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https://blackhillscorp.sharepoint.com/sites/RegulatoryHub-COETrueUpFIlings/2025 COE TrueUp/Working File/"/>
    </mc:Choice>
  </mc:AlternateContent>
  <xr:revisionPtr revIDLastSave="6" documentId="13_ncr:1_{8350E809-D991-4CA1-A634-CF98D9BA81BF}" xr6:coauthVersionLast="47" xr6:coauthVersionMax="47" xr10:uidLastSave="{646ED684-9E55-4219-9E1A-EE72CDAE1AC6}"/>
  <bookViews>
    <workbookView xWindow="-120" yWindow="-120" windowWidth="29040" windowHeight="15720" tabRatio="772" xr2:uid="{72E4438A-FC8B-48C1-AEDD-6A82C8036736}"/>
  </bookViews>
  <sheets>
    <sheet name="Cost of Service Ref Changes" sheetId="2" r:id="rId1"/>
    <sheet name="A-4 Rate Base to FF1 Rec." sheetId="1" r:id="rId2"/>
    <sheet name="A4- RB-BS - Jan - Dec 2025" sheetId="31" r:id="rId3"/>
    <sheet name="GSU Excluded Plant Pivot" sheetId="29" r:id="rId4"/>
    <sheet name="GSU Excluded Plant" sheetId="30" r:id="rId5"/>
    <sheet name="Wholesale Excluded Plant Pivot" sheetId="33" r:id="rId6"/>
    <sheet name="Wholesale Excluded Plant Data" sheetId="34" r:id="rId7"/>
    <sheet name="Income Tax" sheetId="19" r:id="rId8"/>
    <sheet name="AFUDC Equity" sheetId="23" r:id="rId9"/>
    <sheet name="Cost of Long Term Debt" sheetId="32" r:id="rId10"/>
    <sheet name="A.2 A&amp;G_PBOP" sheetId="6" r:id="rId11"/>
    <sheet name="A6-Divisor" sheetId="13" r:id="rId12"/>
    <sheet name="A8-Prepmts" sheetId="14" r:id="rId13"/>
    <sheet name="A8 - 165002 Detail" sheetId="15" r:id="rId14"/>
    <sheet name="A8 - 165004 Detail" sheetId="16" r:id="rId15"/>
    <sheet name="A8 - 165012 Detail" sheetId="17" r:id="rId16"/>
    <sheet name="A8 - 165020 Detail" sheetId="18"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A">#REF!</definedName>
    <definedName name="\B">#REF!</definedName>
    <definedName name="\C">#REF!</definedName>
    <definedName name="\D">#REF!</definedName>
    <definedName name="\e">'[1]CYCLE 6-21'!#REF!</definedName>
    <definedName name="\G">#REF!</definedName>
    <definedName name="\I">#REF!</definedName>
    <definedName name="\J">#REF!</definedName>
    <definedName name="\M">#REF!</definedName>
    <definedName name="\p">#REF!</definedName>
    <definedName name="\r">[2]BGNV02!#REF!</definedName>
    <definedName name="\s">#REF!</definedName>
    <definedName name="\x">#REF!</definedName>
    <definedName name="\z">#REF!</definedName>
    <definedName name="__123Graph_A" localSheetId="12" hidden="1">#REF!</definedName>
    <definedName name="__123Graph_A" hidden="1">#REF!</definedName>
    <definedName name="__123Graph_A1991" localSheetId="12" hidden="1">#REF!</definedName>
    <definedName name="__123Graph_A1991" hidden="1">#REF!</definedName>
    <definedName name="__123Graph_A1992" localSheetId="12" hidden="1">#REF!</definedName>
    <definedName name="__123Graph_A1992" hidden="1">#REF!</definedName>
    <definedName name="__123Graph_A1993" localSheetId="12" hidden="1">#REF!</definedName>
    <definedName name="__123Graph_A1993" hidden="1">#REF!</definedName>
    <definedName name="__123Graph_A1994" localSheetId="12" hidden="1">#REF!</definedName>
    <definedName name="__123Graph_A1994" hidden="1">#REF!</definedName>
    <definedName name="__123Graph_A1995" localSheetId="12" hidden="1">#REF!</definedName>
    <definedName name="__123Graph_A1995" hidden="1">#REF!</definedName>
    <definedName name="__123Graph_A1996" localSheetId="12" hidden="1">#REF!</definedName>
    <definedName name="__123Graph_A1996" hidden="1">#REF!</definedName>
    <definedName name="__123Graph_ABAR" localSheetId="12" hidden="1">#REF!</definedName>
    <definedName name="__123Graph_ABAR" hidden="1">#REF!</definedName>
    <definedName name="__123Graph_B" localSheetId="12" hidden="1">#REF!</definedName>
    <definedName name="__123Graph_B" hidden="1">#REF!</definedName>
    <definedName name="__123Graph_B1991" localSheetId="12" hidden="1">#REF!</definedName>
    <definedName name="__123Graph_B1991" hidden="1">#REF!</definedName>
    <definedName name="__123Graph_B1992" localSheetId="12" hidden="1">#REF!</definedName>
    <definedName name="__123Graph_B1992" hidden="1">#REF!</definedName>
    <definedName name="__123Graph_B1993" localSheetId="12" hidden="1">#REF!</definedName>
    <definedName name="__123Graph_B1993" hidden="1">#REF!</definedName>
    <definedName name="__123Graph_B1994" localSheetId="12" hidden="1">#REF!</definedName>
    <definedName name="__123Graph_B1994" hidden="1">#REF!</definedName>
    <definedName name="__123Graph_B1995" localSheetId="12" hidden="1">#REF!</definedName>
    <definedName name="__123Graph_B1995" hidden="1">#REF!</definedName>
    <definedName name="__123Graph_B1996" localSheetId="12" hidden="1">#REF!</definedName>
    <definedName name="__123Graph_B1996" hidden="1">#REF!</definedName>
    <definedName name="__123Graph_BBAR" localSheetId="12" hidden="1">#REF!</definedName>
    <definedName name="__123Graph_BBAR" hidden="1">#REF!</definedName>
    <definedName name="__123Graph_C" hidden="1">#REF!</definedName>
    <definedName name="__123Graph_CBAR" localSheetId="12" hidden="1">#REF!</definedName>
    <definedName name="__123Graph_CBAR" hidden="1">#REF!</definedName>
    <definedName name="__123Graph_D" hidden="1">#REF!</definedName>
    <definedName name="__123Graph_DBAR" localSheetId="12" hidden="1">#REF!</definedName>
    <definedName name="__123Graph_DBAR" hidden="1">#REF!</definedName>
    <definedName name="__123Graph_E" hidden="1">#REF!</definedName>
    <definedName name="__123Graph_EBAR" localSheetId="12" hidden="1">#REF!</definedName>
    <definedName name="__123Graph_EBAR" hidden="1">#REF!</definedName>
    <definedName name="__123Graph_F" hidden="1">#REF!</definedName>
    <definedName name="__123Graph_FBAR" localSheetId="12" hidden="1">#REF!</definedName>
    <definedName name="__123Graph_FBAR" hidden="1">#REF!</definedName>
    <definedName name="__123Graph_X" localSheetId="12" hidden="1">#REF!</definedName>
    <definedName name="__123Graph_X" hidden="1">#REF!</definedName>
    <definedName name="__123Graph_X1991" localSheetId="12" hidden="1">#REF!</definedName>
    <definedName name="__123Graph_X1991" hidden="1">#REF!</definedName>
    <definedName name="__123Graph_X1992" localSheetId="12" hidden="1">#REF!</definedName>
    <definedName name="__123Graph_X1992" hidden="1">#REF!</definedName>
    <definedName name="__123Graph_X1993" localSheetId="12" hidden="1">#REF!</definedName>
    <definedName name="__123Graph_X1993" hidden="1">#REF!</definedName>
    <definedName name="__123Graph_X1994" localSheetId="12" hidden="1">#REF!</definedName>
    <definedName name="__123Graph_X1994" hidden="1">#REF!</definedName>
    <definedName name="__123Graph_X1995" localSheetId="12" hidden="1">#REF!</definedName>
    <definedName name="__123Graph_X1995" hidden="1">#REF!</definedName>
    <definedName name="__123Graph_X1996" localSheetId="12" hidden="1">#REF!</definedName>
    <definedName name="__123Graph_X1996" hidden="1">#REF!</definedName>
    <definedName name="__191ANALYSIS">#REF!</definedName>
    <definedName name="__6NEE_OPGA">#REF!</definedName>
    <definedName name="__BEG1">#REF!</definedName>
    <definedName name="__BEG2">#REF!</definedName>
    <definedName name="__END1">#REF!</definedName>
    <definedName name="__END2">#REF!</definedName>
    <definedName name="__tet12" localSheetId="2" hidden="1">{"assumptions",#N/A,FALSE,"Scenario 1";"valuation",#N/A,FALSE,"Scenario 1"}</definedName>
    <definedName name="__tet12" localSheetId="9" hidden="1">{"assumptions",#N/A,FALSE,"Scenario 1";"valuation",#N/A,FALSE,"Scenario 1"}</definedName>
    <definedName name="__tet12" hidden="1">{"assumptions",#N/A,FALSE,"Scenario 1";"valuation",#N/A,FALSE,"Scenario 1"}</definedName>
    <definedName name="__tet5" localSheetId="2" hidden="1">{"assumptions",#N/A,FALSE,"Scenario 1";"valuation",#N/A,FALSE,"Scenario 1"}</definedName>
    <definedName name="__tet5" localSheetId="9" hidden="1">{"assumptions",#N/A,FALSE,"Scenario 1";"valuation",#N/A,FALSE,"Scenario 1"}</definedName>
    <definedName name="__tet5" hidden="1">{"assumptions",#N/A,FALSE,"Scenario 1";"valuation",#N/A,FALSE,"Scenario 1"}</definedName>
    <definedName name="_1_191ANALYSIS">#REF!</definedName>
    <definedName name="_1234" hidden="1">#REF!</definedName>
    <definedName name="_123Grah_b1" hidden="1">#REF!</definedName>
    <definedName name="_12SSCOMMAL">[3]allocation!#REF!</definedName>
    <definedName name="_142XX_" hidden="1">#REF!</definedName>
    <definedName name="_2_48DIARIZED">#REF!</definedName>
    <definedName name="_3_191ANALYSIS">#REF!</definedName>
    <definedName name="_3_48RDIARIZED">#REF!</definedName>
    <definedName name="_4_90DIARIZED">#REF!</definedName>
    <definedName name="_5_90RDIARIZED">#REF!</definedName>
    <definedName name="_6NEE_OPGA">#REF!</definedName>
    <definedName name="_7NEL">[3]allocation!#REF!</definedName>
    <definedName name="_8SSCOMMAL">[3]allocation!#REF!</definedName>
    <definedName name="_9NEL">[3]allocation!#REF!</definedName>
    <definedName name="_bdm.FastTrackBookmark.10_4_2004_9_40_31_AM.edm" hidden="1">#REF!</definedName>
    <definedName name="_bdm.FastTrackBookmark.9_15_2004_3_08_01_PM.edm" hidden="1">#REF!</definedName>
    <definedName name="_bdm.FastTrackBookmark.9_15_2004_3_17_28_PM.edm" hidden="1">#REF!</definedName>
    <definedName name="_bdm.FastTrackBookmark.9_15_2004_4_15_33_PM.edm" hidden="1">#REF!</definedName>
    <definedName name="_BEG1">#REF!</definedName>
    <definedName name="_BEG2">#REF!</definedName>
    <definedName name="_END1">#REF!</definedName>
    <definedName name="_END2">#REF!</definedName>
    <definedName name="_FEB01" localSheetId="2" hidden="1">{#N/A,#N/A,FALSE,"EMPPAY"}</definedName>
    <definedName name="_FEB01" localSheetId="9" hidden="1">{#N/A,#N/A,FALSE,"EMPPAY"}</definedName>
    <definedName name="_FEB01" hidden="1">{#N/A,#N/A,FALSE,"EMPPAY"}</definedName>
    <definedName name="_Fill" localSheetId="12" hidden="1">#REF!</definedName>
    <definedName name="_Fill" hidden="1">#REF!</definedName>
    <definedName name="_INV2">#REF!</definedName>
    <definedName name="_INV3">#REF!</definedName>
    <definedName name="_INV4">#REF!</definedName>
    <definedName name="_JAN01" localSheetId="2" hidden="1">{#N/A,#N/A,FALSE,"EMPPAY"}</definedName>
    <definedName name="_JAN01" localSheetId="9" hidden="1">{#N/A,#N/A,FALSE,"EMPPAY"}</definedName>
    <definedName name="_JAN01" hidden="1">{#N/A,#N/A,FALSE,"EMPPAY"}</definedName>
    <definedName name="_JAN2001" localSheetId="2" hidden="1">{#N/A,#N/A,FALSE,"EMPPAY"}</definedName>
    <definedName name="_JAN2001" localSheetId="9" hidden="1">{#N/A,#N/A,FALSE,"EMPPAY"}</definedName>
    <definedName name="_JAN2001" hidden="1">{#N/A,#N/A,FALSE,"EMPPAY"}</definedName>
    <definedName name="_JE103103">[4]JE10310X!$A$1:$B$161</definedName>
    <definedName name="_Key1" localSheetId="12" hidden="1">#REF!</definedName>
    <definedName name="_Key1" hidden="1">#REF!</definedName>
    <definedName name="_ME" hidden="1">#REF!</definedName>
    <definedName name="_Order1" hidden="1">255</definedName>
    <definedName name="_Order2" hidden="1">255</definedName>
    <definedName name="_PAG1">#REF!</definedName>
    <definedName name="_PAG10">#REF!</definedName>
    <definedName name="_PAG11">#REF!</definedName>
    <definedName name="_PAG12">#REF!</definedName>
    <definedName name="_PAG13">#REF!</definedName>
    <definedName name="_PAG14">#REF!</definedName>
    <definedName name="_PAG15">#REF!</definedName>
    <definedName name="_PAG2">#REF!</definedName>
    <definedName name="_PAG3">#REF!</definedName>
    <definedName name="_PAG4">#REF!</definedName>
    <definedName name="_PAG5">#REF!</definedName>
    <definedName name="_PAG6">#REF!</definedName>
    <definedName name="_PAG7">#REF!</definedName>
    <definedName name="_PAG8">#REF!</definedName>
    <definedName name="_PAG9">#REF!</definedName>
    <definedName name="_PLS1">#REF!</definedName>
    <definedName name="_PLS2">#REF!</definedName>
    <definedName name="_Sort" localSheetId="12" hidden="1">#REF!</definedName>
    <definedName name="_Sort" hidden="1">#REF!</definedName>
    <definedName name="_sort2" localSheetId="12" hidden="1">#REF!</definedName>
    <definedName name="_sort2" hidden="1">#REF!</definedName>
    <definedName name="_tet12" localSheetId="2" hidden="1">{"assumptions",#N/A,FALSE,"Scenario 1";"valuation",#N/A,FALSE,"Scenario 1"}</definedName>
    <definedName name="_tet12" localSheetId="9" hidden="1">{"assumptions",#N/A,FALSE,"Scenario 1";"valuation",#N/A,FALSE,"Scenario 1"}</definedName>
    <definedName name="_tet12" hidden="1">{"assumptions",#N/A,FALSE,"Scenario 1";"valuation",#N/A,FALSE,"Scenario 1"}</definedName>
    <definedName name="_tet5" localSheetId="2" hidden="1">{"assumptions",#N/A,FALSE,"Scenario 1";"valuation",#N/A,FALSE,"Scenario 1"}</definedName>
    <definedName name="_tet5" localSheetId="9" hidden="1">{"assumptions",#N/A,FALSE,"Scenario 1";"valuation",#N/A,FALSE,"Scenario 1"}</definedName>
    <definedName name="_tet5" hidden="1">{"assumptions",#N/A,FALSE,"Scenario 1";"valuation",#N/A,FALSE,"Scenario 1"}</definedName>
    <definedName name="_ZZ223">#REF!</definedName>
    <definedName name="a" localSheetId="2" hidden="1">{"LBO Summary",#N/A,FALSE,"Summary"}</definedName>
    <definedName name="a" localSheetId="9" hidden="1">{"LBO Summary",#N/A,FALSE,"Summary"}</definedName>
    <definedName name="a" hidden="1">{"LBO Summary",#N/A,FALSE,"Summary"}</definedName>
    <definedName name="ABC" hidden="1">#REF!</definedName>
    <definedName name="ABNAMRO">#REF!</definedName>
    <definedName name="AcCell">#REF!</definedName>
    <definedName name="AccessDatabase" hidden="1">"J:\RGULMIL\232029.mdb"</definedName>
    <definedName name="acqchgenabling">#REF!</definedName>
    <definedName name="acqchgfe">#REF!</definedName>
    <definedName name="acqchgoperations">#REF!</definedName>
    <definedName name="acqenabling">#REF!</definedName>
    <definedName name="acqfe">#REF!</definedName>
    <definedName name="acqoperations">#REF!</definedName>
    <definedName name="AcquisitionMgmtRev1">#REF!</definedName>
    <definedName name="AcquisitionMgmtRev2">#REF!</definedName>
    <definedName name="AcquisitionNIWalk">#REF!</definedName>
    <definedName name="AcquisitionQPack1">#REF!</definedName>
    <definedName name="AcquisitionQPack2">#REF!</definedName>
    <definedName name="actI">'[5]actives I'!$A$3</definedName>
    <definedName name="actII">'[5]actives II'!$A$3</definedName>
    <definedName name="actIII">'[5]actives III'!$A$3</definedName>
    <definedName name="actIV">'[5]actives IV'!$A$3</definedName>
    <definedName name="ACwvu.Hedge._.Data._.Sheet." hidden="1">#REF!</definedName>
    <definedName name="ACwvu.Hedge._.Graphs." hidden="1">#REF!</definedName>
    <definedName name="adam" hidden="1">#REF!</definedName>
    <definedName name="adfa" localSheetId="2"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localSheetId="9"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j">#REF!</definedName>
    <definedName name="Adj_JE" hidden="1">{#N/A,#N/A,TRUE,"MarginCalc";#N/A,#N/A,TRUE,"Proposal.kW Firm";#N/A,#N/A,TRUE,"PurCalc";#N/A,#N/A,TRUE,"PurCalc Other"}</definedName>
    <definedName name="admn">#REF!</definedName>
    <definedName name="Aktueller_Tag">#REF!</definedName>
    <definedName name="Alignment" hidden="1">"a1"</definedName>
    <definedName name="All">#REF!</definedName>
    <definedName name="Alloc_Desc">#REF!</definedName>
    <definedName name="Alloc_Tbl">#REF!</definedName>
    <definedName name="ALLOCATION">#REF!</definedName>
    <definedName name="Amounts">'[6]Dropdown Lists'!$C$3:$C$9</definedName>
    <definedName name="AS2DocOpenMode" hidden="1">"AS2DocumentEdit"</definedName>
    <definedName name="ASD">#REF!</definedName>
    <definedName name="asset">#REF!</definedName>
    <definedName name="Attach">#REF!</definedName>
    <definedName name="BalanceSheet">#REF!</definedName>
    <definedName name="BalanceSheetAdj">#REF!</definedName>
    <definedName name="BalanceSheetLY">#REF!</definedName>
    <definedName name="BalanceSheetLYAdj">#REF!</definedName>
    <definedName name="BalanceSheetOP">#REF!</definedName>
    <definedName name="BalanceSheetOPAdj">#REF!</definedName>
    <definedName name="BaseAmtCol">#REF!</definedName>
    <definedName name="BBL">#REF!</definedName>
    <definedName name="bd">#REF!</definedName>
    <definedName name="BeginningAcqHeadCount">#REF!</definedName>
    <definedName name="BEL_BTW">#REF!,#REF!,#REF!</definedName>
    <definedName name="belgie">[7]Voorblad!#REF!</definedName>
    <definedName name="blanket">'[8]Funding Project SetUp'!$AT$2:$AT$3</definedName>
    <definedName name="blankets">'[8]Funding Project SetUp'!$AT$1:$AT$3</definedName>
    <definedName name="BOA">#REF!</definedName>
    <definedName name="BottomLine">#REF!</definedName>
    <definedName name="bow">#REF!</definedName>
    <definedName name="BRSums">#REF!</definedName>
    <definedName name="BS_Month">#REF!</definedName>
    <definedName name="BU_Title">#REF!</definedName>
    <definedName name="BUAcrl">#REF!</definedName>
    <definedName name="BUDGETVERDEELTABEL">#REF!</definedName>
    <definedName name="bus">#REF!</definedName>
    <definedName name="Business_Unit">#REF!</definedName>
    <definedName name="BUSINESS_UNIT_PND">[9]transport!$R$150</definedName>
    <definedName name="Business_Units">'[6]Dropdown Lists'!$A$3:$A$33</definedName>
    <definedName name="BUSums">'[10]Acrl Sums per BU'!$A$1:$B$18</definedName>
    <definedName name="CE">#REF!</definedName>
    <definedName name="Cell_Ref">#REF!</definedName>
    <definedName name="cjv25prnt">#REF!</definedName>
    <definedName name="cjv3prnt">#REF!</definedName>
    <definedName name="cjv3wkst">#REF!</definedName>
    <definedName name="ClientMatter" hidden="1">"b1"</definedName>
    <definedName name="Clientmngt">#REF!</definedName>
    <definedName name="CO48ENT">#REF!</definedName>
    <definedName name="CO90ENT">#REF!</definedName>
    <definedName name="CoalMine2">'[8]Funding Project SetUp'!$AQ$2:$AQ$11</definedName>
    <definedName name="coding">#REF!</definedName>
    <definedName name="Collections">#REF!</definedName>
    <definedName name="COMMERZBANK">#REF!</definedName>
    <definedName name="Company">#REF!</definedName>
    <definedName name="COMPRATE">#REF!</definedName>
    <definedName name="ConsolidatedQPack1">#REF!</definedName>
    <definedName name="ConsOpex_G2">[11]Assumptions!#REF!</definedName>
    <definedName name="ConsOpex_G3">[11]Assumptions!#REF!</definedName>
    <definedName name="ConsOpex_G4">[11]Assumptions!#REF!</definedName>
    <definedName name="ConsOpex_G5">[11]Assumptions!#REF!</definedName>
    <definedName name="ConsOpex_Germ">[11]Assumptions!#REF!</definedName>
    <definedName name="ConsOpex_N2">[11]Assumptions!#REF!</definedName>
    <definedName name="ConsOpex_N3">[11]Assumptions!#REF!</definedName>
    <definedName name="ConsOpex_N4">[11]Assumptions!#REF!</definedName>
    <definedName name="ConsOpex_U2">[11]Assumptions!#REF!</definedName>
    <definedName name="ConsOpex_U3">[11]Assumptions!#REF!</definedName>
    <definedName name="ConsOpex_U4">[11]Assumptions!#REF!</definedName>
    <definedName name="ConsOpex_UK">[11]Assumptions!#REF!</definedName>
    <definedName name="Cont_1">#REF!</definedName>
    <definedName name="contractors">#REF!</definedName>
    <definedName name="convfac">0.6992</definedName>
    <definedName name="Copy.Area">#REF!</definedName>
    <definedName name="COPY1">#REF!</definedName>
    <definedName name="COPY2">#REF!</definedName>
    <definedName name="core">#REF!</definedName>
    <definedName name="correcties">#REF!</definedName>
    <definedName name="COUSEGAS">#REF!</definedName>
    <definedName name="CREDITSUISSE">#REF!</definedName>
    <definedName name="Customers_with_exceed_pay_term">#REF!</definedName>
    <definedName name="custsvc">#REF!</definedName>
    <definedName name="CY11TOT">#REF!</definedName>
    <definedName name="CYC10TOT">#REF!</definedName>
    <definedName name="DA">1</definedName>
    <definedName name="DAILYMACRO">#REF!</definedName>
    <definedName name="DANSKEBANK">#REF!</definedName>
    <definedName name="data">#REF!</definedName>
    <definedName name="DATA_TABLE">#REF!</definedName>
    <definedName name="DATA_TABLE_1998">#REF!</definedName>
    <definedName name="DATA_TABLE_1999">#REF!</definedName>
    <definedName name="_xlnm.Database">#REF!</definedName>
    <definedName name="Date" hidden="1">"b1"</definedName>
    <definedName name="db">OFFSET('[12]Witness List'!$A$2,0,0,COUNTA('[12]Witness List'!$A$1:$A$65536),7)</definedName>
    <definedName name="DBDB">#REF!</definedName>
    <definedName name="DBGRONAU">#REF!</definedName>
    <definedName name="dd">[11]Assumptions!#REF!</definedName>
    <definedName name="DEC00" localSheetId="2" hidden="1">{#N/A,#N/A,FALSE,"ARREC"}</definedName>
    <definedName name="DEC00" localSheetId="9" hidden="1">{#N/A,#N/A,FALSE,"ARREC"}</definedName>
    <definedName name="DEC00" hidden="1">{#N/A,#N/A,FALSE,"ARREC"}</definedName>
    <definedName name="DefDate">#REF!</definedName>
    <definedName name="DefLedger">#REF!</definedName>
    <definedName name="DefMask">#REF!</definedName>
    <definedName name="DefOprid">#REF!</definedName>
    <definedName name="DefSource">#REF!</definedName>
    <definedName name="DefUnit">#REF!</definedName>
    <definedName name="dekking">#REF!</definedName>
    <definedName name="dept">[13]ALL_DEPTS_WITH_OU_TREE_NODE_BU!$B$1:$L$773</definedName>
    <definedName name="DescrCol">#REF!</definedName>
    <definedName name="diapage1">[9]transport!$A$15:$T$143</definedName>
    <definedName name="DIARIZED48">#REF!</definedName>
    <definedName name="DIARIZED90">#REF!</definedName>
    <definedName name="Diff">#REF!</definedName>
    <definedName name="discount">0.0675</definedName>
    <definedName name="Distribution2">'[8]Funding Project SetUp'!$AN$2:$AN$12</definedName>
    <definedName name="DocumentName" hidden="1">"b1"</definedName>
    <definedName name="DocumentNum" hidden="1">"a1"</definedName>
    <definedName name="DP">#REF!</definedName>
    <definedName name="DrivCchngPrn2">#REF!</definedName>
    <definedName name="dsfa" hidden="1">#REF!</definedName>
    <definedName name="dsfa." hidden="1">#REF!</definedName>
    <definedName name="Due_To_Due_From">#REF!</definedName>
    <definedName name="Due_To_Due_From_Eur">#REF!</definedName>
    <definedName name="EandP2">'[8]Funding Project SetUp'!$AS$2</definedName>
    <definedName name="EandP3">'[8]Funding Project SetUp'!$AU$2:$AU$17</definedName>
    <definedName name="EB">#REF!</definedName>
    <definedName name="ebdebtratio">#REF!</definedName>
    <definedName name="ECLGMgmtRev1">#REF!</definedName>
    <definedName name="ECLGMgmtRev2">#REF!</definedName>
    <definedName name="ECLGNIWalk">#REF!</definedName>
    <definedName name="ECLGQPack1">#REF!</definedName>
    <definedName name="ECLGQPack2">#REF!</definedName>
    <definedName name="ecombe">#REF!</definedName>
    <definedName name="ecomfe">#REF!</definedName>
    <definedName name="EIGENDB">#REF!</definedName>
    <definedName name="EIGENDB2">#REF!</definedName>
    <definedName name="EIGENDG">#REF!</definedName>
    <definedName name="EMonth">[14]Data!$G$4:$H$4,[14]Data!$R$4</definedName>
    <definedName name="emp">[13]Employees!$A$1:$U$2751</definedName>
    <definedName name="EnablingMgmtRev1">#REF!</definedName>
    <definedName name="EnablingMgmtRev2">#REF!</definedName>
    <definedName name="EnablingNIWalk">#REF!</definedName>
    <definedName name="EnablingQPack1">#REF!</definedName>
    <definedName name="EnablingQPack2">#REF!</definedName>
    <definedName name="EndingAcqHeadCount">#REF!</definedName>
    <definedName name="Entry">"V1900-01-01"</definedName>
    <definedName name="erevchg">#REF!</definedName>
    <definedName name="eroa">0.07</definedName>
    <definedName name="ERORB">#REF!</definedName>
    <definedName name="EssLatest">"Jan"</definedName>
    <definedName name="EssOptions">"A3100000000111000011001111020_01009No Access"</definedName>
    <definedName name="EuropeMgmtRev1">#REF!</definedName>
    <definedName name="EuropeMgmtRev2">#REF!</definedName>
    <definedName name="EuropeMgmtRev3">#REF!</definedName>
    <definedName name="EuropeMgmtRev4">#REF!</definedName>
    <definedName name="EuropeNIWalk">#REF!</definedName>
    <definedName name="EuropeNIWalk2">#REF!</definedName>
    <definedName name="EuropeQPack2">#REF!</definedName>
    <definedName name="EWGHTDEBT">#REF!</definedName>
    <definedName name="exceed_pay_term">#REF!</definedName>
    <definedName name="ExNonExArea1">#REF!,#REF!,#REF!,#REF!</definedName>
    <definedName name="ExNonExArea2">#REF!</definedName>
    <definedName name="expl" hidden="1">{#N/A,#N/A,TRUE,"MarginCalc";#N/A,#N/A,TRUE,"Proposal.kW Firm";#N/A,#N/A,TRUE,"PurCalc";#N/A,#N/A,TRUE,"PurCalc Other"}</definedName>
    <definedName name="EYTD">[14]Data!$I$4:$J$4,[14]Data!$Q$4</definedName>
    <definedName name="f" hidden="1">#REF!</definedName>
    <definedName name="fdsafads">#REF!</definedName>
    <definedName name="FEB00" localSheetId="2" hidden="1">{#N/A,#N/A,FALSE,"ARREC"}</definedName>
    <definedName name="FEB00" localSheetId="9" hidden="1">{#N/A,#N/A,FALSE,"ARREC"}</definedName>
    <definedName name="FEB00" hidden="1">{#N/A,#N/A,FALSE,"ARREC"}</definedName>
    <definedName name="FedTax">#REF!</definedName>
    <definedName name="Fee">#REF!</definedName>
    <definedName name="felix">[7]Voorblad!#REF!</definedName>
    <definedName name="fieldsales">#REF!</definedName>
    <definedName name="finance">#REF!</definedName>
    <definedName name="Financing_Receivables">'[15]Op &amp; Admin Definitions'!#REF!</definedName>
    <definedName name="FITRATE">#REF!</definedName>
    <definedName name="Fixed">#REF!</definedName>
    <definedName name="Float">#REF!</definedName>
    <definedName name="fnbld">#REF!</definedName>
    <definedName name="fnbnwl">#REF!</definedName>
    <definedName name="For_the_year_ending_December_31__1998">#REF!</definedName>
    <definedName name="ForAmtCol">#REF!</definedName>
    <definedName name="FranceNIWalk">#REF!</definedName>
    <definedName name="FranceQPack1">#REF!</definedName>
    <definedName name="FranceQPack2">#REF!</definedName>
    <definedName name="FRIESLAND">#REF!</definedName>
    <definedName name="fsbnwc">#REF!</definedName>
    <definedName name="ftbwy">#REF!</definedName>
    <definedName name="FundingCurr">#REF!</definedName>
    <definedName name="FundingEur">#REF!</definedName>
    <definedName name="fwbcst">#REF!</definedName>
    <definedName name="fwbedg">#REF!</definedName>
    <definedName name="fwbhsp">#REF!</definedName>
    <definedName name="fwbrc">#REF!</definedName>
    <definedName name="G6f55ad8e_9b2b_42e1_9dfb_ab0e5fbb202f">#REF!</definedName>
    <definedName name="GENERALENEDERLAND">#REF!,#REF!</definedName>
    <definedName name="generation">#REF!</definedName>
    <definedName name="Generation2">'[8]Funding Project SetUp'!$AP$2:$AP$3</definedName>
    <definedName name="geo">#REF!</definedName>
    <definedName name="GermanyMgmtRev1">#REF!</definedName>
    <definedName name="GermanyMgmtRev2">#REF!</definedName>
    <definedName name="GermanyNIWalk">#REF!</definedName>
    <definedName name="GermanyQPack1">#REF!</definedName>
    <definedName name="GermanyQPack2">#REF!</definedName>
    <definedName name="GL_CODEBLOCK_ALL_OPEN_ITEMS">#REF!</definedName>
    <definedName name="GL_INTERFACE_REFERENCE7">#REF!</definedName>
    <definedName name="GLSums">#REF!</definedName>
    <definedName name="GP">#REF!</definedName>
    <definedName name="GSCOMMALLOC">#REF!</definedName>
    <definedName name="gwb">#REF!</definedName>
    <definedName name="HeaderKeys">#REF!</definedName>
    <definedName name="HeaderLabels">#REF!</definedName>
    <definedName name="HeaderLine">#REF!</definedName>
    <definedName name="HeaderSeq">#REF!</definedName>
    <definedName name="HISPANO">#REF!</definedName>
    <definedName name="HR">#REF!</definedName>
    <definedName name="hrlydomestic">#REF!</definedName>
    <definedName name="hrlyint">#REF!</definedName>
    <definedName name="IAPGA">#REF!</definedName>
    <definedName name="IATAN">#REF!</definedName>
    <definedName name="IMBALALLOC">#REF!</definedName>
    <definedName name="ImportOthFuel" hidden="1">{#N/A,#N/A,TRUE,"MarginCalc";#N/A,#N/A,TRUE,"Proposal.kW Firm";#N/A,#N/A,TRUE,"PurCalc";#N/A,#N/A,TRUE,"PurCalc Other"}</definedName>
    <definedName name="Ineligible_Countries">#REF!</definedName>
    <definedName name="Ineligible_Countries_Eur">#REF!</definedName>
    <definedName name="INGBANK">#REF!</definedName>
    <definedName name="innercode">#REF!</definedName>
    <definedName name="InputFunctionArea1">#REF!</definedName>
    <definedName name="InputFunctionArea2">#REF!</definedName>
    <definedName name="InputFunctionArea3">#REF!</definedName>
    <definedName name="InputFunctionArea4">#REF!</definedName>
    <definedName name="InputFunctionArea5">#REF!</definedName>
    <definedName name="InputFunctionUnprotectedArea1">#REF!,#REF!,#REF!,#REF!,#REF!,#REF!,#REF!,#REF!</definedName>
    <definedName name="InputFunctionUnprotectedArea2">#REF!,#REF!,#REF!</definedName>
    <definedName name="InsertLine">#REF!</definedName>
    <definedName name="insidesales">#REF!</definedName>
    <definedName name="Interco">#REF!</definedName>
    <definedName name="interest">0.07</definedName>
    <definedName name="invoercode">#REF!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42184.6703356481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#REF!</definedName>
    <definedName name="ItalyMgmtRev1">#REF!</definedName>
    <definedName name="ItalyMgmtRev2">#REF!</definedName>
    <definedName name="ItalyNIWalk">#REF!</definedName>
    <definedName name="ItalyQPack1">#REF!</definedName>
    <definedName name="ItalyQPack2">#REF!</definedName>
    <definedName name="JE">#REF!</definedName>
    <definedName name="JE_form">#REF!</definedName>
    <definedName name="jns"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OURNAL">#REF!</definedName>
    <definedName name="journal1">#REF!</definedName>
    <definedName name="journal2">#REF!</definedName>
    <definedName name="journal3">#REF!</definedName>
    <definedName name="july" hidden="1">{#N/A,#N/A,TRUE,"MarginCalc";#N/A,#N/A,TRUE,"Proposal.kW Firm";#N/A,#N/A,TRUE,"PurCalc";#N/A,#N/A,TRUE,"PurCalc Other"}</definedName>
    <definedName name="JVMgmtRev1">#REF!</definedName>
    <definedName name="JVMgmtRev2">#REF!</definedName>
    <definedName name="JVNIWalk">#REF!</definedName>
    <definedName name="JVQPack1">#REF!</definedName>
    <definedName name="JVQPack2">#REF!</definedName>
    <definedName name="l">#REF!</definedName>
    <definedName name="LANSCHOT">#REF!</definedName>
    <definedName name="LastLineCol">#REF!</definedName>
    <definedName name="LawsonGL">[16]GLLAWSON!$B$1:$I$65536</definedName>
    <definedName name="legal">#REF!</definedName>
    <definedName name="Leverage">#REF!</definedName>
    <definedName name="Library" hidden="1">"a1"</definedName>
    <definedName name="LLOYDS">#REF!,#REF!,#REF!,#REF!,#REF!</definedName>
    <definedName name="Loss" hidden="1">{#N/A,#N/A,TRUE,"MarginCalc";#N/A,#N/A,TRUE,"Proposal.kW Firm";#N/A,#N/A,TRUE,"PurCalc";#N/A,#N/A,TRUE,"PurCalc Other"}</definedName>
    <definedName name="Map">#REF!</definedName>
    <definedName name="marketing">#REF!</definedName>
    <definedName name="MAY" localSheetId="2" hidden="1">{#N/A,#N/A,FALSE,"EMPPAY"}</definedName>
    <definedName name="MAY" localSheetId="9" hidden="1">{#N/A,#N/A,FALSE,"EMPPAY"}</definedName>
    <definedName name="MAY" hidden="1">{#N/A,#N/A,FALSE,"EMPPAY"}</definedName>
    <definedName name="ME" hidden="1">#REF!</definedName>
    <definedName name="ME." hidden="1">#REF!</definedName>
    <definedName name="Med">#REF!</definedName>
    <definedName name="MEESPIERSON">#REF!,#REF!</definedName>
    <definedName name="Metric">#REF!</definedName>
    <definedName name="MetricAdj">#REF!</definedName>
    <definedName name="MetricLY">#REF!</definedName>
    <definedName name="MetricOP">#REF!</definedName>
    <definedName name="MetricOPAdj">#REF!</definedName>
    <definedName name="MgmtInt_N">[11]Assumptions!#REF!</definedName>
    <definedName name="MIPGA">#REF!</definedName>
    <definedName name="MNPGA">#REF!</definedName>
    <definedName name="MoAcrl">#REF!</definedName>
    <definedName name="Mon_MMM">#REF!</definedName>
    <definedName name="Mon_Text">#REF!</definedName>
    <definedName name="Monat_12">#REF!</definedName>
    <definedName name="Month">#REF!</definedName>
    <definedName name="NA">0</definedName>
    <definedName name="NAME">#REF!</definedName>
    <definedName name="nebrates">#REF!</definedName>
    <definedName name="New" hidden="1">#REF!</definedName>
    <definedName name="New_Sales">#REF!</definedName>
    <definedName name="NORDBANKEN">#REF!</definedName>
    <definedName name="NORTHERNTRUST">#REF!</definedName>
    <definedName name="nov">#REF!</definedName>
    <definedName name="NR_R_moves">#REF!</definedName>
    <definedName name="NR_R_moves_Eur">#REF!</definedName>
    <definedName name="NvsAnswerCol">"[DeptId.xls]Sheet1!$A$3:$A$1443"</definedName>
    <definedName name="NvsASD">"V1998-01-07"</definedName>
    <definedName name="NvsAutoDrillOk">"VN"</definedName>
    <definedName name="NvsElapsedTime">0.00033344907569699</definedName>
    <definedName name="NvsElapsedTime_1">0.00033344907569699</definedName>
    <definedName name="NvsEndTime">35802.609772338</definedName>
    <definedName name="NvsEndTime_1">35802.609772338</definedName>
    <definedName name="NvsImportActivity">"Import Journals from nVision"</definedName>
    <definedName name="nvsimportformname">"Import_BD_Assets"</definedName>
    <definedName name="NvsInstanceHook">InstanceMacro</definedName>
    <definedName name="NvsInstCritOpt">"R"</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"V1900-01-01"</definedName>
    <definedName name="NvsPanelSetid">"VMFG"</definedName>
    <definedName name="NvsQueryName">"Resource Type Lookup"</definedName>
    <definedName name="NvsReqBU">"VUCU"</definedName>
    <definedName name="NvsReqBUOnly">"VN"</definedName>
    <definedName name="NvsSheetType">"M"</definedName>
    <definedName name="NvsTransLed">"VN"</definedName>
    <definedName name="NvsTreeASD">"V1998-01-07"</definedName>
    <definedName name="NvsUpdateOption">"N"</definedName>
    <definedName name="NvsValTbl.ACCOUNT">"GL_ACCOUNT_TBL"</definedName>
    <definedName name="NvsValTbl.U_REG_ACCOUNT">"U_FERC_TBL"</definedName>
    <definedName name="oct">#REF!</definedName>
    <definedName name="OH_HOME">[17]DEPR!#REF!</definedName>
    <definedName name="oil">#REF!</definedName>
    <definedName name="one">#REF!</definedName>
    <definedName name="OP">#REF!</definedName>
    <definedName name="operations">#REF!</definedName>
    <definedName name="OpPlan">#REF!</definedName>
    <definedName name="OPStretch">#REF!</definedName>
    <definedName name="other">#REF!</definedName>
    <definedName name="OVBANK">#REF!</definedName>
    <definedName name="p">"%,FU_CHRG_DEPTID,TPND_CHGDEPT_BYST,NGEN_PND"</definedName>
    <definedName name="pbnwc">#REF!</definedName>
    <definedName name="pbtbf">#REF!</definedName>
    <definedName name="pd">#REF!</definedName>
    <definedName name="PerformanceType">'[6]Dropdown Lists'!$E$3:$E$9</definedName>
    <definedName name="Period">#REF!</definedName>
    <definedName name="Phone_exp">#REF!</definedName>
    <definedName name="PL">#REF!</definedName>
    <definedName name="PL_TRANS">#REF!</definedName>
    <definedName name="PLADJ">#REF!</definedName>
    <definedName name="PLAT">#REF!</definedName>
    <definedName name="PLLY">#REF!</definedName>
    <definedName name="PLLYADJ">#REF!</definedName>
    <definedName name="PLOP">#REF!</definedName>
    <definedName name="PLOPADJ">#REF!</definedName>
    <definedName name="PLTRANSADJ">#REF!</definedName>
    <definedName name="pool397" hidden="1">{#N/A,#N/A,TRUE,"Purchases";#N/A,#N/A,TRUE,"Miscellaneous";#N/A,#N/A,TRUE,"PGAtotal";#N/A,#N/A,TRUE,"state PGA";#N/A,#N/A,TRUE,"Imbalance";#N/A,#N/A,TRUE,"Demand";#N/A,#N/A,TRUE,"Storage";#N/A,#N/A,TRUE,"Invoices";#N/A,#N/A,TRUE,"Ia alloc";#N/A,#N/A,TRUE,"Mn alloc";#N/A,#N/A,TRUE,"NE Lincoln alloc";#N/A,#N/A,TRUE,"Ks alloc";#N/A,#N/A,TRUE,"NMU alloc";#N/A,#N/A,TRUE,"nmuvol";#N/A,#N/A,TRUE,"Nebraska Rates";#N/A,#N/A,TRUE,"Diarized"}</definedName>
    <definedName name="portfolio">#REF!</definedName>
    <definedName name="POSTBANK">#REF!</definedName>
    <definedName name="postby">#REF!</definedName>
    <definedName name="Prem">#REF!</definedName>
    <definedName name="Print.Start">#REF!</definedName>
    <definedName name="_xlnm.Print_Area" localSheetId="11">'A6-Divisor'!$A$1:$L$52</definedName>
    <definedName name="_xlnm.Print_Area" localSheetId="12">'A8-Prepmts'!$A$1:$H$23</definedName>
    <definedName name="_xlnm.Print_Area" localSheetId="8">'AFUDC Equity'!$A$1:$F$80</definedName>
    <definedName name="_xlnm.Print_Area" localSheetId="0">'Cost of Service Ref Changes'!$A$1:$E$2</definedName>
    <definedName name="_xlnm.Print_Area">#REF!</definedName>
    <definedName name="Print_Area_MI">#REF!</definedName>
    <definedName name="Print_Employee_Definitions">#REF!</definedName>
    <definedName name="Print_Functional_Definition">#REF!</definedName>
    <definedName name="_xlnm.Print_Titles">#REF!</definedName>
    <definedName name="ProgramsMgmtRev1">'[18]Programs Mgmt Rev 1'!$A$1</definedName>
    <definedName name="ProgramsMgmtRev2">'[18]Programs Mgmt Rev 2'!$A$1</definedName>
    <definedName name="ProgramsNIWalk">#REF!</definedName>
    <definedName name="ProgramsQPack1">#REF!</definedName>
    <definedName name="ProgramsQPack2">#REF!</definedName>
    <definedName name="projfact">0.75</definedName>
    <definedName name="PS_BU_s">#REF!</definedName>
    <definedName name="PSACNT">#REF!</definedName>
    <definedName name="PSACNTS">#REF!</definedName>
    <definedName name="psres">#REF!</definedName>
    <definedName name="PTMWE">#REF!</definedName>
    <definedName name="PURCHASES">#REF!</definedName>
    <definedName name="quality">#REF!</definedName>
    <definedName name="RATE">#REF!</definedName>
    <definedName name="_xlnm.Recorder">#REF!</definedName>
    <definedName name="Report_Month">#REF!</definedName>
    <definedName name="Report_Year">#REF!</definedName>
    <definedName name="RES">#REF!</definedName>
    <definedName name="Reserve">#REF!</definedName>
    <definedName name="resource">#REF!</definedName>
    <definedName name="retI">'[5]retirees I'!$A$3</definedName>
    <definedName name="retII">'[5]retirees II'!$A$3</definedName>
    <definedName name="retIII">'[5]retirees III'!$A$3</definedName>
    <definedName name="retiree">'[19]actives IV'!$A$3</definedName>
    <definedName name="retirees">'[19]retirees III'!$A$3</definedName>
    <definedName name="retireesIV">'[19]retirees IV'!$A$3</definedName>
    <definedName name="retIV">'[5]retirees IV'!$A$3</definedName>
    <definedName name="Rev">#REF!</definedName>
    <definedName name="risk">#REF!</definedName>
    <definedName name="Rnd">[20]ProVal1!$K$1</definedName>
    <definedName name="rpt" hidden="1">{#N/A,#N/A,FALSE,"PurCalc"}</definedName>
    <definedName name="s" hidden="1">#REF!</definedName>
    <definedName name="sales">#REF!</definedName>
    <definedName name="Sales_Ledger_Current">#REF!</definedName>
    <definedName name="Sales_Ledger_Current_Eur">#REF!</definedName>
    <definedName name="Sales_Ledger_Previous_Eur">#REF!</definedName>
    <definedName name="SANPAOLO">#REF!</definedName>
    <definedName name="SAPBEXhrIndnt" hidden="1">"Wide"</definedName>
    <definedName name="SAPsysID" hidden="1">"708C5W7SBKP804JT78WJ0JNKI"</definedName>
    <definedName name="SAPwbID" hidden="1">"ARS"</definedName>
    <definedName name="saraaksdf" localSheetId="2"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localSheetId="9"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s">"sas"</definedName>
    <definedName name="scope1">#REF!</definedName>
    <definedName name="SE_Int_Exp">#REF!,#REF!</definedName>
    <definedName name="seb">#REF!</definedName>
    <definedName name="sep">#REF!</definedName>
    <definedName name="SFN">#REF!</definedName>
    <definedName name="SFV">#REF!</definedName>
    <definedName name="SNS">#REF!,#REF!</definedName>
    <definedName name="SOCGEN">#REF!</definedName>
    <definedName name="SOCGENPARIJS">#REF!,#REF!</definedName>
    <definedName name="SODAKPGA">#REF!</definedName>
    <definedName name="STAAL">#REF!</definedName>
    <definedName name="start">#REF!</definedName>
    <definedName name="StatAmtCol">#REF!</definedName>
    <definedName name="StateTax">#REF!</definedName>
    <definedName name="STORAGEFDD">#REF!</definedName>
    <definedName name="STRATE">#REF!</definedName>
    <definedName name="Sum_Calculation">#REF!</definedName>
    <definedName name="summer" hidden="1">{#N/A,#N/A,TRUE,"MarginCalc";#N/A,#N/A,TRUE,"Proposal.kW Firm";#N/A,#N/A,TRUE,"PurCalc";#N/A,#N/A,TRUE,"PurCalc Other"}</definedName>
    <definedName name="Sums">#REF!</definedName>
    <definedName name="svctech">#REF!</definedName>
    <definedName name="Swvu.Hedge._.Data._.Sheet." hidden="1">#REF!</definedName>
    <definedName name="Swvu.Hedge._.Graphs." hidden="1">#REF!</definedName>
    <definedName name="t">#REF!</definedName>
    <definedName name="TABLE">#REF!</definedName>
    <definedName name="Tablec">#REF!</definedName>
    <definedName name="tablee">#REF!</definedName>
    <definedName name="tablejbh">#REF!</definedName>
    <definedName name="tablemnb">#REF!</definedName>
    <definedName name="TableName">"Dummy"</definedName>
    <definedName name="tablephj">#REF!</definedName>
    <definedName name="TABLEQWE">#REF!</definedName>
    <definedName name="TABLERDE">#REF!</definedName>
    <definedName name="TABLEXX">#REF!</definedName>
    <definedName name="tablez">#REF!</definedName>
    <definedName name="Tax">#REF!</definedName>
    <definedName name="taxrate">0.396</definedName>
    <definedName name="TE">#REF!</definedName>
    <definedName name="temps">#REF!</definedName>
    <definedName name="test" localSheetId="2" hidden="1">{"LBO Summary",#N/A,FALSE,"Summary"}</definedName>
    <definedName name="test" localSheetId="9" hidden="1">{"LBO Summary",#N/A,FALSE,"Summary"}</definedName>
    <definedName name="test" hidden="1">{"LBO Summary",#N/A,FALSE,"Summary"}</definedName>
    <definedName name="test1" localSheetId="2" hidden="1">{"LBO Summary",#N/A,FALSE,"Summary";"Income Statement",#N/A,FALSE,"Model";"Cash Flow",#N/A,FALSE,"Model";"Balance Sheet",#N/A,FALSE,"Model";"Working Capital",#N/A,FALSE,"Model";"Pro Forma Balance Sheets",#N/A,FALSE,"PFBS";"Debt Balances",#N/A,FALSE,"Model";"Fee Schedules",#N/A,FALSE,"Model"}</definedName>
    <definedName name="test1" localSheetId="9" hidden="1">{"LBO Summary",#N/A,FALSE,"Summary";"Income Statement",#N/A,FALSE,"Model";"Cash Flow",#N/A,FALSE,"Model";"Balance Sheet",#N/A,FALSE,"Model";"Working Capital",#N/A,FALSE,"Model";"Pro Forma Balance Sheets",#N/A,FALSE,"PFBS";"Debt Balances",#N/A,FALSE,"Model";"Fee Schedules",#N/A,FALSE,"Model"}</definedName>
    <definedName name="test1" hidden="1">{"LBO Summary",#N/A,FALSE,"Summary";"Income Statement",#N/A,FALSE,"Model";"Cash Flow",#N/A,FALSE,"Model";"Balance Sheet",#N/A,FALSE,"Model";"Working Capital",#N/A,FALSE,"Model";"Pro Forma Balance Sheets",#N/A,FALSE,"PFBS";"Debt Balances",#N/A,FALSE,"Model";"Fee Schedules",#N/A,FALSE,"Model"}</definedName>
    <definedName name="test10" localSheetId="2" hidden="1">{"LBO Summary",#N/A,FALSE,"Summary";"Income Statement",#N/A,FALSE,"Model";"Cash Flow",#N/A,FALSE,"Model";"Balance Sheet",#N/A,FALSE,"Model";"Working Capital",#N/A,FALSE,"Model";"Pro Forma Balance Sheets",#N/A,FALSE,"PFBS";"Debt Balances",#N/A,FALSE,"Model";"Fee Schedules",#N/A,FALSE,"Model"}</definedName>
    <definedName name="test10" localSheetId="9"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2" hidden="1">{"LBO Summary",#N/A,FALSE,"Summary"}</definedName>
    <definedName name="test11" localSheetId="9" hidden="1">{"LBO Summary",#N/A,FALSE,"Summary"}</definedName>
    <definedName name="test11" hidden="1">{"LBO Summary",#N/A,FALSE,"Summary"}</definedName>
    <definedName name="test12" localSheetId="2" hidden="1">{"assumptions",#N/A,FALSE,"Scenario 1";"valuation",#N/A,FALSE,"Scenario 1"}</definedName>
    <definedName name="test12" localSheetId="9" hidden="1">{"assumptions",#N/A,FALSE,"Scenario 1";"valuation",#N/A,FALSE,"Scenario 1"}</definedName>
    <definedName name="test12" hidden="1">{"assumptions",#N/A,FALSE,"Scenario 1";"valuation",#N/A,FALSE,"Scenario 1"}</definedName>
    <definedName name="test13" localSheetId="2" hidden="1">{"LBO Summary",#N/A,FALSE,"Summary"}</definedName>
    <definedName name="test13" localSheetId="9" hidden="1">{"LBO Summary",#N/A,FALSE,"Summary"}</definedName>
    <definedName name="test13" hidden="1">{"LBO Summary",#N/A,FALSE,"Summary"}</definedName>
    <definedName name="test14" localSheetId="2" hidden="1">{"LBO Summary",#N/A,FALSE,"Summary";"Income Statement",#N/A,FALSE,"Model";"Cash Flow",#N/A,FALSE,"Model";"Balance Sheet",#N/A,FALSE,"Model";"Working Capital",#N/A,FALSE,"Model";"Pro Forma Balance Sheets",#N/A,FALSE,"PFBS";"Debt Balances",#N/A,FALSE,"Model";"Fee Schedules",#N/A,FALSE,"Model"}</definedName>
    <definedName name="test14" localSheetId="9"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2" hidden="1">{"LBO Summary",#N/A,FALSE,"Summary";"Income Statement",#N/A,FALSE,"Model";"Cash Flow",#N/A,FALSE,"Model";"Balance Sheet",#N/A,FALSE,"Model";"Working Capital",#N/A,FALSE,"Model";"Pro Forma Balance Sheets",#N/A,FALSE,"PFBS";"Debt Balances",#N/A,FALSE,"Model";"Fee Schedules",#N/A,FALSE,"Model"}</definedName>
    <definedName name="test15" localSheetId="9"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2" hidden="1">{"LBO Summary",#N/A,FALSE,"Summary";"Income Statement",#N/A,FALSE,"Model";"Cash Flow",#N/A,FALSE,"Model";"Balance Sheet",#N/A,FALSE,"Model";"Working Capital",#N/A,FALSE,"Model";"Pro Forma Balance Sheets",#N/A,FALSE,"PFBS";"Debt Balances",#N/A,FALSE,"Model";"Fee Schedules",#N/A,FALSE,"Model"}</definedName>
    <definedName name="test16" localSheetId="9"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2" hidden="1">{"LBO Summary",#N/A,FALSE,"Summary"}</definedName>
    <definedName name="test2" localSheetId="9" hidden="1">{"LBO Summary",#N/A,FALSE,"Summary"}</definedName>
    <definedName name="test2" hidden="1">{"LBO Summary",#N/A,FALSE,"Summary"}</definedName>
    <definedName name="test4" localSheetId="2" hidden="1">{"assumptions",#N/A,FALSE,"Scenario 1";"valuation",#N/A,FALSE,"Scenario 1"}</definedName>
    <definedName name="test4" localSheetId="9" hidden="1">{"assumptions",#N/A,FALSE,"Scenario 1";"valuation",#N/A,FALSE,"Scenario 1"}</definedName>
    <definedName name="test4" hidden="1">{"assumptions",#N/A,FALSE,"Scenario 1";"valuation",#N/A,FALSE,"Scenario 1"}</definedName>
    <definedName name="test6" localSheetId="2" hidden="1">{"LBO Summary",#N/A,FALSE,"Summary"}</definedName>
    <definedName name="test6" localSheetId="9" hidden="1">{"LBO Summary",#N/A,FALSE,"Summary"}</definedName>
    <definedName name="test6" hidden="1">{"LBO Summary",#N/A,FALSE,"Summary"}</definedName>
    <definedName name="testc" localSheetId="2" hidden="1">{#N/A,#N/A,TRUE,"Group Profit and Loss";#N/A,#N/A,TRUE,"Group Balance Sheet";#N/A,#N/A,TRUE,"Group Sales";#N/A,#N/A,TRUE,"Group Overheads";#N/A,#N/A,TRUE,"GROUP - CHANNEL SALES";#N/A,#N/A,TRUE,"GROUP - TOP 15";#N/A,#N/A,TRUE,"GROUP - DEBTORS";#N/A,#N/A,TRUE,"GROUP - KEY STATISTICS";#N/A,#N/A,TRUE,"GROUP - CAPEX";#N/A,#N/A,TRUE,"GROUP - CASHFLOW"}</definedName>
    <definedName name="testc" localSheetId="9" hidden="1">{#N/A,#N/A,TRUE,"Group Profit and Loss";#N/A,#N/A,TRUE,"Group Balance Sheet";#N/A,#N/A,TRUE,"Group Sales";#N/A,#N/A,TRUE,"Group Overheads";#N/A,#N/A,TRUE,"GROUP - CHANNEL SALES";#N/A,#N/A,TRUE,"GROUP - TOP 15";#N/A,#N/A,TRUE,"GROUP - DEBTORS";#N/A,#N/A,TRUE,"GROUP - KEY STATISTICS";#N/A,#N/A,TRUE,"GROUP - CAPEX";#N/A,#N/A,TRUE,"GROUP - CASHFLOW"}</definedName>
    <definedName name="testc" hidden="1">{#N/A,#N/A,TRUE,"Group Profit and Loss";#N/A,#N/A,TRUE,"Group Balance Sheet";#N/A,#N/A,TRUE,"Group Sales";#N/A,#N/A,TRUE,"Group Overheads";#N/A,#N/A,TRUE,"GROUP - CHANNEL SALES";#N/A,#N/A,TRUE,"GROUP - TOP 15";#N/A,#N/A,TRUE,"GROUP - DEBTORS";#N/A,#N/A,TRUE,"GROUP - KEY STATISTICS";#N/A,#N/A,TRUE,"GROUP - CAPEX";#N/A,#N/A,TRUE,"GROUP - CASHFLOW"}</definedName>
    <definedName name="TextRefCopyRangeCount" hidden="1">1</definedName>
    <definedName name="Time" hidden="1">"b1"</definedName>
    <definedName name="To_be_Funded">#REF!</definedName>
    <definedName name="To_be_Funded_Eur">#REF!</definedName>
    <definedName name="TOKAI">#REF!</definedName>
    <definedName name="TopicList">OFFSET('[12]Witness List'!$B$2,0,0,COUNTA('[12]Witness List'!$A$1:$A$65536),4)</definedName>
    <definedName name="TotalExNonExHeadCount">#REF!</definedName>
    <definedName name="TotalFunctionHeadCount">#REF!</definedName>
    <definedName name="TOTPGA">#REF!</definedName>
    <definedName name="TOTPIPE">#REF!</definedName>
    <definedName name="TP">#REF!</definedName>
    <definedName name="TPSMgmtRev1">#REF!</definedName>
    <definedName name="TPSMgmtRev2">#REF!</definedName>
    <definedName name="TPSNIWalk">#REF!</definedName>
    <definedName name="TPSQPack1">#REF!</definedName>
    <definedName name="TPSQPack2">#REF!</definedName>
    <definedName name="Trans_name">#REF!</definedName>
    <definedName name="TRANSACTION_NAME">#REF!</definedName>
    <definedName name="Transmission2">'[8]Funding Project SetUp'!$AO$2:$AO$4</definedName>
    <definedName name="TRANX_NAME">#REF!</definedName>
    <definedName name="trend">0.06</definedName>
    <definedName name="Trial">#REF!</definedName>
    <definedName name="Trial_Balance">#REF!</definedName>
    <definedName name="Trial_Balance_SAP">#REF!</definedName>
    <definedName name="ttqtrqtggdsata" localSheetId="2" hidden="1">{"LCIIRECON",#N/A,FALSE,"LCII";"LCISRECON",#N/A,FALSE,"LCIS";"LCIMRECON",#N/A,FALSE,"LCIM";"LCITRECON",#N/A,FALSE,"LCIT";"CONSM1",#N/A,FALSE,"94FED"}</definedName>
    <definedName name="ttqtrqtggdsata" localSheetId="9" hidden="1">{"LCIIRECON",#N/A,FALSE,"LCII";"LCISRECON",#N/A,FALSE,"LCIS";"LCIMRECON",#N/A,FALSE,"LCIM";"LCITRECON",#N/A,FALSE,"LCIT";"CONSM1",#N/A,FALSE,"94FED"}</definedName>
    <definedName name="ttqtrqtggdsata" hidden="1">{"LCIIRECON",#N/A,FALSE,"LCII";"LCISRECON",#N/A,FALSE,"LCIS";"LCIMRECON",#N/A,FALSE,"LCIM";"LCITRECON",#N/A,FALSE,"LCIT";"CONSM1",#N/A,FALSE,"94FED"}</definedName>
    <definedName name="tttt" localSheetId="2" hidden="1">{#N/A,#N/A,TRUE,"Group Profit and Loss";#N/A,#N/A,TRUE,"Group Balance Sheet";#N/A,#N/A,TRUE,"Group Sales";#N/A,#N/A,TRUE,"Group Overheads";#N/A,#N/A,TRUE,"GROUP - CHANNEL SALES";#N/A,#N/A,TRUE,"GROUP - TOP 15";#N/A,#N/A,TRUE,"GROUP - DEBTORS";#N/A,#N/A,TRUE,"GROUP - KEY STATISTICS";#N/A,#N/A,TRUE,"GROUP - CAPEX";#N/A,#N/A,TRUE,"GROUP - CASHFLOW"}</definedName>
    <definedName name="tttt" localSheetId="9" hidden="1">{#N/A,#N/A,TRUE,"Group Profit and Loss";#N/A,#N/A,TRUE,"Group Balance Sheet";#N/A,#N/A,TRUE,"Group Sales";#N/A,#N/A,TRUE,"Group Overheads";#N/A,#N/A,TRUE,"GROUP - CHANNEL SALES";#N/A,#N/A,TRUE,"GROUP - TOP 15";#N/A,#N/A,TRUE,"GROUP - DEBTORS";#N/A,#N/A,TRUE,"GROUP - KEY STATISTICS";#N/A,#N/A,TRUE,"GROUP - CAPEX";#N/A,#N/A,TRUE,"GROUP - CASHFLOW"}</definedName>
    <definedName name="tttt" hidden="1">{#N/A,#N/A,TRUE,"Group Profit and Loss";#N/A,#N/A,TRUE,"Group Balance Sheet";#N/A,#N/A,TRUE,"Group Sales";#N/A,#N/A,TRUE,"Group Overheads";#N/A,#N/A,TRUE,"GROUP - CHANNEL SALES";#N/A,#N/A,TRUE,"GROUP - TOP 15";#N/A,#N/A,TRUE,"GROUP - DEBTORS";#N/A,#N/A,TRUE,"GROUP - KEY STATISTICS";#N/A,#N/A,TRUE,"GROUP - CAPEX";#N/A,#N/A,TRUE,"GROUP - CASHFLOW"}</definedName>
    <definedName name="two">#REF!</definedName>
    <definedName name="TYEnded">#REF!</definedName>
    <definedName name="Typist" hidden="1">"b1"</definedName>
    <definedName name="UKMgmtRev1">#REF!</definedName>
    <definedName name="UKMgmtRev2">#REF!</definedName>
    <definedName name="UKNIWalk">#REF!</definedName>
    <definedName name="UKQPack1">#REF!</definedName>
    <definedName name="UKQPack2">#REF!</definedName>
    <definedName name="ump">#REF!</definedName>
    <definedName name="Unit">#REF!</definedName>
    <definedName name="Units">#REF!</definedName>
    <definedName name="usb">#REF!</definedName>
    <definedName name="Value" localSheetId="2" hidden="1">{"assumptions",#N/A,FALSE,"Scenario 1";"valuation",#N/A,FALSE,"Scenario 1"}</definedName>
    <definedName name="Value" localSheetId="9" hidden="1">{"assumptions",#N/A,FALSE,"Scenario 1";"valuation",#N/A,FALSE,"Scenario 1"}</definedName>
    <definedName name="Value" hidden="1">{"assumptions",#N/A,FALSE,"Scenario 1";"valuation",#N/A,FALSE,"Scenario 1"}</definedName>
    <definedName name="VarAnalPrn1">#REF!</definedName>
    <definedName name="Version" hidden="1">"a1"</definedName>
    <definedName name="VLYPL">#REF!</definedName>
    <definedName name="VOLKSBANK">#REF!</definedName>
    <definedName name="Volume">#REF!</definedName>
    <definedName name="VOPPL">#REF!</definedName>
    <definedName name="Vorjahr">#REF!</definedName>
    <definedName name="VPBSAS">#REF!,#REF!,#REF!</definedName>
    <definedName name="WACOG">#REF!</definedName>
    <definedName name="WESTPLAINS_ENERGY">#REF!</definedName>
    <definedName name="wfold">#REF!</definedName>
    <definedName name="wkpprojfact">0</definedName>
    <definedName name="Worksheets_List_Header">#REF!</definedName>
    <definedName name="Worksheets_List_Start">#REF!</definedName>
    <definedName name="wrn.Actuals." hidden="1">{"GasDistAct",#N/A,FALSE,"Actual";"ElectDist to ElecTransAct",#N/A,FALSE,"Actual";"SGuard to CompEnergyAct",#N/A,FALSE,"Actual";"NonRegAct",#N/A,FALSE,"Actual";"ENA to TotalAct",#N/A,FALSE,"Actual";"GenCoAct",#N/A,FALSE,"Actual"}</definedName>
    <definedName name="wrn.All." hidden="1">{"SumVar",#N/A,FALSE,"Variance";"SumAct",#N/A,FALSE,"Actual";"SumBud",#N/A,FALSE,"Budget";"GasDistVar",#N/A,FALSE,"Variance";"GasDistAct",#N/A,FALSE,"Actual";"GasDistBud",#N/A,FALSE,"Budget";"ElecDist to ElecTransVar",#N/A,FALSE,"Variance";"ElectDist to ElecTransAct",#N/A,FALSE,"Actual";"ElecDist to ElecTransBud",#N/A,FALSE,"Budget";"SGuard to CompEnergyVar",#N/A,FALSE,"Variance";"SGuard to CompEnergyAct",#N/A,FALSE,"Actual";"SGuard to CompEnergyBud",#N/A,FALSE,"Budget";"NonRegVar",#N/A,FALSE,"Variance";"NonRegAct",#N/A,FALSE,"Actual";"NonRegBud",#N/A,FALSE,"Budget";"ENA to TotalVAR",#N/A,FALSE,"Variance";"ENA to TotalAct",#N/A,FALSE,"Actual";"ENA to TotalBud",#N/A,FALSE,"Budget";"GenCoVar",#N/A,FALSE,"Variance";"GenCoAct",#N/A,FALSE,"Actual";"GenCoBud",#N/A,FALSE,"Budget"}</definedName>
    <definedName name="wrn.All._.Reports._.Frm.." hidden="1">{#N/A,#N/A,TRUE,"MarginCalc";#N/A,#N/A,TRUE,"Proposal.kW Firm";#N/A,#N/A,TRUE,"PurCalc";#N/A,#N/A,TRUE,"PurCalc Other"}</definedName>
    <definedName name="wrn.All._.Reports._.Int.." hidden="1">{#N/A,#N/A,TRUE,"MarginCalc";#N/A,#N/A,TRUE,"Proposal.kW Intrupt";#N/A,#N/A,TRUE,"PurCalc";#N/A,#N/A,TRUE,"PurCalc Other"}</definedName>
    <definedName name="wrn.ARREC." localSheetId="2" hidden="1">{#N/A,#N/A,FALSE,"ARREC"}</definedName>
    <definedName name="wrn.ARREC." localSheetId="9" hidden="1">{#N/A,#N/A,FALSE,"ARREC"}</definedName>
    <definedName name="wrn.ARREC." hidden="1">{#N/A,#N/A,FALSE,"ARREC"}</definedName>
    <definedName name="wrn.Avg.._.Cost._.Calc.._.Total." hidden="1">{#N/A,#N/A,TRUE,"PurCalc";#N/A,#N/A,TRUE,"PurCalc Other"}</definedName>
    <definedName name="wrn.Avg.._.Cost._.Calc.._.UCU." hidden="1">{#N/A,#N/A,FALSE,"PurCalc"}</definedName>
    <definedName name="wrn.Budget." hidden="1">{"GasDistBud",#N/A,FALSE,"Budget";"ElecDist to ElecTransBud",#N/A,FALSE,"Budget";"SGuard to CompEnergyBud",#N/A,FALSE,"Budget";"NonRegBud",#N/A,FALSE,"Budget";"ENA to TotalBud",#N/A,FALSE,"Budget";"GenCoBud",#N/A,FALSE,"Budget"}</definedName>
    <definedName name="wrn.COST._.ALLOC._.STUDY._.1997._.CLFP." localSheetId="2"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localSheetId="9"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P._.Demand." localSheetId="2" hidden="1">{"Retail CP pg1",#N/A,FALSE,"FACTOR3";"Retail CP pg2",#N/A,FALSE,"FACTOR3";"Retail CP pg3",#N/A,FALSE,"FACTOR3"}</definedName>
    <definedName name="wrn.CP._.Demand." localSheetId="9" hidden="1">{"Retail CP pg1",#N/A,FALSE,"FACTOR3";"Retail CP pg2",#N/A,FALSE,"FACTOR3";"Retail CP pg3",#N/A,FALSE,"FACTOR3"}</definedName>
    <definedName name="wrn.CP._.Demand." hidden="1">{"Retail CP pg1",#N/A,FALSE,"FACTOR3";"Retail CP pg2",#N/A,FALSE,"FACTOR3";"Retail CP pg3",#N/A,FALSE,"FACTOR3"}</definedName>
    <definedName name="wrn.CP._.Demand2." localSheetId="2" hidden="1">{"Retail CP pg1",#N/A,FALSE,"FACTOR3";"Retail CP pg2",#N/A,FALSE,"FACTOR3";"Retail CP pg3",#N/A,FALSE,"FACTOR3"}</definedName>
    <definedName name="wrn.CP._.Demand2." localSheetId="9" hidden="1">{"Retail CP pg1",#N/A,FALSE,"FACTOR3";"Retail CP pg2",#N/A,FALSE,"FACTOR3";"Retail CP pg3",#N/A,FALSE,"FACTOR3"}</definedName>
    <definedName name="wrn.CP._.Demand2." hidden="1">{"Retail CP pg1",#N/A,FALSE,"FACTOR3";"Retail CP pg2",#N/A,FALSE,"FACTOR3";"Retail CP pg3",#N/A,FALSE,"FACTOR3"}</definedName>
    <definedName name="wrn.DATA._.INPUTS." localSheetId="2" hidden="1">{#N/A,#N/A,TRUE,"DATA INPUTS"}</definedName>
    <definedName name="wrn.DATA._.INPUTS." localSheetId="9" hidden="1">{#N/A,#N/A,TRUE,"DATA INPUTS"}</definedName>
    <definedName name="wrn.DATA._.INPUTS." hidden="1">{#N/A,#N/A,TRUE,"DATA INPUTS"}</definedName>
    <definedName name="wrn.DDC._.Compare." hidden="1">{"DDC Comparisons",#N/A,FALSE,"99 Summer Weather Hedge"}</definedName>
    <definedName name="wrn.EMPPAY." localSheetId="2" hidden="1">{#N/A,#N/A,FALSE,"EMPPAY"}</definedName>
    <definedName name="wrn.EMPPAY." localSheetId="9" hidden="1">{#N/A,#N/A,FALSE,"EMPPAY"}</definedName>
    <definedName name="wrn.EMPPAY." hidden="1">{#N/A,#N/A,FALSE,"EMPPAY"}</definedName>
    <definedName name="wrn.Firm._.Proposal." hidden="1">{#N/A,#N/A,FALSE,"Proposal.kW Firm"}</definedName>
    <definedName name="wrn.Group." localSheetId="2" hidden="1">{#N/A,#N/A,TRUE,"Group Profit and Loss";#N/A,#N/A,TRUE,"Group Balance Sheet";#N/A,#N/A,TRUE,"Group Sales";#N/A,#N/A,TRUE,"Group Overheads";#N/A,#N/A,TRUE,"GROUP - CHANNEL SALES";#N/A,#N/A,TRUE,"GROUP - TOP 15";#N/A,#N/A,TRUE,"GROUP - DEBTORS";#N/A,#N/A,TRUE,"GROUP - KEY STATISTICS";#N/A,#N/A,TRUE,"GROUP - CAPEX";#N/A,#N/A,TRUE,"GROUP - CASHFLOW"}</definedName>
    <definedName name="wrn.Group." localSheetId="9" hidden="1">{#N/A,#N/A,TRUE,"Group Profit and Loss";#N/A,#N/A,TRUE,"Group Balance Sheet";#N/A,#N/A,TRUE,"Group Sales";#N/A,#N/A,TRUE,"Group Overheads";#N/A,#N/A,TRUE,"GROUP - CHANNEL SALES";#N/A,#N/A,TRUE,"GROUP - TOP 15";#N/A,#N/A,TRUE,"GROUP - DEBTORS";#N/A,#N/A,TRUE,"GROUP - KEY STATISTICS";#N/A,#N/A,TRUE,"GROUP - CAPEX";#N/A,#N/A,TRUE,"GROUP - CASHFLOW"}</definedName>
    <definedName name="wrn.Group." hidden="1">{#N/A,#N/A,TRUE,"Group Profit and Loss";#N/A,#N/A,TRUE,"Group Balance Sheet";#N/A,#N/A,TRUE,"Group Sales";#N/A,#N/A,TRUE,"Group Overheads";#N/A,#N/A,TRUE,"GROUP - CHANNEL SALES";#N/A,#N/A,TRUE,"GROUP - TOP 15";#N/A,#N/A,TRUE,"GROUP - DEBTORS";#N/A,#N/A,TRUE,"GROUP - KEY STATISTICS";#N/A,#N/A,TRUE,"GROUP - CAPEX";#N/A,#N/A,TRUE,"GROUP - CASHFLOW"}</definedName>
    <definedName name="wrn.group1" localSheetId="2" hidden="1">{#N/A,#N/A,TRUE,"Group Profit and Loss";#N/A,#N/A,TRUE,"Group Balance Sheet";#N/A,#N/A,TRUE,"Group Sales";#N/A,#N/A,TRUE,"Group Overheads";#N/A,#N/A,TRUE,"GROUP - CHANNEL SALES";#N/A,#N/A,TRUE,"GROUP - TOP 15";#N/A,#N/A,TRUE,"GROUP - DEBTORS";#N/A,#N/A,TRUE,"GROUP - KEY STATISTICS";#N/A,#N/A,TRUE,"GROUP - CAPEX";#N/A,#N/A,TRUE,"GROUP - CASHFLOW"}</definedName>
    <definedName name="wrn.group1" localSheetId="9" hidden="1">{#N/A,#N/A,TRUE,"Group Profit and Loss";#N/A,#N/A,TRUE,"Group Balance Sheet";#N/A,#N/A,TRUE,"Group Sales";#N/A,#N/A,TRUE,"Group Overheads";#N/A,#N/A,TRUE,"GROUP - CHANNEL SALES";#N/A,#N/A,TRUE,"GROUP - TOP 15";#N/A,#N/A,TRUE,"GROUP - DEBTORS";#N/A,#N/A,TRUE,"GROUP - KEY STATISTICS";#N/A,#N/A,TRUE,"GROUP - CAPEX";#N/A,#N/A,TRUE,"GROUP - CASHFLOW"}</definedName>
    <definedName name="wrn.group1" hidden="1">{#N/A,#N/A,TRUE,"Group Profit and Loss";#N/A,#N/A,TRUE,"Group Balance Sheet";#N/A,#N/A,TRUE,"Group Sales";#N/A,#N/A,TRUE,"Group Overheads";#N/A,#N/A,TRUE,"GROUP - CHANNEL SALES";#N/A,#N/A,TRUE,"GROUP - TOP 15";#N/A,#N/A,TRUE,"GROUP - DEBTORS";#N/A,#N/A,TRUE,"GROUP - KEY STATISTICS";#N/A,#N/A,TRUE,"GROUP - CAPEX";#N/A,#N/A,TRUE,"GROUP - CASHFLOW"}</definedName>
    <definedName name="wrn.Hedge._.Data._.Sheet." hidden="1">{"Hedge Data Sheet",#N/A,FALSE,"99 Summer Weather Hedge"}</definedName>
    <definedName name="wrn.Hedge._.Graphs." hidden="1">{"Hedge Graphs",#N/A,FALSE,"99 Summer Weather Hedge"}</definedName>
    <definedName name="wrn.Interruptible._.Proposal." hidden="1">{#N/A,#N/A,FALSE,"Proposal.kW Intrupt"}</definedName>
    <definedName name="wrn.IPO._.Valuation." localSheetId="2" hidden="1">{"assumptions",#N/A,FALSE,"Scenario 1";"valuation",#N/A,FALSE,"Scenario 1"}</definedName>
    <definedName name="wrn.IPO._.Valuation." localSheetId="9" hidden="1">{"assumptions",#N/A,FALSE,"Scenario 1";"valuation",#N/A,FALSE,"Scenario 1"}</definedName>
    <definedName name="wrn.IPO._.Valuation." hidden="1">{"assumptions",#N/A,FALSE,"Scenario 1";"valuation",#N/A,FALSE,"Scenario 1"}</definedName>
    <definedName name="wrn.Kansas._.Tracker." hidden="1">{#N/A,#N/A,FALSE,"Purchases";"Misc1",#N/A,FALSE,"Miscellaneous";"Misc2",#N/A,FALSE,"Miscellaneous";"Misc6",#N/A,FALSE,"Miscellaneous";#N/A,#N/A,FALSE,"Demand";#N/A,#N/A,FALSE,"State PGA";#N/A,#N/A,FALSE,"PEPL Imbalance ";"Misc3",#N/A,FALSE,"Miscellaneous";#N/A,#N/A,FALSE,"Journal";#N/A,#N/A,FALSE,"COVER"}</definedName>
    <definedName name="wrn.LBO._.Summary." localSheetId="2" hidden="1">{"LBO Summary",#N/A,FALSE,"Summary"}</definedName>
    <definedName name="wrn.LBO._.Summary." localSheetId="9" hidden="1">{"LBO Summary",#N/A,FALSE,"Summary"}</definedName>
    <definedName name="wrn.LBO._.Summary." hidden="1">{"LBO Summary",#N/A,FALSE,"Summary"}</definedName>
    <definedName name="wrn.Margin._.Calc." hidden="1">{#N/A,#N/A,FALSE,"MarginCalc"}</definedName>
    <definedName name="wrn.ngpl." hidden="1">{#N/A,#N/A,FALSE,"lenox estimate";#N/A,#N/A,FALSE,"NGPL Pricing 99";#N/A,#N/A,FALSE,"JOURNAL 208"}</definedName>
    <definedName name="wrn.nngalloc." hidden="1">{"ALLOCATION",#N/A,FALSE,"nngcostassign";"INPUT",#N/A,FALSE,"nngcostassign";"ESTIMATE (nngcostassign)",#N/A,FALSE,"nngcostassign";"UEINVOICE (nngcostassign)",#N/A,FALSE,"nngcostassign";#N/A,#N/A,FALSE,"Large volume Pool";#N/A,#N/A,FALSE,"JOURNAL203JN";#N/A,#N/A,FALSE,"capacity";#N/A,#N/A,FALSE,"transport";#N/A,#N/A,FALSE,"barballoc";"Supplier",#N/A,FALSE,"supplier pool NNG"}</definedName>
    <definedName name="wrn.Other._.Schedules." localSheetId="2"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localSheetId="9"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Print._.All._.Pages." localSheetId="2" hidden="1">{"LBO Summary",#N/A,FALSE,"Summary";"Income Statement",#N/A,FALSE,"Model";"Cash Flow",#N/A,FALSE,"Model";"Balance Sheet",#N/A,FALSE,"Model";"Working Capital",#N/A,FALSE,"Model";"Pro Forma Balance Sheets",#N/A,FALSE,"PFBS";"Debt Balances",#N/A,FALSE,"Model";"Fee Schedules",#N/A,FALSE,"Model"}</definedName>
    <definedName name="wrn.Print._.All._.Pages." localSheetId="9"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urchases." hidden="1">{#N/A,#N/A,FALSE,"Purchases"}</definedName>
    <definedName name="wrn.RAK1." localSheetId="2" hidden="1">{"RAK-1, Schedule 1",#N/A,FALSE,"Electric";"RAK-1, Schedule 2",#N/A,FALSE,"Electric";"RAK-1, Schedule 4",#N/A,FALSE,"Electric"}</definedName>
    <definedName name="wrn.RAK1." localSheetId="9" hidden="1">{"RAK-1, Schedule 1",#N/A,FALSE,"Electric";"RAK-1, Schedule 2",#N/A,FALSE,"Electric";"RAK-1, Schedule 4",#N/A,FALSE,"Electric"}</definedName>
    <definedName name="wrn.RAK1." hidden="1">{"RAK-1, Schedule 1",#N/A,FALSE,"Electric";"RAK-1, Schedule 2",#N/A,FALSE,"Electric";"RAK-1, Schedule 4",#N/A,FALSE,"Electric"}</definedName>
    <definedName name="wrn.RAK2." localSheetId="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localSheetId="9"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localSheetId="2" hidden="1">{#N/A,#N/A,FALSE,"Revenue Requirements";#N/A,#N/A,FALSE,"Capital Structure";#N/A,#N/A,FALSE,"Cost of Debt";#N/A,#N/A,FALSE,"Electric";#N/A,#N/A,FALSE,"Gas";#N/A,#N/A,FALSE,"CWC";#N/A,#N/A,FALSE,"Income Taxes"}</definedName>
    <definedName name="wrn.RevReq." localSheetId="9" hidden="1">{#N/A,#N/A,FALSE,"Revenue Requirements";#N/A,#N/A,FALSE,"Capital Structure";#N/A,#N/A,FALSE,"Cost of Debt";#N/A,#N/A,FALSE,"Electric";#N/A,#N/A,FALSE,"Gas";#N/A,#N/A,FALSE,"CWC";#N/A,#N/A,FALSE,"Income Taxes"}</definedName>
    <definedName name="wrn.RevReq." hidden="1">{#N/A,#N/A,FALSE,"Revenue Requirements";#N/A,#N/A,FALSE,"Capital Structure";#N/A,#N/A,FALSE,"Cost of Debt";#N/A,#N/A,FALSE,"Electric";#N/A,#N/A,FALSE,"Gas";#N/A,#N/A,FALSE,"CWC";#N/A,#N/A,FALSE,"Income Taxes"}</definedName>
    <definedName name="wrn.Schedule._.4." localSheetId="2" hidden="1">{"ERB1",#N/A,FALSE,"Electric";"ERB2",#N/A,FALSE,"Electric";"ERB3",#N/A,FALSE,"Electric";"ERB4",#N/A,FALSE,"Electric";"ERB5",#N/A,FALSE,"Electric"}</definedName>
    <definedName name="wrn.Schedule._.4." localSheetId="9" hidden="1">{"ERB1",#N/A,FALSE,"Electric";"ERB2",#N/A,FALSE,"Electric";"ERB3",#N/A,FALSE,"Electric";"ERB4",#N/A,FALSE,"Electric";"ERB5",#N/A,FALSE,"Electric"}</definedName>
    <definedName name="wrn.Schedule._.4." hidden="1">{"ERB1",#N/A,FALSE,"Electric";"ERB2",#N/A,FALSE,"Electric";"ERB3",#N/A,FALSE,"Electric";"ERB4",#N/A,FALSE,"Electric";"ERB5",#N/A,FALSE,"Electric"}</definedName>
    <definedName name="wrn.Schedule._.5." localSheetId="2" hidden="1">{"EE1",#N/A,FALSE,"Electric";"EE2",#N/A,FALSE,"Electric";"EE3",#N/A,FALSE,"Electric";"EE4",#N/A,FALSE,"Electric";"EE5",#N/A,FALSE,"Electric"}</definedName>
    <definedName name="wrn.Schedule._.5." localSheetId="9" hidden="1">{"EE1",#N/A,FALSE,"Electric";"EE2",#N/A,FALSE,"Electric";"EE3",#N/A,FALSE,"Electric";"EE4",#N/A,FALSE,"Electric";"EE5",#N/A,FALSE,"Electric"}</definedName>
    <definedName name="wrn.Schedule._.5." hidden="1">{"EE1",#N/A,FALSE,"Electric";"EE2",#N/A,FALSE,"Electric";"EE3",#N/A,FALSE,"Electric";"EE4",#N/A,FALSE,"Electric";"EE5",#N/A,FALSE,"Electric"}</definedName>
    <definedName name="wrn.September._.Graphs." hidden="1">{"Sept Graphs",#N/A,FALSE,"Sept 99"}</definedName>
    <definedName name="wrn.storage8x11." hidden="1">{"storage8x11",#N/A,FALSE,"1996"}</definedName>
    <definedName name="wrn.Summary." hidden="1">{"SumVar",#N/A,FALSE,"Variance";"SumAct",#N/A,FALSE,"Actual";"SumBud",#N/A,FALSE,"Budget"}</definedName>
    <definedName name="wrn.TAXABLE._.INCOME." localSheetId="2" hidden="1">{"LCIIRECON",#N/A,FALSE,"LCII";"LCISRECON",#N/A,FALSE,"LCIS";"LCIMRECON",#N/A,FALSE,"LCIM";"LCITRECON",#N/A,FALSE,"LCIT";"CONSM1",#N/A,FALSE,"94FED"}</definedName>
    <definedName name="wrn.TAXABLE._.INCOME." localSheetId="9" hidden="1">{"LCIIRECON",#N/A,FALSE,"LCII";"LCISRECON",#N/A,FALSE,"LCIS";"LCIMRECON",#N/A,FALSE,"LCIM";"LCITRECON",#N/A,FALSE,"LCIT";"CONSM1",#N/A,FALSE,"94FED"}</definedName>
    <definedName name="wrn.TAXABLE._.INCOME." hidden="1">{"LCIIRECON",#N/A,FALSE,"LCII";"LCISRECON",#N/A,FALSE,"LCIS";"LCIMRECON",#N/A,FALSE,"LCIM";"LCITRECON",#N/A,FALSE,"LCIT";"CONSM1",#N/A,FALSE,"94FED"}</definedName>
    <definedName name="wrn.tracker." hidden="1">{#N/A,#N/A,TRUE,"Purchases";#N/A,#N/A,TRUE,"Miscellaneous";#N/A,#N/A,TRUE,"PGAtotal";#N/A,#N/A,TRUE,"state PGA";#N/A,#N/A,TRUE,"Imbalance";#N/A,#N/A,TRUE,"Demand";#N/A,#N/A,TRUE,"Storage";#N/A,#N/A,TRUE,"Ia alloc";#N/A,#N/A,TRUE,"Mn alloc";#N/A,#N/A,TRUE,"NE Lincoln alloc";#N/A,#N/A,TRUE,"Ks alloc";#N/A,#N/A,TRUE,"NMU alloc";#N/A,#N/A,TRUE,"JOURNAL";#N/A,#N/A,TRUE,"Nebraska Rates"}</definedName>
    <definedName name="wrn.tracker.2" hidden="1">{#N/A,#N/A,TRUE,"Purchases";#N/A,#N/A,TRUE,"Miscellaneous";#N/A,#N/A,TRUE,"PGAtotal";#N/A,#N/A,TRUE,"state PGA";#N/A,#N/A,TRUE,"Imbalance";#N/A,#N/A,TRUE,"Demand";#N/A,#N/A,TRUE,"Storage";#N/A,#N/A,TRUE,"Ia alloc";#N/A,#N/A,TRUE,"Mn alloc";#N/A,#N/A,TRUE,"NE Lincoln alloc";#N/A,#N/A,TRUE,"Ks alloc";#N/A,#N/A,TRUE,"NMU alloc";#N/A,#N/A,TRUE,"JOURNAL";#N/A,#N/A,TRUE,"Nebraska Rates"}</definedName>
    <definedName name="wrn.UEG._.Operating._.Report."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K." localSheetId="2" hidden="1">{#N/A,#N/A,TRUE,"UK Profit and Loss";#N/A,#N/A,TRUE,"UK Balance Sheet";#N/A,#N/A,TRUE,"UK Sales";#N/A,#N/A,TRUE,"UK  Overheads";#N/A,#N/A,TRUE,"UK - CHANNEL SALES";#N/A,#N/A,TRUE,"UK - TOP 15";#N/A,#N/A,TRUE,"UK - DEBTORS";#N/A,#N/A,TRUE,"UK - KEY STATS";#N/A,#N/A,TRUE,"UK - CAPEX";#N/A,#N/A,TRUE,"UK - CASHFLOW"}</definedName>
    <definedName name="wrn.UK." localSheetId="9" hidden="1">{#N/A,#N/A,TRUE,"UK Profit and Loss";#N/A,#N/A,TRUE,"UK Balance Sheet";#N/A,#N/A,TRUE,"UK Sales";#N/A,#N/A,TRUE,"UK  Overheads";#N/A,#N/A,TRUE,"UK - CHANNEL SALES";#N/A,#N/A,TRUE,"UK - TOP 15";#N/A,#N/A,TRUE,"UK - DEBTORS";#N/A,#N/A,TRUE,"UK - KEY STATS";#N/A,#N/A,TRUE,"UK - CAPEX";#N/A,#N/A,TRUE,"UK - CASHFLOW"}</definedName>
    <definedName name="wrn.UK." hidden="1">{#N/A,#N/A,TRUE,"UK Profit and Loss";#N/A,#N/A,TRUE,"UK Balance Sheet";#N/A,#N/A,TRUE,"UK Sales";#N/A,#N/A,TRUE,"UK  Overheads";#N/A,#N/A,TRUE,"UK - CHANNEL SALES";#N/A,#N/A,TRUE,"UK - TOP 15";#N/A,#N/A,TRUE,"UK - DEBTORS";#N/A,#N/A,TRUE,"UK - KEY STATS";#N/A,#N/A,TRUE,"UK - CAPEX";#N/A,#N/A,TRUE,"UK - CASHFLOW"}</definedName>
    <definedName name="wrn.Unit._.1._.Operating._.Report." hidden="1">{#N/A,#N/A,FALSE,"Unit 1"}</definedName>
    <definedName name="wrn.USA." localSheetId="2" hidden="1">{#N/A,#N/A,TRUE,"USA Profit and Loss";#N/A,#N/A,TRUE,"USA Balance Sheet";#N/A,#N/A,TRUE,"USA Sales ";#N/A,#N/A,TRUE,"USA  Overheads";#N/A,#N/A,TRUE,"USA - CHANNEL SALES";#N/A,#N/A,TRUE,"USA - TOP 15";#N/A,#N/A,TRUE,"USA - KEY STATS";#N/A,#N/A,TRUE,"USA - DEBTORS";#N/A,#N/A,TRUE,"USA - CAPEX";#N/A,#N/A,TRUE,"USA - CASHFLOW"}</definedName>
    <definedName name="wrn.USA." localSheetId="9" hidden="1">{#N/A,#N/A,TRUE,"USA Profit and Loss";#N/A,#N/A,TRUE,"USA Balance Sheet";#N/A,#N/A,TRUE,"USA Sales ";#N/A,#N/A,TRUE,"USA  Overheads";#N/A,#N/A,TRUE,"USA - CHANNEL SALES";#N/A,#N/A,TRUE,"USA - TOP 15";#N/A,#N/A,TRUE,"USA - KEY STATS";#N/A,#N/A,TRUE,"USA - DEBTORS";#N/A,#N/A,TRUE,"USA - CAPEX";#N/A,#N/A,TRUE,"USA - CASHFLOW"}</definedName>
    <definedName name="wrn.USA." hidden="1">{#N/A,#N/A,TRUE,"USA Profit and Loss";#N/A,#N/A,TRUE,"USA Balance Sheet";#N/A,#N/A,TRUE,"USA Sales ";#N/A,#N/A,TRUE,"USA  Overheads";#N/A,#N/A,TRUE,"USA - CHANNEL SALES";#N/A,#N/A,TRUE,"USA - TOP 15";#N/A,#N/A,TRUE,"USA - KEY STATS";#N/A,#N/A,TRUE,"USA - DEBTORS";#N/A,#N/A,TRUE,"USA - CAPEX";#N/A,#N/A,TRUE,"USA - CASHFLOW"}</definedName>
    <definedName name="wrn.Variance." hidden="1">{"GasDistVar",#N/A,FALSE,"Variance";"ElecDist to ElecTransVar",#N/A,FALSE,"Variance";"SGuard to CompEnergyVar",#N/A,FALSE,"Variance";"NonRegVar",#N/A,FALSE,"Variance";"ENA to TotalVAR",#N/A,FALSE,"Variance";"GenCoVar",#N/A,FALSE,"Variance"}</definedName>
    <definedName name="wrn.Wellhead." hidden="1">{"Misc3",#N/A,FALSE,"Miscellaneous"}</definedName>
    <definedName name="WS">#REF!</definedName>
    <definedName name="wvu.Hedge._.Data._.Sheet." hidden="1">{TRUE,TRUE,-2.75,-17,604.5,347.25,FALSE,TRUE,TRUE,TRUE,0,1,#N/A,1,#N/A,11.2777777777778,23.6470588235294,1,FALSE,FALSE,3,TRUE,1,FALSE,100,"Swvu.Hedge._.Data._.Sheet.","ACwvu.Hedge._.Data._.Sheet.",#N/A,FALSE,FALSE,0.25,0.25,0.37,0.26,2,"","&amp;L&amp;F &amp;A&amp;CPage &amp;P&amp;R&amp;D &amp;T",FALSE,FALSE,FALSE,FALSE,1,100,#N/A,#N/A,"=R1C1:R101C13","=R1:R6",#N/A,#N/A,FALSE,FALSE,TRUE,1,#N/A,#N/A,FALSE,FALSE,TRUE,TRUE,TRUE}</definedName>
    <definedName name="wvu.Hedge._.Graphs." hidden="1">{TRUE,TRUE,-2.75,-17,604.5,347.25,FALSE,TRUE,TRUE,TRUE,0,1,#N/A,91,#N/A,11.2777777777778,23.1111111111111,1,FALSE,FALSE,3,TRUE,1,FALSE,100,"Swvu.Hedge._.Graphs.","ACwvu.Hedge._.Graphs.",#N/A,FALSE,FALSE,0.25,0.25,0.37,0.26,2,"","&amp;L&amp;F &amp;A&amp;CPage &amp;P&amp;R&amp;D &amp;T",FALSE,FALSE,FALSE,FALSE,1,100,#N/A,#N/A,"=R102C1:R184C13",FALSE,#N/A,#N/A,FALSE,FALSE,TRUE,1,#N/A,#N/A,FALSE,FALSE,TRUE,TRUE,TRUE}</definedName>
    <definedName name="x">#REF!</definedName>
    <definedName name="xx" localSheetId="2" hidden="1">{#N/A,#N/A,FALSE,"EMPPAY"}</definedName>
    <definedName name="xx" localSheetId="9" hidden="1">{#N/A,#N/A,FALSE,"EMPPAY"}</definedName>
    <definedName name="xx" hidden="1">{#N/A,#N/A,FALSE,"EMPPAY"}</definedName>
    <definedName name="xxxxxx">0</definedName>
    <definedName name="Year">#REF!</definedName>
    <definedName name="YTDAdj">#REF!</definedName>
    <definedName name="yyyyyy">35178.6762840278</definedName>
    <definedName name="zzzzzz">"VM04"</definedName>
  </definedNames>
  <calcPr calcId="191029" iterate="1"/>
  <pivotCaches>
    <pivotCache cacheId="0" r:id="rId38"/>
    <pivotCache cacheId="1" r:id="rId3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919" i="34" l="1"/>
  <c r="D9918" i="34"/>
  <c r="D9917" i="34"/>
  <c r="D9916" i="34"/>
  <c r="D9915" i="34"/>
  <c r="D9914" i="34"/>
  <c r="D9913" i="34"/>
  <c r="D9912" i="34"/>
  <c r="D9911" i="34"/>
  <c r="D9910" i="34"/>
  <c r="D9909" i="34"/>
  <c r="D9908" i="34"/>
  <c r="D9907" i="34"/>
  <c r="D9906" i="34"/>
  <c r="D9905" i="34"/>
  <c r="D9904" i="34"/>
  <c r="D9903" i="34"/>
  <c r="D9902" i="34"/>
  <c r="D9901" i="34"/>
  <c r="D9900" i="34"/>
  <c r="D9899" i="34"/>
  <c r="D9898" i="34"/>
  <c r="D9897" i="34"/>
  <c r="D9896" i="34"/>
  <c r="D9895" i="34"/>
  <c r="D9894" i="34"/>
  <c r="D9893" i="34"/>
  <c r="D9892" i="34"/>
  <c r="D9891" i="34"/>
  <c r="D9890" i="34"/>
  <c r="D9889" i="34"/>
  <c r="D9888" i="34"/>
  <c r="D9887" i="34"/>
  <c r="D9886" i="34"/>
  <c r="D9885" i="34"/>
  <c r="D9884" i="34"/>
  <c r="D9883" i="34"/>
  <c r="D9882" i="34"/>
  <c r="D9881" i="34"/>
  <c r="D9880" i="34"/>
  <c r="D9879" i="34"/>
  <c r="D9878" i="34"/>
  <c r="D9877" i="34"/>
  <c r="D9876" i="34"/>
  <c r="D9875" i="34"/>
  <c r="D9874" i="34"/>
  <c r="D9873" i="34"/>
  <c r="D9872" i="34"/>
  <c r="D9871" i="34"/>
  <c r="D9870" i="34"/>
  <c r="D9869" i="34"/>
  <c r="D9868" i="34"/>
  <c r="D9867" i="34"/>
  <c r="D9866" i="34"/>
  <c r="D9865" i="34"/>
  <c r="D9864" i="34"/>
  <c r="D9863" i="34"/>
  <c r="D9862" i="34"/>
  <c r="D9861" i="34"/>
  <c r="D9860" i="34"/>
  <c r="D9859" i="34"/>
  <c r="D9858" i="34"/>
  <c r="D9857" i="34"/>
  <c r="D9856" i="34"/>
  <c r="D9855" i="34"/>
  <c r="D9854" i="34"/>
  <c r="D9853" i="34"/>
  <c r="D9852" i="34"/>
  <c r="D9851" i="34"/>
  <c r="D9850" i="34"/>
  <c r="D9849" i="34"/>
  <c r="D9848" i="34"/>
  <c r="D9847" i="34"/>
  <c r="D9846" i="34"/>
  <c r="D9845" i="34"/>
  <c r="D9844" i="34"/>
  <c r="D9843" i="34"/>
  <c r="D9842" i="34"/>
  <c r="D9841" i="34"/>
  <c r="D9840" i="34"/>
  <c r="D9839" i="34"/>
  <c r="D9838" i="34"/>
  <c r="D9837" i="34"/>
  <c r="D9836" i="34"/>
  <c r="D9835" i="34"/>
  <c r="D9834" i="34"/>
  <c r="D9833" i="34"/>
  <c r="D9832" i="34"/>
  <c r="D9831" i="34"/>
  <c r="D9830" i="34"/>
  <c r="D9829" i="34"/>
  <c r="D9828" i="34"/>
  <c r="D9827" i="34"/>
  <c r="D9826" i="34"/>
  <c r="D9825" i="34"/>
  <c r="D9824" i="34"/>
  <c r="D9823" i="34"/>
  <c r="D9822" i="34"/>
  <c r="D9821" i="34"/>
  <c r="D9820" i="34"/>
  <c r="D9819" i="34"/>
  <c r="D9818" i="34"/>
  <c r="D9817" i="34"/>
  <c r="D9816" i="34"/>
  <c r="D9815" i="34"/>
  <c r="D9814" i="34"/>
  <c r="D9813" i="34"/>
  <c r="D9812" i="34"/>
  <c r="D9811" i="34"/>
  <c r="D9810" i="34"/>
  <c r="D9809" i="34"/>
  <c r="D9808" i="34"/>
  <c r="D9807" i="34"/>
  <c r="D9806" i="34"/>
  <c r="D9805" i="34"/>
  <c r="D9804" i="34"/>
  <c r="D9803" i="34"/>
  <c r="D9802" i="34"/>
  <c r="D9801" i="34"/>
  <c r="D9800" i="34"/>
  <c r="D9799" i="34"/>
  <c r="D9798" i="34"/>
  <c r="D9797" i="34"/>
  <c r="D9796" i="34"/>
  <c r="D9795" i="34"/>
  <c r="D9794" i="34"/>
  <c r="D9793" i="34"/>
  <c r="D9792" i="34"/>
  <c r="D9791" i="34"/>
  <c r="D9790" i="34"/>
  <c r="D9789" i="34"/>
  <c r="D9788" i="34"/>
  <c r="D9787" i="34"/>
  <c r="D9786" i="34"/>
  <c r="D9785" i="34"/>
  <c r="D9784" i="34"/>
  <c r="D9783" i="34"/>
  <c r="D9782" i="34"/>
  <c r="D9781" i="34"/>
  <c r="D9780" i="34"/>
  <c r="D9779" i="34"/>
  <c r="D9778" i="34"/>
  <c r="D9777" i="34"/>
  <c r="D9776" i="34"/>
  <c r="D9775" i="34"/>
  <c r="D9774" i="34"/>
  <c r="D9773" i="34"/>
  <c r="D9772" i="34"/>
  <c r="D9771" i="34"/>
  <c r="D9770" i="34"/>
  <c r="D9769" i="34"/>
  <c r="D9768" i="34"/>
  <c r="D9767" i="34"/>
  <c r="D9766" i="34"/>
  <c r="D9765" i="34"/>
  <c r="D9764" i="34"/>
  <c r="D9763" i="34"/>
  <c r="D9762" i="34"/>
  <c r="D9761" i="34"/>
  <c r="D9760" i="34"/>
  <c r="D9759" i="34"/>
  <c r="D9758" i="34"/>
  <c r="D9757" i="34"/>
  <c r="D9756" i="34"/>
  <c r="D9755" i="34"/>
  <c r="D9754" i="34"/>
  <c r="D9753" i="34"/>
  <c r="D9752" i="34"/>
  <c r="D9751" i="34"/>
  <c r="D9750" i="34"/>
  <c r="D9749" i="34"/>
  <c r="D9748" i="34"/>
  <c r="D9747" i="34"/>
  <c r="D9746" i="34"/>
  <c r="D9745" i="34"/>
  <c r="D9744" i="34"/>
  <c r="D9743" i="34"/>
  <c r="D9742" i="34"/>
  <c r="D9741" i="34"/>
  <c r="D9740" i="34"/>
  <c r="D9739" i="34"/>
  <c r="D9738" i="34"/>
  <c r="D9737" i="34"/>
  <c r="D9736" i="34"/>
  <c r="D9735" i="34"/>
  <c r="D9734" i="34"/>
  <c r="D9733" i="34"/>
  <c r="D9732" i="34"/>
  <c r="D9731" i="34"/>
  <c r="D9730" i="34"/>
  <c r="D9729" i="34"/>
  <c r="D9728" i="34"/>
  <c r="D9727" i="34"/>
  <c r="D9726" i="34"/>
  <c r="D9725" i="34"/>
  <c r="D9724" i="34"/>
  <c r="D9723" i="34"/>
  <c r="D9722" i="34"/>
  <c r="D9721" i="34"/>
  <c r="D9720" i="34"/>
  <c r="D9719" i="34"/>
  <c r="D9718" i="34"/>
  <c r="D9717" i="34"/>
  <c r="D9716" i="34"/>
  <c r="D9715" i="34"/>
  <c r="D9714" i="34"/>
  <c r="D9713" i="34"/>
  <c r="D9712" i="34"/>
  <c r="D9711" i="34"/>
  <c r="D9710" i="34"/>
  <c r="D9709" i="34"/>
  <c r="D9708" i="34"/>
  <c r="D9707" i="34"/>
  <c r="D9706" i="34"/>
  <c r="D9705" i="34"/>
  <c r="D9704" i="34"/>
  <c r="D9703" i="34"/>
  <c r="D9702" i="34"/>
  <c r="D9701" i="34"/>
  <c r="D9700" i="34"/>
  <c r="D9699" i="34"/>
  <c r="D9698" i="34"/>
  <c r="D9697" i="34"/>
  <c r="D9696" i="34"/>
  <c r="D9695" i="34"/>
  <c r="D9694" i="34"/>
  <c r="D9693" i="34"/>
  <c r="D9692" i="34"/>
  <c r="D9691" i="34"/>
  <c r="D9690" i="34"/>
  <c r="D9689" i="34"/>
  <c r="D9688" i="34"/>
  <c r="D9687" i="34"/>
  <c r="D9686" i="34"/>
  <c r="D9685" i="34"/>
  <c r="D9684" i="34"/>
  <c r="D9683" i="34"/>
  <c r="D9682" i="34"/>
  <c r="D9681" i="34"/>
  <c r="D9680" i="34"/>
  <c r="D9679" i="34"/>
  <c r="D9678" i="34"/>
  <c r="D9677" i="34"/>
  <c r="D9676" i="34"/>
  <c r="D9675" i="34"/>
  <c r="D9674" i="34"/>
  <c r="D9673" i="34"/>
  <c r="D9672" i="34"/>
  <c r="D9671" i="34"/>
  <c r="D9670" i="34"/>
  <c r="D9669" i="34"/>
  <c r="D9668" i="34"/>
  <c r="D9667" i="34"/>
  <c r="D9666" i="34"/>
  <c r="D9665" i="34"/>
  <c r="D9664" i="34"/>
  <c r="D9663" i="34"/>
  <c r="D9662" i="34"/>
  <c r="D9661" i="34"/>
  <c r="D9660" i="34"/>
  <c r="D9659" i="34"/>
  <c r="D9658" i="34"/>
  <c r="D9657" i="34"/>
  <c r="D9656" i="34"/>
  <c r="D9655" i="34"/>
  <c r="D9654" i="34"/>
  <c r="D9653" i="34"/>
  <c r="D9652" i="34"/>
  <c r="D9651" i="34"/>
  <c r="D9650" i="34"/>
  <c r="D9649" i="34"/>
  <c r="D9648" i="34"/>
  <c r="D9647" i="34"/>
  <c r="D9646" i="34"/>
  <c r="D9645" i="34"/>
  <c r="D9644" i="34"/>
  <c r="D9643" i="34"/>
  <c r="D9642" i="34"/>
  <c r="D9641" i="34"/>
  <c r="D9640" i="34"/>
  <c r="D9639" i="34"/>
  <c r="D9638" i="34"/>
  <c r="D9637" i="34"/>
  <c r="D9636" i="34"/>
  <c r="D9635" i="34"/>
  <c r="D9634" i="34"/>
  <c r="D9633" i="34"/>
  <c r="D9632" i="34"/>
  <c r="D9631" i="34"/>
  <c r="D9630" i="34"/>
  <c r="D9629" i="34"/>
  <c r="D9628" i="34"/>
  <c r="D9627" i="34"/>
  <c r="D9626" i="34"/>
  <c r="D9625" i="34"/>
  <c r="D9624" i="34"/>
  <c r="D9623" i="34"/>
  <c r="D9622" i="34"/>
  <c r="D9621" i="34"/>
  <c r="D9620" i="34"/>
  <c r="D9619" i="34"/>
  <c r="D9618" i="34"/>
  <c r="D9617" i="34"/>
  <c r="D9616" i="34"/>
  <c r="D9615" i="34"/>
  <c r="D9614" i="34"/>
  <c r="D9613" i="34"/>
  <c r="D9612" i="34"/>
  <c r="D9611" i="34"/>
  <c r="D9610" i="34"/>
  <c r="D9609" i="34"/>
  <c r="D9608" i="34"/>
  <c r="D9607" i="34"/>
  <c r="D9606" i="34"/>
  <c r="D9605" i="34"/>
  <c r="D9604" i="34"/>
  <c r="D9603" i="34"/>
  <c r="D9602" i="34"/>
  <c r="D9601" i="34"/>
  <c r="D9600" i="34"/>
  <c r="D9599" i="34"/>
  <c r="D9598" i="34"/>
  <c r="D9597" i="34"/>
  <c r="D9596" i="34"/>
  <c r="D9595" i="34"/>
  <c r="D9594" i="34"/>
  <c r="D9593" i="34"/>
  <c r="D9592" i="34"/>
  <c r="D9591" i="34"/>
  <c r="D9590" i="34"/>
  <c r="D9589" i="34"/>
  <c r="D9588" i="34"/>
  <c r="D9587" i="34"/>
  <c r="D9586" i="34"/>
  <c r="D9585" i="34"/>
  <c r="D9584" i="34"/>
  <c r="D9583" i="34"/>
  <c r="D9582" i="34"/>
  <c r="D9581" i="34"/>
  <c r="D9580" i="34"/>
  <c r="D9579" i="34"/>
  <c r="D9578" i="34"/>
  <c r="D9577" i="34"/>
  <c r="D9576" i="34"/>
  <c r="D9575" i="34"/>
  <c r="D9574" i="34"/>
  <c r="D9573" i="34"/>
  <c r="D9572" i="34"/>
  <c r="D9571" i="34"/>
  <c r="D9570" i="34"/>
  <c r="D9569" i="34"/>
  <c r="D9568" i="34"/>
  <c r="D9567" i="34"/>
  <c r="D9566" i="34"/>
  <c r="D9565" i="34"/>
  <c r="D9564" i="34"/>
  <c r="D9563" i="34"/>
  <c r="D9562" i="34"/>
  <c r="D9561" i="34"/>
  <c r="D9560" i="34"/>
  <c r="D9559" i="34"/>
  <c r="D9558" i="34"/>
  <c r="D9557" i="34"/>
  <c r="D9556" i="34"/>
  <c r="D9555" i="34"/>
  <c r="D9554" i="34"/>
  <c r="D9553" i="34"/>
  <c r="D9552" i="34"/>
  <c r="D9551" i="34"/>
  <c r="D9550" i="34"/>
  <c r="D9549" i="34"/>
  <c r="D9548" i="34"/>
  <c r="D9547" i="34"/>
  <c r="D9546" i="34"/>
  <c r="D9545" i="34"/>
  <c r="D9544" i="34"/>
  <c r="D9543" i="34"/>
  <c r="D9542" i="34"/>
  <c r="D9541" i="34"/>
  <c r="D9540" i="34"/>
  <c r="D9539" i="34"/>
  <c r="D9538" i="34"/>
  <c r="D9537" i="34"/>
  <c r="D9536" i="34"/>
  <c r="D9535" i="34"/>
  <c r="D9534" i="34"/>
  <c r="D9533" i="34"/>
  <c r="D9532" i="34"/>
  <c r="D9531" i="34"/>
  <c r="D9530" i="34"/>
  <c r="D9529" i="34"/>
  <c r="D9528" i="34"/>
  <c r="D9527" i="34"/>
  <c r="D9526" i="34"/>
  <c r="D9525" i="34"/>
  <c r="D9524" i="34"/>
  <c r="D9523" i="34"/>
  <c r="D9522" i="34"/>
  <c r="D9521" i="34"/>
  <c r="D9520" i="34"/>
  <c r="D9519" i="34"/>
  <c r="D9518" i="34"/>
  <c r="D9517" i="34"/>
  <c r="D9516" i="34"/>
  <c r="D9515" i="34"/>
  <c r="D9514" i="34"/>
  <c r="D9513" i="34"/>
  <c r="D9512" i="34"/>
  <c r="D9511" i="34"/>
  <c r="D9510" i="34"/>
  <c r="D9509" i="34"/>
  <c r="D9508" i="34"/>
  <c r="D9507" i="34"/>
  <c r="D9506" i="34"/>
  <c r="D9505" i="34"/>
  <c r="D9504" i="34"/>
  <c r="D9503" i="34"/>
  <c r="D9502" i="34"/>
  <c r="D9501" i="34"/>
  <c r="D9500" i="34"/>
  <c r="D9499" i="34"/>
  <c r="D9498" i="34"/>
  <c r="D9497" i="34"/>
  <c r="D9496" i="34"/>
  <c r="D9495" i="34"/>
  <c r="D9494" i="34"/>
  <c r="D9493" i="34"/>
  <c r="D9492" i="34"/>
  <c r="D9491" i="34"/>
  <c r="D9490" i="34"/>
  <c r="D9489" i="34"/>
  <c r="D9488" i="34"/>
  <c r="D9487" i="34"/>
  <c r="D9486" i="34"/>
  <c r="D9485" i="34"/>
  <c r="D9484" i="34"/>
  <c r="D9483" i="34"/>
  <c r="D9482" i="34"/>
  <c r="D9481" i="34"/>
  <c r="D9480" i="34"/>
  <c r="D9479" i="34"/>
  <c r="D9478" i="34"/>
  <c r="D9477" i="34"/>
  <c r="D9476" i="34"/>
  <c r="D9475" i="34"/>
  <c r="D9474" i="34"/>
  <c r="D9473" i="34"/>
  <c r="D9472" i="34"/>
  <c r="D9471" i="34"/>
  <c r="D9470" i="34"/>
  <c r="D9469" i="34"/>
  <c r="D9468" i="34"/>
  <c r="D9467" i="34"/>
  <c r="D9466" i="34"/>
  <c r="D9465" i="34"/>
  <c r="D9464" i="34"/>
  <c r="D9463" i="34"/>
  <c r="D9462" i="34"/>
  <c r="D9461" i="34"/>
  <c r="D9460" i="34"/>
  <c r="D9459" i="34"/>
  <c r="D9458" i="34"/>
  <c r="D9457" i="34"/>
  <c r="D9456" i="34"/>
  <c r="D9455" i="34"/>
  <c r="D9454" i="34"/>
  <c r="D9453" i="34"/>
  <c r="D9452" i="34"/>
  <c r="D9451" i="34"/>
  <c r="D9450" i="34"/>
  <c r="D9449" i="34"/>
  <c r="D9448" i="34"/>
  <c r="D9447" i="34"/>
  <c r="D9446" i="34"/>
  <c r="D9445" i="34"/>
  <c r="D9444" i="34"/>
  <c r="D9443" i="34"/>
  <c r="D9442" i="34"/>
  <c r="D9441" i="34"/>
  <c r="D9440" i="34"/>
  <c r="D9439" i="34"/>
  <c r="D9438" i="34"/>
  <c r="D9437" i="34"/>
  <c r="D9436" i="34"/>
  <c r="D9435" i="34"/>
  <c r="D9434" i="34"/>
  <c r="D9433" i="34"/>
  <c r="D9432" i="34"/>
  <c r="D9431" i="34"/>
  <c r="D9430" i="34"/>
  <c r="D9429" i="34"/>
  <c r="D9428" i="34"/>
  <c r="D9427" i="34"/>
  <c r="D9426" i="34"/>
  <c r="D9425" i="34"/>
  <c r="D9424" i="34"/>
  <c r="D9423" i="34"/>
  <c r="D9422" i="34"/>
  <c r="D9421" i="34"/>
  <c r="D9420" i="34"/>
  <c r="D9419" i="34"/>
  <c r="D9418" i="34"/>
  <c r="D9417" i="34"/>
  <c r="D9416" i="34"/>
  <c r="D9415" i="34"/>
  <c r="D9414" i="34"/>
  <c r="D9413" i="34"/>
  <c r="D9412" i="34"/>
  <c r="D9411" i="34"/>
  <c r="D9410" i="34"/>
  <c r="D9409" i="34"/>
  <c r="D9408" i="34"/>
  <c r="D9407" i="34"/>
  <c r="D9406" i="34"/>
  <c r="D9405" i="34"/>
  <c r="D9404" i="34"/>
  <c r="D9403" i="34"/>
  <c r="D9402" i="34"/>
  <c r="D9401" i="34"/>
  <c r="D9400" i="34"/>
  <c r="D9399" i="34"/>
  <c r="D9398" i="34"/>
  <c r="D9397" i="34"/>
  <c r="D9396" i="34"/>
  <c r="D9395" i="34"/>
  <c r="D9394" i="34"/>
  <c r="D9393" i="34"/>
  <c r="D9392" i="34"/>
  <c r="D9391" i="34"/>
  <c r="D9390" i="34"/>
  <c r="D9389" i="34"/>
  <c r="D9388" i="34"/>
  <c r="D9387" i="34"/>
  <c r="D9386" i="34"/>
  <c r="D9385" i="34"/>
  <c r="D9384" i="34"/>
  <c r="D9383" i="34"/>
  <c r="D9382" i="34"/>
  <c r="D9381" i="34"/>
  <c r="D9380" i="34"/>
  <c r="D9379" i="34"/>
  <c r="D9378" i="34"/>
  <c r="D9377" i="34"/>
  <c r="D9376" i="34"/>
  <c r="D9375" i="34"/>
  <c r="D9374" i="34"/>
  <c r="D9373" i="34"/>
  <c r="D9372" i="34"/>
  <c r="D9371" i="34"/>
  <c r="D9370" i="34"/>
  <c r="D9369" i="34"/>
  <c r="D9368" i="34"/>
  <c r="D9367" i="34"/>
  <c r="D9366" i="34"/>
  <c r="D9365" i="34"/>
  <c r="D9364" i="34"/>
  <c r="D9363" i="34"/>
  <c r="D9362" i="34"/>
  <c r="D9361" i="34"/>
  <c r="D9360" i="34"/>
  <c r="D9359" i="34"/>
  <c r="D9358" i="34"/>
  <c r="D9357" i="34"/>
  <c r="D9356" i="34"/>
  <c r="D9355" i="34"/>
  <c r="D9354" i="34"/>
  <c r="D9353" i="34"/>
  <c r="D9352" i="34"/>
  <c r="D9351" i="34"/>
  <c r="D9350" i="34"/>
  <c r="D9349" i="34"/>
  <c r="D9348" i="34"/>
  <c r="D9347" i="34"/>
  <c r="D9346" i="34"/>
  <c r="D9345" i="34"/>
  <c r="D9344" i="34"/>
  <c r="D9343" i="34"/>
  <c r="D9342" i="34"/>
  <c r="D9341" i="34"/>
  <c r="D9340" i="34"/>
  <c r="D9339" i="34"/>
  <c r="D9338" i="34"/>
  <c r="D9337" i="34"/>
  <c r="D9336" i="34"/>
  <c r="D9335" i="34"/>
  <c r="D9334" i="34"/>
  <c r="D9333" i="34"/>
  <c r="D9332" i="34"/>
  <c r="D9331" i="34"/>
  <c r="D9330" i="34"/>
  <c r="D9329" i="34"/>
  <c r="D9328" i="34"/>
  <c r="D9327" i="34"/>
  <c r="D9326" i="34"/>
  <c r="D9325" i="34"/>
  <c r="D9324" i="34"/>
  <c r="D9323" i="34"/>
  <c r="D9322" i="34"/>
  <c r="D9321" i="34"/>
  <c r="D9320" i="34"/>
  <c r="D9319" i="34"/>
  <c r="D9318" i="34"/>
  <c r="D9317" i="34"/>
  <c r="D9316" i="34"/>
  <c r="D9315" i="34"/>
  <c r="D9314" i="34"/>
  <c r="D9313" i="34"/>
  <c r="D9312" i="34"/>
  <c r="D9311" i="34"/>
  <c r="D9310" i="34"/>
  <c r="D9309" i="34"/>
  <c r="D9308" i="34"/>
  <c r="D9307" i="34"/>
  <c r="D9306" i="34"/>
  <c r="D9305" i="34"/>
  <c r="D9304" i="34"/>
  <c r="D9303" i="34"/>
  <c r="D9302" i="34"/>
  <c r="D9301" i="34"/>
  <c r="D9300" i="34"/>
  <c r="D9299" i="34"/>
  <c r="D9298" i="34"/>
  <c r="D9297" i="34"/>
  <c r="D9296" i="34"/>
  <c r="D9295" i="34"/>
  <c r="D9294" i="34"/>
  <c r="D9293" i="34"/>
  <c r="D9292" i="34"/>
  <c r="D9291" i="34"/>
  <c r="D9290" i="34"/>
  <c r="D9289" i="34"/>
  <c r="D9288" i="34"/>
  <c r="D9287" i="34"/>
  <c r="D9286" i="34"/>
  <c r="D9285" i="34"/>
  <c r="D9284" i="34"/>
  <c r="D9283" i="34"/>
  <c r="D9282" i="34"/>
  <c r="D9281" i="34"/>
  <c r="D9280" i="34"/>
  <c r="D9279" i="34"/>
  <c r="D9278" i="34"/>
  <c r="D9277" i="34"/>
  <c r="D9276" i="34"/>
  <c r="D9275" i="34"/>
  <c r="D9274" i="34"/>
  <c r="D9273" i="34"/>
  <c r="D9272" i="34"/>
  <c r="D9271" i="34"/>
  <c r="D9270" i="34"/>
  <c r="D9269" i="34"/>
  <c r="D9268" i="34"/>
  <c r="D9267" i="34"/>
  <c r="D9266" i="34"/>
  <c r="D9265" i="34"/>
  <c r="D9264" i="34"/>
  <c r="D9263" i="34"/>
  <c r="D9262" i="34"/>
  <c r="D9261" i="34"/>
  <c r="D9260" i="34"/>
  <c r="D9259" i="34"/>
  <c r="D9258" i="34"/>
  <c r="D9257" i="34"/>
  <c r="D9256" i="34"/>
  <c r="D9255" i="34"/>
  <c r="D9254" i="34"/>
  <c r="D9253" i="34"/>
  <c r="D9252" i="34"/>
  <c r="D9251" i="34"/>
  <c r="D9250" i="34"/>
  <c r="D9249" i="34"/>
  <c r="D9248" i="34"/>
  <c r="D9247" i="34"/>
  <c r="D9246" i="34"/>
  <c r="D9245" i="34"/>
  <c r="D9244" i="34"/>
  <c r="D9243" i="34"/>
  <c r="D9242" i="34"/>
  <c r="D9241" i="34"/>
  <c r="D9240" i="34"/>
  <c r="D9239" i="34"/>
  <c r="D9238" i="34"/>
  <c r="D9237" i="34"/>
  <c r="D9236" i="34"/>
  <c r="D9235" i="34"/>
  <c r="D9234" i="34"/>
  <c r="D9233" i="34"/>
  <c r="D9232" i="34"/>
  <c r="D9231" i="34"/>
  <c r="D9230" i="34"/>
  <c r="D9229" i="34"/>
  <c r="D9228" i="34"/>
  <c r="D9227" i="34"/>
  <c r="D9226" i="34"/>
  <c r="D9225" i="34"/>
  <c r="D9224" i="34"/>
  <c r="D9223" i="34"/>
  <c r="D9222" i="34"/>
  <c r="D9221" i="34"/>
  <c r="D9220" i="34"/>
  <c r="D9219" i="34"/>
  <c r="D9218" i="34"/>
  <c r="D9217" i="34"/>
  <c r="D9216" i="34"/>
  <c r="D9215" i="34"/>
  <c r="D9214" i="34"/>
  <c r="D9213" i="34"/>
  <c r="D9212" i="34"/>
  <c r="D9211" i="34"/>
  <c r="D9210" i="34"/>
  <c r="D9209" i="34"/>
  <c r="D9208" i="34"/>
  <c r="D9207" i="34"/>
  <c r="D9206" i="34"/>
  <c r="D9205" i="34"/>
  <c r="D9204" i="34"/>
  <c r="D9203" i="34"/>
  <c r="D9202" i="34"/>
  <c r="D9201" i="34"/>
  <c r="D9200" i="34"/>
  <c r="D9199" i="34"/>
  <c r="D9198" i="34"/>
  <c r="D9197" i="34"/>
  <c r="D9196" i="34"/>
  <c r="D9195" i="34"/>
  <c r="D9194" i="34"/>
  <c r="D9193" i="34"/>
  <c r="D9192" i="34"/>
  <c r="D9191" i="34"/>
  <c r="D9190" i="34"/>
  <c r="D9189" i="34"/>
  <c r="D9188" i="34"/>
  <c r="D9187" i="34"/>
  <c r="D9186" i="34"/>
  <c r="D9185" i="34"/>
  <c r="D9184" i="34"/>
  <c r="D9183" i="34"/>
  <c r="D9182" i="34"/>
  <c r="D9181" i="34"/>
  <c r="D9180" i="34"/>
  <c r="D9179" i="34"/>
  <c r="D9178" i="34"/>
  <c r="D9177" i="34"/>
  <c r="D9176" i="34"/>
  <c r="D9175" i="34"/>
  <c r="D9174" i="34"/>
  <c r="D9173" i="34"/>
  <c r="D9172" i="34"/>
  <c r="D9171" i="34"/>
  <c r="D9170" i="34"/>
  <c r="D9169" i="34"/>
  <c r="D9168" i="34"/>
  <c r="D9167" i="34"/>
  <c r="D9166" i="34"/>
  <c r="D9165" i="34"/>
  <c r="D9164" i="34"/>
  <c r="D9163" i="34"/>
  <c r="D9162" i="34"/>
  <c r="D9161" i="34"/>
  <c r="D9160" i="34"/>
  <c r="D9159" i="34"/>
  <c r="D9158" i="34"/>
  <c r="D9157" i="34"/>
  <c r="D9156" i="34"/>
  <c r="D9155" i="34"/>
  <c r="D9154" i="34"/>
  <c r="D9153" i="34"/>
  <c r="D9152" i="34"/>
  <c r="D9151" i="34"/>
  <c r="D9150" i="34"/>
  <c r="D9149" i="34"/>
  <c r="D9148" i="34"/>
  <c r="D9147" i="34"/>
  <c r="D9146" i="34"/>
  <c r="D9145" i="34"/>
  <c r="D9144" i="34"/>
  <c r="D9143" i="34"/>
  <c r="D9142" i="34"/>
  <c r="D9141" i="34"/>
  <c r="D9140" i="34"/>
  <c r="D9139" i="34"/>
  <c r="D9138" i="34"/>
  <c r="D9137" i="34"/>
  <c r="D9136" i="34"/>
  <c r="D9135" i="34"/>
  <c r="D9134" i="34"/>
  <c r="D9133" i="34"/>
  <c r="D9132" i="34"/>
  <c r="D9131" i="34"/>
  <c r="D9130" i="34"/>
  <c r="D9129" i="34"/>
  <c r="D9128" i="34"/>
  <c r="D9127" i="34"/>
  <c r="D9126" i="34"/>
  <c r="D9125" i="34"/>
  <c r="D9124" i="34"/>
  <c r="D9123" i="34"/>
  <c r="D9122" i="34"/>
  <c r="D9121" i="34"/>
  <c r="D9120" i="34"/>
  <c r="D9119" i="34"/>
  <c r="D9118" i="34"/>
  <c r="D9117" i="34"/>
  <c r="D9116" i="34"/>
  <c r="D9115" i="34"/>
  <c r="D9114" i="34"/>
  <c r="D9113" i="34"/>
  <c r="D9112" i="34"/>
  <c r="D9111" i="34"/>
  <c r="D9110" i="34"/>
  <c r="D9109" i="34"/>
  <c r="D9108" i="34"/>
  <c r="D9107" i="34"/>
  <c r="D9106" i="34"/>
  <c r="D9105" i="34"/>
  <c r="D9104" i="34"/>
  <c r="D9103" i="34"/>
  <c r="D9102" i="34"/>
  <c r="D9101" i="34"/>
  <c r="D9100" i="34"/>
  <c r="D9099" i="34"/>
  <c r="D9098" i="34"/>
  <c r="D9097" i="34"/>
  <c r="D9096" i="34"/>
  <c r="D9095" i="34"/>
  <c r="D9094" i="34"/>
  <c r="D9093" i="34"/>
  <c r="D9092" i="34"/>
  <c r="D9091" i="34"/>
  <c r="D9090" i="34"/>
  <c r="D9089" i="34"/>
  <c r="D9088" i="34"/>
  <c r="D9087" i="34"/>
  <c r="D9086" i="34"/>
  <c r="D9085" i="34"/>
  <c r="D9084" i="34"/>
  <c r="D9083" i="34"/>
  <c r="D9082" i="34"/>
  <c r="D9081" i="34"/>
  <c r="D9080" i="34"/>
  <c r="D9079" i="34"/>
  <c r="D9078" i="34"/>
  <c r="D9077" i="34"/>
  <c r="D9076" i="34"/>
  <c r="D9075" i="34"/>
  <c r="D9074" i="34"/>
  <c r="D9073" i="34"/>
  <c r="D9072" i="34"/>
  <c r="D9071" i="34"/>
  <c r="D9070" i="34"/>
  <c r="D9069" i="34"/>
  <c r="D9068" i="34"/>
  <c r="D9067" i="34"/>
  <c r="D9066" i="34"/>
  <c r="D9065" i="34"/>
  <c r="D9064" i="34"/>
  <c r="D9063" i="34"/>
  <c r="D9062" i="34"/>
  <c r="D9061" i="34"/>
  <c r="D9060" i="34"/>
  <c r="D9059" i="34"/>
  <c r="D9058" i="34"/>
  <c r="D9057" i="34"/>
  <c r="D9056" i="34"/>
  <c r="D9055" i="34"/>
  <c r="D9054" i="34"/>
  <c r="D9053" i="34"/>
  <c r="D9052" i="34"/>
  <c r="D9051" i="34"/>
  <c r="D9050" i="34"/>
  <c r="D9049" i="34"/>
  <c r="D9048" i="34"/>
  <c r="D9047" i="34"/>
  <c r="D9046" i="34"/>
  <c r="D9045" i="34"/>
  <c r="D9044" i="34"/>
  <c r="D9043" i="34"/>
  <c r="D9042" i="34"/>
  <c r="D9041" i="34"/>
  <c r="D9040" i="34"/>
  <c r="D9039" i="34"/>
  <c r="D9038" i="34"/>
  <c r="D9037" i="34"/>
  <c r="D9036" i="34"/>
  <c r="D9035" i="34"/>
  <c r="D9034" i="34"/>
  <c r="D9033" i="34"/>
  <c r="D9032" i="34"/>
  <c r="D9031" i="34"/>
  <c r="D9030" i="34"/>
  <c r="D9029" i="34"/>
  <c r="D9028" i="34"/>
  <c r="D9027" i="34"/>
  <c r="D9026" i="34"/>
  <c r="D9025" i="34"/>
  <c r="D9024" i="34"/>
  <c r="D9023" i="34"/>
  <c r="D9022" i="34"/>
  <c r="D9021" i="34"/>
  <c r="D9020" i="34"/>
  <c r="D9019" i="34"/>
  <c r="D9018" i="34"/>
  <c r="D9017" i="34"/>
  <c r="D9016" i="34"/>
  <c r="D9015" i="34"/>
  <c r="D9014" i="34"/>
  <c r="D9013" i="34"/>
  <c r="D9012" i="34"/>
  <c r="D9011" i="34"/>
  <c r="D9010" i="34"/>
  <c r="D9009" i="34"/>
  <c r="D9008" i="34"/>
  <c r="D9007" i="34"/>
  <c r="D9006" i="34"/>
  <c r="D9005" i="34"/>
  <c r="D9004" i="34"/>
  <c r="D9003" i="34"/>
  <c r="D9002" i="34"/>
  <c r="D9001" i="34"/>
  <c r="D9000" i="34"/>
  <c r="D8999" i="34"/>
  <c r="D8998" i="34"/>
  <c r="D8997" i="34"/>
  <c r="D8996" i="34"/>
  <c r="D8995" i="34"/>
  <c r="D8994" i="34"/>
  <c r="D8993" i="34"/>
  <c r="D8992" i="34"/>
  <c r="D8991" i="34"/>
  <c r="D8990" i="34"/>
  <c r="D8989" i="34"/>
  <c r="D8988" i="34"/>
  <c r="D8987" i="34"/>
  <c r="D8986" i="34"/>
  <c r="D8985" i="34"/>
  <c r="D8984" i="34"/>
  <c r="D8983" i="34"/>
  <c r="D8982" i="34"/>
  <c r="D8981" i="34"/>
  <c r="D8980" i="34"/>
  <c r="D8979" i="34"/>
  <c r="D8978" i="34"/>
  <c r="D8977" i="34"/>
  <c r="D8976" i="34"/>
  <c r="D8975" i="34"/>
  <c r="D8974" i="34"/>
  <c r="D8973" i="34"/>
  <c r="D8972" i="34"/>
  <c r="D8971" i="34"/>
  <c r="D8970" i="34"/>
  <c r="D8969" i="34"/>
  <c r="D8968" i="34"/>
  <c r="D8967" i="34"/>
  <c r="D8966" i="34"/>
  <c r="D8965" i="34"/>
  <c r="D8964" i="34"/>
  <c r="D8963" i="34"/>
  <c r="D8962" i="34"/>
  <c r="D8961" i="34"/>
  <c r="D8960" i="34"/>
  <c r="D8959" i="34"/>
  <c r="D8958" i="34"/>
  <c r="D8957" i="34"/>
  <c r="D8956" i="34"/>
  <c r="D8955" i="34"/>
  <c r="D8954" i="34"/>
  <c r="D8953" i="34"/>
  <c r="D8952" i="34"/>
  <c r="D8951" i="34"/>
  <c r="D8950" i="34"/>
  <c r="D8949" i="34"/>
  <c r="D8948" i="34"/>
  <c r="D8947" i="34"/>
  <c r="D8946" i="34"/>
  <c r="D8945" i="34"/>
  <c r="D8944" i="34"/>
  <c r="D8943" i="34"/>
  <c r="D8942" i="34"/>
  <c r="D8941" i="34"/>
  <c r="D8940" i="34"/>
  <c r="D8939" i="34"/>
  <c r="D8938" i="34"/>
  <c r="D8937" i="34"/>
  <c r="D8936" i="34"/>
  <c r="D8935" i="34"/>
  <c r="D8934" i="34"/>
  <c r="D8933" i="34"/>
  <c r="D8932" i="34"/>
  <c r="D8931" i="34"/>
  <c r="D8930" i="34"/>
  <c r="D8929" i="34"/>
  <c r="D8928" i="34"/>
  <c r="D8927" i="34"/>
  <c r="D8926" i="34"/>
  <c r="D8925" i="34"/>
  <c r="D8924" i="34"/>
  <c r="D8923" i="34"/>
  <c r="D8922" i="34"/>
  <c r="D8921" i="34"/>
  <c r="D8920" i="34"/>
  <c r="D8919" i="34"/>
  <c r="D8918" i="34"/>
  <c r="D8917" i="34"/>
  <c r="D8916" i="34"/>
  <c r="D8915" i="34"/>
  <c r="D8914" i="34"/>
  <c r="D8913" i="34"/>
  <c r="D8912" i="34"/>
  <c r="D8911" i="34"/>
  <c r="D8910" i="34"/>
  <c r="D8909" i="34"/>
  <c r="D8908" i="34"/>
  <c r="D8907" i="34"/>
  <c r="D8906" i="34"/>
  <c r="D8905" i="34"/>
  <c r="D8904" i="34"/>
  <c r="D8903" i="34"/>
  <c r="D8902" i="34"/>
  <c r="D8901" i="34"/>
  <c r="D8900" i="34"/>
  <c r="D8899" i="34"/>
  <c r="D8898" i="34"/>
  <c r="D8897" i="34"/>
  <c r="D8896" i="34"/>
  <c r="D8895" i="34"/>
  <c r="D8894" i="34"/>
  <c r="D8893" i="34"/>
  <c r="D8892" i="34"/>
  <c r="D8891" i="34"/>
  <c r="D8890" i="34"/>
  <c r="D8889" i="34"/>
  <c r="D8888" i="34"/>
  <c r="D8887" i="34"/>
  <c r="D8886" i="34"/>
  <c r="D8885" i="34"/>
  <c r="D8884" i="34"/>
  <c r="D8883" i="34"/>
  <c r="D8882" i="34"/>
  <c r="D8881" i="34"/>
  <c r="D8880" i="34"/>
  <c r="D8879" i="34"/>
  <c r="D8878" i="34"/>
  <c r="D8877" i="34"/>
  <c r="D8876" i="34"/>
  <c r="D8875" i="34"/>
  <c r="D8874" i="34"/>
  <c r="D8873" i="34"/>
  <c r="D8872" i="34"/>
  <c r="D8871" i="34"/>
  <c r="D8870" i="34"/>
  <c r="D8869" i="34"/>
  <c r="D8868" i="34"/>
  <c r="D8867" i="34"/>
  <c r="D8866" i="34"/>
  <c r="D8865" i="34"/>
  <c r="D8864" i="34"/>
  <c r="D8863" i="34"/>
  <c r="D8862" i="34"/>
  <c r="D8861" i="34"/>
  <c r="D8860" i="34"/>
  <c r="D8859" i="34"/>
  <c r="D8858" i="34"/>
  <c r="D8857" i="34"/>
  <c r="D8856" i="34"/>
  <c r="D8855" i="34"/>
  <c r="D8854" i="34"/>
  <c r="D8853" i="34"/>
  <c r="D8852" i="34"/>
  <c r="D8851" i="34"/>
  <c r="D8850" i="34"/>
  <c r="D8849" i="34"/>
  <c r="D8848" i="34"/>
  <c r="D8847" i="34"/>
  <c r="D8846" i="34"/>
  <c r="D8845" i="34"/>
  <c r="D8844" i="34"/>
  <c r="D8843" i="34"/>
  <c r="D8842" i="34"/>
  <c r="D8841" i="34"/>
  <c r="D8840" i="34"/>
  <c r="D8839" i="34"/>
  <c r="D8838" i="34"/>
  <c r="D8837" i="34"/>
  <c r="D8836" i="34"/>
  <c r="D8835" i="34"/>
  <c r="D8834" i="34"/>
  <c r="D8833" i="34"/>
  <c r="D8832" i="34"/>
  <c r="D8831" i="34"/>
  <c r="D8830" i="34"/>
  <c r="D8829" i="34"/>
  <c r="D8828" i="34"/>
  <c r="D8827" i="34"/>
  <c r="D8826" i="34"/>
  <c r="D8825" i="34"/>
  <c r="D8824" i="34"/>
  <c r="D8823" i="34"/>
  <c r="D8822" i="34"/>
  <c r="D8821" i="34"/>
  <c r="D8820" i="34"/>
  <c r="D8819" i="34"/>
  <c r="D8818" i="34"/>
  <c r="D8817" i="34"/>
  <c r="D8816" i="34"/>
  <c r="D8815" i="34"/>
  <c r="D8814" i="34"/>
  <c r="D8813" i="34"/>
  <c r="D8812" i="34"/>
  <c r="D8811" i="34"/>
  <c r="D8810" i="34"/>
  <c r="D8809" i="34"/>
  <c r="D8808" i="34"/>
  <c r="D8807" i="34"/>
  <c r="D8806" i="34"/>
  <c r="D8805" i="34"/>
  <c r="D8804" i="34"/>
  <c r="D8803" i="34"/>
  <c r="D8802" i="34"/>
  <c r="D8801" i="34"/>
  <c r="D8800" i="34"/>
  <c r="D8799" i="34"/>
  <c r="D8798" i="34"/>
  <c r="D8797" i="34"/>
  <c r="D8796" i="34"/>
  <c r="D8795" i="34"/>
  <c r="D8794" i="34"/>
  <c r="D8793" i="34"/>
  <c r="D8792" i="34"/>
  <c r="D8791" i="34"/>
  <c r="D8790" i="34"/>
  <c r="D8789" i="34"/>
  <c r="D8788" i="34"/>
  <c r="D8787" i="34"/>
  <c r="D8786" i="34"/>
  <c r="D8785" i="34"/>
  <c r="D8784" i="34"/>
  <c r="D8783" i="34"/>
  <c r="D8782" i="34"/>
  <c r="D8781" i="34"/>
  <c r="D8780" i="34"/>
  <c r="D8779" i="34"/>
  <c r="D8778" i="34"/>
  <c r="D8777" i="34"/>
  <c r="D8776" i="34"/>
  <c r="D8775" i="34"/>
  <c r="D8774" i="34"/>
  <c r="D8773" i="34"/>
  <c r="D8772" i="34"/>
  <c r="D8771" i="34"/>
  <c r="D8770" i="34"/>
  <c r="D8769" i="34"/>
  <c r="D8768" i="34"/>
  <c r="D8767" i="34"/>
  <c r="D8766" i="34"/>
  <c r="D8765" i="34"/>
  <c r="D8764" i="34"/>
  <c r="D8763" i="34"/>
  <c r="D8762" i="34"/>
  <c r="D8761" i="34"/>
  <c r="D8760" i="34"/>
  <c r="D8759" i="34"/>
  <c r="D8758" i="34"/>
  <c r="D8757" i="34"/>
  <c r="D8756" i="34"/>
  <c r="D8755" i="34"/>
  <c r="D8754" i="34"/>
  <c r="D8753" i="34"/>
  <c r="D8752" i="34"/>
  <c r="D8751" i="34"/>
  <c r="D8750" i="34"/>
  <c r="D8749" i="34"/>
  <c r="D8748" i="34"/>
  <c r="D8747" i="34"/>
  <c r="D8746" i="34"/>
  <c r="D8745" i="34"/>
  <c r="D8744" i="34"/>
  <c r="D8743" i="34"/>
  <c r="D8742" i="34"/>
  <c r="D8741" i="34"/>
  <c r="D8740" i="34"/>
  <c r="D8739" i="34"/>
  <c r="D8738" i="34"/>
  <c r="D8737" i="34"/>
  <c r="D8736" i="34"/>
  <c r="D8735" i="34"/>
  <c r="D8734" i="34"/>
  <c r="D8733" i="34"/>
  <c r="D8732" i="34"/>
  <c r="D8731" i="34"/>
  <c r="D8730" i="34"/>
  <c r="D8729" i="34"/>
  <c r="D8728" i="34"/>
  <c r="D8727" i="34"/>
  <c r="D8726" i="34"/>
  <c r="D8725" i="34"/>
  <c r="D8724" i="34"/>
  <c r="D8723" i="34"/>
  <c r="D8722" i="34"/>
  <c r="D8721" i="34"/>
  <c r="D8720" i="34"/>
  <c r="D8719" i="34"/>
  <c r="D8718" i="34"/>
  <c r="D8717" i="34"/>
  <c r="D8716" i="34"/>
  <c r="D8715" i="34"/>
  <c r="D8714" i="34"/>
  <c r="D8713" i="34"/>
  <c r="D8712" i="34"/>
  <c r="D8711" i="34"/>
  <c r="D8710" i="34"/>
  <c r="D8709" i="34"/>
  <c r="D8708" i="34"/>
  <c r="D8707" i="34"/>
  <c r="D8706" i="34"/>
  <c r="D8705" i="34"/>
  <c r="D8704" i="34"/>
  <c r="D8703" i="34"/>
  <c r="D8702" i="34"/>
  <c r="D8701" i="34"/>
  <c r="D8700" i="34"/>
  <c r="D8699" i="34"/>
  <c r="D8698" i="34"/>
  <c r="D8697" i="34"/>
  <c r="D8696" i="34"/>
  <c r="D8695" i="34"/>
  <c r="D8694" i="34"/>
  <c r="D8693" i="34"/>
  <c r="D8692" i="34"/>
  <c r="D8691" i="34"/>
  <c r="D8690" i="34"/>
  <c r="D8689" i="34"/>
  <c r="D8688" i="34"/>
  <c r="D8687" i="34"/>
  <c r="D8686" i="34"/>
  <c r="D8685" i="34"/>
  <c r="D8684" i="34"/>
  <c r="D8683" i="34"/>
  <c r="D8682" i="34"/>
  <c r="D8681" i="34"/>
  <c r="D8680" i="34"/>
  <c r="D8679" i="34"/>
  <c r="D8678" i="34"/>
  <c r="D8677" i="34"/>
  <c r="D8676" i="34"/>
  <c r="D8675" i="34"/>
  <c r="D8674" i="34"/>
  <c r="D8673" i="34"/>
  <c r="D8672" i="34"/>
  <c r="D8671" i="34"/>
  <c r="D8670" i="34"/>
  <c r="D8669" i="34"/>
  <c r="D8668" i="34"/>
  <c r="D8667" i="34"/>
  <c r="D8666" i="34"/>
  <c r="D8665" i="34"/>
  <c r="D8664" i="34"/>
  <c r="D8663" i="34"/>
  <c r="D8662" i="34"/>
  <c r="D8661" i="34"/>
  <c r="D8660" i="34"/>
  <c r="D8659" i="34"/>
  <c r="D8658" i="34"/>
  <c r="D8657" i="34"/>
  <c r="D8656" i="34"/>
  <c r="D8655" i="34"/>
  <c r="D8654" i="34"/>
  <c r="D8653" i="34"/>
  <c r="D8652" i="34"/>
  <c r="D8651" i="34"/>
  <c r="D8650" i="34"/>
  <c r="D8649" i="34"/>
  <c r="D8648" i="34"/>
  <c r="D8647" i="34"/>
  <c r="D8646" i="34"/>
  <c r="D8645" i="34"/>
  <c r="D8644" i="34"/>
  <c r="D8643" i="34"/>
  <c r="D8642" i="34"/>
  <c r="D8641" i="34"/>
  <c r="D8640" i="34"/>
  <c r="D8639" i="34"/>
  <c r="D8638" i="34"/>
  <c r="D8637" i="34"/>
  <c r="D8636" i="34"/>
  <c r="D8635" i="34"/>
  <c r="D8634" i="34"/>
  <c r="D8633" i="34"/>
  <c r="D8632" i="34"/>
  <c r="D8631" i="34"/>
  <c r="D8630" i="34"/>
  <c r="D8629" i="34"/>
  <c r="D8628" i="34"/>
  <c r="D8627" i="34"/>
  <c r="D8626" i="34"/>
  <c r="D8625" i="34"/>
  <c r="D8624" i="34"/>
  <c r="D8623" i="34"/>
  <c r="D8622" i="34"/>
  <c r="D8621" i="34"/>
  <c r="D8620" i="34"/>
  <c r="D8619" i="34"/>
  <c r="D8618" i="34"/>
  <c r="D8617" i="34"/>
  <c r="D8616" i="34"/>
  <c r="D8615" i="34"/>
  <c r="D8614" i="34"/>
  <c r="D8613" i="34"/>
  <c r="D8612" i="34"/>
  <c r="D8611" i="34"/>
  <c r="D8610" i="34"/>
  <c r="D8609" i="34"/>
  <c r="D8608" i="34"/>
  <c r="D8607" i="34"/>
  <c r="D8606" i="34"/>
  <c r="D8605" i="34"/>
  <c r="D8604" i="34"/>
  <c r="D8603" i="34"/>
  <c r="D8602" i="34"/>
  <c r="D8601" i="34"/>
  <c r="D8600" i="34"/>
  <c r="D8599" i="34"/>
  <c r="D8598" i="34"/>
  <c r="D8597" i="34"/>
  <c r="D8596" i="34"/>
  <c r="D8595" i="34"/>
  <c r="D8594" i="34"/>
  <c r="D8593" i="34"/>
  <c r="D8592" i="34"/>
  <c r="D8591" i="34"/>
  <c r="D8590" i="34"/>
  <c r="D8589" i="34"/>
  <c r="D8588" i="34"/>
  <c r="D8587" i="34"/>
  <c r="D8586" i="34"/>
  <c r="D8585" i="34"/>
  <c r="D8584" i="34"/>
  <c r="D8583" i="34"/>
  <c r="D8582" i="34"/>
  <c r="D8581" i="34"/>
  <c r="D8580" i="34"/>
  <c r="D8579" i="34"/>
  <c r="D8578" i="34"/>
  <c r="D8577" i="34"/>
  <c r="D8576" i="34"/>
  <c r="D8575" i="34"/>
  <c r="D8574" i="34"/>
  <c r="D8573" i="34"/>
  <c r="D8572" i="34"/>
  <c r="D8571" i="34"/>
  <c r="D8570" i="34"/>
  <c r="D8569" i="34"/>
  <c r="D8568" i="34"/>
  <c r="D8567" i="34"/>
  <c r="D8566" i="34"/>
  <c r="D8565" i="34"/>
  <c r="D8564" i="34"/>
  <c r="D8563" i="34"/>
  <c r="D8562" i="34"/>
  <c r="D8561" i="34"/>
  <c r="D8560" i="34"/>
  <c r="D8559" i="34"/>
  <c r="D8558" i="34"/>
  <c r="D8557" i="34"/>
  <c r="D8556" i="34"/>
  <c r="D8555" i="34"/>
  <c r="D8554" i="34"/>
  <c r="D8553" i="34"/>
  <c r="D8552" i="34"/>
  <c r="D8551" i="34"/>
  <c r="D8550" i="34"/>
  <c r="D8549" i="34"/>
  <c r="D8548" i="34"/>
  <c r="D8547" i="34"/>
  <c r="D8546" i="34"/>
  <c r="D8545" i="34"/>
  <c r="D8544" i="34"/>
  <c r="D8543" i="34"/>
  <c r="D8542" i="34"/>
  <c r="D8541" i="34"/>
  <c r="D8540" i="34"/>
  <c r="D8539" i="34"/>
  <c r="D8538" i="34"/>
  <c r="D8537" i="34"/>
  <c r="D8536" i="34"/>
  <c r="D8535" i="34"/>
  <c r="D8534" i="34"/>
  <c r="D8533" i="34"/>
  <c r="D8532" i="34"/>
  <c r="D8531" i="34"/>
  <c r="D8530" i="34"/>
  <c r="D8529" i="34"/>
  <c r="D8528" i="34"/>
  <c r="D8527" i="34"/>
  <c r="D8526" i="34"/>
  <c r="D8525" i="34"/>
  <c r="D8524" i="34"/>
  <c r="D8523" i="34"/>
  <c r="D8522" i="34"/>
  <c r="D8521" i="34"/>
  <c r="D8520" i="34"/>
  <c r="D8519" i="34"/>
  <c r="D8518" i="34"/>
  <c r="D8517" i="34"/>
  <c r="D8516" i="34"/>
  <c r="D8515" i="34"/>
  <c r="D8514" i="34"/>
  <c r="D8513" i="34"/>
  <c r="D8512" i="34"/>
  <c r="D8511" i="34"/>
  <c r="D8510" i="34"/>
  <c r="D8509" i="34"/>
  <c r="D8508" i="34"/>
  <c r="D8507" i="34"/>
  <c r="D8506" i="34"/>
  <c r="D8505" i="34"/>
  <c r="D8504" i="34"/>
  <c r="D8503" i="34"/>
  <c r="D8502" i="34"/>
  <c r="D8501" i="34"/>
  <c r="D8500" i="34"/>
  <c r="D8499" i="34"/>
  <c r="D8498" i="34"/>
  <c r="D8497" i="34"/>
  <c r="D8496" i="34"/>
  <c r="D8495" i="34"/>
  <c r="D8494" i="34"/>
  <c r="D8493" i="34"/>
  <c r="D8492" i="34"/>
  <c r="D8491" i="34"/>
  <c r="D8490" i="34"/>
  <c r="D8489" i="34"/>
  <c r="D8488" i="34"/>
  <c r="D8487" i="34"/>
  <c r="D8486" i="34"/>
  <c r="D8485" i="34"/>
  <c r="D8484" i="34"/>
  <c r="D8483" i="34"/>
  <c r="D8482" i="34"/>
  <c r="D8481" i="34"/>
  <c r="D8480" i="34"/>
  <c r="D8479" i="34"/>
  <c r="D8478" i="34"/>
  <c r="D8477" i="34"/>
  <c r="D8476" i="34"/>
  <c r="D8475" i="34"/>
  <c r="D8474" i="34"/>
  <c r="D8473" i="34"/>
  <c r="D8472" i="34"/>
  <c r="D8471" i="34"/>
  <c r="D8470" i="34"/>
  <c r="D8469" i="34"/>
  <c r="D8468" i="34"/>
  <c r="D8467" i="34"/>
  <c r="D8466" i="34"/>
  <c r="D8465" i="34"/>
  <c r="D8464" i="34"/>
  <c r="D8463" i="34"/>
  <c r="D8462" i="34"/>
  <c r="D8461" i="34"/>
  <c r="D8460" i="34"/>
  <c r="D8459" i="34"/>
  <c r="D8458" i="34"/>
  <c r="D8457" i="34"/>
  <c r="D8456" i="34"/>
  <c r="D8455" i="34"/>
  <c r="D8454" i="34"/>
  <c r="D8453" i="34"/>
  <c r="D8452" i="34"/>
  <c r="D8451" i="34"/>
  <c r="D8450" i="34"/>
  <c r="D8449" i="34"/>
  <c r="D8448" i="34"/>
  <c r="D8447" i="34"/>
  <c r="D8446" i="34"/>
  <c r="D8445" i="34"/>
  <c r="D8444" i="34"/>
  <c r="D8443" i="34"/>
  <c r="D8442" i="34"/>
  <c r="D8441" i="34"/>
  <c r="D8440" i="34"/>
  <c r="D8439" i="34"/>
  <c r="D8438" i="34"/>
  <c r="D8437" i="34"/>
  <c r="D8436" i="34"/>
  <c r="D8435" i="34"/>
  <c r="D8434" i="34"/>
  <c r="D8433" i="34"/>
  <c r="D8432" i="34"/>
  <c r="D8431" i="34"/>
  <c r="D8430" i="34"/>
  <c r="D8429" i="34"/>
  <c r="D8428" i="34"/>
  <c r="D8427" i="34"/>
  <c r="D8426" i="34"/>
  <c r="D8425" i="34"/>
  <c r="D8424" i="34"/>
  <c r="D8423" i="34"/>
  <c r="D8422" i="34"/>
  <c r="D8421" i="34"/>
  <c r="D8420" i="34"/>
  <c r="D8419" i="34"/>
  <c r="D8418" i="34"/>
  <c r="D8417" i="34"/>
  <c r="D8416" i="34"/>
  <c r="D8415" i="34"/>
  <c r="D8414" i="34"/>
  <c r="D8413" i="34"/>
  <c r="D8412" i="34"/>
  <c r="D8411" i="34"/>
  <c r="D8410" i="34"/>
  <c r="D8409" i="34"/>
  <c r="D8408" i="34"/>
  <c r="D8407" i="34"/>
  <c r="D8406" i="34"/>
  <c r="D8405" i="34"/>
  <c r="D8404" i="34"/>
  <c r="D8403" i="34"/>
  <c r="D8402" i="34"/>
  <c r="D8401" i="34"/>
  <c r="D8400" i="34"/>
  <c r="D8399" i="34"/>
  <c r="D8398" i="34"/>
  <c r="D8397" i="34"/>
  <c r="D8396" i="34"/>
  <c r="D8395" i="34"/>
  <c r="D8394" i="34"/>
  <c r="D8393" i="34"/>
  <c r="D8392" i="34"/>
  <c r="D8391" i="34"/>
  <c r="D8390" i="34"/>
  <c r="D8389" i="34"/>
  <c r="D8388" i="34"/>
  <c r="D8387" i="34"/>
  <c r="D8386" i="34"/>
  <c r="D8385" i="34"/>
  <c r="D8384" i="34"/>
  <c r="D8383" i="34"/>
  <c r="D8382" i="34"/>
  <c r="D8381" i="34"/>
  <c r="D8380" i="34"/>
  <c r="D8379" i="34"/>
  <c r="D8378" i="34"/>
  <c r="D8377" i="34"/>
  <c r="D8376" i="34"/>
  <c r="D8375" i="34"/>
  <c r="D8374" i="34"/>
  <c r="D8373" i="34"/>
  <c r="D8372" i="34"/>
  <c r="D8371" i="34"/>
  <c r="D8370" i="34"/>
  <c r="D8369" i="34"/>
  <c r="D8368" i="34"/>
  <c r="D8367" i="34"/>
  <c r="D8366" i="34"/>
  <c r="D8365" i="34"/>
  <c r="D8364" i="34"/>
  <c r="D8363" i="34"/>
  <c r="D8362" i="34"/>
  <c r="D8361" i="34"/>
  <c r="D8360" i="34"/>
  <c r="D8359" i="34"/>
  <c r="D8358" i="34"/>
  <c r="D8357" i="34"/>
  <c r="D8356" i="34"/>
  <c r="D8355" i="34"/>
  <c r="D8354" i="34"/>
  <c r="D8353" i="34"/>
  <c r="D8352" i="34"/>
  <c r="D8351" i="34"/>
  <c r="D8350" i="34"/>
  <c r="D8349" i="34"/>
  <c r="D8348" i="34"/>
  <c r="D8347" i="34"/>
  <c r="D8346" i="34"/>
  <c r="D8345" i="34"/>
  <c r="D8344" i="34"/>
  <c r="D8343" i="34"/>
  <c r="D8342" i="34"/>
  <c r="D8341" i="34"/>
  <c r="D8340" i="34"/>
  <c r="D8339" i="34"/>
  <c r="D8338" i="34"/>
  <c r="D8337" i="34"/>
  <c r="D8336" i="34"/>
  <c r="D8335" i="34"/>
  <c r="D8334" i="34"/>
  <c r="D8333" i="34"/>
  <c r="D8332" i="34"/>
  <c r="D8331" i="34"/>
  <c r="D8330" i="34"/>
  <c r="D8329" i="34"/>
  <c r="D8328" i="34"/>
  <c r="D8327" i="34"/>
  <c r="D8326" i="34"/>
  <c r="D8325" i="34"/>
  <c r="D8324" i="34"/>
  <c r="D8323" i="34"/>
  <c r="D8322" i="34"/>
  <c r="D8321" i="34"/>
  <c r="D8320" i="34"/>
  <c r="D8319" i="34"/>
  <c r="D8318" i="34"/>
  <c r="D8317" i="34"/>
  <c r="D8316" i="34"/>
  <c r="D8315" i="34"/>
  <c r="D8314" i="34"/>
  <c r="D8313" i="34"/>
  <c r="D8312" i="34"/>
  <c r="D8311" i="34"/>
  <c r="D8310" i="34"/>
  <c r="D8309" i="34"/>
  <c r="D8308" i="34"/>
  <c r="D8307" i="34"/>
  <c r="D8306" i="34"/>
  <c r="D8305" i="34"/>
  <c r="D8304" i="34"/>
  <c r="D8303" i="34"/>
  <c r="D8302" i="34"/>
  <c r="D8301" i="34"/>
  <c r="D8300" i="34"/>
  <c r="D8299" i="34"/>
  <c r="D8298" i="34"/>
  <c r="D8297" i="34"/>
  <c r="D8296" i="34"/>
  <c r="D8295" i="34"/>
  <c r="D8294" i="34"/>
  <c r="D8293" i="34"/>
  <c r="D8292" i="34"/>
  <c r="D8291" i="34"/>
  <c r="D8290" i="34"/>
  <c r="D8289" i="34"/>
  <c r="D8288" i="34"/>
  <c r="D8287" i="34"/>
  <c r="D8286" i="34"/>
  <c r="D8285" i="34"/>
  <c r="D8284" i="34"/>
  <c r="D8283" i="34"/>
  <c r="D8282" i="34"/>
  <c r="D8281" i="34"/>
  <c r="D8280" i="34"/>
  <c r="D8279" i="34"/>
  <c r="D8278" i="34"/>
  <c r="D8277" i="34"/>
  <c r="D8276" i="34"/>
  <c r="D8275" i="34"/>
  <c r="D8274" i="34"/>
  <c r="D8273" i="34"/>
  <c r="D8272" i="34"/>
  <c r="D8271" i="34"/>
  <c r="D8270" i="34"/>
  <c r="D8269" i="34"/>
  <c r="D8268" i="34"/>
  <c r="D8267" i="34"/>
  <c r="D8266" i="34"/>
  <c r="D8265" i="34"/>
  <c r="D8264" i="34"/>
  <c r="D8263" i="34"/>
  <c r="D8262" i="34"/>
  <c r="D8261" i="34"/>
  <c r="D8260" i="34"/>
  <c r="D8259" i="34"/>
  <c r="D8258" i="34"/>
  <c r="D8257" i="34"/>
  <c r="D8256" i="34"/>
  <c r="D8255" i="34"/>
  <c r="D8254" i="34"/>
  <c r="D8253" i="34"/>
  <c r="D8252" i="34"/>
  <c r="D8251" i="34"/>
  <c r="D8250" i="34"/>
  <c r="D8249" i="34"/>
  <c r="D8248" i="34"/>
  <c r="D8247" i="34"/>
  <c r="D8246" i="34"/>
  <c r="D8245" i="34"/>
  <c r="D8244" i="34"/>
  <c r="D8243" i="34"/>
  <c r="D8242" i="34"/>
  <c r="D8241" i="34"/>
  <c r="D8240" i="34"/>
  <c r="D8239" i="34"/>
  <c r="D8238" i="34"/>
  <c r="D8237" i="34"/>
  <c r="D8236" i="34"/>
  <c r="D8235" i="34"/>
  <c r="D8234" i="34"/>
  <c r="D8233" i="34"/>
  <c r="D8232" i="34"/>
  <c r="D8231" i="34"/>
  <c r="D8230" i="34"/>
  <c r="D8229" i="34"/>
  <c r="D8228" i="34"/>
  <c r="D8227" i="34"/>
  <c r="D8226" i="34"/>
  <c r="D8225" i="34"/>
  <c r="D8224" i="34"/>
  <c r="D8223" i="34"/>
  <c r="D8222" i="34"/>
  <c r="D8221" i="34"/>
  <c r="D8220" i="34"/>
  <c r="D8219" i="34"/>
  <c r="D8218" i="34"/>
  <c r="D8217" i="34"/>
  <c r="D8216" i="34"/>
  <c r="D8215" i="34"/>
  <c r="D8214" i="34"/>
  <c r="D8213" i="34"/>
  <c r="D8212" i="34"/>
  <c r="D8211" i="34"/>
  <c r="D8210" i="34"/>
  <c r="D8209" i="34"/>
  <c r="D8208" i="34"/>
  <c r="D8207" i="34"/>
  <c r="D8206" i="34"/>
  <c r="D8205" i="34"/>
  <c r="D8204" i="34"/>
  <c r="D8203" i="34"/>
  <c r="D8202" i="34"/>
  <c r="D8201" i="34"/>
  <c r="D8200" i="34"/>
  <c r="D8199" i="34"/>
  <c r="D8198" i="34"/>
  <c r="D8197" i="34"/>
  <c r="D8196" i="34"/>
  <c r="D8195" i="34"/>
  <c r="D8194" i="34"/>
  <c r="D8193" i="34"/>
  <c r="D8192" i="34"/>
  <c r="D8191" i="34"/>
  <c r="D8190" i="34"/>
  <c r="D8189" i="34"/>
  <c r="D8188" i="34"/>
  <c r="D8187" i="34"/>
  <c r="D8186" i="34"/>
  <c r="D8185" i="34"/>
  <c r="D8184" i="34"/>
  <c r="D8183" i="34"/>
  <c r="D8182" i="34"/>
  <c r="D8181" i="34"/>
  <c r="D8180" i="34"/>
  <c r="D8179" i="34"/>
  <c r="D8178" i="34"/>
  <c r="D8177" i="34"/>
  <c r="D8176" i="34"/>
  <c r="D8175" i="34"/>
  <c r="D8174" i="34"/>
  <c r="D8173" i="34"/>
  <c r="D8172" i="34"/>
  <c r="D8171" i="34"/>
  <c r="D8170" i="34"/>
  <c r="D8169" i="34"/>
  <c r="D8168" i="34"/>
  <c r="D8167" i="34"/>
  <c r="D8166" i="34"/>
  <c r="D8165" i="34"/>
  <c r="D8164" i="34"/>
  <c r="D8163" i="34"/>
  <c r="D8162" i="34"/>
  <c r="D8161" i="34"/>
  <c r="D8160" i="34"/>
  <c r="D8159" i="34"/>
  <c r="D8158" i="34"/>
  <c r="D8157" i="34"/>
  <c r="D8156" i="34"/>
  <c r="D8155" i="34"/>
  <c r="D8154" i="34"/>
  <c r="D8153" i="34"/>
  <c r="D8152" i="34"/>
  <c r="D8151" i="34"/>
  <c r="D8150" i="34"/>
  <c r="D8149" i="34"/>
  <c r="D8148" i="34"/>
  <c r="D8147" i="34"/>
  <c r="D8146" i="34"/>
  <c r="D8145" i="34"/>
  <c r="D8144" i="34"/>
  <c r="D8143" i="34"/>
  <c r="D8142" i="34"/>
  <c r="D8141" i="34"/>
  <c r="D8140" i="34"/>
  <c r="D8139" i="34"/>
  <c r="D8138" i="34"/>
  <c r="D8137" i="34"/>
  <c r="D8136" i="34"/>
  <c r="D8135" i="34"/>
  <c r="D8134" i="34"/>
  <c r="D8133" i="34"/>
  <c r="D8132" i="34"/>
  <c r="D8131" i="34"/>
  <c r="D8130" i="34"/>
  <c r="D8129" i="34"/>
  <c r="D8128" i="34"/>
  <c r="D8127" i="34"/>
  <c r="D8126" i="34"/>
  <c r="D8125" i="34"/>
  <c r="D8124" i="34"/>
  <c r="D8123" i="34"/>
  <c r="D8122" i="34"/>
  <c r="D8121" i="34"/>
  <c r="D8120" i="34"/>
  <c r="D8119" i="34"/>
  <c r="D8118" i="34"/>
  <c r="D8117" i="34"/>
  <c r="D8116" i="34"/>
  <c r="D8115" i="34"/>
  <c r="D8114" i="34"/>
  <c r="D8113" i="34"/>
  <c r="D8112" i="34"/>
  <c r="D8111" i="34"/>
  <c r="D8110" i="34"/>
  <c r="D8109" i="34"/>
  <c r="D8108" i="34"/>
  <c r="D8107" i="34"/>
  <c r="D8106" i="34"/>
  <c r="D8105" i="34"/>
  <c r="D8104" i="34"/>
  <c r="D8103" i="34"/>
  <c r="D8102" i="34"/>
  <c r="D8101" i="34"/>
  <c r="D8100" i="34"/>
  <c r="D8099" i="34"/>
  <c r="D8098" i="34"/>
  <c r="D8097" i="34"/>
  <c r="D8096" i="34"/>
  <c r="D8095" i="34"/>
  <c r="D8094" i="34"/>
  <c r="D8093" i="34"/>
  <c r="D8092" i="34"/>
  <c r="D8091" i="34"/>
  <c r="D8090" i="34"/>
  <c r="D8089" i="34"/>
  <c r="D8088" i="34"/>
  <c r="D8087" i="34"/>
  <c r="D8086" i="34"/>
  <c r="D8085" i="34"/>
  <c r="D8084" i="34"/>
  <c r="D8083" i="34"/>
  <c r="D8082" i="34"/>
  <c r="D8081" i="34"/>
  <c r="D8080" i="34"/>
  <c r="D8079" i="34"/>
  <c r="D8078" i="34"/>
  <c r="D8077" i="34"/>
  <c r="D8076" i="34"/>
  <c r="D8075" i="34"/>
  <c r="D8074" i="34"/>
  <c r="D8073" i="34"/>
  <c r="D8072" i="34"/>
  <c r="D8071" i="34"/>
  <c r="D8070" i="34"/>
  <c r="D8069" i="34"/>
  <c r="D8068" i="34"/>
  <c r="D8067" i="34"/>
  <c r="D8066" i="34"/>
  <c r="D8065" i="34"/>
  <c r="D8064" i="34"/>
  <c r="D8063" i="34"/>
  <c r="D8062" i="34"/>
  <c r="D8061" i="34"/>
  <c r="D8060" i="34"/>
  <c r="D8059" i="34"/>
  <c r="D8058" i="34"/>
  <c r="D8057" i="34"/>
  <c r="D8056" i="34"/>
  <c r="D8055" i="34"/>
  <c r="D8054" i="34"/>
  <c r="D8053" i="34"/>
  <c r="D8052" i="34"/>
  <c r="D8051" i="34"/>
  <c r="D8050" i="34"/>
  <c r="D8049" i="34"/>
  <c r="D8048" i="34"/>
  <c r="D8047" i="34"/>
  <c r="D8046" i="34"/>
  <c r="D8045" i="34"/>
  <c r="D8044" i="34"/>
  <c r="D8043" i="34"/>
  <c r="D8042" i="34"/>
  <c r="D8041" i="34"/>
  <c r="D8040" i="34"/>
  <c r="D8039" i="34"/>
  <c r="D8038" i="34"/>
  <c r="D8037" i="34"/>
  <c r="D8036" i="34"/>
  <c r="D8035" i="34"/>
  <c r="D8034" i="34"/>
  <c r="D8033" i="34"/>
  <c r="D8032" i="34"/>
  <c r="D8031" i="34"/>
  <c r="D8030" i="34"/>
  <c r="D8029" i="34"/>
  <c r="D8028" i="34"/>
  <c r="D8027" i="34"/>
  <c r="D8026" i="34"/>
  <c r="D8025" i="34"/>
  <c r="D8024" i="34"/>
  <c r="D8023" i="34"/>
  <c r="D8022" i="34"/>
  <c r="D8021" i="34"/>
  <c r="D8020" i="34"/>
  <c r="D8019" i="34"/>
  <c r="D8018" i="34"/>
  <c r="D8017" i="34"/>
  <c r="D8016" i="34"/>
  <c r="D8015" i="34"/>
  <c r="D8014" i="34"/>
  <c r="D8013" i="34"/>
  <c r="D8012" i="34"/>
  <c r="D8011" i="34"/>
  <c r="D8010" i="34"/>
  <c r="D8009" i="34"/>
  <c r="D8008" i="34"/>
  <c r="D8007" i="34"/>
  <c r="D8006" i="34"/>
  <c r="D8005" i="34"/>
  <c r="D8004" i="34"/>
  <c r="D8003" i="34"/>
  <c r="D8002" i="34"/>
  <c r="D8001" i="34"/>
  <c r="D8000" i="34"/>
  <c r="D7999" i="34"/>
  <c r="D7998" i="34"/>
  <c r="D7997" i="34"/>
  <c r="D7996" i="34"/>
  <c r="D7995" i="34"/>
  <c r="D7994" i="34"/>
  <c r="D7993" i="34"/>
  <c r="D7992" i="34"/>
  <c r="D7991" i="34"/>
  <c r="D7990" i="34"/>
  <c r="D7989" i="34"/>
  <c r="D7988" i="34"/>
  <c r="D7987" i="34"/>
  <c r="D7986" i="34"/>
  <c r="D7985" i="34"/>
  <c r="D7984" i="34"/>
  <c r="D7983" i="34"/>
  <c r="D7982" i="34"/>
  <c r="D7981" i="34"/>
  <c r="D7980" i="34"/>
  <c r="D7979" i="34"/>
  <c r="D7978" i="34"/>
  <c r="D7977" i="34"/>
  <c r="D7976" i="34"/>
  <c r="D7975" i="34"/>
  <c r="D7974" i="34"/>
  <c r="D7973" i="34"/>
  <c r="D7972" i="34"/>
  <c r="D7971" i="34"/>
  <c r="D7970" i="34"/>
  <c r="D7969" i="34"/>
  <c r="D7968" i="34"/>
  <c r="D7967" i="34"/>
  <c r="D7966" i="34"/>
  <c r="D7965" i="34"/>
  <c r="D7964" i="34"/>
  <c r="D7963" i="34"/>
  <c r="D7962" i="34"/>
  <c r="D7961" i="34"/>
  <c r="D7960" i="34"/>
  <c r="D7959" i="34"/>
  <c r="D7958" i="34"/>
  <c r="D7957" i="34"/>
  <c r="D7956" i="34"/>
  <c r="D7955" i="34"/>
  <c r="D7954" i="34"/>
  <c r="D7953" i="34"/>
  <c r="D7952" i="34"/>
  <c r="D7951" i="34"/>
  <c r="D7950" i="34"/>
  <c r="D7949" i="34"/>
  <c r="D7948" i="34"/>
  <c r="D7947" i="34"/>
  <c r="D7946" i="34"/>
  <c r="D7945" i="34"/>
  <c r="D7944" i="34"/>
  <c r="D7943" i="34"/>
  <c r="D7942" i="34"/>
  <c r="D7941" i="34"/>
  <c r="D7940" i="34"/>
  <c r="D7939" i="34"/>
  <c r="D7938" i="34"/>
  <c r="D7937" i="34"/>
  <c r="D7936" i="34"/>
  <c r="D7935" i="34"/>
  <c r="D7934" i="34"/>
  <c r="D7933" i="34"/>
  <c r="D7932" i="34"/>
  <c r="D7931" i="34"/>
  <c r="D7930" i="34"/>
  <c r="D7929" i="34"/>
  <c r="D7928" i="34"/>
  <c r="D7927" i="34"/>
  <c r="D7926" i="34"/>
  <c r="D7925" i="34"/>
  <c r="D7924" i="34"/>
  <c r="D7923" i="34"/>
  <c r="D7922" i="34"/>
  <c r="D7921" i="34"/>
  <c r="D7920" i="34"/>
  <c r="D7919" i="34"/>
  <c r="D7918" i="34"/>
  <c r="D7917" i="34"/>
  <c r="D7916" i="34"/>
  <c r="D7915" i="34"/>
  <c r="D7914" i="34"/>
  <c r="D7913" i="34"/>
  <c r="D7912" i="34"/>
  <c r="D7911" i="34"/>
  <c r="D7910" i="34"/>
  <c r="D7909" i="34"/>
  <c r="D7908" i="34"/>
  <c r="D7907" i="34"/>
  <c r="D7906" i="34"/>
  <c r="D7905" i="34"/>
  <c r="D7904" i="34"/>
  <c r="D7903" i="34"/>
  <c r="D7902" i="34"/>
  <c r="D7901" i="34"/>
  <c r="D7900" i="34"/>
  <c r="D7899" i="34"/>
  <c r="D7898" i="34"/>
  <c r="D7897" i="34"/>
  <c r="D7896" i="34"/>
  <c r="D7895" i="34"/>
  <c r="D7894" i="34"/>
  <c r="D7893" i="34"/>
  <c r="D7892" i="34"/>
  <c r="D7891" i="34"/>
  <c r="D7890" i="34"/>
  <c r="D7889" i="34"/>
  <c r="D7888" i="34"/>
  <c r="D7887" i="34"/>
  <c r="D7886" i="34"/>
  <c r="D7885" i="34"/>
  <c r="D7884" i="34"/>
  <c r="D7883" i="34"/>
  <c r="D7882" i="34"/>
  <c r="D7881" i="34"/>
  <c r="D7880" i="34"/>
  <c r="D7879" i="34"/>
  <c r="D7878" i="34"/>
  <c r="D7877" i="34"/>
  <c r="D7876" i="34"/>
  <c r="D7875" i="34"/>
  <c r="D7874" i="34"/>
  <c r="D7873" i="34"/>
  <c r="D7872" i="34"/>
  <c r="D7871" i="34"/>
  <c r="D7870" i="34"/>
  <c r="D7869" i="34"/>
  <c r="D7868" i="34"/>
  <c r="D7867" i="34"/>
  <c r="D7866" i="34"/>
  <c r="D7865" i="34"/>
  <c r="D7864" i="34"/>
  <c r="D7863" i="34"/>
  <c r="D7862" i="34"/>
  <c r="D7861" i="34"/>
  <c r="D7860" i="34"/>
  <c r="D7859" i="34"/>
  <c r="D7858" i="34"/>
  <c r="D7857" i="34"/>
  <c r="D7856" i="34"/>
  <c r="D7855" i="34"/>
  <c r="D7854" i="34"/>
  <c r="D7853" i="34"/>
  <c r="D7852" i="34"/>
  <c r="D7851" i="34"/>
  <c r="D7850" i="34"/>
  <c r="D7849" i="34"/>
  <c r="D7848" i="34"/>
  <c r="D7847" i="34"/>
  <c r="D7846" i="34"/>
  <c r="D7845" i="34"/>
  <c r="D7844" i="34"/>
  <c r="D7843" i="34"/>
  <c r="D7842" i="34"/>
  <c r="D7841" i="34"/>
  <c r="D7840" i="34"/>
  <c r="D7839" i="34"/>
  <c r="D7838" i="34"/>
  <c r="D7837" i="34"/>
  <c r="D7836" i="34"/>
  <c r="D7835" i="34"/>
  <c r="D7834" i="34"/>
  <c r="D7833" i="34"/>
  <c r="D7832" i="34"/>
  <c r="D7831" i="34"/>
  <c r="D7830" i="34"/>
  <c r="D7829" i="34"/>
  <c r="D7828" i="34"/>
  <c r="D7827" i="34"/>
  <c r="D7826" i="34"/>
  <c r="D7825" i="34"/>
  <c r="D7824" i="34"/>
  <c r="D7823" i="34"/>
  <c r="D7822" i="34"/>
  <c r="D7821" i="34"/>
  <c r="D7820" i="34"/>
  <c r="D7819" i="34"/>
  <c r="D7818" i="34"/>
  <c r="D7817" i="34"/>
  <c r="D7816" i="34"/>
  <c r="D7815" i="34"/>
  <c r="D7814" i="34"/>
  <c r="D7813" i="34"/>
  <c r="D7812" i="34"/>
  <c r="D7811" i="34"/>
  <c r="D7810" i="34"/>
  <c r="D7809" i="34"/>
  <c r="D7808" i="34"/>
  <c r="D7807" i="34"/>
  <c r="D7806" i="34"/>
  <c r="D7805" i="34"/>
  <c r="D7804" i="34"/>
  <c r="D7803" i="34"/>
  <c r="D7802" i="34"/>
  <c r="D7801" i="34"/>
  <c r="D7800" i="34"/>
  <c r="D7799" i="34"/>
  <c r="D7798" i="34"/>
  <c r="D7797" i="34"/>
  <c r="D7796" i="34"/>
  <c r="D7795" i="34"/>
  <c r="D7794" i="34"/>
  <c r="D7793" i="34"/>
  <c r="D7792" i="34"/>
  <c r="D7791" i="34"/>
  <c r="D7790" i="34"/>
  <c r="D7789" i="34"/>
  <c r="D7788" i="34"/>
  <c r="D7787" i="34"/>
  <c r="D7786" i="34"/>
  <c r="D7785" i="34"/>
  <c r="D7784" i="34"/>
  <c r="D7783" i="34"/>
  <c r="D7782" i="34"/>
  <c r="D7781" i="34"/>
  <c r="D7780" i="34"/>
  <c r="D7779" i="34"/>
  <c r="D7778" i="34"/>
  <c r="D7777" i="34"/>
  <c r="D7776" i="34"/>
  <c r="D7775" i="34"/>
  <c r="D7774" i="34"/>
  <c r="D7773" i="34"/>
  <c r="D7772" i="34"/>
  <c r="D7771" i="34"/>
  <c r="D7770" i="34"/>
  <c r="D7769" i="34"/>
  <c r="D7768" i="34"/>
  <c r="D7767" i="34"/>
  <c r="D7766" i="34"/>
  <c r="D7765" i="34"/>
  <c r="D7764" i="34"/>
  <c r="D7763" i="34"/>
  <c r="D7762" i="34"/>
  <c r="D7761" i="34"/>
  <c r="D7760" i="34"/>
  <c r="D7759" i="34"/>
  <c r="D7758" i="34"/>
  <c r="D7757" i="34"/>
  <c r="D7756" i="34"/>
  <c r="D7755" i="34"/>
  <c r="D7754" i="34"/>
  <c r="D7753" i="34"/>
  <c r="D7752" i="34"/>
  <c r="D7751" i="34"/>
  <c r="D7750" i="34"/>
  <c r="D7749" i="34"/>
  <c r="D7748" i="34"/>
  <c r="D7747" i="34"/>
  <c r="D7746" i="34"/>
  <c r="D7745" i="34"/>
  <c r="D7744" i="34"/>
  <c r="D7743" i="34"/>
  <c r="D7742" i="34"/>
  <c r="D7741" i="34"/>
  <c r="D7740" i="34"/>
  <c r="D7739" i="34"/>
  <c r="D7738" i="34"/>
  <c r="D7737" i="34"/>
  <c r="D7736" i="34"/>
  <c r="D7735" i="34"/>
  <c r="D7734" i="34"/>
  <c r="D7733" i="34"/>
  <c r="D7732" i="34"/>
  <c r="D7731" i="34"/>
  <c r="D7730" i="34"/>
  <c r="D7729" i="34"/>
  <c r="D7728" i="34"/>
  <c r="D7727" i="34"/>
  <c r="D7726" i="34"/>
  <c r="D7725" i="34"/>
  <c r="D7724" i="34"/>
  <c r="D7723" i="34"/>
  <c r="D7722" i="34"/>
  <c r="D7721" i="34"/>
  <c r="D7720" i="34"/>
  <c r="D7719" i="34"/>
  <c r="D7718" i="34"/>
  <c r="D7717" i="34"/>
  <c r="D7716" i="34"/>
  <c r="D7715" i="34"/>
  <c r="D7714" i="34"/>
  <c r="D7713" i="34"/>
  <c r="D7712" i="34"/>
  <c r="D7711" i="34"/>
  <c r="D7710" i="34"/>
  <c r="D7709" i="34"/>
  <c r="D7708" i="34"/>
  <c r="D7707" i="34"/>
  <c r="D7706" i="34"/>
  <c r="D7705" i="34"/>
  <c r="D7704" i="34"/>
  <c r="D7703" i="34"/>
  <c r="D7702" i="34"/>
  <c r="D7701" i="34"/>
  <c r="D7700" i="34"/>
  <c r="D7699" i="34"/>
  <c r="D7698" i="34"/>
  <c r="D7697" i="34"/>
  <c r="D7696" i="34"/>
  <c r="D7695" i="34"/>
  <c r="D7694" i="34"/>
  <c r="D7693" i="34"/>
  <c r="D7692" i="34"/>
  <c r="D7691" i="34"/>
  <c r="D7690" i="34"/>
  <c r="D7689" i="34"/>
  <c r="D7688" i="34"/>
  <c r="D7687" i="34"/>
  <c r="D7686" i="34"/>
  <c r="D7685" i="34"/>
  <c r="D7684" i="34"/>
  <c r="D7683" i="34"/>
  <c r="D7682" i="34"/>
  <c r="D7681" i="34"/>
  <c r="D7680" i="34"/>
  <c r="D7679" i="34"/>
  <c r="D7678" i="34"/>
  <c r="D7677" i="34"/>
  <c r="D7676" i="34"/>
  <c r="D7675" i="34"/>
  <c r="D7674" i="34"/>
  <c r="D7673" i="34"/>
  <c r="D7672" i="34"/>
  <c r="D7671" i="34"/>
  <c r="D7670" i="34"/>
  <c r="D7669" i="34"/>
  <c r="D7668" i="34"/>
  <c r="D7667" i="34"/>
  <c r="D7666" i="34"/>
  <c r="D7665" i="34"/>
  <c r="D7664" i="34"/>
  <c r="D7663" i="34"/>
  <c r="D7662" i="34"/>
  <c r="D7661" i="34"/>
  <c r="D7660" i="34"/>
  <c r="D7659" i="34"/>
  <c r="D7658" i="34"/>
  <c r="D7657" i="34"/>
  <c r="D7656" i="34"/>
  <c r="D7655" i="34"/>
  <c r="D7654" i="34"/>
  <c r="D7653" i="34"/>
  <c r="D7652" i="34"/>
  <c r="D7651" i="34"/>
  <c r="D7650" i="34"/>
  <c r="D7649" i="34"/>
  <c r="D7648" i="34"/>
  <c r="D7647" i="34"/>
  <c r="D7646" i="34"/>
  <c r="D7645" i="34"/>
  <c r="D7644" i="34"/>
  <c r="D7643" i="34"/>
  <c r="D7642" i="34"/>
  <c r="D7641" i="34"/>
  <c r="D7640" i="34"/>
  <c r="D7639" i="34"/>
  <c r="D7638" i="34"/>
  <c r="D7637" i="34"/>
  <c r="D7636" i="34"/>
  <c r="D7635" i="34"/>
  <c r="D7634" i="34"/>
  <c r="D7633" i="34"/>
  <c r="D7632" i="34"/>
  <c r="D7631" i="34"/>
  <c r="D7630" i="34"/>
  <c r="D7629" i="34"/>
  <c r="D7628" i="34"/>
  <c r="D7627" i="34"/>
  <c r="D7626" i="34"/>
  <c r="D7625" i="34"/>
  <c r="D7624" i="34"/>
  <c r="D7623" i="34"/>
  <c r="D7622" i="34"/>
  <c r="D7621" i="34"/>
  <c r="D7620" i="34"/>
  <c r="D7619" i="34"/>
  <c r="D7618" i="34"/>
  <c r="D7617" i="34"/>
  <c r="D7616" i="34"/>
  <c r="D7615" i="34"/>
  <c r="D7614" i="34"/>
  <c r="D7613" i="34"/>
  <c r="D7612" i="34"/>
  <c r="D7611" i="34"/>
  <c r="D7610" i="34"/>
  <c r="D7609" i="34"/>
  <c r="D7608" i="34"/>
  <c r="D7607" i="34"/>
  <c r="D7606" i="34"/>
  <c r="D7605" i="34"/>
  <c r="D7604" i="34"/>
  <c r="D7603" i="34"/>
  <c r="D7602" i="34"/>
  <c r="D7601" i="34"/>
  <c r="D7600" i="34"/>
  <c r="D7599" i="34"/>
  <c r="D7598" i="34"/>
  <c r="D7597" i="34"/>
  <c r="D7596" i="34"/>
  <c r="D7595" i="34"/>
  <c r="D7594" i="34"/>
  <c r="D7593" i="34"/>
  <c r="D7592" i="34"/>
  <c r="D7591" i="34"/>
  <c r="D7590" i="34"/>
  <c r="D7589" i="34"/>
  <c r="D7588" i="34"/>
  <c r="D7587" i="34"/>
  <c r="D7586" i="34"/>
  <c r="D7585" i="34"/>
  <c r="D7584" i="34"/>
  <c r="D7583" i="34"/>
  <c r="D7582" i="34"/>
  <c r="D7581" i="34"/>
  <c r="D7580" i="34"/>
  <c r="D7579" i="34"/>
  <c r="D7578" i="34"/>
  <c r="D7577" i="34"/>
  <c r="D7576" i="34"/>
  <c r="D7575" i="34"/>
  <c r="D7574" i="34"/>
  <c r="D7573" i="34"/>
  <c r="D7572" i="34"/>
  <c r="D7571" i="34"/>
  <c r="D7570" i="34"/>
  <c r="D7569" i="34"/>
  <c r="D7568" i="34"/>
  <c r="D7567" i="34"/>
  <c r="D7566" i="34"/>
  <c r="D7565" i="34"/>
  <c r="D7564" i="34"/>
  <c r="D7563" i="34"/>
  <c r="D7562" i="34"/>
  <c r="D7561" i="34"/>
  <c r="D7560" i="34"/>
  <c r="D7559" i="34"/>
  <c r="D7558" i="34"/>
  <c r="D7557" i="34"/>
  <c r="D7556" i="34"/>
  <c r="D7555" i="34"/>
  <c r="D7554" i="34"/>
  <c r="D7553" i="34"/>
  <c r="D7552" i="34"/>
  <c r="D7551" i="34"/>
  <c r="D7550" i="34"/>
  <c r="D7549" i="34"/>
  <c r="D7548" i="34"/>
  <c r="D7547" i="34"/>
  <c r="D7546" i="34"/>
  <c r="D7545" i="34"/>
  <c r="D7544" i="34"/>
  <c r="D7543" i="34"/>
  <c r="D7542" i="34"/>
  <c r="D7541" i="34"/>
  <c r="D7540" i="34"/>
  <c r="D7539" i="34"/>
  <c r="D7538" i="34"/>
  <c r="D7537" i="34"/>
  <c r="D7536" i="34"/>
  <c r="D7535" i="34"/>
  <c r="D7534" i="34"/>
  <c r="D7533" i="34"/>
  <c r="D7532" i="34"/>
  <c r="D7531" i="34"/>
  <c r="D7530" i="34"/>
  <c r="D7529" i="34"/>
  <c r="D7528" i="34"/>
  <c r="D7527" i="34"/>
  <c r="D7526" i="34"/>
  <c r="D7525" i="34"/>
  <c r="D7524" i="34"/>
  <c r="D7523" i="34"/>
  <c r="D7522" i="34"/>
  <c r="D7521" i="34"/>
  <c r="D7520" i="34"/>
  <c r="D7519" i="34"/>
  <c r="D7518" i="34"/>
  <c r="D7517" i="34"/>
  <c r="D7516" i="34"/>
  <c r="D7515" i="34"/>
  <c r="D7514" i="34"/>
  <c r="D7513" i="34"/>
  <c r="D7512" i="34"/>
  <c r="D7511" i="34"/>
  <c r="D7510" i="34"/>
  <c r="D7509" i="34"/>
  <c r="D7508" i="34"/>
  <c r="D7507" i="34"/>
  <c r="D7506" i="34"/>
  <c r="D7505" i="34"/>
  <c r="D7504" i="34"/>
  <c r="D7503" i="34"/>
  <c r="D7502" i="34"/>
  <c r="D7501" i="34"/>
  <c r="D7500" i="34"/>
  <c r="D7499" i="34"/>
  <c r="D7498" i="34"/>
  <c r="D7497" i="34"/>
  <c r="D7496" i="34"/>
  <c r="D7495" i="34"/>
  <c r="D7494" i="34"/>
  <c r="D7493" i="34"/>
  <c r="D7492" i="34"/>
  <c r="D7491" i="34"/>
  <c r="D7490" i="34"/>
  <c r="D7489" i="34"/>
  <c r="D7488" i="34"/>
  <c r="D7487" i="34"/>
  <c r="D7486" i="34"/>
  <c r="D7485" i="34"/>
  <c r="D7484" i="34"/>
  <c r="D7483" i="34"/>
  <c r="D7482" i="34"/>
  <c r="D7481" i="34"/>
  <c r="D7480" i="34"/>
  <c r="D7479" i="34"/>
  <c r="D7478" i="34"/>
  <c r="D7477" i="34"/>
  <c r="D7476" i="34"/>
  <c r="D7475" i="34"/>
  <c r="D7474" i="34"/>
  <c r="D7473" i="34"/>
  <c r="D7472" i="34"/>
  <c r="D7471" i="34"/>
  <c r="D7470" i="34"/>
  <c r="D7469" i="34"/>
  <c r="D7468" i="34"/>
  <c r="D7467" i="34"/>
  <c r="D7466" i="34"/>
  <c r="D7465" i="34"/>
  <c r="D7464" i="34"/>
  <c r="D7463" i="34"/>
  <c r="D7462" i="34"/>
  <c r="D7461" i="34"/>
  <c r="D7460" i="34"/>
  <c r="D7459" i="34"/>
  <c r="D7458" i="34"/>
  <c r="D7457" i="34"/>
  <c r="D7456" i="34"/>
  <c r="D7455" i="34"/>
  <c r="D7454" i="34"/>
  <c r="D7453" i="34"/>
  <c r="D7452" i="34"/>
  <c r="D7451" i="34"/>
  <c r="D7450" i="34"/>
  <c r="D7449" i="34"/>
  <c r="D7448" i="34"/>
  <c r="D7447" i="34"/>
  <c r="D7446" i="34"/>
  <c r="D7445" i="34"/>
  <c r="D7444" i="34"/>
  <c r="D7443" i="34"/>
  <c r="D7442" i="34"/>
  <c r="D7441" i="34"/>
  <c r="D7440" i="34"/>
  <c r="D7439" i="34"/>
  <c r="D7438" i="34"/>
  <c r="D7437" i="34"/>
  <c r="D7436" i="34"/>
  <c r="D7435" i="34"/>
  <c r="D7434" i="34"/>
  <c r="D7433" i="34"/>
  <c r="D7432" i="34"/>
  <c r="D7431" i="34"/>
  <c r="D7430" i="34"/>
  <c r="D7429" i="34"/>
  <c r="D7428" i="34"/>
  <c r="D7427" i="34"/>
  <c r="D7426" i="34"/>
  <c r="D7425" i="34"/>
  <c r="D7424" i="34"/>
  <c r="D7423" i="34"/>
  <c r="D7422" i="34"/>
  <c r="D7421" i="34"/>
  <c r="D7420" i="34"/>
  <c r="D7419" i="34"/>
  <c r="D7418" i="34"/>
  <c r="D7417" i="34"/>
  <c r="D7416" i="34"/>
  <c r="D7415" i="34"/>
  <c r="D7414" i="34"/>
  <c r="D7413" i="34"/>
  <c r="D7412" i="34"/>
  <c r="D7411" i="34"/>
  <c r="D7410" i="34"/>
  <c r="D7409" i="34"/>
  <c r="D7408" i="34"/>
  <c r="D7407" i="34"/>
  <c r="D7406" i="34"/>
  <c r="D7405" i="34"/>
  <c r="D7404" i="34"/>
  <c r="D7403" i="34"/>
  <c r="D7402" i="34"/>
  <c r="D7401" i="34"/>
  <c r="D7400" i="34"/>
  <c r="D7399" i="34"/>
  <c r="D7398" i="34"/>
  <c r="D7397" i="34"/>
  <c r="D7396" i="34"/>
  <c r="D7395" i="34"/>
  <c r="D7394" i="34"/>
  <c r="D7393" i="34"/>
  <c r="D7392" i="34"/>
  <c r="D7391" i="34"/>
  <c r="D7390" i="34"/>
  <c r="D7389" i="34"/>
  <c r="D7388" i="34"/>
  <c r="D7387" i="34"/>
  <c r="D7386" i="34"/>
  <c r="D7385" i="34"/>
  <c r="D7384" i="34"/>
  <c r="D7383" i="34"/>
  <c r="D7382" i="34"/>
  <c r="D7381" i="34"/>
  <c r="D7380" i="34"/>
  <c r="D7379" i="34"/>
  <c r="D7378" i="34"/>
  <c r="D7377" i="34"/>
  <c r="D7376" i="34"/>
  <c r="D7375" i="34"/>
  <c r="D7374" i="34"/>
  <c r="D7373" i="34"/>
  <c r="D7372" i="34"/>
  <c r="D7371" i="34"/>
  <c r="D7370" i="34"/>
  <c r="D7369" i="34"/>
  <c r="D7368" i="34"/>
  <c r="D7367" i="34"/>
  <c r="D7366" i="34"/>
  <c r="D7365" i="34"/>
  <c r="D7364" i="34"/>
  <c r="D7363" i="34"/>
  <c r="D7362" i="34"/>
  <c r="D7361" i="34"/>
  <c r="D7360" i="34"/>
  <c r="D7359" i="34"/>
  <c r="D7358" i="34"/>
  <c r="D7357" i="34"/>
  <c r="D7356" i="34"/>
  <c r="D7355" i="34"/>
  <c r="D7354" i="34"/>
  <c r="D7353" i="34"/>
  <c r="D7352" i="34"/>
  <c r="D7351" i="34"/>
  <c r="D7350" i="34"/>
  <c r="D7349" i="34"/>
  <c r="D7348" i="34"/>
  <c r="D7347" i="34"/>
  <c r="D7346" i="34"/>
  <c r="D7345" i="34"/>
  <c r="D7344" i="34"/>
  <c r="D7343" i="34"/>
  <c r="D7342" i="34"/>
  <c r="D7341" i="34"/>
  <c r="D7340" i="34"/>
  <c r="D7339" i="34"/>
  <c r="D7338" i="34"/>
  <c r="D7337" i="34"/>
  <c r="D7336" i="34"/>
  <c r="D7335" i="34"/>
  <c r="D7334" i="34"/>
  <c r="D7333" i="34"/>
  <c r="D7332" i="34"/>
  <c r="D7331" i="34"/>
  <c r="D7330" i="34"/>
  <c r="D7329" i="34"/>
  <c r="D7328" i="34"/>
  <c r="D7327" i="34"/>
  <c r="D7326" i="34"/>
  <c r="D7325" i="34"/>
  <c r="D7324" i="34"/>
  <c r="D7323" i="34"/>
  <c r="D7322" i="34"/>
  <c r="D7321" i="34"/>
  <c r="D7320" i="34"/>
  <c r="D7319" i="34"/>
  <c r="D7318" i="34"/>
  <c r="D7317" i="34"/>
  <c r="D7316" i="34"/>
  <c r="D7315" i="34"/>
  <c r="D7314" i="34"/>
  <c r="D7313" i="34"/>
  <c r="D7312" i="34"/>
  <c r="D7311" i="34"/>
  <c r="D7310" i="34"/>
  <c r="D7309" i="34"/>
  <c r="D7308" i="34"/>
  <c r="D7307" i="34"/>
  <c r="D7306" i="34"/>
  <c r="D7305" i="34"/>
  <c r="D7304" i="34"/>
  <c r="D7303" i="34"/>
  <c r="D7302" i="34"/>
  <c r="D7301" i="34"/>
  <c r="D7300" i="34"/>
  <c r="D7299" i="34"/>
  <c r="D7298" i="34"/>
  <c r="D7297" i="34"/>
  <c r="D7296" i="34"/>
  <c r="D7295" i="34"/>
  <c r="D7294" i="34"/>
  <c r="D7293" i="34"/>
  <c r="D7292" i="34"/>
  <c r="D7291" i="34"/>
  <c r="D7290" i="34"/>
  <c r="D7289" i="34"/>
  <c r="D7288" i="34"/>
  <c r="D7287" i="34"/>
  <c r="D7286" i="34"/>
  <c r="D7285" i="34"/>
  <c r="D7284" i="34"/>
  <c r="D7283" i="34"/>
  <c r="D7282" i="34"/>
  <c r="D7281" i="34"/>
  <c r="D7280" i="34"/>
  <c r="D7279" i="34"/>
  <c r="D7278" i="34"/>
  <c r="D7277" i="34"/>
  <c r="D7276" i="34"/>
  <c r="D7275" i="34"/>
  <c r="D7274" i="34"/>
  <c r="D7273" i="34"/>
  <c r="D7272" i="34"/>
  <c r="D7271" i="34"/>
  <c r="D7270" i="34"/>
  <c r="D7269" i="34"/>
  <c r="D7268" i="34"/>
  <c r="D7267" i="34"/>
  <c r="D7266" i="34"/>
  <c r="D7265" i="34"/>
  <c r="D7264" i="34"/>
  <c r="D7263" i="34"/>
  <c r="D7262" i="34"/>
  <c r="D7261" i="34"/>
  <c r="D7260" i="34"/>
  <c r="D7259" i="34"/>
  <c r="D7258" i="34"/>
  <c r="D7257" i="34"/>
  <c r="D7256" i="34"/>
  <c r="D7255" i="34"/>
  <c r="D7254" i="34"/>
  <c r="D7253" i="34"/>
  <c r="D7252" i="34"/>
  <c r="D7251" i="34"/>
  <c r="D7250" i="34"/>
  <c r="D7249" i="34"/>
  <c r="D7248" i="34"/>
  <c r="D7247" i="34"/>
  <c r="D7246" i="34"/>
  <c r="D7245" i="34"/>
  <c r="D7244" i="34"/>
  <c r="D7243" i="34"/>
  <c r="D7242" i="34"/>
  <c r="D7241" i="34"/>
  <c r="D7240" i="34"/>
  <c r="D7239" i="34"/>
  <c r="D7238" i="34"/>
  <c r="D7237" i="34"/>
  <c r="D7236" i="34"/>
  <c r="D7235" i="34"/>
  <c r="D7234" i="34"/>
  <c r="D7233" i="34"/>
  <c r="D7232" i="34"/>
  <c r="D7231" i="34"/>
  <c r="D7230" i="34"/>
  <c r="D7229" i="34"/>
  <c r="D7228" i="34"/>
  <c r="D7227" i="34"/>
  <c r="D7226" i="34"/>
  <c r="D7225" i="34"/>
  <c r="D7224" i="34"/>
  <c r="D7223" i="34"/>
  <c r="D7222" i="34"/>
  <c r="D7221" i="34"/>
  <c r="D7220" i="34"/>
  <c r="D7219" i="34"/>
  <c r="D7218" i="34"/>
  <c r="D7217" i="34"/>
  <c r="D7216" i="34"/>
  <c r="D7215" i="34"/>
  <c r="D7214" i="34"/>
  <c r="D7213" i="34"/>
  <c r="D7212" i="34"/>
  <c r="D7211" i="34"/>
  <c r="D7210" i="34"/>
  <c r="D7209" i="34"/>
  <c r="D7208" i="34"/>
  <c r="D7207" i="34"/>
  <c r="D7206" i="34"/>
  <c r="D7205" i="34"/>
  <c r="D7204" i="34"/>
  <c r="D7203" i="34"/>
  <c r="D7202" i="34"/>
  <c r="D7201" i="34"/>
  <c r="D7200" i="34"/>
  <c r="D7199" i="34"/>
  <c r="D7198" i="34"/>
  <c r="D7197" i="34"/>
  <c r="D7196" i="34"/>
  <c r="D7195" i="34"/>
  <c r="D7194" i="34"/>
  <c r="D7193" i="34"/>
  <c r="D7192" i="34"/>
  <c r="D7191" i="34"/>
  <c r="D7190" i="34"/>
  <c r="D7189" i="34"/>
  <c r="D7188" i="34"/>
  <c r="D7187" i="34"/>
  <c r="D7186" i="34"/>
  <c r="D7185" i="34"/>
  <c r="D7184" i="34"/>
  <c r="D7183" i="34"/>
  <c r="D7182" i="34"/>
  <c r="D7181" i="34"/>
  <c r="D7180" i="34"/>
  <c r="D7179" i="34"/>
  <c r="D7178" i="34"/>
  <c r="D7177" i="34"/>
  <c r="D7176" i="34"/>
  <c r="D7175" i="34"/>
  <c r="D7174" i="34"/>
  <c r="D7173" i="34"/>
  <c r="D7172" i="34"/>
  <c r="D7171" i="34"/>
  <c r="D7170" i="34"/>
  <c r="D7169" i="34"/>
  <c r="D7168" i="34"/>
  <c r="D7167" i="34"/>
  <c r="D7166" i="34"/>
  <c r="D7165" i="34"/>
  <c r="D7164" i="34"/>
  <c r="D7163" i="34"/>
  <c r="D7162" i="34"/>
  <c r="D7161" i="34"/>
  <c r="D7160" i="34"/>
  <c r="D7159" i="34"/>
  <c r="D7158" i="34"/>
  <c r="D7157" i="34"/>
  <c r="D7156" i="34"/>
  <c r="D7155" i="34"/>
  <c r="D7154" i="34"/>
  <c r="D7153" i="34"/>
  <c r="D7152" i="34"/>
  <c r="D7151" i="34"/>
  <c r="D7150" i="34"/>
  <c r="D7149" i="34"/>
  <c r="D7148" i="34"/>
  <c r="D7147" i="34"/>
  <c r="D7146" i="34"/>
  <c r="D7145" i="34"/>
  <c r="D7144" i="34"/>
  <c r="D7143" i="34"/>
  <c r="D7142" i="34"/>
  <c r="D7141" i="34"/>
  <c r="D7140" i="34"/>
  <c r="D7139" i="34"/>
  <c r="D7138" i="34"/>
  <c r="D7137" i="34"/>
  <c r="D7136" i="34"/>
  <c r="D7135" i="34"/>
  <c r="D7134" i="34"/>
  <c r="D7133" i="34"/>
  <c r="D7132" i="34"/>
  <c r="D7131" i="34"/>
  <c r="D7130" i="34"/>
  <c r="D7129" i="34"/>
  <c r="D7128" i="34"/>
  <c r="D7127" i="34"/>
  <c r="D7126" i="34"/>
  <c r="D7125" i="34"/>
  <c r="D7124" i="34"/>
  <c r="D7123" i="34"/>
  <c r="D7122" i="34"/>
  <c r="D7121" i="34"/>
  <c r="D7120" i="34"/>
  <c r="D7119" i="34"/>
  <c r="D7118" i="34"/>
  <c r="D7117" i="34"/>
  <c r="D7116" i="34"/>
  <c r="D7115" i="34"/>
  <c r="D7114" i="34"/>
  <c r="D7113" i="34"/>
  <c r="D7112" i="34"/>
  <c r="D7111" i="34"/>
  <c r="D7110" i="34"/>
  <c r="D7109" i="34"/>
  <c r="D7108" i="34"/>
  <c r="D7107" i="34"/>
  <c r="D7106" i="34"/>
  <c r="D7105" i="34"/>
  <c r="D7104" i="34"/>
  <c r="D7103" i="34"/>
  <c r="D7102" i="34"/>
  <c r="D7101" i="34"/>
  <c r="D7100" i="34"/>
  <c r="D7099" i="34"/>
  <c r="D7098" i="34"/>
  <c r="D7097" i="34"/>
  <c r="D7096" i="34"/>
  <c r="D7095" i="34"/>
  <c r="D7094" i="34"/>
  <c r="D7093" i="34"/>
  <c r="D7092" i="34"/>
  <c r="D7091" i="34"/>
  <c r="D7090" i="34"/>
  <c r="D7089" i="34"/>
  <c r="D7088" i="34"/>
  <c r="D7087" i="34"/>
  <c r="D7086" i="34"/>
  <c r="D7085" i="34"/>
  <c r="D7084" i="34"/>
  <c r="D7083" i="34"/>
  <c r="D7082" i="34"/>
  <c r="D7081" i="34"/>
  <c r="D7080" i="34"/>
  <c r="D7079" i="34"/>
  <c r="D7078" i="34"/>
  <c r="D7077" i="34"/>
  <c r="D7076" i="34"/>
  <c r="D7075" i="34"/>
  <c r="D7074" i="34"/>
  <c r="D7073" i="34"/>
  <c r="D7072" i="34"/>
  <c r="D7071" i="34"/>
  <c r="D7070" i="34"/>
  <c r="D7069" i="34"/>
  <c r="D7068" i="34"/>
  <c r="D7067" i="34"/>
  <c r="D7066" i="34"/>
  <c r="D7065" i="34"/>
  <c r="D7064" i="34"/>
  <c r="D7063" i="34"/>
  <c r="D7062" i="34"/>
  <c r="D7061" i="34"/>
  <c r="D7060" i="34"/>
  <c r="D7059" i="34"/>
  <c r="D7058" i="34"/>
  <c r="D7057" i="34"/>
  <c r="D7056" i="34"/>
  <c r="D7055" i="34"/>
  <c r="D7054" i="34"/>
  <c r="D7053" i="34"/>
  <c r="D7052" i="34"/>
  <c r="D7051" i="34"/>
  <c r="D7050" i="34"/>
  <c r="D7049" i="34"/>
  <c r="D7048" i="34"/>
  <c r="D7047" i="34"/>
  <c r="D7046" i="34"/>
  <c r="D7045" i="34"/>
  <c r="D7044" i="34"/>
  <c r="D7043" i="34"/>
  <c r="D7042" i="34"/>
  <c r="D7041" i="34"/>
  <c r="D7040" i="34"/>
  <c r="D7039" i="34"/>
  <c r="D7038" i="34"/>
  <c r="D7037" i="34"/>
  <c r="D7036" i="34"/>
  <c r="D7035" i="34"/>
  <c r="D7034" i="34"/>
  <c r="D7033" i="34"/>
  <c r="D7032" i="34"/>
  <c r="D7031" i="34"/>
  <c r="D7030" i="34"/>
  <c r="D7029" i="34"/>
  <c r="D7028" i="34"/>
  <c r="D7027" i="34"/>
  <c r="D7026" i="34"/>
  <c r="D7025" i="34"/>
  <c r="D7024" i="34"/>
  <c r="D7023" i="34"/>
  <c r="D7022" i="34"/>
  <c r="D7021" i="34"/>
  <c r="D7020" i="34"/>
  <c r="D7019" i="34"/>
  <c r="D7018" i="34"/>
  <c r="D7017" i="34"/>
  <c r="D7016" i="34"/>
  <c r="D7015" i="34"/>
  <c r="D7014" i="34"/>
  <c r="D7013" i="34"/>
  <c r="D7012" i="34"/>
  <c r="D7011" i="34"/>
  <c r="D7010" i="34"/>
  <c r="D7009" i="34"/>
  <c r="D7008" i="34"/>
  <c r="D7007" i="34"/>
  <c r="D7006" i="34"/>
  <c r="D7005" i="34"/>
  <c r="D7004" i="34"/>
  <c r="D7003" i="34"/>
  <c r="D7002" i="34"/>
  <c r="D7001" i="34"/>
  <c r="D7000" i="34"/>
  <c r="D6999" i="34"/>
  <c r="D6998" i="34"/>
  <c r="D6997" i="34"/>
  <c r="D6996" i="34"/>
  <c r="D6995" i="34"/>
  <c r="D6994" i="34"/>
  <c r="D6993" i="34"/>
  <c r="D6992" i="34"/>
  <c r="D6991" i="34"/>
  <c r="D6990" i="34"/>
  <c r="D6989" i="34"/>
  <c r="D6988" i="34"/>
  <c r="D6987" i="34"/>
  <c r="D6986" i="34"/>
  <c r="D6985" i="34"/>
  <c r="D6984" i="34"/>
  <c r="D6983" i="34"/>
  <c r="D6982" i="34"/>
  <c r="D6981" i="34"/>
  <c r="D6980" i="34"/>
  <c r="D6979" i="34"/>
  <c r="D6978" i="34"/>
  <c r="D6977" i="34"/>
  <c r="D6976" i="34"/>
  <c r="D6975" i="34"/>
  <c r="D6974" i="34"/>
  <c r="D6973" i="34"/>
  <c r="D6972" i="34"/>
  <c r="D6971" i="34"/>
  <c r="D6970" i="34"/>
  <c r="D6969" i="34"/>
  <c r="D6968" i="34"/>
  <c r="D6967" i="34"/>
  <c r="D6966" i="34"/>
  <c r="D6965" i="34"/>
  <c r="D6964" i="34"/>
  <c r="D6963" i="34"/>
  <c r="D6962" i="34"/>
  <c r="D6961" i="34"/>
  <c r="D6960" i="34"/>
  <c r="D6959" i="34"/>
  <c r="D6958" i="34"/>
  <c r="D6957" i="34"/>
  <c r="D6956" i="34"/>
  <c r="D6955" i="34"/>
  <c r="D6954" i="34"/>
  <c r="D6953" i="34"/>
  <c r="D6952" i="34"/>
  <c r="D6951" i="34"/>
  <c r="D6950" i="34"/>
  <c r="D6949" i="34"/>
  <c r="D6948" i="34"/>
  <c r="D6947" i="34"/>
  <c r="D6946" i="34"/>
  <c r="D6945" i="34"/>
  <c r="D6944" i="34"/>
  <c r="D6943" i="34"/>
  <c r="D6942" i="34"/>
  <c r="D6941" i="34"/>
  <c r="D6940" i="34"/>
  <c r="D6939" i="34"/>
  <c r="D6938" i="34"/>
  <c r="D6937" i="34"/>
  <c r="D6936" i="34"/>
  <c r="D6935" i="34"/>
  <c r="D6934" i="34"/>
  <c r="D6933" i="34"/>
  <c r="D6932" i="34"/>
  <c r="D6931" i="34"/>
  <c r="D6930" i="34"/>
  <c r="D6929" i="34"/>
  <c r="D6928" i="34"/>
  <c r="D6927" i="34"/>
  <c r="D6926" i="34"/>
  <c r="D6925" i="34"/>
  <c r="D6924" i="34"/>
  <c r="D6923" i="34"/>
  <c r="D6922" i="34"/>
  <c r="D6921" i="34"/>
  <c r="D6920" i="34"/>
  <c r="D6919" i="34"/>
  <c r="D6918" i="34"/>
  <c r="D6917" i="34"/>
  <c r="D6916" i="34"/>
  <c r="D6915" i="34"/>
  <c r="D6914" i="34"/>
  <c r="D6913" i="34"/>
  <c r="D6912" i="34"/>
  <c r="D6911" i="34"/>
  <c r="D6910" i="34"/>
  <c r="D6909" i="34"/>
  <c r="D6908" i="34"/>
  <c r="D6907" i="34"/>
  <c r="D6906" i="34"/>
  <c r="D6905" i="34"/>
  <c r="D6904" i="34"/>
  <c r="D6903" i="34"/>
  <c r="D6902" i="34"/>
  <c r="D6901" i="34"/>
  <c r="D6900" i="34"/>
  <c r="D6899" i="34"/>
  <c r="D6898" i="34"/>
  <c r="D6897" i="34"/>
  <c r="D6896" i="34"/>
  <c r="D6895" i="34"/>
  <c r="D6894" i="34"/>
  <c r="D6893" i="34"/>
  <c r="D6892" i="34"/>
  <c r="D6891" i="34"/>
  <c r="D6890" i="34"/>
  <c r="D6889" i="34"/>
  <c r="D6888" i="34"/>
  <c r="D6887" i="34"/>
  <c r="D6886" i="34"/>
  <c r="D6885" i="34"/>
  <c r="D6884" i="34"/>
  <c r="D6883" i="34"/>
  <c r="D6882" i="34"/>
  <c r="D6881" i="34"/>
  <c r="D6880" i="34"/>
  <c r="D6879" i="34"/>
  <c r="D6878" i="34"/>
  <c r="D6877" i="34"/>
  <c r="D6876" i="34"/>
  <c r="D6875" i="34"/>
  <c r="D6874" i="34"/>
  <c r="D6873" i="34"/>
  <c r="D6872" i="34"/>
  <c r="D6871" i="34"/>
  <c r="D6870" i="34"/>
  <c r="D6869" i="34"/>
  <c r="D6868" i="34"/>
  <c r="D6867" i="34"/>
  <c r="D6866" i="34"/>
  <c r="D6865" i="34"/>
  <c r="D6864" i="34"/>
  <c r="D6863" i="34"/>
  <c r="D6862" i="34"/>
  <c r="D6861" i="34"/>
  <c r="D6860" i="34"/>
  <c r="D6859" i="34"/>
  <c r="D6858" i="34"/>
  <c r="D6857" i="34"/>
  <c r="D6856" i="34"/>
  <c r="D6855" i="34"/>
  <c r="D6854" i="34"/>
  <c r="D6853" i="34"/>
  <c r="D6852" i="34"/>
  <c r="D6851" i="34"/>
  <c r="D6850" i="34"/>
  <c r="D6849" i="34"/>
  <c r="D6848" i="34"/>
  <c r="D6847" i="34"/>
  <c r="D6846" i="34"/>
  <c r="D6845" i="34"/>
  <c r="D6844" i="34"/>
  <c r="D6843" i="34"/>
  <c r="D6842" i="34"/>
  <c r="D6841" i="34"/>
  <c r="D6840" i="34"/>
  <c r="D6839" i="34"/>
  <c r="D6838" i="34"/>
  <c r="D6837" i="34"/>
  <c r="D6836" i="34"/>
  <c r="D6835" i="34"/>
  <c r="D6834" i="34"/>
  <c r="D6833" i="34"/>
  <c r="D6832" i="34"/>
  <c r="D6831" i="34"/>
  <c r="D6830" i="34"/>
  <c r="D6829" i="34"/>
  <c r="D6828" i="34"/>
  <c r="D6827" i="34"/>
  <c r="D6826" i="34"/>
  <c r="D6825" i="34"/>
  <c r="D6824" i="34"/>
  <c r="D6823" i="34"/>
  <c r="D6822" i="34"/>
  <c r="D6821" i="34"/>
  <c r="D6820" i="34"/>
  <c r="D6819" i="34"/>
  <c r="D6818" i="34"/>
  <c r="D6817" i="34"/>
  <c r="D6816" i="34"/>
  <c r="D6815" i="34"/>
  <c r="D6814" i="34"/>
  <c r="D6813" i="34"/>
  <c r="D6812" i="34"/>
  <c r="D6811" i="34"/>
  <c r="D6810" i="34"/>
  <c r="D6809" i="34"/>
  <c r="D6808" i="34"/>
  <c r="D6807" i="34"/>
  <c r="D6806" i="34"/>
  <c r="D6805" i="34"/>
  <c r="D6804" i="34"/>
  <c r="D6803" i="34"/>
  <c r="D6802" i="34"/>
  <c r="D6801" i="34"/>
  <c r="D6800" i="34"/>
  <c r="D6799" i="34"/>
  <c r="D6798" i="34"/>
  <c r="D6797" i="34"/>
  <c r="D6796" i="34"/>
  <c r="D6795" i="34"/>
  <c r="D6794" i="34"/>
  <c r="D6793" i="34"/>
  <c r="D6792" i="34"/>
  <c r="D6791" i="34"/>
  <c r="D6790" i="34"/>
  <c r="D6789" i="34"/>
  <c r="D6788" i="34"/>
  <c r="D6787" i="34"/>
  <c r="D6786" i="34"/>
  <c r="D6785" i="34"/>
  <c r="D6784" i="34"/>
  <c r="D6783" i="34"/>
  <c r="D6782" i="34"/>
  <c r="D6781" i="34"/>
  <c r="D6780" i="34"/>
  <c r="D6779" i="34"/>
  <c r="D6778" i="34"/>
  <c r="D6777" i="34"/>
  <c r="D6776" i="34"/>
  <c r="D6775" i="34"/>
  <c r="D6774" i="34"/>
  <c r="D6773" i="34"/>
  <c r="D6772" i="34"/>
  <c r="D6771" i="34"/>
  <c r="D6770" i="34"/>
  <c r="D6769" i="34"/>
  <c r="D6768" i="34"/>
  <c r="D6767" i="34"/>
  <c r="D6766" i="34"/>
  <c r="D6765" i="34"/>
  <c r="D6764" i="34"/>
  <c r="D6763" i="34"/>
  <c r="D6762" i="34"/>
  <c r="D6761" i="34"/>
  <c r="D6760" i="34"/>
  <c r="D6759" i="34"/>
  <c r="D6758" i="34"/>
  <c r="D6757" i="34"/>
  <c r="D6756" i="34"/>
  <c r="D6755" i="34"/>
  <c r="D6754" i="34"/>
  <c r="D6753" i="34"/>
  <c r="D6752" i="34"/>
  <c r="D6751" i="34"/>
  <c r="D6750" i="34"/>
  <c r="D6749" i="34"/>
  <c r="D6748" i="34"/>
  <c r="D6747" i="34"/>
  <c r="D6746" i="34"/>
  <c r="D6745" i="34"/>
  <c r="D6744" i="34"/>
  <c r="D6743" i="34"/>
  <c r="D6742" i="34"/>
  <c r="D6741" i="34"/>
  <c r="D6740" i="34"/>
  <c r="D6739" i="34"/>
  <c r="D6738" i="34"/>
  <c r="D6737" i="34"/>
  <c r="D6736" i="34"/>
  <c r="D6735" i="34"/>
  <c r="D6734" i="34"/>
  <c r="D6733" i="34"/>
  <c r="D6732" i="34"/>
  <c r="D6731" i="34"/>
  <c r="D6730" i="34"/>
  <c r="D6729" i="34"/>
  <c r="D6728" i="34"/>
  <c r="D6727" i="34"/>
  <c r="D6726" i="34"/>
  <c r="D6725" i="34"/>
  <c r="D6724" i="34"/>
  <c r="D6723" i="34"/>
  <c r="D6722" i="34"/>
  <c r="D6721" i="34"/>
  <c r="D6720" i="34"/>
  <c r="D6719" i="34"/>
  <c r="D6718" i="34"/>
  <c r="D6717" i="34"/>
  <c r="D6716" i="34"/>
  <c r="D6715" i="34"/>
  <c r="D6714" i="34"/>
  <c r="D6713" i="34"/>
  <c r="D6712" i="34"/>
  <c r="D6711" i="34"/>
  <c r="D6710" i="34"/>
  <c r="D6709" i="34"/>
  <c r="D6708" i="34"/>
  <c r="D6707" i="34"/>
  <c r="D6706" i="34"/>
  <c r="D6705" i="34"/>
  <c r="D6704" i="34"/>
  <c r="D6703" i="34"/>
  <c r="D6702" i="34"/>
  <c r="D6701" i="34"/>
  <c r="D6700" i="34"/>
  <c r="D6699" i="34"/>
  <c r="D6698" i="34"/>
  <c r="D6697" i="34"/>
  <c r="D6696" i="34"/>
  <c r="D6695" i="34"/>
  <c r="D6694" i="34"/>
  <c r="D6693" i="34"/>
  <c r="D6692" i="34"/>
  <c r="D6691" i="34"/>
  <c r="D6690" i="34"/>
  <c r="D6689" i="34"/>
  <c r="D6688" i="34"/>
  <c r="D6687" i="34"/>
  <c r="D6686" i="34"/>
  <c r="D6685" i="34"/>
  <c r="D6684" i="34"/>
  <c r="D6683" i="34"/>
  <c r="D6682" i="34"/>
  <c r="D6681" i="34"/>
  <c r="D6680" i="34"/>
  <c r="D6679" i="34"/>
  <c r="D6678" i="34"/>
  <c r="D6677" i="34"/>
  <c r="D6676" i="34"/>
  <c r="D6675" i="34"/>
  <c r="D6674" i="34"/>
  <c r="D6673" i="34"/>
  <c r="D6672" i="34"/>
  <c r="D6671" i="34"/>
  <c r="D6670" i="34"/>
  <c r="D6669" i="34"/>
  <c r="D6668" i="34"/>
  <c r="D6667" i="34"/>
  <c r="D6666" i="34"/>
  <c r="D6665" i="34"/>
  <c r="D6664" i="34"/>
  <c r="D6663" i="34"/>
  <c r="D6662" i="34"/>
  <c r="D6661" i="34"/>
  <c r="D6660" i="34"/>
  <c r="D6659" i="34"/>
  <c r="D6658" i="34"/>
  <c r="D6657" i="34"/>
  <c r="D6656" i="34"/>
  <c r="D6655" i="34"/>
  <c r="D6654" i="34"/>
  <c r="D6653" i="34"/>
  <c r="D6652" i="34"/>
  <c r="D6651" i="34"/>
  <c r="D6650" i="34"/>
  <c r="D6649" i="34"/>
  <c r="D6648" i="34"/>
  <c r="D6647" i="34"/>
  <c r="D6646" i="34"/>
  <c r="D6645" i="34"/>
  <c r="D6644" i="34"/>
  <c r="D6643" i="34"/>
  <c r="D6642" i="34"/>
  <c r="D6641" i="34"/>
  <c r="D6640" i="34"/>
  <c r="D6639" i="34"/>
  <c r="D6638" i="34"/>
  <c r="D6637" i="34"/>
  <c r="D6636" i="34"/>
  <c r="D6635" i="34"/>
  <c r="D6634" i="34"/>
  <c r="D6633" i="34"/>
  <c r="D6632" i="34"/>
  <c r="D6631" i="34"/>
  <c r="D6630" i="34"/>
  <c r="D6629" i="34"/>
  <c r="D6628" i="34"/>
  <c r="D6627" i="34"/>
  <c r="D6626" i="34"/>
  <c r="D6625" i="34"/>
  <c r="D6624" i="34"/>
  <c r="D6623" i="34"/>
  <c r="D6622" i="34"/>
  <c r="D6621" i="34"/>
  <c r="D6620" i="34"/>
  <c r="D6619" i="34"/>
  <c r="D6618" i="34"/>
  <c r="D6617" i="34"/>
  <c r="D6616" i="34"/>
  <c r="D6615" i="34"/>
  <c r="D6614" i="34"/>
  <c r="D6613" i="34"/>
  <c r="D6612" i="34"/>
  <c r="D6611" i="34"/>
  <c r="D6610" i="34"/>
  <c r="D6609" i="34"/>
  <c r="D6608" i="34"/>
  <c r="D6607" i="34"/>
  <c r="D6606" i="34"/>
  <c r="D6605" i="34"/>
  <c r="D6604" i="34"/>
  <c r="D6603" i="34"/>
  <c r="D6602" i="34"/>
  <c r="D6601" i="34"/>
  <c r="D6600" i="34"/>
  <c r="D6599" i="34"/>
  <c r="D6598" i="34"/>
  <c r="D6597" i="34"/>
  <c r="D6596" i="34"/>
  <c r="D6595" i="34"/>
  <c r="D6594" i="34"/>
  <c r="D6593" i="34"/>
  <c r="D6592" i="34"/>
  <c r="D6591" i="34"/>
  <c r="D6590" i="34"/>
  <c r="D6589" i="34"/>
  <c r="D6588" i="34"/>
  <c r="D6587" i="34"/>
  <c r="D6586" i="34"/>
  <c r="D6585" i="34"/>
  <c r="D6584" i="34"/>
  <c r="D6583" i="34"/>
  <c r="D6582" i="34"/>
  <c r="D6581" i="34"/>
  <c r="D6580" i="34"/>
  <c r="D6579" i="34"/>
  <c r="D6578" i="34"/>
  <c r="D6577" i="34"/>
  <c r="D6576" i="34"/>
  <c r="D6575" i="34"/>
  <c r="D6574" i="34"/>
  <c r="D6573" i="34"/>
  <c r="D6572" i="34"/>
  <c r="D6571" i="34"/>
  <c r="D6570" i="34"/>
  <c r="D6569" i="34"/>
  <c r="D6568" i="34"/>
  <c r="D6567" i="34"/>
  <c r="D6566" i="34"/>
  <c r="D6565" i="34"/>
  <c r="D6564" i="34"/>
  <c r="D6563" i="34"/>
  <c r="D6562" i="34"/>
  <c r="D6561" i="34"/>
  <c r="D6560" i="34"/>
  <c r="D6559" i="34"/>
  <c r="D6558" i="34"/>
  <c r="D6557" i="34"/>
  <c r="D6556" i="34"/>
  <c r="D6555" i="34"/>
  <c r="D6554" i="34"/>
  <c r="D6553" i="34"/>
  <c r="D6552" i="34"/>
  <c r="D6551" i="34"/>
  <c r="D6550" i="34"/>
  <c r="D6549" i="34"/>
  <c r="D6548" i="34"/>
  <c r="D6547" i="34"/>
  <c r="D6546" i="34"/>
  <c r="D6545" i="34"/>
  <c r="D6544" i="34"/>
  <c r="D6543" i="34"/>
  <c r="D6542" i="34"/>
  <c r="D6541" i="34"/>
  <c r="D6540" i="34"/>
  <c r="D6539" i="34"/>
  <c r="D6538" i="34"/>
  <c r="D6537" i="34"/>
  <c r="D6536" i="34"/>
  <c r="D6535" i="34"/>
  <c r="D6534" i="34"/>
  <c r="D6533" i="34"/>
  <c r="D6532" i="34"/>
  <c r="D6531" i="34"/>
  <c r="D6530" i="34"/>
  <c r="D6529" i="34"/>
  <c r="D6528" i="34"/>
  <c r="D6527" i="34"/>
  <c r="D6526" i="34"/>
  <c r="D6525" i="34"/>
  <c r="D6524" i="34"/>
  <c r="D6523" i="34"/>
  <c r="D6522" i="34"/>
  <c r="D6521" i="34"/>
  <c r="D6520" i="34"/>
  <c r="D6519" i="34"/>
  <c r="D6518" i="34"/>
  <c r="D6517" i="34"/>
  <c r="D6516" i="34"/>
  <c r="D6515" i="34"/>
  <c r="D6514" i="34"/>
  <c r="D6513" i="34"/>
  <c r="D6512" i="34"/>
  <c r="D6511" i="34"/>
  <c r="D6510" i="34"/>
  <c r="D6509" i="34"/>
  <c r="D6508" i="34"/>
  <c r="D6507" i="34"/>
  <c r="D6506" i="34"/>
  <c r="D6505" i="34"/>
  <c r="D6504" i="34"/>
  <c r="D6503" i="34"/>
  <c r="D6502" i="34"/>
  <c r="D6501" i="34"/>
  <c r="D6500" i="34"/>
  <c r="D6499" i="34"/>
  <c r="D6498" i="34"/>
  <c r="D6497" i="34"/>
  <c r="D6496" i="34"/>
  <c r="D6495" i="34"/>
  <c r="D6494" i="34"/>
  <c r="D6493" i="34"/>
  <c r="D6492" i="34"/>
  <c r="D6491" i="34"/>
  <c r="D6490" i="34"/>
  <c r="D6489" i="34"/>
  <c r="D6488" i="34"/>
  <c r="D6487" i="34"/>
  <c r="D6486" i="34"/>
  <c r="D6485" i="34"/>
  <c r="D6484" i="34"/>
  <c r="D6483" i="34"/>
  <c r="D6482" i="34"/>
  <c r="D6481" i="34"/>
  <c r="D6480" i="34"/>
  <c r="D6479" i="34"/>
  <c r="D6478" i="34"/>
  <c r="D6477" i="34"/>
  <c r="D6476" i="34"/>
  <c r="D6475" i="34"/>
  <c r="D6474" i="34"/>
  <c r="D6473" i="34"/>
  <c r="D6472" i="34"/>
  <c r="D6471" i="34"/>
  <c r="D6470" i="34"/>
  <c r="D6469" i="34"/>
  <c r="D6468" i="34"/>
  <c r="D6467" i="34"/>
  <c r="D6466" i="34"/>
  <c r="D6465" i="34"/>
  <c r="D6464" i="34"/>
  <c r="D6463" i="34"/>
  <c r="D6462" i="34"/>
  <c r="D6461" i="34"/>
  <c r="D6460" i="34"/>
  <c r="D6459" i="34"/>
  <c r="D6458" i="34"/>
  <c r="D6457" i="34"/>
  <c r="D6456" i="34"/>
  <c r="D6455" i="34"/>
  <c r="D6454" i="34"/>
  <c r="D6453" i="34"/>
  <c r="D6452" i="34"/>
  <c r="D6451" i="34"/>
  <c r="D6450" i="34"/>
  <c r="D6449" i="34"/>
  <c r="D6448" i="34"/>
  <c r="D6447" i="34"/>
  <c r="D6446" i="34"/>
  <c r="D6445" i="34"/>
  <c r="D6444" i="34"/>
  <c r="D6443" i="34"/>
  <c r="D6442" i="34"/>
  <c r="D6441" i="34"/>
  <c r="D6440" i="34"/>
  <c r="D6439" i="34"/>
  <c r="D6438" i="34"/>
  <c r="D6437" i="34"/>
  <c r="D6436" i="34"/>
  <c r="D6435" i="34"/>
  <c r="D6434" i="34"/>
  <c r="D6433" i="34"/>
  <c r="D6432" i="34"/>
  <c r="D6431" i="34"/>
  <c r="D6430" i="34"/>
  <c r="D6429" i="34"/>
  <c r="D6428" i="34"/>
  <c r="D6427" i="34"/>
  <c r="D6426" i="34"/>
  <c r="D6425" i="34"/>
  <c r="D6424" i="34"/>
  <c r="D6423" i="34"/>
  <c r="D6422" i="34"/>
  <c r="D6421" i="34"/>
  <c r="D6420" i="34"/>
  <c r="D6419" i="34"/>
  <c r="D6418" i="34"/>
  <c r="D6417" i="34"/>
  <c r="D6416" i="34"/>
  <c r="D6415" i="34"/>
  <c r="D6414" i="34"/>
  <c r="D6413" i="34"/>
  <c r="D6412" i="34"/>
  <c r="D6411" i="34"/>
  <c r="D6410" i="34"/>
  <c r="D6409" i="34"/>
  <c r="D6408" i="34"/>
  <c r="D6407" i="34"/>
  <c r="D6406" i="34"/>
  <c r="D6405" i="34"/>
  <c r="D6404" i="34"/>
  <c r="D6403" i="34"/>
  <c r="D6402" i="34"/>
  <c r="D6401" i="34"/>
  <c r="D6400" i="34"/>
  <c r="D6399" i="34"/>
  <c r="D6398" i="34"/>
  <c r="D6397" i="34"/>
  <c r="D6396" i="34"/>
  <c r="D6395" i="34"/>
  <c r="D6394" i="34"/>
  <c r="D6393" i="34"/>
  <c r="D6392" i="34"/>
  <c r="D6391" i="34"/>
  <c r="D6390" i="34"/>
  <c r="D6389" i="34"/>
  <c r="D6388" i="34"/>
  <c r="D6387" i="34"/>
  <c r="D6386" i="34"/>
  <c r="D6385" i="34"/>
  <c r="D6384" i="34"/>
  <c r="D6383" i="34"/>
  <c r="D6382" i="34"/>
  <c r="D6381" i="34"/>
  <c r="D6380" i="34"/>
  <c r="D6379" i="34"/>
  <c r="D6378" i="34"/>
  <c r="D6377" i="34"/>
  <c r="D6376" i="34"/>
  <c r="D6375" i="34"/>
  <c r="D6374" i="34"/>
  <c r="D6373" i="34"/>
  <c r="D6372" i="34"/>
  <c r="D6371" i="34"/>
  <c r="D6370" i="34"/>
  <c r="D6369" i="34"/>
  <c r="D6368" i="34"/>
  <c r="D6367" i="34"/>
  <c r="D6366" i="34"/>
  <c r="D6365" i="34"/>
  <c r="D6364" i="34"/>
  <c r="D6363" i="34"/>
  <c r="D6362" i="34"/>
  <c r="D6361" i="34"/>
  <c r="D6360" i="34"/>
  <c r="D6359" i="34"/>
  <c r="D6358" i="34"/>
  <c r="D6357" i="34"/>
  <c r="D6356" i="34"/>
  <c r="D6355" i="34"/>
  <c r="D6354" i="34"/>
  <c r="D6353" i="34"/>
  <c r="D6352" i="34"/>
  <c r="D6351" i="34"/>
  <c r="D6350" i="34"/>
  <c r="D6349" i="34"/>
  <c r="D6348" i="34"/>
  <c r="D6347" i="34"/>
  <c r="D6346" i="34"/>
  <c r="D6345" i="34"/>
  <c r="D6344" i="34"/>
  <c r="D6343" i="34"/>
  <c r="D6342" i="34"/>
  <c r="D6341" i="34"/>
  <c r="D6340" i="34"/>
  <c r="D6339" i="34"/>
  <c r="D6338" i="34"/>
  <c r="D6337" i="34"/>
  <c r="D6336" i="34"/>
  <c r="D6335" i="34"/>
  <c r="D6334" i="34"/>
  <c r="D6333" i="34"/>
  <c r="D6332" i="34"/>
  <c r="D6331" i="34"/>
  <c r="D6330" i="34"/>
  <c r="D6329" i="34"/>
  <c r="D6328" i="34"/>
  <c r="D6327" i="34"/>
  <c r="D6326" i="34"/>
  <c r="D6325" i="34"/>
  <c r="D6324" i="34"/>
  <c r="D6323" i="34"/>
  <c r="D6322" i="34"/>
  <c r="D6321" i="34"/>
  <c r="D6320" i="34"/>
  <c r="D6319" i="34"/>
  <c r="D6318" i="34"/>
  <c r="D6317" i="34"/>
  <c r="D6316" i="34"/>
  <c r="D6315" i="34"/>
  <c r="D6314" i="34"/>
  <c r="D6313" i="34"/>
  <c r="D6312" i="34"/>
  <c r="D6311" i="34"/>
  <c r="D6310" i="34"/>
  <c r="D6309" i="34"/>
  <c r="D6308" i="34"/>
  <c r="D6307" i="34"/>
  <c r="D6306" i="34"/>
  <c r="D6305" i="34"/>
  <c r="D6304" i="34"/>
  <c r="D6303" i="34"/>
  <c r="D6302" i="34"/>
  <c r="D6301" i="34"/>
  <c r="D6300" i="34"/>
  <c r="D6299" i="34"/>
  <c r="D6298" i="34"/>
  <c r="D6297" i="34"/>
  <c r="D6296" i="34"/>
  <c r="D6295" i="34"/>
  <c r="D6294" i="34"/>
  <c r="D6293" i="34"/>
  <c r="D6292" i="34"/>
  <c r="D6291" i="34"/>
  <c r="D6290" i="34"/>
  <c r="D6289" i="34"/>
  <c r="D6288" i="34"/>
  <c r="D6287" i="34"/>
  <c r="D6286" i="34"/>
  <c r="D6285" i="34"/>
  <c r="D6284" i="34"/>
  <c r="D6283" i="34"/>
  <c r="D6282" i="34"/>
  <c r="D6281" i="34"/>
  <c r="D6280" i="34"/>
  <c r="D6279" i="34"/>
  <c r="D6278" i="34"/>
  <c r="D6277" i="34"/>
  <c r="D6276" i="34"/>
  <c r="D6275" i="34"/>
  <c r="D6274" i="34"/>
  <c r="D6273" i="34"/>
  <c r="D6272" i="34"/>
  <c r="D6271" i="34"/>
  <c r="D6270" i="34"/>
  <c r="D6269" i="34"/>
  <c r="D6268" i="34"/>
  <c r="D6267" i="34"/>
  <c r="D6266" i="34"/>
  <c r="D6265" i="34"/>
  <c r="D6264" i="34"/>
  <c r="D6263" i="34"/>
  <c r="D6262" i="34"/>
  <c r="D6261" i="34"/>
  <c r="D6260" i="34"/>
  <c r="D6259" i="34"/>
  <c r="D6258" i="34"/>
  <c r="D6257" i="34"/>
  <c r="D6256" i="34"/>
  <c r="D6255" i="34"/>
  <c r="D6254" i="34"/>
  <c r="D6253" i="34"/>
  <c r="D6252" i="34"/>
  <c r="D6251" i="34"/>
  <c r="D6250" i="34"/>
  <c r="D6249" i="34"/>
  <c r="D6248" i="34"/>
  <c r="D6247" i="34"/>
  <c r="D6246" i="34"/>
  <c r="D6245" i="34"/>
  <c r="D6244" i="34"/>
  <c r="D6243" i="34"/>
  <c r="D6242" i="34"/>
  <c r="D6241" i="34"/>
  <c r="D6240" i="34"/>
  <c r="D6239" i="34"/>
  <c r="D6238" i="34"/>
  <c r="D6237" i="34"/>
  <c r="D6236" i="34"/>
  <c r="D6235" i="34"/>
  <c r="D6234" i="34"/>
  <c r="D6233" i="34"/>
  <c r="D6232" i="34"/>
  <c r="D6231" i="34"/>
  <c r="D6230" i="34"/>
  <c r="D6229" i="34"/>
  <c r="D6228" i="34"/>
  <c r="D6227" i="34"/>
  <c r="D6226" i="34"/>
  <c r="D6225" i="34"/>
  <c r="D6224" i="34"/>
  <c r="D6223" i="34"/>
  <c r="D6222" i="34"/>
  <c r="D6221" i="34"/>
  <c r="D6220" i="34"/>
  <c r="D6219" i="34"/>
  <c r="D6218" i="34"/>
  <c r="D6217" i="34"/>
  <c r="D6216" i="34"/>
  <c r="D6215" i="34"/>
  <c r="D6214" i="34"/>
  <c r="D6213" i="34"/>
  <c r="D6212" i="34"/>
  <c r="D6211" i="34"/>
  <c r="D6210" i="34"/>
  <c r="D6209" i="34"/>
  <c r="D6208" i="34"/>
  <c r="D6207" i="34"/>
  <c r="D6206" i="34"/>
  <c r="D6205" i="34"/>
  <c r="D6204" i="34"/>
  <c r="D6203" i="34"/>
  <c r="D6202" i="34"/>
  <c r="D6201" i="34"/>
  <c r="D6200" i="34"/>
  <c r="D6199" i="34"/>
  <c r="D6198" i="34"/>
  <c r="D6197" i="34"/>
  <c r="D6196" i="34"/>
  <c r="D6195" i="34"/>
  <c r="D6194" i="34"/>
  <c r="D6193" i="34"/>
  <c r="D6192" i="34"/>
  <c r="D6191" i="34"/>
  <c r="D6190" i="34"/>
  <c r="D6189" i="34"/>
  <c r="D6188" i="34"/>
  <c r="D6187" i="34"/>
  <c r="D6186" i="34"/>
  <c r="D6185" i="34"/>
  <c r="D6184" i="34"/>
  <c r="D6183" i="34"/>
  <c r="D6182" i="34"/>
  <c r="D6181" i="34"/>
  <c r="D6180" i="34"/>
  <c r="D6179" i="34"/>
  <c r="D6178" i="34"/>
  <c r="D6177" i="34"/>
  <c r="D6176" i="34"/>
  <c r="D6175" i="34"/>
  <c r="D6174" i="34"/>
  <c r="D6173" i="34"/>
  <c r="D6172" i="34"/>
  <c r="D6171" i="34"/>
  <c r="D6170" i="34"/>
  <c r="D6169" i="34"/>
  <c r="D6168" i="34"/>
  <c r="D6167" i="34"/>
  <c r="D6166" i="34"/>
  <c r="D6165" i="34"/>
  <c r="D6164" i="34"/>
  <c r="D6163" i="34"/>
  <c r="D6162" i="34"/>
  <c r="D6161" i="34"/>
  <c r="D6160" i="34"/>
  <c r="D6159" i="34"/>
  <c r="D6158" i="34"/>
  <c r="D6157" i="34"/>
  <c r="D6156" i="34"/>
  <c r="D6155" i="34"/>
  <c r="D6154" i="34"/>
  <c r="D6153" i="34"/>
  <c r="D6152" i="34"/>
  <c r="D6151" i="34"/>
  <c r="D6150" i="34"/>
  <c r="D6149" i="34"/>
  <c r="D6148" i="34"/>
  <c r="D6147" i="34"/>
  <c r="D6146" i="34"/>
  <c r="D6145" i="34"/>
  <c r="D6144" i="34"/>
  <c r="D6143" i="34"/>
  <c r="D6142" i="34"/>
  <c r="D6141" i="34"/>
  <c r="D6140" i="34"/>
  <c r="D6139" i="34"/>
  <c r="D6138" i="34"/>
  <c r="D6137" i="34"/>
  <c r="D6136" i="34"/>
  <c r="D6135" i="34"/>
  <c r="D6134" i="34"/>
  <c r="D6133" i="34"/>
  <c r="D6132" i="34"/>
  <c r="D6131" i="34"/>
  <c r="D6130" i="34"/>
  <c r="D6129" i="34"/>
  <c r="D6128" i="34"/>
  <c r="D6127" i="34"/>
  <c r="D6126" i="34"/>
  <c r="D6125" i="34"/>
  <c r="D6124" i="34"/>
  <c r="D6123" i="34"/>
  <c r="D6122" i="34"/>
  <c r="D6121" i="34"/>
  <c r="D6120" i="34"/>
  <c r="D6119" i="34"/>
  <c r="D6118" i="34"/>
  <c r="D6117" i="34"/>
  <c r="D6116" i="34"/>
  <c r="D6115" i="34"/>
  <c r="D6114" i="34"/>
  <c r="D6113" i="34"/>
  <c r="D6112" i="34"/>
  <c r="D6111" i="34"/>
  <c r="D6110" i="34"/>
  <c r="D6109" i="34"/>
  <c r="D6108" i="34"/>
  <c r="D6107" i="34"/>
  <c r="D6106" i="34"/>
  <c r="D6105" i="34"/>
  <c r="D6104" i="34"/>
  <c r="D6103" i="34"/>
  <c r="D6102" i="34"/>
  <c r="D6101" i="34"/>
  <c r="D6100" i="34"/>
  <c r="D6099" i="34"/>
  <c r="D6098" i="34"/>
  <c r="D6097" i="34"/>
  <c r="D6096" i="34"/>
  <c r="D6095" i="34"/>
  <c r="D6094" i="34"/>
  <c r="D6093" i="34"/>
  <c r="D6092" i="34"/>
  <c r="D6091" i="34"/>
  <c r="D6090" i="34"/>
  <c r="D6089" i="34"/>
  <c r="D6088" i="34"/>
  <c r="D6087" i="34"/>
  <c r="D6086" i="34"/>
  <c r="D6085" i="34"/>
  <c r="D6084" i="34"/>
  <c r="D6083" i="34"/>
  <c r="D6082" i="34"/>
  <c r="D6081" i="34"/>
  <c r="D6080" i="34"/>
  <c r="D6079" i="34"/>
  <c r="D6078" i="34"/>
  <c r="D6077" i="34"/>
  <c r="D6076" i="34"/>
  <c r="D6075" i="34"/>
  <c r="D6074" i="34"/>
  <c r="D6073" i="34"/>
  <c r="D6072" i="34"/>
  <c r="D6071" i="34"/>
  <c r="D6070" i="34"/>
  <c r="D6069" i="34"/>
  <c r="D6068" i="34"/>
  <c r="D6067" i="34"/>
  <c r="D6066" i="34"/>
  <c r="D6065" i="34"/>
  <c r="D6064" i="34"/>
  <c r="D6063" i="34"/>
  <c r="D6062" i="34"/>
  <c r="D6061" i="34"/>
  <c r="D6060" i="34"/>
  <c r="D6059" i="34"/>
  <c r="D6058" i="34"/>
  <c r="D6057" i="34"/>
  <c r="D6056" i="34"/>
  <c r="D6055" i="34"/>
  <c r="D6054" i="34"/>
  <c r="D6053" i="34"/>
  <c r="D6052" i="34"/>
  <c r="D6051" i="34"/>
  <c r="D6050" i="34"/>
  <c r="D6049" i="34"/>
  <c r="D6048" i="34"/>
  <c r="D6047" i="34"/>
  <c r="D6046" i="34"/>
  <c r="D6045" i="34"/>
  <c r="D6044" i="34"/>
  <c r="D6043" i="34"/>
  <c r="D6042" i="34"/>
  <c r="D6041" i="34"/>
  <c r="D6040" i="34"/>
  <c r="D6039" i="34"/>
  <c r="D6038" i="34"/>
  <c r="D6037" i="34"/>
  <c r="D6036" i="34"/>
  <c r="D6035" i="34"/>
  <c r="D6034" i="34"/>
  <c r="D6033" i="34"/>
  <c r="D6032" i="34"/>
  <c r="D6031" i="34"/>
  <c r="D6030" i="34"/>
  <c r="D6029" i="34"/>
  <c r="D6028" i="34"/>
  <c r="D6027" i="34"/>
  <c r="D6026" i="34"/>
  <c r="D6025" i="34"/>
  <c r="D6024" i="34"/>
  <c r="D6023" i="34"/>
  <c r="D6022" i="34"/>
  <c r="D6021" i="34"/>
  <c r="D6020" i="34"/>
  <c r="D6019" i="34"/>
  <c r="D6018" i="34"/>
  <c r="D6017" i="34"/>
  <c r="D6016" i="34"/>
  <c r="D6015" i="34"/>
  <c r="D6014" i="34"/>
  <c r="D6013" i="34"/>
  <c r="D6012" i="34"/>
  <c r="D6011" i="34"/>
  <c r="D6010" i="34"/>
  <c r="D6009" i="34"/>
  <c r="D6008" i="34"/>
  <c r="D6007" i="34"/>
  <c r="D6006" i="34"/>
  <c r="D6005" i="34"/>
  <c r="D6004" i="34"/>
  <c r="D6003" i="34"/>
  <c r="D6002" i="34"/>
  <c r="D6001" i="34"/>
  <c r="D6000" i="34"/>
  <c r="D5999" i="34"/>
  <c r="D5998" i="34"/>
  <c r="D5997" i="34"/>
  <c r="D5996" i="34"/>
  <c r="D5995" i="34"/>
  <c r="D5994" i="34"/>
  <c r="D5993" i="34"/>
  <c r="D5992" i="34"/>
  <c r="D5991" i="34"/>
  <c r="D5990" i="34"/>
  <c r="D5989" i="34"/>
  <c r="D5988" i="34"/>
  <c r="D5987" i="34"/>
  <c r="D5986" i="34"/>
  <c r="D5985" i="34"/>
  <c r="D5984" i="34"/>
  <c r="D5983" i="34"/>
  <c r="D5982" i="34"/>
  <c r="D5981" i="34"/>
  <c r="D5980" i="34"/>
  <c r="D5979" i="34"/>
  <c r="D5978" i="34"/>
  <c r="D5977" i="34"/>
  <c r="D5976" i="34"/>
  <c r="D5975" i="34"/>
  <c r="D5974" i="34"/>
  <c r="D5973" i="34"/>
  <c r="D5972" i="34"/>
  <c r="D5971" i="34"/>
  <c r="D5970" i="34"/>
  <c r="D5969" i="34"/>
  <c r="D5968" i="34"/>
  <c r="D5967" i="34"/>
  <c r="D5966" i="34"/>
  <c r="D5965" i="34"/>
  <c r="D5964" i="34"/>
  <c r="D5963" i="34"/>
  <c r="D5962" i="34"/>
  <c r="D5961" i="34"/>
  <c r="D5960" i="34"/>
  <c r="D5959" i="34"/>
  <c r="D5958" i="34"/>
  <c r="D5957" i="34"/>
  <c r="D5956" i="34"/>
  <c r="D5955" i="34"/>
  <c r="D5954" i="34"/>
  <c r="D5953" i="34"/>
  <c r="D5952" i="34"/>
  <c r="D5951" i="34"/>
  <c r="D5950" i="34"/>
  <c r="D5949" i="34"/>
  <c r="D5948" i="34"/>
  <c r="D5947" i="34"/>
  <c r="D5946" i="34"/>
  <c r="D5945" i="34"/>
  <c r="D5944" i="34"/>
  <c r="D5943" i="34"/>
  <c r="D5942" i="34"/>
  <c r="D5941" i="34"/>
  <c r="D5940" i="34"/>
  <c r="D5939" i="34"/>
  <c r="D5938" i="34"/>
  <c r="D5937" i="34"/>
  <c r="D5936" i="34"/>
  <c r="D5935" i="34"/>
  <c r="D5934" i="34"/>
  <c r="D5933" i="34"/>
  <c r="D5932" i="34"/>
  <c r="D5931" i="34"/>
  <c r="D5930" i="34"/>
  <c r="D5929" i="34"/>
  <c r="D5928" i="34"/>
  <c r="D5927" i="34"/>
  <c r="D5926" i="34"/>
  <c r="D5925" i="34"/>
  <c r="D5924" i="34"/>
  <c r="D5923" i="34"/>
  <c r="D5922" i="34"/>
  <c r="D5921" i="34"/>
  <c r="D5920" i="34"/>
  <c r="D5919" i="34"/>
  <c r="D5918" i="34"/>
  <c r="D5917" i="34"/>
  <c r="D5916" i="34"/>
  <c r="D5915" i="34"/>
  <c r="D5914" i="34"/>
  <c r="D5913" i="34"/>
  <c r="D5912" i="34"/>
  <c r="D5911" i="34"/>
  <c r="D5910" i="34"/>
  <c r="D5909" i="34"/>
  <c r="D5908" i="34"/>
  <c r="D5907" i="34"/>
  <c r="D5906" i="34"/>
  <c r="D5905" i="34"/>
  <c r="D5904" i="34"/>
  <c r="D5903" i="34"/>
  <c r="D5902" i="34"/>
  <c r="D5901" i="34"/>
  <c r="D5900" i="34"/>
  <c r="D5899" i="34"/>
  <c r="D5898" i="34"/>
  <c r="D5897" i="34"/>
  <c r="D5896" i="34"/>
  <c r="D5895" i="34"/>
  <c r="D5894" i="34"/>
  <c r="D5893" i="34"/>
  <c r="D5892" i="34"/>
  <c r="D5891" i="34"/>
  <c r="D5890" i="34"/>
  <c r="D5889" i="34"/>
  <c r="D5888" i="34"/>
  <c r="D5887" i="34"/>
  <c r="D5886" i="34"/>
  <c r="D5885" i="34"/>
  <c r="D5884" i="34"/>
  <c r="D5883" i="34"/>
  <c r="D5882" i="34"/>
  <c r="D5881" i="34"/>
  <c r="D5880" i="34"/>
  <c r="D5879" i="34"/>
  <c r="D5878" i="34"/>
  <c r="D5877" i="34"/>
  <c r="D5876" i="34"/>
  <c r="D5875" i="34"/>
  <c r="D5874" i="34"/>
  <c r="D5873" i="34"/>
  <c r="D5872" i="34"/>
  <c r="D5871" i="34"/>
  <c r="D5870" i="34"/>
  <c r="D5869" i="34"/>
  <c r="D5868" i="34"/>
  <c r="D5867" i="34"/>
  <c r="D5866" i="34"/>
  <c r="D5865" i="34"/>
  <c r="D5864" i="34"/>
  <c r="D5863" i="34"/>
  <c r="D5862" i="34"/>
  <c r="D5861" i="34"/>
  <c r="D5860" i="34"/>
  <c r="D5859" i="34"/>
  <c r="D5858" i="34"/>
  <c r="D5857" i="34"/>
  <c r="D5856" i="34"/>
  <c r="D5855" i="34"/>
  <c r="D5854" i="34"/>
  <c r="D5853" i="34"/>
  <c r="D5852" i="34"/>
  <c r="D5851" i="34"/>
  <c r="D5850" i="34"/>
  <c r="D5849" i="34"/>
  <c r="D5848" i="34"/>
  <c r="D5847" i="34"/>
  <c r="D5846" i="34"/>
  <c r="D5845" i="34"/>
  <c r="D5844" i="34"/>
  <c r="D5843" i="34"/>
  <c r="D5842" i="34"/>
  <c r="D5841" i="34"/>
  <c r="D5840" i="34"/>
  <c r="D5839" i="34"/>
  <c r="D5838" i="34"/>
  <c r="D5837" i="34"/>
  <c r="D5836" i="34"/>
  <c r="D5835" i="34"/>
  <c r="D5834" i="34"/>
  <c r="D5833" i="34"/>
  <c r="D5832" i="34"/>
  <c r="D5831" i="34"/>
  <c r="D5830" i="34"/>
  <c r="D5829" i="34"/>
  <c r="D5828" i="34"/>
  <c r="D5827" i="34"/>
  <c r="D5826" i="34"/>
  <c r="D5825" i="34"/>
  <c r="D5824" i="34"/>
  <c r="D5823" i="34"/>
  <c r="D5822" i="34"/>
  <c r="D5821" i="34"/>
  <c r="D5820" i="34"/>
  <c r="D5819" i="34"/>
  <c r="D5818" i="34"/>
  <c r="D5817" i="34"/>
  <c r="D5816" i="34"/>
  <c r="D5815" i="34"/>
  <c r="D5814" i="34"/>
  <c r="D5813" i="34"/>
  <c r="D5812" i="34"/>
  <c r="D5811" i="34"/>
  <c r="D5810" i="34"/>
  <c r="D5809" i="34"/>
  <c r="D5808" i="34"/>
  <c r="D5807" i="34"/>
  <c r="D5806" i="34"/>
  <c r="D5805" i="34"/>
  <c r="D5804" i="34"/>
  <c r="D5803" i="34"/>
  <c r="D5802" i="34"/>
  <c r="D5801" i="34"/>
  <c r="D5800" i="34"/>
  <c r="D5799" i="34"/>
  <c r="D5798" i="34"/>
  <c r="D5797" i="34"/>
  <c r="D5796" i="34"/>
  <c r="D5795" i="34"/>
  <c r="D5794" i="34"/>
  <c r="D5793" i="34"/>
  <c r="D5792" i="34"/>
  <c r="D5791" i="34"/>
  <c r="D5790" i="34"/>
  <c r="D5789" i="34"/>
  <c r="D5788" i="34"/>
  <c r="D5787" i="34"/>
  <c r="D5786" i="34"/>
  <c r="D5785" i="34"/>
  <c r="D5784" i="34"/>
  <c r="D5783" i="34"/>
  <c r="D5782" i="34"/>
  <c r="D5781" i="34"/>
  <c r="D5780" i="34"/>
  <c r="D5779" i="34"/>
  <c r="D5778" i="34"/>
  <c r="D5777" i="34"/>
  <c r="D5776" i="34"/>
  <c r="D5775" i="34"/>
  <c r="D5774" i="34"/>
  <c r="D5773" i="34"/>
  <c r="D5772" i="34"/>
  <c r="D5771" i="34"/>
  <c r="D5770" i="34"/>
  <c r="D5769" i="34"/>
  <c r="D5768" i="34"/>
  <c r="D5767" i="34"/>
  <c r="D5766" i="34"/>
  <c r="D5765" i="34"/>
  <c r="D5764" i="34"/>
  <c r="D5763" i="34"/>
  <c r="D5762" i="34"/>
  <c r="D5761" i="34"/>
  <c r="D5760" i="34"/>
  <c r="D5759" i="34"/>
  <c r="D5758" i="34"/>
  <c r="D5757" i="34"/>
  <c r="D5756" i="34"/>
  <c r="D5755" i="34"/>
  <c r="D5754" i="34"/>
  <c r="D5753" i="34"/>
  <c r="D5752" i="34"/>
  <c r="D5751" i="34"/>
  <c r="D5750" i="34"/>
  <c r="D5749" i="34"/>
  <c r="D5748" i="34"/>
  <c r="D5747" i="34"/>
  <c r="D5746" i="34"/>
  <c r="D5745" i="34"/>
  <c r="D5744" i="34"/>
  <c r="D5743" i="34"/>
  <c r="D5742" i="34"/>
  <c r="D5741" i="34"/>
  <c r="D5740" i="34"/>
  <c r="D5739" i="34"/>
  <c r="D5738" i="34"/>
  <c r="D5737" i="34"/>
  <c r="D5736" i="34"/>
  <c r="D5735" i="34"/>
  <c r="D5734" i="34"/>
  <c r="D5733" i="34"/>
  <c r="D5732" i="34"/>
  <c r="D5731" i="34"/>
  <c r="D5730" i="34"/>
  <c r="D5729" i="34"/>
  <c r="D5728" i="34"/>
  <c r="D5727" i="34"/>
  <c r="D5726" i="34"/>
  <c r="D5725" i="34"/>
  <c r="D5724" i="34"/>
  <c r="D5723" i="34"/>
  <c r="D5722" i="34"/>
  <c r="D5721" i="34"/>
  <c r="D5720" i="34"/>
  <c r="D5719" i="34"/>
  <c r="D5718" i="34"/>
  <c r="D5717" i="34"/>
  <c r="D5716" i="34"/>
  <c r="D5715" i="34"/>
  <c r="D5714" i="34"/>
  <c r="D5713" i="34"/>
  <c r="D5712" i="34"/>
  <c r="D5711" i="34"/>
  <c r="D5710" i="34"/>
  <c r="D5709" i="34"/>
  <c r="D5708" i="34"/>
  <c r="D5707" i="34"/>
  <c r="D5706" i="34"/>
  <c r="D5705" i="34"/>
  <c r="D5704" i="34"/>
  <c r="D5703" i="34"/>
  <c r="D5702" i="34"/>
  <c r="D5701" i="34"/>
  <c r="D5700" i="34"/>
  <c r="D5699" i="34"/>
  <c r="D5698" i="34"/>
  <c r="D5697" i="34"/>
  <c r="D5696" i="34"/>
  <c r="D5695" i="34"/>
  <c r="D5694" i="34"/>
  <c r="D5693" i="34"/>
  <c r="D5692" i="34"/>
  <c r="D5691" i="34"/>
  <c r="D5690" i="34"/>
  <c r="D5689" i="34"/>
  <c r="D5688" i="34"/>
  <c r="D5687" i="34"/>
  <c r="D5686" i="34"/>
  <c r="D5685" i="34"/>
  <c r="D5684" i="34"/>
  <c r="D5683" i="34"/>
  <c r="D5682" i="34"/>
  <c r="D5681" i="34"/>
  <c r="D5680" i="34"/>
  <c r="D5679" i="34"/>
  <c r="D5678" i="34"/>
  <c r="D5677" i="34"/>
  <c r="D5676" i="34"/>
  <c r="D5675" i="34"/>
  <c r="D5674" i="34"/>
  <c r="D5673" i="34"/>
  <c r="D5672" i="34"/>
  <c r="D5671" i="34"/>
  <c r="D5670" i="34"/>
  <c r="D5669" i="34"/>
  <c r="D5668" i="34"/>
  <c r="D5667" i="34"/>
  <c r="D5666" i="34"/>
  <c r="D5665" i="34"/>
  <c r="D5664" i="34"/>
  <c r="D5663" i="34"/>
  <c r="D5662" i="34"/>
  <c r="D5661" i="34"/>
  <c r="D5660" i="34"/>
  <c r="D5659" i="34"/>
  <c r="D5658" i="34"/>
  <c r="D5657" i="34"/>
  <c r="D5656" i="34"/>
  <c r="D5655" i="34"/>
  <c r="D5654" i="34"/>
  <c r="D5653" i="34"/>
  <c r="D5652" i="34"/>
  <c r="D5651" i="34"/>
  <c r="D5650" i="34"/>
  <c r="D5649" i="34"/>
  <c r="D5648" i="34"/>
  <c r="D5647" i="34"/>
  <c r="D5646" i="34"/>
  <c r="D5645" i="34"/>
  <c r="D5644" i="34"/>
  <c r="D5643" i="34"/>
  <c r="D5642" i="34"/>
  <c r="D5641" i="34"/>
  <c r="D5640" i="34"/>
  <c r="D5639" i="34"/>
  <c r="D5638" i="34"/>
  <c r="D5637" i="34"/>
  <c r="D5636" i="34"/>
  <c r="D5635" i="34"/>
  <c r="D5634" i="34"/>
  <c r="D5633" i="34"/>
  <c r="D5632" i="34"/>
  <c r="D5631" i="34"/>
  <c r="D5630" i="34"/>
  <c r="D5629" i="34"/>
  <c r="D5628" i="34"/>
  <c r="D5627" i="34"/>
  <c r="D5626" i="34"/>
  <c r="D5625" i="34"/>
  <c r="D5624" i="34"/>
  <c r="D5623" i="34"/>
  <c r="D5622" i="34"/>
  <c r="D5621" i="34"/>
  <c r="D5620" i="34"/>
  <c r="D5619" i="34"/>
  <c r="D5618" i="34"/>
  <c r="D5617" i="34"/>
  <c r="D5616" i="34"/>
  <c r="D5615" i="34"/>
  <c r="D5614" i="34"/>
  <c r="D5613" i="34"/>
  <c r="D5612" i="34"/>
  <c r="D5611" i="34"/>
  <c r="D5610" i="34"/>
  <c r="D5609" i="34"/>
  <c r="D5608" i="34"/>
  <c r="D5607" i="34"/>
  <c r="D5606" i="34"/>
  <c r="D5605" i="34"/>
  <c r="D5604" i="34"/>
  <c r="D5603" i="34"/>
  <c r="D5602" i="34"/>
  <c r="D5601" i="34"/>
  <c r="D5600" i="34"/>
  <c r="D5599" i="34"/>
  <c r="D5598" i="34"/>
  <c r="D5597" i="34"/>
  <c r="D5596" i="34"/>
  <c r="D5595" i="34"/>
  <c r="D5594" i="34"/>
  <c r="D5593" i="34"/>
  <c r="D5592" i="34"/>
  <c r="D5591" i="34"/>
  <c r="D5590" i="34"/>
  <c r="D5589" i="34"/>
  <c r="D5588" i="34"/>
  <c r="D5587" i="34"/>
  <c r="D5586" i="34"/>
  <c r="D5585" i="34"/>
  <c r="D5584" i="34"/>
  <c r="D5583" i="34"/>
  <c r="D5582" i="34"/>
  <c r="D5581" i="34"/>
  <c r="D5580" i="34"/>
  <c r="D5579" i="34"/>
  <c r="D5578" i="34"/>
  <c r="D5577" i="34"/>
  <c r="D5576" i="34"/>
  <c r="D5575" i="34"/>
  <c r="D5574" i="34"/>
  <c r="D5573" i="34"/>
  <c r="D5572" i="34"/>
  <c r="D5571" i="34"/>
  <c r="D5570" i="34"/>
  <c r="D5569" i="34"/>
  <c r="D5568" i="34"/>
  <c r="D5567" i="34"/>
  <c r="D5566" i="34"/>
  <c r="D5565" i="34"/>
  <c r="D5564" i="34"/>
  <c r="D5563" i="34"/>
  <c r="D5562" i="34"/>
  <c r="D5561" i="34"/>
  <c r="D5560" i="34"/>
  <c r="D5559" i="34"/>
  <c r="D5558" i="34"/>
  <c r="D5557" i="34"/>
  <c r="D5556" i="34"/>
  <c r="D5555" i="34"/>
  <c r="D5554" i="34"/>
  <c r="D5553" i="34"/>
  <c r="D5552" i="34"/>
  <c r="D5551" i="34"/>
  <c r="D5550" i="34"/>
  <c r="D5549" i="34"/>
  <c r="D5548" i="34"/>
  <c r="D5547" i="34"/>
  <c r="D5546" i="34"/>
  <c r="D5545" i="34"/>
  <c r="D5544" i="34"/>
  <c r="D5543" i="34"/>
  <c r="D5542" i="34"/>
  <c r="D5541" i="34"/>
  <c r="D5540" i="34"/>
  <c r="D5539" i="34"/>
  <c r="D5538" i="34"/>
  <c r="D5537" i="34"/>
  <c r="D5536" i="34"/>
  <c r="D5535" i="34"/>
  <c r="D5534" i="34"/>
  <c r="D5533" i="34"/>
  <c r="D5532" i="34"/>
  <c r="D5531" i="34"/>
  <c r="D5530" i="34"/>
  <c r="D5529" i="34"/>
  <c r="D5528" i="34"/>
  <c r="D5527" i="34"/>
  <c r="D5526" i="34"/>
  <c r="D5525" i="34"/>
  <c r="D5524" i="34"/>
  <c r="D5523" i="34"/>
  <c r="D5522" i="34"/>
  <c r="D5521" i="34"/>
  <c r="D5520" i="34"/>
  <c r="D5519" i="34"/>
  <c r="D5518" i="34"/>
  <c r="D5517" i="34"/>
  <c r="D5516" i="34"/>
  <c r="D5515" i="34"/>
  <c r="D5514" i="34"/>
  <c r="D5513" i="34"/>
  <c r="D5512" i="34"/>
  <c r="D5511" i="34"/>
  <c r="D5510" i="34"/>
  <c r="D5509" i="34"/>
  <c r="D5508" i="34"/>
  <c r="D5507" i="34"/>
  <c r="D5506" i="34"/>
  <c r="D5505" i="34"/>
  <c r="D5504" i="34"/>
  <c r="D5503" i="34"/>
  <c r="D5502" i="34"/>
  <c r="D5501" i="34"/>
  <c r="D5500" i="34"/>
  <c r="D5499" i="34"/>
  <c r="D5498" i="34"/>
  <c r="D5497" i="34"/>
  <c r="D5496" i="34"/>
  <c r="D5495" i="34"/>
  <c r="D5494" i="34"/>
  <c r="D5493" i="34"/>
  <c r="D5492" i="34"/>
  <c r="D5491" i="34"/>
  <c r="D5490" i="34"/>
  <c r="D5489" i="34"/>
  <c r="D5488" i="34"/>
  <c r="D5487" i="34"/>
  <c r="D5486" i="34"/>
  <c r="D5485" i="34"/>
  <c r="D5484" i="34"/>
  <c r="D5483" i="34"/>
  <c r="D5482" i="34"/>
  <c r="D5481" i="34"/>
  <c r="D5480" i="34"/>
  <c r="D5479" i="34"/>
  <c r="D5478" i="34"/>
  <c r="D5477" i="34"/>
  <c r="D5476" i="34"/>
  <c r="D5475" i="34"/>
  <c r="D5474" i="34"/>
  <c r="D5473" i="34"/>
  <c r="D5472" i="34"/>
  <c r="D5471" i="34"/>
  <c r="D5470" i="34"/>
  <c r="D5469" i="34"/>
  <c r="D5468" i="34"/>
  <c r="D5467" i="34"/>
  <c r="D5466" i="34"/>
  <c r="D5465" i="34"/>
  <c r="D5464" i="34"/>
  <c r="D5463" i="34"/>
  <c r="D5462" i="34"/>
  <c r="D5461" i="34"/>
  <c r="D5460" i="34"/>
  <c r="D5459" i="34"/>
  <c r="D5458" i="34"/>
  <c r="D5457" i="34"/>
  <c r="D5456" i="34"/>
  <c r="D5455" i="34"/>
  <c r="D5454" i="34"/>
  <c r="D5453" i="34"/>
  <c r="D5452" i="34"/>
  <c r="D5451" i="34"/>
  <c r="D5450" i="34"/>
  <c r="D5449" i="34"/>
  <c r="D5448" i="34"/>
  <c r="D5447" i="34"/>
  <c r="D5446" i="34"/>
  <c r="D5445" i="34"/>
  <c r="D5444" i="34"/>
  <c r="D5443" i="34"/>
  <c r="D5442" i="34"/>
  <c r="D5441" i="34"/>
  <c r="D5440" i="34"/>
  <c r="D5439" i="34"/>
  <c r="D5438" i="34"/>
  <c r="D5437" i="34"/>
  <c r="D5436" i="34"/>
  <c r="D5435" i="34"/>
  <c r="D5434" i="34"/>
  <c r="D5433" i="34"/>
  <c r="D5432" i="34"/>
  <c r="D5431" i="34"/>
  <c r="D5430" i="34"/>
  <c r="D5429" i="34"/>
  <c r="D5428" i="34"/>
  <c r="D5427" i="34"/>
  <c r="D5426" i="34"/>
  <c r="D5425" i="34"/>
  <c r="D5424" i="34"/>
  <c r="D5423" i="34"/>
  <c r="D5422" i="34"/>
  <c r="D5421" i="34"/>
  <c r="D5420" i="34"/>
  <c r="D5419" i="34"/>
  <c r="D5418" i="34"/>
  <c r="D5417" i="34"/>
  <c r="D5416" i="34"/>
  <c r="D5415" i="34"/>
  <c r="D5414" i="34"/>
  <c r="D5413" i="34"/>
  <c r="D5412" i="34"/>
  <c r="D5411" i="34"/>
  <c r="D5410" i="34"/>
  <c r="D5409" i="34"/>
  <c r="D5408" i="34"/>
  <c r="D5407" i="34"/>
  <c r="D5406" i="34"/>
  <c r="D5405" i="34"/>
  <c r="D5404" i="34"/>
  <c r="D5403" i="34"/>
  <c r="D5402" i="34"/>
  <c r="D5401" i="34"/>
  <c r="D5400" i="34"/>
  <c r="D5399" i="34"/>
  <c r="D5398" i="34"/>
  <c r="D5397" i="34"/>
  <c r="D5396" i="34"/>
  <c r="D5395" i="34"/>
  <c r="D5394" i="34"/>
  <c r="D5393" i="34"/>
  <c r="D5392" i="34"/>
  <c r="D5391" i="34"/>
  <c r="D5390" i="34"/>
  <c r="D5389" i="34"/>
  <c r="D5388" i="34"/>
  <c r="D5387" i="34"/>
  <c r="D5386" i="34"/>
  <c r="D5385" i="34"/>
  <c r="D5384" i="34"/>
  <c r="D5383" i="34"/>
  <c r="D5382" i="34"/>
  <c r="D5381" i="34"/>
  <c r="D5380" i="34"/>
  <c r="D5379" i="34"/>
  <c r="D5378" i="34"/>
  <c r="D5377" i="34"/>
  <c r="D5376" i="34"/>
  <c r="D5375" i="34"/>
  <c r="D5374" i="34"/>
  <c r="D5373" i="34"/>
  <c r="D5372" i="34"/>
  <c r="D5371" i="34"/>
  <c r="D5370" i="34"/>
  <c r="D5369" i="34"/>
  <c r="D5368" i="34"/>
  <c r="D5367" i="34"/>
  <c r="D5366" i="34"/>
  <c r="D5365" i="34"/>
  <c r="D5364" i="34"/>
  <c r="D5363" i="34"/>
  <c r="D5362" i="34"/>
  <c r="D5361" i="34"/>
  <c r="D5360" i="34"/>
  <c r="D5359" i="34"/>
  <c r="D5358" i="34"/>
  <c r="D5357" i="34"/>
  <c r="D5356" i="34"/>
  <c r="D5355" i="34"/>
  <c r="D5354" i="34"/>
  <c r="D5353" i="34"/>
  <c r="D5352" i="34"/>
  <c r="D5351" i="34"/>
  <c r="D5350" i="34"/>
  <c r="D5349" i="34"/>
  <c r="D5348" i="34"/>
  <c r="D5347" i="34"/>
  <c r="D5346" i="34"/>
  <c r="D5345" i="34"/>
  <c r="D5344" i="34"/>
  <c r="D5343" i="34"/>
  <c r="D5342" i="34"/>
  <c r="D5341" i="34"/>
  <c r="D5340" i="34"/>
  <c r="D5339" i="34"/>
  <c r="D5338" i="34"/>
  <c r="D5337" i="34"/>
  <c r="D5336" i="34"/>
  <c r="D5335" i="34"/>
  <c r="D5334" i="34"/>
  <c r="D5333" i="34"/>
  <c r="D5332" i="34"/>
  <c r="D5331" i="34"/>
  <c r="D5330" i="34"/>
  <c r="D5329" i="34"/>
  <c r="D5328" i="34"/>
  <c r="D5327" i="34"/>
  <c r="D5326" i="34"/>
  <c r="D5325" i="34"/>
  <c r="D5324" i="34"/>
  <c r="D5323" i="34"/>
  <c r="D5322" i="34"/>
  <c r="D5321" i="34"/>
  <c r="D5320" i="34"/>
  <c r="D5319" i="34"/>
  <c r="D5318" i="34"/>
  <c r="D5317" i="34"/>
  <c r="D5316" i="34"/>
  <c r="D5315" i="34"/>
  <c r="D5314" i="34"/>
  <c r="D5313" i="34"/>
  <c r="D5312" i="34"/>
  <c r="D5311" i="34"/>
  <c r="D5310" i="34"/>
  <c r="D5309" i="34"/>
  <c r="D5308" i="34"/>
  <c r="D5307" i="34"/>
  <c r="D5306" i="34"/>
  <c r="D5305" i="34"/>
  <c r="D5304" i="34"/>
  <c r="D5303" i="34"/>
  <c r="D5302" i="34"/>
  <c r="D5301" i="34"/>
  <c r="D5300" i="34"/>
  <c r="D5299" i="34"/>
  <c r="D5298" i="34"/>
  <c r="D5297" i="34"/>
  <c r="D5296" i="34"/>
  <c r="D5295" i="34"/>
  <c r="D5294" i="34"/>
  <c r="D5293" i="34"/>
  <c r="D5292" i="34"/>
  <c r="D5291" i="34"/>
  <c r="D5290" i="34"/>
  <c r="D5289" i="34"/>
  <c r="D5288" i="34"/>
  <c r="D5287" i="34"/>
  <c r="D5286" i="34"/>
  <c r="D5285" i="34"/>
  <c r="D5284" i="34"/>
  <c r="D5283" i="34"/>
  <c r="D5282" i="34"/>
  <c r="D5281" i="34"/>
  <c r="D5280" i="34"/>
  <c r="D5279" i="34"/>
  <c r="D5278" i="34"/>
  <c r="D5277" i="34"/>
  <c r="D5276" i="34"/>
  <c r="D5275" i="34"/>
  <c r="D5274" i="34"/>
  <c r="D5273" i="34"/>
  <c r="D5272" i="34"/>
  <c r="D5271" i="34"/>
  <c r="D5270" i="34"/>
  <c r="D5269" i="34"/>
  <c r="D5268" i="34"/>
  <c r="D5267" i="34"/>
  <c r="D5266" i="34"/>
  <c r="D5265" i="34"/>
  <c r="D5264" i="34"/>
  <c r="D5263" i="34"/>
  <c r="D5262" i="34"/>
  <c r="D5261" i="34"/>
  <c r="D5260" i="34"/>
  <c r="D5259" i="34"/>
  <c r="D5258" i="34"/>
  <c r="D5257" i="34"/>
  <c r="D5256" i="34"/>
  <c r="D5255" i="34"/>
  <c r="D5254" i="34"/>
  <c r="D5253" i="34"/>
  <c r="D5252" i="34"/>
  <c r="D5251" i="34"/>
  <c r="D5250" i="34"/>
  <c r="D5249" i="34"/>
  <c r="D5248" i="34"/>
  <c r="D5247" i="34"/>
  <c r="D5246" i="34"/>
  <c r="D5245" i="34"/>
  <c r="D5244" i="34"/>
  <c r="D5243" i="34"/>
  <c r="D5242" i="34"/>
  <c r="D5241" i="34"/>
  <c r="D5240" i="34"/>
  <c r="D5239" i="34"/>
  <c r="D5238" i="34"/>
  <c r="D5237" i="34"/>
  <c r="D5236" i="34"/>
  <c r="D5235" i="34"/>
  <c r="D5234" i="34"/>
  <c r="D5233" i="34"/>
  <c r="D5232" i="34"/>
  <c r="D5231" i="34"/>
  <c r="D5230" i="34"/>
  <c r="D5229" i="34"/>
  <c r="D5228" i="34"/>
  <c r="D5227" i="34"/>
  <c r="D5226" i="34"/>
  <c r="D5225" i="34"/>
  <c r="D5224" i="34"/>
  <c r="D5223" i="34"/>
  <c r="D5222" i="34"/>
  <c r="D5221" i="34"/>
  <c r="D5220" i="34"/>
  <c r="D5219" i="34"/>
  <c r="D5218" i="34"/>
  <c r="D5217" i="34"/>
  <c r="D5216" i="34"/>
  <c r="D5215" i="34"/>
  <c r="D5214" i="34"/>
  <c r="D5213" i="34"/>
  <c r="D5212" i="34"/>
  <c r="D5211" i="34"/>
  <c r="D5210" i="34"/>
  <c r="D5209" i="34"/>
  <c r="D5208" i="34"/>
  <c r="D5207" i="34"/>
  <c r="D5206" i="34"/>
  <c r="D5205" i="34"/>
  <c r="D5204" i="34"/>
  <c r="D5203" i="34"/>
  <c r="D5202" i="34"/>
  <c r="D5201" i="34"/>
  <c r="D5200" i="34"/>
  <c r="D5199" i="34"/>
  <c r="D5198" i="34"/>
  <c r="D5197" i="34"/>
  <c r="D5196" i="34"/>
  <c r="D5195" i="34"/>
  <c r="D5194" i="34"/>
  <c r="D5193" i="34"/>
  <c r="D5192" i="34"/>
  <c r="D5191" i="34"/>
  <c r="D5190" i="34"/>
  <c r="D5189" i="34"/>
  <c r="D5188" i="34"/>
  <c r="D5187" i="34"/>
  <c r="D5186" i="34"/>
  <c r="D5185" i="34"/>
  <c r="D5184" i="34"/>
  <c r="D5183" i="34"/>
  <c r="D5182" i="34"/>
  <c r="D5181" i="34"/>
  <c r="D5180" i="34"/>
  <c r="D5179" i="34"/>
  <c r="D5178" i="34"/>
  <c r="D5177" i="34"/>
  <c r="D5176" i="34"/>
  <c r="D5175" i="34"/>
  <c r="D5174" i="34"/>
  <c r="D5173" i="34"/>
  <c r="D5172" i="34"/>
  <c r="D5171" i="34"/>
  <c r="D5170" i="34"/>
  <c r="D5169" i="34"/>
  <c r="D5168" i="34"/>
  <c r="D5167" i="34"/>
  <c r="D5166" i="34"/>
  <c r="D5165" i="34"/>
  <c r="D5164" i="34"/>
  <c r="D5163" i="34"/>
  <c r="D5162" i="34"/>
  <c r="D5161" i="34"/>
  <c r="D5160" i="34"/>
  <c r="D5159" i="34"/>
  <c r="D5158" i="34"/>
  <c r="D5157" i="34"/>
  <c r="D5156" i="34"/>
  <c r="D5155" i="34"/>
  <c r="D5154" i="34"/>
  <c r="D5153" i="34"/>
  <c r="D5152" i="34"/>
  <c r="D5151" i="34"/>
  <c r="D5150" i="34"/>
  <c r="D5149" i="34"/>
  <c r="D5148" i="34"/>
  <c r="D5147" i="34"/>
  <c r="D5146" i="34"/>
  <c r="D5145" i="34"/>
  <c r="D5144" i="34"/>
  <c r="D5143" i="34"/>
  <c r="D5142" i="34"/>
  <c r="D5141" i="34"/>
  <c r="D5140" i="34"/>
  <c r="D5139" i="34"/>
  <c r="D5138" i="34"/>
  <c r="D5137" i="34"/>
  <c r="D5136" i="34"/>
  <c r="D5135" i="34"/>
  <c r="D5134" i="34"/>
  <c r="D5133" i="34"/>
  <c r="D5132" i="34"/>
  <c r="D5131" i="34"/>
  <c r="D5130" i="34"/>
  <c r="D5129" i="34"/>
  <c r="D5128" i="34"/>
  <c r="D5127" i="34"/>
  <c r="D5126" i="34"/>
  <c r="D5125" i="34"/>
  <c r="D5124" i="34"/>
  <c r="D5123" i="34"/>
  <c r="D5122" i="34"/>
  <c r="D5121" i="34"/>
  <c r="D5120" i="34"/>
  <c r="D5119" i="34"/>
  <c r="D5118" i="34"/>
  <c r="D5117" i="34"/>
  <c r="D5116" i="34"/>
  <c r="D5115" i="34"/>
  <c r="D5114" i="34"/>
  <c r="D5113" i="34"/>
  <c r="D5112" i="34"/>
  <c r="D5111" i="34"/>
  <c r="D5110" i="34"/>
  <c r="D5109" i="34"/>
  <c r="D5108" i="34"/>
  <c r="D5107" i="34"/>
  <c r="D5106" i="34"/>
  <c r="D5105" i="34"/>
  <c r="D5104" i="34"/>
  <c r="D5103" i="34"/>
  <c r="D5102" i="34"/>
  <c r="D5101" i="34"/>
  <c r="D5100" i="34"/>
  <c r="D5099" i="34"/>
  <c r="D5098" i="34"/>
  <c r="D5097" i="34"/>
  <c r="D5096" i="34"/>
  <c r="D5095" i="34"/>
  <c r="D5094" i="34"/>
  <c r="D5093" i="34"/>
  <c r="D5092" i="34"/>
  <c r="D5091" i="34"/>
  <c r="D5090" i="34"/>
  <c r="D5089" i="34"/>
  <c r="D5088" i="34"/>
  <c r="D5087" i="34"/>
  <c r="D5086" i="34"/>
  <c r="D5085" i="34"/>
  <c r="D5084" i="34"/>
  <c r="D5083" i="34"/>
  <c r="D5082" i="34"/>
  <c r="D5081" i="34"/>
  <c r="D5080" i="34"/>
  <c r="D5079" i="34"/>
  <c r="D5078" i="34"/>
  <c r="D5077" i="34"/>
  <c r="D5076" i="34"/>
  <c r="D5075" i="34"/>
  <c r="D5074" i="34"/>
  <c r="D5073" i="34"/>
  <c r="D5072" i="34"/>
  <c r="D5071" i="34"/>
  <c r="D5070" i="34"/>
  <c r="D5069" i="34"/>
  <c r="D5068" i="34"/>
  <c r="D5067" i="34"/>
  <c r="D5066" i="34"/>
  <c r="D5065" i="34"/>
  <c r="D5064" i="34"/>
  <c r="D5063" i="34"/>
  <c r="D5062" i="34"/>
  <c r="D5061" i="34"/>
  <c r="D5060" i="34"/>
  <c r="D5059" i="34"/>
  <c r="D5058" i="34"/>
  <c r="D5057" i="34"/>
  <c r="D5056" i="34"/>
  <c r="D5055" i="34"/>
  <c r="D5054" i="34"/>
  <c r="D5053" i="34"/>
  <c r="D5052" i="34"/>
  <c r="D5051" i="34"/>
  <c r="D5050" i="34"/>
  <c r="D5049" i="34"/>
  <c r="D5048" i="34"/>
  <c r="D5047" i="34"/>
  <c r="D5046" i="34"/>
  <c r="D5045" i="34"/>
  <c r="D5044" i="34"/>
  <c r="D5043" i="34"/>
  <c r="D5042" i="34"/>
  <c r="D5041" i="34"/>
  <c r="D5040" i="34"/>
  <c r="D5039" i="34"/>
  <c r="D5038" i="34"/>
  <c r="D5037" i="34"/>
  <c r="D5036" i="34"/>
  <c r="D5035" i="34"/>
  <c r="D5034" i="34"/>
  <c r="D5033" i="34"/>
  <c r="D5032" i="34"/>
  <c r="D5031" i="34"/>
  <c r="D5030" i="34"/>
  <c r="D5029" i="34"/>
  <c r="D5028" i="34"/>
  <c r="D5027" i="34"/>
  <c r="D5026" i="34"/>
  <c r="D5025" i="34"/>
  <c r="D5024" i="34"/>
  <c r="D5023" i="34"/>
  <c r="D5022" i="34"/>
  <c r="D5021" i="34"/>
  <c r="D5020" i="34"/>
  <c r="D5019" i="34"/>
  <c r="D5018" i="34"/>
  <c r="D5017" i="34"/>
  <c r="D5016" i="34"/>
  <c r="D5015" i="34"/>
  <c r="D5014" i="34"/>
  <c r="D5013" i="34"/>
  <c r="D5012" i="34"/>
  <c r="D5011" i="34"/>
  <c r="D5010" i="34"/>
  <c r="D5009" i="34"/>
  <c r="D5008" i="34"/>
  <c r="D5007" i="34"/>
  <c r="D5006" i="34"/>
  <c r="D5005" i="34"/>
  <c r="D5004" i="34"/>
  <c r="D5003" i="34"/>
  <c r="D5002" i="34"/>
  <c r="D5001" i="34"/>
  <c r="D5000" i="34"/>
  <c r="D4999" i="34"/>
  <c r="D4998" i="34"/>
  <c r="D4997" i="34"/>
  <c r="D4996" i="34"/>
  <c r="D4995" i="34"/>
  <c r="D4994" i="34"/>
  <c r="D4993" i="34"/>
  <c r="D4992" i="34"/>
  <c r="D4991" i="34"/>
  <c r="D4990" i="34"/>
  <c r="D4989" i="34"/>
  <c r="D4988" i="34"/>
  <c r="D4987" i="34"/>
  <c r="D4986" i="34"/>
  <c r="D4985" i="34"/>
  <c r="D4984" i="34"/>
  <c r="D4983" i="34"/>
  <c r="D4982" i="34"/>
  <c r="D4981" i="34"/>
  <c r="D4980" i="34"/>
  <c r="D4979" i="34"/>
  <c r="D4978" i="34"/>
  <c r="D4977" i="34"/>
  <c r="D4976" i="34"/>
  <c r="D4975" i="34"/>
  <c r="D4974" i="34"/>
  <c r="D4973" i="34"/>
  <c r="D4972" i="34"/>
  <c r="D4971" i="34"/>
  <c r="D4970" i="34"/>
  <c r="D4969" i="34"/>
  <c r="D4968" i="34"/>
  <c r="D4967" i="34"/>
  <c r="D4966" i="34"/>
  <c r="D4965" i="34"/>
  <c r="D4964" i="34"/>
  <c r="D4963" i="34"/>
  <c r="D4962" i="34"/>
  <c r="D4961" i="34"/>
  <c r="D4960" i="34"/>
  <c r="D4959" i="34"/>
  <c r="D4958" i="34"/>
  <c r="D4957" i="34"/>
  <c r="D4956" i="34"/>
  <c r="D4955" i="34"/>
  <c r="D4954" i="34"/>
  <c r="D4953" i="34"/>
  <c r="D4952" i="34"/>
  <c r="D4951" i="34"/>
  <c r="D4950" i="34"/>
  <c r="D4949" i="34"/>
  <c r="D4948" i="34"/>
  <c r="D4947" i="34"/>
  <c r="D4946" i="34"/>
  <c r="D4945" i="34"/>
  <c r="D4944" i="34"/>
  <c r="D4943" i="34"/>
  <c r="D4942" i="34"/>
  <c r="D4941" i="34"/>
  <c r="D4940" i="34"/>
  <c r="D4939" i="34"/>
  <c r="D4938" i="34"/>
  <c r="D4937" i="34"/>
  <c r="D4936" i="34"/>
  <c r="D4935" i="34"/>
  <c r="D4934" i="34"/>
  <c r="D4933" i="34"/>
  <c r="D4932" i="34"/>
  <c r="D4931" i="34"/>
  <c r="D4930" i="34"/>
  <c r="D4929" i="34"/>
  <c r="D4928" i="34"/>
  <c r="D4927" i="34"/>
  <c r="D4926" i="34"/>
  <c r="D4925" i="34"/>
  <c r="D4924" i="34"/>
  <c r="D4923" i="34"/>
  <c r="D4922" i="34"/>
  <c r="D4921" i="34"/>
  <c r="D4920" i="34"/>
  <c r="D4919" i="34"/>
  <c r="D4918" i="34"/>
  <c r="D4917" i="34"/>
  <c r="D4916" i="34"/>
  <c r="D4915" i="34"/>
  <c r="D4914" i="34"/>
  <c r="D4913" i="34"/>
  <c r="D4912" i="34"/>
  <c r="D4911" i="34"/>
  <c r="D4910" i="34"/>
  <c r="D4909" i="34"/>
  <c r="D4908" i="34"/>
  <c r="D4907" i="34"/>
  <c r="D4906" i="34"/>
  <c r="D4905" i="34"/>
  <c r="D4904" i="34"/>
  <c r="D4903" i="34"/>
  <c r="D4902" i="34"/>
  <c r="D4901" i="34"/>
  <c r="D4900" i="34"/>
  <c r="D4899" i="34"/>
  <c r="D4898" i="34"/>
  <c r="D4897" i="34"/>
  <c r="D4896" i="34"/>
  <c r="D4895" i="34"/>
  <c r="D4894" i="34"/>
  <c r="D4893" i="34"/>
  <c r="D4892" i="34"/>
  <c r="D4891" i="34"/>
  <c r="D4890" i="34"/>
  <c r="D4889" i="34"/>
  <c r="D4888" i="34"/>
  <c r="D4887" i="34"/>
  <c r="D4886" i="34"/>
  <c r="D4885" i="34"/>
  <c r="D4884" i="34"/>
  <c r="D4883" i="34"/>
  <c r="D4882" i="34"/>
  <c r="D4881" i="34"/>
  <c r="D4880" i="34"/>
  <c r="D4879" i="34"/>
  <c r="D4878" i="34"/>
  <c r="D4877" i="34"/>
  <c r="D4876" i="34"/>
  <c r="D4875" i="34"/>
  <c r="D4874" i="34"/>
  <c r="D4873" i="34"/>
  <c r="D4872" i="34"/>
  <c r="D4871" i="34"/>
  <c r="D4870" i="34"/>
  <c r="D4869" i="34"/>
  <c r="D4868" i="34"/>
  <c r="D4867" i="34"/>
  <c r="D4866" i="34"/>
  <c r="D4865" i="34"/>
  <c r="D4864" i="34"/>
  <c r="D4863" i="34"/>
  <c r="D4862" i="34"/>
  <c r="D4861" i="34"/>
  <c r="D4860" i="34"/>
  <c r="D4859" i="34"/>
  <c r="D4858" i="34"/>
  <c r="D4857" i="34"/>
  <c r="D4856" i="34"/>
  <c r="D4855" i="34"/>
  <c r="D4854" i="34"/>
  <c r="D4853" i="34"/>
  <c r="D4852" i="34"/>
  <c r="D4851" i="34"/>
  <c r="D4850" i="34"/>
  <c r="D4849" i="34"/>
  <c r="D4848" i="34"/>
  <c r="D4847" i="34"/>
  <c r="D4846" i="34"/>
  <c r="D4845" i="34"/>
  <c r="D4844" i="34"/>
  <c r="D4843" i="34"/>
  <c r="D4842" i="34"/>
  <c r="D4841" i="34"/>
  <c r="D4840" i="34"/>
  <c r="D4839" i="34"/>
  <c r="D4838" i="34"/>
  <c r="D4837" i="34"/>
  <c r="D4836" i="34"/>
  <c r="D4835" i="34"/>
  <c r="D4834" i="34"/>
  <c r="D4833" i="34"/>
  <c r="D4832" i="34"/>
  <c r="D4831" i="34"/>
  <c r="D4830" i="34"/>
  <c r="D4829" i="34"/>
  <c r="D4828" i="34"/>
  <c r="D4827" i="34"/>
  <c r="D4826" i="34"/>
  <c r="D4825" i="34"/>
  <c r="D4824" i="34"/>
  <c r="D4823" i="34"/>
  <c r="D4822" i="34"/>
  <c r="D4821" i="34"/>
  <c r="D4820" i="34"/>
  <c r="D4819" i="34"/>
  <c r="D4818" i="34"/>
  <c r="D4817" i="34"/>
  <c r="D4816" i="34"/>
  <c r="D4815" i="34"/>
  <c r="D4814" i="34"/>
  <c r="D4813" i="34"/>
  <c r="D4812" i="34"/>
  <c r="D4811" i="34"/>
  <c r="D4810" i="34"/>
  <c r="D4809" i="34"/>
  <c r="D4808" i="34"/>
  <c r="D4807" i="34"/>
  <c r="D4806" i="34"/>
  <c r="D4805" i="34"/>
  <c r="D4804" i="34"/>
  <c r="D4803" i="34"/>
  <c r="D4802" i="34"/>
  <c r="D4801" i="34"/>
  <c r="D4800" i="34"/>
  <c r="D4799" i="34"/>
  <c r="D4798" i="34"/>
  <c r="D4797" i="34"/>
  <c r="D4796" i="34"/>
  <c r="D4795" i="34"/>
  <c r="D4794" i="34"/>
  <c r="D4793" i="34"/>
  <c r="D4792" i="34"/>
  <c r="D4791" i="34"/>
  <c r="D4790" i="34"/>
  <c r="D4789" i="34"/>
  <c r="D4788" i="34"/>
  <c r="D4787" i="34"/>
  <c r="D4786" i="34"/>
  <c r="D4785" i="34"/>
  <c r="D4784" i="34"/>
  <c r="D4783" i="34"/>
  <c r="D4782" i="34"/>
  <c r="D4781" i="34"/>
  <c r="D4780" i="34"/>
  <c r="D4779" i="34"/>
  <c r="D4778" i="34"/>
  <c r="D4777" i="34"/>
  <c r="D4776" i="34"/>
  <c r="D4775" i="34"/>
  <c r="D4774" i="34"/>
  <c r="D4773" i="34"/>
  <c r="D4772" i="34"/>
  <c r="D4771" i="34"/>
  <c r="D4770" i="34"/>
  <c r="D4769" i="34"/>
  <c r="D4768" i="34"/>
  <c r="D4767" i="34"/>
  <c r="D4766" i="34"/>
  <c r="D4765" i="34"/>
  <c r="D4764" i="34"/>
  <c r="D4763" i="34"/>
  <c r="D4762" i="34"/>
  <c r="D4761" i="34"/>
  <c r="D4760" i="34"/>
  <c r="D4759" i="34"/>
  <c r="D4758" i="34"/>
  <c r="D4757" i="34"/>
  <c r="D4756" i="34"/>
  <c r="D4755" i="34"/>
  <c r="D4754" i="34"/>
  <c r="D4753" i="34"/>
  <c r="D4752" i="34"/>
  <c r="D4751" i="34"/>
  <c r="D4750" i="34"/>
  <c r="D4749" i="34"/>
  <c r="D4748" i="34"/>
  <c r="D4747" i="34"/>
  <c r="D4746" i="34"/>
  <c r="D4745" i="34"/>
  <c r="D4744" i="34"/>
  <c r="D4743" i="34"/>
  <c r="D4742" i="34"/>
  <c r="D4741" i="34"/>
  <c r="D4740" i="34"/>
  <c r="D4739" i="34"/>
  <c r="D4738" i="34"/>
  <c r="D4737" i="34"/>
  <c r="D4736" i="34"/>
  <c r="D4735" i="34"/>
  <c r="D4734" i="34"/>
  <c r="D4733" i="34"/>
  <c r="D4732" i="34"/>
  <c r="D4731" i="34"/>
  <c r="D4730" i="34"/>
  <c r="D4729" i="34"/>
  <c r="D4728" i="34"/>
  <c r="D4727" i="34"/>
  <c r="D4726" i="34"/>
  <c r="D4725" i="34"/>
  <c r="D4724" i="34"/>
  <c r="D4723" i="34"/>
  <c r="D4722" i="34"/>
  <c r="D4721" i="34"/>
  <c r="D4720" i="34"/>
  <c r="D4719" i="34"/>
  <c r="D4718" i="34"/>
  <c r="D4717" i="34"/>
  <c r="D4716" i="34"/>
  <c r="D4715" i="34"/>
  <c r="D4714" i="34"/>
  <c r="D4713" i="34"/>
  <c r="D4712" i="34"/>
  <c r="D4711" i="34"/>
  <c r="D4710" i="34"/>
  <c r="D4709" i="34"/>
  <c r="D4708" i="34"/>
  <c r="D4707" i="34"/>
  <c r="D4706" i="34"/>
  <c r="D4705" i="34"/>
  <c r="D4704" i="34"/>
  <c r="D4703" i="34"/>
  <c r="D4702" i="34"/>
  <c r="D4701" i="34"/>
  <c r="D4700" i="34"/>
  <c r="D4699" i="34"/>
  <c r="D4698" i="34"/>
  <c r="D4697" i="34"/>
  <c r="D4696" i="34"/>
  <c r="D4695" i="34"/>
  <c r="D4694" i="34"/>
  <c r="D4693" i="34"/>
  <c r="D4692" i="34"/>
  <c r="D4691" i="34"/>
  <c r="D4690" i="34"/>
  <c r="D4689" i="34"/>
  <c r="D4688" i="34"/>
  <c r="D4687" i="34"/>
  <c r="D4686" i="34"/>
  <c r="D4685" i="34"/>
  <c r="D4684" i="34"/>
  <c r="D4683" i="34"/>
  <c r="D4682" i="34"/>
  <c r="D4681" i="34"/>
  <c r="D4680" i="34"/>
  <c r="D4679" i="34"/>
  <c r="D4678" i="34"/>
  <c r="D4677" i="34"/>
  <c r="D4676" i="34"/>
  <c r="D4675" i="34"/>
  <c r="D4674" i="34"/>
  <c r="D4673" i="34"/>
  <c r="D4672" i="34"/>
  <c r="D4671" i="34"/>
  <c r="D4670" i="34"/>
  <c r="D4669" i="34"/>
  <c r="D4668" i="34"/>
  <c r="D4667" i="34"/>
  <c r="D4666" i="34"/>
  <c r="D4665" i="34"/>
  <c r="D4664" i="34"/>
  <c r="D4663" i="34"/>
  <c r="D4662" i="34"/>
  <c r="D4661" i="34"/>
  <c r="D4660" i="34"/>
  <c r="D4659" i="34"/>
  <c r="D4658" i="34"/>
  <c r="D4657" i="34"/>
  <c r="D4656" i="34"/>
  <c r="D4655" i="34"/>
  <c r="D4654" i="34"/>
  <c r="D4653" i="34"/>
  <c r="D4652" i="34"/>
  <c r="D4651" i="34"/>
  <c r="D4650" i="34"/>
  <c r="D4649" i="34"/>
  <c r="D4648" i="34"/>
  <c r="D4647" i="34"/>
  <c r="D4646" i="34"/>
  <c r="D4645" i="34"/>
  <c r="D4644" i="34"/>
  <c r="D4643" i="34"/>
  <c r="D4642" i="34"/>
  <c r="D4641" i="34"/>
  <c r="D4640" i="34"/>
  <c r="D4639" i="34"/>
  <c r="D4638" i="34"/>
  <c r="D4637" i="34"/>
  <c r="D4636" i="34"/>
  <c r="D4635" i="34"/>
  <c r="D4634" i="34"/>
  <c r="D4633" i="34"/>
  <c r="D4632" i="34"/>
  <c r="D4631" i="34"/>
  <c r="D4630" i="34"/>
  <c r="D4629" i="34"/>
  <c r="D4628" i="34"/>
  <c r="D4627" i="34"/>
  <c r="D4626" i="34"/>
  <c r="D4625" i="34"/>
  <c r="D4624" i="34"/>
  <c r="D4623" i="34"/>
  <c r="D4622" i="34"/>
  <c r="D4621" i="34"/>
  <c r="D4620" i="34"/>
  <c r="D4619" i="34"/>
  <c r="D4618" i="34"/>
  <c r="D4617" i="34"/>
  <c r="D4616" i="34"/>
  <c r="D4615" i="34"/>
  <c r="D4614" i="34"/>
  <c r="D4613" i="34"/>
  <c r="D4612" i="34"/>
  <c r="D4611" i="34"/>
  <c r="D4610" i="34"/>
  <c r="D4609" i="34"/>
  <c r="D4608" i="34"/>
  <c r="D4607" i="34"/>
  <c r="D4606" i="34"/>
  <c r="D4605" i="34"/>
  <c r="D4604" i="34"/>
  <c r="D4603" i="34"/>
  <c r="D4602" i="34"/>
  <c r="D4601" i="34"/>
  <c r="D4600" i="34"/>
  <c r="D4599" i="34"/>
  <c r="D4598" i="34"/>
  <c r="D4597" i="34"/>
  <c r="D4596" i="34"/>
  <c r="D4595" i="34"/>
  <c r="D4594" i="34"/>
  <c r="D4593" i="34"/>
  <c r="D4592" i="34"/>
  <c r="D4591" i="34"/>
  <c r="D4590" i="34"/>
  <c r="D4589" i="34"/>
  <c r="D4588" i="34"/>
  <c r="D4587" i="34"/>
  <c r="D4586" i="34"/>
  <c r="D4585" i="34"/>
  <c r="D4584" i="34"/>
  <c r="D4583" i="34"/>
  <c r="D4582" i="34"/>
  <c r="D4581" i="34"/>
  <c r="D4580" i="34"/>
  <c r="D4579" i="34"/>
  <c r="D4578" i="34"/>
  <c r="D4577" i="34"/>
  <c r="D4576" i="34"/>
  <c r="D4575" i="34"/>
  <c r="D4574" i="34"/>
  <c r="D4573" i="34"/>
  <c r="D4572" i="34"/>
  <c r="D4571" i="34"/>
  <c r="D4570" i="34"/>
  <c r="D4569" i="34"/>
  <c r="D4568" i="34"/>
  <c r="D4567" i="34"/>
  <c r="D4566" i="34"/>
  <c r="D4565" i="34"/>
  <c r="D4564" i="34"/>
  <c r="D4563" i="34"/>
  <c r="D4562" i="34"/>
  <c r="D4561" i="34"/>
  <c r="D4560" i="34"/>
  <c r="D4559" i="34"/>
  <c r="D4558" i="34"/>
  <c r="D4557" i="34"/>
  <c r="D4556" i="34"/>
  <c r="D4555" i="34"/>
  <c r="D4554" i="34"/>
  <c r="D4553" i="34"/>
  <c r="D4552" i="34"/>
  <c r="D4551" i="34"/>
  <c r="D4550" i="34"/>
  <c r="D4549" i="34"/>
  <c r="D4548" i="34"/>
  <c r="D4547" i="34"/>
  <c r="D4546" i="34"/>
  <c r="D4545" i="34"/>
  <c r="D4544" i="34"/>
  <c r="D4543" i="34"/>
  <c r="D4542" i="34"/>
  <c r="D4541" i="34"/>
  <c r="D4540" i="34"/>
  <c r="D4539" i="34"/>
  <c r="D4538" i="34"/>
  <c r="D4537" i="34"/>
  <c r="D4536" i="34"/>
  <c r="D4535" i="34"/>
  <c r="D4534" i="34"/>
  <c r="D4533" i="34"/>
  <c r="D4532" i="34"/>
  <c r="D4531" i="34"/>
  <c r="D4530" i="34"/>
  <c r="D4529" i="34"/>
  <c r="D4528" i="34"/>
  <c r="D4527" i="34"/>
  <c r="D4526" i="34"/>
  <c r="D4525" i="34"/>
  <c r="D4524" i="34"/>
  <c r="D4523" i="34"/>
  <c r="D4522" i="34"/>
  <c r="D4521" i="34"/>
  <c r="D4520" i="34"/>
  <c r="D4519" i="34"/>
  <c r="D4518" i="34"/>
  <c r="D4517" i="34"/>
  <c r="D4516" i="34"/>
  <c r="D4515" i="34"/>
  <c r="D4514" i="34"/>
  <c r="D4513" i="34"/>
  <c r="D4512" i="34"/>
  <c r="D4511" i="34"/>
  <c r="D4510" i="34"/>
  <c r="D4509" i="34"/>
  <c r="D4508" i="34"/>
  <c r="D4507" i="34"/>
  <c r="D4506" i="34"/>
  <c r="D4505" i="34"/>
  <c r="D4504" i="34"/>
  <c r="D4503" i="34"/>
  <c r="D4502" i="34"/>
  <c r="D4501" i="34"/>
  <c r="D4500" i="34"/>
  <c r="D4499" i="34"/>
  <c r="D4498" i="34"/>
  <c r="D4497" i="34"/>
  <c r="D4496" i="34"/>
  <c r="D4495" i="34"/>
  <c r="D4494" i="34"/>
  <c r="D4493" i="34"/>
  <c r="D4492" i="34"/>
  <c r="D4491" i="34"/>
  <c r="D4490" i="34"/>
  <c r="D4489" i="34"/>
  <c r="D4488" i="34"/>
  <c r="D4487" i="34"/>
  <c r="D4486" i="34"/>
  <c r="D4485" i="34"/>
  <c r="D4484" i="34"/>
  <c r="D4483" i="34"/>
  <c r="D4482" i="34"/>
  <c r="D4481" i="34"/>
  <c r="D4480" i="34"/>
  <c r="D4479" i="34"/>
  <c r="D4478" i="34"/>
  <c r="D4477" i="34"/>
  <c r="D4476" i="34"/>
  <c r="D4475" i="34"/>
  <c r="D4474" i="34"/>
  <c r="D4473" i="34"/>
  <c r="D4472" i="34"/>
  <c r="D4471" i="34"/>
  <c r="D4470" i="34"/>
  <c r="D4469" i="34"/>
  <c r="D4468" i="34"/>
  <c r="D4467" i="34"/>
  <c r="D4466" i="34"/>
  <c r="D4465" i="34"/>
  <c r="D4464" i="34"/>
  <c r="D4463" i="34"/>
  <c r="D4462" i="34"/>
  <c r="D4461" i="34"/>
  <c r="D4460" i="34"/>
  <c r="D4459" i="34"/>
  <c r="D4458" i="34"/>
  <c r="D4457" i="34"/>
  <c r="D4456" i="34"/>
  <c r="D4455" i="34"/>
  <c r="D4454" i="34"/>
  <c r="D4453" i="34"/>
  <c r="D4452" i="34"/>
  <c r="D4451" i="34"/>
  <c r="D4450" i="34"/>
  <c r="D4449" i="34"/>
  <c r="D4448" i="34"/>
  <c r="D4447" i="34"/>
  <c r="D4446" i="34"/>
  <c r="D4445" i="34"/>
  <c r="D4444" i="34"/>
  <c r="D4443" i="34"/>
  <c r="D4442" i="34"/>
  <c r="D4441" i="34"/>
  <c r="D4440" i="34"/>
  <c r="D4439" i="34"/>
  <c r="D4438" i="34"/>
  <c r="D4437" i="34"/>
  <c r="D4436" i="34"/>
  <c r="D4435" i="34"/>
  <c r="D4434" i="34"/>
  <c r="D4433" i="34"/>
  <c r="D4432" i="34"/>
  <c r="D4431" i="34"/>
  <c r="D4430" i="34"/>
  <c r="D4429" i="34"/>
  <c r="D4428" i="34"/>
  <c r="D4427" i="34"/>
  <c r="D4426" i="34"/>
  <c r="D4425" i="34"/>
  <c r="D4424" i="34"/>
  <c r="D4423" i="34"/>
  <c r="D4422" i="34"/>
  <c r="D4421" i="34"/>
  <c r="D4420" i="34"/>
  <c r="D4419" i="34"/>
  <c r="D4418" i="34"/>
  <c r="D4417" i="34"/>
  <c r="D4416" i="34"/>
  <c r="D4415" i="34"/>
  <c r="D4414" i="34"/>
  <c r="D4413" i="34"/>
  <c r="D4412" i="34"/>
  <c r="D4411" i="34"/>
  <c r="D4410" i="34"/>
  <c r="D4409" i="34"/>
  <c r="D4408" i="34"/>
  <c r="D4407" i="34"/>
  <c r="D4406" i="34"/>
  <c r="D4405" i="34"/>
  <c r="D4404" i="34"/>
  <c r="D4403" i="34"/>
  <c r="D4402" i="34"/>
  <c r="D4401" i="34"/>
  <c r="D4400" i="34"/>
  <c r="D4399" i="34"/>
  <c r="D4398" i="34"/>
  <c r="D4397" i="34"/>
  <c r="D4396" i="34"/>
  <c r="D4395" i="34"/>
  <c r="D4394" i="34"/>
  <c r="D4393" i="34"/>
  <c r="D4392" i="34"/>
  <c r="D4391" i="34"/>
  <c r="D4390" i="34"/>
  <c r="D4389" i="34"/>
  <c r="D4388" i="34"/>
  <c r="D4387" i="34"/>
  <c r="D4386" i="34"/>
  <c r="D4385" i="34"/>
  <c r="D4384" i="34"/>
  <c r="D4383" i="34"/>
  <c r="D4382" i="34"/>
  <c r="D4381" i="34"/>
  <c r="D4380" i="34"/>
  <c r="D4379" i="34"/>
  <c r="D4378" i="34"/>
  <c r="D4377" i="34"/>
  <c r="D4376" i="34"/>
  <c r="D4375" i="34"/>
  <c r="D4374" i="34"/>
  <c r="D4373" i="34"/>
  <c r="D4372" i="34"/>
  <c r="D4371" i="34"/>
  <c r="D4370" i="34"/>
  <c r="D4369" i="34"/>
  <c r="D4368" i="34"/>
  <c r="D4367" i="34"/>
  <c r="D4366" i="34"/>
  <c r="D4365" i="34"/>
  <c r="D4364" i="34"/>
  <c r="D4363" i="34"/>
  <c r="D4362" i="34"/>
  <c r="D4361" i="34"/>
  <c r="D4360" i="34"/>
  <c r="D4359" i="34"/>
  <c r="D4358" i="34"/>
  <c r="D4357" i="34"/>
  <c r="D4356" i="34"/>
  <c r="D4355" i="34"/>
  <c r="D4354" i="34"/>
  <c r="D4353" i="34"/>
  <c r="D4352" i="34"/>
  <c r="D4351" i="34"/>
  <c r="D4350" i="34"/>
  <c r="D4349" i="34"/>
  <c r="D4348" i="34"/>
  <c r="D4347" i="34"/>
  <c r="D4346" i="34"/>
  <c r="D4345" i="34"/>
  <c r="D4344" i="34"/>
  <c r="D4343" i="34"/>
  <c r="D4342" i="34"/>
  <c r="D4341" i="34"/>
  <c r="D4340" i="34"/>
  <c r="D4339" i="34"/>
  <c r="D4338" i="34"/>
  <c r="D4337" i="34"/>
  <c r="D4336" i="34"/>
  <c r="D4335" i="34"/>
  <c r="D4334" i="34"/>
  <c r="D4333" i="34"/>
  <c r="D4332" i="34"/>
  <c r="D4331" i="34"/>
  <c r="D4330" i="34"/>
  <c r="D4329" i="34"/>
  <c r="D4328" i="34"/>
  <c r="D4327" i="34"/>
  <c r="D4326" i="34"/>
  <c r="D4325" i="34"/>
  <c r="D4324" i="34"/>
  <c r="D4323" i="34"/>
  <c r="D4322" i="34"/>
  <c r="D4321" i="34"/>
  <c r="D4320" i="34"/>
  <c r="D4319" i="34"/>
  <c r="D4318" i="34"/>
  <c r="D4317" i="34"/>
  <c r="D4316" i="34"/>
  <c r="D4315" i="34"/>
  <c r="D4314" i="34"/>
  <c r="D4313" i="34"/>
  <c r="D4312" i="34"/>
  <c r="D4311" i="34"/>
  <c r="D4310" i="34"/>
  <c r="D4309" i="34"/>
  <c r="D4308" i="34"/>
  <c r="D4307" i="34"/>
  <c r="D4306" i="34"/>
  <c r="D4305" i="34"/>
  <c r="D4304" i="34"/>
  <c r="D4303" i="34"/>
  <c r="D4302" i="34"/>
  <c r="D4301" i="34"/>
  <c r="D4300" i="34"/>
  <c r="D4299" i="34"/>
  <c r="D4298" i="34"/>
  <c r="D4297" i="34"/>
  <c r="D4296" i="34"/>
  <c r="D4295" i="34"/>
  <c r="D4294" i="34"/>
  <c r="D4293" i="34"/>
  <c r="D4292" i="34"/>
  <c r="D4291" i="34"/>
  <c r="D4290" i="34"/>
  <c r="D4289" i="34"/>
  <c r="D4288" i="34"/>
  <c r="D4287" i="34"/>
  <c r="D4286" i="34"/>
  <c r="D4285" i="34"/>
  <c r="D4284" i="34"/>
  <c r="D4283" i="34"/>
  <c r="D4282" i="34"/>
  <c r="D4281" i="34"/>
  <c r="D4280" i="34"/>
  <c r="D4279" i="34"/>
  <c r="D4278" i="34"/>
  <c r="D4277" i="34"/>
  <c r="D4276" i="34"/>
  <c r="D4275" i="34"/>
  <c r="D4274" i="34"/>
  <c r="D4273" i="34"/>
  <c r="D4272" i="34"/>
  <c r="D4271" i="34"/>
  <c r="D4270" i="34"/>
  <c r="D4269" i="34"/>
  <c r="D4268" i="34"/>
  <c r="D4267" i="34"/>
  <c r="D4266" i="34"/>
  <c r="D4265" i="34"/>
  <c r="D4264" i="34"/>
  <c r="D4263" i="34"/>
  <c r="D4262" i="34"/>
  <c r="D4261" i="34"/>
  <c r="D4260" i="34"/>
  <c r="D4259" i="34"/>
  <c r="D4258" i="34"/>
  <c r="D4257" i="34"/>
  <c r="D4256" i="34"/>
  <c r="D4255" i="34"/>
  <c r="D4254" i="34"/>
  <c r="D4253" i="34"/>
  <c r="D4252" i="34"/>
  <c r="D4251" i="34"/>
  <c r="D4250" i="34"/>
  <c r="D4249" i="34"/>
  <c r="D4248" i="34"/>
  <c r="D4247" i="34"/>
  <c r="D4246" i="34"/>
  <c r="D4245" i="34"/>
  <c r="D4244" i="34"/>
  <c r="D4243" i="34"/>
  <c r="D4242" i="34"/>
  <c r="D4241" i="34"/>
  <c r="D4240" i="34"/>
  <c r="D4239" i="34"/>
  <c r="D4238" i="34"/>
  <c r="D4237" i="34"/>
  <c r="D4236" i="34"/>
  <c r="D4235" i="34"/>
  <c r="D4234" i="34"/>
  <c r="D4233" i="34"/>
  <c r="D4232" i="34"/>
  <c r="D4231" i="34"/>
  <c r="D4230" i="34"/>
  <c r="D4229" i="34"/>
  <c r="D4228" i="34"/>
  <c r="D4227" i="34"/>
  <c r="D4226" i="34"/>
  <c r="D4225" i="34"/>
  <c r="D4224" i="34"/>
  <c r="D4223" i="34"/>
  <c r="D4222" i="34"/>
  <c r="D4221" i="34"/>
  <c r="D4220" i="34"/>
  <c r="D4219" i="34"/>
  <c r="D4218" i="34"/>
  <c r="D4217" i="34"/>
  <c r="D4216" i="34"/>
  <c r="D4215" i="34"/>
  <c r="D4214" i="34"/>
  <c r="D4213" i="34"/>
  <c r="D4212" i="34"/>
  <c r="D4211" i="34"/>
  <c r="D4210" i="34"/>
  <c r="D4209" i="34"/>
  <c r="D4208" i="34"/>
  <c r="D4207" i="34"/>
  <c r="D4206" i="34"/>
  <c r="D4205" i="34"/>
  <c r="D4204" i="34"/>
  <c r="D4203" i="34"/>
  <c r="D4202" i="34"/>
  <c r="D4201" i="34"/>
  <c r="D4200" i="34"/>
  <c r="D4199" i="34"/>
  <c r="D4198" i="34"/>
  <c r="D4197" i="34"/>
  <c r="D4196" i="34"/>
  <c r="D4195" i="34"/>
  <c r="D4194" i="34"/>
  <c r="D4193" i="34"/>
  <c r="D4192" i="34"/>
  <c r="D4191" i="34"/>
  <c r="D4190" i="34"/>
  <c r="D4189" i="34"/>
  <c r="D4188" i="34"/>
  <c r="D4187" i="34"/>
  <c r="D4186" i="34"/>
  <c r="D4185" i="34"/>
  <c r="D4184" i="34"/>
  <c r="D4183" i="34"/>
  <c r="D4182" i="34"/>
  <c r="D4181" i="34"/>
  <c r="D4180" i="34"/>
  <c r="D4179" i="34"/>
  <c r="D4178" i="34"/>
  <c r="D4177" i="34"/>
  <c r="D4176" i="34"/>
  <c r="D4175" i="34"/>
  <c r="D4174" i="34"/>
  <c r="D4173" i="34"/>
  <c r="D4172" i="34"/>
  <c r="D4171" i="34"/>
  <c r="D4170" i="34"/>
  <c r="D4169" i="34"/>
  <c r="D4168" i="34"/>
  <c r="D4167" i="34"/>
  <c r="D4166" i="34"/>
  <c r="D4165" i="34"/>
  <c r="D4164" i="34"/>
  <c r="D4163" i="34"/>
  <c r="D4162" i="34"/>
  <c r="D4161" i="34"/>
  <c r="D4160" i="34"/>
  <c r="D4159" i="34"/>
  <c r="D4158" i="34"/>
  <c r="D4157" i="34"/>
  <c r="D4156" i="34"/>
  <c r="D4155" i="34"/>
  <c r="D4154" i="34"/>
  <c r="D4153" i="34"/>
  <c r="D4152" i="34"/>
  <c r="D4151" i="34"/>
  <c r="D4150" i="34"/>
  <c r="D4149" i="34"/>
  <c r="D4148" i="34"/>
  <c r="D4147" i="34"/>
  <c r="D4146" i="34"/>
  <c r="D4145" i="34"/>
  <c r="D4144" i="34"/>
  <c r="D4143" i="34"/>
  <c r="D4142" i="34"/>
  <c r="D4141" i="34"/>
  <c r="D4140" i="34"/>
  <c r="D4139" i="34"/>
  <c r="D4138" i="34"/>
  <c r="D4137" i="34"/>
  <c r="D4136" i="34"/>
  <c r="D4135" i="34"/>
  <c r="D4134" i="34"/>
  <c r="D4133" i="34"/>
  <c r="D4132" i="34"/>
  <c r="D4131" i="34"/>
  <c r="D4130" i="34"/>
  <c r="D4129" i="34"/>
  <c r="D4128" i="34"/>
  <c r="D4127" i="34"/>
  <c r="D4126" i="34"/>
  <c r="D4125" i="34"/>
  <c r="D4124" i="34"/>
  <c r="D4123" i="34"/>
  <c r="D4122" i="34"/>
  <c r="D4121" i="34"/>
  <c r="D4120" i="34"/>
  <c r="D4119" i="34"/>
  <c r="D4118" i="34"/>
  <c r="D4117" i="34"/>
  <c r="D4116" i="34"/>
  <c r="D4115" i="34"/>
  <c r="D4114" i="34"/>
  <c r="D4113" i="34"/>
  <c r="D4112" i="34"/>
  <c r="D4111" i="34"/>
  <c r="D4110" i="34"/>
  <c r="D4109" i="34"/>
  <c r="D4108" i="34"/>
  <c r="D4107" i="34"/>
  <c r="D4106" i="34"/>
  <c r="D4105" i="34"/>
  <c r="D4104" i="34"/>
  <c r="D4103" i="34"/>
  <c r="D4102" i="34"/>
  <c r="D4101" i="34"/>
  <c r="D4100" i="34"/>
  <c r="D4099" i="34"/>
  <c r="D4098" i="34"/>
  <c r="D4097" i="34"/>
  <c r="D4096" i="34"/>
  <c r="D4095" i="34"/>
  <c r="D4094" i="34"/>
  <c r="D4093" i="34"/>
  <c r="D4092" i="34"/>
  <c r="D4091" i="34"/>
  <c r="D4090" i="34"/>
  <c r="D4089" i="34"/>
  <c r="D4088" i="34"/>
  <c r="D4087" i="34"/>
  <c r="D4086" i="34"/>
  <c r="D4085" i="34"/>
  <c r="D4084" i="34"/>
  <c r="D4083" i="34"/>
  <c r="D4082" i="34"/>
  <c r="D4081" i="34"/>
  <c r="D4080" i="34"/>
  <c r="D4079" i="34"/>
  <c r="D4078" i="34"/>
  <c r="D4077" i="34"/>
  <c r="D4076" i="34"/>
  <c r="D4075" i="34"/>
  <c r="D4074" i="34"/>
  <c r="D4073" i="34"/>
  <c r="D4072" i="34"/>
  <c r="D4071" i="34"/>
  <c r="D4070" i="34"/>
  <c r="D4069" i="34"/>
  <c r="D4068" i="34"/>
  <c r="D4067" i="34"/>
  <c r="D4066" i="34"/>
  <c r="D4065" i="34"/>
  <c r="D4064" i="34"/>
  <c r="D4063" i="34"/>
  <c r="D4062" i="34"/>
  <c r="D4061" i="34"/>
  <c r="D4060" i="34"/>
  <c r="D4059" i="34"/>
  <c r="D4058" i="34"/>
  <c r="D4057" i="34"/>
  <c r="D4056" i="34"/>
  <c r="D4055" i="34"/>
  <c r="D4054" i="34"/>
  <c r="D4053" i="34"/>
  <c r="D4052" i="34"/>
  <c r="D4051" i="34"/>
  <c r="D4050" i="34"/>
  <c r="D4049" i="34"/>
  <c r="D4048" i="34"/>
  <c r="D4047" i="34"/>
  <c r="D4046" i="34"/>
  <c r="D4045" i="34"/>
  <c r="D4044" i="34"/>
  <c r="D4043" i="34"/>
  <c r="D4042" i="34"/>
  <c r="D4041" i="34"/>
  <c r="D4040" i="34"/>
  <c r="D4039" i="34"/>
  <c r="D4038" i="34"/>
  <c r="D4037" i="34"/>
  <c r="D4036" i="34"/>
  <c r="D4035" i="34"/>
  <c r="D4034" i="34"/>
  <c r="D4033" i="34"/>
  <c r="D4032" i="34"/>
  <c r="D4031" i="34"/>
  <c r="D4030" i="34"/>
  <c r="D4029" i="34"/>
  <c r="D4028" i="34"/>
  <c r="D4027" i="34"/>
  <c r="D4026" i="34"/>
  <c r="D4025" i="34"/>
  <c r="D4024" i="34"/>
  <c r="D4023" i="34"/>
  <c r="D4022" i="34"/>
  <c r="D4021" i="34"/>
  <c r="D4020" i="34"/>
  <c r="D4019" i="34"/>
  <c r="D4018" i="34"/>
  <c r="D4017" i="34"/>
  <c r="D4016" i="34"/>
  <c r="D4015" i="34"/>
  <c r="D4014" i="34"/>
  <c r="D4013" i="34"/>
  <c r="D4012" i="34"/>
  <c r="D4011" i="34"/>
  <c r="D4010" i="34"/>
  <c r="D4009" i="34"/>
  <c r="D4008" i="34"/>
  <c r="D4007" i="34"/>
  <c r="D4006" i="34"/>
  <c r="D4005" i="34"/>
  <c r="D4004" i="34"/>
  <c r="D4003" i="34"/>
  <c r="D4002" i="34"/>
  <c r="D4001" i="34"/>
  <c r="D4000" i="34"/>
  <c r="D3999" i="34"/>
  <c r="D3998" i="34"/>
  <c r="D3997" i="34"/>
  <c r="D3996" i="34"/>
  <c r="D3995" i="34"/>
  <c r="D3994" i="34"/>
  <c r="D3993" i="34"/>
  <c r="D3992" i="34"/>
  <c r="D3991" i="34"/>
  <c r="D3990" i="34"/>
  <c r="D3989" i="34"/>
  <c r="D3988" i="34"/>
  <c r="D3987" i="34"/>
  <c r="D3986" i="34"/>
  <c r="D3985" i="34"/>
  <c r="D3984" i="34"/>
  <c r="D3983" i="34"/>
  <c r="D3982" i="34"/>
  <c r="D3981" i="34"/>
  <c r="D3980" i="34"/>
  <c r="D3979" i="34"/>
  <c r="D3978" i="34"/>
  <c r="D3977" i="34"/>
  <c r="D3976" i="34"/>
  <c r="D3975" i="34"/>
  <c r="D3974" i="34"/>
  <c r="D3973" i="34"/>
  <c r="D3972" i="34"/>
  <c r="D3971" i="34"/>
  <c r="D3970" i="34"/>
  <c r="D3969" i="34"/>
  <c r="D3968" i="34"/>
  <c r="D3967" i="34"/>
  <c r="D3966" i="34"/>
  <c r="D3965" i="34"/>
  <c r="D3964" i="34"/>
  <c r="D3963" i="34"/>
  <c r="D3962" i="34"/>
  <c r="D3961" i="34"/>
  <c r="D3960" i="34"/>
  <c r="D3959" i="34"/>
  <c r="D3958" i="34"/>
  <c r="D3957" i="34"/>
  <c r="D3956" i="34"/>
  <c r="D3955" i="34"/>
  <c r="D3954" i="34"/>
  <c r="D3953" i="34"/>
  <c r="D3952" i="34"/>
  <c r="D3951" i="34"/>
  <c r="D3950" i="34"/>
  <c r="D3949" i="34"/>
  <c r="D3948" i="34"/>
  <c r="D3947" i="34"/>
  <c r="D3946" i="34"/>
  <c r="D3945" i="34"/>
  <c r="D3944" i="34"/>
  <c r="D3943" i="34"/>
  <c r="D3942" i="34"/>
  <c r="D3941" i="34"/>
  <c r="D3940" i="34"/>
  <c r="D3939" i="34"/>
  <c r="D3938" i="34"/>
  <c r="D3937" i="34"/>
  <c r="D3936" i="34"/>
  <c r="D3935" i="34"/>
  <c r="D3934" i="34"/>
  <c r="D3933" i="34"/>
  <c r="D3932" i="34"/>
  <c r="D3931" i="34"/>
  <c r="D3930" i="34"/>
  <c r="D3929" i="34"/>
  <c r="D3928" i="34"/>
  <c r="D3927" i="34"/>
  <c r="D3926" i="34"/>
  <c r="D3925" i="34"/>
  <c r="D3924" i="34"/>
  <c r="D3923" i="34"/>
  <c r="D3922" i="34"/>
  <c r="D3921" i="34"/>
  <c r="D3920" i="34"/>
  <c r="D3919" i="34"/>
  <c r="D3918" i="34"/>
  <c r="D3917" i="34"/>
  <c r="D3916" i="34"/>
  <c r="D3915" i="34"/>
  <c r="D3914" i="34"/>
  <c r="D3913" i="34"/>
  <c r="D3912" i="34"/>
  <c r="D3911" i="34"/>
  <c r="D3910" i="34"/>
  <c r="D3909" i="34"/>
  <c r="D3908" i="34"/>
  <c r="D3907" i="34"/>
  <c r="D3906" i="34"/>
  <c r="D3905" i="34"/>
  <c r="D3904" i="34"/>
  <c r="D3903" i="34"/>
  <c r="D3902" i="34"/>
  <c r="D3901" i="34"/>
  <c r="D3900" i="34"/>
  <c r="D3899" i="34"/>
  <c r="D3898" i="34"/>
  <c r="D3897" i="34"/>
  <c r="D3896" i="34"/>
  <c r="D3895" i="34"/>
  <c r="D3894" i="34"/>
  <c r="D3893" i="34"/>
  <c r="D3892" i="34"/>
  <c r="D3891" i="34"/>
  <c r="D3890" i="34"/>
  <c r="D3889" i="34"/>
  <c r="D3888" i="34"/>
  <c r="D3887" i="34"/>
  <c r="D3886" i="34"/>
  <c r="D3885" i="34"/>
  <c r="D3884" i="34"/>
  <c r="D3883" i="34"/>
  <c r="D3882" i="34"/>
  <c r="D3881" i="34"/>
  <c r="D3880" i="34"/>
  <c r="D3879" i="34"/>
  <c r="D3878" i="34"/>
  <c r="D3877" i="34"/>
  <c r="D3876" i="34"/>
  <c r="D3875" i="34"/>
  <c r="D3874" i="34"/>
  <c r="D3873" i="34"/>
  <c r="D3872" i="34"/>
  <c r="D3871" i="34"/>
  <c r="D3870" i="34"/>
  <c r="D3869" i="34"/>
  <c r="D3868" i="34"/>
  <c r="D3867" i="34"/>
  <c r="D3866" i="34"/>
  <c r="D3865" i="34"/>
  <c r="D3864" i="34"/>
  <c r="D3863" i="34"/>
  <c r="D3862" i="34"/>
  <c r="D3861" i="34"/>
  <c r="D3860" i="34"/>
  <c r="D3859" i="34"/>
  <c r="D3858" i="34"/>
  <c r="D3857" i="34"/>
  <c r="D3856" i="34"/>
  <c r="D3855" i="34"/>
  <c r="D3854" i="34"/>
  <c r="D3853" i="34"/>
  <c r="D3852" i="34"/>
  <c r="D3851" i="34"/>
  <c r="D3850" i="34"/>
  <c r="D3849" i="34"/>
  <c r="D3848" i="34"/>
  <c r="D3847" i="34"/>
  <c r="D3846" i="34"/>
  <c r="D3845" i="34"/>
  <c r="D3844" i="34"/>
  <c r="D3843" i="34"/>
  <c r="D3842" i="34"/>
  <c r="D3841" i="34"/>
  <c r="D3840" i="34"/>
  <c r="D3839" i="34"/>
  <c r="D3838" i="34"/>
  <c r="D3837" i="34"/>
  <c r="D3836" i="34"/>
  <c r="D3835" i="34"/>
  <c r="D3834" i="34"/>
  <c r="D3833" i="34"/>
  <c r="D3832" i="34"/>
  <c r="D3831" i="34"/>
  <c r="D3830" i="34"/>
  <c r="D3829" i="34"/>
  <c r="D3828" i="34"/>
  <c r="D3827" i="34"/>
  <c r="D3826" i="34"/>
  <c r="D3825" i="34"/>
  <c r="D3824" i="34"/>
  <c r="D3823" i="34"/>
  <c r="D3822" i="34"/>
  <c r="D3821" i="34"/>
  <c r="D3820" i="34"/>
  <c r="D3819" i="34"/>
  <c r="D3818" i="34"/>
  <c r="D3817" i="34"/>
  <c r="D3816" i="34"/>
  <c r="D3815" i="34"/>
  <c r="D3814" i="34"/>
  <c r="D3813" i="34"/>
  <c r="D3812" i="34"/>
  <c r="D3811" i="34"/>
  <c r="D3810" i="34"/>
  <c r="D3809" i="34"/>
  <c r="D3808" i="34"/>
  <c r="D3807" i="34"/>
  <c r="D3806" i="34"/>
  <c r="D3805" i="34"/>
  <c r="D3804" i="34"/>
  <c r="D3803" i="34"/>
  <c r="D3802" i="34"/>
  <c r="D3801" i="34"/>
  <c r="D3800" i="34"/>
  <c r="D3799" i="34"/>
  <c r="D3798" i="34"/>
  <c r="D3797" i="34"/>
  <c r="D3796" i="34"/>
  <c r="D3795" i="34"/>
  <c r="D3794" i="34"/>
  <c r="D3793" i="34"/>
  <c r="D3792" i="34"/>
  <c r="D3791" i="34"/>
  <c r="D3790" i="34"/>
  <c r="D3789" i="34"/>
  <c r="D3788" i="34"/>
  <c r="D3787" i="34"/>
  <c r="D3786" i="34"/>
  <c r="D3785" i="34"/>
  <c r="D3784" i="34"/>
  <c r="D3783" i="34"/>
  <c r="D3782" i="34"/>
  <c r="D3781" i="34"/>
  <c r="D3780" i="34"/>
  <c r="D3779" i="34"/>
  <c r="D3778" i="34"/>
  <c r="D3777" i="34"/>
  <c r="D3776" i="34"/>
  <c r="D3775" i="34"/>
  <c r="D3774" i="34"/>
  <c r="D3773" i="34"/>
  <c r="D3772" i="34"/>
  <c r="D3771" i="34"/>
  <c r="D3770" i="34"/>
  <c r="D3769" i="34"/>
  <c r="D3768" i="34"/>
  <c r="D3767" i="34"/>
  <c r="D3766" i="34"/>
  <c r="D3765" i="34"/>
  <c r="D3764" i="34"/>
  <c r="D3763" i="34"/>
  <c r="D3762" i="34"/>
  <c r="D3761" i="34"/>
  <c r="D3760" i="34"/>
  <c r="D3759" i="34"/>
  <c r="D3758" i="34"/>
  <c r="D3757" i="34"/>
  <c r="D3756" i="34"/>
  <c r="D3755" i="34"/>
  <c r="D3754" i="34"/>
  <c r="D3753" i="34"/>
  <c r="D3752" i="34"/>
  <c r="D3751" i="34"/>
  <c r="D3750" i="34"/>
  <c r="D3749" i="34"/>
  <c r="D3748" i="34"/>
  <c r="D3747" i="34"/>
  <c r="D3746" i="34"/>
  <c r="D3745" i="34"/>
  <c r="D3744" i="34"/>
  <c r="D3743" i="34"/>
  <c r="D3742" i="34"/>
  <c r="D3741" i="34"/>
  <c r="D3740" i="34"/>
  <c r="D3739" i="34"/>
  <c r="D3738" i="34"/>
  <c r="D3737" i="34"/>
  <c r="D3736" i="34"/>
  <c r="D3735" i="34"/>
  <c r="D3734" i="34"/>
  <c r="D3733" i="34"/>
  <c r="D3732" i="34"/>
  <c r="D3731" i="34"/>
  <c r="D3730" i="34"/>
  <c r="D3729" i="34"/>
  <c r="D3728" i="34"/>
  <c r="D3727" i="34"/>
  <c r="D3726" i="34"/>
  <c r="D3725" i="34"/>
  <c r="D3724" i="34"/>
  <c r="D3723" i="34"/>
  <c r="D3722" i="34"/>
  <c r="D3721" i="34"/>
  <c r="D3720" i="34"/>
  <c r="D3719" i="34"/>
  <c r="D3718" i="34"/>
  <c r="D3717" i="34"/>
  <c r="D3716" i="34"/>
  <c r="D3715" i="34"/>
  <c r="D3714" i="34"/>
  <c r="D3713" i="34"/>
  <c r="D3712" i="34"/>
  <c r="D3711" i="34"/>
  <c r="D3710" i="34"/>
  <c r="D3709" i="34"/>
  <c r="D3708" i="34"/>
  <c r="D3707" i="34"/>
  <c r="D3706" i="34"/>
  <c r="D3705" i="34"/>
  <c r="D3704" i="34"/>
  <c r="D3703" i="34"/>
  <c r="D3702" i="34"/>
  <c r="D3701" i="34"/>
  <c r="D3700" i="34"/>
  <c r="D3699" i="34"/>
  <c r="D3698" i="34"/>
  <c r="D3697" i="34"/>
  <c r="D3696" i="34"/>
  <c r="D3695" i="34"/>
  <c r="D3694" i="34"/>
  <c r="D3693" i="34"/>
  <c r="D3692" i="34"/>
  <c r="D3691" i="34"/>
  <c r="D3690" i="34"/>
  <c r="D3689" i="34"/>
  <c r="D3688" i="34"/>
  <c r="D3687" i="34"/>
  <c r="D3686" i="34"/>
  <c r="D3685" i="34"/>
  <c r="D3684" i="34"/>
  <c r="D3683" i="34"/>
  <c r="D3682" i="34"/>
  <c r="D3681" i="34"/>
  <c r="D3680" i="34"/>
  <c r="D3679" i="34"/>
  <c r="D3678" i="34"/>
  <c r="D3677" i="34"/>
  <c r="D3676" i="34"/>
  <c r="D3675" i="34"/>
  <c r="D3674" i="34"/>
  <c r="D3673" i="34"/>
  <c r="D3672" i="34"/>
  <c r="D3671" i="34"/>
  <c r="D3670" i="34"/>
  <c r="D3669" i="34"/>
  <c r="D3668" i="34"/>
  <c r="D3667" i="34"/>
  <c r="D3666" i="34"/>
  <c r="D3665" i="34"/>
  <c r="D3664" i="34"/>
  <c r="D3663" i="34"/>
  <c r="D3662" i="34"/>
  <c r="D3661" i="34"/>
  <c r="D3660" i="34"/>
  <c r="D3659" i="34"/>
  <c r="D3658" i="34"/>
  <c r="D3657" i="34"/>
  <c r="D3656" i="34"/>
  <c r="D3655" i="34"/>
  <c r="D3654" i="34"/>
  <c r="D3653" i="34"/>
  <c r="D3652" i="34"/>
  <c r="D3651" i="34"/>
  <c r="D3650" i="34"/>
  <c r="D3649" i="34"/>
  <c r="D3648" i="34"/>
  <c r="D3647" i="34"/>
  <c r="D3646" i="34"/>
  <c r="D3645" i="34"/>
  <c r="D3644" i="34"/>
  <c r="D3643" i="34"/>
  <c r="D3642" i="34"/>
  <c r="D3641" i="34"/>
  <c r="D3640" i="34"/>
  <c r="D3639" i="34"/>
  <c r="D3638" i="34"/>
  <c r="D3637" i="34"/>
  <c r="D3636" i="34"/>
  <c r="D3635" i="34"/>
  <c r="D3634" i="34"/>
  <c r="D3633" i="34"/>
  <c r="D3632" i="34"/>
  <c r="D3631" i="34"/>
  <c r="D3630" i="34"/>
  <c r="D3629" i="34"/>
  <c r="D3628" i="34"/>
  <c r="D3627" i="34"/>
  <c r="D3626" i="34"/>
  <c r="D3625" i="34"/>
  <c r="D3624" i="34"/>
  <c r="D3623" i="34"/>
  <c r="D3622" i="34"/>
  <c r="D3621" i="34"/>
  <c r="D3620" i="34"/>
  <c r="D3619" i="34"/>
  <c r="D3618" i="34"/>
  <c r="D3617" i="34"/>
  <c r="D3616" i="34"/>
  <c r="D3615" i="34"/>
  <c r="D3614" i="34"/>
  <c r="D3613" i="34"/>
  <c r="D3612" i="34"/>
  <c r="D3611" i="34"/>
  <c r="D3610" i="34"/>
  <c r="D3609" i="34"/>
  <c r="D3608" i="34"/>
  <c r="D3607" i="34"/>
  <c r="D3606" i="34"/>
  <c r="D3605" i="34"/>
  <c r="D3604" i="34"/>
  <c r="D3603" i="34"/>
  <c r="D3602" i="34"/>
  <c r="D3601" i="34"/>
  <c r="D3600" i="34"/>
  <c r="D3599" i="34"/>
  <c r="D3598" i="34"/>
  <c r="D3597" i="34"/>
  <c r="D3596" i="34"/>
  <c r="D3595" i="34"/>
  <c r="D3594" i="34"/>
  <c r="D3593" i="34"/>
  <c r="D3592" i="34"/>
  <c r="D3591" i="34"/>
  <c r="D3590" i="34"/>
  <c r="D3589" i="34"/>
  <c r="D3588" i="34"/>
  <c r="D3587" i="34"/>
  <c r="D3586" i="34"/>
  <c r="D3585" i="34"/>
  <c r="D3584" i="34"/>
  <c r="D3583" i="34"/>
  <c r="D3582" i="34"/>
  <c r="D3581" i="34"/>
  <c r="D3580" i="34"/>
  <c r="D3579" i="34"/>
  <c r="D3578" i="34"/>
  <c r="D3577" i="34"/>
  <c r="D3576" i="34"/>
  <c r="D3575" i="34"/>
  <c r="D3574" i="34"/>
  <c r="D3573" i="34"/>
  <c r="D3572" i="34"/>
  <c r="D3571" i="34"/>
  <c r="D3570" i="34"/>
  <c r="D3569" i="34"/>
  <c r="D3568" i="34"/>
  <c r="D3567" i="34"/>
  <c r="D3566" i="34"/>
  <c r="D3565" i="34"/>
  <c r="D3564" i="34"/>
  <c r="D3563" i="34"/>
  <c r="D3562" i="34"/>
  <c r="D3561" i="34"/>
  <c r="D3560" i="34"/>
  <c r="D3559" i="34"/>
  <c r="D3558" i="34"/>
  <c r="D3557" i="34"/>
  <c r="D3556" i="34"/>
  <c r="D3555" i="34"/>
  <c r="D3554" i="34"/>
  <c r="D3553" i="34"/>
  <c r="D3552" i="34"/>
  <c r="D3551" i="34"/>
  <c r="D3550" i="34"/>
  <c r="D3549" i="34"/>
  <c r="D3548" i="34"/>
  <c r="D3547" i="34"/>
  <c r="D3546" i="34"/>
  <c r="D3545" i="34"/>
  <c r="D3544" i="34"/>
  <c r="D3543" i="34"/>
  <c r="D3542" i="34"/>
  <c r="D3541" i="34"/>
  <c r="D3540" i="34"/>
  <c r="D3539" i="34"/>
  <c r="D3538" i="34"/>
  <c r="D3537" i="34"/>
  <c r="D3536" i="34"/>
  <c r="D3535" i="34"/>
  <c r="D3534" i="34"/>
  <c r="D3533" i="34"/>
  <c r="D3532" i="34"/>
  <c r="D3531" i="34"/>
  <c r="D3530" i="34"/>
  <c r="D3529" i="34"/>
  <c r="D3528" i="34"/>
  <c r="D3527" i="34"/>
  <c r="D3526" i="34"/>
  <c r="D3525" i="34"/>
  <c r="D3524" i="34"/>
  <c r="D3523" i="34"/>
  <c r="D3522" i="34"/>
  <c r="D3521" i="34"/>
  <c r="D3520" i="34"/>
  <c r="D3519" i="34"/>
  <c r="D3518" i="34"/>
  <c r="D3517" i="34"/>
  <c r="D3516" i="34"/>
  <c r="D3515" i="34"/>
  <c r="D3514" i="34"/>
  <c r="D3513" i="34"/>
  <c r="D3512" i="34"/>
  <c r="D3511" i="34"/>
  <c r="D3510" i="34"/>
  <c r="D3509" i="34"/>
  <c r="D3508" i="34"/>
  <c r="D3507" i="34"/>
  <c r="D3506" i="34"/>
  <c r="D3505" i="34"/>
  <c r="D3504" i="34"/>
  <c r="D3503" i="34"/>
  <c r="D3502" i="34"/>
  <c r="D3501" i="34"/>
  <c r="D3500" i="34"/>
  <c r="D3499" i="34"/>
  <c r="D3498" i="34"/>
  <c r="D3497" i="34"/>
  <c r="D3496" i="34"/>
  <c r="D3495" i="34"/>
  <c r="D3494" i="34"/>
  <c r="D3493" i="34"/>
  <c r="D3492" i="34"/>
  <c r="D3491" i="34"/>
  <c r="D3490" i="34"/>
  <c r="D3489" i="34"/>
  <c r="D3488" i="34"/>
  <c r="D3487" i="34"/>
  <c r="D3486" i="34"/>
  <c r="D3485" i="34"/>
  <c r="D3484" i="34"/>
  <c r="D3483" i="34"/>
  <c r="D3482" i="34"/>
  <c r="D3481" i="34"/>
  <c r="D3480" i="34"/>
  <c r="D3479" i="34"/>
  <c r="D3478" i="34"/>
  <c r="D3477" i="34"/>
  <c r="D3476" i="34"/>
  <c r="D3475" i="34"/>
  <c r="D3474" i="34"/>
  <c r="D3473" i="34"/>
  <c r="D3472" i="34"/>
  <c r="D3471" i="34"/>
  <c r="D3470" i="34"/>
  <c r="D3469" i="34"/>
  <c r="D3468" i="34"/>
  <c r="D3467" i="34"/>
  <c r="D3466" i="34"/>
  <c r="D3465" i="34"/>
  <c r="D3464" i="34"/>
  <c r="D3463" i="34"/>
  <c r="D3462" i="34"/>
  <c r="D3461" i="34"/>
  <c r="D3460" i="34"/>
  <c r="D3459" i="34"/>
  <c r="D3458" i="34"/>
  <c r="D3457" i="34"/>
  <c r="D3456" i="34"/>
  <c r="D3455" i="34"/>
  <c r="D3454" i="34"/>
  <c r="D3453" i="34"/>
  <c r="D3452" i="34"/>
  <c r="D3451" i="34"/>
  <c r="D3450" i="34"/>
  <c r="D3449" i="34"/>
  <c r="D3448" i="34"/>
  <c r="D3447" i="34"/>
  <c r="D3446" i="34"/>
  <c r="D3445" i="34"/>
  <c r="D3444" i="34"/>
  <c r="D3443" i="34"/>
  <c r="D3442" i="34"/>
  <c r="D3441" i="34"/>
  <c r="D3440" i="34"/>
  <c r="D3439" i="34"/>
  <c r="D3438" i="34"/>
  <c r="D3437" i="34"/>
  <c r="D3436" i="34"/>
  <c r="D3435" i="34"/>
  <c r="D3434" i="34"/>
  <c r="D3433" i="34"/>
  <c r="D3432" i="34"/>
  <c r="D3431" i="34"/>
  <c r="D3430" i="34"/>
  <c r="D3429" i="34"/>
  <c r="D3428" i="34"/>
  <c r="D3427" i="34"/>
  <c r="D3426" i="34"/>
  <c r="D3425" i="34"/>
  <c r="D3424" i="34"/>
  <c r="D3423" i="34"/>
  <c r="D3422" i="34"/>
  <c r="D3421" i="34"/>
  <c r="D3420" i="34"/>
  <c r="D3419" i="34"/>
  <c r="D3418" i="34"/>
  <c r="D3417" i="34"/>
  <c r="D3416" i="34"/>
  <c r="D3415" i="34"/>
  <c r="D3414" i="34"/>
  <c r="D3413" i="34"/>
  <c r="D3412" i="34"/>
  <c r="D3411" i="34"/>
  <c r="D3410" i="34"/>
  <c r="D3409" i="34"/>
  <c r="D3408" i="34"/>
  <c r="D3407" i="34"/>
  <c r="D3406" i="34"/>
  <c r="D3405" i="34"/>
  <c r="D3404" i="34"/>
  <c r="D3403" i="34"/>
  <c r="D3402" i="34"/>
  <c r="D3401" i="34"/>
  <c r="D3400" i="34"/>
  <c r="D3399" i="34"/>
  <c r="D3398" i="34"/>
  <c r="D3397" i="34"/>
  <c r="D3396" i="34"/>
  <c r="D3395" i="34"/>
  <c r="D3394" i="34"/>
  <c r="D3393" i="34"/>
  <c r="D3392" i="34"/>
  <c r="D3391" i="34"/>
  <c r="D3390" i="34"/>
  <c r="D3389" i="34"/>
  <c r="D3388" i="34"/>
  <c r="D3387" i="34"/>
  <c r="D3386" i="34"/>
  <c r="D3385" i="34"/>
  <c r="D3384" i="34"/>
  <c r="D3383" i="34"/>
  <c r="D3382" i="34"/>
  <c r="D3381" i="34"/>
  <c r="D3380" i="34"/>
  <c r="D3379" i="34"/>
  <c r="D3378" i="34"/>
  <c r="D3377" i="34"/>
  <c r="D3376" i="34"/>
  <c r="D3375" i="34"/>
  <c r="D3374" i="34"/>
  <c r="D3373" i="34"/>
  <c r="D3372" i="34"/>
  <c r="D3371" i="34"/>
  <c r="D3370" i="34"/>
  <c r="D3369" i="34"/>
  <c r="D3368" i="34"/>
  <c r="D3367" i="34"/>
  <c r="D3366" i="34"/>
  <c r="D3365" i="34"/>
  <c r="D3364" i="34"/>
  <c r="D3363" i="34"/>
  <c r="D3362" i="34"/>
  <c r="D3361" i="34"/>
  <c r="D3360" i="34"/>
  <c r="D3359" i="34"/>
  <c r="D3358" i="34"/>
  <c r="D3357" i="34"/>
  <c r="D3356" i="34"/>
  <c r="D3355" i="34"/>
  <c r="D3354" i="34"/>
  <c r="D3353" i="34"/>
  <c r="D3352" i="34"/>
  <c r="D3351" i="34"/>
  <c r="D3350" i="34"/>
  <c r="D3349" i="34"/>
  <c r="D3348" i="34"/>
  <c r="D3347" i="34"/>
  <c r="D3346" i="34"/>
  <c r="D3345" i="34"/>
  <c r="D3344" i="34"/>
  <c r="D3343" i="34"/>
  <c r="D3342" i="34"/>
  <c r="D3341" i="34"/>
  <c r="D3340" i="34"/>
  <c r="D3339" i="34"/>
  <c r="D3338" i="34"/>
  <c r="D3337" i="34"/>
  <c r="D3336" i="34"/>
  <c r="D3335" i="34"/>
  <c r="D3334" i="34"/>
  <c r="D3333" i="34"/>
  <c r="D3332" i="34"/>
  <c r="D3331" i="34"/>
  <c r="D3330" i="34"/>
  <c r="D3329" i="34"/>
  <c r="D3328" i="34"/>
  <c r="D3327" i="34"/>
  <c r="D3326" i="34"/>
  <c r="D3325" i="34"/>
  <c r="D3324" i="34"/>
  <c r="D3323" i="34"/>
  <c r="D3322" i="34"/>
  <c r="D3321" i="34"/>
  <c r="D3320" i="34"/>
  <c r="D3319" i="34"/>
  <c r="D3318" i="34"/>
  <c r="D3317" i="34"/>
  <c r="D3316" i="34"/>
  <c r="D3315" i="34"/>
  <c r="D3314" i="34"/>
  <c r="D3313" i="34"/>
  <c r="D3312" i="34"/>
  <c r="D3311" i="34"/>
  <c r="D3310" i="34"/>
  <c r="D3309" i="34"/>
  <c r="D3308" i="34"/>
  <c r="D3307" i="34"/>
  <c r="D3306" i="34"/>
  <c r="D3305" i="34"/>
  <c r="D3304" i="34"/>
  <c r="D3303" i="34"/>
  <c r="D3302" i="34"/>
  <c r="D3301" i="34"/>
  <c r="D3300" i="34"/>
  <c r="D3299" i="34"/>
  <c r="D3298" i="34"/>
  <c r="D3297" i="34"/>
  <c r="D3296" i="34"/>
  <c r="D3295" i="34"/>
  <c r="D3294" i="34"/>
  <c r="D3293" i="34"/>
  <c r="D3292" i="34"/>
  <c r="D3291" i="34"/>
  <c r="D3290" i="34"/>
  <c r="D3289" i="34"/>
  <c r="D3288" i="34"/>
  <c r="D3287" i="34"/>
  <c r="D3286" i="34"/>
  <c r="D3285" i="34"/>
  <c r="D3284" i="34"/>
  <c r="D3283" i="34"/>
  <c r="D3282" i="34"/>
  <c r="D3281" i="34"/>
  <c r="D3280" i="34"/>
  <c r="D3279" i="34"/>
  <c r="D3278" i="34"/>
  <c r="D3277" i="34"/>
  <c r="D3276" i="34"/>
  <c r="D3275" i="34"/>
  <c r="D3274" i="34"/>
  <c r="D3273" i="34"/>
  <c r="D3272" i="34"/>
  <c r="D3271" i="34"/>
  <c r="D3270" i="34"/>
  <c r="D3269" i="34"/>
  <c r="D3268" i="34"/>
  <c r="D3267" i="34"/>
  <c r="D3266" i="34"/>
  <c r="D3265" i="34"/>
  <c r="D3264" i="34"/>
  <c r="D3263" i="34"/>
  <c r="D3262" i="34"/>
  <c r="D3261" i="34"/>
  <c r="D3260" i="34"/>
  <c r="D3259" i="34"/>
  <c r="D3258" i="34"/>
  <c r="D3257" i="34"/>
  <c r="D3256" i="34"/>
  <c r="D3255" i="34"/>
  <c r="D3254" i="34"/>
  <c r="D3253" i="34"/>
  <c r="D3252" i="34"/>
  <c r="D3251" i="34"/>
  <c r="D3250" i="34"/>
  <c r="D3249" i="34"/>
  <c r="D3248" i="34"/>
  <c r="D3247" i="34"/>
  <c r="D3246" i="34"/>
  <c r="D3245" i="34"/>
  <c r="D3244" i="34"/>
  <c r="D3243" i="34"/>
  <c r="D3242" i="34"/>
  <c r="D3241" i="34"/>
  <c r="D3240" i="34"/>
  <c r="D3239" i="34"/>
  <c r="D3238" i="34"/>
  <c r="D3237" i="34"/>
  <c r="D3236" i="34"/>
  <c r="D3235" i="34"/>
  <c r="D3234" i="34"/>
  <c r="D3233" i="34"/>
  <c r="D3232" i="34"/>
  <c r="D3231" i="34"/>
  <c r="D3230" i="34"/>
  <c r="D3229" i="34"/>
  <c r="D3228" i="34"/>
  <c r="D3227" i="34"/>
  <c r="D3226" i="34"/>
  <c r="D3225" i="34"/>
  <c r="D3224" i="34"/>
  <c r="D3223" i="34"/>
  <c r="D3222" i="34"/>
  <c r="D3221" i="34"/>
  <c r="D3220" i="34"/>
  <c r="D3219" i="34"/>
  <c r="D3218" i="34"/>
  <c r="D3217" i="34"/>
  <c r="D3216" i="34"/>
  <c r="D3215" i="34"/>
  <c r="D3214" i="34"/>
  <c r="D3213" i="34"/>
  <c r="D3212" i="34"/>
  <c r="D3211" i="34"/>
  <c r="D3210" i="34"/>
  <c r="D3209" i="34"/>
  <c r="D3208" i="34"/>
  <c r="D3207" i="34"/>
  <c r="D3206" i="34"/>
  <c r="D3205" i="34"/>
  <c r="D3204" i="34"/>
  <c r="D3203" i="34"/>
  <c r="D3202" i="34"/>
  <c r="D3201" i="34"/>
  <c r="D3200" i="34"/>
  <c r="D3199" i="34"/>
  <c r="D3198" i="34"/>
  <c r="D3197" i="34"/>
  <c r="D3196" i="34"/>
  <c r="D3195" i="34"/>
  <c r="D3194" i="34"/>
  <c r="D3193" i="34"/>
  <c r="D3192" i="34"/>
  <c r="D3191" i="34"/>
  <c r="D3190" i="34"/>
  <c r="D3189" i="34"/>
  <c r="D3188" i="34"/>
  <c r="D3187" i="34"/>
  <c r="D3186" i="34"/>
  <c r="D3185" i="34"/>
  <c r="D3184" i="34"/>
  <c r="D3183" i="34"/>
  <c r="D3182" i="34"/>
  <c r="D3181" i="34"/>
  <c r="D3180" i="34"/>
  <c r="D3179" i="34"/>
  <c r="D3178" i="34"/>
  <c r="D3177" i="34"/>
  <c r="D3176" i="34"/>
  <c r="D3175" i="34"/>
  <c r="D3174" i="34"/>
  <c r="D3173" i="34"/>
  <c r="D3172" i="34"/>
  <c r="D3171" i="34"/>
  <c r="D3170" i="34"/>
  <c r="D3169" i="34"/>
  <c r="D3168" i="34"/>
  <c r="D3167" i="34"/>
  <c r="D3166" i="34"/>
  <c r="D3165" i="34"/>
  <c r="D3164" i="34"/>
  <c r="D3163" i="34"/>
  <c r="D3162" i="34"/>
  <c r="D3161" i="34"/>
  <c r="D3160" i="34"/>
  <c r="D3159" i="34"/>
  <c r="D3158" i="34"/>
  <c r="D3157" i="34"/>
  <c r="D3156" i="34"/>
  <c r="D3155" i="34"/>
  <c r="D3154" i="34"/>
  <c r="D3153" i="34"/>
  <c r="D3152" i="34"/>
  <c r="D3151" i="34"/>
  <c r="D3150" i="34"/>
  <c r="D3149" i="34"/>
  <c r="D3148" i="34"/>
  <c r="D3147" i="34"/>
  <c r="D3146" i="34"/>
  <c r="D3145" i="34"/>
  <c r="D3144" i="34"/>
  <c r="D3143" i="34"/>
  <c r="D3142" i="34"/>
  <c r="D3141" i="34"/>
  <c r="D3140" i="34"/>
  <c r="D3139" i="34"/>
  <c r="D3138" i="34"/>
  <c r="D3137" i="34"/>
  <c r="D3136" i="34"/>
  <c r="D3135" i="34"/>
  <c r="D3134" i="34"/>
  <c r="D3133" i="34"/>
  <c r="D3132" i="34"/>
  <c r="D3131" i="34"/>
  <c r="D3130" i="34"/>
  <c r="D3129" i="34"/>
  <c r="D3128" i="34"/>
  <c r="D3127" i="34"/>
  <c r="D3126" i="34"/>
  <c r="D3125" i="34"/>
  <c r="D3124" i="34"/>
  <c r="D3123" i="34"/>
  <c r="D3122" i="34"/>
  <c r="D3121" i="34"/>
  <c r="D3120" i="34"/>
  <c r="D3119" i="34"/>
  <c r="D3118" i="34"/>
  <c r="D3117" i="34"/>
  <c r="D3116" i="34"/>
  <c r="D3115" i="34"/>
  <c r="D3114" i="34"/>
  <c r="D3113" i="34"/>
  <c r="D3112" i="34"/>
  <c r="D3111" i="34"/>
  <c r="D3110" i="34"/>
  <c r="D3109" i="34"/>
  <c r="D3108" i="34"/>
  <c r="D3107" i="34"/>
  <c r="D3106" i="34"/>
  <c r="D3105" i="34"/>
  <c r="D3104" i="34"/>
  <c r="D3103" i="34"/>
  <c r="D3102" i="34"/>
  <c r="D3101" i="34"/>
  <c r="D3100" i="34"/>
  <c r="D3099" i="34"/>
  <c r="D3098" i="34"/>
  <c r="D3097" i="34"/>
  <c r="D3096" i="34"/>
  <c r="D3095" i="34"/>
  <c r="D3094" i="34"/>
  <c r="D3093" i="34"/>
  <c r="D3092" i="34"/>
  <c r="D3091" i="34"/>
  <c r="D3090" i="34"/>
  <c r="D3089" i="34"/>
  <c r="D3088" i="34"/>
  <c r="D3087" i="34"/>
  <c r="D3086" i="34"/>
  <c r="D3085" i="34"/>
  <c r="D3084" i="34"/>
  <c r="D3083" i="34"/>
  <c r="D3082" i="34"/>
  <c r="D3081" i="34"/>
  <c r="D3080" i="34"/>
  <c r="D3079" i="34"/>
  <c r="D3078" i="34"/>
  <c r="D3077" i="34"/>
  <c r="D3076" i="34"/>
  <c r="D3075" i="34"/>
  <c r="D3074" i="34"/>
  <c r="D3073" i="34"/>
  <c r="D3072" i="34"/>
  <c r="D3071" i="34"/>
  <c r="D3070" i="34"/>
  <c r="D3069" i="34"/>
  <c r="D3068" i="34"/>
  <c r="D3067" i="34"/>
  <c r="D3066" i="34"/>
  <c r="D3065" i="34"/>
  <c r="D3064" i="34"/>
  <c r="D3063" i="34"/>
  <c r="D3062" i="34"/>
  <c r="D3061" i="34"/>
  <c r="D3060" i="34"/>
  <c r="D3059" i="34"/>
  <c r="D3058" i="34"/>
  <c r="D3057" i="34"/>
  <c r="D3056" i="34"/>
  <c r="D3055" i="34"/>
  <c r="D3054" i="34"/>
  <c r="D3053" i="34"/>
  <c r="D3052" i="34"/>
  <c r="D3051" i="34"/>
  <c r="D3050" i="34"/>
  <c r="D3049" i="34"/>
  <c r="D3048" i="34"/>
  <c r="D3047" i="34"/>
  <c r="D3046" i="34"/>
  <c r="D3045" i="34"/>
  <c r="D3044" i="34"/>
  <c r="D3043" i="34"/>
  <c r="D3042" i="34"/>
  <c r="D3041" i="34"/>
  <c r="D3040" i="34"/>
  <c r="D3039" i="34"/>
  <c r="D3038" i="34"/>
  <c r="D3037" i="34"/>
  <c r="D3036" i="34"/>
  <c r="D3035" i="34"/>
  <c r="D3034" i="34"/>
  <c r="D3033" i="34"/>
  <c r="D3032" i="34"/>
  <c r="D3031" i="34"/>
  <c r="D3030" i="34"/>
  <c r="D3029" i="34"/>
  <c r="D3028" i="34"/>
  <c r="D3027" i="34"/>
  <c r="D3026" i="34"/>
  <c r="D3025" i="34"/>
  <c r="D3024" i="34"/>
  <c r="D3023" i="34"/>
  <c r="D3022" i="34"/>
  <c r="D3021" i="34"/>
  <c r="D3020" i="34"/>
  <c r="D3019" i="34"/>
  <c r="D3018" i="34"/>
  <c r="D3017" i="34"/>
  <c r="D3016" i="34"/>
  <c r="D3015" i="34"/>
  <c r="D3014" i="34"/>
  <c r="D3013" i="34"/>
  <c r="D3012" i="34"/>
  <c r="D3011" i="34"/>
  <c r="D3010" i="34"/>
  <c r="D3009" i="34"/>
  <c r="D3008" i="34"/>
  <c r="D3007" i="34"/>
  <c r="D3006" i="34"/>
  <c r="D3005" i="34"/>
  <c r="D3004" i="34"/>
  <c r="D3003" i="34"/>
  <c r="D3002" i="34"/>
  <c r="D3001" i="34"/>
  <c r="D3000" i="34"/>
  <c r="D2999" i="34"/>
  <c r="D2998" i="34"/>
  <c r="D2997" i="34"/>
  <c r="D2996" i="34"/>
  <c r="D2995" i="34"/>
  <c r="D2994" i="34"/>
  <c r="D2993" i="34"/>
  <c r="D2992" i="34"/>
  <c r="D2991" i="34"/>
  <c r="D2990" i="34"/>
  <c r="D2989" i="34"/>
  <c r="D2988" i="34"/>
  <c r="D2987" i="34"/>
  <c r="D2986" i="34"/>
  <c r="D2985" i="34"/>
  <c r="D2984" i="34"/>
  <c r="D2983" i="34"/>
  <c r="D2982" i="34"/>
  <c r="D2981" i="34"/>
  <c r="D2980" i="34"/>
  <c r="D2979" i="34"/>
  <c r="D2978" i="34"/>
  <c r="D2977" i="34"/>
  <c r="D2976" i="34"/>
  <c r="D2975" i="34"/>
  <c r="D2974" i="34"/>
  <c r="D2973" i="34"/>
  <c r="D2972" i="34"/>
  <c r="D2971" i="34"/>
  <c r="D2970" i="34"/>
  <c r="D2969" i="34"/>
  <c r="D2968" i="34"/>
  <c r="D2967" i="34"/>
  <c r="D2966" i="34"/>
  <c r="D2965" i="34"/>
  <c r="D2964" i="34"/>
  <c r="D2963" i="34"/>
  <c r="D2962" i="34"/>
  <c r="D2961" i="34"/>
  <c r="D2960" i="34"/>
  <c r="D2959" i="34"/>
  <c r="D2958" i="34"/>
  <c r="D2957" i="34"/>
  <c r="D2956" i="34"/>
  <c r="D2955" i="34"/>
  <c r="D2954" i="34"/>
  <c r="D2953" i="34"/>
  <c r="D2952" i="34"/>
  <c r="D2951" i="34"/>
  <c r="D2950" i="34"/>
  <c r="D2949" i="34"/>
  <c r="D2948" i="34"/>
  <c r="D2947" i="34"/>
  <c r="D2946" i="34"/>
  <c r="D2945" i="34"/>
  <c r="D2944" i="34"/>
  <c r="D2943" i="34"/>
  <c r="D2942" i="34"/>
  <c r="D2941" i="34"/>
  <c r="D2940" i="34"/>
  <c r="D2939" i="34"/>
  <c r="D2938" i="34"/>
  <c r="D2937" i="34"/>
  <c r="D2936" i="34"/>
  <c r="D2935" i="34"/>
  <c r="D2934" i="34"/>
  <c r="D2933" i="34"/>
  <c r="D2932" i="34"/>
  <c r="D2931" i="34"/>
  <c r="D2930" i="34"/>
  <c r="D2929" i="34"/>
  <c r="D2928" i="34"/>
  <c r="D2927" i="34"/>
  <c r="D2926" i="34"/>
  <c r="D2925" i="34"/>
  <c r="D2924" i="34"/>
  <c r="D2923" i="34"/>
  <c r="D2922" i="34"/>
  <c r="D2921" i="34"/>
  <c r="D2920" i="34"/>
  <c r="D2919" i="34"/>
  <c r="D2918" i="34"/>
  <c r="D2917" i="34"/>
  <c r="D2916" i="34"/>
  <c r="D2915" i="34"/>
  <c r="D2914" i="34"/>
  <c r="D2913" i="34"/>
  <c r="D2912" i="34"/>
  <c r="D2911" i="34"/>
  <c r="D2910" i="34"/>
  <c r="D2909" i="34"/>
  <c r="D2908" i="34"/>
  <c r="D2907" i="34"/>
  <c r="D2906" i="34"/>
  <c r="D2905" i="34"/>
  <c r="D2904" i="34"/>
  <c r="D2903" i="34"/>
  <c r="D2902" i="34"/>
  <c r="D2901" i="34"/>
  <c r="D2900" i="34"/>
  <c r="D2899" i="34"/>
  <c r="D2898" i="34"/>
  <c r="D2897" i="34"/>
  <c r="D2896" i="34"/>
  <c r="D2895" i="34"/>
  <c r="D2894" i="34"/>
  <c r="D2893" i="34"/>
  <c r="D2892" i="34"/>
  <c r="D2891" i="34"/>
  <c r="D2890" i="34"/>
  <c r="D2889" i="34"/>
  <c r="D2888" i="34"/>
  <c r="D2887" i="34"/>
  <c r="D2886" i="34"/>
  <c r="D2885" i="34"/>
  <c r="D2884" i="34"/>
  <c r="D2883" i="34"/>
  <c r="D2882" i="34"/>
  <c r="D2881" i="34"/>
  <c r="D2880" i="34"/>
  <c r="D2879" i="34"/>
  <c r="D2878" i="34"/>
  <c r="D2877" i="34"/>
  <c r="D2876" i="34"/>
  <c r="D2875" i="34"/>
  <c r="D2874" i="34"/>
  <c r="D2873" i="34"/>
  <c r="D2872" i="34"/>
  <c r="D2871" i="34"/>
  <c r="D2870" i="34"/>
  <c r="D2869" i="34"/>
  <c r="D2868" i="34"/>
  <c r="D2867" i="34"/>
  <c r="D2866" i="34"/>
  <c r="D2865" i="34"/>
  <c r="D2864" i="34"/>
  <c r="D2863" i="34"/>
  <c r="D2862" i="34"/>
  <c r="D2861" i="34"/>
  <c r="D2860" i="34"/>
  <c r="D2859" i="34"/>
  <c r="D2858" i="34"/>
  <c r="D2857" i="34"/>
  <c r="D2856" i="34"/>
  <c r="D2855" i="34"/>
  <c r="D2854" i="34"/>
  <c r="D2853" i="34"/>
  <c r="D2852" i="34"/>
  <c r="D2851" i="34"/>
  <c r="D2850" i="34"/>
  <c r="D2849" i="34"/>
  <c r="D2848" i="34"/>
  <c r="D2847" i="34"/>
  <c r="D2846" i="34"/>
  <c r="D2845" i="34"/>
  <c r="D2844" i="34"/>
  <c r="D2843" i="34"/>
  <c r="D2842" i="34"/>
  <c r="D2841" i="34"/>
  <c r="D2840" i="34"/>
  <c r="D2839" i="34"/>
  <c r="D2838" i="34"/>
  <c r="D2837" i="34"/>
  <c r="D2836" i="34"/>
  <c r="D2835" i="34"/>
  <c r="D2834" i="34"/>
  <c r="D2833" i="34"/>
  <c r="D2832" i="34"/>
  <c r="D2831" i="34"/>
  <c r="D2830" i="34"/>
  <c r="D2829" i="34"/>
  <c r="D2828" i="34"/>
  <c r="D2827" i="34"/>
  <c r="D2826" i="34"/>
  <c r="D2825" i="34"/>
  <c r="D2824" i="34"/>
  <c r="D2823" i="34"/>
  <c r="D2822" i="34"/>
  <c r="D2821" i="34"/>
  <c r="D2820" i="34"/>
  <c r="D2819" i="34"/>
  <c r="D2818" i="34"/>
  <c r="D2817" i="34"/>
  <c r="D2816" i="34"/>
  <c r="D2815" i="34"/>
  <c r="D2814" i="34"/>
  <c r="D2813" i="34"/>
  <c r="D2812" i="34"/>
  <c r="D2811" i="34"/>
  <c r="D2810" i="34"/>
  <c r="D2809" i="34"/>
  <c r="D2808" i="34"/>
  <c r="D2807" i="34"/>
  <c r="D2806" i="34"/>
  <c r="D2805" i="34"/>
  <c r="D2804" i="34"/>
  <c r="D2803" i="34"/>
  <c r="D2802" i="34"/>
  <c r="D2801" i="34"/>
  <c r="D2800" i="34"/>
  <c r="D2799" i="34"/>
  <c r="D2798" i="34"/>
  <c r="D2797" i="34"/>
  <c r="D2796" i="34"/>
  <c r="D2795" i="34"/>
  <c r="D2794" i="34"/>
  <c r="D2793" i="34"/>
  <c r="D2792" i="34"/>
  <c r="D2791" i="34"/>
  <c r="D2790" i="34"/>
  <c r="D2789" i="34"/>
  <c r="D2788" i="34"/>
  <c r="D2787" i="34"/>
  <c r="D2786" i="34"/>
  <c r="D2785" i="34"/>
  <c r="D2784" i="34"/>
  <c r="D2783" i="34"/>
  <c r="D2782" i="34"/>
  <c r="D2781" i="34"/>
  <c r="D2780" i="34"/>
  <c r="D2779" i="34"/>
  <c r="D2778" i="34"/>
  <c r="D2777" i="34"/>
  <c r="D2776" i="34"/>
  <c r="D2775" i="34"/>
  <c r="D2774" i="34"/>
  <c r="D2773" i="34"/>
  <c r="D2772" i="34"/>
  <c r="D2771" i="34"/>
  <c r="D2770" i="34"/>
  <c r="D2769" i="34"/>
  <c r="D2768" i="34"/>
  <c r="D2767" i="34"/>
  <c r="D2766" i="34"/>
  <c r="D2765" i="34"/>
  <c r="D2764" i="34"/>
  <c r="D2763" i="34"/>
  <c r="D2762" i="34"/>
  <c r="D2761" i="34"/>
  <c r="D2760" i="34"/>
  <c r="D2759" i="34"/>
  <c r="D2758" i="34"/>
  <c r="D2757" i="34"/>
  <c r="D2756" i="34"/>
  <c r="D2755" i="34"/>
  <c r="D2754" i="34"/>
  <c r="D2753" i="34"/>
  <c r="D2752" i="34"/>
  <c r="D2751" i="34"/>
  <c r="D2750" i="34"/>
  <c r="D2749" i="34"/>
  <c r="D2748" i="34"/>
  <c r="D2747" i="34"/>
  <c r="D2746" i="34"/>
  <c r="D2745" i="34"/>
  <c r="D2744" i="34"/>
  <c r="D2743" i="34"/>
  <c r="D2742" i="34"/>
  <c r="D2741" i="34"/>
  <c r="D2740" i="34"/>
  <c r="D2739" i="34"/>
  <c r="D2738" i="34"/>
  <c r="D2737" i="34"/>
  <c r="D2736" i="34"/>
  <c r="D2735" i="34"/>
  <c r="D2734" i="34"/>
  <c r="D2733" i="34"/>
  <c r="D2732" i="34"/>
  <c r="D2731" i="34"/>
  <c r="D2730" i="34"/>
  <c r="D2729" i="34"/>
  <c r="D2728" i="34"/>
  <c r="D2727" i="34"/>
  <c r="D2726" i="34"/>
  <c r="D2725" i="34"/>
  <c r="D2724" i="34"/>
  <c r="D2723" i="34"/>
  <c r="D2722" i="34"/>
  <c r="D2721" i="34"/>
  <c r="D2720" i="34"/>
  <c r="D2719" i="34"/>
  <c r="D2718" i="34"/>
  <c r="D2717" i="34"/>
  <c r="D2716" i="34"/>
  <c r="D2715" i="34"/>
  <c r="D2714" i="34"/>
  <c r="D2713" i="34"/>
  <c r="D2712" i="34"/>
  <c r="D2711" i="34"/>
  <c r="D2710" i="34"/>
  <c r="D2709" i="34"/>
  <c r="D2708" i="34"/>
  <c r="D2707" i="34"/>
  <c r="D2706" i="34"/>
  <c r="D2705" i="34"/>
  <c r="D2704" i="34"/>
  <c r="D2703" i="34"/>
  <c r="D2702" i="34"/>
  <c r="D2701" i="34"/>
  <c r="D2700" i="34"/>
  <c r="D2699" i="34"/>
  <c r="D2698" i="34"/>
  <c r="D2697" i="34"/>
  <c r="D2696" i="34"/>
  <c r="D2695" i="34"/>
  <c r="D2694" i="34"/>
  <c r="D2693" i="34"/>
  <c r="D2692" i="34"/>
  <c r="D2691" i="34"/>
  <c r="D2690" i="34"/>
  <c r="D2689" i="34"/>
  <c r="D2688" i="34"/>
  <c r="D2687" i="34"/>
  <c r="D2686" i="34"/>
  <c r="D2685" i="34"/>
  <c r="D2684" i="34"/>
  <c r="D2683" i="34"/>
  <c r="D2682" i="34"/>
  <c r="D2681" i="34"/>
  <c r="D2680" i="34"/>
  <c r="D2679" i="34"/>
  <c r="D2678" i="34"/>
  <c r="D2677" i="34"/>
  <c r="D2676" i="34"/>
  <c r="D2675" i="34"/>
  <c r="D2674" i="34"/>
  <c r="D2673" i="34"/>
  <c r="D2672" i="34"/>
  <c r="D2671" i="34"/>
  <c r="D2670" i="34"/>
  <c r="D2669" i="34"/>
  <c r="D2668" i="34"/>
  <c r="D2667" i="34"/>
  <c r="D2666" i="34"/>
  <c r="D2665" i="34"/>
  <c r="D2664" i="34"/>
  <c r="D2663" i="34"/>
  <c r="D2662" i="34"/>
  <c r="D2661" i="34"/>
  <c r="D2660" i="34"/>
  <c r="D2659" i="34"/>
  <c r="D2658" i="34"/>
  <c r="D2657" i="34"/>
  <c r="D2656" i="34"/>
  <c r="D2655" i="34"/>
  <c r="D2654" i="34"/>
  <c r="D2653" i="34"/>
  <c r="D2652" i="34"/>
  <c r="D2651" i="34"/>
  <c r="D2650" i="34"/>
  <c r="D2649" i="34"/>
  <c r="D2648" i="34"/>
  <c r="D2647" i="34"/>
  <c r="D2646" i="34"/>
  <c r="D2645" i="34"/>
  <c r="D2644" i="34"/>
  <c r="D2643" i="34"/>
  <c r="D2642" i="34"/>
  <c r="D2641" i="34"/>
  <c r="D2640" i="34"/>
  <c r="D2639" i="34"/>
  <c r="D2638" i="34"/>
  <c r="D2637" i="34"/>
  <c r="D2636" i="34"/>
  <c r="D2635" i="34"/>
  <c r="D2634" i="34"/>
  <c r="D2633" i="34"/>
  <c r="D2632" i="34"/>
  <c r="D2631" i="34"/>
  <c r="D2630" i="34"/>
  <c r="D2629" i="34"/>
  <c r="D2628" i="34"/>
  <c r="D2627" i="34"/>
  <c r="D2626" i="34"/>
  <c r="D2625" i="34"/>
  <c r="D2624" i="34"/>
  <c r="D2623" i="34"/>
  <c r="D2622" i="34"/>
  <c r="D2621" i="34"/>
  <c r="D2620" i="34"/>
  <c r="D2619" i="34"/>
  <c r="D2618" i="34"/>
  <c r="D2617" i="34"/>
  <c r="D2616" i="34"/>
  <c r="D2615" i="34"/>
  <c r="D2614" i="34"/>
  <c r="D2613" i="34"/>
  <c r="D2612" i="34"/>
  <c r="D2611" i="34"/>
  <c r="D2610" i="34"/>
  <c r="D2609" i="34"/>
  <c r="D2608" i="34"/>
  <c r="D2607" i="34"/>
  <c r="D2606" i="34"/>
  <c r="D2605" i="34"/>
  <c r="D2604" i="34"/>
  <c r="D2603" i="34"/>
  <c r="D2602" i="34"/>
  <c r="D2601" i="34"/>
  <c r="D2600" i="34"/>
  <c r="D2599" i="34"/>
  <c r="D2598" i="34"/>
  <c r="D2597" i="34"/>
  <c r="D2596" i="34"/>
  <c r="D2595" i="34"/>
  <c r="D2594" i="34"/>
  <c r="D2593" i="34"/>
  <c r="D2592" i="34"/>
  <c r="D2591" i="34"/>
  <c r="D2590" i="34"/>
  <c r="D2589" i="34"/>
  <c r="D2588" i="34"/>
  <c r="D2587" i="34"/>
  <c r="D2586" i="34"/>
  <c r="D2585" i="34"/>
  <c r="D2584" i="34"/>
  <c r="D2583" i="34"/>
  <c r="D2582" i="34"/>
  <c r="D2581" i="34"/>
  <c r="D2580" i="34"/>
  <c r="D2579" i="34"/>
  <c r="D2578" i="34"/>
  <c r="D2577" i="34"/>
  <c r="D2576" i="34"/>
  <c r="D2575" i="34"/>
  <c r="D2574" i="34"/>
  <c r="D2573" i="34"/>
  <c r="D2572" i="34"/>
  <c r="D2571" i="34"/>
  <c r="D2570" i="34"/>
  <c r="D2569" i="34"/>
  <c r="D2568" i="34"/>
  <c r="D2567" i="34"/>
  <c r="D2566" i="34"/>
  <c r="D2565" i="34"/>
  <c r="D2564" i="34"/>
  <c r="D2563" i="34"/>
  <c r="D2562" i="34"/>
  <c r="D2561" i="34"/>
  <c r="D2560" i="34"/>
  <c r="D2559" i="34"/>
  <c r="D2558" i="34"/>
  <c r="D2557" i="34"/>
  <c r="D2556" i="34"/>
  <c r="D2555" i="34"/>
  <c r="D2554" i="34"/>
  <c r="D2553" i="34"/>
  <c r="D2552" i="34"/>
  <c r="D2551" i="34"/>
  <c r="D2550" i="34"/>
  <c r="D2549" i="34"/>
  <c r="D2548" i="34"/>
  <c r="D2547" i="34"/>
  <c r="D2546" i="34"/>
  <c r="D2545" i="34"/>
  <c r="D2544" i="34"/>
  <c r="D2543" i="34"/>
  <c r="D2542" i="34"/>
  <c r="D2541" i="34"/>
  <c r="D2540" i="34"/>
  <c r="D2539" i="34"/>
  <c r="D2538" i="34"/>
  <c r="D2537" i="34"/>
  <c r="D2536" i="34"/>
  <c r="D2535" i="34"/>
  <c r="D2534" i="34"/>
  <c r="D2533" i="34"/>
  <c r="D2532" i="34"/>
  <c r="D2531" i="34"/>
  <c r="D2530" i="34"/>
  <c r="D2529" i="34"/>
  <c r="D2528" i="34"/>
  <c r="D2527" i="34"/>
  <c r="D2526" i="34"/>
  <c r="D2525" i="34"/>
  <c r="D2524" i="34"/>
  <c r="D2523" i="34"/>
  <c r="D2522" i="34"/>
  <c r="D2521" i="34"/>
  <c r="D2520" i="34"/>
  <c r="D2519" i="34"/>
  <c r="D2518" i="34"/>
  <c r="D2517" i="34"/>
  <c r="D2516" i="34"/>
  <c r="D2515" i="34"/>
  <c r="D2514" i="34"/>
  <c r="D2513" i="34"/>
  <c r="D2512" i="34"/>
  <c r="D2511" i="34"/>
  <c r="D2510" i="34"/>
  <c r="D2509" i="34"/>
  <c r="D2508" i="34"/>
  <c r="D2507" i="34"/>
  <c r="D2506" i="34"/>
  <c r="D2505" i="34"/>
  <c r="D2504" i="34"/>
  <c r="D2503" i="34"/>
  <c r="D2502" i="34"/>
  <c r="D2501" i="34"/>
  <c r="D2500" i="34"/>
  <c r="D2499" i="34"/>
  <c r="D2498" i="34"/>
  <c r="D2497" i="34"/>
  <c r="D2496" i="34"/>
  <c r="D2495" i="34"/>
  <c r="D2494" i="34"/>
  <c r="D2493" i="34"/>
  <c r="D2492" i="34"/>
  <c r="D2491" i="34"/>
  <c r="D2490" i="34"/>
  <c r="D2489" i="34"/>
  <c r="D2488" i="34"/>
  <c r="D2487" i="34"/>
  <c r="D2486" i="34"/>
  <c r="D2485" i="34"/>
  <c r="D2484" i="34"/>
  <c r="D2483" i="34"/>
  <c r="D2482" i="34"/>
  <c r="D2481" i="34"/>
  <c r="D2480" i="34"/>
  <c r="D2479" i="34"/>
  <c r="D2478" i="34"/>
  <c r="D2477" i="34"/>
  <c r="D2476" i="34"/>
  <c r="D2475" i="34"/>
  <c r="D2474" i="34"/>
  <c r="D2473" i="34"/>
  <c r="D2472" i="34"/>
  <c r="D2471" i="34"/>
  <c r="D2470" i="34"/>
  <c r="D2469" i="34"/>
  <c r="D2468" i="34"/>
  <c r="D2467" i="34"/>
  <c r="D2466" i="34"/>
  <c r="D2465" i="34"/>
  <c r="D2464" i="34"/>
  <c r="D2463" i="34"/>
  <c r="D2462" i="34"/>
  <c r="D2461" i="34"/>
  <c r="D2460" i="34"/>
  <c r="D2459" i="34"/>
  <c r="D2458" i="34"/>
  <c r="D2457" i="34"/>
  <c r="D2456" i="34"/>
  <c r="D2455" i="34"/>
  <c r="D2454" i="34"/>
  <c r="D2453" i="34"/>
  <c r="D2452" i="34"/>
  <c r="D2451" i="34"/>
  <c r="D2450" i="34"/>
  <c r="D2449" i="34"/>
  <c r="D2448" i="34"/>
  <c r="D2447" i="34"/>
  <c r="D2446" i="34"/>
  <c r="D2445" i="34"/>
  <c r="D2444" i="34"/>
  <c r="D2443" i="34"/>
  <c r="D2442" i="34"/>
  <c r="D2441" i="34"/>
  <c r="D2440" i="34"/>
  <c r="D2439" i="34"/>
  <c r="D2438" i="34"/>
  <c r="D2437" i="34"/>
  <c r="D2436" i="34"/>
  <c r="D2435" i="34"/>
  <c r="D2434" i="34"/>
  <c r="D2433" i="34"/>
  <c r="D2432" i="34"/>
  <c r="D2431" i="34"/>
  <c r="D2430" i="34"/>
  <c r="D2429" i="34"/>
  <c r="D2428" i="34"/>
  <c r="D2427" i="34"/>
  <c r="D2426" i="34"/>
  <c r="D2425" i="34"/>
  <c r="D2424" i="34"/>
  <c r="D2423" i="34"/>
  <c r="D2422" i="34"/>
  <c r="D2421" i="34"/>
  <c r="D2420" i="34"/>
  <c r="D2419" i="34"/>
  <c r="D2418" i="34"/>
  <c r="D2417" i="34"/>
  <c r="D2416" i="34"/>
  <c r="D2415" i="34"/>
  <c r="D2414" i="34"/>
  <c r="D2413" i="34"/>
  <c r="D2412" i="34"/>
  <c r="D2411" i="34"/>
  <c r="D2410" i="34"/>
  <c r="D2409" i="34"/>
  <c r="D2408" i="34"/>
  <c r="D2407" i="34"/>
  <c r="D2406" i="34"/>
  <c r="D2405" i="34"/>
  <c r="D2404" i="34"/>
  <c r="D2403" i="34"/>
  <c r="D2402" i="34"/>
  <c r="D2401" i="34"/>
  <c r="D2400" i="34"/>
  <c r="D2399" i="34"/>
  <c r="D2398" i="34"/>
  <c r="D2397" i="34"/>
  <c r="D2396" i="34"/>
  <c r="D2395" i="34"/>
  <c r="D2394" i="34"/>
  <c r="D2393" i="34"/>
  <c r="D2392" i="34"/>
  <c r="D2391" i="34"/>
  <c r="D2390" i="34"/>
  <c r="D2389" i="34"/>
  <c r="D2388" i="34"/>
  <c r="D2387" i="34"/>
  <c r="D2386" i="34"/>
  <c r="D2385" i="34"/>
  <c r="D2384" i="34"/>
  <c r="D2383" i="34"/>
  <c r="D2382" i="34"/>
  <c r="D2381" i="34"/>
  <c r="D2380" i="34"/>
  <c r="D2379" i="34"/>
  <c r="D2378" i="34"/>
  <c r="D2377" i="34"/>
  <c r="D2376" i="34"/>
  <c r="D2375" i="34"/>
  <c r="D2374" i="34"/>
  <c r="D2373" i="34"/>
  <c r="D2372" i="34"/>
  <c r="D2371" i="34"/>
  <c r="D2370" i="34"/>
  <c r="D2369" i="34"/>
  <c r="D2368" i="34"/>
  <c r="D2367" i="34"/>
  <c r="D2366" i="34"/>
  <c r="D2365" i="34"/>
  <c r="D2364" i="34"/>
  <c r="D2363" i="34"/>
  <c r="D2362" i="34"/>
  <c r="D2361" i="34"/>
  <c r="D2360" i="34"/>
  <c r="D2359" i="34"/>
  <c r="D2358" i="34"/>
  <c r="D2357" i="34"/>
  <c r="D2356" i="34"/>
  <c r="D2355" i="34"/>
  <c r="D2354" i="34"/>
  <c r="D2353" i="34"/>
  <c r="D2352" i="34"/>
  <c r="D2351" i="34"/>
  <c r="D2350" i="34"/>
  <c r="D2349" i="34"/>
  <c r="D2348" i="34"/>
  <c r="D2347" i="34"/>
  <c r="D2346" i="34"/>
  <c r="D2345" i="34"/>
  <c r="D2344" i="34"/>
  <c r="D2343" i="34"/>
  <c r="D2342" i="34"/>
  <c r="D2341" i="34"/>
  <c r="D2340" i="34"/>
  <c r="D2339" i="34"/>
  <c r="D2338" i="34"/>
  <c r="D2337" i="34"/>
  <c r="D2336" i="34"/>
  <c r="D2335" i="34"/>
  <c r="D2334" i="34"/>
  <c r="D2333" i="34"/>
  <c r="D2332" i="34"/>
  <c r="D2331" i="34"/>
  <c r="D2330" i="34"/>
  <c r="D2329" i="34"/>
  <c r="D2328" i="34"/>
  <c r="D2327" i="34"/>
  <c r="D2326" i="34"/>
  <c r="D2325" i="34"/>
  <c r="D2324" i="34"/>
  <c r="D2323" i="34"/>
  <c r="D2322" i="34"/>
  <c r="D2321" i="34"/>
  <c r="D2320" i="34"/>
  <c r="D2319" i="34"/>
  <c r="D2318" i="34"/>
  <c r="D2317" i="34"/>
  <c r="D2316" i="34"/>
  <c r="D2315" i="34"/>
  <c r="D2314" i="34"/>
  <c r="D2313" i="34"/>
  <c r="D2312" i="34"/>
  <c r="D2311" i="34"/>
  <c r="D2310" i="34"/>
  <c r="D2309" i="34"/>
  <c r="D2308" i="34"/>
  <c r="D2307" i="34"/>
  <c r="D2306" i="34"/>
  <c r="D2305" i="34"/>
  <c r="D2304" i="34"/>
  <c r="D2303" i="34"/>
  <c r="D2302" i="34"/>
  <c r="D2301" i="34"/>
  <c r="D2300" i="34"/>
  <c r="D2299" i="34"/>
  <c r="D2298" i="34"/>
  <c r="D2297" i="34"/>
  <c r="D2296" i="34"/>
  <c r="D2295" i="34"/>
  <c r="D2294" i="34"/>
  <c r="D2293" i="34"/>
  <c r="D2292" i="34"/>
  <c r="D2291" i="34"/>
  <c r="D2290" i="34"/>
  <c r="D2289" i="34"/>
  <c r="D2288" i="34"/>
  <c r="D2287" i="34"/>
  <c r="D2286" i="34"/>
  <c r="D2285" i="34"/>
  <c r="D2284" i="34"/>
  <c r="D2283" i="34"/>
  <c r="D2282" i="34"/>
  <c r="D2281" i="34"/>
  <c r="D2280" i="34"/>
  <c r="D2279" i="34"/>
  <c r="D2278" i="34"/>
  <c r="D2277" i="34"/>
  <c r="D2276" i="34"/>
  <c r="D2275" i="34"/>
  <c r="D2274" i="34"/>
  <c r="D2273" i="34"/>
  <c r="D2272" i="34"/>
  <c r="D2271" i="34"/>
  <c r="D2270" i="34"/>
  <c r="D2269" i="34"/>
  <c r="D2268" i="34"/>
  <c r="D2267" i="34"/>
  <c r="D2266" i="34"/>
  <c r="D2265" i="34"/>
  <c r="D2264" i="34"/>
  <c r="D2263" i="34"/>
  <c r="D2262" i="34"/>
  <c r="D2261" i="34"/>
  <c r="D2260" i="34"/>
  <c r="D2259" i="34"/>
  <c r="D2258" i="34"/>
  <c r="D2257" i="34"/>
  <c r="D2256" i="34"/>
  <c r="D2255" i="34"/>
  <c r="D2254" i="34"/>
  <c r="D2253" i="34"/>
  <c r="D2252" i="34"/>
  <c r="D2251" i="34"/>
  <c r="D2250" i="34"/>
  <c r="D2249" i="34"/>
  <c r="D2248" i="34"/>
  <c r="D2247" i="34"/>
  <c r="D2246" i="34"/>
  <c r="D2245" i="34"/>
  <c r="D2244" i="34"/>
  <c r="D2243" i="34"/>
  <c r="D2242" i="34"/>
  <c r="D2241" i="34"/>
  <c r="D2240" i="34"/>
  <c r="D2239" i="34"/>
  <c r="D2238" i="34"/>
  <c r="D2237" i="34"/>
  <c r="D2236" i="34"/>
  <c r="D2235" i="34"/>
  <c r="D2234" i="34"/>
  <c r="D2233" i="34"/>
  <c r="D2232" i="34"/>
  <c r="D2231" i="34"/>
  <c r="D2230" i="34"/>
  <c r="D2229" i="34"/>
  <c r="D2228" i="34"/>
  <c r="D2227" i="34"/>
  <c r="D2226" i="34"/>
  <c r="D2225" i="34"/>
  <c r="D2224" i="34"/>
  <c r="D2223" i="34"/>
  <c r="D2222" i="34"/>
  <c r="D2221" i="34"/>
  <c r="D2220" i="34"/>
  <c r="D2219" i="34"/>
  <c r="D2218" i="34"/>
  <c r="D2217" i="34"/>
  <c r="D2216" i="34"/>
  <c r="D2215" i="34"/>
  <c r="D2214" i="34"/>
  <c r="D2213" i="34"/>
  <c r="D2212" i="34"/>
  <c r="D2211" i="34"/>
  <c r="D2210" i="34"/>
  <c r="D2209" i="34"/>
  <c r="D2208" i="34"/>
  <c r="D2207" i="34"/>
  <c r="D2206" i="34"/>
  <c r="D2205" i="34"/>
  <c r="D2204" i="34"/>
  <c r="D2203" i="34"/>
  <c r="D2202" i="34"/>
  <c r="D2201" i="34"/>
  <c r="D2200" i="34"/>
  <c r="D2199" i="34"/>
  <c r="D2198" i="34"/>
  <c r="D2197" i="34"/>
  <c r="D2196" i="34"/>
  <c r="D2195" i="34"/>
  <c r="D2194" i="34"/>
  <c r="D2193" i="34"/>
  <c r="D2192" i="34"/>
  <c r="D2191" i="34"/>
  <c r="D2190" i="34"/>
  <c r="D2189" i="34"/>
  <c r="D2188" i="34"/>
  <c r="D2187" i="34"/>
  <c r="D2186" i="34"/>
  <c r="D2185" i="34"/>
  <c r="D2184" i="34"/>
  <c r="D2183" i="34"/>
  <c r="D2182" i="34"/>
  <c r="D2181" i="34"/>
  <c r="D2180" i="34"/>
  <c r="D2179" i="34"/>
  <c r="D2178" i="34"/>
  <c r="D2177" i="34"/>
  <c r="D2176" i="34"/>
  <c r="D2175" i="34"/>
  <c r="D2174" i="34"/>
  <c r="D2173" i="34"/>
  <c r="D2172" i="34"/>
  <c r="D2171" i="34"/>
  <c r="D2170" i="34"/>
  <c r="D2169" i="34"/>
  <c r="D2168" i="34"/>
  <c r="D2167" i="34"/>
  <c r="D2166" i="34"/>
  <c r="D2165" i="34"/>
  <c r="D2164" i="34"/>
  <c r="D2163" i="34"/>
  <c r="D2162" i="34"/>
  <c r="D2161" i="34"/>
  <c r="D2160" i="34"/>
  <c r="D2159" i="34"/>
  <c r="D2158" i="34"/>
  <c r="D2157" i="34"/>
  <c r="D2156" i="34"/>
  <c r="D2155" i="34"/>
  <c r="D2154" i="34"/>
  <c r="D2153" i="34"/>
  <c r="D2152" i="34"/>
  <c r="D2151" i="34"/>
  <c r="D2150" i="34"/>
  <c r="D2149" i="34"/>
  <c r="D2148" i="34"/>
  <c r="D2147" i="34"/>
  <c r="D2146" i="34"/>
  <c r="D2145" i="34"/>
  <c r="D2144" i="34"/>
  <c r="D2143" i="34"/>
  <c r="D2142" i="34"/>
  <c r="D2141" i="34"/>
  <c r="D2140" i="34"/>
  <c r="D2139" i="34"/>
  <c r="D2138" i="34"/>
  <c r="D2137" i="34"/>
  <c r="D2136" i="34"/>
  <c r="D2135" i="34"/>
  <c r="D2134" i="34"/>
  <c r="D2133" i="34"/>
  <c r="D2132" i="34"/>
  <c r="D2131" i="34"/>
  <c r="D2130" i="34"/>
  <c r="D2129" i="34"/>
  <c r="D2128" i="34"/>
  <c r="D2127" i="34"/>
  <c r="D2126" i="34"/>
  <c r="D2125" i="34"/>
  <c r="D2124" i="34"/>
  <c r="D2123" i="34"/>
  <c r="D2122" i="34"/>
  <c r="D2121" i="34"/>
  <c r="D2120" i="34"/>
  <c r="D2119" i="34"/>
  <c r="D2118" i="34"/>
  <c r="D2117" i="34"/>
  <c r="D2116" i="34"/>
  <c r="D2115" i="34"/>
  <c r="D2114" i="34"/>
  <c r="D2113" i="34"/>
  <c r="D2112" i="34"/>
  <c r="D2111" i="34"/>
  <c r="D2110" i="34"/>
  <c r="D2109" i="34"/>
  <c r="D2108" i="34"/>
  <c r="D2107" i="34"/>
  <c r="D2106" i="34"/>
  <c r="D2105" i="34"/>
  <c r="D2104" i="34"/>
  <c r="D2103" i="34"/>
  <c r="D2102" i="34"/>
  <c r="D2101" i="34"/>
  <c r="D2100" i="34"/>
  <c r="D2099" i="34"/>
  <c r="D2098" i="34"/>
  <c r="D2097" i="34"/>
  <c r="D2096" i="34"/>
  <c r="D2095" i="34"/>
  <c r="D2094" i="34"/>
  <c r="D2093" i="34"/>
  <c r="D2092" i="34"/>
  <c r="D2091" i="34"/>
  <c r="D2090" i="34"/>
  <c r="D2089" i="34"/>
  <c r="D2088" i="34"/>
  <c r="D2087" i="34"/>
  <c r="D2086" i="34"/>
  <c r="D2085" i="34"/>
  <c r="D2084" i="34"/>
  <c r="D2083" i="34"/>
  <c r="D2082" i="34"/>
  <c r="D2081" i="34"/>
  <c r="D2080" i="34"/>
  <c r="D2079" i="34"/>
  <c r="D2078" i="34"/>
  <c r="D2077" i="34"/>
  <c r="D2076" i="34"/>
  <c r="D2075" i="34"/>
  <c r="D2074" i="34"/>
  <c r="D2073" i="34"/>
  <c r="D2072" i="34"/>
  <c r="D2071" i="34"/>
  <c r="D2070" i="34"/>
  <c r="D2069" i="34"/>
  <c r="D2068" i="34"/>
  <c r="D2067" i="34"/>
  <c r="D2066" i="34"/>
  <c r="D2065" i="34"/>
  <c r="D2064" i="34"/>
  <c r="D2063" i="34"/>
  <c r="D2062" i="34"/>
  <c r="D2061" i="34"/>
  <c r="D2060" i="34"/>
  <c r="D2059" i="34"/>
  <c r="D2058" i="34"/>
  <c r="D2057" i="34"/>
  <c r="D2056" i="34"/>
  <c r="D2055" i="34"/>
  <c r="D2054" i="34"/>
  <c r="D2053" i="34"/>
  <c r="D2052" i="34"/>
  <c r="D2051" i="34"/>
  <c r="D2050" i="34"/>
  <c r="D2049" i="34"/>
  <c r="D2048" i="34"/>
  <c r="D2047" i="34"/>
  <c r="D2046" i="34"/>
  <c r="D2045" i="34"/>
  <c r="D2044" i="34"/>
  <c r="D2043" i="34"/>
  <c r="D2042" i="34"/>
  <c r="D2041" i="34"/>
  <c r="D2040" i="34"/>
  <c r="D2039" i="34"/>
  <c r="D2038" i="34"/>
  <c r="D2037" i="34"/>
  <c r="D2036" i="34"/>
  <c r="D2035" i="34"/>
  <c r="D2034" i="34"/>
  <c r="D2033" i="34"/>
  <c r="D2032" i="34"/>
  <c r="D2031" i="34"/>
  <c r="D2030" i="34"/>
  <c r="D2029" i="34"/>
  <c r="D2028" i="34"/>
  <c r="D2027" i="34"/>
  <c r="D2026" i="34"/>
  <c r="D2025" i="34"/>
  <c r="D2024" i="34"/>
  <c r="D2023" i="34"/>
  <c r="D2022" i="34"/>
  <c r="D2021" i="34"/>
  <c r="D2020" i="34"/>
  <c r="D2019" i="34"/>
  <c r="D2018" i="34"/>
  <c r="D2017" i="34"/>
  <c r="D2016" i="34"/>
  <c r="D2015" i="34"/>
  <c r="D2014" i="34"/>
  <c r="D2013" i="34"/>
  <c r="D2012" i="34"/>
  <c r="D2011" i="34"/>
  <c r="D2010" i="34"/>
  <c r="D2009" i="34"/>
  <c r="D2008" i="34"/>
  <c r="D2007" i="34"/>
  <c r="D2006" i="34"/>
  <c r="D2005" i="34"/>
  <c r="D2004" i="34"/>
  <c r="D2003" i="34"/>
  <c r="D2002" i="34"/>
  <c r="D2001" i="34"/>
  <c r="D2000" i="34"/>
  <c r="D1999" i="34"/>
  <c r="D1998" i="34"/>
  <c r="D1997" i="34"/>
  <c r="D1996" i="34"/>
  <c r="D1995" i="34"/>
  <c r="D1994" i="34"/>
  <c r="D1993" i="34"/>
  <c r="D1992" i="34"/>
  <c r="D1991" i="34"/>
  <c r="D1990" i="34"/>
  <c r="D1989" i="34"/>
  <c r="D1988" i="34"/>
  <c r="D1987" i="34"/>
  <c r="D1986" i="34"/>
  <c r="D1985" i="34"/>
  <c r="D1984" i="34"/>
  <c r="D1983" i="34"/>
  <c r="D1982" i="34"/>
  <c r="D1981" i="34"/>
  <c r="D1980" i="34"/>
  <c r="D1979" i="34"/>
  <c r="D1978" i="34"/>
  <c r="D1977" i="34"/>
  <c r="D1976" i="34"/>
  <c r="D1975" i="34"/>
  <c r="D1974" i="34"/>
  <c r="D1973" i="34"/>
  <c r="D1972" i="34"/>
  <c r="D1971" i="34"/>
  <c r="D1970" i="34"/>
  <c r="D1969" i="34"/>
  <c r="D1968" i="34"/>
  <c r="D1967" i="34"/>
  <c r="D1966" i="34"/>
  <c r="D1965" i="34"/>
  <c r="D1964" i="34"/>
  <c r="D1963" i="34"/>
  <c r="D1962" i="34"/>
  <c r="D1961" i="34"/>
  <c r="D1960" i="34"/>
  <c r="D1959" i="34"/>
  <c r="D1958" i="34"/>
  <c r="D1957" i="34"/>
  <c r="D1956" i="34"/>
  <c r="D1955" i="34"/>
  <c r="D1954" i="34"/>
  <c r="D1953" i="34"/>
  <c r="D1952" i="34"/>
  <c r="D1951" i="34"/>
  <c r="D1950" i="34"/>
  <c r="D1949" i="34"/>
  <c r="D1948" i="34"/>
  <c r="D1947" i="34"/>
  <c r="D1946" i="34"/>
  <c r="D1945" i="34"/>
  <c r="D1944" i="34"/>
  <c r="D1943" i="34"/>
  <c r="D1942" i="34"/>
  <c r="D1941" i="34"/>
  <c r="D1940" i="34"/>
  <c r="D1939" i="34"/>
  <c r="D1938" i="34"/>
  <c r="D1937" i="34"/>
  <c r="D1936" i="34"/>
  <c r="D1935" i="34"/>
  <c r="D1934" i="34"/>
  <c r="D1933" i="34"/>
  <c r="D1932" i="34"/>
  <c r="D1931" i="34"/>
  <c r="D1930" i="34"/>
  <c r="D1929" i="34"/>
  <c r="D1928" i="34"/>
  <c r="D1927" i="34"/>
  <c r="D1926" i="34"/>
  <c r="D1925" i="34"/>
  <c r="D1924" i="34"/>
  <c r="D1923" i="34"/>
  <c r="D1922" i="34"/>
  <c r="D1921" i="34"/>
  <c r="D1920" i="34"/>
  <c r="D1919" i="34"/>
  <c r="D1918" i="34"/>
  <c r="D1917" i="34"/>
  <c r="D1916" i="34"/>
  <c r="D1915" i="34"/>
  <c r="D1914" i="34"/>
  <c r="D1913" i="34"/>
  <c r="D1912" i="34"/>
  <c r="D1911" i="34"/>
  <c r="D1910" i="34"/>
  <c r="D1909" i="34"/>
  <c r="D1908" i="34"/>
  <c r="D1907" i="34"/>
  <c r="D1906" i="34"/>
  <c r="D1905" i="34"/>
  <c r="D1904" i="34"/>
  <c r="D1903" i="34"/>
  <c r="D1902" i="34"/>
  <c r="D1901" i="34"/>
  <c r="D1900" i="34"/>
  <c r="D1899" i="34"/>
  <c r="D1898" i="34"/>
  <c r="D1897" i="34"/>
  <c r="D1896" i="34"/>
  <c r="D1895" i="34"/>
  <c r="D1894" i="34"/>
  <c r="D1893" i="34"/>
  <c r="D1892" i="34"/>
  <c r="D1891" i="34"/>
  <c r="D1890" i="34"/>
  <c r="D1889" i="34"/>
  <c r="D1888" i="34"/>
  <c r="D1887" i="34"/>
  <c r="D1886" i="34"/>
  <c r="D1885" i="34"/>
  <c r="D1884" i="34"/>
  <c r="D1883" i="34"/>
  <c r="D1882" i="34"/>
  <c r="D1881" i="34"/>
  <c r="D1880" i="34"/>
  <c r="D1879" i="34"/>
  <c r="D1878" i="34"/>
  <c r="D1877" i="34"/>
  <c r="D1876" i="34"/>
  <c r="D1875" i="34"/>
  <c r="D1874" i="34"/>
  <c r="D1873" i="34"/>
  <c r="D1872" i="34"/>
  <c r="D1871" i="34"/>
  <c r="D1870" i="34"/>
  <c r="D1869" i="34"/>
  <c r="D1868" i="34"/>
  <c r="D1867" i="34"/>
  <c r="D1866" i="34"/>
  <c r="D1865" i="34"/>
  <c r="D1864" i="34"/>
  <c r="D1863" i="34"/>
  <c r="D1862" i="34"/>
  <c r="D1861" i="34"/>
  <c r="D1860" i="34"/>
  <c r="D1859" i="34"/>
  <c r="D1858" i="34"/>
  <c r="D1857" i="34"/>
  <c r="D1856" i="34"/>
  <c r="D1855" i="34"/>
  <c r="D1854" i="34"/>
  <c r="D1853" i="34"/>
  <c r="D1852" i="34"/>
  <c r="D1851" i="34"/>
  <c r="D1850" i="34"/>
  <c r="D1849" i="34"/>
  <c r="D1848" i="34"/>
  <c r="D1847" i="34"/>
  <c r="D1846" i="34"/>
  <c r="D1845" i="34"/>
  <c r="D1844" i="34"/>
  <c r="D1843" i="34"/>
  <c r="D1842" i="34"/>
  <c r="D1841" i="34"/>
  <c r="D1840" i="34"/>
  <c r="D1839" i="34"/>
  <c r="D1838" i="34"/>
  <c r="D1837" i="34"/>
  <c r="D1836" i="34"/>
  <c r="D1835" i="34"/>
  <c r="D1834" i="34"/>
  <c r="D1833" i="34"/>
  <c r="D1832" i="34"/>
  <c r="D1831" i="34"/>
  <c r="D1830" i="34"/>
  <c r="D1829" i="34"/>
  <c r="D1828" i="34"/>
  <c r="D1827" i="34"/>
  <c r="D1826" i="34"/>
  <c r="D1825" i="34"/>
  <c r="D1824" i="34"/>
  <c r="D1823" i="34"/>
  <c r="D1822" i="34"/>
  <c r="D1821" i="34"/>
  <c r="D1820" i="34"/>
  <c r="D1819" i="34"/>
  <c r="D1818" i="34"/>
  <c r="D1817" i="34"/>
  <c r="D1816" i="34"/>
  <c r="D1815" i="34"/>
  <c r="D1814" i="34"/>
  <c r="D1813" i="34"/>
  <c r="D1812" i="34"/>
  <c r="D1811" i="34"/>
  <c r="D1810" i="34"/>
  <c r="D1809" i="34"/>
  <c r="D1808" i="34"/>
  <c r="D1807" i="34"/>
  <c r="D1806" i="34"/>
  <c r="D1805" i="34"/>
  <c r="D1804" i="34"/>
  <c r="D1803" i="34"/>
  <c r="D1802" i="34"/>
  <c r="D1801" i="34"/>
  <c r="D1800" i="34"/>
  <c r="D1799" i="34"/>
  <c r="D1798" i="34"/>
  <c r="D1797" i="34"/>
  <c r="D1796" i="34"/>
  <c r="D1795" i="34"/>
  <c r="D1794" i="34"/>
  <c r="D1793" i="34"/>
  <c r="D1792" i="34"/>
  <c r="D1791" i="34"/>
  <c r="D1790" i="34"/>
  <c r="D1789" i="34"/>
  <c r="D1788" i="34"/>
  <c r="D1787" i="34"/>
  <c r="D1786" i="34"/>
  <c r="D1785" i="34"/>
  <c r="D1784" i="34"/>
  <c r="D1783" i="34"/>
  <c r="D1782" i="34"/>
  <c r="D1781" i="34"/>
  <c r="D1780" i="34"/>
  <c r="D1779" i="34"/>
  <c r="D1778" i="34"/>
  <c r="D1777" i="34"/>
  <c r="D1776" i="34"/>
  <c r="D1775" i="34"/>
  <c r="D1774" i="34"/>
  <c r="D1773" i="34"/>
  <c r="D1772" i="34"/>
  <c r="D1771" i="34"/>
  <c r="D1770" i="34"/>
  <c r="D1769" i="34"/>
  <c r="D1768" i="34"/>
  <c r="D1767" i="34"/>
  <c r="D1766" i="34"/>
  <c r="D1765" i="34"/>
  <c r="D1764" i="34"/>
  <c r="D1763" i="34"/>
  <c r="D1762" i="34"/>
  <c r="D1761" i="34"/>
  <c r="D1760" i="34"/>
  <c r="D1759" i="34"/>
  <c r="D1758" i="34"/>
  <c r="D1757" i="34"/>
  <c r="D1756" i="34"/>
  <c r="D1755" i="34"/>
  <c r="D1754" i="34"/>
  <c r="D1753" i="34"/>
  <c r="D1752" i="34"/>
  <c r="D1751" i="34"/>
  <c r="D1750" i="34"/>
  <c r="D1749" i="34"/>
  <c r="D1748" i="34"/>
  <c r="D1747" i="34"/>
  <c r="D1746" i="34"/>
  <c r="D1745" i="34"/>
  <c r="D1744" i="34"/>
  <c r="D1743" i="34"/>
  <c r="D1742" i="34"/>
  <c r="D1741" i="34"/>
  <c r="D1740" i="34"/>
  <c r="D1739" i="34"/>
  <c r="D1738" i="34"/>
  <c r="D1737" i="34"/>
  <c r="D1736" i="34"/>
  <c r="D1735" i="34"/>
  <c r="D1734" i="34"/>
  <c r="D1733" i="34"/>
  <c r="D1732" i="34"/>
  <c r="D1731" i="34"/>
  <c r="D1730" i="34"/>
  <c r="D1729" i="34"/>
  <c r="D1728" i="34"/>
  <c r="D1727" i="34"/>
  <c r="D1726" i="34"/>
  <c r="D1725" i="34"/>
  <c r="D1724" i="34"/>
  <c r="D1723" i="34"/>
  <c r="D1722" i="34"/>
  <c r="D1721" i="34"/>
  <c r="D1720" i="34"/>
  <c r="D1719" i="34"/>
  <c r="D1718" i="34"/>
  <c r="D1717" i="34"/>
  <c r="D1716" i="34"/>
  <c r="D1715" i="34"/>
  <c r="D1714" i="34"/>
  <c r="D1713" i="34"/>
  <c r="D1712" i="34"/>
  <c r="D1711" i="34"/>
  <c r="D1710" i="34"/>
  <c r="D1709" i="34"/>
  <c r="D1708" i="34"/>
  <c r="D1707" i="34"/>
  <c r="D1706" i="34"/>
  <c r="D1705" i="34"/>
  <c r="D1704" i="34"/>
  <c r="D1703" i="34"/>
  <c r="D1702" i="34"/>
  <c r="D1701" i="34"/>
  <c r="D1700" i="34"/>
  <c r="D1699" i="34"/>
  <c r="D1698" i="34"/>
  <c r="D1697" i="34"/>
  <c r="D1696" i="34"/>
  <c r="D1695" i="34"/>
  <c r="D1694" i="34"/>
  <c r="D1693" i="34"/>
  <c r="D1692" i="34"/>
  <c r="D1691" i="34"/>
  <c r="D1690" i="34"/>
  <c r="D1689" i="34"/>
  <c r="D1688" i="34"/>
  <c r="D1687" i="34"/>
  <c r="D1686" i="34"/>
  <c r="D1685" i="34"/>
  <c r="D1684" i="34"/>
  <c r="D1683" i="34"/>
  <c r="D1682" i="34"/>
  <c r="D1681" i="34"/>
  <c r="D1680" i="34"/>
  <c r="D1679" i="34"/>
  <c r="D1678" i="34"/>
  <c r="D1677" i="34"/>
  <c r="D1676" i="34"/>
  <c r="D1675" i="34"/>
  <c r="D1674" i="34"/>
  <c r="D1673" i="34"/>
  <c r="D1672" i="34"/>
  <c r="D1671" i="34"/>
  <c r="D1670" i="34"/>
  <c r="D1669" i="34"/>
  <c r="D1668" i="34"/>
  <c r="D1667" i="34"/>
  <c r="D1666" i="34"/>
  <c r="D1665" i="34"/>
  <c r="D1664" i="34"/>
  <c r="D1663" i="34"/>
  <c r="D1662" i="34"/>
  <c r="D1661" i="34"/>
  <c r="D1660" i="34"/>
  <c r="D1659" i="34"/>
  <c r="D1658" i="34"/>
  <c r="D1657" i="34"/>
  <c r="D1656" i="34"/>
  <c r="D1655" i="34"/>
  <c r="D1654" i="34"/>
  <c r="D1653" i="34"/>
  <c r="D1652" i="34"/>
  <c r="D1651" i="34"/>
  <c r="D1650" i="34"/>
  <c r="D1649" i="34"/>
  <c r="D1648" i="34"/>
  <c r="D1647" i="34"/>
  <c r="D1646" i="34"/>
  <c r="D1645" i="34"/>
  <c r="D1644" i="34"/>
  <c r="D1643" i="34"/>
  <c r="D1642" i="34"/>
  <c r="D1641" i="34"/>
  <c r="D1640" i="34"/>
  <c r="D1639" i="34"/>
  <c r="D1638" i="34"/>
  <c r="D1637" i="34"/>
  <c r="D1636" i="34"/>
  <c r="D1635" i="34"/>
  <c r="D1634" i="34"/>
  <c r="D1633" i="34"/>
  <c r="D1632" i="34"/>
  <c r="D1631" i="34"/>
  <c r="D1630" i="34"/>
  <c r="D1629" i="34"/>
  <c r="D1628" i="34"/>
  <c r="D1627" i="34"/>
  <c r="D1626" i="34"/>
  <c r="D1625" i="34"/>
  <c r="D1624" i="34"/>
  <c r="D1623" i="34"/>
  <c r="D1622" i="34"/>
  <c r="D1621" i="34"/>
  <c r="D1620" i="34"/>
  <c r="D1619" i="34"/>
  <c r="D1618" i="34"/>
  <c r="D1617" i="34"/>
  <c r="D1616" i="34"/>
  <c r="D1615" i="34"/>
  <c r="D1614" i="34"/>
  <c r="D1613" i="34"/>
  <c r="D1612" i="34"/>
  <c r="D1611" i="34"/>
  <c r="D1610" i="34"/>
  <c r="D1609" i="34"/>
  <c r="D1608" i="34"/>
  <c r="D1607" i="34"/>
  <c r="D1606" i="34"/>
  <c r="D1605" i="34"/>
  <c r="D1604" i="34"/>
  <c r="D1603" i="34"/>
  <c r="D1602" i="34"/>
  <c r="D1601" i="34"/>
  <c r="D1600" i="34"/>
  <c r="D1599" i="34"/>
  <c r="D1598" i="34"/>
  <c r="D1597" i="34"/>
  <c r="D1596" i="34"/>
  <c r="D1595" i="34"/>
  <c r="D1594" i="34"/>
  <c r="D1593" i="34"/>
  <c r="D1592" i="34"/>
  <c r="D1591" i="34"/>
  <c r="D1590" i="34"/>
  <c r="D1589" i="34"/>
  <c r="D1588" i="34"/>
  <c r="D1587" i="34"/>
  <c r="D1586" i="34"/>
  <c r="D1585" i="34"/>
  <c r="D1584" i="34"/>
  <c r="D1583" i="34"/>
  <c r="D1582" i="34"/>
  <c r="D1581" i="34"/>
  <c r="D1580" i="34"/>
  <c r="D1579" i="34"/>
  <c r="D1578" i="34"/>
  <c r="D1577" i="34"/>
  <c r="D1576" i="34"/>
  <c r="D1575" i="34"/>
  <c r="D1574" i="34"/>
  <c r="D1573" i="34"/>
  <c r="D1572" i="34"/>
  <c r="D1571" i="34"/>
  <c r="D1570" i="34"/>
  <c r="D1569" i="34"/>
  <c r="D1568" i="34"/>
  <c r="D1567" i="34"/>
  <c r="D1566" i="34"/>
  <c r="D1565" i="34"/>
  <c r="D1564" i="34"/>
  <c r="D1563" i="34"/>
  <c r="D1562" i="34"/>
  <c r="D1561" i="34"/>
  <c r="D1560" i="34"/>
  <c r="D1559" i="34"/>
  <c r="D1558" i="34"/>
  <c r="D1557" i="34"/>
  <c r="D1556" i="34"/>
  <c r="D1555" i="34"/>
  <c r="D1554" i="34"/>
  <c r="D1553" i="34"/>
  <c r="D1552" i="34"/>
  <c r="D1551" i="34"/>
  <c r="D1550" i="34"/>
  <c r="D1549" i="34"/>
  <c r="D1548" i="34"/>
  <c r="D1547" i="34"/>
  <c r="D1546" i="34"/>
  <c r="D1545" i="34"/>
  <c r="D1544" i="34"/>
  <c r="D1543" i="34"/>
  <c r="D1542" i="34"/>
  <c r="D1541" i="34"/>
  <c r="D1540" i="34"/>
  <c r="D1539" i="34"/>
  <c r="D1538" i="34"/>
  <c r="D1537" i="34"/>
  <c r="D1536" i="34"/>
  <c r="D1535" i="34"/>
  <c r="D1534" i="34"/>
  <c r="D1533" i="34"/>
  <c r="D1532" i="34"/>
  <c r="D1531" i="34"/>
  <c r="D1530" i="34"/>
  <c r="D1529" i="34"/>
  <c r="D1528" i="34"/>
  <c r="D1527" i="34"/>
  <c r="D1526" i="34"/>
  <c r="D1525" i="34"/>
  <c r="D1524" i="34"/>
  <c r="D1523" i="34"/>
  <c r="D1522" i="34"/>
  <c r="D1521" i="34"/>
  <c r="D1520" i="34"/>
  <c r="D1519" i="34"/>
  <c r="D1518" i="34"/>
  <c r="D1517" i="34"/>
  <c r="D1516" i="34"/>
  <c r="D1515" i="34"/>
  <c r="D1514" i="34"/>
  <c r="D1513" i="34"/>
  <c r="D1512" i="34"/>
  <c r="D1511" i="34"/>
  <c r="D1510" i="34"/>
  <c r="D1509" i="34"/>
  <c r="D1508" i="34"/>
  <c r="D1507" i="34"/>
  <c r="D1506" i="34"/>
  <c r="D1505" i="34"/>
  <c r="D1504" i="34"/>
  <c r="D1503" i="34"/>
  <c r="D1502" i="34"/>
  <c r="D1501" i="34"/>
  <c r="D1500" i="34"/>
  <c r="D1499" i="34"/>
  <c r="D1498" i="34"/>
  <c r="D1497" i="34"/>
  <c r="D1496" i="34"/>
  <c r="D1495" i="34"/>
  <c r="D1494" i="34"/>
  <c r="D1493" i="34"/>
  <c r="D1492" i="34"/>
  <c r="D1491" i="34"/>
  <c r="D1490" i="34"/>
  <c r="D1489" i="34"/>
  <c r="D1488" i="34"/>
  <c r="D1487" i="34"/>
  <c r="D1486" i="34"/>
  <c r="D1485" i="34"/>
  <c r="D1484" i="34"/>
  <c r="D1483" i="34"/>
  <c r="D1482" i="34"/>
  <c r="D1481" i="34"/>
  <c r="D1480" i="34"/>
  <c r="D1479" i="34"/>
  <c r="D1478" i="34"/>
  <c r="D1477" i="34"/>
  <c r="D1476" i="34"/>
  <c r="D1475" i="34"/>
  <c r="D1474" i="34"/>
  <c r="D1473" i="34"/>
  <c r="D1472" i="34"/>
  <c r="D1471" i="34"/>
  <c r="D1470" i="34"/>
  <c r="D1469" i="34"/>
  <c r="D1468" i="34"/>
  <c r="D1467" i="34"/>
  <c r="D1466" i="34"/>
  <c r="D1465" i="34"/>
  <c r="D1464" i="34"/>
  <c r="D1463" i="34"/>
  <c r="D1462" i="34"/>
  <c r="D1461" i="34"/>
  <c r="D1460" i="34"/>
  <c r="D1459" i="34"/>
  <c r="D1458" i="34"/>
  <c r="D1457" i="34"/>
  <c r="D1456" i="34"/>
  <c r="D1455" i="34"/>
  <c r="D1454" i="34"/>
  <c r="D1453" i="34"/>
  <c r="D1452" i="34"/>
  <c r="D1451" i="34"/>
  <c r="D1450" i="34"/>
  <c r="D1449" i="34"/>
  <c r="D1448" i="34"/>
  <c r="D1447" i="34"/>
  <c r="D1446" i="34"/>
  <c r="D1445" i="34"/>
  <c r="D1444" i="34"/>
  <c r="D1443" i="34"/>
  <c r="D1442" i="34"/>
  <c r="D1441" i="34"/>
  <c r="D1440" i="34"/>
  <c r="D1439" i="34"/>
  <c r="D1438" i="34"/>
  <c r="D1437" i="34"/>
  <c r="D1436" i="34"/>
  <c r="D1435" i="34"/>
  <c r="D1434" i="34"/>
  <c r="D1433" i="34"/>
  <c r="D1432" i="34"/>
  <c r="D1431" i="34"/>
  <c r="D1430" i="34"/>
  <c r="D1429" i="34"/>
  <c r="D1428" i="34"/>
  <c r="D1427" i="34"/>
  <c r="D1426" i="34"/>
  <c r="D1425" i="34"/>
  <c r="D1424" i="34"/>
  <c r="D1423" i="34"/>
  <c r="D1422" i="34"/>
  <c r="D1421" i="34"/>
  <c r="D1420" i="34"/>
  <c r="D1419" i="34"/>
  <c r="D1418" i="34"/>
  <c r="D1417" i="34"/>
  <c r="D1416" i="34"/>
  <c r="D1415" i="34"/>
  <c r="D1414" i="34"/>
  <c r="D1413" i="34"/>
  <c r="D1412" i="34"/>
  <c r="D1411" i="34"/>
  <c r="D1410" i="34"/>
  <c r="D1409" i="34"/>
  <c r="D1408" i="34"/>
  <c r="D1407" i="34"/>
  <c r="D1406" i="34"/>
  <c r="D1405" i="34"/>
  <c r="D1404" i="34"/>
  <c r="D1403" i="34"/>
  <c r="D1402" i="34"/>
  <c r="D1401" i="34"/>
  <c r="D1400" i="34"/>
  <c r="D1399" i="34"/>
  <c r="D1398" i="34"/>
  <c r="D1397" i="34"/>
  <c r="D1396" i="34"/>
  <c r="D1395" i="34"/>
  <c r="D1394" i="34"/>
  <c r="D1393" i="34"/>
  <c r="D1392" i="34"/>
  <c r="D1391" i="34"/>
  <c r="D1390" i="34"/>
  <c r="D1389" i="34"/>
  <c r="D1388" i="34"/>
  <c r="D1387" i="34"/>
  <c r="D1386" i="34"/>
  <c r="D1385" i="34"/>
  <c r="D1384" i="34"/>
  <c r="D1383" i="34"/>
  <c r="D1382" i="34"/>
  <c r="D1381" i="34"/>
  <c r="D1380" i="34"/>
  <c r="D1379" i="34"/>
  <c r="D1378" i="34"/>
  <c r="D1377" i="34"/>
  <c r="D1376" i="34"/>
  <c r="D1375" i="34"/>
  <c r="D1374" i="34"/>
  <c r="D1373" i="34"/>
  <c r="D1372" i="34"/>
  <c r="D1371" i="34"/>
  <c r="D1370" i="34"/>
  <c r="D1369" i="34"/>
  <c r="D1368" i="34"/>
  <c r="D1367" i="34"/>
  <c r="D1366" i="34"/>
  <c r="D1365" i="34"/>
  <c r="D1364" i="34"/>
  <c r="D1363" i="34"/>
  <c r="D1362" i="34"/>
  <c r="D1361" i="34"/>
  <c r="D1360" i="34"/>
  <c r="D1359" i="34"/>
  <c r="D1358" i="34"/>
  <c r="D1357" i="34"/>
  <c r="D1356" i="34"/>
  <c r="D1355" i="34"/>
  <c r="D1354" i="34"/>
  <c r="D1353" i="34"/>
  <c r="D1352" i="34"/>
  <c r="D1351" i="34"/>
  <c r="D1350" i="34"/>
  <c r="D1349" i="34"/>
  <c r="D1348" i="34"/>
  <c r="D1347" i="34"/>
  <c r="D1346" i="34"/>
  <c r="D1345" i="34"/>
  <c r="D1344" i="34"/>
  <c r="D1343" i="34"/>
  <c r="D1342" i="34"/>
  <c r="D1341" i="34"/>
  <c r="D1340" i="34"/>
  <c r="D1339" i="34"/>
  <c r="D1338" i="34"/>
  <c r="D1337" i="34"/>
  <c r="D1336" i="34"/>
  <c r="D1335" i="34"/>
  <c r="D1334" i="34"/>
  <c r="D1333" i="34"/>
  <c r="D1332" i="34"/>
  <c r="D1331" i="34"/>
  <c r="D1330" i="34"/>
  <c r="D1329" i="34"/>
  <c r="D1328" i="34"/>
  <c r="D1327" i="34"/>
  <c r="D1326" i="34"/>
  <c r="D1325" i="34"/>
  <c r="D1324" i="34"/>
  <c r="D1323" i="34"/>
  <c r="D1322" i="34"/>
  <c r="D1321" i="34"/>
  <c r="D1320" i="34"/>
  <c r="D1319" i="34"/>
  <c r="D1318" i="34"/>
  <c r="D1317" i="34"/>
  <c r="D1316" i="34"/>
  <c r="D1315" i="34"/>
  <c r="D1314" i="34"/>
  <c r="D1313" i="34"/>
  <c r="D1312" i="34"/>
  <c r="D1311" i="34"/>
  <c r="D1310" i="34"/>
  <c r="D1309" i="34"/>
  <c r="D1308" i="34"/>
  <c r="D1307" i="34"/>
  <c r="D1306" i="34"/>
  <c r="D1305" i="34"/>
  <c r="D1304" i="34"/>
  <c r="D1303" i="34"/>
  <c r="D1302" i="34"/>
  <c r="D1301" i="34"/>
  <c r="D1300" i="34"/>
  <c r="D1299" i="34"/>
  <c r="D1298" i="34"/>
  <c r="D1297" i="34"/>
  <c r="D1296" i="34"/>
  <c r="D1295" i="34"/>
  <c r="D1294" i="34"/>
  <c r="D1293" i="34"/>
  <c r="D1292" i="34"/>
  <c r="D1291" i="34"/>
  <c r="D1290" i="34"/>
  <c r="D1289" i="34"/>
  <c r="D1288" i="34"/>
  <c r="D1287" i="34"/>
  <c r="D1286" i="34"/>
  <c r="D1285" i="34"/>
  <c r="D1284" i="34"/>
  <c r="D1283" i="34"/>
  <c r="D1282" i="34"/>
  <c r="D1281" i="34"/>
  <c r="D1280" i="34"/>
  <c r="D1279" i="34"/>
  <c r="D1278" i="34"/>
  <c r="D1277" i="34"/>
  <c r="D1276" i="34"/>
  <c r="D1275" i="34"/>
  <c r="D1274" i="34"/>
  <c r="D1273" i="34"/>
  <c r="D1272" i="34"/>
  <c r="D1271" i="34"/>
  <c r="D1270" i="34"/>
  <c r="D1269" i="34"/>
  <c r="D1268" i="34"/>
  <c r="D1267" i="34"/>
  <c r="D1266" i="34"/>
  <c r="D1265" i="34"/>
  <c r="D1264" i="34"/>
  <c r="D1263" i="34"/>
  <c r="D1262" i="34"/>
  <c r="D1261" i="34"/>
  <c r="D1260" i="34"/>
  <c r="D1259" i="34"/>
  <c r="D1258" i="34"/>
  <c r="D1257" i="34"/>
  <c r="D1256" i="34"/>
  <c r="D1255" i="34"/>
  <c r="D1254" i="34"/>
  <c r="D1253" i="34"/>
  <c r="D1252" i="34"/>
  <c r="D1251" i="34"/>
  <c r="D1250" i="34"/>
  <c r="D1249" i="34"/>
  <c r="D1248" i="34"/>
  <c r="D1247" i="34"/>
  <c r="D1246" i="34"/>
  <c r="D1245" i="34"/>
  <c r="D1244" i="34"/>
  <c r="D1243" i="34"/>
  <c r="D1242" i="34"/>
  <c r="D1241" i="34"/>
  <c r="D1240" i="34"/>
  <c r="D1239" i="34"/>
  <c r="D1238" i="34"/>
  <c r="D1237" i="34"/>
  <c r="D1236" i="34"/>
  <c r="D1235" i="34"/>
  <c r="D1234" i="34"/>
  <c r="D1233" i="34"/>
  <c r="D1232" i="34"/>
  <c r="D1231" i="34"/>
  <c r="D1230" i="34"/>
  <c r="D1229" i="34"/>
  <c r="D1228" i="34"/>
  <c r="D1227" i="34"/>
  <c r="D1226" i="34"/>
  <c r="D1225" i="34"/>
  <c r="D1224" i="34"/>
  <c r="D1223" i="34"/>
  <c r="D1222" i="34"/>
  <c r="D1221" i="34"/>
  <c r="D1220" i="34"/>
  <c r="D1219" i="34"/>
  <c r="D1218" i="34"/>
  <c r="D1217" i="34"/>
  <c r="D1216" i="34"/>
  <c r="D1215" i="34"/>
  <c r="D1214" i="34"/>
  <c r="D1213" i="34"/>
  <c r="D1212" i="34"/>
  <c r="D1211" i="34"/>
  <c r="D1210" i="34"/>
  <c r="D1209" i="34"/>
  <c r="D1208" i="34"/>
  <c r="D1207" i="34"/>
  <c r="D1206" i="34"/>
  <c r="D1205" i="34"/>
  <c r="D1204" i="34"/>
  <c r="D1203" i="34"/>
  <c r="D1202" i="34"/>
  <c r="D1201" i="34"/>
  <c r="D1200" i="34"/>
  <c r="D1199" i="34"/>
  <c r="D1198" i="34"/>
  <c r="D1197" i="34"/>
  <c r="D1196" i="34"/>
  <c r="D1195" i="34"/>
  <c r="D1194" i="34"/>
  <c r="D1193" i="34"/>
  <c r="D1192" i="34"/>
  <c r="D1191" i="34"/>
  <c r="D1190" i="34"/>
  <c r="D1189" i="34"/>
  <c r="D1188" i="34"/>
  <c r="D1187" i="34"/>
  <c r="D1186" i="34"/>
  <c r="D1185" i="34"/>
  <c r="D1184" i="34"/>
  <c r="D1183" i="34"/>
  <c r="D1182" i="34"/>
  <c r="D1181" i="34"/>
  <c r="D1180" i="34"/>
  <c r="D1179" i="34"/>
  <c r="D1178" i="34"/>
  <c r="D1177" i="34"/>
  <c r="D1176" i="34"/>
  <c r="D1175" i="34"/>
  <c r="D1174" i="34"/>
  <c r="D1173" i="34"/>
  <c r="D1172" i="34"/>
  <c r="D1171" i="34"/>
  <c r="D1170" i="34"/>
  <c r="D1169" i="34"/>
  <c r="D1168" i="34"/>
  <c r="D1167" i="34"/>
  <c r="D1166" i="34"/>
  <c r="D1165" i="34"/>
  <c r="D1164" i="34"/>
  <c r="D1163" i="34"/>
  <c r="D1162" i="34"/>
  <c r="D1161" i="34"/>
  <c r="D1160" i="34"/>
  <c r="D1159" i="34"/>
  <c r="D1158" i="34"/>
  <c r="D1157" i="34"/>
  <c r="D1156" i="34"/>
  <c r="D1155" i="34"/>
  <c r="D1154" i="34"/>
  <c r="D1153" i="34"/>
  <c r="D1152" i="34"/>
  <c r="D1151" i="34"/>
  <c r="D1150" i="34"/>
  <c r="D1149" i="34"/>
  <c r="D1148" i="34"/>
  <c r="D1147" i="34"/>
  <c r="D1146" i="34"/>
  <c r="D1145" i="34"/>
  <c r="D1144" i="34"/>
  <c r="D1143" i="34"/>
  <c r="D1142" i="34"/>
  <c r="D1141" i="34"/>
  <c r="D1140" i="34"/>
  <c r="D1139" i="34"/>
  <c r="D1138" i="34"/>
  <c r="D1137" i="34"/>
  <c r="D1136" i="34"/>
  <c r="D1135" i="34"/>
  <c r="D1134" i="34"/>
  <c r="D1133" i="34"/>
  <c r="D1132" i="34"/>
  <c r="D1131" i="34"/>
  <c r="D1130" i="34"/>
  <c r="D1129" i="34"/>
  <c r="D1128" i="34"/>
  <c r="D1127" i="34"/>
  <c r="D1126" i="34"/>
  <c r="D1125" i="34"/>
  <c r="D1124" i="34"/>
  <c r="D1123" i="34"/>
  <c r="D1122" i="34"/>
  <c r="D1121" i="34"/>
  <c r="D1120" i="34"/>
  <c r="D1119" i="34"/>
  <c r="D1118" i="34"/>
  <c r="D1117" i="34"/>
  <c r="D1116" i="34"/>
  <c r="D1115" i="34"/>
  <c r="D1114" i="34"/>
  <c r="D1113" i="34"/>
  <c r="D1112" i="34"/>
  <c r="D1111" i="34"/>
  <c r="D1110" i="34"/>
  <c r="D1109" i="34"/>
  <c r="D1108" i="34"/>
  <c r="D1107" i="34"/>
  <c r="D1106" i="34"/>
  <c r="D1105" i="34"/>
  <c r="D1104" i="34"/>
  <c r="D1103" i="34"/>
  <c r="D1102" i="34"/>
  <c r="D1101" i="34"/>
  <c r="D1100" i="34"/>
  <c r="D1099" i="34"/>
  <c r="D1098" i="34"/>
  <c r="D1097" i="34"/>
  <c r="D1096" i="34"/>
  <c r="D1095" i="34"/>
  <c r="D1094" i="34"/>
  <c r="D1093" i="34"/>
  <c r="D1092" i="34"/>
  <c r="D1091" i="34"/>
  <c r="D1090" i="34"/>
  <c r="D1089" i="34"/>
  <c r="D1088" i="34"/>
  <c r="D1087" i="34"/>
  <c r="D1086" i="34"/>
  <c r="D1085" i="34"/>
  <c r="D1084" i="34"/>
  <c r="D1083" i="34"/>
  <c r="D1082" i="34"/>
  <c r="D1081" i="34"/>
  <c r="D1080" i="34"/>
  <c r="D1079" i="34"/>
  <c r="D1078" i="34"/>
  <c r="D1077" i="34"/>
  <c r="D1076" i="34"/>
  <c r="D1075" i="34"/>
  <c r="D1074" i="34"/>
  <c r="D1073" i="34"/>
  <c r="D1072" i="34"/>
  <c r="D1071" i="34"/>
  <c r="D1070" i="34"/>
  <c r="D1069" i="34"/>
  <c r="D1068" i="34"/>
  <c r="D1067" i="34"/>
  <c r="D1066" i="34"/>
  <c r="D1065" i="34"/>
  <c r="D1064" i="34"/>
  <c r="D1063" i="34"/>
  <c r="D1062" i="34"/>
  <c r="D1061" i="34"/>
  <c r="D1060" i="34"/>
  <c r="D1059" i="34"/>
  <c r="D1058" i="34"/>
  <c r="D1057" i="34"/>
  <c r="D1056" i="34"/>
  <c r="D1055" i="34"/>
  <c r="D1054" i="34"/>
  <c r="D1053" i="34"/>
  <c r="D1052" i="34"/>
  <c r="D1051" i="34"/>
  <c r="D1050" i="34"/>
  <c r="D1049" i="34"/>
  <c r="D1048" i="34"/>
  <c r="D1047" i="34"/>
  <c r="D1046" i="34"/>
  <c r="D1045" i="34"/>
  <c r="D1044" i="34"/>
  <c r="D1043" i="34"/>
  <c r="D1042" i="34"/>
  <c r="D1041" i="34"/>
  <c r="D1040" i="34"/>
  <c r="D1039" i="34"/>
  <c r="D1038" i="34"/>
  <c r="D1037" i="34"/>
  <c r="D1036" i="34"/>
  <c r="D1035" i="34"/>
  <c r="D1034" i="34"/>
  <c r="D1033" i="34"/>
  <c r="D1032" i="34"/>
  <c r="D1031" i="34"/>
  <c r="D1030" i="34"/>
  <c r="D1029" i="34"/>
  <c r="D1028" i="34"/>
  <c r="D1027" i="34"/>
  <c r="D1026" i="34"/>
  <c r="D1025" i="34"/>
  <c r="D1024" i="34"/>
  <c r="D1023" i="34"/>
  <c r="D1022" i="34"/>
  <c r="D1021" i="34"/>
  <c r="D1020" i="34"/>
  <c r="D1019" i="34"/>
  <c r="D1018" i="34"/>
  <c r="D1017" i="34"/>
  <c r="D1016" i="34"/>
  <c r="D1015" i="34"/>
  <c r="D1014" i="34"/>
  <c r="D1013" i="34"/>
  <c r="D1012" i="34"/>
  <c r="D1011" i="34"/>
  <c r="D1010" i="34"/>
  <c r="D1009" i="34"/>
  <c r="D1008" i="34"/>
  <c r="D1007" i="34"/>
  <c r="D1006" i="34"/>
  <c r="D1005" i="34"/>
  <c r="D1004" i="34"/>
  <c r="D1003" i="34"/>
  <c r="D1002" i="34"/>
  <c r="D1001" i="34"/>
  <c r="D1000" i="34"/>
  <c r="D999" i="34"/>
  <c r="D998" i="34"/>
  <c r="D997" i="34"/>
  <c r="D996" i="34"/>
  <c r="D995" i="34"/>
  <c r="D994" i="34"/>
  <c r="D993" i="34"/>
  <c r="D992" i="34"/>
  <c r="D991" i="34"/>
  <c r="D990" i="34"/>
  <c r="D989" i="34"/>
  <c r="D988" i="34"/>
  <c r="D987" i="34"/>
  <c r="D986" i="34"/>
  <c r="D985" i="34"/>
  <c r="D984" i="34"/>
  <c r="D983" i="34"/>
  <c r="D982" i="34"/>
  <c r="D981" i="34"/>
  <c r="D980" i="34"/>
  <c r="D979" i="34"/>
  <c r="D978" i="34"/>
  <c r="D977" i="34"/>
  <c r="D976" i="34"/>
  <c r="D975" i="34"/>
  <c r="D974" i="34"/>
  <c r="D973" i="34"/>
  <c r="D972" i="34"/>
  <c r="D971" i="34"/>
  <c r="D970" i="34"/>
  <c r="D969" i="34"/>
  <c r="D968" i="34"/>
  <c r="D967" i="34"/>
  <c r="D966" i="34"/>
  <c r="D965" i="34"/>
  <c r="D964" i="34"/>
  <c r="D963" i="34"/>
  <c r="D962" i="34"/>
  <c r="D961" i="34"/>
  <c r="D960" i="34"/>
  <c r="D959" i="34"/>
  <c r="D958" i="34"/>
  <c r="D957" i="34"/>
  <c r="D956" i="34"/>
  <c r="D955" i="34"/>
  <c r="D954" i="34"/>
  <c r="D953" i="34"/>
  <c r="D952" i="34"/>
  <c r="D951" i="34"/>
  <c r="D950" i="34"/>
  <c r="D949" i="34"/>
  <c r="D948" i="34"/>
  <c r="D947" i="34"/>
  <c r="D946" i="34"/>
  <c r="D945" i="34"/>
  <c r="D944" i="34"/>
  <c r="D943" i="34"/>
  <c r="D942" i="34"/>
  <c r="D941" i="34"/>
  <c r="D940" i="34"/>
  <c r="D939" i="34"/>
  <c r="D938" i="34"/>
  <c r="D937" i="34"/>
  <c r="D936" i="34"/>
  <c r="D935" i="34"/>
  <c r="D934" i="34"/>
  <c r="D933" i="34"/>
  <c r="D932" i="34"/>
  <c r="D931" i="34"/>
  <c r="D930" i="34"/>
  <c r="D929" i="34"/>
  <c r="D928" i="34"/>
  <c r="D927" i="34"/>
  <c r="D926" i="34"/>
  <c r="D925" i="34"/>
  <c r="D924" i="34"/>
  <c r="D923" i="34"/>
  <c r="D922" i="34"/>
  <c r="D921" i="34"/>
  <c r="D920" i="34"/>
  <c r="D919" i="34"/>
  <c r="D918" i="34"/>
  <c r="D917" i="34"/>
  <c r="D916" i="34"/>
  <c r="D915" i="34"/>
  <c r="D914" i="34"/>
  <c r="D913" i="34"/>
  <c r="D912" i="34"/>
  <c r="D911" i="34"/>
  <c r="D910" i="34"/>
  <c r="D909" i="34"/>
  <c r="D908" i="34"/>
  <c r="D907" i="34"/>
  <c r="D906" i="34"/>
  <c r="D905" i="34"/>
  <c r="D904" i="34"/>
  <c r="D903" i="34"/>
  <c r="D902" i="34"/>
  <c r="D901" i="34"/>
  <c r="D900" i="34"/>
  <c r="D899" i="34"/>
  <c r="D898" i="34"/>
  <c r="D897" i="34"/>
  <c r="D896" i="34"/>
  <c r="D895" i="34"/>
  <c r="D894" i="34"/>
  <c r="D893" i="34"/>
  <c r="D892" i="34"/>
  <c r="D891" i="34"/>
  <c r="D890" i="34"/>
  <c r="D889" i="34"/>
  <c r="D888" i="34"/>
  <c r="D887" i="34"/>
  <c r="D886" i="34"/>
  <c r="D885" i="34"/>
  <c r="D884" i="34"/>
  <c r="D883" i="34"/>
  <c r="D882" i="34"/>
  <c r="D881" i="34"/>
  <c r="D880" i="34"/>
  <c r="D879" i="34"/>
  <c r="D878" i="34"/>
  <c r="D877" i="34"/>
  <c r="D876" i="34"/>
  <c r="D875" i="34"/>
  <c r="D874" i="34"/>
  <c r="D873" i="34"/>
  <c r="D872" i="34"/>
  <c r="D871" i="34"/>
  <c r="D870" i="34"/>
  <c r="D869" i="34"/>
  <c r="D868" i="34"/>
  <c r="D867" i="34"/>
  <c r="D866" i="34"/>
  <c r="D865" i="34"/>
  <c r="D864" i="34"/>
  <c r="D863" i="34"/>
  <c r="D862" i="34"/>
  <c r="D861" i="34"/>
  <c r="D860" i="34"/>
  <c r="D859" i="34"/>
  <c r="D858" i="34"/>
  <c r="D857" i="34"/>
  <c r="D856" i="34"/>
  <c r="D855" i="34"/>
  <c r="D854" i="34"/>
  <c r="D853" i="34"/>
  <c r="D852" i="34"/>
  <c r="D851" i="34"/>
  <c r="D850" i="34"/>
  <c r="D849" i="34"/>
  <c r="D848" i="34"/>
  <c r="D847" i="34"/>
  <c r="D846" i="34"/>
  <c r="D845" i="34"/>
  <c r="D844" i="34"/>
  <c r="D843" i="34"/>
  <c r="D842" i="34"/>
  <c r="D841" i="34"/>
  <c r="D840" i="34"/>
  <c r="D839" i="34"/>
  <c r="D838" i="34"/>
  <c r="D837" i="34"/>
  <c r="D836" i="34"/>
  <c r="D835" i="34"/>
  <c r="D834" i="34"/>
  <c r="D833" i="34"/>
  <c r="D832" i="34"/>
  <c r="D831" i="34"/>
  <c r="D830" i="34"/>
  <c r="D829" i="34"/>
  <c r="D828" i="34"/>
  <c r="D827" i="34"/>
  <c r="D826" i="34"/>
  <c r="D825" i="34"/>
  <c r="D824" i="34"/>
  <c r="D823" i="34"/>
  <c r="D822" i="34"/>
  <c r="D821" i="34"/>
  <c r="D820" i="34"/>
  <c r="D819" i="34"/>
  <c r="D818" i="34"/>
  <c r="D817" i="34"/>
  <c r="D816" i="34"/>
  <c r="D815" i="34"/>
  <c r="D814" i="34"/>
  <c r="D813" i="34"/>
  <c r="D812" i="34"/>
  <c r="D811" i="34"/>
  <c r="D810" i="34"/>
  <c r="D809" i="34"/>
  <c r="D808" i="34"/>
  <c r="D807" i="34"/>
  <c r="D806" i="34"/>
  <c r="D805" i="34"/>
  <c r="D804" i="34"/>
  <c r="D803" i="34"/>
  <c r="D802" i="34"/>
  <c r="D801" i="34"/>
  <c r="D800" i="34"/>
  <c r="D799" i="34"/>
  <c r="D798" i="34"/>
  <c r="D797" i="34"/>
  <c r="D796" i="34"/>
  <c r="D795" i="34"/>
  <c r="D794" i="34"/>
  <c r="D793" i="34"/>
  <c r="D792" i="34"/>
  <c r="D791" i="34"/>
  <c r="D790" i="34"/>
  <c r="D789" i="34"/>
  <c r="D788" i="34"/>
  <c r="D787" i="34"/>
  <c r="D786" i="34"/>
  <c r="D785" i="34"/>
  <c r="D784" i="34"/>
  <c r="D783" i="34"/>
  <c r="D782" i="34"/>
  <c r="D781" i="34"/>
  <c r="D780" i="34"/>
  <c r="D779" i="34"/>
  <c r="D778" i="34"/>
  <c r="D777" i="34"/>
  <c r="D776" i="34"/>
  <c r="D775" i="34"/>
  <c r="D774" i="34"/>
  <c r="D773" i="34"/>
  <c r="D772" i="34"/>
  <c r="D771" i="34"/>
  <c r="D770" i="34"/>
  <c r="D769" i="34"/>
  <c r="D768" i="34"/>
  <c r="D767" i="34"/>
  <c r="D766" i="34"/>
  <c r="D765" i="34"/>
  <c r="D764" i="34"/>
  <c r="D763" i="34"/>
  <c r="D762" i="34"/>
  <c r="D761" i="34"/>
  <c r="D760" i="34"/>
  <c r="D759" i="34"/>
  <c r="D758" i="34"/>
  <c r="D757" i="34"/>
  <c r="D756" i="34"/>
  <c r="D755" i="34"/>
  <c r="D754" i="34"/>
  <c r="D753" i="34"/>
  <c r="D752" i="34"/>
  <c r="D751" i="34"/>
  <c r="D750" i="34"/>
  <c r="D749" i="34"/>
  <c r="D748" i="34"/>
  <c r="D747" i="34"/>
  <c r="D746" i="34"/>
  <c r="D745" i="34"/>
  <c r="D744" i="34"/>
  <c r="D743" i="34"/>
  <c r="D742" i="34"/>
  <c r="D741" i="34"/>
  <c r="D740" i="34"/>
  <c r="D739" i="34"/>
  <c r="D738" i="34"/>
  <c r="D737" i="34"/>
  <c r="D736" i="34"/>
  <c r="D735" i="34"/>
  <c r="D734" i="34"/>
  <c r="D733" i="34"/>
  <c r="D732" i="34"/>
  <c r="D731" i="34"/>
  <c r="D730" i="34"/>
  <c r="D729" i="34"/>
  <c r="D728" i="34"/>
  <c r="D727" i="34"/>
  <c r="D726" i="34"/>
  <c r="D725" i="34"/>
  <c r="D724" i="34"/>
  <c r="D723" i="34"/>
  <c r="D722" i="34"/>
  <c r="D721" i="34"/>
  <c r="D720" i="34"/>
  <c r="D719" i="34"/>
  <c r="D718" i="34"/>
  <c r="D717" i="34"/>
  <c r="D716" i="34"/>
  <c r="D715" i="34"/>
  <c r="D714" i="34"/>
  <c r="D713" i="34"/>
  <c r="D712" i="34"/>
  <c r="D711" i="34"/>
  <c r="D710" i="34"/>
  <c r="D709" i="34"/>
  <c r="D708" i="34"/>
  <c r="D707" i="34"/>
  <c r="D706" i="34"/>
  <c r="D705" i="34"/>
  <c r="D704" i="34"/>
  <c r="D703" i="34"/>
  <c r="D702" i="34"/>
  <c r="D701" i="34"/>
  <c r="D700" i="34"/>
  <c r="D699" i="34"/>
  <c r="D698" i="34"/>
  <c r="D697" i="34"/>
  <c r="D696" i="34"/>
  <c r="D695" i="34"/>
  <c r="D694" i="34"/>
  <c r="D693" i="34"/>
  <c r="D692" i="34"/>
  <c r="D691" i="34"/>
  <c r="D690" i="34"/>
  <c r="D689" i="34"/>
  <c r="D688" i="34"/>
  <c r="D687" i="34"/>
  <c r="D686" i="34"/>
  <c r="D685" i="34"/>
  <c r="D684" i="34"/>
  <c r="D683" i="34"/>
  <c r="D682" i="34"/>
  <c r="D681" i="34"/>
  <c r="D680" i="34"/>
  <c r="D679" i="34"/>
  <c r="D678" i="34"/>
  <c r="D677" i="34"/>
  <c r="D676" i="34"/>
  <c r="D675" i="34"/>
  <c r="D674" i="34"/>
  <c r="D673" i="34"/>
  <c r="D672" i="34"/>
  <c r="D671" i="34"/>
  <c r="D670" i="34"/>
  <c r="D669" i="34"/>
  <c r="D668" i="34"/>
  <c r="D667" i="34"/>
  <c r="D666" i="34"/>
  <c r="D665" i="34"/>
  <c r="D664" i="34"/>
  <c r="D663" i="34"/>
  <c r="D662" i="34"/>
  <c r="D661" i="34"/>
  <c r="D660" i="34"/>
  <c r="D659" i="34"/>
  <c r="D658" i="34"/>
  <c r="D657" i="34"/>
  <c r="D656" i="34"/>
  <c r="D655" i="34"/>
  <c r="D654" i="34"/>
  <c r="D653" i="34"/>
  <c r="D652" i="34"/>
  <c r="D651" i="34"/>
  <c r="D650" i="34"/>
  <c r="D649" i="34"/>
  <c r="D648" i="34"/>
  <c r="D647" i="34"/>
  <c r="D646" i="34"/>
  <c r="D645" i="34"/>
  <c r="D644" i="34"/>
  <c r="D643" i="34"/>
  <c r="D642" i="34"/>
  <c r="D641" i="34"/>
  <c r="D640" i="34"/>
  <c r="D639" i="34"/>
  <c r="D638" i="34"/>
  <c r="D637" i="34"/>
  <c r="D636" i="34"/>
  <c r="D635" i="34"/>
  <c r="D634" i="34"/>
  <c r="D633" i="34"/>
  <c r="D632" i="34"/>
  <c r="D631" i="34"/>
  <c r="D630" i="34"/>
  <c r="D629" i="34"/>
  <c r="D628" i="34"/>
  <c r="D627" i="34"/>
  <c r="D626" i="34"/>
  <c r="D625" i="34"/>
  <c r="D624" i="34"/>
  <c r="D623" i="34"/>
  <c r="D622" i="34"/>
  <c r="D621" i="34"/>
  <c r="D620" i="34"/>
  <c r="D619" i="34"/>
  <c r="D618" i="34"/>
  <c r="D617" i="34"/>
  <c r="D616" i="34"/>
  <c r="D615" i="34"/>
  <c r="D614" i="34"/>
  <c r="D613" i="34"/>
  <c r="D612" i="34"/>
  <c r="D611" i="34"/>
  <c r="D610" i="34"/>
  <c r="D609" i="34"/>
  <c r="D608" i="34"/>
  <c r="D607" i="34"/>
  <c r="D606" i="34"/>
  <c r="D605" i="34"/>
  <c r="D604" i="34"/>
  <c r="D603" i="34"/>
  <c r="D602" i="34"/>
  <c r="D601" i="34"/>
  <c r="D600" i="34"/>
  <c r="D599" i="34"/>
  <c r="D598" i="34"/>
  <c r="D597" i="34"/>
  <c r="D596" i="34"/>
  <c r="D595" i="34"/>
  <c r="D594" i="34"/>
  <c r="D593" i="34"/>
  <c r="D592" i="34"/>
  <c r="D591" i="34"/>
  <c r="D590" i="34"/>
  <c r="D589" i="34"/>
  <c r="D588" i="34"/>
  <c r="D587" i="34"/>
  <c r="D586" i="34"/>
  <c r="D585" i="34"/>
  <c r="D584" i="34"/>
  <c r="D583" i="34"/>
  <c r="D582" i="34"/>
  <c r="D581" i="34"/>
  <c r="D580" i="34"/>
  <c r="D579" i="34"/>
  <c r="D578" i="34"/>
  <c r="D577" i="34"/>
  <c r="D576" i="34"/>
  <c r="D575" i="34"/>
  <c r="D574" i="34"/>
  <c r="D573" i="34"/>
  <c r="D572" i="34"/>
  <c r="D571" i="34"/>
  <c r="D570" i="34"/>
  <c r="D569" i="34"/>
  <c r="D568" i="34"/>
  <c r="D567" i="34"/>
  <c r="D566" i="34"/>
  <c r="D565" i="34"/>
  <c r="D564" i="34"/>
  <c r="D563" i="34"/>
  <c r="D562" i="34"/>
  <c r="D561" i="34"/>
  <c r="D560" i="34"/>
  <c r="D559" i="34"/>
  <c r="D558" i="34"/>
  <c r="D557" i="34"/>
  <c r="D556" i="34"/>
  <c r="D555" i="34"/>
  <c r="D554" i="34"/>
  <c r="D553" i="34"/>
  <c r="D552" i="34"/>
  <c r="D551" i="34"/>
  <c r="D550" i="34"/>
  <c r="D549" i="34"/>
  <c r="D548" i="34"/>
  <c r="D547" i="34"/>
  <c r="D546" i="34"/>
  <c r="D545" i="34"/>
  <c r="D544" i="34"/>
  <c r="D543" i="34"/>
  <c r="D542" i="34"/>
  <c r="D541" i="34"/>
  <c r="D540" i="34"/>
  <c r="D539" i="34"/>
  <c r="D538" i="34"/>
  <c r="D537" i="34"/>
  <c r="D536" i="34"/>
  <c r="D535" i="34"/>
  <c r="D534" i="34"/>
  <c r="D533" i="34"/>
  <c r="D532" i="34"/>
  <c r="D531" i="34"/>
  <c r="D530" i="34"/>
  <c r="D529" i="34"/>
  <c r="D528" i="34"/>
  <c r="D527" i="34"/>
  <c r="D526" i="34"/>
  <c r="D525" i="34"/>
  <c r="D524" i="34"/>
  <c r="D523" i="34"/>
  <c r="D522" i="34"/>
  <c r="D521" i="34"/>
  <c r="D520" i="34"/>
  <c r="D519" i="34"/>
  <c r="D518" i="34"/>
  <c r="D517" i="34"/>
  <c r="D516" i="34"/>
  <c r="D515" i="34"/>
  <c r="D514" i="34"/>
  <c r="D513" i="34"/>
  <c r="D512" i="34"/>
  <c r="D511" i="34"/>
  <c r="D510" i="34"/>
  <c r="D509" i="34"/>
  <c r="D508" i="34"/>
  <c r="D507" i="34"/>
  <c r="D506" i="34"/>
  <c r="D505" i="34"/>
  <c r="D504" i="34"/>
  <c r="D503" i="34"/>
  <c r="D502" i="34"/>
  <c r="D501" i="34"/>
  <c r="D500" i="34"/>
  <c r="D499" i="34"/>
  <c r="D498" i="34"/>
  <c r="D497" i="34"/>
  <c r="D496" i="34"/>
  <c r="D495" i="34"/>
  <c r="D494" i="34"/>
  <c r="D493" i="34"/>
  <c r="D492" i="34"/>
  <c r="D491" i="34"/>
  <c r="D490" i="34"/>
  <c r="D489" i="34"/>
  <c r="D488" i="34"/>
  <c r="D487" i="34"/>
  <c r="D486" i="34"/>
  <c r="D485" i="34"/>
  <c r="D484" i="34"/>
  <c r="D483" i="34"/>
  <c r="D482" i="34"/>
  <c r="D481" i="34"/>
  <c r="D480" i="34"/>
  <c r="D479" i="34"/>
  <c r="D478" i="34"/>
  <c r="D477" i="34"/>
  <c r="D476" i="34"/>
  <c r="D475" i="34"/>
  <c r="D474" i="34"/>
  <c r="D473" i="34"/>
  <c r="D472" i="34"/>
  <c r="D471" i="34"/>
  <c r="D470" i="34"/>
  <c r="D469" i="34"/>
  <c r="D468" i="34"/>
  <c r="D467" i="34"/>
  <c r="D466" i="34"/>
  <c r="D465" i="34"/>
  <c r="D464" i="34"/>
  <c r="D463" i="34"/>
  <c r="D462" i="34"/>
  <c r="D461" i="34"/>
  <c r="D460" i="34"/>
  <c r="D459" i="34"/>
  <c r="D458" i="34"/>
  <c r="D457" i="34"/>
  <c r="D456" i="34"/>
  <c r="D455" i="34"/>
  <c r="D454" i="34"/>
  <c r="D453" i="34"/>
  <c r="D452" i="34"/>
  <c r="D451" i="34"/>
  <c r="D450" i="34"/>
  <c r="D449" i="34"/>
  <c r="D448" i="34"/>
  <c r="D447" i="34"/>
  <c r="D446" i="34"/>
  <c r="D445" i="34"/>
  <c r="D444" i="34"/>
  <c r="D443" i="34"/>
  <c r="D442" i="34"/>
  <c r="D441" i="34"/>
  <c r="D440" i="34"/>
  <c r="D439" i="34"/>
  <c r="D438" i="34"/>
  <c r="D437" i="34"/>
  <c r="D436" i="34"/>
  <c r="D435" i="34"/>
  <c r="D434" i="34"/>
  <c r="D433" i="34"/>
  <c r="D432" i="34"/>
  <c r="D431" i="34"/>
  <c r="D430" i="34"/>
  <c r="D429" i="34"/>
  <c r="D428" i="34"/>
  <c r="D427" i="34"/>
  <c r="D426" i="34"/>
  <c r="D425" i="34"/>
  <c r="D424" i="34"/>
  <c r="D423" i="34"/>
  <c r="D422" i="34"/>
  <c r="D421" i="34"/>
  <c r="D420" i="34"/>
  <c r="D419" i="34"/>
  <c r="D418" i="34"/>
  <c r="D417" i="34"/>
  <c r="D416" i="34"/>
  <c r="D415" i="34"/>
  <c r="D414" i="34"/>
  <c r="D413" i="34"/>
  <c r="D412" i="34"/>
  <c r="D411" i="34"/>
  <c r="D410" i="34"/>
  <c r="D409" i="34"/>
  <c r="D408" i="34"/>
  <c r="D407" i="34"/>
  <c r="D406" i="34"/>
  <c r="D405" i="34"/>
  <c r="D404" i="34"/>
  <c r="D403" i="34"/>
  <c r="D402" i="34"/>
  <c r="D401" i="34"/>
  <c r="D400" i="34"/>
  <c r="D399" i="34"/>
  <c r="D398" i="34"/>
  <c r="D397" i="34"/>
  <c r="D396" i="34"/>
  <c r="D395" i="34"/>
  <c r="D394" i="34"/>
  <c r="D393" i="34"/>
  <c r="D392" i="34"/>
  <c r="D391" i="34"/>
  <c r="D390" i="34"/>
  <c r="D389" i="34"/>
  <c r="D388" i="34"/>
  <c r="D387" i="34"/>
  <c r="D386" i="34"/>
  <c r="D385" i="34"/>
  <c r="D384" i="34"/>
  <c r="D383" i="34"/>
  <c r="D382" i="34"/>
  <c r="D381" i="34"/>
  <c r="D380" i="34"/>
  <c r="D379" i="34"/>
  <c r="D378" i="34"/>
  <c r="D377" i="34"/>
  <c r="D376" i="34"/>
  <c r="D375" i="34"/>
  <c r="D374" i="34"/>
  <c r="D373" i="34"/>
  <c r="D372" i="34"/>
  <c r="D371" i="34"/>
  <c r="D370" i="34"/>
  <c r="D369" i="34"/>
  <c r="D368" i="34"/>
  <c r="D367" i="34"/>
  <c r="D366" i="34"/>
  <c r="D365" i="34"/>
  <c r="D364" i="34"/>
  <c r="D363" i="34"/>
  <c r="D362" i="34"/>
  <c r="D361" i="34"/>
  <c r="D360" i="34"/>
  <c r="D359" i="34"/>
  <c r="D358" i="34"/>
  <c r="D357" i="34"/>
  <c r="D356" i="34"/>
  <c r="D355" i="34"/>
  <c r="D354" i="34"/>
  <c r="D353" i="34"/>
  <c r="D352" i="34"/>
  <c r="D351" i="34"/>
  <c r="D350" i="34"/>
  <c r="D349" i="34"/>
  <c r="D348" i="34"/>
  <c r="D347" i="34"/>
  <c r="D346" i="34"/>
  <c r="D345" i="34"/>
  <c r="D344" i="34"/>
  <c r="D343" i="34"/>
  <c r="D342" i="34"/>
  <c r="D341" i="34"/>
  <c r="D340" i="34"/>
  <c r="D339" i="34"/>
  <c r="D338" i="34"/>
  <c r="D337" i="34"/>
  <c r="D336" i="34"/>
  <c r="D335" i="34"/>
  <c r="D334" i="34"/>
  <c r="D333" i="34"/>
  <c r="D332" i="34"/>
  <c r="D331" i="34"/>
  <c r="D330" i="34"/>
  <c r="D329" i="34"/>
  <c r="D328" i="34"/>
  <c r="D327" i="34"/>
  <c r="D326" i="34"/>
  <c r="D325" i="34"/>
  <c r="D324" i="34"/>
  <c r="D323" i="34"/>
  <c r="D322" i="34"/>
  <c r="D321" i="34"/>
  <c r="D320" i="34"/>
  <c r="D319" i="34"/>
  <c r="D318" i="34"/>
  <c r="D317" i="34"/>
  <c r="D316" i="34"/>
  <c r="D315" i="34"/>
  <c r="D314" i="34"/>
  <c r="D313" i="34"/>
  <c r="D312" i="34"/>
  <c r="D311" i="34"/>
  <c r="D310" i="34"/>
  <c r="D309" i="34"/>
  <c r="D308" i="34"/>
  <c r="D307" i="34"/>
  <c r="D306" i="34"/>
  <c r="D305" i="34"/>
  <c r="D304" i="34"/>
  <c r="D303" i="34"/>
  <c r="D302" i="34"/>
  <c r="D301" i="34"/>
  <c r="D300" i="34"/>
  <c r="D299" i="34"/>
  <c r="D298" i="34"/>
  <c r="D297" i="34"/>
  <c r="D296" i="34"/>
  <c r="D295" i="34"/>
  <c r="D294" i="34"/>
  <c r="D293" i="34"/>
  <c r="D292" i="34"/>
  <c r="D291" i="34"/>
  <c r="D290" i="34"/>
  <c r="D289" i="34"/>
  <c r="D288" i="34"/>
  <c r="D287" i="34"/>
  <c r="D286" i="34"/>
  <c r="D285" i="34"/>
  <c r="D284" i="34"/>
  <c r="D283" i="34"/>
  <c r="D282" i="34"/>
  <c r="D281" i="34"/>
  <c r="D280" i="34"/>
  <c r="D279" i="34"/>
  <c r="D278" i="34"/>
  <c r="D277" i="34"/>
  <c r="D276" i="34"/>
  <c r="D275" i="34"/>
  <c r="D274" i="34"/>
  <c r="D273" i="34"/>
  <c r="D272" i="34"/>
  <c r="D271" i="34"/>
  <c r="D270" i="34"/>
  <c r="D269" i="34"/>
  <c r="D268" i="34"/>
  <c r="D267" i="34"/>
  <c r="D266" i="34"/>
  <c r="D265" i="34"/>
  <c r="D264" i="34"/>
  <c r="D263" i="34"/>
  <c r="D262" i="34"/>
  <c r="D261" i="34"/>
  <c r="D260" i="34"/>
  <c r="D259" i="34"/>
  <c r="D258" i="34"/>
  <c r="D257" i="34"/>
  <c r="D256" i="34"/>
  <c r="D255" i="34"/>
  <c r="D254" i="34"/>
  <c r="D253" i="34"/>
  <c r="D252" i="34"/>
  <c r="D251" i="34"/>
  <c r="D250" i="34"/>
  <c r="D249" i="34"/>
  <c r="D248" i="34"/>
  <c r="D247" i="34"/>
  <c r="D246" i="34"/>
  <c r="D245" i="34"/>
  <c r="D244" i="34"/>
  <c r="D243" i="34"/>
  <c r="D242" i="34"/>
  <c r="D241" i="34"/>
  <c r="D240" i="34"/>
  <c r="D239" i="34"/>
  <c r="D238" i="34"/>
  <c r="D237" i="34"/>
  <c r="D236" i="34"/>
  <c r="D235" i="34"/>
  <c r="D234" i="34"/>
  <c r="D233" i="34"/>
  <c r="D232" i="34"/>
  <c r="D231" i="34"/>
  <c r="D230" i="34"/>
  <c r="D229" i="34"/>
  <c r="D228" i="34"/>
  <c r="D227" i="34"/>
  <c r="D226" i="34"/>
  <c r="D225" i="34"/>
  <c r="D224" i="34"/>
  <c r="D223" i="34"/>
  <c r="D222" i="34"/>
  <c r="D221" i="34"/>
  <c r="D220" i="34"/>
  <c r="D219" i="34"/>
  <c r="D218" i="34"/>
  <c r="D217" i="34"/>
  <c r="D216" i="34"/>
  <c r="D215" i="34"/>
  <c r="D214" i="34"/>
  <c r="D213" i="34"/>
  <c r="D212" i="34"/>
  <c r="D211" i="34"/>
  <c r="D210" i="34"/>
  <c r="D209" i="34"/>
  <c r="D208" i="34"/>
  <c r="D207" i="34"/>
  <c r="D206" i="34"/>
  <c r="D205" i="34"/>
  <c r="D204" i="34"/>
  <c r="D203" i="34"/>
  <c r="D202" i="34"/>
  <c r="D201" i="34"/>
  <c r="D200" i="34"/>
  <c r="D199" i="34"/>
  <c r="D198" i="34"/>
  <c r="D197" i="34"/>
  <c r="D196" i="34"/>
  <c r="D195" i="34"/>
  <c r="D194" i="34"/>
  <c r="D193" i="34"/>
  <c r="D192" i="34"/>
  <c r="D191" i="34"/>
  <c r="D190" i="34"/>
  <c r="D189" i="34"/>
  <c r="D188" i="34"/>
  <c r="D187" i="34"/>
  <c r="D186" i="34"/>
  <c r="D185" i="34"/>
  <c r="D184" i="34"/>
  <c r="D183" i="34"/>
  <c r="D182" i="34"/>
  <c r="D181" i="34"/>
  <c r="D180" i="34"/>
  <c r="D179" i="34"/>
  <c r="D178" i="34"/>
  <c r="D177" i="34"/>
  <c r="D176" i="34"/>
  <c r="D175" i="34"/>
  <c r="D174" i="34"/>
  <c r="D173" i="34"/>
  <c r="D172" i="34"/>
  <c r="D171" i="34"/>
  <c r="D170" i="34"/>
  <c r="D169" i="34"/>
  <c r="D168" i="34"/>
  <c r="D167" i="34"/>
  <c r="D166" i="34"/>
  <c r="D165" i="34"/>
  <c r="D164" i="34"/>
  <c r="D163" i="34"/>
  <c r="D162" i="34"/>
  <c r="D161" i="34"/>
  <c r="D160" i="34"/>
  <c r="D159" i="34"/>
  <c r="D158" i="34"/>
  <c r="D157" i="34"/>
  <c r="D156" i="34"/>
  <c r="D155" i="34"/>
  <c r="D154" i="34"/>
  <c r="D153" i="34"/>
  <c r="D152" i="34"/>
  <c r="D151" i="34"/>
  <c r="D150" i="34"/>
  <c r="D149" i="34"/>
  <c r="D148" i="34"/>
  <c r="D147" i="34"/>
  <c r="D146" i="34"/>
  <c r="D145" i="34"/>
  <c r="D144" i="34"/>
  <c r="D143" i="34"/>
  <c r="D142" i="34"/>
  <c r="D141" i="34"/>
  <c r="D140" i="34"/>
  <c r="D139" i="34"/>
  <c r="D138" i="34"/>
  <c r="D137" i="34"/>
  <c r="D136" i="34"/>
  <c r="D135" i="34"/>
  <c r="D134" i="34"/>
  <c r="D133" i="34"/>
  <c r="D132" i="34"/>
  <c r="D131" i="34"/>
  <c r="D130" i="34"/>
  <c r="D129" i="34"/>
  <c r="D128" i="34"/>
  <c r="D127" i="34"/>
  <c r="D126" i="34"/>
  <c r="D125" i="34"/>
  <c r="D124" i="34"/>
  <c r="D123" i="34"/>
  <c r="D122" i="34"/>
  <c r="D121" i="34"/>
  <c r="D120" i="34"/>
  <c r="D119" i="34"/>
  <c r="D118" i="34"/>
  <c r="D117" i="34"/>
  <c r="D116" i="34"/>
  <c r="D115" i="34"/>
  <c r="D114" i="34"/>
  <c r="D113" i="34"/>
  <c r="D112" i="34"/>
  <c r="D111" i="34"/>
  <c r="D110" i="34"/>
  <c r="D109" i="34"/>
  <c r="D108" i="34"/>
  <c r="D107" i="34"/>
  <c r="D106" i="34"/>
  <c r="D105" i="34"/>
  <c r="D104" i="34"/>
  <c r="D103" i="34"/>
  <c r="D102" i="34"/>
  <c r="D101" i="34"/>
  <c r="D100" i="34"/>
  <c r="D99" i="34"/>
  <c r="D98" i="34"/>
  <c r="D97" i="34"/>
  <c r="D96" i="34"/>
  <c r="D95" i="34"/>
  <c r="D94" i="34"/>
  <c r="D93" i="34"/>
  <c r="D92" i="34"/>
  <c r="D91" i="34"/>
  <c r="D90" i="34"/>
  <c r="D89" i="34"/>
  <c r="D88" i="34"/>
  <c r="D87" i="34"/>
  <c r="D86" i="34"/>
  <c r="D85" i="34"/>
  <c r="D84" i="34"/>
  <c r="D83" i="34"/>
  <c r="D82" i="34"/>
  <c r="D81" i="34"/>
  <c r="D80" i="34"/>
  <c r="D79" i="34"/>
  <c r="D78" i="34"/>
  <c r="D77" i="34"/>
  <c r="D76" i="34"/>
  <c r="D75" i="34"/>
  <c r="D74" i="34"/>
  <c r="D73" i="34"/>
  <c r="D72" i="34"/>
  <c r="D71" i="34"/>
  <c r="D70" i="34"/>
  <c r="D69" i="34"/>
  <c r="D68" i="34"/>
  <c r="D67" i="34"/>
  <c r="D66" i="34"/>
  <c r="D65" i="34"/>
  <c r="D64" i="34"/>
  <c r="D63" i="34"/>
  <c r="D62" i="34"/>
  <c r="D61" i="34"/>
  <c r="D60" i="34"/>
  <c r="D59" i="34"/>
  <c r="D58" i="34"/>
  <c r="D57" i="34"/>
  <c r="D56" i="34"/>
  <c r="D55" i="34"/>
  <c r="D54" i="34"/>
  <c r="D53" i="34"/>
  <c r="D52" i="34"/>
  <c r="D51" i="34"/>
  <c r="D50" i="34"/>
  <c r="D49" i="34"/>
  <c r="D48" i="34"/>
  <c r="D47" i="34"/>
  <c r="D46" i="34"/>
  <c r="D45" i="34"/>
  <c r="D44" i="34"/>
  <c r="D43" i="34"/>
  <c r="D42" i="34"/>
  <c r="D41" i="34"/>
  <c r="D40" i="34"/>
  <c r="D39" i="34"/>
  <c r="D38" i="34"/>
  <c r="D37" i="34"/>
  <c r="D36" i="34"/>
  <c r="D35" i="34"/>
  <c r="D34" i="34"/>
  <c r="D33" i="34"/>
  <c r="D32" i="34"/>
  <c r="D31" i="34"/>
  <c r="D30" i="34"/>
  <c r="D29" i="34"/>
  <c r="D28" i="34"/>
  <c r="D27" i="34"/>
  <c r="D26" i="34"/>
  <c r="D25" i="34"/>
  <c r="D24" i="34"/>
  <c r="D23" i="34"/>
  <c r="D22" i="34"/>
  <c r="D21" i="34"/>
  <c r="D20" i="34"/>
  <c r="D19" i="34"/>
  <c r="D18" i="34"/>
  <c r="D17" i="34"/>
  <c r="D16" i="34"/>
  <c r="D15" i="34"/>
  <c r="D14" i="34"/>
  <c r="D13" i="34"/>
  <c r="D12" i="34"/>
  <c r="D11" i="34"/>
  <c r="D10" i="34"/>
  <c r="D9" i="34"/>
  <c r="D8" i="34"/>
  <c r="D7" i="34"/>
  <c r="D6" i="34"/>
  <c r="D5" i="34"/>
  <c r="D4" i="34"/>
  <c r="D3" i="34"/>
  <c r="D2" i="34"/>
  <c r="H5" i="33"/>
  <c r="G5" i="33"/>
  <c r="F5" i="33"/>
  <c r="F35" i="23"/>
  <c r="E58" i="32" l="1"/>
  <c r="M56" i="32"/>
  <c r="N56" i="32" s="1"/>
  <c r="M55" i="32"/>
  <c r="N55" i="32" s="1"/>
  <c r="M54" i="32"/>
  <c r="N54" i="32" s="1"/>
  <c r="N53" i="32"/>
  <c r="M53" i="32"/>
  <c r="M52" i="32"/>
  <c r="N52" i="32" s="1"/>
  <c r="M51" i="32"/>
  <c r="N51" i="32" s="1"/>
  <c r="M50" i="32"/>
  <c r="N50" i="32" s="1"/>
  <c r="N49" i="32"/>
  <c r="M49" i="32"/>
  <c r="M48" i="32"/>
  <c r="N48" i="32" s="1"/>
  <c r="M47" i="32"/>
  <c r="Q21" i="32" s="1"/>
  <c r="N46" i="32"/>
  <c r="M46" i="32"/>
  <c r="M58" i="32" s="1"/>
  <c r="E41" i="32"/>
  <c r="M39" i="32"/>
  <c r="N39" i="32" s="1"/>
  <c r="M38" i="32"/>
  <c r="N38" i="32" s="1"/>
  <c r="M37" i="32"/>
  <c r="N37" i="32" s="1"/>
  <c r="N36" i="32"/>
  <c r="M36" i="32"/>
  <c r="M35" i="32"/>
  <c r="N35" i="32" s="1"/>
  <c r="M34" i="32"/>
  <c r="N34" i="32" s="1"/>
  <c r="M33" i="32"/>
  <c r="N33" i="32" s="1"/>
  <c r="N32" i="32"/>
  <c r="M32" i="32"/>
  <c r="M31" i="32"/>
  <c r="N31" i="32" s="1"/>
  <c r="M30" i="32"/>
  <c r="N30" i="32" s="1"/>
  <c r="M29" i="32"/>
  <c r="Q20" i="32" s="1"/>
  <c r="E24" i="32"/>
  <c r="N22" i="32"/>
  <c r="M22" i="32"/>
  <c r="T21" i="32"/>
  <c r="M21" i="32"/>
  <c r="N21" i="32" s="1"/>
  <c r="T20" i="32"/>
  <c r="M20" i="32"/>
  <c r="N20" i="32" s="1"/>
  <c r="T19" i="32"/>
  <c r="M19" i="32"/>
  <c r="N19" i="32" s="1"/>
  <c r="T18" i="32"/>
  <c r="M18" i="32"/>
  <c r="N18" i="32" s="1"/>
  <c r="T17" i="32"/>
  <c r="M17" i="32"/>
  <c r="N17" i="32" s="1"/>
  <c r="T16" i="32"/>
  <c r="M16" i="32"/>
  <c r="N16" i="32" s="1"/>
  <c r="T15" i="32"/>
  <c r="N15" i="32"/>
  <c r="M15" i="32"/>
  <c r="T14" i="32"/>
  <c r="M14" i="32"/>
  <c r="N14" i="32" s="1"/>
  <c r="T13" i="32"/>
  <c r="M13" i="32"/>
  <c r="Q17" i="32" s="1"/>
  <c r="T12" i="32"/>
  <c r="A12" i="32"/>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11" i="32"/>
  <c r="T10" i="32"/>
  <c r="T24" i="32" s="1"/>
  <c r="Q10" i="32"/>
  <c r="E15" i="14"/>
  <c r="E12" i="14"/>
  <c r="E9" i="14"/>
  <c r="T6" i="18"/>
  <c r="T9" i="17"/>
  <c r="N58" i="32" l="1"/>
  <c r="L58" i="32" s="1"/>
  <c r="Q11" i="32"/>
  <c r="N13" i="32"/>
  <c r="Q13" i="32"/>
  <c r="Q16" i="32"/>
  <c r="N47" i="32"/>
  <c r="R21" i="32" s="1"/>
  <c r="S21" i="32" s="1"/>
  <c r="U21" i="32" s="1"/>
  <c r="Q19" i="32"/>
  <c r="M41" i="32"/>
  <c r="N29" i="32"/>
  <c r="M24" i="32"/>
  <c r="Q12" i="32"/>
  <c r="Q15" i="32"/>
  <c r="Q18" i="32"/>
  <c r="Q14" i="32"/>
  <c r="D15" i="13"/>
  <c r="D14" i="13"/>
  <c r="D13" i="13"/>
  <c r="D12" i="13"/>
  <c r="D11" i="13"/>
  <c r="D10" i="13"/>
  <c r="D9" i="13"/>
  <c r="D8" i="13"/>
  <c r="D7" i="13"/>
  <c r="D6" i="13"/>
  <c r="D5" i="13"/>
  <c r="D4" i="13"/>
  <c r="R17" i="32" l="1"/>
  <c r="S17" i="32" s="1"/>
  <c r="U17" i="32" s="1"/>
  <c r="R14" i="32"/>
  <c r="S14" i="32" s="1"/>
  <c r="U14" i="32" s="1"/>
  <c r="R10" i="32"/>
  <c r="S10" i="32" s="1"/>
  <c r="U10" i="32" s="1"/>
  <c r="R18" i="32"/>
  <c r="S18" i="32" s="1"/>
  <c r="U18" i="32" s="1"/>
  <c r="R15" i="32"/>
  <c r="S15" i="32" s="1"/>
  <c r="U15" i="32" s="1"/>
  <c r="R12" i="32"/>
  <c r="S12" i="32" s="1"/>
  <c r="U12" i="32" s="1"/>
  <c r="N24" i="32"/>
  <c r="L24" i="32" s="1"/>
  <c r="R16" i="32"/>
  <c r="S16" i="32" s="1"/>
  <c r="U16" i="32" s="1"/>
  <c r="R13" i="32"/>
  <c r="S13" i="32" s="1"/>
  <c r="U13" i="32" s="1"/>
  <c r="R11" i="32"/>
  <c r="S11" i="32" s="1"/>
  <c r="U11" i="32" s="1"/>
  <c r="R20" i="32"/>
  <c r="S20" i="32" s="1"/>
  <c r="U20" i="32" s="1"/>
  <c r="N41" i="32"/>
  <c r="L41" i="32" s="1"/>
  <c r="R19" i="32"/>
  <c r="S19" i="32" s="1"/>
  <c r="O6" i="29"/>
  <c r="U24" i="32" l="1"/>
  <c r="G25" i="1"/>
  <c r="G29" i="1" s="1"/>
  <c r="F25" i="1"/>
  <c r="F29" i="1"/>
  <c r="E29" i="1"/>
  <c r="D29" i="1"/>
  <c r="C29" i="1"/>
  <c r="T10" i="15" l="1"/>
  <c r="T5" i="15"/>
  <c r="T6" i="15"/>
  <c r="T14" i="17"/>
  <c r="T13" i="17"/>
  <c r="T12" i="17"/>
  <c r="T11" i="17"/>
  <c r="T10" i="17"/>
  <c r="T8" i="17"/>
  <c r="T7" i="17"/>
  <c r="T6" i="17"/>
  <c r="T5" i="17"/>
  <c r="T4" i="17"/>
  <c r="I55" i="1" l="1"/>
  <c r="H55" i="1"/>
  <c r="G55" i="1"/>
  <c r="F55" i="1"/>
  <c r="E55" i="1"/>
  <c r="D22" i="6" l="1"/>
  <c r="D24" i="6" s="1"/>
  <c r="D27" i="6" l="1"/>
  <c r="T14" i="18" l="1"/>
  <c r="R10" i="18"/>
  <c r="R15" i="18" s="1"/>
  <c r="Q10" i="18"/>
  <c r="Q15" i="18" s="1"/>
  <c r="P10" i="18"/>
  <c r="P15" i="18" s="1"/>
  <c r="O10" i="18"/>
  <c r="O15" i="18" s="1"/>
  <c r="N10" i="18"/>
  <c r="N15" i="18" s="1"/>
  <c r="M10" i="18"/>
  <c r="M15" i="18" s="1"/>
  <c r="L10" i="18"/>
  <c r="L15" i="18" s="1"/>
  <c r="K10" i="18"/>
  <c r="K15" i="18" s="1"/>
  <c r="J10" i="18"/>
  <c r="J15" i="18" s="1"/>
  <c r="I10" i="18"/>
  <c r="I15" i="18" s="1"/>
  <c r="H10" i="18"/>
  <c r="H15" i="18" s="1"/>
  <c r="G10" i="18"/>
  <c r="G15" i="18" s="1"/>
  <c r="F10" i="18"/>
  <c r="F15" i="18" s="1"/>
  <c r="T9" i="18"/>
  <c r="T8" i="18"/>
  <c r="T7" i="18"/>
  <c r="T5" i="18"/>
  <c r="T4" i="18"/>
  <c r="T19" i="17"/>
  <c r="R15" i="17"/>
  <c r="R20" i="17" s="1"/>
  <c r="Q15" i="17"/>
  <c r="Q20" i="17" s="1"/>
  <c r="P15" i="17"/>
  <c r="P20" i="17" s="1"/>
  <c r="O15" i="17"/>
  <c r="O20" i="17" s="1"/>
  <c r="N15" i="17"/>
  <c r="N20" i="17" s="1"/>
  <c r="M15" i="17"/>
  <c r="M20" i="17" s="1"/>
  <c r="L15" i="17"/>
  <c r="L20" i="17" s="1"/>
  <c r="K15" i="17"/>
  <c r="K20" i="17" s="1"/>
  <c r="J15" i="17"/>
  <c r="J20" i="17" s="1"/>
  <c r="I15" i="17"/>
  <c r="I20" i="17" s="1"/>
  <c r="H15" i="17"/>
  <c r="H20" i="17" s="1"/>
  <c r="G15" i="17"/>
  <c r="G20" i="17" s="1"/>
  <c r="F15" i="17"/>
  <c r="F20" i="17" s="1"/>
  <c r="T7" i="16"/>
  <c r="R5" i="16"/>
  <c r="R8" i="16" s="1"/>
  <c r="Q5" i="16"/>
  <c r="Q8" i="16" s="1"/>
  <c r="P5" i="16"/>
  <c r="P8" i="16" s="1"/>
  <c r="O5" i="16"/>
  <c r="O8" i="16" s="1"/>
  <c r="N5" i="16"/>
  <c r="N8" i="16" s="1"/>
  <c r="M5" i="16"/>
  <c r="M8" i="16" s="1"/>
  <c r="L5" i="16"/>
  <c r="L8" i="16" s="1"/>
  <c r="K5" i="16"/>
  <c r="K8" i="16" s="1"/>
  <c r="J5" i="16"/>
  <c r="J8" i="16" s="1"/>
  <c r="I5" i="16"/>
  <c r="I8" i="16" s="1"/>
  <c r="H5" i="16"/>
  <c r="H8" i="16" s="1"/>
  <c r="G5" i="16"/>
  <c r="G8" i="16" s="1"/>
  <c r="F5" i="16"/>
  <c r="F8" i="16" s="1"/>
  <c r="T4" i="16"/>
  <c r="T16" i="15"/>
  <c r="R14" i="15"/>
  <c r="R17" i="15" s="1"/>
  <c r="Q14" i="15"/>
  <c r="Q17" i="15" s="1"/>
  <c r="P14" i="15"/>
  <c r="P17" i="15" s="1"/>
  <c r="O14" i="15"/>
  <c r="O17" i="15" s="1"/>
  <c r="N14" i="15"/>
  <c r="N17" i="15" s="1"/>
  <c r="M14" i="15"/>
  <c r="M17" i="15" s="1"/>
  <c r="L14" i="15"/>
  <c r="L17" i="15" s="1"/>
  <c r="K14" i="15"/>
  <c r="K17" i="15" s="1"/>
  <c r="J14" i="15"/>
  <c r="J17" i="15" s="1"/>
  <c r="I14" i="15"/>
  <c r="I17" i="15" s="1"/>
  <c r="H14" i="15"/>
  <c r="H17" i="15" s="1"/>
  <c r="G14" i="15"/>
  <c r="G17" i="15" s="1"/>
  <c r="F14" i="15"/>
  <c r="F17" i="15" s="1"/>
  <c r="T13" i="15"/>
  <c r="T12" i="15"/>
  <c r="T11" i="15"/>
  <c r="T9" i="15"/>
  <c r="T8" i="15"/>
  <c r="T7" i="15"/>
  <c r="T4" i="15"/>
  <c r="H14" i="14"/>
  <c r="H13" i="14"/>
  <c r="H11" i="14"/>
  <c r="H10" i="14"/>
  <c r="H8" i="14"/>
  <c r="T10" i="18" l="1"/>
  <c r="H9" i="14"/>
  <c r="T15" i="17"/>
  <c r="T20" i="17" s="1"/>
  <c r="H15" i="14"/>
  <c r="T14" i="15"/>
  <c r="T17" i="15" s="1"/>
  <c r="T5" i="16"/>
  <c r="T8" i="16" s="1"/>
  <c r="H12" i="14"/>
  <c r="T15" i="18"/>
  <c r="E16" i="14" l="1"/>
  <c r="E18" i="14" s="1"/>
  <c r="H16" i="14"/>
  <c r="E11" i="13" l="1"/>
  <c r="E10" i="13"/>
  <c r="E9" i="13"/>
  <c r="E8" i="13"/>
  <c r="E7" i="13"/>
  <c r="E6" i="13"/>
  <c r="E5" i="13"/>
  <c r="C5" i="13"/>
  <c r="C6" i="13" s="1"/>
  <c r="C7" i="13" s="1"/>
  <c r="C8" i="13" s="1"/>
  <c r="C9" i="13" s="1"/>
  <c r="C10" i="13" s="1"/>
  <c r="C11" i="13" s="1"/>
  <c r="C12" i="13" s="1"/>
  <c r="C13" i="13" s="1"/>
  <c r="C14" i="13" s="1"/>
  <c r="C15" i="13" s="1"/>
  <c r="E4" i="13"/>
  <c r="E18" i="13" s="1"/>
  <c r="F12" i="13" l="1"/>
  <c r="F13" i="13"/>
  <c r="F14" i="13"/>
  <c r="F15" i="13"/>
  <c r="D16" i="13"/>
  <c r="D17" i="13" s="1"/>
  <c r="D11" i="6" l="1"/>
  <c r="D13" i="6" s="1"/>
  <c r="D15" i="6" s="1"/>
  <c r="I49" i="1" l="1"/>
  <c r="I23" i="1"/>
  <c r="H23" i="1"/>
  <c r="G23" i="1"/>
  <c r="F23" i="1"/>
  <c r="E23" i="1"/>
  <c r="D23" i="1"/>
  <c r="C23" i="1"/>
  <c r="E49" i="1" l="1"/>
  <c r="F49" i="1"/>
  <c r="G49" i="1"/>
  <c r="H4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Welbig, Jacki</author>
    <author>Jill Reiter</author>
  </authors>
  <commentList>
    <comment ref="C31" authorId="0" shapeId="0" xr:uid="{629C0BE1-0C95-40A5-981B-E08D624561AF}">
      <text>
        <r>
          <rPr>
            <b/>
            <sz val="9"/>
            <color indexed="81"/>
            <rFont val="Tahoma"/>
            <family val="2"/>
          </rPr>
          <t>Welbig, Jacki:</t>
        </r>
        <r>
          <rPr>
            <sz val="9"/>
            <color indexed="81"/>
            <rFont val="Tahoma"/>
            <family val="2"/>
          </rPr>
          <t xml:space="preserve">
BHCE NITS LOAD from BHCE - ARPA - ARPA NITS - 2021 - MMYY</t>
        </r>
      </text>
    </comment>
    <comment ref="F31" authorId="0" shapeId="0" xr:uid="{973C454A-0877-46E7-AAFD-2BFA23803AAA}">
      <text>
        <r>
          <rPr>
            <b/>
            <sz val="9"/>
            <color indexed="81"/>
            <rFont val="Tahoma"/>
            <family val="2"/>
          </rPr>
          <t>Welbig, Jacki:</t>
        </r>
        <r>
          <rPr>
            <sz val="9"/>
            <color indexed="81"/>
            <rFont val="Tahoma"/>
            <family val="2"/>
          </rPr>
          <t xml:space="preserve">
BHCE Load </t>
        </r>
      </text>
    </comment>
    <comment ref="G31" authorId="0" shapeId="0" xr:uid="{A3CD957B-2F6C-4290-B914-D73D7C4CDAF6}">
      <text>
        <r>
          <rPr>
            <b/>
            <sz val="9"/>
            <color indexed="81"/>
            <rFont val="Tahoma"/>
            <family val="2"/>
          </rPr>
          <t>Welbig, Jacki:</t>
        </r>
        <r>
          <rPr>
            <sz val="9"/>
            <color indexed="81"/>
            <rFont val="Tahoma"/>
            <family val="2"/>
          </rPr>
          <t xml:space="preserve">
ARPA, TSGT and PDA Network total on peak</t>
        </r>
      </text>
    </comment>
    <comment ref="J31" authorId="0" shapeId="0" xr:uid="{28C21738-A1CF-44AC-BD8C-575D97F0DB50}">
      <text>
        <r>
          <rPr>
            <b/>
            <sz val="9"/>
            <color indexed="81"/>
            <rFont val="Tahoma"/>
            <family val="2"/>
          </rPr>
          <t>Welbig, Jacki:</t>
        </r>
        <r>
          <rPr>
            <sz val="9"/>
            <color indexed="81"/>
            <rFont val="Tahoma"/>
            <family val="2"/>
          </rPr>
          <t xml:space="preserve">
Hourly Firm from BHCT_MMMYY, Firm, Use Operating DTM on PTP, Do not include the RMRG AREFS</t>
        </r>
      </text>
    </comment>
    <comment ref="K31" authorId="0" shapeId="0" xr:uid="{B73682A4-5097-4CEB-9558-79F74A76185E}">
      <text>
        <r>
          <rPr>
            <b/>
            <sz val="9"/>
            <color indexed="81"/>
            <rFont val="Tahoma"/>
            <family val="2"/>
          </rPr>
          <t>Welbig, Jacki:</t>
        </r>
        <r>
          <rPr>
            <sz val="9"/>
            <color indexed="81"/>
            <rFont val="Tahoma"/>
            <family val="2"/>
          </rPr>
          <t xml:space="preserve">
Hourly Non Firm from BHCT_MMMYY, peak hour, use Operating DTM on PTP sheet</t>
        </r>
      </text>
    </comment>
    <comment ref="F32" authorId="0" shapeId="0" xr:uid="{3C20D225-6354-495B-87A4-270BCD21D195}">
      <text>
        <r>
          <rPr>
            <b/>
            <sz val="9"/>
            <color indexed="81"/>
            <rFont val="Tahoma"/>
            <family val="2"/>
          </rPr>
          <t>Welbig, Jacki:</t>
        </r>
        <r>
          <rPr>
            <sz val="9"/>
            <color indexed="81"/>
            <rFont val="Tahoma"/>
            <family val="2"/>
          </rPr>
          <t xml:space="preserve">
BHCE Load</t>
        </r>
      </text>
    </comment>
    <comment ref="H32" authorId="1" shapeId="0" xr:uid="{D2C52CF8-CD04-48B8-AC20-5C0E29793E3A}">
      <text>
        <r>
          <rPr>
            <b/>
            <sz val="9"/>
            <color indexed="81"/>
            <rFont val="Tahoma"/>
            <family val="2"/>
          </rPr>
          <t>Jill Reiter:</t>
        </r>
        <r>
          <rPr>
            <sz val="9"/>
            <color indexed="81"/>
            <rFont val="Tahoma"/>
            <family val="2"/>
          </rPr>
          <t xml:space="preserve">
CRSP LT PTP began in Jan 2016 - 5 MW (Ends 9/29/2024),
TSPM LT PTP began Jan 2022 - 58 MW</t>
        </r>
      </text>
    </comment>
  </commentList>
</comments>
</file>

<file path=xl/sharedStrings.xml><?xml version="1.0" encoding="utf-8"?>
<sst xmlns="http://schemas.openxmlformats.org/spreadsheetml/2006/main" count="74187" uniqueCount="4321">
  <si>
    <t>Worksheet A4</t>
  </si>
  <si>
    <t>Rate Base Worksheet</t>
  </si>
  <si>
    <t>Black Hills Colorado Electric, LLC</t>
  </si>
  <si>
    <t>Page 1 of 3</t>
  </si>
  <si>
    <t xml:space="preserve">Gross Plant In Service </t>
  </si>
  <si>
    <t>CWIP</t>
  </si>
  <si>
    <t>LHFFU</t>
  </si>
  <si>
    <t>Line No</t>
  </si>
  <si>
    <t>Month</t>
  </si>
  <si>
    <t>Production</t>
  </si>
  <si>
    <t>Transmission</t>
  </si>
  <si>
    <t>Distribution</t>
  </si>
  <si>
    <t>General &amp; Intangible</t>
  </si>
  <si>
    <t>Other</t>
  </si>
  <si>
    <t>CWIP (Note C)</t>
  </si>
  <si>
    <t>Land Held for Future Use</t>
  </si>
  <si>
    <t>(a)</t>
  </si>
  <si>
    <t>(b)</t>
  </si>
  <si>
    <t>(c)</t>
  </si>
  <si>
    <t>(d)</t>
  </si>
  <si>
    <t>(e)</t>
  </si>
  <si>
    <t>(f)</t>
  </si>
  <si>
    <t>(g)</t>
  </si>
  <si>
    <t>(h)</t>
  </si>
  <si>
    <t>FN1 Reference for Dec</t>
  </si>
  <si>
    <t>205.46.g (Note K) Excluding ARO</t>
  </si>
  <si>
    <t>207.58.g (Note K) Excluding ARO</t>
  </si>
  <si>
    <t>207.75.g (Note K) Excluding ARO</t>
  </si>
  <si>
    <t>208.8.e, 205.5.g &amp; 207.99.g (Note K) Excluding ARO</t>
  </si>
  <si>
    <t>201.8.e,f,g,h (Note K) Excluding ARO</t>
  </si>
  <si>
    <t>216.x.b</t>
  </si>
  <si>
    <t>216.x.d</t>
  </si>
  <si>
    <t>December Prior Year</t>
  </si>
  <si>
    <t>January</t>
  </si>
  <si>
    <t>February</t>
  </si>
  <si>
    <t xml:space="preserve">March </t>
  </si>
  <si>
    <t>April</t>
  </si>
  <si>
    <t>May</t>
  </si>
  <si>
    <t>June</t>
  </si>
  <si>
    <t>July</t>
  </si>
  <si>
    <t xml:space="preserve">August </t>
  </si>
  <si>
    <t>September</t>
  </si>
  <si>
    <t>October</t>
  </si>
  <si>
    <t>November</t>
  </si>
  <si>
    <t xml:space="preserve">December </t>
  </si>
  <si>
    <t xml:space="preserve">Average of the 13 Monthly Balances </t>
  </si>
  <si>
    <t>Per FERC Form 1</t>
  </si>
  <si>
    <t>ARO</t>
  </si>
  <si>
    <t>Right of Use Asset Operating Lease</t>
  </si>
  <si>
    <t>Variance</t>
  </si>
  <si>
    <t xml:space="preserve">Accumulated Depreciation </t>
  </si>
  <si>
    <t>reserved</t>
  </si>
  <si>
    <t>219.20-24.c  Excluding ARO</t>
  </si>
  <si>
    <t>219.25.c Excluding ARO</t>
  </si>
  <si>
    <t>219.26.c Excluding ARO</t>
  </si>
  <si>
    <t>201.14.e, 219.28.c &amp; 200.21.c Excluding ARO</t>
  </si>
  <si>
    <t>201.14.e,f,g,h (Note K) Excluding ARO</t>
  </si>
  <si>
    <t>Less Right of Use Asset</t>
  </si>
  <si>
    <t>Page</t>
  </si>
  <si>
    <t>Section</t>
  </si>
  <si>
    <t>Line #</t>
  </si>
  <si>
    <t>Current Reference</t>
  </si>
  <si>
    <t>Updated Reference</t>
  </si>
  <si>
    <t>start_month</t>
  </si>
  <si>
    <t>set_of_books</t>
  </si>
  <si>
    <t>company</t>
  </si>
  <si>
    <t>business_segment</t>
  </si>
  <si>
    <t>description</t>
  </si>
  <si>
    <t>SEC</t>
  </si>
  <si>
    <t>BH Colorado Electric Oper Co</t>
  </si>
  <si>
    <t>Regulated Electric (122)</t>
  </si>
  <si>
    <t>101000 Plant In Service</t>
  </si>
  <si>
    <t>135301 - Ele Trans Sub-Stn Eq GSU</t>
  </si>
  <si>
    <t>13 Month Avg.</t>
  </si>
  <si>
    <t>EXCLUDED</t>
  </si>
  <si>
    <t>Row Labels</t>
  </si>
  <si>
    <t>Sum of accum_cost</t>
  </si>
  <si>
    <t>Sum of allo_res</t>
  </si>
  <si>
    <t>Sum of NBV</t>
  </si>
  <si>
    <t># 736 (D) Blende Sub - Belmont Sub</t>
  </si>
  <si>
    <t>Anchors: 0140000000</t>
  </si>
  <si>
    <t>Cable, Oh-Duplex 6 &amp; Sma: 0842070000</t>
  </si>
  <si>
    <t>Conductor, Oh Acsr Bare 4/0: 1681070000</t>
  </si>
  <si>
    <t>Crossarm Assemblies, Wood: 7914000000</t>
  </si>
  <si>
    <t>Estimated Additions: 0010000000</t>
  </si>
  <si>
    <t>Guys: 4060000000</t>
  </si>
  <si>
    <t>Pole, Wood: 7911000000</t>
  </si>
  <si>
    <t>Wood 1 Pole 50': 7911015000</t>
  </si>
  <si>
    <t>Wood 1 Pole 55': 7911015500</t>
  </si>
  <si>
    <t>Wood 1 Pole 75': 7911017500</t>
  </si>
  <si>
    <t># 786(D) S. Fowler Tap - S. Nepesta</t>
  </si>
  <si>
    <t>Conductor, Oh: 1681000000</t>
  </si>
  <si>
    <t>Suspension Insulators: 4273000000</t>
  </si>
  <si>
    <t>Wood 1 Pole 60': 7911016000</t>
  </si>
  <si>
    <t>Wood 1 Pole 65': 7911016500</t>
  </si>
  <si>
    <t>Wood 3 Poles 70': 7911047000</t>
  </si>
  <si>
    <t># 788(D) St.Charles Sub - PDA Tap</t>
  </si>
  <si>
    <t>Pin Insulators: 4271000000</t>
  </si>
  <si>
    <t>Post Insulators: 4272000000</t>
  </si>
  <si>
    <t>Static Wire (Transmission Lines): 1682000000</t>
  </si>
  <si>
    <t># 876(D) CC SUB - AREQUA GULCH SUB</t>
  </si>
  <si>
    <t>Arrester -  0-10,000 Volts: 0210100000</t>
  </si>
  <si>
    <t>Arrester -  34,501-69,000 Volts: 0210700000</t>
  </si>
  <si>
    <t>Conductor, Oh Acsr Bare 477 Mcm: 1681090000</t>
  </si>
  <si>
    <t>Conductor, Oh Trans &amp; Dist Bare: 1686000000</t>
  </si>
  <si>
    <t>Crossarm Assemblies, Steel: 7915000000</t>
  </si>
  <si>
    <t>Insulators-Post-69kv: 4272069000</t>
  </si>
  <si>
    <t>Land Rights - Non-Depreciable: 4552XXXXXX</t>
  </si>
  <si>
    <t>Pole, Steel: 7912000000</t>
  </si>
  <si>
    <t>Steel 1 Pole 60': 7912016000</t>
  </si>
  <si>
    <t>Switches - Over 34500v: 7986900000</t>
  </si>
  <si>
    <t>Wood 1 Pole 35': 7911013500</t>
  </si>
  <si>
    <t>Wood 1 Pole 70': 7911017000</t>
  </si>
  <si>
    <t>Wood 1 Pole 80': 7911018000</t>
  </si>
  <si>
    <t>Wood 1 Pole 85': 7911018500</t>
  </si>
  <si>
    <t>Wood 1 Pole 90': 7911019000</t>
  </si>
  <si>
    <t>Wood 2 Poles 50': 7911025000</t>
  </si>
  <si>
    <t>Wood 2 Poles 55': 7911025500</t>
  </si>
  <si>
    <t>Wood 2 Poles 60' 55': 7911036055</t>
  </si>
  <si>
    <t>Wood 2 Poles 65' 60': 7911036560</t>
  </si>
  <si>
    <t>Wood 2 Poles 75' 65': 7911037565</t>
  </si>
  <si>
    <t>Wood 2 Poles 85': 7911028500</t>
  </si>
  <si>
    <t>Wood 3 Poles 45': 7911044500</t>
  </si>
  <si>
    <t>Wood 3 Poles 50': 7911045000</t>
  </si>
  <si>
    <t>Wood 3 Poles 55': 7911045500</t>
  </si>
  <si>
    <t>Wood 3 Poles 60': 7911046000</t>
  </si>
  <si>
    <t>205 (T) Hogback Sub  - N Penrose Sub</t>
  </si>
  <si>
    <t>Conductor, Oh Acsr Bare 795 Mcm: 1681097950</t>
  </si>
  <si>
    <t>Crossarm, Assy: 2453000000</t>
  </si>
  <si>
    <t>FIBER OPTIC GROUND WIRE: 1683000000</t>
  </si>
  <si>
    <t>Land: 4481XXXXXX</t>
  </si>
  <si>
    <t>Pole, Steel: 6165000000</t>
  </si>
  <si>
    <t>Pole, Wood, 50': 6161500000</t>
  </si>
  <si>
    <t>Pole, Wood, 55': 6161550000</t>
  </si>
  <si>
    <t>Pole, Wood, 60': 6161600000</t>
  </si>
  <si>
    <t>Pole, Wood, 65' Or Greater: 6161650000</t>
  </si>
  <si>
    <t>Right-Of-Ways - Non-Depreciable: 4554XXXXXX</t>
  </si>
  <si>
    <t>207 (T) Canon W. Sub - PSCO Junct</t>
  </si>
  <si>
    <t>A dummy retirement unit:</t>
  </si>
  <si>
    <t>207 (T) Canon W. Sub - PSCO Junct-234</t>
  </si>
  <si>
    <t>Pole, Other: 7910000000</t>
  </si>
  <si>
    <t>20707 NORTH PENROSE SUB 115kV/13.8kV</t>
  </si>
  <si>
    <t>Arrester -  69,001-146,000 Volts: 0211460000</t>
  </si>
  <si>
    <t>Batteries, Storage - Station: 0353000000</t>
  </si>
  <si>
    <t>Breaker, 115 KV: 6212115115</t>
  </si>
  <si>
    <t>Bus and Station Conductor: 0770000000</t>
  </si>
  <si>
    <t>Cable Trench: 1824000000</t>
  </si>
  <si>
    <t>Clearing &amp; Grading: 1260000000</t>
  </si>
  <si>
    <t>Cntl Cbl Switchgear Metal-Clad: 1965210000</t>
  </si>
  <si>
    <t>Exclude</t>
  </si>
  <si>
    <t>Communications - JMUX Equip:</t>
  </si>
  <si>
    <t>Cond. Control Cable, Other: 0772000000</t>
  </si>
  <si>
    <t>Conduit, Unknown type: 1825000000</t>
  </si>
  <si>
    <t>Control Bldg w/Relay &amp; Ctrl Panels: 1968000000</t>
  </si>
  <si>
    <t>Fence: 3220000000</t>
  </si>
  <si>
    <t>Foundation, Other: 3369000000</t>
  </si>
  <si>
    <t>Foundation, Switchgear: 3363000000</t>
  </si>
  <si>
    <t>Grounding Systems, Station: 3920000000</t>
  </si>
  <si>
    <t>Landscaping: 7701000000</t>
  </si>
  <si>
    <t>Platform:</t>
  </si>
  <si>
    <t>Scada Equip - Not Available: 8191000000</t>
  </si>
  <si>
    <t>Scada Equip - Server/Router: 8191190000</t>
  </si>
  <si>
    <t>SECURITY SYSTEM: 0630000027</t>
  </si>
  <si>
    <t>Station Rock: 7702000000</t>
  </si>
  <si>
    <t>Structure - Steel: 7841085000</t>
  </si>
  <si>
    <t>Transf Instr Cur Pot Volt Ccvolt:</t>
  </si>
  <si>
    <t>Transformer, Station Service:</t>
  </si>
  <si>
    <t>Yard Lighting Systems: 7700900000</t>
  </si>
  <si>
    <t>Conductor, Oh Copper Bare 4: 1683030000</t>
  </si>
  <si>
    <t>Crossarm, Wood: 2451000000</t>
  </si>
  <si>
    <t>Insulator:</t>
  </si>
  <si>
    <t>Pole, Other: 6169000000</t>
  </si>
  <si>
    <t>Pole, Steel, 65' Or Greater: 6165650000</t>
  </si>
  <si>
    <t>Pole, Wood: 6161000000</t>
  </si>
  <si>
    <t>212 (T) Skala Sub - Portland Sub</t>
  </si>
  <si>
    <t>213 (T) Canon Plant-Skala Sub</t>
  </si>
  <si>
    <t>ARE-Acquired Reserve Elimination:</t>
  </si>
  <si>
    <t>Structure: 7911100000</t>
  </si>
  <si>
    <t>215 (T) Hyde Park- West Station</t>
  </si>
  <si>
    <t>Conductor, Oh Copper Poly/WP 1/0: 1684050000</t>
  </si>
  <si>
    <t>Pole, Wood, 45': 6161450000</t>
  </si>
  <si>
    <t>230 (T) W. Station - Xcel Tap</t>
  </si>
  <si>
    <t>Conductor, Oh Acsr Bare 336.4 Mcm: 1681083360</t>
  </si>
  <si>
    <t>231 (T) Northridge Sub to Exel Tap</t>
  </si>
  <si>
    <t>Conductor, Oh Tran&amp;Dist Insulat: 1687000000</t>
  </si>
  <si>
    <t>234 (T) Baculite Mesa -Northridge</t>
  </si>
  <si>
    <t>Aerial Markers: 1680120000</t>
  </si>
  <si>
    <t>Conductor, Oh Acsr Bare 1272 Mcm: 1681081272</t>
  </si>
  <si>
    <t>Conductor, Oh Acsr Bare 4: 1681030000</t>
  </si>
  <si>
    <t>Conductor, Oh Copper Bare 2: 1683040000</t>
  </si>
  <si>
    <t>Conductor, Oh Not Avail.: 1680000000</t>
  </si>
  <si>
    <t>DNU Dampers, Vibration: 1680100000</t>
  </si>
  <si>
    <t>Insulator, 115KV:</t>
  </si>
  <si>
    <t>Insulator, Disc 10": 4270100000</t>
  </si>
  <si>
    <t>Steel 1 Pole 40': 7912014000</t>
  </si>
  <si>
    <t>Steel 1 Pole 75': 7912017500</t>
  </si>
  <si>
    <t>Wood 1 Pole 95': 7911019500</t>
  </si>
  <si>
    <t>Wood 2 Poles 45' 40': 7911024540</t>
  </si>
  <si>
    <t>237 (T) Baculite Mesa -Airport In</t>
  </si>
  <si>
    <t>240 (T) Boone - LaJunta</t>
  </si>
  <si>
    <t>Crossarm Assemblies, Other: 7916000000</t>
  </si>
  <si>
    <t>Other Cable (FIBER OPTIC): 0834100000</t>
  </si>
  <si>
    <t>241 (T) Nyberg Sub - Airport Mem.</t>
  </si>
  <si>
    <t>Conductor, Fiber Optic : 1680150000</t>
  </si>
  <si>
    <t>Cutouts, 7,501-15,000 Volts: 2521016000</t>
  </si>
  <si>
    <t>Pole, Steel, 60': 6165600000</t>
  </si>
  <si>
    <t>242 (T) Baculite Mesa - Nyberg</t>
  </si>
  <si>
    <t>Insulator, 230kv:</t>
  </si>
  <si>
    <t>Insulators-Post- 115kv: 4272115000</t>
  </si>
  <si>
    <t>243 (T) Nyberg - Boone</t>
  </si>
  <si>
    <t>245 (T) Portland - W.Station (N)</t>
  </si>
  <si>
    <t>246 (T) DOT Tap 209.5 thn # 1</t>
  </si>
  <si>
    <t>247 (T) PDA Tap to PDA Sub</t>
  </si>
  <si>
    <t>Switches - Not Available: 7980000000</t>
  </si>
  <si>
    <t>249 (T) Portland Sub - West Station</t>
  </si>
  <si>
    <t>250 (T) West Station - North Penrose</t>
  </si>
  <si>
    <t>251 (T) Tie Line Pueblo West Ind Park to Line # 250 N Penrose to W Station</t>
  </si>
  <si>
    <t>Pole, Wood, 30' - 40': 6161400000</t>
  </si>
  <si>
    <t>Switches - 25001-34500v: 7983450000</t>
  </si>
  <si>
    <t>252 (T) Burnt Mill #75 -Structure # 100 A</t>
  </si>
  <si>
    <t>Conducto,Oh Acsr Bare 266.8 Mcm: 1681080000</t>
  </si>
  <si>
    <t>Crossarm, Steel: 2452000000</t>
  </si>
  <si>
    <t>256 (T) Burnt Mill # 74 - Red Creek Rd # 35</t>
  </si>
  <si>
    <t>259 (T) West Station #1 - Pueblo Resevoir</t>
  </si>
  <si>
    <t>Land Rts - Depreciable: 4562XXXXXX</t>
  </si>
  <si>
    <t>262 (T) Pueblo Plant #88</t>
  </si>
  <si>
    <t>266 (T) PSCO Tap then #23 - West Station # 1</t>
  </si>
  <si>
    <t>AIRBRK-ELEC-3PH69-170KV- &gt;= 2000AM: 7982117020</t>
  </si>
  <si>
    <t>Conductor, Oh Copper Bare 1/0: 1683050000</t>
  </si>
  <si>
    <t>Other Interruptive Dev 115-161 Kv: 6219115000</t>
  </si>
  <si>
    <t>Scada Equip - Rtu: 8191130000</t>
  </si>
  <si>
    <t>Scada Equip -Modem: 8191015500</t>
  </si>
  <si>
    <t>269 (T) Desert Cove - Fountain Valley (was W Stn-Midway)</t>
  </si>
  <si>
    <t>270 (T) West Station - Desert Cove</t>
  </si>
  <si>
    <t>271 (T) Fountain Valley - Midway Sub</t>
  </si>
  <si>
    <t>290 (T) Canon West Sub - Arequa Gulch Sub</t>
  </si>
  <si>
    <t>Conductor, Oh Acsr Poly/WP 266.8Mcm: 1682080000</t>
  </si>
  <si>
    <t>295 (T) Airport Memorial to Reade</t>
  </si>
  <si>
    <t>Conductor, Oh Acsr Bare 6: 1681020000</t>
  </si>
  <si>
    <t>Insulators-Pin &amp; Cap-15kv: 4271015000</t>
  </si>
  <si>
    <t>Pole, Other, 41' - 50':</t>
  </si>
  <si>
    <t>296 (T) Reader-Rattle Snake Butte</t>
  </si>
  <si>
    <t>298 (T) Rattlesnake - PV Sub</t>
  </si>
  <si>
    <t>Cable, Oh-Other 2: 0840090000</t>
  </si>
  <si>
    <t>30387 FOUNTAIN LAKE 115/69 T</t>
  </si>
  <si>
    <t>Breaker, Gas - 115-161 Kv: 6212115000</t>
  </si>
  <si>
    <t>Foundation, Equipment: 3360000000</t>
  </si>
  <si>
    <t>Metering - Primary (Substation): 5100100000</t>
  </si>
  <si>
    <t>Pwr Trfrmr Nbr Xxxxxxx: 9105XXXXXX</t>
  </si>
  <si>
    <t>Transf Mtr Pot And Cur Pri &lt;44kv:</t>
  </si>
  <si>
    <t>30704 HOGBACK SUB 115kV/13.8kV</t>
  </si>
  <si>
    <t>Bdgs-HVAC:</t>
  </si>
  <si>
    <t>Transformers, Current: 8750000000</t>
  </si>
  <si>
    <t>700 (D) West Station - Belmont Tap</t>
  </si>
  <si>
    <t>High Profile Struct-Foundation: 7842000000</t>
  </si>
  <si>
    <t>700 (T) Airport Industrial - Airport Memorial</t>
  </si>
  <si>
    <t>720 (D) Blende Sub #49 -St Charles Sub #167</t>
  </si>
  <si>
    <t>Photoelectric Relay (Cells): 8052000000</t>
  </si>
  <si>
    <t>724 (D) Blende Sub # 61-Reader Sub #1</t>
  </si>
  <si>
    <t>764 (D) Stonemoore Hills #27 - Sunset Park # 73</t>
  </si>
  <si>
    <t>772 (D) Freemary #208-Prairie Ave #108</t>
  </si>
  <si>
    <t>788 (D) St.Charles Sub - PDA Tap</t>
  </si>
  <si>
    <t>800 (T) Boone to S Fowler</t>
  </si>
  <si>
    <t>Pole - Laminated:</t>
  </si>
  <si>
    <t>POLE, STEEL, 55': 6165550000</t>
  </si>
  <si>
    <t>Right-Of-Ways - Depreciable: 4564XXXXXX</t>
  </si>
  <si>
    <t>808 (D) Fowler Sub #423-Manzanola Sub #213</t>
  </si>
  <si>
    <t>816 (D) Manzanola RES #174 L1-Rocky Ford #1</t>
  </si>
  <si>
    <t>820 (D) Rocky Ford Sub- #1- S Fowler Tap #73</t>
  </si>
  <si>
    <t>824 (D) Rocky Ford Plant - La Junta Sub</t>
  </si>
  <si>
    <t>840 (T) Holcim Switch # 11- Portland Sub</t>
  </si>
  <si>
    <t>852 (D) Highland Tap- South Canon #433</t>
  </si>
  <si>
    <t>884 (D) Florence Sub #18 - #366 Highland Tap</t>
  </si>
  <si>
    <t>894 (D) Canon City-S Canon-Cotr Mil Tap #26</t>
  </si>
  <si>
    <t>BHCOE PAGS UNIT 1</t>
  </si>
  <si>
    <t>Step-Up Foundation: 8608600000</t>
  </si>
  <si>
    <t>Step-Up Transformer: 8609600000</t>
  </si>
  <si>
    <t>BHCOE PAGS UNIT 2</t>
  </si>
  <si>
    <t>CO - CANON CITY - CANON CITY</t>
  </si>
  <si>
    <t>CO - CHERAW - CHERAW</t>
  </si>
  <si>
    <t>CO - CROWLEY - CROWLEY</t>
  </si>
  <si>
    <t>Conductor, Oh Copper Bare 3/0: 1683040030</t>
  </si>
  <si>
    <t>CO - CRPPLE CRK - CRIPPLE CREEK</t>
  </si>
  <si>
    <t>CO - FLORENCE - FLORENCE</t>
  </si>
  <si>
    <t>Cable, Urd-Triplex, 4/0: 0853140000</t>
  </si>
  <si>
    <t>CO - FOWLER1 - FOWLER</t>
  </si>
  <si>
    <t>CO - FREMNT RL1 - FREMONT CNTY RUR - FLO</t>
  </si>
  <si>
    <t>CO - FREMONT RL - FREMONT CNTY RUR - CAN CTY</t>
  </si>
  <si>
    <t>Insulators-Post-25kv: 4272025000</t>
  </si>
  <si>
    <t>CO - LINCOLN PK - LINCOLN PARK</t>
  </si>
  <si>
    <t>CO - MICROWAVE SITE - BACULITE MESA</t>
  </si>
  <si>
    <t>CO - MICROWAVE SITE - GRANDVIEW</t>
  </si>
  <si>
    <t>CO - N LA JUNTA - NORTH LA JUNTA</t>
  </si>
  <si>
    <t>CO - OLNEY SPRG - OLNEY SPRINGS</t>
  </si>
  <si>
    <t>CO - ORDWAY - ORDWAY</t>
  </si>
  <si>
    <t>CO - OTERO RURL - OTERO CNTY RUR</t>
  </si>
  <si>
    <t>CO - PENROSE - PENROSE</t>
  </si>
  <si>
    <t>Cable, Urd-Triplex, 1/0: 0853110000</t>
  </si>
  <si>
    <t>CO - PUEBLO - PUEBLO</t>
  </si>
  <si>
    <t>Arrester -  Other DNU:</t>
  </si>
  <si>
    <t>Breaker, 230 KV: 6212115230</t>
  </si>
  <si>
    <t>Building - Station Control: 0630000026</t>
  </si>
  <si>
    <t>BUILDING STRUCTURE: 0630100000</t>
  </si>
  <si>
    <t>Roads: 7701300000</t>
  </si>
  <si>
    <t>STATION SERVICE TRANSFORMER: 8607400000</t>
  </si>
  <si>
    <t>Switches-Disconnect &gt;= 115kv:</t>
  </si>
  <si>
    <t>TRANSFORMER, VOLTAGE: 8608500000</t>
  </si>
  <si>
    <t>CO - PUEBLO RL - PUEBLO CNTY RUR - PUEB</t>
  </si>
  <si>
    <t>CO - PUEBLO S - PUEBLO SOUTH</t>
  </si>
  <si>
    <t>CO - PUEBLO WST - PUEBLO WEST</t>
  </si>
  <si>
    <t>CO - ROCKY FORD - ROCKY FORD</t>
  </si>
  <si>
    <t>CO Elec Asset Grp - Pueblo</t>
  </si>
  <si>
    <t>COE ELEC GEN-BUSCH RANCH WIND PRJCT</t>
  </si>
  <si>
    <t>Non Detailed Property Unit: 9999999999</t>
  </si>
  <si>
    <t>COE ELEC GEN-PEAKVIEW WIND (LA)</t>
  </si>
  <si>
    <t>COE-BUSCH RANCH 115KV LINE</t>
  </si>
  <si>
    <t>COE-BUSCH RANCH 115KV WIND SUB</t>
  </si>
  <si>
    <t>CO-FREMONT CO</t>
  </si>
  <si>
    <t>CO-PUEBLO CO</t>
  </si>
  <si>
    <t>Peak View Substation</t>
  </si>
  <si>
    <t>Arrester -  23,001-34,500 Volts: 0210690000</t>
  </si>
  <si>
    <t>Batteries, Storage: 0350000000</t>
  </si>
  <si>
    <t>Battery Charger: 0300000000</t>
  </si>
  <si>
    <t>Breaker, 15.5 KV:</t>
  </si>
  <si>
    <t>Breaker, Other: 6212115999</t>
  </si>
  <si>
    <t>Controls - Station: 1969000000</t>
  </si>
  <si>
    <t>Deadend Tower: 7848000000</t>
  </si>
  <si>
    <t>METER: 5102000000</t>
  </si>
  <si>
    <t>Motor Operator:</t>
  </si>
  <si>
    <t>Pwr Trfrmr Nbr Xxxxxx Foundation: 9101XXXXXX</t>
  </si>
  <si>
    <t>Reactor:</t>
  </si>
  <si>
    <t>RELAY AND CONTROL: 5959810000</t>
  </si>
  <si>
    <t>Switches-Gang 115kv:</t>
  </si>
  <si>
    <t>Transf, Pntl: 9030000000</t>
  </si>
  <si>
    <t>State - Colorado Common Substation</t>
  </si>
  <si>
    <t>Ctrl Cub-Relay-Aux-Reclosing: 1962130000</t>
  </si>
  <si>
    <t>Miscellaneous Equipment: 8269900000</t>
  </si>
  <si>
    <t>State - Colorado Common Transmission General</t>
  </si>
  <si>
    <t>Clock - Satellite: 8191015700</t>
  </si>
  <si>
    <t>GENERATOR: 3781200000</t>
  </si>
  <si>
    <t>Relay - Breaker Failure: 5951000000</t>
  </si>
  <si>
    <t>Two-Way Control Station Unit System: 6304000000</t>
  </si>
  <si>
    <t>State - Colorado Electric Distribution</t>
  </si>
  <si>
    <t>WPC Pueblo Plant - General</t>
  </si>
  <si>
    <t>Miscellaneous Testing Eq: 4411900000</t>
  </si>
  <si>
    <t>WPC Sub 20310 Canon City Plant</t>
  </si>
  <si>
    <t>Airbrk-Elec-1ph 0-15kv-&gt;= 2000amp: 7981101520</t>
  </si>
  <si>
    <t>Airbrk-Elec-1ph 15001-45000- &lt;=600a: 7981104506</t>
  </si>
  <si>
    <t>Airbrk-Elec-1ph 45001-69000v- &lt;=600: 7981106906</t>
  </si>
  <si>
    <t>Airbrk-Elec-1ph 69-170kv- 1200-1999: 7981117019</t>
  </si>
  <si>
    <t>Airbrk-Elec-1ph69-170kv- &lt;= 600amp: 7981117006</t>
  </si>
  <si>
    <t>Breaker, Oil - 15 Kv: 6213015000</t>
  </si>
  <si>
    <t>Breaker, Oil - 161 Kv: 6213161000</t>
  </si>
  <si>
    <t>Breaker, Oil - 25 Kv: 6213025000</t>
  </si>
  <si>
    <t>Building - Other: 0630000000</t>
  </si>
  <si>
    <t>Capacitor Bank, Station: 1051000000</t>
  </si>
  <si>
    <t>Capacitor Banks-Foundation: 1050000000</t>
  </si>
  <si>
    <t>Cntl Cbl - Swtchbrd.,Swtchgr.: 1960000000</t>
  </si>
  <si>
    <t>Combo-Elec-15-45kv- &lt;= 600amps: 7984104506</t>
  </si>
  <si>
    <t>Combo-Elec-45-69kv- &lt;= 600amps: 7984106906</t>
  </si>
  <si>
    <t>Combo-Elec-45-69kv- 1200-1999amps: 7984106919</t>
  </si>
  <si>
    <t>Combo-Elec-69-170kv- &lt;= 600amps: 7984117006</t>
  </si>
  <si>
    <t>Combo-Elec-69-170kv- 1200-1999amps: 7984117019</t>
  </si>
  <si>
    <t>Cond. Control Cable-Copper,  4c/6: 0772006000</t>
  </si>
  <si>
    <t>Cond. Control Cable-Copper, 12c/12: 0772012000</t>
  </si>
  <si>
    <t>Cond. Pwr Cable, Al, 251MCM-795MCM: 0773000795</t>
  </si>
  <si>
    <t>Cond. Pwr Cable, Al, Other: 0773000000</t>
  </si>
  <si>
    <t>Conduit, Not Encsd  Pvc 3"-4": 1822104000</t>
  </si>
  <si>
    <t>Conduit, Not Encsd Plastic &gt;4"- 6": 1822106000</t>
  </si>
  <si>
    <t>Conduit, Not Encsd Pvc Under 3": 1822102000</t>
  </si>
  <si>
    <t>Conduit, Not Encsd Steel 3"-4": 1822204000</t>
  </si>
  <si>
    <t>Conduit, Not Encsd Steel Undr 3": 1822202000</t>
  </si>
  <si>
    <t>Coupling Capacitor- 34.: 1125034000</t>
  </si>
  <si>
    <t>Coupling Capacitor- 69kv: 1125069000</t>
  </si>
  <si>
    <t>Coupling Capacitor Pt-161kv: 1127161000</t>
  </si>
  <si>
    <t>Coupling Capacitor: 1125000000</t>
  </si>
  <si>
    <t>Ctrl Cub-Relay-Feedr-Bus Diff: 1962220000</t>
  </si>
  <si>
    <t>Ctrl Cub-Switchgear, Metalclad: 1963000000</t>
  </si>
  <si>
    <t>Curr Tran, 69001-161k,601-1200a: 8750051200</t>
  </si>
  <si>
    <t>Curr Tran-600&amp;&lt;-100-600: 8750010600</t>
  </si>
  <si>
    <t>Curr Tran-601-15k-100-600: 8750020600</t>
  </si>
  <si>
    <t>Foundation: 6210000000</t>
  </si>
  <si>
    <t>Gas Breaker Bushing- 69 Kv: 6215069000</t>
  </si>
  <si>
    <t>Line Tuner: 1129000000</t>
  </si>
  <si>
    <t>Low Prof- Switch Stand - High: 7841080000</t>
  </si>
  <si>
    <t>Low Prof-Curr/Pot Trans/Reac Stand: 7841020000</t>
  </si>
  <si>
    <t>Low Profile Struct-Bus Support-1ph: 7841010000</t>
  </si>
  <si>
    <t>Low Profile Structure-Foundation: 7841000000</t>
  </si>
  <si>
    <t>Other Low Profile Structure: 7841990000</t>
  </si>
  <si>
    <t>Panel - Line: 5950300000</t>
  </si>
  <si>
    <t>Panel - Other: 5950900000</t>
  </si>
  <si>
    <t>Pwr Crct Bkr- 4160v,3000a: 6213500000</t>
  </si>
  <si>
    <t>Rect Bus Bar, Alum,  Under 3": 0771102000</t>
  </si>
  <si>
    <t>Relay - Bus Differential: 5951200000</t>
  </si>
  <si>
    <t>Relay - Impedance: 5951600000</t>
  </si>
  <si>
    <t>Relay - Miscellaneous: 5959900000</t>
  </si>
  <si>
    <t>Relay - Other: 5953300000</t>
  </si>
  <si>
    <t>Relay - Overcurrent: 5951800000</t>
  </si>
  <si>
    <t>Relay - Transformer Differential: 5952400000</t>
  </si>
  <si>
    <t>Scada Equip - Transmitter: 8191010000</t>
  </si>
  <si>
    <t>Structures-Supporting,Outdoor: 7840000000</t>
  </si>
  <si>
    <t>Telemeter Eq - Transducer: 8192040000</t>
  </si>
  <si>
    <t>Telemeter Eq - Transmit/Receive: 8192060000</t>
  </si>
  <si>
    <t>Transf, Pntl, 02.400kv Or Less 1ph: 9031002000</t>
  </si>
  <si>
    <t>Transf, Pntl, 13.001-25kv 1ph: 9031025000</t>
  </si>
  <si>
    <t>Transf, Pntl, 35.001-69kv 1ph: 9031069000</t>
  </si>
  <si>
    <t>Transf, Pntl, 69.001-161kv 1ph: 9031161000</t>
  </si>
  <si>
    <t>Transmitter/Receiver Combined: 1123000000</t>
  </si>
  <si>
    <t>Transmitter/Receiver-69kv,800a: 1123069080</t>
  </si>
  <si>
    <t>Tubular Bus, Copper-  Under 3": 0771402000</t>
  </si>
  <si>
    <t>Tx., Curr.-Wind.Type- &lt; 100a: 8752000100</t>
  </si>
  <si>
    <t>Tx., Curr.-Wind.Type-100-600a: 8752000600</t>
  </si>
  <si>
    <t>Vault: 4832000000</t>
  </si>
  <si>
    <t>Walks, Drives, Curbs, Roads, Etc.: 7703000000</t>
  </si>
  <si>
    <t>Walls,Enclose/Retain,Sound Wall: 7703500000</t>
  </si>
  <si>
    <t>WAVEGUIDE: 1128000050</t>
  </si>
  <si>
    <t>WPC Sub 20311 Canon City West</t>
  </si>
  <si>
    <t>Airbrk-3ph-Manl-69-170kv- &gt;= 2000am: 7982217020</t>
  </si>
  <si>
    <t>Airbrk-3ph-Manl-69-170kv- 1200-1999: 7982217019</t>
  </si>
  <si>
    <t>Buildings: 0630109000</t>
  </si>
  <si>
    <t>Bus Bar: 0771000000</t>
  </si>
  <si>
    <t>Bus Support: 7846000000</t>
  </si>
  <si>
    <t>Circuit Switcher: 6212115999</t>
  </si>
  <si>
    <t>Cond. Pwr Cable, Other: 0773100000</t>
  </si>
  <si>
    <t>Conduit, Not Encsd Plastic 2.25-4": 1822140000</t>
  </si>
  <si>
    <t>Curr Tran, 161001-345k,601-1200a: 8750061200</t>
  </si>
  <si>
    <t>Curr/Pot Trans/Reac Stand: 7843000000</t>
  </si>
  <si>
    <t>Lightning Mast: 7849000000</t>
  </si>
  <si>
    <t>Low Prof- Switch Stand - Low: 7841070000</t>
  </si>
  <si>
    <t>MAIN CIRCUIT BREAKERS: 6219800000</t>
  </si>
  <si>
    <t>Microwave Antennas: 6309000000</t>
  </si>
  <si>
    <t>Panel - Bus Differential: 5950100000</t>
  </si>
  <si>
    <t>Panel - Transformer Differential: 5950200000</t>
  </si>
  <si>
    <t>Pnls,Instr,Gauge,Relay&amp;Control-Othr: 5959800000</t>
  </si>
  <si>
    <t>Potential Device - Ccvt: 1126000000</t>
  </si>
  <si>
    <t>Potheads (Terminators): 6190000000</t>
  </si>
  <si>
    <t>Pvc Conduit: 1820100000</t>
  </si>
  <si>
    <t>Reactor-Current Limiting: 6511000000</t>
  </si>
  <si>
    <t>Steel Conduit: 1820200000</t>
  </si>
  <si>
    <t>Struc-High Prof-Bay #1: 7842001000</t>
  </si>
  <si>
    <t>Struc-Supporting,Outdoor-Other: 7849900000</t>
  </si>
  <si>
    <t>Switch Stand: 7847000000</t>
  </si>
  <si>
    <t>Tower - Not Available: 8330000000</t>
  </si>
  <si>
    <t>Transformer,Aux 25kva &lt;,0-15kv: 8610025015</t>
  </si>
  <si>
    <t>WPC Sub 20328 Portland</t>
  </si>
  <si>
    <t>Breaker, Gas - 69 Kv: 6212069000</t>
  </si>
  <si>
    <t>Breaker, Oil - 69 Kv: 6213069000</t>
  </si>
  <si>
    <t>Communications Equip:</t>
  </si>
  <si>
    <t>Curr Tran, 69001-161k,100-600a: 8750050600</t>
  </si>
  <si>
    <t>High Profile Struct-Bus Support-1ph: 7842010000</t>
  </si>
  <si>
    <t>Insulators-Post-161kv: 4272161000</t>
  </si>
  <si>
    <t>Low Prof-Deadend Twr-High Tension: 7841040000</t>
  </si>
  <si>
    <t>Low Prof-Deadend Twr-Low Tension: 7841030000</t>
  </si>
  <si>
    <t>Low Profile Str-Lightning Mast: 7841060000</t>
  </si>
  <si>
    <t>Microwave Fixed Station Units: 6308000000</t>
  </si>
  <si>
    <t>Multiplex System: 6305000000</t>
  </si>
  <si>
    <t>Oil Spill Containment: 7702050000</t>
  </si>
  <si>
    <t>Panel -  Combo Line/Cb Control : 5950500000</t>
  </si>
  <si>
    <t>Panel - Capacitor Bank: 5950600000</t>
  </si>
  <si>
    <t>Panel - Circuit Breaker Control: 5950400000</t>
  </si>
  <si>
    <t>Panel - DC: 5950300002</t>
  </si>
  <si>
    <t>Panel - Relay: 5950300003</t>
  </si>
  <si>
    <t>Pole, Wood, 65' To 80': 6161800000</t>
  </si>
  <si>
    <t>Pullpits (Regulator Pit): 4834000000</t>
  </si>
  <si>
    <t>Reactor-Foundation: 6510000000</t>
  </si>
  <si>
    <t>Receiver: 1122000000</t>
  </si>
  <si>
    <t>ROOF: 0630000004</t>
  </si>
  <si>
    <t>Transmitter: 1121000000</t>
  </si>
  <si>
    <t>Tubular Bus, Alum ,  Under 3": 0771302000</t>
  </si>
  <si>
    <t>Tubular Bus, Alum , 3" To 4": 0771304000</t>
  </si>
  <si>
    <t>Tx.-Curr., Wind.Type 601-1200a: 8752001200</t>
  </si>
  <si>
    <t>WPC Sub 20363 Silvercliff Tap</t>
  </si>
  <si>
    <t>WPC Sub 20366 Domtar Tap</t>
  </si>
  <si>
    <t>WPC Sub 20367 Energy Fuels Tap</t>
  </si>
  <si>
    <t>WPC Sub 20368 Highland Tap</t>
  </si>
  <si>
    <t>Breaker, Vacuum-69kv: 6214069000</t>
  </si>
  <si>
    <t>WPC Sub 20378 Arequa Gulch Sub</t>
  </si>
  <si>
    <t>Breaker, 69 KV:</t>
  </si>
  <si>
    <t>Cable, Urd-Al Covered, 6&amp;Smaller: 0855060000</t>
  </si>
  <si>
    <t>Cable, Urd-Other, 350MCM &amp; Larger: 0850350000</t>
  </si>
  <si>
    <t>Other Structures &amp; Improvements: 7709900000</t>
  </si>
  <si>
    <t>OTHER: 1120000000</t>
  </si>
  <si>
    <t>SIGNS, MARQUEES: 0630000013</t>
  </si>
  <si>
    <t>Telemeter Eq - Relay:</t>
  </si>
  <si>
    <t>TRANSF, PNTL, 69.001-161KV: 9030161000</t>
  </si>
  <si>
    <t>Transformer Substation 115kv:</t>
  </si>
  <si>
    <t>WPC Sub 20422 Canon City Plant-Retired</t>
  </si>
  <si>
    <t>Airbrk-1ph-Man-0-15000v-&lt;=600amps: 7981201506</t>
  </si>
  <si>
    <t>Airbrk-1ph-Man-0-15000v-&gt;= 2000amps: 7981201520</t>
  </si>
  <si>
    <t>Airbrk-1ph-Man-0-15000v-1200-1999a: 7981201519</t>
  </si>
  <si>
    <t>Airbrk-3ph-Manl-0-15000v- &lt;= 600amp: 7982201506</t>
  </si>
  <si>
    <t>Airbrk-3ph-Manl-0-15000v-1200-1999a: 7982201519</t>
  </si>
  <si>
    <t>Combo-Manl-0-15kv- &lt;= 600amps: 7984201506</t>
  </si>
  <si>
    <t>Cond. Pwr Cable, Al, 250MCM Or Less: 0773000250</t>
  </si>
  <si>
    <t>Reclosers-3ph,15001-25000v: 6553025000</t>
  </si>
  <si>
    <t>Reclosers-Foundation: 6550000000</t>
  </si>
  <si>
    <t>Rect Bus Bar, Copper,  Under 3": 0771202000</t>
  </si>
  <si>
    <t>Regulator, Feeder Voltage: 6721000000</t>
  </si>
  <si>
    <t>Struc-High Prof-Bay #1-161kv: 7842001161</t>
  </si>
  <si>
    <t>Telemeter Eq - Other: 8195000000</t>
  </si>
  <si>
    <t>Transf, Pntl, 02.401-13kv 1ph: 9031013000</t>
  </si>
  <si>
    <t>Transf, Pntl, 25.001-35kv 1ph: 9031035000</t>
  </si>
  <si>
    <t>WPC Sub 20444 Cripple Creek</t>
  </si>
  <si>
    <t>Airbrk-1ph-Man-15-45kv-&lt;=600amps: 7981204506</t>
  </si>
  <si>
    <t>Airbrk-Elec-1ph 0-15000v-&lt;=600amp: 7981101506</t>
  </si>
  <si>
    <t>Cable Tray: 1823000000</t>
  </si>
  <si>
    <t>Reclosers-3ph: 6553000000</t>
  </si>
  <si>
    <t>WPC Sub 20501 Skala Federal Prison</t>
  </si>
  <si>
    <t>Ctrl.Cubicle, Feeder,Overcurrent: 1961240000</t>
  </si>
  <si>
    <t>Manhole: 4831000000</t>
  </si>
  <si>
    <t>Reclosers-3ph,25001-34500v: 6553034000</t>
  </si>
  <si>
    <t>WPC Sub 20516 North Canon</t>
  </si>
  <si>
    <t>Airbrk-Elec-3ph45-69kv- &lt;= 600amps: 7982106906</t>
  </si>
  <si>
    <t>WPC Sub 20635 East Canon</t>
  </si>
  <si>
    <t>WPC Sub 20640 South Canon</t>
  </si>
  <si>
    <t>WPC Sub 20674 Victor New</t>
  </si>
  <si>
    <t>Fuse Mtgs, 69,001v And Over: 2522100000</t>
  </si>
  <si>
    <t>WPC Sub 20675 AngloGold</t>
  </si>
  <si>
    <t>Airbrk-1ph-Man-45-69kv-1200-1999a: 7981206919</t>
  </si>
  <si>
    <t>Fuse Mtgs, 34,502-69,000 Volts: 2522069000</t>
  </si>
  <si>
    <t>WPC Sub 20684 Silver Cliff Skinner</t>
  </si>
  <si>
    <t>Cable, Oh-Other 6 &amp; Smaller: 0840070000</t>
  </si>
  <si>
    <t>Cutouts, 15,001-34,501 Volts: 2521034000</t>
  </si>
  <si>
    <t>Panels,Instr.,Gauge,Relay,Control: 5950000000</t>
  </si>
  <si>
    <t>WPC Sub 20693 Johnson Gulch</t>
  </si>
  <si>
    <t>WPC Sub 30315 Reader</t>
  </si>
  <si>
    <t>Airbrk-3ph-Manl-15-45kv- &gt;=2000a: 7982204520</t>
  </si>
  <si>
    <t>BREAKER, OIL - 115-161 KV: 6213115000</t>
  </si>
  <si>
    <t>CABLE, 1272MCM ACSR B:</t>
  </si>
  <si>
    <t>Cond. Pwr Cable, Al, 796MCM-2000MCM: 0773200000</t>
  </si>
  <si>
    <t>FIBER OPTIC PATCH PANEL: 8191015300</t>
  </si>
  <si>
    <t>METER: 5104000000</t>
  </si>
  <si>
    <t>Multiple Address Remote System: 6307000000</t>
  </si>
  <si>
    <t>PANEL - FIBER OPTIC PATCH:</t>
  </si>
  <si>
    <t>Relay - Aux:</t>
  </si>
  <si>
    <t>TRANSFER-ELEC-0-15KV- &lt;= 600AMPS: 7985101506</t>
  </si>
  <si>
    <t>Tunnel: 4833000000</t>
  </si>
  <si>
    <t>WPC Sub 30330 Pueblo Plant 115</t>
  </si>
  <si>
    <t>Air Magnetic - 15 Kv: 6211015000</t>
  </si>
  <si>
    <t>Airbrk-Elec-1ph 0-15000v-1200-1999a: 7981101519</t>
  </si>
  <si>
    <t>Antenna: 6301300000</t>
  </si>
  <si>
    <t>BUILDING,FOUNDATIONS/FOOTINGS/PIERS: 0630700000</t>
  </si>
  <si>
    <t>Combo-Elec-15-45kv- 1200-1999amps: 7984104519</t>
  </si>
  <si>
    <t>Communications Equip Antenna T:</t>
  </si>
  <si>
    <t>Conduit, Not Encsd Steel &gt;4"-6": 1822206000</t>
  </si>
  <si>
    <t>EQUIPMENT RACK/SHELF: 8191015000</t>
  </si>
  <si>
    <t>FIBER OPTIC OPTICAL INTERFACE : 8191015100</t>
  </si>
  <si>
    <t>GARAGE: 0630000008</t>
  </si>
  <si>
    <t>Misc. Radio Communication Eqmt.: 6300000000</t>
  </si>
  <si>
    <t>Operation Center - Tanks: 7704770000</t>
  </si>
  <si>
    <t>Reclosers-3ph,2400-15000v: 6553015000</t>
  </si>
  <si>
    <t>Relay - Timing: 5952200000</t>
  </si>
  <si>
    <t>Scada Equip - Receiver: 8191020000</t>
  </si>
  <si>
    <t>Telemeter Eq - Receiver: 8192030000</t>
  </si>
  <si>
    <t>Tx.-Current, Window Type &gt;1200a: 8752001300</t>
  </si>
  <si>
    <t>WPC Sub 30340 West Station</t>
  </si>
  <si>
    <t>Electric Test Eq - Recording: 4411200000</t>
  </si>
  <si>
    <t>Multiple Address Master System: 6306000000</t>
  </si>
  <si>
    <t>Panel - Alarm &amp; SYNC:</t>
  </si>
  <si>
    <t>Regulator, Foundation: 6720000000</t>
  </si>
  <si>
    <t>Relay - Directional Overcurrent: 5951400000</t>
  </si>
  <si>
    <t>Relay - Line Differential: 5951200000</t>
  </si>
  <si>
    <t>Station Call &amp; Signal Systems: 7560000000</t>
  </si>
  <si>
    <t>Transf, Pntl, 35.001-69kv 2ph: 9032069000</t>
  </si>
  <si>
    <t>Trench:</t>
  </si>
  <si>
    <t>Tubular Bus, Copper- 3" To 4": 0771404000</t>
  </si>
  <si>
    <t>Two-Way Fixed Repeater Station: 6303000000</t>
  </si>
  <si>
    <t>WPC Sub 30345 DOT Site</t>
  </si>
  <si>
    <t>WPC Sub 30350 Pueblo Plant 69</t>
  </si>
  <si>
    <t>Wave Trap-1200 Amp: 1128000120</t>
  </si>
  <si>
    <t>WPC Sub 30352 Baculite Mesa Land</t>
  </si>
  <si>
    <t>WPC Sub 30355 Belmont Tap</t>
  </si>
  <si>
    <t>WPC Sub 30356 Belmont Tap</t>
  </si>
  <si>
    <t>WPC Sub 30357 Boone</t>
  </si>
  <si>
    <t>Breaker, Gas - 161 Kv: 6212161000</t>
  </si>
  <si>
    <t>Circuit Switcher Station:</t>
  </si>
  <si>
    <t>Panel - Combo Capacitor/Cb Cntrl : 5950700000</t>
  </si>
  <si>
    <t>Potential Device- 69kv: 1126069000</t>
  </si>
  <si>
    <t>Pwr Trfrmr Nbr Xxxxxx Bushing: 9103XXXXXX</t>
  </si>
  <si>
    <t>Struc-High Prof-Bay #2-161kv: 7842002161</t>
  </si>
  <si>
    <t>Transf, Coupling Capacitive Voltage: 9030000000</t>
  </si>
  <si>
    <t>WPC Sub 30359 PDA Tap</t>
  </si>
  <si>
    <t>WPC Sub 30360 DOT Tap</t>
  </si>
  <si>
    <t>Structures-Sub Equip And Bus 115kv:</t>
  </si>
  <si>
    <t>WPC Sub 30385 Midway #1 PSCO</t>
  </si>
  <si>
    <t>Communication Cables:</t>
  </si>
  <si>
    <t>Laboratory Fixtures: 4411500000</t>
  </si>
  <si>
    <t>Panel - Sectionalizing: 5950800000</t>
  </si>
  <si>
    <t>Scada Equip - Transducer: 8191030000</t>
  </si>
  <si>
    <t>WPC Sub 30386 Midway #2 WAPA</t>
  </si>
  <si>
    <t>WPC Sub 30399 Spare Equipment</t>
  </si>
  <si>
    <t>Reclosers-Electronic Control: 6552000000</t>
  </si>
  <si>
    <t>WPC Sub 30415 Blende</t>
  </si>
  <si>
    <t>CABLE, 795MCM ACSR B:</t>
  </si>
  <si>
    <t>Fuse:</t>
  </si>
  <si>
    <t>Struc-High Prof-Bay #1-69kv: 7842001069</t>
  </si>
  <si>
    <t>Transformer Platform: 8472000000</t>
  </si>
  <si>
    <t>WPC Sub 30453 Desert Cove</t>
  </si>
  <si>
    <t>Breaker, Vacuum - 15 Kv: 6214015000</t>
  </si>
  <si>
    <t>Cable Trench: 4835000000</t>
  </si>
  <si>
    <t>COND. CONTROL CABLE, 600 7c/10: 0772007010</t>
  </si>
  <si>
    <t>COND. PWR CABLE,CU, 250MCM OR LESS: 0773400250</t>
  </si>
  <si>
    <t>Culverts: 7700500000</t>
  </si>
  <si>
    <t>Pwr Crct Bkr- 4160v, 600a: 6213100000</t>
  </si>
  <si>
    <t>Pwr Trfrmr Nbr Xxxxxx Installation: 9102XXXXXX</t>
  </si>
  <si>
    <t>Regular,3phase, 100-320amp Dema: 5253800000</t>
  </si>
  <si>
    <t>Wave Trap: 1128000000</t>
  </si>
  <si>
    <t>WPC Sub 30470 Fountain Valley Pump</t>
  </si>
  <si>
    <t>Airbrk-Elec-3ph 69-170kv- 1200-1999: 7982117019</t>
  </si>
  <si>
    <t>WPC Sub 30518 Northridge</t>
  </si>
  <si>
    <t>Airbrk-1ph-Man-45-69kv-&lt;=600amps: 7981206906</t>
  </si>
  <si>
    <t>Airbrk-3ph-Manl-69-170kv- &lt;= 600amp: 7982217006</t>
  </si>
  <si>
    <t>Conduit, Encased Pvc   Under 3": 1821102000</t>
  </si>
  <si>
    <t>Conduit, Encased Pvc &gt;4"-6": 1821106000</t>
  </si>
  <si>
    <t>Struc-High Prof-Bay #2-69kv: 7842002069</t>
  </si>
  <si>
    <t>WPC Sub 30540 Pueblo Belmont</t>
  </si>
  <si>
    <t>WPC Sub 30571 Pueblo Hyde Park</t>
  </si>
  <si>
    <t>WPC Sub 30572 Puebloe Hyde Park 2</t>
  </si>
  <si>
    <t>Interrupting Device Stand: 7844000000</t>
  </si>
  <si>
    <t>Portable Air Conditioners &amp; Heaters: 3645500000</t>
  </si>
  <si>
    <t>Switches - 7501 - 15000v: 7981500000</t>
  </si>
  <si>
    <t>WPC Sub 30592 Pueblo Plant 115/13</t>
  </si>
  <si>
    <t>WPC Sub 30610 Greenhorn</t>
  </si>
  <si>
    <t>WPC Sub 30615 Pueblo Mem Airport</t>
  </si>
  <si>
    <t>Air Magnetic - 69 Kv: 6211069000</t>
  </si>
  <si>
    <t>Airbrk-1ph-Man-69-170kv- 1200-1999a: 7981217019</t>
  </si>
  <si>
    <t>Arrester -  0-10,000 Volts DNU: 0210100000</t>
  </si>
  <si>
    <t>Conduit, Encased Steel  3" &amp; Unde: 1821202000</t>
  </si>
  <si>
    <t>Conduit, Not Encsd Steel 2.25"-4": 1822240000</t>
  </si>
  <si>
    <t>Control Cubicles-Main Swtbrd: 1964000000</t>
  </si>
  <si>
    <t>Insulators-Post-15kv: 4272015000</t>
  </si>
  <si>
    <t>WPC Sub 30616 PDA Substation</t>
  </si>
  <si>
    <t>Other Circ Brkr/Inter Dev, Not Item: 6219900000</t>
  </si>
  <si>
    <t>WPC Sub 30619 Pueblo Airport Ind Pk</t>
  </si>
  <si>
    <t>Conduit, Not Encsd Steel 2"&amp;Unde: 1822220000</t>
  </si>
  <si>
    <t>Cutouts, 0-15,000 Volts DNU: 2521015000</t>
  </si>
  <si>
    <t>Potential Device-161kv: 1126161000</t>
  </si>
  <si>
    <t>WPC Sub 30695 Burnt Mill Sub</t>
  </si>
  <si>
    <t>WPC Sub 30698 Mobile Regulator</t>
  </si>
  <si>
    <t>WPC Sub 30700 Pueblo Reservoir</t>
  </si>
  <si>
    <t>WPC Sub 40320 Lajunta</t>
  </si>
  <si>
    <t>Ctrl Cub-Cubicle-Auxilliary: 1961100000</t>
  </si>
  <si>
    <t>Ctrl Cub-Relay-Main/Tie-Breaker: 1962410000</t>
  </si>
  <si>
    <t>Telemeter Eq - Transmitter: 8192020000</t>
  </si>
  <si>
    <t>WPC Sub 40335 Rocky Ford</t>
  </si>
  <si>
    <t>Cable, Urd-Duplex, 350MCM &amp; Larger: 0852350000</t>
  </si>
  <si>
    <t>Relay - Reclosing: 5952000000</t>
  </si>
  <si>
    <t>WPC Sub 40370 South Fowler Tap</t>
  </si>
  <si>
    <t>WPC Sub 40509 Manzanola</t>
  </si>
  <si>
    <t>WPC Sub 40528  Manzanola REA</t>
  </si>
  <si>
    <t>Reclosers-1 Phase-2400-15000v: 6551015000</t>
  </si>
  <si>
    <t>WPC Sub 40529 Ordway 13.8</t>
  </si>
  <si>
    <t>WPC Sub 40671 BACULITE MESA</t>
  </si>
  <si>
    <t>WPC Sub 40672 NYBERG</t>
  </si>
  <si>
    <t>Line Trap:</t>
  </si>
  <si>
    <t>Switches - 15001-25000v: 7982500000</t>
  </si>
  <si>
    <t>Transformer Substation :</t>
  </si>
  <si>
    <t>WPC Sub 40673 RATTLESNAKE BUTTE SUB</t>
  </si>
  <si>
    <t>Breaker, 13.8 KV: 6212115014</t>
  </si>
  <si>
    <t>Current Transformer: 8609200000</t>
  </si>
  <si>
    <t>Telemeter Eq - Not Available: 8192000000</t>
  </si>
  <si>
    <t>WPC Transmission Line #  290 (T) Canon West Sub WAPA - Arequa Gulch Sub #</t>
  </si>
  <si>
    <t>WPC Transmission Line # 210-(T) Canon Plant #438-Pole #392R3-Canon West Sub</t>
  </si>
  <si>
    <t>Wood 1 Pole 40': 7911014000</t>
  </si>
  <si>
    <t>WPC Transmission Line # 213- (T) Canon Plant #232-Skala Tap # 166</t>
  </si>
  <si>
    <t>Wood 2 Poles 60': 7911026000</t>
  </si>
  <si>
    <t>Wood 2 Poles 65': 7911026500</t>
  </si>
  <si>
    <t>Wood 3 Poles 75': 7911047500</t>
  </si>
  <si>
    <t>Wood 3 Poles 85': 7911048500</t>
  </si>
  <si>
    <t>WPC Transmission Line # 214 (T)- Skala Tap #166 -Skala Sub # 166 L7</t>
  </si>
  <si>
    <t>Steel 2 Poles 70': 7912027000</t>
  </si>
  <si>
    <t>WPC Transmission Line # 215 ( T) Hyde Park- West Station</t>
  </si>
  <si>
    <t>Wood 2 Poles 75': 7911027500</t>
  </si>
  <si>
    <t>Wood 3 Poles 65': 7911046500</t>
  </si>
  <si>
    <t>WPC Transmission Line # 230</t>
  </si>
  <si>
    <t>Wood 1 Pole 30': 7911013000</t>
  </si>
  <si>
    <t>Wood 2 Poles 70': 7911027000</t>
  </si>
  <si>
    <t>WPC Transmission Line # 231 (T) Northridge Sub #40 R4 - PSCO Tap #1</t>
  </si>
  <si>
    <t>WPC Transmission Line # 234 (T) Baculite Mesa-Northridge Sub # 40R4</t>
  </si>
  <si>
    <t>WPC Transmission Line # 235</t>
  </si>
  <si>
    <t>WPC Transmission Line # 237 (T) Baculite Mesa - Airport Industrial</t>
  </si>
  <si>
    <t>WPC Transmission Line # 238</t>
  </si>
  <si>
    <t>WPC Transmission Line # 240 (T) Boone - LaJunta</t>
  </si>
  <si>
    <t>WPC Transmission Line # 243 (T) Nyberg - Boone</t>
  </si>
  <si>
    <t>WPC Transmission Line # 246 (T) DOT RAP # 209.5 THEN # 1- DOT #102</t>
  </si>
  <si>
    <t>WPC Transmission Line # 247 (T)  PDA Tap to PDA Sub</t>
  </si>
  <si>
    <t>WPC Transmission Line # 249-(T) Portland Sub # 141 - West Station # 1 (ark rivre 112)</t>
  </si>
  <si>
    <t>Wood 5 Poles 95': 7911119500</t>
  </si>
  <si>
    <t>WPC Transmission Line # 252 (T) Burnt Mill # 75 - Structure # 100 A</t>
  </si>
  <si>
    <t>WPC Transmission Line # 256 (T) Burnt Mills #74 - Red Creek # 35</t>
  </si>
  <si>
    <t>WPC Transmission Line # 259 (T) West Station # 1-Red Creek Road # 34</t>
  </si>
  <si>
    <t>WPC Transmission Line # 262 (T) Pueblo Plant #88</t>
  </si>
  <si>
    <t>Conduit, Urd-Pipe, 2": 1893200000</t>
  </si>
  <si>
    <t>WPC Transmission Line # 266 (T) PSCO Tap then # 23 -West Station # 1</t>
  </si>
  <si>
    <t>WPC Transmission Line # 269 (T) Desert Cove - West Station #42</t>
  </si>
  <si>
    <t>WPC Transmission Line # 280</t>
  </si>
  <si>
    <t>WPC Transmission Line # 295 (T)  Reader to Airport Memorial</t>
  </si>
  <si>
    <t>WPC Transmission Line # 296 (T) Reader-Rattle Snake Butte</t>
  </si>
  <si>
    <t>WPC Transmission Line # 700 (D) Airport Industrial - Airport Memorial</t>
  </si>
  <si>
    <t>WPC Transmission Line # 704</t>
  </si>
  <si>
    <t>WPC Transmission Line # 712</t>
  </si>
  <si>
    <t>Steel 1 Pole 65': 7912016500</t>
  </si>
  <si>
    <t>Steel 1 Pole 70': 7912017000</t>
  </si>
  <si>
    <t>WPC Transmission Line # 716</t>
  </si>
  <si>
    <t>WPC Transmission Line # 720 (D) Blende Sub # 49- St Charles</t>
  </si>
  <si>
    <t>Conductor, Oh Copper WP 1/0 DNU: 1683050001</t>
  </si>
  <si>
    <t>WPC Transmission Line # 724 (D) Blende Sub # 61-Reader</t>
  </si>
  <si>
    <t>WPC Transmission Line # 740 (D) Belmont Sub #1- Overton</t>
  </si>
  <si>
    <t>WPC Transmission Line # 744 (D) Belmont Tap #53- Overton</t>
  </si>
  <si>
    <t>WPC Transmission Line # 748</t>
  </si>
  <si>
    <t>WPC Transmission Line # 752 (D) Hyde Park #75- Pueblo</t>
  </si>
  <si>
    <t>WPC Transmission Line # 756 (D) Hyde Park #76 - West Station</t>
  </si>
  <si>
    <t>WPC Transmission Line # 760 (D) Stonemoore Hills # 26-#16</t>
  </si>
  <si>
    <t>WPC Transmission Line # 764 (D) Stonemoore Hiils # 27</t>
  </si>
  <si>
    <t>Pole - Not Available: 6160000000</t>
  </si>
  <si>
    <t>WPC Transmission Line # 768 (D) Prairie Ave # 107 Sunset #74</t>
  </si>
  <si>
    <t>WPC Transmission Line # 772 (D) Freemary #208 Prairie Ave</t>
  </si>
  <si>
    <t>WPC Transmission Line # 776 (D) Freemary #209- Reader</t>
  </si>
  <si>
    <t>WPC Transmission Line # 780 (D) Reader #1- Switch 5656</t>
  </si>
  <si>
    <t>WPC Transmission Line # 782 (D) Nepesta #536 S Nepesta</t>
  </si>
  <si>
    <t>WPC Transmission Line # 784 (D) Fowler Sub #1-S Fowler</t>
  </si>
  <si>
    <t>WPC Transmission Line # 792 (D) PDA Sub #20-#1 then PDA</t>
  </si>
  <si>
    <t>WPC Transmission Line # 796</t>
  </si>
  <si>
    <t>WPC Transmission Line # 800 (D) Boone Sub # 1- #30</t>
  </si>
  <si>
    <t>Wood 4 Poles 90': 7911079000</t>
  </si>
  <si>
    <t>WPC Transmission Line # 804 (D) Boone Tap #508</t>
  </si>
  <si>
    <t>WPC Transmission Line # 806 (D) Boone Tap #616</t>
  </si>
  <si>
    <t>WPC Transmission Line # 808 (D) Fowler Sub #423 Manzon</t>
  </si>
  <si>
    <t>Wood 1 Pole 25': 7911012500</t>
  </si>
  <si>
    <t>WPC Transmission Line # 812 (D) Manzanola REA #175 L2</t>
  </si>
  <si>
    <t>WPC Transmission Line # 816 (D) Manzanola RES #174 L1</t>
  </si>
  <si>
    <t>WPC Transmission Line # 820 (D) Rocky Ford Sub #1</t>
  </si>
  <si>
    <t>WPC Transmission Line # 824</t>
  </si>
  <si>
    <t>WPC Transmission Line # 826 (D) Phillips Tap #71</t>
  </si>
  <si>
    <t>WPC Transmission Line # 828</t>
  </si>
  <si>
    <t>WPC Transmission Line # 832 (D) Manzanola Sub #1- Ordway</t>
  </si>
  <si>
    <t>WPC Transmission Line # 836 (D) Penrose Tap # 289-Portland</t>
  </si>
  <si>
    <t>WPC Transmission Line # 840 (D) Holnam Switch #11</t>
  </si>
  <si>
    <t>WPC Transmission Line # 848 (D) Domtar Tap #326</t>
  </si>
  <si>
    <t>WPC Transmission Line # 850 (D) Energy Fuels Tap #356</t>
  </si>
  <si>
    <t>WPC Transmission Line # 852 (D) Highland Tap-South Canon</t>
  </si>
  <si>
    <t>WPC Transmission Line # 856 (D) Canon Plant Tap - #434</t>
  </si>
  <si>
    <t>WPC Transmission Line # 868 (D) Canon Plant #1- North</t>
  </si>
  <si>
    <t>WPC Transmission Line # 872 (D) North Canon # 211 -#217</t>
  </si>
  <si>
    <t>Insulators-Pin &amp; Cap-69kv: 4271069000</t>
  </si>
  <si>
    <t>WPC Transmission Line # 880 (D) Florence # 165- E Canon</t>
  </si>
  <si>
    <t>WPC Transmission Line # 882 (D) Energy Fuels Tap #356</t>
  </si>
  <si>
    <t>Conductor, Underground: 1690000000</t>
  </si>
  <si>
    <t>Wood 2 Poles 80' 70': 7911038070</t>
  </si>
  <si>
    <t>WPC Transmission Line # 884 (D) Florence Sub #18 then #1</t>
  </si>
  <si>
    <t>Conductor, Oh Copper Bare 266.8mcm: 1683080000</t>
  </si>
  <si>
    <t>Conductor, Oh Copper Bare 798mcm&amp;&gt;: 1683100000</t>
  </si>
  <si>
    <t>WPC Transmission Line # 890 (D) Canon Plant #457 - Can Plant</t>
  </si>
  <si>
    <t>WPC Transmission Line # 892 (D) Penrose Sub #1-#59</t>
  </si>
  <si>
    <t>WPC Transmission Line # 894 (D) Canon City- S Canon</t>
  </si>
  <si>
    <t>WPC Unit Pueblo Indust Park Diesel</t>
  </si>
  <si>
    <t>X - DNU - Retired Line</t>
  </si>
  <si>
    <t>Cable, Oh-Quadruplex 1/0: 0844110000</t>
  </si>
  <si>
    <t>Condtr, Oh Acsr Bare 798mcm &amp; &gt;: 1681100000</t>
  </si>
  <si>
    <t>Conductor, Oh Copper Bare 4/0: 1683070000</t>
  </si>
  <si>
    <t>Conductor, Oh Copper Poly/WP 4: 1684030000</t>
  </si>
  <si>
    <t>Steel 1 Pole 25': 7912012500</t>
  </si>
  <si>
    <t>Steel 1 Pole 50': 7912015000</t>
  </si>
  <si>
    <t>Switches - 0-5000v: 7980500000</t>
  </si>
  <si>
    <t>Wood 1 Pole 45': 7911014500</t>
  </si>
  <si>
    <t>Wood 2 Poles 110': 7911029800</t>
  </si>
  <si>
    <t>Wood 5 Poles 35': 7911113500</t>
  </si>
  <si>
    <t>X - DNU CO - BROOKSIDE - BROOKSIDE</t>
  </si>
  <si>
    <t>X - DNU CO - PUEBLO FG - PUEBLO FRINGE</t>
  </si>
  <si>
    <t>X - DNU CO - PUEBLO RL1 - PUEBLO CNTY RUR - RKY FD</t>
  </si>
  <si>
    <t>X - DNU CO - ROCKVALE - ROCKVALE</t>
  </si>
  <si>
    <t>X - DNU CO - SWINK - SWINK</t>
  </si>
  <si>
    <t>X - DNU CO - TELLER RL - TELLER CNTY RUR</t>
  </si>
  <si>
    <t>X - DNU CO - VICTOR FG - VICTOR FRINGE</t>
  </si>
  <si>
    <t>X - DNU CO - WLLIAMSBRG - WILLIAMSBURG</t>
  </si>
  <si>
    <t>X DNU # 212 (T) Skala Tap - Portland Sub</t>
  </si>
  <si>
    <t>X DNU 214 (T) Skala Tap-Skala Sub-NOW INCL W/212</t>
  </si>
  <si>
    <t>X DNU 840 (D) Holcim Switch # 11- Portland Sub</t>
  </si>
  <si>
    <t>ZDNU WPC Sub 30387 Fountain Lake (T) SUB</t>
  </si>
  <si>
    <t>Grand Total</t>
  </si>
  <si>
    <t>accum_qty</t>
  </si>
  <si>
    <t>accum_cost</t>
  </si>
  <si>
    <t>allo_res</t>
  </si>
  <si>
    <t>NBV</t>
  </si>
  <si>
    <t>month</t>
  </si>
  <si>
    <t>business_segment_desc</t>
  </si>
  <si>
    <t>asset_loc</t>
  </si>
  <si>
    <t>utility_account_id</t>
  </si>
  <si>
    <t>property_unit</t>
  </si>
  <si>
    <t>asset_id</t>
  </si>
  <si>
    <t>eng_in_service_year</t>
  </si>
  <si>
    <t>in_service_year</t>
  </si>
  <si>
    <t>work_order_number</t>
  </si>
  <si>
    <t>SHARED - PAGS 1 Concrete Pad for Spare Generator Step-Up Transformer (GSU)</t>
  </si>
  <si>
    <t>10058914</t>
  </si>
  <si>
    <t>PAGS 1-Generator Step Up Transformer (GSU) sn P186003</t>
  </si>
  <si>
    <t>10027525</t>
  </si>
  <si>
    <t>SHARED - PAGS 2 Concrete Pad for Spare Generator Step-Up Transformer (GSU)</t>
  </si>
  <si>
    <t>PAGS 2-Generator Step Up Transformer (GSU) sn P186004</t>
  </si>
  <si>
    <t>A dummy retirement unit</t>
  </si>
  <si>
    <t>10028132</t>
  </si>
  <si>
    <t>P JIMINEZ &amp; SITE ACCESS ROAD</t>
  </si>
  <si>
    <t>10028537</t>
  </si>
  <si>
    <t>Road Construction</t>
  </si>
  <si>
    <t>10027559</t>
  </si>
  <si>
    <t>SHARED-ROAD PAGS SITE ACCESS</t>
  </si>
  <si>
    <t>SHARED-PETE JIMINEZ TURNING LANE/SITE ACCESS</t>
  </si>
  <si>
    <t>10027686</t>
  </si>
  <si>
    <t>10040504</t>
  </si>
  <si>
    <t>10027699</t>
  </si>
  <si>
    <t>10042388</t>
  </si>
  <si>
    <t>10042121</t>
  </si>
  <si>
    <t>10042387</t>
  </si>
  <si>
    <t>PAGS (T): ARRESTORS 96KV, VSTAR ANSI</t>
  </si>
  <si>
    <t>10027696</t>
  </si>
  <si>
    <t>115KV CIRCUIT BREAKERS</t>
  </si>
  <si>
    <t>10027690</t>
  </si>
  <si>
    <t>Breaker, 230 KV</t>
  </si>
  <si>
    <t>10027541</t>
  </si>
  <si>
    <t>SWITCHYARD CONTROL BUILDING-13 PANELS</t>
  </si>
  <si>
    <t>10027689</t>
  </si>
  <si>
    <t>SWITCHYARD STEEL STRUCTURE</t>
  </si>
  <si>
    <t>10027694</t>
  </si>
  <si>
    <t>Bus and Station Conductor</t>
  </si>
  <si>
    <t>10027688</t>
  </si>
  <si>
    <t>115kv Circiut Breakers</t>
  </si>
  <si>
    <t>Substation Construction</t>
  </si>
  <si>
    <t>NTD Holdco labor related to the Generation Managed Switchyard - PAGS project</t>
  </si>
  <si>
    <t>BHCOE labor related to the Generation Managed Switchyard - PAGS project</t>
  </si>
  <si>
    <t>SITE DEVELOPMENT SWITCHYARD-AIRPORT PROJECT   10-20-2010 GC</t>
  </si>
  <si>
    <t>Structures</t>
  </si>
  <si>
    <t>Commissioning</t>
  </si>
  <si>
    <t>Insulators</t>
  </si>
  <si>
    <t>10027693</t>
  </si>
  <si>
    <t>GSU Stub Base Poles</t>
  </si>
  <si>
    <t>10027695</t>
  </si>
  <si>
    <t>Black &amp; Veatch Engineering - PAGS
Black &amp; Veatch Engineering ? PAGS
BLACK AND VEATCH ENGINEERING-PAGS</t>
  </si>
  <si>
    <t>Bus, conductors, fitings</t>
  </si>
  <si>
    <t>Control Building</t>
  </si>
  <si>
    <t>Switchyard Trench</t>
  </si>
  <si>
    <t>Surge Arrestors</t>
  </si>
  <si>
    <t>CCVT's</t>
  </si>
  <si>
    <t>10027692</t>
  </si>
  <si>
    <t>Service Transformer</t>
  </si>
  <si>
    <t>10027687</t>
  </si>
  <si>
    <t>115KV Disconnect Switches</t>
  </si>
  <si>
    <t>10027706</t>
  </si>
  <si>
    <t>PAGS: (T) INSULATORS</t>
  </si>
  <si>
    <t>TRANSFORMER: SERVICE SSVT 550-100</t>
  </si>
  <si>
    <t>DOUBLE CIRCUIT DEADEND 85 FT</t>
  </si>
  <si>
    <t>SINGLE CIRCUIT DEADEND-75 FT</t>
  </si>
  <si>
    <t>SINGLE CIRCUIT DEADEND-80 FT</t>
  </si>
  <si>
    <t>SINGLE CIRCUIT DEADEND 70 FT</t>
  </si>
  <si>
    <t>PAGS (T): 115KV DISCONNECT SWITCHES</t>
  </si>
  <si>
    <t>PAGS (T): 115KV CAP. VOLTAGE TRANSFORMER</t>
  </si>
  <si>
    <t>COE Elec 115kV Transmission Lines</t>
  </si>
  <si>
    <t>Divestiture 951 Valley Dr Penrose CO</t>
  </si>
  <si>
    <t>10081735</t>
  </si>
  <si>
    <t>Land-35 Acres 951 Valley Drive Penrose CO Undeveloped Vacant Land</t>
  </si>
  <si>
    <t>10081378</t>
  </si>
  <si>
    <t>Land-80 Acres NWNW 27-18-68 Tr 104 &amp; SWNW 27-18-68  Tr 119 Penrose CO Undeveloped Vacant Land</t>
  </si>
  <si>
    <t>This work order is to build a new 115kV Transmission line from Canon City to Pueblo.  Line is approx 40 miles.  The COE Renewable Advantage solar project will interconnect with this line.  CPCN and county 1041 permits are approved</t>
  </si>
  <si>
    <t>10055994</t>
  </si>
  <si>
    <t>Land Rights - Non-Depreciable</t>
  </si>
  <si>
    <t>Right-Of-Ways - Non-Depreciable</t>
  </si>
  <si>
    <t>Anchors</t>
  </si>
  <si>
    <t>Crossarm, Assy</t>
  </si>
  <si>
    <t>Guys</t>
  </si>
  <si>
    <t>Pole, Steel</t>
  </si>
  <si>
    <t>Pole, Wood, 50'</t>
  </si>
  <si>
    <t>Pole, Wood, 55'</t>
  </si>
  <si>
    <t>Pole, Wood, 60'</t>
  </si>
  <si>
    <t>Pole, Wood, 65' Or Greater</t>
  </si>
  <si>
    <t>Conductor, Oh Acsr Bare 795 Mcm</t>
  </si>
  <si>
    <t>FIBER OPTIC GROUND WIRE</t>
  </si>
  <si>
    <t>Post Insulators</t>
  </si>
  <si>
    <t>Static Wire (Transmission Lines)</t>
  </si>
  <si>
    <t>Suspension Insulators</t>
  </si>
  <si>
    <t>10076209</t>
  </si>
  <si>
    <t>CROSSARM ASSEMBLIES, WOOD</t>
  </si>
  <si>
    <t>50507XFER</t>
  </si>
  <si>
    <t>10081173</t>
  </si>
  <si>
    <t>Replace broken cross brace Pole ID 37062348</t>
  </si>
  <si>
    <t>This work order will be used to remediate the three LiDAR violations on the 115kV Canon West to Tallahasee Tap line segment. The work will include replacing three H-frame structures.</t>
  </si>
  <si>
    <t>POLE, STEEL</t>
  </si>
  <si>
    <t>POLE, WOOD</t>
  </si>
  <si>
    <t>CONDUCTOR, OVERHEAD</t>
  </si>
  <si>
    <t>STATIC WIRE (TRANSMISSION LINES)</t>
  </si>
  <si>
    <t>LAND RIGHTS</t>
  </si>
  <si>
    <t>10058860</t>
  </si>
  <si>
    <t>10077683</t>
  </si>
  <si>
    <t>ANCHORS</t>
  </si>
  <si>
    <t>CROSSARM ASSEMBLIES-26'</t>
  </si>
  <si>
    <t>10071978</t>
  </si>
  <si>
    <t>Crossarm, Wood</t>
  </si>
  <si>
    <t>10077285</t>
  </si>
  <si>
    <t>This work order is to replace three arms that are damaged on the West Canon Tallahasse 115 kV line</t>
  </si>
  <si>
    <t>This work order is for the Tie between the new Hogback substation and the Canon City Plant line 210</t>
  </si>
  <si>
    <t>This work order is to make improvements to the ccp-canon west 115 kV line. Repairs include the replacement of the arm on structure 408 as well as items found during routine patrols</t>
  </si>
  <si>
    <t>10067065</t>
  </si>
  <si>
    <t>115kV COE LiDAR remediation for the Canon West to Canon Plant transmission line. This will involve adding an X-brace, a post insulator, four guy strain insulators and replacing two guys.</t>
  </si>
  <si>
    <t>GUYS</t>
  </si>
  <si>
    <t>Pole, Other</t>
  </si>
  <si>
    <t>Pole, Steel, 75'</t>
  </si>
  <si>
    <t>Pole, Wood, 65'</t>
  </si>
  <si>
    <t>Pole, Wood</t>
  </si>
  <si>
    <t>Conductor, Oh Copper Bare 4</t>
  </si>
  <si>
    <t>CONDUCTOR, OH TRANS &amp; DIST BARE</t>
  </si>
  <si>
    <t>Insulator</t>
  </si>
  <si>
    <t>POST INSULATORS</t>
  </si>
  <si>
    <t>T-LIN S22 T19 R69</t>
  </si>
  <si>
    <t>Crossarm Assemblies, Wood</t>
  </si>
  <si>
    <t>10077091</t>
  </si>
  <si>
    <t>115kV COE LiDAR remediation for the Skala Tap to Portland Sub transmission line. This will involve two structure replacements and 4 guy wire replacements.</t>
  </si>
  <si>
    <t>COE 115kV Pole Treatments 2021. Contractor services.</t>
  </si>
  <si>
    <t>10076741</t>
  </si>
  <si>
    <t>Capital WO for 115kV COE Pole Treatments in 2022. Approx 1500 poles to be inspected and treated.</t>
  </si>
  <si>
    <t>10079308</t>
  </si>
  <si>
    <t>This work order is to rebuild the 115 kV line between SKALA and Portland subs</t>
  </si>
  <si>
    <t>10079181</t>
  </si>
  <si>
    <t>T-LIN S05 T19 R70</t>
  </si>
  <si>
    <t>10058861</t>
  </si>
  <si>
    <t>T-LIN S13 T19 R70</t>
  </si>
  <si>
    <t>T-LIN S17 T20 R66</t>
  </si>
  <si>
    <t>T-LIN S04 T19 R70</t>
  </si>
  <si>
    <t>T-LIN S18 T19 R69</t>
  </si>
  <si>
    <t>T-LIN S20 T20 R65</t>
  </si>
  <si>
    <t>T-LIN S20 T19 R69</t>
  </si>
  <si>
    <t>T-LIN S07 T20 R66</t>
  </si>
  <si>
    <t>T-LIN S19 T19 R68</t>
  </si>
  <si>
    <t>T-LIN S36 T19 R68</t>
  </si>
  <si>
    <t>T-LIN S19 T20 R65</t>
  </si>
  <si>
    <t>T-LIN S17 T19 R69</t>
  </si>
  <si>
    <t>T-LIN S10 T19 R70</t>
  </si>
  <si>
    <t>T-LIN S24 T19 R69</t>
  </si>
  <si>
    <t>T-LIN S19 T19 R69</t>
  </si>
  <si>
    <t>T-LIN S16 T20 R66</t>
  </si>
  <si>
    <t>Acquisition Reserve Elimination</t>
  </si>
  <si>
    <t>10077295</t>
  </si>
  <si>
    <t>115kV COE LiDAR remediation for the Canon Plant to Skala Tap transmission line. This will involve replacing six tangent h-frame structures and one 3-pole dead-end structure.</t>
  </si>
  <si>
    <t>This work order is to make repairs and replace bad poles on the Skala-Canon City 115 kV line</t>
  </si>
  <si>
    <t>10069625</t>
  </si>
  <si>
    <t>This work order is to replace one arm on the Skala-Portland 115 kV line. The arm was identified as being damaged during the 2017 patrol</t>
  </si>
  <si>
    <t>This work order is to replace a three pole structure that cought on fire on the ccp-skala 115 kV line</t>
  </si>
  <si>
    <t>10070764</t>
  </si>
  <si>
    <t>POLES: 80'</t>
  </si>
  <si>
    <t>60 FOOT STRUCTURE: 179</t>
  </si>
  <si>
    <t>65 FOOT STRUCTURE: 164</t>
  </si>
  <si>
    <t>SUSPENSION INSULATORS</t>
  </si>
  <si>
    <t>LAND - TRACT 23</t>
  </si>
  <si>
    <t>LAND - TRACT 25</t>
  </si>
  <si>
    <t>LAND - TRACT 26</t>
  </si>
  <si>
    <t>LAND - TRACT 29</t>
  </si>
  <si>
    <t>LAND - TRACT 27</t>
  </si>
  <si>
    <t>LAND - TRACT 28</t>
  </si>
  <si>
    <t>LAND - TRACT 24</t>
  </si>
  <si>
    <t>T-LIN S07 T20 R64</t>
  </si>
  <si>
    <t>T-LIN S28 T20 R64</t>
  </si>
  <si>
    <t>T-LIN S27 T20 R64</t>
  </si>
  <si>
    <t>T-LIN S25 T20 R65</t>
  </si>
  <si>
    <t>T-LIN S26 T20 R64</t>
  </si>
  <si>
    <t>T-LIN S18 T20 R64</t>
  </si>
  <si>
    <t>This wo is to replace the 3-pole structure that cought on fire next to the 4th street bridge.</t>
  </si>
  <si>
    <t>10070120</t>
  </si>
  <si>
    <t>POLE, STEEL-SPECIAL CUSTOM STRUCTURE</t>
  </si>
  <si>
    <t>Pole, Wood, 45'</t>
  </si>
  <si>
    <t>Pole, Wood, 95'</t>
  </si>
  <si>
    <t>Pole, Wood, 70'</t>
  </si>
  <si>
    <t>10057765</t>
  </si>
  <si>
    <t>CABLE, OH-DUPLEX SIZE 6 &amp; SMALLER</t>
  </si>
  <si>
    <t>CONDUCTOR, OH-CU,POLY-1/0</t>
  </si>
  <si>
    <t>TRANSMISSION LINES-CONDUCTOR</t>
  </si>
  <si>
    <t>OPGW</t>
  </si>
  <si>
    <t>STATIC WIRE (TRANSMISSION LINE</t>
  </si>
  <si>
    <t>3/8" EHS Steel SW</t>
  </si>
  <si>
    <t>T-LIN S28 T20 R65</t>
  </si>
  <si>
    <t>T-LIN S32 T20 R65</t>
  </si>
  <si>
    <t>T-LIN S18 T19 R65</t>
  </si>
  <si>
    <t>T-LIN S27 T20 R65</t>
  </si>
  <si>
    <t>T-LIN S20 T19 R65</t>
  </si>
  <si>
    <t>T-LIN S17 T20 R65</t>
  </si>
  <si>
    <t>T-LIN S17 T18 R65</t>
  </si>
  <si>
    <t>T-LIN S17 T19 R65</t>
  </si>
  <si>
    <t>T-LIN S29 T18 R65</t>
  </si>
  <si>
    <t>T-LIN S20 T17 R75</t>
  </si>
  <si>
    <t>10076499</t>
  </si>
  <si>
    <t>10070659</t>
  </si>
  <si>
    <t>This is a work order to replace a cross arm on the transmission line from West Station to Midway</t>
  </si>
  <si>
    <t>This work order is for the replacment of the 3 pole just east of weststation that is broken</t>
  </si>
  <si>
    <t>Conductor, Oh Acsr Bare 336.4 Mcm</t>
  </si>
  <si>
    <t>CONDUCTOR, OH TRANS &amp; DIST INSULATED</t>
  </si>
  <si>
    <t>Switches, 115kV</t>
  </si>
  <si>
    <t>10078852</t>
  </si>
  <si>
    <t>ROW:TENBAR INC</t>
  </si>
  <si>
    <t>ROW:BURLINGTON NORTHERN</t>
  </si>
  <si>
    <t>ROW:SEAL PHARMACY</t>
  </si>
  <si>
    <t>ROW:MARSH USA</t>
  </si>
  <si>
    <t>ROW:WILLIAM PEETZ</t>
  </si>
  <si>
    <t>STRUCTURE: STEEL 100'</t>
  </si>
  <si>
    <t>STRUCTURE: STEEL 90'</t>
  </si>
  <si>
    <t>STRUCTURE: STEEL 95'</t>
  </si>
  <si>
    <t>90ft Single Pole Steel Deadend</t>
  </si>
  <si>
    <t>STRUCTURE: STEEL 82.5'</t>
  </si>
  <si>
    <t>STRUCTURE: STEEL 115'</t>
  </si>
  <si>
    <t>STRUCTURE: STEEL 110'</t>
  </si>
  <si>
    <t>STRUCTURE: STEEL 105'</t>
  </si>
  <si>
    <t>3 Pole Steel Deadend</t>
  </si>
  <si>
    <t>STRUCTURE: STEEL 130'</t>
  </si>
  <si>
    <t>80ft Single Pole Steel Deadend</t>
  </si>
  <si>
    <t>STRUCTURE: STEEL 155'</t>
  </si>
  <si>
    <t>POLES: 45'-40'-35'</t>
  </si>
  <si>
    <t>3-Pole Steel Deadend</t>
  </si>
  <si>
    <t>Structure 20 with Foundation</t>
  </si>
  <si>
    <t>Single Pole Steel Deadend</t>
  </si>
  <si>
    <t>Single Pole Steel Tangent</t>
  </si>
  <si>
    <t>1 Pole Steel In-line DE</t>
  </si>
  <si>
    <t>STRUCTURES</t>
  </si>
  <si>
    <t>POLE: 50'</t>
  </si>
  <si>
    <t>POLE: 55'</t>
  </si>
  <si>
    <t>POLE: 60'</t>
  </si>
  <si>
    <t>POLE: 65'</t>
  </si>
  <si>
    <t>POLE: 70'</t>
  </si>
  <si>
    <t>Wood 1 Pole 70'</t>
  </si>
  <si>
    <t>POLE: 75'</t>
  </si>
  <si>
    <t>Wood 1 Pole 80'</t>
  </si>
  <si>
    <t>POLE: 80'</t>
  </si>
  <si>
    <t>POLE: 85'</t>
  </si>
  <si>
    <t>Wood 1 Pole 85'</t>
  </si>
  <si>
    <t>POLE: 90'</t>
  </si>
  <si>
    <t>POLES: 100' AND 95'</t>
  </si>
  <si>
    <t>Wood 2 Poles 45' 40'</t>
  </si>
  <si>
    <t>Aerial Markers</t>
  </si>
  <si>
    <t>Conductor, Oh Acsr Bare 1272 Mcm</t>
  </si>
  <si>
    <t>CONDUCTOR: OH ACSR 336.4 18/1</t>
  </si>
  <si>
    <t>Conductor, Oh Acsr Bare 4</t>
  </si>
  <si>
    <t>CONDUCTOR: 795 26/7 ACSR DRAKE</t>
  </si>
  <si>
    <t>CONDUCTOR: CABLE UF, 2 COPPER 600</t>
  </si>
  <si>
    <t>CONDUCTOR: WIRES VARIOUS SIZES</t>
  </si>
  <si>
    <t>Conductor, Oh</t>
  </si>
  <si>
    <t>Dampers, Vibration</t>
  </si>
  <si>
    <t>OPGW FIBER 48 CT</t>
  </si>
  <si>
    <t>INSULATOR: 115KV POLYMER</t>
  </si>
  <si>
    <t>Insulator, Disc 10"</t>
  </si>
  <si>
    <t>INSULATORS</t>
  </si>
  <si>
    <t>INSULATORS: SUSPENSION</t>
  </si>
  <si>
    <t>CROSSARM ASSEMBLIES, STEEL</t>
  </si>
  <si>
    <t>10056555</t>
  </si>
  <si>
    <t>This work order is to replace a H-Frame structure on the West Station-Fountain Lake 69 kV line. this is line 700 but i can not find it under asset location</t>
  </si>
  <si>
    <t>10081016</t>
  </si>
  <si>
    <t>10057778</t>
  </si>
  <si>
    <t>X-Brace</t>
  </si>
  <si>
    <t>10057617</t>
  </si>
  <si>
    <t>WCDXFER</t>
  </si>
  <si>
    <t>STEEL STRUCTURES</t>
  </si>
  <si>
    <t>Pole, Wood, 90'</t>
  </si>
  <si>
    <t>POLE, WOOD 65 FOOT CLASS</t>
  </si>
  <si>
    <t>H- Frame Structure</t>
  </si>
  <si>
    <t>Structure- C4907</t>
  </si>
  <si>
    <t>Wood 1 Pole 60</t>
  </si>
  <si>
    <t>Wood 1 Pole 65</t>
  </si>
  <si>
    <t>Wood 1 Pole 65'</t>
  </si>
  <si>
    <t>Wood 1 Pole 75'</t>
  </si>
  <si>
    <t>CPR Conversion</t>
  </si>
  <si>
    <t>This work order is for the replacment of broken insulators on the Boone to La Junta 115 kV line The line number is 240 but it is not listed in the asset location drop down</t>
  </si>
  <si>
    <t>10081017</t>
  </si>
  <si>
    <t>This wo is to install jumpers Between the Nyberg- Boone 115 kV line and the Boone - La Junta 115 kV line</t>
  </si>
  <si>
    <t>Other Cable (FIBER OPTIC)</t>
  </si>
  <si>
    <t>LAND</t>
  </si>
  <si>
    <t>23558250</t>
  </si>
  <si>
    <t>This project is to rebuild the 115 kv line from Nyberg to airport Memorial substations.</t>
  </si>
  <si>
    <t>10069792</t>
  </si>
  <si>
    <t>Pole, Steel, 60'</t>
  </si>
  <si>
    <t>Pole, Steel, 90'</t>
  </si>
  <si>
    <t>ARRESTER - 0-10,000 VOLTS</t>
  </si>
  <si>
    <t>Conductor, Fiber Optic</t>
  </si>
  <si>
    <t>CUTOUTS, 7501-15,000 VOLTS</t>
  </si>
  <si>
    <t>STRUCTURES:STEEL POLES 105'</t>
  </si>
  <si>
    <t>10040011</t>
  </si>
  <si>
    <t>STRUCTURES:STEEL POLES 115'</t>
  </si>
  <si>
    <t>STRUCTURES:STEEL POLES 125'</t>
  </si>
  <si>
    <t>STRUCTURES:STEEL POLES 140'</t>
  </si>
  <si>
    <t>STRUCTURES:STEEL POLES 65'</t>
  </si>
  <si>
    <t>STRUCTURES:STEEL POLES 110'</t>
  </si>
  <si>
    <t>STRUCTURES:STEEL POLES 120'</t>
  </si>
  <si>
    <t>STRUCTURES:STEEL POLES 90'</t>
  </si>
  <si>
    <t>ASSEMBLY: BRACED LINE POST 115KV</t>
  </si>
  <si>
    <t>ASSEMBLY: BRACED LINE POST 230 KV</t>
  </si>
  <si>
    <t>POLES: WOOD 75'</t>
  </si>
  <si>
    <t>POLES: WOOD 80'</t>
  </si>
  <si>
    <t>OPGW 48 CT FIBER STR 41 TO NYBERG</t>
  </si>
  <si>
    <t>CONDUCTOR, 1272 45/7 ACSR</t>
  </si>
  <si>
    <t>WIRE: 3/8 7" STRAND HS STEEL GALVANIZED</t>
  </si>
  <si>
    <t>INSULATOR: 230 KV POLYMER</t>
  </si>
  <si>
    <t>INSULATOR, PORCELAIN</t>
  </si>
  <si>
    <t>INSULATOR, 115KV POST POLYMER</t>
  </si>
  <si>
    <t>Conductor, Oh Acsr Bare 4/0</t>
  </si>
  <si>
    <t>10040536</t>
  </si>
  <si>
    <t>Pole, Wood, 85'</t>
  </si>
  <si>
    <t>INSULATOR, HORIZONTAL</t>
  </si>
  <si>
    <t>OPGW GROUND WIRE(STATIC WIRE)</t>
  </si>
  <si>
    <t>This work order is to replace an arm on the DOT TAP line as well as make other repairs that were identified during line patrol</t>
  </si>
  <si>
    <t>10069618</t>
  </si>
  <si>
    <t>Arrester -  0-10,000 Volts</t>
  </si>
  <si>
    <t>TLINE S8,T20S, R61W</t>
  </si>
  <si>
    <t>SECO 3 WAY MOTORIZED SWITCH</t>
  </si>
  <si>
    <t>10077807</t>
  </si>
  <si>
    <t>T-LIN S24 T17 R68</t>
  </si>
  <si>
    <t>T-LIN S32 T19 R67</t>
  </si>
  <si>
    <t>T-LIN S25 T19 R68</t>
  </si>
  <si>
    <t>T-LIN S29 T19 R69</t>
  </si>
  <si>
    <t>T-LIN S27 T19 R68</t>
  </si>
  <si>
    <t>Install pole reinforcers on poles 36482091 (south pole) and 36482095 (south pole)
 Replace crossarm on pole 36482067</t>
  </si>
  <si>
    <t>10079246</t>
  </si>
  <si>
    <t>This work order is for the portion of the southern colorado reliability project from west station to north penrose</t>
  </si>
  <si>
    <t>10076411</t>
  </si>
  <si>
    <t>77.9 Acres Desc: M&amp;B or Unknown N2SW4 SEC 27-18-68 less .88 AC Ditch ROW Penrose CO 81240   Undeveloped vacant lot</t>
  </si>
  <si>
    <t>10081985</t>
  </si>
  <si>
    <t>This work order is for the 115 kV tie into the new Pueblo West Industrial substation</t>
  </si>
  <si>
    <t>Pole, Wood, 30' - 40'</t>
  </si>
  <si>
    <t>Conductor, Oh Acsr Bare 477 Mcm</t>
  </si>
  <si>
    <t>Switches - 25001-34500v</t>
  </si>
  <si>
    <t>This work order is to rebuild the 115 kV line between Burnt Mill and Green Horn Sub stations</t>
  </si>
  <si>
    <t>10069789</t>
  </si>
  <si>
    <t>RIGHT OF WAY-DIAZ</t>
  </si>
  <si>
    <t>RIGHT OF WAY - PRUTCH</t>
  </si>
  <si>
    <t>RIGHT OF WAYS - EDEN</t>
  </si>
  <si>
    <t>RIGHT OF WAY -351 PARTNERSHIP</t>
  </si>
  <si>
    <t>RIGHT OF WAYS-PRUTCH</t>
  </si>
  <si>
    <t>RIGHT OF WAY-CCS DEVELOPMENT</t>
  </si>
  <si>
    <t>ARM: DAVIT STEEL 4 FT LENGTH</t>
  </si>
  <si>
    <t>POLE STRUCTURES-TRANSMISSION LINES</t>
  </si>
  <si>
    <t>Pole, Wood, 80'</t>
  </si>
  <si>
    <t>Conductor, Oh Acsr Bare 266.8 Mcm</t>
  </si>
  <si>
    <t>CONDUCTOR, OH COPPER BARE 4</t>
  </si>
  <si>
    <t>CONDUCTORS-TRANSMISSION LINES</t>
  </si>
  <si>
    <t>INSULATOR, HORIZONTAL 115 KV</t>
  </si>
  <si>
    <t>WIRE: GUY STRAND 7 STRENGTH</t>
  </si>
  <si>
    <t>LAND - TRACT 34</t>
  </si>
  <si>
    <t>LAND - TRACT 32</t>
  </si>
  <si>
    <t>LAND - TRACT 33</t>
  </si>
  <si>
    <t>LAND - TRACT 31</t>
  </si>
  <si>
    <t>T-LIN S25 T21 R65</t>
  </si>
  <si>
    <t>T-LIN S20 T21 R65</t>
  </si>
  <si>
    <t>T-LIN S07 T21 R65</t>
  </si>
  <si>
    <t>T-LIN S31 T20 R65</t>
  </si>
  <si>
    <t>T-LIN S06 T21 R65</t>
  </si>
  <si>
    <t>T-LIN S28 T21 R65</t>
  </si>
  <si>
    <t>T-LIN S18 T21 R65</t>
  </si>
  <si>
    <t>10069790</t>
  </si>
  <si>
    <t>This project is to replace the 115 kV line between Burnt Mill Sub. and Pueblo Reservoir Sub.</t>
  </si>
  <si>
    <t>Pole, Steel Self Supporting DE</t>
  </si>
  <si>
    <t>Depreciable Land Rights</t>
  </si>
  <si>
    <t>10069791</t>
  </si>
  <si>
    <t>CROSSARM ASSEMBLY-STRUCTURE 22</t>
  </si>
  <si>
    <t>10050676</t>
  </si>
  <si>
    <t>This project is to rebuild the 115 kV line from Burnt Mill to West Station substations</t>
  </si>
  <si>
    <t>Pole, Steel 60'</t>
  </si>
  <si>
    <t>FIBER OPTIC STATIC WIRE</t>
  </si>
  <si>
    <t>10040226</t>
  </si>
  <si>
    <t>10042608</t>
  </si>
  <si>
    <t>LAND - TRACT 38</t>
  </si>
  <si>
    <t>T-LIN S09 T21 R61</t>
  </si>
  <si>
    <t>T-LIN S06 T21 R64</t>
  </si>
  <si>
    <t>T-LIN S07 T21 R64</t>
  </si>
  <si>
    <t>T-LIN S01 T21 R65</t>
  </si>
  <si>
    <t>CROSS ARM ASSEMBLYS 26'</t>
  </si>
  <si>
    <t>POLE: WOOD 65'</t>
  </si>
  <si>
    <t>PIN INSULATORS</t>
  </si>
  <si>
    <t>10077831</t>
  </si>
  <si>
    <t>Pole, Steel Structure 227</t>
  </si>
  <si>
    <t>AIRBRK-ELEC-3PH 69-170KV- &gt;= 2000AMPS</t>
  </si>
  <si>
    <t>Breaker, 115 KV</t>
  </si>
  <si>
    <t>Conductor, Oh Copper Bare 1/0</t>
  </si>
  <si>
    <t>Other Interruptive Dev 115-161 Kv</t>
  </si>
  <si>
    <t>Scada Equip - Rtu</t>
  </si>
  <si>
    <t>Scada Equip - Modem</t>
  </si>
  <si>
    <t>10060191</t>
  </si>
  <si>
    <t>10066581</t>
  </si>
  <si>
    <t>Ft. Carson-Midway Fire</t>
  </si>
  <si>
    <t>Pole, Steel, 70'</t>
  </si>
  <si>
    <t>Steel Structures</t>
  </si>
  <si>
    <t>Structure, H-Frame 14'6" PS</t>
  </si>
  <si>
    <t>Insulators-Post- 115kv</t>
  </si>
  <si>
    <t>This work order is for the rebuild of the desert cove - fountain valley 115 kV line</t>
  </si>
  <si>
    <t>10069936</t>
  </si>
  <si>
    <t>Pole, Steel, 105'</t>
  </si>
  <si>
    <t>Pole, Steel, 95'</t>
  </si>
  <si>
    <t>LAND RIGHTS-DANIS</t>
  </si>
  <si>
    <t>EASEMENT-WILLIAM TEZAK</t>
  </si>
  <si>
    <t>LAND RIGHTS-ZIMMERMAN</t>
  </si>
  <si>
    <t>EASEMENT-WANDA OLIVER</t>
  </si>
  <si>
    <t>LAND RIGHTS-CONNER</t>
  </si>
  <si>
    <t>EASEMENT-FORAKER</t>
  </si>
  <si>
    <t>LAND RIGHTS-KEDERICH</t>
  </si>
  <si>
    <t>EASEMENT-VOIGHT LOCKSMITH</t>
  </si>
  <si>
    <t>EASEMENT-MCMILLIAN</t>
  </si>
  <si>
    <t>LAND RIGHTS-UNGERMAN</t>
  </si>
  <si>
    <t>EASEMENT-RAVEN ASHER</t>
  </si>
  <si>
    <t>EASEMENT-WEAVER</t>
  </si>
  <si>
    <t>LAND RIGHTS-FRENCH</t>
  </si>
  <si>
    <t>LAND RIGHTS-M KEDERICH</t>
  </si>
  <si>
    <t>LAND RIGHTS-TEZAK</t>
  </si>
  <si>
    <t>EASEMENT-SHOEMAKER</t>
  </si>
  <si>
    <t>LAND RIGHTS-T ZIMMERMAN</t>
  </si>
  <si>
    <t>LAND RIGHTS-MCMILLAN</t>
  </si>
  <si>
    <t>LAND RIGHTS-MCENULTY</t>
  </si>
  <si>
    <t>ROW-BURKETT</t>
  </si>
  <si>
    <t>ROW-GALLOGY</t>
  </si>
  <si>
    <t>ROW-KEDRICH</t>
  </si>
  <si>
    <t>CROSSARM, STEEL</t>
  </si>
  <si>
    <t>LiDAR remediation on the 115kV Arequa Gulch to Canon West transmission line</t>
  </si>
  <si>
    <t>10070589</t>
  </si>
  <si>
    <t>WO to replace damaged wood pole structure #65 on the 115kV Canon West - Arequa Gulch t-line. Smallworld ID 13072223.</t>
  </si>
  <si>
    <t>10083749</t>
  </si>
  <si>
    <t>pole on canon west to victor 115 kV line broke and this is the work order to replace it</t>
  </si>
  <si>
    <t>10077317</t>
  </si>
  <si>
    <t>This work order is for the replacement of Pole 13072402 . This pole is located between Canon west sub and Arequa Gulch.</t>
  </si>
  <si>
    <t>10081640</t>
  </si>
  <si>
    <t>Wood 1 Pole 100'</t>
  </si>
  <si>
    <t>80' Pole</t>
  </si>
  <si>
    <t>Wood 1 Pole 35'</t>
  </si>
  <si>
    <t>Wood 1 Pole 55'</t>
  </si>
  <si>
    <t>Wood 1 Pole 50'</t>
  </si>
  <si>
    <t>Wood 1 Pole 60'</t>
  </si>
  <si>
    <t>Wood 1 Pole 90'</t>
  </si>
  <si>
    <t>Wood 1 Pole 95'</t>
  </si>
  <si>
    <t>Arrester -  Other</t>
  </si>
  <si>
    <t>Conductor, Oh Acsr Poly 266.8Mcm</t>
  </si>
  <si>
    <t>Insulator, 115KV</t>
  </si>
  <si>
    <t>Insulator, 230kv</t>
  </si>
  <si>
    <t>T-LIN S36 T21 R61</t>
  </si>
  <si>
    <t>T-LIN S12 T22 R57</t>
  </si>
  <si>
    <t>T-LIN S09 T22 R57</t>
  </si>
  <si>
    <t>T-LIN S23 T22 R58</t>
  </si>
  <si>
    <t>T-LIN S05 T21 R60</t>
  </si>
  <si>
    <t>T-LIN S14 T22 R58</t>
  </si>
  <si>
    <t>T-LIN S05 T22 R60</t>
  </si>
  <si>
    <t>T-LIN S06 T21 R63</t>
  </si>
  <si>
    <t>T-LIN S24 T21 R57</t>
  </si>
  <si>
    <t>T-LIN S32 T21 R60</t>
  </si>
  <si>
    <t>T-LIN S31 T21 R60</t>
  </si>
  <si>
    <t>T-LIN S04 T21 R62</t>
  </si>
  <si>
    <t>T-LIN S25 T21 R57</t>
  </si>
  <si>
    <t>T-LIN S36 T21 R57</t>
  </si>
  <si>
    <t>T-LIN S11 T22 R58</t>
  </si>
  <si>
    <t>T-LIN S17 T21 R61</t>
  </si>
  <si>
    <t>T-LIN S02 T21 R64</t>
  </si>
  <si>
    <t>T-LIN S18 T21 R61</t>
  </si>
  <si>
    <t>T-LIN S05 T21 R63</t>
  </si>
  <si>
    <t>T-LIN S35 T21 R61</t>
  </si>
  <si>
    <t>T-LIN S03 T21 R64</t>
  </si>
  <si>
    <t>T-LIN S11 T22 R57</t>
  </si>
  <si>
    <t>T-LIN S08 T22 R57</t>
  </si>
  <si>
    <t>T-LIN S10 T22 R57</t>
  </si>
  <si>
    <t>T-LIN S21 T21 R61</t>
  </si>
  <si>
    <t>TRANS LINE</t>
  </si>
  <si>
    <t>T-LIN S01 T22 R57</t>
  </si>
  <si>
    <t>T-LIN S07 T22 R57</t>
  </si>
  <si>
    <t>T-LIN S12 T22 R58</t>
  </si>
  <si>
    <t>T-LIN S26 T22 R58</t>
  </si>
  <si>
    <t>T-LIN S16 T21 R61</t>
  </si>
  <si>
    <t>T-LIN S08 T21 R64</t>
  </si>
  <si>
    <t>ROW-STOCKTON</t>
  </si>
  <si>
    <t>ROW-CARTER</t>
  </si>
  <si>
    <t>ROW-PHILLIPS</t>
  </si>
  <si>
    <t>ROW-BIGGERSTAFF</t>
  </si>
  <si>
    <t>ROW-GENOVA</t>
  </si>
  <si>
    <t>ROW-BRITTAIN</t>
  </si>
  <si>
    <t>ROW-MIKETA1</t>
  </si>
  <si>
    <t>ROW-MARTINEZ</t>
  </si>
  <si>
    <t>POLE, WOOD 50 FOOT</t>
  </si>
  <si>
    <t>POLE WOOD 40 FOOT</t>
  </si>
  <si>
    <t>POLE WOOD 60 FOOT</t>
  </si>
  <si>
    <t>POLE, WOOD 65 FOOT</t>
  </si>
  <si>
    <t>CONDUCTOR, OH COPPER BARE # 6</t>
  </si>
  <si>
    <t>CONDUCTOR, OH COPPER BARE # 4</t>
  </si>
  <si>
    <t>INSULATOR, HORIZONTAL LINE POST, 115KV</t>
  </si>
  <si>
    <t>INSULATORS, STRAIN GUY</t>
  </si>
  <si>
    <t>INSULATOR, PIN TYPE 15KV</t>
  </si>
  <si>
    <t>INSULATOR, HORIZONTAL LINE POST, 69KV</t>
  </si>
  <si>
    <t>INSULATORS, SUSPENSION</t>
  </si>
  <si>
    <t>ROW: STATE OF COLORADO</t>
  </si>
  <si>
    <t>CROSSARMS: WOOD BRACE</t>
  </si>
  <si>
    <t>POLE: WOOD 60 FOOT</t>
  </si>
  <si>
    <t>POLE: WOOD 80 FOOT</t>
  </si>
  <si>
    <t>CONDUCTOR: 795 26/7 DRAKE</t>
  </si>
  <si>
    <t>WIRE: COPPER # 4</t>
  </si>
  <si>
    <t>DAMPERS: VORTX FOR 795 26/7 ACSR</t>
  </si>
  <si>
    <t>INSULATORS: 115 KV POLYMER</t>
  </si>
  <si>
    <t>INSULATORS: GUY STRAIN</t>
  </si>
  <si>
    <t>WIRE: 3/8" STRAND GALVANIZED</t>
  </si>
  <si>
    <t>S18,T26S,R63W</t>
  </si>
  <si>
    <t>10054546</t>
  </si>
  <si>
    <t>S1,6,31,T26,27,R63W,64W</t>
  </si>
  <si>
    <t>S7,8,18,19,30,31,T26S,R63W</t>
  </si>
  <si>
    <t>ROW - Busch Ranch EUI</t>
  </si>
  <si>
    <t>S5, T26S, R63W</t>
  </si>
  <si>
    <t>S5,T26S,R63W</t>
  </si>
  <si>
    <t>10054545</t>
  </si>
  <si>
    <t>Cable, Oh-Other 2</t>
  </si>
  <si>
    <t>65" STRUCTURE</t>
  </si>
  <si>
    <t>T-LIN S15 T21 R61</t>
  </si>
  <si>
    <t>T-LIN S17 T22 R60</t>
  </si>
  <si>
    <t>T-LIN S04 T21 R61</t>
  </si>
  <si>
    <t>T-LIN S19 T22 R60</t>
  </si>
  <si>
    <t>Depreciable Right-Of-Ways</t>
  </si>
  <si>
    <t>10067129</t>
  </si>
  <si>
    <t>The 69 kV line from Boone to S. Fowler Tap will be rebuilt to 115 kV specs and operated as a radial 115 kV line from Boone to this new substation (18.75 miles).</t>
  </si>
  <si>
    <t>Pole - Laminated 100'</t>
  </si>
  <si>
    <t>POLE, STEEL, 55'</t>
  </si>
  <si>
    <t>COE Elec 69kV Distribution Lines</t>
  </si>
  <si>
    <t>Cutouts, 7,501-15,000 Volts</t>
  </si>
  <si>
    <t>Photoelectric Relay (Cells)</t>
  </si>
  <si>
    <t>7105764131</t>
  </si>
  <si>
    <t>7105772131</t>
  </si>
  <si>
    <t>7105788131</t>
  </si>
  <si>
    <t>CROSSARM: 21 FOOT WOOD</t>
  </si>
  <si>
    <t>POLE: WOOD 55 FOOT CLASS 1</t>
  </si>
  <si>
    <t>POLE: WOOD 65 FOOT CLASS 1</t>
  </si>
  <si>
    <t>GAGLIANO ENGINEERING 70.0100 BUSCH RANCH</t>
  </si>
  <si>
    <t>10046335</t>
  </si>
  <si>
    <t>Non Detailed Property Unit</t>
  </si>
  <si>
    <t>CONTROL ENCLOSURE/RELAY PANELS</t>
  </si>
  <si>
    <t>10044311</t>
  </si>
  <si>
    <t>Circuit Breakers</t>
  </si>
  <si>
    <t>10041874</t>
  </si>
  <si>
    <t>Trans/Substation Engineering</t>
  </si>
  <si>
    <t>10041891</t>
  </si>
  <si>
    <t>BHC Salaries - Procure/Engin</t>
  </si>
  <si>
    <t>10041893</t>
  </si>
  <si>
    <t>BRW Substation - Start-up &amp; Commissioning</t>
  </si>
  <si>
    <t>10044740</t>
  </si>
  <si>
    <t>BRW Substation - Geotechnical Engineering</t>
  </si>
  <si>
    <t>10044735</t>
  </si>
  <si>
    <t>Surveying</t>
  </si>
  <si>
    <t>10041892</t>
  </si>
  <si>
    <t>BRW SUBSTATION-RATTLESNAKE BUTTE SUBSTATION</t>
  </si>
  <si>
    <t>10044734</t>
  </si>
  <si>
    <t>MISCELLANEOUS MATERIAL</t>
  </si>
  <si>
    <t>10044310</t>
  </si>
  <si>
    <t>BRW Substation - BHC Salaries (Procurement/Engineering)</t>
  </si>
  <si>
    <t>10044737</t>
  </si>
  <si>
    <t>CABLE TRENCH</t>
  </si>
  <si>
    <t>10044309</t>
  </si>
  <si>
    <t>BRW Substation - NTD Holdco USA, Inc.</t>
  </si>
  <si>
    <t>10044738</t>
  </si>
  <si>
    <t>GENERATOR STEP UP TRANSFORMER (GSU)</t>
  </si>
  <si>
    <t>10041871</t>
  </si>
  <si>
    <t>BHCOE_PAGS 3_ENGINEERING PHASE 2</t>
  </si>
  <si>
    <t>10051316</t>
  </si>
  <si>
    <t>Control &amp; Protection</t>
  </si>
  <si>
    <t>10030023</t>
  </si>
  <si>
    <t>Miscellaneous Materials (substation upgrade contract)</t>
  </si>
  <si>
    <t>10030022</t>
  </si>
  <si>
    <t>BHCOE_PAGS EXPANSION_Switchyard Commissioning</t>
  </si>
  <si>
    <t>10055055</t>
  </si>
  <si>
    <t>Circuit Breaker</t>
  </si>
  <si>
    <t>10030024</t>
  </si>
  <si>
    <t>Switchyard CCVT's</t>
  </si>
  <si>
    <t>10030021</t>
  </si>
  <si>
    <t>Switchyard Structures</t>
  </si>
  <si>
    <t>10030025</t>
  </si>
  <si>
    <t>Miscellaneous Materials</t>
  </si>
  <si>
    <t>Substation Upgrades</t>
  </si>
  <si>
    <t>10030027</t>
  </si>
  <si>
    <t>Generator Step-Up Transformer (GSU) sn 186133</t>
  </si>
  <si>
    <t>10052195</t>
  </si>
  <si>
    <t>COE Elec Gen-Pblo Arprt Ind Prk Dsl</t>
  </si>
  <si>
    <t>Replace 115kV bushings on AIP Substation XFMR Unit 3</t>
  </si>
  <si>
    <t>10081077</t>
  </si>
  <si>
    <t>CONCRETE PAD AND CURBS</t>
  </si>
  <si>
    <t>10012026</t>
  </si>
  <si>
    <t>10/12.5MVA, 115/4.16KV, ASEA</t>
  </si>
  <si>
    <t>COE ELEC GEN-PEAKVIEW WIND</t>
  </si>
  <si>
    <t>2015_BHCOE_PEAK VIEW_TRANSMISSION_EASEMENTS</t>
  </si>
  <si>
    <t>10052167</t>
  </si>
  <si>
    <t>2015_PEAK VIEW_RATTLESNAKE EXPANSION</t>
  </si>
  <si>
    <t>2015_PEAK VIEW_TRANSMISSION_INVENERGY_BUILD TRANSFER AGREEMENT</t>
  </si>
  <si>
    <t>COE Elec Gen-Pueblo Plant-General</t>
  </si>
  <si>
    <t>NEW STATION BATTERIES/PUEBLO</t>
  </si>
  <si>
    <t>10006969</t>
  </si>
  <si>
    <t>TEST EQUIPMENT-TRANMISSION SUBTATION TEST EQUIPMENT HI POT, TTR (SINGLE AND THREE PHASE) PLC TUNING EQUIPMENT</t>
  </si>
  <si>
    <t>10049209</t>
  </si>
  <si>
    <t>PLC TUNING EQUIPMENT</t>
  </si>
  <si>
    <t>COE ELEC SUBSTATIONS</t>
  </si>
  <si>
    <t>Land-Fremont County-TRS 3, 4 SEC 28-18-68 Beaver Park, Less HWY 7; a TR containing 8 AC M/L being that PT SW4SE4 Loc S of State HWY 155 less 1.895 AC M/L to HWY SEC 21-18-68 TR-52 Less .063 AC to CDOT known as o 19 K Street, Penrose CO  81240</t>
  </si>
  <si>
    <t>10058075</t>
  </si>
  <si>
    <t>96 kV lightning arrester</t>
  </si>
  <si>
    <t>10067000</t>
  </si>
  <si>
    <t>Batteries, Storage - Station</t>
  </si>
  <si>
    <t>Circuit Breaker 115kV</t>
  </si>
  <si>
    <t>Bus</t>
  </si>
  <si>
    <t>Cable Trench</t>
  </si>
  <si>
    <t>Clearing &amp; Grading</t>
  </si>
  <si>
    <t>Switchgear Enclosure</t>
  </si>
  <si>
    <t>Communications - JMUX Equip</t>
  </si>
  <si>
    <t>Control Cable</t>
  </si>
  <si>
    <t>Station Conduit</t>
  </si>
  <si>
    <t>Control Enclousre  Relay Panels 1-6</t>
  </si>
  <si>
    <t>This work order is for the 115 kV side of the new North Penrose Substation. The distribution side of the substation has been deferred to a later date.</t>
  </si>
  <si>
    <t>Fence</t>
  </si>
  <si>
    <t>Fdn A frame DE</t>
  </si>
  <si>
    <t>Fdn High 1Ph Bus Str</t>
  </si>
  <si>
    <t>Fdn Low 1Ph Bus Str</t>
  </si>
  <si>
    <t>Fdn PPT Str</t>
  </si>
  <si>
    <t>Fdn Circuit Breaker</t>
  </si>
  <si>
    <t>Fdn High Switch Str</t>
  </si>
  <si>
    <t>Fdn CVT Str</t>
  </si>
  <si>
    <t>Fdn Low Switch Str</t>
  </si>
  <si>
    <t>Fdn Shield Mast</t>
  </si>
  <si>
    <t>Fdn Switchgear Encl</t>
  </si>
  <si>
    <t>Fdn Control Encl</t>
  </si>
  <si>
    <t>Grounding Systems, Station</t>
  </si>
  <si>
    <t>Landscaping</t>
  </si>
  <si>
    <t>Operator Platforms</t>
  </si>
  <si>
    <t>SEL 2730M Transceiver</t>
  </si>
  <si>
    <t>Cisco Grid Router</t>
  </si>
  <si>
    <t>SECURITY SYSTEM</t>
  </si>
  <si>
    <t>Station Rock</t>
  </si>
  <si>
    <t>Steel, 15 kV A-frame deadend</t>
  </si>
  <si>
    <t>Steel, PPT 115 kV 1PH power PT str</t>
  </si>
  <si>
    <t>Steel, 115 kV high switch str</t>
  </si>
  <si>
    <t>Steel, 115 kV low switch str</t>
  </si>
  <si>
    <t>Steel, 115 kV low 1PH bus str</t>
  </si>
  <si>
    <t>Steel, CVT 115 kV 1ph CVT str</t>
  </si>
  <si>
    <t>Steel, CVT 115 kV 1PH CVT str</t>
  </si>
  <si>
    <t>Steel,shield mast</t>
  </si>
  <si>
    <t>Steel, 115 kV high 3PH bus str</t>
  </si>
  <si>
    <t>Switch, 115 kV VBGO</t>
  </si>
  <si>
    <t>CVT</t>
  </si>
  <si>
    <t>Transformer, Station Service</t>
  </si>
  <si>
    <t>Yard Lighting Systems</t>
  </si>
  <si>
    <t>Land-11.73 acres: a parcel of land being a portion of the NW Quarter of Sect 7, Twnshp 20 S, Range 64 @ of the 6th PM in Pueblo County CO, more particularly described as follows: Commencing from the northeast corner of the Northwest Quarter of said Secti</t>
  </si>
  <si>
    <t>10051458</t>
  </si>
  <si>
    <t>Arrester -  69,001-146,000 Volts</t>
  </si>
  <si>
    <t>Breaker, Gas - 115-161 Kv</t>
  </si>
  <si>
    <t>Control Building/Panels</t>
  </si>
  <si>
    <t>Replace existing door and/or locking mechanisms for Fountain Lake Substation to allow for compliance with NERC CIP Low Impact Standards.</t>
  </si>
  <si>
    <t>10068525</t>
  </si>
  <si>
    <t>Fountain Lake Transmission Substation</t>
  </si>
  <si>
    <t>Foundation, Equipment</t>
  </si>
  <si>
    <t>Revenue Meter</t>
  </si>
  <si>
    <t>Pwr Trfrmr Nbr Xxxxxxx</t>
  </si>
  <si>
    <t>Switches 115kV</t>
  </si>
  <si>
    <t>CCVT 115kV</t>
  </si>
  <si>
    <t>Land WO# 10062241 Skyline</t>
  </si>
  <si>
    <t>10067024</t>
  </si>
  <si>
    <t>Bdgs-HVAC</t>
  </si>
  <si>
    <t>BUS</t>
  </si>
  <si>
    <t>Fiber Cable &amp; Splice</t>
  </si>
  <si>
    <t>Control Building w/ Relay &amp; Control Panels</t>
  </si>
  <si>
    <t>This work order is for the construction of the 115kV portion of the new Hogback Substation in Canon City Colorado</t>
  </si>
  <si>
    <t>Foundation, Low Bus</t>
  </si>
  <si>
    <t>Foundation, Low Switch</t>
  </si>
  <si>
    <t>Foundation, CVT</t>
  </si>
  <si>
    <t>Foundation, High Bus</t>
  </si>
  <si>
    <t>Foundation, HIgh Switch</t>
  </si>
  <si>
    <t>Foundation, A Frame</t>
  </si>
  <si>
    <t>Foundation, Shield Mast</t>
  </si>
  <si>
    <t>Foundation, Breaker</t>
  </si>
  <si>
    <t>Foundation, Switchgear</t>
  </si>
  <si>
    <t>SECURITY - Locks</t>
  </si>
  <si>
    <t>Structure - Steel Low Switch</t>
  </si>
  <si>
    <t>Structure - Steel High Switch</t>
  </si>
  <si>
    <t>Structure - Steel Shield Mast</t>
  </si>
  <si>
    <t>Structure - Steel A Frame</t>
  </si>
  <si>
    <t>Structure - Steel CVT</t>
  </si>
  <si>
    <t>Structure - Steel 3 Ph Bus</t>
  </si>
  <si>
    <t>Structure - Steel 1 Ph Bus</t>
  </si>
  <si>
    <t>Switches - 115kV</t>
  </si>
  <si>
    <t>Transformers, CVT 115kV</t>
  </si>
  <si>
    <t>10041906</t>
  </si>
  <si>
    <t>10041913</t>
  </si>
  <si>
    <t>Transmission Construction</t>
  </si>
  <si>
    <t>115 kV Steel Dead-End Structure</t>
  </si>
  <si>
    <t>10041917</t>
  </si>
  <si>
    <t>Battery Equipment</t>
  </si>
  <si>
    <t>10041903</t>
  </si>
  <si>
    <t>10041911</t>
  </si>
  <si>
    <t>Permits/Studies</t>
  </si>
  <si>
    <t>10041914</t>
  </si>
  <si>
    <t>Arrester -  23,001-34,500 Volts</t>
  </si>
  <si>
    <t>Batteries, Storage</t>
  </si>
  <si>
    <t>Battery Charger</t>
  </si>
  <si>
    <t>Breaker, 15.5 KV</t>
  </si>
  <si>
    <t>Breaker, Other</t>
  </si>
  <si>
    <t>Building - Station Control</t>
  </si>
  <si>
    <t>Controls - Station</t>
  </si>
  <si>
    <t>Deadend Tower</t>
  </si>
  <si>
    <t>METERING PACKAGE (CT/VT)</t>
  </si>
  <si>
    <t>Motor Operator</t>
  </si>
  <si>
    <t>Pwr Trfrmr Nbr G3551-01 Foundation</t>
  </si>
  <si>
    <t>Pwr Trfrmr Nbr G3551-02 Foundation</t>
  </si>
  <si>
    <t>10057286</t>
  </si>
  <si>
    <t>Pwr Trfrmr Nbr G3551-01</t>
  </si>
  <si>
    <t>Pwr Trfrmr Nbr G3551-02</t>
  </si>
  <si>
    <t>Reactor</t>
  </si>
  <si>
    <t>RELAY AND CONTROL</t>
  </si>
  <si>
    <t>Scada Equip for CT20 Controls</t>
  </si>
  <si>
    <t>10067751</t>
  </si>
  <si>
    <t>STATION SERVICE TRANSFORMER</t>
  </si>
  <si>
    <t>Switches - Not Available</t>
  </si>
  <si>
    <t>Switches-Disconnect &gt;= 115kv</t>
  </si>
  <si>
    <t>Switches-Gang 115kv</t>
  </si>
  <si>
    <t>Voltage Transformer</t>
  </si>
  <si>
    <t>10081076</t>
  </si>
  <si>
    <t>Transf, Pntl</t>
  </si>
  <si>
    <t>PeakView Substation Replace 35kv potential transformer</t>
  </si>
  <si>
    <t>RETIRED Sub 20422 Canon City Plant</t>
  </si>
  <si>
    <t>FENCE</t>
  </si>
  <si>
    <t>OIL CONTAINMENT BURM</t>
  </si>
  <si>
    <t>SWITCH, 1PH, MAN, 0-15, &lt;600</t>
  </si>
  <si>
    <t>AIRBREAK-1PH-MAN-0-15000V-&lt;=600AMPS</t>
  </si>
  <si>
    <t>AIRBRK-1PH-MAN-0-15000V-&gt;= 2000AMPS</t>
  </si>
  <si>
    <t>AIRBRK-1PH-MAN-0-15000V-1200-1999A</t>
  </si>
  <si>
    <t>AIRBRK-3PH-MANL-0-15000V- &lt;= 600AMPS</t>
  </si>
  <si>
    <t>AIRBRK-3PH-MANL-0-15000V-1200-1999A</t>
  </si>
  <si>
    <t>BATTERY CHARGER</t>
  </si>
  <si>
    <t>OIL - 15 KV</t>
  </si>
  <si>
    <t>COMBO-MANL-0-15KV- &lt;= 600AMPS</t>
  </si>
  <si>
    <t>COND. PWR CABLE, AL, 250MCM OR LESS</t>
  </si>
  <si>
    <t>CONDUIT, NOT ENCD-STL-UNDR 3"</t>
  </si>
  <si>
    <t>CTRL CUB-SWITCHGEAR, METALCLAD</t>
  </si>
  <si>
    <t>Differential on115kv bus-Canon</t>
  </si>
  <si>
    <t>10012241</t>
  </si>
  <si>
    <t>GROUNDING SYSTEMS, STATION</t>
  </si>
  <si>
    <t>MICROWAVE ANTENNAS</t>
  </si>
  <si>
    <t>MICROWAVE FIXED STATION UNITS</t>
  </si>
  <si>
    <t>MULTIPLEX SYSTEM</t>
  </si>
  <si>
    <t>COMBO LINE/CIRCUIT BKR CNTRL PANEL</t>
  </si>
  <si>
    <t>TX.-POWER-08039-TX.-POWER</t>
  </si>
  <si>
    <t>REACTOR-CURRENT LIMITING</t>
  </si>
  <si>
    <t>RECLOSERS-3PH,15001-25000V</t>
  </si>
  <si>
    <t>RECLOSERS-FOUNDATION</t>
  </si>
  <si>
    <t>RECT BUS BAR, COPPER, UNDER 3"</t>
  </si>
  <si>
    <t>REGULATOR, FEEDER VOLTAGE</t>
  </si>
  <si>
    <t>RELAY - BUS DIFFERENTIAL</t>
  </si>
  <si>
    <t>IMPEDANCE RELAY</t>
  </si>
  <si>
    <t>TRANSFORMER DIFFERENTIAL RELAY</t>
  </si>
  <si>
    <t>STRUC-HIGH PROF-BAY #1-161KV</t>
  </si>
  <si>
    <t>Security System</t>
  </si>
  <si>
    <t>10017404</t>
  </si>
  <si>
    <t>SWITCHES - NOT AVAILABLE</t>
  </si>
  <si>
    <t>TELEMETERING EQ-OTHER, NOT ITEMIZED</t>
  </si>
  <si>
    <t>POTNTL TRAN-SGLE-2400 &amp; UNDER</t>
  </si>
  <si>
    <t>TRANSF, POTNTL, 1PH, &lt;=2400V</t>
  </si>
  <si>
    <t>TRANSF, POTNTL, 1PH, 2401-13KV</t>
  </si>
  <si>
    <t>TRANSF, POTNTL, 1PH, 13001-25KV</t>
  </si>
  <si>
    <t>TRANSF, POTNTL, 1PH, 13001-25</t>
  </si>
  <si>
    <t>TRANSF, POTNTL, 1PH, 25001-35KV</t>
  </si>
  <si>
    <t>TRANSF, POTNTL, 1PH, 35001-69</t>
  </si>
  <si>
    <t>TRANSF, POTNTL, 1PH, 35001-69KV</t>
  </si>
  <si>
    <t>State - CO Common Substation</t>
  </si>
  <si>
    <t>RELAY TESTER</t>
  </si>
  <si>
    <t>10048617</t>
  </si>
  <si>
    <t>Transmission Relay Upgrade</t>
  </si>
  <si>
    <t>10051764</t>
  </si>
  <si>
    <t>BWO MISC TRAN SUB IMPROV   097</t>
  </si>
  <si>
    <t>23550097</t>
  </si>
  <si>
    <t>Purchase Transmission Substation Test Equipment.  Breaker speed tester and transformer winding resistance tester. ( located a Pueblo Service Center)</t>
  </si>
  <si>
    <t>10054429</t>
  </si>
  <si>
    <t>DOBLE RELAY TEST SET</t>
  </si>
  <si>
    <t>Tools: 25" Linear Transducer</t>
  </si>
  <si>
    <t>Tools: Substation Breaker Analyzer</t>
  </si>
  <si>
    <t>Tools: Rotary Transducer</t>
  </si>
  <si>
    <t>State - CO Common Transmission Gen</t>
  </si>
  <si>
    <t>This work order is for the purchase of the North Penrose Substation Property</t>
  </si>
  <si>
    <t>PENROSE LAND PURCHASE - TO BREAK OUT LAND FROM WO# 10055994</t>
  </si>
  <si>
    <t>10028541</t>
  </si>
  <si>
    <t>GPS CLOCKS</t>
  </si>
  <si>
    <t>10046919</t>
  </si>
  <si>
    <t>MOBILE REPLACE TRANSFORMER DIF</t>
  </si>
  <si>
    <t>23556036</t>
  </si>
  <si>
    <t>System Protection Blanket - C</t>
  </si>
  <si>
    <t>23550102</t>
  </si>
  <si>
    <t>BHCT-G3</t>
  </si>
  <si>
    <t>ROCKY FORD-ADD DIFFERENTIAL BA</t>
  </si>
  <si>
    <t>23556039</t>
  </si>
  <si>
    <t>CRIPPLE CRK PURCH/INST 2ND XFM</t>
  </si>
  <si>
    <t>23557245</t>
  </si>
  <si>
    <t>MOBUKE RADIO CONTROL STATION REDUNDANCY FOR NERC COMPLIANCE</t>
  </si>
  <si>
    <t>10047857</t>
  </si>
  <si>
    <t>RELAYING UPGRADES-TRANSMISSION UPGRADES FOR 6 PANELS</t>
  </si>
  <si>
    <t>10049752</t>
  </si>
  <si>
    <t>LAJUNTA CHANGE DISTANCE RELAYS</t>
  </si>
  <si>
    <t>23556033</t>
  </si>
  <si>
    <t>GPS CLOCK WEST STAT &amp; PUEBLO SVS SVS TO SUPPORT NETWORK TIME. THIS IS TO MEET WECC</t>
  </si>
  <si>
    <t>PURCH. INST. 2ND XFMR @ NORTHR</t>
  </si>
  <si>
    <t>23557246</t>
  </si>
  <si>
    <t>BLENDE 69/13.2KV SUB ADD 69KV</t>
  </si>
  <si>
    <t>23557253</t>
  </si>
  <si>
    <t>SCADA DUAL FRONT END PROJECT TO MEET NERC REQUIREMENTS</t>
  </si>
  <si>
    <t>10047856</t>
  </si>
  <si>
    <t>MISC FIBER OPTIC AND COMMUNICATIONS EQUIPMENT FOR F/O SYSTEM SOUTH LOOP BUILD OUT.    02-19-0012</t>
  </si>
  <si>
    <t>10044362</t>
  </si>
  <si>
    <t>AURORA MITIGATION-19 TIME DELAY RELAYS INSTALLED ON 19 CIRCUIT BREAKERS IN BHCOE SYSTSM TO PREVENT SABOTAGE TO BREAKERS</t>
  </si>
  <si>
    <t>10049540</t>
  </si>
  <si>
    <t>RF CHANGE DISTANCE RELAYS</t>
  </si>
  <si>
    <t>23556029</t>
  </si>
  <si>
    <t>GENERATOR</t>
  </si>
  <si>
    <t>10049087</t>
  </si>
  <si>
    <t>Relay - Breaker Failure</t>
  </si>
  <si>
    <t>Scada Equip - Server/Router</t>
  </si>
  <si>
    <t>RADIO CTRL STATIONS: W ACCESSORIES</t>
  </si>
  <si>
    <t>BWO TRANSM-PUEBLO          044</t>
  </si>
  <si>
    <t>23550044</t>
  </si>
  <si>
    <t>KETTLE TAP ADD MOT OPER SWITCH</t>
  </si>
  <si>
    <t>23557241</t>
  </si>
  <si>
    <t>BWO TRANSM-ROCKY FORD      045</t>
  </si>
  <si>
    <t>23550045</t>
  </si>
  <si>
    <t>BWO TRANSM-CANON CITY      041</t>
  </si>
  <si>
    <t>23550041</t>
  </si>
  <si>
    <t>RPL 5 STRUCT-CAN PLNT-TALLAHAS</t>
  </si>
  <si>
    <t>23554820</t>
  </si>
  <si>
    <t>INSTALL FOUNDATION &amp; RELOCATE</t>
  </si>
  <si>
    <t>23557216</t>
  </si>
  <si>
    <t>BLD 69KV LN ASPEN TAP -BLENDE</t>
  </si>
  <si>
    <t>23557239</t>
  </si>
  <si>
    <t>This work order is for the ground line inspection for lines 816-808-824-828-826</t>
  </si>
  <si>
    <t>10057872</t>
  </si>
  <si>
    <t>One pole broke off at ground line during the storm on 12-24-2016</t>
  </si>
  <si>
    <t>NYBERG TO BOONE 115KV LINE REBUILD WITH DOUBLE CIRCUIT 115KV ON STEEL MONO POLES</t>
  </si>
  <si>
    <t>10050230</t>
  </si>
  <si>
    <t>This work order is to replace 6 cross arms that were identified during line patrol on line 210</t>
  </si>
  <si>
    <t>We need to replace structure 22 on 115 kV line 259 due to phase to ground clearance issues identified during our lidar study. This will also help out with the phase to phase clearance with the new distribution line being installed under this line.</t>
  </si>
  <si>
    <t>this work order is to replace broken insulators on the west station-excel tap 115 kV line (# 231)</t>
  </si>
  <si>
    <t>10056894</t>
  </si>
  <si>
    <t>West Station to Hyde Park to Pueblo Plant 115KV transmission conductor upgrade to 795 ACSR</t>
  </si>
  <si>
    <t>10047726</t>
  </si>
  <si>
    <t>we need to replace broken insulators on the pueblo plant-reader 115 kV line (line 262)</t>
  </si>
  <si>
    <t>10056895</t>
  </si>
  <si>
    <t>State - Colorado Elec Distribution</t>
  </si>
  <si>
    <t>replacement of MAS remote radios for COE</t>
  </si>
  <si>
    <t>10056178</t>
  </si>
  <si>
    <t>EPU C &amp; C DEVELOPMENT 8TH &amp; HA</t>
  </si>
  <si>
    <t>60009953</t>
  </si>
  <si>
    <t>EPONF OAKWOOD BUILDERS 402VALL</t>
  </si>
  <si>
    <t>60009992</t>
  </si>
  <si>
    <t>EPU CANON CITY HIGH SCHOOL 131</t>
  </si>
  <si>
    <t>60008756</t>
  </si>
  <si>
    <t>EPORNF AQUILA 2006 DANGER POLE</t>
  </si>
  <si>
    <t>60011002</t>
  </si>
  <si>
    <t>EPUNF FOUR MILE RANCH FOUR MIL</t>
  </si>
  <si>
    <t>60010544</t>
  </si>
  <si>
    <t>EPU HUNKER SUBDIVISION CELTIC</t>
  </si>
  <si>
    <t>60011210</t>
  </si>
  <si>
    <t>EPUNF OAKWOOD BUILDERS GOLD CA</t>
  </si>
  <si>
    <t>60009773</t>
  </si>
  <si>
    <t>EPORNF  CHERAW - STORM WORK 10</t>
  </si>
  <si>
    <t>60011693</t>
  </si>
  <si>
    <t>EPOR  MAIN ST TO RR CROWLEY</t>
  </si>
  <si>
    <t>60009552</t>
  </si>
  <si>
    <t>Conductor, Oh Copper Bare 3/0</t>
  </si>
  <si>
    <t>5105224111</t>
  </si>
  <si>
    <t>EPUNF CITY OF CRIPPLE CREEK HW</t>
  </si>
  <si>
    <t>60011151</t>
  </si>
  <si>
    <t>EPUR3P  CRIPPLE CREEK SUBSTATI</t>
  </si>
  <si>
    <t>60010466</t>
  </si>
  <si>
    <t>EPUNF STAGGS,MARGIE LOCKE MOUN</t>
  </si>
  <si>
    <t>60009892</t>
  </si>
  <si>
    <t>Cable, Urd-Triplex, 4/0</t>
  </si>
  <si>
    <t>5105251313</t>
  </si>
  <si>
    <t>EPORNF  FOWLER - STORM WORK 10</t>
  </si>
  <si>
    <t>60011685</t>
  </si>
  <si>
    <t>EPU PINKAS,MICHAEL COUNTY ROAD</t>
  </si>
  <si>
    <t>60010638</t>
  </si>
  <si>
    <t>EPU SEIFERT CONSTRUCTION NEWLI</t>
  </si>
  <si>
    <t>60009435</t>
  </si>
  <si>
    <t>Electric Primary Overhead Non-Fame : EPONF TRI-STATE G&amp;T SKALA 13.2KV LINE50121 FLORENCE</t>
  </si>
  <si>
    <t>60020279</t>
  </si>
  <si>
    <t>REPLACE STRUCTURE OSMOSE</t>
  </si>
  <si>
    <t>10027701</t>
  </si>
  <si>
    <t>EPU KREIDLER,TED BLACK CLOUD C</t>
  </si>
  <si>
    <t>60011436</t>
  </si>
  <si>
    <t>EPU RICHARDSON,DEAL HWY 50 453</t>
  </si>
  <si>
    <t>60011575</t>
  </si>
  <si>
    <t>EPU RAHBANY,EMAD ARAPAHOE LANE</t>
  </si>
  <si>
    <t>60011306</t>
  </si>
  <si>
    <t>EPUNF SEIFERT ENTERPRISES LLC</t>
  </si>
  <si>
    <t>60010504</t>
  </si>
  <si>
    <t>Insulators-Post-25kv</t>
  </si>
  <si>
    <t>EPU FALLWELL,LARRY D FREEDOM C</t>
  </si>
  <si>
    <t>60010562</t>
  </si>
  <si>
    <t>Replace existing door and/or locking mechanisms for Baculite Mesa Comm Site (Tower Site) to allow for compliance with NERC CIP Low Impact Standards.</t>
  </si>
  <si>
    <t>10068563</t>
  </si>
  <si>
    <t>Replace existing door and/or locking mechanisms for Grandview Comm Site (Tower Site) to allow for compliance with NERC CIP Low Impact Standards.</t>
  </si>
  <si>
    <t>10068565</t>
  </si>
  <si>
    <t>EPORNF  LA JUNTA - STORM WORK</t>
  </si>
  <si>
    <t>60011689</t>
  </si>
  <si>
    <t>EPO  FOWLER E-14KV</t>
  </si>
  <si>
    <t>60011087</t>
  </si>
  <si>
    <t>2ND ST TO 7TH ST Electric Primary Overh : EPONF  2ND ST TO 7TH ST</t>
  </si>
  <si>
    <t>60022639</t>
  </si>
  <si>
    <t>5105227311</t>
  </si>
  <si>
    <t>60011088</t>
  </si>
  <si>
    <t>EPORNF  14KV MANZANOLA EAST07</t>
  </si>
  <si>
    <t>60010452</t>
  </si>
  <si>
    <t>EPORNF  MANZ. E 14KV07 MANZ. R</t>
  </si>
  <si>
    <t>60010492</t>
  </si>
  <si>
    <t>EPORNF  STORM DAMAGE-0607</t>
  </si>
  <si>
    <t>60010380</t>
  </si>
  <si>
    <t>EPORNF  OTERO CNTY - STORM WOR</t>
  </si>
  <si>
    <t>60011687</t>
  </si>
  <si>
    <t>EPONF PINELLO,JEFF HIGHWAY 685</t>
  </si>
  <si>
    <t>60011397</t>
  </si>
  <si>
    <t>5105254311</t>
  </si>
  <si>
    <t>Cable, Urd-Triplex, 1/0</t>
  </si>
  <si>
    <t>5105254313</t>
  </si>
  <si>
    <t>10027672</t>
  </si>
  <si>
    <t>INSTALLATION OF EMERGENCY GENERATOR FOR CRITICAL ASSET PROTECTION</t>
  </si>
  <si>
    <t>KINGSROYL - LEHIGH TO BARRINGTON : EPUNF DIRECTIONAL BORE KINGSROYAL - LEHIGH TO BARRINGTON PUEBLO</t>
  </si>
  <si>
    <t>60024218</t>
  </si>
  <si>
    <t>ENGINEERING PUB REG GEN</t>
  </si>
  <si>
    <t>EPUNF LOCO LIQUOR/MARRIOT HOTL</t>
  </si>
  <si>
    <t>60010079</t>
  </si>
  <si>
    <t>EPU PRIMARY UG EXTENSION REGEN</t>
  </si>
  <si>
    <t>60010726</t>
  </si>
  <si>
    <t>EPUNF TOP LAND DEVELOPMENT WES</t>
  </si>
  <si>
    <t>60010765</t>
  </si>
  <si>
    <t>EPUNF CRESTVIEW HILLS MEADOWLA</t>
  </si>
  <si>
    <t>60010709</t>
  </si>
  <si>
    <t>EPUNF SETTLERS VILLAGE FILING</t>
  </si>
  <si>
    <t>60011036</t>
  </si>
  <si>
    <t>EPONF ASPEN RD WIDENING ASPEN</t>
  </si>
  <si>
    <t>60010098</t>
  </si>
  <si>
    <t>EPUNF SYSTEM INTEGRITY BOBCAT</t>
  </si>
  <si>
    <t>60011061</t>
  </si>
  <si>
    <t>EPUNF  S. MAIN BET "C"  ST. &amp;</t>
  </si>
  <si>
    <t>60011376</t>
  </si>
  <si>
    <t>EPU OLIVE GARDEN ELIZABETH ST</t>
  </si>
  <si>
    <t>60011525</t>
  </si>
  <si>
    <t>EPUNF CONVERT OH TO UG CITY PA</t>
  </si>
  <si>
    <t>60009262</t>
  </si>
  <si>
    <t>EPUNF DELORIS HUERTHY W 18TH S</t>
  </si>
  <si>
    <t>60011147</t>
  </si>
  <si>
    <t>EPUNF BESSEMER HISTORICAL SOCI</t>
  </si>
  <si>
    <t>60010920</t>
  </si>
  <si>
    <t>EPUNF  GRANT PUEBLO</t>
  </si>
  <si>
    <t>60011042</t>
  </si>
  <si>
    <t>EPUNF SOUTH POINTE BUSINESS CA</t>
  </si>
  <si>
    <t>60011037</t>
  </si>
  <si>
    <t>EPORNF RELOCATE 3PH TANGENT PO</t>
  </si>
  <si>
    <t>60010682</t>
  </si>
  <si>
    <t>EPOR RELOCATE 2 POLES FOR HC R</t>
  </si>
  <si>
    <t>60010706</t>
  </si>
  <si>
    <t>EPUNF PUEBLO JUSTICE PLAZA BET</t>
  </si>
  <si>
    <t>60011335</t>
  </si>
  <si>
    <t>EPONF ASPEN RD WIDNING SANTA F</t>
  </si>
  <si>
    <t>60010585</t>
  </si>
  <si>
    <t>EPUNF CITY OF PUEBLO WALTBASSE</t>
  </si>
  <si>
    <t>60009830</t>
  </si>
  <si>
    <t>EPUNF CONVERT OHD TO UG ALMA A</t>
  </si>
  <si>
    <t>60011171</t>
  </si>
  <si>
    <t>EPUNF CINGULAR S. ONEIDA &amp; EAS</t>
  </si>
  <si>
    <t>60011198</t>
  </si>
  <si>
    <t>EPU SETTLERS VILLAGE FILING 4</t>
  </si>
  <si>
    <t>60011008</t>
  </si>
  <si>
    <t>EPUNF HYDE PARK 19TH ST &amp; CRUZ</t>
  </si>
  <si>
    <t>60011111</t>
  </si>
  <si>
    <t>60010445</t>
  </si>
  <si>
    <t>EPU MC CARTY BUILDING 1 ST AND</t>
  </si>
  <si>
    <t>60010330</t>
  </si>
  <si>
    <t>60013664</t>
  </si>
  <si>
    <t>OVERTON RD 1930 : EPUNF  1930 OVERTON RD PUEBLO</t>
  </si>
  <si>
    <t>60025348</t>
  </si>
  <si>
    <t>OVERTON RD RELOCATE Electric Primary OH : EPORNF OVERTON RD RELOCATE OVERTON RD RELOCATE</t>
  </si>
  <si>
    <t>60017048</t>
  </si>
  <si>
    <t>INSTALL 2000' 3 PH 1000KCMIL UG SYSTEM A : EPUNF UNIVERSITY UNIVERSITY CAMPASE</t>
  </si>
  <si>
    <t>60023569</t>
  </si>
  <si>
    <t>INV Pueblo Str Light Six Sigma</t>
  </si>
  <si>
    <t>5105257120</t>
  </si>
  <si>
    <t>PUEBLO RESERVOIR SUBSTATION: address 614 Pueblo Reservoir Road Pueblo Colorado 81005</t>
  </si>
  <si>
    <t>10049634</t>
  </si>
  <si>
    <t>PUEBLO RESERVOIR SUBSTATION</t>
  </si>
  <si>
    <t>EPORNF STORM WORK PUEBLO COUNT</t>
  </si>
  <si>
    <t>60011393</t>
  </si>
  <si>
    <t>EPU CONVERT OH TO UG COMANCHE</t>
  </si>
  <si>
    <t>60010275</t>
  </si>
  <si>
    <t>EPORNF  PBLO RURAL EAST - 10/2</t>
  </si>
  <si>
    <t>60011683</t>
  </si>
  <si>
    <t>South Pueblo Substation</t>
  </si>
  <si>
    <t>10026635</t>
  </si>
  <si>
    <t>EPU HW HOUSTON CONST SPAULDING</t>
  </si>
  <si>
    <t>60011440</t>
  </si>
  <si>
    <t>EPO LEGACY HOMES OF PUEBLO SIL</t>
  </si>
  <si>
    <t>60010888</t>
  </si>
  <si>
    <t>60011514</t>
  </si>
  <si>
    <t>EPORNF 8/26 STORM WORK PW PUEB</t>
  </si>
  <si>
    <t>60011395</t>
  </si>
  <si>
    <t>EPUNF  11TH 608 ST11 ROCKY FOR</t>
  </si>
  <si>
    <t>60009806</t>
  </si>
  <si>
    <t>EPORNF  STORM DAMAGE</t>
  </si>
  <si>
    <t>60011691</t>
  </si>
  <si>
    <t>Replace Trans Structures</t>
  </si>
  <si>
    <t>10000340</t>
  </si>
  <si>
    <t>BRAVO PROPERTY MANAGEMENT - 000 PONDEROSA LN, , CANON CITY, CO</t>
  </si>
  <si>
    <t>60101998</t>
  </si>
  <si>
    <t>60169196</t>
  </si>
  <si>
    <t>60102458</t>
  </si>
  <si>
    <t>WESTOVER HOMES - 517 E CHADWICK DR, , PUEBLO, CO</t>
  </si>
  <si>
    <t>60141803</t>
  </si>
  <si>
    <t>KRYSTAL CONLON - 623 FREDONIA ST, , PUEBLO WEST, CO</t>
  </si>
  <si>
    <t>60101248</t>
  </si>
  <si>
    <t>Replace existing 48VDC lead acid (VLA) battery system with new lead acid (VLA) batteries in existing relay building. Replace existing charger. Install manual transfer switch (MTS) for battery trailer connection. Charger should be mounted in existing loca</t>
  </si>
  <si>
    <t>10078941</t>
  </si>
  <si>
    <t>INSULATORS-PIN &amp; CAP-15KV</t>
  </si>
  <si>
    <t>5105230111</t>
  </si>
  <si>
    <t>EPO STATION POWER BURNT MILL R</t>
  </si>
  <si>
    <t>60009920</t>
  </si>
  <si>
    <t>EPO 2006 INTEGRITY PROJECT BUR</t>
  </si>
  <si>
    <t>60009477</t>
  </si>
  <si>
    <t>60009473</t>
  </si>
  <si>
    <t>EPOR  40th &amp; BUSH</t>
  </si>
  <si>
    <t>60010404</t>
  </si>
  <si>
    <t>EPUNF KURZ,RANDY LOCKE MTN ROA</t>
  </si>
  <si>
    <t>60009865</t>
  </si>
  <si>
    <t>EPOR  ST 4 &amp; HOLLY05 SWINK</t>
  </si>
  <si>
    <t>60010243</t>
  </si>
  <si>
    <t>Inv New Cust Primary Ext Elec</t>
  </si>
  <si>
    <t>5105245311</t>
  </si>
  <si>
    <t>5105247311</t>
  </si>
  <si>
    <t>Cutouts, 15,001-34,501 Volts</t>
  </si>
  <si>
    <t>5105256311</t>
  </si>
  <si>
    <t>This WO is for the replacement of Breakers 115-2 and 115-4 at the Canon City substation.</t>
  </si>
  <si>
    <t>10075506</t>
  </si>
  <si>
    <t>CONTROL BUILDING STRUCTURE - #</t>
  </si>
  <si>
    <t>LANDSCAPING</t>
  </si>
  <si>
    <t>STRUCTURES-LANDSCAPING</t>
  </si>
  <si>
    <t>WALKS, DRIVES, CURBS, ROADS, ETC.</t>
  </si>
  <si>
    <t>WALLS,ENCLOSE/RETAIN,SOUND WALL</t>
  </si>
  <si>
    <t>10075424</t>
  </si>
  <si>
    <t>AIRBRK-1PH-ELEC-0-15000V-&gt;= 2000AMPS</t>
  </si>
  <si>
    <t>AIRBRK-1PH-ELEC-15001-45000- &lt;=600AMPS</t>
  </si>
  <si>
    <t>AIRBRK-1PH-ELEC-45001-69000V- &lt;=600AMPS</t>
  </si>
  <si>
    <t>AIRBRK-1PH-ELEC-69-170KV- 1200-1999AMPS</t>
  </si>
  <si>
    <t>AIRBRK-1PH-ELEC-69-170KV- &lt;= 600AMPS</t>
  </si>
  <si>
    <t>ARRESTER - 23,000-69,000 VOLTS</t>
  </si>
  <si>
    <t>ARRESTERS-23000-69000 VOLTS</t>
  </si>
  <si>
    <t>ARRESTER - 69,001-146,000 VOLTS</t>
  </si>
  <si>
    <t>ARRESTERS-69,001-146,000 VOLT</t>
  </si>
  <si>
    <t>BATTERIES, STORAGE</t>
  </si>
  <si>
    <t>10021244</t>
  </si>
  <si>
    <t>BATTERIES: CANON PLANT UNIT SUB</t>
  </si>
  <si>
    <t>BATTERIES:125VDC BATTERY SYSTEM</t>
  </si>
  <si>
    <t>10042352</t>
  </si>
  <si>
    <t>BATTERIES, COMMUNICATION</t>
  </si>
  <si>
    <t>10057847</t>
  </si>
  <si>
    <t>10067817</t>
  </si>
  <si>
    <t>Breaker, 115 KV SF6</t>
  </si>
  <si>
    <t>10069802</t>
  </si>
  <si>
    <t>OIL - 161 KV</t>
  </si>
  <si>
    <t>PWR CIRC BREAK-OIL-161KV</t>
  </si>
  <si>
    <t>OIL - 25 KV</t>
  </si>
  <si>
    <t>10049283</t>
  </si>
  <si>
    <t>CAPACITOR BANK: 10.8MVAR CANON CITY</t>
  </si>
  <si>
    <t>10044702</t>
  </si>
  <si>
    <t>CAPACITOR BANKS-FOUNDATION</t>
  </si>
  <si>
    <t>CAPACITOR BANK 12.6 MVAR</t>
  </si>
  <si>
    <t>10049282</t>
  </si>
  <si>
    <t>RELAY PANEL # 12</t>
  </si>
  <si>
    <t>RELAY PANEL # 3</t>
  </si>
  <si>
    <t>PANEL 2: COMMUNICATIONS INTERNAL</t>
  </si>
  <si>
    <t>RELAY PANEL # 5</t>
  </si>
  <si>
    <t>PANEL 1: COMMUNICATIONS EXTERNAL</t>
  </si>
  <si>
    <t>RELAY PANEL # 6</t>
  </si>
  <si>
    <t>RELAY PANEL # 11</t>
  </si>
  <si>
    <t>RELAY PANEL # 7</t>
  </si>
  <si>
    <t>RELAY PANEL # 13</t>
  </si>
  <si>
    <t>RELAY PANEL # 8</t>
  </si>
  <si>
    <t>SWITCH,COMBO,ELEC,15001-45K,&lt;</t>
  </si>
  <si>
    <t>COMBO-ELEC-15-45KV- &lt;= 600AMPS</t>
  </si>
  <si>
    <t>SWITCH,COMBO,ELEC,45001-69K,&lt;</t>
  </si>
  <si>
    <t>COMBO-ELEC-45-69KV- &lt;= 600AMPS</t>
  </si>
  <si>
    <t>COMBO-ELEC-45-69KV- 1200-1999AMPS</t>
  </si>
  <si>
    <t>COMBO-ELEC-69-170KV- &lt;= 600AMPS</t>
  </si>
  <si>
    <t>COMBO-ELEC-69-170KV- 1200-1999AMPS</t>
  </si>
  <si>
    <t>COND. CONTROL CABLE-COPPER, OTHER</t>
  </si>
  <si>
    <t>COND. CONTROL CABLE-COPPER, 4c/6</t>
  </si>
  <si>
    <t>COND. CONTROL CABLE-COPPER, 12c/12</t>
  </si>
  <si>
    <t>COND. PWR CABLE, AL, 251MCM-795MCM</t>
  </si>
  <si>
    <t>COND. PWR CABLE, AL, OTHER</t>
  </si>
  <si>
    <t>BUS/CNDCTR-PWR CBLE-OTHER</t>
  </si>
  <si>
    <t>CONDUIT, NOT ENCD-PVC-3" - 4"</t>
  </si>
  <si>
    <t>CONDUIT-NOT ENCD, PVC-3"-4"</t>
  </si>
  <si>
    <t>CONDUIT-NOT ENC COND-PLS-&gt;4"- 6"</t>
  </si>
  <si>
    <t>CONDUIT, NOT ENCD-PVC-UNDR 3"</t>
  </si>
  <si>
    <t>CONDUIT-NOT ENCD, STL-3"-4"</t>
  </si>
  <si>
    <t>RELAY PANEL # 4</t>
  </si>
  <si>
    <t>CONTROL BUILDING</t>
  </si>
  <si>
    <t>CARR CURR EQ-COUPLING CAPACITOR 34.5KV</t>
  </si>
  <si>
    <t>CARR CURR EQ-COUPLING CAPACITOR 69KV</t>
  </si>
  <si>
    <t>CARR CURR EQ-CPLNG CAP PT-161KV</t>
  </si>
  <si>
    <t>CARR CURR EQ-COUPLING CAPACITOR 161KV</t>
  </si>
  <si>
    <t>CTRL CUB-RELAY-FEEDR-BUS DIFF</t>
  </si>
  <si>
    <t>CURR TRAN, 69001-161K,601-1200A</t>
  </si>
  <si>
    <t>10015988</t>
  </si>
  <si>
    <t>CURR TRAN-600&amp;&lt;-100-600</t>
  </si>
  <si>
    <t>CURR TRAN-601-15K-100-600</t>
  </si>
  <si>
    <t>Repl 4 Sets of HZM Relays-CC</t>
  </si>
  <si>
    <t>10002685</t>
  </si>
  <si>
    <t>Security Canon City Trans Sub</t>
  </si>
  <si>
    <t>10017405</t>
  </si>
  <si>
    <t>Replace existing door and/or locking mechanisms for Canon City Substation to allow for compliance with NERC CIP Low Impact Standards</t>
  </si>
  <si>
    <t>10068562</t>
  </si>
  <si>
    <t>Replace battery charger at Canon City Plant.</t>
  </si>
  <si>
    <t>CANON CITY 10.8MVAR CAP BANK-DESIGN PROCUREMENT AND CONSTRUCTION OF A 10.8 MVAR CAPACITOR BANK TO BE INSTALLED AT THE CANON CITY SUBSTATION.   03-21-2012 GV</t>
  </si>
  <si>
    <t>WNCLARK PROTECTIONS AND CONTORL CUT OVER</t>
  </si>
  <si>
    <t>Rpl UdrRated Eqpmnt Canon Plan</t>
  </si>
  <si>
    <t>Replacing two 115kV breakers at the Canon City substation (Breakers 115-1 and 115-6). The COE electricians will be performing this work.</t>
  </si>
  <si>
    <t>This WO is for the replacement of 115kV breakers 115-3 and 115-5 at the Canon City substation.</t>
  </si>
  <si>
    <t>Canon Unit Replace Batteries</t>
  </si>
  <si>
    <t>REPLACE STATION BATTERIES</t>
  </si>
  <si>
    <t>Install test switches on lockout relays at Canon City sub to aid in NERC testing.</t>
  </si>
  <si>
    <t>CANON CITY  115KV CAPACITOR BANK</t>
  </si>
  <si>
    <t>FENCES, CHAIN LINK</t>
  </si>
  <si>
    <t>FOUNDATION</t>
  </si>
  <si>
    <t>GAS BREAKER BUSHING- 69 KV</t>
  </si>
  <si>
    <t>CARR CURR EQ-LINE TUNER</t>
  </si>
  <si>
    <t>LOW PROF- SWITCH STAND - HIGH</t>
  </si>
  <si>
    <t>STRUC/OUTDR-LOW-CURR/POT TRANS</t>
  </si>
  <si>
    <t>LOW PROF-CURR/POT TRANS/REAC STAND</t>
  </si>
  <si>
    <t>LOW PROFILE STRUCT-BUS SUPPORT-1PH</t>
  </si>
  <si>
    <t>LOW PROFILE STRUCTURE-FOUNDATION</t>
  </si>
  <si>
    <t>STRUC/OUTDR-LOW-OTHER</t>
  </si>
  <si>
    <t>OTHER LOW PROFILE STRUCTURE</t>
  </si>
  <si>
    <t>LINE PANEL</t>
  </si>
  <si>
    <t>OTHER PANELS</t>
  </si>
  <si>
    <t>Platform</t>
  </si>
  <si>
    <t>POWER CIRCUIT BREAKER-TYPE 145 PMI IPO</t>
  </si>
  <si>
    <t>TRANSF, PWR, FOUNDATION-00000-TRANSF, PWR, FOUNDATION</t>
  </si>
  <si>
    <t>TRANSF, PWR, FOUNDATION</t>
  </si>
  <si>
    <t>TX.-POWER</t>
  </si>
  <si>
    <t>TX.-POWER-08001-TX.-POWER</t>
  </si>
  <si>
    <t>TX.-POWER-08006-TX.-POWER</t>
  </si>
  <si>
    <t>TRANSF, PWR, TRANSF 080-08000-TRANSF, PWR, TRANSF 080</t>
  </si>
  <si>
    <t>TX.-POWER-08007-TX.-POWER</t>
  </si>
  <si>
    <t>TX.-POWER-08004-TX.-POWER</t>
  </si>
  <si>
    <t>TX.-POWER-08008-TX.-POWER</t>
  </si>
  <si>
    <t>TX.-POWER-08005-TX.-POWER</t>
  </si>
  <si>
    <t>TRANSF, PWR, TRANSF 080</t>
  </si>
  <si>
    <t>RECT BUS BAR, ALUM, UNDER 3"</t>
  </si>
  <si>
    <t>BUS DIFFERENTIAL RELAY</t>
  </si>
  <si>
    <t>MISCELLANEOUS RELAY</t>
  </si>
  <si>
    <t>PANELS/INSTRUM/GAUGE-MISC RELA</t>
  </si>
  <si>
    <t>SERIES OR MULTIPLE RELAY</t>
  </si>
  <si>
    <t>23558231</t>
  </si>
  <si>
    <t>RELAY: SEL 351</t>
  </si>
  <si>
    <t>10043929</t>
  </si>
  <si>
    <t>OVERCURRENT RELAY</t>
  </si>
  <si>
    <t>SCADA EQUIP - RTU Telegyr System</t>
  </si>
  <si>
    <t>RTU</t>
  </si>
  <si>
    <t>SCADA EQUIPMENT- RTU</t>
  </si>
  <si>
    <t>Microwave Radio Terminal Upgrade</t>
  </si>
  <si>
    <t>TELEMETERING EQ.- TRANSDUCER</t>
  </si>
  <si>
    <t>TELEMETER EQ-TRANSMIT/RECEIVE COMBO</t>
  </si>
  <si>
    <t>CAPACITOR VOLTAGE TRANSFORMERS</t>
  </si>
  <si>
    <t>TRANSF, POTNTL, 1PH, 69001-161KV</t>
  </si>
  <si>
    <t>TRANSF, POTNTL, 1PH, 69001-16</t>
  </si>
  <si>
    <t>Transformers, Current</t>
  </si>
  <si>
    <t>CARR CURR EQ-TRANS/REC COMBINED</t>
  </si>
  <si>
    <t>TRANSMITTER/RECEIVER-69KV,800A</t>
  </si>
  <si>
    <t>BUS/CNDCTR-TBLR-CU-UNDR 3"</t>
  </si>
  <si>
    <t>TUBULAR BUS, COPPER- UNDER 3"</t>
  </si>
  <si>
    <t>TX., CURR.-WIND.TYPE- &lt; 100A</t>
  </si>
  <si>
    <t>TX.-CURRENT, WINDOW TYPE &lt;100A</t>
  </si>
  <si>
    <t>TX.-CURRENT, WINDOW TYPE</t>
  </si>
  <si>
    <t>TX., CURR.-WIND.TYPE-100-600A</t>
  </si>
  <si>
    <t>VAULT</t>
  </si>
  <si>
    <t>CARR CURR EQ-WAVE TRAP-800 AMP</t>
  </si>
  <si>
    <t>10012613</t>
  </si>
  <si>
    <t>CLEARING &amp; GRADING</t>
  </si>
  <si>
    <t>FENCE #2</t>
  </si>
  <si>
    <t>10008741</t>
  </si>
  <si>
    <t>ROAD-CANON WEST SUB ACCESS REBUILD</t>
  </si>
  <si>
    <t>10026634</t>
  </si>
  <si>
    <t>Road upgrade</t>
  </si>
  <si>
    <t>10020661</t>
  </si>
  <si>
    <t>ROADS</t>
  </si>
  <si>
    <t>STATION ROCK</t>
  </si>
  <si>
    <t>10066050</t>
  </si>
  <si>
    <t>W-FENCE</t>
  </si>
  <si>
    <t>W-STATION ROCK</t>
  </si>
  <si>
    <t>Airbrk-3ph-Manl-69-170kv- &gt;= 2000amps</t>
  </si>
  <si>
    <t>10013686</t>
  </si>
  <si>
    <t>AIRBRK-3PH-MANL-69-170KV- 1200-1999AMPS</t>
  </si>
  <si>
    <t>10013197</t>
  </si>
  <si>
    <t>ARRESTOR, 90 KV, 70 KV MCOV</t>
  </si>
  <si>
    <t>BATTERY BANK-WAPA REPLACEMENT</t>
  </si>
  <si>
    <t>10046457</t>
  </si>
  <si>
    <t>BATTERY, REPLACEMENT</t>
  </si>
  <si>
    <t>BATTERY BANK: CCW-RT/RP</t>
  </si>
  <si>
    <t>10042316</t>
  </si>
  <si>
    <t>BREAKER, GAS - 115-161 KV</t>
  </si>
  <si>
    <t>GAS - 115-161 KV</t>
  </si>
  <si>
    <t>10010926</t>
  </si>
  <si>
    <t>BUS BAR</t>
  </si>
  <si>
    <t>Bus Support</t>
  </si>
  <si>
    <t>BUS SUPPORT</t>
  </si>
  <si>
    <t>CAPACITOR BANK, STATION</t>
  </si>
  <si>
    <t>Circuit Switcher</t>
  </si>
  <si>
    <t>COND. CONTROL CABLE, OTHER</t>
  </si>
  <si>
    <t>PWR CABLE, OTHER</t>
  </si>
  <si>
    <t>CONDUIT, NOT ENCSD PLASTIC 2.25-4"</t>
  </si>
  <si>
    <t>CU 4/0 7 STR</t>
  </si>
  <si>
    <t>CURR/POT TRANS/REAC STAND</t>
  </si>
  <si>
    <t>DEADEND TOWER</t>
  </si>
  <si>
    <t>Canon West Substation WAPA IT Infrastructure Upgrade</t>
  </si>
  <si>
    <t>10084403</t>
  </si>
  <si>
    <t>Canon W.Sub-Cir. Break - Inv</t>
  </si>
  <si>
    <t>Canon W-WAPA Interconnect Sub</t>
  </si>
  <si>
    <t>WAPA TO REPLACE MICROWAVE BATTERIES PER MAINTENANCE CONTRACT</t>
  </si>
  <si>
    <t>Replace Substation Batteries performed by Western    07-05-2011  gc</t>
  </si>
  <si>
    <t>Canon W Sub Stop-Gap Act#2</t>
  </si>
  <si>
    <t>Canon W Sub Stop-Gap Activity</t>
  </si>
  <si>
    <t>BKR 115-9 @ CANON WEST, COMPLETE COMMISSIONING</t>
  </si>
  <si>
    <t>10047750</t>
  </si>
  <si>
    <t>Repl Scada Interface-Canon W</t>
  </si>
  <si>
    <t>10024382</t>
  </si>
  <si>
    <t>Purch 115KV Txfmr-Canon West</t>
  </si>
  <si>
    <t>10009495</t>
  </si>
  <si>
    <t>Sys Protect Study &amp; Sys Improv</t>
  </si>
  <si>
    <t>10008907</t>
  </si>
  <si>
    <t>CANON WEST ROAD (WAPA)</t>
  </si>
  <si>
    <t>Install test switches on lockout relays at the Canon West sub to aid in NERC testing.</t>
  </si>
  <si>
    <t>10075411</t>
  </si>
  <si>
    <t>Canon West Road Upgrade</t>
  </si>
  <si>
    <t>115kv Line Terminal at Canon W</t>
  </si>
  <si>
    <t>Low Prof- Switch Stand - Low</t>
  </si>
  <si>
    <t>115 KV DEAD TANK CIRCUIT BREAKER</t>
  </si>
  <si>
    <t>BUS DIFFERENTIAL PANEL</t>
  </si>
  <si>
    <t>TERMINATION CABINET(1), CONTROL PANELS (4)</t>
  </si>
  <si>
    <t>TRANSFORMER DIFFERENTIAL PANEL</t>
  </si>
  <si>
    <t>RELAYS</t>
  </si>
  <si>
    <t>POTENTIAL DEVICE-CCVT 123 KV</t>
  </si>
  <si>
    <t>POTHEADS (TERMINATORS)</t>
  </si>
  <si>
    <t>Pvc Conduit</t>
  </si>
  <si>
    <t>PVC CONDUIT</t>
  </si>
  <si>
    <t>LOCKOUT RELAY</t>
  </si>
  <si>
    <t>NERC Test Switch</t>
  </si>
  <si>
    <t>HMI Interface</t>
  </si>
  <si>
    <t>Microwave Radio Service (SCADA Communications)</t>
  </si>
  <si>
    <t>STEEL CONDUIT</t>
  </si>
  <si>
    <t>Steel Conduit</t>
  </si>
  <si>
    <t>STRUCTURES-STEEL</t>
  </si>
  <si>
    <t>Platform, Operator</t>
  </si>
  <si>
    <t>SWITCH STAND</t>
  </si>
  <si>
    <t>Switch Stand</t>
  </si>
  <si>
    <t>SWITCHES - OVER 34.5KV</t>
  </si>
  <si>
    <t>MICROWAVE TOWER</t>
  </si>
  <si>
    <t>TRANSFORMER,AUX 25KVA AND LESS,0-15KV</t>
  </si>
  <si>
    <t>TWO-WAY CONTROL STATION UNIT SYSTEM</t>
  </si>
  <si>
    <t>W-ARRESTER - 69,001-146,000 VOLTS</t>
  </si>
  <si>
    <t>W-CONTROL BLDG</t>
  </si>
  <si>
    <t>W-BUS BAR</t>
  </si>
  <si>
    <t>W-BUS SUPPORT</t>
  </si>
  <si>
    <t>W-COND. CONTROL CABLE, OTHER</t>
  </si>
  <si>
    <t>W-COND. PWR CABLE, AL, OTHER</t>
  </si>
  <si>
    <t>W-CARR CURR EQ-CCVT RELAY</t>
  </si>
  <si>
    <t>W-CURR TRAN, 161001-345K,601-1200A</t>
  </si>
  <si>
    <t>W-CURR/POT TRANS/REAC STAND</t>
  </si>
  <si>
    <t>W-DEADEND TOWER</t>
  </si>
  <si>
    <t>W-GROUNDING SYSTEMS, STATION</t>
  </si>
  <si>
    <t>W-LIGHTENING MAST</t>
  </si>
  <si>
    <t>W-RELAY PANELS</t>
  </si>
  <si>
    <t>W-POST INSULATORS</t>
  </si>
  <si>
    <t>W-PVC CONDUIT</t>
  </si>
  <si>
    <t>W-STRUC-HIGH PROF-BAY #1</t>
  </si>
  <si>
    <t>W-STRUC-SUPPORTING,OUTDOOR-OTHER</t>
  </si>
  <si>
    <t>W-SUSPENSION INSULATORS</t>
  </si>
  <si>
    <t>W-SWITCH STAND</t>
  </si>
  <si>
    <t>W-SWITCHES AIRBREAK MANUAL 230KV 1600A</t>
  </si>
  <si>
    <t>W-TRANSFORMER,AUX 25KVA AND LESS,0-15KV</t>
  </si>
  <si>
    <t>LAND - TRACT 11 : Fremont County Road 291</t>
  </si>
  <si>
    <t>10006115</t>
  </si>
  <si>
    <t>LIGHTING - BUILDING #1</t>
  </si>
  <si>
    <t>HEATING EQUIPMENT-BUILDING #1</t>
  </si>
  <si>
    <t>ROOF BUILDING #1</t>
  </si>
  <si>
    <t>FANS, VENTILATING-BUILDING #1</t>
  </si>
  <si>
    <t>BUILDINGS-OTHER #1</t>
  </si>
  <si>
    <t>FOUNDATIONS-BUILDING #1</t>
  </si>
  <si>
    <t>FENCE-60' FOR MICROWAVE TOWER</t>
  </si>
  <si>
    <t>10023478</t>
  </si>
  <si>
    <t>10042866</t>
  </si>
  <si>
    <t>ROOF</t>
  </si>
  <si>
    <t>10056313</t>
  </si>
  <si>
    <t>10068549</t>
  </si>
  <si>
    <t>YARD LIGHTING SYSTEMS</t>
  </si>
  <si>
    <t>10009149</t>
  </si>
  <si>
    <t>ARRESTERS: 70 KV POLYMER</t>
  </si>
  <si>
    <t>10082275</t>
  </si>
  <si>
    <t>10024688</t>
  </si>
  <si>
    <t>PWR CIRC BREAK-GAS-69KV</t>
  </si>
  <si>
    <t>GAS - 69KV</t>
  </si>
  <si>
    <t>GAS - 69 KV</t>
  </si>
  <si>
    <t>OIL - 161KV</t>
  </si>
  <si>
    <t>PWR CIRC BREAK-OIL, 69KV</t>
  </si>
  <si>
    <t>OIL - 69 KV</t>
  </si>
  <si>
    <t>OIL - 69KV</t>
  </si>
  <si>
    <t>JMUX COMMUNICATIONS</t>
  </si>
  <si>
    <t>Microwave Dehydrator</t>
  </si>
  <si>
    <t>10062071</t>
  </si>
  <si>
    <t>COND. PWR CABLE, OTHER</t>
  </si>
  <si>
    <t>CURR TRAN, 69001-161K,100-600A</t>
  </si>
  <si>
    <t>10009151</t>
  </si>
  <si>
    <t>This Work Order is for the replacement for the batteies at Portland Substation and the addition of a new DC panel to cover future breaker replacements.</t>
  </si>
  <si>
    <t>Engineering Design on 115 kV line terminal @ Portland Sub - new line to West Station</t>
  </si>
  <si>
    <t>Portland 115/60kV Sub-Invest</t>
  </si>
  <si>
    <t>115KV Metering(Holnam Line)</t>
  </si>
  <si>
    <t>Ring Bus Exp(without Metering)</t>
  </si>
  <si>
    <t>Replacing 2 69kV breakers at the Portland Sub. (69-1 &amp; 69-5)</t>
  </si>
  <si>
    <t>10079878</t>
  </si>
  <si>
    <t>Repl battery system-Portland</t>
  </si>
  <si>
    <t>Replacing 2 existing 115 kV relay protection control panels at Portland Substation for the capacitor bank and the Holcim line.</t>
  </si>
  <si>
    <t>10055943</t>
  </si>
  <si>
    <t>Remove existing Portland T2 transformer, Order and replace with new transformer, Upgrade T2 relaying, Upgrade T1 relaying</t>
  </si>
  <si>
    <t>10059997</t>
  </si>
  <si>
    <t>Portland Substation 69kv Breaker Replacement 69-2,3,4. Portland Substation, replacement of 69kv breakers 69-2, 69-3 and 69-4. All are oil filled manufactured in 1973, 1973 and 1957.</t>
  </si>
  <si>
    <t>10081089</t>
  </si>
  <si>
    <t>Replace existing door and/or locking mechanisms for Portland Substation to allow for compliance with NERC CIP Low Impact Standards.</t>
  </si>
  <si>
    <t>Replace 115kV switch at Portland substation due to the North Phase pivot housing of the blade breaking when trying to close in the switch for another capital project energization.</t>
  </si>
  <si>
    <t>10084646</t>
  </si>
  <si>
    <t>Upgrading the Portland Transmission Substation RTU from a Siemens 5700 to a SEL Axion RTU.</t>
  </si>
  <si>
    <t>10082706</t>
  </si>
  <si>
    <t>UPGRADE 115KV SWITCHES TO CORRECT BROKEN ASSEMBLYS</t>
  </si>
  <si>
    <t>10047623</t>
  </si>
  <si>
    <t>Foundation, Other</t>
  </si>
  <si>
    <t>PCB FOUNDATION</t>
  </si>
  <si>
    <t>PWR CIRC BREAKERS-FOUNDATION</t>
  </si>
  <si>
    <t>STATION GROUNDING SYSTEMS</t>
  </si>
  <si>
    <t>HIGH PROFILE STRUCT-BUS SUPPORT-1PH</t>
  </si>
  <si>
    <t>INSULATORS-POST-161KV</t>
  </si>
  <si>
    <t>LIGHTENING MAST</t>
  </si>
  <si>
    <t>LOW PROF- SWITCH STAND - LOW</t>
  </si>
  <si>
    <t>LOW PROF-DEADEND TWR-HIGH TENSION</t>
  </si>
  <si>
    <t>LOW PROF-DEADEND TWR-LOW TENSION</t>
  </si>
  <si>
    <t>LOW PROFILE STR-LIGHTNING MAST</t>
  </si>
  <si>
    <t>Oil Spill Containment</t>
  </si>
  <si>
    <t>CAPACITOR BANK PANEL</t>
  </si>
  <si>
    <t>CIRCUIT BREAKER CONTROL PANEL</t>
  </si>
  <si>
    <t>Panel - DC</t>
  </si>
  <si>
    <t>Panel - Relay</t>
  </si>
  <si>
    <t>COMPLETE PANEL-3 RELAYS</t>
  </si>
  <si>
    <t>POLE, WOOD, 65' FOR ANTENNAS</t>
  </si>
  <si>
    <t>POLE, WOOD, 65' FOR ANTENNAS-ADDL</t>
  </si>
  <si>
    <t>POLE, WOOD, 65' TO 80'</t>
  </si>
  <si>
    <t>CARRIER: CCVT 115KV, 550 BIL 600/1000</t>
  </si>
  <si>
    <t>PULLPITS (REGULATOR PIT)</t>
  </si>
  <si>
    <t>PWR CRCT BKR- 4160V,3000A</t>
  </si>
  <si>
    <t>TX.-POWER-08009-TX.-POWER</t>
  </si>
  <si>
    <t>TX.-POWER-00000-TX.-POWER</t>
  </si>
  <si>
    <t>TX.-POWER-08010-TX.-POWER</t>
  </si>
  <si>
    <t>REACTOR-FOUNDATION</t>
  </si>
  <si>
    <t>CARRIER CURR.EQ-RECEIVERS</t>
  </si>
  <si>
    <t>BREAKER FAILURE RELAY</t>
  </si>
  <si>
    <t>RELAYING AND PANELS</t>
  </si>
  <si>
    <t>10010415</t>
  </si>
  <si>
    <t>PANELS-IMPEDENCE RELAY</t>
  </si>
  <si>
    <t>IMPEDENCE RELAY</t>
  </si>
  <si>
    <t>10075420</t>
  </si>
  <si>
    <t>SCADA EQUIP - RTU Telegyr Systems</t>
  </si>
  <si>
    <t>SCADA &amp; RADIO EQUIP-RTU,TRANSDUCERS, RELAYS, REMOTE ALARM, GENRATOR,ANTENNAS</t>
  </si>
  <si>
    <t>TELEMETERING-RTU</t>
  </si>
  <si>
    <t>STRUC-SUPP, OUTDOOR-OTHER CCVT STND</t>
  </si>
  <si>
    <t>STRUCTURES: STEEL</t>
  </si>
  <si>
    <t>SWITCH: DISCONNECT 115KV, 550 KV, 2000 AMP</t>
  </si>
  <si>
    <t>SWITCH: 115KV UPGRADE</t>
  </si>
  <si>
    <t>TOWER -SELF SUPPORTING 80' MICROWAVE</t>
  </si>
  <si>
    <t>CARRIER CURRENT EQMT.-TRANSMITTERS</t>
  </si>
  <si>
    <t>TUBULAR BUS, ALUM , UNDER 3"</t>
  </si>
  <si>
    <t>TUBULAR BUS, ALUM , 3" TO 4"</t>
  </si>
  <si>
    <t>TX.-CURR., WIND.TYPE 601-1200A</t>
  </si>
  <si>
    <t>Install test switches on lockouts at Portland to aid in NERC testing.</t>
  </si>
  <si>
    <t>Replacing 2 115kV breakers at the Portland Sub. (115-2 &amp; 115-4)</t>
  </si>
  <si>
    <t>10079869</t>
  </si>
  <si>
    <t>BATTERY CHARGERS</t>
  </si>
  <si>
    <t>TELEMETERING-TRNS/REC COMBO</t>
  </si>
  <si>
    <t>VACUUM-69KV</t>
  </si>
  <si>
    <t>S31-T15-R69-LAND RIGHTS/CRIPPLE CREEK</t>
  </si>
  <si>
    <t>10013685</t>
  </si>
  <si>
    <t>115 KV LIGHTNING ARRESTER</t>
  </si>
  <si>
    <t>10013683</t>
  </si>
  <si>
    <t>10070110</t>
  </si>
  <si>
    <t>115 KV BREAKER AREVA 1200 A</t>
  </si>
  <si>
    <t>10059044</t>
  </si>
  <si>
    <t>69 KV BREAKER, AREVA 1200 A</t>
  </si>
  <si>
    <t>Cable, Urd-Al Covered, 6&amp;Smaller</t>
  </si>
  <si>
    <t>Cable, Urd-Other, 350MCM &amp; Larger</t>
  </si>
  <si>
    <t>Capacitor Bank, Station 115kV</t>
  </si>
  <si>
    <t>JMUX EQUIP FOR MICROWAVE SYSTEM</t>
  </si>
  <si>
    <t>10028493</t>
  </si>
  <si>
    <t>Cond. Control Cable, Other</t>
  </si>
  <si>
    <t>Cond. Pwr Cable, Other</t>
  </si>
  <si>
    <t>CONTROL BUILD</t>
  </si>
  <si>
    <t>Replace the battery bank, battery rack, and spill containment at Arequa Gulch Sub.</t>
  </si>
  <si>
    <t>Replace existing door and/or locking mechanisms for Arequa Gulch Substation to allow for compliance with NERC CIP Low Impact Standards.</t>
  </si>
  <si>
    <t>10068544</t>
  </si>
  <si>
    <t>AREQUA GULCH TRANSFORMERS</t>
  </si>
  <si>
    <t>10026738</t>
  </si>
  <si>
    <t>Engineering, Procurement and Construction work order to add a Disconnect Switch, Breaker and 12 MVar Capacitor Bank to the 115 kV Bus at Arequa Gulch Substation.</t>
  </si>
  <si>
    <t>Build Arequa Gulch115/69kv sub</t>
  </si>
  <si>
    <t>Purch Sub Easement-Arequa Gulc</t>
  </si>
  <si>
    <t>Arequa Gulch Sub- Distribution</t>
  </si>
  <si>
    <t>10026470</t>
  </si>
  <si>
    <t>FENCE-AREQUA GULCH</t>
  </si>
  <si>
    <t>Foundation, Bus Support</t>
  </si>
  <si>
    <t>Foundation, Cap Bank</t>
  </si>
  <si>
    <t>Foundation, Circuit Breaker</t>
  </si>
  <si>
    <t>STRUCTURE-LIGHTNING MAST</t>
  </si>
  <si>
    <t>STRUCTURE-SUBSTATION PAD</t>
  </si>
  <si>
    <t>AREQUA SUB TRNSF PAD CONCRETE</t>
  </si>
  <si>
    <t>TRENCH 115KV/69 KV TRAP</t>
  </si>
  <si>
    <t>Panel - Relay 10</t>
  </si>
  <si>
    <t>Potheads (Terminators)</t>
  </si>
  <si>
    <t>WAUKESHA 115KV/69KV 18/24/30MVA</t>
  </si>
  <si>
    <t>SIGN</t>
  </si>
  <si>
    <t>STEEL STRUCTURE-AREQUA</t>
  </si>
  <si>
    <t>Switch Stand 115kV</t>
  </si>
  <si>
    <t>AUXILLARY SWITCH 6-STAGE FIELD</t>
  </si>
  <si>
    <t>Switch 115kV</t>
  </si>
  <si>
    <t>3 PHASE 115KV 1200 AMP</t>
  </si>
  <si>
    <t>TRANSF, PNTL, 69.001-161KV</t>
  </si>
  <si>
    <t>SSVT-350-100, 100KVA</t>
  </si>
  <si>
    <t>15KV VOLTAGE TRANSFORMER</t>
  </si>
  <si>
    <t>Transformer Substation 115kv</t>
  </si>
  <si>
    <t>115/69 KV 30MVA, WAUKESHA PT</t>
  </si>
  <si>
    <t>115/69KV 30 MVA, WAUKESHA PT</t>
  </si>
  <si>
    <t>Walks, Drives, Curbs, Roads, Etc.</t>
  </si>
  <si>
    <t>AIRBREAK-1PH-MAN-15-45KV-&lt;=600AMPS</t>
  </si>
  <si>
    <t>AIRBREAK-1PH-ELEC-0-15000V-&lt;=600AMPS</t>
  </si>
  <si>
    <t>CABLE TRAY</t>
  </si>
  <si>
    <t>POWER TRANSFORMER NBR 08400</t>
  </si>
  <si>
    <t>RECLOSERS - 3 PHASE</t>
  </si>
  <si>
    <t>STRUC-SUPPORTING,OUTDOOR-OTHER</t>
  </si>
  <si>
    <t>LAND - TRACT 49</t>
  </si>
  <si>
    <t>CTRL.CUBICLE, FEEDER,OVERCURRENT</t>
  </si>
  <si>
    <t>Replace existing door and/or locking mechanisms for Skala Substation to allow for compliance with NERC CIP Low Impact Standards.</t>
  </si>
  <si>
    <t>10068555</t>
  </si>
  <si>
    <t>NONE</t>
  </si>
  <si>
    <t>10082616</t>
  </si>
  <si>
    <t>HIGH PROFILE STRUCT-FOUNDATION</t>
  </si>
  <si>
    <t>MANHOLE</t>
  </si>
  <si>
    <t>TX.-POWER-08046-TX.-POWER</t>
  </si>
  <si>
    <t>RECLOSERS-3PH,25001-34500V</t>
  </si>
  <si>
    <t>RELAY: MISC DPU RELAYS</t>
  </si>
  <si>
    <t>10047891</t>
  </si>
  <si>
    <t>RELAY: SEL 351-501</t>
  </si>
  <si>
    <t>RELAY - OTHER</t>
  </si>
  <si>
    <t>10022677</t>
  </si>
  <si>
    <t>750 MCM AL 15KV 220 M EPR 1/3 NEUTRAL</t>
  </si>
  <si>
    <t>10049104</t>
  </si>
  <si>
    <t>AIRBRK-3PH-ELEC-45-69KV- &lt;= 600AMPS</t>
  </si>
  <si>
    <t>Repl arrestors &amp; swtch-N Canon</t>
  </si>
  <si>
    <t>10021094</t>
  </si>
  <si>
    <t>Purch/Install Transformer &amp; Eq</t>
  </si>
  <si>
    <t>10023942</t>
  </si>
  <si>
    <t>10024724</t>
  </si>
  <si>
    <t>Repl switches-S Canon Sub</t>
  </si>
  <si>
    <t>FUSE MTGS, 69,001V AND OVER</t>
  </si>
  <si>
    <t>AIRBRK-1PH-MAN-0-15000V-&lt;=600AMPS</t>
  </si>
  <si>
    <t>10011870</t>
  </si>
  <si>
    <t>AIRBRK-1PH-MAN-45-69KV-1200-1999A</t>
  </si>
  <si>
    <t>ARRESTER -  0-10,000 VOLTS</t>
  </si>
  <si>
    <t>ARRESTER -  34,501-69,000 VOLTS</t>
  </si>
  <si>
    <t>CUTOUTS, 7,501-15,000 VOLTS</t>
  </si>
  <si>
    <t>Instl 3,69KV &amp; 2,13KV Switches</t>
  </si>
  <si>
    <t>FUSE MTGS, 34,502-69,000 VOLTS</t>
  </si>
  <si>
    <t>CUTOUTS 15,001-34,501 VOLTS</t>
  </si>
  <si>
    <t>PANELS,INSTR.,GAUGE,RELAY,CONTROL</t>
  </si>
  <si>
    <t>CABLE, OVERHEAD-OTHER SIZE 6 &amp; SMALLER</t>
  </si>
  <si>
    <t>Replace Fuse Holders Johnson G</t>
  </si>
  <si>
    <t>10025994</t>
  </si>
  <si>
    <t>LAND - TRACT 12</t>
  </si>
  <si>
    <t>LIGHTNING PROTECTION</t>
  </si>
  <si>
    <t>BUILDINGS</t>
  </si>
  <si>
    <t>10068554</t>
  </si>
  <si>
    <t>Airbrk-3ph-Manl-15-45kv- &gt;=2000a</t>
  </si>
  <si>
    <t>10026454</t>
  </si>
  <si>
    <t>ARRESTER: 96KV POLYMER, 76 KV</t>
  </si>
  <si>
    <t>10044488</t>
  </si>
  <si>
    <t>115 KV ARRESTER</t>
  </si>
  <si>
    <t>10025337</t>
  </si>
  <si>
    <t>ARRESTER: 115KV</t>
  </si>
  <si>
    <t>BATTERIES</t>
  </si>
  <si>
    <t>10018509</t>
  </si>
  <si>
    <t>BREAKER:115KV 550 KV, 2000A VERT HORIZ</t>
  </si>
  <si>
    <t>BREAKER, 115KV 1200 A SF6</t>
  </si>
  <si>
    <t>115KV, 1200 A SF6 BREAKER</t>
  </si>
  <si>
    <t>BREAKER-AREVA 115KV 3 PHASE GAS</t>
  </si>
  <si>
    <t>BREAKER, OIL - 115-161 KV</t>
  </si>
  <si>
    <t>10042747</t>
  </si>
  <si>
    <t>BREAKER: 115KV, 550KV BIL, 40 KA, 2000 A</t>
  </si>
  <si>
    <t>Transmission Sub Station Storage</t>
  </si>
  <si>
    <t>10049166</t>
  </si>
  <si>
    <t>ACSR: 795 KCMIL DRAKE</t>
  </si>
  <si>
    <t>BUS-ALUMINUM</t>
  </si>
  <si>
    <t>BUS AND STATION CONDUCTOR</t>
  </si>
  <si>
    <t>CABLE, 1272MCM ACSR B</t>
  </si>
  <si>
    <t>SWITCH,COMBO,ELEC,69001-170K,</t>
  </si>
  <si>
    <t>WPC 30315 COMMUNICATIONS: JMUX</t>
  </si>
  <si>
    <t>10044917</t>
  </si>
  <si>
    <t>10053818</t>
  </si>
  <si>
    <t>CONTROL CABLE</t>
  </si>
  <si>
    <t>WIRE # 14 STR SIS</t>
  </si>
  <si>
    <t>10047625</t>
  </si>
  <si>
    <t>COND. PWR CABLE, AL, 796MCM-2000MCM</t>
  </si>
  <si>
    <t>Upgr Breaker 4,5,6-Reader Sub</t>
  </si>
  <si>
    <t>Reader Sub-MEM Line Terminal</t>
  </si>
  <si>
    <t>READER SUB-ADD BREAKER 115-7</t>
  </si>
  <si>
    <t>READER TRANSFORMER UPGRADE-REPLACE 2 115KV/69KV AUTO TRANSFORMERS AT READER SUBSTATION</t>
  </si>
  <si>
    <t>BUILD 36 MILES OF TRANSMISSION (RATTLESNAKE)  SOUTHERN CONNECTOR TRANSMISSION LINE   05-02-2012 GC</t>
  </si>
  <si>
    <t>UPGRADE READER COMMANCE RELAYI</t>
  </si>
  <si>
    <t>10028126</t>
  </si>
  <si>
    <t>Replace existing door and/or locking mechanisms for Reader Substation to allow for compliance with NERC CIP Low Impact Standards.</t>
  </si>
  <si>
    <t>Install DME equipment at the Reader substation for PRC-002 compliance.</t>
  </si>
  <si>
    <t>10077632</t>
  </si>
  <si>
    <t>Breaker Bus Upgr 2000 AMP</t>
  </si>
  <si>
    <t>REPLACE EXISTING STATIC ON THE READER TO AIRPORT MEMORIAL TRANSMISSION LINE WITH OPGW.  08-04-2011  GC</t>
  </si>
  <si>
    <t>10042609</t>
  </si>
  <si>
    <t>READER SUB-PUEBLO 115KV LINE T</t>
  </si>
  <si>
    <t>23557083</t>
  </si>
  <si>
    <t>TRANSMISSION SUBSTATION STORAGE FACILITY</t>
  </si>
  <si>
    <t>Reader to Pueblo 115kV line secondary relay replacement.</t>
  </si>
  <si>
    <t>10068501</t>
  </si>
  <si>
    <t>FIBER OPTIC PATCH PANEL</t>
  </si>
  <si>
    <t>FOUNDATION AND GROUNDING</t>
  </si>
  <si>
    <t>FOUNDATIONS</t>
  </si>
  <si>
    <t>POWER TRANSFORMER FOUNDATIONS</t>
  </si>
  <si>
    <t>INSULATORS-POST-69KV</t>
  </si>
  <si>
    <t>LINE TRAP</t>
  </si>
  <si>
    <t>STRUC/OUTDR-LOW-SWITCH STAND L</t>
  </si>
  <si>
    <t>STRUC/OUTDR-LOW-DEAD END HIGH</t>
  </si>
  <si>
    <t>STRUC/OUTDR-LOW-FOUNDATION</t>
  </si>
  <si>
    <t>METERS: SCHWITZER SEL 734</t>
  </si>
  <si>
    <t>MULTIPLE ADDRESS REMOTE SYSTEM</t>
  </si>
  <si>
    <t>225 A DC PANEL W 225A BREAKER</t>
  </si>
  <si>
    <t>PANEL - FIBER OPTIC PATCH</t>
  </si>
  <si>
    <t>Panel - DME (Disturbance Monitoring Equip)</t>
  </si>
  <si>
    <t>RELAY PANEL-PANEL #2R</t>
  </si>
  <si>
    <t>RELAY PANEL-PANEL # 3</t>
  </si>
  <si>
    <t>RELAYS: SEL 421</t>
  </si>
  <si>
    <t>RELAY PANELS</t>
  </si>
  <si>
    <t>RELAY PANEL-PANEL # 2</t>
  </si>
  <si>
    <t>RELAY PANEL-PANEL #3R</t>
  </si>
  <si>
    <t>RELAY PANEL: 6F TRANSFORMER T2</t>
  </si>
  <si>
    <t>RELAY PANEL: 8F 69KV SOUTH LOOP</t>
  </si>
  <si>
    <t>RELAY PANEL: 7F 69KV NORTH LOOP</t>
  </si>
  <si>
    <t>RELAY PANEL: 5F TRANSFORMER 1</t>
  </si>
  <si>
    <t>STATION POST INSULATORS</t>
  </si>
  <si>
    <t>Pwr Trfrmr Nbr-WT01655</t>
  </si>
  <si>
    <t>TX.-POWER-08011-TX.-POWER</t>
  </si>
  <si>
    <t>TX.-POWER-08012-TX.-POWER</t>
  </si>
  <si>
    <t>Pwr Trfrmr Nbr-WT01656</t>
  </si>
  <si>
    <t>ABB AUXILIARY RELAY</t>
  </si>
  <si>
    <t>RELAYS DIFFERENTIAL: SCHWITZER SEL</t>
  </si>
  <si>
    <t>Relay - Other  SEL 351-Protection System</t>
  </si>
  <si>
    <t>CONTROL PANEL # 4</t>
  </si>
  <si>
    <t>RELAYING PANEL # 4</t>
  </si>
  <si>
    <t>TRANSCEIVER</t>
  </si>
  <si>
    <t>SITE PREPERATION AND ROCK FINISH</t>
  </si>
  <si>
    <t>STEEL STRUCTURE</t>
  </si>
  <si>
    <t>STRUCTURE-STEEL</t>
  </si>
  <si>
    <t>STRUCTURE: DEADEND H FRAME</t>
  </si>
  <si>
    <t>STRUCTURE # 1G-AB</t>
  </si>
  <si>
    <t>STRUCTURE # DE</t>
  </si>
  <si>
    <t>STRUCTURE # 1H</t>
  </si>
  <si>
    <t>STRUCTURE # 1G</t>
  </si>
  <si>
    <t>STRUCTURE # 1H-AB</t>
  </si>
  <si>
    <t>STRUCTURE # DE-AB</t>
  </si>
  <si>
    <t>SWITCH-115KV 2000 A GANG OPERATED</t>
  </si>
  <si>
    <t>TELEMETERING-TRANSDUCER</t>
  </si>
  <si>
    <t>115 KV POTENTIAL TRANSFORMER INSTRUMENT</t>
  </si>
  <si>
    <t>POTENTIAL TRANSFORMERS 15KV</t>
  </si>
  <si>
    <t>CCVT-POTENTIAL TRANSFORMER 115 KV</t>
  </si>
  <si>
    <t>TRANSFER-ELEC-0-15KV- &lt;= 600AMPS</t>
  </si>
  <si>
    <t>115KV CURRENT TRANSFORMER 1200:5</t>
  </si>
  <si>
    <t>CCVT:72.5 KV W CARRIER</t>
  </si>
  <si>
    <t>115KV, 550KV BIL, CCVT P/N TEMF 123H</t>
  </si>
  <si>
    <t>BUS:ALUMINUM 4" IPS</t>
  </si>
  <si>
    <t>TUNNEL</t>
  </si>
  <si>
    <t>BUILDING STRUCTURE</t>
  </si>
  <si>
    <t>10050823</t>
  </si>
  <si>
    <t>BUILDING,FOUNDATIONS/FOOTINGS/PIERS</t>
  </si>
  <si>
    <t>10068558</t>
  </si>
  <si>
    <t>AIR MAGNETIC - 15 KV</t>
  </si>
  <si>
    <t>AIRBRK-1PH-ELEC-0-15000V-1200-1999A</t>
  </si>
  <si>
    <t>SWITCH,1PH,ELEC,0-15K,1200-199</t>
  </si>
  <si>
    <t>Antenna</t>
  </si>
  <si>
    <t>PWR CIRC BREAK-OIL-15KV</t>
  </si>
  <si>
    <t>CONCRETE PAD</t>
  </si>
  <si>
    <t>10041037</t>
  </si>
  <si>
    <t>Clock - Satellite</t>
  </si>
  <si>
    <t>COMBO-ELEC-15-45KV- 1200-1999AMPS</t>
  </si>
  <si>
    <t>Communications Equip Antenna T</t>
  </si>
  <si>
    <t>CONDUIT, NOT ENCD-STL-&gt;4"-6"</t>
  </si>
  <si>
    <t>EQUIPMENT RACK/SHELF</t>
  </si>
  <si>
    <t>P PLANT 14 SUB BUSHING/BATT</t>
  </si>
  <si>
    <t>10048674</t>
  </si>
  <si>
    <t>Security Pueblo Plnt Trans Sub</t>
  </si>
  <si>
    <t>10017402</t>
  </si>
  <si>
    <t>Replace existing door and/or locking mechanisms for Pueblo Plant Substation to allow for compliance with NERC CIP Low Impact Standards</t>
  </si>
  <si>
    <t>Pueblo 115kV Substation Power Transformer replacement</t>
  </si>
  <si>
    <t>10050591</t>
  </si>
  <si>
    <t>This is a relay control panel upgrade project, that we will be removing 1 relay control panel with obsolete electro-mechanical relaying, solid state relaying, and first generation microprocessor relaying at the Pueblo Plant Substation for the Reader line</t>
  </si>
  <si>
    <t>10055945</t>
  </si>
  <si>
    <t>Replace 115kV bushings on breaker CB 115-2 at Pueblo Substation.</t>
  </si>
  <si>
    <t>10057840</t>
  </si>
  <si>
    <t>Replacing the battery bank, rack, spill containment, charger and enclosure at Pueblo Plant Sub. Additionally, we will be adding a manual transfer switch.</t>
  </si>
  <si>
    <t>10070111</t>
  </si>
  <si>
    <t>Pueblo Protection and Contol Relaying communications for substations.</t>
  </si>
  <si>
    <t>Inv Carriers Pueblo</t>
  </si>
  <si>
    <t>10012714</t>
  </si>
  <si>
    <t>FIBER OPTIC OPTICAL INTERFACE CONVERTER</t>
  </si>
  <si>
    <t>GARAGE DOOR</t>
  </si>
  <si>
    <t>STRUC/OUTDR-LOW-BUS SUPPORT-1</t>
  </si>
  <si>
    <t>Microwave Fixed Station Units</t>
  </si>
  <si>
    <t>RADIO EQ, MICROWAVE FIXED STA</t>
  </si>
  <si>
    <t>MISC. RADIO COMMUNICATION EQMT.</t>
  </si>
  <si>
    <t>MISCELLANEOUS TESTING EQ</t>
  </si>
  <si>
    <t>Multiplex System</t>
  </si>
  <si>
    <t>OPERATION CENTER - TANKS</t>
  </si>
  <si>
    <t>PANELS, LINE PANEL</t>
  </si>
  <si>
    <t>POTENTIAL DEVICE - CCVT</t>
  </si>
  <si>
    <t>FOUNDATION FOR TRANS-08157-FOUNDATION FOR TRANS</t>
  </si>
  <si>
    <t>FOUNDATION FOR TRANS</t>
  </si>
  <si>
    <t>TX.-POWER-08017-TX.-POWER</t>
  </si>
  <si>
    <t>Pwr Trfrmr Nbr WT-02514</t>
  </si>
  <si>
    <t>TRANSFORMER, POWER-08157-TRANSFORMER, POWER</t>
  </si>
  <si>
    <t>TRANSFORMER, POWER</t>
  </si>
  <si>
    <t>TX.-POWER-08018-TX.-POWER</t>
  </si>
  <si>
    <t>TX.-POWER-08019-TX.-POWER</t>
  </si>
  <si>
    <t>RECLOSERS-3PH,2400-15000V</t>
  </si>
  <si>
    <t>BUS/STAT CON-REC BUS, CPR-&lt;3"</t>
  </si>
  <si>
    <t>REGULATOR</t>
  </si>
  <si>
    <t>Relay - Timing</t>
  </si>
  <si>
    <t>SCADA EQUIPMENT- RECEIVER</t>
  </si>
  <si>
    <t>Scada Equip - Transmitter</t>
  </si>
  <si>
    <t>Telemeter Eq - Other</t>
  </si>
  <si>
    <t>TELEMETERING EQ - RECEIVER</t>
  </si>
  <si>
    <t>TX.-CURRENT, WINDOW TYPE &gt;1200A</t>
  </si>
  <si>
    <t>CONTROL BUILDING NORTH</t>
  </si>
  <si>
    <t>10027440</t>
  </si>
  <si>
    <t>ROAD</t>
  </si>
  <si>
    <t>10068556</t>
  </si>
  <si>
    <t>10059352</t>
  </si>
  <si>
    <t>10047751</t>
  </si>
  <si>
    <t>SWITCH,1PH,ELEC,0-15K,&lt;600</t>
  </si>
  <si>
    <t>ARRESTORS: STATION CLASS</t>
  </si>
  <si>
    <t>10042868</t>
  </si>
  <si>
    <t>BATTERIES, STORAGE-COMMUNICATION</t>
  </si>
  <si>
    <t>BATTERY BANK 120VCD 60 CELLS</t>
  </si>
  <si>
    <t>10049168</t>
  </si>
  <si>
    <t>BREAKERS: 115KV, 40 KV, 2000 AMP</t>
  </si>
  <si>
    <t>BREAKER: 115KV 550 V 2000 AMP CIRCUIT</t>
  </si>
  <si>
    <t>CONDUCTOR:BUS AND STATION</t>
  </si>
  <si>
    <t>STRUCTURES: BUS SUPPORT STEEL</t>
  </si>
  <si>
    <t>CAPACITOR BANKS, STATION</t>
  </si>
  <si>
    <t>SURFACING</t>
  </si>
  <si>
    <t>CONTROL CABLE-COPPER, OTHER</t>
  </si>
  <si>
    <t>STATION CONDUIT</t>
  </si>
  <si>
    <t>CONDUIT-CONDUIT FITTINGS</t>
  </si>
  <si>
    <t>ELECTRIC TEST EQ - RECORDING</t>
  </si>
  <si>
    <t>Replace existing door and/or locking mechanisms for West Substation to allow for compliance with NERC CIP Low Impact Standards.</t>
  </si>
  <si>
    <t>Inv Carriers West Station</t>
  </si>
  <si>
    <t>10012712</t>
  </si>
  <si>
    <t>Engineering Design on 115 kV line terminal @ West Station - New line to Portland</t>
  </si>
  <si>
    <t>Equipment and structural steel procurement and construction - West Station Substation - Pueblo, CO</t>
  </si>
  <si>
    <t>REPLACE LTC CONTROLS WEST STAT</t>
  </si>
  <si>
    <t>10026926</t>
  </si>
  <si>
    <t>Inv-Dist Relays-West Station</t>
  </si>
  <si>
    <t>10009500</t>
  </si>
  <si>
    <t>W Station-Fence &amp; Monitor Equp</t>
  </si>
  <si>
    <t>10018049</t>
  </si>
  <si>
    <t>WEST STATION MODIFICATION</t>
  </si>
  <si>
    <t>REPLACE 125VD BATTERY BANK AT WEST STATION SUBSTATION OLD BUILDING</t>
  </si>
  <si>
    <t>Upgrade 421 relay to 411L for North Penrose/Pueblo West substation additions</t>
  </si>
  <si>
    <t>10081448</t>
  </si>
  <si>
    <t>West Station Transformer Unit 2 replace X1, X2, X3 Bushings</t>
  </si>
  <si>
    <t>10082481</t>
  </si>
  <si>
    <t>Repl relay-W Station Sub</t>
  </si>
  <si>
    <t>10024377</t>
  </si>
  <si>
    <t>REPLACE EXISTING STATIC ON THE WEST STATION TO READER TRANSMISSION LINE WITH OPGW.  08-04-2011</t>
  </si>
  <si>
    <t>TIMING RELAY FOR SAN ISABEL</t>
  </si>
  <si>
    <t>10026612</t>
  </si>
  <si>
    <t>Repl Relay-West Station</t>
  </si>
  <si>
    <t>10023273</t>
  </si>
  <si>
    <t>MIDWAY WEST STATION FIBER-FIBER PROJECT</t>
  </si>
  <si>
    <t>Work Order to Complete Engineering Only for West Station 115 kV Substation Addition. Project Includes three new 115 kV Breaker and Half Bays plus one Metered Terminal addition to existing bay.  B&amp;V to complete project drawings, construction specs and bid</t>
  </si>
  <si>
    <t>10059042</t>
  </si>
  <si>
    <t>FENCE - BARB WIRE</t>
  </si>
  <si>
    <t>FDN 115 HFRAME</t>
  </si>
  <si>
    <t>FDN 115KV LOW 3PH BUS STR</t>
  </si>
  <si>
    <t>FDN HIGH 3PH BUS STR</t>
  </si>
  <si>
    <t>FDN 115KV CT STR</t>
  </si>
  <si>
    <t>FDN 115 LOW SWITCH STR</t>
  </si>
  <si>
    <t>FDN 115KV BKR</t>
  </si>
  <si>
    <t>BREAKER BUSHINGS 69KV</t>
  </si>
  <si>
    <t>10048677</t>
  </si>
  <si>
    <t>GROUNDING SYSTEMS: STATION</t>
  </si>
  <si>
    <t>LINE TUNER</t>
  </si>
  <si>
    <t>MICROWAVE MOTOROLA EQUP &amp; 2 WILMORE CONVERTERS</t>
  </si>
  <si>
    <t>MICROWAVE MOTOROLA EQP ADDL CHARGE</t>
  </si>
  <si>
    <t>TUNER-LINES TO GROUND CARRIER</t>
  </si>
  <si>
    <t>MICROWAVE DATA SYS MASTER RADIO-TERM UNIT, CHANNEL UNIT,ANTENNA</t>
  </si>
  <si>
    <t>MULTIPLE ADDRESS MASTER SYSTEM</t>
  </si>
  <si>
    <t>MAS Master Radio - model #9790</t>
  </si>
  <si>
    <t>SECURITY CAMERAS</t>
  </si>
  <si>
    <t>CIRCUIT BREAKERS</t>
  </si>
  <si>
    <t>SEL-2241 RTAC</t>
  </si>
  <si>
    <t>10077634</t>
  </si>
  <si>
    <t>RELAY PANEL # 1</t>
  </si>
  <si>
    <t>RELAY PANEL # 8R</t>
  </si>
  <si>
    <t>10024951</t>
  </si>
  <si>
    <t>RELAY PANEL # 10</t>
  </si>
  <si>
    <t>RELAY PANEL # 9</t>
  </si>
  <si>
    <t>RELAY PANEL # 2</t>
  </si>
  <si>
    <t>RELAY: SEL 311C</t>
  </si>
  <si>
    <t>COMPLETE PANEL 2 RELAYS</t>
  </si>
  <si>
    <t>CARRIER: CCVT 123KV OUTDOOR FILLED</t>
  </si>
  <si>
    <t>TX.-POWER-08021-TX.-POWER</t>
  </si>
  <si>
    <t>REPLACE LTC CONTROLS</t>
  </si>
  <si>
    <t>TX.-POWER-08022-TX.-POWER</t>
  </si>
  <si>
    <t>REGULATOR, FOUNDATION</t>
  </si>
  <si>
    <t>DIRECTIONAL OVERCURRENT RELAY</t>
  </si>
  <si>
    <t>RELAY - IMPEDANCE</t>
  </si>
  <si>
    <t>411L Relay - Line Differential</t>
  </si>
  <si>
    <t>Relay Panels 11 - 16</t>
  </si>
  <si>
    <t>SEL- 311L-1, -7 Line Current Differential System</t>
  </si>
  <si>
    <t>SEL-421-4, -5 Protection, Automation, and Control System</t>
  </si>
  <si>
    <t>SCADA EQUIPMENT- RTU,TRANSDUCERS,RELAYS,CABLES</t>
  </si>
  <si>
    <t>STATION CALL &amp; SIGNAL SYSTEMS</t>
  </si>
  <si>
    <t>STRUCTURES: STEEL DEAD END</t>
  </si>
  <si>
    <t>STRUCTURES: SSVT STEEL</t>
  </si>
  <si>
    <t>SRUCTURES: STEEL</t>
  </si>
  <si>
    <t>STEEL, 115KV LOW DISC SWITCH SUPPORT STR</t>
  </si>
  <si>
    <t>STEEL, 115KV HFRAME DE WITH SWITCH</t>
  </si>
  <si>
    <t>STEEL 115KV HIGH 3PH BUS STR</t>
  </si>
  <si>
    <t>STEEL 115KV LOW 3PH BUS STR</t>
  </si>
  <si>
    <t>STRUCTURES: STATIC MAST STEEL</t>
  </si>
  <si>
    <t>STEEL 115KV HFRAME DE W CCVT</t>
  </si>
  <si>
    <t>STEEL OP PLATFORM SWITCHES &amp; BREAKERS</t>
  </si>
  <si>
    <t>STRUCTURES: STEEL SWITCH</t>
  </si>
  <si>
    <t>STEEL 115KV 1PH CT STRUCTURE</t>
  </si>
  <si>
    <t>SWITCHES: 115KV 500 KV, 2000 AMP</t>
  </si>
  <si>
    <t>SWITCHES: DISCONNECT W/ AUXILIARY SWITCH</t>
  </si>
  <si>
    <t>TOWER - SELF SUPPORTING 90'</t>
  </si>
  <si>
    <t>TRANSF, POTNTL, 2PH, 35001-69</t>
  </si>
  <si>
    <t>TRANSF, POTNTL, 2PH, 35001-69KV</t>
  </si>
  <si>
    <t>TRANSFORMERS:CAPACITOR VOLTAGE 115 KV</t>
  </si>
  <si>
    <t>TRANSFORMER, VOLTAGE: 100 KV</t>
  </si>
  <si>
    <t>CCVT</t>
  </si>
  <si>
    <t>TRANSMITTER/RECEIVER COMBINED</t>
  </si>
  <si>
    <t>TRENCH</t>
  </si>
  <si>
    <t>TUBULAR BUS, COPPER- 3" TO 4"</t>
  </si>
  <si>
    <t>BUS/CONDTR-TUBLR BUS, CO-3" -</t>
  </si>
  <si>
    <t>TWO-WAY FIXED REPEATER STATION</t>
  </si>
  <si>
    <t>Install DME equipment at the West Station sub for PRC-002 compliance.</t>
  </si>
  <si>
    <t>Where is the Project? This project is in Pueblo Co. at the West Station substation.
What is the Project? The project is to realign the transmission lines to match the new substation bays.
Why are we building the project? This project is to increase</t>
  </si>
  <si>
    <t>LAJUNTA BUSHING REPLACEMENTS</t>
  </si>
  <si>
    <t>Invest Carrier Equip-DOT Sub</t>
  </si>
  <si>
    <t>10016512</t>
  </si>
  <si>
    <t>TX.-POWER-08023-TX.-POWER</t>
  </si>
  <si>
    <t>SCADA EQUIP - RTU</t>
  </si>
  <si>
    <t>10022551</t>
  </si>
  <si>
    <t>CARR CURR EQ-WAVE TRAP-1200 AMP</t>
  </si>
  <si>
    <t>LAND - TRACT 13</t>
  </si>
  <si>
    <t>LAND - TRACT 14</t>
  </si>
  <si>
    <t>WPC 30352 COMMUNICATIONS: JMUX</t>
  </si>
  <si>
    <t>Install DME equipment at Baculite Mesa for PRC-002 compliance.</t>
  </si>
  <si>
    <t>10077631</t>
  </si>
  <si>
    <t>10019416</t>
  </si>
  <si>
    <t>SITE PREP</t>
  </si>
  <si>
    <t>10067881</t>
  </si>
  <si>
    <t>10068550</t>
  </si>
  <si>
    <t>Arrester 96kV</t>
  </si>
  <si>
    <t>10052277</t>
  </si>
  <si>
    <t>10002933</t>
  </si>
  <si>
    <t>PWR CIRC BREAK-GAS, 161KV</t>
  </si>
  <si>
    <t>GAS - 161 KV</t>
  </si>
  <si>
    <t>BREAKER: 69kv 1200 amp</t>
  </si>
  <si>
    <t>10050263</t>
  </si>
  <si>
    <t>CONDUIT-CABLE TRENCH</t>
  </si>
  <si>
    <t>Circuit Switcher Station DNU</t>
  </si>
  <si>
    <t>10052275</t>
  </si>
  <si>
    <t>STATION CONTROL CABLE</t>
  </si>
  <si>
    <t>Invest Carrier Equip-Boone Sub</t>
  </si>
  <si>
    <t>10016514</t>
  </si>
  <si>
    <t>REPLACE BOONE BREAKER 69-1 AND ARRESTOR</t>
  </si>
  <si>
    <t>Boone 115kV Line Terminal to Nyberg</t>
  </si>
  <si>
    <t>RPL 115KV BRKR-BOONE</t>
  </si>
  <si>
    <t>Replace existing door and/or locking mechanisms for Boone Substation to allow for compliance with NERC CIP Low Impact Standards.</t>
  </si>
  <si>
    <t>Boone Sub Oil Containment</t>
  </si>
  <si>
    <t>New Boone Autotransformer</t>
  </si>
  <si>
    <t>Add a new 115 kV line terminal at the Boone substation to provide source for the new 115kV Boone-S. Fowler Transmission Line and new South Fowler Tap substation.</t>
  </si>
  <si>
    <t>Replace bushings on 25 MVA tra</t>
  </si>
  <si>
    <t>10022435</t>
  </si>
  <si>
    <t>Boone Substation replace four bushings on breaker 9637</t>
  </si>
  <si>
    <t>10054426</t>
  </si>
  <si>
    <t>Boone Substation Nyberg Line Relay Upgrade</t>
  </si>
  <si>
    <t>10048407</t>
  </si>
  <si>
    <t>REPLACE AT BOONE(NYBERG TERMINAL) RELAYS</t>
  </si>
  <si>
    <t>10048414</t>
  </si>
  <si>
    <t>STRUC/OUTDR-LOW-SWITCH STAND-H</t>
  </si>
  <si>
    <t>Metering - Primary (Substation)</t>
  </si>
  <si>
    <t>SCADA Radio MDS 9710B</t>
  </si>
  <si>
    <t>COMBO CAPACITOR/CRCT BKR CTRL PANEL</t>
  </si>
  <si>
    <t>Panel - Other</t>
  </si>
  <si>
    <t>CARR CURR EQ-POTENT DEV-69KV</t>
  </si>
  <si>
    <t>PWR TRFRMR NBR 08024 BUSHING</t>
  </si>
  <si>
    <t>TX.-POWER-08024-TX.-POWER</t>
  </si>
  <si>
    <t>RELAY: GE GCY DISTANCE</t>
  </si>
  <si>
    <t>Radio Communication Eqp-Antennas, Radio R1-2MHSB,Helix Cable</t>
  </si>
  <si>
    <t>STRUC-HIGH PROF-BAY #2-161KV</t>
  </si>
  <si>
    <t>Structure - Steel H Frame DE</t>
  </si>
  <si>
    <t>SCADA-TRANSDUCER,RTU,CONTROL CABLE</t>
  </si>
  <si>
    <t>TELEMETER EQ-Boeing Betac,remote station,tone transmitter&amp; receiver</t>
  </si>
  <si>
    <t>Transf, Coupling Capacitive Voltage</t>
  </si>
  <si>
    <t>LAND - TRACT 16</t>
  </si>
  <si>
    <t>LAND - TRACT 15</t>
  </si>
  <si>
    <t>10050716</t>
  </si>
  <si>
    <t>Combo-Elec-69-170kv- &lt;= 600amps</t>
  </si>
  <si>
    <t>THE UPGRADE OF THE 60O AMP SWITCHES CURRENTLY LOCATED AT THE DOT TAP TO 12OO AMP SWITCHES AS PART OF THE NYBERG-BOONE TRANSMISSION LINE REBUILD</t>
  </si>
  <si>
    <t>Structures-Sub Equip And Bus 115kv</t>
  </si>
  <si>
    <t>SWITCHGEAR: CUB. 2R DOOR</t>
  </si>
  <si>
    <t>10040949</t>
  </si>
  <si>
    <t>Multi-Mode Fiber between WAPA &amp; PSCO Bdgs</t>
  </si>
  <si>
    <t>10078567</t>
  </si>
  <si>
    <t>CARR CURR EQ-CPLNG CAP-161KV</t>
  </si>
  <si>
    <t>Fiber inside Midway Substation (XCEL/WAPA owned), North of Pueblo, to be completely replaced due to mouse damage. Will require termination at both ends to be put in service.</t>
  </si>
  <si>
    <t>MIDWAY SUB-RELAY UPGRADE   12-06-2010 GC</t>
  </si>
  <si>
    <t>LABORATORY FIXTURES</t>
  </si>
  <si>
    <t>SECTIONALIZING PANEL</t>
  </si>
  <si>
    <t>PANELS-SECTIONALIZING PANEL</t>
  </si>
  <si>
    <t>RELAY:  2 HINGED PANEL 4 RELAYS</t>
  </si>
  <si>
    <t>Relay - Aux</t>
  </si>
  <si>
    <t>SCADA EQUIPMENT- TRANSDUCER</t>
  </si>
  <si>
    <t>CARR CURR EQ-TRAN/REC COMB</t>
  </si>
  <si>
    <t>TUBULAR BUS, ALUM., &lt; 3"</t>
  </si>
  <si>
    <t>Inv Carriers Midway PSCO</t>
  </si>
  <si>
    <t>10012708</t>
  </si>
  <si>
    <t>Replace Failed CCVT - Western to perform the work.</t>
  </si>
  <si>
    <t>10042323</t>
  </si>
  <si>
    <t>OTHER</t>
  </si>
  <si>
    <t>CCVT 115KV  VOLTAGE INST TRNSF</t>
  </si>
  <si>
    <t>Spare Substation Equipment</t>
  </si>
  <si>
    <t>7105399132</t>
  </si>
  <si>
    <t>VACUUM CIRCUIT RECLOSERS</t>
  </si>
  <si>
    <t>PANELS-BUS DIFFERENTIAL RELAY</t>
  </si>
  <si>
    <t>TELEMETERING-RECEIVER</t>
  </si>
  <si>
    <t>CABLE, 795MCM ACSR B</t>
  </si>
  <si>
    <t>10042490</t>
  </si>
  <si>
    <t>69KV LINE EXTENSION FROM THE BLENDE SUBSTATION TO A SUBSTATION AT THE AMERICAN IRON AND METAL FACILITY. AMERICAN IRON WILL BE REIMBURSING FOR THE MATERIAL AND LABOR TO CONSTRUCT THE LINE EXTENSION 07-27-2011  GC</t>
  </si>
  <si>
    <t>FUSE: 69 KV, VERTICAL 180 DEG</t>
  </si>
  <si>
    <t>INSULATORS:POLYMER</t>
  </si>
  <si>
    <t>STATIC WIRE: 3/8 EHS</t>
  </si>
  <si>
    <t>69 KV STRUCTURES</t>
  </si>
  <si>
    <t>PADMOUNT:PRI METERING SPMD</t>
  </si>
  <si>
    <t>10017104</t>
  </si>
  <si>
    <t>10010307</t>
  </si>
  <si>
    <t>CULVERTS</t>
  </si>
  <si>
    <t>10022382</t>
  </si>
  <si>
    <t>10020720</t>
  </si>
  <si>
    <t>10020678</t>
  </si>
  <si>
    <t>ARRESTERS</t>
  </si>
  <si>
    <t>ARRESTER -  69,001-146,000 VOLTS</t>
  </si>
  <si>
    <t>10079177</t>
  </si>
  <si>
    <t>Breaker, Vacuum - 15 Kv</t>
  </si>
  <si>
    <t>10051400</t>
  </si>
  <si>
    <t>CNTL CBL SWITCHGEAR METAL-CLAD</t>
  </si>
  <si>
    <t>SWITCHGEAR-15KV METALCLAD OUTDOOR</t>
  </si>
  <si>
    <t>WPC 30453 COMMUNICATIONS: JMUX</t>
  </si>
  <si>
    <t>CABLE, CONTROL COPPER</t>
  </si>
  <si>
    <t>CABLE, POWER DRAIN WIRE</t>
  </si>
  <si>
    <t>Replace existing door and/or locking mechanisms for Desert Cove Substation to allow for compliance with NERC CIP Low Impact Standards.</t>
  </si>
  <si>
    <t>10068547</t>
  </si>
  <si>
    <t>Desert Cove #1 Feeder 4</t>
  </si>
  <si>
    <t>Install test switches on lockout relays at Desert Cove sub to aid in NERC testing.</t>
  </si>
  <si>
    <t>10075413</t>
  </si>
  <si>
    <t>Replace existing 125VDC lead acid (VLA) battery system with new lead acid (VLA) batteries in Unit 1 switchgear building. Replace battery rack and include containment. Replace the charger. Install manual transfer switch (MTS) for battery trailer connectio</t>
  </si>
  <si>
    <t>FOUNDATION, OTHER</t>
  </si>
  <si>
    <t>FOUNDATION - BREAKER</t>
  </si>
  <si>
    <t>CABLE UNDERGROUND COPPER 2</t>
  </si>
  <si>
    <t>POTENTIAL DEVICE</t>
  </si>
  <si>
    <t>CONDUIT, PVC</t>
  </si>
  <si>
    <t>CIRCUIT SWITCHER MODEL 2030</t>
  </si>
  <si>
    <t>PWR TRFRMR NBR XXXXXX FOUNDATION--POWER TRANSFORMER - FOUNDATION</t>
  </si>
  <si>
    <t>PWR TRFRMR NBR 08243 INSTALLATION--POWER TRANSFORMER - INSTALLATION</t>
  </si>
  <si>
    <t>PWR TRFRMR NBR 38716 INSTALLATION</t>
  </si>
  <si>
    <t>PWR TRFRMR NBR 08243</t>
  </si>
  <si>
    <t>PWR TRFRMR NBR 38716 &amp; RIGGING</t>
  </si>
  <si>
    <t>METER, DEM CT 120-480 V 4W 3 PH ELECT</t>
  </si>
  <si>
    <t>NERC Test Switches</t>
  </si>
  <si>
    <t>CONDUIT VENT, CAST ALUMINUM THREADED 6 IN</t>
  </si>
  <si>
    <t>SWITCH STAND-15kV</t>
  </si>
  <si>
    <t>TELEMETER EQ - TRANSMIT/RECEIVE</t>
  </si>
  <si>
    <t>WAVE TRAP</t>
  </si>
  <si>
    <t>LAND - TRACT 64</t>
  </si>
  <si>
    <t>10018812</t>
  </si>
  <si>
    <t>AIRBRK-3PH-ELEC-69-170KV- 1200-1999AMPS</t>
  </si>
  <si>
    <t>10079917</t>
  </si>
  <si>
    <t>Replace (3) 115kV bushings at Fountain Valley Substation.</t>
  </si>
  <si>
    <t>10057846</t>
  </si>
  <si>
    <t>TX.-POWER-08082-TX.-POWER</t>
  </si>
  <si>
    <t>TX.-POWER-08081-TX.-POWER</t>
  </si>
  <si>
    <t>This WO is for the replacement of the two 115kV MOAB switches at Fountain Valley Substation, 3121 and 3122.</t>
  </si>
  <si>
    <t>10018982</t>
  </si>
  <si>
    <t>AIRBREAK-1PH-MAN-45-69KV-&lt;=600AMPS</t>
  </si>
  <si>
    <t>AIRBRK-3PH-MANL-69-170KV- &lt;= 600AMPS</t>
  </si>
  <si>
    <t>10081387</t>
  </si>
  <si>
    <t>10024515</t>
  </si>
  <si>
    <t>Feeder Metering</t>
  </si>
  <si>
    <t>10022279</t>
  </si>
  <si>
    <t>CONDUIT, ENCD-PVC-UNDR 3"</t>
  </si>
  <si>
    <t>CONDUIT, ENCASED-PVC-&gt;4"-6"</t>
  </si>
  <si>
    <t>Repair Northridge Tap Switches</t>
  </si>
  <si>
    <t>The Northridge battery replacement includes replacing the existing 48VDC charger and flooded lead acid batteries. Additions will include an outdoor rated, fused, double throw manual transfer switch.</t>
  </si>
  <si>
    <t>Replace old M-0067E LTC control unit on XFMR 1 at Northridge substation</t>
  </si>
  <si>
    <t>10081824</t>
  </si>
  <si>
    <t>10017123</t>
  </si>
  <si>
    <t>10012774</t>
  </si>
  <si>
    <t>OTHER INTERRUPTIVE DEV 115-161 KV</t>
  </si>
  <si>
    <t>TX.-POWER-08091-TX.-POWER</t>
  </si>
  <si>
    <t>TX.-POWER-08090-TX.-POWER</t>
  </si>
  <si>
    <t>POWER TRANSFORMER NBR 08401-08401-</t>
  </si>
  <si>
    <t>STRUC-HIGH PROF-BAY #2-69KV</t>
  </si>
  <si>
    <t>FOUNDATION, SWITCHGEAR</t>
  </si>
  <si>
    <t>Inst 69KV Ckt Breakers-Belmont</t>
  </si>
  <si>
    <t>10005774</t>
  </si>
  <si>
    <t>Replace existing door and/or locking mechanisms for Hyde Park to allow for compliance with NERC CIP Low Impact Standards</t>
  </si>
  <si>
    <t>10068559</t>
  </si>
  <si>
    <t>Install test switches on lockout relays at Hyde Park to aid in NERC testing.</t>
  </si>
  <si>
    <t>10075418</t>
  </si>
  <si>
    <t>Install DME equipment at Hyde Park substation for PRC-002 compliance.</t>
  </si>
  <si>
    <t>10077633</t>
  </si>
  <si>
    <t>WPC Sub 30572 Pueblo Hyde Park 2</t>
  </si>
  <si>
    <t>LAND - TRACT 75</t>
  </si>
  <si>
    <t>BUILDING - OTHER</t>
  </si>
  <si>
    <t>10018661</t>
  </si>
  <si>
    <t>AIRBRK-3PH-MANL-15-45KV- &gt;=2000A</t>
  </si>
  <si>
    <t>10020718</t>
  </si>
  <si>
    <t>INTERRUPTING DEVICE STAND</t>
  </si>
  <si>
    <t>CIRCUIT SWITCHER</t>
  </si>
  <si>
    <t>Panel - DME(Disturbance Monitoring Equipment)</t>
  </si>
  <si>
    <t>HYDE PARK HEAT PUMP</t>
  </si>
  <si>
    <t>10043031</t>
  </si>
  <si>
    <t>HYDE PARK AIRCONDITIONER</t>
  </si>
  <si>
    <t>PWR TRFRMR NBR 08403 BUSHING-08403-POWER TRANSFORMER 08403 - BUSHING</t>
  </si>
  <si>
    <t>PWR TRFRMR NBR 08403 FOUNDATION--POWER TRANSFORMER  - FOUNDATION</t>
  </si>
  <si>
    <t>PWR TRFRMR NBR 08403 INSTALLATION-08403-POWER TRANSFORMER 08403 - INSTALLAT</t>
  </si>
  <si>
    <t>POWER TRANSFORMER 08403-08403-POWER TRANSFORMER 08403</t>
  </si>
  <si>
    <t>STATIC MAST</t>
  </si>
  <si>
    <t>SWITCH STAND - 15kV</t>
  </si>
  <si>
    <t>SWITCHES - 7501 - 15000V</t>
  </si>
  <si>
    <t>10019172</t>
  </si>
  <si>
    <t>10018815</t>
  </si>
  <si>
    <t>10020795</t>
  </si>
  <si>
    <t>Replace existing door and/or locking mechanisms for the Pueblo Communications Site to allow for compliance with NERC CIP Low Impact Standards</t>
  </si>
  <si>
    <t>10069450</t>
  </si>
  <si>
    <t>ARRESTER: 115 KV 70 MCOV</t>
  </si>
  <si>
    <t>10049998</t>
  </si>
  <si>
    <t>BREAKER, GAS-115-161 KV</t>
  </si>
  <si>
    <t>10066394</t>
  </si>
  <si>
    <t>WPC 30610 COMMUNICATIONS: JMUX</t>
  </si>
  <si>
    <t>Replace existing door and/or locking mechanisms for Greenhorn Substation to allow for compliance with NERC CIP Low Impact Standards.</t>
  </si>
  <si>
    <t>10068552</t>
  </si>
  <si>
    <t>FOUNDATION, EQUIPMENT</t>
  </si>
  <si>
    <t>Panel - Transformer Differential</t>
  </si>
  <si>
    <t>10075392</t>
  </si>
  <si>
    <t>SWITCH:3 PH 115KV GANG</t>
  </si>
  <si>
    <t>OIL CONTAINMENT BURMING</t>
  </si>
  <si>
    <t>10016226</t>
  </si>
  <si>
    <t>AIR MAGNETIC - 69 KV</t>
  </si>
  <si>
    <t>10014094</t>
  </si>
  <si>
    <t>SWITCH,1PH,MAN,45001-69K,&lt;600</t>
  </si>
  <si>
    <t>AIRBRK-1PH-MAN-69-170KV- 1200-1999AMPS</t>
  </si>
  <si>
    <t>115 KV 3 PH, 1200 AMP 550KV BIL</t>
  </si>
  <si>
    <t>10026453</t>
  </si>
  <si>
    <t>10009212</t>
  </si>
  <si>
    <t>10048613</t>
  </si>
  <si>
    <t>115 KV GAS BREAKER</t>
  </si>
  <si>
    <t>FOUNDATION FOR TRSF.</t>
  </si>
  <si>
    <t>10022280</t>
  </si>
  <si>
    <t>GE JUMX COMMUNICATION EQUIPMENT</t>
  </si>
  <si>
    <t>10040951</t>
  </si>
  <si>
    <t>10018497</t>
  </si>
  <si>
    <t>CONDUIT-ENC COND-STEEL-UNDR 3"</t>
  </si>
  <si>
    <t>CONDUIT, NOT ENCSD PLASTIC &gt;4"- 6"</t>
  </si>
  <si>
    <t>CONDUIT, NOT ENCSD STEEL 2.25"-4"</t>
  </si>
  <si>
    <t>CONTROL CUBICLES-MAIN SWTBRD</t>
  </si>
  <si>
    <t>INST/CHANGE UNDERFREQUENCY REL</t>
  </si>
  <si>
    <t>Replace existing door and/or locking mechanisms for Airport Memorial Substation to allow for compliance with NERC CIP Low Impact Standards.</t>
  </si>
  <si>
    <t>10068542</t>
  </si>
  <si>
    <t>Replacement of the existing LTC at Airport Memorial Substation in CO</t>
  </si>
  <si>
    <t>10081633</t>
  </si>
  <si>
    <t>Inv-Add PCB's &amp; Line Relaying</t>
  </si>
  <si>
    <t>REPLACE 130 VDC 100 AH BATTERIES SYSTEM</t>
  </si>
  <si>
    <t>Mem Airport-Reader Line Breake</t>
  </si>
  <si>
    <t>INSULATORS-POST-115KV</t>
  </si>
  <si>
    <t>LINE TUNER- 115KV UNIT</t>
  </si>
  <si>
    <t>FIBER OPTIC AND CONTROL WIRING</t>
  </si>
  <si>
    <t>PANEL-REALY BREAKER 9637</t>
  </si>
  <si>
    <t>CARR CURR EQ-POTENTIAL DEVICE</t>
  </si>
  <si>
    <t>POWER TRANSFORMER-08241-TX.-POWER</t>
  </si>
  <si>
    <t>TX.-POWER-08145-TX.-POWER</t>
  </si>
  <si>
    <t>TX.-POWER-08144-TX.-POWER</t>
  </si>
  <si>
    <t>115 KV 3 PHASE-GOAB SWITCH 1200 AMP</t>
  </si>
  <si>
    <t>115 KV-POTENTIAL TRANSFORMER CCVT</t>
  </si>
  <si>
    <t>INSULATORS-POST-15KV</t>
  </si>
  <si>
    <t>10020722</t>
  </si>
  <si>
    <t>ARRESTER -  115KV</t>
  </si>
  <si>
    <t>10016447</t>
  </si>
  <si>
    <t>BUS BAR-alum 2" and 4"</t>
  </si>
  <si>
    <t>15kv 2400mvar Capacitors</t>
  </si>
  <si>
    <t>15kv switchgear, 4 feeder breakers,2 main,1 tie,8 relay panels</t>
  </si>
  <si>
    <t>COND. CONTROL CABLE</t>
  </si>
  <si>
    <t>COND. PWR CABLE, Underground, CU</t>
  </si>
  <si>
    <t>PDA UNIT # 2</t>
  </si>
  <si>
    <t>10027065</t>
  </si>
  <si>
    <t>115kv CIRCUIT SWITCHER S&amp;C MOEL 2030 BREAKER</t>
  </si>
  <si>
    <t>POST INSULATORS 115kv</t>
  </si>
  <si>
    <t>POTHEADS (TERMINATORS) 15kv</t>
  </si>
  <si>
    <t>PVC CONDUIT-2" and 6"</t>
  </si>
  <si>
    <t>PWR TRFRMR NBR XXXXXX FOUNDATION</t>
  </si>
  <si>
    <t>PWR TRFRMR NBR 08406</t>
  </si>
  <si>
    <t>115KV 3PHASE GANG OPERATED ELEC SWITCH</t>
  </si>
  <si>
    <t>10024252</t>
  </si>
  <si>
    <t>LAND - TRACT 84</t>
  </si>
  <si>
    <t>10016227</t>
  </si>
  <si>
    <t>10020259</t>
  </si>
  <si>
    <t>SWITCH,1PH,MAN,69001-170K,1200</t>
  </si>
  <si>
    <t>10009214</t>
  </si>
  <si>
    <t>10020671</t>
  </si>
  <si>
    <t>BUILDING FOUNDATION</t>
  </si>
  <si>
    <t>JMUX SONET MULTIPLEXER AND STAND</t>
  </si>
  <si>
    <t>10040950</t>
  </si>
  <si>
    <t>CONDUIT, NOT ENCSD STEEL 2"&amp;UNDER</t>
  </si>
  <si>
    <t>CONDUIT, NOT ENCSD STEEL 3"-4"</t>
  </si>
  <si>
    <t>CUTOUTS, 0-15,000 VOLTS</t>
  </si>
  <si>
    <t>AIRPORT INDUSTRIAL SUB. FEEDER</t>
  </si>
  <si>
    <t>23557059</t>
  </si>
  <si>
    <t>Replace existing door and/or locking mechanisms for Airport Industrial Substation to allow for compliance with NERC CIP Low Impact Standards.</t>
  </si>
  <si>
    <t>10068543</t>
  </si>
  <si>
    <t>PANEL RELAYS</t>
  </si>
  <si>
    <t>CSR 115-1 AIP REPLACE</t>
  </si>
  <si>
    <t>10042290</t>
  </si>
  <si>
    <t>CARR CURR EQ-POTENT DEV-161KV</t>
  </si>
  <si>
    <t>PWR TRFRMR NBR 08404 INSTALLATION</t>
  </si>
  <si>
    <t>POWER TRANSFORMER-08107-POWER TRANSFORMER</t>
  </si>
  <si>
    <t>TX.-POWER-08146-TX.-POWER</t>
  </si>
  <si>
    <t>PWR TRFRMR NBR 08404</t>
  </si>
  <si>
    <t>RELAY - BREAKER FAILURE</t>
  </si>
  <si>
    <t>10075410</t>
  </si>
  <si>
    <t>Static Mast</t>
  </si>
  <si>
    <t>STRUCTURES-SUPPORTING,OUTDOOR</t>
  </si>
  <si>
    <t>Install test switches on lockout relays at the Airport Industrial sub to aid in NERC testing.</t>
  </si>
  <si>
    <t>AIP REPLACE 115-1 CSR</t>
  </si>
  <si>
    <t>LAND - TRACT 30</t>
  </si>
  <si>
    <t>10020263</t>
  </si>
  <si>
    <t>10069636</t>
  </si>
  <si>
    <t>WPC 30695 COMMUNICATIONS: JMUX</t>
  </si>
  <si>
    <t>Replace existing door and/or locking mechanisms for Burnt Mill Substation to allow for compliance with NERC CIP Low Impact Standards.</t>
  </si>
  <si>
    <t>10068546</t>
  </si>
  <si>
    <t>Replacing the ALCAD 200 Ah battery bank with a Enersys CC-05M 100Ah Battery bank solution. Also installing a DC manual transfer switch, DC bus bar and wall penetration for backup DC capabilities.</t>
  </si>
  <si>
    <t>LIGHTNING MAST</t>
  </si>
  <si>
    <t>RELAY: SEL 311L 421</t>
  </si>
  <si>
    <t>POST INSULATORS - 115KV</t>
  </si>
  <si>
    <t>PWR TRFRMR NBR 08405 INSTALLATION</t>
  </si>
  <si>
    <t>POWER TRANSFORMER 08405</t>
  </si>
  <si>
    <t>10075412</t>
  </si>
  <si>
    <t>Replace existing door and/or locking mechanisms for Pueblo Reservoir Substation to allow for compliance with NERC CIP Low Impact Standards.</t>
  </si>
  <si>
    <t>10068548</t>
  </si>
  <si>
    <t>LAND - TRACT 20</t>
  </si>
  <si>
    <t>LAND - TRACT 19</t>
  </si>
  <si>
    <t>LAND - TRACT 21 : 27654 U.S. Highway 50</t>
  </si>
  <si>
    <t>STRUCTURES-STATION ROCK</t>
  </si>
  <si>
    <t>10022521</t>
  </si>
  <si>
    <t>10022656</t>
  </si>
  <si>
    <t>CARR CURR EQ-CPLNG CAP-69KV</t>
  </si>
  <si>
    <t>CTRL CUB-CUBICLE-AUXILLIARY</t>
  </si>
  <si>
    <t>CTRL CUB-RELAY-MAIN/TIE-BREAKER</t>
  </si>
  <si>
    <t>Repl Battery Charger-LaJunta</t>
  </si>
  <si>
    <t>Inv-LaJunta 115KV Line Relays</t>
  </si>
  <si>
    <t>10005475</t>
  </si>
  <si>
    <t>REPLACE SELECT BUSHINGS ON 69KV BREAKERS</t>
  </si>
  <si>
    <t>10048797</t>
  </si>
  <si>
    <t>Repl Battery Syst-LaJunta Sub</t>
  </si>
  <si>
    <t>STRUC/OUTDR-LOW-LIGHTNING MAST</t>
  </si>
  <si>
    <t>PANEL, INSTRUMENT, GAUGE-OTHE</t>
  </si>
  <si>
    <t>TX.-POWER-08027-TX.-POWER</t>
  </si>
  <si>
    <t>TX.-POWER-08026-TX.-POWER</t>
  </si>
  <si>
    <t>TX.-POWER-08025-TX.-POWER</t>
  </si>
  <si>
    <t>STRUC SUPPORTING-RADIO ANTENNA</t>
  </si>
  <si>
    <t>7105824131</t>
  </si>
  <si>
    <t>SWITCHES, 7501 - 15000V</t>
  </si>
  <si>
    <t>10010097</t>
  </si>
  <si>
    <t>TELEMETERING EQ.- TRANSMITTER</t>
  </si>
  <si>
    <t>INSTALL 2 6 MVAR, 69KV CAPACITOR BANKS IN ROCKY FORD SUBSTATION</t>
  </si>
  <si>
    <t>10040158</t>
  </si>
  <si>
    <t>PANELS, CRCT BRKR CNTRL PANEL</t>
  </si>
  <si>
    <t>PWR CRCT BKR- 4160V, 600A</t>
  </si>
  <si>
    <t>TX.-POWER-08031-TX.-POWER</t>
  </si>
  <si>
    <t>TX.-POWER-08032-TX.-POWER</t>
  </si>
  <si>
    <t>TX.-POWER-08035-TX.-POWER</t>
  </si>
  <si>
    <t>TX.-POWER-08028-TX.-POWER</t>
  </si>
  <si>
    <t>TX.-POWER-08030-TX.-POWER</t>
  </si>
  <si>
    <t>TX.-POWER-08034-TX.-POWER</t>
  </si>
  <si>
    <t>CARR CURR EQ-RECEIVER</t>
  </si>
  <si>
    <t>RECLOSING RELAY</t>
  </si>
  <si>
    <t>YRD.LGHTG.SYSTS.-STR&amp;IMPRV.</t>
  </si>
  <si>
    <t>CABLE UG, 15 KV 1000 MCM</t>
  </si>
  <si>
    <t>10026628</t>
  </si>
  <si>
    <t>WPC Sub 40370 South Fowler Sub</t>
  </si>
  <si>
    <t>Land &amp; Easement: Land-6.887 acres &amp; Easement-13.83 acres, SE 1/4 of S32 T22S R59W Otero County Parcel # 435000000106</t>
  </si>
  <si>
    <t>10067128</t>
  </si>
  <si>
    <t>Station Conductor</t>
  </si>
  <si>
    <t>HVAC - Control Building</t>
  </si>
  <si>
    <t>Construct a new 115/69 kV substation at the South Fowler Tap 115 kV structure and add an 80 MVA 115/69 kV transformer.  This WO will cover the  115 kV terminals, bus structures, relay/control, and sectionalizing switches in the new substation. In additio</t>
  </si>
  <si>
    <t>Foundation, High Switch</t>
  </si>
  <si>
    <t>POLE, WOOD, 30' TO 40'</t>
  </si>
  <si>
    <t>Scada Equip - Not Available</t>
  </si>
  <si>
    <t>Locks</t>
  </si>
  <si>
    <t>Steel, High 3Ph Bus</t>
  </si>
  <si>
    <t>Steel, Low Switch</t>
  </si>
  <si>
    <t>Steel, A Frame DE</t>
  </si>
  <si>
    <t>Steel, High Switch</t>
  </si>
  <si>
    <t>Steel, Low Bus</t>
  </si>
  <si>
    <t>Steel - Shield Mast</t>
  </si>
  <si>
    <t>Arrestor &amp; Switch-Manzanola</t>
  </si>
  <si>
    <t>10020975</t>
  </si>
  <si>
    <t>RECLOSERS-1 PHASE-2400-15000V</t>
  </si>
  <si>
    <t>Replace (3) 25kV Bushings at Ordway Substation</t>
  </si>
  <si>
    <t>10057844</t>
  </si>
  <si>
    <t>10027441</t>
  </si>
  <si>
    <t>10068608</t>
  </si>
  <si>
    <t>115kV SF6 Circuit Breaker</t>
  </si>
  <si>
    <t>1 Lot Switchyard Control and Protection</t>
  </si>
  <si>
    <t>BACULITE MESA SUBSTATION</t>
  </si>
  <si>
    <t>Replacing the ALCAD 240 Ah battery bank with a Enersys EC-07M 290Ah Battery bank solution. Also installing a DC manual transfer switch and wall penetration for backup DC capabilities.</t>
  </si>
  <si>
    <t>Replace existing door and/or locking mechanisms for Baculite Mesa Substation to allow for compliance with NERC CIP Low Impact Standards.</t>
  </si>
  <si>
    <t>10068545</t>
  </si>
  <si>
    <t>Tubular Steel Take-Off Structure</t>
  </si>
  <si>
    <t>Capacitor Voltage Transformer (CVT) sn 5061883-001</t>
  </si>
  <si>
    <t>Capacitor Voltage Transformer (CVT) sn 5061883-002</t>
  </si>
  <si>
    <t>Capacitor Voltage Transformer (CVT) sn 5061883-003</t>
  </si>
  <si>
    <t>BUILDING:STATION CONTROL</t>
  </si>
  <si>
    <t>10027650</t>
  </si>
  <si>
    <t>ARRESTORS</t>
  </si>
  <si>
    <t>10051574</t>
  </si>
  <si>
    <t>BREAKER: 115 KV 2000 AMP 40KA</t>
  </si>
  <si>
    <t>CLEARING AND GRADING</t>
  </si>
  <si>
    <t>CONDUIT AND FITTINGS</t>
  </si>
  <si>
    <t>Replace existing door and/or locking mechanisms for Nyberg Substation to allow for compliance with NERC CIP Low Impact Standards.</t>
  </si>
  <si>
    <t>10068553</t>
  </si>
  <si>
    <t>NYBERG SUBSTATION</t>
  </si>
  <si>
    <t>Nyberg Line Terminal</t>
  </si>
  <si>
    <t>GROUNDING SYSTEM STATION</t>
  </si>
  <si>
    <t>LINE TUNING UNIT</t>
  </si>
  <si>
    <t>PANEL # 3</t>
  </si>
  <si>
    <t>PANEL # 4</t>
  </si>
  <si>
    <t>PANEL # 1</t>
  </si>
  <si>
    <t>PANEL # 2</t>
  </si>
  <si>
    <t>STRUCTURE: STEEL</t>
  </si>
  <si>
    <t>Structure - Steel</t>
  </si>
  <si>
    <t>Switches - 15001-25000v</t>
  </si>
  <si>
    <t>SWITCHES: DISCONNECT 2000 AMP VB</t>
  </si>
  <si>
    <t>TRANSFORMERS: CCVT</t>
  </si>
  <si>
    <t>TRANSFORMER: VOLTAGE CAPACITOR 115 KV</t>
  </si>
  <si>
    <t>STATION FENCING</t>
  </si>
  <si>
    <t>10069346</t>
  </si>
  <si>
    <t>ARRESTER: STATION CLASS 30KV, 24.4 POLYMER</t>
  </si>
  <si>
    <t>10044528</t>
  </si>
  <si>
    <t>LIGHTNING ARRESTER 96KV</t>
  </si>
  <si>
    <t>10061887</t>
  </si>
  <si>
    <t>10052395</t>
  </si>
  <si>
    <t>CIRCUIT BREAKER 115KV</t>
  </si>
  <si>
    <t>BREAKER: 115KV 650 KV 1200 A CIRCUIT BREAKER</t>
  </si>
  <si>
    <t>BREAKER: 13.8 KV CIRCUIT BREAKERS</t>
  </si>
  <si>
    <t>BREAKER: 34.5 200 KV 1200 A CIRCUIT BREAKER</t>
  </si>
  <si>
    <t>BUS: TUBING AND CONDUCTOR</t>
  </si>
  <si>
    <t>GRID ROUTER</t>
  </si>
  <si>
    <t>STATION CONDUCTOR</t>
  </si>
  <si>
    <t>CCVT:115KV</t>
  </si>
  <si>
    <t>Replacement for failed B phase CCVT( reader Line)</t>
  </si>
  <si>
    <t>10068184</t>
  </si>
  <si>
    <t>Rattlesnake Butte 115kv Terminal Addition for Busch Ranch II Wind Farm</t>
  </si>
  <si>
    <t>Replace existing door and/or locking mechanisms for Rattlesnake Substation to allow for compliance with NERC CIP Low Impact Standards</t>
  </si>
  <si>
    <t>CONSTRUCT RATTLESNAKE BUTTE SUBSTATION IN HUERFANO COUNTY  03-01-2012 GC</t>
  </si>
  <si>
    <t>115kV Interconnection at Rattlesnake Butte for Peak View Wind Farm</t>
  </si>
  <si>
    <t>This PMU is serving the purpose for both Peakview and Busch Ranch I</t>
  </si>
  <si>
    <t>10066732</t>
  </si>
  <si>
    <t>Foundation, CTPT</t>
  </si>
  <si>
    <t>Foundation, Bus</t>
  </si>
  <si>
    <t>Foundation, HFrame</t>
  </si>
  <si>
    <t>STATION GROUNDING SYSTEM</t>
  </si>
  <si>
    <t>GROUND GRID</t>
  </si>
  <si>
    <t>STRUCTURE: H FRAME DEADEND</t>
  </si>
  <si>
    <t>OPERATING PLATFORM</t>
  </si>
  <si>
    <t>Pnls,Instr,Gauge,Relay&amp;Control-Othr</t>
  </si>
  <si>
    <t>Potential Device - Ccvt</t>
  </si>
  <si>
    <t>REACTOR: SINGLE PHASE SHUNT</t>
  </si>
  <si>
    <t>Relay - Other CCVT Protection</t>
  </si>
  <si>
    <t>Wind Farm PMU (Phasor Measurement Unit) for Peakview &amp; Busch Ranch 1</t>
  </si>
  <si>
    <t>STEEL 115KV CVT STR</t>
  </si>
  <si>
    <t>STEEL 115KV HFRAME DE</t>
  </si>
  <si>
    <t>STEEL 115KV 3PH METERING UNIT SUPP</t>
  </si>
  <si>
    <t>STEEL 115KV 3PH LOW BUS STR</t>
  </si>
  <si>
    <t>SWITCH 115KV</t>
  </si>
  <si>
    <t>SWITCH: 13.8 KV 110KV 1200 A DISCONNECT</t>
  </si>
  <si>
    <t>SWITCH: 1200 A W/AUX 138 KV</t>
  </si>
  <si>
    <t>SEL ETHERNET SWITCH</t>
  </si>
  <si>
    <t>CTPT</t>
  </si>
  <si>
    <t>WPC Transmission Line #  235 DNU</t>
  </si>
  <si>
    <t>T-LIN S36 T23 R57</t>
  </si>
  <si>
    <t>T-LIN S24 T22 R58</t>
  </si>
  <si>
    <t>T-LIN S04 T23 R55</t>
  </si>
  <si>
    <t>T-LIN S08 T22 R58</t>
  </si>
  <si>
    <t>T-LIN S31 T20 R61</t>
  </si>
  <si>
    <t>T-LIN S07 T20 R61</t>
  </si>
  <si>
    <t>T-LIN S21 T23 R55</t>
  </si>
  <si>
    <t>T-LIN S24 T22 R57</t>
  </si>
  <si>
    <t>T-LIN S02 T22 R59</t>
  </si>
  <si>
    <t>T-LIN S25 T21 R60</t>
  </si>
  <si>
    <t>T-LIN S30 T20 R62</t>
  </si>
  <si>
    <t>T-LIN S23 T20 R64</t>
  </si>
  <si>
    <t>T-LIN S03 T21 R60</t>
  </si>
  <si>
    <t>T-LIN S07 T19 R61</t>
  </si>
  <si>
    <t>T-LIN S13 T22 R58</t>
  </si>
  <si>
    <t>T-LIN S23 T22 R57</t>
  </si>
  <si>
    <t>T-LIN S19 T22 R56</t>
  </si>
  <si>
    <t>T-LIN S14 T20 R64</t>
  </si>
  <si>
    <t>T-LIN S28 T23 R55</t>
  </si>
  <si>
    <t>T-LIN S08 T19 R64</t>
  </si>
  <si>
    <t>T-LIN S10 T22 R58</t>
  </si>
  <si>
    <t>T-LIN S09 T20 R05</t>
  </si>
  <si>
    <t>T-LIN S04 T24 R55</t>
  </si>
  <si>
    <t>T-LIN S20 T22 R58</t>
  </si>
  <si>
    <t>T-LIN S20 T22 R56</t>
  </si>
  <si>
    <t>T-LIN S09 T20 R64</t>
  </si>
  <si>
    <t>T-LIN S32 T20 R62</t>
  </si>
  <si>
    <t>T-LIN S25 T20 R63</t>
  </si>
  <si>
    <t>T-LIN S33 T23 R55</t>
  </si>
  <si>
    <t>T-LIN S07 T22 R58</t>
  </si>
  <si>
    <t>T-LIN S19 T22 R57</t>
  </si>
  <si>
    <t>T-LIN S11 T22 R59</t>
  </si>
  <si>
    <t>T-LIN S03 T22 R59</t>
  </si>
  <si>
    <t>T-LIN S30 T20 R61</t>
  </si>
  <si>
    <t>T-LIN S04 T20 R61</t>
  </si>
  <si>
    <t>T-LIN S18 T21 R60</t>
  </si>
  <si>
    <t>T-LIN S11 T20 R64</t>
  </si>
  <si>
    <t>T-LIN S22 T22 R57</t>
  </si>
  <si>
    <t>T-LIN S11 T20 R65</t>
  </si>
  <si>
    <t>T-LIN S10 T20 R64</t>
  </si>
  <si>
    <t>T-LIN S09 T22 R58</t>
  </si>
  <si>
    <t>T-LIN S12 T22 R59</t>
  </si>
  <si>
    <t>T-LIN S12 T20 R65</t>
  </si>
  <si>
    <t>T-LIN S29 T22 R59</t>
  </si>
  <si>
    <t>T-LIN S21 T20 R65</t>
  </si>
  <si>
    <t>T-LIN S31 T21 R59</t>
  </si>
  <si>
    <t>T-LIN S04 T22 R59</t>
  </si>
  <si>
    <t>T-LIN S20 T22 R57</t>
  </si>
  <si>
    <t>T-LIN S21 T22 R57</t>
  </si>
  <si>
    <t>T-LIN S33 T22 R55</t>
  </si>
  <si>
    <t>WOOD 1 POLE 50'</t>
  </si>
  <si>
    <t>WOOD 1 POLE 55'</t>
  </si>
  <si>
    <t>WOOD 1 POLE 60'</t>
  </si>
  <si>
    <t>WOOD 1 POLE 65'</t>
  </si>
  <si>
    <t>WOOD 1 POLE 70'</t>
  </si>
  <si>
    <t>WOOD 1 POLE 75'</t>
  </si>
  <si>
    <t>WOOD 1 POLE 80'</t>
  </si>
  <si>
    <t>WOOD 1 POLE 95'</t>
  </si>
  <si>
    <t>WOOD 2 POLES 70'</t>
  </si>
  <si>
    <t>WOOD 3 POLES 70'</t>
  </si>
  <si>
    <t>WPC Transmission Line #  238 DNU</t>
  </si>
  <si>
    <t>WPC Transmission Line #  280</t>
  </si>
  <si>
    <t>LAND - TRACT 40</t>
  </si>
  <si>
    <t>LAND - TRACT 39</t>
  </si>
  <si>
    <t>LAND - TRACT 43</t>
  </si>
  <si>
    <t>LAND - TRACT 41</t>
  </si>
  <si>
    <t>LAND - TRACT 44</t>
  </si>
  <si>
    <t>LAND - TRACT 42</t>
  </si>
  <si>
    <t>T-LIN S05 T21 R65</t>
  </si>
  <si>
    <t>T-LIN S33 T20 R65</t>
  </si>
  <si>
    <t>T-LIN S04 T21 R65</t>
  </si>
  <si>
    <t>T-LIN S09 T21 R65</t>
  </si>
  <si>
    <t>WOOD 1 POLE 30'</t>
  </si>
  <si>
    <t>WOOD 1 POLE 35'</t>
  </si>
  <si>
    <t>WOOD 1 POLE 40'</t>
  </si>
  <si>
    <t>WOOD 3 POLES 75'</t>
  </si>
  <si>
    <t>STEEL 1 POLE 65'</t>
  </si>
  <si>
    <t>STEEL 1 POLE 70'</t>
  </si>
  <si>
    <t>STEEL 1 POLE 75'</t>
  </si>
  <si>
    <t>7105716131</t>
  </si>
  <si>
    <t>T-LIN S09 T24 R55</t>
  </si>
  <si>
    <t>T-LIN S05 T24 R50</t>
  </si>
  <si>
    <t>T-LIN S03 T24 R54</t>
  </si>
  <si>
    <t>T-LIN S15 T24 R55</t>
  </si>
  <si>
    <t>T-LIN S04 T24 R54</t>
  </si>
  <si>
    <t>T-LIN S14 T24 R55</t>
  </si>
  <si>
    <t>T-LIN S16 T24 R55</t>
  </si>
  <si>
    <t>WOOD 2 POLES 65'</t>
  </si>
  <si>
    <t>X - DNU - RETIRED LINE</t>
  </si>
  <si>
    <t>LAND - TRACT 36</t>
  </si>
  <si>
    <t>LAND - TRACT 22</t>
  </si>
  <si>
    <t>LAND - TRACT 37</t>
  </si>
  <si>
    <t>T-LIN S15 T18 R70</t>
  </si>
  <si>
    <t>T-LIN S16 T21 R64</t>
  </si>
  <si>
    <t>T-LIN S23 T18 R70</t>
  </si>
  <si>
    <t>T-LIN S21 T18 R70</t>
  </si>
  <si>
    <t>T-LIN S07 T19 R69</t>
  </si>
  <si>
    <t>T-LIN S19 T15 R69</t>
  </si>
  <si>
    <t>T-LIN S21 T17 R70</t>
  </si>
  <si>
    <t>T-LIN S03 T18 R70</t>
  </si>
  <si>
    <t>T-LIN S30 T15 R69</t>
  </si>
  <si>
    <t>T-LIN S13 T15 R70</t>
  </si>
  <si>
    <t>T-LIN S25 T18 R70</t>
  </si>
  <si>
    <t>T-LIN S24 T15 R70</t>
  </si>
  <si>
    <t>T-LIN S25 T15 R70</t>
  </si>
  <si>
    <t>T-LIN S29 T18 R70</t>
  </si>
  <si>
    <t>T-LIN S19 T20 R64</t>
  </si>
  <si>
    <t>T-LIN S16 T18 R70</t>
  </si>
  <si>
    <t>T-LIN S20 T18 R70</t>
  </si>
  <si>
    <t>T-LIN S10 T18 R70</t>
  </si>
  <si>
    <t>T-LIN S31 T20 R64</t>
  </si>
  <si>
    <t>T-LIN S16 T17 R70</t>
  </si>
  <si>
    <t>T-LIN S27 T17 R70</t>
  </si>
  <si>
    <t>T-LIN S22 T18 R70</t>
  </si>
  <si>
    <t>T-LIN S24 T18 R70</t>
  </si>
  <si>
    <t>10009471</t>
  </si>
  <si>
    <t>10011185</t>
  </si>
  <si>
    <t>Inv-Rebld Belmont to Blende Ln</t>
  </si>
  <si>
    <t>5105204113</t>
  </si>
  <si>
    <t>WOOD 1 POLE 25'</t>
  </si>
  <si>
    <t>Wood 1 Pole 45'</t>
  </si>
  <si>
    <t>60020842</t>
  </si>
  <si>
    <t>WOOD 1 POLE 45'</t>
  </si>
  <si>
    <t>WOOD 1 POLE 85'</t>
  </si>
  <si>
    <t>WOOD 2 POLES 110'</t>
  </si>
  <si>
    <t>WOOD 2 POLES 60'</t>
  </si>
  <si>
    <t>WOOD 5 POLES 35'</t>
  </si>
  <si>
    <t>CABLE, OH-QUADRUPLEX-1/0</t>
  </si>
  <si>
    <t>CONDUCTOR, OH CU POLY 4</t>
  </si>
  <si>
    <t>CONDUCTOR, OH</t>
  </si>
  <si>
    <t>AIRPORT INDUSTRIAL 61905 EXIT CABLES PAR : ETOR115 AIRPORT INDUSTRIAL EXIT CABLES AIRPORT INDUSTRIAL EXIT CABLES</t>
  </si>
  <si>
    <t>Electric Transmission Replace 115kv : ETOR115 AIRPORT INDUSTRIAL EXIT CABLES AIRPORT INDUSTRIAL EXIT CABLES</t>
  </si>
  <si>
    <t>60020797</t>
  </si>
  <si>
    <t>Switches - 7501 - 15000v</t>
  </si>
  <si>
    <t>SWITCHES-OVER 34500V</t>
  </si>
  <si>
    <t>T-LIN S21 T23 R56</t>
  </si>
  <si>
    <t>T-LIN S22 T23 R56</t>
  </si>
  <si>
    <t>T-LIN S06 T24 R55</t>
  </si>
  <si>
    <t>T-LIN S35 T23 R56</t>
  </si>
  <si>
    <t>T-LIN S17 T25 R56</t>
  </si>
  <si>
    <t>T-LIN S05 T23 R56</t>
  </si>
  <si>
    <t>T-LIN S17 T23 R56</t>
  </si>
  <si>
    <t>T-LIN S01 T24 R56</t>
  </si>
  <si>
    <t>T-LIN S34 T23 R56</t>
  </si>
  <si>
    <t>T-LIN S18 T23 R56</t>
  </si>
  <si>
    <t>STEEL 1 POLE 25'</t>
  </si>
  <si>
    <t>STEEL 1 POLE 40'</t>
  </si>
  <si>
    <t>STEEL 1 POLE 50'</t>
  </si>
  <si>
    <t>WOOD 1 POLE 90'</t>
  </si>
  <si>
    <t>SWITCHES-0-5000V</t>
  </si>
  <si>
    <t>10005127</t>
  </si>
  <si>
    <t>CDTR, OH ACSR, BARE,798MCM &amp; &gt;</t>
  </si>
  <si>
    <t>CONDUCTOR, OH-COPPER,BARE-4/0</t>
  </si>
  <si>
    <t>CONDUCTOR, OH-COPPER,BARE-4</t>
  </si>
  <si>
    <t>Investment-TCI 69KV Upgrade</t>
  </si>
  <si>
    <t>X - DNUWPC Transmission Line #  221</t>
  </si>
  <si>
    <t>X DNU # 210 (T) Canon Plant-Pole</t>
  </si>
  <si>
    <t>Electric Transmission OH Replace 69kv : ETOR69 BLACK HILLS ENERGY 3/4 MILES EAST OF HOLCIM FLORENCE</t>
  </si>
  <si>
    <t>60018026</t>
  </si>
  <si>
    <t>115KV CROSS ARM REPLACEMENT REQUIRED CROSS ARM STRUCTURE REPLACEMENT IDENTIFIED DURING OUR 2014 AERIAL AND GROUND PATROLS OF OUR 115KV</t>
  </si>
  <si>
    <t>10049900</t>
  </si>
  <si>
    <t>60018652</t>
  </si>
  <si>
    <t>60018686</t>
  </si>
  <si>
    <t>10015121</t>
  </si>
  <si>
    <t>10052147</t>
  </si>
  <si>
    <t>CanonW 115kv Double Circuit Ta</t>
  </si>
  <si>
    <t>CCP-Tallahassee Tap 115 kV line requires repaires. In 2014 several structures were identified as rejected during the ground line patrol. We also need to replace several other structures on this line in order to comply with regulations.</t>
  </si>
  <si>
    <t>Electric Transmission : ETOR115 BLACK HILLS ENERGY CANON PLANT TO TALLAHASSEE 115 CANON CITY</t>
  </si>
  <si>
    <t>7105210131</t>
  </si>
  <si>
    <t>X DNU # 214 (T) Skala Tap-Skala</t>
  </si>
  <si>
    <t>STEEL 2 POLES 70'</t>
  </si>
  <si>
    <t>X DNU # 215 (T) Hyde Park- West</t>
  </si>
  <si>
    <t>7105215131</t>
  </si>
  <si>
    <t>10053964</t>
  </si>
  <si>
    <t>Pueblo Plant  Sub-West Station</t>
  </si>
  <si>
    <t>Repl 3 pole Struc-Ln 215</t>
  </si>
  <si>
    <t>10019127</t>
  </si>
  <si>
    <t>10024752</t>
  </si>
  <si>
    <t>WOOD 2 POLES 75'</t>
  </si>
  <si>
    <t>WOOD 3 POLES 65'</t>
  </si>
  <si>
    <t>X DNU # 243 (T) Nyberg Sub</t>
  </si>
  <si>
    <t>7105243131</t>
  </si>
  <si>
    <t>X DNU # 247 (T)  PDA Tap to PDA</t>
  </si>
  <si>
    <t>10016448</t>
  </si>
  <si>
    <t>Const new 115kv PDA T-line tap</t>
  </si>
  <si>
    <t>X DNU # 262 (T) Pueblo Plant</t>
  </si>
  <si>
    <t>7105262131</t>
  </si>
  <si>
    <t>10051845</t>
  </si>
  <si>
    <t>This project is to replace the structures that were distroyed in the storm that hit pueblo on june 23 2015</t>
  </si>
  <si>
    <t>This project is to install fiber between Pueblo Plant substation and Reader substation on Black Hills 115 kV line</t>
  </si>
  <si>
    <t>10052055</t>
  </si>
  <si>
    <t>CONDUIT, URD-PIPE, 2"</t>
  </si>
  <si>
    <t>X DNU # 269 (T) Dsert Cove</t>
  </si>
  <si>
    <t>7105269131</t>
  </si>
  <si>
    <t>This work order is to rebuild the 115 kV transmission line that runs from Desert Cove substation to Mid way substation.</t>
  </si>
  <si>
    <t>Desert Cove - West Station Sub</t>
  </si>
  <si>
    <t>WEST STATION-DESERT COVE 115KV TRANSMISSION LINE UPGRADE
W 1/2NE1/4SE1/4 SEC 20 T20S. R65W</t>
  </si>
  <si>
    <t>10050711</t>
  </si>
  <si>
    <t>REPLACE 2-65' H FRAME STRUCTURE, AND 1 - 21' TIMBER</t>
  </si>
  <si>
    <t>60020145</t>
  </si>
  <si>
    <t>Broken arm at structure 84 needs to be replaced as well as a broken X-brace at structure 102</t>
  </si>
  <si>
    <t>10052050</t>
  </si>
  <si>
    <t>10018508</t>
  </si>
  <si>
    <t>X DNU # 290 (T) Canon West Sub</t>
  </si>
  <si>
    <t>10022172</t>
  </si>
  <si>
    <t>Build line-C West- Victor-22mi</t>
  </si>
  <si>
    <t>ROW -Canon W to Victor-Ln 290</t>
  </si>
  <si>
    <t>X DNU # 295 (T) Airport Memorial</t>
  </si>
  <si>
    <t>50505XFER</t>
  </si>
  <si>
    <t>10024213</t>
  </si>
  <si>
    <t>dummy</t>
  </si>
  <si>
    <t>10026155</t>
  </si>
  <si>
    <t>Bld 115kV Readr-Airport Mem Ln</t>
  </si>
  <si>
    <t>Engineering New T-line #295</t>
  </si>
  <si>
    <t>ROW for New TLine-Reader-AirMe</t>
  </si>
  <si>
    <t>X DNU # 296 (T) Reader-Rattle</t>
  </si>
  <si>
    <t>X DNU # 720 (D) Blende Sub</t>
  </si>
  <si>
    <t>Conductor, Oh Copper WP 1/0</t>
  </si>
  <si>
    <t>60017969</t>
  </si>
  <si>
    <t>Electric Transmission OH Replace 69kv : ETOR69 REPLACE TRANS POLE HWY 50 E &amp; 27TH LANE PUEBLO</t>
  </si>
  <si>
    <t>10023306</t>
  </si>
  <si>
    <t>7105720131</t>
  </si>
  <si>
    <t>Repl pole-Aspen-line 720</t>
  </si>
  <si>
    <t>X DNU # 736 (D) Blende Sub</t>
  </si>
  <si>
    <t>10004937</t>
  </si>
  <si>
    <t>7105736131</t>
  </si>
  <si>
    <t>Inv-Summit Brick 69KV Reloc</t>
  </si>
  <si>
    <t>CABLE, OVERHEAD-DUPLEX SIZE 6 &amp; SMALLER</t>
  </si>
  <si>
    <t>CONDUCTOR, OH ACSR, BARE 4/0</t>
  </si>
  <si>
    <t>X DNU # 740 (D) Belmont Sub</t>
  </si>
  <si>
    <t>7105740131</t>
  </si>
  <si>
    <t>X DNU # 744 (D) Belmont Tap</t>
  </si>
  <si>
    <t>7105744131</t>
  </si>
  <si>
    <t>X DNU # 752 (D) Hyde Park</t>
  </si>
  <si>
    <t>This project will consist of replacing 11 structures on the 69 kV line that runs between West Station substation and Stonemoor substation. These structures were identified during an osmose inspection as rejected .</t>
  </si>
  <si>
    <t>10051384</t>
  </si>
  <si>
    <t>10024751</t>
  </si>
  <si>
    <t>7105752131</t>
  </si>
  <si>
    <t>X DNU # 756 (D) Hyde Park</t>
  </si>
  <si>
    <t>Several structures on the 115 kV line between West Station and Pueblo Plant substations have been identified as bad poles during a ground line inspection.</t>
  </si>
  <si>
    <t>7105756131</t>
  </si>
  <si>
    <t>X DNU # 760 (D) Stonemoore Hills</t>
  </si>
  <si>
    <t>7105760131</t>
  </si>
  <si>
    <t>X DNU # 764 (D) Stonemoore Hills</t>
  </si>
  <si>
    <t>Stonemoore Hills-Sunset Park</t>
  </si>
  <si>
    <t>Pole - Not Available</t>
  </si>
  <si>
    <t>X DNU # 768 (D) Prairie Ave</t>
  </si>
  <si>
    <t>10017618</t>
  </si>
  <si>
    <t>7105768131</t>
  </si>
  <si>
    <t>CDOT-Pueblo Blvd&amp;Hwy 78 Widen</t>
  </si>
  <si>
    <t>X DNU # 772 (D) Freemary</t>
  </si>
  <si>
    <t>S14,T21S,R65W-LAND RIGHTS-LA BELLA</t>
  </si>
  <si>
    <t>10026084</t>
  </si>
  <si>
    <t>S14,T21S,R65W-LAND RIGHTS-CCS DEVELOP</t>
  </si>
  <si>
    <t>S14,T21S,R65W-LAND RIGHTS-EDEN</t>
  </si>
  <si>
    <t>S14,T21S,R65W-LAND RIGHTS-PRUTCH</t>
  </si>
  <si>
    <t>S14,T21S,R65W-LAND RIGHTS-DIAZ</t>
  </si>
  <si>
    <t>Inst poles &amp; insul-#772-Lowes</t>
  </si>
  <si>
    <t>10026131</t>
  </si>
  <si>
    <t>Replace 69 kV three pole structure that was hit by a car at Freemary substation</t>
  </si>
  <si>
    <t>10050672</t>
  </si>
  <si>
    <t>X DNU # 776 (D) Freemary</t>
  </si>
  <si>
    <t>RELOCATE 69 KV LINE AT READER SUB.Electr : ETOR69  RELOCATE 69 READER</t>
  </si>
  <si>
    <t>60018767</t>
  </si>
  <si>
    <t>X DNU # 780 (D) Readers</t>
  </si>
  <si>
    <t>10015322</t>
  </si>
  <si>
    <t>7105780131</t>
  </si>
  <si>
    <t>Partial Rebuild of 69 KV KS-2</t>
  </si>
  <si>
    <t>X DNU # 782 (D) Nepesta</t>
  </si>
  <si>
    <t>7105782131</t>
  </si>
  <si>
    <t>Repl 9 str-line 782-Wind damag</t>
  </si>
  <si>
    <t>10023920</t>
  </si>
  <si>
    <t>X DNU # 784 (D) Fowler Sub</t>
  </si>
  <si>
    <t>T-LIN S32 T22 R59</t>
  </si>
  <si>
    <t>T-LIN S21 T22 R59</t>
  </si>
  <si>
    <t>T-LIN S20 T22 R59</t>
  </si>
  <si>
    <t>7105784131</t>
  </si>
  <si>
    <t>TELEMETERING-TRANSMITTER</t>
  </si>
  <si>
    <t>SCADA EQUIPMENT- TRANSMITTER</t>
  </si>
  <si>
    <t>X DNU # 792 (D) PDA Sub</t>
  </si>
  <si>
    <t>7105792131</t>
  </si>
  <si>
    <t>X DNU # 796 PDA Tap - Hue</t>
  </si>
  <si>
    <t>7105796131</t>
  </si>
  <si>
    <t>X DNU # 800 (D) Boone Sub</t>
  </si>
  <si>
    <t>WOOD 4 POLES 90'</t>
  </si>
  <si>
    <t>X DNU # 806 (D) Boone Tap</t>
  </si>
  <si>
    <t>X DNU # 808 (D) Fowler Sub</t>
  </si>
  <si>
    <t>HWY 50 POLE # 377 Electric Transmission : ETOR69  HWY  50 POLE # 377</t>
  </si>
  <si>
    <t>60017704</t>
  </si>
  <si>
    <t>Wood 1 Pole 25'</t>
  </si>
  <si>
    <t>7105808131</t>
  </si>
  <si>
    <t>10026019</t>
  </si>
  <si>
    <t>10012889</t>
  </si>
  <si>
    <t>Fowler Sub  - Manzanola Sub</t>
  </si>
  <si>
    <t>HWY 50 WEST OF RD 5 Electric Transmissi : ETOR69  HWY 50 WEST OF RD 5</t>
  </si>
  <si>
    <t>60019179</t>
  </si>
  <si>
    <t>60017604</t>
  </si>
  <si>
    <t>WOOD 1 POLE 60'--808</t>
  </si>
  <si>
    <t>PIN INSULATORS--808</t>
  </si>
  <si>
    <t>SUSPENSION INSULATORS--808</t>
  </si>
  <si>
    <t>X DNU # 816 (D) Manzanola RES</t>
  </si>
  <si>
    <t>HWY 50 &amp; RD 14 Electric Transmission OH : ETOR69  HWY 50 &amp; RD 14</t>
  </si>
  <si>
    <t>60018061</t>
  </si>
  <si>
    <t>10026017</t>
  </si>
  <si>
    <t>7105816131</t>
  </si>
  <si>
    <t>OSMOSE inst poles &amp; ins #816</t>
  </si>
  <si>
    <t>SUSPENSION INSULATORS--816</t>
  </si>
  <si>
    <t>X DNU # 820 (D) Rocky Ford Sub</t>
  </si>
  <si>
    <t>7105820131</t>
  </si>
  <si>
    <t>10018068</t>
  </si>
  <si>
    <t>Rpl Structures-Ln 820 Strm Dam</t>
  </si>
  <si>
    <t>Rocky Ford Sub-S Fowler Tap</t>
  </si>
  <si>
    <t>60017518</t>
  </si>
  <si>
    <t>WOOD 1 POLE 60'--820</t>
  </si>
  <si>
    <t>X DNU # 826 (D) Phillips Tap</t>
  </si>
  <si>
    <t>T-LIN S05 T24 R54</t>
  </si>
  <si>
    <t>X DNU # 832 (D) Manzanola Sub</t>
  </si>
  <si>
    <t>7105832131</t>
  </si>
  <si>
    <t>X DNU # 836 (D) Penrose Tap</t>
  </si>
  <si>
    <t>60018653</t>
  </si>
  <si>
    <t>7105836131</t>
  </si>
  <si>
    <t>Electric Transmission OH Replace 69kv : ETOR69 BLACK HILLS ENERGY PORTLAND SUB TO SOUTH CANON 69KV CANON CITY</t>
  </si>
  <si>
    <t>60018650</t>
  </si>
  <si>
    <t>Portland Sub - West Staton Sub</t>
  </si>
  <si>
    <t>Structure, Pole Wood</t>
  </si>
  <si>
    <t>X DNU # 840 (D) Holcim Switch</t>
  </si>
  <si>
    <t>7105840131</t>
  </si>
  <si>
    <t>Portland Sub - Holnam Subs 1&amp;2</t>
  </si>
  <si>
    <t>X DNU # 848 (D) Domtar Tap</t>
  </si>
  <si>
    <t>CONDUCTOR, UNDERGROUND</t>
  </si>
  <si>
    <t>X DNU # 850 (D) Energy Fuels Tap</t>
  </si>
  <si>
    <t>X DNU # 852 (D) Highland Tap</t>
  </si>
  <si>
    <t>10020798</t>
  </si>
  <si>
    <t>7105852131</t>
  </si>
  <si>
    <t>Repl struc-Osmose-Ln 852</t>
  </si>
  <si>
    <t>X DNU # 856 (D) Canon Plant Tap</t>
  </si>
  <si>
    <t>7105856131</t>
  </si>
  <si>
    <t>Repl structure-Osmose-Ln 856</t>
  </si>
  <si>
    <t>10020796</t>
  </si>
  <si>
    <t>X DNU # 868 (D) Canon Plant</t>
  </si>
  <si>
    <t>X DNU # 872 (D) North Canon</t>
  </si>
  <si>
    <t>7105872131</t>
  </si>
  <si>
    <t>Inv-Grdn Pk/Victor Alterations</t>
  </si>
  <si>
    <t>10008157</t>
  </si>
  <si>
    <t>North Canon Sub - Victor Sub</t>
  </si>
  <si>
    <t>POLE, WOOD 70 FOOT CLASS</t>
  </si>
  <si>
    <t>POLE, WOOD 75 FOOT CLASS</t>
  </si>
  <si>
    <t>POLE, WOOD 85 FOOT CLASS</t>
  </si>
  <si>
    <t>INSULATORS-PIN &amp; CAP-69KV</t>
  </si>
  <si>
    <t>X DNU # 880 (D) Florence</t>
  </si>
  <si>
    <t>10023944</t>
  </si>
  <si>
    <t>10020915</t>
  </si>
  <si>
    <t>7105880131</t>
  </si>
  <si>
    <t>Repl line 880-4 Mile Ranch</t>
  </si>
  <si>
    <t>Repl structures-line 880</t>
  </si>
  <si>
    <t>X DNU # 882 (D) Energy Fuels Tap</t>
  </si>
  <si>
    <t>T-LIN S20 T20 R69</t>
  </si>
  <si>
    <t>T-LIN S19 T20 R69</t>
  </si>
  <si>
    <t>T-LIN S17 T20 R69</t>
  </si>
  <si>
    <t>T-LIN S34 T19 R69</t>
  </si>
  <si>
    <t>T-LIN S21 T19 R69</t>
  </si>
  <si>
    <t>T-LIN S09 T20 R69</t>
  </si>
  <si>
    <t>T-LIN S27 T19 R69</t>
  </si>
  <si>
    <t>T-LIN S03 T20 R69</t>
  </si>
  <si>
    <t>WOOD 2 POLES 80' 70'</t>
  </si>
  <si>
    <t>X DNU # 884 (D) Florence Sub</t>
  </si>
  <si>
    <t>Florence Sub - Highland Tap</t>
  </si>
  <si>
    <t>7105884131</t>
  </si>
  <si>
    <t>CABLE, OHD-OTHER SIZE 4/0 &amp; LARGER</t>
  </si>
  <si>
    <t>CNDCTR, OH - CU BARE -798MCM &amp; &gt;</t>
  </si>
  <si>
    <t>X DNU # 890 (D) Can Plant</t>
  </si>
  <si>
    <t>T-LIN S33 T19 R70 Land Rights</t>
  </si>
  <si>
    <t>T-LIN S28 T19 R70 Land Rights</t>
  </si>
  <si>
    <t>WOOD 3 POLES 60'</t>
  </si>
  <si>
    <t>X DNU # 894 (D) Canon City-S</t>
  </si>
  <si>
    <t>60018077</t>
  </si>
  <si>
    <t>Electric Transmission OH Replace 69kv-ST : ETOR69 BLACK HILLS ENERGY COTTER MILL TAP- SKINNER SUB, 69KV CANON CITY</t>
  </si>
  <si>
    <t>60018669</t>
  </si>
  <si>
    <t>Electric Transmission OH Replace 69kv : ETOR69 BLACK HILLS ENERGY CANON CITY TO WESTCLIFFE 69KV FREMONT COUNTY RURA</t>
  </si>
  <si>
    <t>7105894131</t>
  </si>
  <si>
    <t>60018668</t>
  </si>
  <si>
    <t>60018670</t>
  </si>
  <si>
    <t>S Canon - Cotter -Skinner</t>
  </si>
  <si>
    <t>X DNU #240 (T) Boone Sub</t>
  </si>
  <si>
    <t>WORK ORDER IS TO REPLACE TEN 26' CROSS ARMS ON LINE 240 THAT WERE IDENTIFIED AS P-1 DURING OUR 2014 LINE PATROL</t>
  </si>
  <si>
    <t>10050225</t>
  </si>
  <si>
    <t>Boone-La Junta 115 kV structure rep</t>
  </si>
  <si>
    <t>10051152</t>
  </si>
  <si>
    <t>ground line inspection 2016</t>
  </si>
  <si>
    <t>10054490</t>
  </si>
  <si>
    <t>LUJUANTA RIVER CROSSING FOUR POLE STRUCTURE THAT NEEDS CHANGING</t>
  </si>
  <si>
    <t>10047895</t>
  </si>
  <si>
    <t>10054488</t>
  </si>
  <si>
    <t>7105240131</t>
  </si>
  <si>
    <t>10023600</t>
  </si>
  <si>
    <t>10050380</t>
  </si>
  <si>
    <t>60018902</t>
  </si>
  <si>
    <t>60020235</t>
  </si>
  <si>
    <t>60020780</t>
  </si>
  <si>
    <t>10057618</t>
  </si>
  <si>
    <t>Air Mem-Air Mem Tap 115-Inv</t>
  </si>
  <si>
    <t>Repl 2 str-line 240-lightning</t>
  </si>
  <si>
    <t>Inv Storm Damage #240 5/20/01</t>
  </si>
  <si>
    <t>This is year one of a three year project to rebuild the 45.5 mile Boone to LaJunta 115kV transmission line.  The rebuild has been approved by the CO PUC as ordinary course of business.</t>
  </si>
  <si>
    <t>This WO has been created for the portion of the Boone - La Junta rebuild occuring after the initial energization.  WO 10057778 will be used for the project through May 2019.  The work taking place September 2019 - January 2020 will be charged to this WO.</t>
  </si>
  <si>
    <t>10066038</t>
  </si>
  <si>
    <t>STORM CAUSED 115KV STRUCTURE ON LINE 240 TO FAIL. THIS PROJECT IS TO REPLACE THE STRUCTURE</t>
  </si>
  <si>
    <t>Repl 2 pole str -line 240</t>
  </si>
  <si>
    <t>10024441</t>
  </si>
  <si>
    <t>Repl xarm -line 240</t>
  </si>
  <si>
    <t>10024439</t>
  </si>
  <si>
    <t>Airport Industrl Tap - DOT Tap</t>
  </si>
  <si>
    <t>STR # 317 Electric Transmission Replace : ETOR115  STRUCTURE # 317</t>
  </si>
  <si>
    <t>Electric Transmission Replace 115kv : ETOR115  STR. # 534</t>
  </si>
  <si>
    <t>This project is to replace and repair the 115 kV lint that runs between Boone and la Junta substations</t>
  </si>
  <si>
    <t>Inst Fllod Cont-Protect 115KV</t>
  </si>
  <si>
    <t>10008601</t>
  </si>
  <si>
    <t>This wo is for the replacment of one structure and 7 cross arms that were identified during the spring patrol.</t>
  </si>
  <si>
    <t>WOOD 2 POLES 45' 40'</t>
  </si>
  <si>
    <t>This work order is to replave broken insulaters on the Boone-La Junta 115 kV line (240)</t>
  </si>
  <si>
    <t>10056891</t>
  </si>
  <si>
    <t>Repl 3 pole struc-line 240</t>
  </si>
  <si>
    <t>10024443</t>
  </si>
  <si>
    <t>Repl 3 pole str #562-line 240</t>
  </si>
  <si>
    <t>10024445</t>
  </si>
  <si>
    <t>X DNU #700 (D) Airport Industrial</t>
  </si>
  <si>
    <t>7105700131</t>
  </si>
  <si>
    <t>10057296</t>
  </si>
  <si>
    <t>Repl xarms - Osmose-Ln 700</t>
  </si>
  <si>
    <t>10020833</t>
  </si>
  <si>
    <t>this work order is to repair the marker lights and balls at pueblo airport on the 115 kV line</t>
  </si>
  <si>
    <t>X DNU #724 (D) Blende Sub</t>
  </si>
  <si>
    <t>7105724131</t>
  </si>
  <si>
    <t>Repl 1 pole-Damage claim</t>
  </si>
  <si>
    <t>10022613</t>
  </si>
  <si>
    <t>Inv 13 Struc-Reader to Blende</t>
  </si>
  <si>
    <t>10012753</t>
  </si>
  <si>
    <t>X DNU #892 (D) Penrose Sub</t>
  </si>
  <si>
    <t>T-LIN S22 T19 R68</t>
  </si>
  <si>
    <t>T-LIN S09 T19 R68</t>
  </si>
  <si>
    <t>T-LIN S28 T19 R68</t>
  </si>
  <si>
    <t>T-LIN S21 T19 R68</t>
  </si>
  <si>
    <t>T-LIN S16 T19 R68</t>
  </si>
  <si>
    <t>CROSSARM ASSEMBLIES, FIBERGLASS</t>
  </si>
  <si>
    <t>10018507</t>
  </si>
  <si>
    <t>7105892131</t>
  </si>
  <si>
    <t>Repl arms/ins Penrose 69kV Ln</t>
  </si>
  <si>
    <t>X DNU 207 (T) Canon W. Sub</t>
  </si>
  <si>
    <t>POLE, OTHER</t>
  </si>
  <si>
    <t>X DNU 230 (T) W. Station - Xcel Tap</t>
  </si>
  <si>
    <t>X DNU 804 (D) Boone Tap</t>
  </si>
  <si>
    <t>STREET POLE - WOOD 65 FT.</t>
  </si>
  <si>
    <t>7105804131</t>
  </si>
  <si>
    <t>X DNU 876: CRIPPLECRK -AREQUA GULCH</t>
  </si>
  <si>
    <t>10024366</t>
  </si>
  <si>
    <t>10009652</t>
  </si>
  <si>
    <t>10005442</t>
  </si>
  <si>
    <t>Inv-Pikes Peak 69KV Relocation</t>
  </si>
  <si>
    <t>Inv Pikes Peak 69KV 2001 Reloc</t>
  </si>
  <si>
    <t>Cripple Creek Sub-Elkton-Victo</t>
  </si>
  <si>
    <t>7105876131</t>
  </si>
  <si>
    <t>Reroute line 876</t>
  </si>
  <si>
    <t>STEEL 1 POLE 60'</t>
  </si>
  <si>
    <t>WOOD 2 POLES 50'</t>
  </si>
  <si>
    <t>WOOD 2 POLES 55'</t>
  </si>
  <si>
    <t>WOOD 2 POLES 60' 55'</t>
  </si>
  <si>
    <t>WOOD 2 POLES 65' 60'</t>
  </si>
  <si>
    <t>WOOD 2 POLES 75' 65'</t>
  </si>
  <si>
    <t>WOOD 2 POLES 85'</t>
  </si>
  <si>
    <t>WOOD 3 POLES 45'</t>
  </si>
  <si>
    <t>WOOD 3 POLES 50'</t>
  </si>
  <si>
    <t>WOOD 3 POLES 55'</t>
  </si>
  <si>
    <t>ARRESTER - 34,501-69,000 VOLTS</t>
  </si>
  <si>
    <t>CNDCTR, OH ACSR, BARE, 477</t>
  </si>
  <si>
    <t>X DNU WPC Transmission Line #  212</t>
  </si>
  <si>
    <t>X DNU WPC Transmission Line #  213</t>
  </si>
  <si>
    <t>INSTALL FIBER ON 115KV PORTLAND-SKALA-CANON PLANT REPLACING ONE STATICE WITH 50 OR OPGW  TRANS LINE 213</t>
  </si>
  <si>
    <t>10048120</t>
  </si>
  <si>
    <t>LIDAR COMPLIANCE WORK ON TRANSMISSION LINE NUMBER 213</t>
  </si>
  <si>
    <t>10049874</t>
  </si>
  <si>
    <t>Electric Transmission ARM Replace 115kv : ETOR69 REPLACE TRANSMISSION ARMS CANON PLNT - POLE # 212, 214, 215 CANON CITY</t>
  </si>
  <si>
    <t>60021416</t>
  </si>
  <si>
    <t>10018506</t>
  </si>
  <si>
    <t>7105213131</t>
  </si>
  <si>
    <t>Electric Transmission ARMS Replace 115KV : ETOR69 CHG OUT TRANSMISSION ARMS CANON PLNT - STRUCTURES 176, 178, 198 CANON CITY</t>
  </si>
  <si>
    <t>60021415</t>
  </si>
  <si>
    <t>Canon Plant-Skala-Portland</t>
  </si>
  <si>
    <t>Repl structures-Osmose-Ln 213</t>
  </si>
  <si>
    <t>This work order is to replace structures that failed the 2009 ground line inspection</t>
  </si>
  <si>
    <t>10054451</t>
  </si>
  <si>
    <t>WOOD 3 POLES 85'</t>
  </si>
  <si>
    <t>X -DNU WPC Transmission Line #  227</t>
  </si>
  <si>
    <t>7105227131</t>
  </si>
  <si>
    <t>X DNU WPC Transmission Line #  231</t>
  </si>
  <si>
    <t>7105231131</t>
  </si>
  <si>
    <t>X DNU WPC Transmission Line #  234</t>
  </si>
  <si>
    <t>10027442</t>
  </si>
  <si>
    <t>REBUILD OF 115 KV BACALITE MES</t>
  </si>
  <si>
    <t>10027646</t>
  </si>
  <si>
    <t>10052431</t>
  </si>
  <si>
    <t>10022631</t>
  </si>
  <si>
    <t>10023567</t>
  </si>
  <si>
    <t>7105234131</t>
  </si>
  <si>
    <t>Repl 2 H struc-Osmose-Ln 234</t>
  </si>
  <si>
    <t>This work order is for the rebuild of the 115 kV line that runs between the new Fountian Lake substation and PAGS</t>
  </si>
  <si>
    <t>BACALITE MESA SUB TO NYBERG</t>
  </si>
  <si>
    <t>Repl 2 poles-Line 234</t>
  </si>
  <si>
    <t>115KV DOUBLE CIRCUIT AIRPORT T</t>
  </si>
  <si>
    <t>REBUILD 115KV AIP TO MEM</t>
  </si>
  <si>
    <t>10027645</t>
  </si>
  <si>
    <t>POLE, WOOD 65'</t>
  </si>
  <si>
    <t>INSULATOR, 115 KV HORIZONTAL LINE</t>
  </si>
  <si>
    <t>INSULATOR, PIN TYPE</t>
  </si>
  <si>
    <t>WIRE, GUY STRAND</t>
  </si>
  <si>
    <t>X DNU WPC Transmission Line #  237</t>
  </si>
  <si>
    <t>This wo is to make repairs to the gully that runs under the 115 kV line that feeds between Airport industrial substation and Baculite Mesa substation. We need to make these repairs because the erosion is going to make our structure unstable.</t>
  </si>
  <si>
    <t>10057616</t>
  </si>
  <si>
    <t>60020523</t>
  </si>
  <si>
    <t>INSTALL STRUCTURE CLEARANCE LIGHTS : ETO115 PAGS N. OF PETE JIMENEZ BLVD</t>
  </si>
  <si>
    <t>X DNU WPC Transmission Line #  246</t>
  </si>
  <si>
    <t>60020539</t>
  </si>
  <si>
    <t>REPLACE 1- 115 H FRAME TIMBER AND 2 STRI : ETOR115 PDA 115 TAP IL RANCH  ROAD</t>
  </si>
  <si>
    <t>7105246131</t>
  </si>
  <si>
    <t>X DNU WPC Transmission Line #  249</t>
  </si>
  <si>
    <t>Clearing &amp; Grading-</t>
  </si>
  <si>
    <t>10051312</t>
  </si>
  <si>
    <t>Roads</t>
  </si>
  <si>
    <t>10052177</t>
  </si>
  <si>
    <t>10050213</t>
  </si>
  <si>
    <t>SURVEYING AND ENGINEERING TO REMOVE 69KV LINE AND REPLACE WITH 115KV AND 230KV LINE   10-29-2010</t>
  </si>
  <si>
    <t>There are several structures on the old 115 kV line that runs between west station and portalnd substations that need to be replaced. These structures were  identified during the 2015 ground line patrol.</t>
  </si>
  <si>
    <t>LINE 249 ARM REPLACEMENT</t>
  </si>
  <si>
    <t>10022627</t>
  </si>
  <si>
    <t>7105249131</t>
  </si>
  <si>
    <t>60018883</t>
  </si>
  <si>
    <t>Repl 2 H Struc-Osmose-Ln 249</t>
  </si>
  <si>
    <t>Repl struc #83-Osmose-Ln 249</t>
  </si>
  <si>
    <t>10022629</t>
  </si>
  <si>
    <t>PORTLAND TO WEST STATION H STRUCTURE 5 E : ETO115  PORTLAND TO WEST STATION 115KV LINE</t>
  </si>
  <si>
    <t>The acess road across the Walker Ranch to transmission lines 249 and 836 has washed out and needs to be rebuilt</t>
  </si>
  <si>
    <t>WOOD 5 POLES 95'</t>
  </si>
  <si>
    <t>X DNU WPC Transmission Line #  252</t>
  </si>
  <si>
    <t>10026793</t>
  </si>
  <si>
    <t>7105252131</t>
  </si>
  <si>
    <t>10023346</t>
  </si>
  <si>
    <t>10027394</t>
  </si>
  <si>
    <t>DSIGN/ BUILD 115KV LINE VESTAS</t>
  </si>
  <si>
    <t>Repl structure-line 252</t>
  </si>
  <si>
    <t>READER TO BURNT MILL REPLACE 2- H STRUCT : ETO115  READER TO BURNT REPLACE 2-H'S</t>
  </si>
  <si>
    <t>RELOCATE 69KV TRNS LINE TO ANG</t>
  </si>
  <si>
    <t>POLE WOOD, 75 FOOT CLASS 1</t>
  </si>
  <si>
    <t>X DNU WPC Transmission Line #  256</t>
  </si>
  <si>
    <t>10017633</t>
  </si>
  <si>
    <t>7105256131</t>
  </si>
  <si>
    <t>X DNU WPC Transmission Line #  259</t>
  </si>
  <si>
    <t>7105259131</t>
  </si>
  <si>
    <t>10019531</t>
  </si>
  <si>
    <t>Red Creek Road-West  Station</t>
  </si>
  <si>
    <t>we need to replace broken insulators on the west station-reservoir substation line. Line number 259</t>
  </si>
  <si>
    <t>10056954</t>
  </si>
  <si>
    <t>X DNU WPC Transmission Line #  266</t>
  </si>
  <si>
    <t>10052429</t>
  </si>
  <si>
    <t>This work order is to install a switch on the 115 kV line that runs between PAGS and the excel tap in order to feed the North Ridge substation</t>
  </si>
  <si>
    <t>X DNU WPC Transmission Line #  748</t>
  </si>
  <si>
    <t>X DNU# 824 Rocky Ford Plant to La J</t>
  </si>
  <si>
    <t>RD BB Electric Transmission OH Replace : ETOR69  RD BB</t>
  </si>
  <si>
    <t>60018830</t>
  </si>
  <si>
    <t>HWY 50 &amp; RD 22.5 Electric Transmission : ETOR69  HWY 50 &amp; RD 22.5</t>
  </si>
  <si>
    <t>60018730</t>
  </si>
  <si>
    <t>HWY 50 &amp; RD 22 Electric Transmission OH : ETOR69  HWY 50 &amp; RD 22</t>
  </si>
  <si>
    <t>60018742</t>
  </si>
  <si>
    <t>RD 23 26928 Electric Transmission OH Re : ETOR69  RD 23 26928</t>
  </si>
  <si>
    <t>60018733</t>
  </si>
  <si>
    <t>10026014</t>
  </si>
  <si>
    <t>LaJunta Sub-Rocky Ford Sub</t>
  </si>
  <si>
    <t>OSMOSE inst poles &amp; ins #824</t>
  </si>
  <si>
    <t>WOOD 1 POLE 65'--824</t>
  </si>
  <si>
    <t>WOOD 2 POLES 60--824</t>
  </si>
  <si>
    <t>X DNU# 828 La Junta Sub to County L</t>
  </si>
  <si>
    <t>7105828131</t>
  </si>
  <si>
    <t>10026012</t>
  </si>
  <si>
    <t>10023366</t>
  </si>
  <si>
    <t>OSMOSE ins poles &amp; ins #828</t>
  </si>
  <si>
    <t>Repl 2 pole struc-line 828</t>
  </si>
  <si>
    <t>X DNU#786(D) S.Fowler Tap-S.Nepes</t>
  </si>
  <si>
    <t>7105786131</t>
  </si>
  <si>
    <t>X DNU#788(D) St.Charles Sub-PDA Tap</t>
  </si>
  <si>
    <t>we need to replace several cross arm braces on the St Charles-PDA tap 69 kV line</t>
  </si>
  <si>
    <t>10056328</t>
  </si>
  <si>
    <t>X DNU#812(D)ManzanolaREA #175.L2-Ma</t>
  </si>
  <si>
    <t>STREET POLE - WOOD 60 FT.</t>
  </si>
  <si>
    <t>7105812131</t>
  </si>
  <si>
    <t>X-DNU WPC Transmission Line #  224</t>
  </si>
  <si>
    <t>ZDNY Sub 30387 Fountain Lake (T)SUB</t>
  </si>
  <si>
    <t>Overton Transmission Substation</t>
  </si>
  <si>
    <t>Black Hills Colorado Electric</t>
  </si>
  <si>
    <t>PBOP Calculation of Expenses (Accrual Basis)</t>
  </si>
  <si>
    <t>Line</t>
  </si>
  <si>
    <t>No.</t>
  </si>
  <si>
    <t>Description</t>
  </si>
  <si>
    <t>Reference</t>
  </si>
  <si>
    <t xml:space="preserve">Amount </t>
  </si>
  <si>
    <t>BHCOE Portion of BHC Retiree Healthcare plan:</t>
  </si>
  <si>
    <t>Utility Holdings</t>
  </si>
  <si>
    <t>Black Hills Services</t>
  </si>
  <si>
    <t>Total to allocate</t>
  </si>
  <si>
    <t>Line 2 + Line 3</t>
  </si>
  <si>
    <t>Allocation Factor</t>
  </si>
  <si>
    <t>Allocated Amount of net Periodic Expense</t>
  </si>
  <si>
    <t>Line 4 x Line 5</t>
  </si>
  <si>
    <t>BHCOE Net Periodic expense</t>
  </si>
  <si>
    <t>Total BHCOE Retiree Healthcare costs</t>
  </si>
  <si>
    <t>Line 6 + Line 7</t>
  </si>
  <si>
    <t>Total</t>
  </si>
  <si>
    <t xml:space="preserve"> </t>
  </si>
  <si>
    <t>Data from the PSGLFERC Essbase Cube</t>
  </si>
  <si>
    <t>CURRENT AND ACCRUED LIABILITIES:</t>
  </si>
  <si>
    <t>OTHER NON-CURRENT LIABILITIES:</t>
  </si>
  <si>
    <t>LONG-TERM DEBT:</t>
  </si>
  <si>
    <t>PROPRIETARY CAPITAL:</t>
  </si>
  <si>
    <t>LIABILITIES AND SHAREHOLDERS EQUITY:</t>
  </si>
  <si>
    <t>DEFERRED DEBITS</t>
  </si>
  <si>
    <t>MISC DEFERRED DEBITS</t>
  </si>
  <si>
    <t>CLEARING ACCOUNTS</t>
  </si>
  <si>
    <t>PREPAYMENTS</t>
  </si>
  <si>
    <t>165020 PREPAID DUES AND SUBSCRIPTIONS</t>
  </si>
  <si>
    <t>165012 PREPAID OTHR</t>
  </si>
  <si>
    <t>165004 PREPAID MAINTENANCE</t>
  </si>
  <si>
    <t>165002 PREPAID INSURANCE</t>
  </si>
  <si>
    <t>SPECIAL DEPOSITS</t>
  </si>
  <si>
    <t>CASH ACCOUNTS</t>
  </si>
  <si>
    <t>CURRENT AND ACCRUED ASSETS:</t>
  </si>
  <si>
    <t>NON UTILITY PROPERTY</t>
  </si>
  <si>
    <t>NET UTILITY PLANT</t>
  </si>
  <si>
    <t>TOTAL UTILITY PLANT</t>
  </si>
  <si>
    <t>UTILITY PLANT</t>
  </si>
  <si>
    <t>UTILITY PLANT:</t>
  </si>
  <si>
    <t>ASSETS:</t>
  </si>
  <si>
    <t>Business Unit:  BH COLORADO ELEC UTILITY CO LP</t>
  </si>
  <si>
    <t>Balance Sheet - by Month - FERC Reporting Acct Detail</t>
  </si>
  <si>
    <t>Year</t>
  </si>
  <si>
    <t>Transmission System Peak Load (kW) (Note A)</t>
  </si>
  <si>
    <t>Avg. Transmission Network Load for Jan-Aug (kW)</t>
  </si>
  <si>
    <t>Percentage of Avg. Jan -Aug Load 
(Note B)</t>
  </si>
  <si>
    <t>March</t>
  </si>
  <si>
    <t>August</t>
  </si>
  <si>
    <t>December</t>
  </si>
  <si>
    <t>12-CP</t>
  </si>
  <si>
    <t>Average</t>
  </si>
  <si>
    <t>Notes</t>
  </si>
  <si>
    <t>A</t>
  </si>
  <si>
    <t>Source: Form 1 page 400, lines 1-15, columns e, f, g and h</t>
  </si>
  <si>
    <t>B</t>
  </si>
  <si>
    <t xml:space="preserve">Carried forward for use in Worksheet P3, Column b. </t>
  </si>
  <si>
    <t>Worksheet A8</t>
  </si>
  <si>
    <t>Prepayments</t>
  </si>
  <si>
    <t>Page 1 of 1</t>
  </si>
  <si>
    <t>Prepaid Item</t>
  </si>
  <si>
    <t>13 Month Average Balance
(Note B)</t>
  </si>
  <si>
    <t>Allocator</t>
  </si>
  <si>
    <t>Allocated Amount</t>
  </si>
  <si>
    <t>Direct Assigned Prepaids</t>
  </si>
  <si>
    <t>Prepaid Items (directly assigned to Transmission)</t>
  </si>
  <si>
    <t>DA</t>
  </si>
  <si>
    <t>Transmission Plant-Related Prepaid Items</t>
  </si>
  <si>
    <t>Prepaid Items (allocated by Transmission Plant)</t>
  </si>
  <si>
    <t>TP</t>
  </si>
  <si>
    <t>Transmission Expense-Related Prepaid Items</t>
  </si>
  <si>
    <t>Prepaid Items (allocated by Transmission Expense)</t>
  </si>
  <si>
    <t>TE</t>
  </si>
  <si>
    <t>Common Plant-Related Prepaid Items</t>
  </si>
  <si>
    <t>Prepaid Items (allocated by Common Plant Allocator)</t>
  </si>
  <si>
    <t>CE</t>
  </si>
  <si>
    <t>Wage &amp; Salary-Related Prepaid Items</t>
  </si>
  <si>
    <t>Prepaid Items (allocated by Wages &amp; Salaries)</t>
  </si>
  <si>
    <t>W/S</t>
  </si>
  <si>
    <t>General Plant-Related Prepaid Items</t>
  </si>
  <si>
    <t>Leases and Prepaid Items (allocated by Gross Plant Allocator)</t>
  </si>
  <si>
    <t>GP</t>
  </si>
  <si>
    <t>Net Plant-Related Prepaid Items</t>
  </si>
  <si>
    <t>Prepaid Items (allocated by Net Plant Allocator)</t>
  </si>
  <si>
    <t>NP</t>
  </si>
  <si>
    <t>Prepaid Items Not Allocated</t>
  </si>
  <si>
    <t>Prepaid Items Not Allocated (including but not limited to Insurance for Generation assets, Prepaid Generation maintenance, Land Easements and Leases for Generation and Distribution, and Income Taxes)</t>
  </si>
  <si>
    <t>NA</t>
  </si>
  <si>
    <t>(Note A)</t>
  </si>
  <si>
    <t>Total from A4-Rate Base</t>
  </si>
  <si>
    <t>To Actual Attachment H, page 2, line 30</t>
  </si>
  <si>
    <t>The total of the 13 month average of the individual items will match the 13 month average calculated on A4-Rate Base, page 2 line 14 column (h).  The variance between A8 and A4 will be $0.</t>
  </si>
  <si>
    <t>13-month</t>
  </si>
  <si>
    <t>Vendor</t>
  </si>
  <si>
    <t>Vendor ID</t>
  </si>
  <si>
    <t>Voucher</t>
  </si>
  <si>
    <t>Liberty Mutual</t>
  </si>
  <si>
    <t>WS</t>
  </si>
  <si>
    <t>FM Global</t>
  </si>
  <si>
    <t>Hays Group</t>
  </si>
  <si>
    <t>Opswat</t>
  </si>
  <si>
    <t>95796</t>
  </si>
  <si>
    <t>00177239</t>
  </si>
  <si>
    <t>OPSWAT</t>
  </si>
  <si>
    <t>Vestas</t>
  </si>
  <si>
    <t>Standing accrual</t>
  </si>
  <si>
    <t>GE Electric</t>
  </si>
  <si>
    <t>Qrtrly payment &amp; Adj,</t>
  </si>
  <si>
    <t>Peak View Land Rent</t>
  </si>
  <si>
    <t>Misc Rent Accrual</t>
  </si>
  <si>
    <t>CO MANZANOLA GROUND 124</t>
  </si>
  <si>
    <t>TWIN MOUNTAIN TOWER LEASE 141</t>
  </si>
  <si>
    <t>CO WALSENBURG OPS CENTER LEASE</t>
  </si>
  <si>
    <t>WESTERN ELECTRICITY COORDINATING COUNCIL</t>
  </si>
  <si>
    <t>SOUTHWEST POWER POOL INC</t>
  </si>
  <si>
    <t>03478</t>
  </si>
  <si>
    <t>00147696</t>
  </si>
  <si>
    <t>WESTERN ENERGY IMBALANCE SERVI</t>
  </si>
  <si>
    <t>Allocated Amount of employer contributions</t>
  </si>
  <si>
    <t>BHCOE employer contributions</t>
  </si>
  <si>
    <t>BHCOE administrative expenses</t>
  </si>
  <si>
    <t>BHCOE Retiree Healthcare costs</t>
  </si>
  <si>
    <t>Line 6 + Line 7 + Line 8</t>
  </si>
  <si>
    <t>PBOP Calculation of Expenses (Cash Basis)</t>
  </si>
  <si>
    <t>Federal Income Tax Rate</t>
  </si>
  <si>
    <t>State Income Tax Rate (2022)</t>
  </si>
  <si>
    <t>Black Hills Corporation</t>
  </si>
  <si>
    <t>Cost of Debt for Black Hills Corporation</t>
  </si>
  <si>
    <t>(c )</t>
  </si>
  <si>
    <t>(i)</t>
  </si>
  <si>
    <t>(j)</t>
  </si>
  <si>
    <t>(k)</t>
  </si>
  <si>
    <t>(l)</t>
  </si>
  <si>
    <t>(m)</t>
  </si>
  <si>
    <t>= (d) x (e )</t>
  </si>
  <si>
    <t>= (h)+ (i)+(j)</t>
  </si>
  <si>
    <t>= (k) x (l)</t>
  </si>
  <si>
    <t>Line No.</t>
  </si>
  <si>
    <t>Title</t>
  </si>
  <si>
    <t>Issue</t>
  </si>
  <si>
    <t>Maturity</t>
  </si>
  <si>
    <t>Amount Issued</t>
  </si>
  <si>
    <t>Price Per Unit</t>
  </si>
  <si>
    <t xml:space="preserve">Net Proceeds Amount </t>
  </si>
  <si>
    <t>Coupon/Interest Rate</t>
  </si>
  <si>
    <t>Yield to Maturity</t>
  </si>
  <si>
    <t>Financing Costs</t>
  </si>
  <si>
    <t>(Gain)/Loss on Reacquired Debt</t>
  </si>
  <si>
    <t>Cost of Money</t>
  </si>
  <si>
    <t>Amount Outstanding</t>
  </si>
  <si>
    <t>Annual Cost</t>
  </si>
  <si>
    <t>Principal</t>
  </si>
  <si>
    <t>Rate</t>
  </si>
  <si>
    <t>Days in Month</t>
  </si>
  <si>
    <t>Avg Monthly Rate</t>
  </si>
  <si>
    <t>BHC $300M Notes Due 2026</t>
  </si>
  <si>
    <t>BHC $400M Notes Due 2027</t>
  </si>
  <si>
    <t>BHC $400M Notes Due 2029</t>
  </si>
  <si>
    <t>BHC $400M Notes Due 2030</t>
  </si>
  <si>
    <t>BHC $400M Notes Dues 2033</t>
  </si>
  <si>
    <t>BHC $300M Notes Due 2046</t>
  </si>
  <si>
    <t>BHC $300M Notes Due 2049</t>
  </si>
  <si>
    <t>BHC Notes</t>
  </si>
  <si>
    <t>Notes:</t>
  </si>
  <si>
    <t>BHC $350M Notes Due 2028</t>
  </si>
  <si>
    <t>BHC $450M Notes Due 2034</t>
  </si>
  <si>
    <t>MONTHLY TRANSMISSION SYSTEM PEAK LOAD</t>
  </si>
  <si>
    <t>1.  Report the monthly peak load on the respondent's transmission system. If the respondent has two or more power systems which are not physically integrated, furnish the required information for each non-integrated system.</t>
  </si>
  <si>
    <t>2.  Report on Column (b) by month the transmission system's peak load.</t>
  </si>
  <si>
    <t>3.  Report on Columns (c) and (d) the specified information for each monthly transmission - system peak load reported on Column (b).</t>
  </si>
  <si>
    <t>4.  Report on Columns (e) through (j) by month the system's monthly maximum megawatt load by statistical classifications.  See General Instruction for the definition of each statistical classification.</t>
  </si>
  <si>
    <t>Month                                             (a)</t>
  </si>
  <si>
    <t>Monthly Peak
MW - Total
(b) (FN-1)</t>
  </si>
  <si>
    <t>Day of Monthly Peak
(c)</t>
  </si>
  <si>
    <t>Hour of Monthly Peak
(d)</t>
  </si>
  <si>
    <t>Firm Network Service for Self
(e)</t>
  </si>
  <si>
    <t>Firm Network Service for Others
(f)</t>
  </si>
  <si>
    <t>Long-Term Firm Point-to-point Reservations
(g) (FN-2)</t>
  </si>
  <si>
    <t>Other Long-Term Firm Service
(h)</t>
  </si>
  <si>
    <t>Short-Term Firm Point-to-point Reservation
(i)</t>
  </si>
  <si>
    <t>Other Service
(j) (FN-3)</t>
  </si>
  <si>
    <t>b=Total BHCE NITS load</t>
  </si>
  <si>
    <t>e=Total BHCE load</t>
  </si>
  <si>
    <t>Total For Quarter</t>
  </si>
  <si>
    <t>f=Total of other Network customers load (ARAP,PDA,TSGT)</t>
  </si>
  <si>
    <t>g=Total yearly Firm full contract amount per hour</t>
  </si>
  <si>
    <t xml:space="preserve">j = Non Firm PTP (BHCT_JAN21) Data + Cals tab, Filter on Non-Firm, OperatingDTM Date and Time </t>
  </si>
  <si>
    <t>Total Year to Date</t>
  </si>
  <si>
    <t>BHCOE network</t>
  </si>
  <si>
    <t xml:space="preserve">(FN-1)--NITS Load peak </t>
  </si>
  <si>
    <t>(FN-2)--Contract amount</t>
  </si>
  <si>
    <t xml:space="preserve">(FN-3)--Non Firm sales </t>
  </si>
  <si>
    <t>Current Year</t>
  </si>
  <si>
    <t>Federal Consolidating Report by Month - Report #51004A</t>
  </si>
  <si>
    <t>========================================</t>
  </si>
  <si>
    <t>Book Income</t>
  </si>
  <si>
    <t>Tax Items</t>
  </si>
  <si>
    <t>Book Income Before Tax</t>
  </si>
  <si>
    <t>BHSC Allocations</t>
  </si>
  <si>
    <t xml:space="preserve">    BHSC Non-Protected - Fed</t>
  </si>
  <si>
    <t xml:space="preserve">    BHSC Protected - Fed</t>
  </si>
  <si>
    <t>Total BHSC Allocations</t>
  </si>
  <si>
    <t xml:space="preserve">    CIAC CWIP</t>
  </si>
  <si>
    <t>Total CWIP</t>
  </si>
  <si>
    <t>Deferred NOL</t>
  </si>
  <si>
    <t xml:space="preserve">   NOLNOL Net Operating Loss Carryforward</t>
  </si>
  <si>
    <t>Total Deferred NOL</t>
  </si>
  <si>
    <t>Permanent</t>
  </si>
  <si>
    <t xml:space="preserve">   P02502 Fines &amp; Penalties</t>
  </si>
  <si>
    <t xml:space="preserve">   P02503 Meals</t>
  </si>
  <si>
    <t xml:space="preserve">   P02506 Club Dues</t>
  </si>
  <si>
    <t xml:space="preserve">   P02510 Lobbying</t>
  </si>
  <si>
    <t xml:space="preserve">   P02512 Entertainment</t>
  </si>
  <si>
    <t xml:space="preserve">   P02704 PEP Life - CSV</t>
  </si>
  <si>
    <t>Total Permanent</t>
  </si>
  <si>
    <t>PowerTax</t>
  </si>
  <si>
    <t xml:space="preserve">    PT - AFUDC Equity-Flow-Thru - Fed</t>
  </si>
  <si>
    <t xml:space="preserve">    PT - LKE - Federal</t>
  </si>
  <si>
    <t xml:space="preserve">    PT - Non-Protected - Fed</t>
  </si>
  <si>
    <t xml:space="preserve">    PT - Non-Rate Base - Fed</t>
  </si>
  <si>
    <t xml:space="preserve">    PT - NR - Non-Protected - Fed</t>
  </si>
  <si>
    <t xml:space="preserve">    PT - Protected - Fed</t>
  </si>
  <si>
    <t>Total PowerTax</t>
  </si>
  <si>
    <t>PT - CWIP Reversal</t>
  </si>
  <si>
    <t xml:space="preserve">    AFUDC Debt and CPI - CWIP Reversal - Fed NP</t>
  </si>
  <si>
    <t xml:space="preserve">    CIAC - CWIP Reversal - Fed NP</t>
  </si>
  <si>
    <t>Total AFUDC Equity</t>
  </si>
  <si>
    <t>Total PT - CWIP Reversal</t>
  </si>
  <si>
    <t>Temporary</t>
  </si>
  <si>
    <t xml:space="preserve">   BENGRP Employee Group Insurance</t>
  </si>
  <si>
    <t xml:space="preserve">   BENPEN Pension</t>
  </si>
  <si>
    <t xml:space="preserve">   BENRET Retiree Healthcare LT</t>
  </si>
  <si>
    <t xml:space="preserve">   BENVAC Vacation</t>
  </si>
  <si>
    <t xml:space="preserve">   DREGEX Deferred Reg Items - E</t>
  </si>
  <si>
    <t xml:space="preserve">   DREGEXI Deferred Reg Items - I</t>
  </si>
  <si>
    <t xml:space="preserve">   DREGEXR Deferred Reg Items - R</t>
  </si>
  <si>
    <t xml:space="preserve">   OPRLS1 Operating Lease Asset</t>
  </si>
  <si>
    <t xml:space="preserve">   OPRLS2 Operating Lease Liability</t>
  </si>
  <si>
    <t xml:space="preserve">   OTH143 Aro Fasb 143 Asset</t>
  </si>
  <si>
    <t xml:space="preserve">   OTHBON Results Compensation/Bonus/Etc</t>
  </si>
  <si>
    <t xml:space="preserve">   OTHLED Line Extension Deposits</t>
  </si>
  <si>
    <t xml:space="preserve">   OTHLED Line Extension Deposits Import</t>
  </si>
  <si>
    <t xml:space="preserve">   OTHPUC PUC Fees</t>
  </si>
  <si>
    <t xml:space="preserve">   OTHWMC Workmans Compensation</t>
  </si>
  <si>
    <t xml:space="preserve">   PREPAD Prepaid Expenses</t>
  </si>
  <si>
    <t xml:space="preserve">   RESBDR Bad Debt Reserve</t>
  </si>
  <si>
    <t xml:space="preserve">   RESBDR Bad Debt Reserve Import</t>
  </si>
  <si>
    <t>Total Temporary</t>
  </si>
  <si>
    <t>Taxable Income Before State Tax</t>
  </si>
  <si>
    <t xml:space="preserve">   State and Local Current Tax</t>
  </si>
  <si>
    <t>Federal Taxable Income</t>
  </si>
  <si>
    <t xml:space="preserve">   Statutory Tax Rate</t>
  </si>
  <si>
    <t>Calculated Tax</t>
  </si>
  <si>
    <t>Current Period True-Up</t>
  </si>
  <si>
    <t>Current Federal Tax Before Credits</t>
  </si>
  <si>
    <t xml:space="preserve">   Credits and Adjustments</t>
  </si>
  <si>
    <t>Current Federal Tax</t>
  </si>
  <si>
    <t xml:space="preserve">   Other Items Impacting Current Tax</t>
  </si>
  <si>
    <t>Total Current Tax With Other Adjustments</t>
  </si>
  <si>
    <r>
      <t xml:space="preserve">Name of System: </t>
    </r>
    <r>
      <rPr>
        <b/>
        <sz val="11"/>
        <color indexed="12"/>
        <rFont val="Times New Roman"/>
        <family val="1"/>
      </rPr>
      <t>Black Hills/ Colorado Electric</t>
    </r>
  </si>
  <si>
    <r>
      <t xml:space="preserve">i=Short term firm PTP (BHCT_JAN21) Data + Cals tab, Filter on Firm,OperatingDTM Date and Time ) </t>
    </r>
    <r>
      <rPr>
        <sz val="11"/>
        <color rgb="FFFF0000"/>
        <rFont val="Times New Roman"/>
        <family val="1"/>
      </rPr>
      <t>DO NOT included RMRG AREFS</t>
    </r>
  </si>
  <si>
    <t>Finance Lease</t>
  </si>
  <si>
    <t>2024</t>
  </si>
  <si>
    <t>end_month</t>
  </si>
  <si>
    <t>begin_bal</t>
  </si>
  <si>
    <t>additions</t>
  </si>
  <si>
    <t>retirements</t>
  </si>
  <si>
    <t>trans_adj</t>
  </si>
  <si>
    <t>end_bal</t>
  </si>
  <si>
    <t>CO- GENERATION PAGS (G) PAGS COMMON</t>
  </si>
  <si>
    <t>COE ELEC GEN-PAGS UNIT # 6</t>
  </si>
  <si>
    <t>Jan</t>
  </si>
  <si>
    <t>Feb</t>
  </si>
  <si>
    <t>Mar</t>
  </si>
  <si>
    <t>Apr</t>
  </si>
  <si>
    <t>Jun</t>
  </si>
  <si>
    <t>Jul</t>
  </si>
  <si>
    <t>Aug</t>
  </si>
  <si>
    <t>Sep</t>
  </si>
  <si>
    <t>Oct</t>
  </si>
  <si>
    <t>Nov</t>
  </si>
  <si>
    <t>Dec</t>
  </si>
  <si>
    <t>Column Labels</t>
  </si>
  <si>
    <t>Sum of end_bal</t>
  </si>
  <si>
    <t>BHC $450M Notes Due 2035</t>
  </si>
  <si>
    <t>Peak View Land Rent - Easement</t>
  </si>
  <si>
    <t>Manual Accrual</t>
  </si>
  <si>
    <t>AON</t>
  </si>
  <si>
    <t>00156058</t>
  </si>
  <si>
    <t>BHCE WEIS ANNUAL INVOICE</t>
  </si>
  <si>
    <t>00170681</t>
  </si>
  <si>
    <t>00192301</t>
  </si>
  <si>
    <t>RELIABILITY COORDINATION</t>
  </si>
  <si>
    <t>00207502</t>
  </si>
  <si>
    <t>WECC ASSESSMENT CHARGES</t>
  </si>
  <si>
    <t>00208470</t>
  </si>
  <si>
    <t>TOTAL</t>
  </si>
  <si>
    <t>30620 PUEBLO WEST INDISTRIAL PARK SUB 115kV/13.8kV</t>
  </si>
  <si>
    <t>POWER AND CONTROL CABLE: 0772100000</t>
  </si>
  <si>
    <t>Replace tangent H-frame structure Str. 378 (poles 37061953 and 37062081).  Structure has a broken crossarm.  The entire structure was replaced due to condition of existing poles/hardware.  New structure will improve phase spacing on long adjacent spans</t>
  </si>
  <si>
    <t>10086498</t>
  </si>
  <si>
    <t>Pole 37062009 in the 115kV Canon West to Canon Plant line has a anchor that has pulled out of the ground and needs to be replaced</t>
  </si>
  <si>
    <t>10085633</t>
  </si>
  <si>
    <t>This project is to rebuild the 115 kV line between SKALA and Canon Plant subs</t>
  </si>
  <si>
    <t>10079182</t>
  </si>
  <si>
    <t>COE 115kV Pole Treatments 2023.
Contractor services for pole treatments (fumigants/preservatives).</t>
  </si>
  <si>
    <t>10082506</t>
  </si>
  <si>
    <t>Replaced Pole id 23643161 due to storm damage</t>
  </si>
  <si>
    <t>10086191</t>
  </si>
  <si>
    <t>OPGW (fiber) repair on 115kV PORTLAND - WEST STATION #2 transmission line.</t>
  </si>
  <si>
    <t>10087632</t>
  </si>
  <si>
    <t>Easement: Parcel "E" Subdivision Exemption Plat No. 88-6; PUeblo West Metropolitan District</t>
  </si>
  <si>
    <t>10070923</t>
  </si>
  <si>
    <t>CISCO ROUTER</t>
  </si>
  <si>
    <t>This work order is for the 115 kV side of the Pueblo West Industrial substation</t>
  </si>
  <si>
    <t>Foundation, CVT 115 kV CVT structure</t>
  </si>
  <si>
    <t>Foundation, 1H3 115 kV high 3-phase bus structure, per leg</t>
  </si>
  <si>
    <t>Foundation, PPT 115 kV power PT structure</t>
  </si>
  <si>
    <t>Foundation, 1BK 115 kV circuit breaker pad</t>
  </si>
  <si>
    <t>Foundation, CTRL control enclosure pad</t>
  </si>
  <si>
    <t>Foundation, 1LS 115 kV low switch structure, per leg</t>
  </si>
  <si>
    <t>Foundation, SM shield mast</t>
  </si>
  <si>
    <t>Foundation, 1L1 115 kV low 1-phase bus structure</t>
  </si>
  <si>
    <t>Foundation, 1HS 115 kV high switch structure, per leg</t>
  </si>
  <si>
    <t>Foundation, HAF 115 kV A-frame deadend, per leg</t>
  </si>
  <si>
    <t>WEIR STRUCTURE (DAM)</t>
  </si>
  <si>
    <t>Steel, 1H3, 115 kV high three phase bus structure</t>
  </si>
  <si>
    <t>Steel, 1L1, 115 kV low single phase bus structure</t>
  </si>
  <si>
    <t>Steel, 1HS, 115 kV high switch structure</t>
  </si>
  <si>
    <t>Operator Platform</t>
  </si>
  <si>
    <t>Steel, 1LS, 115 kV low switch structure</t>
  </si>
  <si>
    <t>Steel, SM, shield mast</t>
  </si>
  <si>
    <t>Steel, PPT 115 kV single phase power PT structure</t>
  </si>
  <si>
    <t>Steel, HAF, 115 kV A-frame deadend</t>
  </si>
  <si>
    <t>Steel, CVT 115 kV single phase CVT structure</t>
  </si>
  <si>
    <t>CVT 115kV - 3 ph</t>
  </si>
  <si>
    <t>10084643</t>
  </si>
  <si>
    <t>This is to replace a 115kV breaker at Peak View substation due to faulty functions with the current breaker. Current breaker is a SF6 breaker and will be replaced with same.</t>
  </si>
  <si>
    <t>115kV COE Pole Treatments 2024</t>
  </si>
  <si>
    <t>10085517</t>
  </si>
  <si>
    <t>This work is for the transformer upgrade  and 5 switch replacements at Canon West Sub identified as network upgrades for Turkey Creek LGIA.</t>
  </si>
  <si>
    <t>10081351</t>
  </si>
  <si>
    <t>Scada Equip - Rtu WAPA IT Router</t>
  </si>
  <si>
    <t>Replace 115kV Switches to increase ampacity to 2000A and support the Turkey Creek project needs.  (2101, 2108, 2109)</t>
  </si>
  <si>
    <t>10081524</t>
  </si>
  <si>
    <t>Replacing distribution batteries due to degrading cells at the Skala Subsatation.</t>
  </si>
  <si>
    <t>10085330</t>
  </si>
  <si>
    <t>Replacement of the Battery system at the Reader Transmission Substation</t>
  </si>
  <si>
    <t>10085367</t>
  </si>
  <si>
    <t>Replacement of the Reader substation RTU with a new SEL RTAC, ethernet switch, serial port server and SEL AXION.</t>
  </si>
  <si>
    <t>10085605</t>
  </si>
  <si>
    <t>Replace breakers 9637 &amp; 115-1 at the Boone Substation</t>
  </si>
  <si>
    <t>10081047</t>
  </si>
  <si>
    <t>Replacement of the Midway (WAPA building) Telegyr RTU with a SEL RTAC.</t>
  </si>
  <si>
    <t>10086168</t>
  </si>
  <si>
    <t>Northridge 115kV Tap RTU Replacement.</t>
  </si>
  <si>
    <t>10087591</t>
  </si>
  <si>
    <t>Distribution Battery Replacement at Hyde Park Sub</t>
  </si>
  <si>
    <t>10085365</t>
  </si>
  <si>
    <t>Replacement of the Battery system as well as charger and MTS at Airport Industrial Sub</t>
  </si>
  <si>
    <t>10085361</t>
  </si>
  <si>
    <t>Schedule 1</t>
  </si>
  <si>
    <t>Less:  Schedule 1 Point to Point Revenues</t>
  </si>
  <si>
    <t>398.1.g</t>
  </si>
  <si>
    <t>Company Records</t>
  </si>
  <si>
    <t>func_class</t>
  </si>
  <si>
    <t>fc_sortid</t>
  </si>
  <si>
    <t>Transmission Plant - Electric</t>
  </si>
  <si>
    <t>2025</t>
  </si>
  <si>
    <t>As of December  31, 2025</t>
  </si>
  <si>
    <t>PBOP Calculation of Expenses</t>
  </si>
  <si>
    <t>AON Financial Disclosure Information for Retiree Healthcare Plans (as of December 31, 2025) Pg 31</t>
  </si>
  <si>
    <t>Based upon the 2024 Cost Allocation Manual</t>
  </si>
  <si>
    <t>AON Financial Disclosure Information for Retiree Healthcare Plans (as of December 31, 2025) Pg 30</t>
  </si>
  <si>
    <t>AON Financial Disclosure Information for Retiree Healthcare Plans (as of December 31, 2025) Pg 29</t>
  </si>
  <si>
    <t>AON Financial Disclosure Information for Retiree Healthcare Plans (as of December 31, 2025) Pg 28</t>
  </si>
  <si>
    <t>Jan: January</t>
  </si>
  <si>
    <t>Feb: February</t>
  </si>
  <si>
    <t>Mar: March</t>
  </si>
  <si>
    <t>Apr: April</t>
  </si>
  <si>
    <t>May: May</t>
  </si>
  <si>
    <t>Jun: June</t>
  </si>
  <si>
    <t>Jul: July</t>
  </si>
  <si>
    <t>Aug: August</t>
  </si>
  <si>
    <t>Sep: September</t>
  </si>
  <si>
    <t>Oct: October</t>
  </si>
  <si>
    <t>Nov: November</t>
  </si>
  <si>
    <t>Dec: December</t>
  </si>
  <si>
    <t>Y2025: 2025</t>
  </si>
  <si>
    <t>Y2024: 2024</t>
  </si>
  <si>
    <t>Account Description:</t>
  </si>
  <si>
    <t>101000: PLANT IN SERVICE</t>
  </si>
  <si>
    <t>101001: PLANT IN SERVICE INTANGIBLES</t>
  </si>
  <si>
    <t>101110: RIGHT OF USE ASSET OPER LEASE</t>
  </si>
  <si>
    <t>101304: PLANT IN SERVICE ARO</t>
  </si>
  <si>
    <t>105000: PLANT HELD FOR FUTURE-USE</t>
  </si>
  <si>
    <t>106000: COMPLETE NOT CLASSIFIED IN CPR</t>
  </si>
  <si>
    <t>114000: PLANT ACQUISITION ADJUSTMENTS</t>
  </si>
  <si>
    <t>118993: SC UTILITY PLANT ALLOC CCA</t>
  </si>
  <si>
    <t>118999: SVC CO UTILITY PLANT ALLOC</t>
  </si>
  <si>
    <t>107000: CONSTRUCTION WORK IN-PROGRESS</t>
  </si>
  <si>
    <t>CONSTRUCTION WRK IN PROGRESS</t>
  </si>
  <si>
    <t>108000: ACCUM DEPR RESERVE</t>
  </si>
  <si>
    <t>108002_: PLT IN SERV - ACCUM DEP REM COS</t>
  </si>
  <si>
    <t>119998_: SVC CO ACCUM DEPR COR ALLOC</t>
  </si>
  <si>
    <t>108304_: ACCUM DEPREC-LEGAL ARO</t>
  </si>
  <si>
    <t>108001: RETIREMENT WORK IN PROGRESS</t>
  </si>
  <si>
    <t>108006: ACCUM AMORT - INTANGIBLES</t>
  </si>
  <si>
    <t>108200: RIGHT OF USE ASSET AMORTIZATION</t>
  </si>
  <si>
    <t>111000: PLT IN SERV-ACC AMORT -REGUTIL</t>
  </si>
  <si>
    <t>119993: SC ACCUM DEPR ALLOC CCA</t>
  </si>
  <si>
    <t>119999: SVC CO-ACCUM DEPR ALLOC</t>
  </si>
  <si>
    <t>ACCUM DEPREC</t>
  </si>
  <si>
    <t>OTHER PROPERTY AND INVESTMENTS:</t>
  </si>
  <si>
    <t>121000: NONUTILITY PROPERTY</t>
  </si>
  <si>
    <t>122000: NON-UTIL PLT-ACCUM DEPR-ORIG</t>
  </si>
  <si>
    <t>ACCUM PROV DEPREC</t>
  </si>
  <si>
    <t>TTL OTHR PROP INVEST</t>
  </si>
  <si>
    <t>131148: WELLS FARGO OPER CASH</t>
  </si>
  <si>
    <t>131149: WELLS FARGO OPER CASH - DISBUR</t>
  </si>
  <si>
    <t>131150: WELLS FARGO UTIL DEPOSITORY</t>
  </si>
  <si>
    <t>131154: WF BHE RM</t>
  </si>
  <si>
    <t>131221: WELLS FARGO PMT SVCS</t>
  </si>
  <si>
    <t>131230: WESTERN UNION</t>
  </si>
  <si>
    <t>131231: PAYMENTUS JP MORGAN</t>
  </si>
  <si>
    <t>131232: WELLS FARGO OTHER MANUAL</t>
  </si>
  <si>
    <t>131233: WELLS FARGO EFT/CHECKLINE</t>
  </si>
  <si>
    <t>131234: WELLS FARGO COLLECTION AGENCY</t>
  </si>
  <si>
    <t>134500: RESTRICTED CASH</t>
  </si>
  <si>
    <t>142000: CUSTOMER ACCTS RECEIVABLE CIS</t>
  </si>
  <si>
    <t>142002: CUSTOMER A/R MERC</t>
  </si>
  <si>
    <t>142006: CUSTOMER A/R INSTALL</t>
  </si>
  <si>
    <t>142009: TRANSMISSION STUDY AR</t>
  </si>
  <si>
    <t>142200: CUSTR A/R MANUAL OFF SYS SALES</t>
  </si>
  <si>
    <t>142999: CUSTOMER A/R OTHER</t>
  </si>
  <si>
    <t>CUST ACCT RECEIVABLES</t>
  </si>
  <si>
    <t>143000: A/R MISCELLANEOUS</t>
  </si>
  <si>
    <t>143003: A/R CONTRIB IN AID OF CONSTRUC</t>
  </si>
  <si>
    <t>143005: A/R ACCRUALS</t>
  </si>
  <si>
    <t>143008: A/R DAMAGE CLAIMS</t>
  </si>
  <si>
    <t>143012: A/R OTHER EMPLOYEE LOANS</t>
  </si>
  <si>
    <t>143060: A/R SHORT TERM NEG BAL RECLASS</t>
  </si>
  <si>
    <t>143100: A/R PEOPLESOFT SUBLEDGER</t>
  </si>
  <si>
    <t>143899: A/R THIRD PARTY BILLING</t>
  </si>
  <si>
    <t>143999: A/R OTHER TRADE RECEIVABLES</t>
  </si>
  <si>
    <t>OTHER ACCTS RECVBL</t>
  </si>
  <si>
    <t>144000: ACCUM PROV FOR UNCOLL ACCTS</t>
  </si>
  <si>
    <t>ACCUM PROV-UNCOLL</t>
  </si>
  <si>
    <t>145000: I/C NOTES RECEIVABLE FROM UMP</t>
  </si>
  <si>
    <t>145100: I/C INTEREST REC FROM UMP</t>
  </si>
  <si>
    <t>NOTES REC INTER CO</t>
  </si>
  <si>
    <t>146000: I/C ACCOUNTS RECEIVABLE</t>
  </si>
  <si>
    <t>ACCTS REC INTER CO</t>
  </si>
  <si>
    <t>151006: FUEL STOCK-NATURAL GAS</t>
  </si>
  <si>
    <t>151008: FUEL STOCK-DIESEL</t>
  </si>
  <si>
    <t>FUEL STOCKS</t>
  </si>
  <si>
    <t>154000: MATERIALS AND SUPPLIES GENERAL</t>
  </si>
  <si>
    <t>154003: INVENTORY MANUAL</t>
  </si>
  <si>
    <t>154007: INVENTORY-TRANSFERS IN TRANSIT</t>
  </si>
  <si>
    <t>PLANT MATERIAL &amp; OP</t>
  </si>
  <si>
    <t>163000: STORES EXPENSE UNDISTRIBUTED-</t>
  </si>
  <si>
    <t>STORES EXP UNDIST</t>
  </si>
  <si>
    <t>165002: PREPAID INSURANCE</t>
  </si>
  <si>
    <t>165004: PREPAID MAINTENANCE</t>
  </si>
  <si>
    <t>165012: PREPAID OTHR</t>
  </si>
  <si>
    <t>165020: PREPAID DUES AND SUBSCRIPTIONS</t>
  </si>
  <si>
    <t>171000: INTEREST &amp; DIVIDENDS RECEIVABL</t>
  </si>
  <si>
    <t>INT &amp; DIV RECEIVABLE</t>
  </si>
  <si>
    <t>173000: ACCRUED UNBILLED REVENUES</t>
  </si>
  <si>
    <t>ACCD UTILITY REVENUE</t>
  </si>
  <si>
    <t>TTL CUR ACCRD ASSETS</t>
  </si>
  <si>
    <t>DEFERRED DEBITS:</t>
  </si>
  <si>
    <t>182386: REG ASST RETIREE HLTH TRACKER</t>
  </si>
  <si>
    <t>-</t>
  </si>
  <si>
    <t>182300: REG ASSET OTHER</t>
  </si>
  <si>
    <t>182305: REG ASSET ARO</t>
  </si>
  <si>
    <t>182314: REG ASSET PENSION TRACKER</t>
  </si>
  <si>
    <t>182316: REG ASSET PENSION</t>
  </si>
  <si>
    <t>182318: BHE ASSISTANCE PROGRAM ST</t>
  </si>
  <si>
    <t>182319: RENEWABLE ENERGY STANDARD ADJUSTMENT</t>
  </si>
  <si>
    <t>182329: REG ASSET-CEPR</t>
  </si>
  <si>
    <t>182322: REG ASST PCA ACTUAL BALANCE</t>
  </si>
  <si>
    <t>182333: REG ASSET ENERGY EFFICIENCY SHORT TERM</t>
  </si>
  <si>
    <t>182361: REG ASSET ST RECLASS</t>
  </si>
  <si>
    <t>182370: REG ASST LT NEG BAL RECLASS</t>
  </si>
  <si>
    <t>182385: REG ASSET LT RETIREE HC INC TAX</t>
  </si>
  <si>
    <t>182390: REG ASSET AFUDC</t>
  </si>
  <si>
    <t>182392_: REG FLWBCK EXCESS DEFER TAX</t>
  </si>
  <si>
    <t>OTR REG ASSETS</t>
  </si>
  <si>
    <t>183070: REG ASSET LT NEG BAL RECLASS</t>
  </si>
  <si>
    <t>183200: PRELIM SURVEY CHARGES GENERAL</t>
  </si>
  <si>
    <t>PRELIM SURV &amp; INVEST</t>
  </si>
  <si>
    <t>184000: FLEET/TRANSPORTATION CLEARING</t>
  </si>
  <si>
    <t>184001: ADMIN &amp; GENERAL CLEARING</t>
  </si>
  <si>
    <t>184003: E&amp;S CLEAR - EU DIST &amp; NGU T&amp;D</t>
  </si>
  <si>
    <t>184004: TRANS FIELD ENGINEERING &amp; SUBS</t>
  </si>
  <si>
    <t>184015: CIS ENERGY ASSISTANCE</t>
  </si>
  <si>
    <t>184040: CIS+ TRANSACTION CLEARING</t>
  </si>
  <si>
    <t>184999: OTHER CLEARING</t>
  </si>
  <si>
    <t>186001: MISC DEFERRED DEBITS-IN PROCES</t>
  </si>
  <si>
    <t>186002: DEFERRED RATE CASE EXPENSES</t>
  </si>
  <si>
    <t>186998: DEFERRED ASSETS - OTHER</t>
  </si>
  <si>
    <t>190300: Deferred Tax Asset - Include</t>
  </si>
  <si>
    <t>190301: Deferred Tax Asset - Exclude</t>
  </si>
  <si>
    <t>190998: SVC CO DEF TX ASSET LT</t>
  </si>
  <si>
    <t>ACCUM DEF INC TAXES</t>
  </si>
  <si>
    <t>TOTAL_ASSETS</t>
  </si>
  <si>
    <t>211001: ADDL PAID IN CAPITAL</t>
  </si>
  <si>
    <t>OTHR_PAID_IN_CAP</t>
  </si>
  <si>
    <t>216000: RETAINED EARNINGS GENERAL</t>
  </si>
  <si>
    <t>216020: CUM EFFECT ACCOUNTING ADJ</t>
  </si>
  <si>
    <t>RETAIN_EARNING</t>
  </si>
  <si>
    <t>TOTAL_PROPRIETARY_CAPITAL</t>
  </si>
  <si>
    <t>227100: OPERATING LEASE OBLIGATION</t>
  </si>
  <si>
    <t>OBLIGATIONS_UNDER_CAPITAL_LEASE-NONCURRNT</t>
  </si>
  <si>
    <t>228200: RESERVE GENERAL LIABILITY</t>
  </si>
  <si>
    <t>228202: RESERVE WORKERS' COMPENSATION</t>
  </si>
  <si>
    <t>228203: RESERVE AUTO LIABILITY</t>
  </si>
  <si>
    <t>228204: RESERVE MEDICAL</t>
  </si>
  <si>
    <t>ACCUM_PROV_FOR_INJURIES AND DAMAGES</t>
  </si>
  <si>
    <t>228300: BENEFITS ACCRUAL RETIREE HEALTHCARE</t>
  </si>
  <si>
    <t>228302: BENEFITS ACCRUED PENSION</t>
  </si>
  <si>
    <t>ACCUM_PROV_FOR_PENSION AND BENEFITS</t>
  </si>
  <si>
    <t>229000: ACCUM PROV RATE REFUND</t>
  </si>
  <si>
    <t>229001: BILLINGS COLL SUBJECT TO REFUN</t>
  </si>
  <si>
    <t>ACCUM_PROV_FOR_RATE REFUNDS</t>
  </si>
  <si>
    <t>230304: ACCUM RESV OBLIGATION ARO</t>
  </si>
  <si>
    <t>ASSET RETIREMENT OBLIGATIONS</t>
  </si>
  <si>
    <t>TOTAL_OTHR_NONCURRT_LIABILITIES</t>
  </si>
  <si>
    <t>232000: AP PEOPLESOFT SUBLEDGER</t>
  </si>
  <si>
    <t>232001: A/P INVENTORY ACCRUAL</t>
  </si>
  <si>
    <t>232004: A/P POWER PURCHASES GENERAL 1</t>
  </si>
  <si>
    <t>232005: A/P PO ACCRUAL</t>
  </si>
  <si>
    <t>232006: A/P GAS PURCHASES ESTIMATED</t>
  </si>
  <si>
    <t>232009: A/P MANUAL</t>
  </si>
  <si>
    <t>232014: A/P WH FLEX 125 DEPENDENT</t>
  </si>
  <si>
    <t>232016: A/P WH HEALTH INSURANCE</t>
  </si>
  <si>
    <t>232017: A/P WH PAC</t>
  </si>
  <si>
    <t>232021: A/P WH EMPL DONATIONS</t>
  </si>
  <si>
    <t>232022: A/P WH GARNISHMENTS</t>
  </si>
  <si>
    <t>232023: A/P WH LIFE INSURANCE</t>
  </si>
  <si>
    <t>232024: A/P EMPLOYEE WH OTHER</t>
  </si>
  <si>
    <t>232062: A/P FITNESS CENTER W/H</t>
  </si>
  <si>
    <t>232025: A/P CO FMLI</t>
  </si>
  <si>
    <t>232026: A/P CUSTOMER CARE</t>
  </si>
  <si>
    <t>ACCT_PAYABLES</t>
  </si>
  <si>
    <t>233053: I/C NOTES PAYABLE AFFILIATE</t>
  </si>
  <si>
    <t>233153: I/C INTEREST PAYABLE AFFILIATE</t>
  </si>
  <si>
    <t>NOTE_PAYABLE_ASSOC_COMPANIES</t>
  </si>
  <si>
    <t>234000: I/C ACCOUNTS PAYABLE</t>
  </si>
  <si>
    <t>234222: CIS+ ACCOUNT BALANCE TRANSFERS</t>
  </si>
  <si>
    <t>ACCTS_PAYABLE_ASSOC_COMPANIES</t>
  </si>
  <si>
    <t>235000: CUSTOMER DEPOSITS-</t>
  </si>
  <si>
    <t>235050: TRANSMISSION DEPOSITS</t>
  </si>
  <si>
    <t>CUSTOMER_DEPOSITS</t>
  </si>
  <si>
    <t>236000: ACCRUED INCOME TAXES FEDERAL</t>
  </si>
  <si>
    <t>236001: ACCRUED INCOME TAXES STATE</t>
  </si>
  <si>
    <t>236003: ACCRUED TAXES SALES/USE</t>
  </si>
  <si>
    <t>236004: ACCRUED PROPERTY TAXES</t>
  </si>
  <si>
    <t>236010: ACCRUED FICA TAX EMPLOYER</t>
  </si>
  <si>
    <t>236011: ACCRUED FUTA TAX</t>
  </si>
  <si>
    <t>236012: ACCRUED SUTA TAX</t>
  </si>
  <si>
    <t>TAXES_ACCRUED</t>
  </si>
  <si>
    <t>237002: ACCRUED INT CUSTOMER DEPO</t>
  </si>
  <si>
    <t>INTEREST_ACCRUED</t>
  </si>
  <si>
    <t>241000: FICA WITHHOLDING TAXES PAYABLE</t>
  </si>
  <si>
    <t>241001: FEDERAL WITHHOLDING TAXES PAYB</t>
  </si>
  <si>
    <t>241002: TAX COLLECTION PAY CITY FRANCH</t>
  </si>
  <si>
    <t>241004: STATE SALES AND USE TAX</t>
  </si>
  <si>
    <t>241006: STATE WITHHOLDING TAXES PAYABL</t>
  </si>
  <si>
    <t>241008: FUEL ASSIST COLLECTION PYBL</t>
  </si>
  <si>
    <t>TAX_COLLECTIONS_PAYABLE</t>
  </si>
  <si>
    <t>242003: ACCRUED BENEFITS COMP ABSENCES</t>
  </si>
  <si>
    <t>242009: ACCRUED BENEFITS RETIREE HC CURRENT</t>
  </si>
  <si>
    <t>242013: ACCRUED BENEFITS 401K</t>
  </si>
  <si>
    <t>242019: ACCRUED ENERGY AID ASSISTANCE</t>
  </si>
  <si>
    <t>242028: ACCRD UNCL CHECKS/ESCHEATS</t>
  </si>
  <si>
    <t>242041: ACCRUED INCENTIVE</t>
  </si>
  <si>
    <t>242045: ACCRUED PAYROLL</t>
  </si>
  <si>
    <t>242046: ACCRUED EE REIMBURSED EXP</t>
  </si>
  <si>
    <t>242500: ACCRUED LONG TERM LIABILITIES</t>
  </si>
  <si>
    <t>242560: ACCRD LIAB ST NEG BAL RECLASS</t>
  </si>
  <si>
    <t>242998: CIS+ CUSTOMER ACCTS W CR BAL</t>
  </si>
  <si>
    <t>242999: ACCRUED OTHER</t>
  </si>
  <si>
    <t>MISC_CURRNT_ACCRUED LIABILITIES</t>
  </si>
  <si>
    <t>243100: OPERATING LEASE OBILIGATION - ST</t>
  </si>
  <si>
    <t>OBLIGATIONS_UNDER_CAP_LEASES-CURRNT</t>
  </si>
  <si>
    <t>TOTAL CURRENT &amp; ACCRUED LIABILITIES</t>
  </si>
  <si>
    <t>DEFERRED CREDITS:</t>
  </si>
  <si>
    <t>252000: CUSTOMER ADVANCES FOR CONST</t>
  </si>
  <si>
    <t>252001: CUST ADVANCE FOR CONST CURRENT</t>
  </si>
  <si>
    <t>252500: CUST ADV FOR CONSTR-UG FEE</t>
  </si>
  <si>
    <t>CUSTOMER_ADVANCES FOR CONSTRUCTION</t>
  </si>
  <si>
    <t>255000: ACCUM DEFERRED ITC</t>
  </si>
  <si>
    <t>ACCUM_DEFERRED_INVEST_TAX_CREDITS</t>
  </si>
  <si>
    <t>253001: OTH DEF CR CONTRACTOR RETAINAG</t>
  </si>
  <si>
    <t>253002: CONTRACTOR RETAINAGE CURRENT</t>
  </si>
  <si>
    <t>253015: OTH DEF CR UNEARNED REVENUE</t>
  </si>
  <si>
    <t>253700: OTH DEF CR ENERGY ASST PRGM</t>
  </si>
  <si>
    <t>OTHER_DEFERRED_CREDITS</t>
  </si>
  <si>
    <t>254005: REG LIAB RESA RIDER</t>
  </si>
  <si>
    <t>254014: REG LIAB FAS 109 ITC</t>
  </si>
  <si>
    <t>254015: REG LIAB FLOWBACK EXCESS DEFTX</t>
  </si>
  <si>
    <t>254060: REG LIAB ST NEG BAL RECLASS</t>
  </si>
  <si>
    <t>254200: REG LIABILITY LT PENSION INC TAX</t>
  </si>
  <si>
    <t>254385: REG LIAB LT RETIREE HC</t>
  </si>
  <si>
    <t>254386: REG LIAB RETIREE MED TRACKER</t>
  </si>
  <si>
    <t>254998: SVC CO REG LIAB EXCESS DEFTX</t>
  </si>
  <si>
    <t>OTHER_REGULATORY_LIABILITIES</t>
  </si>
  <si>
    <t>282300: Deferred Tax Liability Property - Include</t>
  </si>
  <si>
    <t>282301: Deferred Tax Liability Property - Exclude</t>
  </si>
  <si>
    <t>282302: Deferred Tax Liability Property - Flow through</t>
  </si>
  <si>
    <t>282998: SVC CO DEF TX LIAB PROP LT</t>
  </si>
  <si>
    <t>ACCUM_DEFERRED_INC_TAXES-OTHER PROPERTY</t>
  </si>
  <si>
    <t>283300: Deferred Tax Liability - Include</t>
  </si>
  <si>
    <t>283301: Deferred Tax Liability - Exclude</t>
  </si>
  <si>
    <t>283302: Deferred Tax Liability - Flow through</t>
  </si>
  <si>
    <t>ACCUM_DEFERRED_INC_TAXES-OTHER</t>
  </si>
  <si>
    <t>TOTAL_DEFERRED_CREDITS</t>
  </si>
  <si>
    <t>NI BEFORE EXTR ITEMS</t>
  </si>
  <si>
    <t>LIABILITIES_&amp;_SHAREHLDRS EQUITY</t>
  </si>
  <si>
    <t>Balance Sheet Tie-out (Assets=Liabilities)</t>
  </si>
  <si>
    <t>2025 (Jan - Dec) 13 Mth Avg  Actual Data</t>
  </si>
  <si>
    <t/>
  </si>
  <si>
    <t>Auto Renewal 25-26</t>
  </si>
  <si>
    <t>Auto Renewal 24-25</t>
  </si>
  <si>
    <t>COE Property 23-24</t>
  </si>
  <si>
    <t>Busch Ranch Property 23-24</t>
  </si>
  <si>
    <t>Peakview Property 23-24</t>
  </si>
  <si>
    <t>Work Comp Renewal 23-24</t>
  </si>
  <si>
    <t>Energy Insurance Services (EIS)</t>
  </si>
  <si>
    <t xml:space="preserve">WILDFIRE INSURANCE </t>
  </si>
  <si>
    <t>COE Terror 23-24</t>
  </si>
  <si>
    <t>Busch Ranch Terror 23-24</t>
  </si>
  <si>
    <t>Peakview Terror 23-24</t>
  </si>
  <si>
    <t>TWIN MOUNTAIN TOWER</t>
  </si>
  <si>
    <t>DEER PEAK TOWER LEASE</t>
  </si>
  <si>
    <t>`</t>
  </si>
  <si>
    <t>BHCOE Docket No. ___________</t>
  </si>
  <si>
    <t>Year-Ended December 31, 2025</t>
  </si>
  <si>
    <t>WACOD for the year-ended December 31, 2025</t>
  </si>
  <si>
    <t>As of December 31, 2024</t>
  </si>
  <si>
    <t>As of October 2, 2025</t>
  </si>
  <si>
    <t>BHC $450M Notes Due 2031</t>
  </si>
  <si>
    <t>BHC $400M Notes Due 2033</t>
  </si>
  <si>
    <t>As of December 31, 2025</t>
  </si>
  <si>
    <r>
      <t>Annual Average Cost of LTD Rate</t>
    </r>
    <r>
      <rPr>
        <vertAlign val="superscript"/>
        <sz val="11"/>
        <color theme="1"/>
        <rFont val="Times New Roman"/>
        <family val="1"/>
      </rPr>
      <t>1</t>
    </r>
  </si>
  <si>
    <r>
      <rPr>
        <vertAlign val="superscript"/>
        <sz val="11"/>
        <color theme="1"/>
        <rFont val="Times New Roman"/>
        <family val="1"/>
      </rPr>
      <t>1</t>
    </r>
    <r>
      <rPr>
        <sz val="11"/>
        <color theme="1"/>
        <rFont val="Times New Roman"/>
        <family val="1"/>
      </rPr>
      <t xml:space="preserve"> Per Settlement Agreement Cost of Debt Rate excludes First Mortgage Bonds not secured by the assets of BHCOE.</t>
    </r>
  </si>
  <si>
    <t>2025 Master Case (PS9) - RL</t>
  </si>
  <si>
    <t>January Through December Current Year Activity</t>
  </si>
  <si>
    <t>210-(T) Canon Plant-Hogback Sub</t>
  </si>
  <si>
    <t>211-(T) Hogback Sub - Canon West</t>
  </si>
  <si>
    <t>TELEMETER EQ - FIBER OPTIC INTFC: 8192010000</t>
  </si>
  <si>
    <t>244 (T) Nyberg - LaJunta</t>
  </si>
  <si>
    <t>CO - CROWLY RL - CROWLEY CNTY RUR</t>
  </si>
  <si>
    <t>9915-AR15 Property-15 Yr Life-BHCOE:</t>
  </si>
  <si>
    <t>CO - FLRNCE FG - FLORENCE FRINGE</t>
  </si>
  <si>
    <t>CO - FOWLER FG - FOWLER FRINGE</t>
  </si>
  <si>
    <t>CO - LA JNTA FG - LA JUNTA FRINGE</t>
  </si>
  <si>
    <t>CO - MANZANOLA - MANZANOLA</t>
  </si>
  <si>
    <t>CO - MANZNLA FG - MANZANOLA FRINGE</t>
  </si>
  <si>
    <t>CO - PUEBLO AIR - PUEBLO MEM AIRPORT</t>
  </si>
  <si>
    <t>CO- PUEBLO PAGS COMMON  (G)</t>
  </si>
  <si>
    <t>XCO - PUEBLO (T)</t>
  </si>
  <si>
    <t>COE 230kV Pole Treatments 2025</t>
  </si>
  <si>
    <t>10089130</t>
  </si>
  <si>
    <t>Pole, Steel, 65' Or Greater</t>
  </si>
  <si>
    <t>10079188</t>
  </si>
  <si>
    <t>This work order is to rebuild the 115 kV line between the Canon Plant and Hogback subs.</t>
  </si>
  <si>
    <t>CISCO CATALYST IR8340 ROUTER</t>
  </si>
  <si>
    <t>10079185</t>
  </si>
  <si>
    <t>This work order is for the rebuild of the 115 kV line between Hogback and Canon west subs</t>
  </si>
  <si>
    <t>Steel Pole Structures</t>
  </si>
  <si>
    <t>DELL ROW</t>
  </si>
  <si>
    <t>FRANK ROW</t>
  </si>
  <si>
    <t>FIBER OPTIC ENCLOSURE</t>
  </si>
  <si>
    <t>115kV 3 POLE SELF SUPPORTING STEEL STRUCTURES</t>
  </si>
  <si>
    <t>The 115kV Boone to LaJunta line has a broken insulator on pole 85945805.</t>
  </si>
  <si>
    <t>10085561</t>
  </si>
  <si>
    <t>Connecting the 115kV Nyberg-Boone and 115kV Boone-LaJunta lines together between structures 110 and 348 respectively. This results in a new 115kV Nyberg-LaJunta line that bypasses Boone Sub. Asset Location is line 240 (T) and 243 (T)</t>
  </si>
  <si>
    <t>10090593</t>
  </si>
  <si>
    <t>10077799</t>
  </si>
  <si>
    <t>115kV COE LiDAR remediation for the West Station to Portland transmission line. This will involve two tangent h-frame replacements and relocating one anchor.</t>
  </si>
  <si>
    <t>10090947</t>
  </si>
  <si>
    <t>This work order is for work preformed on the 115kV West station to Portland line Pole # 35882637.</t>
  </si>
  <si>
    <t>10084442</t>
  </si>
  <si>
    <t>This work order is for the replacement and repair of the poles identified in the pole inspection preformed in Q4 2023.</t>
  </si>
  <si>
    <t>The 115kV Rattlesnake-PeakView transmission pole 39694634 has loose cross tie. This will require the addition of 2 anchors to support the leaning poles.</t>
  </si>
  <si>
    <t>10090858</t>
  </si>
  <si>
    <t>10087714</t>
  </si>
  <si>
    <t>10084285</t>
  </si>
  <si>
    <t>9915-AR15 Property-15 Yr Life-BHCOE</t>
  </si>
  <si>
    <t>SEL-2730M ETHERNET SWITCH</t>
  </si>
  <si>
    <t>Foundation, Xfmr &amp; Oil Spill</t>
  </si>
  <si>
    <t>SEL-735 POWER QUALITY &amp; REVENUE METER</t>
  </si>
  <si>
    <t>SPARE: POWER TRANSFORMER NBR 08402-08402-TX.-POWER 08402</t>
  </si>
  <si>
    <t>SEL-487E XFMR PROTECTION RELAY</t>
  </si>
  <si>
    <t>XFMR 230/115/13.2kV-90/120/150 MVA Auto</t>
  </si>
  <si>
    <t>Replacement of JungleMUX fiber optic hardware with Belden/OTN Systems XTran hardware.</t>
  </si>
  <si>
    <t>10085590</t>
  </si>
  <si>
    <t>10078936</t>
  </si>
  <si>
    <t>10083673</t>
  </si>
  <si>
    <t>Replacement of (1) Portland substation 115kV cap bank surge arrester.</t>
  </si>
  <si>
    <t>10086662</t>
  </si>
  <si>
    <t>Breaker Replacements for 115kV Oil Breakers 115-2 &amp; 115-3 at Portland Substation</t>
  </si>
  <si>
    <t>SEL-2242 AXION</t>
  </si>
  <si>
    <t>ENCLOSURE, RELAY PANEL</t>
  </si>
  <si>
    <t>Decommissioning and removing dated oil breaker 115-1 and taking gas breaker 8136 out of service and holding for future use. This work is in conjuction with the bypass of the Nyberg and La Junta transmission line to the substation.</t>
  </si>
  <si>
    <t>10090818</t>
  </si>
  <si>
    <t>Transformer Instrument Current Potential Voltage Constant Current Voltage</t>
  </si>
  <si>
    <t>SEL-3505 RTAC</t>
  </si>
  <si>
    <t>RTU NTX 20</t>
  </si>
  <si>
    <t>XCO - TRANSMISSION PAGS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</si>
</sst>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_(* #,##0.0_);_(* \(#,##0.0\);_(* &quot;-&quot;?_);_(@_)"/>
    <numFmt numFmtId="167" formatCode="_(&quot;$&quot;* #,##0_);_(&quot;$&quot;* \(#,##0\);_(&quot;$&quot;* &quot;-&quot;??_);_(@_)"/>
    <numFmt numFmtId="168" formatCode="_(* #,##0.00000_);_(* \(#,##0.00000\);_(* &quot;-&quot;??_);_(@_)"/>
    <numFmt numFmtId="169" formatCode="0.0000%"/>
    <numFmt numFmtId="170" formatCode="_(* #,##0.0000_);_(* \(#,##0.0000\);_(* &quot;-&quot;??_);_(@_)"/>
    <numFmt numFmtId="171" formatCode="0.000%"/>
    <numFmt numFmtId="172" formatCode=";;;@"/>
    <numFmt numFmtId="173" formatCode="#,##0;\-#,##0"/>
    <numFmt numFmtId="174" formatCode="#,##0;[Color3]\(#,##0\)"/>
  </numFmts>
  <fonts count="42">
    <font>
      <sz val="11"/>
      <color theme="1"/>
      <name val="Times New Roman"/>
      <family val="2"/>
    </font>
    <font>
      <sz val="10"/>
      <color indexed="40"/>
      <name val="Times New Roman"/>
      <family val="1"/>
    </font>
    <font>
      <sz val="10"/>
      <name val="Times New Roman"/>
      <family val="1"/>
    </font>
    <font>
      <sz val="10"/>
      <name val="Arial"/>
      <family val="2"/>
    </font>
    <font>
      <sz val="12"/>
      <name val="Arial MT"/>
    </font>
    <font>
      <b/>
      <sz val="10"/>
      <name val="Times New Roman"/>
      <family val="1"/>
    </font>
    <font>
      <i/>
      <sz val="12"/>
      <color rgb="FFFF0000"/>
      <name val="Arial MT"/>
    </font>
    <font>
      <b/>
      <sz val="10"/>
      <color theme="1"/>
      <name val="Times New Roman"/>
      <family val="1"/>
    </font>
    <font>
      <sz val="11"/>
      <color theme="1"/>
      <name val="Calibri"/>
      <family val="2"/>
      <scheme val="minor"/>
    </font>
    <font>
      <b/>
      <sz val="11"/>
      <color theme="1"/>
      <name val="Calibri"/>
      <family val="2"/>
      <scheme val="minor"/>
    </font>
    <font>
      <b/>
      <sz val="11"/>
      <color theme="1"/>
      <name val="Times New Roman"/>
      <family val="1"/>
    </font>
    <font>
      <sz val="10"/>
      <color theme="1"/>
      <name val="Arial"/>
      <family val="2"/>
    </font>
    <font>
      <sz val="11"/>
      <color theme="1"/>
      <name val="Times New Roman"/>
      <family val="2"/>
    </font>
    <font>
      <i/>
      <sz val="11"/>
      <color rgb="FFFF0000"/>
      <name val="Times New Roman"/>
      <family val="1"/>
    </font>
    <font>
      <sz val="11"/>
      <color theme="1"/>
      <name val="Calibri"/>
      <family val="2"/>
    </font>
    <font>
      <sz val="11"/>
      <name val="Times New Roman"/>
      <family val="1"/>
    </font>
    <font>
      <b/>
      <sz val="11"/>
      <name val="Times New Roman"/>
      <family val="1"/>
    </font>
    <font>
      <sz val="11"/>
      <color theme="1"/>
      <name val="Calibri"/>
      <family val="2"/>
    </font>
    <font>
      <sz val="13.8"/>
      <color theme="1"/>
      <name val="Tahoma"/>
      <family val="2"/>
    </font>
    <font>
      <sz val="13.8"/>
      <color theme="1"/>
      <name val="Microsoft Sans Serif"/>
      <family val="2"/>
    </font>
    <font>
      <sz val="10"/>
      <color theme="1"/>
      <name val="Times New Roman"/>
      <family val="1"/>
    </font>
    <font>
      <u/>
      <sz val="10"/>
      <name val="Times New Roman"/>
      <family val="1"/>
    </font>
    <font>
      <sz val="10"/>
      <color rgb="FF0000CC"/>
      <name val="Times New Roman"/>
      <family val="1"/>
    </font>
    <font>
      <sz val="11"/>
      <color rgb="FF0000FF"/>
      <name val="Times New Roman"/>
      <family val="1"/>
    </font>
    <font>
      <sz val="10"/>
      <name val="MS Sans Serif"/>
      <family val="2"/>
    </font>
    <font>
      <b/>
      <sz val="9"/>
      <color indexed="81"/>
      <name val="Tahoma"/>
      <family val="2"/>
    </font>
    <font>
      <sz val="9"/>
      <color indexed="81"/>
      <name val="Tahoma"/>
      <family val="2"/>
    </font>
    <font>
      <sz val="11"/>
      <color theme="1"/>
      <name val="Times New Roman"/>
      <family val="1"/>
    </font>
    <font>
      <b/>
      <sz val="11"/>
      <color rgb="FF000000"/>
      <name val="Times New Roman"/>
      <family val="1"/>
    </font>
    <font>
      <sz val="11"/>
      <color rgb="FF000000"/>
      <name val="Times New Roman"/>
      <family val="1"/>
    </font>
    <font>
      <sz val="11"/>
      <color rgb="FF000099"/>
      <name val="Times New Roman"/>
      <family val="1"/>
    </font>
    <font>
      <b/>
      <sz val="11"/>
      <color indexed="12"/>
      <name val="Times New Roman"/>
      <family val="1"/>
    </font>
    <font>
      <sz val="11"/>
      <color indexed="12"/>
      <name val="Times New Roman"/>
      <family val="1"/>
    </font>
    <font>
      <sz val="11"/>
      <color indexed="10"/>
      <name val="Times New Roman"/>
      <family val="1"/>
    </font>
    <font>
      <sz val="11"/>
      <color rgb="FFFF0000"/>
      <name val="Times New Roman"/>
      <family val="1"/>
    </font>
    <font>
      <sz val="7.8"/>
      <color theme="1"/>
      <name val="Comic Sans MS"/>
      <family val="4"/>
    </font>
    <font>
      <b/>
      <sz val="10"/>
      <name val="Arial"/>
      <family val="2"/>
    </font>
    <font>
      <sz val="10"/>
      <color rgb="FF000000"/>
      <name val="Liberation Sans"/>
      <family val="2"/>
    </font>
    <font>
      <b/>
      <u/>
      <sz val="10"/>
      <color rgb="FF000000"/>
      <name val="Liberation Sans"/>
      <family val="2"/>
    </font>
    <font>
      <b/>
      <sz val="10"/>
      <color rgb="FF000000"/>
      <name val="Liberation Sans"/>
      <family val="2"/>
    </font>
    <font>
      <sz val="10"/>
      <color rgb="FF000099"/>
      <name val="Times New Roman"/>
      <family val="1"/>
    </font>
    <font>
      <vertAlign val="superscript"/>
      <sz val="11"/>
      <color theme="1"/>
      <name val="Times New Roman"/>
      <family val="1"/>
    </font>
  </fonts>
  <fills count="18">
    <fill>
      <patternFill patternType="none"/>
    </fill>
    <fill>
      <patternFill patternType="gray125"/>
    </fill>
    <fill>
      <patternFill patternType="solid">
        <fgColor indexed="43"/>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7" tint="0.39997558519241921"/>
        <bgColor indexed="64"/>
      </patternFill>
    </fill>
    <fill>
      <patternFill patternType="solid">
        <fgColor rgb="FFFFFF99"/>
        <bgColor indexed="64"/>
      </patternFill>
    </fill>
    <fill>
      <patternFill patternType="solid">
        <fgColor indexed="22"/>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2"/>
        <bgColor indexed="64"/>
      </patternFill>
    </fill>
    <fill>
      <patternFill patternType="solid">
        <fgColor indexed="47"/>
        <bgColor indexed="64"/>
      </patternFill>
    </fill>
    <fill>
      <patternFill patternType="solid">
        <fgColor rgb="FFC0E2C0"/>
        <bgColor indexed="64"/>
      </patternFill>
    </fill>
    <fill>
      <patternFill patternType="solid">
        <fgColor theme="9" tint="0.59999389629810485"/>
        <bgColor indexed="64"/>
      </patternFill>
    </fill>
  </fills>
  <borders count="4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4" tint="0.39997558519241921"/>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double">
        <color indexed="64"/>
      </bottom>
      <diagonal/>
    </border>
    <border>
      <left style="medium">
        <color indexed="64"/>
      </left>
      <right style="medium">
        <color indexed="64"/>
      </right>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style="thin">
        <color indexed="64"/>
      </right>
      <top/>
      <bottom/>
      <diagonal/>
    </border>
  </borders>
  <cellStyleXfs count="56">
    <xf numFmtId="0" fontId="0" fillId="0" borderId="0"/>
    <xf numFmtId="0" fontId="3" fillId="0" borderId="0"/>
    <xf numFmtId="164" fontId="4" fillId="0" borderId="0" applyProtection="0"/>
    <xf numFmtId="164" fontId="4" fillId="0" borderId="0" applyProtection="0"/>
    <xf numFmtId="0" fontId="4" fillId="0" borderId="0" applyProtection="0"/>
    <xf numFmtId="43" fontId="3" fillId="0" borderId="0" applyFont="0" applyFill="0" applyBorder="0" applyAlignment="0" applyProtection="0"/>
    <xf numFmtId="164" fontId="4" fillId="0" borderId="0" applyProtection="0"/>
    <xf numFmtId="0" fontId="8" fillId="0" borderId="0"/>
    <xf numFmtId="0" fontId="3" fillId="0" borderId="0"/>
    <xf numFmtId="43" fontId="12" fillId="0" borderId="0" applyFont="0" applyFill="0" applyBorder="0" applyAlignment="0" applyProtection="0"/>
    <xf numFmtId="9" fontId="12" fillId="0" borderId="0" applyFont="0" applyFill="0" applyBorder="0" applyAlignment="0" applyProtection="0"/>
    <xf numFmtId="0" fontId="8" fillId="0" borderId="0"/>
    <xf numFmtId="0" fontId="11" fillId="0" borderId="0"/>
    <xf numFmtId="43" fontId="12" fillId="0" borderId="0" applyFont="0" applyFill="0" applyBorder="0" applyAlignment="0" applyProtection="0"/>
    <xf numFmtId="44" fontId="8" fillId="0" borderId="0" applyFont="0" applyFill="0" applyBorder="0" applyAlignment="0" applyProtection="0"/>
    <xf numFmtId="0" fontId="17" fillId="0" borderId="0"/>
    <xf numFmtId="0" fontId="14" fillId="0" borderId="0"/>
    <xf numFmtId="43" fontId="17"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9" fontId="8"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4" fillId="0" borderId="0"/>
    <xf numFmtId="0" fontId="24" fillId="0" borderId="0"/>
    <xf numFmtId="0" fontId="8" fillId="0" borderId="0"/>
    <xf numFmtId="0" fontId="3" fillId="0" borderId="0"/>
    <xf numFmtId="0" fontId="12" fillId="0" borderId="0"/>
    <xf numFmtId="0" fontId="8" fillId="0" borderId="0"/>
    <xf numFmtId="172" fontId="37" fillId="0" borderId="0" applyFill="0" applyBorder="0" applyProtection="0">
      <alignment horizontal="left" vertical="center" wrapText="1"/>
    </xf>
    <xf numFmtId="172" fontId="37" fillId="0" borderId="33" applyFill="0" applyProtection="0">
      <alignment horizontal="center" vertical="center" wrapText="1"/>
    </xf>
    <xf numFmtId="172" fontId="37" fillId="0" borderId="34" applyFill="0" applyProtection="0">
      <alignment horizontal="center" vertical="center" wrapText="1"/>
    </xf>
    <xf numFmtId="173" fontId="37" fillId="0" borderId="35" applyFill="0" applyProtection="0">
      <alignment horizontal="right" vertical="center" wrapText="1"/>
    </xf>
    <xf numFmtId="172" fontId="38" fillId="0" borderId="0" applyFill="0" applyBorder="0" applyProtection="0">
      <alignment horizontal="left" vertical="center" wrapText="1"/>
    </xf>
    <xf numFmtId="172" fontId="38" fillId="0" borderId="0" applyFill="0" applyBorder="0" applyProtection="0">
      <alignment horizontal="right" vertical="center" wrapText="1"/>
    </xf>
    <xf numFmtId="173" fontId="39" fillId="0" borderId="35" applyFill="0" applyProtection="0">
      <alignment horizontal="right" vertical="center" wrapText="1"/>
    </xf>
    <xf numFmtId="172" fontId="37" fillId="0" borderId="0" applyFill="0" applyBorder="0" applyProtection="0">
      <alignment horizontal="left" vertical="center" wrapText="1" indent="1"/>
    </xf>
    <xf numFmtId="174" fontId="37" fillId="0" borderId="35" applyFill="0" applyProtection="0">
      <alignment horizontal="right" vertical="center" wrapText="1"/>
    </xf>
    <xf numFmtId="174" fontId="37" fillId="0" borderId="35" applyFill="0" applyProtection="0">
      <alignment horizontal="right" vertical="center" wrapText="1"/>
    </xf>
    <xf numFmtId="172" fontId="37" fillId="0" borderId="0" applyFill="0" applyBorder="0" applyProtection="0">
      <alignment horizontal="left" vertical="center" wrapText="1"/>
    </xf>
    <xf numFmtId="172" fontId="39" fillId="0" borderId="0" applyFill="0" applyBorder="0" applyProtection="0">
      <alignment horizontal="right" vertical="center" wrapText="1"/>
    </xf>
    <xf numFmtId="174" fontId="38" fillId="0" borderId="35" applyFill="0" applyProtection="0">
      <alignment horizontal="right" vertical="center" wrapText="1"/>
    </xf>
    <xf numFmtId="173" fontId="37" fillId="0" borderId="35" applyFill="0" applyProtection="0">
      <alignment horizontal="right" vertical="center" wrapText="1"/>
    </xf>
    <xf numFmtId="172" fontId="37" fillId="0" borderId="0" applyFill="0" applyBorder="0" applyProtection="0">
      <alignment horizontal="left" vertical="center" wrapText="1" indent="2"/>
    </xf>
    <xf numFmtId="172" fontId="37" fillId="0" borderId="0" applyFill="0" applyBorder="0" applyProtection="0">
      <alignment horizontal="left" vertical="center" wrapText="1" indent="1"/>
    </xf>
    <xf numFmtId="172" fontId="39" fillId="0" borderId="0" applyFill="0" applyBorder="0" applyProtection="0">
      <alignment horizontal="left" vertical="center" wrapText="1"/>
    </xf>
    <xf numFmtId="174" fontId="39" fillId="0" borderId="35" applyFill="0" applyProtection="0">
      <alignment horizontal="right" vertical="center" wrapText="1"/>
    </xf>
    <xf numFmtId="172" fontId="37" fillId="0" borderId="0" applyFill="0" applyBorder="0" applyProtection="0">
      <alignment horizontal="right" vertical="center" wrapText="1"/>
    </xf>
    <xf numFmtId="174" fontId="37" fillId="0" borderId="36" applyFill="0" applyProtection="0">
      <alignment horizontal="right" vertical="center" wrapText="1"/>
    </xf>
    <xf numFmtId="0" fontId="3" fillId="0" borderId="0"/>
  </cellStyleXfs>
  <cellXfs count="336">
    <xf numFmtId="0" fontId="0" fillId="0" borderId="0" xfId="0"/>
    <xf numFmtId="0" fontId="1" fillId="0" borderId="0" xfId="0" applyFont="1" applyAlignment="1">
      <alignment horizontal="center"/>
    </xf>
    <xf numFmtId="0" fontId="2" fillId="0" borderId="0" xfId="0" applyFont="1"/>
    <xf numFmtId="0" fontId="2" fillId="0" borderId="0" xfId="1" applyFont="1"/>
    <xf numFmtId="0" fontId="5" fillId="0" borderId="0" xfId="2" applyNumberFormat="1" applyFont="1" applyAlignment="1" applyProtection="1">
      <alignment horizontal="center"/>
      <protection locked="0"/>
    </xf>
    <xf numFmtId="0" fontId="2" fillId="0" borderId="0" xfId="0" applyFont="1" applyAlignment="1">
      <alignment horizontal="center"/>
    </xf>
    <xf numFmtId="0" fontId="5" fillId="0" borderId="0" xfId="1" applyFont="1" applyAlignment="1">
      <alignment horizontal="center"/>
    </xf>
    <xf numFmtId="49" fontId="5" fillId="0" borderId="0" xfId="3" applyNumberFormat="1" applyFont="1" applyAlignment="1">
      <alignment horizontal="center"/>
    </xf>
    <xf numFmtId="0" fontId="2" fillId="0" borderId="0" xfId="2" applyNumberFormat="1" applyFont="1" applyAlignment="1" applyProtection="1">
      <alignment horizontal="right"/>
      <protection locked="0"/>
    </xf>
    <xf numFmtId="0" fontId="5" fillId="0" borderId="0" xfId="1" applyFont="1" applyAlignment="1">
      <alignment horizontal="centerContinuous"/>
    </xf>
    <xf numFmtId="0" fontId="5" fillId="0" borderId="4" xfId="1" applyFont="1" applyBorder="1" applyAlignment="1">
      <alignment horizontal="center"/>
    </xf>
    <xf numFmtId="0" fontId="2" fillId="0" borderId="0" xfId="0" applyFont="1" applyAlignment="1">
      <alignment horizontal="center" wrapText="1"/>
    </xf>
    <xf numFmtId="0" fontId="5" fillId="0" borderId="0" xfId="1" applyFont="1" applyAlignment="1">
      <alignment horizontal="center" wrapText="1"/>
    </xf>
    <xf numFmtId="0" fontId="5" fillId="0" borderId="0" xfId="0" applyFont="1" applyAlignment="1">
      <alignment horizontal="center" wrapText="1"/>
    </xf>
    <xf numFmtId="0" fontId="5" fillId="0" borderId="0" xfId="4" applyFont="1" applyAlignment="1">
      <alignment horizontal="center" wrapText="1"/>
    </xf>
    <xf numFmtId="0" fontId="2" fillId="0" borderId="0" xfId="1" applyFont="1" applyAlignment="1">
      <alignment horizontal="left"/>
    </xf>
    <xf numFmtId="0" fontId="2" fillId="0" borderId="0" xfId="1" quotePrefix="1" applyFont="1" applyAlignment="1">
      <alignment horizontal="left"/>
    </xf>
    <xf numFmtId="41" fontId="2" fillId="2" borderId="0" xfId="1" applyNumberFormat="1" applyFont="1" applyFill="1"/>
    <xf numFmtId="0" fontId="2" fillId="0" borderId="0" xfId="1" applyFont="1" applyAlignment="1">
      <alignment horizontal="right"/>
    </xf>
    <xf numFmtId="165" fontId="2" fillId="0" borderId="5" xfId="5" applyNumberFormat="1" applyFont="1" applyBorder="1"/>
    <xf numFmtId="0" fontId="2" fillId="0" borderId="0" xfId="6" applyNumberFormat="1" applyFont="1" applyAlignment="1">
      <alignment horizontal="center"/>
    </xf>
    <xf numFmtId="165" fontId="2" fillId="0" borderId="0" xfId="5" applyNumberFormat="1" applyFont="1" applyBorder="1"/>
    <xf numFmtId="0" fontId="5" fillId="3" borderId="6" xfId="1" applyFont="1" applyFill="1" applyBorder="1"/>
    <xf numFmtId="165" fontId="2" fillId="0" borderId="0" xfId="5" applyNumberFormat="1" applyFont="1"/>
    <xf numFmtId="0" fontId="2" fillId="3" borderId="9" xfId="1" applyFont="1" applyFill="1" applyBorder="1"/>
    <xf numFmtId="165" fontId="2" fillId="3" borderId="0" xfId="5" applyNumberFormat="1" applyFont="1" applyFill="1" applyBorder="1"/>
    <xf numFmtId="165" fontId="2" fillId="3" borderId="10" xfId="5" applyNumberFormat="1" applyFont="1" applyFill="1" applyBorder="1"/>
    <xf numFmtId="164" fontId="2" fillId="3" borderId="9" xfId="6" applyFont="1" applyFill="1" applyBorder="1"/>
    <xf numFmtId="0" fontId="5" fillId="3" borderId="11" xfId="1" applyFont="1" applyFill="1" applyBorder="1"/>
    <xf numFmtId="165" fontId="5" fillId="3" borderId="12" xfId="5" applyNumberFormat="1" applyFont="1" applyFill="1" applyBorder="1"/>
    <xf numFmtId="165" fontId="5" fillId="3" borderId="13" xfId="5" applyNumberFormat="1" applyFont="1" applyFill="1" applyBorder="1"/>
    <xf numFmtId="0" fontId="5" fillId="0" borderId="4" xfId="1" applyFont="1" applyBorder="1"/>
    <xf numFmtId="0" fontId="5" fillId="0" borderId="3" xfId="1" applyFont="1" applyBorder="1"/>
    <xf numFmtId="0" fontId="7" fillId="0" borderId="0" xfId="1" applyFont="1" applyAlignment="1">
      <alignment horizontal="center" wrapText="1"/>
    </xf>
    <xf numFmtId="164" fontId="2" fillId="0" borderId="0" xfId="6" applyFont="1"/>
    <xf numFmtId="164" fontId="2" fillId="3" borderId="14" xfId="6" applyFont="1" applyFill="1" applyBorder="1"/>
    <xf numFmtId="165" fontId="2" fillId="3" borderId="15" xfId="5" applyNumberFormat="1" applyFont="1" applyFill="1" applyBorder="1"/>
    <xf numFmtId="165" fontId="2" fillId="3" borderId="16" xfId="5" applyNumberFormat="1" applyFont="1" applyFill="1" applyBorder="1"/>
    <xf numFmtId="0" fontId="5" fillId="3" borderId="17" xfId="1" applyFont="1" applyFill="1" applyBorder="1"/>
    <xf numFmtId="165" fontId="5" fillId="3" borderId="18" xfId="5" applyNumberFormat="1" applyFont="1" applyFill="1" applyBorder="1"/>
    <xf numFmtId="165" fontId="5" fillId="3" borderId="19" xfId="5" applyNumberFormat="1" applyFont="1" applyFill="1" applyBorder="1"/>
    <xf numFmtId="164" fontId="6" fillId="0" borderId="0" xfId="6" applyFont="1"/>
    <xf numFmtId="165" fontId="2" fillId="3" borderId="7" xfId="5" applyNumberFormat="1" applyFont="1" applyFill="1" applyBorder="1"/>
    <xf numFmtId="165" fontId="2" fillId="3" borderId="8" xfId="5" applyNumberFormat="1" applyFont="1" applyFill="1" applyBorder="1"/>
    <xf numFmtId="0" fontId="9" fillId="0" borderId="15" xfId="7" applyFont="1" applyBorder="1"/>
    <xf numFmtId="0" fontId="8" fillId="0" borderId="0" xfId="7"/>
    <xf numFmtId="0" fontId="13" fillId="0" borderId="0" xfId="0" applyFont="1"/>
    <xf numFmtId="0" fontId="2" fillId="0" borderId="0" xfId="18" applyFont="1"/>
    <xf numFmtId="0" fontId="2" fillId="0" borderId="0" xfId="18" applyFont="1" applyAlignment="1">
      <alignment horizontal="right"/>
    </xf>
    <xf numFmtId="0" fontId="20" fillId="0" borderId="0" xfId="18" applyFont="1"/>
    <xf numFmtId="0" fontId="5" fillId="0" borderId="0" xfId="18" applyFont="1"/>
    <xf numFmtId="164" fontId="5" fillId="0" borderId="0" xfId="6" applyFont="1" applyAlignment="1" applyProtection="1">
      <alignment horizontal="center"/>
      <protection locked="0"/>
    </xf>
    <xf numFmtId="164" fontId="5" fillId="0" borderId="0" xfId="6" applyFont="1" applyAlignment="1" applyProtection="1">
      <alignment horizontal="center" wrapText="1"/>
      <protection locked="0"/>
    </xf>
    <xf numFmtId="0" fontId="2" fillId="0" borderId="15" xfId="18" applyFont="1" applyBorder="1"/>
    <xf numFmtId="164" fontId="5" fillId="0" borderId="15" xfId="6" applyFont="1" applyBorder="1" applyAlignment="1" applyProtection="1">
      <alignment horizontal="center"/>
      <protection locked="0"/>
    </xf>
    <xf numFmtId="164" fontId="5" fillId="0" borderId="15" xfId="6" applyFont="1" applyBorder="1" applyAlignment="1" applyProtection="1">
      <alignment horizontal="center" wrapText="1"/>
      <protection locked="0"/>
    </xf>
    <xf numFmtId="0" fontId="2" fillId="0" borderId="0" xfId="18" applyFont="1" applyAlignment="1">
      <alignment horizontal="center" vertical="top"/>
    </xf>
    <xf numFmtId="14" fontId="2" fillId="0" borderId="0" xfId="6" applyNumberFormat="1" applyFont="1" applyAlignment="1" applyProtection="1">
      <alignment vertical="top" wrapText="1"/>
      <protection locked="0"/>
    </xf>
    <xf numFmtId="0" fontId="2" fillId="0" borderId="0" xfId="18" applyFont="1" applyAlignment="1">
      <alignment vertical="top" wrapText="1"/>
    </xf>
    <xf numFmtId="167" fontId="2" fillId="12" borderId="0" xfId="21" applyNumberFormat="1" applyFont="1" applyFill="1" applyAlignment="1" applyProtection="1">
      <alignment vertical="top"/>
      <protection locked="0"/>
    </xf>
    <xf numFmtId="14" fontId="2" fillId="0" borderId="0" xfId="6" applyNumberFormat="1" applyFont="1" applyAlignment="1" applyProtection="1">
      <alignment horizontal="center" vertical="top"/>
      <protection locked="0"/>
    </xf>
    <xf numFmtId="168" fontId="2" fillId="0" borderId="0" xfId="22" applyNumberFormat="1" applyFont="1" applyFill="1" applyAlignment="1" applyProtection="1">
      <alignment vertical="top"/>
      <protection locked="0"/>
    </xf>
    <xf numFmtId="167" fontId="2" fillId="0" borderId="0" xfId="21" applyNumberFormat="1" applyFont="1" applyFill="1" applyAlignment="1" applyProtection="1">
      <alignment vertical="top"/>
      <protection locked="0"/>
    </xf>
    <xf numFmtId="165" fontId="2" fillId="12" borderId="0" xfId="22" applyNumberFormat="1" applyFont="1" applyFill="1" applyAlignment="1" applyProtection="1">
      <alignment vertical="top"/>
      <protection locked="0"/>
    </xf>
    <xf numFmtId="165" fontId="2" fillId="0" borderId="0" xfId="22" applyNumberFormat="1" applyFont="1" applyFill="1" applyAlignment="1" applyProtection="1">
      <alignment vertical="top"/>
      <protection locked="0"/>
    </xf>
    <xf numFmtId="0" fontId="2" fillId="0" borderId="0" xfId="18" applyFont="1" applyAlignment="1">
      <alignment horizontal="center"/>
    </xf>
    <xf numFmtId="0" fontId="2" fillId="0" borderId="24" xfId="18" applyFont="1" applyBorder="1"/>
    <xf numFmtId="44" fontId="2" fillId="0" borderId="24" xfId="21" applyFont="1" applyFill="1" applyBorder="1"/>
    <xf numFmtId="167" fontId="2" fillId="0" borderId="24" xfId="21" applyNumberFormat="1" applyFont="1" applyBorder="1"/>
    <xf numFmtId="167" fontId="2" fillId="0" borderId="25" xfId="21" applyNumberFormat="1" applyFont="1" applyBorder="1"/>
    <xf numFmtId="167" fontId="2" fillId="0" borderId="4" xfId="21" applyNumberFormat="1" applyFont="1" applyBorder="1"/>
    <xf numFmtId="10" fontId="2" fillId="0" borderId="0" xfId="20" applyNumberFormat="1" applyFont="1" applyFill="1"/>
    <xf numFmtId="167" fontId="2" fillId="0" borderId="0" xfId="21" applyNumberFormat="1" applyFont="1" applyBorder="1"/>
    <xf numFmtId="0" fontId="21" fillId="0" borderId="0" xfId="18" applyFont="1" applyAlignment="1">
      <alignment horizontal="center"/>
    </xf>
    <xf numFmtId="0" fontId="22" fillId="0" borderId="0" xfId="18" applyFont="1"/>
    <xf numFmtId="44" fontId="2" fillId="0" borderId="0" xfId="18" applyNumberFormat="1" applyFont="1"/>
    <xf numFmtId="165" fontId="2" fillId="0" borderId="0" xfId="22" applyNumberFormat="1" applyFont="1"/>
    <xf numFmtId="43" fontId="2" fillId="0" borderId="0" xfId="18" applyNumberFormat="1" applyFont="1"/>
    <xf numFmtId="164" fontId="23" fillId="0" borderId="0" xfId="6" applyFont="1"/>
    <xf numFmtId="164" fontId="15" fillId="0" borderId="0" xfId="6" applyFont="1"/>
    <xf numFmtId="164" fontId="16" fillId="0" borderId="26" xfId="6" applyFont="1" applyBorder="1" applyAlignment="1">
      <alignment horizontal="center"/>
    </xf>
    <xf numFmtId="164" fontId="15" fillId="0" borderId="15" xfId="6" applyFont="1" applyBorder="1"/>
    <xf numFmtId="164" fontId="16" fillId="0" borderId="27" xfId="6" applyFont="1" applyBorder="1" applyAlignment="1">
      <alignment horizontal="center"/>
    </xf>
    <xf numFmtId="164" fontId="15" fillId="4" borderId="0" xfId="6" applyFont="1" applyFill="1"/>
    <xf numFmtId="165" fontId="15" fillId="4" borderId="0" xfId="22" applyNumberFormat="1" applyFont="1" applyFill="1"/>
    <xf numFmtId="165" fontId="16" fillId="4" borderId="28" xfId="22" applyNumberFormat="1" applyFont="1" applyFill="1" applyBorder="1"/>
    <xf numFmtId="164" fontId="15" fillId="8" borderId="0" xfId="6" applyFont="1" applyFill="1"/>
    <xf numFmtId="165" fontId="15" fillId="8" borderId="0" xfId="22" applyNumberFormat="1" applyFont="1" applyFill="1"/>
    <xf numFmtId="165" fontId="16" fillId="8" borderId="28" xfId="22" applyNumberFormat="1" applyFont="1" applyFill="1" applyBorder="1"/>
    <xf numFmtId="165" fontId="16" fillId="0" borderId="24" xfId="22" applyNumberFormat="1" applyFont="1" applyBorder="1"/>
    <xf numFmtId="165" fontId="15" fillId="0" borderId="0" xfId="22" applyNumberFormat="1" applyFont="1"/>
    <xf numFmtId="165" fontId="16" fillId="0" borderId="29" xfId="22" applyNumberFormat="1" applyFont="1" applyBorder="1"/>
    <xf numFmtId="164" fontId="16" fillId="0" borderId="0" xfId="6" applyFont="1" applyAlignment="1">
      <alignment horizontal="right"/>
    </xf>
    <xf numFmtId="165" fontId="15" fillId="4" borderId="0" xfId="22" applyNumberFormat="1" applyFont="1" applyFill="1" applyBorder="1" applyAlignment="1">
      <alignment horizontal="center"/>
    </xf>
    <xf numFmtId="165" fontId="16" fillId="0" borderId="30" xfId="22" applyNumberFormat="1" applyFont="1" applyBorder="1"/>
    <xf numFmtId="165" fontId="16" fillId="0" borderId="24" xfId="22" applyNumberFormat="1" applyFont="1" applyFill="1" applyBorder="1"/>
    <xf numFmtId="164" fontId="15" fillId="13" borderId="0" xfId="6" applyFont="1" applyFill="1"/>
    <xf numFmtId="165" fontId="15" fillId="13" borderId="0" xfId="22" applyNumberFormat="1" applyFont="1" applyFill="1"/>
    <xf numFmtId="165" fontId="16" fillId="13" borderId="28" xfId="22" applyNumberFormat="1" applyFont="1" applyFill="1" applyBorder="1"/>
    <xf numFmtId="165" fontId="16" fillId="0" borderId="27" xfId="22" applyNumberFormat="1" applyFont="1" applyBorder="1" applyAlignment="1">
      <alignment horizontal="center"/>
    </xf>
    <xf numFmtId="43" fontId="15" fillId="13" borderId="0" xfId="22" applyFont="1" applyFill="1" applyBorder="1" applyAlignment="1">
      <alignment horizontal="center"/>
    </xf>
    <xf numFmtId="44" fontId="2" fillId="0" borderId="0" xfId="21" applyFont="1" applyFill="1" applyBorder="1"/>
    <xf numFmtId="10" fontId="0" fillId="0" borderId="0" xfId="10" applyNumberFormat="1" applyFont="1"/>
    <xf numFmtId="0" fontId="0" fillId="0" borderId="15" xfId="0" applyBorder="1"/>
    <xf numFmtId="10" fontId="0" fillId="0" borderId="15" xfId="10" applyNumberFormat="1" applyFont="1" applyBorder="1"/>
    <xf numFmtId="169" fontId="0" fillId="0" borderId="0" xfId="0" applyNumberFormat="1"/>
    <xf numFmtId="0" fontId="27" fillId="0" borderId="0" xfId="0" applyFont="1"/>
    <xf numFmtId="0" fontId="27" fillId="0" borderId="0" xfId="7" applyFont="1"/>
    <xf numFmtId="0" fontId="27" fillId="13" borderId="0" xfId="7" applyFont="1" applyFill="1"/>
    <xf numFmtId="6" fontId="27" fillId="13" borderId="0" xfId="7" applyNumberFormat="1" applyFont="1" applyFill="1"/>
    <xf numFmtId="0" fontId="13" fillId="0" borderId="0" xfId="7" applyFont="1"/>
    <xf numFmtId="0" fontId="15" fillId="0" borderId="0" xfId="7" applyFont="1"/>
    <xf numFmtId="0" fontId="15" fillId="0" borderId="0" xfId="7" applyFont="1" applyAlignment="1">
      <alignment horizontal="center"/>
    </xf>
    <xf numFmtId="0" fontId="16" fillId="0" borderId="0" xfId="7" applyFont="1" applyAlignment="1">
      <alignment horizontal="left"/>
    </xf>
    <xf numFmtId="0" fontId="16" fillId="0" borderId="0" xfId="7" applyFont="1" applyAlignment="1">
      <alignment horizontal="center"/>
    </xf>
    <xf numFmtId="0" fontId="16" fillId="0" borderId="0" xfId="7" quotePrefix="1" applyFont="1" applyAlignment="1">
      <alignment horizontal="center"/>
    </xf>
    <xf numFmtId="0" fontId="16" fillId="0" borderId="15" xfId="7" applyFont="1" applyBorder="1" applyAlignment="1">
      <alignment horizontal="center" wrapText="1"/>
    </xf>
    <xf numFmtId="0" fontId="16" fillId="0" borderId="0" xfId="7" applyFont="1" applyAlignment="1">
      <alignment horizontal="center" wrapText="1"/>
    </xf>
    <xf numFmtId="14" fontId="15" fillId="0" borderId="0" xfId="7" applyNumberFormat="1" applyFont="1" applyAlignment="1">
      <alignment horizontal="right"/>
    </xf>
    <xf numFmtId="170" fontId="15" fillId="0" borderId="0" xfId="25" applyNumberFormat="1" applyFont="1" applyFill="1" applyAlignment="1" applyProtection="1">
      <alignment horizontal="center"/>
    </xf>
    <xf numFmtId="37" fontId="15" fillId="0" borderId="0" xfId="25" applyNumberFormat="1" applyFont="1" applyFill="1" applyAlignment="1" applyProtection="1">
      <alignment horizontal="center"/>
    </xf>
    <xf numFmtId="10" fontId="15" fillId="0" borderId="0" xfId="26" applyNumberFormat="1" applyFont="1" applyFill="1" applyAlignment="1">
      <alignment horizontal="center"/>
    </xf>
    <xf numFmtId="10" fontId="15" fillId="0" borderId="0" xfId="7" applyNumberFormat="1" applyFont="1" applyAlignment="1">
      <alignment horizontal="center"/>
    </xf>
    <xf numFmtId="10" fontId="15" fillId="0" borderId="0" xfId="7" applyNumberFormat="1" applyFont="1"/>
    <xf numFmtId="165" fontId="15" fillId="0" borderId="0" xfId="25" applyNumberFormat="1" applyFont="1" applyFill="1"/>
    <xf numFmtId="14" fontId="27" fillId="0" borderId="0" xfId="7" applyNumberFormat="1" applyFont="1"/>
    <xf numFmtId="165" fontId="15" fillId="0" borderId="0" xfId="25" applyNumberFormat="1" applyFont="1" applyFill="1" applyBorder="1" applyAlignment="1">
      <alignment horizontal="center"/>
    </xf>
    <xf numFmtId="170" fontId="15" fillId="0" borderId="0" xfId="25" applyNumberFormat="1" applyFont="1" applyFill="1" applyBorder="1" applyAlignment="1" applyProtection="1">
      <alignment horizontal="center"/>
    </xf>
    <xf numFmtId="10" fontId="15" fillId="0" borderId="0" xfId="26" applyNumberFormat="1" applyFont="1" applyFill="1" applyBorder="1" applyAlignment="1">
      <alignment horizontal="center"/>
    </xf>
    <xf numFmtId="165" fontId="15" fillId="0" borderId="0" xfId="25" applyNumberFormat="1" applyFont="1" applyFill="1" applyBorder="1"/>
    <xf numFmtId="0" fontId="27" fillId="0" borderId="0" xfId="7" applyFont="1" applyAlignment="1">
      <alignment horizontal="left"/>
    </xf>
    <xf numFmtId="165" fontId="15" fillId="0" borderId="0" xfId="25" applyNumberFormat="1" applyFont="1" applyFill="1" applyAlignment="1">
      <alignment horizontal="center"/>
    </xf>
    <xf numFmtId="37" fontId="15" fillId="0" borderId="0" xfId="25" applyNumberFormat="1" applyFont="1" applyFill="1" applyBorder="1" applyAlignment="1" applyProtection="1">
      <alignment horizontal="center"/>
    </xf>
    <xf numFmtId="171" fontId="15" fillId="0" borderId="0" xfId="26" applyNumberFormat="1" applyFont="1" applyFill="1" applyBorder="1" applyAlignment="1">
      <alignment horizontal="center"/>
    </xf>
    <xf numFmtId="171" fontId="15" fillId="0" borderId="0" xfId="7" applyNumberFormat="1" applyFont="1" applyAlignment="1">
      <alignment horizontal="center"/>
    </xf>
    <xf numFmtId="165" fontId="15" fillId="0" borderId="15" xfId="25" applyNumberFormat="1" applyFont="1" applyFill="1" applyBorder="1" applyAlignment="1">
      <alignment horizontal="center"/>
    </xf>
    <xf numFmtId="165" fontId="15" fillId="0" borderId="15" xfId="25" applyNumberFormat="1" applyFont="1" applyFill="1" applyBorder="1"/>
    <xf numFmtId="0" fontId="15" fillId="0" borderId="15" xfId="7" applyFont="1" applyBorder="1" applyAlignment="1">
      <alignment horizontal="right"/>
    </xf>
    <xf numFmtId="165" fontId="15" fillId="0" borderId="5" xfId="27" applyNumberFormat="1" applyFont="1" applyFill="1" applyBorder="1" applyAlignment="1">
      <alignment horizontal="center"/>
    </xf>
    <xf numFmtId="170" fontId="15" fillId="0" borderId="0" xfId="27" applyNumberFormat="1" applyFont="1" applyFill="1" applyAlignment="1" applyProtection="1">
      <alignment horizontal="center"/>
    </xf>
    <xf numFmtId="37" fontId="15" fillId="0" borderId="0" xfId="27" applyNumberFormat="1" applyFont="1" applyFill="1" applyAlignment="1" applyProtection="1">
      <alignment horizontal="center"/>
    </xf>
    <xf numFmtId="37" fontId="15" fillId="0" borderId="31" xfId="28" applyNumberFormat="1" applyFont="1" applyFill="1" applyBorder="1"/>
    <xf numFmtId="0" fontId="15" fillId="0" borderId="18" xfId="7" applyFont="1" applyBorder="1"/>
    <xf numFmtId="0" fontId="28" fillId="0" borderId="0" xfId="0" applyFont="1" applyAlignment="1">
      <alignment horizontal="center" vertical="center"/>
    </xf>
    <xf numFmtId="0" fontId="10" fillId="0" borderId="0" xfId="0" applyFont="1"/>
    <xf numFmtId="0" fontId="27" fillId="0" borderId="0" xfId="0" applyFont="1" applyAlignment="1">
      <alignment horizontal="center"/>
    </xf>
    <xf numFmtId="0" fontId="29" fillId="0" borderId="0" xfId="0" applyFont="1" applyAlignment="1">
      <alignment vertical="center"/>
    </xf>
    <xf numFmtId="165" fontId="29" fillId="0" borderId="0" xfId="9" applyNumberFormat="1" applyFont="1" applyAlignment="1">
      <alignment vertical="center"/>
    </xf>
    <xf numFmtId="37" fontId="29" fillId="0" borderId="15" xfId="0" applyNumberFormat="1" applyFont="1" applyBorder="1" applyAlignment="1">
      <alignment vertical="center"/>
    </xf>
    <xf numFmtId="37" fontId="29" fillId="0" borderId="0" xfId="0" applyNumberFormat="1" applyFont="1" applyAlignment="1">
      <alignment vertical="center"/>
    </xf>
    <xf numFmtId="10" fontId="29" fillId="0" borderId="15" xfId="0" applyNumberFormat="1" applyFont="1" applyBorder="1" applyAlignment="1">
      <alignment horizontal="right" vertical="center"/>
    </xf>
    <xf numFmtId="0" fontId="16" fillId="0" borderId="22" xfId="0" applyFont="1" applyBorder="1" applyAlignment="1" applyProtection="1">
      <alignment horizontal="center"/>
      <protection locked="0"/>
    </xf>
    <xf numFmtId="0" fontId="16" fillId="0" borderId="23" xfId="0" applyFont="1" applyBorder="1" applyAlignment="1" applyProtection="1">
      <alignment horizontal="center"/>
      <protection locked="0"/>
    </xf>
    <xf numFmtId="0" fontId="16" fillId="0" borderId="23" xfId="0" applyFont="1" applyBorder="1" applyAlignment="1" applyProtection="1">
      <alignment horizontal="center" wrapText="1"/>
      <protection locked="0"/>
    </xf>
    <xf numFmtId="0" fontId="16" fillId="0" borderId="21" xfId="0" applyFont="1" applyBorder="1" applyAlignment="1" applyProtection="1">
      <alignment horizontal="center" wrapText="1"/>
      <protection locked="0"/>
    </xf>
    <xf numFmtId="0" fontId="15" fillId="0" borderId="14" xfId="18" applyFont="1" applyBorder="1"/>
    <xf numFmtId="0" fontId="16" fillId="0" borderId="15" xfId="0" applyFont="1" applyBorder="1" applyAlignment="1" applyProtection="1">
      <alignment horizontal="center"/>
      <protection locked="0"/>
    </xf>
    <xf numFmtId="0" fontId="16" fillId="0" borderId="15" xfId="0" applyFont="1" applyBorder="1" applyAlignment="1" applyProtection="1">
      <alignment horizontal="center" wrapText="1"/>
      <protection locked="0"/>
    </xf>
    <xf numFmtId="0" fontId="16" fillId="0" borderId="16" xfId="0" applyFont="1" applyBorder="1" applyAlignment="1" applyProtection="1">
      <alignment horizontal="center" wrapText="1"/>
      <protection locked="0"/>
    </xf>
    <xf numFmtId="0" fontId="15" fillId="0" borderId="9" xfId="18" applyFont="1" applyBorder="1" applyAlignment="1">
      <alignment horizontal="center"/>
    </xf>
    <xf numFmtId="14" fontId="15" fillId="0" borderId="0" xfId="0" applyNumberFormat="1" applyFont="1" applyProtection="1">
      <protection locked="0"/>
    </xf>
    <xf numFmtId="1" fontId="30" fillId="9" borderId="0" xfId="0" applyNumberFormat="1" applyFont="1" applyFill="1" applyAlignment="1" applyProtection="1">
      <alignment horizontal="center"/>
      <protection locked="0"/>
    </xf>
    <xf numFmtId="165" fontId="15" fillId="0" borderId="0" xfId="9" applyNumberFormat="1" applyFont="1" applyBorder="1" applyAlignment="1">
      <alignment horizontal="center"/>
    </xf>
    <xf numFmtId="10" fontId="15" fillId="10" borderId="10" xfId="19" applyNumberFormat="1" applyFont="1" applyFill="1" applyBorder="1"/>
    <xf numFmtId="1" fontId="15" fillId="0" borderId="0" xfId="0" applyNumberFormat="1" applyFont="1" applyAlignment="1" applyProtection="1">
      <alignment horizontal="center"/>
      <protection locked="0"/>
    </xf>
    <xf numFmtId="166" fontId="15" fillId="10" borderId="0" xfId="0" applyNumberFormat="1" applyFont="1" applyFill="1"/>
    <xf numFmtId="10" fontId="15" fillId="0" borderId="10" xfId="10" applyNumberFormat="1" applyFont="1" applyBorder="1" applyAlignment="1">
      <alignment horizontal="right"/>
    </xf>
    <xf numFmtId="0" fontId="15" fillId="0" borderId="0" xfId="0" applyFont="1" applyAlignment="1">
      <alignment horizontal="right"/>
    </xf>
    <xf numFmtId="165" fontId="15" fillId="0" borderId="0" xfId="0" applyNumberFormat="1" applyFont="1"/>
    <xf numFmtId="0" fontId="15" fillId="0" borderId="0" xfId="18" applyFont="1"/>
    <xf numFmtId="165" fontId="15" fillId="0" borderId="4" xfId="0" applyNumberFormat="1" applyFont="1" applyBorder="1"/>
    <xf numFmtId="10" fontId="15" fillId="0" borderId="10" xfId="20" applyNumberFormat="1" applyFont="1" applyFill="1" applyBorder="1"/>
    <xf numFmtId="0" fontId="15" fillId="0" borderId="0" xfId="18" applyFont="1" applyAlignment="1">
      <alignment horizontal="right"/>
    </xf>
    <xf numFmtId="10" fontId="15" fillId="0" borderId="10" xfId="18" applyNumberFormat="1" applyFont="1" applyBorder="1"/>
    <xf numFmtId="0" fontId="15" fillId="0" borderId="10" xfId="18" applyFont="1" applyBorder="1"/>
    <xf numFmtId="0" fontId="15" fillId="0" borderId="17" xfId="18" applyFont="1" applyBorder="1" applyAlignment="1">
      <alignment horizontal="center"/>
    </xf>
    <xf numFmtId="0" fontId="15" fillId="0" borderId="18" xfId="18" quotePrefix="1" applyFont="1" applyBorder="1"/>
    <xf numFmtId="0" fontId="15" fillId="0" borderId="18" xfId="18" applyFont="1" applyBorder="1"/>
    <xf numFmtId="0" fontId="15" fillId="0" borderId="19" xfId="18" applyFont="1" applyBorder="1"/>
    <xf numFmtId="0" fontId="15" fillId="0" borderId="0" xfId="30" applyFont="1"/>
    <xf numFmtId="37" fontId="16" fillId="0" borderId="0" xfId="29" applyNumberFormat="1" applyFont="1" applyAlignment="1">
      <alignment horizontal="center"/>
    </xf>
    <xf numFmtId="0" fontId="15" fillId="0" borderId="29" xfId="29" applyFont="1" applyBorder="1" applyAlignment="1">
      <alignment horizontal="center" vertical="center" wrapText="1"/>
    </xf>
    <xf numFmtId="0" fontId="15" fillId="0" borderId="18" xfId="29" applyFont="1" applyBorder="1" applyAlignment="1">
      <alignment horizontal="center" wrapText="1"/>
    </xf>
    <xf numFmtId="0" fontId="15" fillId="7" borderId="29" xfId="29" applyFont="1" applyFill="1" applyBorder="1" applyAlignment="1">
      <alignment horizontal="center" wrapText="1"/>
    </xf>
    <xf numFmtId="0" fontId="15" fillId="0" borderId="29" xfId="29" applyFont="1" applyBorder="1" applyAlignment="1">
      <alignment horizontal="center" wrapText="1"/>
    </xf>
    <xf numFmtId="0" fontId="16" fillId="0" borderId="29" xfId="29" applyFont="1" applyBorder="1" applyAlignment="1">
      <alignment horizontal="center" wrapText="1"/>
    </xf>
    <xf numFmtId="0" fontId="16" fillId="7" borderId="29" xfId="29" applyFont="1" applyFill="1" applyBorder="1" applyAlignment="1">
      <alignment horizontal="center" wrapText="1"/>
    </xf>
    <xf numFmtId="0" fontId="15" fillId="0" borderId="17" xfId="29" applyFont="1" applyBorder="1" applyAlignment="1">
      <alignment horizontal="center" vertical="center"/>
    </xf>
    <xf numFmtId="0" fontId="15" fillId="0" borderId="29" xfId="29" applyFont="1" applyBorder="1" applyAlignment="1">
      <alignment wrapText="1"/>
    </xf>
    <xf numFmtId="37" fontId="32" fillId="0" borderId="19" xfId="29" applyNumberFormat="1" applyFont="1" applyBorder="1" applyAlignment="1">
      <alignment horizontal="center"/>
    </xf>
    <xf numFmtId="0" fontId="32" fillId="0" borderId="19" xfId="29" applyFont="1" applyBorder="1" applyAlignment="1">
      <alignment horizontal="center"/>
    </xf>
    <xf numFmtId="1" fontId="32" fillId="4" borderId="19" xfId="29" applyNumberFormat="1" applyFont="1" applyFill="1" applyBorder="1" applyAlignment="1">
      <alignment horizontal="center"/>
    </xf>
    <xf numFmtId="0" fontId="32" fillId="4" borderId="19" xfId="29" applyFont="1" applyFill="1" applyBorder="1" applyAlignment="1">
      <alignment horizontal="center"/>
    </xf>
    <xf numFmtId="37" fontId="32" fillId="4" borderId="19" xfId="29" applyNumberFormat="1" applyFont="1" applyFill="1" applyBorder="1" applyAlignment="1">
      <alignment horizontal="center"/>
    </xf>
    <xf numFmtId="0" fontId="33" fillId="0" borderId="19" xfId="29" applyFont="1" applyBorder="1" applyAlignment="1">
      <alignment horizontal="center"/>
    </xf>
    <xf numFmtId="37" fontId="33" fillId="0" borderId="19" xfId="29" applyNumberFormat="1" applyFont="1" applyBorder="1" applyAlignment="1">
      <alignment horizontal="center"/>
    </xf>
    <xf numFmtId="37" fontId="15" fillId="0" borderId="0" xfId="29" applyNumberFormat="1" applyFont="1"/>
    <xf numFmtId="0" fontId="15" fillId="0" borderId="32" xfId="29" applyFont="1" applyBorder="1" applyAlignment="1">
      <alignment wrapText="1"/>
    </xf>
    <xf numFmtId="37" fontId="16" fillId="0" borderId="19" xfId="29" applyNumberFormat="1" applyFont="1" applyBorder="1" applyAlignment="1">
      <alignment horizontal="center"/>
    </xf>
    <xf numFmtId="37" fontId="16" fillId="15" borderId="19" xfId="29" applyNumberFormat="1" applyFont="1" applyFill="1" applyBorder="1" applyAlignment="1">
      <alignment horizontal="center"/>
    </xf>
    <xf numFmtId="37" fontId="16" fillId="4" borderId="19" xfId="29" applyNumberFormat="1" applyFont="1" applyFill="1" applyBorder="1" applyAlignment="1">
      <alignment horizontal="center"/>
    </xf>
    <xf numFmtId="37" fontId="15" fillId="11" borderId="0" xfId="29" applyNumberFormat="1" applyFont="1" applyFill="1"/>
    <xf numFmtId="0" fontId="15" fillId="0" borderId="0" xfId="29" applyFont="1" applyAlignment="1">
      <alignment horizontal="center"/>
    </xf>
    <xf numFmtId="0" fontId="15" fillId="0" borderId="0" xfId="29" applyFont="1" applyAlignment="1">
      <alignment wrapText="1"/>
    </xf>
    <xf numFmtId="0" fontId="15" fillId="0" borderId="0" xfId="29" applyFont="1"/>
    <xf numFmtId="43" fontId="29" fillId="0" borderId="0" xfId="9" applyFont="1" applyAlignment="1">
      <alignment vertical="center"/>
    </xf>
    <xf numFmtId="0" fontId="15" fillId="4" borderId="0" xfId="0" applyFont="1" applyFill="1"/>
    <xf numFmtId="0" fontId="15" fillId="4" borderId="24" xfId="0" applyFont="1" applyFill="1" applyBorder="1"/>
    <xf numFmtId="0" fontId="15" fillId="8" borderId="0" xfId="0" applyFont="1" applyFill="1"/>
    <xf numFmtId="0" fontId="15" fillId="8" borderId="24" xfId="0" applyFont="1" applyFill="1" applyBorder="1"/>
    <xf numFmtId="0" fontId="15" fillId="13" borderId="0" xfId="0" applyFont="1" applyFill="1"/>
    <xf numFmtId="0" fontId="15" fillId="13" borderId="0" xfId="0" applyFont="1" applyFill="1" applyAlignment="1">
      <alignment horizontal="left"/>
    </xf>
    <xf numFmtId="0" fontId="15" fillId="13" borderId="24" xfId="0" applyFont="1" applyFill="1" applyBorder="1"/>
    <xf numFmtId="0" fontId="9" fillId="0" borderId="0" xfId="0" applyFont="1"/>
    <xf numFmtId="0" fontId="9" fillId="16" borderId="0" xfId="0" applyFont="1" applyFill="1"/>
    <xf numFmtId="0" fontId="9" fillId="0" borderId="0" xfId="0" quotePrefix="1" applyFont="1"/>
    <xf numFmtId="8" fontId="9" fillId="0" borderId="0" xfId="0" applyNumberFormat="1" applyFont="1"/>
    <xf numFmtId="8" fontId="0" fillId="0" borderId="0" xfId="0" applyNumberFormat="1"/>
    <xf numFmtId="8" fontId="0" fillId="17" borderId="0" xfId="0" applyNumberFormat="1" applyFill="1"/>
    <xf numFmtId="0" fontId="0" fillId="16" borderId="0" xfId="0" applyFill="1"/>
    <xf numFmtId="8" fontId="0" fillId="16" borderId="0" xfId="0" applyNumberFormat="1" applyFill="1"/>
    <xf numFmtId="0" fontId="0" fillId="0" borderId="0" xfId="0" quotePrefix="1"/>
    <xf numFmtId="165" fontId="0" fillId="0" borderId="0" xfId="13" applyNumberFormat="1" applyFont="1"/>
    <xf numFmtId="0" fontId="16" fillId="4" borderId="29" xfId="32" applyFont="1" applyFill="1" applyBorder="1" applyAlignment="1">
      <alignment horizontal="right"/>
    </xf>
    <xf numFmtId="164" fontId="15" fillId="0" borderId="0" xfId="6" applyFont="1" applyAlignment="1">
      <alignment horizontal="left"/>
    </xf>
    <xf numFmtId="165" fontId="15" fillId="0" borderId="0" xfId="6" applyNumberFormat="1" applyFont="1"/>
    <xf numFmtId="165" fontId="16" fillId="4" borderId="32" xfId="22" applyNumberFormat="1" applyFont="1" applyFill="1" applyBorder="1"/>
    <xf numFmtId="0" fontId="10" fillId="0" borderId="15" xfId="33" applyFont="1" applyBorder="1"/>
    <xf numFmtId="0" fontId="12" fillId="0" borderId="0" xfId="33"/>
    <xf numFmtId="172" fontId="37" fillId="0" borderId="0" xfId="42" applyFill="1">
      <alignment horizontal="left" vertical="center" wrapText="1" indent="1"/>
    </xf>
    <xf numFmtId="174" fontId="37" fillId="0" borderId="35" xfId="43" applyFill="1">
      <alignment horizontal="right" vertical="center" wrapText="1"/>
    </xf>
    <xf numFmtId="0" fontId="8" fillId="0" borderId="0" xfId="34"/>
    <xf numFmtId="0" fontId="14" fillId="0" borderId="0" xfId="16"/>
    <xf numFmtId="172" fontId="37" fillId="0" borderId="0" xfId="35" applyFill="1">
      <alignment horizontal="left" vertical="center" wrapText="1"/>
    </xf>
    <xf numFmtId="172" fontId="37" fillId="0" borderId="33" xfId="36" applyFill="1">
      <alignment horizontal="center" vertical="center" wrapText="1"/>
    </xf>
    <xf numFmtId="172" fontId="37" fillId="0" borderId="34" xfId="37" applyFill="1">
      <alignment horizontal="center" vertical="center" wrapText="1"/>
    </xf>
    <xf numFmtId="173" fontId="37" fillId="0" borderId="35" xfId="38" applyFill="1">
      <alignment horizontal="right" vertical="center" wrapText="1"/>
    </xf>
    <xf numFmtId="172" fontId="38" fillId="0" borderId="0" xfId="39" applyFill="1">
      <alignment horizontal="left" vertical="center" wrapText="1"/>
    </xf>
    <xf numFmtId="172" fontId="38" fillId="0" borderId="0" xfId="40" applyFill="1">
      <alignment horizontal="right" vertical="center" wrapText="1"/>
    </xf>
    <xf numFmtId="173" fontId="39" fillId="0" borderId="35" xfId="41" applyFill="1">
      <alignment horizontal="right" vertical="center" wrapText="1"/>
    </xf>
    <xf numFmtId="174" fontId="37" fillId="0" borderId="35" xfId="44" applyFill="1">
      <alignment horizontal="right" vertical="center" wrapText="1"/>
    </xf>
    <xf numFmtId="172" fontId="37" fillId="0" borderId="0" xfId="45" applyFill="1">
      <alignment horizontal="left" vertical="center" wrapText="1"/>
    </xf>
    <xf numFmtId="172" fontId="39" fillId="0" borderId="0" xfId="46" applyFill="1">
      <alignment horizontal="right" vertical="center" wrapText="1"/>
    </xf>
    <xf numFmtId="174" fontId="38" fillId="0" borderId="35" xfId="47" applyFill="1">
      <alignment horizontal="right" vertical="center" wrapText="1"/>
    </xf>
    <xf numFmtId="173" fontId="37" fillId="0" borderId="35" xfId="48" applyFill="1">
      <alignment horizontal="right" vertical="center" wrapText="1"/>
    </xf>
    <xf numFmtId="172" fontId="37" fillId="0" borderId="0" xfId="49" applyFill="1">
      <alignment horizontal="left" vertical="center" wrapText="1" indent="2"/>
    </xf>
    <xf numFmtId="172" fontId="37" fillId="0" borderId="0" xfId="50" applyFill="1">
      <alignment horizontal="left" vertical="center" wrapText="1" indent="1"/>
    </xf>
    <xf numFmtId="172" fontId="39" fillId="0" borderId="0" xfId="51" applyFill="1">
      <alignment horizontal="left" vertical="center" wrapText="1"/>
    </xf>
    <xf numFmtId="174" fontId="39" fillId="0" borderId="35" xfId="52" applyFill="1">
      <alignment horizontal="right" vertical="center" wrapText="1"/>
    </xf>
    <xf numFmtId="172" fontId="37" fillId="0" borderId="0" xfId="53" applyFill="1">
      <alignment horizontal="right" vertical="center" wrapText="1"/>
    </xf>
    <xf numFmtId="174" fontId="37" fillId="0" borderId="36" xfId="54" applyFill="1">
      <alignment horizontal="right" vertical="center" wrapText="1"/>
    </xf>
    <xf numFmtId="172" fontId="37" fillId="0" borderId="38" xfId="36" applyFill="1" applyBorder="1">
      <alignment horizontal="center" vertical="center" wrapText="1"/>
    </xf>
    <xf numFmtId="172" fontId="37" fillId="0" borderId="39" xfId="37" applyFill="1" applyBorder="1">
      <alignment horizontal="center" vertical="center" wrapText="1"/>
    </xf>
    <xf numFmtId="173" fontId="37" fillId="0" borderId="40" xfId="38" applyFill="1" applyBorder="1">
      <alignment horizontal="right" vertical="center" wrapText="1"/>
    </xf>
    <xf numFmtId="173" fontId="39" fillId="0" borderId="40" xfId="41" applyFill="1" applyBorder="1">
      <alignment horizontal="right" vertical="center" wrapText="1"/>
    </xf>
    <xf numFmtId="174" fontId="37" fillId="0" borderId="40" xfId="43" applyFill="1" applyBorder="1">
      <alignment horizontal="right" vertical="center" wrapText="1"/>
    </xf>
    <xf numFmtId="174" fontId="38" fillId="0" borderId="40" xfId="47" applyFill="1" applyBorder="1">
      <alignment horizontal="right" vertical="center" wrapText="1"/>
    </xf>
    <xf numFmtId="173" fontId="37" fillId="0" borderId="40" xfId="48" applyFill="1" applyBorder="1">
      <alignment horizontal="right" vertical="center" wrapText="1"/>
    </xf>
    <xf numFmtId="174" fontId="37" fillId="0" borderId="40" xfId="44" applyFill="1" applyBorder="1">
      <alignment horizontal="right" vertical="center" wrapText="1"/>
    </xf>
    <xf numFmtId="174" fontId="39" fillId="0" borderId="40" xfId="52" applyFill="1" applyBorder="1">
      <alignment horizontal="right" vertical="center" wrapText="1"/>
    </xf>
    <xf numFmtId="174" fontId="37" fillId="0" borderId="37" xfId="54" applyFill="1" applyBorder="1">
      <alignment horizontal="right" vertical="center" wrapText="1"/>
    </xf>
    <xf numFmtId="3" fontId="40" fillId="9" borderId="0" xfId="0" applyNumberFormat="1" applyFont="1" applyFill="1" applyProtection="1">
      <protection locked="0"/>
    </xf>
    <xf numFmtId="0" fontId="16" fillId="0" borderId="0" xfId="0" applyFont="1" applyAlignment="1">
      <alignment horizontal="center"/>
    </xf>
    <xf numFmtId="0" fontId="16" fillId="0" borderId="15" xfId="0" applyFont="1" applyBorder="1" applyAlignment="1">
      <alignment horizontal="center"/>
    </xf>
    <xf numFmtId="14" fontId="12" fillId="0" borderId="0" xfId="33" applyNumberFormat="1" applyAlignment="1">
      <alignment horizontal="left"/>
    </xf>
    <xf numFmtId="0" fontId="10" fillId="0" borderId="15" xfId="33" applyFont="1" applyBorder="1" applyAlignment="1">
      <alignment horizontal="left"/>
    </xf>
    <xf numFmtId="165" fontId="12" fillId="0" borderId="0" xfId="9" applyNumberFormat="1"/>
    <xf numFmtId="0" fontId="10" fillId="14" borderId="0" xfId="7" applyFont="1" applyFill="1" applyAlignment="1">
      <alignment horizontal="center" wrapText="1"/>
    </xf>
    <xf numFmtId="0" fontId="10" fillId="14" borderId="0" xfId="7" applyFont="1" applyFill="1" applyAlignment="1">
      <alignment horizontal="center"/>
    </xf>
    <xf numFmtId="0" fontId="10" fillId="0" borderId="0" xfId="7" applyFont="1" applyAlignment="1">
      <alignment wrapText="1"/>
    </xf>
    <xf numFmtId="0" fontId="27" fillId="14" borderId="0" xfId="7" applyFont="1" applyFill="1"/>
    <xf numFmtId="0" fontId="27" fillId="14" borderId="0" xfId="7" applyFont="1" applyFill="1" applyAlignment="1">
      <alignment horizontal="center"/>
    </xf>
    <xf numFmtId="165" fontId="27" fillId="14" borderId="0" xfId="7" applyNumberFormat="1" applyFont="1" applyFill="1"/>
    <xf numFmtId="10" fontId="27" fillId="14" borderId="0" xfId="26" applyNumberFormat="1" applyFont="1" applyFill="1"/>
    <xf numFmtId="165" fontId="27" fillId="14" borderId="0" xfId="24" applyNumberFormat="1" applyFont="1" applyFill="1"/>
    <xf numFmtId="10" fontId="27" fillId="14" borderId="0" xfId="7" applyNumberFormat="1" applyFont="1" applyFill="1"/>
    <xf numFmtId="10" fontId="27" fillId="0" borderId="0" xfId="26" applyNumberFormat="1" applyFont="1"/>
    <xf numFmtId="169" fontId="27" fillId="0" borderId="0" xfId="26" applyNumberFormat="1" applyFont="1"/>
    <xf numFmtId="0" fontId="16" fillId="0" borderId="0" xfId="7" applyFont="1"/>
    <xf numFmtId="0" fontId="16" fillId="0" borderId="0" xfId="7" applyFont="1" applyAlignment="1">
      <alignment horizontal="right"/>
    </xf>
    <xf numFmtId="0" fontId="10" fillId="0" borderId="0" xfId="7" applyFont="1"/>
    <xf numFmtId="15" fontId="16" fillId="0" borderId="0" xfId="7" quotePrefix="1" applyNumberFormat="1" applyFont="1"/>
    <xf numFmtId="10" fontId="15" fillId="0" borderId="5" xfId="26" applyNumberFormat="1" applyFont="1" applyFill="1" applyBorder="1" applyAlignment="1">
      <alignment horizontal="center"/>
    </xf>
    <xf numFmtId="10" fontId="27" fillId="14" borderId="29" xfId="7" applyNumberFormat="1" applyFont="1" applyFill="1" applyBorder="1"/>
    <xf numFmtId="0" fontId="27" fillId="14" borderId="0" xfId="7" applyFont="1" applyFill="1" applyAlignment="1">
      <alignment wrapText="1"/>
    </xf>
    <xf numFmtId="0" fontId="27" fillId="14" borderId="0" xfId="7" applyFont="1" applyFill="1" applyAlignment="1">
      <alignment horizontal="right"/>
    </xf>
    <xf numFmtId="0" fontId="27" fillId="0" borderId="0" xfId="7" applyFont="1" applyAlignment="1">
      <alignment wrapText="1"/>
    </xf>
    <xf numFmtId="14" fontId="27" fillId="14" borderId="0" xfId="7" applyNumberFormat="1" applyFont="1" applyFill="1" applyAlignment="1">
      <alignment horizontal="left"/>
    </xf>
    <xf numFmtId="6" fontId="9" fillId="0" borderId="0" xfId="0" applyNumberFormat="1" applyFont="1"/>
    <xf numFmtId="6" fontId="0" fillId="0" borderId="0" xfId="0" applyNumberFormat="1"/>
    <xf numFmtId="6" fontId="0" fillId="16" borderId="0" xfId="0" applyNumberFormat="1" applyFill="1"/>
    <xf numFmtId="0" fontId="27" fillId="0" borderId="0" xfId="0" applyFont="1" applyAlignment="1">
      <alignment horizontal="left"/>
    </xf>
    <xf numFmtId="165" fontId="27" fillId="0" borderId="0" xfId="0" applyNumberFormat="1" applyFont="1"/>
    <xf numFmtId="165" fontId="10" fillId="6" borderId="20" xfId="9" applyNumberFormat="1" applyFont="1" applyFill="1" applyBorder="1"/>
    <xf numFmtId="0" fontId="27" fillId="0" borderId="0" xfId="0" applyFont="1" applyAlignment="1">
      <alignment horizontal="left" indent="1"/>
    </xf>
    <xf numFmtId="0" fontId="27" fillId="5" borderId="0" xfId="0" applyFont="1" applyFill="1" applyAlignment="1">
      <alignment horizontal="left" indent="1"/>
    </xf>
    <xf numFmtId="165" fontId="27" fillId="5" borderId="0" xfId="0" applyNumberFormat="1" applyFont="1" applyFill="1"/>
    <xf numFmtId="0" fontId="15" fillId="5" borderId="0" xfId="0" applyFont="1" applyFill="1"/>
    <xf numFmtId="0" fontId="15" fillId="0" borderId="0" xfId="0" applyFont="1"/>
    <xf numFmtId="0" fontId="27" fillId="5" borderId="0" xfId="0" applyFont="1" applyFill="1"/>
    <xf numFmtId="0" fontId="16" fillId="0" borderId="15" xfId="55" applyFont="1" applyBorder="1"/>
    <xf numFmtId="0" fontId="36" fillId="5" borderId="15" xfId="0" applyFont="1" applyFill="1" applyBorder="1"/>
    <xf numFmtId="0" fontId="15" fillId="0" borderId="0" xfId="55" applyFont="1"/>
    <xf numFmtId="165" fontId="15" fillId="0" borderId="0" xfId="9" applyNumberFormat="1" applyFont="1"/>
    <xf numFmtId="165" fontId="0" fillId="0" borderId="0" xfId="9" applyNumberFormat="1" applyFont="1"/>
    <xf numFmtId="22" fontId="15" fillId="0" borderId="0" xfId="55" applyNumberFormat="1" applyFont="1"/>
    <xf numFmtId="0" fontId="16" fillId="5" borderId="0" xfId="0" applyFont="1" applyFill="1" applyAlignment="1">
      <alignment horizontal="center"/>
    </xf>
    <xf numFmtId="0" fontId="5" fillId="0" borderId="1" xfId="1" applyFont="1" applyBorder="1" applyAlignment="1">
      <alignment horizontal="center"/>
    </xf>
    <xf numFmtId="0" fontId="5" fillId="0" borderId="2" xfId="1" applyFont="1" applyBorder="1" applyAlignment="1">
      <alignment horizontal="center"/>
    </xf>
    <xf numFmtId="0" fontId="5" fillId="0" borderId="3" xfId="1"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10" fillId="14" borderId="0" xfId="7" applyFont="1" applyFill="1" applyAlignment="1">
      <alignment horizontal="center" wrapText="1"/>
    </xf>
    <xf numFmtId="0" fontId="27" fillId="14" borderId="0" xfId="7" applyFont="1" applyFill="1" applyAlignment="1">
      <alignment horizontal="left" vertical="top" wrapText="1"/>
    </xf>
    <xf numFmtId="0" fontId="35" fillId="0" borderId="0" xfId="16" applyFont="1" applyAlignment="1">
      <alignment horizontal="left"/>
    </xf>
    <xf numFmtId="0" fontId="19" fillId="0" borderId="0" xfId="16" applyFont="1" applyAlignment="1">
      <alignment horizontal="left"/>
    </xf>
    <xf numFmtId="0" fontId="18" fillId="0" borderId="0" xfId="16" applyFont="1" applyAlignment="1">
      <alignment horizontal="left"/>
    </xf>
    <xf numFmtId="0" fontId="16" fillId="0" borderId="11" xfId="29" applyFont="1" applyBorder="1" applyAlignment="1">
      <alignment horizontal="left" wrapText="1"/>
    </xf>
    <xf numFmtId="0" fontId="16" fillId="0" borderId="12" xfId="29" applyFont="1" applyBorder="1" applyAlignment="1">
      <alignment horizontal="left" wrapText="1"/>
    </xf>
    <xf numFmtId="0" fontId="16" fillId="0" borderId="13" xfId="29" applyFont="1" applyBorder="1" applyAlignment="1">
      <alignment horizontal="left" wrapText="1"/>
    </xf>
    <xf numFmtId="0" fontId="16" fillId="0" borderId="11" xfId="29" applyFont="1" applyBorder="1" applyAlignment="1">
      <alignment horizontal="center"/>
    </xf>
    <xf numFmtId="0" fontId="16" fillId="0" borderId="12" xfId="29" applyFont="1" applyBorder="1" applyAlignment="1">
      <alignment horizontal="center"/>
    </xf>
    <xf numFmtId="0" fontId="16" fillId="0" borderId="13" xfId="29" applyFont="1" applyBorder="1" applyAlignment="1">
      <alignment horizontal="center"/>
    </xf>
    <xf numFmtId="0" fontId="15" fillId="0" borderId="22" xfId="29" applyFont="1" applyBorder="1" applyAlignment="1">
      <alignment horizontal="left" vertical="top" wrapText="1"/>
    </xf>
    <xf numFmtId="0" fontId="15" fillId="0" borderId="23" xfId="29" applyFont="1" applyBorder="1" applyAlignment="1">
      <alignment horizontal="left" vertical="top" wrapText="1"/>
    </xf>
    <xf numFmtId="0" fontId="15" fillId="0" borderId="21" xfId="29" applyFont="1" applyBorder="1" applyAlignment="1">
      <alignment horizontal="left" vertical="top" wrapText="1"/>
    </xf>
    <xf numFmtId="0" fontId="15" fillId="0" borderId="9" xfId="29" applyFont="1" applyBorder="1" applyAlignment="1">
      <alignment horizontal="left" vertical="top" wrapText="1"/>
    </xf>
    <xf numFmtId="0" fontId="15" fillId="0" borderId="0" xfId="29" applyFont="1" applyAlignment="1">
      <alignment horizontal="left" vertical="top" wrapText="1"/>
    </xf>
    <xf numFmtId="0" fontId="15" fillId="0" borderId="10" xfId="29" applyFont="1" applyBorder="1" applyAlignment="1">
      <alignment horizontal="left" vertical="top" wrapText="1"/>
    </xf>
    <xf numFmtId="0" fontId="15" fillId="0" borderId="17" xfId="29" applyFont="1" applyBorder="1" applyAlignment="1">
      <alignment horizontal="left" vertical="top" wrapText="1"/>
    </xf>
    <xf numFmtId="0" fontId="15" fillId="0" borderId="18" xfId="29" applyFont="1" applyBorder="1" applyAlignment="1">
      <alignment horizontal="left" vertical="top" wrapText="1"/>
    </xf>
    <xf numFmtId="0" fontId="15" fillId="0" borderId="19" xfId="29" applyFont="1" applyBorder="1" applyAlignment="1">
      <alignment horizontal="left" vertical="top" wrapText="1"/>
    </xf>
    <xf numFmtId="0" fontId="5" fillId="0" borderId="0" xfId="18" applyFont="1" applyAlignment="1">
      <alignment horizontal="center"/>
    </xf>
    <xf numFmtId="49" fontId="5" fillId="0" borderId="0" xfId="18" applyNumberFormat="1" applyFont="1" applyAlignment="1">
      <alignment horizontal="center"/>
    </xf>
    <xf numFmtId="0" fontId="2" fillId="0" borderId="0" xfId="18" applyFont="1" applyAlignment="1">
      <alignment horizontal="left" vertical="top" wrapText="1"/>
    </xf>
  </cellXfs>
  <cellStyles count="56">
    <cellStyle name="Comma" xfId="9" builtinId="3"/>
    <cellStyle name="Comma 10" xfId="5" xr:uid="{113E9865-79DC-48FB-85BA-67BD97163653}"/>
    <cellStyle name="Comma 2" xfId="17" xr:uid="{EC93A2C3-7FD9-43CD-9A3B-504376E41280}"/>
    <cellStyle name="Comma 2 2" xfId="13" xr:uid="{92B75093-8C47-4A57-9E2F-B94D1B8041D0}"/>
    <cellStyle name="Comma 2 2 2" xfId="25" xr:uid="{41FA2368-5A7B-4A97-816D-AFB0210AE832}"/>
    <cellStyle name="Comma 2 2 2 2" xfId="27" xr:uid="{84DED88A-B92F-481C-9506-B412DB0F5C55}"/>
    <cellStyle name="Comma 3" xfId="22" xr:uid="{8790266D-5DA5-4283-BD0B-94370E47BB6F}"/>
    <cellStyle name="Comma 4" xfId="24" xr:uid="{B8458C82-9D42-4FC0-9337-51FE2EFC7A89}"/>
    <cellStyle name="Currency 2" xfId="21" xr:uid="{F9CD9956-4B0B-4F5B-82A8-729A480790E1}"/>
    <cellStyle name="Currency 2 2" xfId="28" xr:uid="{114DD5D8-7227-4F8B-966D-0378CA8D9147}"/>
    <cellStyle name="Currency 24" xfId="14" xr:uid="{61464676-A2DE-4D4F-B210-9257C5E68B18}"/>
    <cellStyle name="MR_0" xfId="35" xr:uid="{E17F932F-C80F-4737-B349-74130F68FEEB}"/>
    <cellStyle name="MR_1" xfId="53" xr:uid="{1CE90066-F30E-45FB-8EB2-EF541C4CF8BF}"/>
    <cellStyle name="MR_10" xfId="36" xr:uid="{95470102-C3FB-48FF-9483-757F6FB94614}"/>
    <cellStyle name="MR_11" xfId="37" xr:uid="{6BE01ACC-3061-48C9-AD87-E0A1D5AD2215}"/>
    <cellStyle name="MR_12" xfId="54" xr:uid="{04987026-F18F-4CBA-A48C-0A1E9A705F34}"/>
    <cellStyle name="MR_13" xfId="39" xr:uid="{FD20ADB9-0236-4EC6-AFF6-BB4C6488B822}"/>
    <cellStyle name="MR_14" xfId="40" xr:uid="{4D3E3ED3-ADD4-4635-ACFA-584979CED3D6}"/>
    <cellStyle name="MR_15" xfId="41" xr:uid="{08D1F12E-DC21-45D0-B3DE-698B008E7DB6}"/>
    <cellStyle name="MR_16" xfId="51" xr:uid="{801C924A-DA9D-4C5F-8FA9-6299D2C63466}"/>
    <cellStyle name="MR_17" xfId="52" xr:uid="{495AB493-572D-41E5-A716-5200081E5A9F}"/>
    <cellStyle name="MR_2_IND_1" xfId="42" xr:uid="{1413A58A-8026-4E4C-B920-D6E262D1B5F1}"/>
    <cellStyle name="MR_3" xfId="38" xr:uid="{17A094CC-4A0C-46C8-BC52-5FC00BE67C7F}"/>
    <cellStyle name="MR_4" xfId="43" xr:uid="{85A047BD-2743-46BD-8D9F-11AA825B9E7B}"/>
    <cellStyle name="MR_4_RT" xfId="44" xr:uid="{33AB8C1C-1A57-49F5-B0A7-BF66B4CED09A}"/>
    <cellStyle name="MR_5" xfId="48" xr:uid="{2C59D9F8-05F7-4E3F-83BF-75DDF3871105}"/>
    <cellStyle name="MR_6_IND_1" xfId="50" xr:uid="{F49C8D2B-2147-4632-BDF1-3435CF471A7A}"/>
    <cellStyle name="MR_6_IND_2" xfId="49" xr:uid="{150FCB91-C4E5-4C4D-BF0B-264A8CC32BF1}"/>
    <cellStyle name="MR_7" xfId="45" xr:uid="{6B64DC8D-0FB3-417B-8E03-FEB3AD412502}"/>
    <cellStyle name="MR_8" xfId="46" xr:uid="{520489B2-2728-46CF-A3E0-EF65BEA9084F}"/>
    <cellStyle name="MR_9" xfId="47" xr:uid="{669C5D8F-F745-4DFE-B09E-37F6F43A1A9D}"/>
    <cellStyle name="Normal" xfId="0" builtinId="0"/>
    <cellStyle name="Normal 2" xfId="7" xr:uid="{29F991EF-21F7-49B9-B328-4CFB76AAFCB2}"/>
    <cellStyle name="Normal 2 2" xfId="16" xr:uid="{CB09F9E0-6B59-4B85-8A3F-43EBB46B12DB}"/>
    <cellStyle name="Normal 2 2 2" xfId="12" xr:uid="{907909FB-71AC-4F6F-82B1-BCC507848BF4}"/>
    <cellStyle name="Normal 2 3" xfId="55" xr:uid="{CF320CA4-B8FA-4C1E-9393-1D81BBA0EBF5}"/>
    <cellStyle name="Normal 3" xfId="8" xr:uid="{F3898FB3-B32A-4D0F-A055-061E71FC581A}"/>
    <cellStyle name="Normal 3 2" xfId="31" xr:uid="{0AC4A2D4-FB10-4A5A-9226-75AC7AF207F6}"/>
    <cellStyle name="Normal 3 3" xfId="33" xr:uid="{DB4DCD98-0019-470C-8776-43AF23CB48C0}"/>
    <cellStyle name="Normal 4" xfId="6" xr:uid="{B410C957-4890-4771-9800-D6717F0FCD39}"/>
    <cellStyle name="Normal 4 2" xfId="32" xr:uid="{AFE2CA01-D622-49F5-9969-1273AF4C7BCE}"/>
    <cellStyle name="Normal 4 2 2" xfId="34" xr:uid="{ECF20838-2CDC-4918-9C2D-9A279A959B4D}"/>
    <cellStyle name="Normal 429" xfId="11" xr:uid="{637E738E-913C-4032-A091-41F842470875}"/>
    <cellStyle name="Normal 5" xfId="15" xr:uid="{AA4758B9-D3C0-4917-89ED-26A4727E2FF9}"/>
    <cellStyle name="Normal 7" xfId="30" xr:uid="{8E022205-3A85-430A-B7C9-2C3F6D2DE47E}"/>
    <cellStyle name="Normal 7 7" xfId="2" xr:uid="{86F3DBBD-E433-4BFD-AA84-C3D1A5870AA2}"/>
    <cellStyle name="Normal_21 Exh B" xfId="4" xr:uid="{230F5DC3-1573-4FD4-8501-13125378DF0F}"/>
    <cellStyle name="Normal_Attachment Os for 2002 True-up" xfId="3" xr:uid="{E57AA3C0-6B24-4045-9851-305BFB729B38}"/>
    <cellStyle name="Normal_PRECorp2002HeintzResponse 8-21-03" xfId="18" xr:uid="{9187159D-CD18-403A-8FDA-1C052B03C8C9}"/>
    <cellStyle name="Normal_QE4 2008 Pgs 400 &amp; 401 Only" xfId="29" xr:uid="{58EA3A1B-BCE9-4E1E-AF19-E244710EBE50}"/>
    <cellStyle name="Normal_Schedule O Info for Mike" xfId="1" xr:uid="{8633CD32-46CD-46CD-8330-9F68AA85AE7B}"/>
    <cellStyle name="Percent" xfId="10" builtinId="5"/>
    <cellStyle name="Percent 10" xfId="19" xr:uid="{2878DB2E-C4F4-4D4A-9DA0-9EFA20D1689D}"/>
    <cellStyle name="Percent 2" xfId="20" xr:uid="{65208AED-5001-49AC-9710-0CD4CE43377D}"/>
    <cellStyle name="Percent 2 2" xfId="26" xr:uid="{4F0F900A-777A-4C27-8E7F-FEB4EDEE7CAA}"/>
    <cellStyle name="Percent 3" xfId="23" xr:uid="{47B0D03E-C138-44E6-A03B-752FD43DF7D8}"/>
  </cellStyles>
  <dxfs count="785">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numFmt numFmtId="165" formatCode="_(* #,##0_);_(* \(#,##0\);_(* &quot;-&quot;??_);_(@_)"/>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pivotCacheDefinition" Target="pivotCache/pivotCacheDefinition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pivotCacheDefinition" Target="pivotCache/pivotCacheDefinition1.xml"/><Relationship Id="rId46" Type="http://schemas.openxmlformats.org/officeDocument/2006/relationships/customXml" Target="../customXml/item3.xml"/><Relationship Id="rId20" Type="http://schemas.openxmlformats.org/officeDocument/2006/relationships/externalLink" Target="externalLinks/externalLink3.xml"/><Relationship Id="rId41"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Documents%20and%20Settings/pwallace/Local%20Settings/Temporary%20Internet%20Files/OLK3/08%2008%20-%200601102%20unbilled%20BHUHC.xls" TargetMode="External"/><Relationship Id="rId1" Type="http://schemas.openxmlformats.org/officeDocument/2006/relationships/externalLinkPath" Target="/Documents%20and%20Settings/pwallace/Local%20Settings/Temporary%20Internet%20Files/OLK3/08%2008%20-%200601102%20unbilled%20BHUH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CC\GL-RDunn\2000%20-%20R%20Dunn\Benefits%202000\FAS%20106%20-%20OPRB\FAS%20106%20Monthly%20JE%2020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KochugovaO\My%20Documents\NMBH%20Analysis%20-%20S1%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ntsrv21:9002/CaseWorks/32/Shared%20Documents/Filing%20Preparation/Rate%20Case%20issues%20and%20Witness%20li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Temporary%20Internet%20Files\OLK5B\Executive%20Benefits\Executive%20Benefits%20detai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y_Documents\Misc%20Essbase%20down%20load%20shee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efiler01\2489_normal\TEMP\TEMP\TEMP\TEMP\Productivity%20Template1.xls"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Operational%20Accounting/Peace/08%20Aug-08/Peace%20SAP%20Aug-08%20Final%20GL%20Upload%20(No%20YardLines).xls" TargetMode="External"/><Relationship Id="rId1" Type="http://schemas.openxmlformats.org/officeDocument/2006/relationships/externalLinkPath" Target="/Operational%20Accounting/Peace/08%20Aug-08/Peace%20SAP%20Aug-08%20Final%20GL%20Upload%20(No%20YardLines).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Startup" Target="JV'S/DEC_JV9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Henrik%20Eyre\Projects\Consolidation%20Automation\CFS%20Europe%20Financials%20v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ACC\GL-RDunn\2003%20-%20R%20Dunn\Benefits\Beneflex%20Cost%20Reports\Pricewaterhouse%20report%202003%204th%20Qt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KochugovaO\Local%20Settings\Temporary%20Internet%20Files\OLK21\BudgetVerdeel%20ou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3549\2016\Projects\SG%20Transition\BU%20Allocations\BU%20Allocations%20from%20Prov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TManess\NGPL\NGPLNOVEMBER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C\GL-RDunn\2000%20-%20R%20Dunn\Benefits%202000\Beneflex%20Costs%20Reports\2000%20-%204th%20Qtr%20YT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hcorp\dfscompany\BHSC\Accounting%20-%20All%20Companies\Utilities\Department%20Procedures\Spreadsheet%20Risk%20Evaluation%20Form.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onsol\CONSO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rbommers\AppData\Local\Microsoft\Windows\Temporary%20Internet%20Files\Content.Outlook\BMCRZ1Y6\Copy%20of%20Custer%201202%20UB%20Work%20Ord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TManess\NNG\CM2002\CM0211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HE JE HEADER CT 0601102"/>
      <sheetName val="BHE import CT 0601102"/>
      <sheetName val="By Class"/>
      <sheetName val="Print Ranges"/>
      <sheetName val="CYCLE 1-5"/>
      <sheetName val="CYCLE 6-21"/>
      <sheetName val="DEGREE DAYS"/>
      <sheetName val="CYCLE RATIOS"/>
      <sheetName val="Hidden Table"/>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 JE Sums"/>
      <sheetName val="JE Monthly Accrual"/>
      <sheetName val="Acrl Sums per BU"/>
      <sheetName val="2000 Accrl based on 9-99 Report"/>
      <sheetName val="Dist-Gen Factors"/>
      <sheetName val="Sept, 1999 Report from TH"/>
      <sheetName val="email"/>
    </sheetNames>
    <sheetDataSet>
      <sheetData sheetId="0" refreshError="1"/>
      <sheetData sheetId="1" refreshError="1"/>
      <sheetData sheetId="2" refreshError="1">
        <row r="1">
          <cell r="A1" t="str">
            <v>Sum of Amount</v>
          </cell>
        </row>
        <row r="2">
          <cell r="A2" t="str">
            <v>BU</v>
          </cell>
          <cell r="B2" t="str">
            <v>Total</v>
          </cell>
        </row>
        <row r="3">
          <cell r="A3" t="str">
            <v>AEC</v>
          </cell>
          <cell r="B3">
            <v>5215</v>
          </cell>
        </row>
        <row r="4">
          <cell r="A4" t="str">
            <v>AQP</v>
          </cell>
          <cell r="B4">
            <v>9790</v>
          </cell>
        </row>
        <row r="5">
          <cell r="A5" t="str">
            <v>GSS</v>
          </cell>
          <cell r="B5">
            <v>1007</v>
          </cell>
        </row>
        <row r="6">
          <cell r="A6" t="str">
            <v>MGD</v>
          </cell>
          <cell r="B6">
            <v>92458</v>
          </cell>
        </row>
        <row r="7">
          <cell r="A7" t="str">
            <v>MPD</v>
          </cell>
          <cell r="B7">
            <v>41620</v>
          </cell>
        </row>
        <row r="8">
          <cell r="A8" t="str">
            <v>MPG</v>
          </cell>
          <cell r="B8">
            <v>13319</v>
          </cell>
        </row>
        <row r="9">
          <cell r="A9" t="str">
            <v>PND</v>
          </cell>
          <cell r="B9">
            <v>135240</v>
          </cell>
        </row>
        <row r="10">
          <cell r="A10" t="str">
            <v>STI</v>
          </cell>
          <cell r="B10">
            <v>2624</v>
          </cell>
        </row>
        <row r="11">
          <cell r="A11" t="str">
            <v>UBC</v>
          </cell>
          <cell r="B11">
            <v>50188</v>
          </cell>
        </row>
        <row r="12">
          <cell r="A12" t="str">
            <v>UCU</v>
          </cell>
          <cell r="B12">
            <v>20609</v>
          </cell>
        </row>
        <row r="13">
          <cell r="A13" t="str">
            <v>UPS</v>
          </cell>
          <cell r="B13">
            <v>0</v>
          </cell>
        </row>
        <row r="14">
          <cell r="A14" t="str">
            <v>WCD</v>
          </cell>
          <cell r="B14">
            <v>34537</v>
          </cell>
        </row>
        <row r="15">
          <cell r="A15" t="str">
            <v>WCG</v>
          </cell>
          <cell r="B15">
            <v>9286</v>
          </cell>
        </row>
        <row r="16">
          <cell r="A16" t="str">
            <v>WKD</v>
          </cell>
          <cell r="B16">
            <v>40826</v>
          </cell>
        </row>
        <row r="17">
          <cell r="A17" t="str">
            <v>WKG</v>
          </cell>
          <cell r="B17">
            <v>17150</v>
          </cell>
        </row>
        <row r="18">
          <cell r="A18" t="str">
            <v>(blank)</v>
          </cell>
          <cell r="B18">
            <v>0</v>
          </cell>
        </row>
      </sheetData>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LIS"/>
      <sheetName val="NMBH GE Roll Up - JV Sensit (2)"/>
      <sheetName val="NMBH GE Roll Up - JV Sensitivit"/>
      <sheetName val="NMBH GE Roll Up - JV"/>
      <sheetName val="Input"/>
      <sheetName val="NMBH Local Budget Consolidated"/>
      <sheetName val="Quarterly Split S2"/>
      <sheetName val="NMBH Local Budget"/>
      <sheetName val="Quarterly Split S1"/>
      <sheetName val="OP CONS as feb 12"/>
      <sheetName val="OP TOT CONS EUR"/>
      <sheetName val="Progn NV 03"/>
      <sheetName val="NMB Germany JV"/>
      <sheetName val="Hyperion"/>
      <sheetName val="Netherlands Restated Budget"/>
      <sheetName val="NMBH Local Budget USD"/>
      <sheetName val="Assumptions"/>
      <sheetName val="NMBH Detail"/>
      <sheetName val="NMBH Netherlands"/>
      <sheetName val="Interest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tness List"/>
      <sheetName val="Sheet2"/>
      <sheetName val="Topic Table"/>
      <sheetName val="Topic Table w-Witness"/>
      <sheetName val="Witness Name List"/>
      <sheetName val="Rules"/>
      <sheetName val="Commission Policy Statements"/>
      <sheetName val="MN Filing req of 216B Text"/>
      <sheetName val="OAH Contested Case Rules"/>
      <sheetName val="Xcel IR's"/>
      <sheetName val="Total IR's"/>
      <sheetName val="Xcel Direct Witnesses"/>
      <sheetName val="IPL 2005 Witness"/>
      <sheetName val="Sheet1"/>
    </sheetNames>
    <sheetDataSet>
      <sheetData sheetId="0" refreshError="1">
        <row r="1">
          <cell r="A1" t="str">
            <v>*** Attorney Client Privilege ***</v>
          </cell>
        </row>
        <row r="2">
          <cell r="A2" t="str">
            <v>ID</v>
          </cell>
          <cell r="B2" t="str">
            <v>Category</v>
          </cell>
        </row>
        <row r="3">
          <cell r="A3">
            <v>1</v>
          </cell>
        </row>
        <row r="4">
          <cell r="A4">
            <v>2</v>
          </cell>
        </row>
        <row r="5">
          <cell r="A5">
            <v>3</v>
          </cell>
        </row>
        <row r="6">
          <cell r="A6">
            <v>4</v>
          </cell>
        </row>
        <row r="7">
          <cell r="A7">
            <v>5</v>
          </cell>
        </row>
        <row r="8">
          <cell r="A8">
            <v>6</v>
          </cell>
        </row>
        <row r="9">
          <cell r="A9">
            <v>7</v>
          </cell>
        </row>
        <row r="10">
          <cell r="A10">
            <v>8</v>
          </cell>
        </row>
        <row r="11">
          <cell r="A11">
            <v>9</v>
          </cell>
        </row>
        <row r="12">
          <cell r="A12">
            <v>10</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v>24</v>
          </cell>
        </row>
        <row r="27">
          <cell r="A27">
            <v>25</v>
          </cell>
        </row>
        <row r="28">
          <cell r="A28">
            <v>26</v>
          </cell>
        </row>
        <row r="29">
          <cell r="A29">
            <v>27</v>
          </cell>
        </row>
        <row r="30">
          <cell r="A30">
            <v>28</v>
          </cell>
        </row>
        <row r="31">
          <cell r="A31">
            <v>29</v>
          </cell>
        </row>
        <row r="32">
          <cell r="A32">
            <v>30</v>
          </cell>
        </row>
        <row r="33">
          <cell r="A33">
            <v>31</v>
          </cell>
        </row>
        <row r="34">
          <cell r="A34">
            <v>32</v>
          </cell>
        </row>
        <row r="35">
          <cell r="A35">
            <v>33</v>
          </cell>
        </row>
        <row r="36">
          <cell r="A36">
            <v>34</v>
          </cell>
        </row>
        <row r="37">
          <cell r="A37">
            <v>35</v>
          </cell>
        </row>
        <row r="38">
          <cell r="A38">
            <v>36</v>
          </cell>
        </row>
        <row r="39">
          <cell r="A39">
            <v>37</v>
          </cell>
        </row>
        <row r="40">
          <cell r="A40">
            <v>38</v>
          </cell>
        </row>
        <row r="41">
          <cell r="A41">
            <v>39</v>
          </cell>
        </row>
        <row r="42">
          <cell r="A42">
            <v>40</v>
          </cell>
        </row>
        <row r="43">
          <cell r="A43">
            <v>41</v>
          </cell>
        </row>
        <row r="44">
          <cell r="A44">
            <v>42</v>
          </cell>
        </row>
        <row r="45">
          <cell r="A45">
            <v>43</v>
          </cell>
        </row>
        <row r="46">
          <cell r="A46">
            <v>44</v>
          </cell>
        </row>
        <row r="47">
          <cell r="A47">
            <v>45</v>
          </cell>
        </row>
        <row r="48">
          <cell r="A48">
            <v>46</v>
          </cell>
        </row>
        <row r="49">
          <cell r="A49">
            <v>47</v>
          </cell>
        </row>
        <row r="50">
          <cell r="A50">
            <v>48</v>
          </cell>
        </row>
        <row r="51">
          <cell r="A51">
            <v>49</v>
          </cell>
        </row>
        <row r="52">
          <cell r="A52">
            <v>50</v>
          </cell>
        </row>
        <row r="53">
          <cell r="A53">
            <v>51</v>
          </cell>
        </row>
        <row r="54">
          <cell r="A54">
            <v>52</v>
          </cell>
        </row>
        <row r="55">
          <cell r="A55">
            <v>53</v>
          </cell>
        </row>
        <row r="56">
          <cell r="A56">
            <v>54</v>
          </cell>
        </row>
        <row r="57">
          <cell r="A57">
            <v>55</v>
          </cell>
        </row>
        <row r="58">
          <cell r="A58">
            <v>56</v>
          </cell>
        </row>
        <row r="59">
          <cell r="A59">
            <v>57</v>
          </cell>
        </row>
        <row r="60">
          <cell r="A60">
            <v>58</v>
          </cell>
        </row>
        <row r="61">
          <cell r="A61">
            <v>59</v>
          </cell>
        </row>
        <row r="62">
          <cell r="A62">
            <v>60</v>
          </cell>
        </row>
        <row r="63">
          <cell r="A63">
            <v>61</v>
          </cell>
        </row>
        <row r="64">
          <cell r="A64">
            <v>62</v>
          </cell>
        </row>
        <row r="65">
          <cell r="A65">
            <v>63</v>
          </cell>
        </row>
        <row r="66">
          <cell r="A66">
            <v>64</v>
          </cell>
        </row>
        <row r="67">
          <cell r="A67">
            <v>65</v>
          </cell>
        </row>
        <row r="68">
          <cell r="A68">
            <v>66</v>
          </cell>
        </row>
        <row r="69">
          <cell r="A69">
            <v>67</v>
          </cell>
        </row>
        <row r="70">
          <cell r="A70">
            <v>68</v>
          </cell>
        </row>
        <row r="71">
          <cell r="A71">
            <v>69</v>
          </cell>
        </row>
        <row r="72">
          <cell r="A72">
            <v>70</v>
          </cell>
        </row>
        <row r="73">
          <cell r="A73">
            <v>71</v>
          </cell>
        </row>
        <row r="74">
          <cell r="A74">
            <v>72</v>
          </cell>
        </row>
        <row r="75">
          <cell r="A75">
            <v>73</v>
          </cell>
        </row>
        <row r="76">
          <cell r="A76">
            <v>74</v>
          </cell>
        </row>
        <row r="77">
          <cell r="A77">
            <v>75</v>
          </cell>
        </row>
        <row r="78">
          <cell r="A78">
            <v>76</v>
          </cell>
        </row>
        <row r="79">
          <cell r="A79">
            <v>77</v>
          </cell>
        </row>
        <row r="80">
          <cell r="A80">
            <v>78</v>
          </cell>
        </row>
        <row r="81">
          <cell r="A81">
            <v>79</v>
          </cell>
        </row>
        <row r="82">
          <cell r="A82">
            <v>80</v>
          </cell>
        </row>
        <row r="83">
          <cell r="A83">
            <v>81</v>
          </cell>
        </row>
        <row r="84">
          <cell r="A84">
            <v>82</v>
          </cell>
        </row>
        <row r="85">
          <cell r="A85">
            <v>83</v>
          </cell>
        </row>
        <row r="86">
          <cell r="A86">
            <v>84</v>
          </cell>
        </row>
        <row r="87">
          <cell r="A87">
            <v>85</v>
          </cell>
        </row>
        <row r="88">
          <cell r="A88">
            <v>86</v>
          </cell>
        </row>
        <row r="89">
          <cell r="A89">
            <v>87</v>
          </cell>
        </row>
        <row r="90">
          <cell r="A90">
            <v>88</v>
          </cell>
        </row>
        <row r="91">
          <cell r="A91">
            <v>89</v>
          </cell>
        </row>
        <row r="92">
          <cell r="A92">
            <v>90</v>
          </cell>
        </row>
        <row r="93">
          <cell r="A93">
            <v>91</v>
          </cell>
        </row>
        <row r="94">
          <cell r="A94">
            <v>92</v>
          </cell>
        </row>
        <row r="95">
          <cell r="A95">
            <v>93</v>
          </cell>
        </row>
        <row r="96">
          <cell r="A96">
            <v>94</v>
          </cell>
        </row>
        <row r="97">
          <cell r="A97">
            <v>95</v>
          </cell>
        </row>
        <row r="98">
          <cell r="A98">
            <v>96</v>
          </cell>
        </row>
        <row r="99">
          <cell r="A99">
            <v>97</v>
          </cell>
        </row>
        <row r="100">
          <cell r="A100">
            <v>98</v>
          </cell>
        </row>
        <row r="101">
          <cell r="A101">
            <v>99</v>
          </cell>
        </row>
        <row r="102">
          <cell r="A102">
            <v>100</v>
          </cell>
        </row>
        <row r="103">
          <cell r="A103">
            <v>101</v>
          </cell>
        </row>
        <row r="104">
          <cell r="A104">
            <v>102</v>
          </cell>
        </row>
        <row r="105">
          <cell r="A105">
            <v>103</v>
          </cell>
        </row>
        <row r="106">
          <cell r="A106">
            <v>104</v>
          </cell>
        </row>
        <row r="107">
          <cell r="A107">
            <v>105</v>
          </cell>
        </row>
        <row r="108">
          <cell r="A108">
            <v>106</v>
          </cell>
        </row>
        <row r="109">
          <cell r="A109">
            <v>107</v>
          </cell>
        </row>
        <row r="110">
          <cell r="A110">
            <v>108</v>
          </cell>
        </row>
        <row r="111">
          <cell r="A111">
            <v>109</v>
          </cell>
        </row>
        <row r="112">
          <cell r="A112">
            <v>110</v>
          </cell>
        </row>
        <row r="113">
          <cell r="A113">
            <v>111</v>
          </cell>
        </row>
        <row r="114">
          <cell r="A114">
            <v>112</v>
          </cell>
        </row>
        <row r="115">
          <cell r="A115">
            <v>113</v>
          </cell>
        </row>
        <row r="116">
          <cell r="A116">
            <v>114</v>
          </cell>
        </row>
        <row r="117">
          <cell r="A117">
            <v>115</v>
          </cell>
        </row>
        <row r="118">
          <cell r="A118">
            <v>116</v>
          </cell>
        </row>
        <row r="119">
          <cell r="A119">
            <v>117</v>
          </cell>
        </row>
        <row r="120">
          <cell r="A120">
            <v>118</v>
          </cell>
        </row>
        <row r="121">
          <cell r="A121">
            <v>119</v>
          </cell>
        </row>
        <row r="122">
          <cell r="A122">
            <v>120</v>
          </cell>
        </row>
        <row r="123">
          <cell r="A123">
            <v>121</v>
          </cell>
        </row>
        <row r="124">
          <cell r="A124">
            <v>122</v>
          </cell>
        </row>
        <row r="125">
          <cell r="A125">
            <v>123</v>
          </cell>
        </row>
        <row r="126">
          <cell r="A126">
            <v>124</v>
          </cell>
        </row>
        <row r="127">
          <cell r="A127">
            <v>125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artment Pivot"/>
      <sheetName val="Fringe Benefits"/>
      <sheetName val="Employees"/>
      <sheetName val="ALL_DEPTS_WITH_OU_TREE_NODE_BU"/>
    </sheetNames>
    <sheetDataSet>
      <sheetData sheetId="0"/>
      <sheetData sheetId="1"/>
      <sheetData sheetId="2">
        <row r="1">
          <cell r="A1" t="str">
            <v>Employee Name</v>
          </cell>
          <cell r="B1" t="str">
            <v>Empl ID</v>
          </cell>
          <cell r="C1" t="str">
            <v>Full/Part</v>
          </cell>
          <cell r="D1" t="str">
            <v>Co</v>
          </cell>
          <cell r="E1" t="str">
            <v>Std Hrs/Wk</v>
          </cell>
          <cell r="F1" t="str">
            <v>Dept ID</v>
          </cell>
          <cell r="G1" t="str">
            <v>Dept Desc</v>
          </cell>
          <cell r="H1" t="str">
            <v>Busi Unit</v>
          </cell>
          <cell r="I1" t="str">
            <v>Sub Unit</v>
          </cell>
          <cell r="J1" t="str">
            <v>GL Unit</v>
          </cell>
          <cell r="K1" t="str">
            <v>Loc #</v>
          </cell>
          <cell r="L1" t="str">
            <v>Loc Desc</v>
          </cell>
          <cell r="M1" t="str">
            <v>Loc St</v>
          </cell>
          <cell r="N1" t="str">
            <v>Job Code</v>
          </cell>
          <cell r="O1" t="str">
            <v>Descr</v>
          </cell>
          <cell r="P1" t="str">
            <v>Union Code</v>
          </cell>
          <cell r="Q1" t="str">
            <v>FLSA Stat</v>
          </cell>
          <cell r="R1" t="str">
            <v>Hire Date</v>
          </cell>
          <cell r="S1" t="str">
            <v>Rehire Dt</v>
          </cell>
          <cell r="T1" t="str">
            <v>Service Dt</v>
          </cell>
        </row>
        <row r="2">
          <cell r="A2" t="str">
            <v>Abaricia,Isabelita T</v>
          </cell>
          <cell r="B2" t="str">
            <v>006111</v>
          </cell>
          <cell r="C2" t="str">
            <v>Full-Time</v>
          </cell>
          <cell r="D2" t="str">
            <v>UCU</v>
          </cell>
          <cell r="E2">
            <v>40</v>
          </cell>
          <cell r="F2" t="str">
            <v>4177</v>
          </cell>
          <cell r="G2" t="str">
            <v>Corp Accounting &amp; System Admin</v>
          </cell>
          <cell r="H2" t="str">
            <v>ESF</v>
          </cell>
          <cell r="I2" t="str">
            <v>AT</v>
          </cell>
          <cell r="J2" t="str">
            <v>AQLCP</v>
          </cell>
          <cell r="K2" t="str">
            <v>1082</v>
          </cell>
          <cell r="L2" t="str">
            <v>MO-Kansas City-W Ninth</v>
          </cell>
          <cell r="M2" t="str">
            <v>MO</v>
          </cell>
          <cell r="N2" t="str">
            <v>2223</v>
          </cell>
          <cell r="O2" t="str">
            <v>Dir Accounting Finance</v>
          </cell>
          <cell r="P2" t="str">
            <v>00</v>
          </cell>
          <cell r="Q2" t="str">
            <v>Exempt</v>
          </cell>
          <cell r="R2" t="str">
            <v>2000-07-24</v>
          </cell>
          <cell r="S2" t="str">
            <v/>
          </cell>
          <cell r="T2" t="str">
            <v>2000-07-24</v>
          </cell>
        </row>
        <row r="3">
          <cell r="A3" t="str">
            <v>Abbott,Leslie D</v>
          </cell>
          <cell r="B3" t="str">
            <v>010841</v>
          </cell>
          <cell r="C3" t="str">
            <v>Full-Time</v>
          </cell>
          <cell r="D3" t="str">
            <v>UCU</v>
          </cell>
          <cell r="E3">
            <v>40</v>
          </cell>
          <cell r="F3" t="str">
            <v>5387</v>
          </cell>
          <cell r="G3" t="str">
            <v>Liberal Gas Field Svcs</v>
          </cell>
          <cell r="H3" t="str">
            <v>USU</v>
          </cell>
          <cell r="I3" t="str">
            <v>OP</v>
          </cell>
          <cell r="J3" t="str">
            <v>PNKSG</v>
          </cell>
          <cell r="K3" t="str">
            <v>1306</v>
          </cell>
          <cell r="L3" t="str">
            <v>KS-Liberal-General Welch</v>
          </cell>
          <cell r="M3" t="str">
            <v>KS</v>
          </cell>
          <cell r="N3" t="str">
            <v>1135</v>
          </cell>
          <cell r="O3" t="str">
            <v>Customer Service Associate Fie</v>
          </cell>
          <cell r="P3" t="str">
            <v>00</v>
          </cell>
          <cell r="Q3" t="str">
            <v>Nonexempt</v>
          </cell>
          <cell r="R3" t="str">
            <v>2005-08-15</v>
          </cell>
          <cell r="S3" t="str">
            <v/>
          </cell>
          <cell r="T3" t="str">
            <v>2005-08-15</v>
          </cell>
        </row>
        <row r="4">
          <cell r="A4" t="str">
            <v>Abeyta,James A</v>
          </cell>
          <cell r="B4" t="str">
            <v>000438</v>
          </cell>
          <cell r="C4" t="str">
            <v>Full-Time</v>
          </cell>
          <cell r="D4" t="str">
            <v>UCU</v>
          </cell>
          <cell r="E4">
            <v>40</v>
          </cell>
          <cell r="F4" t="str">
            <v>1018</v>
          </cell>
          <cell r="G4" t="str">
            <v>Pueblo Unit #6</v>
          </cell>
          <cell r="H4" t="str">
            <v>USU</v>
          </cell>
          <cell r="I4" t="str">
            <v>PS</v>
          </cell>
          <cell r="J4" t="str">
            <v>WPCOE</v>
          </cell>
          <cell r="K4" t="str">
            <v>1011</v>
          </cell>
          <cell r="L4" t="str">
            <v>CO-Pueblo-S Victoria Ave</v>
          </cell>
          <cell r="M4" t="str">
            <v>CO</v>
          </cell>
          <cell r="N4" t="str">
            <v>2621</v>
          </cell>
          <cell r="O4" t="str">
            <v>Operations Technician (UN 21)</v>
          </cell>
          <cell r="P4" t="str">
            <v>21</v>
          </cell>
          <cell r="Q4" t="str">
            <v>Nonexempt</v>
          </cell>
          <cell r="R4" t="str">
            <v>1989-10-02</v>
          </cell>
          <cell r="S4" t="str">
            <v/>
          </cell>
          <cell r="T4" t="str">
            <v>1989-10-02</v>
          </cell>
        </row>
        <row r="5">
          <cell r="A5" t="str">
            <v>Ackerman,David D</v>
          </cell>
          <cell r="B5" t="str">
            <v>000564</v>
          </cell>
          <cell r="C5" t="str">
            <v>Full-Time</v>
          </cell>
          <cell r="D5" t="str">
            <v>UCU</v>
          </cell>
          <cell r="E5">
            <v>40</v>
          </cell>
          <cell r="F5" t="str">
            <v>1008</v>
          </cell>
          <cell r="G5" t="str">
            <v>Judson Large-Dodge City</v>
          </cell>
          <cell r="H5" t="str">
            <v>USU</v>
          </cell>
          <cell r="I5" t="str">
            <v>PS</v>
          </cell>
          <cell r="J5" t="str">
            <v>WPKSE</v>
          </cell>
          <cell r="K5" t="str">
            <v>1155</v>
          </cell>
          <cell r="L5" t="str">
            <v>KS-Dodge City-Fort Dodge Rd</v>
          </cell>
          <cell r="M5" t="str">
            <v>KS</v>
          </cell>
          <cell r="N5" t="str">
            <v>1738</v>
          </cell>
          <cell r="O5" t="str">
            <v>Operator Technician (UN22)</v>
          </cell>
          <cell r="P5" t="str">
            <v>22</v>
          </cell>
          <cell r="Q5" t="str">
            <v>Nonexempt</v>
          </cell>
          <cell r="R5" t="str">
            <v>1979-06-01</v>
          </cell>
          <cell r="S5" t="str">
            <v/>
          </cell>
          <cell r="T5" t="str">
            <v>1979-06-01</v>
          </cell>
        </row>
        <row r="6">
          <cell r="A6" t="str">
            <v>Ackerman,Jodie V</v>
          </cell>
          <cell r="B6" t="str">
            <v>001450</v>
          </cell>
          <cell r="C6" t="str">
            <v>Full-Time</v>
          </cell>
          <cell r="D6" t="str">
            <v>UCU</v>
          </cell>
          <cell r="E6">
            <v>40</v>
          </cell>
          <cell r="F6" t="str">
            <v>5385</v>
          </cell>
          <cell r="G6" t="str">
            <v>Dodge City Gas Field Svcs</v>
          </cell>
          <cell r="H6" t="str">
            <v>USU</v>
          </cell>
          <cell r="I6" t="str">
            <v>OP</v>
          </cell>
          <cell r="J6" t="str">
            <v>PNKSG</v>
          </cell>
          <cell r="K6" t="str">
            <v>1272</v>
          </cell>
          <cell r="L6" t="str">
            <v>KS-Dodge City-W Frontview</v>
          </cell>
          <cell r="M6" t="str">
            <v>KS</v>
          </cell>
          <cell r="N6" t="str">
            <v>1531</v>
          </cell>
          <cell r="O6" t="str">
            <v>Meter Reader</v>
          </cell>
          <cell r="P6" t="str">
            <v>00</v>
          </cell>
          <cell r="Q6" t="str">
            <v>Nonexempt</v>
          </cell>
          <cell r="R6" t="str">
            <v>1989-02-06</v>
          </cell>
          <cell r="S6" t="str">
            <v/>
          </cell>
          <cell r="T6" t="str">
            <v>1989-02-06</v>
          </cell>
        </row>
        <row r="7">
          <cell r="A7" t="str">
            <v>Adams,Brian L</v>
          </cell>
          <cell r="B7" t="str">
            <v>000700</v>
          </cell>
          <cell r="C7" t="str">
            <v>Full-Time</v>
          </cell>
          <cell r="D7" t="str">
            <v>UCU</v>
          </cell>
          <cell r="E7">
            <v>40</v>
          </cell>
          <cell r="F7" t="str">
            <v>1003</v>
          </cell>
          <cell r="G7" t="str">
            <v>Sibley General</v>
          </cell>
          <cell r="H7" t="str">
            <v>USU</v>
          </cell>
          <cell r="I7" t="str">
            <v>PS</v>
          </cell>
          <cell r="J7" t="str">
            <v>MPMOE</v>
          </cell>
          <cell r="K7" t="str">
            <v>1095</v>
          </cell>
          <cell r="L7" t="str">
            <v>MO-Sibley</v>
          </cell>
          <cell r="M7" t="str">
            <v>MO</v>
          </cell>
          <cell r="N7" t="str">
            <v>U325</v>
          </cell>
          <cell r="O7" t="str">
            <v>Journeyman Maint RG Sibley</v>
          </cell>
          <cell r="P7" t="str">
            <v>24</v>
          </cell>
          <cell r="Q7" t="str">
            <v>Nonexempt</v>
          </cell>
          <cell r="R7" t="str">
            <v>1997-12-04</v>
          </cell>
          <cell r="S7" t="str">
            <v/>
          </cell>
          <cell r="T7" t="str">
            <v>1997-12-04</v>
          </cell>
        </row>
        <row r="8">
          <cell r="A8" t="str">
            <v>Adams,Larry K</v>
          </cell>
          <cell r="B8" t="str">
            <v>001030</v>
          </cell>
          <cell r="C8" t="str">
            <v>Full-Time</v>
          </cell>
          <cell r="D8" t="str">
            <v>UCU</v>
          </cell>
          <cell r="E8">
            <v>40</v>
          </cell>
          <cell r="F8" t="str">
            <v>1004</v>
          </cell>
          <cell r="G8" t="str">
            <v>Greenwood - General</v>
          </cell>
          <cell r="H8" t="str">
            <v>USU</v>
          </cell>
          <cell r="I8" t="str">
            <v>PS</v>
          </cell>
          <cell r="J8" t="str">
            <v>MPMOE</v>
          </cell>
          <cell r="K8" t="str">
            <v>1079</v>
          </cell>
          <cell r="L8" t="str">
            <v>MO-Greenwood</v>
          </cell>
          <cell r="M8" t="str">
            <v>MO</v>
          </cell>
          <cell r="N8" t="str">
            <v>U307</v>
          </cell>
          <cell r="O8" t="str">
            <v>Comb Turbine Maint Operator</v>
          </cell>
          <cell r="P8" t="str">
            <v>24</v>
          </cell>
          <cell r="Q8" t="str">
            <v>Nonexempt</v>
          </cell>
          <cell r="R8" t="str">
            <v>1970-10-09</v>
          </cell>
          <cell r="S8" t="str">
            <v/>
          </cell>
          <cell r="T8" t="str">
            <v>1970-10-09</v>
          </cell>
        </row>
        <row r="9">
          <cell r="A9" t="str">
            <v>Adams,Larry W</v>
          </cell>
          <cell r="B9" t="str">
            <v>003590</v>
          </cell>
          <cell r="C9" t="str">
            <v>Full-Time</v>
          </cell>
          <cell r="D9" t="str">
            <v>UCU</v>
          </cell>
          <cell r="E9">
            <v>40</v>
          </cell>
          <cell r="F9" t="str">
            <v>5338</v>
          </cell>
          <cell r="G9" t="str">
            <v>East MO Elec District Manager</v>
          </cell>
          <cell r="H9" t="str">
            <v>USU</v>
          </cell>
          <cell r="I9" t="str">
            <v>OP</v>
          </cell>
          <cell r="J9" t="str">
            <v>MPMOE</v>
          </cell>
          <cell r="K9" t="str">
            <v>1084</v>
          </cell>
          <cell r="L9" t="str">
            <v>MO-Liberty</v>
          </cell>
          <cell r="M9" t="str">
            <v>MO</v>
          </cell>
          <cell r="N9" t="str">
            <v>3086</v>
          </cell>
          <cell r="O9" t="str">
            <v>Operations Mgr</v>
          </cell>
          <cell r="P9" t="str">
            <v>00</v>
          </cell>
          <cell r="Q9" t="str">
            <v>Exempt</v>
          </cell>
          <cell r="R9" t="str">
            <v>1969-10-20</v>
          </cell>
          <cell r="S9" t="str">
            <v/>
          </cell>
          <cell r="T9" t="str">
            <v>1969-10-20</v>
          </cell>
        </row>
        <row r="10">
          <cell r="A10" t="str">
            <v>Adams,Randy D</v>
          </cell>
          <cell r="B10" t="str">
            <v>010673</v>
          </cell>
          <cell r="C10" t="str">
            <v>Full-Time</v>
          </cell>
          <cell r="D10" t="str">
            <v>UCU</v>
          </cell>
          <cell r="E10">
            <v>40</v>
          </cell>
          <cell r="F10" t="str">
            <v>1060</v>
          </cell>
          <cell r="G10" t="str">
            <v>Lake Road Common</v>
          </cell>
          <cell r="H10" t="str">
            <v>USU</v>
          </cell>
          <cell r="I10" t="str">
            <v>PS</v>
          </cell>
          <cell r="J10" t="str">
            <v>SJMOE</v>
          </cell>
          <cell r="K10" t="str">
            <v>1279</v>
          </cell>
          <cell r="L10" t="str">
            <v>MO-St Joseph - Lake Road</v>
          </cell>
          <cell r="M10" t="str">
            <v>MO</v>
          </cell>
          <cell r="N10" t="str">
            <v>S0095</v>
          </cell>
          <cell r="O10" t="str">
            <v>Coal Handler Grade 1</v>
          </cell>
          <cell r="P10" t="str">
            <v>13</v>
          </cell>
          <cell r="Q10" t="str">
            <v>Nonexempt</v>
          </cell>
          <cell r="R10" t="str">
            <v>2005-02-09</v>
          </cell>
          <cell r="S10" t="str">
            <v/>
          </cell>
          <cell r="T10" t="str">
            <v>2005-02-09</v>
          </cell>
        </row>
        <row r="11">
          <cell r="A11" t="str">
            <v>Adams,Steven W</v>
          </cell>
          <cell r="B11" t="str">
            <v>008080</v>
          </cell>
          <cell r="C11" t="str">
            <v>Full-Time</v>
          </cell>
          <cell r="D11" t="str">
            <v>UCU</v>
          </cell>
          <cell r="E11">
            <v>40</v>
          </cell>
          <cell r="F11" t="str">
            <v>1060</v>
          </cell>
          <cell r="G11" t="str">
            <v>Lake Road Common</v>
          </cell>
          <cell r="H11" t="str">
            <v>USU</v>
          </cell>
          <cell r="I11" t="str">
            <v>PS</v>
          </cell>
          <cell r="J11" t="str">
            <v>SJMOE</v>
          </cell>
          <cell r="K11" t="str">
            <v>1279</v>
          </cell>
          <cell r="L11" t="str">
            <v>MO-St Joseph - Lake Road</v>
          </cell>
          <cell r="M11" t="str">
            <v>MO</v>
          </cell>
          <cell r="N11" t="str">
            <v>S0055</v>
          </cell>
          <cell r="O11" t="str">
            <v>Operator</v>
          </cell>
          <cell r="P11" t="str">
            <v>13</v>
          </cell>
          <cell r="Q11" t="str">
            <v>Nonexempt</v>
          </cell>
          <cell r="R11" t="str">
            <v>1999-09-27</v>
          </cell>
          <cell r="S11" t="str">
            <v/>
          </cell>
          <cell r="T11" t="str">
            <v>1999-09-27</v>
          </cell>
        </row>
        <row r="12">
          <cell r="A12" t="str">
            <v>Adkins,Kenneth A</v>
          </cell>
          <cell r="B12" t="str">
            <v>000791</v>
          </cell>
          <cell r="C12" t="str">
            <v>Full-Time</v>
          </cell>
          <cell r="D12" t="str">
            <v>UCU</v>
          </cell>
          <cell r="E12">
            <v>40</v>
          </cell>
          <cell r="F12" t="str">
            <v>5344</v>
          </cell>
          <cell r="G12" t="str">
            <v>Warrensburg Elec Network Ops</v>
          </cell>
          <cell r="H12" t="str">
            <v>USU</v>
          </cell>
          <cell r="I12" t="str">
            <v>OP</v>
          </cell>
          <cell r="J12" t="str">
            <v>MPMOE</v>
          </cell>
          <cell r="K12" t="str">
            <v>1097</v>
          </cell>
          <cell r="L12" t="str">
            <v>MO-Warrensburg</v>
          </cell>
          <cell r="M12" t="str">
            <v>MO</v>
          </cell>
          <cell r="N12" t="str">
            <v>U2502</v>
          </cell>
          <cell r="O12" t="str">
            <v>Local Maintenance Man 2nd yr</v>
          </cell>
          <cell r="P12" t="str">
            <v>24</v>
          </cell>
          <cell r="Q12" t="str">
            <v>Nonexempt</v>
          </cell>
          <cell r="R12" t="str">
            <v>1989-05-26</v>
          </cell>
          <cell r="S12" t="str">
            <v/>
          </cell>
          <cell r="T12" t="str">
            <v>1989-12-05</v>
          </cell>
        </row>
        <row r="13">
          <cell r="A13" t="str">
            <v>Adkins,Robert D</v>
          </cell>
          <cell r="B13" t="str">
            <v>003014</v>
          </cell>
          <cell r="C13" t="str">
            <v>Full-Time</v>
          </cell>
          <cell r="D13" t="str">
            <v>UCU</v>
          </cell>
          <cell r="E13">
            <v>40</v>
          </cell>
          <cell r="F13" t="str">
            <v>1044</v>
          </cell>
          <cell r="G13" t="str">
            <v>Resource_Planning</v>
          </cell>
          <cell r="H13" t="str">
            <v>USU</v>
          </cell>
          <cell r="I13" t="str">
            <v>ER</v>
          </cell>
          <cell r="J13" t="str">
            <v>NETCO</v>
          </cell>
          <cell r="K13" t="str">
            <v>1082</v>
          </cell>
          <cell r="L13" t="str">
            <v>MO-Kansas City-W Ninth</v>
          </cell>
          <cell r="M13" t="str">
            <v>MO</v>
          </cell>
          <cell r="N13" t="str">
            <v>2714</v>
          </cell>
          <cell r="O13" t="str">
            <v>Dir Energy Forcastng &amp; Researc</v>
          </cell>
          <cell r="P13" t="str">
            <v>00</v>
          </cell>
          <cell r="Q13" t="str">
            <v>Exempt</v>
          </cell>
          <cell r="R13" t="str">
            <v>1991-05-06</v>
          </cell>
          <cell r="S13" t="str">
            <v/>
          </cell>
          <cell r="T13" t="str">
            <v>1991-05-06</v>
          </cell>
        </row>
        <row r="14">
          <cell r="A14" t="str">
            <v>Admire,Penny E</v>
          </cell>
          <cell r="B14" t="str">
            <v>005744</v>
          </cell>
          <cell r="C14" t="str">
            <v>Full-Time</v>
          </cell>
          <cell r="D14" t="str">
            <v>UCU</v>
          </cell>
          <cell r="E14">
            <v>40</v>
          </cell>
          <cell r="F14" t="str">
            <v>5709</v>
          </cell>
          <cell r="G14" t="str">
            <v>Remittance Processing</v>
          </cell>
          <cell r="H14" t="str">
            <v>USU</v>
          </cell>
          <cell r="I14" t="str">
            <v>CI</v>
          </cell>
          <cell r="J14" t="str">
            <v>NETCO</v>
          </cell>
          <cell r="K14" t="str">
            <v>1000</v>
          </cell>
          <cell r="L14" t="str">
            <v>MO-Raytown</v>
          </cell>
          <cell r="M14" t="str">
            <v>MO</v>
          </cell>
          <cell r="N14" t="str">
            <v>1067</v>
          </cell>
          <cell r="O14" t="str">
            <v>Assoc Cust Svc Acct Svcs I</v>
          </cell>
          <cell r="P14" t="str">
            <v>00</v>
          </cell>
          <cell r="Q14" t="str">
            <v>Nonexempt</v>
          </cell>
          <cell r="R14" t="str">
            <v>2000-01-03</v>
          </cell>
          <cell r="S14" t="str">
            <v/>
          </cell>
          <cell r="T14" t="str">
            <v>2000-01-03</v>
          </cell>
        </row>
        <row r="15">
          <cell r="A15" t="str">
            <v>Aebersold,Robert S</v>
          </cell>
          <cell r="B15" t="str">
            <v>007788</v>
          </cell>
          <cell r="C15" t="str">
            <v>Full-Time</v>
          </cell>
          <cell r="D15" t="str">
            <v>UCU</v>
          </cell>
          <cell r="E15">
            <v>40</v>
          </cell>
          <cell r="F15" t="str">
            <v>5355</v>
          </cell>
          <cell r="G15" t="str">
            <v>St Joseph 2 Elec Network Ops</v>
          </cell>
          <cell r="H15" t="str">
            <v>USU</v>
          </cell>
          <cell r="I15" t="str">
            <v>OP</v>
          </cell>
          <cell r="J15" t="str">
            <v>SJMOE</v>
          </cell>
          <cell r="K15" t="str">
            <v>1278</v>
          </cell>
          <cell r="L15" t="str">
            <v>MO-St Joseph - Atchison</v>
          </cell>
          <cell r="M15" t="str">
            <v>MO</v>
          </cell>
          <cell r="N15" t="str">
            <v>S1008</v>
          </cell>
          <cell r="O15" t="str">
            <v>Lineman Journeyman Class "A"</v>
          </cell>
          <cell r="P15" t="str">
            <v>13</v>
          </cell>
          <cell r="Q15" t="str">
            <v>Nonexempt</v>
          </cell>
          <cell r="R15" t="str">
            <v>1988-11-28</v>
          </cell>
          <cell r="S15" t="str">
            <v/>
          </cell>
          <cell r="T15" t="str">
            <v>1988-11-28</v>
          </cell>
        </row>
        <row r="16">
          <cell r="A16" t="str">
            <v>Agee,Shane A</v>
          </cell>
          <cell r="B16" t="str">
            <v>010930</v>
          </cell>
          <cell r="C16" t="str">
            <v>Full-Time</v>
          </cell>
          <cell r="D16" t="str">
            <v>UCU</v>
          </cell>
          <cell r="E16">
            <v>40</v>
          </cell>
          <cell r="F16" t="str">
            <v>5303</v>
          </cell>
          <cell r="G16" t="str">
            <v>Pueblo Network Ops</v>
          </cell>
          <cell r="H16" t="str">
            <v>USU</v>
          </cell>
          <cell r="I16" t="str">
            <v>OP</v>
          </cell>
          <cell r="J16" t="str">
            <v>WPCOE</v>
          </cell>
          <cell r="K16" t="str">
            <v>1011</v>
          </cell>
          <cell r="L16" t="str">
            <v>CO-Pueblo-S Victoria Ave</v>
          </cell>
          <cell r="M16" t="str">
            <v>CO</v>
          </cell>
          <cell r="N16" t="str">
            <v>1672</v>
          </cell>
          <cell r="O16" t="str">
            <v>Line Serviceman (UN21)</v>
          </cell>
          <cell r="P16" t="str">
            <v>21</v>
          </cell>
          <cell r="Q16" t="str">
            <v>Nonexempt</v>
          </cell>
          <cell r="R16" t="str">
            <v>2005-10-17</v>
          </cell>
          <cell r="S16" t="str">
            <v/>
          </cell>
          <cell r="T16" t="str">
            <v>2005-10-17</v>
          </cell>
        </row>
        <row r="17">
          <cell r="A17" t="str">
            <v>Agena,Susie K</v>
          </cell>
          <cell r="B17" t="str">
            <v>002215</v>
          </cell>
          <cell r="C17" t="str">
            <v>Full-Time</v>
          </cell>
          <cell r="D17" t="str">
            <v>UCU</v>
          </cell>
          <cell r="E17">
            <v>40</v>
          </cell>
          <cell r="F17" t="str">
            <v>5771</v>
          </cell>
          <cell r="G17" t="str">
            <v>NE Lincoln Region</v>
          </cell>
          <cell r="H17" t="str">
            <v>USU</v>
          </cell>
          <cell r="I17" t="str">
            <v>CS</v>
          </cell>
          <cell r="J17" t="str">
            <v>PNNEG</v>
          </cell>
          <cell r="K17" t="str">
            <v>1109</v>
          </cell>
          <cell r="L17" t="str">
            <v>NE-Lincoln</v>
          </cell>
          <cell r="M17" t="str">
            <v>NE</v>
          </cell>
          <cell r="N17" t="str">
            <v>1628</v>
          </cell>
          <cell r="O17" t="str">
            <v>Customer Service Support (UN25</v>
          </cell>
          <cell r="P17" t="str">
            <v>25</v>
          </cell>
          <cell r="Q17" t="str">
            <v>Nonexempt</v>
          </cell>
          <cell r="R17" t="str">
            <v>1998-04-20</v>
          </cell>
          <cell r="S17" t="str">
            <v/>
          </cell>
          <cell r="T17" t="str">
            <v>1998-04-20</v>
          </cell>
        </row>
        <row r="18">
          <cell r="A18" t="str">
            <v>Aggen,Randall L</v>
          </cell>
          <cell r="B18" t="str">
            <v>010729</v>
          </cell>
          <cell r="C18" t="str">
            <v>Full-Time</v>
          </cell>
          <cell r="D18" t="str">
            <v>UCU</v>
          </cell>
          <cell r="E18">
            <v>40</v>
          </cell>
          <cell r="F18" t="str">
            <v>5727</v>
          </cell>
          <cell r="G18" t="str">
            <v>Iowa Denison</v>
          </cell>
          <cell r="H18" t="str">
            <v>USU</v>
          </cell>
          <cell r="I18" t="str">
            <v>CS</v>
          </cell>
          <cell r="J18" t="str">
            <v>PNIAG</v>
          </cell>
          <cell r="K18" t="str">
            <v>1018</v>
          </cell>
          <cell r="L18" t="str">
            <v>IA-Denison</v>
          </cell>
          <cell r="M18" t="str">
            <v>IA</v>
          </cell>
          <cell r="N18" t="str">
            <v>3171</v>
          </cell>
          <cell r="O18" t="str">
            <v>Service Technician (UN28)</v>
          </cell>
          <cell r="P18" t="str">
            <v>28</v>
          </cell>
          <cell r="Q18" t="str">
            <v>Nonexempt</v>
          </cell>
          <cell r="R18" t="str">
            <v>2005-03-21</v>
          </cell>
          <cell r="S18" t="str">
            <v/>
          </cell>
          <cell r="T18" t="str">
            <v>2005-03-21</v>
          </cell>
        </row>
        <row r="19">
          <cell r="A19" t="str">
            <v>Aguilar,Ernest</v>
          </cell>
          <cell r="B19" t="str">
            <v>000433</v>
          </cell>
          <cell r="C19" t="str">
            <v>Full-Time</v>
          </cell>
          <cell r="D19" t="str">
            <v>UCU</v>
          </cell>
          <cell r="E19">
            <v>40</v>
          </cell>
          <cell r="F19" t="str">
            <v>5303</v>
          </cell>
          <cell r="G19" t="str">
            <v>Pueblo Network Ops</v>
          </cell>
          <cell r="H19" t="str">
            <v>USU</v>
          </cell>
          <cell r="I19" t="str">
            <v>OP</v>
          </cell>
          <cell r="J19" t="str">
            <v>WPCOE</v>
          </cell>
          <cell r="K19" t="str">
            <v>1011</v>
          </cell>
          <cell r="L19" t="str">
            <v>CO-Pueblo-S Victoria Ave</v>
          </cell>
          <cell r="M19" t="str">
            <v>CO</v>
          </cell>
          <cell r="N19" t="str">
            <v>1672</v>
          </cell>
          <cell r="O19" t="str">
            <v>Line Serviceman (UN21)</v>
          </cell>
          <cell r="P19" t="str">
            <v>21</v>
          </cell>
          <cell r="Q19" t="str">
            <v>Nonexempt</v>
          </cell>
          <cell r="R19" t="str">
            <v>1988-06-28</v>
          </cell>
          <cell r="S19" t="str">
            <v/>
          </cell>
          <cell r="T19" t="str">
            <v>1988-06-28</v>
          </cell>
        </row>
        <row r="20">
          <cell r="A20" t="str">
            <v>Aguilera,Rachel</v>
          </cell>
          <cell r="B20" t="str">
            <v>010344</v>
          </cell>
          <cell r="C20" t="str">
            <v>Full-Time</v>
          </cell>
          <cell r="D20" t="str">
            <v>UCU</v>
          </cell>
          <cell r="E20">
            <v>40</v>
          </cell>
          <cell r="F20" t="str">
            <v>5702</v>
          </cell>
          <cell r="G20" t="str">
            <v>Customer Srv Ctr-Raytown</v>
          </cell>
          <cell r="H20" t="str">
            <v>USU</v>
          </cell>
          <cell r="I20" t="str">
            <v>CH</v>
          </cell>
          <cell r="J20" t="str">
            <v>NETCO</v>
          </cell>
          <cell r="K20" t="str">
            <v>1000</v>
          </cell>
          <cell r="L20" t="str">
            <v>MO-Raytown</v>
          </cell>
          <cell r="M20" t="str">
            <v>MO</v>
          </cell>
          <cell r="N20" t="str">
            <v>1047</v>
          </cell>
          <cell r="O20" t="str">
            <v>Customer Service Associate CC</v>
          </cell>
          <cell r="P20" t="str">
            <v>00</v>
          </cell>
          <cell r="Q20" t="str">
            <v>Nonexempt</v>
          </cell>
          <cell r="R20" t="str">
            <v>2004-02-16</v>
          </cell>
          <cell r="S20" t="str">
            <v/>
          </cell>
          <cell r="T20" t="str">
            <v>2004-02-16</v>
          </cell>
        </row>
        <row r="21">
          <cell r="A21" t="str">
            <v>Agut,Beverlee R</v>
          </cell>
          <cell r="B21" t="str">
            <v>002732</v>
          </cell>
          <cell r="C21" t="str">
            <v>Full-Time</v>
          </cell>
          <cell r="D21" t="str">
            <v>UCU</v>
          </cell>
          <cell r="E21">
            <v>40</v>
          </cell>
          <cell r="F21" t="str">
            <v>4183</v>
          </cell>
          <cell r="G21" t="str">
            <v>Corp Reporting/Plan &amp; Analysis</v>
          </cell>
          <cell r="H21" t="str">
            <v>ESF</v>
          </cell>
          <cell r="I21" t="str">
            <v>AT</v>
          </cell>
          <cell r="J21" t="str">
            <v>AQLCP</v>
          </cell>
          <cell r="K21" t="str">
            <v>1000</v>
          </cell>
          <cell r="L21" t="str">
            <v>MO-Raytown</v>
          </cell>
          <cell r="M21" t="str">
            <v>MO</v>
          </cell>
          <cell r="N21" t="str">
            <v>3093</v>
          </cell>
          <cell r="O21" t="str">
            <v>Sr Mgr Financial Analysis</v>
          </cell>
          <cell r="P21" t="str">
            <v>00</v>
          </cell>
          <cell r="Q21" t="str">
            <v>Exempt</v>
          </cell>
          <cell r="R21" t="str">
            <v>1976-03-03</v>
          </cell>
          <cell r="S21" t="str">
            <v/>
          </cell>
          <cell r="T21" t="str">
            <v>1976-03-03</v>
          </cell>
        </row>
        <row r="22">
          <cell r="A22" t="str">
            <v>Akers,Tyler L</v>
          </cell>
          <cell r="B22" t="str">
            <v>010935</v>
          </cell>
          <cell r="C22" t="str">
            <v>Full-Time</v>
          </cell>
          <cell r="D22" t="str">
            <v>UCU</v>
          </cell>
          <cell r="E22">
            <v>40</v>
          </cell>
          <cell r="F22" t="str">
            <v>1008</v>
          </cell>
          <cell r="G22" t="str">
            <v>Judson Large-Dodge City</v>
          </cell>
          <cell r="H22" t="str">
            <v>USU</v>
          </cell>
          <cell r="I22" t="str">
            <v>PS</v>
          </cell>
          <cell r="J22" t="str">
            <v>WPKSE</v>
          </cell>
          <cell r="K22" t="str">
            <v>1155</v>
          </cell>
          <cell r="L22" t="str">
            <v>KS-Dodge City-Fort Dodge Rd</v>
          </cell>
          <cell r="M22" t="str">
            <v>KS</v>
          </cell>
          <cell r="N22" t="str">
            <v>1738</v>
          </cell>
          <cell r="O22" t="str">
            <v>Operator Technician (UN22)</v>
          </cell>
          <cell r="P22" t="str">
            <v>22</v>
          </cell>
          <cell r="Q22" t="str">
            <v>Nonexempt</v>
          </cell>
          <cell r="R22" t="str">
            <v>2005-11-09</v>
          </cell>
          <cell r="S22" t="str">
            <v/>
          </cell>
          <cell r="T22" t="str">
            <v>2005-11-09</v>
          </cell>
        </row>
        <row r="23">
          <cell r="A23" t="str">
            <v>Akins,Leo K</v>
          </cell>
          <cell r="B23" t="str">
            <v>007789</v>
          </cell>
          <cell r="C23" t="str">
            <v>Full-Time</v>
          </cell>
          <cell r="D23" t="str">
            <v>UCU</v>
          </cell>
          <cell r="E23">
            <v>40</v>
          </cell>
          <cell r="F23" t="str">
            <v>5355</v>
          </cell>
          <cell r="G23" t="str">
            <v>St Joseph 2 Elec Network Ops</v>
          </cell>
          <cell r="H23" t="str">
            <v>USU</v>
          </cell>
          <cell r="I23" t="str">
            <v>OP</v>
          </cell>
          <cell r="J23" t="str">
            <v>SJMOE</v>
          </cell>
          <cell r="K23" t="str">
            <v>1278</v>
          </cell>
          <cell r="L23" t="str">
            <v>MO-St Joseph - Atchison</v>
          </cell>
          <cell r="M23" t="str">
            <v>MO</v>
          </cell>
          <cell r="N23" t="str">
            <v>S1008</v>
          </cell>
          <cell r="O23" t="str">
            <v>Lineman Journeyman Class "A"</v>
          </cell>
          <cell r="P23" t="str">
            <v>13</v>
          </cell>
          <cell r="Q23" t="str">
            <v>Nonexempt</v>
          </cell>
          <cell r="R23" t="str">
            <v>1973-02-19</v>
          </cell>
          <cell r="S23" t="str">
            <v/>
          </cell>
          <cell r="T23" t="str">
            <v>1973-02-19</v>
          </cell>
        </row>
        <row r="24">
          <cell r="A24" t="str">
            <v>Alaniz,Jose R</v>
          </cell>
          <cell r="B24" t="str">
            <v>010217</v>
          </cell>
          <cell r="C24" t="str">
            <v>Full-Time</v>
          </cell>
          <cell r="D24" t="str">
            <v>UCU</v>
          </cell>
          <cell r="E24">
            <v>40</v>
          </cell>
          <cell r="F24" t="str">
            <v>5702</v>
          </cell>
          <cell r="G24" t="str">
            <v>Customer Srv Ctr-Raytown</v>
          </cell>
          <cell r="H24" t="str">
            <v>USU</v>
          </cell>
          <cell r="I24" t="str">
            <v>CH</v>
          </cell>
          <cell r="J24" t="str">
            <v>NETCO</v>
          </cell>
          <cell r="K24" t="str">
            <v>1000</v>
          </cell>
          <cell r="L24" t="str">
            <v>MO-Raytown</v>
          </cell>
          <cell r="M24" t="str">
            <v>MO</v>
          </cell>
          <cell r="N24" t="str">
            <v>1060</v>
          </cell>
          <cell r="O24" t="str">
            <v>Lead Cust Svcs Assoc CC</v>
          </cell>
          <cell r="P24" t="str">
            <v>00</v>
          </cell>
          <cell r="Q24" t="str">
            <v>Nonexempt</v>
          </cell>
          <cell r="R24" t="str">
            <v>2003-09-13</v>
          </cell>
          <cell r="S24" t="str">
            <v/>
          </cell>
          <cell r="T24" t="str">
            <v>2003-09-13</v>
          </cell>
        </row>
        <row r="25">
          <cell r="A25" t="str">
            <v>Alaniz,Tina M</v>
          </cell>
          <cell r="B25" t="str">
            <v>010135</v>
          </cell>
          <cell r="C25" t="str">
            <v>Full-Time</v>
          </cell>
          <cell r="D25" t="str">
            <v>UCU</v>
          </cell>
          <cell r="E25">
            <v>40</v>
          </cell>
          <cell r="F25" t="str">
            <v>5702</v>
          </cell>
          <cell r="G25" t="str">
            <v>Customer Srv Ctr-Raytown</v>
          </cell>
          <cell r="H25" t="str">
            <v>USU</v>
          </cell>
          <cell r="I25" t="str">
            <v>CH</v>
          </cell>
          <cell r="J25" t="str">
            <v>NETCO</v>
          </cell>
          <cell r="K25" t="str">
            <v>1000</v>
          </cell>
          <cell r="L25" t="str">
            <v>MO-Raytown</v>
          </cell>
          <cell r="M25" t="str">
            <v>MO</v>
          </cell>
          <cell r="N25" t="str">
            <v>3128</v>
          </cell>
          <cell r="O25" t="str">
            <v>Sr Cust Service Assoc CC</v>
          </cell>
          <cell r="P25" t="str">
            <v>00</v>
          </cell>
          <cell r="Q25" t="str">
            <v>Nonexempt</v>
          </cell>
          <cell r="R25" t="str">
            <v>2003-07-01</v>
          </cell>
          <cell r="S25" t="str">
            <v/>
          </cell>
          <cell r="T25" t="str">
            <v>2003-07-01</v>
          </cell>
        </row>
        <row r="26">
          <cell r="A26" t="str">
            <v>Alberts,Jimmy D</v>
          </cell>
          <cell r="B26" t="str">
            <v>002734</v>
          </cell>
          <cell r="C26" t="str">
            <v>Full-Time</v>
          </cell>
          <cell r="D26" t="str">
            <v>UCU</v>
          </cell>
          <cell r="E26">
            <v>40</v>
          </cell>
          <cell r="F26" t="str">
            <v>5699</v>
          </cell>
          <cell r="G26" t="str">
            <v>Centralized Services VP</v>
          </cell>
          <cell r="H26" t="str">
            <v>USU</v>
          </cell>
          <cell r="I26" t="str">
            <v>CL</v>
          </cell>
          <cell r="J26" t="str">
            <v>NETCO</v>
          </cell>
          <cell r="K26" t="str">
            <v>1000</v>
          </cell>
          <cell r="L26" t="str">
            <v>MO-Raytown</v>
          </cell>
          <cell r="M26" t="str">
            <v>MO</v>
          </cell>
          <cell r="N26" t="str">
            <v>3043</v>
          </cell>
          <cell r="O26" t="str">
            <v>VP Central Services</v>
          </cell>
          <cell r="P26" t="str">
            <v>00</v>
          </cell>
          <cell r="Q26" t="str">
            <v>Exempt</v>
          </cell>
          <cell r="R26" t="str">
            <v>1987-03-16</v>
          </cell>
          <cell r="S26" t="str">
            <v/>
          </cell>
          <cell r="T26" t="str">
            <v>1987-03-16</v>
          </cell>
        </row>
        <row r="27">
          <cell r="A27" t="str">
            <v>Aldrich,Tina A</v>
          </cell>
          <cell r="B27" t="str">
            <v>000005</v>
          </cell>
          <cell r="C27" t="str">
            <v>Full-Time</v>
          </cell>
          <cell r="D27" t="str">
            <v>UCU</v>
          </cell>
          <cell r="E27">
            <v>40</v>
          </cell>
          <cell r="F27" t="str">
            <v>4219</v>
          </cell>
          <cell r="G27" t="str">
            <v>HR Benefits &amp; People Center</v>
          </cell>
          <cell r="H27" t="str">
            <v>ESF</v>
          </cell>
          <cell r="I27" t="str">
            <v>HR</v>
          </cell>
          <cell r="J27" t="str">
            <v>AQLCP</v>
          </cell>
          <cell r="K27" t="str">
            <v>1082</v>
          </cell>
          <cell r="L27" t="str">
            <v>MO-Kansas City-W Ninth</v>
          </cell>
          <cell r="M27" t="str">
            <v>MO</v>
          </cell>
          <cell r="N27" t="str">
            <v>3200</v>
          </cell>
          <cell r="O27" t="str">
            <v>Lead HR Support Specialist</v>
          </cell>
          <cell r="P27" t="str">
            <v>00</v>
          </cell>
          <cell r="Q27" t="str">
            <v>Exempt</v>
          </cell>
          <cell r="R27" t="str">
            <v>1988-12-15</v>
          </cell>
          <cell r="S27" t="str">
            <v/>
          </cell>
          <cell r="T27" t="str">
            <v>1988-12-15</v>
          </cell>
        </row>
        <row r="28">
          <cell r="A28" t="str">
            <v>Aldridge Jr,Albert A</v>
          </cell>
          <cell r="B28" t="str">
            <v>003680</v>
          </cell>
          <cell r="C28" t="str">
            <v>Full-Time</v>
          </cell>
          <cell r="D28" t="str">
            <v>UCU</v>
          </cell>
          <cell r="E28">
            <v>40</v>
          </cell>
          <cell r="F28" t="str">
            <v>5383</v>
          </cell>
          <cell r="G28" t="str">
            <v>Lawrence Gas Field Svcs</v>
          </cell>
          <cell r="H28" t="str">
            <v>USU</v>
          </cell>
          <cell r="I28" t="str">
            <v>OP</v>
          </cell>
          <cell r="J28" t="str">
            <v>PNKSG</v>
          </cell>
          <cell r="K28" t="str">
            <v>1039</v>
          </cell>
          <cell r="L28" t="str">
            <v>KS-Lawrence-E 8th St</v>
          </cell>
          <cell r="M28" t="str">
            <v>KS</v>
          </cell>
          <cell r="N28" t="str">
            <v>1732</v>
          </cell>
          <cell r="O28" t="str">
            <v>Working Supervisor Insp (UN11)</v>
          </cell>
          <cell r="P28" t="str">
            <v>11</v>
          </cell>
          <cell r="Q28" t="str">
            <v>Nonexempt</v>
          </cell>
          <cell r="R28" t="str">
            <v>1967-04-24</v>
          </cell>
          <cell r="S28" t="str">
            <v/>
          </cell>
          <cell r="T28" t="str">
            <v>1967-04-24</v>
          </cell>
        </row>
        <row r="29">
          <cell r="A29" t="str">
            <v>Aleshire,James D</v>
          </cell>
          <cell r="B29" t="str">
            <v>010546</v>
          </cell>
          <cell r="C29" t="str">
            <v>Full-Time</v>
          </cell>
          <cell r="D29" t="str">
            <v>UCU</v>
          </cell>
          <cell r="E29">
            <v>40</v>
          </cell>
          <cell r="F29" t="str">
            <v>5398</v>
          </cell>
          <cell r="G29" t="str">
            <v>General CO Gas Network Ops</v>
          </cell>
          <cell r="H29" t="str">
            <v>USU</v>
          </cell>
          <cell r="I29" t="str">
            <v>OP</v>
          </cell>
          <cell r="J29" t="str">
            <v>PNCOG</v>
          </cell>
          <cell r="K29" t="str">
            <v>1006</v>
          </cell>
          <cell r="L29" t="str">
            <v>CO-Fountain</v>
          </cell>
          <cell r="M29" t="str">
            <v>CO</v>
          </cell>
          <cell r="N29" t="str">
            <v>1550</v>
          </cell>
          <cell r="O29" t="str">
            <v>Leak Tech</v>
          </cell>
          <cell r="P29" t="str">
            <v>00</v>
          </cell>
          <cell r="Q29" t="str">
            <v>Nonexempt</v>
          </cell>
          <cell r="R29" t="str">
            <v>2004-09-07</v>
          </cell>
          <cell r="S29" t="str">
            <v/>
          </cell>
          <cell r="T29" t="str">
            <v>2004-09-07</v>
          </cell>
        </row>
        <row r="30">
          <cell r="A30" t="str">
            <v>Alexander,Andrew M</v>
          </cell>
          <cell r="B30" t="str">
            <v>010416</v>
          </cell>
          <cell r="C30" t="str">
            <v>Full-Time</v>
          </cell>
          <cell r="D30" t="str">
            <v>UCU</v>
          </cell>
          <cell r="E30">
            <v>40</v>
          </cell>
          <cell r="F30" t="str">
            <v>5336</v>
          </cell>
          <cell r="G30" t="str">
            <v>Blue Springs 2 Elec Netwrk Ops</v>
          </cell>
          <cell r="H30" t="str">
            <v>USU</v>
          </cell>
          <cell r="I30" t="str">
            <v>OP</v>
          </cell>
          <cell r="J30" t="str">
            <v>MPMOE</v>
          </cell>
          <cell r="K30" t="str">
            <v>1075</v>
          </cell>
          <cell r="L30" t="str">
            <v>MO-Blue Springs</v>
          </cell>
          <cell r="M30" t="str">
            <v>MO</v>
          </cell>
          <cell r="N30" t="str">
            <v>3087</v>
          </cell>
          <cell r="O30" t="str">
            <v>Operations Supv Field</v>
          </cell>
          <cell r="P30" t="str">
            <v>00</v>
          </cell>
          <cell r="Q30" t="str">
            <v>Exempt</v>
          </cell>
          <cell r="R30" t="str">
            <v>2004-04-12</v>
          </cell>
          <cell r="S30" t="str">
            <v/>
          </cell>
          <cell r="T30" t="str">
            <v>2004-04-12</v>
          </cell>
        </row>
        <row r="31">
          <cell r="A31" t="str">
            <v>Alldredge,William R</v>
          </cell>
          <cell r="B31" t="str">
            <v>009428</v>
          </cell>
          <cell r="C31" t="str">
            <v>Full-Time</v>
          </cell>
          <cell r="D31" t="str">
            <v>UCU</v>
          </cell>
          <cell r="E31">
            <v>40</v>
          </cell>
          <cell r="F31" t="str">
            <v>5899</v>
          </cell>
          <cell r="G31" t="str">
            <v>Warrensburg CS</v>
          </cell>
          <cell r="H31" t="str">
            <v>USU</v>
          </cell>
          <cell r="I31" t="str">
            <v>CS</v>
          </cell>
          <cell r="J31" t="str">
            <v>MPMOE</v>
          </cell>
          <cell r="K31" t="str">
            <v>1097</v>
          </cell>
          <cell r="L31" t="str">
            <v>MO-Warrensburg</v>
          </cell>
          <cell r="M31" t="str">
            <v>MO</v>
          </cell>
          <cell r="N31" t="str">
            <v>U209</v>
          </cell>
          <cell r="O31" t="str">
            <v>Journeyman Lineman Swing</v>
          </cell>
          <cell r="P31" t="str">
            <v>24</v>
          </cell>
          <cell r="Q31" t="str">
            <v>Nonexempt</v>
          </cell>
          <cell r="R31" t="str">
            <v>2002-01-08</v>
          </cell>
          <cell r="S31" t="str">
            <v>2006-05-08</v>
          </cell>
          <cell r="T31" t="str">
            <v>2006-05-08</v>
          </cell>
        </row>
        <row r="32">
          <cell r="A32" t="str">
            <v>Allee,Gary E</v>
          </cell>
          <cell r="B32" t="str">
            <v>007790</v>
          </cell>
          <cell r="C32" t="str">
            <v>Full-Time</v>
          </cell>
          <cell r="D32" t="str">
            <v>UCU</v>
          </cell>
          <cell r="E32">
            <v>40</v>
          </cell>
          <cell r="F32" t="str">
            <v>5575</v>
          </cell>
          <cell r="G32" t="str">
            <v>MO SJ Fleet Management</v>
          </cell>
          <cell r="H32" t="str">
            <v>USU</v>
          </cell>
          <cell r="I32" t="str">
            <v>MM</v>
          </cell>
          <cell r="J32" t="str">
            <v>NETCO</v>
          </cell>
          <cell r="K32" t="str">
            <v>1280</v>
          </cell>
          <cell r="L32" t="str">
            <v>MO-Maryville</v>
          </cell>
          <cell r="M32" t="str">
            <v>MO</v>
          </cell>
          <cell r="N32" t="str">
            <v>S3013</v>
          </cell>
          <cell r="O32" t="str">
            <v>Garage Mechanic</v>
          </cell>
          <cell r="P32" t="str">
            <v>13</v>
          </cell>
          <cell r="Q32" t="str">
            <v>Nonexempt</v>
          </cell>
          <cell r="R32" t="str">
            <v>1985-12-09</v>
          </cell>
          <cell r="S32" t="str">
            <v/>
          </cell>
          <cell r="T32" t="str">
            <v>1985-12-09</v>
          </cell>
        </row>
        <row r="33">
          <cell r="A33" t="str">
            <v>Allen,Gail M</v>
          </cell>
          <cell r="B33" t="str">
            <v>002967</v>
          </cell>
          <cell r="C33" t="str">
            <v>Full-Time</v>
          </cell>
          <cell r="D33" t="str">
            <v>UCU</v>
          </cell>
          <cell r="E33">
            <v>40</v>
          </cell>
          <cell r="F33" t="str">
            <v>6134</v>
          </cell>
          <cell r="G33" t="str">
            <v>Process Improvement</v>
          </cell>
          <cell r="H33" t="str">
            <v>USU</v>
          </cell>
          <cell r="I33" t="str">
            <v>OP</v>
          </cell>
          <cell r="J33" t="str">
            <v>NETCO</v>
          </cell>
          <cell r="K33" t="str">
            <v>1082</v>
          </cell>
          <cell r="L33" t="str">
            <v>MO-Kansas City-W Ninth</v>
          </cell>
          <cell r="M33" t="str">
            <v>MO</v>
          </cell>
          <cell r="N33" t="str">
            <v>3182</v>
          </cell>
          <cell r="O33" t="str">
            <v>Master Black Belt</v>
          </cell>
          <cell r="P33" t="str">
            <v>00</v>
          </cell>
          <cell r="Q33" t="str">
            <v>Exempt</v>
          </cell>
          <cell r="R33" t="str">
            <v>1985-09-09</v>
          </cell>
          <cell r="S33" t="str">
            <v/>
          </cell>
          <cell r="T33" t="str">
            <v>1985-09-09</v>
          </cell>
        </row>
        <row r="34">
          <cell r="A34" t="str">
            <v>Allen,Ira O</v>
          </cell>
          <cell r="B34" t="str">
            <v>000823</v>
          </cell>
          <cell r="C34" t="str">
            <v>Full-Time</v>
          </cell>
          <cell r="D34" t="str">
            <v>UCU</v>
          </cell>
          <cell r="E34">
            <v>40</v>
          </cell>
          <cell r="F34" t="str">
            <v>1003</v>
          </cell>
          <cell r="G34" t="str">
            <v>Sibley General</v>
          </cell>
          <cell r="H34" t="str">
            <v>USU</v>
          </cell>
          <cell r="I34" t="str">
            <v>PS</v>
          </cell>
          <cell r="J34" t="str">
            <v>MPMOE</v>
          </cell>
          <cell r="K34" t="str">
            <v>1095</v>
          </cell>
          <cell r="L34" t="str">
            <v>MO-Sibley</v>
          </cell>
          <cell r="M34" t="str">
            <v>MO</v>
          </cell>
          <cell r="N34" t="str">
            <v>U325</v>
          </cell>
          <cell r="O34" t="str">
            <v>Journeyman Maint RG Sibley</v>
          </cell>
          <cell r="P34" t="str">
            <v>24</v>
          </cell>
          <cell r="Q34" t="str">
            <v>Nonexempt</v>
          </cell>
          <cell r="R34" t="str">
            <v>1972-10-24</v>
          </cell>
          <cell r="S34" t="str">
            <v/>
          </cell>
          <cell r="T34" t="str">
            <v>1972-10-24</v>
          </cell>
        </row>
        <row r="35">
          <cell r="A35" t="str">
            <v>Allen,Robert D</v>
          </cell>
          <cell r="B35" t="str">
            <v>008163</v>
          </cell>
          <cell r="C35" t="str">
            <v>Full-Time</v>
          </cell>
          <cell r="D35" t="str">
            <v>UCU</v>
          </cell>
          <cell r="E35">
            <v>40</v>
          </cell>
          <cell r="F35" t="str">
            <v>5342</v>
          </cell>
          <cell r="G35" t="str">
            <v>Trenton Elec Network Ops</v>
          </cell>
          <cell r="H35" t="str">
            <v>USU</v>
          </cell>
          <cell r="I35" t="str">
            <v>OP</v>
          </cell>
          <cell r="J35" t="str">
            <v>MPMOE</v>
          </cell>
          <cell r="K35" t="str">
            <v>1096</v>
          </cell>
          <cell r="L35" t="str">
            <v>MO-Trenton</v>
          </cell>
          <cell r="M35" t="str">
            <v>MO</v>
          </cell>
          <cell r="N35" t="str">
            <v>U208</v>
          </cell>
          <cell r="O35" t="str">
            <v>Journeyman Lineman</v>
          </cell>
          <cell r="P35" t="str">
            <v>24</v>
          </cell>
          <cell r="Q35" t="str">
            <v>Nonexempt</v>
          </cell>
          <cell r="R35" t="str">
            <v>2001-02-05</v>
          </cell>
          <cell r="S35" t="str">
            <v/>
          </cell>
          <cell r="T35" t="str">
            <v>2001-02-05</v>
          </cell>
        </row>
        <row r="36">
          <cell r="A36" t="str">
            <v>Allensworth,Craig A</v>
          </cell>
          <cell r="B36" t="str">
            <v>010954</v>
          </cell>
          <cell r="C36" t="str">
            <v>Full-Time</v>
          </cell>
          <cell r="D36" t="str">
            <v>UCU</v>
          </cell>
          <cell r="E36">
            <v>40</v>
          </cell>
          <cell r="F36" t="str">
            <v>6360</v>
          </cell>
          <cell r="G36" t="str">
            <v>IT Cust Serv Applications</v>
          </cell>
          <cell r="H36" t="str">
            <v>USU</v>
          </cell>
          <cell r="I36" t="str">
            <v>IT</v>
          </cell>
          <cell r="J36" t="str">
            <v>NETCO</v>
          </cell>
          <cell r="K36" t="str">
            <v>1143</v>
          </cell>
          <cell r="L36" t="str">
            <v>NE-Omaha-Capitol Ave</v>
          </cell>
          <cell r="M36" t="str">
            <v>NE</v>
          </cell>
          <cell r="N36" t="str">
            <v>1446</v>
          </cell>
          <cell r="O36" t="str">
            <v>Sr Systems Analyst</v>
          </cell>
          <cell r="P36" t="str">
            <v>00</v>
          </cell>
          <cell r="Q36" t="str">
            <v>Exempt</v>
          </cell>
          <cell r="R36" t="str">
            <v>2005-12-27</v>
          </cell>
          <cell r="S36" t="str">
            <v/>
          </cell>
          <cell r="T36" t="str">
            <v>2005-12-27</v>
          </cell>
        </row>
        <row r="37">
          <cell r="A37" t="str">
            <v>Allgood,Phillip D</v>
          </cell>
          <cell r="B37" t="str">
            <v>001913</v>
          </cell>
          <cell r="C37" t="str">
            <v>Full-Time</v>
          </cell>
          <cell r="D37" t="str">
            <v>UCU</v>
          </cell>
          <cell r="E37">
            <v>40</v>
          </cell>
          <cell r="F37" t="str">
            <v>5772</v>
          </cell>
          <cell r="G37" t="str">
            <v>NE South Region</v>
          </cell>
          <cell r="H37" t="str">
            <v>USU</v>
          </cell>
          <cell r="I37" t="str">
            <v>CS</v>
          </cell>
          <cell r="J37" t="str">
            <v>PNNEG</v>
          </cell>
          <cell r="K37" t="str">
            <v>1101</v>
          </cell>
          <cell r="L37" t="str">
            <v>NE-Auburn</v>
          </cell>
          <cell r="M37" t="str">
            <v>NE</v>
          </cell>
          <cell r="N37" t="str">
            <v>1138</v>
          </cell>
          <cell r="O37" t="str">
            <v>Appliance Repair Technician</v>
          </cell>
          <cell r="P37" t="str">
            <v>00</v>
          </cell>
          <cell r="Q37" t="str">
            <v>Nonexempt</v>
          </cell>
          <cell r="R37" t="str">
            <v>1974-07-22</v>
          </cell>
          <cell r="S37" t="str">
            <v/>
          </cell>
          <cell r="T37" t="str">
            <v>1976-12-01</v>
          </cell>
        </row>
        <row r="38">
          <cell r="A38" t="str">
            <v>Allison,Jeffrey L</v>
          </cell>
          <cell r="B38" t="str">
            <v>000490</v>
          </cell>
          <cell r="C38" t="str">
            <v>Full-Time</v>
          </cell>
          <cell r="D38" t="str">
            <v>UCU</v>
          </cell>
          <cell r="E38">
            <v>40</v>
          </cell>
          <cell r="F38" t="str">
            <v>5015</v>
          </cell>
          <cell r="G38" t="str">
            <v>Sys Protection Const&amp;Maint-KS</v>
          </cell>
          <cell r="H38" t="str">
            <v>USU</v>
          </cell>
          <cell r="I38" t="str">
            <v>TO</v>
          </cell>
          <cell r="J38" t="str">
            <v>WPKSE</v>
          </cell>
          <cell r="K38" t="str">
            <v>1231</v>
          </cell>
          <cell r="L38" t="str">
            <v>KS-Great Bend-Broadway</v>
          </cell>
          <cell r="M38" t="str">
            <v>KS</v>
          </cell>
          <cell r="N38" t="str">
            <v>1930</v>
          </cell>
          <cell r="O38" t="str">
            <v>Lead Relay Tech</v>
          </cell>
          <cell r="P38" t="str">
            <v>00</v>
          </cell>
          <cell r="Q38" t="str">
            <v>Nonexempt</v>
          </cell>
          <cell r="R38" t="str">
            <v>1988-05-28</v>
          </cell>
          <cell r="S38" t="str">
            <v/>
          </cell>
          <cell r="T38" t="str">
            <v>1988-05-28</v>
          </cell>
        </row>
        <row r="39">
          <cell r="A39" t="str">
            <v>Althoff,Michael J</v>
          </cell>
          <cell r="B39" t="str">
            <v>010430</v>
          </cell>
          <cell r="C39" t="str">
            <v>Full-Time</v>
          </cell>
          <cell r="D39" t="str">
            <v>UCU</v>
          </cell>
          <cell r="E39">
            <v>40</v>
          </cell>
          <cell r="F39" t="str">
            <v>5829</v>
          </cell>
          <cell r="G39" t="str">
            <v>Rosemount CS</v>
          </cell>
          <cell r="H39" t="str">
            <v>USU</v>
          </cell>
          <cell r="I39" t="str">
            <v>CS</v>
          </cell>
          <cell r="J39" t="str">
            <v>PNMNG</v>
          </cell>
          <cell r="K39" t="str">
            <v>1069</v>
          </cell>
          <cell r="L39" t="str">
            <v>MN-Rosemount</v>
          </cell>
          <cell r="M39" t="str">
            <v>MN</v>
          </cell>
          <cell r="N39" t="str">
            <v>1534</v>
          </cell>
          <cell r="O39" t="str">
            <v>Utility Specialist</v>
          </cell>
          <cell r="P39" t="str">
            <v>00</v>
          </cell>
          <cell r="Q39" t="str">
            <v>Nonexempt</v>
          </cell>
          <cell r="R39" t="str">
            <v>2004-05-03</v>
          </cell>
          <cell r="S39" t="str">
            <v/>
          </cell>
          <cell r="T39" t="str">
            <v>2004-05-03</v>
          </cell>
        </row>
        <row r="40">
          <cell r="A40" t="str">
            <v>Ambrose,David R</v>
          </cell>
          <cell r="B40" t="str">
            <v>000929</v>
          </cell>
          <cell r="C40" t="str">
            <v>Full-Time</v>
          </cell>
          <cell r="D40" t="str">
            <v>UCU</v>
          </cell>
          <cell r="E40">
            <v>40</v>
          </cell>
          <cell r="F40" t="str">
            <v>5574</v>
          </cell>
          <cell r="G40" t="str">
            <v>Missouri Fleet Management</v>
          </cell>
          <cell r="H40" t="str">
            <v>USU</v>
          </cell>
          <cell r="I40" t="str">
            <v>MM</v>
          </cell>
          <cell r="J40" t="str">
            <v>NETCO</v>
          </cell>
          <cell r="K40" t="str">
            <v>1086</v>
          </cell>
          <cell r="L40" t="str">
            <v>MO-Lee's Summit-SE 16th St</v>
          </cell>
          <cell r="M40" t="str">
            <v>MO</v>
          </cell>
          <cell r="N40" t="str">
            <v>U267</v>
          </cell>
          <cell r="O40" t="str">
            <v>Special Mobile Mechanic</v>
          </cell>
          <cell r="P40" t="str">
            <v>24</v>
          </cell>
          <cell r="Q40" t="str">
            <v>Nonexempt</v>
          </cell>
          <cell r="R40" t="str">
            <v>1989-11-06</v>
          </cell>
          <cell r="S40" t="str">
            <v/>
          </cell>
          <cell r="T40" t="str">
            <v>1989-11-06</v>
          </cell>
        </row>
        <row r="41">
          <cell r="A41" t="str">
            <v>Amdor,Robert J</v>
          </cell>
          <cell r="B41" t="str">
            <v>003267</v>
          </cell>
          <cell r="C41" t="str">
            <v>Full-Time</v>
          </cell>
          <cell r="D41" t="str">
            <v>UCU</v>
          </cell>
          <cell r="E41">
            <v>40</v>
          </cell>
          <cell r="F41" t="str">
            <v>6372</v>
          </cell>
          <cell r="G41" t="str">
            <v>Regulatory Services-Gas</v>
          </cell>
          <cell r="H41" t="str">
            <v>USU</v>
          </cell>
          <cell r="I41" t="str">
            <v>RE</v>
          </cell>
          <cell r="J41" t="str">
            <v>NETCO</v>
          </cell>
          <cell r="K41" t="str">
            <v>1143</v>
          </cell>
          <cell r="L41" t="str">
            <v>NE-Omaha-Capitol Ave</v>
          </cell>
          <cell r="M41" t="str">
            <v>NE</v>
          </cell>
          <cell r="N41" t="str">
            <v>1843</v>
          </cell>
          <cell r="O41" t="str">
            <v>Regulatory Mgr</v>
          </cell>
          <cell r="P41" t="str">
            <v>00</v>
          </cell>
          <cell r="Q41" t="str">
            <v>Exempt</v>
          </cell>
          <cell r="R41" t="str">
            <v>1995-07-05</v>
          </cell>
          <cell r="S41" t="str">
            <v/>
          </cell>
          <cell r="T41" t="str">
            <v>1995-07-05</v>
          </cell>
        </row>
        <row r="42">
          <cell r="A42" t="str">
            <v>Ament,Wallace</v>
          </cell>
          <cell r="B42" t="str">
            <v>000015</v>
          </cell>
          <cell r="C42" t="str">
            <v>Full-Time</v>
          </cell>
          <cell r="D42" t="str">
            <v>UCU</v>
          </cell>
          <cell r="E42">
            <v>40</v>
          </cell>
          <cell r="F42" t="str">
            <v>5842</v>
          </cell>
          <cell r="G42" t="str">
            <v>Cloquet</v>
          </cell>
          <cell r="H42" t="str">
            <v>USU</v>
          </cell>
          <cell r="I42" t="str">
            <v>CS</v>
          </cell>
          <cell r="J42" t="str">
            <v>NMMNG</v>
          </cell>
          <cell r="K42" t="str">
            <v>1057</v>
          </cell>
          <cell r="L42" t="str">
            <v>MN-Cloquet-Cloquet Ave</v>
          </cell>
          <cell r="M42" t="str">
            <v>MN</v>
          </cell>
          <cell r="N42" t="str">
            <v>1595</v>
          </cell>
          <cell r="O42" t="str">
            <v>Service Tech Class 2 (UN26)</v>
          </cell>
          <cell r="P42" t="str">
            <v>26</v>
          </cell>
          <cell r="Q42" t="str">
            <v>Nonexempt</v>
          </cell>
          <cell r="R42" t="str">
            <v>1988-09-02</v>
          </cell>
          <cell r="S42" t="str">
            <v/>
          </cell>
          <cell r="T42" t="str">
            <v>1988-09-02</v>
          </cell>
        </row>
        <row r="43">
          <cell r="A43" t="str">
            <v>Ames,William R</v>
          </cell>
          <cell r="B43" t="str">
            <v>000793</v>
          </cell>
          <cell r="C43" t="str">
            <v>Full-Time</v>
          </cell>
          <cell r="D43" t="str">
            <v>UCU</v>
          </cell>
          <cell r="E43">
            <v>40</v>
          </cell>
          <cell r="F43" t="str">
            <v>1003</v>
          </cell>
          <cell r="G43" t="str">
            <v>Sibley General</v>
          </cell>
          <cell r="H43" t="str">
            <v>USU</v>
          </cell>
          <cell r="I43" t="str">
            <v>PS</v>
          </cell>
          <cell r="J43" t="str">
            <v>MPMOE</v>
          </cell>
          <cell r="K43" t="str">
            <v>1095</v>
          </cell>
          <cell r="L43" t="str">
            <v>MO-Sibley</v>
          </cell>
          <cell r="M43" t="str">
            <v>MO</v>
          </cell>
          <cell r="N43" t="str">
            <v>U325</v>
          </cell>
          <cell r="O43" t="str">
            <v>Journeyman Maint RG Sibley</v>
          </cell>
          <cell r="P43" t="str">
            <v>24</v>
          </cell>
          <cell r="Q43" t="str">
            <v>Nonexempt</v>
          </cell>
          <cell r="R43" t="str">
            <v>1979-01-11</v>
          </cell>
          <cell r="S43" t="str">
            <v/>
          </cell>
          <cell r="T43" t="str">
            <v>1979-01-11</v>
          </cell>
        </row>
        <row r="44">
          <cell r="A44" t="str">
            <v>Amodei,Karen K</v>
          </cell>
          <cell r="B44" t="str">
            <v>005706</v>
          </cell>
          <cell r="C44" t="str">
            <v>Full-Time</v>
          </cell>
          <cell r="D44" t="str">
            <v>UCU</v>
          </cell>
          <cell r="E44">
            <v>40</v>
          </cell>
          <cell r="F44" t="str">
            <v>4175</v>
          </cell>
          <cell r="G44" t="str">
            <v>Disbursements</v>
          </cell>
          <cell r="H44" t="str">
            <v>ESF</v>
          </cell>
          <cell r="I44" t="str">
            <v>AT</v>
          </cell>
          <cell r="J44" t="str">
            <v>AQLCP</v>
          </cell>
          <cell r="K44" t="str">
            <v>1082</v>
          </cell>
          <cell r="L44" t="str">
            <v>MO-Kansas City-W Ninth</v>
          </cell>
          <cell r="M44" t="str">
            <v>MO</v>
          </cell>
          <cell r="N44" t="str">
            <v>1020</v>
          </cell>
          <cell r="O44" t="str">
            <v>Sr Accountant</v>
          </cell>
          <cell r="P44" t="str">
            <v>00</v>
          </cell>
          <cell r="Q44" t="str">
            <v>Exempt</v>
          </cell>
          <cell r="R44" t="str">
            <v>1999-12-20</v>
          </cell>
          <cell r="S44" t="str">
            <v/>
          </cell>
          <cell r="T44" t="str">
            <v>1999-12-20</v>
          </cell>
        </row>
        <row r="45">
          <cell r="A45" t="str">
            <v>Anctil,Paul</v>
          </cell>
          <cell r="B45" t="str">
            <v>002954</v>
          </cell>
          <cell r="C45" t="str">
            <v>Full-Time</v>
          </cell>
          <cell r="D45" t="str">
            <v>UCU</v>
          </cell>
          <cell r="E45">
            <v>40</v>
          </cell>
          <cell r="F45" t="str">
            <v>6364</v>
          </cell>
          <cell r="G45" t="str">
            <v>IT Server/Storage Desktop Infr</v>
          </cell>
          <cell r="H45" t="str">
            <v>USU</v>
          </cell>
          <cell r="I45" t="str">
            <v>IT</v>
          </cell>
          <cell r="J45" t="str">
            <v>NETCO</v>
          </cell>
          <cell r="K45" t="str">
            <v>1082</v>
          </cell>
          <cell r="L45" t="str">
            <v>MO-Kansas City-W Ninth</v>
          </cell>
          <cell r="M45" t="str">
            <v>MO</v>
          </cell>
          <cell r="N45" t="str">
            <v>3183</v>
          </cell>
          <cell r="O45" t="str">
            <v>Technical Architect</v>
          </cell>
          <cell r="P45" t="str">
            <v>00</v>
          </cell>
          <cell r="Q45" t="str">
            <v>Exempt</v>
          </cell>
          <cell r="R45" t="str">
            <v>1996-05-31</v>
          </cell>
          <cell r="S45" t="str">
            <v/>
          </cell>
          <cell r="T45" t="str">
            <v>1996-05-31</v>
          </cell>
        </row>
        <row r="46">
          <cell r="A46" t="str">
            <v>Andazola,Jorge A</v>
          </cell>
          <cell r="B46" t="str">
            <v>010511</v>
          </cell>
          <cell r="C46" t="str">
            <v>Full-Time</v>
          </cell>
          <cell r="D46" t="str">
            <v>UCU</v>
          </cell>
          <cell r="E46">
            <v>40</v>
          </cell>
          <cell r="F46" t="str">
            <v>5227</v>
          </cell>
          <cell r="G46" t="str">
            <v>NE Business Operations</v>
          </cell>
          <cell r="H46" t="str">
            <v>USU</v>
          </cell>
          <cell r="I46" t="str">
            <v>NM</v>
          </cell>
          <cell r="J46" t="str">
            <v>PNNEG</v>
          </cell>
          <cell r="K46" t="str">
            <v>1109</v>
          </cell>
          <cell r="L46" t="str">
            <v>NE-Lincoln</v>
          </cell>
          <cell r="M46" t="str">
            <v>NE</v>
          </cell>
          <cell r="N46" t="str">
            <v>1631</v>
          </cell>
          <cell r="O46" t="str">
            <v>Meter Reader Utility (UN25)</v>
          </cell>
          <cell r="P46" t="str">
            <v>25</v>
          </cell>
          <cell r="Q46" t="str">
            <v>Nonexempt</v>
          </cell>
          <cell r="R46" t="str">
            <v>2004-08-02</v>
          </cell>
          <cell r="S46" t="str">
            <v/>
          </cell>
          <cell r="T46" t="str">
            <v>2004-08-02</v>
          </cell>
        </row>
        <row r="47">
          <cell r="A47" t="str">
            <v>Andersen,Scott R</v>
          </cell>
          <cell r="B47" t="str">
            <v>005764</v>
          </cell>
          <cell r="C47" t="str">
            <v>Full-Time</v>
          </cell>
          <cell r="D47" t="str">
            <v>UCU</v>
          </cell>
          <cell r="E47">
            <v>40</v>
          </cell>
          <cell r="F47" t="str">
            <v>5774</v>
          </cell>
          <cell r="G47" t="str">
            <v>NE Omaha Region</v>
          </cell>
          <cell r="H47" t="str">
            <v>USU</v>
          </cell>
          <cell r="I47" t="str">
            <v>CS</v>
          </cell>
          <cell r="J47" t="str">
            <v>PNNEG</v>
          </cell>
          <cell r="K47" t="str">
            <v>1113</v>
          </cell>
          <cell r="L47" t="str">
            <v>NE-Papillion</v>
          </cell>
          <cell r="M47" t="str">
            <v>NE</v>
          </cell>
          <cell r="N47" t="str">
            <v>1531</v>
          </cell>
          <cell r="O47" t="str">
            <v>Meter Reader</v>
          </cell>
          <cell r="P47" t="str">
            <v>00</v>
          </cell>
          <cell r="Q47" t="str">
            <v>Nonexempt</v>
          </cell>
          <cell r="R47" t="str">
            <v>2000-01-17</v>
          </cell>
          <cell r="S47" t="str">
            <v/>
          </cell>
          <cell r="T47" t="str">
            <v>2000-01-17</v>
          </cell>
        </row>
        <row r="48">
          <cell r="A48" t="str">
            <v>Anderson,Christopher W</v>
          </cell>
          <cell r="B48" t="str">
            <v>003044</v>
          </cell>
          <cell r="C48" t="str">
            <v>Full-Time</v>
          </cell>
          <cell r="D48" t="str">
            <v>UCU</v>
          </cell>
          <cell r="E48">
            <v>40</v>
          </cell>
          <cell r="F48" t="str">
            <v>4010</v>
          </cell>
          <cell r="G48" t="str">
            <v>Corporate Services - 20W Ninth</v>
          </cell>
          <cell r="H48" t="str">
            <v>ESF</v>
          </cell>
          <cell r="I48" t="str">
            <v>FM</v>
          </cell>
          <cell r="J48" t="str">
            <v>AQLCP</v>
          </cell>
          <cell r="K48" t="str">
            <v>1082</v>
          </cell>
          <cell r="L48" t="str">
            <v>MO-Kansas City-W Ninth</v>
          </cell>
          <cell r="M48" t="str">
            <v>MO</v>
          </cell>
          <cell r="N48" t="str">
            <v>1342</v>
          </cell>
          <cell r="O48" t="str">
            <v>Sr Mgr Facilities</v>
          </cell>
          <cell r="P48" t="str">
            <v>00</v>
          </cell>
          <cell r="Q48" t="str">
            <v>Exempt</v>
          </cell>
          <cell r="R48" t="str">
            <v>1997-04-14</v>
          </cell>
          <cell r="S48" t="str">
            <v/>
          </cell>
          <cell r="T48" t="str">
            <v>1997-04-14</v>
          </cell>
        </row>
        <row r="49">
          <cell r="A49" t="str">
            <v>Anderson,Dawn M</v>
          </cell>
          <cell r="B49" t="str">
            <v>004382</v>
          </cell>
          <cell r="C49" t="str">
            <v>Full-Time</v>
          </cell>
          <cell r="D49" t="str">
            <v>UCU</v>
          </cell>
          <cell r="E49">
            <v>40</v>
          </cell>
          <cell r="F49" t="str">
            <v>5701</v>
          </cell>
          <cell r="G49" t="str">
            <v>Cust Service Center-Lincoln</v>
          </cell>
          <cell r="H49" t="str">
            <v>USU</v>
          </cell>
          <cell r="I49" t="str">
            <v>CH</v>
          </cell>
          <cell r="J49" t="str">
            <v>NETCO</v>
          </cell>
          <cell r="K49" t="str">
            <v>1109</v>
          </cell>
          <cell r="L49" t="str">
            <v>NE-Lincoln</v>
          </cell>
          <cell r="M49" t="str">
            <v>NE</v>
          </cell>
          <cell r="N49" t="str">
            <v>1629</v>
          </cell>
          <cell r="O49" t="str">
            <v>Customer Serv Ctr Assoc (UN25)</v>
          </cell>
          <cell r="P49" t="str">
            <v>25</v>
          </cell>
          <cell r="Q49" t="str">
            <v>Nonexempt</v>
          </cell>
          <cell r="R49" t="str">
            <v>1999-02-09</v>
          </cell>
          <cell r="S49" t="str">
            <v/>
          </cell>
          <cell r="T49" t="str">
            <v>1999-02-09</v>
          </cell>
        </row>
        <row r="50">
          <cell r="A50" t="str">
            <v>Anderson,Gerald L</v>
          </cell>
          <cell r="B50" t="str">
            <v>000016</v>
          </cell>
          <cell r="C50" t="str">
            <v>Full-Time</v>
          </cell>
          <cell r="D50" t="str">
            <v>UCU</v>
          </cell>
          <cell r="E50">
            <v>40</v>
          </cell>
          <cell r="F50" t="str">
            <v>5842</v>
          </cell>
          <cell r="G50" t="str">
            <v>Cloquet</v>
          </cell>
          <cell r="H50" t="str">
            <v>USU</v>
          </cell>
          <cell r="I50" t="str">
            <v>CS</v>
          </cell>
          <cell r="J50" t="str">
            <v>NMMNG</v>
          </cell>
          <cell r="K50" t="str">
            <v>1057</v>
          </cell>
          <cell r="L50" t="str">
            <v>MN-Cloquet-Cloquet Ave</v>
          </cell>
          <cell r="M50" t="str">
            <v>MN</v>
          </cell>
          <cell r="N50" t="str">
            <v>1594</v>
          </cell>
          <cell r="O50" t="str">
            <v>Service Tech Class 1 (UN26)</v>
          </cell>
          <cell r="P50" t="str">
            <v>26</v>
          </cell>
          <cell r="Q50" t="str">
            <v>Nonexempt</v>
          </cell>
          <cell r="R50" t="str">
            <v>1982-06-22</v>
          </cell>
          <cell r="S50" t="str">
            <v/>
          </cell>
          <cell r="T50" t="str">
            <v>1982-06-22</v>
          </cell>
        </row>
        <row r="51">
          <cell r="A51" t="str">
            <v>Anderson,James L</v>
          </cell>
          <cell r="B51" t="str">
            <v>001784</v>
          </cell>
          <cell r="C51" t="str">
            <v>Full-Time</v>
          </cell>
          <cell r="D51" t="str">
            <v>UCU</v>
          </cell>
          <cell r="E51">
            <v>40</v>
          </cell>
          <cell r="F51" t="str">
            <v>6107</v>
          </cell>
          <cell r="G51" t="str">
            <v>Iowa Community Relations</v>
          </cell>
          <cell r="H51" t="str">
            <v>USU</v>
          </cell>
          <cell r="I51" t="str">
            <v>CR</v>
          </cell>
          <cell r="J51" t="str">
            <v>PNIAG</v>
          </cell>
          <cell r="K51" t="str">
            <v>1024</v>
          </cell>
          <cell r="L51" t="str">
            <v>IA-Spencer</v>
          </cell>
          <cell r="M51" t="str">
            <v>IA</v>
          </cell>
          <cell r="N51" t="str">
            <v>3074</v>
          </cell>
          <cell r="O51" t="str">
            <v>Mgr External Affairs</v>
          </cell>
          <cell r="P51" t="str">
            <v>00</v>
          </cell>
          <cell r="Q51" t="str">
            <v>Exempt</v>
          </cell>
          <cell r="R51" t="str">
            <v>1992-12-01</v>
          </cell>
          <cell r="S51" t="str">
            <v/>
          </cell>
          <cell r="T51" t="str">
            <v>1992-12-01</v>
          </cell>
        </row>
        <row r="52">
          <cell r="A52" t="str">
            <v>Anderson,Michael R</v>
          </cell>
          <cell r="B52" t="str">
            <v>010543</v>
          </cell>
          <cell r="C52" t="str">
            <v>Full-Time</v>
          </cell>
          <cell r="D52" t="str">
            <v>UCU</v>
          </cell>
          <cell r="E52">
            <v>40</v>
          </cell>
          <cell r="F52" t="str">
            <v>1021</v>
          </cell>
          <cell r="G52" t="str">
            <v>W.N. Clark-Canon City General</v>
          </cell>
          <cell r="H52" t="str">
            <v>USU</v>
          </cell>
          <cell r="I52" t="str">
            <v>PS</v>
          </cell>
          <cell r="J52" t="str">
            <v>WPCOE</v>
          </cell>
          <cell r="K52" t="str">
            <v>1002</v>
          </cell>
          <cell r="L52" t="str">
            <v>CO-Canon City-W 50 Hwy</v>
          </cell>
          <cell r="M52" t="str">
            <v>CO</v>
          </cell>
          <cell r="N52" t="str">
            <v>1690</v>
          </cell>
          <cell r="O52" t="str">
            <v>Coal Handler II (UN21)</v>
          </cell>
          <cell r="P52" t="str">
            <v>21</v>
          </cell>
          <cell r="Q52" t="str">
            <v>Nonexempt</v>
          </cell>
          <cell r="R52" t="str">
            <v>2004-09-07</v>
          </cell>
          <cell r="S52" t="str">
            <v/>
          </cell>
          <cell r="T52" t="str">
            <v>2004-09-07</v>
          </cell>
        </row>
        <row r="53">
          <cell r="A53" t="str">
            <v>Anderson,Patrick A</v>
          </cell>
          <cell r="B53" t="str">
            <v>007791</v>
          </cell>
          <cell r="C53" t="str">
            <v>Full-Time</v>
          </cell>
          <cell r="D53" t="str">
            <v>UCU</v>
          </cell>
          <cell r="E53">
            <v>40</v>
          </cell>
          <cell r="F53" t="str">
            <v>1060</v>
          </cell>
          <cell r="G53" t="str">
            <v>Lake Road Common</v>
          </cell>
          <cell r="H53" t="str">
            <v>USU</v>
          </cell>
          <cell r="I53" t="str">
            <v>PS</v>
          </cell>
          <cell r="J53" t="str">
            <v>SJMOE</v>
          </cell>
          <cell r="K53" t="str">
            <v>1279</v>
          </cell>
          <cell r="L53" t="str">
            <v>MO-St Joseph - Lake Road</v>
          </cell>
          <cell r="M53" t="str">
            <v>MO</v>
          </cell>
          <cell r="N53" t="str">
            <v>S0094</v>
          </cell>
          <cell r="O53" t="str">
            <v>Coal Handler</v>
          </cell>
          <cell r="P53" t="str">
            <v>13</v>
          </cell>
          <cell r="Q53" t="str">
            <v>Nonexempt</v>
          </cell>
          <cell r="R53" t="str">
            <v>1999-11-01</v>
          </cell>
          <cell r="S53" t="str">
            <v/>
          </cell>
          <cell r="T53" t="str">
            <v>1999-11-01</v>
          </cell>
        </row>
        <row r="54">
          <cell r="A54" t="str">
            <v>Anderson,Scott A</v>
          </cell>
          <cell r="B54" t="str">
            <v>005055</v>
          </cell>
          <cell r="C54" t="str">
            <v>Full-Time</v>
          </cell>
          <cell r="D54" t="str">
            <v>UCU</v>
          </cell>
          <cell r="E54">
            <v>40</v>
          </cell>
          <cell r="F54" t="str">
            <v>5832</v>
          </cell>
          <cell r="G54" t="str">
            <v>Rochester</v>
          </cell>
          <cell r="H54" t="str">
            <v>USU</v>
          </cell>
          <cell r="I54" t="str">
            <v>CS</v>
          </cell>
          <cell r="J54" t="str">
            <v>PNMNG</v>
          </cell>
          <cell r="K54" t="str">
            <v>1068</v>
          </cell>
          <cell r="L54" t="str">
            <v>MN-Rochester</v>
          </cell>
          <cell r="M54" t="str">
            <v>MN</v>
          </cell>
          <cell r="N54" t="str">
            <v>1138</v>
          </cell>
          <cell r="O54" t="str">
            <v>Appliance Repair Technician</v>
          </cell>
          <cell r="P54" t="str">
            <v>00</v>
          </cell>
          <cell r="Q54" t="str">
            <v>Nonexempt</v>
          </cell>
          <cell r="R54" t="str">
            <v>1999-05-24</v>
          </cell>
          <cell r="S54" t="str">
            <v/>
          </cell>
          <cell r="T54" t="str">
            <v>1999-05-24</v>
          </cell>
        </row>
        <row r="55">
          <cell r="A55" t="str">
            <v>Anderson,Stanley C</v>
          </cell>
          <cell r="B55" t="str">
            <v>007792</v>
          </cell>
          <cell r="C55" t="str">
            <v>Full-Time</v>
          </cell>
          <cell r="D55" t="str">
            <v>UCU</v>
          </cell>
          <cell r="E55">
            <v>40</v>
          </cell>
          <cell r="F55" t="str">
            <v>5355</v>
          </cell>
          <cell r="G55" t="str">
            <v>St Joseph 2 Elec Network Ops</v>
          </cell>
          <cell r="H55" t="str">
            <v>USU</v>
          </cell>
          <cell r="I55" t="str">
            <v>OP</v>
          </cell>
          <cell r="J55" t="str">
            <v>SJMOE</v>
          </cell>
          <cell r="K55" t="str">
            <v>1278</v>
          </cell>
          <cell r="L55" t="str">
            <v>MO-St Joseph - Atchison</v>
          </cell>
          <cell r="M55" t="str">
            <v>MO</v>
          </cell>
          <cell r="N55" t="str">
            <v>S1008</v>
          </cell>
          <cell r="O55" t="str">
            <v>Lineman Journeyman Class "A"</v>
          </cell>
          <cell r="P55" t="str">
            <v>13</v>
          </cell>
          <cell r="Q55" t="str">
            <v>Nonexempt</v>
          </cell>
          <cell r="R55" t="str">
            <v>1994-02-28</v>
          </cell>
          <cell r="S55" t="str">
            <v/>
          </cell>
          <cell r="T55" t="str">
            <v>1994-02-28</v>
          </cell>
        </row>
        <row r="56">
          <cell r="A56" t="str">
            <v>Anderson,Troy G</v>
          </cell>
          <cell r="B56" t="str">
            <v>006151</v>
          </cell>
          <cell r="C56" t="str">
            <v>Full-Time</v>
          </cell>
          <cell r="D56" t="str">
            <v>UCU</v>
          </cell>
          <cell r="E56">
            <v>40</v>
          </cell>
          <cell r="F56" t="str">
            <v>5822</v>
          </cell>
          <cell r="G56" t="str">
            <v>Bemidji</v>
          </cell>
          <cell r="H56" t="str">
            <v>USU</v>
          </cell>
          <cell r="I56" t="str">
            <v>CS</v>
          </cell>
          <cell r="J56" t="str">
            <v>PNMNG</v>
          </cell>
          <cell r="K56" t="str">
            <v>1059</v>
          </cell>
          <cell r="L56" t="str">
            <v>MN-Detroit Lakes</v>
          </cell>
          <cell r="M56" t="str">
            <v>MN</v>
          </cell>
          <cell r="N56" t="str">
            <v>2153</v>
          </cell>
          <cell r="O56" t="str">
            <v>Lead Appliance Repair Tech</v>
          </cell>
          <cell r="P56" t="str">
            <v>00</v>
          </cell>
          <cell r="Q56" t="str">
            <v>Nonexempt</v>
          </cell>
          <cell r="R56" t="str">
            <v>2000-07-31</v>
          </cell>
          <cell r="S56" t="str">
            <v/>
          </cell>
          <cell r="T56" t="str">
            <v>2000-07-31</v>
          </cell>
        </row>
        <row r="57">
          <cell r="A57" t="str">
            <v>Anderson,William S</v>
          </cell>
          <cell r="B57" t="str">
            <v>001779</v>
          </cell>
          <cell r="C57" t="str">
            <v>Full-Time</v>
          </cell>
          <cell r="D57" t="str">
            <v>UCU</v>
          </cell>
          <cell r="E57">
            <v>40</v>
          </cell>
          <cell r="F57" t="str">
            <v>5830</v>
          </cell>
          <cell r="G57" t="str">
            <v>Pine City</v>
          </cell>
          <cell r="H57" t="str">
            <v>USU</v>
          </cell>
          <cell r="I57" t="str">
            <v>CS</v>
          </cell>
          <cell r="J57" t="str">
            <v>PNMNG</v>
          </cell>
          <cell r="K57" t="str">
            <v>1066</v>
          </cell>
          <cell r="L57" t="str">
            <v>MN-Pine City-Sixth St</v>
          </cell>
          <cell r="M57" t="str">
            <v>MN</v>
          </cell>
          <cell r="N57" t="str">
            <v>1138</v>
          </cell>
          <cell r="O57" t="str">
            <v>Appliance Repair Technician</v>
          </cell>
          <cell r="P57" t="str">
            <v>00</v>
          </cell>
          <cell r="Q57" t="str">
            <v>Nonexempt</v>
          </cell>
          <cell r="R57" t="str">
            <v>1989-12-01</v>
          </cell>
          <cell r="S57" t="str">
            <v/>
          </cell>
          <cell r="T57" t="str">
            <v>1989-12-01</v>
          </cell>
        </row>
        <row r="58">
          <cell r="A58" t="str">
            <v>Andree,Michael M</v>
          </cell>
          <cell r="B58" t="str">
            <v>001809</v>
          </cell>
          <cell r="C58" t="str">
            <v>Full-Time</v>
          </cell>
          <cell r="D58" t="str">
            <v>UCU</v>
          </cell>
          <cell r="E58">
            <v>40</v>
          </cell>
          <cell r="F58" t="str">
            <v>5827</v>
          </cell>
          <cell r="G58" t="str">
            <v>Fairmont</v>
          </cell>
          <cell r="H58" t="str">
            <v>USU</v>
          </cell>
          <cell r="I58" t="str">
            <v>CS</v>
          </cell>
          <cell r="J58" t="str">
            <v>PNMNG</v>
          </cell>
          <cell r="K58" t="str">
            <v>1230</v>
          </cell>
          <cell r="L58" t="str">
            <v>MN-Windom</v>
          </cell>
          <cell r="M58" t="str">
            <v>MN</v>
          </cell>
          <cell r="N58" t="str">
            <v>1138</v>
          </cell>
          <cell r="O58" t="str">
            <v>Appliance Repair Technician</v>
          </cell>
          <cell r="P58" t="str">
            <v>00</v>
          </cell>
          <cell r="Q58" t="str">
            <v>Nonexempt</v>
          </cell>
          <cell r="R58" t="str">
            <v>1991-07-08</v>
          </cell>
          <cell r="S58" t="str">
            <v/>
          </cell>
          <cell r="T58" t="str">
            <v>1991-07-08</v>
          </cell>
        </row>
        <row r="59">
          <cell r="A59" t="str">
            <v>Andrews,Block M</v>
          </cell>
          <cell r="B59" t="str">
            <v>009644</v>
          </cell>
          <cell r="C59" t="str">
            <v>Full-Time</v>
          </cell>
          <cell r="D59" t="str">
            <v>UCU</v>
          </cell>
          <cell r="E59">
            <v>40</v>
          </cell>
          <cell r="F59" t="str">
            <v>4090</v>
          </cell>
          <cell r="G59" t="str">
            <v>Environmental</v>
          </cell>
          <cell r="H59" t="str">
            <v>ESF</v>
          </cell>
          <cell r="I59" t="str">
            <v>EN</v>
          </cell>
          <cell r="J59" t="str">
            <v>AQLCP</v>
          </cell>
          <cell r="K59" t="str">
            <v>1082</v>
          </cell>
          <cell r="L59" t="str">
            <v>MO-Kansas City-W Ninth</v>
          </cell>
          <cell r="M59" t="str">
            <v>MO</v>
          </cell>
          <cell r="N59" t="str">
            <v>3204</v>
          </cell>
          <cell r="O59" t="str">
            <v>Dir Environmental Service-Corp</v>
          </cell>
          <cell r="P59" t="str">
            <v>00</v>
          </cell>
          <cell r="Q59" t="str">
            <v>Exempt</v>
          </cell>
          <cell r="R59" t="str">
            <v>2002-05-13</v>
          </cell>
          <cell r="S59" t="str">
            <v/>
          </cell>
          <cell r="T59" t="str">
            <v>2002-05-13</v>
          </cell>
        </row>
        <row r="60">
          <cell r="A60" t="str">
            <v>Angerer,Nancy C</v>
          </cell>
          <cell r="B60" t="str">
            <v>001044</v>
          </cell>
          <cell r="C60" t="str">
            <v>Full-Time</v>
          </cell>
          <cell r="D60" t="str">
            <v>UCU</v>
          </cell>
          <cell r="E60">
            <v>40</v>
          </cell>
          <cell r="F60" t="str">
            <v>6161</v>
          </cell>
          <cell r="G60" t="str">
            <v>PS Procurement</v>
          </cell>
          <cell r="H60" t="str">
            <v>USU</v>
          </cell>
          <cell r="I60" t="str">
            <v>MP</v>
          </cell>
          <cell r="J60" t="str">
            <v>NETCO</v>
          </cell>
          <cell r="K60" t="str">
            <v>1095</v>
          </cell>
          <cell r="L60" t="str">
            <v>MO-Sibley</v>
          </cell>
          <cell r="M60" t="str">
            <v>MO</v>
          </cell>
          <cell r="N60" t="str">
            <v>3101</v>
          </cell>
          <cell r="O60" t="str">
            <v>Negotiator</v>
          </cell>
          <cell r="P60" t="str">
            <v>00</v>
          </cell>
          <cell r="Q60" t="str">
            <v>Exempt</v>
          </cell>
          <cell r="R60" t="str">
            <v>1990-07-10</v>
          </cell>
          <cell r="S60" t="str">
            <v/>
          </cell>
          <cell r="T60" t="str">
            <v>1990-07-10</v>
          </cell>
        </row>
        <row r="61">
          <cell r="A61" t="str">
            <v>Anthony,Teri S</v>
          </cell>
          <cell r="B61" t="str">
            <v>001988</v>
          </cell>
          <cell r="C61" t="str">
            <v>Full-Time</v>
          </cell>
          <cell r="D61" t="str">
            <v>UCU</v>
          </cell>
          <cell r="E61">
            <v>40</v>
          </cell>
          <cell r="F61" t="str">
            <v>5715</v>
          </cell>
          <cell r="G61" t="str">
            <v>Field Resources Center-Lincoln</v>
          </cell>
          <cell r="H61" t="str">
            <v>USU</v>
          </cell>
          <cell r="I61" t="str">
            <v>FR</v>
          </cell>
          <cell r="J61" t="str">
            <v>NETCO</v>
          </cell>
          <cell r="K61" t="str">
            <v>1109</v>
          </cell>
          <cell r="L61" t="str">
            <v>NE-Lincoln</v>
          </cell>
          <cell r="M61" t="str">
            <v>NE</v>
          </cell>
          <cell r="N61" t="str">
            <v>1145</v>
          </cell>
          <cell r="O61" t="str">
            <v>Field Resource Planner</v>
          </cell>
          <cell r="P61" t="str">
            <v>00</v>
          </cell>
          <cell r="Q61" t="str">
            <v>Exempt</v>
          </cell>
          <cell r="R61" t="str">
            <v>1989-06-27</v>
          </cell>
          <cell r="S61" t="str">
            <v/>
          </cell>
          <cell r="T61" t="str">
            <v>1993-06-01</v>
          </cell>
        </row>
        <row r="62">
          <cell r="A62" t="str">
            <v>Apel,Gary D</v>
          </cell>
          <cell r="B62" t="str">
            <v>010855</v>
          </cell>
          <cell r="C62" t="str">
            <v>Full-Time</v>
          </cell>
          <cell r="D62" t="str">
            <v>UCU</v>
          </cell>
          <cell r="E62">
            <v>40</v>
          </cell>
          <cell r="F62" t="str">
            <v>5312</v>
          </cell>
          <cell r="G62" t="str">
            <v>Central KS Elec Network Ops</v>
          </cell>
          <cell r="H62" t="str">
            <v>USU</v>
          </cell>
          <cell r="I62" t="str">
            <v>OP</v>
          </cell>
          <cell r="J62" t="str">
            <v>WPKSE</v>
          </cell>
          <cell r="K62" t="str">
            <v>1033</v>
          </cell>
          <cell r="L62" t="str">
            <v>KS-Great Bend-Second Ave</v>
          </cell>
          <cell r="M62" t="str">
            <v>KS</v>
          </cell>
          <cell r="N62" t="str">
            <v>1705</v>
          </cell>
          <cell r="O62" t="str">
            <v>Appren Lineman (UN22)</v>
          </cell>
          <cell r="P62" t="str">
            <v>22</v>
          </cell>
          <cell r="Q62" t="str">
            <v>Nonexempt</v>
          </cell>
          <cell r="R62" t="str">
            <v>2005-08-15</v>
          </cell>
          <cell r="S62" t="str">
            <v/>
          </cell>
          <cell r="T62" t="str">
            <v>2005-08-15</v>
          </cell>
        </row>
        <row r="63">
          <cell r="A63" t="str">
            <v>Apprill,Michael R</v>
          </cell>
          <cell r="B63" t="str">
            <v>003439</v>
          </cell>
          <cell r="C63" t="str">
            <v>Full-Time</v>
          </cell>
          <cell r="D63" t="str">
            <v>UCU</v>
          </cell>
          <cell r="E63">
            <v>40</v>
          </cell>
          <cell r="F63" t="str">
            <v>1039</v>
          </cell>
          <cell r="G63" t="str">
            <v>Resource_Mgmt</v>
          </cell>
          <cell r="H63" t="str">
            <v>USU</v>
          </cell>
          <cell r="I63" t="str">
            <v>ER</v>
          </cell>
          <cell r="J63" t="str">
            <v>NETCO</v>
          </cell>
          <cell r="K63" t="str">
            <v>1000</v>
          </cell>
          <cell r="L63" t="str">
            <v>MO-Raytown</v>
          </cell>
          <cell r="M63" t="str">
            <v>MO</v>
          </cell>
          <cell r="N63" t="str">
            <v>1806</v>
          </cell>
          <cell r="O63" t="str">
            <v>VP Wholesale Marketing</v>
          </cell>
          <cell r="P63" t="str">
            <v>00</v>
          </cell>
          <cell r="Q63" t="str">
            <v>Exempt</v>
          </cell>
          <cell r="R63" t="str">
            <v>1971-01-12</v>
          </cell>
          <cell r="S63" t="str">
            <v/>
          </cell>
          <cell r="T63" t="str">
            <v>1971-01-12</v>
          </cell>
        </row>
        <row r="64">
          <cell r="A64" t="str">
            <v>Aragon,Abelino</v>
          </cell>
          <cell r="B64" t="str">
            <v>000399</v>
          </cell>
          <cell r="C64" t="str">
            <v>Full-Time</v>
          </cell>
          <cell r="D64" t="str">
            <v>UCU</v>
          </cell>
          <cell r="E64">
            <v>40</v>
          </cell>
          <cell r="F64" t="str">
            <v>5182</v>
          </cell>
          <cell r="G64" t="str">
            <v>CO Substation Elec Assets</v>
          </cell>
          <cell r="H64" t="str">
            <v>USU</v>
          </cell>
          <cell r="I64" t="str">
            <v>NM</v>
          </cell>
          <cell r="J64" t="str">
            <v>WPCOE</v>
          </cell>
          <cell r="K64" t="str">
            <v>1011</v>
          </cell>
          <cell r="L64" t="str">
            <v>CO-Pueblo-S Victoria Ave</v>
          </cell>
          <cell r="M64" t="str">
            <v>CO</v>
          </cell>
          <cell r="N64" t="str">
            <v>1673</v>
          </cell>
          <cell r="O64" t="str">
            <v>Project Team Leader (UN21)</v>
          </cell>
          <cell r="P64" t="str">
            <v>21</v>
          </cell>
          <cell r="Q64" t="str">
            <v>Nonexempt</v>
          </cell>
          <cell r="R64" t="str">
            <v>1975-08-04</v>
          </cell>
          <cell r="S64" t="str">
            <v/>
          </cell>
          <cell r="T64" t="str">
            <v>1975-08-04</v>
          </cell>
        </row>
        <row r="65">
          <cell r="A65" t="str">
            <v>Aragon,Jamin L</v>
          </cell>
          <cell r="B65" t="str">
            <v>009629</v>
          </cell>
          <cell r="C65" t="str">
            <v>Full-Time</v>
          </cell>
          <cell r="D65" t="str">
            <v>UCU</v>
          </cell>
          <cell r="E65">
            <v>40</v>
          </cell>
          <cell r="F65" t="str">
            <v>5363</v>
          </cell>
          <cell r="G65" t="str">
            <v>CO Elec Measurement</v>
          </cell>
          <cell r="H65" t="str">
            <v>USU</v>
          </cell>
          <cell r="I65" t="str">
            <v>OP</v>
          </cell>
          <cell r="J65" t="str">
            <v>WPCOE</v>
          </cell>
          <cell r="K65" t="str">
            <v>1011</v>
          </cell>
          <cell r="L65" t="str">
            <v>CO-Pueblo-S Victoria Ave</v>
          </cell>
          <cell r="M65" t="str">
            <v>CO</v>
          </cell>
          <cell r="N65" t="str">
            <v>1670</v>
          </cell>
          <cell r="O65" t="str">
            <v>Appren Meter Tech (UN21)</v>
          </cell>
          <cell r="P65" t="str">
            <v>21</v>
          </cell>
          <cell r="Q65" t="str">
            <v>Nonexempt</v>
          </cell>
          <cell r="R65" t="str">
            <v>2002-04-08</v>
          </cell>
          <cell r="S65" t="str">
            <v/>
          </cell>
          <cell r="T65" t="str">
            <v>2002-04-08</v>
          </cell>
        </row>
        <row r="66">
          <cell r="A66" t="str">
            <v>Aragon,Zachery D</v>
          </cell>
          <cell r="B66" t="str">
            <v>010540</v>
          </cell>
          <cell r="C66" t="str">
            <v>Full-Time</v>
          </cell>
          <cell r="D66" t="str">
            <v>UCU</v>
          </cell>
          <cell r="E66">
            <v>40</v>
          </cell>
          <cell r="F66" t="str">
            <v>5869</v>
          </cell>
          <cell r="G66" t="str">
            <v>Customer Support</v>
          </cell>
          <cell r="H66" t="str">
            <v>USU</v>
          </cell>
          <cell r="I66" t="str">
            <v>CS</v>
          </cell>
          <cell r="J66" t="str">
            <v>WPCOE</v>
          </cell>
          <cell r="K66" t="str">
            <v>1011</v>
          </cell>
          <cell r="L66" t="str">
            <v>CO-Pueblo-S Victoria Ave</v>
          </cell>
          <cell r="M66" t="str">
            <v>CO</v>
          </cell>
          <cell r="N66" t="str">
            <v>1667</v>
          </cell>
          <cell r="O66" t="str">
            <v>Field Representative (UN21)</v>
          </cell>
          <cell r="P66" t="str">
            <v>21</v>
          </cell>
          <cell r="Q66" t="str">
            <v>Nonexempt</v>
          </cell>
          <cell r="R66" t="str">
            <v>2004-08-23</v>
          </cell>
          <cell r="S66" t="str">
            <v/>
          </cell>
          <cell r="T66" t="str">
            <v>2004-08-23</v>
          </cell>
        </row>
        <row r="67">
          <cell r="A67" t="str">
            <v>Archuletta,Karen P</v>
          </cell>
          <cell r="B67" t="str">
            <v>002819</v>
          </cell>
          <cell r="C67" t="str">
            <v>Full-Time</v>
          </cell>
          <cell r="D67" t="str">
            <v>UCU</v>
          </cell>
          <cell r="E67">
            <v>40</v>
          </cell>
          <cell r="F67" t="str">
            <v>6175</v>
          </cell>
          <cell r="G67" t="str">
            <v>CO Electric Headquarters</v>
          </cell>
          <cell r="H67" t="str">
            <v>USU</v>
          </cell>
          <cell r="I67" t="str">
            <v>DE</v>
          </cell>
          <cell r="J67" t="str">
            <v>WPCOE</v>
          </cell>
          <cell r="K67" t="str">
            <v>1011</v>
          </cell>
          <cell r="L67" t="str">
            <v>CO-Pueblo-S Victoria Ave</v>
          </cell>
          <cell r="M67" t="str">
            <v>CO</v>
          </cell>
          <cell r="N67" t="str">
            <v>2493</v>
          </cell>
          <cell r="O67" t="str">
            <v>Safety Representative</v>
          </cell>
          <cell r="P67" t="str">
            <v>00</v>
          </cell>
          <cell r="Q67" t="str">
            <v>Exempt</v>
          </cell>
          <cell r="R67" t="str">
            <v>1988-08-08</v>
          </cell>
          <cell r="S67" t="str">
            <v/>
          </cell>
          <cell r="T67" t="str">
            <v>1988-08-08</v>
          </cell>
        </row>
        <row r="68">
          <cell r="A68" t="str">
            <v>Arias,Suzanne B</v>
          </cell>
          <cell r="B68" t="str">
            <v>003549</v>
          </cell>
          <cell r="C68" t="str">
            <v>Full-Time</v>
          </cell>
          <cell r="D68" t="str">
            <v>UCU</v>
          </cell>
          <cell r="E68">
            <v>40</v>
          </cell>
          <cell r="F68" t="str">
            <v>5347</v>
          </cell>
          <cell r="G68" t="str">
            <v>Sedalia Elec Network Ops</v>
          </cell>
          <cell r="H68" t="str">
            <v>USU</v>
          </cell>
          <cell r="I68" t="str">
            <v>OP</v>
          </cell>
          <cell r="J68" t="str">
            <v>MPMOE</v>
          </cell>
          <cell r="K68" t="str">
            <v>1094</v>
          </cell>
          <cell r="L68" t="str">
            <v>MO-Sedalia</v>
          </cell>
          <cell r="M68" t="str">
            <v>MO</v>
          </cell>
          <cell r="N68" t="str">
            <v>2328</v>
          </cell>
          <cell r="O68" t="str">
            <v>Construction Coordinator</v>
          </cell>
          <cell r="P68" t="str">
            <v>00</v>
          </cell>
          <cell r="Q68" t="str">
            <v>Exempt</v>
          </cell>
          <cell r="R68" t="str">
            <v>1986-05-22</v>
          </cell>
          <cell r="S68" t="str">
            <v/>
          </cell>
          <cell r="T68" t="str">
            <v>1986-05-22</v>
          </cell>
        </row>
        <row r="69">
          <cell r="A69" t="str">
            <v>Armes,Bethany A</v>
          </cell>
          <cell r="B69" t="str">
            <v>010893</v>
          </cell>
          <cell r="C69" t="str">
            <v>Full-Time</v>
          </cell>
          <cell r="D69" t="str">
            <v>UCU</v>
          </cell>
          <cell r="E69">
            <v>40</v>
          </cell>
          <cell r="F69" t="str">
            <v>5702</v>
          </cell>
          <cell r="G69" t="str">
            <v>Customer Srv Ctr-Raytown</v>
          </cell>
          <cell r="H69" t="str">
            <v>USU</v>
          </cell>
          <cell r="I69" t="str">
            <v>CH</v>
          </cell>
          <cell r="J69" t="str">
            <v>NETCO</v>
          </cell>
          <cell r="K69" t="str">
            <v>1000</v>
          </cell>
          <cell r="L69" t="str">
            <v>MO-Raytown</v>
          </cell>
          <cell r="M69" t="str">
            <v>MO</v>
          </cell>
          <cell r="N69" t="str">
            <v>1047</v>
          </cell>
          <cell r="O69" t="str">
            <v>Customer Service Associate CC</v>
          </cell>
          <cell r="P69" t="str">
            <v>00</v>
          </cell>
          <cell r="Q69" t="str">
            <v>Nonexempt</v>
          </cell>
          <cell r="R69" t="str">
            <v>2005-09-19</v>
          </cell>
          <cell r="S69" t="str">
            <v/>
          </cell>
          <cell r="T69" t="str">
            <v>2005-09-19</v>
          </cell>
        </row>
        <row r="70">
          <cell r="A70" t="str">
            <v>Armijo,Karen E</v>
          </cell>
          <cell r="B70" t="str">
            <v>000381</v>
          </cell>
          <cell r="C70" t="str">
            <v>Full-Time</v>
          </cell>
          <cell r="D70" t="str">
            <v>UCU</v>
          </cell>
          <cell r="E70">
            <v>40</v>
          </cell>
          <cell r="F70" t="str">
            <v>5555</v>
          </cell>
          <cell r="G70" t="str">
            <v>WPE CO Materials Mgmt</v>
          </cell>
          <cell r="H70" t="str">
            <v>USU</v>
          </cell>
          <cell r="I70" t="str">
            <v>MM</v>
          </cell>
          <cell r="J70" t="str">
            <v>WPCOE</v>
          </cell>
          <cell r="K70" t="str">
            <v>1009</v>
          </cell>
          <cell r="L70" t="str">
            <v>CO-Pueblo-Lamkin</v>
          </cell>
          <cell r="M70" t="str">
            <v>CO</v>
          </cell>
          <cell r="N70" t="str">
            <v>1673</v>
          </cell>
          <cell r="O70" t="str">
            <v>Project Team Leader (UN21)</v>
          </cell>
          <cell r="P70" t="str">
            <v>21</v>
          </cell>
          <cell r="Q70" t="str">
            <v>Nonexempt</v>
          </cell>
          <cell r="R70" t="str">
            <v>1976-11-24</v>
          </cell>
          <cell r="S70" t="str">
            <v/>
          </cell>
          <cell r="T70" t="str">
            <v>1976-11-24</v>
          </cell>
        </row>
        <row r="71">
          <cell r="A71" t="str">
            <v>Armstrong,Beth A</v>
          </cell>
          <cell r="B71" t="str">
            <v>002776</v>
          </cell>
          <cell r="C71" t="str">
            <v>Full-Time</v>
          </cell>
          <cell r="D71" t="str">
            <v>UCU</v>
          </cell>
          <cell r="E71">
            <v>40</v>
          </cell>
          <cell r="F71" t="str">
            <v>4183</v>
          </cell>
          <cell r="G71" t="str">
            <v>Corp Reporting/Plan &amp; Analysis</v>
          </cell>
          <cell r="H71" t="str">
            <v>ESF</v>
          </cell>
          <cell r="I71" t="str">
            <v>AT</v>
          </cell>
          <cell r="J71" t="str">
            <v>AQLCP</v>
          </cell>
          <cell r="K71" t="str">
            <v>1082</v>
          </cell>
          <cell r="L71" t="str">
            <v>MO-Kansas City-W Ninth</v>
          </cell>
          <cell r="M71" t="str">
            <v>MO</v>
          </cell>
          <cell r="N71" t="str">
            <v>3181</v>
          </cell>
          <cell r="O71" t="str">
            <v>VP Controller</v>
          </cell>
          <cell r="P71" t="str">
            <v>00</v>
          </cell>
          <cell r="Q71" t="str">
            <v>Exempt</v>
          </cell>
          <cell r="R71" t="str">
            <v>1991-03-14</v>
          </cell>
          <cell r="S71" t="str">
            <v/>
          </cell>
          <cell r="T71" t="str">
            <v>1991-03-14</v>
          </cell>
        </row>
        <row r="72">
          <cell r="A72" t="str">
            <v>Armstrong,Philip R</v>
          </cell>
          <cell r="B72" t="str">
            <v>002127</v>
          </cell>
          <cell r="C72" t="str">
            <v>Full-Time</v>
          </cell>
          <cell r="D72" t="str">
            <v>UCU</v>
          </cell>
          <cell r="E72">
            <v>40</v>
          </cell>
          <cell r="F72" t="str">
            <v>5827</v>
          </cell>
          <cell r="G72" t="str">
            <v>Fairmont</v>
          </cell>
          <cell r="H72" t="str">
            <v>USU</v>
          </cell>
          <cell r="I72" t="str">
            <v>CS</v>
          </cell>
          <cell r="J72" t="str">
            <v>PNMNG</v>
          </cell>
          <cell r="K72" t="str">
            <v>1061</v>
          </cell>
          <cell r="L72" t="str">
            <v>MN-Fairmont</v>
          </cell>
          <cell r="M72" t="str">
            <v>MN</v>
          </cell>
          <cell r="N72" t="str">
            <v>1525</v>
          </cell>
          <cell r="O72" t="str">
            <v>Operations Technician</v>
          </cell>
          <cell r="P72" t="str">
            <v>00</v>
          </cell>
          <cell r="Q72" t="str">
            <v>Nonexempt</v>
          </cell>
          <cell r="R72" t="str">
            <v>1994-09-16</v>
          </cell>
          <cell r="S72" t="str">
            <v/>
          </cell>
          <cell r="T72" t="str">
            <v>1994-09-16</v>
          </cell>
        </row>
        <row r="73">
          <cell r="A73" t="str">
            <v>Arnall,Maurice L</v>
          </cell>
          <cell r="B73" t="str">
            <v>002790</v>
          </cell>
          <cell r="C73" t="str">
            <v>Full-Time</v>
          </cell>
          <cell r="D73" t="str">
            <v>UCU</v>
          </cell>
          <cell r="E73">
            <v>40</v>
          </cell>
          <cell r="F73" t="str">
            <v>6374</v>
          </cell>
          <cell r="G73" t="str">
            <v>Regulatory Analytical Support</v>
          </cell>
          <cell r="H73" t="str">
            <v>USU</v>
          </cell>
          <cell r="I73" t="str">
            <v>RE</v>
          </cell>
          <cell r="J73" t="str">
            <v>NETCO</v>
          </cell>
          <cell r="K73" t="str">
            <v>1082</v>
          </cell>
          <cell r="L73" t="str">
            <v>MO-Kansas City-W Ninth</v>
          </cell>
          <cell r="M73" t="str">
            <v>MO</v>
          </cell>
          <cell r="N73" t="str">
            <v>1849</v>
          </cell>
          <cell r="O73" t="str">
            <v>Dir Regulatory</v>
          </cell>
          <cell r="P73" t="str">
            <v>00</v>
          </cell>
          <cell r="Q73" t="str">
            <v>Exempt</v>
          </cell>
          <cell r="R73" t="str">
            <v>1987-12-14</v>
          </cell>
          <cell r="S73" t="str">
            <v/>
          </cell>
          <cell r="T73" t="str">
            <v>1987-12-14</v>
          </cell>
        </row>
        <row r="74">
          <cell r="A74" t="str">
            <v>Asbury,Kim M</v>
          </cell>
          <cell r="B74" t="str">
            <v>002996</v>
          </cell>
          <cell r="C74" t="str">
            <v>Full-Time</v>
          </cell>
          <cell r="D74" t="str">
            <v>UCU</v>
          </cell>
          <cell r="E74">
            <v>40</v>
          </cell>
          <cell r="F74" t="str">
            <v>5700</v>
          </cell>
          <cell r="G74" t="str">
            <v>Business Solutions</v>
          </cell>
          <cell r="H74" t="str">
            <v>USU</v>
          </cell>
          <cell r="I74" t="str">
            <v>CU</v>
          </cell>
          <cell r="J74" t="str">
            <v>NETCO</v>
          </cell>
          <cell r="K74" t="str">
            <v>1000</v>
          </cell>
          <cell r="L74" t="str">
            <v>MO-Raytown</v>
          </cell>
          <cell r="M74" t="str">
            <v>MO</v>
          </cell>
          <cell r="N74" t="str">
            <v>3130</v>
          </cell>
          <cell r="O74" t="str">
            <v>Project Manager IT</v>
          </cell>
          <cell r="P74" t="str">
            <v>00</v>
          </cell>
          <cell r="Q74" t="str">
            <v>Exempt</v>
          </cell>
          <cell r="R74" t="str">
            <v>1985-12-26</v>
          </cell>
          <cell r="S74" t="str">
            <v/>
          </cell>
          <cell r="T74" t="str">
            <v>1985-12-26</v>
          </cell>
        </row>
        <row r="75">
          <cell r="A75" t="str">
            <v>Ashby,Gary C</v>
          </cell>
          <cell r="B75" t="str">
            <v>003505</v>
          </cell>
          <cell r="C75" t="str">
            <v>Full-Time</v>
          </cell>
          <cell r="D75" t="str">
            <v>UCU</v>
          </cell>
          <cell r="E75">
            <v>40</v>
          </cell>
          <cell r="F75" t="str">
            <v>5345</v>
          </cell>
          <cell r="G75" t="str">
            <v>Nevada Elec Network Ops</v>
          </cell>
          <cell r="H75" t="str">
            <v>USU</v>
          </cell>
          <cell r="I75" t="str">
            <v>OP</v>
          </cell>
          <cell r="J75" t="str">
            <v>MPMOE</v>
          </cell>
          <cell r="K75" t="str">
            <v>1088</v>
          </cell>
          <cell r="L75" t="str">
            <v>MO-Nevada-N Osage</v>
          </cell>
          <cell r="M75" t="str">
            <v>MO</v>
          </cell>
          <cell r="N75" t="str">
            <v>3087</v>
          </cell>
          <cell r="O75" t="str">
            <v>Operations Supv Field</v>
          </cell>
          <cell r="P75" t="str">
            <v>00</v>
          </cell>
          <cell r="Q75" t="str">
            <v>Exempt</v>
          </cell>
          <cell r="R75" t="str">
            <v>1968-03-13</v>
          </cell>
          <cell r="S75" t="str">
            <v/>
          </cell>
          <cell r="T75" t="str">
            <v>1968-03-13</v>
          </cell>
        </row>
        <row r="76">
          <cell r="A76" t="str">
            <v>Ashby,Richard F</v>
          </cell>
          <cell r="B76" t="str">
            <v>000434</v>
          </cell>
          <cell r="C76" t="str">
            <v>Full-Time</v>
          </cell>
          <cell r="D76" t="str">
            <v>UCU</v>
          </cell>
          <cell r="E76">
            <v>40</v>
          </cell>
          <cell r="F76" t="str">
            <v>1021</v>
          </cell>
          <cell r="G76" t="str">
            <v>W.N. Clark-Canon City General</v>
          </cell>
          <cell r="H76" t="str">
            <v>USU</v>
          </cell>
          <cell r="I76" t="str">
            <v>PS</v>
          </cell>
          <cell r="J76" t="str">
            <v>WPCOE</v>
          </cell>
          <cell r="K76" t="str">
            <v>1002</v>
          </cell>
          <cell r="L76" t="str">
            <v>CO-Canon City-W 50 Hwy</v>
          </cell>
          <cell r="M76" t="str">
            <v>CO</v>
          </cell>
          <cell r="N76" t="str">
            <v>2621</v>
          </cell>
          <cell r="O76" t="str">
            <v>Operations Technician (UN 21)</v>
          </cell>
          <cell r="P76" t="str">
            <v>21</v>
          </cell>
          <cell r="Q76" t="str">
            <v>Nonexempt</v>
          </cell>
          <cell r="R76" t="str">
            <v>1989-02-21</v>
          </cell>
          <cell r="S76" t="str">
            <v/>
          </cell>
          <cell r="T76" t="str">
            <v>1989-02-21</v>
          </cell>
        </row>
        <row r="77">
          <cell r="A77" t="str">
            <v>Ashlock,Angela M</v>
          </cell>
          <cell r="B77" t="str">
            <v>003070</v>
          </cell>
          <cell r="C77" t="str">
            <v>Full-Time</v>
          </cell>
          <cell r="D77" t="str">
            <v>UCU</v>
          </cell>
          <cell r="E77">
            <v>40</v>
          </cell>
          <cell r="F77" t="str">
            <v>4220</v>
          </cell>
          <cell r="G77" t="str">
            <v>HR Compensation</v>
          </cell>
          <cell r="H77" t="str">
            <v>ESF</v>
          </cell>
          <cell r="I77" t="str">
            <v>HR</v>
          </cell>
          <cell r="J77" t="str">
            <v>AQLCP</v>
          </cell>
          <cell r="K77" t="str">
            <v>1082</v>
          </cell>
          <cell r="L77" t="str">
            <v>MO-Kansas City-W Ninth</v>
          </cell>
          <cell r="M77" t="str">
            <v>MO</v>
          </cell>
          <cell r="N77" t="str">
            <v>2767</v>
          </cell>
          <cell r="O77" t="str">
            <v>Human Resources Mgr</v>
          </cell>
          <cell r="P77" t="str">
            <v>00</v>
          </cell>
          <cell r="Q77" t="str">
            <v>Exempt</v>
          </cell>
          <cell r="R77" t="str">
            <v>1994-09-12</v>
          </cell>
          <cell r="S77" t="str">
            <v/>
          </cell>
          <cell r="T77" t="str">
            <v>1994-09-12</v>
          </cell>
        </row>
        <row r="78">
          <cell r="A78" t="str">
            <v>Atkins,Bret W</v>
          </cell>
          <cell r="B78" t="str">
            <v>002969</v>
          </cell>
          <cell r="C78" t="str">
            <v>Full-Time</v>
          </cell>
          <cell r="D78" t="str">
            <v>UCU</v>
          </cell>
          <cell r="E78">
            <v>40</v>
          </cell>
          <cell r="F78" t="str">
            <v>6327</v>
          </cell>
          <cell r="G78" t="str">
            <v>HR Networks</v>
          </cell>
          <cell r="H78" t="str">
            <v>USU</v>
          </cell>
          <cell r="I78" t="str">
            <v>HR</v>
          </cell>
          <cell r="J78" t="str">
            <v>NETCO</v>
          </cell>
          <cell r="K78" t="str">
            <v>1109</v>
          </cell>
          <cell r="L78" t="str">
            <v>NE-Lincoln</v>
          </cell>
          <cell r="M78" t="str">
            <v>NE</v>
          </cell>
          <cell r="N78" t="str">
            <v>2767</v>
          </cell>
          <cell r="O78" t="str">
            <v>Human Resources Mgr</v>
          </cell>
          <cell r="P78" t="str">
            <v>00</v>
          </cell>
          <cell r="Q78" t="str">
            <v>Exempt</v>
          </cell>
          <cell r="R78" t="str">
            <v>1996-07-01</v>
          </cell>
          <cell r="S78" t="str">
            <v/>
          </cell>
          <cell r="T78" t="str">
            <v>1996-07-01</v>
          </cell>
        </row>
        <row r="79">
          <cell r="A79" t="str">
            <v>Atkins,Wanda S</v>
          </cell>
          <cell r="B79" t="str">
            <v>007793</v>
          </cell>
          <cell r="C79" t="str">
            <v>Full-Time</v>
          </cell>
          <cell r="D79" t="str">
            <v>UCU</v>
          </cell>
          <cell r="E79">
            <v>40</v>
          </cell>
          <cell r="F79" t="str">
            <v>1060</v>
          </cell>
          <cell r="G79" t="str">
            <v>Lake Road Common</v>
          </cell>
          <cell r="H79" t="str">
            <v>USU</v>
          </cell>
          <cell r="I79" t="str">
            <v>PS</v>
          </cell>
          <cell r="J79" t="str">
            <v>SJMOE</v>
          </cell>
          <cell r="K79" t="str">
            <v>1279</v>
          </cell>
          <cell r="L79" t="str">
            <v>MO-St Joseph - Lake Road</v>
          </cell>
          <cell r="M79" t="str">
            <v>MO</v>
          </cell>
          <cell r="N79" t="str">
            <v>S8915</v>
          </cell>
          <cell r="O79" t="str">
            <v>Janitor Thereafter</v>
          </cell>
          <cell r="P79" t="str">
            <v>13</v>
          </cell>
          <cell r="Q79" t="str">
            <v>Nonexempt</v>
          </cell>
          <cell r="R79" t="str">
            <v>1995-03-20</v>
          </cell>
          <cell r="S79" t="str">
            <v/>
          </cell>
          <cell r="T79" t="str">
            <v>1995-03-20</v>
          </cell>
        </row>
        <row r="80">
          <cell r="A80" t="str">
            <v>Atwood,David N</v>
          </cell>
          <cell r="B80" t="str">
            <v>005563</v>
          </cell>
          <cell r="C80" t="str">
            <v>Full-Time</v>
          </cell>
          <cell r="D80" t="str">
            <v>UCU</v>
          </cell>
          <cell r="E80">
            <v>40</v>
          </cell>
          <cell r="F80" t="str">
            <v>5306</v>
          </cell>
          <cell r="G80" t="str">
            <v>Canon City Elec Network Ops</v>
          </cell>
          <cell r="H80" t="str">
            <v>USU</v>
          </cell>
          <cell r="I80" t="str">
            <v>OP</v>
          </cell>
          <cell r="J80" t="str">
            <v>WPCOE</v>
          </cell>
          <cell r="K80" t="str">
            <v>1004</v>
          </cell>
          <cell r="L80" t="str">
            <v>CO-Canon City-Utility Dr</v>
          </cell>
          <cell r="M80" t="str">
            <v>CO</v>
          </cell>
          <cell r="N80" t="str">
            <v>3086</v>
          </cell>
          <cell r="O80" t="str">
            <v>Operations Mgr</v>
          </cell>
          <cell r="P80" t="str">
            <v>00</v>
          </cell>
          <cell r="Q80" t="str">
            <v>Exempt</v>
          </cell>
          <cell r="R80" t="str">
            <v>1999-11-08</v>
          </cell>
          <cell r="S80" t="str">
            <v/>
          </cell>
          <cell r="T80" t="str">
            <v>1999-11-08</v>
          </cell>
        </row>
        <row r="81">
          <cell r="A81" t="str">
            <v>Aue,Holly D</v>
          </cell>
          <cell r="B81" t="str">
            <v>003443</v>
          </cell>
          <cell r="C81" t="str">
            <v>Full-Time</v>
          </cell>
          <cell r="D81" t="str">
            <v>UCU</v>
          </cell>
          <cell r="E81">
            <v>40</v>
          </cell>
          <cell r="F81" t="str">
            <v>5726</v>
          </cell>
          <cell r="G81" t="str">
            <v>Customer Account Correspondenc</v>
          </cell>
          <cell r="H81" t="str">
            <v>USU</v>
          </cell>
          <cell r="I81" t="str">
            <v>CI</v>
          </cell>
          <cell r="J81" t="str">
            <v>NETCO</v>
          </cell>
          <cell r="K81" t="str">
            <v>1000</v>
          </cell>
          <cell r="L81" t="str">
            <v>MO-Raytown</v>
          </cell>
          <cell r="M81" t="str">
            <v>MO</v>
          </cell>
          <cell r="N81" t="str">
            <v>1063</v>
          </cell>
          <cell r="O81" t="str">
            <v>Lead Cust Svcs Assoc Acct Svcs</v>
          </cell>
          <cell r="P81" t="str">
            <v>00</v>
          </cell>
          <cell r="Q81" t="str">
            <v>Nonexempt</v>
          </cell>
          <cell r="R81" t="str">
            <v>1997-10-21</v>
          </cell>
          <cell r="S81" t="str">
            <v/>
          </cell>
          <cell r="T81" t="str">
            <v>1997-10-21</v>
          </cell>
        </row>
        <row r="82">
          <cell r="A82" t="str">
            <v>Auer,Scott C</v>
          </cell>
          <cell r="B82" t="str">
            <v>008249</v>
          </cell>
          <cell r="C82" t="str">
            <v>Full-Time</v>
          </cell>
          <cell r="D82" t="str">
            <v>UCU</v>
          </cell>
          <cell r="E82">
            <v>40</v>
          </cell>
          <cell r="F82" t="str">
            <v>4031</v>
          </cell>
          <cell r="G82" t="str">
            <v>Gen Counsel &amp; Corp Secretary</v>
          </cell>
          <cell r="H82" t="str">
            <v>ESF</v>
          </cell>
          <cell r="I82" t="str">
            <v>SM</v>
          </cell>
          <cell r="J82" t="str">
            <v>AQLCP</v>
          </cell>
          <cell r="K82" t="str">
            <v>1082</v>
          </cell>
          <cell r="L82" t="str">
            <v>MO-Kansas City-W Ninth</v>
          </cell>
          <cell r="M82" t="str">
            <v>MO</v>
          </cell>
          <cell r="N82" t="str">
            <v>2753</v>
          </cell>
          <cell r="O82" t="str">
            <v>Asst Corp Secretary/Legal Mgr</v>
          </cell>
          <cell r="P82" t="str">
            <v>00</v>
          </cell>
          <cell r="Q82" t="str">
            <v>Exempt</v>
          </cell>
          <cell r="R82" t="str">
            <v>2001-03-05</v>
          </cell>
          <cell r="S82" t="str">
            <v/>
          </cell>
          <cell r="T82" t="str">
            <v>2001-03-05</v>
          </cell>
        </row>
        <row r="83">
          <cell r="A83" t="str">
            <v>Aumua,Francie A</v>
          </cell>
          <cell r="B83" t="str">
            <v>010273</v>
          </cell>
          <cell r="C83" t="str">
            <v>Full-Time</v>
          </cell>
          <cell r="D83" t="str">
            <v>UCU</v>
          </cell>
          <cell r="E83">
            <v>40</v>
          </cell>
          <cell r="F83" t="str">
            <v>5702</v>
          </cell>
          <cell r="G83" t="str">
            <v>Customer Srv Ctr-Raytown</v>
          </cell>
          <cell r="H83" t="str">
            <v>USU</v>
          </cell>
          <cell r="I83" t="str">
            <v>CH</v>
          </cell>
          <cell r="J83" t="str">
            <v>NETCO</v>
          </cell>
          <cell r="K83" t="str">
            <v>1000</v>
          </cell>
          <cell r="L83" t="str">
            <v>MO-Raytown</v>
          </cell>
          <cell r="M83" t="str">
            <v>MO</v>
          </cell>
          <cell r="N83" t="str">
            <v>1047</v>
          </cell>
          <cell r="O83" t="str">
            <v>Customer Service Associate CC</v>
          </cell>
          <cell r="P83" t="str">
            <v>00</v>
          </cell>
          <cell r="Q83" t="str">
            <v>Nonexempt</v>
          </cell>
          <cell r="R83" t="str">
            <v>2003-11-03</v>
          </cell>
          <cell r="S83" t="str">
            <v/>
          </cell>
          <cell r="T83" t="str">
            <v>2003-11-03</v>
          </cell>
        </row>
        <row r="84">
          <cell r="A84" t="str">
            <v>Austin,Patricia Ann</v>
          </cell>
          <cell r="B84" t="str">
            <v>003592</v>
          </cell>
          <cell r="C84" t="str">
            <v>Full-Time</v>
          </cell>
          <cell r="D84" t="str">
            <v>UCU</v>
          </cell>
          <cell r="E84">
            <v>40</v>
          </cell>
          <cell r="F84" t="str">
            <v>6124</v>
          </cell>
          <cell r="G84" t="str">
            <v>Community Relations MO</v>
          </cell>
          <cell r="H84" t="str">
            <v>USU</v>
          </cell>
          <cell r="I84" t="str">
            <v>CR</v>
          </cell>
          <cell r="J84" t="str">
            <v>NETCO</v>
          </cell>
          <cell r="K84" t="str">
            <v>1000</v>
          </cell>
          <cell r="L84" t="str">
            <v>MO-Raytown</v>
          </cell>
          <cell r="M84" t="str">
            <v>MO</v>
          </cell>
          <cell r="N84" t="str">
            <v>1003</v>
          </cell>
          <cell r="O84" t="str">
            <v>Sr Admin Assist</v>
          </cell>
          <cell r="P84" t="str">
            <v>00</v>
          </cell>
          <cell r="Q84" t="str">
            <v>Nonexempt</v>
          </cell>
          <cell r="R84" t="str">
            <v>1983-11-07</v>
          </cell>
          <cell r="S84" t="str">
            <v/>
          </cell>
          <cell r="T84" t="str">
            <v>1983-11-07</v>
          </cell>
        </row>
        <row r="85">
          <cell r="A85" t="str">
            <v>Ayers,Steven R</v>
          </cell>
          <cell r="B85" t="str">
            <v>007976</v>
          </cell>
          <cell r="C85" t="str">
            <v>Full-Time</v>
          </cell>
          <cell r="D85" t="str">
            <v>UCU</v>
          </cell>
          <cell r="E85">
            <v>40</v>
          </cell>
          <cell r="F85" t="str">
            <v>5911</v>
          </cell>
          <cell r="G85" t="str">
            <v>St Joseph CS</v>
          </cell>
          <cell r="H85" t="str">
            <v>USU</v>
          </cell>
          <cell r="I85" t="str">
            <v>CS</v>
          </cell>
          <cell r="J85" t="str">
            <v>SJMOE</v>
          </cell>
          <cell r="K85" t="str">
            <v>1278</v>
          </cell>
          <cell r="L85" t="str">
            <v>MO-St Joseph - Atchison</v>
          </cell>
          <cell r="M85" t="str">
            <v>MO</v>
          </cell>
          <cell r="N85" t="str">
            <v>S9636</v>
          </cell>
          <cell r="O85" t="str">
            <v>Customer Svc Tech Elec</v>
          </cell>
          <cell r="P85" t="str">
            <v>13</v>
          </cell>
          <cell r="Q85" t="str">
            <v>Nonexempt</v>
          </cell>
          <cell r="R85" t="str">
            <v>1997-10-27</v>
          </cell>
          <cell r="S85" t="str">
            <v/>
          </cell>
          <cell r="T85" t="str">
            <v>1997-10-27</v>
          </cell>
        </row>
        <row r="86">
          <cell r="A86" t="str">
            <v>Ayres,Verle D</v>
          </cell>
          <cell r="B86" t="str">
            <v>001768</v>
          </cell>
          <cell r="C86" t="str">
            <v>Full-Time</v>
          </cell>
          <cell r="D86" t="str">
            <v>UCU</v>
          </cell>
          <cell r="E86">
            <v>40</v>
          </cell>
          <cell r="F86" t="str">
            <v>5774</v>
          </cell>
          <cell r="G86" t="str">
            <v>NE Omaha Region</v>
          </cell>
          <cell r="H86" t="str">
            <v>USU</v>
          </cell>
          <cell r="I86" t="str">
            <v>CS</v>
          </cell>
          <cell r="J86" t="str">
            <v>PNNEG</v>
          </cell>
          <cell r="K86" t="str">
            <v>1113</v>
          </cell>
          <cell r="L86" t="str">
            <v>NE-Papillion</v>
          </cell>
          <cell r="M86" t="str">
            <v>NE</v>
          </cell>
          <cell r="N86" t="str">
            <v>1553</v>
          </cell>
          <cell r="O86" t="str">
            <v>Lead Operations Tech</v>
          </cell>
          <cell r="P86" t="str">
            <v>00</v>
          </cell>
          <cell r="Q86" t="str">
            <v>Nonexempt</v>
          </cell>
          <cell r="R86" t="str">
            <v>1969-03-01</v>
          </cell>
          <cell r="S86" t="str">
            <v/>
          </cell>
          <cell r="T86" t="str">
            <v>1979-02-12</v>
          </cell>
        </row>
        <row r="87">
          <cell r="A87" t="str">
            <v>Aziere,Cynthia L</v>
          </cell>
          <cell r="B87" t="str">
            <v>008277</v>
          </cell>
          <cell r="C87" t="str">
            <v>Full-Time</v>
          </cell>
          <cell r="D87" t="str">
            <v>UCU</v>
          </cell>
          <cell r="E87">
            <v>40</v>
          </cell>
          <cell r="F87" t="str">
            <v>5709</v>
          </cell>
          <cell r="G87" t="str">
            <v>Remittance Processing</v>
          </cell>
          <cell r="H87" t="str">
            <v>USU</v>
          </cell>
          <cell r="I87" t="str">
            <v>CI</v>
          </cell>
          <cell r="J87" t="str">
            <v>NETCO</v>
          </cell>
          <cell r="K87" t="str">
            <v>1000</v>
          </cell>
          <cell r="L87" t="str">
            <v>MO-Raytown</v>
          </cell>
          <cell r="M87" t="str">
            <v>MO</v>
          </cell>
          <cell r="N87" t="str">
            <v>3039</v>
          </cell>
          <cell r="O87" t="str">
            <v>Sr Vendor Relatnship Specialst</v>
          </cell>
          <cell r="P87" t="str">
            <v>00</v>
          </cell>
          <cell r="Q87" t="str">
            <v>Exempt</v>
          </cell>
          <cell r="R87" t="str">
            <v>2001-03-12</v>
          </cell>
          <cell r="S87" t="str">
            <v/>
          </cell>
          <cell r="T87" t="str">
            <v>2001-03-12</v>
          </cell>
        </row>
        <row r="88">
          <cell r="A88" t="str">
            <v>Bachman,Douglas A</v>
          </cell>
          <cell r="B88" t="str">
            <v>001791</v>
          </cell>
          <cell r="C88" t="str">
            <v>Full-Time</v>
          </cell>
          <cell r="D88" t="str">
            <v>UCU</v>
          </cell>
          <cell r="E88">
            <v>40</v>
          </cell>
          <cell r="F88" t="str">
            <v>5729</v>
          </cell>
          <cell r="G88" t="str">
            <v>Iowa Decorah Cust Serv</v>
          </cell>
          <cell r="H88" t="str">
            <v>USU</v>
          </cell>
          <cell r="I88" t="str">
            <v>CS</v>
          </cell>
          <cell r="J88" t="str">
            <v>PNIAG</v>
          </cell>
          <cell r="K88" t="str">
            <v>1017</v>
          </cell>
          <cell r="L88" t="str">
            <v>IA-Decorah</v>
          </cell>
          <cell r="M88" t="str">
            <v>IA</v>
          </cell>
          <cell r="N88" t="str">
            <v>3107</v>
          </cell>
          <cell r="O88" t="str">
            <v>Operations Technician (UN28)</v>
          </cell>
          <cell r="P88" t="str">
            <v>28</v>
          </cell>
          <cell r="Q88" t="str">
            <v>Nonexempt</v>
          </cell>
          <cell r="R88" t="str">
            <v>1991-07-08</v>
          </cell>
          <cell r="S88" t="str">
            <v>1996-04-01</v>
          </cell>
          <cell r="T88" t="str">
            <v>1993-11-19</v>
          </cell>
        </row>
        <row r="89">
          <cell r="A89" t="str">
            <v>Bachtel,Anthony W</v>
          </cell>
          <cell r="B89" t="str">
            <v>010822</v>
          </cell>
          <cell r="C89" t="str">
            <v>Full-Time</v>
          </cell>
          <cell r="D89" t="str">
            <v>UCU</v>
          </cell>
          <cell r="E89">
            <v>40</v>
          </cell>
          <cell r="F89" t="str">
            <v>5341</v>
          </cell>
          <cell r="G89" t="str">
            <v>Henri/Lex/Rich Elec Ntwrk Ops</v>
          </cell>
          <cell r="H89" t="str">
            <v>USU</v>
          </cell>
          <cell r="I89" t="str">
            <v>OP</v>
          </cell>
          <cell r="J89" t="str">
            <v>MPMOE</v>
          </cell>
          <cell r="K89" t="str">
            <v>1080</v>
          </cell>
          <cell r="L89" t="str">
            <v>MO-Henrietta</v>
          </cell>
          <cell r="M89" t="str">
            <v>MO</v>
          </cell>
          <cell r="N89" t="str">
            <v>U206</v>
          </cell>
          <cell r="O89" t="str">
            <v>Line Foreman</v>
          </cell>
          <cell r="P89" t="str">
            <v>24</v>
          </cell>
          <cell r="Q89" t="str">
            <v>Nonexempt</v>
          </cell>
          <cell r="R89" t="str">
            <v>2005-07-18</v>
          </cell>
          <cell r="S89" t="str">
            <v/>
          </cell>
          <cell r="T89" t="str">
            <v>2005-07-18</v>
          </cell>
        </row>
        <row r="90">
          <cell r="A90" t="str">
            <v>Bacon,Bradley L</v>
          </cell>
          <cell r="B90" t="str">
            <v>006088</v>
          </cell>
          <cell r="C90" t="str">
            <v>Full-Time</v>
          </cell>
          <cell r="D90" t="str">
            <v>UCU</v>
          </cell>
          <cell r="E90">
            <v>40</v>
          </cell>
          <cell r="F90" t="str">
            <v>4031</v>
          </cell>
          <cell r="G90" t="str">
            <v>Gen Counsel &amp; Corp Secretary</v>
          </cell>
          <cell r="H90" t="str">
            <v>ESF</v>
          </cell>
          <cell r="I90" t="str">
            <v>SM</v>
          </cell>
          <cell r="J90" t="str">
            <v>AQLCP</v>
          </cell>
          <cell r="K90" t="str">
            <v>1082</v>
          </cell>
          <cell r="L90" t="str">
            <v>MO-Kansas City-W Ninth</v>
          </cell>
          <cell r="M90" t="str">
            <v>MO</v>
          </cell>
          <cell r="N90" t="str">
            <v>3067</v>
          </cell>
          <cell r="O90" t="str">
            <v>Assoc General Counsel</v>
          </cell>
          <cell r="P90" t="str">
            <v>00</v>
          </cell>
          <cell r="Q90" t="str">
            <v>Exempt</v>
          </cell>
          <cell r="R90" t="str">
            <v>2000-06-30</v>
          </cell>
          <cell r="S90" t="str">
            <v/>
          </cell>
          <cell r="T90" t="str">
            <v>2000-06-30</v>
          </cell>
        </row>
        <row r="91">
          <cell r="A91" t="str">
            <v>Baer,Frank G</v>
          </cell>
          <cell r="B91" t="str">
            <v>000849</v>
          </cell>
          <cell r="C91" t="str">
            <v>Full-Time</v>
          </cell>
          <cell r="D91" t="str">
            <v>UCU</v>
          </cell>
          <cell r="E91">
            <v>40</v>
          </cell>
          <cell r="F91" t="str">
            <v>6164</v>
          </cell>
          <cell r="G91" t="str">
            <v>MO Elect Subst Constr</v>
          </cell>
          <cell r="H91" t="str">
            <v>USU</v>
          </cell>
          <cell r="I91" t="str">
            <v>TS</v>
          </cell>
          <cell r="J91" t="str">
            <v>MPMOE</v>
          </cell>
          <cell r="K91" t="str">
            <v>1090</v>
          </cell>
          <cell r="L91" t="str">
            <v>MO-Oak Grove</v>
          </cell>
          <cell r="M91" t="str">
            <v>MO</v>
          </cell>
          <cell r="N91" t="str">
            <v>U207</v>
          </cell>
          <cell r="O91" t="str">
            <v>Substation Foreman</v>
          </cell>
          <cell r="P91" t="str">
            <v>24</v>
          </cell>
          <cell r="Q91" t="str">
            <v>Nonexempt</v>
          </cell>
          <cell r="R91" t="str">
            <v>1984-02-14</v>
          </cell>
          <cell r="S91" t="str">
            <v/>
          </cell>
          <cell r="T91" t="str">
            <v>1984-02-14</v>
          </cell>
        </row>
        <row r="92">
          <cell r="A92" t="str">
            <v>Baer,Wayne R</v>
          </cell>
          <cell r="B92" t="str">
            <v>001960</v>
          </cell>
          <cell r="C92" t="str">
            <v>Full-Time</v>
          </cell>
          <cell r="D92" t="str">
            <v>UCU</v>
          </cell>
          <cell r="E92">
            <v>40</v>
          </cell>
          <cell r="F92" t="str">
            <v>5775</v>
          </cell>
          <cell r="G92" t="str">
            <v>NE North Region</v>
          </cell>
          <cell r="H92" t="str">
            <v>USU</v>
          </cell>
          <cell r="I92" t="str">
            <v>CS</v>
          </cell>
          <cell r="J92" t="str">
            <v>PNNEG</v>
          </cell>
          <cell r="K92" t="str">
            <v>1105</v>
          </cell>
          <cell r="L92" t="str">
            <v>NE-Columbus-23rd St</v>
          </cell>
          <cell r="M92" t="str">
            <v>NE</v>
          </cell>
          <cell r="N92" t="str">
            <v>1602</v>
          </cell>
          <cell r="O92" t="str">
            <v>Spec Service Tech (UN25)</v>
          </cell>
          <cell r="P92" t="str">
            <v>25</v>
          </cell>
          <cell r="Q92" t="str">
            <v>Nonexempt</v>
          </cell>
          <cell r="R92" t="str">
            <v>1977-04-04</v>
          </cell>
          <cell r="S92" t="str">
            <v/>
          </cell>
          <cell r="T92" t="str">
            <v>1981-04-01</v>
          </cell>
        </row>
        <row r="93">
          <cell r="A93" t="str">
            <v>Bahr,Joseph M</v>
          </cell>
          <cell r="B93" t="str">
            <v>003627</v>
          </cell>
          <cell r="C93" t="str">
            <v>Full-Time</v>
          </cell>
          <cell r="D93" t="str">
            <v>UCU</v>
          </cell>
          <cell r="E93">
            <v>40</v>
          </cell>
          <cell r="F93" t="str">
            <v>6311</v>
          </cell>
          <cell r="G93" t="str">
            <v>Financial Mgmt-AQN State Supp</v>
          </cell>
          <cell r="H93" t="str">
            <v>USU</v>
          </cell>
          <cell r="I93" t="str">
            <v>AT</v>
          </cell>
          <cell r="J93" t="str">
            <v>NETCO</v>
          </cell>
          <cell r="K93" t="str">
            <v>1000</v>
          </cell>
          <cell r="L93" t="str">
            <v>MO-Raytown</v>
          </cell>
          <cell r="M93" t="str">
            <v>MO</v>
          </cell>
          <cell r="N93" t="str">
            <v>3093</v>
          </cell>
          <cell r="O93" t="str">
            <v>Sr Mgr Financial Analysis</v>
          </cell>
          <cell r="P93" t="str">
            <v>00</v>
          </cell>
          <cell r="Q93" t="str">
            <v>Exempt</v>
          </cell>
          <cell r="R93" t="str">
            <v>1981-06-01</v>
          </cell>
          <cell r="S93" t="str">
            <v/>
          </cell>
          <cell r="T93" t="str">
            <v>1981-06-01</v>
          </cell>
        </row>
        <row r="94">
          <cell r="A94" t="str">
            <v>Bailey,Bryan J</v>
          </cell>
          <cell r="B94" t="str">
            <v>010873</v>
          </cell>
          <cell r="C94" t="str">
            <v>Full-Time</v>
          </cell>
          <cell r="D94" t="str">
            <v>UCU</v>
          </cell>
          <cell r="E94">
            <v>40</v>
          </cell>
          <cell r="F94" t="str">
            <v>5735</v>
          </cell>
          <cell r="G94" t="str">
            <v>Iowa Webster City</v>
          </cell>
          <cell r="H94" t="str">
            <v>USU</v>
          </cell>
          <cell r="I94" t="str">
            <v>CS</v>
          </cell>
          <cell r="J94" t="str">
            <v>PNIAG</v>
          </cell>
          <cell r="K94" t="str">
            <v>1025</v>
          </cell>
          <cell r="L94" t="str">
            <v>IA-Webster City-1st St</v>
          </cell>
          <cell r="M94" t="str">
            <v>IA</v>
          </cell>
          <cell r="N94" t="str">
            <v>3171</v>
          </cell>
          <cell r="O94" t="str">
            <v>Service Technician (UN28)</v>
          </cell>
          <cell r="P94" t="str">
            <v>28</v>
          </cell>
          <cell r="Q94" t="str">
            <v>Nonexempt</v>
          </cell>
          <cell r="R94" t="str">
            <v>2005-09-06</v>
          </cell>
          <cell r="S94" t="str">
            <v/>
          </cell>
          <cell r="T94" t="str">
            <v>2005-09-06</v>
          </cell>
        </row>
        <row r="95">
          <cell r="A95" t="str">
            <v>Bailey,Elmo F</v>
          </cell>
          <cell r="B95" t="str">
            <v>000663</v>
          </cell>
          <cell r="C95" t="str">
            <v>Full-Time</v>
          </cell>
          <cell r="D95" t="str">
            <v>UCU</v>
          </cell>
          <cell r="E95">
            <v>40</v>
          </cell>
          <cell r="F95" t="str">
            <v>5303</v>
          </cell>
          <cell r="G95" t="str">
            <v>Pueblo Network Ops</v>
          </cell>
          <cell r="H95" t="str">
            <v>USU</v>
          </cell>
          <cell r="I95" t="str">
            <v>OP</v>
          </cell>
          <cell r="J95" t="str">
            <v>WPCOE</v>
          </cell>
          <cell r="K95" t="str">
            <v>1011</v>
          </cell>
          <cell r="L95" t="str">
            <v>CO-Pueblo-S Victoria Ave</v>
          </cell>
          <cell r="M95" t="str">
            <v>CO</v>
          </cell>
          <cell r="N95" t="str">
            <v>3087</v>
          </cell>
          <cell r="O95" t="str">
            <v>Operations Supv Field</v>
          </cell>
          <cell r="P95" t="str">
            <v>00</v>
          </cell>
          <cell r="Q95" t="str">
            <v>Exempt</v>
          </cell>
          <cell r="R95" t="str">
            <v>1985-06-24</v>
          </cell>
          <cell r="S95" t="str">
            <v/>
          </cell>
          <cell r="T95" t="str">
            <v>1985-06-24</v>
          </cell>
        </row>
        <row r="96">
          <cell r="A96" t="str">
            <v>Bailey,J W</v>
          </cell>
          <cell r="B96" t="str">
            <v>003491</v>
          </cell>
          <cell r="C96" t="str">
            <v>Full-Time</v>
          </cell>
          <cell r="D96" t="str">
            <v>UCU</v>
          </cell>
          <cell r="E96">
            <v>40</v>
          </cell>
          <cell r="F96" t="str">
            <v>1003</v>
          </cell>
          <cell r="G96" t="str">
            <v>Sibley General</v>
          </cell>
          <cell r="H96" t="str">
            <v>USU</v>
          </cell>
          <cell r="I96" t="str">
            <v>PS</v>
          </cell>
          <cell r="J96" t="str">
            <v>MPMOE</v>
          </cell>
          <cell r="K96" t="str">
            <v>1095</v>
          </cell>
          <cell r="L96" t="str">
            <v>MO-Sibley</v>
          </cell>
          <cell r="M96" t="str">
            <v>MO</v>
          </cell>
          <cell r="N96" t="str">
            <v>1786</v>
          </cell>
          <cell r="O96" t="str">
            <v>Operations Supervisor - Plant</v>
          </cell>
          <cell r="P96" t="str">
            <v>00</v>
          </cell>
          <cell r="Q96" t="str">
            <v>Exempt</v>
          </cell>
          <cell r="R96" t="str">
            <v>1963-01-29</v>
          </cell>
          <cell r="S96" t="str">
            <v/>
          </cell>
          <cell r="T96" t="str">
            <v>1963-01-29</v>
          </cell>
        </row>
        <row r="97">
          <cell r="A97" t="str">
            <v>Bailey,Justin L</v>
          </cell>
          <cell r="B97" t="str">
            <v>010080</v>
          </cell>
          <cell r="C97" t="str">
            <v>Full-Time</v>
          </cell>
          <cell r="D97" t="str">
            <v>UCU</v>
          </cell>
          <cell r="E97">
            <v>40</v>
          </cell>
          <cell r="F97" t="str">
            <v>5311</v>
          </cell>
          <cell r="G97" t="str">
            <v>Southern KS Elec Network Ops</v>
          </cell>
          <cell r="H97" t="str">
            <v>USU</v>
          </cell>
          <cell r="I97" t="str">
            <v>OP</v>
          </cell>
          <cell r="J97" t="str">
            <v>WPKSE</v>
          </cell>
          <cell r="K97" t="str">
            <v>1043</v>
          </cell>
          <cell r="L97" t="str">
            <v>KS-Medicine Lodge</v>
          </cell>
          <cell r="M97" t="str">
            <v>KS</v>
          </cell>
          <cell r="N97" t="str">
            <v>1704</v>
          </cell>
          <cell r="O97" t="str">
            <v>Journeyman Lineman (UN22)</v>
          </cell>
          <cell r="P97" t="str">
            <v>22</v>
          </cell>
          <cell r="Q97" t="str">
            <v>Nonexempt</v>
          </cell>
          <cell r="R97" t="str">
            <v>2003-05-13</v>
          </cell>
          <cell r="S97" t="str">
            <v/>
          </cell>
          <cell r="T97" t="str">
            <v>2003-05-13</v>
          </cell>
        </row>
        <row r="98">
          <cell r="A98" t="str">
            <v>Bailey,Lonnie G</v>
          </cell>
          <cell r="B98" t="str">
            <v>002074</v>
          </cell>
          <cell r="C98" t="str">
            <v>Full-Time</v>
          </cell>
          <cell r="D98" t="str">
            <v>UCU</v>
          </cell>
          <cell r="E98">
            <v>40</v>
          </cell>
          <cell r="F98" t="str">
            <v>5735</v>
          </cell>
          <cell r="G98" t="str">
            <v>Iowa Webster City</v>
          </cell>
          <cell r="H98" t="str">
            <v>USU</v>
          </cell>
          <cell r="I98" t="str">
            <v>CS</v>
          </cell>
          <cell r="J98" t="str">
            <v>PNIAG</v>
          </cell>
          <cell r="K98" t="str">
            <v>1020</v>
          </cell>
          <cell r="L98" t="str">
            <v>IA-Forest City</v>
          </cell>
          <cell r="M98" t="str">
            <v>IA</v>
          </cell>
          <cell r="N98" t="str">
            <v>3171</v>
          </cell>
          <cell r="O98" t="str">
            <v>Service Technician (UN28)</v>
          </cell>
          <cell r="P98" t="str">
            <v>28</v>
          </cell>
          <cell r="Q98" t="str">
            <v>Nonexempt</v>
          </cell>
          <cell r="R98" t="str">
            <v>1988-12-01</v>
          </cell>
          <cell r="S98" t="str">
            <v/>
          </cell>
          <cell r="T98" t="str">
            <v>1988-12-01</v>
          </cell>
        </row>
        <row r="99">
          <cell r="A99" t="str">
            <v>Bailey,Nicholas J</v>
          </cell>
          <cell r="B99" t="str">
            <v>010987</v>
          </cell>
          <cell r="C99" t="str">
            <v>Full-Time</v>
          </cell>
          <cell r="D99" t="str">
            <v>UCU</v>
          </cell>
          <cell r="E99">
            <v>40</v>
          </cell>
          <cell r="F99" t="str">
            <v>5735</v>
          </cell>
          <cell r="G99" t="str">
            <v>Iowa Webster City</v>
          </cell>
          <cell r="H99" t="str">
            <v>USU</v>
          </cell>
          <cell r="I99" t="str">
            <v>CS</v>
          </cell>
          <cell r="J99" t="str">
            <v>PNIAG</v>
          </cell>
          <cell r="K99" t="str">
            <v>1020</v>
          </cell>
          <cell r="L99" t="str">
            <v>IA-Forest City</v>
          </cell>
          <cell r="M99" t="str">
            <v>IA</v>
          </cell>
          <cell r="N99" t="str">
            <v>3171</v>
          </cell>
          <cell r="O99" t="str">
            <v>Service Technician (UN28)</v>
          </cell>
          <cell r="P99" t="str">
            <v>28</v>
          </cell>
          <cell r="Q99" t="str">
            <v>Nonexempt</v>
          </cell>
          <cell r="R99" t="str">
            <v>2006-03-06</v>
          </cell>
          <cell r="S99" t="str">
            <v/>
          </cell>
          <cell r="T99" t="str">
            <v>2006-03-06</v>
          </cell>
        </row>
        <row r="100">
          <cell r="A100" t="str">
            <v>Bailey,Susan A</v>
          </cell>
          <cell r="B100" t="str">
            <v>001387</v>
          </cell>
          <cell r="C100" t="str">
            <v>Full-Time</v>
          </cell>
          <cell r="D100" t="str">
            <v>UCU</v>
          </cell>
          <cell r="E100">
            <v>40</v>
          </cell>
          <cell r="F100" t="str">
            <v>5398</v>
          </cell>
          <cell r="G100" t="str">
            <v>General CO Gas Network Ops</v>
          </cell>
          <cell r="H100" t="str">
            <v>USU</v>
          </cell>
          <cell r="I100" t="str">
            <v>OP</v>
          </cell>
          <cell r="J100" t="str">
            <v>PNCOG</v>
          </cell>
          <cell r="K100" t="str">
            <v>1006</v>
          </cell>
          <cell r="L100" t="str">
            <v>CO-Fountain</v>
          </cell>
          <cell r="M100" t="str">
            <v>CO</v>
          </cell>
          <cell r="N100" t="str">
            <v>3086</v>
          </cell>
          <cell r="O100" t="str">
            <v>Operations Mgr</v>
          </cell>
          <cell r="P100" t="str">
            <v>00</v>
          </cell>
          <cell r="Q100" t="str">
            <v>Exempt</v>
          </cell>
          <cell r="R100" t="str">
            <v>1980-01-16</v>
          </cell>
          <cell r="S100" t="str">
            <v/>
          </cell>
          <cell r="T100" t="str">
            <v>1980-01-16</v>
          </cell>
        </row>
        <row r="101">
          <cell r="A101" t="str">
            <v>Baird,Kevin D</v>
          </cell>
          <cell r="B101" t="str">
            <v>008332</v>
          </cell>
          <cell r="C101" t="str">
            <v>Full-Time</v>
          </cell>
          <cell r="D101" t="str">
            <v>UCU</v>
          </cell>
          <cell r="E101">
            <v>40</v>
          </cell>
          <cell r="F101" t="str">
            <v>5716</v>
          </cell>
          <cell r="G101" t="str">
            <v>Field Resources Center-Raytown</v>
          </cell>
          <cell r="H101" t="str">
            <v>USU</v>
          </cell>
          <cell r="I101" t="str">
            <v>FR</v>
          </cell>
          <cell r="J101" t="str">
            <v>NETCO</v>
          </cell>
          <cell r="K101" t="str">
            <v>1000</v>
          </cell>
          <cell r="L101" t="str">
            <v>MO-Raytown</v>
          </cell>
          <cell r="M101" t="str">
            <v>MO</v>
          </cell>
          <cell r="N101" t="str">
            <v>1145</v>
          </cell>
          <cell r="O101" t="str">
            <v>Field Resource Planner</v>
          </cell>
          <cell r="P101" t="str">
            <v>00</v>
          </cell>
          <cell r="Q101" t="str">
            <v>Exempt</v>
          </cell>
          <cell r="R101" t="str">
            <v>2001-04-02</v>
          </cell>
          <cell r="S101" t="str">
            <v/>
          </cell>
          <cell r="T101" t="str">
            <v>2001-04-02</v>
          </cell>
        </row>
        <row r="102">
          <cell r="A102" t="str">
            <v>Baker,Heather M</v>
          </cell>
          <cell r="B102" t="str">
            <v>010532</v>
          </cell>
          <cell r="C102" t="str">
            <v>Part-Time</v>
          </cell>
          <cell r="D102" t="str">
            <v>UCU</v>
          </cell>
          <cell r="E102">
            <v>20</v>
          </cell>
          <cell r="F102" t="str">
            <v>1009</v>
          </cell>
          <cell r="G102" t="str">
            <v>Arthur Mullergren-Great Bend</v>
          </cell>
          <cell r="H102" t="str">
            <v>USU</v>
          </cell>
          <cell r="I102" t="str">
            <v>PS</v>
          </cell>
          <cell r="J102" t="str">
            <v>WPKSE</v>
          </cell>
          <cell r="K102" t="str">
            <v>1034</v>
          </cell>
          <cell r="L102" t="str">
            <v>KS-Great Bend-Highway K96</v>
          </cell>
          <cell r="M102" t="str">
            <v>KS</v>
          </cell>
          <cell r="N102" t="str">
            <v>1134</v>
          </cell>
          <cell r="O102" t="str">
            <v>Admin Asst</v>
          </cell>
          <cell r="P102" t="str">
            <v>00</v>
          </cell>
          <cell r="Q102" t="str">
            <v>Nonexempt</v>
          </cell>
          <cell r="R102" t="str">
            <v>2004-08-30</v>
          </cell>
          <cell r="S102" t="str">
            <v/>
          </cell>
          <cell r="T102" t="str">
            <v>2004-08-30</v>
          </cell>
        </row>
        <row r="103">
          <cell r="A103" t="str">
            <v>Baker,John R</v>
          </cell>
          <cell r="B103" t="str">
            <v>000972</v>
          </cell>
          <cell r="C103" t="str">
            <v>Full-Time</v>
          </cell>
          <cell r="D103" t="str">
            <v>UCU</v>
          </cell>
          <cell r="E103">
            <v>40</v>
          </cell>
          <cell r="F103" t="str">
            <v>5915</v>
          </cell>
          <cell r="G103" t="str">
            <v>Belton 2 Elect Field Ops</v>
          </cell>
          <cell r="H103" t="str">
            <v>USU</v>
          </cell>
          <cell r="I103" t="str">
            <v>DE</v>
          </cell>
          <cell r="J103" t="str">
            <v>MPMOE</v>
          </cell>
          <cell r="K103" t="str">
            <v>1074</v>
          </cell>
          <cell r="L103" t="str">
            <v>MO-Belton</v>
          </cell>
          <cell r="M103" t="str">
            <v>MO</v>
          </cell>
          <cell r="N103" t="str">
            <v>U213</v>
          </cell>
          <cell r="O103" t="str">
            <v>Spc Combo Lineman Svcmn</v>
          </cell>
          <cell r="P103" t="str">
            <v>24</v>
          </cell>
          <cell r="Q103" t="str">
            <v>Nonexempt</v>
          </cell>
          <cell r="R103" t="str">
            <v>1987-07-06</v>
          </cell>
          <cell r="S103" t="str">
            <v/>
          </cell>
          <cell r="T103" t="str">
            <v>1987-07-06</v>
          </cell>
        </row>
        <row r="104">
          <cell r="A104" t="str">
            <v>Baker,Katherine R</v>
          </cell>
          <cell r="B104" t="str">
            <v>011091</v>
          </cell>
          <cell r="C104" t="str">
            <v>Full-Time</v>
          </cell>
          <cell r="D104" t="str">
            <v>UCU</v>
          </cell>
          <cell r="E104">
            <v>40</v>
          </cell>
          <cell r="F104" t="str">
            <v>5869</v>
          </cell>
          <cell r="G104" t="str">
            <v>Customer Support</v>
          </cell>
          <cell r="H104" t="str">
            <v>USU</v>
          </cell>
          <cell r="I104" t="str">
            <v>CS</v>
          </cell>
          <cell r="J104" t="str">
            <v>WPCOE</v>
          </cell>
          <cell r="K104" t="str">
            <v>1011</v>
          </cell>
          <cell r="L104" t="str">
            <v>CO-Pueblo-S Victoria Ave</v>
          </cell>
          <cell r="M104" t="str">
            <v>CO</v>
          </cell>
          <cell r="N104" t="str">
            <v>1664</v>
          </cell>
          <cell r="O104" t="str">
            <v>Customer Service Assoc (UN21)</v>
          </cell>
          <cell r="P104" t="str">
            <v>21</v>
          </cell>
          <cell r="Q104" t="str">
            <v>Nonexempt</v>
          </cell>
          <cell r="R104" t="str">
            <v>2006-06-19</v>
          </cell>
          <cell r="S104" t="str">
            <v/>
          </cell>
          <cell r="T104" t="str">
            <v>2006-06-19</v>
          </cell>
        </row>
        <row r="105">
          <cell r="A105" t="str">
            <v>Baker,Lisa A</v>
          </cell>
          <cell r="B105" t="str">
            <v>010496</v>
          </cell>
          <cell r="C105" t="str">
            <v>Part-Time</v>
          </cell>
          <cell r="D105" t="str">
            <v>UCU</v>
          </cell>
          <cell r="E105">
            <v>25</v>
          </cell>
          <cell r="F105" t="str">
            <v>6327</v>
          </cell>
          <cell r="G105" t="str">
            <v>HR Networks</v>
          </cell>
          <cell r="H105" t="str">
            <v>USU</v>
          </cell>
          <cell r="I105" t="str">
            <v>HR</v>
          </cell>
          <cell r="J105" t="str">
            <v>NETCO</v>
          </cell>
          <cell r="K105" t="str">
            <v>1231</v>
          </cell>
          <cell r="L105" t="str">
            <v>KS-Great Bend-Broadway</v>
          </cell>
          <cell r="M105" t="str">
            <v>KS</v>
          </cell>
          <cell r="N105" t="str">
            <v>1134</v>
          </cell>
          <cell r="O105" t="str">
            <v>Admin Asst</v>
          </cell>
          <cell r="P105" t="str">
            <v>00</v>
          </cell>
          <cell r="Q105" t="str">
            <v>Nonexempt</v>
          </cell>
          <cell r="R105" t="str">
            <v>2004-07-26</v>
          </cell>
          <cell r="S105" t="str">
            <v/>
          </cell>
          <cell r="T105" t="str">
            <v>2004-07-26</v>
          </cell>
        </row>
        <row r="106">
          <cell r="A106" t="str">
            <v>Baker,Ron R</v>
          </cell>
          <cell r="B106" t="str">
            <v>006024</v>
          </cell>
          <cell r="C106" t="str">
            <v>Full-Time</v>
          </cell>
          <cell r="D106" t="str">
            <v>UCU</v>
          </cell>
          <cell r="E106">
            <v>40</v>
          </cell>
          <cell r="F106" t="str">
            <v>6356</v>
          </cell>
          <cell r="G106" t="str">
            <v>IT DBA/Infra Applications</v>
          </cell>
          <cell r="H106" t="str">
            <v>USU</v>
          </cell>
          <cell r="I106" t="str">
            <v>IT</v>
          </cell>
          <cell r="J106" t="str">
            <v>NETCO</v>
          </cell>
          <cell r="K106" t="str">
            <v>1082</v>
          </cell>
          <cell r="L106" t="str">
            <v>MO-Kansas City-W Ninth</v>
          </cell>
          <cell r="M106" t="str">
            <v>MO</v>
          </cell>
          <cell r="N106" t="str">
            <v>1438</v>
          </cell>
          <cell r="O106" t="str">
            <v>Sr Database Administrator</v>
          </cell>
          <cell r="P106" t="str">
            <v>00</v>
          </cell>
          <cell r="Q106" t="str">
            <v>Exempt</v>
          </cell>
          <cell r="R106" t="str">
            <v>2000-06-05</v>
          </cell>
          <cell r="S106" t="str">
            <v/>
          </cell>
          <cell r="T106" t="str">
            <v>2000-06-05</v>
          </cell>
        </row>
        <row r="107">
          <cell r="A107" t="str">
            <v>Baker,Susan A</v>
          </cell>
          <cell r="B107" t="str">
            <v>002757</v>
          </cell>
          <cell r="C107" t="str">
            <v>Full-Time</v>
          </cell>
          <cell r="D107" t="str">
            <v>UCU</v>
          </cell>
          <cell r="E107">
            <v>40</v>
          </cell>
          <cell r="F107" t="str">
            <v>4175</v>
          </cell>
          <cell r="G107" t="str">
            <v>Disbursements</v>
          </cell>
          <cell r="H107" t="str">
            <v>ESF</v>
          </cell>
          <cell r="I107" t="str">
            <v>AT</v>
          </cell>
          <cell r="J107" t="str">
            <v>AQLCP</v>
          </cell>
          <cell r="K107" t="str">
            <v>1082</v>
          </cell>
          <cell r="L107" t="str">
            <v>MO-Kansas City-W Ninth</v>
          </cell>
          <cell r="M107" t="str">
            <v>MO</v>
          </cell>
          <cell r="N107" t="str">
            <v>1020</v>
          </cell>
          <cell r="O107" t="str">
            <v>Sr Accountant</v>
          </cell>
          <cell r="P107" t="str">
            <v>00</v>
          </cell>
          <cell r="Q107" t="str">
            <v>Exempt</v>
          </cell>
          <cell r="R107" t="str">
            <v>1986-02-24</v>
          </cell>
          <cell r="S107" t="str">
            <v/>
          </cell>
          <cell r="T107" t="str">
            <v>1986-06-23</v>
          </cell>
        </row>
        <row r="108">
          <cell r="A108" t="str">
            <v>Bakke,Kim A</v>
          </cell>
          <cell r="B108" t="str">
            <v>010792</v>
          </cell>
          <cell r="C108" t="str">
            <v>Part-Time</v>
          </cell>
          <cell r="D108" t="str">
            <v>UCU</v>
          </cell>
          <cell r="E108">
            <v>30</v>
          </cell>
          <cell r="F108" t="str">
            <v>5827</v>
          </cell>
          <cell r="G108" t="str">
            <v>Fairmont</v>
          </cell>
          <cell r="H108" t="str">
            <v>USU</v>
          </cell>
          <cell r="I108" t="str">
            <v>CS</v>
          </cell>
          <cell r="J108" t="str">
            <v>PNMNG</v>
          </cell>
          <cell r="K108" t="str">
            <v>1230</v>
          </cell>
          <cell r="L108" t="str">
            <v>MN-Windom</v>
          </cell>
          <cell r="M108" t="str">
            <v>MN</v>
          </cell>
          <cell r="N108" t="str">
            <v>1531</v>
          </cell>
          <cell r="O108" t="str">
            <v>Meter Reader</v>
          </cell>
          <cell r="P108" t="str">
            <v>00</v>
          </cell>
          <cell r="Q108" t="str">
            <v>Nonexempt</v>
          </cell>
          <cell r="R108" t="str">
            <v>2005-06-06</v>
          </cell>
          <cell r="S108" t="str">
            <v/>
          </cell>
          <cell r="T108" t="str">
            <v>2005-06-06</v>
          </cell>
        </row>
        <row r="109">
          <cell r="A109" t="str">
            <v>Balk,William J</v>
          </cell>
          <cell r="B109" t="str">
            <v>001871</v>
          </cell>
          <cell r="C109" t="str">
            <v>Full-Time</v>
          </cell>
          <cell r="D109" t="str">
            <v>UCU</v>
          </cell>
          <cell r="E109">
            <v>40</v>
          </cell>
          <cell r="F109" t="str">
            <v>5830</v>
          </cell>
          <cell r="G109" t="str">
            <v>Pine City</v>
          </cell>
          <cell r="H109" t="str">
            <v>USU</v>
          </cell>
          <cell r="I109" t="str">
            <v>CS</v>
          </cell>
          <cell r="J109" t="str">
            <v>PNMNG</v>
          </cell>
          <cell r="K109" t="str">
            <v>1066</v>
          </cell>
          <cell r="L109" t="str">
            <v>MN-Pine City-Sixth St</v>
          </cell>
          <cell r="M109" t="str">
            <v>MN</v>
          </cell>
          <cell r="N109" t="str">
            <v>1525</v>
          </cell>
          <cell r="O109" t="str">
            <v>Operations Technician</v>
          </cell>
          <cell r="P109" t="str">
            <v>00</v>
          </cell>
          <cell r="Q109" t="str">
            <v>Nonexempt</v>
          </cell>
          <cell r="R109" t="str">
            <v>1985-01-01</v>
          </cell>
          <cell r="S109" t="str">
            <v/>
          </cell>
          <cell r="T109" t="str">
            <v>1985-01-01</v>
          </cell>
        </row>
        <row r="110">
          <cell r="A110" t="str">
            <v>Ballew,William R</v>
          </cell>
          <cell r="B110" t="str">
            <v>010940</v>
          </cell>
          <cell r="C110" t="str">
            <v>Full-Time</v>
          </cell>
          <cell r="D110" t="str">
            <v>UCU</v>
          </cell>
          <cell r="E110">
            <v>40</v>
          </cell>
          <cell r="F110" t="str">
            <v>6356</v>
          </cell>
          <cell r="G110" t="str">
            <v>IT DBA/Infra Applications</v>
          </cell>
          <cell r="H110" t="str">
            <v>USU</v>
          </cell>
          <cell r="I110" t="str">
            <v>IT</v>
          </cell>
          <cell r="J110" t="str">
            <v>NETCO</v>
          </cell>
          <cell r="K110" t="str">
            <v>1082</v>
          </cell>
          <cell r="L110" t="str">
            <v>MO-Kansas City-W Ninth</v>
          </cell>
          <cell r="M110" t="str">
            <v>MO</v>
          </cell>
          <cell r="N110" t="str">
            <v>1458</v>
          </cell>
          <cell r="O110" t="str">
            <v>Sr Technical Consultant IT</v>
          </cell>
          <cell r="P110" t="str">
            <v>00</v>
          </cell>
          <cell r="Q110" t="str">
            <v>Exempt</v>
          </cell>
          <cell r="R110" t="str">
            <v>2005-11-16</v>
          </cell>
          <cell r="S110" t="str">
            <v/>
          </cell>
          <cell r="T110" t="str">
            <v>2005-11-16</v>
          </cell>
        </row>
        <row r="111">
          <cell r="A111" t="str">
            <v>Bandy,Anthony E</v>
          </cell>
          <cell r="B111" t="str">
            <v>001328</v>
          </cell>
          <cell r="C111" t="str">
            <v>Full-Time</v>
          </cell>
          <cell r="D111" t="str">
            <v>UCU</v>
          </cell>
          <cell r="E111">
            <v>40</v>
          </cell>
          <cell r="F111" t="str">
            <v>5403</v>
          </cell>
          <cell r="G111" t="str">
            <v>Burlington Network Ops</v>
          </cell>
          <cell r="H111" t="str">
            <v>USU</v>
          </cell>
          <cell r="I111" t="str">
            <v>OP</v>
          </cell>
          <cell r="J111" t="str">
            <v>PNCOG</v>
          </cell>
          <cell r="K111" t="str">
            <v>1159</v>
          </cell>
          <cell r="L111" t="str">
            <v>CO-Limon-County Rd</v>
          </cell>
          <cell r="M111" t="str">
            <v>CO</v>
          </cell>
          <cell r="N111" t="str">
            <v>1529</v>
          </cell>
          <cell r="O111" t="str">
            <v>Utility Service Technician</v>
          </cell>
          <cell r="P111" t="str">
            <v>00</v>
          </cell>
          <cell r="Q111" t="str">
            <v>Nonexempt</v>
          </cell>
          <cell r="R111" t="str">
            <v>1987-04-16</v>
          </cell>
          <cell r="S111" t="str">
            <v/>
          </cell>
          <cell r="T111" t="str">
            <v>1987-04-16</v>
          </cell>
        </row>
        <row r="112">
          <cell r="A112" t="str">
            <v>Bandy,Charles K</v>
          </cell>
          <cell r="B112" t="str">
            <v>000242</v>
          </cell>
          <cell r="C112" t="str">
            <v>Full-Time</v>
          </cell>
          <cell r="D112" t="str">
            <v>UCU</v>
          </cell>
          <cell r="E112">
            <v>40</v>
          </cell>
          <cell r="F112" t="str">
            <v>5733</v>
          </cell>
          <cell r="G112" t="str">
            <v>Iowa Dubuque Cust Serv</v>
          </cell>
          <cell r="H112" t="str">
            <v>USU</v>
          </cell>
          <cell r="I112" t="str">
            <v>CS</v>
          </cell>
          <cell r="J112" t="str">
            <v>PNIAG</v>
          </cell>
          <cell r="K112" t="str">
            <v>1019</v>
          </cell>
          <cell r="L112" t="str">
            <v>IA-Dubuque-Cedar Cross Rd</v>
          </cell>
          <cell r="M112" t="str">
            <v>IA</v>
          </cell>
          <cell r="N112" t="str">
            <v>3087</v>
          </cell>
          <cell r="O112" t="str">
            <v>Operations Supv Field</v>
          </cell>
          <cell r="P112" t="str">
            <v>00</v>
          </cell>
          <cell r="Q112" t="str">
            <v>Exempt</v>
          </cell>
          <cell r="R112" t="str">
            <v>1993-05-18</v>
          </cell>
          <cell r="S112" t="str">
            <v>2006-05-22</v>
          </cell>
          <cell r="T112" t="str">
            <v>1996-05-22</v>
          </cell>
        </row>
        <row r="113">
          <cell r="A113" t="str">
            <v>Banks,Michelle D</v>
          </cell>
          <cell r="B113" t="str">
            <v>010858</v>
          </cell>
          <cell r="C113" t="str">
            <v>Full-Time</v>
          </cell>
          <cell r="D113" t="str">
            <v>UCU</v>
          </cell>
          <cell r="E113">
            <v>40</v>
          </cell>
          <cell r="F113" t="str">
            <v>5227</v>
          </cell>
          <cell r="G113" t="str">
            <v>NE Business Operations</v>
          </cell>
          <cell r="H113" t="str">
            <v>USU</v>
          </cell>
          <cell r="I113" t="str">
            <v>NM</v>
          </cell>
          <cell r="J113" t="str">
            <v>PNNEG</v>
          </cell>
          <cell r="K113" t="str">
            <v>1109</v>
          </cell>
          <cell r="L113" t="str">
            <v>NE-Lincoln</v>
          </cell>
          <cell r="M113" t="str">
            <v>NE</v>
          </cell>
          <cell r="N113" t="str">
            <v>1631</v>
          </cell>
          <cell r="O113" t="str">
            <v>Meter Reader Utility (UN25)</v>
          </cell>
          <cell r="P113" t="str">
            <v>25</v>
          </cell>
          <cell r="Q113" t="str">
            <v>Nonexempt</v>
          </cell>
          <cell r="R113" t="str">
            <v>2005-08-22</v>
          </cell>
          <cell r="S113" t="str">
            <v/>
          </cell>
          <cell r="T113" t="str">
            <v>2005-08-22</v>
          </cell>
        </row>
        <row r="114">
          <cell r="A114" t="str">
            <v>Banks,Trene N</v>
          </cell>
          <cell r="B114" t="str">
            <v>010017</v>
          </cell>
          <cell r="C114" t="str">
            <v>Full-Time</v>
          </cell>
          <cell r="D114" t="str">
            <v>UCU</v>
          </cell>
          <cell r="E114">
            <v>40</v>
          </cell>
          <cell r="F114" t="str">
            <v>5702</v>
          </cell>
          <cell r="G114" t="str">
            <v>Customer Srv Ctr-Raytown</v>
          </cell>
          <cell r="H114" t="str">
            <v>USU</v>
          </cell>
          <cell r="I114" t="str">
            <v>CH</v>
          </cell>
          <cell r="J114" t="str">
            <v>NETCO</v>
          </cell>
          <cell r="K114" t="str">
            <v>1000</v>
          </cell>
          <cell r="L114" t="str">
            <v>MO-Raytown</v>
          </cell>
          <cell r="M114" t="str">
            <v>MO</v>
          </cell>
          <cell r="N114" t="str">
            <v>1047</v>
          </cell>
          <cell r="O114" t="str">
            <v>Customer Service Associate CC</v>
          </cell>
          <cell r="P114" t="str">
            <v>00</v>
          </cell>
          <cell r="Q114" t="str">
            <v>Nonexempt</v>
          </cell>
          <cell r="R114" t="str">
            <v>2003-02-10</v>
          </cell>
          <cell r="S114" t="str">
            <v/>
          </cell>
          <cell r="T114" t="str">
            <v>2003-02-10</v>
          </cell>
        </row>
        <row r="115">
          <cell r="A115" t="str">
            <v>Banning,Jerl L</v>
          </cell>
          <cell r="B115" t="str">
            <v>005944</v>
          </cell>
          <cell r="C115" t="str">
            <v>Full-Time</v>
          </cell>
          <cell r="D115" t="str">
            <v>UCU</v>
          </cell>
          <cell r="E115">
            <v>40</v>
          </cell>
          <cell r="F115" t="str">
            <v>4220</v>
          </cell>
          <cell r="G115" t="str">
            <v>HR Compensation</v>
          </cell>
          <cell r="H115" t="str">
            <v>ESF</v>
          </cell>
          <cell r="I115" t="str">
            <v>HR</v>
          </cell>
          <cell r="J115" t="str">
            <v>AQLCP</v>
          </cell>
          <cell r="K115" t="str">
            <v>1082</v>
          </cell>
          <cell r="L115" t="str">
            <v>MO-Kansas City-W Ninth</v>
          </cell>
          <cell r="M115" t="str">
            <v>MO</v>
          </cell>
          <cell r="N115" t="str">
            <v>2004</v>
          </cell>
          <cell r="O115" t="str">
            <v>Dir Comp &amp; Org Effect</v>
          </cell>
          <cell r="P115" t="str">
            <v>00</v>
          </cell>
          <cell r="Q115" t="str">
            <v>Exempt</v>
          </cell>
          <cell r="R115" t="str">
            <v>2000-05-04</v>
          </cell>
          <cell r="S115" t="str">
            <v/>
          </cell>
          <cell r="T115" t="str">
            <v>2000-05-04</v>
          </cell>
        </row>
        <row r="116">
          <cell r="A116" t="str">
            <v>Baraga,James J</v>
          </cell>
          <cell r="B116" t="str">
            <v>005755</v>
          </cell>
          <cell r="C116" t="str">
            <v>Full-Time</v>
          </cell>
          <cell r="D116" t="str">
            <v>UCU</v>
          </cell>
          <cell r="E116">
            <v>40</v>
          </cell>
          <cell r="F116" t="str">
            <v>5842</v>
          </cell>
          <cell r="G116" t="str">
            <v>Cloquet</v>
          </cell>
          <cell r="H116" t="str">
            <v>USU</v>
          </cell>
          <cell r="I116" t="str">
            <v>CS</v>
          </cell>
          <cell r="J116" t="str">
            <v>NMMNG</v>
          </cell>
          <cell r="K116" t="str">
            <v>1055</v>
          </cell>
          <cell r="L116" t="str">
            <v>MN-Chisholm</v>
          </cell>
          <cell r="M116" t="str">
            <v>MN</v>
          </cell>
          <cell r="N116" t="str">
            <v>1595</v>
          </cell>
          <cell r="O116" t="str">
            <v>Service Tech Class 2 (UN26)</v>
          </cell>
          <cell r="P116" t="str">
            <v>26</v>
          </cell>
          <cell r="Q116" t="str">
            <v>Nonexempt</v>
          </cell>
          <cell r="R116" t="str">
            <v>2000-01-10</v>
          </cell>
          <cell r="S116" t="str">
            <v/>
          </cell>
          <cell r="T116" t="str">
            <v>2000-01-10</v>
          </cell>
        </row>
        <row r="117">
          <cell r="A117" t="str">
            <v>Barbee,Robert G</v>
          </cell>
          <cell r="B117" t="str">
            <v>000866</v>
          </cell>
          <cell r="C117" t="str">
            <v>Full-Time</v>
          </cell>
          <cell r="D117" t="str">
            <v>UCU</v>
          </cell>
          <cell r="E117">
            <v>40</v>
          </cell>
          <cell r="F117" t="str">
            <v>5557</v>
          </cell>
          <cell r="G117" t="str">
            <v>Materials Mgmt-MO MPS</v>
          </cell>
          <cell r="H117" t="str">
            <v>USU</v>
          </cell>
          <cell r="I117" t="str">
            <v>MM</v>
          </cell>
          <cell r="J117" t="str">
            <v>NETCO</v>
          </cell>
          <cell r="K117" t="str">
            <v>1118</v>
          </cell>
          <cell r="L117" t="str">
            <v>MO-Clinton-N 3rd</v>
          </cell>
          <cell r="M117" t="str">
            <v>MO</v>
          </cell>
          <cell r="N117" t="str">
            <v>2871</v>
          </cell>
          <cell r="O117" t="str">
            <v>Sr Storekeeper</v>
          </cell>
          <cell r="P117" t="str">
            <v>00</v>
          </cell>
          <cell r="Q117" t="str">
            <v>Nonexempt</v>
          </cell>
          <cell r="R117" t="str">
            <v>1970-05-27</v>
          </cell>
          <cell r="S117" t="str">
            <v/>
          </cell>
          <cell r="T117" t="str">
            <v>1970-05-27</v>
          </cell>
        </row>
        <row r="118">
          <cell r="A118" t="str">
            <v>Barber,Alan L</v>
          </cell>
          <cell r="B118" t="str">
            <v>001812</v>
          </cell>
          <cell r="C118" t="str">
            <v>Full-Time</v>
          </cell>
          <cell r="D118" t="str">
            <v>UCU</v>
          </cell>
          <cell r="E118">
            <v>40</v>
          </cell>
          <cell r="F118" t="str">
            <v>5384</v>
          </cell>
          <cell r="G118" t="str">
            <v>Wichita Gas Field Svcs</v>
          </cell>
          <cell r="H118" t="str">
            <v>USU</v>
          </cell>
          <cell r="I118" t="str">
            <v>OP</v>
          </cell>
          <cell r="J118" t="str">
            <v>PNKSG</v>
          </cell>
          <cell r="K118" t="str">
            <v>1137</v>
          </cell>
          <cell r="L118" t="str">
            <v>KS-Wichita-W Harry</v>
          </cell>
          <cell r="M118" t="str">
            <v>KS</v>
          </cell>
          <cell r="N118" t="str">
            <v>1529</v>
          </cell>
          <cell r="O118" t="str">
            <v>Utility Service Technician</v>
          </cell>
          <cell r="P118" t="str">
            <v>00</v>
          </cell>
          <cell r="Q118" t="str">
            <v>Nonexempt</v>
          </cell>
          <cell r="R118" t="str">
            <v>1993-07-06</v>
          </cell>
          <cell r="S118" t="str">
            <v/>
          </cell>
          <cell r="T118" t="str">
            <v>1993-07-06</v>
          </cell>
        </row>
        <row r="119">
          <cell r="A119" t="str">
            <v>Barchers,Otis L</v>
          </cell>
          <cell r="B119" t="str">
            <v>003624</v>
          </cell>
          <cell r="C119" t="str">
            <v>Full-Time</v>
          </cell>
          <cell r="D119" t="str">
            <v>UCU</v>
          </cell>
          <cell r="E119">
            <v>40</v>
          </cell>
          <cell r="F119" t="str">
            <v>5259</v>
          </cell>
          <cell r="G119" t="str">
            <v>MO Electric Planning &amp; Design</v>
          </cell>
          <cell r="H119" t="str">
            <v>USU</v>
          </cell>
          <cell r="I119" t="str">
            <v>NM</v>
          </cell>
          <cell r="J119" t="str">
            <v>MPMOE</v>
          </cell>
          <cell r="K119" t="str">
            <v>1000</v>
          </cell>
          <cell r="L119" t="str">
            <v>MO-Raytown</v>
          </cell>
          <cell r="M119" t="str">
            <v>MO</v>
          </cell>
          <cell r="N119" t="str">
            <v>2145</v>
          </cell>
          <cell r="O119" t="str">
            <v>Supervisory Engineer</v>
          </cell>
          <cell r="P119" t="str">
            <v>00</v>
          </cell>
          <cell r="Q119" t="str">
            <v>Exempt</v>
          </cell>
          <cell r="R119" t="str">
            <v>1968-08-19</v>
          </cell>
          <cell r="S119" t="str">
            <v/>
          </cell>
          <cell r="T119" t="str">
            <v>1968-08-19</v>
          </cell>
        </row>
        <row r="120">
          <cell r="A120" t="str">
            <v>Barker,Constance S</v>
          </cell>
          <cell r="B120" t="str">
            <v>010460</v>
          </cell>
          <cell r="C120" t="str">
            <v>Full-Time</v>
          </cell>
          <cell r="D120" t="str">
            <v>UCU</v>
          </cell>
          <cell r="E120">
            <v>40</v>
          </cell>
          <cell r="F120" t="str">
            <v>5710</v>
          </cell>
          <cell r="G120" t="str">
            <v>Credit and Collections</v>
          </cell>
          <cell r="H120" t="str">
            <v>USU</v>
          </cell>
          <cell r="I120" t="str">
            <v>CI</v>
          </cell>
          <cell r="J120" t="str">
            <v>NETCO</v>
          </cell>
          <cell r="K120" t="str">
            <v>1000</v>
          </cell>
          <cell r="L120" t="str">
            <v>MO-Raytown</v>
          </cell>
          <cell r="M120" t="str">
            <v>MO</v>
          </cell>
          <cell r="N120" t="str">
            <v>1067</v>
          </cell>
          <cell r="O120" t="str">
            <v>Assoc Cust Svc Acct Svcs I</v>
          </cell>
          <cell r="P120" t="str">
            <v>00</v>
          </cell>
          <cell r="Q120" t="str">
            <v>Nonexempt</v>
          </cell>
          <cell r="R120" t="str">
            <v>2004-06-21</v>
          </cell>
          <cell r="S120" t="str">
            <v/>
          </cell>
          <cell r="T120" t="str">
            <v>2004-06-21</v>
          </cell>
        </row>
        <row r="121">
          <cell r="A121" t="str">
            <v>Barker,Gina M</v>
          </cell>
          <cell r="B121" t="str">
            <v>010345</v>
          </cell>
          <cell r="C121" t="str">
            <v>Full-Time</v>
          </cell>
          <cell r="D121" t="str">
            <v>UCU</v>
          </cell>
          <cell r="E121">
            <v>40</v>
          </cell>
          <cell r="F121" t="str">
            <v>5702</v>
          </cell>
          <cell r="G121" t="str">
            <v>Customer Srv Ctr-Raytown</v>
          </cell>
          <cell r="H121" t="str">
            <v>USU</v>
          </cell>
          <cell r="I121" t="str">
            <v>CH</v>
          </cell>
          <cell r="J121" t="str">
            <v>NETCO</v>
          </cell>
          <cell r="K121" t="str">
            <v>1000</v>
          </cell>
          <cell r="L121" t="str">
            <v>MO-Raytown</v>
          </cell>
          <cell r="M121" t="str">
            <v>MO</v>
          </cell>
          <cell r="N121" t="str">
            <v>1047</v>
          </cell>
          <cell r="O121" t="str">
            <v>Customer Service Associate CC</v>
          </cell>
          <cell r="P121" t="str">
            <v>00</v>
          </cell>
          <cell r="Q121" t="str">
            <v>Nonexempt</v>
          </cell>
          <cell r="R121" t="str">
            <v>2004-02-16</v>
          </cell>
          <cell r="S121" t="str">
            <v>2004-09-13</v>
          </cell>
          <cell r="T121" t="str">
            <v>2004-02-16</v>
          </cell>
        </row>
        <row r="122">
          <cell r="A122" t="str">
            <v>Barnes,James R</v>
          </cell>
          <cell r="B122" t="str">
            <v>000558</v>
          </cell>
          <cell r="C122" t="str">
            <v>Full-Time</v>
          </cell>
          <cell r="D122" t="str">
            <v>UCU</v>
          </cell>
          <cell r="E122">
            <v>40</v>
          </cell>
          <cell r="F122" t="str">
            <v>1008</v>
          </cell>
          <cell r="G122" t="str">
            <v>Judson Large-Dodge City</v>
          </cell>
          <cell r="H122" t="str">
            <v>USU</v>
          </cell>
          <cell r="I122" t="str">
            <v>PS</v>
          </cell>
          <cell r="J122" t="str">
            <v>WPKSE</v>
          </cell>
          <cell r="K122" t="str">
            <v>1155</v>
          </cell>
          <cell r="L122" t="str">
            <v>KS-Dodge City-Fort Dodge Rd</v>
          </cell>
          <cell r="M122" t="str">
            <v>KS</v>
          </cell>
          <cell r="N122" t="str">
            <v>2086</v>
          </cell>
          <cell r="O122" t="str">
            <v>Master Prod Mechanic II (UN22)</v>
          </cell>
          <cell r="P122" t="str">
            <v>22</v>
          </cell>
          <cell r="Q122" t="str">
            <v>Nonexempt</v>
          </cell>
          <cell r="R122" t="str">
            <v>1969-09-02</v>
          </cell>
          <cell r="S122" t="str">
            <v/>
          </cell>
          <cell r="T122" t="str">
            <v>1969-09-02</v>
          </cell>
        </row>
        <row r="123">
          <cell r="A123" t="str">
            <v>Barnes,Stacia M</v>
          </cell>
          <cell r="B123" t="str">
            <v>002750</v>
          </cell>
          <cell r="C123" t="str">
            <v>Full-Time</v>
          </cell>
          <cell r="D123" t="str">
            <v>UCU</v>
          </cell>
          <cell r="E123">
            <v>40</v>
          </cell>
          <cell r="F123" t="str">
            <v>6312</v>
          </cell>
          <cell r="G123" t="str">
            <v>Financial Mgmt-AQN Central Sup</v>
          </cell>
          <cell r="H123" t="str">
            <v>USU</v>
          </cell>
          <cell r="I123" t="str">
            <v>AT</v>
          </cell>
          <cell r="J123" t="str">
            <v>NETCO</v>
          </cell>
          <cell r="K123" t="str">
            <v>1000</v>
          </cell>
          <cell r="L123" t="str">
            <v>MO-Raytown</v>
          </cell>
          <cell r="M123" t="str">
            <v>MO</v>
          </cell>
          <cell r="N123" t="str">
            <v>2912</v>
          </cell>
          <cell r="O123" t="str">
            <v>Financial Mgmt Project Leader</v>
          </cell>
          <cell r="P123" t="str">
            <v>00</v>
          </cell>
          <cell r="Q123" t="str">
            <v>Exempt</v>
          </cell>
          <cell r="R123" t="str">
            <v>1989-06-19</v>
          </cell>
          <cell r="S123" t="str">
            <v/>
          </cell>
          <cell r="T123" t="str">
            <v>1993-07-03</v>
          </cell>
        </row>
        <row r="124">
          <cell r="A124" t="str">
            <v>Barnes,William F</v>
          </cell>
          <cell r="B124" t="str">
            <v>000762</v>
          </cell>
          <cell r="C124" t="str">
            <v>Full-Time</v>
          </cell>
          <cell r="D124" t="str">
            <v>UCU</v>
          </cell>
          <cell r="E124">
            <v>40</v>
          </cell>
          <cell r="F124" t="str">
            <v>5340</v>
          </cell>
          <cell r="G124" t="str">
            <v>Liberty Elec Network Ops</v>
          </cell>
          <cell r="H124" t="str">
            <v>USU</v>
          </cell>
          <cell r="I124" t="str">
            <v>OP</v>
          </cell>
          <cell r="J124" t="str">
            <v>MPMOE</v>
          </cell>
          <cell r="K124" t="str">
            <v>1084</v>
          </cell>
          <cell r="L124" t="str">
            <v>MO-Liberty</v>
          </cell>
          <cell r="M124" t="str">
            <v>MO</v>
          </cell>
          <cell r="N124" t="str">
            <v>U201</v>
          </cell>
          <cell r="O124" t="str">
            <v>Customer Serviceman</v>
          </cell>
          <cell r="P124" t="str">
            <v>24</v>
          </cell>
          <cell r="Q124" t="str">
            <v>Nonexempt</v>
          </cell>
          <cell r="R124" t="str">
            <v>1979-08-06</v>
          </cell>
          <cell r="S124" t="str">
            <v/>
          </cell>
          <cell r="T124" t="str">
            <v>1979-08-06</v>
          </cell>
        </row>
        <row r="125">
          <cell r="A125" t="str">
            <v>Barnett,David M</v>
          </cell>
          <cell r="B125" t="str">
            <v>000959</v>
          </cell>
          <cell r="C125" t="str">
            <v>Full-Time</v>
          </cell>
          <cell r="D125" t="str">
            <v>UCU</v>
          </cell>
          <cell r="E125">
            <v>40</v>
          </cell>
          <cell r="F125" t="str">
            <v>5346</v>
          </cell>
          <cell r="G125" t="str">
            <v>Clinton Elec Network Ops</v>
          </cell>
          <cell r="H125" t="str">
            <v>USU</v>
          </cell>
          <cell r="I125" t="str">
            <v>OP</v>
          </cell>
          <cell r="J125" t="str">
            <v>MPMOE</v>
          </cell>
          <cell r="K125" t="str">
            <v>1118</v>
          </cell>
          <cell r="L125" t="str">
            <v>MO-Clinton-N 3rd</v>
          </cell>
          <cell r="M125" t="str">
            <v>MO</v>
          </cell>
          <cell r="N125" t="str">
            <v>U208</v>
          </cell>
          <cell r="O125" t="str">
            <v>Journeyman Lineman</v>
          </cell>
          <cell r="P125" t="str">
            <v>24</v>
          </cell>
          <cell r="Q125" t="str">
            <v>Nonexempt</v>
          </cell>
          <cell r="R125" t="str">
            <v>1979-10-26</v>
          </cell>
          <cell r="S125" t="str">
            <v/>
          </cell>
          <cell r="T125" t="str">
            <v>1979-10-26</v>
          </cell>
        </row>
        <row r="126">
          <cell r="A126" t="str">
            <v>Barrett,John R</v>
          </cell>
          <cell r="B126" t="str">
            <v>010159</v>
          </cell>
          <cell r="C126" t="str">
            <v>Full-Time</v>
          </cell>
          <cell r="D126" t="str">
            <v>UCU</v>
          </cell>
          <cell r="E126">
            <v>40</v>
          </cell>
          <cell r="F126" t="str">
            <v>6379</v>
          </cell>
          <cell r="G126" t="str">
            <v>Reg Legislative Svcs-NE</v>
          </cell>
          <cell r="H126" t="str">
            <v>USU</v>
          </cell>
          <cell r="I126" t="str">
            <v>RE</v>
          </cell>
          <cell r="J126" t="str">
            <v>PNNEG</v>
          </cell>
          <cell r="K126" t="str">
            <v>1143</v>
          </cell>
          <cell r="L126" t="str">
            <v>NE-Omaha-Capitol Ave</v>
          </cell>
          <cell r="M126" t="str">
            <v>NE</v>
          </cell>
          <cell r="N126" t="str">
            <v>1842</v>
          </cell>
          <cell r="O126" t="str">
            <v>Mgr Government Services</v>
          </cell>
          <cell r="P126" t="str">
            <v>00</v>
          </cell>
          <cell r="Q126" t="str">
            <v>Exempt</v>
          </cell>
          <cell r="R126" t="str">
            <v>2003-08-18</v>
          </cell>
          <cell r="S126" t="str">
            <v/>
          </cell>
          <cell r="T126" t="str">
            <v>2003-08-18</v>
          </cell>
        </row>
        <row r="127">
          <cell r="A127" t="str">
            <v>Barritt,Tony L</v>
          </cell>
          <cell r="B127" t="str">
            <v>007606</v>
          </cell>
          <cell r="C127" t="str">
            <v>Full-Time</v>
          </cell>
          <cell r="D127" t="str">
            <v>UCU</v>
          </cell>
          <cell r="E127">
            <v>40</v>
          </cell>
          <cell r="F127" t="str">
            <v>1003</v>
          </cell>
          <cell r="G127" t="str">
            <v>Sibley General</v>
          </cell>
          <cell r="H127" t="str">
            <v>USU</v>
          </cell>
          <cell r="I127" t="str">
            <v>PS</v>
          </cell>
          <cell r="J127" t="str">
            <v>MPMOE</v>
          </cell>
          <cell r="K127" t="str">
            <v>1095</v>
          </cell>
          <cell r="L127" t="str">
            <v>MO-Sibley</v>
          </cell>
          <cell r="M127" t="str">
            <v>MO</v>
          </cell>
          <cell r="N127" t="str">
            <v>U3111</v>
          </cell>
          <cell r="O127" t="str">
            <v>Electronic Technician</v>
          </cell>
          <cell r="P127" t="str">
            <v>24</v>
          </cell>
          <cell r="Q127" t="str">
            <v>Nonexempt</v>
          </cell>
          <cell r="R127" t="str">
            <v>2000-09-18</v>
          </cell>
          <cell r="S127" t="str">
            <v/>
          </cell>
          <cell r="T127" t="str">
            <v>2000-09-18</v>
          </cell>
        </row>
        <row r="128">
          <cell r="A128" t="str">
            <v>Barry,Michael G</v>
          </cell>
          <cell r="B128" t="str">
            <v>001944</v>
          </cell>
          <cell r="C128" t="str">
            <v>Full-Time</v>
          </cell>
          <cell r="D128" t="str">
            <v>UCU</v>
          </cell>
          <cell r="E128">
            <v>40</v>
          </cell>
          <cell r="F128" t="str">
            <v>5770</v>
          </cell>
          <cell r="G128" t="str">
            <v>NE Customer Relations</v>
          </cell>
          <cell r="H128" t="str">
            <v>USU</v>
          </cell>
          <cell r="I128" t="str">
            <v>CS</v>
          </cell>
          <cell r="J128" t="str">
            <v>PNNEG</v>
          </cell>
          <cell r="K128" t="str">
            <v>1109</v>
          </cell>
          <cell r="L128" t="str">
            <v>NE-Lincoln</v>
          </cell>
          <cell r="M128" t="str">
            <v>NE</v>
          </cell>
          <cell r="N128" t="str">
            <v>3077</v>
          </cell>
          <cell r="O128" t="str">
            <v>Customer Relations Rep</v>
          </cell>
          <cell r="P128" t="str">
            <v>00</v>
          </cell>
          <cell r="Q128" t="str">
            <v>Exempt</v>
          </cell>
          <cell r="R128" t="str">
            <v>1994-03-07</v>
          </cell>
          <cell r="S128" t="str">
            <v/>
          </cell>
          <cell r="T128" t="str">
            <v>1994-03-07</v>
          </cell>
        </row>
        <row r="129">
          <cell r="A129" t="str">
            <v>Bartek,Patricia L</v>
          </cell>
          <cell r="B129" t="str">
            <v>001942</v>
          </cell>
          <cell r="C129" t="str">
            <v>Full-Time</v>
          </cell>
          <cell r="D129" t="str">
            <v>UCU</v>
          </cell>
          <cell r="E129">
            <v>40</v>
          </cell>
          <cell r="F129" t="str">
            <v>5771</v>
          </cell>
          <cell r="G129" t="str">
            <v>NE Lincoln Region</v>
          </cell>
          <cell r="H129" t="str">
            <v>USU</v>
          </cell>
          <cell r="I129" t="str">
            <v>CS</v>
          </cell>
          <cell r="J129" t="str">
            <v>PNNEG</v>
          </cell>
          <cell r="K129" t="str">
            <v>1109</v>
          </cell>
          <cell r="L129" t="str">
            <v>NE-Lincoln</v>
          </cell>
          <cell r="M129" t="str">
            <v>NE</v>
          </cell>
          <cell r="N129" t="str">
            <v>1637</v>
          </cell>
          <cell r="O129" t="str">
            <v>Spec Oper Clerk/CM (UN25)</v>
          </cell>
          <cell r="P129" t="str">
            <v>25</v>
          </cell>
          <cell r="Q129" t="str">
            <v>Nonexempt</v>
          </cell>
          <cell r="R129" t="str">
            <v>1989-04-03</v>
          </cell>
          <cell r="S129" t="str">
            <v/>
          </cell>
          <cell r="T129" t="str">
            <v>1989-04-03</v>
          </cell>
        </row>
        <row r="130">
          <cell r="A130" t="str">
            <v>Bartlett,Michael L</v>
          </cell>
          <cell r="B130" t="str">
            <v>007796</v>
          </cell>
          <cell r="C130" t="str">
            <v>Full-Time</v>
          </cell>
          <cell r="D130" t="str">
            <v>UCU</v>
          </cell>
          <cell r="E130">
            <v>40</v>
          </cell>
          <cell r="F130" t="str">
            <v>5356</v>
          </cell>
          <cell r="G130" t="str">
            <v>Maryville/Mound City El NetOps</v>
          </cell>
          <cell r="H130" t="str">
            <v>USU</v>
          </cell>
          <cell r="I130" t="str">
            <v>OP</v>
          </cell>
          <cell r="J130" t="str">
            <v>SJMOE</v>
          </cell>
          <cell r="K130" t="str">
            <v>1281</v>
          </cell>
          <cell r="L130" t="str">
            <v>MO-Mound City</v>
          </cell>
          <cell r="M130" t="str">
            <v>MO</v>
          </cell>
          <cell r="N130" t="str">
            <v>S1020</v>
          </cell>
          <cell r="O130" t="str">
            <v>District Lineman</v>
          </cell>
          <cell r="P130" t="str">
            <v>13</v>
          </cell>
          <cell r="Q130" t="str">
            <v>Nonexempt</v>
          </cell>
          <cell r="R130" t="str">
            <v>1973-11-09</v>
          </cell>
          <cell r="S130" t="str">
            <v/>
          </cell>
          <cell r="T130" t="str">
            <v>1973-11-09</v>
          </cell>
        </row>
        <row r="131">
          <cell r="A131" t="str">
            <v>Bartlett,Steven D</v>
          </cell>
          <cell r="B131" t="str">
            <v>002231</v>
          </cell>
          <cell r="C131" t="str">
            <v>Full-Time</v>
          </cell>
          <cell r="D131" t="str">
            <v>UCU</v>
          </cell>
          <cell r="E131">
            <v>40</v>
          </cell>
          <cell r="F131" t="str">
            <v>5773</v>
          </cell>
          <cell r="G131" t="str">
            <v>NE Cath Prot &amp; Measurement</v>
          </cell>
          <cell r="H131" t="str">
            <v>USU</v>
          </cell>
          <cell r="I131" t="str">
            <v>CS</v>
          </cell>
          <cell r="J131" t="str">
            <v>PNNEG</v>
          </cell>
          <cell r="K131" t="str">
            <v>1109</v>
          </cell>
          <cell r="L131" t="str">
            <v>NE-Lincoln</v>
          </cell>
          <cell r="M131" t="str">
            <v>NE</v>
          </cell>
          <cell r="N131" t="str">
            <v>1620</v>
          </cell>
          <cell r="O131" t="str">
            <v>Spec Met Reg Plant Tech (UN25)</v>
          </cell>
          <cell r="P131" t="str">
            <v>25</v>
          </cell>
          <cell r="Q131" t="str">
            <v>Nonexempt</v>
          </cell>
          <cell r="R131" t="str">
            <v>1980-08-25</v>
          </cell>
          <cell r="S131" t="str">
            <v/>
          </cell>
          <cell r="T131" t="str">
            <v>1980-08-25</v>
          </cell>
        </row>
        <row r="132">
          <cell r="A132" t="str">
            <v>Bartlett,Susan K</v>
          </cell>
          <cell r="B132" t="str">
            <v>008201</v>
          </cell>
          <cell r="C132" t="str">
            <v>Full-Time</v>
          </cell>
          <cell r="D132" t="str">
            <v>UCU</v>
          </cell>
          <cell r="E132">
            <v>40</v>
          </cell>
          <cell r="F132" t="str">
            <v>6358</v>
          </cell>
          <cell r="G132" t="str">
            <v>IT Ops / Service Support</v>
          </cell>
          <cell r="H132" t="str">
            <v>USU</v>
          </cell>
          <cell r="I132" t="str">
            <v>IT</v>
          </cell>
          <cell r="J132" t="str">
            <v>NETCO</v>
          </cell>
          <cell r="K132" t="str">
            <v>1082</v>
          </cell>
          <cell r="L132" t="str">
            <v>MO-Kansas City-W Ninth</v>
          </cell>
          <cell r="M132" t="str">
            <v>MO</v>
          </cell>
          <cell r="N132" t="str">
            <v>1424</v>
          </cell>
          <cell r="O132" t="str">
            <v>Mgr Operations IT</v>
          </cell>
          <cell r="P132" t="str">
            <v>00</v>
          </cell>
          <cell r="Q132" t="str">
            <v>Exempt</v>
          </cell>
          <cell r="R132" t="str">
            <v>2001-01-31</v>
          </cell>
          <cell r="S132" t="str">
            <v/>
          </cell>
          <cell r="T132" t="str">
            <v>2001-01-31</v>
          </cell>
        </row>
        <row r="133">
          <cell r="A133" t="str">
            <v>Barton Jr,George S</v>
          </cell>
          <cell r="B133" t="str">
            <v>007981</v>
          </cell>
          <cell r="C133" t="str">
            <v>Full-Time</v>
          </cell>
          <cell r="D133" t="str">
            <v>UCU</v>
          </cell>
          <cell r="E133">
            <v>40</v>
          </cell>
          <cell r="F133" t="str">
            <v>1060</v>
          </cell>
          <cell r="G133" t="str">
            <v>Lake Road Common</v>
          </cell>
          <cell r="H133" t="str">
            <v>USU</v>
          </cell>
          <cell r="I133" t="str">
            <v>PS</v>
          </cell>
          <cell r="J133" t="str">
            <v>SJMOE</v>
          </cell>
          <cell r="K133" t="str">
            <v>1279</v>
          </cell>
          <cell r="L133" t="str">
            <v>MO-St Joseph - Lake Road</v>
          </cell>
          <cell r="M133" t="str">
            <v>MO</v>
          </cell>
          <cell r="N133" t="str">
            <v>S0172</v>
          </cell>
          <cell r="O133" t="str">
            <v>Journeyman Pwr Plant Electrici</v>
          </cell>
          <cell r="P133" t="str">
            <v>13</v>
          </cell>
          <cell r="Q133" t="str">
            <v>Nonexempt</v>
          </cell>
          <cell r="R133" t="str">
            <v>1985-07-08</v>
          </cell>
          <cell r="S133" t="str">
            <v/>
          </cell>
          <cell r="T133" t="str">
            <v>1985-07-08</v>
          </cell>
        </row>
        <row r="134">
          <cell r="A134" t="str">
            <v>Barton,Franklin W</v>
          </cell>
          <cell r="B134" t="str">
            <v>007980</v>
          </cell>
          <cell r="C134" t="str">
            <v>Full-Time</v>
          </cell>
          <cell r="D134" t="str">
            <v>UCU</v>
          </cell>
          <cell r="E134">
            <v>40</v>
          </cell>
          <cell r="F134" t="str">
            <v>1060</v>
          </cell>
          <cell r="G134" t="str">
            <v>Lake Road Common</v>
          </cell>
          <cell r="H134" t="str">
            <v>USU</v>
          </cell>
          <cell r="I134" t="str">
            <v>PS</v>
          </cell>
          <cell r="J134" t="str">
            <v>SJMOE</v>
          </cell>
          <cell r="K134" t="str">
            <v>1279</v>
          </cell>
          <cell r="L134" t="str">
            <v>MO-St Joseph - Lake Road</v>
          </cell>
          <cell r="M134" t="str">
            <v>MO</v>
          </cell>
          <cell r="N134" t="str">
            <v>1781</v>
          </cell>
          <cell r="O134" t="str">
            <v>Chief Chemist</v>
          </cell>
          <cell r="P134" t="str">
            <v>00</v>
          </cell>
          <cell r="Q134" t="str">
            <v>Exempt</v>
          </cell>
          <cell r="R134" t="str">
            <v>1994-09-22</v>
          </cell>
          <cell r="S134" t="str">
            <v/>
          </cell>
          <cell r="T134" t="str">
            <v>1994-09-22</v>
          </cell>
        </row>
        <row r="135">
          <cell r="A135" t="str">
            <v>Barton,Michael D</v>
          </cell>
          <cell r="B135" t="str">
            <v>007797</v>
          </cell>
          <cell r="C135" t="str">
            <v>Full-Time</v>
          </cell>
          <cell r="D135" t="str">
            <v>UCU</v>
          </cell>
          <cell r="E135">
            <v>40</v>
          </cell>
          <cell r="F135" t="str">
            <v>5037</v>
          </cell>
          <cell r="G135" t="str">
            <v>SJLP Substation Maintenance</v>
          </cell>
          <cell r="H135" t="str">
            <v>USU</v>
          </cell>
          <cell r="I135" t="str">
            <v>TS</v>
          </cell>
          <cell r="J135" t="str">
            <v>SJMOE</v>
          </cell>
          <cell r="K135" t="str">
            <v>1278</v>
          </cell>
          <cell r="L135" t="str">
            <v>MO-St Joseph - Atchison</v>
          </cell>
          <cell r="M135" t="str">
            <v>MO</v>
          </cell>
          <cell r="N135" t="str">
            <v>S1072</v>
          </cell>
          <cell r="O135" t="str">
            <v>Trans&amp;Distr Journ Electrician</v>
          </cell>
          <cell r="P135" t="str">
            <v>13</v>
          </cell>
          <cell r="Q135" t="str">
            <v>Nonexempt</v>
          </cell>
          <cell r="R135" t="str">
            <v>1980-05-19</v>
          </cell>
          <cell r="S135" t="str">
            <v/>
          </cell>
          <cell r="T135" t="str">
            <v>1980-05-19</v>
          </cell>
        </row>
        <row r="136">
          <cell r="A136" t="str">
            <v>Barton,Wendy</v>
          </cell>
          <cell r="B136" t="str">
            <v>001810</v>
          </cell>
          <cell r="C136" t="str">
            <v>Full-Time</v>
          </cell>
          <cell r="D136" t="str">
            <v>UCU</v>
          </cell>
          <cell r="E136">
            <v>40</v>
          </cell>
          <cell r="F136" t="str">
            <v>5775</v>
          </cell>
          <cell r="G136" t="str">
            <v>NE North Region</v>
          </cell>
          <cell r="H136" t="str">
            <v>USU</v>
          </cell>
          <cell r="I136" t="str">
            <v>CS</v>
          </cell>
          <cell r="J136" t="str">
            <v>PNNEG</v>
          </cell>
          <cell r="K136" t="str">
            <v>1162</v>
          </cell>
          <cell r="L136" t="str">
            <v>NE-Norfolk-Norfolk Ave</v>
          </cell>
          <cell r="M136" t="str">
            <v>NE</v>
          </cell>
          <cell r="N136" t="str">
            <v>1631</v>
          </cell>
          <cell r="O136" t="str">
            <v>Meter Reader Utility (UN25)</v>
          </cell>
          <cell r="P136" t="str">
            <v>25</v>
          </cell>
          <cell r="Q136" t="str">
            <v>Nonexempt</v>
          </cell>
          <cell r="R136" t="str">
            <v>1991-07-11</v>
          </cell>
          <cell r="S136" t="str">
            <v/>
          </cell>
          <cell r="T136" t="str">
            <v>1991-07-11</v>
          </cell>
        </row>
        <row r="137">
          <cell r="A137" t="str">
            <v>Bartruff,Shelley K</v>
          </cell>
          <cell r="B137" t="str">
            <v>002178</v>
          </cell>
          <cell r="C137" t="str">
            <v>Full-Time</v>
          </cell>
          <cell r="D137" t="str">
            <v>UCU</v>
          </cell>
          <cell r="E137">
            <v>40</v>
          </cell>
          <cell r="F137" t="str">
            <v>5774</v>
          </cell>
          <cell r="G137" t="str">
            <v>NE Omaha Region</v>
          </cell>
          <cell r="H137" t="str">
            <v>USU</v>
          </cell>
          <cell r="I137" t="str">
            <v>CS</v>
          </cell>
          <cell r="J137" t="str">
            <v>PNNEG</v>
          </cell>
          <cell r="K137" t="str">
            <v>1113</v>
          </cell>
          <cell r="L137" t="str">
            <v>NE-Papillion</v>
          </cell>
          <cell r="M137" t="str">
            <v>NE</v>
          </cell>
          <cell r="N137" t="str">
            <v>1135</v>
          </cell>
          <cell r="O137" t="str">
            <v>Customer Service Associate Fie</v>
          </cell>
          <cell r="P137" t="str">
            <v>00</v>
          </cell>
          <cell r="Q137" t="str">
            <v>Nonexempt</v>
          </cell>
          <cell r="R137" t="str">
            <v>1988-01-04</v>
          </cell>
          <cell r="S137" t="str">
            <v/>
          </cell>
          <cell r="T137" t="str">
            <v>1988-01-04</v>
          </cell>
        </row>
        <row r="138">
          <cell r="A138" t="str">
            <v>Bartunek,David E</v>
          </cell>
          <cell r="B138" t="str">
            <v>003170</v>
          </cell>
          <cell r="C138" t="str">
            <v>Full-Time</v>
          </cell>
          <cell r="D138" t="str">
            <v>UCU</v>
          </cell>
          <cell r="E138">
            <v>40</v>
          </cell>
          <cell r="F138" t="str">
            <v>6180</v>
          </cell>
          <cell r="G138" t="str">
            <v>CO Elec Communications Svc Mgr</v>
          </cell>
          <cell r="H138" t="str">
            <v>USU</v>
          </cell>
          <cell r="I138" t="str">
            <v>CR</v>
          </cell>
          <cell r="J138" t="str">
            <v>WPCOE</v>
          </cell>
          <cell r="K138" t="str">
            <v>1011</v>
          </cell>
          <cell r="L138" t="str">
            <v>CO-Pueblo-S Victoria Ave</v>
          </cell>
          <cell r="M138" t="str">
            <v>CO</v>
          </cell>
          <cell r="N138" t="str">
            <v>1465</v>
          </cell>
          <cell r="O138" t="str">
            <v>Communications Engineer</v>
          </cell>
          <cell r="P138" t="str">
            <v>00</v>
          </cell>
          <cell r="Q138" t="str">
            <v>Exempt</v>
          </cell>
          <cell r="R138" t="str">
            <v>1990-09-04</v>
          </cell>
          <cell r="S138" t="str">
            <v/>
          </cell>
          <cell r="T138" t="str">
            <v>1990-09-04</v>
          </cell>
        </row>
        <row r="139">
          <cell r="A139" t="str">
            <v>Bascue,Pamela S</v>
          </cell>
          <cell r="B139" t="str">
            <v>003421</v>
          </cell>
          <cell r="C139" t="str">
            <v>Full-Time</v>
          </cell>
          <cell r="D139" t="str">
            <v>UCU</v>
          </cell>
          <cell r="E139">
            <v>40</v>
          </cell>
          <cell r="F139" t="str">
            <v>6134</v>
          </cell>
          <cell r="G139" t="str">
            <v>Process Improvement</v>
          </cell>
          <cell r="H139" t="str">
            <v>USU</v>
          </cell>
          <cell r="I139" t="str">
            <v>OP</v>
          </cell>
          <cell r="J139" t="str">
            <v>NETCO</v>
          </cell>
          <cell r="K139" t="str">
            <v>1082</v>
          </cell>
          <cell r="L139" t="str">
            <v>MO-Kansas City-W Ninth</v>
          </cell>
          <cell r="M139" t="str">
            <v>MO</v>
          </cell>
          <cell r="N139" t="str">
            <v>3153</v>
          </cell>
          <cell r="O139" t="str">
            <v>Assoc Business Analyst</v>
          </cell>
          <cell r="P139" t="str">
            <v>00</v>
          </cell>
          <cell r="Q139" t="str">
            <v>Exempt</v>
          </cell>
          <cell r="R139" t="str">
            <v>1997-11-17</v>
          </cell>
          <cell r="S139" t="str">
            <v/>
          </cell>
          <cell r="T139" t="str">
            <v>1997-11-17</v>
          </cell>
        </row>
        <row r="140">
          <cell r="A140" t="str">
            <v>Bass,Robert C</v>
          </cell>
          <cell r="B140" t="str">
            <v>010384</v>
          </cell>
          <cell r="C140" t="str">
            <v>Full-Time</v>
          </cell>
          <cell r="D140" t="str">
            <v>UCU</v>
          </cell>
          <cell r="E140">
            <v>40</v>
          </cell>
          <cell r="F140" t="str">
            <v>5827</v>
          </cell>
          <cell r="G140" t="str">
            <v>Fairmont</v>
          </cell>
          <cell r="H140" t="str">
            <v>USU</v>
          </cell>
          <cell r="I140" t="str">
            <v>CS</v>
          </cell>
          <cell r="J140" t="str">
            <v>PNMNG</v>
          </cell>
          <cell r="K140" t="str">
            <v>1061</v>
          </cell>
          <cell r="L140" t="str">
            <v>MN-Fairmont</v>
          </cell>
          <cell r="M140" t="str">
            <v>MN</v>
          </cell>
          <cell r="N140" t="str">
            <v>1138</v>
          </cell>
          <cell r="O140" t="str">
            <v>Appliance Repair Technician</v>
          </cell>
          <cell r="P140" t="str">
            <v>00</v>
          </cell>
          <cell r="Q140" t="str">
            <v>Nonexempt</v>
          </cell>
          <cell r="R140" t="str">
            <v>2004-03-08</v>
          </cell>
          <cell r="S140" t="str">
            <v/>
          </cell>
          <cell r="T140" t="str">
            <v>2004-03-08</v>
          </cell>
        </row>
        <row r="141">
          <cell r="A141" t="str">
            <v>Bass,Timothy K</v>
          </cell>
          <cell r="B141" t="str">
            <v>001670</v>
          </cell>
          <cell r="C141" t="str">
            <v>Full-Time</v>
          </cell>
          <cell r="D141" t="str">
            <v>UCU</v>
          </cell>
          <cell r="E141">
            <v>40</v>
          </cell>
          <cell r="F141" t="str">
            <v>5832</v>
          </cell>
          <cell r="G141" t="str">
            <v>Rochester</v>
          </cell>
          <cell r="H141" t="str">
            <v>USU</v>
          </cell>
          <cell r="I141" t="str">
            <v>CS</v>
          </cell>
          <cell r="J141" t="str">
            <v>PNMNG</v>
          </cell>
          <cell r="K141" t="str">
            <v>1064</v>
          </cell>
          <cell r="L141" t="str">
            <v>MN-Kasson</v>
          </cell>
          <cell r="M141" t="str">
            <v>MN</v>
          </cell>
          <cell r="N141" t="str">
            <v>1138</v>
          </cell>
          <cell r="O141" t="str">
            <v>Appliance Repair Technician</v>
          </cell>
          <cell r="P141" t="str">
            <v>00</v>
          </cell>
          <cell r="Q141" t="str">
            <v>Nonexempt</v>
          </cell>
          <cell r="R141" t="str">
            <v>1974-03-04</v>
          </cell>
          <cell r="S141" t="str">
            <v/>
          </cell>
          <cell r="T141" t="str">
            <v>1974-03-04</v>
          </cell>
        </row>
        <row r="142">
          <cell r="A142" t="str">
            <v>Bassinger,Danielle M</v>
          </cell>
          <cell r="B142" t="str">
            <v>002274</v>
          </cell>
          <cell r="C142" t="str">
            <v>Full-Time</v>
          </cell>
          <cell r="D142" t="str">
            <v>UCU</v>
          </cell>
          <cell r="E142">
            <v>40</v>
          </cell>
          <cell r="F142" t="str">
            <v>5771</v>
          </cell>
          <cell r="G142" t="str">
            <v>NE Lincoln Region</v>
          </cell>
          <cell r="H142" t="str">
            <v>USU</v>
          </cell>
          <cell r="I142" t="str">
            <v>CS</v>
          </cell>
          <cell r="J142" t="str">
            <v>PNNEG</v>
          </cell>
          <cell r="K142" t="str">
            <v>1109</v>
          </cell>
          <cell r="L142" t="str">
            <v>NE-Lincoln</v>
          </cell>
          <cell r="M142" t="str">
            <v>NE</v>
          </cell>
          <cell r="N142" t="str">
            <v>1628</v>
          </cell>
          <cell r="O142" t="str">
            <v>Customer Service Support (UN25</v>
          </cell>
          <cell r="P142" t="str">
            <v>25</v>
          </cell>
          <cell r="Q142" t="str">
            <v>Nonexempt</v>
          </cell>
          <cell r="R142" t="str">
            <v>1997-10-06</v>
          </cell>
          <cell r="S142" t="str">
            <v/>
          </cell>
          <cell r="T142" t="str">
            <v>1997-10-06</v>
          </cell>
        </row>
        <row r="143">
          <cell r="A143" t="str">
            <v>Basye,Douglas L</v>
          </cell>
          <cell r="B143" t="str">
            <v>000491</v>
          </cell>
          <cell r="C143" t="str">
            <v>Full-Time</v>
          </cell>
          <cell r="D143" t="str">
            <v>UCU</v>
          </cell>
          <cell r="E143">
            <v>40</v>
          </cell>
          <cell r="F143" t="str">
            <v>1009</v>
          </cell>
          <cell r="G143" t="str">
            <v>Arthur Mullergren-Great Bend</v>
          </cell>
          <cell r="H143" t="str">
            <v>USU</v>
          </cell>
          <cell r="I143" t="str">
            <v>PS</v>
          </cell>
          <cell r="J143" t="str">
            <v>WPKSE</v>
          </cell>
          <cell r="K143" t="str">
            <v>1034</v>
          </cell>
          <cell r="L143" t="str">
            <v>KS-Great Bend-Highway K96</v>
          </cell>
          <cell r="M143" t="str">
            <v>KS</v>
          </cell>
          <cell r="N143" t="str">
            <v>1738</v>
          </cell>
          <cell r="O143" t="str">
            <v>Operator Technician (UN22)</v>
          </cell>
          <cell r="P143" t="str">
            <v>22</v>
          </cell>
          <cell r="Q143" t="str">
            <v>Nonexempt</v>
          </cell>
          <cell r="R143" t="str">
            <v>1990-09-05</v>
          </cell>
          <cell r="S143" t="str">
            <v/>
          </cell>
          <cell r="T143" t="str">
            <v>1990-09-05</v>
          </cell>
        </row>
        <row r="144">
          <cell r="A144" t="str">
            <v>Bates,Cynthia L</v>
          </cell>
          <cell r="B144" t="str">
            <v>010156</v>
          </cell>
          <cell r="C144" t="str">
            <v>Full-Time</v>
          </cell>
          <cell r="D144" t="str">
            <v>UCU</v>
          </cell>
          <cell r="E144">
            <v>40</v>
          </cell>
          <cell r="F144" t="str">
            <v>5763</v>
          </cell>
          <cell r="G144" t="str">
            <v>Billing Adjustments</v>
          </cell>
          <cell r="H144" t="str">
            <v>USU</v>
          </cell>
          <cell r="I144" t="str">
            <v>CI</v>
          </cell>
          <cell r="J144" t="str">
            <v>NETCO</v>
          </cell>
          <cell r="K144" t="str">
            <v>1000</v>
          </cell>
          <cell r="L144" t="str">
            <v>MO-Raytown</v>
          </cell>
          <cell r="M144" t="str">
            <v>MO</v>
          </cell>
          <cell r="N144" t="str">
            <v>1067</v>
          </cell>
          <cell r="O144" t="str">
            <v>Assoc Cust Svc Acct Svcs I</v>
          </cell>
          <cell r="P144" t="str">
            <v>00</v>
          </cell>
          <cell r="Q144" t="str">
            <v>Nonexempt</v>
          </cell>
          <cell r="R144" t="str">
            <v>2003-07-31</v>
          </cell>
          <cell r="S144" t="str">
            <v/>
          </cell>
          <cell r="T144" t="str">
            <v>2003-07-31</v>
          </cell>
        </row>
        <row r="145">
          <cell r="A145" t="str">
            <v>Bates,Martha</v>
          </cell>
          <cell r="B145" t="str">
            <v>007982</v>
          </cell>
          <cell r="C145" t="str">
            <v>Full-Time</v>
          </cell>
          <cell r="D145" t="str">
            <v>UCU</v>
          </cell>
          <cell r="E145">
            <v>40</v>
          </cell>
          <cell r="F145" t="str">
            <v>6364</v>
          </cell>
          <cell r="G145" t="str">
            <v>IT Server/Storage Desktop Infr</v>
          </cell>
          <cell r="H145" t="str">
            <v>USU</v>
          </cell>
          <cell r="I145" t="str">
            <v>IT</v>
          </cell>
          <cell r="J145" t="str">
            <v>NETCO</v>
          </cell>
          <cell r="K145" t="str">
            <v>1082</v>
          </cell>
          <cell r="L145" t="str">
            <v>MO-Kansas City-W Ninth</v>
          </cell>
          <cell r="M145" t="str">
            <v>MO</v>
          </cell>
          <cell r="N145" t="str">
            <v>2749</v>
          </cell>
          <cell r="O145" t="str">
            <v>Systems Engineer</v>
          </cell>
          <cell r="P145" t="str">
            <v>00</v>
          </cell>
          <cell r="Q145" t="str">
            <v>Exempt</v>
          </cell>
          <cell r="R145" t="str">
            <v>1986-02-03</v>
          </cell>
          <cell r="S145" t="str">
            <v/>
          </cell>
          <cell r="T145" t="str">
            <v>1986-02-03</v>
          </cell>
        </row>
        <row r="146">
          <cell r="A146" t="str">
            <v>Baugh,Kristen D</v>
          </cell>
          <cell r="B146" t="str">
            <v>008590</v>
          </cell>
          <cell r="C146" t="str">
            <v>Full-Time</v>
          </cell>
          <cell r="D146" t="str">
            <v>UCU</v>
          </cell>
          <cell r="E146">
            <v>40</v>
          </cell>
          <cell r="F146" t="str">
            <v>5716</v>
          </cell>
          <cell r="G146" t="str">
            <v>Field Resources Center-Raytown</v>
          </cell>
          <cell r="H146" t="str">
            <v>USU</v>
          </cell>
          <cell r="I146" t="str">
            <v>FR</v>
          </cell>
          <cell r="J146" t="str">
            <v>NETCO</v>
          </cell>
          <cell r="K146" t="str">
            <v>1000</v>
          </cell>
          <cell r="L146" t="str">
            <v>MO-Raytown</v>
          </cell>
          <cell r="M146" t="str">
            <v>MO</v>
          </cell>
          <cell r="N146" t="str">
            <v>2955</v>
          </cell>
          <cell r="O146" t="str">
            <v>Field Resource Associate</v>
          </cell>
          <cell r="P146" t="str">
            <v>00</v>
          </cell>
          <cell r="Q146" t="str">
            <v>Nonexempt</v>
          </cell>
          <cell r="R146" t="str">
            <v>2001-08-13</v>
          </cell>
          <cell r="S146" t="str">
            <v/>
          </cell>
          <cell r="T146" t="str">
            <v>2001-08-13</v>
          </cell>
        </row>
        <row r="147">
          <cell r="A147" t="str">
            <v>Bauman,Chris A</v>
          </cell>
          <cell r="B147" t="str">
            <v>001979</v>
          </cell>
          <cell r="C147" t="str">
            <v>Full-Time</v>
          </cell>
          <cell r="D147" t="str">
            <v>UCU</v>
          </cell>
          <cell r="E147">
            <v>40</v>
          </cell>
          <cell r="F147" t="str">
            <v>5388</v>
          </cell>
          <cell r="G147" t="str">
            <v>Goodland Gas Field Svcs (KS)</v>
          </cell>
          <cell r="H147" t="str">
            <v>USU</v>
          </cell>
          <cell r="I147" t="str">
            <v>OP</v>
          </cell>
          <cell r="J147" t="str">
            <v>PNKSG</v>
          </cell>
          <cell r="K147" t="str">
            <v>1133</v>
          </cell>
          <cell r="L147" t="str">
            <v>KS-Goodland-Main St</v>
          </cell>
          <cell r="M147" t="str">
            <v>KS</v>
          </cell>
          <cell r="N147" t="str">
            <v>1525</v>
          </cell>
          <cell r="O147" t="str">
            <v>Operations Technician</v>
          </cell>
          <cell r="P147" t="str">
            <v>00</v>
          </cell>
          <cell r="Q147" t="str">
            <v>Nonexempt</v>
          </cell>
          <cell r="R147" t="str">
            <v>1993-10-17</v>
          </cell>
          <cell r="S147" t="str">
            <v/>
          </cell>
          <cell r="T147" t="str">
            <v>1994-03-01</v>
          </cell>
        </row>
        <row r="148">
          <cell r="A148" t="str">
            <v>Baxter,David J</v>
          </cell>
          <cell r="B148" t="str">
            <v>002771</v>
          </cell>
          <cell r="C148" t="str">
            <v>Full-Time</v>
          </cell>
          <cell r="D148" t="str">
            <v>UCU</v>
          </cell>
          <cell r="E148">
            <v>40</v>
          </cell>
          <cell r="F148" t="str">
            <v>6312</v>
          </cell>
          <cell r="G148" t="str">
            <v>Financial Mgmt-AQN Central Sup</v>
          </cell>
          <cell r="H148" t="str">
            <v>USU</v>
          </cell>
          <cell r="I148" t="str">
            <v>AT</v>
          </cell>
          <cell r="J148" t="str">
            <v>NETCO</v>
          </cell>
          <cell r="K148" t="str">
            <v>1082</v>
          </cell>
          <cell r="L148" t="str">
            <v>MO-Kansas City-W Ninth</v>
          </cell>
          <cell r="M148" t="str">
            <v>MO</v>
          </cell>
          <cell r="N148" t="str">
            <v>1020</v>
          </cell>
          <cell r="O148" t="str">
            <v>Sr Accountant</v>
          </cell>
          <cell r="P148" t="str">
            <v>00</v>
          </cell>
          <cell r="Q148" t="str">
            <v>Exempt</v>
          </cell>
          <cell r="R148" t="str">
            <v>1976-09-16</v>
          </cell>
          <cell r="S148" t="str">
            <v/>
          </cell>
          <cell r="T148" t="str">
            <v>1976-09-16</v>
          </cell>
        </row>
        <row r="149">
          <cell r="A149" t="str">
            <v>Bazyn,William E</v>
          </cell>
          <cell r="B149" t="str">
            <v>002094</v>
          </cell>
          <cell r="C149" t="str">
            <v>Full-Time</v>
          </cell>
          <cell r="D149" t="str">
            <v>UCU</v>
          </cell>
          <cell r="E149">
            <v>40</v>
          </cell>
          <cell r="F149" t="str">
            <v>5775</v>
          </cell>
          <cell r="G149" t="str">
            <v>NE North Region</v>
          </cell>
          <cell r="H149" t="str">
            <v>USU</v>
          </cell>
          <cell r="I149" t="str">
            <v>CS</v>
          </cell>
          <cell r="J149" t="str">
            <v>PNNEG</v>
          </cell>
          <cell r="K149" t="str">
            <v>1162</v>
          </cell>
          <cell r="L149" t="str">
            <v>NE-Norfolk-Norfolk Ave</v>
          </cell>
          <cell r="M149" t="str">
            <v>NE</v>
          </cell>
          <cell r="N149" t="str">
            <v>1607</v>
          </cell>
          <cell r="O149" t="str">
            <v>Spec C&amp;M Mech Tech (UN25)</v>
          </cell>
          <cell r="P149" t="str">
            <v>25</v>
          </cell>
          <cell r="Q149" t="str">
            <v>Nonexempt</v>
          </cell>
          <cell r="R149" t="str">
            <v>1979-02-12</v>
          </cell>
          <cell r="S149" t="str">
            <v/>
          </cell>
          <cell r="T149" t="str">
            <v>1982-03-01</v>
          </cell>
        </row>
        <row r="150">
          <cell r="A150" t="str">
            <v>Bealer,Ruth A</v>
          </cell>
          <cell r="B150" t="str">
            <v>002828</v>
          </cell>
          <cell r="C150" t="str">
            <v>Full-Time</v>
          </cell>
          <cell r="D150" t="str">
            <v>UCU</v>
          </cell>
          <cell r="E150">
            <v>40</v>
          </cell>
          <cell r="F150" t="str">
            <v>6327</v>
          </cell>
          <cell r="G150" t="str">
            <v>HR Networks</v>
          </cell>
          <cell r="H150" t="str">
            <v>USU</v>
          </cell>
          <cell r="I150" t="str">
            <v>HR</v>
          </cell>
          <cell r="J150" t="str">
            <v>NETCO</v>
          </cell>
          <cell r="K150" t="str">
            <v>1231</v>
          </cell>
          <cell r="L150" t="str">
            <v>KS-Great Bend-Broadway</v>
          </cell>
          <cell r="M150" t="str">
            <v>KS</v>
          </cell>
          <cell r="N150" t="str">
            <v>2986</v>
          </cell>
          <cell r="O150" t="str">
            <v>Sr Mgr Human Resources</v>
          </cell>
          <cell r="P150" t="str">
            <v>00</v>
          </cell>
          <cell r="Q150" t="str">
            <v>Exempt</v>
          </cell>
          <cell r="R150" t="str">
            <v>1993-09-01</v>
          </cell>
          <cell r="S150" t="str">
            <v/>
          </cell>
          <cell r="T150" t="str">
            <v>1993-09-01</v>
          </cell>
        </row>
        <row r="151">
          <cell r="A151" t="str">
            <v>Beard,James R</v>
          </cell>
          <cell r="B151" t="str">
            <v>000537</v>
          </cell>
          <cell r="C151" t="str">
            <v>Full-Time</v>
          </cell>
          <cell r="D151" t="str">
            <v>UCU</v>
          </cell>
          <cell r="E151">
            <v>40</v>
          </cell>
          <cell r="F151" t="str">
            <v>5310</v>
          </cell>
          <cell r="G151" t="str">
            <v>Northern KS Elec Network Ops</v>
          </cell>
          <cell r="H151" t="str">
            <v>USU</v>
          </cell>
          <cell r="I151" t="str">
            <v>OP</v>
          </cell>
          <cell r="J151" t="str">
            <v>WPKSE</v>
          </cell>
          <cell r="K151" t="str">
            <v>1045</v>
          </cell>
          <cell r="L151" t="str">
            <v>KS-Phillipsburg</v>
          </cell>
          <cell r="M151" t="str">
            <v>KS</v>
          </cell>
          <cell r="N151" t="str">
            <v>1704</v>
          </cell>
          <cell r="O151" t="str">
            <v>Journeyman Lineman (UN22)</v>
          </cell>
          <cell r="P151" t="str">
            <v>22</v>
          </cell>
          <cell r="Q151" t="str">
            <v>Nonexempt</v>
          </cell>
          <cell r="R151" t="str">
            <v>1989-05-17</v>
          </cell>
          <cell r="S151" t="str">
            <v/>
          </cell>
          <cell r="T151" t="str">
            <v>1989-05-17</v>
          </cell>
        </row>
        <row r="152">
          <cell r="A152" t="str">
            <v>Beasley,Kenneth W</v>
          </cell>
          <cell r="B152" t="str">
            <v>000748</v>
          </cell>
          <cell r="C152" t="str">
            <v>Full-Time</v>
          </cell>
          <cell r="D152" t="str">
            <v>UCU</v>
          </cell>
          <cell r="E152">
            <v>40</v>
          </cell>
          <cell r="F152" t="str">
            <v>5907</v>
          </cell>
          <cell r="G152" t="str">
            <v>Lees Summit CS</v>
          </cell>
          <cell r="H152" t="str">
            <v>USU</v>
          </cell>
          <cell r="I152" t="str">
            <v>CS</v>
          </cell>
          <cell r="J152" t="str">
            <v>MPMOE</v>
          </cell>
          <cell r="K152" t="str">
            <v>1085</v>
          </cell>
          <cell r="L152" t="str">
            <v>MO-Lee's Summit-SE Hamblen Rd</v>
          </cell>
          <cell r="M152" t="str">
            <v>MO</v>
          </cell>
          <cell r="N152" t="str">
            <v>U201</v>
          </cell>
          <cell r="O152" t="str">
            <v>Customer Serviceman</v>
          </cell>
          <cell r="P152" t="str">
            <v>24</v>
          </cell>
          <cell r="Q152" t="str">
            <v>Nonexempt</v>
          </cell>
          <cell r="R152" t="str">
            <v>1977-08-17</v>
          </cell>
          <cell r="S152" t="str">
            <v/>
          </cell>
          <cell r="T152" t="str">
            <v>1977-08-17</v>
          </cell>
        </row>
        <row r="153">
          <cell r="A153" t="str">
            <v>Beasley,Kimberly R</v>
          </cell>
          <cell r="B153" t="str">
            <v>008644</v>
          </cell>
          <cell r="C153" t="str">
            <v>Full-Time</v>
          </cell>
          <cell r="D153" t="str">
            <v>UCU</v>
          </cell>
          <cell r="E153">
            <v>40</v>
          </cell>
          <cell r="F153" t="str">
            <v>5710</v>
          </cell>
          <cell r="G153" t="str">
            <v>Credit and Collections</v>
          </cell>
          <cell r="H153" t="str">
            <v>USU</v>
          </cell>
          <cell r="I153" t="str">
            <v>CI</v>
          </cell>
          <cell r="J153" t="str">
            <v>NETCO</v>
          </cell>
          <cell r="K153" t="str">
            <v>1000</v>
          </cell>
          <cell r="L153" t="str">
            <v>MO-Raytown</v>
          </cell>
          <cell r="M153" t="str">
            <v>MO</v>
          </cell>
          <cell r="N153" t="str">
            <v>1067</v>
          </cell>
          <cell r="O153" t="str">
            <v>Assoc Cust Svc Acct Svcs I</v>
          </cell>
          <cell r="P153" t="str">
            <v>00</v>
          </cell>
          <cell r="Q153" t="str">
            <v>Nonexempt</v>
          </cell>
          <cell r="R153" t="str">
            <v>2001-09-10</v>
          </cell>
          <cell r="S153" t="str">
            <v/>
          </cell>
          <cell r="T153" t="str">
            <v>2001-09-10</v>
          </cell>
        </row>
        <row r="154">
          <cell r="A154" t="str">
            <v>Beatty,Bruce H</v>
          </cell>
          <cell r="B154" t="str">
            <v>001536</v>
          </cell>
          <cell r="C154" t="str">
            <v>Full-Time</v>
          </cell>
          <cell r="D154" t="str">
            <v>UCU</v>
          </cell>
          <cell r="E154">
            <v>40</v>
          </cell>
          <cell r="F154" t="str">
            <v>5254</v>
          </cell>
          <cell r="G154" t="str">
            <v>Network Gas Stds &amp; Safety Trng</v>
          </cell>
          <cell r="H154" t="str">
            <v>USU</v>
          </cell>
          <cell r="I154" t="str">
            <v>NM</v>
          </cell>
          <cell r="J154" t="str">
            <v>NETCO</v>
          </cell>
          <cell r="K154" t="str">
            <v>1143</v>
          </cell>
          <cell r="L154" t="str">
            <v>NE-Omaha-Capitol Ave</v>
          </cell>
          <cell r="M154" t="str">
            <v>NE</v>
          </cell>
          <cell r="N154" t="str">
            <v>1741</v>
          </cell>
          <cell r="O154" t="str">
            <v>Engineering Tech</v>
          </cell>
          <cell r="P154" t="str">
            <v>00</v>
          </cell>
          <cell r="Q154" t="str">
            <v>Exempt</v>
          </cell>
          <cell r="R154" t="str">
            <v>1987-05-01</v>
          </cell>
          <cell r="S154" t="str">
            <v/>
          </cell>
          <cell r="T154" t="str">
            <v>1987-05-01</v>
          </cell>
        </row>
        <row r="155">
          <cell r="A155" t="str">
            <v>Bebout,Michael D</v>
          </cell>
          <cell r="B155" t="str">
            <v>005823</v>
          </cell>
          <cell r="C155" t="str">
            <v>Full-Time</v>
          </cell>
          <cell r="D155" t="str">
            <v>UCU</v>
          </cell>
          <cell r="E155">
            <v>40</v>
          </cell>
          <cell r="F155" t="str">
            <v>1003</v>
          </cell>
          <cell r="G155" t="str">
            <v>Sibley General</v>
          </cell>
          <cell r="H155" t="str">
            <v>USU</v>
          </cell>
          <cell r="I155" t="str">
            <v>PS</v>
          </cell>
          <cell r="J155" t="str">
            <v>MPMOE</v>
          </cell>
          <cell r="K155" t="str">
            <v>1095</v>
          </cell>
          <cell r="L155" t="str">
            <v>MO-Sibley</v>
          </cell>
          <cell r="M155" t="str">
            <v>MO</v>
          </cell>
          <cell r="N155" t="str">
            <v>U344</v>
          </cell>
          <cell r="O155" t="str">
            <v>Plant Assistant</v>
          </cell>
          <cell r="P155" t="str">
            <v>24</v>
          </cell>
          <cell r="Q155" t="str">
            <v>Nonexempt</v>
          </cell>
          <cell r="R155" t="str">
            <v>2000-03-13</v>
          </cell>
          <cell r="S155" t="str">
            <v/>
          </cell>
          <cell r="T155" t="str">
            <v>2000-03-13</v>
          </cell>
        </row>
        <row r="156">
          <cell r="A156" t="str">
            <v>Beck,Robert C</v>
          </cell>
          <cell r="B156" t="str">
            <v>002779</v>
          </cell>
          <cell r="C156" t="str">
            <v>Full-Time</v>
          </cell>
          <cell r="D156" t="str">
            <v>UCU</v>
          </cell>
          <cell r="E156">
            <v>40</v>
          </cell>
          <cell r="F156" t="str">
            <v>4090</v>
          </cell>
          <cell r="G156" t="str">
            <v>Environmental</v>
          </cell>
          <cell r="H156" t="str">
            <v>ESF</v>
          </cell>
          <cell r="I156" t="str">
            <v>EN</v>
          </cell>
          <cell r="J156" t="str">
            <v>AQLCP</v>
          </cell>
          <cell r="K156" t="str">
            <v>1000</v>
          </cell>
          <cell r="L156" t="str">
            <v>MO-Raytown</v>
          </cell>
          <cell r="M156" t="str">
            <v>MO</v>
          </cell>
          <cell r="N156" t="str">
            <v>2034</v>
          </cell>
          <cell r="O156" t="str">
            <v>Corp Environmental Manager</v>
          </cell>
          <cell r="P156" t="str">
            <v>00</v>
          </cell>
          <cell r="Q156" t="str">
            <v>Exempt</v>
          </cell>
          <cell r="R156" t="str">
            <v>1981-06-15</v>
          </cell>
          <cell r="S156" t="str">
            <v/>
          </cell>
          <cell r="T156" t="str">
            <v>1981-06-15</v>
          </cell>
        </row>
        <row r="157">
          <cell r="A157" t="str">
            <v>Becker,Douglas L</v>
          </cell>
          <cell r="B157" t="str">
            <v>002110</v>
          </cell>
          <cell r="C157" t="str">
            <v>Full-Time</v>
          </cell>
          <cell r="D157" t="str">
            <v>UCU</v>
          </cell>
          <cell r="E157">
            <v>40</v>
          </cell>
          <cell r="F157" t="str">
            <v>5772</v>
          </cell>
          <cell r="G157" t="str">
            <v>NE South Region</v>
          </cell>
          <cell r="H157" t="str">
            <v>USU</v>
          </cell>
          <cell r="I157" t="str">
            <v>CS</v>
          </cell>
          <cell r="J157" t="str">
            <v>PNNEG</v>
          </cell>
          <cell r="K157" t="str">
            <v>1170</v>
          </cell>
          <cell r="L157" t="str">
            <v>NE-York-Lincoln Ave</v>
          </cell>
          <cell r="M157" t="str">
            <v>NE</v>
          </cell>
          <cell r="N157" t="str">
            <v>1602</v>
          </cell>
          <cell r="O157" t="str">
            <v>Spec Service Tech (UN25)</v>
          </cell>
          <cell r="P157" t="str">
            <v>25</v>
          </cell>
          <cell r="Q157" t="str">
            <v>Nonexempt</v>
          </cell>
          <cell r="R157" t="str">
            <v>1978-06-21</v>
          </cell>
          <cell r="S157" t="str">
            <v/>
          </cell>
          <cell r="T157" t="str">
            <v>1978-06-21</v>
          </cell>
        </row>
        <row r="158">
          <cell r="A158" t="str">
            <v>Bedford,Mindi L</v>
          </cell>
          <cell r="B158" t="str">
            <v>010485</v>
          </cell>
          <cell r="C158" t="str">
            <v>Full-Time</v>
          </cell>
          <cell r="D158" t="str">
            <v>UCU</v>
          </cell>
          <cell r="E158">
            <v>40</v>
          </cell>
          <cell r="F158" t="str">
            <v>6397</v>
          </cell>
          <cell r="G158" t="str">
            <v>IT Call Cntr/Networks Telecom</v>
          </cell>
          <cell r="H158" t="str">
            <v>USU</v>
          </cell>
          <cell r="I158" t="str">
            <v>IT</v>
          </cell>
          <cell r="J158" t="str">
            <v>NETCO</v>
          </cell>
          <cell r="K158" t="str">
            <v>1000</v>
          </cell>
          <cell r="L158" t="str">
            <v>MO-Raytown</v>
          </cell>
          <cell r="M158" t="str">
            <v>MO</v>
          </cell>
          <cell r="N158" t="str">
            <v>2734</v>
          </cell>
          <cell r="O158" t="str">
            <v>Telecom Manager</v>
          </cell>
          <cell r="P158" t="str">
            <v>00</v>
          </cell>
          <cell r="Q158" t="str">
            <v>Exempt</v>
          </cell>
          <cell r="R158" t="str">
            <v>2004-06-30</v>
          </cell>
          <cell r="S158" t="str">
            <v/>
          </cell>
          <cell r="T158" t="str">
            <v>2004-06-30</v>
          </cell>
        </row>
        <row r="159">
          <cell r="A159" t="str">
            <v>Bedford,Troy D</v>
          </cell>
          <cell r="B159" t="str">
            <v>000631</v>
          </cell>
          <cell r="C159" t="str">
            <v>Full-Time</v>
          </cell>
          <cell r="D159" t="str">
            <v>UCU</v>
          </cell>
          <cell r="E159">
            <v>40</v>
          </cell>
          <cell r="F159" t="str">
            <v>5306</v>
          </cell>
          <cell r="G159" t="str">
            <v>Canon City Elec Network Ops</v>
          </cell>
          <cell r="H159" t="str">
            <v>USU</v>
          </cell>
          <cell r="I159" t="str">
            <v>OP</v>
          </cell>
          <cell r="J159" t="str">
            <v>WPCOE</v>
          </cell>
          <cell r="K159" t="str">
            <v>1013</v>
          </cell>
          <cell r="L159" t="str">
            <v>CO-Victor</v>
          </cell>
          <cell r="M159" t="str">
            <v>CO</v>
          </cell>
          <cell r="N159" t="str">
            <v>1672</v>
          </cell>
          <cell r="O159" t="str">
            <v>Line Serviceman (UN21)</v>
          </cell>
          <cell r="P159" t="str">
            <v>21</v>
          </cell>
          <cell r="Q159" t="str">
            <v>Nonexempt</v>
          </cell>
          <cell r="R159" t="str">
            <v>1998-03-23</v>
          </cell>
          <cell r="S159" t="str">
            <v/>
          </cell>
          <cell r="T159" t="str">
            <v>1998-03-23</v>
          </cell>
        </row>
        <row r="160">
          <cell r="A160" t="str">
            <v>Bedow,Bryan H</v>
          </cell>
          <cell r="B160" t="str">
            <v>010439</v>
          </cell>
          <cell r="C160" t="str">
            <v>Full-Time</v>
          </cell>
          <cell r="D160" t="str">
            <v>UCU</v>
          </cell>
          <cell r="E160">
            <v>40</v>
          </cell>
          <cell r="F160" t="str">
            <v>5339</v>
          </cell>
          <cell r="G160" t="str">
            <v>Platte City Elec Network Ops</v>
          </cell>
          <cell r="H160" t="str">
            <v>USU</v>
          </cell>
          <cell r="I160" t="str">
            <v>OP</v>
          </cell>
          <cell r="J160" t="str">
            <v>MPMOE</v>
          </cell>
          <cell r="K160" t="str">
            <v>1091</v>
          </cell>
          <cell r="L160" t="str">
            <v>MO-Platte City</v>
          </cell>
          <cell r="M160" t="str">
            <v>MO</v>
          </cell>
          <cell r="N160" t="str">
            <v>U2104</v>
          </cell>
          <cell r="O160" t="str">
            <v>Appren Lineman 4th 6mo</v>
          </cell>
          <cell r="P160" t="str">
            <v>24</v>
          </cell>
          <cell r="Q160" t="str">
            <v>Nonexempt</v>
          </cell>
          <cell r="R160" t="str">
            <v>2004-05-10</v>
          </cell>
          <cell r="S160" t="str">
            <v/>
          </cell>
          <cell r="T160" t="str">
            <v>2004-05-10</v>
          </cell>
        </row>
        <row r="161">
          <cell r="A161" t="str">
            <v>Beecher,Brian D</v>
          </cell>
          <cell r="B161" t="str">
            <v>000679</v>
          </cell>
          <cell r="C161" t="str">
            <v>Full-Time</v>
          </cell>
          <cell r="D161" t="str">
            <v>UCU</v>
          </cell>
          <cell r="E161">
            <v>40</v>
          </cell>
          <cell r="F161" t="str">
            <v>5311</v>
          </cell>
          <cell r="G161" t="str">
            <v>Southern KS Elec Network Ops</v>
          </cell>
          <cell r="H161" t="str">
            <v>USU</v>
          </cell>
          <cell r="I161" t="str">
            <v>OP</v>
          </cell>
          <cell r="J161" t="str">
            <v>WPKSE</v>
          </cell>
          <cell r="K161" t="str">
            <v>1043</v>
          </cell>
          <cell r="L161" t="str">
            <v>KS-Medicine Lodge</v>
          </cell>
          <cell r="M161" t="str">
            <v>KS</v>
          </cell>
          <cell r="N161" t="str">
            <v>3086</v>
          </cell>
          <cell r="O161" t="str">
            <v>Operations Mgr</v>
          </cell>
          <cell r="P161" t="str">
            <v>00</v>
          </cell>
          <cell r="Q161" t="str">
            <v>Exempt</v>
          </cell>
          <cell r="R161" t="str">
            <v>1997-10-22</v>
          </cell>
          <cell r="S161" t="str">
            <v/>
          </cell>
          <cell r="T161" t="str">
            <v>1997-10-22</v>
          </cell>
        </row>
        <row r="162">
          <cell r="A162" t="str">
            <v>Beemer,Keith R</v>
          </cell>
          <cell r="B162" t="str">
            <v>007984</v>
          </cell>
          <cell r="C162" t="str">
            <v>Full-Time</v>
          </cell>
          <cell r="D162" t="str">
            <v>UCU</v>
          </cell>
          <cell r="E162">
            <v>40</v>
          </cell>
          <cell r="F162" t="str">
            <v>1060</v>
          </cell>
          <cell r="G162" t="str">
            <v>Lake Road Common</v>
          </cell>
          <cell r="H162" t="str">
            <v>USU</v>
          </cell>
          <cell r="I162" t="str">
            <v>PS</v>
          </cell>
          <cell r="J162" t="str">
            <v>SJMOE</v>
          </cell>
          <cell r="K162" t="str">
            <v>1279</v>
          </cell>
          <cell r="L162" t="str">
            <v>MO-St Joseph - Lake Road</v>
          </cell>
          <cell r="M162" t="str">
            <v>MO</v>
          </cell>
          <cell r="N162" t="str">
            <v>2723</v>
          </cell>
          <cell r="O162" t="str">
            <v>Planner/Scheduler Power Plant</v>
          </cell>
          <cell r="P162" t="str">
            <v>00</v>
          </cell>
          <cell r="Q162" t="str">
            <v>Exempt</v>
          </cell>
          <cell r="R162" t="str">
            <v>1997-10-29</v>
          </cell>
          <cell r="S162" t="str">
            <v/>
          </cell>
          <cell r="T162" t="str">
            <v>1997-10-29</v>
          </cell>
        </row>
        <row r="163">
          <cell r="A163" t="str">
            <v>Beems,Roger D</v>
          </cell>
          <cell r="B163" t="str">
            <v>000527</v>
          </cell>
          <cell r="C163" t="str">
            <v>Full-Time</v>
          </cell>
          <cell r="D163" t="str">
            <v>UCU</v>
          </cell>
          <cell r="E163">
            <v>40</v>
          </cell>
          <cell r="F163" t="str">
            <v>5552</v>
          </cell>
          <cell r="G163" t="str">
            <v>Materials Mgmt-KS WPD</v>
          </cell>
          <cell r="H163" t="str">
            <v>USU</v>
          </cell>
          <cell r="I163" t="str">
            <v>MM</v>
          </cell>
          <cell r="J163" t="str">
            <v>WPKSE</v>
          </cell>
          <cell r="K163" t="str">
            <v>1028</v>
          </cell>
          <cell r="L163" t="str">
            <v>KS-Concordia-KS</v>
          </cell>
          <cell r="M163" t="str">
            <v>KS</v>
          </cell>
          <cell r="N163" t="str">
            <v>1712</v>
          </cell>
          <cell r="O163" t="str">
            <v>Division Storekeeper (UN22)</v>
          </cell>
          <cell r="P163" t="str">
            <v>22</v>
          </cell>
          <cell r="Q163" t="str">
            <v>Nonexempt</v>
          </cell>
          <cell r="R163" t="str">
            <v>1978-04-03</v>
          </cell>
          <cell r="S163" t="str">
            <v/>
          </cell>
          <cell r="T163" t="str">
            <v>1978-04-03</v>
          </cell>
        </row>
        <row r="164">
          <cell r="A164" t="str">
            <v>Beerenstrauch,Thomas E</v>
          </cell>
          <cell r="B164" t="str">
            <v>001878</v>
          </cell>
          <cell r="C164" t="str">
            <v>Full-Time</v>
          </cell>
          <cell r="D164" t="str">
            <v>UCU</v>
          </cell>
          <cell r="E164">
            <v>40</v>
          </cell>
          <cell r="F164" t="str">
            <v>5770</v>
          </cell>
          <cell r="G164" t="str">
            <v>NE Customer Relations</v>
          </cell>
          <cell r="H164" t="str">
            <v>USU</v>
          </cell>
          <cell r="I164" t="str">
            <v>CS</v>
          </cell>
          <cell r="J164" t="str">
            <v>PNNEG</v>
          </cell>
          <cell r="K164" t="str">
            <v>1109</v>
          </cell>
          <cell r="L164" t="str">
            <v>NE-Lincoln</v>
          </cell>
          <cell r="M164" t="str">
            <v>NE</v>
          </cell>
          <cell r="N164" t="str">
            <v>3077</v>
          </cell>
          <cell r="O164" t="str">
            <v>Customer Relations Rep</v>
          </cell>
          <cell r="P164" t="str">
            <v>00</v>
          </cell>
          <cell r="Q164" t="str">
            <v>Exempt</v>
          </cell>
          <cell r="R164" t="str">
            <v>1973-07-02</v>
          </cell>
          <cell r="S164" t="str">
            <v/>
          </cell>
          <cell r="T164" t="str">
            <v>1973-07-02</v>
          </cell>
        </row>
        <row r="165">
          <cell r="A165" t="str">
            <v>Beiseker,Timothy R</v>
          </cell>
          <cell r="B165" t="str">
            <v>001990</v>
          </cell>
          <cell r="C165" t="str">
            <v>Full-Time</v>
          </cell>
          <cell r="D165" t="str">
            <v>UCU</v>
          </cell>
          <cell r="E165">
            <v>40</v>
          </cell>
          <cell r="F165" t="str">
            <v>5829</v>
          </cell>
          <cell r="G165" t="str">
            <v>Rosemount CS</v>
          </cell>
          <cell r="H165" t="str">
            <v>USU</v>
          </cell>
          <cell r="I165" t="str">
            <v>CS</v>
          </cell>
          <cell r="J165" t="str">
            <v>PNMNG</v>
          </cell>
          <cell r="K165" t="str">
            <v>1069</v>
          </cell>
          <cell r="L165" t="str">
            <v>MN-Rosemount</v>
          </cell>
          <cell r="M165" t="str">
            <v>MN</v>
          </cell>
          <cell r="N165" t="str">
            <v>2153</v>
          </cell>
          <cell r="O165" t="str">
            <v>Lead Appliance Repair Tech</v>
          </cell>
          <cell r="P165" t="str">
            <v>00</v>
          </cell>
          <cell r="Q165" t="str">
            <v>Nonexempt</v>
          </cell>
          <cell r="R165" t="str">
            <v>1991-09-23</v>
          </cell>
          <cell r="S165" t="str">
            <v/>
          </cell>
          <cell r="T165" t="str">
            <v>1991-09-23</v>
          </cell>
        </row>
        <row r="166">
          <cell r="A166" t="str">
            <v>Beissenherz,Pamela A</v>
          </cell>
          <cell r="B166" t="str">
            <v>001015</v>
          </cell>
          <cell r="C166" t="str">
            <v>Full-Time</v>
          </cell>
          <cell r="D166" t="str">
            <v>UCU</v>
          </cell>
          <cell r="E166">
            <v>40</v>
          </cell>
          <cell r="F166" t="str">
            <v>5334</v>
          </cell>
          <cell r="G166" t="str">
            <v>Lee's Summit 2 Elec Netwrk Ops</v>
          </cell>
          <cell r="H166" t="str">
            <v>USU</v>
          </cell>
          <cell r="I166" t="str">
            <v>OP</v>
          </cell>
          <cell r="J166" t="str">
            <v>MPMOE</v>
          </cell>
          <cell r="K166" t="str">
            <v>1085</v>
          </cell>
          <cell r="L166" t="str">
            <v>MO-Lee's Summit-SE Hamblen Rd</v>
          </cell>
          <cell r="M166" t="str">
            <v>MO</v>
          </cell>
          <cell r="N166" t="str">
            <v>U2522</v>
          </cell>
          <cell r="O166" t="str">
            <v>Grdmn Cable Locator after 6mo</v>
          </cell>
          <cell r="P166" t="str">
            <v>24</v>
          </cell>
          <cell r="Q166" t="str">
            <v>Nonexempt</v>
          </cell>
          <cell r="R166" t="str">
            <v>1985-01-14</v>
          </cell>
          <cell r="S166" t="str">
            <v/>
          </cell>
          <cell r="T166" t="str">
            <v>1985-01-14</v>
          </cell>
        </row>
        <row r="167">
          <cell r="A167" t="str">
            <v>Beissenherz,Ted B</v>
          </cell>
          <cell r="B167" t="str">
            <v>000734</v>
          </cell>
          <cell r="C167" t="str">
            <v>Full-Time</v>
          </cell>
          <cell r="D167" t="str">
            <v>UCU</v>
          </cell>
          <cell r="E167">
            <v>40</v>
          </cell>
          <cell r="F167" t="str">
            <v>5333</v>
          </cell>
          <cell r="G167" t="str">
            <v>Lee's Summit 1 Elec Netwrk Ops</v>
          </cell>
          <cell r="H167" t="str">
            <v>USU</v>
          </cell>
          <cell r="I167" t="str">
            <v>OP</v>
          </cell>
          <cell r="J167" t="str">
            <v>MPMOE</v>
          </cell>
          <cell r="K167" t="str">
            <v>1085</v>
          </cell>
          <cell r="L167" t="str">
            <v>MO-Lee's Summit-SE Hamblen Rd</v>
          </cell>
          <cell r="M167" t="str">
            <v>MO</v>
          </cell>
          <cell r="N167" t="str">
            <v>U206</v>
          </cell>
          <cell r="O167" t="str">
            <v>Line Foreman</v>
          </cell>
          <cell r="P167" t="str">
            <v>24</v>
          </cell>
          <cell r="Q167" t="str">
            <v>Nonexempt</v>
          </cell>
          <cell r="R167" t="str">
            <v>1971-06-11</v>
          </cell>
          <cell r="S167" t="str">
            <v/>
          </cell>
          <cell r="T167" t="str">
            <v>1971-06-11</v>
          </cell>
        </row>
        <row r="168">
          <cell r="A168" t="str">
            <v>Bell,Brian E</v>
          </cell>
          <cell r="B168" t="str">
            <v>003514</v>
          </cell>
          <cell r="C168" t="str">
            <v>Full-Time</v>
          </cell>
          <cell r="D168" t="str">
            <v>UCU</v>
          </cell>
          <cell r="E168">
            <v>40</v>
          </cell>
          <cell r="F168" t="str">
            <v>5897</v>
          </cell>
          <cell r="G168" t="str">
            <v>Nevada CS</v>
          </cell>
          <cell r="H168" t="str">
            <v>USU</v>
          </cell>
          <cell r="I168" t="str">
            <v>CS</v>
          </cell>
          <cell r="J168" t="str">
            <v>MPMOE</v>
          </cell>
          <cell r="K168" t="str">
            <v>1088</v>
          </cell>
          <cell r="L168" t="str">
            <v>MO-Nevada-N Osage</v>
          </cell>
          <cell r="M168" t="str">
            <v>MO</v>
          </cell>
          <cell r="N168" t="str">
            <v>3087</v>
          </cell>
          <cell r="O168" t="str">
            <v>Operations Supv Field</v>
          </cell>
          <cell r="P168" t="str">
            <v>00</v>
          </cell>
          <cell r="Q168" t="str">
            <v>Exempt</v>
          </cell>
          <cell r="R168" t="str">
            <v>1983-02-28</v>
          </cell>
          <cell r="S168" t="str">
            <v/>
          </cell>
          <cell r="T168" t="str">
            <v>1983-02-28</v>
          </cell>
        </row>
        <row r="169">
          <cell r="A169" t="str">
            <v>Bell,Kenneth L</v>
          </cell>
          <cell r="B169" t="str">
            <v>002017</v>
          </cell>
          <cell r="C169" t="str">
            <v>Full-Time</v>
          </cell>
          <cell r="D169" t="str">
            <v>UCU</v>
          </cell>
          <cell r="E169">
            <v>40</v>
          </cell>
          <cell r="F169" t="str">
            <v>5771</v>
          </cell>
          <cell r="G169" t="str">
            <v>NE Lincoln Region</v>
          </cell>
          <cell r="H169" t="str">
            <v>USU</v>
          </cell>
          <cell r="I169" t="str">
            <v>CS</v>
          </cell>
          <cell r="J169" t="str">
            <v>PNNEG</v>
          </cell>
          <cell r="K169" t="str">
            <v>1109</v>
          </cell>
          <cell r="L169" t="str">
            <v>NE-Lincoln</v>
          </cell>
          <cell r="M169" t="str">
            <v>NE</v>
          </cell>
          <cell r="N169" t="str">
            <v>1602</v>
          </cell>
          <cell r="O169" t="str">
            <v>Spec Service Tech (UN25)</v>
          </cell>
          <cell r="P169" t="str">
            <v>25</v>
          </cell>
          <cell r="Q169" t="str">
            <v>Nonexempt</v>
          </cell>
          <cell r="R169" t="str">
            <v>1990-06-04</v>
          </cell>
          <cell r="S169" t="str">
            <v/>
          </cell>
          <cell r="T169" t="str">
            <v>1990-06-04</v>
          </cell>
        </row>
        <row r="170">
          <cell r="A170" t="str">
            <v>Bell,Tiffany A</v>
          </cell>
          <cell r="B170" t="str">
            <v>009874</v>
          </cell>
          <cell r="C170" t="str">
            <v>Full-Time</v>
          </cell>
          <cell r="D170" t="str">
            <v>UCU</v>
          </cell>
          <cell r="E170">
            <v>40</v>
          </cell>
          <cell r="F170" t="str">
            <v>5763</v>
          </cell>
          <cell r="G170" t="str">
            <v>Billing Adjustments</v>
          </cell>
          <cell r="H170" t="str">
            <v>USU</v>
          </cell>
          <cell r="I170" t="str">
            <v>CI</v>
          </cell>
          <cell r="J170" t="str">
            <v>NETCO</v>
          </cell>
          <cell r="K170" t="str">
            <v>1000</v>
          </cell>
          <cell r="L170" t="str">
            <v>MO-Raytown</v>
          </cell>
          <cell r="M170" t="str">
            <v>MO</v>
          </cell>
          <cell r="N170" t="str">
            <v>1067</v>
          </cell>
          <cell r="O170" t="str">
            <v>Assoc Cust Svc Acct Svcs I</v>
          </cell>
          <cell r="P170" t="str">
            <v>00</v>
          </cell>
          <cell r="Q170" t="str">
            <v>Nonexempt</v>
          </cell>
          <cell r="R170" t="str">
            <v>2002-09-06</v>
          </cell>
          <cell r="S170" t="str">
            <v/>
          </cell>
          <cell r="T170" t="str">
            <v>2002-09-06</v>
          </cell>
        </row>
        <row r="171">
          <cell r="A171" t="str">
            <v>Bellinder,David A</v>
          </cell>
          <cell r="B171" t="str">
            <v>010641</v>
          </cell>
          <cell r="C171" t="str">
            <v>Full-Time</v>
          </cell>
          <cell r="D171" t="str">
            <v>UCU</v>
          </cell>
          <cell r="E171">
            <v>40</v>
          </cell>
          <cell r="F171" t="str">
            <v>5383</v>
          </cell>
          <cell r="G171" t="str">
            <v>Lawrence Gas Field Svcs</v>
          </cell>
          <cell r="H171" t="str">
            <v>USU</v>
          </cell>
          <cell r="I171" t="str">
            <v>OP</v>
          </cell>
          <cell r="J171" t="str">
            <v>PNKSG</v>
          </cell>
          <cell r="K171" t="str">
            <v>1234</v>
          </cell>
          <cell r="L171" t="str">
            <v>KS-Lawrence-E 9th</v>
          </cell>
          <cell r="M171" t="str">
            <v>KS</v>
          </cell>
          <cell r="N171" t="str">
            <v>1720</v>
          </cell>
          <cell r="O171" t="str">
            <v>Service Person Appli (UN11)</v>
          </cell>
          <cell r="P171" t="str">
            <v>11</v>
          </cell>
          <cell r="Q171" t="str">
            <v>Nonexempt</v>
          </cell>
          <cell r="R171" t="str">
            <v>2005-01-03</v>
          </cell>
          <cell r="S171" t="str">
            <v/>
          </cell>
          <cell r="T171" t="str">
            <v>2005-01-03</v>
          </cell>
        </row>
        <row r="172">
          <cell r="A172" t="str">
            <v>Bellows,Matthew J</v>
          </cell>
          <cell r="B172" t="str">
            <v>011070</v>
          </cell>
          <cell r="C172" t="str">
            <v>Full-Time</v>
          </cell>
          <cell r="D172" t="str">
            <v>UCU</v>
          </cell>
          <cell r="E172">
            <v>40</v>
          </cell>
          <cell r="F172" t="str">
            <v>5771</v>
          </cell>
          <cell r="G172" t="str">
            <v>NE Lincoln Region</v>
          </cell>
          <cell r="H172" t="str">
            <v>USU</v>
          </cell>
          <cell r="I172" t="str">
            <v>CS</v>
          </cell>
          <cell r="J172" t="str">
            <v>PNNEG</v>
          </cell>
          <cell r="K172" t="str">
            <v>1109</v>
          </cell>
          <cell r="L172" t="str">
            <v>NE-Lincoln</v>
          </cell>
          <cell r="M172" t="str">
            <v>NE</v>
          </cell>
          <cell r="N172" t="str">
            <v>1610</v>
          </cell>
          <cell r="O172" t="str">
            <v>C&amp;M Mechanic Trainee (UN25)</v>
          </cell>
          <cell r="P172" t="str">
            <v>25</v>
          </cell>
          <cell r="Q172" t="str">
            <v>Nonexempt</v>
          </cell>
          <cell r="R172" t="str">
            <v>2006-05-26</v>
          </cell>
          <cell r="S172" t="str">
            <v/>
          </cell>
          <cell r="T172" t="str">
            <v>2006-05-26</v>
          </cell>
        </row>
        <row r="173">
          <cell r="A173" t="str">
            <v>Bellville,Debra S</v>
          </cell>
          <cell r="B173" t="str">
            <v>006192</v>
          </cell>
          <cell r="C173" t="str">
            <v>Full-Time</v>
          </cell>
          <cell r="D173" t="str">
            <v>UCU</v>
          </cell>
          <cell r="E173">
            <v>40</v>
          </cell>
          <cell r="F173" t="str">
            <v>4031</v>
          </cell>
          <cell r="G173" t="str">
            <v>Gen Counsel &amp; Corp Secretary</v>
          </cell>
          <cell r="H173" t="str">
            <v>ESF</v>
          </cell>
          <cell r="I173" t="str">
            <v>SM</v>
          </cell>
          <cell r="J173" t="str">
            <v>AQLCP</v>
          </cell>
          <cell r="K173" t="str">
            <v>1082</v>
          </cell>
          <cell r="L173" t="str">
            <v>MO-Kansas City-W Ninth</v>
          </cell>
          <cell r="M173" t="str">
            <v>MO</v>
          </cell>
          <cell r="N173" t="str">
            <v>2127</v>
          </cell>
          <cell r="O173" t="str">
            <v>Executive Admin Assistant</v>
          </cell>
          <cell r="P173" t="str">
            <v>00</v>
          </cell>
          <cell r="Q173" t="str">
            <v>Nonexempt</v>
          </cell>
          <cell r="R173" t="str">
            <v>2000-09-11</v>
          </cell>
          <cell r="S173" t="str">
            <v/>
          </cell>
          <cell r="T173" t="str">
            <v>2000-09-11</v>
          </cell>
        </row>
        <row r="174">
          <cell r="A174" t="str">
            <v>Benash,Lee E</v>
          </cell>
          <cell r="B174" t="str">
            <v>002061</v>
          </cell>
          <cell r="C174" t="str">
            <v>Full-Time</v>
          </cell>
          <cell r="D174" t="str">
            <v>UCU</v>
          </cell>
          <cell r="E174">
            <v>40</v>
          </cell>
          <cell r="F174" t="str">
            <v>5771</v>
          </cell>
          <cell r="G174" t="str">
            <v>NE Lincoln Region</v>
          </cell>
          <cell r="H174" t="str">
            <v>USU</v>
          </cell>
          <cell r="I174" t="str">
            <v>CS</v>
          </cell>
          <cell r="J174" t="str">
            <v>PNNEG</v>
          </cell>
          <cell r="K174" t="str">
            <v>1109</v>
          </cell>
          <cell r="L174" t="str">
            <v>NE-Lincoln</v>
          </cell>
          <cell r="M174" t="str">
            <v>NE</v>
          </cell>
          <cell r="N174" t="str">
            <v>3087</v>
          </cell>
          <cell r="O174" t="str">
            <v>Operations Supv Field</v>
          </cell>
          <cell r="P174" t="str">
            <v>00</v>
          </cell>
          <cell r="Q174" t="str">
            <v>Exempt</v>
          </cell>
          <cell r="R174" t="str">
            <v>1979-12-17</v>
          </cell>
          <cell r="S174" t="str">
            <v/>
          </cell>
          <cell r="T174" t="str">
            <v>1979-12-17</v>
          </cell>
        </row>
        <row r="175">
          <cell r="A175" t="str">
            <v>Benavente,Hugo G</v>
          </cell>
          <cell r="B175" t="str">
            <v>007678</v>
          </cell>
          <cell r="C175" t="str">
            <v>Full-Time</v>
          </cell>
          <cell r="D175" t="str">
            <v>UCU</v>
          </cell>
          <cell r="E175">
            <v>40</v>
          </cell>
          <cell r="F175" t="str">
            <v>6028</v>
          </cell>
          <cell r="G175" t="str">
            <v>Cust Svcs Process Mgmt</v>
          </cell>
          <cell r="H175" t="str">
            <v>USU</v>
          </cell>
          <cell r="I175" t="str">
            <v>CU</v>
          </cell>
          <cell r="J175" t="str">
            <v>NETCO</v>
          </cell>
          <cell r="K175" t="str">
            <v>1000</v>
          </cell>
          <cell r="L175" t="str">
            <v>MO-Raytown</v>
          </cell>
          <cell r="M175" t="str">
            <v>MO</v>
          </cell>
          <cell r="N175" t="str">
            <v>3076</v>
          </cell>
          <cell r="O175" t="str">
            <v>Business Analyst</v>
          </cell>
          <cell r="P175" t="str">
            <v>00</v>
          </cell>
          <cell r="Q175" t="str">
            <v>Exempt</v>
          </cell>
          <cell r="R175" t="str">
            <v>2000-10-09</v>
          </cell>
          <cell r="S175" t="str">
            <v/>
          </cell>
          <cell r="T175" t="str">
            <v>2000-10-09</v>
          </cell>
        </row>
        <row r="176">
          <cell r="A176" t="str">
            <v>Benker,Kevin P</v>
          </cell>
          <cell r="B176" t="str">
            <v>009869</v>
          </cell>
          <cell r="C176" t="str">
            <v>Full-Time</v>
          </cell>
          <cell r="D176" t="str">
            <v>UCU</v>
          </cell>
          <cell r="E176">
            <v>40</v>
          </cell>
          <cell r="F176" t="str">
            <v>1009</v>
          </cell>
          <cell r="G176" t="str">
            <v>Arthur Mullergren-Great Bend</v>
          </cell>
          <cell r="H176" t="str">
            <v>USU</v>
          </cell>
          <cell r="I176" t="str">
            <v>PS</v>
          </cell>
          <cell r="J176" t="str">
            <v>WPKSE</v>
          </cell>
          <cell r="K176" t="str">
            <v>1034</v>
          </cell>
          <cell r="L176" t="str">
            <v>KS-Great Bend-Highway K96</v>
          </cell>
          <cell r="M176" t="str">
            <v>KS</v>
          </cell>
          <cell r="N176" t="str">
            <v>1738</v>
          </cell>
          <cell r="O176" t="str">
            <v>Operator Technician (UN22)</v>
          </cell>
          <cell r="P176" t="str">
            <v>22</v>
          </cell>
          <cell r="Q176" t="str">
            <v>Nonexempt</v>
          </cell>
          <cell r="R176" t="str">
            <v>2002-09-03</v>
          </cell>
          <cell r="S176" t="str">
            <v/>
          </cell>
          <cell r="T176" t="str">
            <v>2002-09-03</v>
          </cell>
        </row>
        <row r="177">
          <cell r="A177" t="str">
            <v>Bennett,Angela L</v>
          </cell>
          <cell r="B177" t="str">
            <v>001333</v>
          </cell>
          <cell r="C177" t="str">
            <v>Full-Time</v>
          </cell>
          <cell r="D177" t="str">
            <v>UCU</v>
          </cell>
          <cell r="E177">
            <v>40</v>
          </cell>
          <cell r="F177" t="str">
            <v>5832</v>
          </cell>
          <cell r="G177" t="str">
            <v>Rochester</v>
          </cell>
          <cell r="H177" t="str">
            <v>USU</v>
          </cell>
          <cell r="I177" t="str">
            <v>CS</v>
          </cell>
          <cell r="J177" t="str">
            <v>PNMNG</v>
          </cell>
          <cell r="K177" t="str">
            <v>1068</v>
          </cell>
          <cell r="L177" t="str">
            <v>MN-Rochester</v>
          </cell>
          <cell r="M177" t="str">
            <v>MN</v>
          </cell>
          <cell r="N177" t="str">
            <v>3087</v>
          </cell>
          <cell r="O177" t="str">
            <v>Operations Supv Field</v>
          </cell>
          <cell r="P177" t="str">
            <v>00</v>
          </cell>
          <cell r="Q177" t="str">
            <v>Exempt</v>
          </cell>
          <cell r="R177" t="str">
            <v>1992-02-03</v>
          </cell>
          <cell r="S177" t="str">
            <v>2003-05-05</v>
          </cell>
          <cell r="T177" t="str">
            <v>1992-05-04</v>
          </cell>
        </row>
        <row r="178">
          <cell r="A178" t="str">
            <v>Bennett,DeAnn</v>
          </cell>
          <cell r="B178" t="str">
            <v>002921</v>
          </cell>
          <cell r="C178" t="str">
            <v>Full-Time</v>
          </cell>
          <cell r="D178" t="str">
            <v>UCU</v>
          </cell>
          <cell r="E178">
            <v>40</v>
          </cell>
          <cell r="F178" t="str">
            <v>6312</v>
          </cell>
          <cell r="G178" t="str">
            <v>Financial Mgmt-AQN Central Sup</v>
          </cell>
          <cell r="H178" t="str">
            <v>USU</v>
          </cell>
          <cell r="I178" t="str">
            <v>AT</v>
          </cell>
          <cell r="J178" t="str">
            <v>NETCO</v>
          </cell>
          <cell r="K178" t="str">
            <v>1082</v>
          </cell>
          <cell r="L178" t="str">
            <v>MO-Kansas City-W Ninth</v>
          </cell>
          <cell r="M178" t="str">
            <v>MO</v>
          </cell>
          <cell r="N178" t="str">
            <v>3063</v>
          </cell>
          <cell r="O178" t="str">
            <v>Mgr Financial Apps</v>
          </cell>
          <cell r="P178" t="str">
            <v>00</v>
          </cell>
          <cell r="Q178" t="str">
            <v>Exempt</v>
          </cell>
          <cell r="R178" t="str">
            <v>1996-03-18</v>
          </cell>
          <cell r="S178" t="str">
            <v/>
          </cell>
          <cell r="T178" t="str">
            <v>1996-03-18</v>
          </cell>
        </row>
        <row r="179">
          <cell r="A179" t="str">
            <v>Bennett,Lofton L</v>
          </cell>
          <cell r="B179" t="str">
            <v>000991</v>
          </cell>
          <cell r="C179" t="str">
            <v>Full-Time</v>
          </cell>
          <cell r="D179" t="str">
            <v>UCU</v>
          </cell>
          <cell r="E179">
            <v>40</v>
          </cell>
          <cell r="F179" t="str">
            <v>5344</v>
          </cell>
          <cell r="G179" t="str">
            <v>Warrensburg Elec Network Ops</v>
          </cell>
          <cell r="H179" t="str">
            <v>USU</v>
          </cell>
          <cell r="I179" t="str">
            <v>OP</v>
          </cell>
          <cell r="J179" t="str">
            <v>MPMOE</v>
          </cell>
          <cell r="K179" t="str">
            <v>1097</v>
          </cell>
          <cell r="L179" t="str">
            <v>MO-Warrensburg</v>
          </cell>
          <cell r="M179" t="str">
            <v>MO</v>
          </cell>
          <cell r="N179" t="str">
            <v>U206</v>
          </cell>
          <cell r="O179" t="str">
            <v>Line Foreman</v>
          </cell>
          <cell r="P179" t="str">
            <v>24</v>
          </cell>
          <cell r="Q179" t="str">
            <v>Nonexempt</v>
          </cell>
          <cell r="R179" t="str">
            <v>1971-06-21</v>
          </cell>
          <cell r="S179" t="str">
            <v/>
          </cell>
          <cell r="T179" t="str">
            <v>1971-06-21</v>
          </cell>
        </row>
        <row r="180">
          <cell r="A180" t="str">
            <v>Benstead,Robert L</v>
          </cell>
          <cell r="B180" t="str">
            <v>001806</v>
          </cell>
          <cell r="C180" t="str">
            <v>Full-Time</v>
          </cell>
          <cell r="D180" t="str">
            <v>UCU</v>
          </cell>
          <cell r="E180">
            <v>40</v>
          </cell>
          <cell r="F180" t="str">
            <v>5827</v>
          </cell>
          <cell r="G180" t="str">
            <v>Fairmont</v>
          </cell>
          <cell r="H180" t="str">
            <v>USU</v>
          </cell>
          <cell r="I180" t="str">
            <v>CS</v>
          </cell>
          <cell r="J180" t="str">
            <v>PNMNG</v>
          </cell>
          <cell r="K180" t="str">
            <v>1073</v>
          </cell>
          <cell r="L180" t="str">
            <v>MN-Worthington</v>
          </cell>
          <cell r="M180" t="str">
            <v>MN</v>
          </cell>
          <cell r="N180" t="str">
            <v>1553</v>
          </cell>
          <cell r="O180" t="str">
            <v>Lead Operations Tech</v>
          </cell>
          <cell r="P180" t="str">
            <v>00</v>
          </cell>
          <cell r="Q180" t="str">
            <v>Nonexempt</v>
          </cell>
          <cell r="R180" t="str">
            <v>1981-08-01</v>
          </cell>
          <cell r="S180" t="str">
            <v/>
          </cell>
          <cell r="T180" t="str">
            <v>1981-08-01</v>
          </cell>
        </row>
        <row r="181">
          <cell r="A181" t="str">
            <v>Benz,James L</v>
          </cell>
          <cell r="B181" t="str">
            <v>008670</v>
          </cell>
          <cell r="C181" t="str">
            <v>Full-Time</v>
          </cell>
          <cell r="D181" t="str">
            <v>UCU</v>
          </cell>
          <cell r="E181">
            <v>40</v>
          </cell>
          <cell r="F181" t="str">
            <v>5398</v>
          </cell>
          <cell r="G181" t="str">
            <v>General CO Gas Network Ops</v>
          </cell>
          <cell r="H181" t="str">
            <v>USU</v>
          </cell>
          <cell r="I181" t="str">
            <v>OP</v>
          </cell>
          <cell r="J181" t="str">
            <v>PNCOG</v>
          </cell>
          <cell r="K181" t="str">
            <v>1006</v>
          </cell>
          <cell r="L181" t="str">
            <v>CO-Fountain</v>
          </cell>
          <cell r="M181" t="str">
            <v>CO</v>
          </cell>
          <cell r="N181" t="str">
            <v>1753</v>
          </cell>
          <cell r="O181" t="str">
            <v>Field Measurement Technician</v>
          </cell>
          <cell r="P181" t="str">
            <v>00</v>
          </cell>
          <cell r="Q181" t="str">
            <v>Nonexempt</v>
          </cell>
          <cell r="R181" t="str">
            <v>2001-09-24</v>
          </cell>
          <cell r="S181" t="str">
            <v/>
          </cell>
          <cell r="T181" t="str">
            <v>2001-09-24</v>
          </cell>
        </row>
        <row r="182">
          <cell r="A182" t="str">
            <v>Berger,Mark A</v>
          </cell>
          <cell r="B182" t="str">
            <v>009467</v>
          </cell>
          <cell r="C182" t="str">
            <v>Full-Time</v>
          </cell>
          <cell r="D182" t="str">
            <v>UCU</v>
          </cell>
          <cell r="E182">
            <v>40</v>
          </cell>
          <cell r="F182" t="str">
            <v>1060</v>
          </cell>
          <cell r="G182" t="str">
            <v>Lake Road Common</v>
          </cell>
          <cell r="H182" t="str">
            <v>USU</v>
          </cell>
          <cell r="I182" t="str">
            <v>PS</v>
          </cell>
          <cell r="J182" t="str">
            <v>SJMOE</v>
          </cell>
          <cell r="K182" t="str">
            <v>1279</v>
          </cell>
          <cell r="L182" t="str">
            <v>MO-St Joseph - Lake Road</v>
          </cell>
          <cell r="M182" t="str">
            <v>MO</v>
          </cell>
          <cell r="N182" t="str">
            <v>S0115</v>
          </cell>
          <cell r="O182" t="str">
            <v>Journeyman Maintenance</v>
          </cell>
          <cell r="P182" t="str">
            <v>13</v>
          </cell>
          <cell r="Q182" t="str">
            <v>Nonexempt</v>
          </cell>
          <cell r="R182" t="str">
            <v>2002-01-23</v>
          </cell>
          <cell r="S182" t="str">
            <v/>
          </cell>
          <cell r="T182" t="str">
            <v>2002-01-23</v>
          </cell>
        </row>
        <row r="183">
          <cell r="A183" t="str">
            <v>Bergeson,Bryan W</v>
          </cell>
          <cell r="B183" t="str">
            <v>000675</v>
          </cell>
          <cell r="C183" t="str">
            <v>Full-Time</v>
          </cell>
          <cell r="D183" t="str">
            <v>UCU</v>
          </cell>
          <cell r="E183">
            <v>40</v>
          </cell>
          <cell r="F183" t="str">
            <v>5347</v>
          </cell>
          <cell r="G183" t="str">
            <v>Sedalia Elec Network Ops</v>
          </cell>
          <cell r="H183" t="str">
            <v>USU</v>
          </cell>
          <cell r="I183" t="str">
            <v>OP</v>
          </cell>
          <cell r="J183" t="str">
            <v>MPMOE</v>
          </cell>
          <cell r="K183" t="str">
            <v>1094</v>
          </cell>
          <cell r="L183" t="str">
            <v>MO-Sedalia</v>
          </cell>
          <cell r="M183" t="str">
            <v>MO</v>
          </cell>
          <cell r="N183" t="str">
            <v>3087</v>
          </cell>
          <cell r="O183" t="str">
            <v>Operations Supv Field</v>
          </cell>
          <cell r="P183" t="str">
            <v>00</v>
          </cell>
          <cell r="Q183" t="str">
            <v>Exempt</v>
          </cell>
          <cell r="R183" t="str">
            <v>1985-07-29</v>
          </cell>
          <cell r="S183" t="str">
            <v/>
          </cell>
          <cell r="T183" t="str">
            <v>1985-07-29</v>
          </cell>
        </row>
        <row r="184">
          <cell r="A184" t="str">
            <v>Bergman,Kenneth J</v>
          </cell>
          <cell r="B184" t="str">
            <v>000328</v>
          </cell>
          <cell r="C184" t="str">
            <v>Full-Time</v>
          </cell>
          <cell r="D184" t="str">
            <v>UCU</v>
          </cell>
          <cell r="E184">
            <v>40</v>
          </cell>
          <cell r="F184" t="str">
            <v>1034</v>
          </cell>
          <cell r="G184" t="str">
            <v>WPE CO Generation Maint</v>
          </cell>
          <cell r="H184" t="str">
            <v>USU</v>
          </cell>
          <cell r="I184" t="str">
            <v>PS</v>
          </cell>
          <cell r="J184" t="str">
            <v>WPCOE</v>
          </cell>
          <cell r="K184" t="str">
            <v>1002</v>
          </cell>
          <cell r="L184" t="str">
            <v>CO-Canon City-W 50 Hwy</v>
          </cell>
          <cell r="M184" t="str">
            <v>CO</v>
          </cell>
          <cell r="N184" t="str">
            <v>1692</v>
          </cell>
          <cell r="O184" t="str">
            <v>Master Prod Mechanic II (UN21)</v>
          </cell>
          <cell r="P184" t="str">
            <v>21</v>
          </cell>
          <cell r="Q184" t="str">
            <v>Nonexempt</v>
          </cell>
          <cell r="R184" t="str">
            <v>1975-07-14</v>
          </cell>
          <cell r="S184" t="str">
            <v/>
          </cell>
          <cell r="T184" t="str">
            <v>1975-07-14</v>
          </cell>
        </row>
        <row r="185">
          <cell r="A185" t="str">
            <v>Bergstedt,Kenneth R</v>
          </cell>
          <cell r="B185" t="str">
            <v>000064</v>
          </cell>
          <cell r="C185" t="str">
            <v>Full-Time</v>
          </cell>
          <cell r="D185" t="str">
            <v>UCU</v>
          </cell>
          <cell r="E185">
            <v>40</v>
          </cell>
          <cell r="F185" t="str">
            <v>5820</v>
          </cell>
          <cell r="G185" t="str">
            <v>MN Business Operations</v>
          </cell>
          <cell r="H185" t="str">
            <v>USU</v>
          </cell>
          <cell r="I185" t="str">
            <v>CS</v>
          </cell>
          <cell r="J185" t="str">
            <v>NETCO</v>
          </cell>
          <cell r="K185" t="str">
            <v>1069</v>
          </cell>
          <cell r="L185" t="str">
            <v>MN-Rosemount</v>
          </cell>
          <cell r="M185" t="str">
            <v>MN</v>
          </cell>
          <cell r="N185" t="str">
            <v>3087</v>
          </cell>
          <cell r="O185" t="str">
            <v>Operations Supv Field</v>
          </cell>
          <cell r="P185" t="str">
            <v>00</v>
          </cell>
          <cell r="Q185" t="str">
            <v>Exempt</v>
          </cell>
          <cell r="R185" t="str">
            <v>1971-10-04</v>
          </cell>
          <cell r="S185" t="str">
            <v>2004-12-27</v>
          </cell>
          <cell r="T185" t="str">
            <v>1974-12-27</v>
          </cell>
        </row>
        <row r="186">
          <cell r="A186" t="str">
            <v>Bernard,Jose T</v>
          </cell>
          <cell r="B186" t="str">
            <v>007800</v>
          </cell>
          <cell r="C186" t="str">
            <v>Full-Time</v>
          </cell>
          <cell r="D186" t="str">
            <v>UCU</v>
          </cell>
          <cell r="E186">
            <v>40</v>
          </cell>
          <cell r="F186" t="str">
            <v>1060</v>
          </cell>
          <cell r="G186" t="str">
            <v>Lake Road Common</v>
          </cell>
          <cell r="H186" t="str">
            <v>USU</v>
          </cell>
          <cell r="I186" t="str">
            <v>PS</v>
          </cell>
          <cell r="J186" t="str">
            <v>SJMOE</v>
          </cell>
          <cell r="K186" t="str">
            <v>1279</v>
          </cell>
          <cell r="L186" t="str">
            <v>MO-St Joseph - Lake Road</v>
          </cell>
          <cell r="M186" t="str">
            <v>MO</v>
          </cell>
          <cell r="N186" t="str">
            <v>S0115</v>
          </cell>
          <cell r="O186" t="str">
            <v>Journeyman Maintenance</v>
          </cell>
          <cell r="P186" t="str">
            <v>13</v>
          </cell>
          <cell r="Q186" t="str">
            <v>Nonexempt</v>
          </cell>
          <cell r="R186" t="str">
            <v>1997-10-29</v>
          </cell>
          <cell r="S186" t="str">
            <v/>
          </cell>
          <cell r="T186" t="str">
            <v>1997-10-29</v>
          </cell>
        </row>
        <row r="187">
          <cell r="A187" t="str">
            <v>Bernau,Judith M</v>
          </cell>
          <cell r="B187" t="str">
            <v>010770</v>
          </cell>
          <cell r="C187" t="str">
            <v>Full-Time</v>
          </cell>
          <cell r="D187" t="str">
            <v>UCU</v>
          </cell>
          <cell r="E187">
            <v>40</v>
          </cell>
          <cell r="F187" t="str">
            <v>6165</v>
          </cell>
          <cell r="G187" t="str">
            <v>Iowa/Mo Gas VP HQ</v>
          </cell>
          <cell r="H187" t="str">
            <v>USU</v>
          </cell>
          <cell r="I187" t="str">
            <v>DG</v>
          </cell>
          <cell r="J187" t="str">
            <v>NETCO</v>
          </cell>
          <cell r="K187" t="str">
            <v>1172</v>
          </cell>
          <cell r="L187" t="str">
            <v>IA-Des Moines</v>
          </cell>
          <cell r="M187" t="str">
            <v>IA</v>
          </cell>
          <cell r="N187" t="str">
            <v>1003</v>
          </cell>
          <cell r="O187" t="str">
            <v>Sr Admin Assist</v>
          </cell>
          <cell r="P187" t="str">
            <v>00</v>
          </cell>
          <cell r="Q187" t="str">
            <v>Nonexempt</v>
          </cell>
          <cell r="R187" t="str">
            <v>2005-05-09</v>
          </cell>
          <cell r="S187" t="str">
            <v/>
          </cell>
          <cell r="T187" t="str">
            <v>2005-05-09</v>
          </cell>
        </row>
        <row r="188">
          <cell r="A188" t="str">
            <v>Berry,Curtis L</v>
          </cell>
          <cell r="B188" t="str">
            <v>004589</v>
          </cell>
          <cell r="C188" t="str">
            <v>Full-Time</v>
          </cell>
          <cell r="D188" t="str">
            <v>UCU</v>
          </cell>
          <cell r="E188">
            <v>40</v>
          </cell>
          <cell r="F188" t="str">
            <v>5303</v>
          </cell>
          <cell r="G188" t="str">
            <v>Pueblo Network Ops</v>
          </cell>
          <cell r="H188" t="str">
            <v>USU</v>
          </cell>
          <cell r="I188" t="str">
            <v>OP</v>
          </cell>
          <cell r="J188" t="str">
            <v>WPCOE</v>
          </cell>
          <cell r="K188" t="str">
            <v>1011</v>
          </cell>
          <cell r="L188" t="str">
            <v>CO-Pueblo-S Victoria Ave</v>
          </cell>
          <cell r="M188" t="str">
            <v>CO</v>
          </cell>
          <cell r="N188" t="str">
            <v>1672</v>
          </cell>
          <cell r="O188" t="str">
            <v>Line Serviceman (UN21)</v>
          </cell>
          <cell r="P188" t="str">
            <v>21</v>
          </cell>
          <cell r="Q188" t="str">
            <v>Nonexempt</v>
          </cell>
          <cell r="R188" t="str">
            <v>1999-03-29</v>
          </cell>
          <cell r="S188" t="str">
            <v/>
          </cell>
          <cell r="T188" t="str">
            <v>1999-03-29</v>
          </cell>
        </row>
        <row r="189">
          <cell r="A189" t="str">
            <v>Berry,Ellen A</v>
          </cell>
          <cell r="B189" t="str">
            <v>007740</v>
          </cell>
          <cell r="C189" t="str">
            <v>Full-Time</v>
          </cell>
          <cell r="D189" t="str">
            <v>UCU</v>
          </cell>
          <cell r="E189">
            <v>40</v>
          </cell>
          <cell r="F189" t="str">
            <v>5567</v>
          </cell>
          <cell r="G189" t="str">
            <v>Procurement</v>
          </cell>
          <cell r="H189" t="str">
            <v>USU</v>
          </cell>
          <cell r="I189" t="str">
            <v>SM</v>
          </cell>
          <cell r="J189" t="str">
            <v>NETCO</v>
          </cell>
          <cell r="K189" t="str">
            <v>1082</v>
          </cell>
          <cell r="L189" t="str">
            <v>MO-Kansas City-W Ninth</v>
          </cell>
          <cell r="M189" t="str">
            <v>MO</v>
          </cell>
          <cell r="N189" t="str">
            <v>2032</v>
          </cell>
          <cell r="O189" t="str">
            <v>Lead Negotiator</v>
          </cell>
          <cell r="P189" t="str">
            <v>00</v>
          </cell>
          <cell r="Q189" t="str">
            <v>Exempt</v>
          </cell>
          <cell r="R189" t="str">
            <v>2000-11-06</v>
          </cell>
          <cell r="S189" t="str">
            <v/>
          </cell>
          <cell r="T189" t="str">
            <v>2000-11-06</v>
          </cell>
        </row>
        <row r="190">
          <cell r="A190" t="str">
            <v>Berry,John M</v>
          </cell>
          <cell r="B190" t="str">
            <v>000876</v>
          </cell>
          <cell r="C190" t="str">
            <v>Full-Time</v>
          </cell>
          <cell r="D190" t="str">
            <v>UCU</v>
          </cell>
          <cell r="E190">
            <v>40</v>
          </cell>
          <cell r="F190" t="str">
            <v>6164</v>
          </cell>
          <cell r="G190" t="str">
            <v>MO Elect Subst Constr</v>
          </cell>
          <cell r="H190" t="str">
            <v>USU</v>
          </cell>
          <cell r="I190" t="str">
            <v>TS</v>
          </cell>
          <cell r="J190" t="str">
            <v>MPMOE</v>
          </cell>
          <cell r="K190" t="str">
            <v>1090</v>
          </cell>
          <cell r="L190" t="str">
            <v>MO-Oak Grove</v>
          </cell>
          <cell r="M190" t="str">
            <v>MO</v>
          </cell>
          <cell r="N190" t="str">
            <v>U2081</v>
          </cell>
          <cell r="O190" t="str">
            <v>Journeyman Lineman Const</v>
          </cell>
          <cell r="P190" t="str">
            <v>24</v>
          </cell>
          <cell r="Q190" t="str">
            <v>Nonexempt</v>
          </cell>
          <cell r="R190" t="str">
            <v>1989-06-26</v>
          </cell>
          <cell r="S190" t="str">
            <v/>
          </cell>
          <cell r="T190" t="str">
            <v>1989-06-26</v>
          </cell>
        </row>
        <row r="191">
          <cell r="A191" t="str">
            <v>Berry,Michael D</v>
          </cell>
          <cell r="B191" t="str">
            <v>007801</v>
          </cell>
          <cell r="C191" t="str">
            <v>Full-Time</v>
          </cell>
          <cell r="D191" t="str">
            <v>UCU</v>
          </cell>
          <cell r="E191">
            <v>40</v>
          </cell>
          <cell r="F191" t="str">
            <v>5574</v>
          </cell>
          <cell r="G191" t="str">
            <v>Missouri Fleet Management</v>
          </cell>
          <cell r="H191" t="str">
            <v>USU</v>
          </cell>
          <cell r="I191" t="str">
            <v>MM</v>
          </cell>
          <cell r="J191" t="str">
            <v>NETCO</v>
          </cell>
          <cell r="K191" t="str">
            <v>1086</v>
          </cell>
          <cell r="L191" t="str">
            <v>MO-Lee's Summit-SE 16th St</v>
          </cell>
          <cell r="M191" t="str">
            <v>MO</v>
          </cell>
          <cell r="N191" t="str">
            <v>U267</v>
          </cell>
          <cell r="O191" t="str">
            <v>Special Mobile Mechanic</v>
          </cell>
          <cell r="P191" t="str">
            <v>24</v>
          </cell>
          <cell r="Q191" t="str">
            <v>Nonexempt</v>
          </cell>
          <cell r="R191" t="str">
            <v>1994-11-07</v>
          </cell>
          <cell r="S191" t="str">
            <v/>
          </cell>
          <cell r="T191" t="str">
            <v>1994-11-07</v>
          </cell>
        </row>
        <row r="192">
          <cell r="A192" t="str">
            <v>Berry,Ronald E</v>
          </cell>
          <cell r="B192" t="str">
            <v>008663</v>
          </cell>
          <cell r="C192" t="str">
            <v>Full-Time</v>
          </cell>
          <cell r="D192" t="str">
            <v>UCU</v>
          </cell>
          <cell r="E192">
            <v>40</v>
          </cell>
          <cell r="F192" t="str">
            <v>5360</v>
          </cell>
          <cell r="G192" t="str">
            <v>General Elec Measurement</v>
          </cell>
          <cell r="H192" t="str">
            <v>USU</v>
          </cell>
          <cell r="I192" t="str">
            <v>OP</v>
          </cell>
          <cell r="J192" t="str">
            <v>NETCO</v>
          </cell>
          <cell r="K192" t="str">
            <v>1097</v>
          </cell>
          <cell r="L192" t="str">
            <v>MO-Warrensburg</v>
          </cell>
          <cell r="M192" t="str">
            <v>MO</v>
          </cell>
          <cell r="N192" t="str">
            <v>1751</v>
          </cell>
          <cell r="O192" t="str">
            <v>Supv Meter Repair</v>
          </cell>
          <cell r="P192" t="str">
            <v>00</v>
          </cell>
          <cell r="Q192" t="str">
            <v>Exempt</v>
          </cell>
          <cell r="R192" t="str">
            <v>2001-10-08</v>
          </cell>
          <cell r="S192" t="str">
            <v/>
          </cell>
          <cell r="T192" t="str">
            <v>2001-10-08</v>
          </cell>
        </row>
        <row r="193">
          <cell r="A193" t="str">
            <v>Bettin,Edward R</v>
          </cell>
          <cell r="B193" t="str">
            <v>001615</v>
          </cell>
          <cell r="C193" t="str">
            <v>Full-Time</v>
          </cell>
          <cell r="D193" t="str">
            <v>UCU</v>
          </cell>
          <cell r="E193">
            <v>40</v>
          </cell>
          <cell r="F193" t="str">
            <v>5732</v>
          </cell>
          <cell r="G193" t="str">
            <v>Iowa Spencer</v>
          </cell>
          <cell r="H193" t="str">
            <v>USU</v>
          </cell>
          <cell r="I193" t="str">
            <v>CS</v>
          </cell>
          <cell r="J193" t="str">
            <v>PNIAG</v>
          </cell>
          <cell r="K193" t="str">
            <v>1024</v>
          </cell>
          <cell r="L193" t="str">
            <v>IA-Spencer</v>
          </cell>
          <cell r="M193" t="str">
            <v>IA</v>
          </cell>
          <cell r="N193" t="str">
            <v>3171</v>
          </cell>
          <cell r="O193" t="str">
            <v>Service Technician (UN28)</v>
          </cell>
          <cell r="P193" t="str">
            <v>28</v>
          </cell>
          <cell r="Q193" t="str">
            <v>Nonexempt</v>
          </cell>
          <cell r="R193" t="str">
            <v>1967-02-01</v>
          </cell>
          <cell r="S193" t="str">
            <v/>
          </cell>
          <cell r="T193" t="str">
            <v>1967-02-01</v>
          </cell>
        </row>
        <row r="194">
          <cell r="A194" t="str">
            <v>Beyer,Philip M</v>
          </cell>
          <cell r="B194" t="str">
            <v>003030</v>
          </cell>
          <cell r="C194" t="str">
            <v>Full-Time</v>
          </cell>
          <cell r="D194" t="str">
            <v>UCU</v>
          </cell>
          <cell r="E194">
            <v>40</v>
          </cell>
          <cell r="F194" t="str">
            <v>4219</v>
          </cell>
          <cell r="G194" t="str">
            <v>HR Benefits &amp; People Center</v>
          </cell>
          <cell r="H194" t="str">
            <v>ESF</v>
          </cell>
          <cell r="I194" t="str">
            <v>HR</v>
          </cell>
          <cell r="J194" t="str">
            <v>AQLCP</v>
          </cell>
          <cell r="K194" t="str">
            <v>1082</v>
          </cell>
          <cell r="L194" t="str">
            <v>MO-Kansas City-W Ninth</v>
          </cell>
          <cell r="M194" t="str">
            <v>MO</v>
          </cell>
          <cell r="N194" t="str">
            <v>1401</v>
          </cell>
          <cell r="O194" t="str">
            <v>Dir Benefits &amp; HRIS</v>
          </cell>
          <cell r="P194" t="str">
            <v>00</v>
          </cell>
          <cell r="Q194" t="str">
            <v>Exempt</v>
          </cell>
          <cell r="R194" t="str">
            <v>1997-01-27</v>
          </cell>
          <cell r="S194" t="str">
            <v/>
          </cell>
          <cell r="T194" t="str">
            <v>1997-01-27</v>
          </cell>
        </row>
        <row r="195">
          <cell r="A195" t="str">
            <v>Biby,Laurie L</v>
          </cell>
          <cell r="B195" t="str">
            <v>002823</v>
          </cell>
          <cell r="C195" t="str">
            <v>Full-Time</v>
          </cell>
          <cell r="D195" t="str">
            <v>UCU</v>
          </cell>
          <cell r="E195">
            <v>40</v>
          </cell>
          <cell r="F195" t="str">
            <v>6327</v>
          </cell>
          <cell r="G195" t="str">
            <v>HR Networks</v>
          </cell>
          <cell r="H195" t="str">
            <v>USU</v>
          </cell>
          <cell r="I195" t="str">
            <v>HR</v>
          </cell>
          <cell r="J195" t="str">
            <v>NETCO</v>
          </cell>
          <cell r="K195" t="str">
            <v>1009</v>
          </cell>
          <cell r="L195" t="str">
            <v>CO-Pueblo-Lamkin</v>
          </cell>
          <cell r="M195" t="str">
            <v>CO</v>
          </cell>
          <cell r="N195" t="str">
            <v>2767</v>
          </cell>
          <cell r="O195" t="str">
            <v>Human Resources Mgr</v>
          </cell>
          <cell r="P195" t="str">
            <v>00</v>
          </cell>
          <cell r="Q195" t="str">
            <v>Exempt</v>
          </cell>
          <cell r="R195" t="str">
            <v>1987-06-01</v>
          </cell>
          <cell r="S195" t="str">
            <v/>
          </cell>
          <cell r="T195" t="str">
            <v>1987-06-01</v>
          </cell>
        </row>
        <row r="196">
          <cell r="A196" t="str">
            <v>Bieser,Raymond A</v>
          </cell>
          <cell r="B196" t="str">
            <v>003641</v>
          </cell>
          <cell r="C196" t="str">
            <v>Full-Time</v>
          </cell>
          <cell r="D196" t="str">
            <v>UCU</v>
          </cell>
          <cell r="E196">
            <v>40</v>
          </cell>
          <cell r="F196" t="str">
            <v>1003</v>
          </cell>
          <cell r="G196" t="str">
            <v>Sibley General</v>
          </cell>
          <cell r="H196" t="str">
            <v>USU</v>
          </cell>
          <cell r="I196" t="str">
            <v>PS</v>
          </cell>
          <cell r="J196" t="str">
            <v>MPMOE</v>
          </cell>
          <cell r="K196" t="str">
            <v>1095</v>
          </cell>
          <cell r="L196" t="str">
            <v>MO-Sibley</v>
          </cell>
          <cell r="M196" t="str">
            <v>MO</v>
          </cell>
          <cell r="N196" t="str">
            <v>1793</v>
          </cell>
          <cell r="O196" t="str">
            <v>Maintenance Superintendent</v>
          </cell>
          <cell r="P196" t="str">
            <v>00</v>
          </cell>
          <cell r="Q196" t="str">
            <v>Exempt</v>
          </cell>
          <cell r="R196" t="str">
            <v>1976-06-03</v>
          </cell>
          <cell r="S196" t="str">
            <v/>
          </cell>
          <cell r="T196" t="str">
            <v>1976-06-03</v>
          </cell>
        </row>
        <row r="197">
          <cell r="A197" t="str">
            <v>Biever,Kathy L</v>
          </cell>
          <cell r="B197" t="str">
            <v>005994</v>
          </cell>
          <cell r="C197" t="str">
            <v>Part-Time</v>
          </cell>
          <cell r="D197" t="str">
            <v>UCU</v>
          </cell>
          <cell r="E197">
            <v>20</v>
          </cell>
          <cell r="F197" t="str">
            <v>5824</v>
          </cell>
          <cell r="G197" t="str">
            <v>Thief River Falls</v>
          </cell>
          <cell r="H197" t="str">
            <v>USU</v>
          </cell>
          <cell r="I197" t="str">
            <v>CS</v>
          </cell>
          <cell r="J197" t="str">
            <v>NMMNG</v>
          </cell>
          <cell r="K197" t="str">
            <v>1122</v>
          </cell>
          <cell r="L197" t="str">
            <v>MN-Crosby</v>
          </cell>
          <cell r="M197" t="str">
            <v>MN</v>
          </cell>
          <cell r="N197" t="str">
            <v>1599</v>
          </cell>
          <cell r="O197" t="str">
            <v>Meter Reader (UN26)</v>
          </cell>
          <cell r="P197" t="str">
            <v>26</v>
          </cell>
          <cell r="Q197" t="str">
            <v>Nonexempt</v>
          </cell>
          <cell r="R197" t="str">
            <v>2000-05-10</v>
          </cell>
          <cell r="S197" t="str">
            <v/>
          </cell>
          <cell r="T197" t="str">
            <v>2000-05-10</v>
          </cell>
        </row>
        <row r="198">
          <cell r="A198" t="str">
            <v>Billingsley,Cheryl R</v>
          </cell>
          <cell r="B198" t="str">
            <v>000807</v>
          </cell>
          <cell r="C198" t="str">
            <v>Full-Time</v>
          </cell>
          <cell r="D198" t="str">
            <v>UCU</v>
          </cell>
          <cell r="E198">
            <v>40</v>
          </cell>
          <cell r="F198" t="str">
            <v>5716</v>
          </cell>
          <cell r="G198" t="str">
            <v>Field Resources Center-Raytown</v>
          </cell>
          <cell r="H198" t="str">
            <v>USU</v>
          </cell>
          <cell r="I198" t="str">
            <v>FR</v>
          </cell>
          <cell r="J198" t="str">
            <v>NETCO</v>
          </cell>
          <cell r="K198" t="str">
            <v>1000</v>
          </cell>
          <cell r="L198" t="str">
            <v>MO-Raytown</v>
          </cell>
          <cell r="M198" t="str">
            <v>MO</v>
          </cell>
          <cell r="N198" t="str">
            <v>1145</v>
          </cell>
          <cell r="O198" t="str">
            <v>Field Resource Planner</v>
          </cell>
          <cell r="P198" t="str">
            <v>00</v>
          </cell>
          <cell r="Q198" t="str">
            <v>Exempt</v>
          </cell>
          <cell r="R198" t="str">
            <v>1992-07-15</v>
          </cell>
          <cell r="S198" t="str">
            <v/>
          </cell>
          <cell r="T198" t="str">
            <v>1992-07-22</v>
          </cell>
        </row>
        <row r="199">
          <cell r="A199" t="str">
            <v>Birchard,Marissa A</v>
          </cell>
          <cell r="B199" t="str">
            <v>010539</v>
          </cell>
          <cell r="C199" t="str">
            <v>Full-Time</v>
          </cell>
          <cell r="D199" t="str">
            <v>UCU</v>
          </cell>
          <cell r="E199">
            <v>40</v>
          </cell>
          <cell r="F199" t="str">
            <v>2318</v>
          </cell>
          <cell r="G199" t="str">
            <v>GSS Northern Operations</v>
          </cell>
          <cell r="H199" t="str">
            <v>USU</v>
          </cell>
          <cell r="I199" t="str">
            <v>GS</v>
          </cell>
          <cell r="J199" t="str">
            <v>NETCO</v>
          </cell>
          <cell r="K199" t="str">
            <v>1143</v>
          </cell>
          <cell r="L199" t="str">
            <v>NE-Omaha-Capitol Ave</v>
          </cell>
          <cell r="M199" t="str">
            <v>NE</v>
          </cell>
          <cell r="N199" t="str">
            <v>1369</v>
          </cell>
          <cell r="O199" t="str">
            <v>Gas Volume Analyst</v>
          </cell>
          <cell r="P199" t="str">
            <v>00</v>
          </cell>
          <cell r="Q199" t="str">
            <v>Exempt</v>
          </cell>
          <cell r="R199" t="str">
            <v>2004-08-30</v>
          </cell>
          <cell r="S199" t="str">
            <v/>
          </cell>
          <cell r="T199" t="str">
            <v>2004-08-30</v>
          </cell>
        </row>
        <row r="200">
          <cell r="A200" t="str">
            <v>Birnbaum,Jim L</v>
          </cell>
          <cell r="B200" t="str">
            <v>002840</v>
          </cell>
          <cell r="C200" t="str">
            <v>Full-Time</v>
          </cell>
          <cell r="D200" t="str">
            <v>UCU</v>
          </cell>
          <cell r="E200">
            <v>40</v>
          </cell>
          <cell r="F200" t="str">
            <v>5708</v>
          </cell>
          <cell r="G200" t="str">
            <v>Accounts Receivable Mgmt</v>
          </cell>
          <cell r="H200" t="str">
            <v>USU</v>
          </cell>
          <cell r="I200" t="str">
            <v>CI</v>
          </cell>
          <cell r="J200" t="str">
            <v>NETCO</v>
          </cell>
          <cell r="K200" t="str">
            <v>1000</v>
          </cell>
          <cell r="L200" t="str">
            <v>MO-Raytown</v>
          </cell>
          <cell r="M200" t="str">
            <v>MO</v>
          </cell>
          <cell r="N200" t="str">
            <v>2949</v>
          </cell>
          <cell r="O200" t="str">
            <v>Dir Accounts Receivable CS</v>
          </cell>
          <cell r="P200" t="str">
            <v>00</v>
          </cell>
          <cell r="Q200" t="str">
            <v>Exempt</v>
          </cell>
          <cell r="R200" t="str">
            <v>1980-06-02</v>
          </cell>
          <cell r="S200" t="str">
            <v/>
          </cell>
          <cell r="T200" t="str">
            <v>1980-06-02</v>
          </cell>
        </row>
        <row r="201">
          <cell r="A201" t="str">
            <v>Birzer,Joseph L</v>
          </cell>
          <cell r="B201" t="str">
            <v>000687</v>
          </cell>
          <cell r="C201" t="str">
            <v>Full-Time</v>
          </cell>
          <cell r="D201" t="str">
            <v>UCU</v>
          </cell>
          <cell r="E201">
            <v>40</v>
          </cell>
          <cell r="F201" t="str">
            <v>6182</v>
          </cell>
          <cell r="G201" t="str">
            <v>Field Engineering-KSE</v>
          </cell>
          <cell r="H201" t="str">
            <v>USU</v>
          </cell>
          <cell r="I201" t="str">
            <v>DE</v>
          </cell>
          <cell r="J201" t="str">
            <v>WPKSE</v>
          </cell>
          <cell r="K201" t="str">
            <v>1037</v>
          </cell>
          <cell r="L201" t="str">
            <v>KS-Harper</v>
          </cell>
          <cell r="M201" t="str">
            <v>KS</v>
          </cell>
          <cell r="N201" t="str">
            <v>1896</v>
          </cell>
          <cell r="O201" t="str">
            <v>Engineer III</v>
          </cell>
          <cell r="P201" t="str">
            <v>00</v>
          </cell>
          <cell r="Q201" t="str">
            <v>Exempt</v>
          </cell>
          <cell r="R201" t="str">
            <v>1979-06-04</v>
          </cell>
          <cell r="S201" t="str">
            <v/>
          </cell>
          <cell r="T201" t="str">
            <v>1979-06-04</v>
          </cell>
        </row>
        <row r="202">
          <cell r="A202" t="str">
            <v>Bishop,Pamela M</v>
          </cell>
          <cell r="B202" t="str">
            <v>003580</v>
          </cell>
          <cell r="C202" t="str">
            <v>Full-Time</v>
          </cell>
          <cell r="D202" t="str">
            <v>UCU</v>
          </cell>
          <cell r="E202">
            <v>40</v>
          </cell>
          <cell r="F202" t="str">
            <v>5716</v>
          </cell>
          <cell r="G202" t="str">
            <v>Field Resources Center-Raytown</v>
          </cell>
          <cell r="H202" t="str">
            <v>USU</v>
          </cell>
          <cell r="I202" t="str">
            <v>FR</v>
          </cell>
          <cell r="J202" t="str">
            <v>NETCO</v>
          </cell>
          <cell r="K202" t="str">
            <v>1000</v>
          </cell>
          <cell r="L202" t="str">
            <v>MO-Raytown</v>
          </cell>
          <cell r="M202" t="str">
            <v>MO</v>
          </cell>
          <cell r="N202" t="str">
            <v>1145</v>
          </cell>
          <cell r="O202" t="str">
            <v>Field Resource Planner</v>
          </cell>
          <cell r="P202" t="str">
            <v>00</v>
          </cell>
          <cell r="Q202" t="str">
            <v>Exempt</v>
          </cell>
          <cell r="R202" t="str">
            <v>1995-12-04</v>
          </cell>
          <cell r="S202" t="str">
            <v>2003-06-02</v>
          </cell>
          <cell r="T202" t="str">
            <v>1999-06-02</v>
          </cell>
        </row>
        <row r="203">
          <cell r="A203" t="str">
            <v>Bittner,Micah R</v>
          </cell>
          <cell r="B203" t="str">
            <v>003842</v>
          </cell>
          <cell r="C203" t="str">
            <v>Full-Time</v>
          </cell>
          <cell r="D203" t="str">
            <v>UCU</v>
          </cell>
          <cell r="E203">
            <v>40</v>
          </cell>
          <cell r="F203" t="str">
            <v>4164</v>
          </cell>
          <cell r="G203" t="str">
            <v>Commodity Accounting</v>
          </cell>
          <cell r="H203" t="str">
            <v>ESF</v>
          </cell>
          <cell r="I203" t="str">
            <v>AT</v>
          </cell>
          <cell r="J203" t="str">
            <v>AQLCP</v>
          </cell>
          <cell r="K203" t="str">
            <v>1082</v>
          </cell>
          <cell r="L203" t="str">
            <v>MO-Kansas City-W Ninth</v>
          </cell>
          <cell r="M203" t="str">
            <v>MO</v>
          </cell>
          <cell r="N203" t="str">
            <v>1020</v>
          </cell>
          <cell r="O203" t="str">
            <v>Sr Accountant</v>
          </cell>
          <cell r="P203" t="str">
            <v>00</v>
          </cell>
          <cell r="Q203" t="str">
            <v>Exempt</v>
          </cell>
          <cell r="R203" t="str">
            <v>1997-09-02</v>
          </cell>
          <cell r="S203" t="str">
            <v/>
          </cell>
          <cell r="T203" t="str">
            <v>1997-09-02</v>
          </cell>
        </row>
        <row r="204">
          <cell r="A204" t="str">
            <v>Bitzer,William T</v>
          </cell>
          <cell r="B204" t="str">
            <v>003609</v>
          </cell>
          <cell r="C204" t="str">
            <v>Full-Time</v>
          </cell>
          <cell r="D204" t="str">
            <v>UCU</v>
          </cell>
          <cell r="E204">
            <v>40</v>
          </cell>
          <cell r="F204" t="str">
            <v>1003</v>
          </cell>
          <cell r="G204" t="str">
            <v>Sibley General</v>
          </cell>
          <cell r="H204" t="str">
            <v>USU</v>
          </cell>
          <cell r="I204" t="str">
            <v>PS</v>
          </cell>
          <cell r="J204" t="str">
            <v>MPMOE</v>
          </cell>
          <cell r="K204" t="str">
            <v>1095</v>
          </cell>
          <cell r="L204" t="str">
            <v>MO-Sibley</v>
          </cell>
          <cell r="M204" t="str">
            <v>MO</v>
          </cell>
          <cell r="N204" t="str">
            <v>1784</v>
          </cell>
          <cell r="O204" t="str">
            <v>Maintenance Supervisor</v>
          </cell>
          <cell r="P204" t="str">
            <v>00</v>
          </cell>
          <cell r="Q204" t="str">
            <v>Exempt</v>
          </cell>
          <cell r="R204" t="str">
            <v>1970-10-19</v>
          </cell>
          <cell r="S204" t="str">
            <v/>
          </cell>
          <cell r="T204" t="str">
            <v>1970-10-19</v>
          </cell>
        </row>
        <row r="205">
          <cell r="A205" t="str">
            <v>Black,Archie W</v>
          </cell>
          <cell r="B205" t="str">
            <v>010662</v>
          </cell>
          <cell r="C205" t="str">
            <v>Full-Time</v>
          </cell>
          <cell r="D205" t="str">
            <v>UCU</v>
          </cell>
          <cell r="E205">
            <v>40</v>
          </cell>
          <cell r="F205" t="str">
            <v>5386</v>
          </cell>
          <cell r="G205" t="str">
            <v>Garden City Gas Field Svcs</v>
          </cell>
          <cell r="H205" t="str">
            <v>USU</v>
          </cell>
          <cell r="I205" t="str">
            <v>OP</v>
          </cell>
          <cell r="J205" t="str">
            <v>PNKSG</v>
          </cell>
          <cell r="K205" t="str">
            <v>1035</v>
          </cell>
          <cell r="L205" t="str">
            <v>KS-Garden City-Ninth St</v>
          </cell>
          <cell r="M205" t="str">
            <v>KS</v>
          </cell>
          <cell r="N205" t="str">
            <v>1529</v>
          </cell>
          <cell r="O205" t="str">
            <v>Utility Service Technician</v>
          </cell>
          <cell r="P205" t="str">
            <v>00</v>
          </cell>
          <cell r="Q205" t="str">
            <v>Nonexempt</v>
          </cell>
          <cell r="R205" t="str">
            <v>2005-02-02</v>
          </cell>
          <cell r="S205" t="str">
            <v/>
          </cell>
          <cell r="T205" t="str">
            <v>2005-02-02</v>
          </cell>
        </row>
        <row r="206">
          <cell r="A206" t="str">
            <v>Black,David J</v>
          </cell>
          <cell r="B206" t="str">
            <v>002841</v>
          </cell>
          <cell r="C206" t="str">
            <v>Full-Time</v>
          </cell>
          <cell r="D206" t="str">
            <v>UCU</v>
          </cell>
          <cell r="E206">
            <v>40</v>
          </cell>
          <cell r="F206" t="str">
            <v>5700</v>
          </cell>
          <cell r="G206" t="str">
            <v>Business Solutions</v>
          </cell>
          <cell r="H206" t="str">
            <v>USU</v>
          </cell>
          <cell r="I206" t="str">
            <v>CU</v>
          </cell>
          <cell r="J206" t="str">
            <v>NETCO</v>
          </cell>
          <cell r="K206" t="str">
            <v>1000</v>
          </cell>
          <cell r="L206" t="str">
            <v>MO-Raytown</v>
          </cell>
          <cell r="M206" t="str">
            <v>MO</v>
          </cell>
          <cell r="N206" t="str">
            <v>3130</v>
          </cell>
          <cell r="O206" t="str">
            <v>Project Manager IT</v>
          </cell>
          <cell r="P206" t="str">
            <v>00</v>
          </cell>
          <cell r="Q206" t="str">
            <v>Exempt</v>
          </cell>
          <cell r="R206" t="str">
            <v>1983-05-23</v>
          </cell>
          <cell r="S206" t="str">
            <v/>
          </cell>
          <cell r="T206" t="str">
            <v>1983-05-23</v>
          </cell>
        </row>
        <row r="207">
          <cell r="A207" t="str">
            <v>Black,Kyle D</v>
          </cell>
          <cell r="B207" t="str">
            <v>010071</v>
          </cell>
          <cell r="C207" t="str">
            <v>Full-Time</v>
          </cell>
          <cell r="D207" t="str">
            <v>UCU</v>
          </cell>
          <cell r="E207">
            <v>40</v>
          </cell>
          <cell r="F207" t="str">
            <v>5310</v>
          </cell>
          <cell r="G207" t="str">
            <v>Northern KS Elec Network Ops</v>
          </cell>
          <cell r="H207" t="str">
            <v>USU</v>
          </cell>
          <cell r="I207" t="str">
            <v>OP</v>
          </cell>
          <cell r="J207" t="str">
            <v>WPKSE</v>
          </cell>
          <cell r="K207" t="str">
            <v>1046</v>
          </cell>
          <cell r="L207" t="str">
            <v>KS-Plainville</v>
          </cell>
          <cell r="M207" t="str">
            <v>KS</v>
          </cell>
          <cell r="N207" t="str">
            <v>1705</v>
          </cell>
          <cell r="O207" t="str">
            <v>Appren Lineman (UN22)</v>
          </cell>
          <cell r="P207" t="str">
            <v>22</v>
          </cell>
          <cell r="Q207" t="str">
            <v>Nonexempt</v>
          </cell>
          <cell r="R207" t="str">
            <v>2003-05-12</v>
          </cell>
          <cell r="S207" t="str">
            <v>2004-05-17</v>
          </cell>
          <cell r="T207" t="str">
            <v>2004-05-17</v>
          </cell>
        </row>
        <row r="208">
          <cell r="A208" t="str">
            <v>Blackford,Wesley D</v>
          </cell>
          <cell r="B208" t="str">
            <v>001955</v>
          </cell>
          <cell r="C208" t="str">
            <v>Full-Time</v>
          </cell>
          <cell r="D208" t="str">
            <v>UCU</v>
          </cell>
          <cell r="E208">
            <v>40</v>
          </cell>
          <cell r="F208" t="str">
            <v>5771</v>
          </cell>
          <cell r="G208" t="str">
            <v>NE Lincoln Region</v>
          </cell>
          <cell r="H208" t="str">
            <v>USU</v>
          </cell>
          <cell r="I208" t="str">
            <v>CS</v>
          </cell>
          <cell r="J208" t="str">
            <v>PNNEG</v>
          </cell>
          <cell r="K208" t="str">
            <v>1109</v>
          </cell>
          <cell r="L208" t="str">
            <v>NE-Lincoln</v>
          </cell>
          <cell r="M208" t="str">
            <v>NE</v>
          </cell>
          <cell r="N208" t="str">
            <v>1607</v>
          </cell>
          <cell r="O208" t="str">
            <v>Spec C&amp;M Mech Tech (UN25)</v>
          </cell>
          <cell r="P208" t="str">
            <v>25</v>
          </cell>
          <cell r="Q208" t="str">
            <v>Nonexempt</v>
          </cell>
          <cell r="R208" t="str">
            <v>1976-11-10</v>
          </cell>
          <cell r="S208" t="str">
            <v/>
          </cell>
          <cell r="T208" t="str">
            <v>1976-11-10</v>
          </cell>
        </row>
        <row r="209">
          <cell r="A209" t="str">
            <v>Blake,Brian G</v>
          </cell>
          <cell r="B209" t="str">
            <v>007804</v>
          </cell>
          <cell r="C209" t="str">
            <v>Full-Time</v>
          </cell>
          <cell r="D209" t="str">
            <v>UCU</v>
          </cell>
          <cell r="E209">
            <v>40</v>
          </cell>
          <cell r="F209" t="str">
            <v>5354</v>
          </cell>
          <cell r="G209" t="str">
            <v>St Joseph 1 Elec Network Ops</v>
          </cell>
          <cell r="H209" t="str">
            <v>USU</v>
          </cell>
          <cell r="I209" t="str">
            <v>OP</v>
          </cell>
          <cell r="J209" t="str">
            <v>SJMOE</v>
          </cell>
          <cell r="K209" t="str">
            <v>1278</v>
          </cell>
          <cell r="L209" t="str">
            <v>MO-St Joseph - Atchison</v>
          </cell>
          <cell r="M209" t="str">
            <v>MO</v>
          </cell>
          <cell r="N209" t="str">
            <v>S1020</v>
          </cell>
          <cell r="O209" t="str">
            <v>District Lineman</v>
          </cell>
          <cell r="P209" t="str">
            <v>13</v>
          </cell>
          <cell r="Q209" t="str">
            <v>Nonexempt</v>
          </cell>
          <cell r="R209" t="str">
            <v>1972-07-17</v>
          </cell>
          <cell r="S209" t="str">
            <v/>
          </cell>
          <cell r="T209" t="str">
            <v>1972-07-17</v>
          </cell>
        </row>
        <row r="210">
          <cell r="A210" t="str">
            <v>Blanchard,Jeremy S</v>
          </cell>
          <cell r="B210" t="str">
            <v>007805</v>
          </cell>
          <cell r="C210" t="str">
            <v>Full-Time</v>
          </cell>
          <cell r="D210" t="str">
            <v>UCU</v>
          </cell>
          <cell r="E210">
            <v>40</v>
          </cell>
          <cell r="F210" t="str">
            <v>1060</v>
          </cell>
          <cell r="G210" t="str">
            <v>Lake Road Common</v>
          </cell>
          <cell r="H210" t="str">
            <v>USU</v>
          </cell>
          <cell r="I210" t="str">
            <v>PS</v>
          </cell>
          <cell r="J210" t="str">
            <v>SJMOE</v>
          </cell>
          <cell r="K210" t="str">
            <v>1279</v>
          </cell>
          <cell r="L210" t="str">
            <v>MO-St Joseph - Lake Road</v>
          </cell>
          <cell r="M210" t="str">
            <v>MO</v>
          </cell>
          <cell r="N210" t="str">
            <v>S0094</v>
          </cell>
          <cell r="O210" t="str">
            <v>Coal Handler</v>
          </cell>
          <cell r="P210" t="str">
            <v>13</v>
          </cell>
          <cell r="Q210" t="str">
            <v>Nonexempt</v>
          </cell>
          <cell r="R210" t="str">
            <v>1997-03-20</v>
          </cell>
          <cell r="S210" t="str">
            <v/>
          </cell>
          <cell r="T210" t="str">
            <v>1997-03-20</v>
          </cell>
        </row>
        <row r="211">
          <cell r="A211" t="str">
            <v>Blanchard,Terese E</v>
          </cell>
          <cell r="B211" t="str">
            <v>008575</v>
          </cell>
          <cell r="C211" t="str">
            <v>Full-Time</v>
          </cell>
          <cell r="D211" t="str">
            <v>UCU</v>
          </cell>
          <cell r="E211">
            <v>40</v>
          </cell>
          <cell r="F211" t="str">
            <v>5829</v>
          </cell>
          <cell r="G211" t="str">
            <v>Rosemount CS</v>
          </cell>
          <cell r="H211" t="str">
            <v>USU</v>
          </cell>
          <cell r="I211" t="str">
            <v>CS</v>
          </cell>
          <cell r="J211" t="str">
            <v>PNMNG</v>
          </cell>
          <cell r="K211" t="str">
            <v>1069</v>
          </cell>
          <cell r="L211" t="str">
            <v>MN-Rosemount</v>
          </cell>
          <cell r="M211" t="str">
            <v>MN</v>
          </cell>
          <cell r="N211" t="str">
            <v>1146</v>
          </cell>
          <cell r="O211" t="str">
            <v>Lead Meter Reader</v>
          </cell>
          <cell r="P211" t="str">
            <v>00</v>
          </cell>
          <cell r="Q211" t="str">
            <v>Nonexempt</v>
          </cell>
          <cell r="R211" t="str">
            <v>2001-08-01</v>
          </cell>
          <cell r="S211" t="str">
            <v/>
          </cell>
          <cell r="T211" t="str">
            <v>2001-08-01</v>
          </cell>
        </row>
        <row r="212">
          <cell r="A212" t="str">
            <v>Blanding,Cristin A</v>
          </cell>
          <cell r="B212" t="str">
            <v>008297</v>
          </cell>
          <cell r="C212" t="str">
            <v>Part-Time</v>
          </cell>
          <cell r="D212" t="str">
            <v>UCU</v>
          </cell>
          <cell r="E212">
            <v>24</v>
          </cell>
          <cell r="F212" t="str">
            <v>4130</v>
          </cell>
          <cell r="G212" t="str">
            <v>Treasury</v>
          </cell>
          <cell r="H212" t="str">
            <v>ESF</v>
          </cell>
          <cell r="I212" t="str">
            <v>FI</v>
          </cell>
          <cell r="J212" t="str">
            <v>AQLCP</v>
          </cell>
          <cell r="K212" t="str">
            <v>1082</v>
          </cell>
          <cell r="L212" t="str">
            <v>MO-Kansas City-W Ninth</v>
          </cell>
          <cell r="M212" t="str">
            <v>MO</v>
          </cell>
          <cell r="N212" t="str">
            <v>2878</v>
          </cell>
          <cell r="O212" t="str">
            <v>Dir Treasury Operations</v>
          </cell>
          <cell r="P212" t="str">
            <v>00</v>
          </cell>
          <cell r="Q212" t="str">
            <v>Exempt</v>
          </cell>
          <cell r="R212" t="str">
            <v>2001-03-26</v>
          </cell>
          <cell r="S212" t="str">
            <v/>
          </cell>
          <cell r="T212" t="str">
            <v>2001-03-26</v>
          </cell>
        </row>
        <row r="213">
          <cell r="A213" t="str">
            <v>Blanscet,Randy L</v>
          </cell>
          <cell r="B213" t="str">
            <v>000723</v>
          </cell>
          <cell r="C213" t="str">
            <v>Full-Time</v>
          </cell>
          <cell r="D213" t="str">
            <v>UCU</v>
          </cell>
          <cell r="E213">
            <v>40</v>
          </cell>
          <cell r="F213" t="str">
            <v>5333</v>
          </cell>
          <cell r="G213" t="str">
            <v>Lee's Summit 1 Elec Netwrk Ops</v>
          </cell>
          <cell r="H213" t="str">
            <v>USU</v>
          </cell>
          <cell r="I213" t="str">
            <v>OP</v>
          </cell>
          <cell r="J213" t="str">
            <v>MPMOE</v>
          </cell>
          <cell r="K213" t="str">
            <v>1085</v>
          </cell>
          <cell r="L213" t="str">
            <v>MO-Lee's Summit-SE Hamblen Rd</v>
          </cell>
          <cell r="M213" t="str">
            <v>MO</v>
          </cell>
          <cell r="N213" t="str">
            <v>U206</v>
          </cell>
          <cell r="O213" t="str">
            <v>Line Foreman</v>
          </cell>
          <cell r="P213" t="str">
            <v>24</v>
          </cell>
          <cell r="Q213" t="str">
            <v>Nonexempt</v>
          </cell>
          <cell r="R213" t="str">
            <v>1972-10-24</v>
          </cell>
          <cell r="S213" t="str">
            <v/>
          </cell>
          <cell r="T213" t="str">
            <v>1972-10-24</v>
          </cell>
        </row>
        <row r="214">
          <cell r="A214" t="str">
            <v>Blaser,Dean R</v>
          </cell>
          <cell r="B214" t="str">
            <v>004254</v>
          </cell>
          <cell r="C214" t="str">
            <v>Full-Time</v>
          </cell>
          <cell r="D214" t="str">
            <v>UCU</v>
          </cell>
          <cell r="E214">
            <v>40</v>
          </cell>
          <cell r="F214" t="str">
            <v>5772</v>
          </cell>
          <cell r="G214" t="str">
            <v>NE South Region</v>
          </cell>
          <cell r="H214" t="str">
            <v>USU</v>
          </cell>
          <cell r="I214" t="str">
            <v>CS</v>
          </cell>
          <cell r="J214" t="str">
            <v>PNNEG</v>
          </cell>
          <cell r="K214" t="str">
            <v>1269</v>
          </cell>
          <cell r="L214" t="str">
            <v>NE-Seward-Elm St</v>
          </cell>
          <cell r="M214" t="str">
            <v>NE</v>
          </cell>
          <cell r="N214" t="str">
            <v>1612</v>
          </cell>
          <cell r="O214" t="str">
            <v>Special Welder (UN25)</v>
          </cell>
          <cell r="P214" t="str">
            <v>25</v>
          </cell>
          <cell r="Q214" t="str">
            <v>Nonexempt</v>
          </cell>
          <cell r="R214" t="str">
            <v>1999-01-04</v>
          </cell>
          <cell r="S214" t="str">
            <v/>
          </cell>
          <cell r="T214" t="str">
            <v>1999-01-04</v>
          </cell>
        </row>
        <row r="215">
          <cell r="A215" t="str">
            <v>Blegen,Douglas M</v>
          </cell>
          <cell r="B215" t="str">
            <v>001832</v>
          </cell>
          <cell r="C215" t="str">
            <v>Full-Time</v>
          </cell>
          <cell r="D215" t="str">
            <v>UCU</v>
          </cell>
          <cell r="E215">
            <v>40</v>
          </cell>
          <cell r="F215" t="str">
            <v>5729</v>
          </cell>
          <cell r="G215" t="str">
            <v>Iowa Decorah Cust Serv</v>
          </cell>
          <cell r="H215" t="str">
            <v>USU</v>
          </cell>
          <cell r="I215" t="str">
            <v>CS</v>
          </cell>
          <cell r="J215" t="str">
            <v>PNIAG</v>
          </cell>
          <cell r="K215" t="str">
            <v>1017</v>
          </cell>
          <cell r="L215" t="str">
            <v>IA-Decorah</v>
          </cell>
          <cell r="M215" t="str">
            <v>IA</v>
          </cell>
          <cell r="N215" t="str">
            <v>3171</v>
          </cell>
          <cell r="O215" t="str">
            <v>Service Technician (UN28)</v>
          </cell>
          <cell r="P215" t="str">
            <v>28</v>
          </cell>
          <cell r="Q215" t="str">
            <v>Nonexempt</v>
          </cell>
          <cell r="R215" t="str">
            <v>1989-05-01</v>
          </cell>
          <cell r="S215" t="str">
            <v/>
          </cell>
          <cell r="T215" t="str">
            <v>1989-05-01</v>
          </cell>
        </row>
        <row r="216">
          <cell r="A216" t="str">
            <v>Bleich,Gilbert</v>
          </cell>
          <cell r="B216" t="str">
            <v>010643</v>
          </cell>
          <cell r="C216" t="str">
            <v>Full-Time</v>
          </cell>
          <cell r="D216" t="str">
            <v>UCU</v>
          </cell>
          <cell r="E216">
            <v>40</v>
          </cell>
          <cell r="F216" t="str">
            <v>5775</v>
          </cell>
          <cell r="G216" t="str">
            <v>NE North Region</v>
          </cell>
          <cell r="H216" t="str">
            <v>USU</v>
          </cell>
          <cell r="I216" t="str">
            <v>CS</v>
          </cell>
          <cell r="J216" t="str">
            <v>PNNEG</v>
          </cell>
          <cell r="K216" t="str">
            <v>1162</v>
          </cell>
          <cell r="L216" t="str">
            <v>NE-Norfolk-Norfolk Ave</v>
          </cell>
          <cell r="M216" t="str">
            <v>NE</v>
          </cell>
          <cell r="N216" t="str">
            <v>1604</v>
          </cell>
          <cell r="O216" t="str">
            <v>Service Tech B (UN25)</v>
          </cell>
          <cell r="P216" t="str">
            <v>25</v>
          </cell>
          <cell r="Q216" t="str">
            <v>Nonexempt</v>
          </cell>
          <cell r="R216" t="str">
            <v>2005-01-10</v>
          </cell>
          <cell r="S216" t="str">
            <v/>
          </cell>
          <cell r="T216" t="str">
            <v>2005-01-10</v>
          </cell>
        </row>
        <row r="217">
          <cell r="A217" t="str">
            <v>Bleser,Karl E</v>
          </cell>
          <cell r="B217" t="str">
            <v>001399</v>
          </cell>
          <cell r="C217" t="str">
            <v>Full-Time</v>
          </cell>
          <cell r="D217" t="str">
            <v>UCU</v>
          </cell>
          <cell r="E217">
            <v>40</v>
          </cell>
          <cell r="F217" t="str">
            <v>5822</v>
          </cell>
          <cell r="G217" t="str">
            <v>Bemidji</v>
          </cell>
          <cell r="H217" t="str">
            <v>USU</v>
          </cell>
          <cell r="I217" t="str">
            <v>CS</v>
          </cell>
          <cell r="J217" t="str">
            <v>PNMNG</v>
          </cell>
          <cell r="K217" t="str">
            <v>1054</v>
          </cell>
          <cell r="L217" t="str">
            <v>MN-Bemidji</v>
          </cell>
          <cell r="M217" t="str">
            <v>MN</v>
          </cell>
          <cell r="N217" t="str">
            <v>3086</v>
          </cell>
          <cell r="O217" t="str">
            <v>Operations Mgr</v>
          </cell>
          <cell r="P217" t="str">
            <v>00</v>
          </cell>
          <cell r="Q217" t="str">
            <v>Exempt</v>
          </cell>
          <cell r="R217" t="str">
            <v>1993-04-01</v>
          </cell>
          <cell r="S217" t="str">
            <v/>
          </cell>
          <cell r="T217" t="str">
            <v>1993-04-01</v>
          </cell>
        </row>
        <row r="218">
          <cell r="A218" t="str">
            <v>Blocker,Shekeila S</v>
          </cell>
          <cell r="B218" t="str">
            <v>010230</v>
          </cell>
          <cell r="C218" t="str">
            <v>Full-Time</v>
          </cell>
          <cell r="D218" t="str">
            <v>UCU</v>
          </cell>
          <cell r="E218">
            <v>40</v>
          </cell>
          <cell r="F218" t="str">
            <v>5702</v>
          </cell>
          <cell r="G218" t="str">
            <v>Customer Srv Ctr-Raytown</v>
          </cell>
          <cell r="H218" t="str">
            <v>USU</v>
          </cell>
          <cell r="I218" t="str">
            <v>CH</v>
          </cell>
          <cell r="J218" t="str">
            <v>NETCO</v>
          </cell>
          <cell r="K218" t="str">
            <v>1000</v>
          </cell>
          <cell r="L218" t="str">
            <v>MO-Raytown</v>
          </cell>
          <cell r="M218" t="str">
            <v>MO</v>
          </cell>
          <cell r="N218" t="str">
            <v>1047</v>
          </cell>
          <cell r="O218" t="str">
            <v>Customer Service Associate CC</v>
          </cell>
          <cell r="P218" t="str">
            <v>00</v>
          </cell>
          <cell r="Q218" t="str">
            <v>Nonexempt</v>
          </cell>
          <cell r="R218" t="str">
            <v>2003-09-13</v>
          </cell>
          <cell r="S218" t="str">
            <v/>
          </cell>
          <cell r="T218" t="str">
            <v>2003-09-13</v>
          </cell>
        </row>
        <row r="219">
          <cell r="A219" t="str">
            <v>Bloom,Jeffrey L</v>
          </cell>
          <cell r="B219" t="str">
            <v>010820</v>
          </cell>
          <cell r="C219" t="str">
            <v>Full-Time</v>
          </cell>
          <cell r="D219" t="str">
            <v>UCU</v>
          </cell>
          <cell r="E219">
            <v>40</v>
          </cell>
          <cell r="F219" t="str">
            <v>5897</v>
          </cell>
          <cell r="G219" t="str">
            <v>Nevada CS</v>
          </cell>
          <cell r="H219" t="str">
            <v>USU</v>
          </cell>
          <cell r="I219" t="str">
            <v>CS</v>
          </cell>
          <cell r="J219" t="str">
            <v>MPMOE</v>
          </cell>
          <cell r="K219" t="str">
            <v>1088</v>
          </cell>
          <cell r="L219" t="str">
            <v>MO-Nevada-N Osage</v>
          </cell>
          <cell r="M219" t="str">
            <v>MO</v>
          </cell>
          <cell r="N219" t="str">
            <v>U2477</v>
          </cell>
          <cell r="O219" t="str">
            <v>SMR Grdm 2nd 6mo B 6/21/97</v>
          </cell>
          <cell r="P219" t="str">
            <v>24</v>
          </cell>
          <cell r="Q219" t="str">
            <v>Nonexempt</v>
          </cell>
          <cell r="R219" t="str">
            <v>2005-07-11</v>
          </cell>
          <cell r="S219" t="str">
            <v/>
          </cell>
          <cell r="T219" t="str">
            <v>2005-07-11</v>
          </cell>
        </row>
        <row r="220">
          <cell r="A220" t="str">
            <v>Bloom,Michael J</v>
          </cell>
          <cell r="B220" t="str">
            <v>010943</v>
          </cell>
          <cell r="C220" t="str">
            <v>Full-Time</v>
          </cell>
          <cell r="D220" t="str">
            <v>UCU</v>
          </cell>
          <cell r="E220">
            <v>40</v>
          </cell>
          <cell r="F220" t="str">
            <v>5336</v>
          </cell>
          <cell r="G220" t="str">
            <v>Blue Springs 2 Elec Netwrk Ops</v>
          </cell>
          <cell r="H220" t="str">
            <v>USU</v>
          </cell>
          <cell r="I220" t="str">
            <v>OP</v>
          </cell>
          <cell r="J220" t="str">
            <v>MPMOE</v>
          </cell>
          <cell r="K220" t="str">
            <v>1075</v>
          </cell>
          <cell r="L220" t="str">
            <v>MO-Blue Springs</v>
          </cell>
          <cell r="M220" t="str">
            <v>MO</v>
          </cell>
          <cell r="N220" t="str">
            <v>1541</v>
          </cell>
          <cell r="O220" t="str">
            <v>Engineer I</v>
          </cell>
          <cell r="P220" t="str">
            <v>00</v>
          </cell>
          <cell r="Q220" t="str">
            <v>Exempt</v>
          </cell>
          <cell r="R220" t="str">
            <v>2005-11-28</v>
          </cell>
          <cell r="S220" t="str">
            <v/>
          </cell>
          <cell r="T220" t="str">
            <v>2005-11-28</v>
          </cell>
        </row>
        <row r="221">
          <cell r="A221" t="str">
            <v>Bloomberg,Harold T</v>
          </cell>
          <cell r="B221" t="str">
            <v>001781</v>
          </cell>
          <cell r="C221" t="str">
            <v>Full-Time</v>
          </cell>
          <cell r="D221" t="str">
            <v>UCU</v>
          </cell>
          <cell r="E221">
            <v>40</v>
          </cell>
          <cell r="F221" t="str">
            <v>5735</v>
          </cell>
          <cell r="G221" t="str">
            <v>Iowa Webster City</v>
          </cell>
          <cell r="H221" t="str">
            <v>USU</v>
          </cell>
          <cell r="I221" t="str">
            <v>CS</v>
          </cell>
          <cell r="J221" t="str">
            <v>PNIAG</v>
          </cell>
          <cell r="K221" t="str">
            <v>1025</v>
          </cell>
          <cell r="L221" t="str">
            <v>IA-Webster City-1st St</v>
          </cell>
          <cell r="M221" t="str">
            <v>IA</v>
          </cell>
          <cell r="N221" t="str">
            <v>3107</v>
          </cell>
          <cell r="O221" t="str">
            <v>Operations Technician (UN28)</v>
          </cell>
          <cell r="P221" t="str">
            <v>28</v>
          </cell>
          <cell r="Q221" t="str">
            <v>Nonexempt</v>
          </cell>
          <cell r="R221" t="str">
            <v>1983-10-24</v>
          </cell>
          <cell r="S221" t="str">
            <v/>
          </cell>
          <cell r="T221" t="str">
            <v>1983-10-24</v>
          </cell>
        </row>
        <row r="222">
          <cell r="A222" t="str">
            <v>Bloomquist,Eric W</v>
          </cell>
          <cell r="B222" t="str">
            <v>005940</v>
          </cell>
          <cell r="C222" t="str">
            <v>Full-Time</v>
          </cell>
          <cell r="D222" t="str">
            <v>UCU</v>
          </cell>
          <cell r="E222">
            <v>40</v>
          </cell>
          <cell r="F222" t="str">
            <v>5827</v>
          </cell>
          <cell r="G222" t="str">
            <v>Fairmont</v>
          </cell>
          <cell r="H222" t="str">
            <v>USU</v>
          </cell>
          <cell r="I222" t="str">
            <v>CS</v>
          </cell>
          <cell r="J222" t="str">
            <v>PNMNG</v>
          </cell>
          <cell r="K222" t="str">
            <v>1061</v>
          </cell>
          <cell r="L222" t="str">
            <v>MN-Fairmont</v>
          </cell>
          <cell r="M222" t="str">
            <v>MN</v>
          </cell>
          <cell r="N222" t="str">
            <v>1138</v>
          </cell>
          <cell r="O222" t="str">
            <v>Appliance Repair Technician</v>
          </cell>
          <cell r="P222" t="str">
            <v>00</v>
          </cell>
          <cell r="Q222" t="str">
            <v>Nonexempt</v>
          </cell>
          <cell r="R222" t="str">
            <v>2000-04-24</v>
          </cell>
          <cell r="S222" t="str">
            <v/>
          </cell>
          <cell r="T222" t="str">
            <v>2000-04-24</v>
          </cell>
        </row>
        <row r="223">
          <cell r="A223" t="str">
            <v>Blythe,George S</v>
          </cell>
          <cell r="B223" t="str">
            <v>001703</v>
          </cell>
          <cell r="C223" t="str">
            <v>Full-Time</v>
          </cell>
          <cell r="D223" t="str">
            <v>UCU</v>
          </cell>
          <cell r="E223">
            <v>40</v>
          </cell>
          <cell r="F223" t="str">
            <v>5772</v>
          </cell>
          <cell r="G223" t="str">
            <v>NE South Region</v>
          </cell>
          <cell r="H223" t="str">
            <v>USU</v>
          </cell>
          <cell r="I223" t="str">
            <v>CS</v>
          </cell>
          <cell r="J223" t="str">
            <v>PNNEG</v>
          </cell>
          <cell r="K223" t="str">
            <v>1102</v>
          </cell>
          <cell r="L223" t="str">
            <v>NE-Beatrice</v>
          </cell>
          <cell r="M223" t="str">
            <v>NE</v>
          </cell>
          <cell r="N223" t="str">
            <v>1602</v>
          </cell>
          <cell r="O223" t="str">
            <v>Spec Service Tech (UN25)</v>
          </cell>
          <cell r="P223" t="str">
            <v>25</v>
          </cell>
          <cell r="Q223" t="str">
            <v>Nonexempt</v>
          </cell>
          <cell r="R223" t="str">
            <v>1989-07-10</v>
          </cell>
          <cell r="S223" t="str">
            <v/>
          </cell>
          <cell r="T223" t="str">
            <v>1989-07-10</v>
          </cell>
        </row>
        <row r="224">
          <cell r="A224" t="str">
            <v>Boal,James E</v>
          </cell>
          <cell r="B224" t="str">
            <v>000320</v>
          </cell>
          <cell r="C224" t="str">
            <v>Full-Time</v>
          </cell>
          <cell r="D224" t="str">
            <v>UCU</v>
          </cell>
          <cell r="E224">
            <v>40</v>
          </cell>
          <cell r="F224" t="str">
            <v>5372</v>
          </cell>
          <cell r="G224" t="str">
            <v>CO Substation Maintenance</v>
          </cell>
          <cell r="H224" t="str">
            <v>USU</v>
          </cell>
          <cell r="I224" t="str">
            <v>OP</v>
          </cell>
          <cell r="J224" t="str">
            <v>WPCOE</v>
          </cell>
          <cell r="K224" t="str">
            <v>1011</v>
          </cell>
          <cell r="L224" t="str">
            <v>CO-Pueblo-S Victoria Ave</v>
          </cell>
          <cell r="M224" t="str">
            <v>CO</v>
          </cell>
          <cell r="N224" t="str">
            <v>1684</v>
          </cell>
          <cell r="O224" t="str">
            <v>Construction Foreman (UN21)</v>
          </cell>
          <cell r="P224" t="str">
            <v>21</v>
          </cell>
          <cell r="Q224" t="str">
            <v>Nonexempt</v>
          </cell>
          <cell r="R224" t="str">
            <v>1973-09-06</v>
          </cell>
          <cell r="S224" t="str">
            <v/>
          </cell>
          <cell r="T224" t="str">
            <v>1973-09-06</v>
          </cell>
        </row>
        <row r="225">
          <cell r="A225" t="str">
            <v>Boehm,Tammy</v>
          </cell>
          <cell r="B225" t="str">
            <v>002832</v>
          </cell>
          <cell r="C225" t="str">
            <v>Full-Time</v>
          </cell>
          <cell r="D225" t="str">
            <v>UCU</v>
          </cell>
          <cell r="E225">
            <v>40</v>
          </cell>
          <cell r="F225" t="str">
            <v>6382</v>
          </cell>
          <cell r="G225" t="str">
            <v>Regulatory Acctg Svcs-Electric</v>
          </cell>
          <cell r="H225" t="str">
            <v>USU</v>
          </cell>
          <cell r="I225" t="str">
            <v>RE</v>
          </cell>
          <cell r="J225" t="str">
            <v>NETCO</v>
          </cell>
          <cell r="K225" t="str">
            <v>1082</v>
          </cell>
          <cell r="L225" t="str">
            <v>MO-Kansas City-W Ninth</v>
          </cell>
          <cell r="M225" t="str">
            <v>MO</v>
          </cell>
          <cell r="N225" t="str">
            <v>1845</v>
          </cell>
          <cell r="O225" t="str">
            <v>Sr Regulatory Analyst</v>
          </cell>
          <cell r="P225" t="str">
            <v>00</v>
          </cell>
          <cell r="Q225" t="str">
            <v>Exempt</v>
          </cell>
          <cell r="R225" t="str">
            <v>1995-11-22</v>
          </cell>
          <cell r="S225" t="str">
            <v/>
          </cell>
          <cell r="T225" t="str">
            <v>1995-11-22</v>
          </cell>
        </row>
        <row r="226">
          <cell r="A226" t="str">
            <v>Boettcher,Mary J</v>
          </cell>
          <cell r="B226" t="str">
            <v>002985</v>
          </cell>
          <cell r="C226" t="str">
            <v>Full-Time</v>
          </cell>
          <cell r="D226" t="str">
            <v>UCU</v>
          </cell>
          <cell r="E226">
            <v>40</v>
          </cell>
          <cell r="F226" t="str">
            <v>6173</v>
          </cell>
          <cell r="G226" t="str">
            <v>MN Gas VP HQ</v>
          </cell>
          <cell r="H226" t="str">
            <v>USU</v>
          </cell>
          <cell r="I226" t="str">
            <v>CC</v>
          </cell>
          <cell r="J226" t="str">
            <v>NETCO</v>
          </cell>
          <cell r="K226" t="str">
            <v>1069</v>
          </cell>
          <cell r="L226" t="str">
            <v>MN-Rosemount</v>
          </cell>
          <cell r="M226" t="str">
            <v>MN</v>
          </cell>
          <cell r="N226" t="str">
            <v>3037</v>
          </cell>
          <cell r="O226" t="str">
            <v>Operating VP - Gas</v>
          </cell>
          <cell r="P226" t="str">
            <v>00</v>
          </cell>
          <cell r="Q226" t="str">
            <v>Exempt</v>
          </cell>
          <cell r="R226" t="str">
            <v>1992-09-28</v>
          </cell>
          <cell r="S226" t="str">
            <v/>
          </cell>
          <cell r="T226" t="str">
            <v>1992-09-28</v>
          </cell>
        </row>
        <row r="227">
          <cell r="A227" t="str">
            <v>Boettcher,Norman G</v>
          </cell>
          <cell r="B227" t="str">
            <v>008432</v>
          </cell>
          <cell r="C227" t="str">
            <v>Full-Time</v>
          </cell>
          <cell r="D227" t="str">
            <v>UCU</v>
          </cell>
          <cell r="E227">
            <v>40</v>
          </cell>
          <cell r="F227" t="str">
            <v>1013</v>
          </cell>
          <cell r="G227" t="str">
            <v>Clifton Unit Gas</v>
          </cell>
          <cell r="H227" t="str">
            <v>USU</v>
          </cell>
          <cell r="I227" t="str">
            <v>PS</v>
          </cell>
          <cell r="J227" t="str">
            <v>WPKSE</v>
          </cell>
          <cell r="K227" t="str">
            <v>1034</v>
          </cell>
          <cell r="L227" t="str">
            <v>KS-Great Bend-Highway K96</v>
          </cell>
          <cell r="M227" t="str">
            <v>KS</v>
          </cell>
          <cell r="N227" t="str">
            <v>1738</v>
          </cell>
          <cell r="O227" t="str">
            <v>Operator Technician (UN22)</v>
          </cell>
          <cell r="P227" t="str">
            <v>22</v>
          </cell>
          <cell r="Q227" t="str">
            <v>Nonexempt</v>
          </cell>
          <cell r="R227" t="str">
            <v>2001-05-21</v>
          </cell>
          <cell r="S227" t="str">
            <v/>
          </cell>
          <cell r="T227" t="str">
            <v>2001-05-21</v>
          </cell>
        </row>
        <row r="228">
          <cell r="A228" t="str">
            <v>Bogart,Gary F</v>
          </cell>
          <cell r="B228" t="str">
            <v>000524</v>
          </cell>
          <cell r="C228" t="str">
            <v>Full-Time</v>
          </cell>
          <cell r="D228" t="str">
            <v>UCU</v>
          </cell>
          <cell r="E228">
            <v>40</v>
          </cell>
          <cell r="F228" t="str">
            <v>5310</v>
          </cell>
          <cell r="G228" t="str">
            <v>Northern KS Elec Network Ops</v>
          </cell>
          <cell r="H228" t="str">
            <v>USU</v>
          </cell>
          <cell r="I228" t="str">
            <v>OP</v>
          </cell>
          <cell r="J228" t="str">
            <v>WPKSE</v>
          </cell>
          <cell r="K228" t="str">
            <v>1028</v>
          </cell>
          <cell r="L228" t="str">
            <v>KS-Concordia-KS</v>
          </cell>
          <cell r="M228" t="str">
            <v>KS</v>
          </cell>
          <cell r="N228" t="str">
            <v>1704</v>
          </cell>
          <cell r="O228" t="str">
            <v>Journeyman Lineman (UN22)</v>
          </cell>
          <cell r="P228" t="str">
            <v>22</v>
          </cell>
          <cell r="Q228" t="str">
            <v>Nonexempt</v>
          </cell>
          <cell r="R228" t="str">
            <v>1971-06-28</v>
          </cell>
          <cell r="S228" t="str">
            <v/>
          </cell>
          <cell r="T228" t="str">
            <v>1971-06-28</v>
          </cell>
        </row>
        <row r="229">
          <cell r="A229" t="str">
            <v>Boggs,Jennifer K</v>
          </cell>
          <cell r="B229" t="str">
            <v>004528</v>
          </cell>
          <cell r="C229" t="str">
            <v>Full-Time</v>
          </cell>
          <cell r="D229" t="str">
            <v>UCU</v>
          </cell>
          <cell r="E229">
            <v>40</v>
          </cell>
          <cell r="F229" t="str">
            <v>4183</v>
          </cell>
          <cell r="G229" t="str">
            <v>Corp Reporting/Plan &amp; Analysis</v>
          </cell>
          <cell r="H229" t="str">
            <v>ESF</v>
          </cell>
          <cell r="I229" t="str">
            <v>AT</v>
          </cell>
          <cell r="J229" t="str">
            <v>AQLCP</v>
          </cell>
          <cell r="K229" t="str">
            <v>1082</v>
          </cell>
          <cell r="L229" t="str">
            <v>MO-Kansas City-W Ninth</v>
          </cell>
          <cell r="M229" t="str">
            <v>MO</v>
          </cell>
          <cell r="N229" t="str">
            <v>2912</v>
          </cell>
          <cell r="O229" t="str">
            <v>Financial Mgmt Project Leader</v>
          </cell>
          <cell r="P229" t="str">
            <v>00</v>
          </cell>
          <cell r="Q229" t="str">
            <v>Exempt</v>
          </cell>
          <cell r="R229" t="str">
            <v>1999-03-22</v>
          </cell>
          <cell r="S229" t="str">
            <v/>
          </cell>
          <cell r="T229" t="str">
            <v>1999-03-22</v>
          </cell>
        </row>
        <row r="230">
          <cell r="A230" t="str">
            <v>Boggs,Kyle W</v>
          </cell>
          <cell r="B230" t="str">
            <v>005222</v>
          </cell>
          <cell r="C230" t="str">
            <v>Full-Time</v>
          </cell>
          <cell r="D230" t="str">
            <v>UCU</v>
          </cell>
          <cell r="E230">
            <v>40</v>
          </cell>
          <cell r="F230" t="str">
            <v>5373</v>
          </cell>
          <cell r="G230" t="str">
            <v>MPS Substation Maintenance</v>
          </cell>
          <cell r="H230" t="str">
            <v>USU</v>
          </cell>
          <cell r="I230" t="str">
            <v>TS</v>
          </cell>
          <cell r="J230" t="str">
            <v>MPMOE</v>
          </cell>
          <cell r="K230" t="str">
            <v>1097</v>
          </cell>
          <cell r="L230" t="str">
            <v>MO-Warrensburg</v>
          </cell>
          <cell r="M230" t="str">
            <v>MO</v>
          </cell>
          <cell r="N230" t="str">
            <v>U2223</v>
          </cell>
          <cell r="O230" t="str">
            <v>Appren Substation 3rd 6mo</v>
          </cell>
          <cell r="P230" t="str">
            <v>24</v>
          </cell>
          <cell r="Q230" t="str">
            <v>Nonexempt</v>
          </cell>
          <cell r="R230" t="str">
            <v>1999-07-12</v>
          </cell>
          <cell r="S230" t="str">
            <v/>
          </cell>
          <cell r="T230" t="str">
            <v>1999-07-12</v>
          </cell>
        </row>
        <row r="231">
          <cell r="A231" t="str">
            <v>Boguske,Christina M</v>
          </cell>
          <cell r="B231" t="str">
            <v>008599</v>
          </cell>
          <cell r="C231" t="str">
            <v>Full-Time</v>
          </cell>
          <cell r="D231" t="str">
            <v>UCU</v>
          </cell>
          <cell r="E231">
            <v>40</v>
          </cell>
          <cell r="F231" t="str">
            <v>5763</v>
          </cell>
          <cell r="G231" t="str">
            <v>Billing Adjustments</v>
          </cell>
          <cell r="H231" t="str">
            <v>USU</v>
          </cell>
          <cell r="I231" t="str">
            <v>CI</v>
          </cell>
          <cell r="J231" t="str">
            <v>NETCO</v>
          </cell>
          <cell r="K231" t="str">
            <v>1000</v>
          </cell>
          <cell r="L231" t="str">
            <v>MO-Raytown</v>
          </cell>
          <cell r="M231" t="str">
            <v>MO</v>
          </cell>
          <cell r="N231" t="str">
            <v>1067</v>
          </cell>
          <cell r="O231" t="str">
            <v>Assoc Cust Svc Acct Svcs I</v>
          </cell>
          <cell r="P231" t="str">
            <v>00</v>
          </cell>
          <cell r="Q231" t="str">
            <v>Nonexempt</v>
          </cell>
          <cell r="R231" t="str">
            <v>2001-08-13</v>
          </cell>
          <cell r="S231" t="str">
            <v/>
          </cell>
          <cell r="T231" t="str">
            <v>2001-08-13</v>
          </cell>
        </row>
        <row r="232">
          <cell r="A232" t="str">
            <v>Boland,Frederick</v>
          </cell>
          <cell r="B232" t="str">
            <v>002842</v>
          </cell>
          <cell r="C232" t="str">
            <v>Full-Time</v>
          </cell>
          <cell r="D232" t="str">
            <v>UCU</v>
          </cell>
          <cell r="E232">
            <v>40</v>
          </cell>
          <cell r="F232" t="str">
            <v>6352</v>
          </cell>
          <cell r="G232" t="str">
            <v>IT Utility Delivery Apps</v>
          </cell>
          <cell r="H232" t="str">
            <v>USU</v>
          </cell>
          <cell r="I232" t="str">
            <v>IT</v>
          </cell>
          <cell r="J232" t="str">
            <v>NETCO</v>
          </cell>
          <cell r="K232" t="str">
            <v>1000</v>
          </cell>
          <cell r="L232" t="str">
            <v>MO-Raytown</v>
          </cell>
          <cell r="M232" t="str">
            <v>MO</v>
          </cell>
          <cell r="N232" t="str">
            <v>1445</v>
          </cell>
          <cell r="O232" t="str">
            <v>Sr Application Specialist</v>
          </cell>
          <cell r="P232" t="str">
            <v>00</v>
          </cell>
          <cell r="Q232" t="str">
            <v>Exempt</v>
          </cell>
          <cell r="R232" t="str">
            <v>1988-01-18</v>
          </cell>
          <cell r="S232" t="str">
            <v/>
          </cell>
          <cell r="T232" t="str">
            <v>1988-01-18</v>
          </cell>
        </row>
        <row r="233">
          <cell r="A233" t="str">
            <v>Boland,Rodney E</v>
          </cell>
          <cell r="B233" t="str">
            <v>006080</v>
          </cell>
          <cell r="C233" t="str">
            <v>Full-Time</v>
          </cell>
          <cell r="D233" t="str">
            <v>UCU</v>
          </cell>
          <cell r="E233">
            <v>40</v>
          </cell>
          <cell r="F233" t="str">
            <v>5335</v>
          </cell>
          <cell r="G233" t="str">
            <v>Blue Springs 1 Elec Netwrk Ops</v>
          </cell>
          <cell r="H233" t="str">
            <v>USU</v>
          </cell>
          <cell r="I233" t="str">
            <v>OP</v>
          </cell>
          <cell r="J233" t="str">
            <v>MPMOE</v>
          </cell>
          <cell r="K233" t="str">
            <v>1075</v>
          </cell>
          <cell r="L233" t="str">
            <v>MO-Blue Springs</v>
          </cell>
          <cell r="M233" t="str">
            <v>MO</v>
          </cell>
          <cell r="N233" t="str">
            <v>U208</v>
          </cell>
          <cell r="O233" t="str">
            <v>Journeyman Lineman</v>
          </cell>
          <cell r="P233" t="str">
            <v>24</v>
          </cell>
          <cell r="Q233" t="str">
            <v>Nonexempt</v>
          </cell>
          <cell r="R233" t="str">
            <v>2000-06-26</v>
          </cell>
          <cell r="S233" t="str">
            <v/>
          </cell>
          <cell r="T233" t="str">
            <v>2000-06-26</v>
          </cell>
        </row>
        <row r="234">
          <cell r="A234" t="str">
            <v>Bolles,Darrell W</v>
          </cell>
          <cell r="B234" t="str">
            <v>001594</v>
          </cell>
          <cell r="C234" t="str">
            <v>Full-Time</v>
          </cell>
          <cell r="D234" t="str">
            <v>UCU</v>
          </cell>
          <cell r="E234">
            <v>40</v>
          </cell>
          <cell r="F234" t="str">
            <v>5771</v>
          </cell>
          <cell r="G234" t="str">
            <v>NE Lincoln Region</v>
          </cell>
          <cell r="H234" t="str">
            <v>USU</v>
          </cell>
          <cell r="I234" t="str">
            <v>CS</v>
          </cell>
          <cell r="J234" t="str">
            <v>PNNEG</v>
          </cell>
          <cell r="K234" t="str">
            <v>1109</v>
          </cell>
          <cell r="L234" t="str">
            <v>NE-Lincoln</v>
          </cell>
          <cell r="M234" t="str">
            <v>NE</v>
          </cell>
          <cell r="N234" t="str">
            <v>1602</v>
          </cell>
          <cell r="O234" t="str">
            <v>Spec Service Tech (UN25)</v>
          </cell>
          <cell r="P234" t="str">
            <v>25</v>
          </cell>
          <cell r="Q234" t="str">
            <v>Nonexempt</v>
          </cell>
          <cell r="R234" t="str">
            <v>1969-02-03</v>
          </cell>
          <cell r="S234" t="str">
            <v/>
          </cell>
          <cell r="T234" t="str">
            <v>1969-02-03</v>
          </cell>
        </row>
        <row r="235">
          <cell r="A235" t="str">
            <v>Bolonyi,William I</v>
          </cell>
          <cell r="B235" t="str">
            <v>007809</v>
          </cell>
          <cell r="C235" t="str">
            <v>Full-Time</v>
          </cell>
          <cell r="D235" t="str">
            <v>UCU</v>
          </cell>
          <cell r="E235">
            <v>40</v>
          </cell>
          <cell r="F235" t="str">
            <v>1060</v>
          </cell>
          <cell r="G235" t="str">
            <v>Lake Road Common</v>
          </cell>
          <cell r="H235" t="str">
            <v>USU</v>
          </cell>
          <cell r="I235" t="str">
            <v>PS</v>
          </cell>
          <cell r="J235" t="str">
            <v>SJMOE</v>
          </cell>
          <cell r="K235" t="str">
            <v>1279</v>
          </cell>
          <cell r="L235" t="str">
            <v>MO-St Joseph - Lake Road</v>
          </cell>
          <cell r="M235" t="str">
            <v>MO</v>
          </cell>
          <cell r="N235" t="str">
            <v>S0094</v>
          </cell>
          <cell r="O235" t="str">
            <v>Coal Handler</v>
          </cell>
          <cell r="P235" t="str">
            <v>13</v>
          </cell>
          <cell r="Q235" t="str">
            <v>Nonexempt</v>
          </cell>
          <cell r="R235" t="str">
            <v>1979-08-20</v>
          </cell>
          <cell r="S235" t="str">
            <v/>
          </cell>
          <cell r="T235" t="str">
            <v>1979-08-20</v>
          </cell>
        </row>
        <row r="236">
          <cell r="A236" t="str">
            <v>Bolton,Cheryl C</v>
          </cell>
          <cell r="B236" t="str">
            <v>011004</v>
          </cell>
          <cell r="C236" t="str">
            <v>Full-Time</v>
          </cell>
          <cell r="D236" t="str">
            <v>UCU</v>
          </cell>
          <cell r="E236">
            <v>40</v>
          </cell>
          <cell r="F236" t="str">
            <v>5702</v>
          </cell>
          <cell r="G236" t="str">
            <v>Customer Srv Ctr-Raytown</v>
          </cell>
          <cell r="H236" t="str">
            <v>USU</v>
          </cell>
          <cell r="I236" t="str">
            <v>CH</v>
          </cell>
          <cell r="J236" t="str">
            <v>NETCO</v>
          </cell>
          <cell r="K236" t="str">
            <v>1000</v>
          </cell>
          <cell r="L236" t="str">
            <v>MO-Raytown</v>
          </cell>
          <cell r="M236" t="str">
            <v>MO</v>
          </cell>
          <cell r="N236" t="str">
            <v>1047</v>
          </cell>
          <cell r="O236" t="str">
            <v>Customer Service Associate CC</v>
          </cell>
          <cell r="P236" t="str">
            <v>00</v>
          </cell>
          <cell r="Q236" t="str">
            <v>Nonexempt</v>
          </cell>
          <cell r="R236" t="str">
            <v>2006-03-20</v>
          </cell>
          <cell r="S236" t="str">
            <v/>
          </cell>
          <cell r="T236" t="str">
            <v>2006-03-20</v>
          </cell>
        </row>
        <row r="237">
          <cell r="A237" t="str">
            <v>Bolzenius,Brent G</v>
          </cell>
          <cell r="B237" t="str">
            <v>011097</v>
          </cell>
          <cell r="C237" t="str">
            <v>Full-Time</v>
          </cell>
          <cell r="D237" t="str">
            <v>UCU</v>
          </cell>
          <cell r="E237">
            <v>40</v>
          </cell>
          <cell r="F237" t="str">
            <v>5255</v>
          </cell>
          <cell r="G237" t="str">
            <v>Forestry MO/CO/KS</v>
          </cell>
          <cell r="H237" t="str">
            <v>USU</v>
          </cell>
          <cell r="I237" t="str">
            <v>NM</v>
          </cell>
          <cell r="J237" t="str">
            <v>NETCO</v>
          </cell>
          <cell r="K237" t="str">
            <v>1075</v>
          </cell>
          <cell r="L237" t="str">
            <v>MO-Blue Springs</v>
          </cell>
          <cell r="M237" t="str">
            <v>MO</v>
          </cell>
          <cell r="N237" t="str">
            <v>3216</v>
          </cell>
          <cell r="O237" t="str">
            <v>Forestry Inspector</v>
          </cell>
          <cell r="P237" t="str">
            <v>00</v>
          </cell>
          <cell r="Q237" t="str">
            <v>Exempt</v>
          </cell>
          <cell r="R237" t="str">
            <v>2006-06-26</v>
          </cell>
          <cell r="S237" t="str">
            <v/>
          </cell>
          <cell r="T237" t="str">
            <v>2006-06-26</v>
          </cell>
        </row>
        <row r="238">
          <cell r="A238" t="str">
            <v>Bonenberger,Robert M</v>
          </cell>
          <cell r="B238" t="str">
            <v>010883</v>
          </cell>
          <cell r="C238" t="str">
            <v>Full-Time</v>
          </cell>
          <cell r="D238" t="str">
            <v>UCU</v>
          </cell>
          <cell r="E238">
            <v>40</v>
          </cell>
          <cell r="F238" t="str">
            <v>5701</v>
          </cell>
          <cell r="G238" t="str">
            <v>Cust Service Center-Lincoln</v>
          </cell>
          <cell r="H238" t="str">
            <v>USU</v>
          </cell>
          <cell r="I238" t="str">
            <v>CH</v>
          </cell>
          <cell r="J238" t="str">
            <v>NETCO</v>
          </cell>
          <cell r="K238" t="str">
            <v>1109</v>
          </cell>
          <cell r="L238" t="str">
            <v>NE-Lincoln</v>
          </cell>
          <cell r="M238" t="str">
            <v>NE</v>
          </cell>
          <cell r="N238" t="str">
            <v>1629</v>
          </cell>
          <cell r="O238" t="str">
            <v>Customer Serv Ctr Assoc (UN25)</v>
          </cell>
          <cell r="P238" t="str">
            <v>25</v>
          </cell>
          <cell r="Q238" t="str">
            <v>Nonexempt</v>
          </cell>
          <cell r="R238" t="str">
            <v>2005-09-12</v>
          </cell>
          <cell r="S238" t="str">
            <v/>
          </cell>
          <cell r="T238" t="str">
            <v>2005-09-12</v>
          </cell>
        </row>
        <row r="239">
          <cell r="A239" t="str">
            <v>Boone,Randall K</v>
          </cell>
          <cell r="B239" t="str">
            <v>000883</v>
          </cell>
          <cell r="C239" t="str">
            <v>Full-Time</v>
          </cell>
          <cell r="D239" t="str">
            <v>UCU</v>
          </cell>
          <cell r="E239">
            <v>40</v>
          </cell>
          <cell r="F239" t="str">
            <v>1003</v>
          </cell>
          <cell r="G239" t="str">
            <v>Sibley General</v>
          </cell>
          <cell r="H239" t="str">
            <v>USU</v>
          </cell>
          <cell r="I239" t="str">
            <v>PS</v>
          </cell>
          <cell r="J239" t="str">
            <v>MPMOE</v>
          </cell>
          <cell r="K239" t="str">
            <v>1095</v>
          </cell>
          <cell r="L239" t="str">
            <v>MO-Sibley</v>
          </cell>
          <cell r="M239" t="str">
            <v>MO</v>
          </cell>
          <cell r="N239" t="str">
            <v>U335</v>
          </cell>
          <cell r="O239" t="str">
            <v>Utilityman</v>
          </cell>
          <cell r="P239" t="str">
            <v>24</v>
          </cell>
          <cell r="Q239" t="str">
            <v>Nonexempt</v>
          </cell>
          <cell r="R239" t="str">
            <v>1986-03-17</v>
          </cell>
          <cell r="S239" t="str">
            <v/>
          </cell>
          <cell r="T239" t="str">
            <v>1986-03-17</v>
          </cell>
        </row>
        <row r="240">
          <cell r="A240" t="str">
            <v>Booze,Roger A</v>
          </cell>
          <cell r="B240" t="str">
            <v>005291</v>
          </cell>
          <cell r="C240" t="str">
            <v>Full-Time</v>
          </cell>
          <cell r="D240" t="str">
            <v>UCU</v>
          </cell>
          <cell r="E240">
            <v>40</v>
          </cell>
          <cell r="F240" t="str">
            <v>5774</v>
          </cell>
          <cell r="G240" t="str">
            <v>NE Omaha Region</v>
          </cell>
          <cell r="H240" t="str">
            <v>USU</v>
          </cell>
          <cell r="I240" t="str">
            <v>CS</v>
          </cell>
          <cell r="J240" t="str">
            <v>PNNEG</v>
          </cell>
          <cell r="K240" t="str">
            <v>1099</v>
          </cell>
          <cell r="L240" t="str">
            <v>NE-Ashland-24th St</v>
          </cell>
          <cell r="M240" t="str">
            <v>NE</v>
          </cell>
          <cell r="N240" t="str">
            <v>1138</v>
          </cell>
          <cell r="O240" t="str">
            <v>Appliance Repair Technician</v>
          </cell>
          <cell r="P240" t="str">
            <v>00</v>
          </cell>
          <cell r="Q240" t="str">
            <v>Nonexempt</v>
          </cell>
          <cell r="R240" t="str">
            <v>1999-07-30</v>
          </cell>
          <cell r="S240" t="str">
            <v/>
          </cell>
          <cell r="T240" t="str">
            <v>1999-07-30</v>
          </cell>
        </row>
        <row r="241">
          <cell r="A241" t="str">
            <v>Bordeaux,Kenneth L</v>
          </cell>
          <cell r="B241" t="str">
            <v>002152</v>
          </cell>
          <cell r="C241" t="str">
            <v>Full-Time</v>
          </cell>
          <cell r="D241" t="str">
            <v>UCU</v>
          </cell>
          <cell r="E241">
            <v>40</v>
          </cell>
          <cell r="F241" t="str">
            <v>5771</v>
          </cell>
          <cell r="G241" t="str">
            <v>NE Lincoln Region</v>
          </cell>
          <cell r="H241" t="str">
            <v>USU</v>
          </cell>
          <cell r="I241" t="str">
            <v>CS</v>
          </cell>
          <cell r="J241" t="str">
            <v>PNNEG</v>
          </cell>
          <cell r="K241" t="str">
            <v>1109</v>
          </cell>
          <cell r="L241" t="str">
            <v>NE-Lincoln</v>
          </cell>
          <cell r="M241" t="str">
            <v>NE</v>
          </cell>
          <cell r="N241" t="str">
            <v>1607</v>
          </cell>
          <cell r="O241" t="str">
            <v>Spec C&amp;M Mech Tech (UN25)</v>
          </cell>
          <cell r="P241" t="str">
            <v>25</v>
          </cell>
          <cell r="Q241" t="str">
            <v>Nonexempt</v>
          </cell>
          <cell r="R241" t="str">
            <v>1980-10-06</v>
          </cell>
          <cell r="S241" t="str">
            <v>2002-02-19</v>
          </cell>
          <cell r="T241" t="str">
            <v>1983-02-19</v>
          </cell>
        </row>
        <row r="242">
          <cell r="A242" t="str">
            <v>Boren,Dean B</v>
          </cell>
          <cell r="B242" t="str">
            <v>002072</v>
          </cell>
          <cell r="C242" t="str">
            <v>Full-Time</v>
          </cell>
          <cell r="D242" t="str">
            <v>UCU</v>
          </cell>
          <cell r="E242">
            <v>40</v>
          </cell>
          <cell r="F242" t="str">
            <v>5734</v>
          </cell>
          <cell r="G242" t="str">
            <v>Iowa Newton</v>
          </cell>
          <cell r="H242" t="str">
            <v>USU</v>
          </cell>
          <cell r="I242" t="str">
            <v>CS</v>
          </cell>
          <cell r="J242" t="str">
            <v>PNIAG</v>
          </cell>
          <cell r="K242" t="str">
            <v>1183</v>
          </cell>
          <cell r="L242" t="str">
            <v>IA-Grundy Center</v>
          </cell>
          <cell r="M242" t="str">
            <v>IA</v>
          </cell>
          <cell r="N242" t="str">
            <v>3107</v>
          </cell>
          <cell r="O242" t="str">
            <v>Operations Technician (UN28)</v>
          </cell>
          <cell r="P242" t="str">
            <v>28</v>
          </cell>
          <cell r="Q242" t="str">
            <v>Nonexempt</v>
          </cell>
          <cell r="R242" t="str">
            <v>1987-06-01</v>
          </cell>
          <cell r="S242" t="str">
            <v/>
          </cell>
          <cell r="T242" t="str">
            <v>1987-06-01</v>
          </cell>
        </row>
        <row r="243">
          <cell r="A243" t="str">
            <v>Borgstedt,Steven L</v>
          </cell>
          <cell r="B243" t="str">
            <v>000403</v>
          </cell>
          <cell r="C243" t="str">
            <v>Full-Time</v>
          </cell>
          <cell r="D243" t="str">
            <v>UCU</v>
          </cell>
          <cell r="E243">
            <v>40</v>
          </cell>
          <cell r="F243" t="str">
            <v>5303</v>
          </cell>
          <cell r="G243" t="str">
            <v>Pueblo Network Ops</v>
          </cell>
          <cell r="H243" t="str">
            <v>USU</v>
          </cell>
          <cell r="I243" t="str">
            <v>OP</v>
          </cell>
          <cell r="J243" t="str">
            <v>WPCOE</v>
          </cell>
          <cell r="K243" t="str">
            <v>1011</v>
          </cell>
          <cell r="L243" t="str">
            <v>CO-Pueblo-S Victoria Ave</v>
          </cell>
          <cell r="M243" t="str">
            <v>CO</v>
          </cell>
          <cell r="N243" t="str">
            <v>1671</v>
          </cell>
          <cell r="O243" t="str">
            <v>Line Svc Foreman (UN21)</v>
          </cell>
          <cell r="P243" t="str">
            <v>21</v>
          </cell>
          <cell r="Q243" t="str">
            <v>Nonexempt</v>
          </cell>
          <cell r="R243" t="str">
            <v>1983-02-28</v>
          </cell>
          <cell r="S243" t="str">
            <v/>
          </cell>
          <cell r="T243" t="str">
            <v>1983-02-28</v>
          </cell>
        </row>
        <row r="244">
          <cell r="A244" t="str">
            <v>Born,Ronnie S</v>
          </cell>
          <cell r="B244" t="str">
            <v>002107</v>
          </cell>
          <cell r="C244" t="str">
            <v>Full-Time</v>
          </cell>
          <cell r="D244" t="str">
            <v>UCU</v>
          </cell>
          <cell r="E244">
            <v>40</v>
          </cell>
          <cell r="F244" t="str">
            <v>5771</v>
          </cell>
          <cell r="G244" t="str">
            <v>NE Lincoln Region</v>
          </cell>
          <cell r="H244" t="str">
            <v>USU</v>
          </cell>
          <cell r="I244" t="str">
            <v>CS</v>
          </cell>
          <cell r="J244" t="str">
            <v>PNNEG</v>
          </cell>
          <cell r="K244" t="str">
            <v>1109</v>
          </cell>
          <cell r="L244" t="str">
            <v>NE-Lincoln</v>
          </cell>
          <cell r="M244" t="str">
            <v>NE</v>
          </cell>
          <cell r="N244" t="str">
            <v>1607</v>
          </cell>
          <cell r="O244" t="str">
            <v>Spec C&amp;M Mech Tech (UN25)</v>
          </cell>
          <cell r="P244" t="str">
            <v>25</v>
          </cell>
          <cell r="Q244" t="str">
            <v>Nonexempt</v>
          </cell>
          <cell r="R244" t="str">
            <v>1980-09-08</v>
          </cell>
          <cell r="S244" t="str">
            <v/>
          </cell>
          <cell r="T244" t="str">
            <v>1980-09-08</v>
          </cell>
        </row>
        <row r="245">
          <cell r="A245" t="str">
            <v>Borron,Jodi L</v>
          </cell>
          <cell r="B245" t="str">
            <v>005146</v>
          </cell>
          <cell r="C245" t="str">
            <v>Full-Time</v>
          </cell>
          <cell r="D245" t="str">
            <v>UCU</v>
          </cell>
          <cell r="E245">
            <v>40</v>
          </cell>
          <cell r="F245" t="str">
            <v>6161</v>
          </cell>
          <cell r="G245" t="str">
            <v>PS Procurement</v>
          </cell>
          <cell r="H245" t="str">
            <v>USU</v>
          </cell>
          <cell r="I245" t="str">
            <v>MP</v>
          </cell>
          <cell r="J245" t="str">
            <v>NETCO</v>
          </cell>
          <cell r="K245" t="str">
            <v>1095</v>
          </cell>
          <cell r="L245" t="str">
            <v>MO-Sibley</v>
          </cell>
          <cell r="M245" t="str">
            <v>MO</v>
          </cell>
          <cell r="N245" t="str">
            <v>1794</v>
          </cell>
          <cell r="O245" t="str">
            <v>Sourcing/Purchasing Mgr</v>
          </cell>
          <cell r="P245" t="str">
            <v>00</v>
          </cell>
          <cell r="Q245" t="str">
            <v>Exempt</v>
          </cell>
          <cell r="R245" t="str">
            <v>1999-07-05</v>
          </cell>
          <cell r="S245" t="str">
            <v/>
          </cell>
          <cell r="T245" t="str">
            <v>1999-07-05</v>
          </cell>
        </row>
        <row r="246">
          <cell r="A246" t="str">
            <v>Borron,Nancy K</v>
          </cell>
          <cell r="B246" t="str">
            <v>002896</v>
          </cell>
          <cell r="C246" t="str">
            <v>Full-Time</v>
          </cell>
          <cell r="D246" t="str">
            <v>UCU</v>
          </cell>
          <cell r="E246">
            <v>40</v>
          </cell>
          <cell r="F246" t="str">
            <v>4194</v>
          </cell>
          <cell r="G246" t="str">
            <v>Tax Department</v>
          </cell>
          <cell r="H246" t="str">
            <v>ESF</v>
          </cell>
          <cell r="I246" t="str">
            <v>AT</v>
          </cell>
          <cell r="J246" t="str">
            <v>AQLCP</v>
          </cell>
          <cell r="K246" t="str">
            <v>1082</v>
          </cell>
          <cell r="L246" t="str">
            <v>MO-Kansas City-W Ninth</v>
          </cell>
          <cell r="M246" t="str">
            <v>MO</v>
          </cell>
          <cell r="N246" t="str">
            <v>1010</v>
          </cell>
          <cell r="O246" t="str">
            <v>Sr Manager Tax</v>
          </cell>
          <cell r="P246" t="str">
            <v>00</v>
          </cell>
          <cell r="Q246" t="str">
            <v>Exempt</v>
          </cell>
          <cell r="R246" t="str">
            <v>1996-01-29</v>
          </cell>
          <cell r="S246" t="str">
            <v/>
          </cell>
          <cell r="T246" t="str">
            <v>1996-01-29</v>
          </cell>
        </row>
        <row r="247">
          <cell r="A247" t="str">
            <v>Bortz,Darin J</v>
          </cell>
          <cell r="B247" t="str">
            <v>000538</v>
          </cell>
          <cell r="C247" t="str">
            <v>Full-Time</v>
          </cell>
          <cell r="D247" t="str">
            <v>UCU</v>
          </cell>
          <cell r="E247">
            <v>40</v>
          </cell>
          <cell r="F247" t="str">
            <v>5310</v>
          </cell>
          <cell r="G247" t="str">
            <v>Northern KS Elec Network Ops</v>
          </cell>
          <cell r="H247" t="str">
            <v>USU</v>
          </cell>
          <cell r="I247" t="str">
            <v>OP</v>
          </cell>
          <cell r="J247" t="str">
            <v>WPKSE</v>
          </cell>
          <cell r="K247" t="str">
            <v>1047</v>
          </cell>
          <cell r="L247" t="str">
            <v>KS-Smith Center</v>
          </cell>
          <cell r="M247" t="str">
            <v>KS</v>
          </cell>
          <cell r="N247" t="str">
            <v>1718</v>
          </cell>
          <cell r="O247" t="str">
            <v>Meter Reader (UN22)</v>
          </cell>
          <cell r="P247" t="str">
            <v>22</v>
          </cell>
          <cell r="Q247" t="str">
            <v>Nonexempt</v>
          </cell>
          <cell r="R247" t="str">
            <v>1998-03-02</v>
          </cell>
          <cell r="S247" t="str">
            <v/>
          </cell>
          <cell r="T247" t="str">
            <v>1998-03-02</v>
          </cell>
        </row>
        <row r="248">
          <cell r="A248" t="str">
            <v>Bossaller,Kevin E</v>
          </cell>
          <cell r="B248" t="str">
            <v>010966</v>
          </cell>
          <cell r="C248" t="str">
            <v>Full-Time</v>
          </cell>
          <cell r="D248" t="str">
            <v>UCU</v>
          </cell>
          <cell r="E248">
            <v>40</v>
          </cell>
          <cell r="F248" t="str">
            <v>5041</v>
          </cell>
          <cell r="G248" t="str">
            <v>MPS Telecom</v>
          </cell>
          <cell r="H248" t="str">
            <v>USU</v>
          </cell>
          <cell r="I248" t="str">
            <v>TS</v>
          </cell>
          <cell r="J248" t="str">
            <v>MPMOE</v>
          </cell>
          <cell r="K248" t="str">
            <v>1086</v>
          </cell>
          <cell r="L248" t="str">
            <v>MO-Lee's Summit-SE 16th St</v>
          </cell>
          <cell r="M248" t="str">
            <v>MO</v>
          </cell>
          <cell r="N248" t="str">
            <v>U226</v>
          </cell>
          <cell r="O248" t="str">
            <v>Journeyman Communication</v>
          </cell>
          <cell r="P248" t="str">
            <v>24</v>
          </cell>
          <cell r="Q248" t="str">
            <v>Nonexempt</v>
          </cell>
          <cell r="R248" t="str">
            <v>2006-01-23</v>
          </cell>
          <cell r="S248" t="str">
            <v/>
          </cell>
          <cell r="T248" t="str">
            <v>2006-01-23</v>
          </cell>
        </row>
        <row r="249">
          <cell r="A249" t="str">
            <v>Bourn,Patrick J</v>
          </cell>
          <cell r="B249" t="str">
            <v>005819</v>
          </cell>
          <cell r="C249" t="str">
            <v>Full-Time</v>
          </cell>
          <cell r="D249" t="str">
            <v>UCU</v>
          </cell>
          <cell r="E249">
            <v>40</v>
          </cell>
          <cell r="F249" t="str">
            <v>5771</v>
          </cell>
          <cell r="G249" t="str">
            <v>NE Lincoln Region</v>
          </cell>
          <cell r="H249" t="str">
            <v>USU</v>
          </cell>
          <cell r="I249" t="str">
            <v>CS</v>
          </cell>
          <cell r="J249" t="str">
            <v>PNNEG</v>
          </cell>
          <cell r="K249" t="str">
            <v>1109</v>
          </cell>
          <cell r="L249" t="str">
            <v>NE-Lincoln</v>
          </cell>
          <cell r="M249" t="str">
            <v>NE</v>
          </cell>
          <cell r="N249" t="str">
            <v>1602</v>
          </cell>
          <cell r="O249" t="str">
            <v>Spec Service Tech (UN25)</v>
          </cell>
          <cell r="P249" t="str">
            <v>25</v>
          </cell>
          <cell r="Q249" t="str">
            <v>Nonexempt</v>
          </cell>
          <cell r="R249" t="str">
            <v>2000-02-28</v>
          </cell>
          <cell r="S249" t="str">
            <v/>
          </cell>
          <cell r="T249" t="str">
            <v>2000-02-28</v>
          </cell>
        </row>
        <row r="250">
          <cell r="A250" t="str">
            <v>Bourne,Steven P</v>
          </cell>
          <cell r="B250" t="str">
            <v>000560</v>
          </cell>
          <cell r="C250" t="str">
            <v>Full-Time</v>
          </cell>
          <cell r="D250" t="str">
            <v>UCU</v>
          </cell>
          <cell r="E250">
            <v>40</v>
          </cell>
          <cell r="F250" t="str">
            <v>1008</v>
          </cell>
          <cell r="G250" t="str">
            <v>Judson Large-Dodge City</v>
          </cell>
          <cell r="H250" t="str">
            <v>USU</v>
          </cell>
          <cell r="I250" t="str">
            <v>PS</v>
          </cell>
          <cell r="J250" t="str">
            <v>WPKSE</v>
          </cell>
          <cell r="K250" t="str">
            <v>1155</v>
          </cell>
          <cell r="L250" t="str">
            <v>KS-Dodge City-Fort Dodge Rd</v>
          </cell>
          <cell r="M250" t="str">
            <v>KS</v>
          </cell>
          <cell r="N250" t="str">
            <v>2086</v>
          </cell>
          <cell r="O250" t="str">
            <v>Master Prod Mechanic II (UN22)</v>
          </cell>
          <cell r="P250" t="str">
            <v>22</v>
          </cell>
          <cell r="Q250" t="str">
            <v>Nonexempt</v>
          </cell>
          <cell r="R250" t="str">
            <v>1973-03-27</v>
          </cell>
          <cell r="S250" t="str">
            <v/>
          </cell>
          <cell r="T250" t="str">
            <v>1973-03-27</v>
          </cell>
        </row>
        <row r="251">
          <cell r="A251" t="str">
            <v>Boutilier,Seth D</v>
          </cell>
          <cell r="B251" t="str">
            <v>010622</v>
          </cell>
          <cell r="C251" t="str">
            <v>Full-Time</v>
          </cell>
          <cell r="D251" t="str">
            <v>UCU</v>
          </cell>
          <cell r="E251">
            <v>40</v>
          </cell>
          <cell r="F251" t="str">
            <v>5303</v>
          </cell>
          <cell r="G251" t="str">
            <v>Pueblo Network Ops</v>
          </cell>
          <cell r="H251" t="str">
            <v>USU</v>
          </cell>
          <cell r="I251" t="str">
            <v>OP</v>
          </cell>
          <cell r="J251" t="str">
            <v>WPCOE</v>
          </cell>
          <cell r="K251" t="str">
            <v>1011</v>
          </cell>
          <cell r="L251" t="str">
            <v>CO-Pueblo-S Victoria Ave</v>
          </cell>
          <cell r="M251" t="str">
            <v>CO</v>
          </cell>
          <cell r="N251" t="str">
            <v>1672</v>
          </cell>
          <cell r="O251" t="str">
            <v>Line Serviceman (UN21)</v>
          </cell>
          <cell r="P251" t="str">
            <v>21</v>
          </cell>
          <cell r="Q251" t="str">
            <v>Nonexempt</v>
          </cell>
          <cell r="R251" t="str">
            <v>2004-11-29</v>
          </cell>
          <cell r="S251" t="str">
            <v/>
          </cell>
          <cell r="T251" t="str">
            <v>2004-11-29</v>
          </cell>
        </row>
        <row r="252">
          <cell r="A252" t="str">
            <v>Bower,Daniel A</v>
          </cell>
          <cell r="B252" t="str">
            <v>003162</v>
          </cell>
          <cell r="C252" t="str">
            <v>Full-Time</v>
          </cell>
          <cell r="D252" t="str">
            <v>UCU</v>
          </cell>
          <cell r="E252">
            <v>40</v>
          </cell>
          <cell r="F252" t="str">
            <v>6358</v>
          </cell>
          <cell r="G252" t="str">
            <v>IT Ops / Service Support</v>
          </cell>
          <cell r="H252" t="str">
            <v>USU</v>
          </cell>
          <cell r="I252" t="str">
            <v>IT</v>
          </cell>
          <cell r="J252" t="str">
            <v>NETCO</v>
          </cell>
          <cell r="K252" t="str">
            <v>1000</v>
          </cell>
          <cell r="L252" t="str">
            <v>MO-Raytown</v>
          </cell>
          <cell r="M252" t="str">
            <v>MO</v>
          </cell>
          <cell r="N252" t="str">
            <v>3146</v>
          </cell>
          <cell r="O252" t="str">
            <v>Dir Information Sys Operations</v>
          </cell>
          <cell r="P252" t="str">
            <v>00</v>
          </cell>
          <cell r="Q252" t="str">
            <v>Exempt</v>
          </cell>
          <cell r="R252" t="str">
            <v>1998-04-13</v>
          </cell>
          <cell r="S252" t="str">
            <v/>
          </cell>
          <cell r="T252" t="str">
            <v>1998-04-13</v>
          </cell>
        </row>
        <row r="253">
          <cell r="A253" t="str">
            <v>Bower,David W</v>
          </cell>
          <cell r="B253" t="str">
            <v>004428</v>
          </cell>
          <cell r="C253" t="str">
            <v>Full-Time</v>
          </cell>
          <cell r="D253" t="str">
            <v>UCU</v>
          </cell>
          <cell r="E253">
            <v>40</v>
          </cell>
          <cell r="F253" t="str">
            <v>6364</v>
          </cell>
          <cell r="G253" t="str">
            <v>IT Server/Storage Desktop Infr</v>
          </cell>
          <cell r="H253" t="str">
            <v>USU</v>
          </cell>
          <cell r="I253" t="str">
            <v>IT</v>
          </cell>
          <cell r="J253" t="str">
            <v>NETCO</v>
          </cell>
          <cell r="K253" t="str">
            <v>1137</v>
          </cell>
          <cell r="L253" t="str">
            <v>KS-Wichita-W Harry</v>
          </cell>
          <cell r="M253" t="str">
            <v>KS</v>
          </cell>
          <cell r="N253" t="str">
            <v>3159</v>
          </cell>
          <cell r="O253" t="str">
            <v>Systems Engineer-SCADA Spec</v>
          </cell>
          <cell r="P253" t="str">
            <v>00</v>
          </cell>
          <cell r="Q253" t="str">
            <v>Exempt</v>
          </cell>
          <cell r="R253" t="str">
            <v>1999-02-28</v>
          </cell>
          <cell r="S253" t="str">
            <v/>
          </cell>
          <cell r="T253" t="str">
            <v>1999-02-28</v>
          </cell>
        </row>
        <row r="254">
          <cell r="A254" t="str">
            <v>Bowers,Julia A</v>
          </cell>
          <cell r="B254" t="str">
            <v>002843</v>
          </cell>
          <cell r="C254" t="str">
            <v>Full-Time</v>
          </cell>
          <cell r="D254" t="str">
            <v>UCU</v>
          </cell>
          <cell r="E254">
            <v>40</v>
          </cell>
          <cell r="F254" t="str">
            <v>4220</v>
          </cell>
          <cell r="G254" t="str">
            <v>HR Compensation</v>
          </cell>
          <cell r="H254" t="str">
            <v>ESF</v>
          </cell>
          <cell r="I254" t="str">
            <v>HR</v>
          </cell>
          <cell r="J254" t="str">
            <v>AQLCP</v>
          </cell>
          <cell r="K254" t="str">
            <v>1082</v>
          </cell>
          <cell r="L254" t="str">
            <v>MO-Kansas City-W Ninth</v>
          </cell>
          <cell r="M254" t="str">
            <v>MO</v>
          </cell>
          <cell r="N254" t="str">
            <v>3164</v>
          </cell>
          <cell r="O254" t="str">
            <v>Aquila University Manager</v>
          </cell>
          <cell r="P254" t="str">
            <v>00</v>
          </cell>
          <cell r="Q254" t="str">
            <v>Exempt</v>
          </cell>
          <cell r="R254" t="str">
            <v>1990-01-29</v>
          </cell>
          <cell r="S254" t="str">
            <v/>
          </cell>
          <cell r="T254" t="str">
            <v>1990-01-29</v>
          </cell>
        </row>
        <row r="255">
          <cell r="A255" t="str">
            <v>Bowlin,Jerry L</v>
          </cell>
          <cell r="B255" t="str">
            <v>009986</v>
          </cell>
          <cell r="C255" t="str">
            <v>Full-Time</v>
          </cell>
          <cell r="D255" t="str">
            <v>UCU</v>
          </cell>
          <cell r="E255">
            <v>40</v>
          </cell>
          <cell r="F255" t="str">
            <v>5340</v>
          </cell>
          <cell r="G255" t="str">
            <v>Liberty Elec Network Ops</v>
          </cell>
          <cell r="H255" t="str">
            <v>USU</v>
          </cell>
          <cell r="I255" t="str">
            <v>OP</v>
          </cell>
          <cell r="J255" t="str">
            <v>MPMOE</v>
          </cell>
          <cell r="K255" t="str">
            <v>1084</v>
          </cell>
          <cell r="L255" t="str">
            <v>MO-Liberty</v>
          </cell>
          <cell r="M255" t="str">
            <v>MO</v>
          </cell>
          <cell r="N255" t="str">
            <v>2328</v>
          </cell>
          <cell r="O255" t="str">
            <v>Construction Coordinator</v>
          </cell>
          <cell r="P255" t="str">
            <v>00</v>
          </cell>
          <cell r="Q255" t="str">
            <v>Exempt</v>
          </cell>
          <cell r="R255" t="str">
            <v>2003-01-02</v>
          </cell>
          <cell r="S255" t="str">
            <v/>
          </cell>
          <cell r="T255" t="str">
            <v>1989-01-01</v>
          </cell>
        </row>
        <row r="256">
          <cell r="A256" t="str">
            <v>Bowling,Barry A</v>
          </cell>
          <cell r="B256" t="str">
            <v>006189</v>
          </cell>
          <cell r="C256" t="str">
            <v>Full-Time</v>
          </cell>
          <cell r="D256" t="str">
            <v>UCU</v>
          </cell>
          <cell r="E256">
            <v>40</v>
          </cell>
          <cell r="F256" t="str">
            <v>1003</v>
          </cell>
          <cell r="G256" t="str">
            <v>Sibley General</v>
          </cell>
          <cell r="H256" t="str">
            <v>USU</v>
          </cell>
          <cell r="I256" t="str">
            <v>PS</v>
          </cell>
          <cell r="J256" t="str">
            <v>MPMOE</v>
          </cell>
          <cell r="K256" t="str">
            <v>1095</v>
          </cell>
          <cell r="L256" t="str">
            <v>MO-Sibley</v>
          </cell>
          <cell r="M256" t="str">
            <v>MO</v>
          </cell>
          <cell r="N256" t="str">
            <v>U325</v>
          </cell>
          <cell r="O256" t="str">
            <v>Journeyman Maint RG Sibley</v>
          </cell>
          <cell r="P256" t="str">
            <v>24</v>
          </cell>
          <cell r="Q256" t="str">
            <v>Nonexempt</v>
          </cell>
          <cell r="R256" t="str">
            <v>2000-08-21</v>
          </cell>
          <cell r="S256" t="str">
            <v/>
          </cell>
          <cell r="T256" t="str">
            <v>2000-08-21</v>
          </cell>
        </row>
        <row r="257">
          <cell r="A257" t="str">
            <v>Bowman,Debra A</v>
          </cell>
          <cell r="B257" t="str">
            <v>002766</v>
          </cell>
          <cell r="C257" t="str">
            <v>Full-Time</v>
          </cell>
          <cell r="D257" t="str">
            <v>UCU</v>
          </cell>
          <cell r="E257">
            <v>40</v>
          </cell>
          <cell r="F257" t="str">
            <v>4177</v>
          </cell>
          <cell r="G257" t="str">
            <v>Corp Accounting &amp; System Admin</v>
          </cell>
          <cell r="H257" t="str">
            <v>ESF</v>
          </cell>
          <cell r="I257" t="str">
            <v>AT</v>
          </cell>
          <cell r="J257" t="str">
            <v>AQLCP</v>
          </cell>
          <cell r="K257" t="str">
            <v>1082</v>
          </cell>
          <cell r="L257" t="str">
            <v>MO-Kansas City-W Ninth</v>
          </cell>
          <cell r="M257" t="str">
            <v>MO</v>
          </cell>
          <cell r="N257" t="str">
            <v>1022</v>
          </cell>
          <cell r="O257" t="str">
            <v>Sr Accounting Clerk</v>
          </cell>
          <cell r="P257" t="str">
            <v>00</v>
          </cell>
          <cell r="Q257" t="str">
            <v>Nonexempt</v>
          </cell>
          <cell r="R257" t="str">
            <v>1974-07-30</v>
          </cell>
          <cell r="S257" t="str">
            <v/>
          </cell>
          <cell r="T257" t="str">
            <v>1974-07-30</v>
          </cell>
        </row>
        <row r="258">
          <cell r="A258" t="str">
            <v>Boyd,John A</v>
          </cell>
          <cell r="B258" t="str">
            <v>000940</v>
          </cell>
          <cell r="C258" t="str">
            <v>Full-Time</v>
          </cell>
          <cell r="D258" t="str">
            <v>UCU</v>
          </cell>
          <cell r="E258">
            <v>40</v>
          </cell>
          <cell r="F258" t="str">
            <v>1003</v>
          </cell>
          <cell r="G258" t="str">
            <v>Sibley General</v>
          </cell>
          <cell r="H258" t="str">
            <v>USU</v>
          </cell>
          <cell r="I258" t="str">
            <v>PS</v>
          </cell>
          <cell r="J258" t="str">
            <v>MPMOE</v>
          </cell>
          <cell r="K258" t="str">
            <v>1095</v>
          </cell>
          <cell r="L258" t="str">
            <v>MO-Sibley</v>
          </cell>
          <cell r="M258" t="str">
            <v>MO</v>
          </cell>
          <cell r="N258" t="str">
            <v>U327</v>
          </cell>
          <cell r="O258" t="str">
            <v>Mtnc #1 &amp; Electrician</v>
          </cell>
          <cell r="P258" t="str">
            <v>24</v>
          </cell>
          <cell r="Q258" t="str">
            <v>Nonexempt</v>
          </cell>
          <cell r="R258" t="str">
            <v>1978-10-18</v>
          </cell>
          <cell r="S258" t="str">
            <v/>
          </cell>
          <cell r="T258" t="str">
            <v>1978-10-18</v>
          </cell>
        </row>
        <row r="259">
          <cell r="A259" t="str">
            <v>Boyd,Margaret J</v>
          </cell>
          <cell r="B259" t="str">
            <v>002858</v>
          </cell>
          <cell r="C259" t="str">
            <v>Full-Time</v>
          </cell>
          <cell r="D259" t="str">
            <v>UCU</v>
          </cell>
          <cell r="E259">
            <v>40</v>
          </cell>
          <cell r="F259" t="str">
            <v>6348</v>
          </cell>
          <cell r="G259" t="str">
            <v>IT Business Services</v>
          </cell>
          <cell r="H259" t="str">
            <v>USU</v>
          </cell>
          <cell r="I259" t="str">
            <v>IT</v>
          </cell>
          <cell r="J259" t="str">
            <v>NETCO</v>
          </cell>
          <cell r="K259" t="str">
            <v>1143</v>
          </cell>
          <cell r="L259" t="str">
            <v>NE-Omaha-Capitol Ave</v>
          </cell>
          <cell r="M259" t="str">
            <v>NE</v>
          </cell>
          <cell r="N259" t="str">
            <v>1428</v>
          </cell>
          <cell r="O259" t="str">
            <v>Customer Site Mgr</v>
          </cell>
          <cell r="P259" t="str">
            <v>00</v>
          </cell>
          <cell r="Q259" t="str">
            <v>Exempt</v>
          </cell>
          <cell r="R259" t="str">
            <v>1993-02-01</v>
          </cell>
          <cell r="S259" t="str">
            <v/>
          </cell>
          <cell r="T259" t="str">
            <v>1993-02-01</v>
          </cell>
        </row>
        <row r="260">
          <cell r="A260" t="str">
            <v>Boydston,Jeffrey M</v>
          </cell>
          <cell r="B260" t="str">
            <v>008759</v>
          </cell>
          <cell r="C260" t="str">
            <v>Full-Time</v>
          </cell>
          <cell r="D260" t="str">
            <v>UCU</v>
          </cell>
          <cell r="E260">
            <v>40</v>
          </cell>
          <cell r="F260" t="str">
            <v>4140</v>
          </cell>
          <cell r="G260" t="str">
            <v>Insurable Risk Management</v>
          </cell>
          <cell r="H260" t="str">
            <v>ESF</v>
          </cell>
          <cell r="I260" t="str">
            <v>CP</v>
          </cell>
          <cell r="J260" t="str">
            <v>AQLCP</v>
          </cell>
          <cell r="K260" t="str">
            <v>1082</v>
          </cell>
          <cell r="L260" t="str">
            <v>MO-Kansas City-W Ninth</v>
          </cell>
          <cell r="M260" t="str">
            <v>MO</v>
          </cell>
          <cell r="N260" t="str">
            <v>2644</v>
          </cell>
          <cell r="O260" t="str">
            <v>Claims Analyst</v>
          </cell>
          <cell r="P260" t="str">
            <v>00</v>
          </cell>
          <cell r="Q260" t="str">
            <v>Nonexempt</v>
          </cell>
          <cell r="R260" t="str">
            <v>2001-10-29</v>
          </cell>
          <cell r="S260" t="str">
            <v/>
          </cell>
          <cell r="T260" t="str">
            <v>2001-10-29</v>
          </cell>
        </row>
        <row r="261">
          <cell r="A261" t="str">
            <v>Boyer,Sandi L</v>
          </cell>
          <cell r="B261" t="str">
            <v>000449</v>
          </cell>
          <cell r="C261" t="str">
            <v>Full-Time</v>
          </cell>
          <cell r="D261" t="str">
            <v>UCU</v>
          </cell>
          <cell r="E261">
            <v>40</v>
          </cell>
          <cell r="F261" t="str">
            <v>5303</v>
          </cell>
          <cell r="G261" t="str">
            <v>Pueblo Network Ops</v>
          </cell>
          <cell r="H261" t="str">
            <v>USU</v>
          </cell>
          <cell r="I261" t="str">
            <v>OP</v>
          </cell>
          <cell r="J261" t="str">
            <v>WPCOE</v>
          </cell>
          <cell r="K261" t="str">
            <v>1011</v>
          </cell>
          <cell r="L261" t="str">
            <v>CO-Pueblo-S Victoria Ave</v>
          </cell>
          <cell r="M261" t="str">
            <v>CO</v>
          </cell>
          <cell r="N261" t="str">
            <v>1664</v>
          </cell>
          <cell r="O261" t="str">
            <v>Customer Service Assoc (UN21)</v>
          </cell>
          <cell r="P261" t="str">
            <v>21</v>
          </cell>
          <cell r="Q261" t="str">
            <v>Nonexempt</v>
          </cell>
          <cell r="R261" t="str">
            <v>1991-01-07</v>
          </cell>
          <cell r="S261" t="str">
            <v/>
          </cell>
          <cell r="T261" t="str">
            <v>1991-01-07</v>
          </cell>
        </row>
        <row r="262">
          <cell r="A262" t="str">
            <v>Brack,Jonetta R</v>
          </cell>
          <cell r="B262" t="str">
            <v>010372</v>
          </cell>
          <cell r="C262" t="str">
            <v>Part-Time</v>
          </cell>
          <cell r="D262" t="str">
            <v>UCU</v>
          </cell>
          <cell r="E262">
            <v>20</v>
          </cell>
          <cell r="F262" t="str">
            <v>5900</v>
          </cell>
          <cell r="G262" t="str">
            <v>Clinton CS</v>
          </cell>
          <cell r="H262" t="str">
            <v>USU</v>
          </cell>
          <cell r="I262" t="str">
            <v>CS</v>
          </cell>
          <cell r="J262" t="str">
            <v>MPMOE</v>
          </cell>
          <cell r="K262" t="str">
            <v>1118</v>
          </cell>
          <cell r="L262" t="str">
            <v>MO-Clinton-N 3rd</v>
          </cell>
          <cell r="M262" t="str">
            <v>MO</v>
          </cell>
          <cell r="N262" t="str">
            <v>1135</v>
          </cell>
          <cell r="O262" t="str">
            <v>Customer Service Associate Fie</v>
          </cell>
          <cell r="P262" t="str">
            <v>00</v>
          </cell>
          <cell r="Q262" t="str">
            <v>Nonexempt</v>
          </cell>
          <cell r="R262" t="str">
            <v>2004-02-13</v>
          </cell>
          <cell r="S262" t="str">
            <v/>
          </cell>
          <cell r="T262" t="str">
            <v>2004-02-13</v>
          </cell>
        </row>
        <row r="263">
          <cell r="A263" t="str">
            <v>Braden,Chris M</v>
          </cell>
          <cell r="B263" t="str">
            <v>003674</v>
          </cell>
          <cell r="C263" t="str">
            <v>Full-Time</v>
          </cell>
          <cell r="D263" t="str">
            <v>UCU</v>
          </cell>
          <cell r="E263">
            <v>40</v>
          </cell>
          <cell r="F263" t="str">
            <v>5383</v>
          </cell>
          <cell r="G263" t="str">
            <v>Lawrence Gas Field Svcs</v>
          </cell>
          <cell r="H263" t="str">
            <v>USU</v>
          </cell>
          <cell r="I263" t="str">
            <v>OP</v>
          </cell>
          <cell r="J263" t="str">
            <v>PNKSG</v>
          </cell>
          <cell r="K263" t="str">
            <v>1039</v>
          </cell>
          <cell r="L263" t="str">
            <v>KS-Lawrence-E 8th St</v>
          </cell>
          <cell r="M263" t="str">
            <v>KS</v>
          </cell>
          <cell r="N263" t="str">
            <v>2472</v>
          </cell>
          <cell r="O263" t="str">
            <v>Operations Technician (UN11)</v>
          </cell>
          <cell r="P263" t="str">
            <v>11</v>
          </cell>
          <cell r="Q263" t="str">
            <v>Nonexempt</v>
          </cell>
          <cell r="R263" t="str">
            <v>1990-06-21</v>
          </cell>
          <cell r="S263" t="str">
            <v/>
          </cell>
          <cell r="T263" t="str">
            <v>1990-06-21</v>
          </cell>
        </row>
        <row r="264">
          <cell r="A264" t="str">
            <v>Bradford,Sharon K</v>
          </cell>
          <cell r="B264" t="str">
            <v>007810</v>
          </cell>
          <cell r="C264" t="str">
            <v>Full-Time</v>
          </cell>
          <cell r="D264" t="str">
            <v>UCU</v>
          </cell>
          <cell r="E264">
            <v>40</v>
          </cell>
          <cell r="F264" t="str">
            <v>5911</v>
          </cell>
          <cell r="G264" t="str">
            <v>St Joseph CS</v>
          </cell>
          <cell r="H264" t="str">
            <v>USU</v>
          </cell>
          <cell r="I264" t="str">
            <v>CS</v>
          </cell>
          <cell r="J264" t="str">
            <v>SJMOE</v>
          </cell>
          <cell r="K264" t="str">
            <v>1278</v>
          </cell>
          <cell r="L264" t="str">
            <v>MO-St Joseph - Atchison</v>
          </cell>
          <cell r="M264" t="str">
            <v>MO</v>
          </cell>
          <cell r="N264" t="str">
            <v>3087</v>
          </cell>
          <cell r="O264" t="str">
            <v>Operations Supv Field</v>
          </cell>
          <cell r="P264" t="str">
            <v>00</v>
          </cell>
          <cell r="Q264" t="str">
            <v>Exempt</v>
          </cell>
          <cell r="R264" t="str">
            <v>1979-09-10</v>
          </cell>
          <cell r="S264" t="str">
            <v/>
          </cell>
          <cell r="T264" t="str">
            <v>1979-09-10</v>
          </cell>
        </row>
        <row r="265">
          <cell r="A265" t="str">
            <v>Bradley,Kelly A</v>
          </cell>
          <cell r="B265" t="str">
            <v>007617</v>
          </cell>
          <cell r="C265" t="str">
            <v>Full-Time</v>
          </cell>
          <cell r="D265" t="str">
            <v>UCU</v>
          </cell>
          <cell r="E265">
            <v>40</v>
          </cell>
          <cell r="F265" t="str">
            <v>4220</v>
          </cell>
          <cell r="G265" t="str">
            <v>HR Compensation</v>
          </cell>
          <cell r="H265" t="str">
            <v>ESF</v>
          </cell>
          <cell r="I265" t="str">
            <v>HR</v>
          </cell>
          <cell r="J265" t="str">
            <v>AQLCP</v>
          </cell>
          <cell r="K265" t="str">
            <v>1082</v>
          </cell>
          <cell r="L265" t="str">
            <v>MO-Kansas City-W Ninth</v>
          </cell>
          <cell r="M265" t="str">
            <v>MO</v>
          </cell>
          <cell r="N265" t="str">
            <v>3202</v>
          </cell>
          <cell r="O265" t="str">
            <v>Sr HR Consultant</v>
          </cell>
          <cell r="P265" t="str">
            <v>00</v>
          </cell>
          <cell r="Q265" t="str">
            <v>Exempt</v>
          </cell>
          <cell r="R265" t="str">
            <v>2000-09-13</v>
          </cell>
          <cell r="S265" t="str">
            <v>2002-11-19</v>
          </cell>
          <cell r="T265" t="str">
            <v>2000-09-13</v>
          </cell>
        </row>
        <row r="266">
          <cell r="A266" t="str">
            <v>Bradley,Monee T</v>
          </cell>
          <cell r="B266" t="str">
            <v>010015</v>
          </cell>
          <cell r="C266" t="str">
            <v>Full-Time</v>
          </cell>
          <cell r="D266" t="str">
            <v>UCU</v>
          </cell>
          <cell r="E266">
            <v>40</v>
          </cell>
          <cell r="F266" t="str">
            <v>5702</v>
          </cell>
          <cell r="G266" t="str">
            <v>Customer Srv Ctr-Raytown</v>
          </cell>
          <cell r="H266" t="str">
            <v>USU</v>
          </cell>
          <cell r="I266" t="str">
            <v>CH</v>
          </cell>
          <cell r="J266" t="str">
            <v>NETCO</v>
          </cell>
          <cell r="K266" t="str">
            <v>1000</v>
          </cell>
          <cell r="L266" t="str">
            <v>MO-Raytown</v>
          </cell>
          <cell r="M266" t="str">
            <v>MO</v>
          </cell>
          <cell r="N266" t="str">
            <v>1047</v>
          </cell>
          <cell r="O266" t="str">
            <v>Customer Service Associate CC</v>
          </cell>
          <cell r="P266" t="str">
            <v>00</v>
          </cell>
          <cell r="Q266" t="str">
            <v>Nonexempt</v>
          </cell>
          <cell r="R266" t="str">
            <v>2003-02-10</v>
          </cell>
          <cell r="S266" t="str">
            <v/>
          </cell>
          <cell r="T266" t="str">
            <v>2003-02-10</v>
          </cell>
        </row>
        <row r="267">
          <cell r="A267" t="str">
            <v>Bradley,Stuart W</v>
          </cell>
          <cell r="B267" t="str">
            <v>000777</v>
          </cell>
          <cell r="C267" t="str">
            <v>Full-Time</v>
          </cell>
          <cell r="D267" t="str">
            <v>UCU</v>
          </cell>
          <cell r="E267">
            <v>40</v>
          </cell>
          <cell r="F267" t="str">
            <v>5373</v>
          </cell>
          <cell r="G267" t="str">
            <v>MPS Substation Maintenance</v>
          </cell>
          <cell r="H267" t="str">
            <v>USU</v>
          </cell>
          <cell r="I267" t="str">
            <v>TS</v>
          </cell>
          <cell r="J267" t="str">
            <v>MPMOE</v>
          </cell>
          <cell r="K267" t="str">
            <v>1097</v>
          </cell>
          <cell r="L267" t="str">
            <v>MO-Warrensburg</v>
          </cell>
          <cell r="M267" t="str">
            <v>MO</v>
          </cell>
          <cell r="N267" t="str">
            <v>U220</v>
          </cell>
          <cell r="O267" t="str">
            <v>Journeyman Substation</v>
          </cell>
          <cell r="P267" t="str">
            <v>24</v>
          </cell>
          <cell r="Q267" t="str">
            <v>Nonexempt</v>
          </cell>
          <cell r="R267" t="str">
            <v>1980-11-24</v>
          </cell>
          <cell r="S267" t="str">
            <v/>
          </cell>
          <cell r="T267" t="str">
            <v>1980-11-24</v>
          </cell>
        </row>
        <row r="268">
          <cell r="A268" t="str">
            <v>Bradshaw,Kimberly K</v>
          </cell>
          <cell r="B268" t="str">
            <v>003583</v>
          </cell>
          <cell r="C268" t="str">
            <v>Full-Time</v>
          </cell>
          <cell r="D268" t="str">
            <v>UCU</v>
          </cell>
          <cell r="E268">
            <v>40</v>
          </cell>
          <cell r="F268" t="str">
            <v>5709</v>
          </cell>
          <cell r="G268" t="str">
            <v>Remittance Processing</v>
          </cell>
          <cell r="H268" t="str">
            <v>USU</v>
          </cell>
          <cell r="I268" t="str">
            <v>CI</v>
          </cell>
          <cell r="J268" t="str">
            <v>NETCO</v>
          </cell>
          <cell r="K268" t="str">
            <v>1000</v>
          </cell>
          <cell r="L268" t="str">
            <v>MO-Raytown</v>
          </cell>
          <cell r="M268" t="str">
            <v>MO</v>
          </cell>
          <cell r="N268" t="str">
            <v>1067</v>
          </cell>
          <cell r="O268" t="str">
            <v>Assoc Cust Svc Acct Svcs I</v>
          </cell>
          <cell r="P268" t="str">
            <v>00</v>
          </cell>
          <cell r="Q268" t="str">
            <v>Nonexempt</v>
          </cell>
          <cell r="R268" t="str">
            <v>1983-03-28</v>
          </cell>
          <cell r="S268" t="str">
            <v/>
          </cell>
          <cell r="T268" t="str">
            <v>1983-03-28</v>
          </cell>
        </row>
        <row r="269">
          <cell r="A269" t="str">
            <v>Brainard,Roy M</v>
          </cell>
          <cell r="B269" t="str">
            <v>001407</v>
          </cell>
          <cell r="C269" t="str">
            <v>Full-Time</v>
          </cell>
          <cell r="D269" t="str">
            <v>UCU</v>
          </cell>
          <cell r="E269">
            <v>40</v>
          </cell>
          <cell r="F269" t="str">
            <v>5386</v>
          </cell>
          <cell r="G269" t="str">
            <v>Garden City Gas Field Svcs</v>
          </cell>
          <cell r="H269" t="str">
            <v>USU</v>
          </cell>
          <cell r="I269" t="str">
            <v>OP</v>
          </cell>
          <cell r="J269" t="str">
            <v>PNKSG</v>
          </cell>
          <cell r="K269" t="str">
            <v>1035</v>
          </cell>
          <cell r="L269" t="str">
            <v>KS-Garden City-Ninth St</v>
          </cell>
          <cell r="M269" t="str">
            <v>KS</v>
          </cell>
          <cell r="N269" t="str">
            <v>1529</v>
          </cell>
          <cell r="O269" t="str">
            <v>Utility Service Technician</v>
          </cell>
          <cell r="P269" t="str">
            <v>00</v>
          </cell>
          <cell r="Q269" t="str">
            <v>Nonexempt</v>
          </cell>
          <cell r="R269" t="str">
            <v>1991-04-01</v>
          </cell>
          <cell r="S269" t="str">
            <v/>
          </cell>
          <cell r="T269" t="str">
            <v>1991-04-01</v>
          </cell>
        </row>
        <row r="270">
          <cell r="A270" t="str">
            <v>Braith,Alan W</v>
          </cell>
          <cell r="B270" t="str">
            <v>002292</v>
          </cell>
          <cell r="C270" t="str">
            <v>Full-Time</v>
          </cell>
          <cell r="D270" t="str">
            <v>UCU</v>
          </cell>
          <cell r="E270">
            <v>40</v>
          </cell>
          <cell r="F270" t="str">
            <v>5830</v>
          </cell>
          <cell r="G270" t="str">
            <v>Pine City</v>
          </cell>
          <cell r="H270" t="str">
            <v>USU</v>
          </cell>
          <cell r="I270" t="str">
            <v>CS</v>
          </cell>
          <cell r="J270" t="str">
            <v>PNMNG</v>
          </cell>
          <cell r="K270" t="str">
            <v>1066</v>
          </cell>
          <cell r="L270" t="str">
            <v>MN-Pine City-Sixth St</v>
          </cell>
          <cell r="M270" t="str">
            <v>MN</v>
          </cell>
          <cell r="N270" t="str">
            <v>1553</v>
          </cell>
          <cell r="O270" t="str">
            <v>Lead Operations Tech</v>
          </cell>
          <cell r="P270" t="str">
            <v>00</v>
          </cell>
          <cell r="Q270" t="str">
            <v>Nonexempt</v>
          </cell>
          <cell r="R270" t="str">
            <v>1997-10-27</v>
          </cell>
          <cell r="S270" t="str">
            <v/>
          </cell>
          <cell r="T270" t="str">
            <v>1997-10-27</v>
          </cell>
        </row>
        <row r="271">
          <cell r="A271" t="str">
            <v>Brandel,Dale P</v>
          </cell>
          <cell r="B271" t="str">
            <v>001993</v>
          </cell>
          <cell r="C271" t="str">
            <v>Full-Time</v>
          </cell>
          <cell r="D271" t="str">
            <v>UCU</v>
          </cell>
          <cell r="E271">
            <v>40</v>
          </cell>
          <cell r="F271" t="str">
            <v>5460</v>
          </cell>
          <cell r="G271" t="str">
            <v>Iowa Dubuque Net Ops</v>
          </cell>
          <cell r="H271" t="str">
            <v>USU</v>
          </cell>
          <cell r="I271" t="str">
            <v>OP</v>
          </cell>
          <cell r="J271" t="str">
            <v>PNIAG</v>
          </cell>
          <cell r="K271" t="str">
            <v>1019</v>
          </cell>
          <cell r="L271" t="str">
            <v>IA-Dubuque-Cedar Cross Rd</v>
          </cell>
          <cell r="M271" t="str">
            <v>IA</v>
          </cell>
          <cell r="N271" t="str">
            <v>3107</v>
          </cell>
          <cell r="O271" t="str">
            <v>Operations Technician (UN28)</v>
          </cell>
          <cell r="P271" t="str">
            <v>28</v>
          </cell>
          <cell r="Q271" t="str">
            <v>Nonexempt</v>
          </cell>
          <cell r="R271" t="str">
            <v>1991-08-01</v>
          </cell>
          <cell r="S271" t="str">
            <v/>
          </cell>
          <cell r="T271" t="str">
            <v>1992-04-15</v>
          </cell>
        </row>
        <row r="272">
          <cell r="A272" t="str">
            <v>Brant,Steve A</v>
          </cell>
          <cell r="B272" t="str">
            <v>005783</v>
          </cell>
          <cell r="C272" t="str">
            <v>Full-Time</v>
          </cell>
          <cell r="D272" t="str">
            <v>UCU</v>
          </cell>
          <cell r="E272">
            <v>40</v>
          </cell>
          <cell r="F272" t="str">
            <v>5400</v>
          </cell>
          <cell r="G272" t="str">
            <v>Monument Network Ops</v>
          </cell>
          <cell r="H272" t="str">
            <v>USU</v>
          </cell>
          <cell r="I272" t="str">
            <v>OP</v>
          </cell>
          <cell r="J272" t="str">
            <v>PNCOG</v>
          </cell>
          <cell r="K272" t="str">
            <v>1008</v>
          </cell>
          <cell r="L272" t="str">
            <v>CO-Monument</v>
          </cell>
          <cell r="M272" t="str">
            <v>CO</v>
          </cell>
          <cell r="N272" t="str">
            <v>1525</v>
          </cell>
          <cell r="O272" t="str">
            <v>Operations Technician</v>
          </cell>
          <cell r="P272" t="str">
            <v>00</v>
          </cell>
          <cell r="Q272" t="str">
            <v>Nonexempt</v>
          </cell>
          <cell r="R272" t="str">
            <v>2000-02-07</v>
          </cell>
          <cell r="S272" t="str">
            <v/>
          </cell>
          <cell r="T272" t="str">
            <v>2000-02-07</v>
          </cell>
        </row>
        <row r="273">
          <cell r="A273" t="str">
            <v>Bratten,Gretchen J</v>
          </cell>
          <cell r="B273" t="str">
            <v>010684</v>
          </cell>
          <cell r="C273" t="str">
            <v>Full-Time</v>
          </cell>
          <cell r="D273" t="str">
            <v>UCU</v>
          </cell>
          <cell r="E273">
            <v>40</v>
          </cell>
          <cell r="F273" t="str">
            <v>5702</v>
          </cell>
          <cell r="G273" t="str">
            <v>Customer Srv Ctr-Raytown</v>
          </cell>
          <cell r="H273" t="str">
            <v>USU</v>
          </cell>
          <cell r="I273" t="str">
            <v>CH</v>
          </cell>
          <cell r="J273" t="str">
            <v>NETCO</v>
          </cell>
          <cell r="K273" t="str">
            <v>1000</v>
          </cell>
          <cell r="L273" t="str">
            <v>MO-Raytown</v>
          </cell>
          <cell r="M273" t="str">
            <v>MO</v>
          </cell>
          <cell r="N273" t="str">
            <v>1047</v>
          </cell>
          <cell r="O273" t="str">
            <v>Customer Service Associate CC</v>
          </cell>
          <cell r="P273" t="str">
            <v>00</v>
          </cell>
          <cell r="Q273" t="str">
            <v>Nonexempt</v>
          </cell>
          <cell r="R273" t="str">
            <v>2005-03-07</v>
          </cell>
          <cell r="S273" t="str">
            <v/>
          </cell>
          <cell r="T273" t="str">
            <v>2005-03-07</v>
          </cell>
        </row>
        <row r="274">
          <cell r="A274" t="str">
            <v>Brau,Elizabeth J</v>
          </cell>
          <cell r="B274" t="str">
            <v>001965</v>
          </cell>
          <cell r="C274" t="str">
            <v>Full-Time</v>
          </cell>
          <cell r="D274" t="str">
            <v>UCU</v>
          </cell>
          <cell r="E274">
            <v>40</v>
          </cell>
          <cell r="F274" t="str">
            <v>5375</v>
          </cell>
          <cell r="G274" t="str">
            <v>SW KS Gen Gas Field Svcs</v>
          </cell>
          <cell r="H274" t="str">
            <v>USU</v>
          </cell>
          <cell r="I274" t="str">
            <v>OP</v>
          </cell>
          <cell r="J274" t="str">
            <v>PNKSG</v>
          </cell>
          <cell r="K274" t="str">
            <v>1035</v>
          </cell>
          <cell r="L274" t="str">
            <v>KS-Garden City-Ninth St</v>
          </cell>
          <cell r="M274" t="str">
            <v>KS</v>
          </cell>
          <cell r="N274" t="str">
            <v>1550</v>
          </cell>
          <cell r="O274" t="str">
            <v>Leak Tech</v>
          </cell>
          <cell r="P274" t="str">
            <v>00</v>
          </cell>
          <cell r="Q274" t="str">
            <v>Nonexempt</v>
          </cell>
          <cell r="R274" t="str">
            <v>1993-09-01</v>
          </cell>
          <cell r="S274" t="str">
            <v/>
          </cell>
          <cell r="T274" t="str">
            <v>1993-09-01</v>
          </cell>
        </row>
        <row r="275">
          <cell r="A275" t="str">
            <v>Brauckmuller,Sean E</v>
          </cell>
          <cell r="B275" t="str">
            <v>010315</v>
          </cell>
          <cell r="C275" t="str">
            <v>Full-Time</v>
          </cell>
          <cell r="D275" t="str">
            <v>UCU</v>
          </cell>
          <cell r="E275">
            <v>40</v>
          </cell>
          <cell r="F275" t="str">
            <v>5774</v>
          </cell>
          <cell r="G275" t="str">
            <v>NE Omaha Region</v>
          </cell>
          <cell r="H275" t="str">
            <v>USU</v>
          </cell>
          <cell r="I275" t="str">
            <v>CS</v>
          </cell>
          <cell r="J275" t="str">
            <v>PNNEG</v>
          </cell>
          <cell r="K275" t="str">
            <v>1099</v>
          </cell>
          <cell r="L275" t="str">
            <v>NE-Ashland-24th St</v>
          </cell>
          <cell r="M275" t="str">
            <v>NE</v>
          </cell>
          <cell r="N275" t="str">
            <v>1531</v>
          </cell>
          <cell r="O275" t="str">
            <v>Meter Reader</v>
          </cell>
          <cell r="P275" t="str">
            <v>00</v>
          </cell>
          <cell r="Q275" t="str">
            <v>Nonexempt</v>
          </cell>
          <cell r="R275" t="str">
            <v>2003-12-29</v>
          </cell>
          <cell r="S275" t="str">
            <v/>
          </cell>
          <cell r="T275" t="str">
            <v>2003-12-29</v>
          </cell>
        </row>
        <row r="276">
          <cell r="A276" t="str">
            <v>Braun,Susan K</v>
          </cell>
          <cell r="B276" t="str">
            <v>009520</v>
          </cell>
          <cell r="C276" t="str">
            <v>Full-Time</v>
          </cell>
          <cell r="D276" t="str">
            <v>UCU</v>
          </cell>
          <cell r="E276">
            <v>40</v>
          </cell>
          <cell r="F276" t="str">
            <v>6371</v>
          </cell>
          <cell r="G276" t="str">
            <v>Regulatory Services Electric</v>
          </cell>
          <cell r="H276" t="str">
            <v>USU</v>
          </cell>
          <cell r="I276" t="str">
            <v>RE</v>
          </cell>
          <cell r="J276" t="str">
            <v>NETCO</v>
          </cell>
          <cell r="K276" t="str">
            <v>1082</v>
          </cell>
          <cell r="L276" t="str">
            <v>MO-Kansas City-W Ninth</v>
          </cell>
          <cell r="M276" t="str">
            <v>MO</v>
          </cell>
          <cell r="N276" t="str">
            <v>1843</v>
          </cell>
          <cell r="O276" t="str">
            <v>Regulatory Mgr</v>
          </cell>
          <cell r="P276" t="str">
            <v>00</v>
          </cell>
          <cell r="Q276" t="str">
            <v>Exempt</v>
          </cell>
          <cell r="R276" t="str">
            <v>2002-03-04</v>
          </cell>
          <cell r="S276" t="str">
            <v/>
          </cell>
          <cell r="T276" t="str">
            <v>2002-03-04</v>
          </cell>
        </row>
        <row r="277">
          <cell r="A277" t="str">
            <v>Breckenridge,John D</v>
          </cell>
          <cell r="B277" t="str">
            <v>002758</v>
          </cell>
          <cell r="C277" t="str">
            <v>Full-Time</v>
          </cell>
          <cell r="D277" t="str">
            <v>UCU</v>
          </cell>
          <cell r="E277">
            <v>40</v>
          </cell>
          <cell r="F277" t="str">
            <v>4023</v>
          </cell>
          <cell r="G277" t="str">
            <v>Security Services-General</v>
          </cell>
          <cell r="H277" t="str">
            <v>ESF</v>
          </cell>
          <cell r="I277" t="str">
            <v>FM</v>
          </cell>
          <cell r="J277" t="str">
            <v>AQLCP</v>
          </cell>
          <cell r="K277" t="str">
            <v>1082</v>
          </cell>
          <cell r="L277" t="str">
            <v>MO-Kansas City-W Ninth</v>
          </cell>
          <cell r="M277" t="str">
            <v>MO</v>
          </cell>
          <cell r="N277" t="str">
            <v>1344</v>
          </cell>
          <cell r="O277" t="str">
            <v>Dir Security</v>
          </cell>
          <cell r="P277" t="str">
            <v>00</v>
          </cell>
          <cell r="Q277" t="str">
            <v>Exempt</v>
          </cell>
          <cell r="R277" t="str">
            <v>1993-02-08</v>
          </cell>
          <cell r="S277" t="str">
            <v/>
          </cell>
          <cell r="T277" t="str">
            <v>1993-02-08</v>
          </cell>
        </row>
        <row r="278">
          <cell r="A278" t="str">
            <v>Breneiser,Christopher D</v>
          </cell>
          <cell r="B278" t="str">
            <v>010499</v>
          </cell>
          <cell r="C278" t="str">
            <v>Full-Time</v>
          </cell>
          <cell r="D278" t="str">
            <v>UCU</v>
          </cell>
          <cell r="E278">
            <v>40</v>
          </cell>
          <cell r="F278" t="str">
            <v>5037</v>
          </cell>
          <cell r="G278" t="str">
            <v>SJLP Substation Maintenance</v>
          </cell>
          <cell r="H278" t="str">
            <v>USU</v>
          </cell>
          <cell r="I278" t="str">
            <v>TS</v>
          </cell>
          <cell r="J278" t="str">
            <v>SJMOE</v>
          </cell>
          <cell r="K278" t="str">
            <v>1278</v>
          </cell>
          <cell r="L278" t="str">
            <v>MO-St Joseph - Atchison</v>
          </cell>
          <cell r="M278" t="str">
            <v>MO</v>
          </cell>
          <cell r="N278" t="str">
            <v>S1077</v>
          </cell>
          <cell r="O278" t="str">
            <v>T &amp; D Appren Electrician Grd3</v>
          </cell>
          <cell r="P278" t="str">
            <v>13</v>
          </cell>
          <cell r="Q278" t="str">
            <v>Nonexempt</v>
          </cell>
          <cell r="R278" t="str">
            <v>2004-07-26</v>
          </cell>
          <cell r="S278" t="str">
            <v/>
          </cell>
          <cell r="T278" t="str">
            <v>2004-07-26</v>
          </cell>
        </row>
        <row r="279">
          <cell r="A279" t="str">
            <v>Brenneis,Ernest E</v>
          </cell>
          <cell r="B279" t="str">
            <v>001623</v>
          </cell>
          <cell r="C279" t="str">
            <v>Full-Time</v>
          </cell>
          <cell r="D279" t="str">
            <v>UCU</v>
          </cell>
          <cell r="E279">
            <v>40</v>
          </cell>
          <cell r="F279" t="str">
            <v>5774</v>
          </cell>
          <cell r="G279" t="str">
            <v>NE Omaha Region</v>
          </cell>
          <cell r="H279" t="str">
            <v>USU</v>
          </cell>
          <cell r="I279" t="str">
            <v>CS</v>
          </cell>
          <cell r="J279" t="str">
            <v>PNNEG</v>
          </cell>
          <cell r="K279" t="str">
            <v>1103</v>
          </cell>
          <cell r="L279" t="str">
            <v>NE-Blair-936 Grant St</v>
          </cell>
          <cell r="M279" t="str">
            <v>NE</v>
          </cell>
          <cell r="N279" t="str">
            <v>1607</v>
          </cell>
          <cell r="O279" t="str">
            <v>Spec C&amp;M Mech Tech (UN25)</v>
          </cell>
          <cell r="P279" t="str">
            <v>25</v>
          </cell>
          <cell r="Q279" t="str">
            <v>Nonexempt</v>
          </cell>
          <cell r="R279" t="str">
            <v>1963-09-09</v>
          </cell>
          <cell r="S279" t="str">
            <v/>
          </cell>
          <cell r="T279" t="str">
            <v>1963-09-09</v>
          </cell>
        </row>
        <row r="280">
          <cell r="A280" t="str">
            <v>Breshears,William J</v>
          </cell>
          <cell r="B280" t="str">
            <v>010781</v>
          </cell>
          <cell r="C280" t="str">
            <v>Full-Time</v>
          </cell>
          <cell r="D280" t="str">
            <v>UCU</v>
          </cell>
          <cell r="E280">
            <v>40</v>
          </cell>
          <cell r="F280" t="str">
            <v>5344</v>
          </cell>
          <cell r="G280" t="str">
            <v>Warrensburg Elec Network Ops</v>
          </cell>
          <cell r="H280" t="str">
            <v>USU</v>
          </cell>
          <cell r="I280" t="str">
            <v>OP</v>
          </cell>
          <cell r="J280" t="str">
            <v>MPMOE</v>
          </cell>
          <cell r="K280" t="str">
            <v>1097</v>
          </cell>
          <cell r="L280" t="str">
            <v>MO-Warrensburg</v>
          </cell>
          <cell r="M280" t="str">
            <v>MO</v>
          </cell>
          <cell r="N280" t="str">
            <v>U2105</v>
          </cell>
          <cell r="O280" t="str">
            <v>Appren Lineman 5th 6mo</v>
          </cell>
          <cell r="P280" t="str">
            <v>24</v>
          </cell>
          <cell r="Q280" t="str">
            <v>Nonexempt</v>
          </cell>
          <cell r="R280" t="str">
            <v>2005-05-16</v>
          </cell>
          <cell r="S280" t="str">
            <v/>
          </cell>
          <cell r="T280" t="str">
            <v>2005-05-16</v>
          </cell>
        </row>
        <row r="281">
          <cell r="A281" t="str">
            <v>Breth,Adam L</v>
          </cell>
          <cell r="B281" t="str">
            <v>008708</v>
          </cell>
          <cell r="C281" t="str">
            <v>Full-Time</v>
          </cell>
          <cell r="D281" t="str">
            <v>UCU</v>
          </cell>
          <cell r="E281">
            <v>40</v>
          </cell>
          <cell r="F281" t="str">
            <v>5306</v>
          </cell>
          <cell r="G281" t="str">
            <v>Canon City Elec Network Ops</v>
          </cell>
          <cell r="H281" t="str">
            <v>USU</v>
          </cell>
          <cell r="I281" t="str">
            <v>OP</v>
          </cell>
          <cell r="J281" t="str">
            <v>WPCOE</v>
          </cell>
          <cell r="K281" t="str">
            <v>1013</v>
          </cell>
          <cell r="L281" t="str">
            <v>CO-Victor</v>
          </cell>
          <cell r="M281" t="str">
            <v>CO</v>
          </cell>
          <cell r="N281" t="str">
            <v>1671</v>
          </cell>
          <cell r="O281" t="str">
            <v>Line Svc Foreman (UN21)</v>
          </cell>
          <cell r="P281" t="str">
            <v>21</v>
          </cell>
          <cell r="Q281" t="str">
            <v>Nonexempt</v>
          </cell>
          <cell r="R281" t="str">
            <v>2001-10-10</v>
          </cell>
          <cell r="S281" t="str">
            <v>2001-10-22</v>
          </cell>
          <cell r="T281" t="str">
            <v>2001-10-10</v>
          </cell>
        </row>
        <row r="282">
          <cell r="A282" t="str">
            <v>Brewer,Daniel J</v>
          </cell>
          <cell r="B282" t="str">
            <v>002788</v>
          </cell>
          <cell r="C282" t="str">
            <v>Full-Time</v>
          </cell>
          <cell r="D282" t="str">
            <v>UCU</v>
          </cell>
          <cell r="E282">
            <v>40</v>
          </cell>
          <cell r="F282" t="str">
            <v>6360</v>
          </cell>
          <cell r="G282" t="str">
            <v>IT Cust Serv Applications</v>
          </cell>
          <cell r="H282" t="str">
            <v>USU</v>
          </cell>
          <cell r="I282" t="str">
            <v>IT</v>
          </cell>
          <cell r="J282" t="str">
            <v>NETCO</v>
          </cell>
          <cell r="K282" t="str">
            <v>1000</v>
          </cell>
          <cell r="L282" t="str">
            <v>MO-Raytown</v>
          </cell>
          <cell r="M282" t="str">
            <v>MO</v>
          </cell>
          <cell r="N282" t="str">
            <v>1446</v>
          </cell>
          <cell r="O282" t="str">
            <v>Sr Systems Analyst</v>
          </cell>
          <cell r="P282" t="str">
            <v>00</v>
          </cell>
          <cell r="Q282" t="str">
            <v>Exempt</v>
          </cell>
          <cell r="R282" t="str">
            <v>1989-02-21</v>
          </cell>
          <cell r="S282" t="str">
            <v/>
          </cell>
          <cell r="T282" t="str">
            <v>1989-02-21</v>
          </cell>
        </row>
        <row r="283">
          <cell r="A283" t="str">
            <v>Briggs,Calvin L</v>
          </cell>
          <cell r="B283" t="str">
            <v>001748</v>
          </cell>
          <cell r="C283" t="str">
            <v>Full-Time</v>
          </cell>
          <cell r="D283" t="str">
            <v>UCU</v>
          </cell>
          <cell r="E283">
            <v>40</v>
          </cell>
          <cell r="F283" t="str">
            <v>5384</v>
          </cell>
          <cell r="G283" t="str">
            <v>Wichita Gas Field Svcs</v>
          </cell>
          <cell r="H283" t="str">
            <v>USU</v>
          </cell>
          <cell r="I283" t="str">
            <v>OP</v>
          </cell>
          <cell r="J283" t="str">
            <v>PNKSG</v>
          </cell>
          <cell r="K283" t="str">
            <v>1048</v>
          </cell>
          <cell r="L283" t="str">
            <v>KS-Wichita-S Hoover</v>
          </cell>
          <cell r="M283" t="str">
            <v>KS</v>
          </cell>
          <cell r="N283" t="str">
            <v>1553</v>
          </cell>
          <cell r="O283" t="str">
            <v>Lead Operations Tech</v>
          </cell>
          <cell r="P283" t="str">
            <v>00</v>
          </cell>
          <cell r="Q283" t="str">
            <v>Nonexempt</v>
          </cell>
          <cell r="R283" t="str">
            <v>1980-05-05</v>
          </cell>
          <cell r="S283" t="str">
            <v/>
          </cell>
          <cell r="T283" t="str">
            <v>1980-05-05</v>
          </cell>
        </row>
        <row r="284">
          <cell r="A284" t="str">
            <v>Briggs,Chad A</v>
          </cell>
          <cell r="B284" t="str">
            <v>010500</v>
          </cell>
          <cell r="C284" t="str">
            <v>Full-Time</v>
          </cell>
          <cell r="D284" t="str">
            <v>UCU</v>
          </cell>
          <cell r="E284">
            <v>40</v>
          </cell>
          <cell r="F284" t="str">
            <v>5384</v>
          </cell>
          <cell r="G284" t="str">
            <v>Wichita Gas Field Svcs</v>
          </cell>
          <cell r="H284" t="str">
            <v>USU</v>
          </cell>
          <cell r="I284" t="str">
            <v>OP</v>
          </cell>
          <cell r="J284" t="str">
            <v>PNKSG</v>
          </cell>
          <cell r="K284" t="str">
            <v>1048</v>
          </cell>
          <cell r="L284" t="str">
            <v>KS-Wichita-S Hoover</v>
          </cell>
          <cell r="M284" t="str">
            <v>KS</v>
          </cell>
          <cell r="N284" t="str">
            <v>1525</v>
          </cell>
          <cell r="O284" t="str">
            <v>Operations Technician</v>
          </cell>
          <cell r="P284" t="str">
            <v>00</v>
          </cell>
          <cell r="Q284" t="str">
            <v>Nonexempt</v>
          </cell>
          <cell r="R284" t="str">
            <v>2004-07-26</v>
          </cell>
          <cell r="S284" t="str">
            <v/>
          </cell>
          <cell r="T284" t="str">
            <v>2004-07-26</v>
          </cell>
        </row>
        <row r="285">
          <cell r="A285" t="str">
            <v>Briggs,Stefanie L</v>
          </cell>
          <cell r="B285" t="str">
            <v>010188</v>
          </cell>
          <cell r="C285" t="str">
            <v>Full-Time</v>
          </cell>
          <cell r="D285" t="str">
            <v>UCU</v>
          </cell>
          <cell r="E285">
            <v>40</v>
          </cell>
          <cell r="F285" t="str">
            <v>5716</v>
          </cell>
          <cell r="G285" t="str">
            <v>Field Resources Center-Raytown</v>
          </cell>
          <cell r="H285" t="str">
            <v>USU</v>
          </cell>
          <cell r="I285" t="str">
            <v>FR</v>
          </cell>
          <cell r="J285" t="str">
            <v>NETCO</v>
          </cell>
          <cell r="K285" t="str">
            <v>1000</v>
          </cell>
          <cell r="L285" t="str">
            <v>MO-Raytown</v>
          </cell>
          <cell r="M285" t="str">
            <v>MO</v>
          </cell>
          <cell r="N285" t="str">
            <v>2955</v>
          </cell>
          <cell r="O285" t="str">
            <v>Field Resource Associate</v>
          </cell>
          <cell r="P285" t="str">
            <v>00</v>
          </cell>
          <cell r="Q285" t="str">
            <v>Nonexempt</v>
          </cell>
          <cell r="R285" t="str">
            <v>2003-09-08</v>
          </cell>
          <cell r="S285" t="str">
            <v/>
          </cell>
          <cell r="T285" t="str">
            <v>2003-09-08</v>
          </cell>
        </row>
        <row r="286">
          <cell r="A286" t="str">
            <v>Brinkerhoff,Kevin S</v>
          </cell>
          <cell r="B286" t="str">
            <v>000596</v>
          </cell>
          <cell r="C286" t="str">
            <v>Full-Time</v>
          </cell>
          <cell r="D286" t="str">
            <v>UCU</v>
          </cell>
          <cell r="E286">
            <v>40</v>
          </cell>
          <cell r="F286" t="str">
            <v>1015</v>
          </cell>
          <cell r="G286" t="str">
            <v>Cimarron River Unit Steam</v>
          </cell>
          <cell r="H286" t="str">
            <v>USU</v>
          </cell>
          <cell r="I286" t="str">
            <v>PS</v>
          </cell>
          <cell r="J286" t="str">
            <v>WPKSE</v>
          </cell>
          <cell r="K286" t="str">
            <v>1027</v>
          </cell>
          <cell r="L286" t="str">
            <v>KS-Liberal-PanhandleEastern Rd</v>
          </cell>
          <cell r="M286" t="str">
            <v>KS</v>
          </cell>
          <cell r="N286" t="str">
            <v>1738</v>
          </cell>
          <cell r="O286" t="str">
            <v>Operator Technician (UN22)</v>
          </cell>
          <cell r="P286" t="str">
            <v>22</v>
          </cell>
          <cell r="Q286" t="str">
            <v>Nonexempt</v>
          </cell>
          <cell r="R286" t="str">
            <v>1995-07-10</v>
          </cell>
          <cell r="S286" t="str">
            <v/>
          </cell>
          <cell r="T286" t="str">
            <v>1995-07-10</v>
          </cell>
        </row>
        <row r="287">
          <cell r="A287" t="str">
            <v>Britt,Sally A</v>
          </cell>
          <cell r="B287" t="str">
            <v>001758</v>
          </cell>
          <cell r="C287" t="str">
            <v>Full-Time</v>
          </cell>
          <cell r="D287" t="str">
            <v>UCU</v>
          </cell>
          <cell r="E287">
            <v>40</v>
          </cell>
          <cell r="F287" t="str">
            <v>6035</v>
          </cell>
          <cell r="G287" t="str">
            <v>Iowa Customer Relations</v>
          </cell>
          <cell r="H287" t="str">
            <v>USU</v>
          </cell>
          <cell r="I287" t="str">
            <v>SL</v>
          </cell>
          <cell r="J287" t="str">
            <v>PNIAG</v>
          </cell>
          <cell r="K287" t="str">
            <v>1018</v>
          </cell>
          <cell r="L287" t="str">
            <v>IA-Denison</v>
          </cell>
          <cell r="M287" t="str">
            <v>IA</v>
          </cell>
          <cell r="N287" t="str">
            <v>1134</v>
          </cell>
          <cell r="O287" t="str">
            <v>Admin Asst</v>
          </cell>
          <cell r="P287" t="str">
            <v>00</v>
          </cell>
          <cell r="Q287" t="str">
            <v>Nonexempt</v>
          </cell>
          <cell r="R287" t="str">
            <v>1992-07-01</v>
          </cell>
          <cell r="S287" t="str">
            <v/>
          </cell>
          <cell r="T287" t="str">
            <v>1992-11-02</v>
          </cell>
        </row>
        <row r="288">
          <cell r="A288" t="str">
            <v>Britton,Roger J</v>
          </cell>
          <cell r="B288" t="str">
            <v>007774</v>
          </cell>
          <cell r="C288" t="str">
            <v>Full-Time</v>
          </cell>
          <cell r="D288" t="str">
            <v>UCU</v>
          </cell>
          <cell r="E288">
            <v>40</v>
          </cell>
          <cell r="F288" t="str">
            <v>5375</v>
          </cell>
          <cell r="G288" t="str">
            <v>SW KS Gen Gas Field Svcs</v>
          </cell>
          <cell r="H288" t="str">
            <v>USU</v>
          </cell>
          <cell r="I288" t="str">
            <v>OP</v>
          </cell>
          <cell r="J288" t="str">
            <v>PNKSG</v>
          </cell>
          <cell r="K288" t="str">
            <v>1272</v>
          </cell>
          <cell r="L288" t="str">
            <v>KS-Dodge City-W Frontview</v>
          </cell>
          <cell r="M288" t="str">
            <v>KS</v>
          </cell>
          <cell r="N288" t="str">
            <v>1753</v>
          </cell>
          <cell r="O288" t="str">
            <v>Field Measurement Technician</v>
          </cell>
          <cell r="P288" t="str">
            <v>00</v>
          </cell>
          <cell r="Q288" t="str">
            <v>Nonexempt</v>
          </cell>
          <cell r="R288" t="str">
            <v>2000-11-27</v>
          </cell>
          <cell r="S288" t="str">
            <v/>
          </cell>
          <cell r="T288" t="str">
            <v>2000-11-27</v>
          </cell>
        </row>
        <row r="289">
          <cell r="A289" t="str">
            <v>Brockhoff,Deborah J</v>
          </cell>
          <cell r="B289" t="str">
            <v>010780</v>
          </cell>
          <cell r="C289" t="str">
            <v>Full-Time</v>
          </cell>
          <cell r="D289" t="str">
            <v>UCU</v>
          </cell>
          <cell r="E289">
            <v>40</v>
          </cell>
          <cell r="F289" t="str">
            <v>5573</v>
          </cell>
          <cell r="G289" t="str">
            <v>North MPS Matls Mgmt</v>
          </cell>
          <cell r="H289" t="str">
            <v>USU</v>
          </cell>
          <cell r="I289" t="str">
            <v>MM</v>
          </cell>
          <cell r="J289" t="str">
            <v>NETCO</v>
          </cell>
          <cell r="K289" t="str">
            <v>1091</v>
          </cell>
          <cell r="L289" t="str">
            <v>MO-Platte City</v>
          </cell>
          <cell r="M289" t="str">
            <v>MO</v>
          </cell>
          <cell r="N289" t="str">
            <v>1524</v>
          </cell>
          <cell r="O289" t="str">
            <v>Storekeeper</v>
          </cell>
          <cell r="P289" t="str">
            <v>00</v>
          </cell>
          <cell r="Q289" t="str">
            <v>Nonexempt</v>
          </cell>
          <cell r="R289" t="str">
            <v>2005-05-16</v>
          </cell>
          <cell r="S289" t="str">
            <v/>
          </cell>
          <cell r="T289" t="str">
            <v>2005-05-16</v>
          </cell>
        </row>
        <row r="290">
          <cell r="A290" t="str">
            <v>Brockman,Keith E</v>
          </cell>
          <cell r="B290" t="str">
            <v>007811</v>
          </cell>
          <cell r="C290" t="str">
            <v>Full-Time</v>
          </cell>
          <cell r="D290" t="str">
            <v>UCU</v>
          </cell>
          <cell r="E290">
            <v>40</v>
          </cell>
          <cell r="F290" t="str">
            <v>5354</v>
          </cell>
          <cell r="G290" t="str">
            <v>St Joseph 1 Elec Network Ops</v>
          </cell>
          <cell r="H290" t="str">
            <v>USU</v>
          </cell>
          <cell r="I290" t="str">
            <v>OP</v>
          </cell>
          <cell r="J290" t="str">
            <v>SJMOE</v>
          </cell>
          <cell r="K290" t="str">
            <v>1278</v>
          </cell>
          <cell r="L290" t="str">
            <v>MO-St Joseph - Atchison</v>
          </cell>
          <cell r="M290" t="str">
            <v>MO</v>
          </cell>
          <cell r="N290" t="str">
            <v>S1036</v>
          </cell>
          <cell r="O290" t="str">
            <v>Equipment Operator</v>
          </cell>
          <cell r="P290" t="str">
            <v>13</v>
          </cell>
          <cell r="Q290" t="str">
            <v>Nonexempt</v>
          </cell>
          <cell r="R290" t="str">
            <v>1970-04-13</v>
          </cell>
          <cell r="S290" t="str">
            <v/>
          </cell>
          <cell r="T290" t="str">
            <v>1970-04-13</v>
          </cell>
        </row>
        <row r="291">
          <cell r="A291" t="str">
            <v>Brooker,Jon A</v>
          </cell>
          <cell r="B291" t="str">
            <v>003250</v>
          </cell>
          <cell r="C291" t="str">
            <v>Full-Time</v>
          </cell>
          <cell r="D291" t="str">
            <v>UCU</v>
          </cell>
          <cell r="E291">
            <v>40</v>
          </cell>
          <cell r="F291" t="str">
            <v>6311</v>
          </cell>
          <cell r="G291" t="str">
            <v>Financial Mgmt-AQN State Supp</v>
          </cell>
          <cell r="H291" t="str">
            <v>USU</v>
          </cell>
          <cell r="I291" t="str">
            <v>AT</v>
          </cell>
          <cell r="J291" t="str">
            <v>NETCO</v>
          </cell>
          <cell r="K291" t="str">
            <v>1069</v>
          </cell>
          <cell r="L291" t="str">
            <v>MN-Rosemount</v>
          </cell>
          <cell r="M291" t="str">
            <v>MN</v>
          </cell>
          <cell r="N291" t="str">
            <v>2912</v>
          </cell>
          <cell r="O291" t="str">
            <v>Financial Mgmt Project Leader</v>
          </cell>
          <cell r="P291" t="str">
            <v>00</v>
          </cell>
          <cell r="Q291" t="str">
            <v>Exempt</v>
          </cell>
          <cell r="R291" t="str">
            <v>1968-07-01</v>
          </cell>
          <cell r="S291" t="str">
            <v/>
          </cell>
          <cell r="T291" t="str">
            <v>1968-07-01</v>
          </cell>
        </row>
        <row r="292">
          <cell r="A292" t="str">
            <v>Brooks,Jeannette L</v>
          </cell>
          <cell r="B292" t="str">
            <v>010575</v>
          </cell>
          <cell r="C292" t="str">
            <v>Full-Time</v>
          </cell>
          <cell r="D292" t="str">
            <v>UCU</v>
          </cell>
          <cell r="E292">
            <v>40</v>
          </cell>
          <cell r="F292" t="str">
            <v>5716</v>
          </cell>
          <cell r="G292" t="str">
            <v>Field Resources Center-Raytown</v>
          </cell>
          <cell r="H292" t="str">
            <v>USU</v>
          </cell>
          <cell r="I292" t="str">
            <v>FR</v>
          </cell>
          <cell r="J292" t="str">
            <v>NETCO</v>
          </cell>
          <cell r="K292" t="str">
            <v>1000</v>
          </cell>
          <cell r="L292" t="str">
            <v>MO-Raytown</v>
          </cell>
          <cell r="M292" t="str">
            <v>MO</v>
          </cell>
          <cell r="N292" t="str">
            <v>2955</v>
          </cell>
          <cell r="O292" t="str">
            <v>Field Resource Associate</v>
          </cell>
          <cell r="P292" t="str">
            <v>00</v>
          </cell>
          <cell r="Q292" t="str">
            <v>Nonexempt</v>
          </cell>
          <cell r="R292" t="str">
            <v>2004-09-13</v>
          </cell>
          <cell r="S292" t="str">
            <v/>
          </cell>
          <cell r="T292" t="str">
            <v>2004-09-13</v>
          </cell>
        </row>
        <row r="293">
          <cell r="A293" t="str">
            <v>Brooks,Steven D</v>
          </cell>
          <cell r="B293" t="str">
            <v>003363</v>
          </cell>
          <cell r="C293" t="str">
            <v>Full-Time</v>
          </cell>
          <cell r="D293" t="str">
            <v>UCU</v>
          </cell>
          <cell r="E293">
            <v>40</v>
          </cell>
          <cell r="F293" t="str">
            <v>4090</v>
          </cell>
          <cell r="G293" t="str">
            <v>Environmental</v>
          </cell>
          <cell r="H293" t="str">
            <v>ESF</v>
          </cell>
          <cell r="I293" t="str">
            <v>EN</v>
          </cell>
          <cell r="J293" t="str">
            <v>AQLCP</v>
          </cell>
          <cell r="K293" t="str">
            <v>1000</v>
          </cell>
          <cell r="L293" t="str">
            <v>MO-Raytown</v>
          </cell>
          <cell r="M293" t="str">
            <v>MO</v>
          </cell>
          <cell r="N293" t="str">
            <v>1178</v>
          </cell>
          <cell r="O293" t="str">
            <v>Mgr Environmental</v>
          </cell>
          <cell r="P293" t="str">
            <v>00</v>
          </cell>
          <cell r="Q293" t="str">
            <v>Exempt</v>
          </cell>
          <cell r="R293" t="str">
            <v>1998-08-31</v>
          </cell>
          <cell r="S293" t="str">
            <v/>
          </cell>
          <cell r="T293" t="str">
            <v>1998-08-31</v>
          </cell>
        </row>
        <row r="294">
          <cell r="A294" t="str">
            <v>Brouillette,James M</v>
          </cell>
          <cell r="B294" t="str">
            <v>004467</v>
          </cell>
          <cell r="C294" t="str">
            <v>Full-Time</v>
          </cell>
          <cell r="D294" t="str">
            <v>UCU</v>
          </cell>
          <cell r="E294">
            <v>40</v>
          </cell>
          <cell r="F294" t="str">
            <v>5716</v>
          </cell>
          <cell r="G294" t="str">
            <v>Field Resources Center-Raytown</v>
          </cell>
          <cell r="H294" t="str">
            <v>USU</v>
          </cell>
          <cell r="I294" t="str">
            <v>FR</v>
          </cell>
          <cell r="J294" t="str">
            <v>NETCO</v>
          </cell>
          <cell r="K294" t="str">
            <v>1000</v>
          </cell>
          <cell r="L294" t="str">
            <v>MO-Raytown</v>
          </cell>
          <cell r="M294" t="str">
            <v>MO</v>
          </cell>
          <cell r="N294" t="str">
            <v>2955</v>
          </cell>
          <cell r="O294" t="str">
            <v>Field Resource Associate</v>
          </cell>
          <cell r="P294" t="str">
            <v>00</v>
          </cell>
          <cell r="Q294" t="str">
            <v>Nonexempt</v>
          </cell>
          <cell r="R294" t="str">
            <v>1999-02-28</v>
          </cell>
          <cell r="S294" t="str">
            <v>2006-06-12</v>
          </cell>
          <cell r="T294" t="str">
            <v>2000-06-12</v>
          </cell>
        </row>
        <row r="295">
          <cell r="A295" t="str">
            <v>Brown,Alfred D</v>
          </cell>
          <cell r="B295" t="str">
            <v>010286</v>
          </cell>
          <cell r="C295" t="str">
            <v>Full-Time</v>
          </cell>
          <cell r="D295" t="str">
            <v>UCU</v>
          </cell>
          <cell r="E295">
            <v>40</v>
          </cell>
          <cell r="F295" t="str">
            <v>5775</v>
          </cell>
          <cell r="G295" t="str">
            <v>NE North Region</v>
          </cell>
          <cell r="H295" t="str">
            <v>USU</v>
          </cell>
          <cell r="I295" t="str">
            <v>CS</v>
          </cell>
          <cell r="J295" t="str">
            <v>PNNEG</v>
          </cell>
          <cell r="K295" t="str">
            <v>1119</v>
          </cell>
          <cell r="L295" t="str">
            <v>NE-Wayne</v>
          </cell>
          <cell r="M295" t="str">
            <v>NE</v>
          </cell>
          <cell r="N295" t="str">
            <v>1138</v>
          </cell>
          <cell r="O295" t="str">
            <v>Appliance Repair Technician</v>
          </cell>
          <cell r="P295" t="str">
            <v>00</v>
          </cell>
          <cell r="Q295" t="str">
            <v>Nonexempt</v>
          </cell>
          <cell r="R295" t="str">
            <v>2003-11-24</v>
          </cell>
          <cell r="S295" t="str">
            <v/>
          </cell>
          <cell r="T295" t="str">
            <v>2003-11-24</v>
          </cell>
        </row>
        <row r="296">
          <cell r="A296" t="str">
            <v>Brown,Chandler W</v>
          </cell>
          <cell r="B296" t="str">
            <v>000650</v>
          </cell>
          <cell r="C296" t="str">
            <v>Full-Time</v>
          </cell>
          <cell r="D296" t="str">
            <v>UCU</v>
          </cell>
          <cell r="E296">
            <v>40</v>
          </cell>
          <cell r="F296" t="str">
            <v>1009</v>
          </cell>
          <cell r="G296" t="str">
            <v>Arthur Mullergren-Great Bend</v>
          </cell>
          <cell r="H296" t="str">
            <v>USU</v>
          </cell>
          <cell r="I296" t="str">
            <v>PS</v>
          </cell>
          <cell r="J296" t="str">
            <v>WPKSE</v>
          </cell>
          <cell r="K296" t="str">
            <v>1034</v>
          </cell>
          <cell r="L296" t="str">
            <v>KS-Great Bend-Highway K96</v>
          </cell>
          <cell r="M296" t="str">
            <v>KS</v>
          </cell>
          <cell r="N296" t="str">
            <v>2502</v>
          </cell>
          <cell r="O296" t="str">
            <v>Engineer II</v>
          </cell>
          <cell r="P296" t="str">
            <v>00</v>
          </cell>
          <cell r="Q296" t="str">
            <v>Exempt</v>
          </cell>
          <cell r="R296" t="str">
            <v>1996-04-01</v>
          </cell>
          <cell r="S296" t="str">
            <v/>
          </cell>
          <cell r="T296" t="str">
            <v>1996-04-01</v>
          </cell>
        </row>
        <row r="297">
          <cell r="A297" t="str">
            <v>Brown,Charles H</v>
          </cell>
          <cell r="B297" t="str">
            <v>000654</v>
          </cell>
          <cell r="C297" t="str">
            <v>Full-Time</v>
          </cell>
          <cell r="D297" t="str">
            <v>UCU</v>
          </cell>
          <cell r="E297">
            <v>40</v>
          </cell>
          <cell r="F297" t="str">
            <v>5022</v>
          </cell>
          <cell r="G297" t="str">
            <v>Transmission Eng KS-General</v>
          </cell>
          <cell r="H297" t="str">
            <v>USU</v>
          </cell>
          <cell r="I297" t="str">
            <v>ES</v>
          </cell>
          <cell r="J297" t="str">
            <v>WPKSE</v>
          </cell>
          <cell r="K297" t="str">
            <v>1231</v>
          </cell>
          <cell r="L297" t="str">
            <v>KS-Great Bend-Broadway</v>
          </cell>
          <cell r="M297" t="str">
            <v>KS</v>
          </cell>
          <cell r="N297" t="str">
            <v>1896</v>
          </cell>
          <cell r="O297" t="str">
            <v>Engineer III</v>
          </cell>
          <cell r="P297" t="str">
            <v>00</v>
          </cell>
          <cell r="Q297" t="str">
            <v>Exempt</v>
          </cell>
          <cell r="R297" t="str">
            <v>1970-02-16</v>
          </cell>
          <cell r="S297" t="str">
            <v/>
          </cell>
          <cell r="T297" t="str">
            <v>1970-02-16</v>
          </cell>
        </row>
        <row r="298">
          <cell r="A298" t="str">
            <v>Brown,Harold W</v>
          </cell>
          <cell r="B298" t="str">
            <v>006191</v>
          </cell>
          <cell r="C298" t="str">
            <v>Full-Time</v>
          </cell>
          <cell r="D298" t="str">
            <v>UCU</v>
          </cell>
          <cell r="E298">
            <v>40</v>
          </cell>
          <cell r="F298" t="str">
            <v>4194</v>
          </cell>
          <cell r="G298" t="str">
            <v>Tax Department</v>
          </cell>
          <cell r="H298" t="str">
            <v>ESF</v>
          </cell>
          <cell r="I298" t="str">
            <v>AT</v>
          </cell>
          <cell r="J298" t="str">
            <v>AQLCP</v>
          </cell>
          <cell r="K298" t="str">
            <v>1082</v>
          </cell>
          <cell r="L298" t="str">
            <v>MO-Kansas City-W Ninth</v>
          </cell>
          <cell r="M298" t="str">
            <v>MO</v>
          </cell>
          <cell r="N298" t="str">
            <v>1014</v>
          </cell>
          <cell r="O298" t="str">
            <v>Sr Tax Accountant</v>
          </cell>
          <cell r="P298" t="str">
            <v>00</v>
          </cell>
          <cell r="Q298" t="str">
            <v>Exempt</v>
          </cell>
          <cell r="R298" t="str">
            <v>2000-08-28</v>
          </cell>
          <cell r="S298" t="str">
            <v/>
          </cell>
          <cell r="T298" t="str">
            <v>2000-08-28</v>
          </cell>
        </row>
        <row r="299">
          <cell r="A299" t="str">
            <v>Brown,Jason L</v>
          </cell>
          <cell r="B299" t="str">
            <v>010957</v>
          </cell>
          <cell r="C299" t="str">
            <v>Full-Time</v>
          </cell>
          <cell r="D299" t="str">
            <v>UCU</v>
          </cell>
          <cell r="E299">
            <v>40</v>
          </cell>
          <cell r="F299" t="str">
            <v>1003</v>
          </cell>
          <cell r="G299" t="str">
            <v>Sibley General</v>
          </cell>
          <cell r="H299" t="str">
            <v>USU</v>
          </cell>
          <cell r="I299" t="str">
            <v>PS</v>
          </cell>
          <cell r="J299" t="str">
            <v>MPMOE</v>
          </cell>
          <cell r="K299" t="str">
            <v>1095</v>
          </cell>
          <cell r="L299" t="str">
            <v>MO-Sibley</v>
          </cell>
          <cell r="M299" t="str">
            <v>MO</v>
          </cell>
          <cell r="N299" t="str">
            <v>U341</v>
          </cell>
          <cell r="O299" t="str">
            <v>Probationary Laborer</v>
          </cell>
          <cell r="P299" t="str">
            <v>24</v>
          </cell>
          <cell r="Q299" t="str">
            <v>Nonexempt</v>
          </cell>
          <cell r="R299" t="str">
            <v>2006-01-03</v>
          </cell>
          <cell r="S299" t="str">
            <v/>
          </cell>
          <cell r="T299" t="str">
            <v>2006-01-03</v>
          </cell>
        </row>
        <row r="300">
          <cell r="A300" t="str">
            <v>Brown,Linda R</v>
          </cell>
          <cell r="B300" t="str">
            <v>004379</v>
          </cell>
          <cell r="C300" t="str">
            <v>Full-Time</v>
          </cell>
          <cell r="D300" t="str">
            <v>UCU</v>
          </cell>
          <cell r="E300">
            <v>40</v>
          </cell>
          <cell r="F300" t="str">
            <v>6358</v>
          </cell>
          <cell r="G300" t="str">
            <v>IT Ops / Service Support</v>
          </cell>
          <cell r="H300" t="str">
            <v>USU</v>
          </cell>
          <cell r="I300" t="str">
            <v>IT</v>
          </cell>
          <cell r="J300" t="str">
            <v>NETCO</v>
          </cell>
          <cell r="K300" t="str">
            <v>1000</v>
          </cell>
          <cell r="L300" t="str">
            <v>MO-Raytown</v>
          </cell>
          <cell r="M300" t="str">
            <v>MO</v>
          </cell>
          <cell r="N300" t="str">
            <v>2177</v>
          </cell>
          <cell r="O300" t="str">
            <v>Sr Technical Specialist</v>
          </cell>
          <cell r="P300" t="str">
            <v>00</v>
          </cell>
          <cell r="Q300" t="str">
            <v>Exempt</v>
          </cell>
          <cell r="R300" t="str">
            <v>1981-02-18</v>
          </cell>
          <cell r="S300" t="str">
            <v>1999-02-15</v>
          </cell>
          <cell r="T300" t="str">
            <v>1984-01-21</v>
          </cell>
        </row>
        <row r="301">
          <cell r="A301" t="str">
            <v>Brown,Marvin E</v>
          </cell>
          <cell r="B301" t="str">
            <v>007812</v>
          </cell>
          <cell r="C301" t="str">
            <v>Full-Time</v>
          </cell>
          <cell r="D301" t="str">
            <v>UCU</v>
          </cell>
          <cell r="E301">
            <v>40</v>
          </cell>
          <cell r="F301" t="str">
            <v>5355</v>
          </cell>
          <cell r="G301" t="str">
            <v>St Joseph 2 Elec Network Ops</v>
          </cell>
          <cell r="H301" t="str">
            <v>USU</v>
          </cell>
          <cell r="I301" t="str">
            <v>OP</v>
          </cell>
          <cell r="J301" t="str">
            <v>SJMOE</v>
          </cell>
          <cell r="K301" t="str">
            <v>1278</v>
          </cell>
          <cell r="L301" t="str">
            <v>MO-St Joseph - Atchison</v>
          </cell>
          <cell r="M301" t="str">
            <v>MO</v>
          </cell>
          <cell r="N301" t="str">
            <v>S1003</v>
          </cell>
          <cell r="O301" t="str">
            <v>Lineman Foreman</v>
          </cell>
          <cell r="P301" t="str">
            <v>13</v>
          </cell>
          <cell r="Q301" t="str">
            <v>Nonexempt</v>
          </cell>
          <cell r="R301" t="str">
            <v>1968-01-11</v>
          </cell>
          <cell r="S301" t="str">
            <v/>
          </cell>
          <cell r="T301" t="str">
            <v>1968-01-11</v>
          </cell>
        </row>
        <row r="302">
          <cell r="A302" t="str">
            <v>Brown,Rosiland D</v>
          </cell>
          <cell r="B302" t="str">
            <v>007711</v>
          </cell>
          <cell r="C302" t="str">
            <v>Full-Time</v>
          </cell>
          <cell r="D302" t="str">
            <v>UCU</v>
          </cell>
          <cell r="E302">
            <v>40</v>
          </cell>
          <cell r="F302" t="str">
            <v>5710</v>
          </cell>
          <cell r="G302" t="str">
            <v>Credit and Collections</v>
          </cell>
          <cell r="H302" t="str">
            <v>USU</v>
          </cell>
          <cell r="I302" t="str">
            <v>CI</v>
          </cell>
          <cell r="J302" t="str">
            <v>NETCO</v>
          </cell>
          <cell r="K302" t="str">
            <v>1000</v>
          </cell>
          <cell r="L302" t="str">
            <v>MO-Raytown</v>
          </cell>
          <cell r="M302" t="str">
            <v>MO</v>
          </cell>
          <cell r="N302" t="str">
            <v>3039</v>
          </cell>
          <cell r="O302" t="str">
            <v>Sr Vendor Relatnship Specialst</v>
          </cell>
          <cell r="P302" t="str">
            <v>00</v>
          </cell>
          <cell r="Q302" t="str">
            <v>Exempt</v>
          </cell>
          <cell r="R302" t="str">
            <v>2000-10-30</v>
          </cell>
          <cell r="S302" t="str">
            <v/>
          </cell>
          <cell r="T302" t="str">
            <v>2000-10-30</v>
          </cell>
        </row>
        <row r="303">
          <cell r="A303" t="str">
            <v>Brown,Scott A</v>
          </cell>
          <cell r="B303" t="str">
            <v>010205</v>
          </cell>
          <cell r="C303" t="str">
            <v>Full-Time</v>
          </cell>
          <cell r="D303" t="str">
            <v>UCU</v>
          </cell>
          <cell r="E303">
            <v>40</v>
          </cell>
          <cell r="F303" t="str">
            <v>5702</v>
          </cell>
          <cell r="G303" t="str">
            <v>Customer Srv Ctr-Raytown</v>
          </cell>
          <cell r="H303" t="str">
            <v>USU</v>
          </cell>
          <cell r="I303" t="str">
            <v>CH</v>
          </cell>
          <cell r="J303" t="str">
            <v>NETCO</v>
          </cell>
          <cell r="K303" t="str">
            <v>1000</v>
          </cell>
          <cell r="L303" t="str">
            <v>MO-Raytown</v>
          </cell>
          <cell r="M303" t="str">
            <v>MO</v>
          </cell>
          <cell r="N303" t="str">
            <v>1060</v>
          </cell>
          <cell r="O303" t="str">
            <v>Lead Cust Svcs Assoc CC</v>
          </cell>
          <cell r="P303" t="str">
            <v>00</v>
          </cell>
          <cell r="Q303" t="str">
            <v>Nonexempt</v>
          </cell>
          <cell r="R303" t="str">
            <v>2003-09-08</v>
          </cell>
          <cell r="S303" t="str">
            <v/>
          </cell>
          <cell r="T303" t="str">
            <v>2003-09-08</v>
          </cell>
        </row>
        <row r="304">
          <cell r="A304" t="str">
            <v>Brown,Shelly G</v>
          </cell>
          <cell r="B304" t="str">
            <v>008596</v>
          </cell>
          <cell r="C304" t="str">
            <v>Full-Time</v>
          </cell>
          <cell r="D304" t="str">
            <v>UCU</v>
          </cell>
          <cell r="E304">
            <v>40</v>
          </cell>
          <cell r="F304" t="str">
            <v>5702</v>
          </cell>
          <cell r="G304" t="str">
            <v>Customer Srv Ctr-Raytown</v>
          </cell>
          <cell r="H304" t="str">
            <v>USU</v>
          </cell>
          <cell r="I304" t="str">
            <v>CH</v>
          </cell>
          <cell r="J304" t="str">
            <v>NETCO</v>
          </cell>
          <cell r="K304" t="str">
            <v>1000</v>
          </cell>
          <cell r="L304" t="str">
            <v>MO-Raytown</v>
          </cell>
          <cell r="M304" t="str">
            <v>MO</v>
          </cell>
          <cell r="N304" t="str">
            <v>3154</v>
          </cell>
          <cell r="O304" t="str">
            <v>Customer Resolution Specialist</v>
          </cell>
          <cell r="P304" t="str">
            <v>00</v>
          </cell>
          <cell r="Q304" t="str">
            <v>Nonexempt</v>
          </cell>
          <cell r="R304" t="str">
            <v>2001-08-13</v>
          </cell>
          <cell r="S304" t="str">
            <v/>
          </cell>
          <cell r="T304" t="str">
            <v>2001-08-13</v>
          </cell>
        </row>
        <row r="305">
          <cell r="A305" t="str">
            <v>Brown,Stephen D</v>
          </cell>
          <cell r="B305" t="str">
            <v>010147</v>
          </cell>
          <cell r="C305" t="str">
            <v>Full-Time</v>
          </cell>
          <cell r="D305" t="str">
            <v>UCU</v>
          </cell>
          <cell r="E305">
            <v>40</v>
          </cell>
          <cell r="F305" t="str">
            <v>1060</v>
          </cell>
          <cell r="G305" t="str">
            <v>Lake Road Common</v>
          </cell>
          <cell r="H305" t="str">
            <v>USU</v>
          </cell>
          <cell r="I305" t="str">
            <v>PS</v>
          </cell>
          <cell r="J305" t="str">
            <v>SJMOE</v>
          </cell>
          <cell r="K305" t="str">
            <v>1279</v>
          </cell>
          <cell r="L305" t="str">
            <v>MO-St Joseph - Lake Road</v>
          </cell>
          <cell r="M305" t="str">
            <v>MO</v>
          </cell>
          <cell r="N305" t="str">
            <v>S0117</v>
          </cell>
          <cell r="O305" t="str">
            <v>Appren Maintenance Grade 2</v>
          </cell>
          <cell r="P305" t="str">
            <v>13</v>
          </cell>
          <cell r="Q305" t="str">
            <v>Nonexempt</v>
          </cell>
          <cell r="R305" t="str">
            <v>2003-07-16</v>
          </cell>
          <cell r="S305" t="str">
            <v/>
          </cell>
          <cell r="T305" t="str">
            <v>2003-07-16</v>
          </cell>
        </row>
        <row r="306">
          <cell r="A306" t="str">
            <v>Brown,Tracey A</v>
          </cell>
          <cell r="B306" t="str">
            <v>010766</v>
          </cell>
          <cell r="C306" t="str">
            <v>Full-Time</v>
          </cell>
          <cell r="D306" t="str">
            <v>UCU</v>
          </cell>
          <cell r="E306">
            <v>40</v>
          </cell>
          <cell r="F306" t="str">
            <v>5701</v>
          </cell>
          <cell r="G306" t="str">
            <v>Cust Service Center-Lincoln</v>
          </cell>
          <cell r="H306" t="str">
            <v>USU</v>
          </cell>
          <cell r="I306" t="str">
            <v>CH</v>
          </cell>
          <cell r="J306" t="str">
            <v>NETCO</v>
          </cell>
          <cell r="K306" t="str">
            <v>1109</v>
          </cell>
          <cell r="L306" t="str">
            <v>NE-Lincoln</v>
          </cell>
          <cell r="M306" t="str">
            <v>NE</v>
          </cell>
          <cell r="N306" t="str">
            <v>1629</v>
          </cell>
          <cell r="O306" t="str">
            <v>Customer Serv Ctr Assoc (UN25)</v>
          </cell>
          <cell r="P306" t="str">
            <v>25</v>
          </cell>
          <cell r="Q306" t="str">
            <v>Nonexempt</v>
          </cell>
          <cell r="R306" t="str">
            <v>2005-05-09</v>
          </cell>
          <cell r="S306" t="str">
            <v/>
          </cell>
          <cell r="T306" t="str">
            <v>2005-05-09</v>
          </cell>
        </row>
        <row r="307">
          <cell r="A307" t="str">
            <v>Browning,Gary H</v>
          </cell>
          <cell r="B307" t="str">
            <v>001073</v>
          </cell>
          <cell r="C307" t="str">
            <v>Full-Time</v>
          </cell>
          <cell r="D307" t="str">
            <v>UCU</v>
          </cell>
          <cell r="E307">
            <v>40</v>
          </cell>
          <cell r="F307" t="str">
            <v>1003</v>
          </cell>
          <cell r="G307" t="str">
            <v>Sibley General</v>
          </cell>
          <cell r="H307" t="str">
            <v>USU</v>
          </cell>
          <cell r="I307" t="str">
            <v>PS</v>
          </cell>
          <cell r="J307" t="str">
            <v>MPMOE</v>
          </cell>
          <cell r="K307" t="str">
            <v>1095</v>
          </cell>
          <cell r="L307" t="str">
            <v>MO-Sibley</v>
          </cell>
          <cell r="M307" t="str">
            <v>MO</v>
          </cell>
          <cell r="N307" t="str">
            <v>U344</v>
          </cell>
          <cell r="O307" t="str">
            <v>Plant Assistant</v>
          </cell>
          <cell r="P307" t="str">
            <v>24</v>
          </cell>
          <cell r="Q307" t="str">
            <v>Nonexempt</v>
          </cell>
          <cell r="R307" t="str">
            <v>1973-10-11</v>
          </cell>
          <cell r="S307" t="str">
            <v/>
          </cell>
          <cell r="T307" t="str">
            <v>1973-10-11</v>
          </cell>
        </row>
        <row r="308">
          <cell r="A308" t="str">
            <v>Browning,Jared B</v>
          </cell>
          <cell r="B308" t="str">
            <v>010958</v>
          </cell>
          <cell r="C308" t="str">
            <v>Full-Time</v>
          </cell>
          <cell r="D308" t="str">
            <v>UCU</v>
          </cell>
          <cell r="E308">
            <v>40</v>
          </cell>
          <cell r="F308" t="str">
            <v>5333</v>
          </cell>
          <cell r="G308" t="str">
            <v>Lee's Summit 1 Elec Netwrk Ops</v>
          </cell>
          <cell r="H308" t="str">
            <v>USU</v>
          </cell>
          <cell r="I308" t="str">
            <v>OP</v>
          </cell>
          <cell r="J308" t="str">
            <v>MPMOE</v>
          </cell>
          <cell r="K308" t="str">
            <v>1085</v>
          </cell>
          <cell r="L308" t="str">
            <v>MO-Lee's Summit-SE Hamblen Rd</v>
          </cell>
          <cell r="M308" t="str">
            <v>MO</v>
          </cell>
          <cell r="N308" t="str">
            <v>U2103</v>
          </cell>
          <cell r="O308" t="str">
            <v>Appren Lineman 3rd 6mo</v>
          </cell>
          <cell r="P308" t="str">
            <v>24</v>
          </cell>
          <cell r="Q308" t="str">
            <v>Nonexempt</v>
          </cell>
          <cell r="R308" t="str">
            <v>2005-12-28</v>
          </cell>
          <cell r="S308" t="str">
            <v/>
          </cell>
          <cell r="T308" t="str">
            <v>2005-12-28</v>
          </cell>
        </row>
        <row r="309">
          <cell r="A309" t="str">
            <v>Browning,John C</v>
          </cell>
          <cell r="B309" t="str">
            <v>003642</v>
          </cell>
          <cell r="C309" t="str">
            <v>Full-Time</v>
          </cell>
          <cell r="D309" t="str">
            <v>UCU</v>
          </cell>
          <cell r="E309">
            <v>40</v>
          </cell>
          <cell r="F309" t="str">
            <v>5130</v>
          </cell>
          <cell r="G309" t="str">
            <v>General Business Support</v>
          </cell>
          <cell r="H309" t="str">
            <v>USU</v>
          </cell>
          <cell r="I309" t="str">
            <v>NM</v>
          </cell>
          <cell r="J309" t="str">
            <v>NETCO</v>
          </cell>
          <cell r="K309" t="str">
            <v>1000</v>
          </cell>
          <cell r="L309" t="str">
            <v>MO-Raytown</v>
          </cell>
          <cell r="M309" t="str">
            <v>MO</v>
          </cell>
          <cell r="N309" t="str">
            <v>3041</v>
          </cell>
          <cell r="O309" t="str">
            <v>Dir Business Operations</v>
          </cell>
          <cell r="P309" t="str">
            <v>00</v>
          </cell>
          <cell r="Q309" t="str">
            <v>Exempt</v>
          </cell>
          <cell r="R309" t="str">
            <v>1970-06-10</v>
          </cell>
          <cell r="S309" t="str">
            <v/>
          </cell>
          <cell r="T309" t="str">
            <v>1970-06-10</v>
          </cell>
        </row>
        <row r="310">
          <cell r="A310" t="str">
            <v>Bruce,Francis K</v>
          </cell>
          <cell r="B310" t="str">
            <v>000918</v>
          </cell>
          <cell r="C310" t="str">
            <v>Full-Time</v>
          </cell>
          <cell r="D310" t="str">
            <v>UCU</v>
          </cell>
          <cell r="E310">
            <v>40</v>
          </cell>
          <cell r="F310" t="str">
            <v>5339</v>
          </cell>
          <cell r="G310" t="str">
            <v>Platte City Elec Network Ops</v>
          </cell>
          <cell r="H310" t="str">
            <v>USU</v>
          </cell>
          <cell r="I310" t="str">
            <v>OP</v>
          </cell>
          <cell r="J310" t="str">
            <v>MPMOE</v>
          </cell>
          <cell r="K310" t="str">
            <v>1091</v>
          </cell>
          <cell r="L310" t="str">
            <v>MO-Platte City</v>
          </cell>
          <cell r="M310" t="str">
            <v>MO</v>
          </cell>
          <cell r="N310" t="str">
            <v>U206</v>
          </cell>
          <cell r="O310" t="str">
            <v>Line Foreman</v>
          </cell>
          <cell r="P310" t="str">
            <v>24</v>
          </cell>
          <cell r="Q310" t="str">
            <v>Nonexempt</v>
          </cell>
          <cell r="R310" t="str">
            <v>1990-01-02</v>
          </cell>
          <cell r="S310" t="str">
            <v/>
          </cell>
          <cell r="T310" t="str">
            <v>1990-01-02</v>
          </cell>
        </row>
        <row r="311">
          <cell r="A311" t="str">
            <v>Brunnert,Kevin J</v>
          </cell>
          <cell r="B311" t="str">
            <v>010332</v>
          </cell>
          <cell r="C311" t="str">
            <v>Full-Time</v>
          </cell>
          <cell r="D311" t="str">
            <v>UCU</v>
          </cell>
          <cell r="E311">
            <v>40</v>
          </cell>
          <cell r="F311" t="str">
            <v>5354</v>
          </cell>
          <cell r="G311" t="str">
            <v>St Joseph 1 Elec Network Ops</v>
          </cell>
          <cell r="H311" t="str">
            <v>USU</v>
          </cell>
          <cell r="I311" t="str">
            <v>OP</v>
          </cell>
          <cell r="J311" t="str">
            <v>SJMOE</v>
          </cell>
          <cell r="K311" t="str">
            <v>1278</v>
          </cell>
          <cell r="L311" t="str">
            <v>MO-St Joseph - Atchison</v>
          </cell>
          <cell r="M311" t="str">
            <v>MO</v>
          </cell>
          <cell r="N311" t="str">
            <v>S1008</v>
          </cell>
          <cell r="O311" t="str">
            <v>Lineman Journeyman Class "A"</v>
          </cell>
          <cell r="P311" t="str">
            <v>13</v>
          </cell>
          <cell r="Q311" t="str">
            <v>Nonexempt</v>
          </cell>
          <cell r="R311" t="str">
            <v>2004-01-19</v>
          </cell>
          <cell r="S311" t="str">
            <v/>
          </cell>
          <cell r="T311" t="str">
            <v>2004-01-19</v>
          </cell>
        </row>
        <row r="312">
          <cell r="A312" t="str">
            <v>Brutlag,Gerald N</v>
          </cell>
          <cell r="B312" t="str">
            <v>000019</v>
          </cell>
          <cell r="C312" t="str">
            <v>Full-Time</v>
          </cell>
          <cell r="D312" t="str">
            <v>UCU</v>
          </cell>
          <cell r="E312">
            <v>40</v>
          </cell>
          <cell r="F312" t="str">
            <v>5842</v>
          </cell>
          <cell r="G312" t="str">
            <v>Cloquet</v>
          </cell>
          <cell r="H312" t="str">
            <v>USU</v>
          </cell>
          <cell r="I312" t="str">
            <v>CS</v>
          </cell>
          <cell r="J312" t="str">
            <v>NMMNG</v>
          </cell>
          <cell r="K312" t="str">
            <v>1062</v>
          </cell>
          <cell r="L312" t="str">
            <v>MN-Grand Rapids</v>
          </cell>
          <cell r="M312" t="str">
            <v>MN</v>
          </cell>
          <cell r="N312" t="str">
            <v>1595</v>
          </cell>
          <cell r="O312" t="str">
            <v>Service Tech Class 2 (UN26)</v>
          </cell>
          <cell r="P312" t="str">
            <v>26</v>
          </cell>
          <cell r="Q312" t="str">
            <v>Nonexempt</v>
          </cell>
          <cell r="R312" t="str">
            <v>1975-11-17</v>
          </cell>
          <cell r="S312" t="str">
            <v/>
          </cell>
          <cell r="T312" t="str">
            <v>1975-11-17</v>
          </cell>
        </row>
        <row r="313">
          <cell r="A313" t="str">
            <v>Buatala,John S</v>
          </cell>
          <cell r="B313" t="str">
            <v>007646</v>
          </cell>
          <cell r="C313" t="str">
            <v>Full-Time</v>
          </cell>
          <cell r="D313" t="str">
            <v>UCU</v>
          </cell>
          <cell r="E313">
            <v>40</v>
          </cell>
          <cell r="F313" t="str">
            <v>5842</v>
          </cell>
          <cell r="G313" t="str">
            <v>Cloquet</v>
          </cell>
          <cell r="H313" t="str">
            <v>USU</v>
          </cell>
          <cell r="I313" t="str">
            <v>CS</v>
          </cell>
          <cell r="J313" t="str">
            <v>NMMNG</v>
          </cell>
          <cell r="K313" t="str">
            <v>1060</v>
          </cell>
          <cell r="L313" t="str">
            <v>MN-Eveleth</v>
          </cell>
          <cell r="M313" t="str">
            <v>MN</v>
          </cell>
          <cell r="N313" t="str">
            <v>1595</v>
          </cell>
          <cell r="O313" t="str">
            <v>Service Tech Class 2 (UN26)</v>
          </cell>
          <cell r="P313" t="str">
            <v>26</v>
          </cell>
          <cell r="Q313" t="str">
            <v>Nonexempt</v>
          </cell>
          <cell r="R313" t="str">
            <v>2000-10-09</v>
          </cell>
          <cell r="S313" t="str">
            <v/>
          </cell>
          <cell r="T313" t="str">
            <v>2000-10-09</v>
          </cell>
        </row>
        <row r="314">
          <cell r="A314" t="str">
            <v>Buchanan,Rebeca L</v>
          </cell>
          <cell r="B314" t="str">
            <v>010574</v>
          </cell>
          <cell r="C314" t="str">
            <v>Full-Time</v>
          </cell>
          <cell r="D314" t="str">
            <v>UCU</v>
          </cell>
          <cell r="E314">
            <v>40</v>
          </cell>
          <cell r="F314" t="str">
            <v>5702</v>
          </cell>
          <cell r="G314" t="str">
            <v>Customer Srv Ctr-Raytown</v>
          </cell>
          <cell r="H314" t="str">
            <v>USU</v>
          </cell>
          <cell r="I314" t="str">
            <v>CH</v>
          </cell>
          <cell r="J314" t="str">
            <v>NETCO</v>
          </cell>
          <cell r="K314" t="str">
            <v>1000</v>
          </cell>
          <cell r="L314" t="str">
            <v>MO-Raytown</v>
          </cell>
          <cell r="M314" t="str">
            <v>MO</v>
          </cell>
          <cell r="N314" t="str">
            <v>1047</v>
          </cell>
          <cell r="O314" t="str">
            <v>Customer Service Associate CC</v>
          </cell>
          <cell r="P314" t="str">
            <v>00</v>
          </cell>
          <cell r="Q314" t="str">
            <v>Nonexempt</v>
          </cell>
          <cell r="R314" t="str">
            <v>2004-09-13</v>
          </cell>
          <cell r="S314" t="str">
            <v/>
          </cell>
          <cell r="T314" t="str">
            <v>2004-09-13</v>
          </cell>
        </row>
        <row r="315">
          <cell r="A315" t="str">
            <v>Buchholz,Bryan T</v>
          </cell>
          <cell r="B315" t="str">
            <v>010892</v>
          </cell>
          <cell r="C315" t="str">
            <v>Full-Time</v>
          </cell>
          <cell r="D315" t="str">
            <v>UCU</v>
          </cell>
          <cell r="E315">
            <v>40</v>
          </cell>
          <cell r="F315" t="str">
            <v>5702</v>
          </cell>
          <cell r="G315" t="str">
            <v>Customer Srv Ctr-Raytown</v>
          </cell>
          <cell r="H315" t="str">
            <v>USU</v>
          </cell>
          <cell r="I315" t="str">
            <v>CH</v>
          </cell>
          <cell r="J315" t="str">
            <v>NETCO</v>
          </cell>
          <cell r="K315" t="str">
            <v>1000</v>
          </cell>
          <cell r="L315" t="str">
            <v>MO-Raytown</v>
          </cell>
          <cell r="M315" t="str">
            <v>MO</v>
          </cell>
          <cell r="N315" t="str">
            <v>1047</v>
          </cell>
          <cell r="O315" t="str">
            <v>Customer Service Associate CC</v>
          </cell>
          <cell r="P315" t="str">
            <v>00</v>
          </cell>
          <cell r="Q315" t="str">
            <v>Nonexempt</v>
          </cell>
          <cell r="R315" t="str">
            <v>2005-09-19</v>
          </cell>
          <cell r="S315" t="str">
            <v/>
          </cell>
          <cell r="T315" t="str">
            <v>2005-09-19</v>
          </cell>
        </row>
        <row r="316">
          <cell r="A316" t="str">
            <v>Buchholz,Craig L</v>
          </cell>
          <cell r="B316" t="str">
            <v>001905</v>
          </cell>
          <cell r="C316" t="str">
            <v>Full-Time</v>
          </cell>
          <cell r="D316" t="str">
            <v>UCU</v>
          </cell>
          <cell r="E316">
            <v>40</v>
          </cell>
          <cell r="F316" t="str">
            <v>5701</v>
          </cell>
          <cell r="G316" t="str">
            <v>Cust Service Center-Lincoln</v>
          </cell>
          <cell r="H316" t="str">
            <v>USU</v>
          </cell>
          <cell r="I316" t="str">
            <v>CH</v>
          </cell>
          <cell r="J316" t="str">
            <v>NETCO</v>
          </cell>
          <cell r="K316" t="str">
            <v>1109</v>
          </cell>
          <cell r="L316" t="str">
            <v>NE-Lincoln</v>
          </cell>
          <cell r="M316" t="str">
            <v>NE</v>
          </cell>
          <cell r="N316" t="str">
            <v>1629</v>
          </cell>
          <cell r="O316" t="str">
            <v>Customer Serv Ctr Assoc (UN25)</v>
          </cell>
          <cell r="P316" t="str">
            <v>25</v>
          </cell>
          <cell r="Q316" t="str">
            <v>Nonexempt</v>
          </cell>
          <cell r="R316" t="str">
            <v>1978-11-20</v>
          </cell>
          <cell r="S316" t="str">
            <v/>
          </cell>
          <cell r="T316" t="str">
            <v>1978-11-20</v>
          </cell>
        </row>
        <row r="317">
          <cell r="A317" t="str">
            <v>Buchholz,Scott A</v>
          </cell>
          <cell r="B317" t="str">
            <v>003296</v>
          </cell>
          <cell r="C317" t="str">
            <v>Full-Time</v>
          </cell>
          <cell r="D317" t="str">
            <v>UCU</v>
          </cell>
          <cell r="E317">
            <v>40</v>
          </cell>
          <cell r="F317" t="str">
            <v>6348</v>
          </cell>
          <cell r="G317" t="str">
            <v>IT Business Services</v>
          </cell>
          <cell r="H317" t="str">
            <v>USU</v>
          </cell>
          <cell r="I317" t="str">
            <v>IT</v>
          </cell>
          <cell r="J317" t="str">
            <v>NETCO</v>
          </cell>
          <cell r="K317" t="str">
            <v>1082</v>
          </cell>
          <cell r="L317" t="str">
            <v>MO-Kansas City-W Ninth</v>
          </cell>
          <cell r="M317" t="str">
            <v>MO</v>
          </cell>
          <cell r="N317" t="str">
            <v>3180</v>
          </cell>
          <cell r="O317" t="str">
            <v>VP Information Technology</v>
          </cell>
          <cell r="P317" t="str">
            <v>00</v>
          </cell>
          <cell r="Q317" t="str">
            <v>Exempt</v>
          </cell>
          <cell r="R317" t="str">
            <v>1980-09-08</v>
          </cell>
          <cell r="S317" t="str">
            <v/>
          </cell>
          <cell r="T317" t="str">
            <v>1980-09-08</v>
          </cell>
        </row>
        <row r="318">
          <cell r="A318" t="str">
            <v>Buckallew,William R</v>
          </cell>
          <cell r="B318" t="str">
            <v>000955</v>
          </cell>
          <cell r="C318" t="str">
            <v>Full-Time</v>
          </cell>
          <cell r="D318" t="str">
            <v>UCU</v>
          </cell>
          <cell r="E318">
            <v>40</v>
          </cell>
          <cell r="F318" t="str">
            <v>1003</v>
          </cell>
          <cell r="G318" t="str">
            <v>Sibley General</v>
          </cell>
          <cell r="H318" t="str">
            <v>USU</v>
          </cell>
          <cell r="I318" t="str">
            <v>PS</v>
          </cell>
          <cell r="J318" t="str">
            <v>MPMOE</v>
          </cell>
          <cell r="K318" t="str">
            <v>1095</v>
          </cell>
          <cell r="L318" t="str">
            <v>MO-Sibley</v>
          </cell>
          <cell r="M318" t="str">
            <v>MO</v>
          </cell>
          <cell r="N318" t="str">
            <v>U344</v>
          </cell>
          <cell r="O318" t="str">
            <v>Plant Assistant</v>
          </cell>
          <cell r="P318" t="str">
            <v>24</v>
          </cell>
          <cell r="Q318" t="str">
            <v>Nonexempt</v>
          </cell>
          <cell r="R318" t="str">
            <v>1979-12-13</v>
          </cell>
          <cell r="S318" t="str">
            <v/>
          </cell>
          <cell r="T318" t="str">
            <v>1979-12-13</v>
          </cell>
        </row>
        <row r="319">
          <cell r="A319" t="str">
            <v>Buckley,David L</v>
          </cell>
          <cell r="B319" t="str">
            <v>000552</v>
          </cell>
          <cell r="C319" t="str">
            <v>Full-Time</v>
          </cell>
          <cell r="D319" t="str">
            <v>UCU</v>
          </cell>
          <cell r="E319">
            <v>40</v>
          </cell>
          <cell r="F319" t="str">
            <v>5313</v>
          </cell>
          <cell r="G319" t="str">
            <v>Southwest KS Elec Network Ops</v>
          </cell>
          <cell r="H319" t="str">
            <v>USU</v>
          </cell>
          <cell r="I319" t="str">
            <v>OP</v>
          </cell>
          <cell r="J319" t="str">
            <v>WPKSE</v>
          </cell>
          <cell r="K319" t="str">
            <v>1272</v>
          </cell>
          <cell r="L319" t="str">
            <v>KS-Dodge City-W Frontview</v>
          </cell>
          <cell r="M319" t="str">
            <v>KS</v>
          </cell>
          <cell r="N319" t="str">
            <v>1704</v>
          </cell>
          <cell r="O319" t="str">
            <v>Journeyman Lineman (UN22)</v>
          </cell>
          <cell r="P319" t="str">
            <v>22</v>
          </cell>
          <cell r="Q319" t="str">
            <v>Nonexempt</v>
          </cell>
          <cell r="R319" t="str">
            <v>1984-05-29</v>
          </cell>
          <cell r="S319" t="str">
            <v/>
          </cell>
          <cell r="T319" t="str">
            <v>1984-05-29</v>
          </cell>
        </row>
        <row r="320">
          <cell r="A320" t="str">
            <v>Budden,Russell J</v>
          </cell>
          <cell r="B320" t="str">
            <v>007738</v>
          </cell>
          <cell r="C320" t="str">
            <v>Full-Time</v>
          </cell>
          <cell r="D320" t="str">
            <v>UCU</v>
          </cell>
          <cell r="E320">
            <v>40</v>
          </cell>
          <cell r="F320" t="str">
            <v>5460</v>
          </cell>
          <cell r="G320" t="str">
            <v>Iowa Dubuque Net Ops</v>
          </cell>
          <cell r="H320" t="str">
            <v>USU</v>
          </cell>
          <cell r="I320" t="str">
            <v>OP</v>
          </cell>
          <cell r="J320" t="str">
            <v>PNIAG</v>
          </cell>
          <cell r="K320" t="str">
            <v>1019</v>
          </cell>
          <cell r="L320" t="str">
            <v>IA-Dubuque-Cedar Cross Rd</v>
          </cell>
          <cell r="M320" t="str">
            <v>IA</v>
          </cell>
          <cell r="N320" t="str">
            <v>3107</v>
          </cell>
          <cell r="O320" t="str">
            <v>Operations Technician (UN28)</v>
          </cell>
          <cell r="P320" t="str">
            <v>28</v>
          </cell>
          <cell r="Q320" t="str">
            <v>Nonexempt</v>
          </cell>
          <cell r="R320" t="str">
            <v>2000-11-06</v>
          </cell>
          <cell r="S320" t="str">
            <v/>
          </cell>
          <cell r="T320" t="str">
            <v>2000-11-06</v>
          </cell>
        </row>
        <row r="321">
          <cell r="A321" t="str">
            <v>Bullock,Michelle D</v>
          </cell>
          <cell r="B321" t="str">
            <v>010011</v>
          </cell>
          <cell r="C321" t="str">
            <v>Full-Time</v>
          </cell>
          <cell r="D321" t="str">
            <v>UCU</v>
          </cell>
          <cell r="E321">
            <v>40</v>
          </cell>
          <cell r="F321" t="str">
            <v>5702</v>
          </cell>
          <cell r="G321" t="str">
            <v>Customer Srv Ctr-Raytown</v>
          </cell>
          <cell r="H321" t="str">
            <v>USU</v>
          </cell>
          <cell r="I321" t="str">
            <v>CH</v>
          </cell>
          <cell r="J321" t="str">
            <v>NETCO</v>
          </cell>
          <cell r="K321" t="str">
            <v>1000</v>
          </cell>
          <cell r="L321" t="str">
            <v>MO-Raytown</v>
          </cell>
          <cell r="M321" t="str">
            <v>MO</v>
          </cell>
          <cell r="N321" t="str">
            <v>1047</v>
          </cell>
          <cell r="O321" t="str">
            <v>Customer Service Associate CC</v>
          </cell>
          <cell r="P321" t="str">
            <v>00</v>
          </cell>
          <cell r="Q321" t="str">
            <v>Nonexempt</v>
          </cell>
          <cell r="R321" t="str">
            <v>2003-02-10</v>
          </cell>
          <cell r="S321" t="str">
            <v/>
          </cell>
          <cell r="T321" t="str">
            <v>2003-02-10</v>
          </cell>
        </row>
        <row r="322">
          <cell r="A322" t="str">
            <v>Bunyar,Marjorie A</v>
          </cell>
          <cell r="B322" t="str">
            <v>003553</v>
          </cell>
          <cell r="C322" t="str">
            <v>Full-Time</v>
          </cell>
          <cell r="D322" t="str">
            <v>UCU</v>
          </cell>
          <cell r="E322">
            <v>40</v>
          </cell>
          <cell r="F322" t="str">
            <v>5716</v>
          </cell>
          <cell r="G322" t="str">
            <v>Field Resources Center-Raytown</v>
          </cell>
          <cell r="H322" t="str">
            <v>USU</v>
          </cell>
          <cell r="I322" t="str">
            <v>FR</v>
          </cell>
          <cell r="J322" t="str">
            <v>NETCO</v>
          </cell>
          <cell r="K322" t="str">
            <v>1000</v>
          </cell>
          <cell r="L322" t="str">
            <v>MO-Raytown</v>
          </cell>
          <cell r="M322" t="str">
            <v>MO</v>
          </cell>
          <cell r="N322" t="str">
            <v>1145</v>
          </cell>
          <cell r="O322" t="str">
            <v>Field Resource Planner</v>
          </cell>
          <cell r="P322" t="str">
            <v>00</v>
          </cell>
          <cell r="Q322" t="str">
            <v>Exempt</v>
          </cell>
          <cell r="R322" t="str">
            <v>1981-02-19</v>
          </cell>
          <cell r="S322" t="str">
            <v/>
          </cell>
          <cell r="T322" t="str">
            <v>1981-02-19</v>
          </cell>
        </row>
        <row r="323">
          <cell r="A323" t="str">
            <v>Burchfiel,Dennis S</v>
          </cell>
          <cell r="B323" t="str">
            <v>000518</v>
          </cell>
          <cell r="C323" t="str">
            <v>Full-Time</v>
          </cell>
          <cell r="D323" t="str">
            <v>UCU</v>
          </cell>
          <cell r="E323">
            <v>40</v>
          </cell>
          <cell r="F323" t="str">
            <v>5310</v>
          </cell>
          <cell r="G323" t="str">
            <v>Northern KS Elec Network Ops</v>
          </cell>
          <cell r="H323" t="str">
            <v>USU</v>
          </cell>
          <cell r="I323" t="str">
            <v>OP</v>
          </cell>
          <cell r="J323" t="str">
            <v>WPKSE</v>
          </cell>
          <cell r="K323" t="str">
            <v>1028</v>
          </cell>
          <cell r="L323" t="str">
            <v>KS-Concordia-KS</v>
          </cell>
          <cell r="M323" t="str">
            <v>KS</v>
          </cell>
          <cell r="N323" t="str">
            <v>1703</v>
          </cell>
          <cell r="O323" t="str">
            <v>Line Foreman (UN22)</v>
          </cell>
          <cell r="P323" t="str">
            <v>22</v>
          </cell>
          <cell r="Q323" t="str">
            <v>Nonexempt</v>
          </cell>
          <cell r="R323" t="str">
            <v>1964-08-31</v>
          </cell>
          <cell r="S323" t="str">
            <v/>
          </cell>
          <cell r="T323" t="str">
            <v>1964-08-31</v>
          </cell>
        </row>
        <row r="324">
          <cell r="A324" t="str">
            <v>Burger,Michael J</v>
          </cell>
          <cell r="B324" t="str">
            <v>011043</v>
          </cell>
          <cell r="C324" t="str">
            <v>Full-Time</v>
          </cell>
          <cell r="D324" t="str">
            <v>UCU</v>
          </cell>
          <cell r="E324">
            <v>40</v>
          </cell>
          <cell r="F324" t="str">
            <v>5399</v>
          </cell>
          <cell r="G324" t="str">
            <v>Fountain Gas Field Svcs</v>
          </cell>
          <cell r="H324" t="str">
            <v>USU</v>
          </cell>
          <cell r="I324" t="str">
            <v>OP</v>
          </cell>
          <cell r="J324" t="str">
            <v>PNCOG</v>
          </cell>
          <cell r="K324" t="str">
            <v>1006</v>
          </cell>
          <cell r="L324" t="str">
            <v>CO-Fountain</v>
          </cell>
          <cell r="M324" t="str">
            <v>CO</v>
          </cell>
          <cell r="N324" t="str">
            <v>1534</v>
          </cell>
          <cell r="O324" t="str">
            <v>Utility Specialist</v>
          </cell>
          <cell r="P324" t="str">
            <v>00</v>
          </cell>
          <cell r="Q324" t="str">
            <v>Nonexempt</v>
          </cell>
          <cell r="R324" t="str">
            <v>2006-04-17</v>
          </cell>
          <cell r="S324" t="str">
            <v/>
          </cell>
          <cell r="T324" t="str">
            <v>2006-04-17</v>
          </cell>
        </row>
        <row r="325">
          <cell r="A325" t="str">
            <v>Burgr,Jerome A</v>
          </cell>
          <cell r="B325" t="str">
            <v>001606</v>
          </cell>
          <cell r="C325" t="str">
            <v>Full-Time</v>
          </cell>
          <cell r="D325" t="str">
            <v>UCU</v>
          </cell>
          <cell r="E325">
            <v>40</v>
          </cell>
          <cell r="F325" t="str">
            <v>5832</v>
          </cell>
          <cell r="G325" t="str">
            <v>Rochester</v>
          </cell>
          <cell r="H325" t="str">
            <v>USU</v>
          </cell>
          <cell r="I325" t="str">
            <v>CS</v>
          </cell>
          <cell r="J325" t="str">
            <v>PNMNG</v>
          </cell>
          <cell r="K325" t="str">
            <v>1056</v>
          </cell>
          <cell r="L325" t="str">
            <v>MN-Chatfield</v>
          </cell>
          <cell r="M325" t="str">
            <v>MN</v>
          </cell>
          <cell r="N325" t="str">
            <v>1138</v>
          </cell>
          <cell r="O325" t="str">
            <v>Appliance Repair Technician</v>
          </cell>
          <cell r="P325" t="str">
            <v>00</v>
          </cell>
          <cell r="Q325" t="str">
            <v>Nonexempt</v>
          </cell>
          <cell r="R325" t="str">
            <v>1969-10-16</v>
          </cell>
          <cell r="S325" t="str">
            <v/>
          </cell>
          <cell r="T325" t="str">
            <v>1969-10-16</v>
          </cell>
        </row>
        <row r="326">
          <cell r="A326" t="str">
            <v>Burk,Tammy J</v>
          </cell>
          <cell r="B326" t="str">
            <v>000789</v>
          </cell>
          <cell r="C326" t="str">
            <v>Full-Time</v>
          </cell>
          <cell r="D326" t="str">
            <v>UCU</v>
          </cell>
          <cell r="E326">
            <v>40</v>
          </cell>
          <cell r="F326" t="str">
            <v>5341</v>
          </cell>
          <cell r="G326" t="str">
            <v>Henri/Lex/Rich Elec Ntwrk Ops</v>
          </cell>
          <cell r="H326" t="str">
            <v>USU</v>
          </cell>
          <cell r="I326" t="str">
            <v>OP</v>
          </cell>
          <cell r="J326" t="str">
            <v>MPMOE</v>
          </cell>
          <cell r="K326" t="str">
            <v>1080</v>
          </cell>
          <cell r="L326" t="str">
            <v>MO-Henrietta</v>
          </cell>
          <cell r="M326" t="str">
            <v>MO</v>
          </cell>
          <cell r="N326" t="str">
            <v>2328</v>
          </cell>
          <cell r="O326" t="str">
            <v>Construction Coordinator</v>
          </cell>
          <cell r="P326" t="str">
            <v>00</v>
          </cell>
          <cell r="Q326" t="str">
            <v>Exempt</v>
          </cell>
          <cell r="R326" t="str">
            <v>1987-07-27</v>
          </cell>
          <cell r="S326" t="str">
            <v/>
          </cell>
          <cell r="T326" t="str">
            <v>1987-07-27</v>
          </cell>
        </row>
        <row r="327">
          <cell r="A327" t="str">
            <v>Burke,David E</v>
          </cell>
          <cell r="B327" t="str">
            <v>001886</v>
          </cell>
          <cell r="C327" t="str">
            <v>Full-Time</v>
          </cell>
          <cell r="D327" t="str">
            <v>UCU</v>
          </cell>
          <cell r="E327">
            <v>40</v>
          </cell>
          <cell r="F327" t="str">
            <v>5734</v>
          </cell>
          <cell r="G327" t="str">
            <v>Iowa Newton</v>
          </cell>
          <cell r="H327" t="str">
            <v>USU</v>
          </cell>
          <cell r="I327" t="str">
            <v>CS</v>
          </cell>
          <cell r="J327" t="str">
            <v>PNIAG</v>
          </cell>
          <cell r="K327" t="str">
            <v>1183</v>
          </cell>
          <cell r="L327" t="str">
            <v>IA-Grundy Center</v>
          </cell>
          <cell r="M327" t="str">
            <v>IA</v>
          </cell>
          <cell r="N327" t="str">
            <v>3171</v>
          </cell>
          <cell r="O327" t="str">
            <v>Service Technician (UN28)</v>
          </cell>
          <cell r="P327" t="str">
            <v>28</v>
          </cell>
          <cell r="Q327" t="str">
            <v>Nonexempt</v>
          </cell>
          <cell r="R327" t="str">
            <v>1974-07-16</v>
          </cell>
          <cell r="S327" t="str">
            <v/>
          </cell>
          <cell r="T327" t="str">
            <v>1974-07-16</v>
          </cell>
        </row>
        <row r="328">
          <cell r="A328" t="str">
            <v>Burke,Michael D</v>
          </cell>
          <cell r="B328" t="str">
            <v>000451</v>
          </cell>
          <cell r="C328" t="str">
            <v>Full-Time</v>
          </cell>
          <cell r="D328" t="str">
            <v>UCU</v>
          </cell>
          <cell r="E328">
            <v>40</v>
          </cell>
          <cell r="F328" t="str">
            <v>5303</v>
          </cell>
          <cell r="G328" t="str">
            <v>Pueblo Network Ops</v>
          </cell>
          <cell r="H328" t="str">
            <v>USU</v>
          </cell>
          <cell r="I328" t="str">
            <v>OP</v>
          </cell>
          <cell r="J328" t="str">
            <v>WPCOE</v>
          </cell>
          <cell r="K328" t="str">
            <v>1011</v>
          </cell>
          <cell r="L328" t="str">
            <v>CO-Pueblo-S Victoria Ave</v>
          </cell>
          <cell r="M328" t="str">
            <v>CO</v>
          </cell>
          <cell r="N328" t="str">
            <v>1664</v>
          </cell>
          <cell r="O328" t="str">
            <v>Customer Service Assoc (UN21)</v>
          </cell>
          <cell r="P328" t="str">
            <v>21</v>
          </cell>
          <cell r="Q328" t="str">
            <v>Nonexempt</v>
          </cell>
          <cell r="R328" t="str">
            <v>1991-06-17</v>
          </cell>
          <cell r="S328" t="str">
            <v/>
          </cell>
          <cell r="T328" t="str">
            <v>1991-06-17</v>
          </cell>
        </row>
        <row r="329">
          <cell r="A329" t="str">
            <v>Burke,Rowdy L</v>
          </cell>
          <cell r="B329" t="str">
            <v>010049</v>
          </cell>
          <cell r="C329" t="str">
            <v>Full-Time</v>
          </cell>
          <cell r="D329" t="str">
            <v>UCU</v>
          </cell>
          <cell r="E329">
            <v>40</v>
          </cell>
          <cell r="F329" t="str">
            <v>5772</v>
          </cell>
          <cell r="G329" t="str">
            <v>NE South Region</v>
          </cell>
          <cell r="H329" t="str">
            <v>USU</v>
          </cell>
          <cell r="I329" t="str">
            <v>CS</v>
          </cell>
          <cell r="J329" t="str">
            <v>PNNEG</v>
          </cell>
          <cell r="K329" t="str">
            <v>1106</v>
          </cell>
          <cell r="L329" t="str">
            <v>NE-Crete</v>
          </cell>
          <cell r="M329" t="str">
            <v>NE</v>
          </cell>
          <cell r="N329" t="str">
            <v>1631</v>
          </cell>
          <cell r="O329" t="str">
            <v>Meter Reader Utility (UN25)</v>
          </cell>
          <cell r="P329" t="str">
            <v>25</v>
          </cell>
          <cell r="Q329" t="str">
            <v>Nonexempt</v>
          </cell>
          <cell r="R329" t="str">
            <v>2003-04-07</v>
          </cell>
          <cell r="S329" t="str">
            <v/>
          </cell>
          <cell r="T329" t="str">
            <v>2003-04-07</v>
          </cell>
        </row>
        <row r="330">
          <cell r="A330" t="str">
            <v>Burkhart,Deanna L</v>
          </cell>
          <cell r="B330" t="str">
            <v>000683</v>
          </cell>
          <cell r="C330" t="str">
            <v>Full-Time</v>
          </cell>
          <cell r="D330" t="str">
            <v>UCU</v>
          </cell>
          <cell r="E330">
            <v>40</v>
          </cell>
          <cell r="F330" t="str">
            <v>5387</v>
          </cell>
          <cell r="G330" t="str">
            <v>Liberal Gas Field Svcs</v>
          </cell>
          <cell r="H330" t="str">
            <v>USU</v>
          </cell>
          <cell r="I330" t="str">
            <v>OP</v>
          </cell>
          <cell r="J330" t="str">
            <v>PNKSG</v>
          </cell>
          <cell r="K330" t="str">
            <v>1306</v>
          </cell>
          <cell r="L330" t="str">
            <v>KS-Liberal-General Welch</v>
          </cell>
          <cell r="M330" t="str">
            <v>KS</v>
          </cell>
          <cell r="N330" t="str">
            <v>3087</v>
          </cell>
          <cell r="O330" t="str">
            <v>Operations Supv Field</v>
          </cell>
          <cell r="P330" t="str">
            <v>00</v>
          </cell>
          <cell r="Q330" t="str">
            <v>Exempt</v>
          </cell>
          <cell r="R330" t="str">
            <v>1984-08-13</v>
          </cell>
          <cell r="S330" t="str">
            <v/>
          </cell>
          <cell r="T330" t="str">
            <v>1984-08-13</v>
          </cell>
        </row>
        <row r="331">
          <cell r="A331" t="str">
            <v>Burling,Wayne R</v>
          </cell>
          <cell r="B331" t="str">
            <v>001656</v>
          </cell>
          <cell r="C331" t="str">
            <v>Full-Time</v>
          </cell>
          <cell r="D331" t="str">
            <v>UCU</v>
          </cell>
          <cell r="E331">
            <v>40</v>
          </cell>
          <cell r="F331" t="str">
            <v>5771</v>
          </cell>
          <cell r="G331" t="str">
            <v>NE Lincoln Region</v>
          </cell>
          <cell r="H331" t="str">
            <v>USU</v>
          </cell>
          <cell r="I331" t="str">
            <v>CS</v>
          </cell>
          <cell r="J331" t="str">
            <v>PNNEG</v>
          </cell>
          <cell r="K331" t="str">
            <v>1109</v>
          </cell>
          <cell r="L331" t="str">
            <v>NE-Lincoln</v>
          </cell>
          <cell r="M331" t="str">
            <v>NE</v>
          </cell>
          <cell r="N331" t="str">
            <v>1612</v>
          </cell>
          <cell r="O331" t="str">
            <v>Special Welder (UN25)</v>
          </cell>
          <cell r="P331" t="str">
            <v>25</v>
          </cell>
          <cell r="Q331" t="str">
            <v>Nonexempt</v>
          </cell>
          <cell r="R331" t="str">
            <v>1974-11-05</v>
          </cell>
          <cell r="S331" t="str">
            <v/>
          </cell>
          <cell r="T331" t="str">
            <v>1974-11-05</v>
          </cell>
        </row>
        <row r="332">
          <cell r="A332" t="str">
            <v>Burmood,Deanna B</v>
          </cell>
          <cell r="B332" t="str">
            <v>002264</v>
          </cell>
          <cell r="C332" t="str">
            <v>Full-Time</v>
          </cell>
          <cell r="D332" t="str">
            <v>UCU</v>
          </cell>
          <cell r="E332">
            <v>40</v>
          </cell>
          <cell r="F332" t="str">
            <v>5701</v>
          </cell>
          <cell r="G332" t="str">
            <v>Cust Service Center-Lincoln</v>
          </cell>
          <cell r="H332" t="str">
            <v>USU</v>
          </cell>
          <cell r="I332" t="str">
            <v>CH</v>
          </cell>
          <cell r="J332" t="str">
            <v>NETCO</v>
          </cell>
          <cell r="K332" t="str">
            <v>1109</v>
          </cell>
          <cell r="L332" t="str">
            <v>NE-Lincoln</v>
          </cell>
          <cell r="M332" t="str">
            <v>NE</v>
          </cell>
          <cell r="N332" t="str">
            <v>1629</v>
          </cell>
          <cell r="O332" t="str">
            <v>Customer Serv Ctr Assoc (UN25)</v>
          </cell>
          <cell r="P332" t="str">
            <v>25</v>
          </cell>
          <cell r="Q332" t="str">
            <v>Nonexempt</v>
          </cell>
          <cell r="R332" t="str">
            <v>1997-01-06</v>
          </cell>
          <cell r="S332" t="str">
            <v/>
          </cell>
          <cell r="T332" t="str">
            <v>1997-01-06</v>
          </cell>
        </row>
        <row r="333">
          <cell r="A333" t="str">
            <v>Burnett,James E</v>
          </cell>
          <cell r="B333" t="str">
            <v>001672</v>
          </cell>
          <cell r="C333" t="str">
            <v>Full-Time</v>
          </cell>
          <cell r="D333" t="str">
            <v>UCU</v>
          </cell>
          <cell r="E333">
            <v>40</v>
          </cell>
          <cell r="F333" t="str">
            <v>5735</v>
          </cell>
          <cell r="G333" t="str">
            <v>Iowa Webster City</v>
          </cell>
          <cell r="H333" t="str">
            <v>USU</v>
          </cell>
          <cell r="I333" t="str">
            <v>CS</v>
          </cell>
          <cell r="J333" t="str">
            <v>PNIAG</v>
          </cell>
          <cell r="K333" t="str">
            <v>1025</v>
          </cell>
          <cell r="L333" t="str">
            <v>IA-Webster City-1st St</v>
          </cell>
          <cell r="M333" t="str">
            <v>IA</v>
          </cell>
          <cell r="N333" t="str">
            <v>3171</v>
          </cell>
          <cell r="O333" t="str">
            <v>Service Technician (UN28)</v>
          </cell>
          <cell r="P333" t="str">
            <v>28</v>
          </cell>
          <cell r="Q333" t="str">
            <v>Nonexempt</v>
          </cell>
          <cell r="R333" t="str">
            <v>1974-07-01</v>
          </cell>
          <cell r="S333" t="str">
            <v/>
          </cell>
          <cell r="T333" t="str">
            <v>1974-07-01</v>
          </cell>
        </row>
        <row r="334">
          <cell r="A334" t="str">
            <v>Burns,Amy M</v>
          </cell>
          <cell r="B334" t="str">
            <v>007655</v>
          </cell>
          <cell r="C334" t="str">
            <v>Full-Time</v>
          </cell>
          <cell r="D334" t="str">
            <v>UCU</v>
          </cell>
          <cell r="E334">
            <v>40</v>
          </cell>
          <cell r="F334" t="str">
            <v>6384</v>
          </cell>
          <cell r="G334" t="str">
            <v>Regulatory Acctg Svcs-Gas</v>
          </cell>
          <cell r="H334" t="str">
            <v>USU</v>
          </cell>
          <cell r="I334" t="str">
            <v>RE</v>
          </cell>
          <cell r="J334" t="str">
            <v>NETCO</v>
          </cell>
          <cell r="K334" t="str">
            <v>1143</v>
          </cell>
          <cell r="L334" t="str">
            <v>NE-Omaha-Capitol Ave</v>
          </cell>
          <cell r="M334" t="str">
            <v>NE</v>
          </cell>
          <cell r="N334" t="str">
            <v>3198</v>
          </cell>
          <cell r="O334" t="str">
            <v>Sr PGA Analyst</v>
          </cell>
          <cell r="P334" t="str">
            <v>00</v>
          </cell>
          <cell r="Q334" t="str">
            <v>Exempt</v>
          </cell>
          <cell r="R334" t="str">
            <v>2000-10-16</v>
          </cell>
          <cell r="S334" t="str">
            <v/>
          </cell>
          <cell r="T334" t="str">
            <v>2000-10-16</v>
          </cell>
        </row>
        <row r="335">
          <cell r="A335" t="str">
            <v>Burns,Michael S</v>
          </cell>
          <cell r="B335" t="str">
            <v>001050</v>
          </cell>
          <cell r="C335" t="str">
            <v>Full-Time</v>
          </cell>
          <cell r="D335" t="str">
            <v>UCU</v>
          </cell>
          <cell r="E335">
            <v>40</v>
          </cell>
          <cell r="F335" t="str">
            <v>1003</v>
          </cell>
          <cell r="G335" t="str">
            <v>Sibley General</v>
          </cell>
          <cell r="H335" t="str">
            <v>USU</v>
          </cell>
          <cell r="I335" t="str">
            <v>PS</v>
          </cell>
          <cell r="J335" t="str">
            <v>MPMOE</v>
          </cell>
          <cell r="K335" t="str">
            <v>1095</v>
          </cell>
          <cell r="L335" t="str">
            <v>MO-Sibley</v>
          </cell>
          <cell r="M335" t="str">
            <v>MO</v>
          </cell>
          <cell r="N335" t="str">
            <v>U325</v>
          </cell>
          <cell r="O335" t="str">
            <v>Journeyman Maint RG Sibley</v>
          </cell>
          <cell r="P335" t="str">
            <v>24</v>
          </cell>
          <cell r="Q335" t="str">
            <v>Nonexempt</v>
          </cell>
          <cell r="R335" t="str">
            <v>1993-01-04</v>
          </cell>
          <cell r="S335" t="str">
            <v/>
          </cell>
          <cell r="T335" t="str">
            <v>1993-01-04</v>
          </cell>
        </row>
        <row r="336">
          <cell r="A336" t="str">
            <v>Burrow,Larry D</v>
          </cell>
          <cell r="B336" t="str">
            <v>000806</v>
          </cell>
          <cell r="C336" t="str">
            <v>Full-Time</v>
          </cell>
          <cell r="D336" t="str">
            <v>UCU</v>
          </cell>
          <cell r="E336">
            <v>40</v>
          </cell>
          <cell r="F336" t="str">
            <v>5339</v>
          </cell>
          <cell r="G336" t="str">
            <v>Platte City Elec Network Ops</v>
          </cell>
          <cell r="H336" t="str">
            <v>USU</v>
          </cell>
          <cell r="I336" t="str">
            <v>OP</v>
          </cell>
          <cell r="J336" t="str">
            <v>MPMOE</v>
          </cell>
          <cell r="K336" t="str">
            <v>1091</v>
          </cell>
          <cell r="L336" t="str">
            <v>MO-Platte City</v>
          </cell>
          <cell r="M336" t="str">
            <v>MO</v>
          </cell>
          <cell r="N336" t="str">
            <v>U212</v>
          </cell>
          <cell r="O336" t="str">
            <v>Comb Lineman Serviceman</v>
          </cell>
          <cell r="P336" t="str">
            <v>24</v>
          </cell>
          <cell r="Q336" t="str">
            <v>Nonexempt</v>
          </cell>
          <cell r="R336" t="str">
            <v>1984-12-03</v>
          </cell>
          <cell r="S336" t="str">
            <v/>
          </cell>
          <cell r="T336" t="str">
            <v>1984-12-03</v>
          </cell>
        </row>
        <row r="337">
          <cell r="A337" t="str">
            <v>Burt,Dwight D</v>
          </cell>
          <cell r="B337" t="str">
            <v>003615</v>
          </cell>
          <cell r="C337" t="str">
            <v>Full-Time</v>
          </cell>
          <cell r="D337" t="str">
            <v>UCU</v>
          </cell>
          <cell r="E337">
            <v>40</v>
          </cell>
          <cell r="F337" t="str">
            <v>5007</v>
          </cell>
          <cell r="G337" t="str">
            <v>SCADA MPS</v>
          </cell>
          <cell r="H337" t="str">
            <v>USU</v>
          </cell>
          <cell r="I337" t="str">
            <v>TS</v>
          </cell>
          <cell r="J337" t="str">
            <v>NETCO</v>
          </cell>
          <cell r="K337" t="str">
            <v>1141</v>
          </cell>
          <cell r="L337" t="str">
            <v>MO-Lee's Summit-NW Missouri Rd</v>
          </cell>
          <cell r="M337" t="str">
            <v>MO</v>
          </cell>
          <cell r="N337" t="str">
            <v>1896T</v>
          </cell>
          <cell r="O337" t="str">
            <v>Engineer III Transmission</v>
          </cell>
          <cell r="P337" t="str">
            <v>00</v>
          </cell>
          <cell r="Q337" t="str">
            <v>Exempt</v>
          </cell>
          <cell r="R337" t="str">
            <v>1977-10-17</v>
          </cell>
          <cell r="S337" t="str">
            <v/>
          </cell>
          <cell r="T337" t="str">
            <v>1977-10-17</v>
          </cell>
        </row>
        <row r="338">
          <cell r="A338" t="str">
            <v>Burt,Walter L</v>
          </cell>
          <cell r="B338" t="str">
            <v>001435</v>
          </cell>
          <cell r="C338" t="str">
            <v>Full-Time</v>
          </cell>
          <cell r="D338" t="str">
            <v>UCU</v>
          </cell>
          <cell r="E338">
            <v>40</v>
          </cell>
          <cell r="F338" t="str">
            <v>5386</v>
          </cell>
          <cell r="G338" t="str">
            <v>Garden City Gas Field Svcs</v>
          </cell>
          <cell r="H338" t="str">
            <v>USU</v>
          </cell>
          <cell r="I338" t="str">
            <v>OP</v>
          </cell>
          <cell r="J338" t="str">
            <v>PNKSG</v>
          </cell>
          <cell r="K338" t="str">
            <v>1035</v>
          </cell>
          <cell r="L338" t="str">
            <v>KS-Garden City-Ninth St</v>
          </cell>
          <cell r="M338" t="str">
            <v>KS</v>
          </cell>
          <cell r="N338" t="str">
            <v>1529</v>
          </cell>
          <cell r="O338" t="str">
            <v>Utility Service Technician</v>
          </cell>
          <cell r="P338" t="str">
            <v>00</v>
          </cell>
          <cell r="Q338" t="str">
            <v>Nonexempt</v>
          </cell>
          <cell r="R338" t="str">
            <v>1998-03-02</v>
          </cell>
          <cell r="S338" t="str">
            <v/>
          </cell>
          <cell r="T338" t="str">
            <v>1998-03-02</v>
          </cell>
        </row>
        <row r="339">
          <cell r="A339" t="str">
            <v>Burtch,Dale A</v>
          </cell>
          <cell r="B339" t="str">
            <v>001506</v>
          </cell>
          <cell r="C339" t="str">
            <v>Full-Time</v>
          </cell>
          <cell r="D339" t="str">
            <v>UCU</v>
          </cell>
          <cell r="E339">
            <v>40</v>
          </cell>
          <cell r="F339" t="str">
            <v>5727</v>
          </cell>
          <cell r="G339" t="str">
            <v>Iowa Denison</v>
          </cell>
          <cell r="H339" t="str">
            <v>USU</v>
          </cell>
          <cell r="I339" t="str">
            <v>CS</v>
          </cell>
          <cell r="J339" t="str">
            <v>PNIAG</v>
          </cell>
          <cell r="K339" t="str">
            <v>1018</v>
          </cell>
          <cell r="L339" t="str">
            <v>IA-Denison</v>
          </cell>
          <cell r="M339" t="str">
            <v>IA</v>
          </cell>
          <cell r="N339" t="str">
            <v>3107</v>
          </cell>
          <cell r="O339" t="str">
            <v>Operations Technician (UN28)</v>
          </cell>
          <cell r="P339" t="str">
            <v>28</v>
          </cell>
          <cell r="Q339" t="str">
            <v>Nonexempt</v>
          </cell>
          <cell r="R339" t="str">
            <v>1969-03-16</v>
          </cell>
          <cell r="S339" t="str">
            <v/>
          </cell>
          <cell r="T339" t="str">
            <v>1969-03-16</v>
          </cell>
        </row>
        <row r="340">
          <cell r="A340" t="str">
            <v>Burton,Lynn M</v>
          </cell>
          <cell r="B340" t="str">
            <v>000437</v>
          </cell>
          <cell r="C340" t="str">
            <v>Full-Time</v>
          </cell>
          <cell r="D340" t="str">
            <v>UCU</v>
          </cell>
          <cell r="E340">
            <v>40</v>
          </cell>
          <cell r="F340" t="str">
            <v>5302</v>
          </cell>
          <cell r="G340" t="str">
            <v>General CO Elec Network Ops</v>
          </cell>
          <cell r="H340" t="str">
            <v>USU</v>
          </cell>
          <cell r="I340" t="str">
            <v>OP</v>
          </cell>
          <cell r="J340" t="str">
            <v>WPCOE</v>
          </cell>
          <cell r="K340" t="str">
            <v>1011</v>
          </cell>
          <cell r="L340" t="str">
            <v>CO-Pueblo-S Victoria Ave</v>
          </cell>
          <cell r="M340" t="str">
            <v>CO</v>
          </cell>
          <cell r="N340" t="str">
            <v>1003</v>
          </cell>
          <cell r="O340" t="str">
            <v>Sr Admin Assist</v>
          </cell>
          <cell r="P340" t="str">
            <v>00</v>
          </cell>
          <cell r="Q340" t="str">
            <v>Nonexempt</v>
          </cell>
          <cell r="R340" t="str">
            <v>1989-07-24</v>
          </cell>
          <cell r="S340" t="str">
            <v/>
          </cell>
          <cell r="T340" t="str">
            <v>1989-07-24</v>
          </cell>
        </row>
        <row r="341">
          <cell r="A341" t="str">
            <v>Burton,Quince E</v>
          </cell>
          <cell r="B341" t="str">
            <v>011052</v>
          </cell>
          <cell r="C341" t="str">
            <v>Full-Time</v>
          </cell>
          <cell r="D341" t="str">
            <v>UCU</v>
          </cell>
          <cell r="E341">
            <v>40</v>
          </cell>
          <cell r="F341" t="str">
            <v>5387</v>
          </cell>
          <cell r="G341" t="str">
            <v>Liberal Gas Field Svcs</v>
          </cell>
          <cell r="H341" t="str">
            <v>USU</v>
          </cell>
          <cell r="I341" t="str">
            <v>OP</v>
          </cell>
          <cell r="J341" t="str">
            <v>PNKSG</v>
          </cell>
          <cell r="K341" t="str">
            <v>1306</v>
          </cell>
          <cell r="L341" t="str">
            <v>KS-Liberal-General Welch</v>
          </cell>
          <cell r="M341" t="str">
            <v>KS</v>
          </cell>
          <cell r="N341" t="str">
            <v>1525</v>
          </cell>
          <cell r="O341" t="str">
            <v>Operations Technician</v>
          </cell>
          <cell r="P341" t="str">
            <v>00</v>
          </cell>
          <cell r="Q341" t="str">
            <v>Nonexempt</v>
          </cell>
          <cell r="R341" t="str">
            <v>2006-05-26</v>
          </cell>
          <cell r="S341" t="str">
            <v/>
          </cell>
          <cell r="T341" t="str">
            <v>2006-05-26</v>
          </cell>
        </row>
        <row r="342">
          <cell r="A342" t="str">
            <v>Bush,Carey L</v>
          </cell>
          <cell r="B342" t="str">
            <v>005749</v>
          </cell>
          <cell r="C342" t="str">
            <v>Full-Time</v>
          </cell>
          <cell r="D342" t="str">
            <v>UCU</v>
          </cell>
          <cell r="E342">
            <v>40</v>
          </cell>
          <cell r="F342" t="str">
            <v>5700</v>
          </cell>
          <cell r="G342" t="str">
            <v>Business Solutions</v>
          </cell>
          <cell r="H342" t="str">
            <v>USU</v>
          </cell>
          <cell r="I342" t="str">
            <v>CU</v>
          </cell>
          <cell r="J342" t="str">
            <v>NETCO</v>
          </cell>
          <cell r="K342" t="str">
            <v>1000</v>
          </cell>
          <cell r="L342" t="str">
            <v>MO-Raytown</v>
          </cell>
          <cell r="M342" t="str">
            <v>MO</v>
          </cell>
          <cell r="N342" t="str">
            <v>1051</v>
          </cell>
          <cell r="O342" t="str">
            <v>Mkting/Cust Comm Administrator</v>
          </cell>
          <cell r="P342" t="str">
            <v>00</v>
          </cell>
          <cell r="Q342" t="str">
            <v>Exempt</v>
          </cell>
          <cell r="R342" t="str">
            <v>2000-01-10</v>
          </cell>
          <cell r="S342" t="str">
            <v/>
          </cell>
          <cell r="T342" t="str">
            <v>2000-01-10</v>
          </cell>
        </row>
        <row r="343">
          <cell r="A343" t="str">
            <v>Butkus,Alvin A</v>
          </cell>
          <cell r="B343" t="str">
            <v>002886</v>
          </cell>
          <cell r="C343" t="str">
            <v>Full-Time</v>
          </cell>
          <cell r="D343" t="str">
            <v>UCU</v>
          </cell>
          <cell r="E343">
            <v>40</v>
          </cell>
          <cell r="F343" t="str">
            <v>4120</v>
          </cell>
          <cell r="G343" t="str">
            <v>Communications-StkhldrOutreach</v>
          </cell>
          <cell r="H343" t="str">
            <v>ESF</v>
          </cell>
          <cell r="I343" t="str">
            <v>SM</v>
          </cell>
          <cell r="J343" t="str">
            <v>AQLCP</v>
          </cell>
          <cell r="K343" t="str">
            <v>1082</v>
          </cell>
          <cell r="L343" t="str">
            <v>MO-Kansas City-W Ninth</v>
          </cell>
          <cell r="M343" t="str">
            <v>MO</v>
          </cell>
          <cell r="N343" t="str">
            <v>2964</v>
          </cell>
          <cell r="O343" t="str">
            <v>VP Communications AMS</v>
          </cell>
          <cell r="P343" t="str">
            <v>00</v>
          </cell>
          <cell r="Q343" t="str">
            <v>Exempt</v>
          </cell>
          <cell r="R343" t="str">
            <v>1995-06-26</v>
          </cell>
          <cell r="S343" t="str">
            <v/>
          </cell>
          <cell r="T343" t="str">
            <v>1995-06-26</v>
          </cell>
        </row>
        <row r="344">
          <cell r="A344" t="str">
            <v>Butler,Ancel Y</v>
          </cell>
          <cell r="B344" t="str">
            <v>010076</v>
          </cell>
          <cell r="C344" t="str">
            <v>Full-Time</v>
          </cell>
          <cell r="D344" t="str">
            <v>UCU</v>
          </cell>
          <cell r="E344">
            <v>40</v>
          </cell>
          <cell r="F344" t="str">
            <v>5701</v>
          </cell>
          <cell r="G344" t="str">
            <v>Cust Service Center-Lincoln</v>
          </cell>
          <cell r="H344" t="str">
            <v>USU</v>
          </cell>
          <cell r="I344" t="str">
            <v>CH</v>
          </cell>
          <cell r="J344" t="str">
            <v>NETCO</v>
          </cell>
          <cell r="K344" t="str">
            <v>1109</v>
          </cell>
          <cell r="L344" t="str">
            <v>NE-Lincoln</v>
          </cell>
          <cell r="M344" t="str">
            <v>NE</v>
          </cell>
          <cell r="N344" t="str">
            <v>1629</v>
          </cell>
          <cell r="O344" t="str">
            <v>Customer Serv Ctr Assoc (UN25)</v>
          </cell>
          <cell r="P344" t="str">
            <v>25</v>
          </cell>
          <cell r="Q344" t="str">
            <v>Nonexempt</v>
          </cell>
          <cell r="R344" t="str">
            <v>2003-05-19</v>
          </cell>
          <cell r="S344" t="str">
            <v/>
          </cell>
          <cell r="T344" t="str">
            <v>2003-05-19</v>
          </cell>
        </row>
        <row r="345">
          <cell r="A345" t="str">
            <v>Butler,Bernice K</v>
          </cell>
          <cell r="B345" t="str">
            <v>010767</v>
          </cell>
          <cell r="C345" t="str">
            <v>Full-Time</v>
          </cell>
          <cell r="D345" t="str">
            <v>UCU</v>
          </cell>
          <cell r="E345">
            <v>40</v>
          </cell>
          <cell r="F345" t="str">
            <v>5701</v>
          </cell>
          <cell r="G345" t="str">
            <v>Cust Service Center-Lincoln</v>
          </cell>
          <cell r="H345" t="str">
            <v>USU</v>
          </cell>
          <cell r="I345" t="str">
            <v>CH</v>
          </cell>
          <cell r="J345" t="str">
            <v>NETCO</v>
          </cell>
          <cell r="K345" t="str">
            <v>1109</v>
          </cell>
          <cell r="L345" t="str">
            <v>NE-Lincoln</v>
          </cell>
          <cell r="M345" t="str">
            <v>NE</v>
          </cell>
          <cell r="N345" t="str">
            <v>1629</v>
          </cell>
          <cell r="O345" t="str">
            <v>Customer Serv Ctr Assoc (UN25)</v>
          </cell>
          <cell r="P345" t="str">
            <v>25</v>
          </cell>
          <cell r="Q345" t="str">
            <v>Nonexempt</v>
          </cell>
          <cell r="R345" t="str">
            <v>2005-05-09</v>
          </cell>
          <cell r="S345" t="str">
            <v/>
          </cell>
          <cell r="T345" t="str">
            <v>2005-05-09</v>
          </cell>
        </row>
        <row r="346">
          <cell r="A346" t="str">
            <v>Butner,Michael L</v>
          </cell>
          <cell r="B346" t="str">
            <v>007813</v>
          </cell>
          <cell r="C346" t="str">
            <v>Full-Time</v>
          </cell>
          <cell r="D346" t="str">
            <v>UCU</v>
          </cell>
          <cell r="E346">
            <v>40</v>
          </cell>
          <cell r="F346" t="str">
            <v>5356</v>
          </cell>
          <cell r="G346" t="str">
            <v>Maryville/Mound City El NetOps</v>
          </cell>
          <cell r="H346" t="str">
            <v>USU</v>
          </cell>
          <cell r="I346" t="str">
            <v>OP</v>
          </cell>
          <cell r="J346" t="str">
            <v>SJMOE</v>
          </cell>
          <cell r="K346" t="str">
            <v>1280</v>
          </cell>
          <cell r="L346" t="str">
            <v>MO-Maryville</v>
          </cell>
          <cell r="M346" t="str">
            <v>MO</v>
          </cell>
          <cell r="N346" t="str">
            <v>S1008</v>
          </cell>
          <cell r="O346" t="str">
            <v>Lineman Journeyman Class "A"</v>
          </cell>
          <cell r="P346" t="str">
            <v>13</v>
          </cell>
          <cell r="Q346" t="str">
            <v>Nonexempt</v>
          </cell>
          <cell r="R346" t="str">
            <v>1969-09-15</v>
          </cell>
          <cell r="S346" t="str">
            <v/>
          </cell>
          <cell r="T346" t="str">
            <v>1969-09-15</v>
          </cell>
        </row>
        <row r="347">
          <cell r="A347" t="str">
            <v>Button,John M</v>
          </cell>
          <cell r="B347" t="str">
            <v>003546</v>
          </cell>
          <cell r="C347" t="str">
            <v>Full-Time</v>
          </cell>
          <cell r="D347" t="str">
            <v>UCU</v>
          </cell>
          <cell r="E347">
            <v>40</v>
          </cell>
          <cell r="F347" t="str">
            <v>5335</v>
          </cell>
          <cell r="G347" t="str">
            <v>Blue Springs 1 Elec Netwrk Ops</v>
          </cell>
          <cell r="H347" t="str">
            <v>USU</v>
          </cell>
          <cell r="I347" t="str">
            <v>OP</v>
          </cell>
          <cell r="J347" t="str">
            <v>MPMOE</v>
          </cell>
          <cell r="K347" t="str">
            <v>1075</v>
          </cell>
          <cell r="L347" t="str">
            <v>MO-Blue Springs</v>
          </cell>
          <cell r="M347" t="str">
            <v>MO</v>
          </cell>
          <cell r="N347" t="str">
            <v>3087</v>
          </cell>
          <cell r="O347" t="str">
            <v>Operations Supv Field</v>
          </cell>
          <cell r="P347" t="str">
            <v>00</v>
          </cell>
          <cell r="Q347" t="str">
            <v>Exempt</v>
          </cell>
          <cell r="R347" t="str">
            <v>1985-12-09</v>
          </cell>
          <cell r="S347" t="str">
            <v/>
          </cell>
          <cell r="T347" t="str">
            <v>1985-12-09</v>
          </cell>
        </row>
        <row r="348">
          <cell r="A348" t="str">
            <v>Butts,William F</v>
          </cell>
          <cell r="B348" t="str">
            <v>001936</v>
          </cell>
          <cell r="C348" t="str">
            <v>Full-Time</v>
          </cell>
          <cell r="D348" t="str">
            <v>UCU</v>
          </cell>
          <cell r="E348">
            <v>40</v>
          </cell>
          <cell r="F348" t="str">
            <v>5731</v>
          </cell>
          <cell r="G348" t="str">
            <v>Iowa Council Bluffs Cust Serv</v>
          </cell>
          <cell r="H348" t="str">
            <v>USU</v>
          </cell>
          <cell r="I348" t="str">
            <v>CS</v>
          </cell>
          <cell r="J348" t="str">
            <v>PNIAG</v>
          </cell>
          <cell r="K348" t="str">
            <v>1015</v>
          </cell>
          <cell r="L348" t="str">
            <v>IA-Council Bluffs-W Broadway</v>
          </cell>
          <cell r="M348" t="str">
            <v>IA</v>
          </cell>
          <cell r="N348" t="str">
            <v>3172</v>
          </cell>
          <cell r="O348" t="str">
            <v>Sr Lead Operations</v>
          </cell>
          <cell r="P348" t="str">
            <v>00</v>
          </cell>
          <cell r="Q348" t="str">
            <v>Exempt</v>
          </cell>
          <cell r="R348" t="str">
            <v>1981-05-08</v>
          </cell>
          <cell r="S348" t="str">
            <v/>
          </cell>
          <cell r="T348" t="str">
            <v>1982-11-22</v>
          </cell>
        </row>
        <row r="349">
          <cell r="A349" t="str">
            <v>Butz,Kelly R</v>
          </cell>
          <cell r="B349" t="str">
            <v>005796</v>
          </cell>
          <cell r="C349" t="str">
            <v>Full-Time</v>
          </cell>
          <cell r="D349" t="str">
            <v>UCU</v>
          </cell>
          <cell r="E349">
            <v>40</v>
          </cell>
          <cell r="F349" t="str">
            <v>5702</v>
          </cell>
          <cell r="G349" t="str">
            <v>Customer Srv Ctr-Raytown</v>
          </cell>
          <cell r="H349" t="str">
            <v>USU</v>
          </cell>
          <cell r="I349" t="str">
            <v>CH</v>
          </cell>
          <cell r="J349" t="str">
            <v>NETCO</v>
          </cell>
          <cell r="K349" t="str">
            <v>1000</v>
          </cell>
          <cell r="L349" t="str">
            <v>MO-Raytown</v>
          </cell>
          <cell r="M349" t="str">
            <v>MO</v>
          </cell>
          <cell r="N349" t="str">
            <v>1046</v>
          </cell>
          <cell r="O349" t="str">
            <v>Supv Customer Service Ctr</v>
          </cell>
          <cell r="P349" t="str">
            <v>00</v>
          </cell>
          <cell r="Q349" t="str">
            <v>Exempt</v>
          </cell>
          <cell r="R349" t="str">
            <v>2000-02-14</v>
          </cell>
          <cell r="S349" t="str">
            <v/>
          </cell>
          <cell r="T349" t="str">
            <v>2000-02-14</v>
          </cell>
        </row>
        <row r="350">
          <cell r="A350" t="str">
            <v>Butz,Susan E</v>
          </cell>
          <cell r="B350" t="str">
            <v>003309</v>
          </cell>
          <cell r="C350" t="str">
            <v>Full-Time</v>
          </cell>
          <cell r="D350" t="str">
            <v>UCU</v>
          </cell>
          <cell r="E350">
            <v>40</v>
          </cell>
          <cell r="F350" t="str">
            <v>5709</v>
          </cell>
          <cell r="G350" t="str">
            <v>Remittance Processing</v>
          </cell>
          <cell r="H350" t="str">
            <v>USU</v>
          </cell>
          <cell r="I350" t="str">
            <v>CI</v>
          </cell>
          <cell r="J350" t="str">
            <v>NETCO</v>
          </cell>
          <cell r="K350" t="str">
            <v>1000</v>
          </cell>
          <cell r="L350" t="str">
            <v>MO-Raytown</v>
          </cell>
          <cell r="M350" t="str">
            <v>MO</v>
          </cell>
          <cell r="N350" t="str">
            <v>1060</v>
          </cell>
          <cell r="O350" t="str">
            <v>Lead Cust Svcs Assoc CC</v>
          </cell>
          <cell r="P350" t="str">
            <v>00</v>
          </cell>
          <cell r="Q350" t="str">
            <v>Nonexempt</v>
          </cell>
          <cell r="R350" t="str">
            <v>1997-06-09</v>
          </cell>
          <cell r="S350" t="str">
            <v/>
          </cell>
          <cell r="T350" t="str">
            <v>1997-06-09</v>
          </cell>
        </row>
        <row r="351">
          <cell r="A351" t="str">
            <v>Buxton,Pat A</v>
          </cell>
          <cell r="B351" t="str">
            <v>001428</v>
          </cell>
          <cell r="C351" t="str">
            <v>Full-Time</v>
          </cell>
          <cell r="D351" t="str">
            <v>UCU</v>
          </cell>
          <cell r="E351">
            <v>40</v>
          </cell>
          <cell r="F351" t="str">
            <v>5384</v>
          </cell>
          <cell r="G351" t="str">
            <v>Wichita Gas Field Svcs</v>
          </cell>
          <cell r="H351" t="str">
            <v>USU</v>
          </cell>
          <cell r="I351" t="str">
            <v>OP</v>
          </cell>
          <cell r="J351" t="str">
            <v>PNKSG</v>
          </cell>
          <cell r="K351" t="str">
            <v>1048</v>
          </cell>
          <cell r="L351" t="str">
            <v>KS-Wichita-S Hoover</v>
          </cell>
          <cell r="M351" t="str">
            <v>KS</v>
          </cell>
          <cell r="N351" t="str">
            <v>1550</v>
          </cell>
          <cell r="O351" t="str">
            <v>Leak Tech</v>
          </cell>
          <cell r="P351" t="str">
            <v>00</v>
          </cell>
          <cell r="Q351" t="str">
            <v>Nonexempt</v>
          </cell>
          <cell r="R351" t="str">
            <v>1983-07-16</v>
          </cell>
          <cell r="S351" t="str">
            <v/>
          </cell>
          <cell r="T351" t="str">
            <v>1983-07-16</v>
          </cell>
        </row>
        <row r="352">
          <cell r="A352" t="str">
            <v>Buxton,Scot R</v>
          </cell>
          <cell r="B352" t="str">
            <v>010721</v>
          </cell>
          <cell r="C352" t="str">
            <v>Full-Time</v>
          </cell>
          <cell r="D352" t="str">
            <v>UCU</v>
          </cell>
          <cell r="E352">
            <v>40</v>
          </cell>
          <cell r="F352" t="str">
            <v>5333</v>
          </cell>
          <cell r="G352" t="str">
            <v>Lee's Summit 1 Elec Netwrk Ops</v>
          </cell>
          <cell r="H352" t="str">
            <v>USU</v>
          </cell>
          <cell r="I352" t="str">
            <v>OP</v>
          </cell>
          <cell r="J352" t="str">
            <v>MPMOE</v>
          </cell>
          <cell r="K352" t="str">
            <v>1085</v>
          </cell>
          <cell r="L352" t="str">
            <v>MO-Lee's Summit-SE Hamblen Rd</v>
          </cell>
          <cell r="M352" t="str">
            <v>MO</v>
          </cell>
          <cell r="N352" t="str">
            <v>U206</v>
          </cell>
          <cell r="O352" t="str">
            <v>Line Foreman</v>
          </cell>
          <cell r="P352" t="str">
            <v>24</v>
          </cell>
          <cell r="Q352" t="str">
            <v>Nonexempt</v>
          </cell>
          <cell r="R352" t="str">
            <v>2005-03-14</v>
          </cell>
          <cell r="S352" t="str">
            <v/>
          </cell>
          <cell r="T352" t="str">
            <v>2005-03-14</v>
          </cell>
        </row>
        <row r="353">
          <cell r="A353" t="str">
            <v>Byrd,Alonzo Carl</v>
          </cell>
          <cell r="B353" t="str">
            <v>000950</v>
          </cell>
          <cell r="C353" t="str">
            <v>Full-Time</v>
          </cell>
          <cell r="D353" t="str">
            <v>UCU</v>
          </cell>
          <cell r="E353">
            <v>40</v>
          </cell>
          <cell r="F353" t="str">
            <v>1003</v>
          </cell>
          <cell r="G353" t="str">
            <v>Sibley General</v>
          </cell>
          <cell r="H353" t="str">
            <v>USU</v>
          </cell>
          <cell r="I353" t="str">
            <v>PS</v>
          </cell>
          <cell r="J353" t="str">
            <v>MPMOE</v>
          </cell>
          <cell r="K353" t="str">
            <v>1095</v>
          </cell>
          <cell r="L353" t="str">
            <v>MO-Sibley</v>
          </cell>
          <cell r="M353" t="str">
            <v>MO</v>
          </cell>
          <cell r="N353" t="str">
            <v>U325</v>
          </cell>
          <cell r="O353" t="str">
            <v>Journeyman Maint RG Sibley</v>
          </cell>
          <cell r="P353" t="str">
            <v>24</v>
          </cell>
          <cell r="Q353" t="str">
            <v>Nonexempt</v>
          </cell>
          <cell r="R353" t="str">
            <v>1976-03-08</v>
          </cell>
          <cell r="S353" t="str">
            <v/>
          </cell>
          <cell r="T353" t="str">
            <v>1976-03-08</v>
          </cell>
        </row>
        <row r="354">
          <cell r="A354" t="str">
            <v>Byrd,Wanda J</v>
          </cell>
          <cell r="B354" t="str">
            <v>003538</v>
          </cell>
          <cell r="C354" t="str">
            <v>Full-Time</v>
          </cell>
          <cell r="D354" t="str">
            <v>UCU</v>
          </cell>
          <cell r="E354">
            <v>40</v>
          </cell>
          <cell r="F354" t="str">
            <v>1003</v>
          </cell>
          <cell r="G354" t="str">
            <v>Sibley General</v>
          </cell>
          <cell r="H354" t="str">
            <v>USU</v>
          </cell>
          <cell r="I354" t="str">
            <v>PS</v>
          </cell>
          <cell r="J354" t="str">
            <v>MPMOE</v>
          </cell>
          <cell r="K354" t="str">
            <v>1095</v>
          </cell>
          <cell r="L354" t="str">
            <v>MO-Sibley</v>
          </cell>
          <cell r="M354" t="str">
            <v>MO</v>
          </cell>
          <cell r="N354" t="str">
            <v>1785</v>
          </cell>
          <cell r="O354" t="str">
            <v>Maintenance Planner</v>
          </cell>
          <cell r="P354" t="str">
            <v>00</v>
          </cell>
          <cell r="Q354" t="str">
            <v>Exempt</v>
          </cell>
          <cell r="R354" t="str">
            <v>1977-08-29</v>
          </cell>
          <cell r="S354" t="str">
            <v/>
          </cell>
          <cell r="T354" t="str">
            <v>1977-08-29</v>
          </cell>
        </row>
        <row r="355">
          <cell r="A355" t="str">
            <v>Byrnes Jr,Lawrence H</v>
          </cell>
          <cell r="B355" t="str">
            <v>001735</v>
          </cell>
          <cell r="C355" t="str">
            <v>Full-Time</v>
          </cell>
          <cell r="D355" t="str">
            <v>UCU</v>
          </cell>
          <cell r="E355">
            <v>40</v>
          </cell>
          <cell r="F355" t="str">
            <v>5771</v>
          </cell>
          <cell r="G355" t="str">
            <v>NE Lincoln Region</v>
          </cell>
          <cell r="H355" t="str">
            <v>USU</v>
          </cell>
          <cell r="I355" t="str">
            <v>CS</v>
          </cell>
          <cell r="J355" t="str">
            <v>PNNEG</v>
          </cell>
          <cell r="K355" t="str">
            <v>1109</v>
          </cell>
          <cell r="L355" t="str">
            <v>NE-Lincoln</v>
          </cell>
          <cell r="M355" t="str">
            <v>NE</v>
          </cell>
          <cell r="N355" t="str">
            <v>3087</v>
          </cell>
          <cell r="O355" t="str">
            <v>Operations Supv Field</v>
          </cell>
          <cell r="P355" t="str">
            <v>00</v>
          </cell>
          <cell r="Q355" t="str">
            <v>Exempt</v>
          </cell>
          <cell r="R355" t="str">
            <v>1977-04-25</v>
          </cell>
          <cell r="S355" t="str">
            <v/>
          </cell>
          <cell r="T355" t="str">
            <v>1979-06-04</v>
          </cell>
        </row>
        <row r="356">
          <cell r="A356" t="str">
            <v>Cain,Diane R</v>
          </cell>
          <cell r="B356" t="str">
            <v>003298</v>
          </cell>
          <cell r="C356" t="str">
            <v>Full-Time</v>
          </cell>
          <cell r="D356" t="str">
            <v>UCU</v>
          </cell>
          <cell r="E356">
            <v>40</v>
          </cell>
          <cell r="F356" t="str">
            <v>2301</v>
          </cell>
          <cell r="G356" t="str">
            <v>GSS Planning &amp; Operations</v>
          </cell>
          <cell r="H356" t="str">
            <v>USU</v>
          </cell>
          <cell r="I356" t="str">
            <v>GS</v>
          </cell>
          <cell r="J356" t="str">
            <v>NETCO</v>
          </cell>
          <cell r="K356" t="str">
            <v>1143</v>
          </cell>
          <cell r="L356" t="str">
            <v>NE-Omaha-Capitol Ave</v>
          </cell>
          <cell r="M356" t="str">
            <v>NE</v>
          </cell>
          <cell r="N356" t="str">
            <v>2335</v>
          </cell>
          <cell r="O356" t="str">
            <v>Sr Measurement Analyst</v>
          </cell>
          <cell r="P356" t="str">
            <v>00</v>
          </cell>
          <cell r="Q356" t="str">
            <v>Exempt</v>
          </cell>
          <cell r="R356" t="str">
            <v>1984-02-20</v>
          </cell>
          <cell r="S356" t="str">
            <v>1986-02-16</v>
          </cell>
          <cell r="T356" t="str">
            <v>1985-02-15</v>
          </cell>
        </row>
        <row r="357">
          <cell r="A357" t="str">
            <v>Calderon,Ben M</v>
          </cell>
          <cell r="B357" t="str">
            <v>006085</v>
          </cell>
          <cell r="C357" t="str">
            <v>Full-Time</v>
          </cell>
          <cell r="D357" t="str">
            <v>UCU</v>
          </cell>
          <cell r="E357">
            <v>40</v>
          </cell>
          <cell r="F357" t="str">
            <v>5383</v>
          </cell>
          <cell r="G357" t="str">
            <v>Lawrence Gas Field Svcs</v>
          </cell>
          <cell r="H357" t="str">
            <v>USU</v>
          </cell>
          <cell r="I357" t="str">
            <v>OP</v>
          </cell>
          <cell r="J357" t="str">
            <v>PNKSG</v>
          </cell>
          <cell r="K357" t="str">
            <v>1234</v>
          </cell>
          <cell r="L357" t="str">
            <v>KS-Lawrence-E 9th</v>
          </cell>
          <cell r="M357" t="str">
            <v>KS</v>
          </cell>
          <cell r="N357" t="str">
            <v>1722</v>
          </cell>
          <cell r="O357" t="str">
            <v>Meter Reader (UN11)</v>
          </cell>
          <cell r="P357" t="str">
            <v>11</v>
          </cell>
          <cell r="Q357" t="str">
            <v>Nonexempt</v>
          </cell>
          <cell r="R357" t="str">
            <v>2000-06-19</v>
          </cell>
          <cell r="S357" t="str">
            <v/>
          </cell>
          <cell r="T357" t="str">
            <v>2000-06-19</v>
          </cell>
        </row>
        <row r="358">
          <cell r="A358" t="str">
            <v>Calhoun,Betty S</v>
          </cell>
          <cell r="B358" t="str">
            <v>000052</v>
          </cell>
          <cell r="C358" t="str">
            <v>Full-Time</v>
          </cell>
          <cell r="D358" t="str">
            <v>UCU</v>
          </cell>
          <cell r="E358">
            <v>40</v>
          </cell>
          <cell r="F358" t="str">
            <v>5708</v>
          </cell>
          <cell r="G358" t="str">
            <v>Accounts Receivable Mgmt</v>
          </cell>
          <cell r="H358" t="str">
            <v>USU</v>
          </cell>
          <cell r="I358" t="str">
            <v>CI</v>
          </cell>
          <cell r="J358" t="str">
            <v>NETCO</v>
          </cell>
          <cell r="K358" t="str">
            <v>1000</v>
          </cell>
          <cell r="L358" t="str">
            <v>MO-Raytown</v>
          </cell>
          <cell r="M358" t="str">
            <v>MO</v>
          </cell>
          <cell r="N358" t="str">
            <v>1003</v>
          </cell>
          <cell r="O358" t="str">
            <v>Sr Admin Assist</v>
          </cell>
          <cell r="P358" t="str">
            <v>00</v>
          </cell>
          <cell r="Q358" t="str">
            <v>Nonexempt</v>
          </cell>
          <cell r="R358" t="str">
            <v>1982-03-29</v>
          </cell>
          <cell r="S358" t="str">
            <v>2003-08-04</v>
          </cell>
          <cell r="T358" t="str">
            <v>1983-07-31</v>
          </cell>
        </row>
        <row r="359">
          <cell r="A359" t="str">
            <v>Callahan,Summer D</v>
          </cell>
          <cell r="B359" t="str">
            <v>011057</v>
          </cell>
          <cell r="C359" t="str">
            <v>Full-Time</v>
          </cell>
          <cell r="D359" t="str">
            <v>UCU</v>
          </cell>
          <cell r="E359">
            <v>40</v>
          </cell>
          <cell r="F359" t="str">
            <v>5734</v>
          </cell>
          <cell r="G359" t="str">
            <v>Iowa Newton</v>
          </cell>
          <cell r="H359" t="str">
            <v>USU</v>
          </cell>
          <cell r="I359" t="str">
            <v>CS</v>
          </cell>
          <cell r="J359" t="str">
            <v>PNIAG</v>
          </cell>
          <cell r="K359" t="str">
            <v>1023</v>
          </cell>
          <cell r="L359" t="str">
            <v>IA-Newton</v>
          </cell>
          <cell r="M359" t="str">
            <v>IA</v>
          </cell>
          <cell r="N359" t="str">
            <v>1135</v>
          </cell>
          <cell r="O359" t="str">
            <v>Customer Service Associate Fie</v>
          </cell>
          <cell r="P359" t="str">
            <v>00</v>
          </cell>
          <cell r="Q359" t="str">
            <v>Nonexempt</v>
          </cell>
          <cell r="R359" t="str">
            <v>2006-06-05</v>
          </cell>
          <cell r="S359" t="str">
            <v/>
          </cell>
          <cell r="T359" t="str">
            <v>2006-06-05</v>
          </cell>
        </row>
        <row r="360">
          <cell r="A360" t="str">
            <v>Callegari,Robert E</v>
          </cell>
          <cell r="B360" t="str">
            <v>003319</v>
          </cell>
          <cell r="C360" t="str">
            <v>Full-Time</v>
          </cell>
          <cell r="D360" t="str">
            <v>UCU</v>
          </cell>
          <cell r="E360">
            <v>40</v>
          </cell>
          <cell r="F360" t="str">
            <v>6360</v>
          </cell>
          <cell r="G360" t="str">
            <v>IT Cust Serv Applications</v>
          </cell>
          <cell r="H360" t="str">
            <v>USU</v>
          </cell>
          <cell r="I360" t="str">
            <v>IT</v>
          </cell>
          <cell r="J360" t="str">
            <v>NETCO</v>
          </cell>
          <cell r="K360" t="str">
            <v>1000</v>
          </cell>
          <cell r="L360" t="str">
            <v>MO-Raytown</v>
          </cell>
          <cell r="M360" t="str">
            <v>MO</v>
          </cell>
          <cell r="N360" t="str">
            <v>1461</v>
          </cell>
          <cell r="O360" t="str">
            <v>Application Specialist</v>
          </cell>
          <cell r="P360" t="str">
            <v>00</v>
          </cell>
          <cell r="Q360" t="str">
            <v>Exempt</v>
          </cell>
          <cell r="R360" t="str">
            <v>1983-10-24</v>
          </cell>
          <cell r="S360" t="str">
            <v/>
          </cell>
          <cell r="T360" t="str">
            <v>1983-10-24</v>
          </cell>
        </row>
        <row r="361">
          <cell r="A361" t="str">
            <v>Calloway,Richard R</v>
          </cell>
          <cell r="B361" t="str">
            <v>007814</v>
          </cell>
          <cell r="C361" t="str">
            <v>Full-Time</v>
          </cell>
          <cell r="D361" t="str">
            <v>UCU</v>
          </cell>
          <cell r="E361">
            <v>40</v>
          </cell>
          <cell r="F361" t="str">
            <v>1060</v>
          </cell>
          <cell r="G361" t="str">
            <v>Lake Road Common</v>
          </cell>
          <cell r="H361" t="str">
            <v>USU</v>
          </cell>
          <cell r="I361" t="str">
            <v>PS</v>
          </cell>
          <cell r="J361" t="str">
            <v>SJMOE</v>
          </cell>
          <cell r="K361" t="str">
            <v>1279</v>
          </cell>
          <cell r="L361" t="str">
            <v>MO-St Joseph - Lake Road</v>
          </cell>
          <cell r="M361" t="str">
            <v>MO</v>
          </cell>
          <cell r="N361" t="str">
            <v>S0094</v>
          </cell>
          <cell r="O361" t="str">
            <v>Coal Handler</v>
          </cell>
          <cell r="P361" t="str">
            <v>13</v>
          </cell>
          <cell r="Q361" t="str">
            <v>Nonexempt</v>
          </cell>
          <cell r="R361" t="str">
            <v>1987-01-19</v>
          </cell>
          <cell r="S361" t="str">
            <v/>
          </cell>
          <cell r="T361" t="str">
            <v>1987-01-19</v>
          </cell>
        </row>
        <row r="362">
          <cell r="A362" t="str">
            <v>Callwell,Cheyenne</v>
          </cell>
          <cell r="B362" t="str">
            <v>005497</v>
          </cell>
          <cell r="C362" t="str">
            <v>Full-Time</v>
          </cell>
          <cell r="D362" t="str">
            <v>UCU</v>
          </cell>
          <cell r="E362">
            <v>40</v>
          </cell>
          <cell r="F362" t="str">
            <v>5907</v>
          </cell>
          <cell r="G362" t="str">
            <v>Lees Summit CS</v>
          </cell>
          <cell r="H362" t="str">
            <v>USU</v>
          </cell>
          <cell r="I362" t="str">
            <v>CS</v>
          </cell>
          <cell r="J362" t="str">
            <v>MPMOE</v>
          </cell>
          <cell r="K362" t="str">
            <v>1085</v>
          </cell>
          <cell r="L362" t="str">
            <v>MO-Lee's Summit-SE Hamblen Rd</v>
          </cell>
          <cell r="M362" t="str">
            <v>MO</v>
          </cell>
          <cell r="N362" t="str">
            <v>1135</v>
          </cell>
          <cell r="O362" t="str">
            <v>Customer Service Associate Fie</v>
          </cell>
          <cell r="P362" t="str">
            <v>00</v>
          </cell>
          <cell r="Q362" t="str">
            <v>Nonexempt</v>
          </cell>
          <cell r="R362" t="str">
            <v>1999-10-11</v>
          </cell>
          <cell r="S362" t="str">
            <v/>
          </cell>
          <cell r="T362" t="str">
            <v>1999-10-11</v>
          </cell>
        </row>
        <row r="363">
          <cell r="A363" t="str">
            <v>Calvert,Danny L</v>
          </cell>
          <cell r="B363" t="str">
            <v>000922</v>
          </cell>
          <cell r="C363" t="str">
            <v>Full-Time</v>
          </cell>
          <cell r="D363" t="str">
            <v>UCU</v>
          </cell>
          <cell r="E363">
            <v>40</v>
          </cell>
          <cell r="F363" t="str">
            <v>5339</v>
          </cell>
          <cell r="G363" t="str">
            <v>Platte City Elec Network Ops</v>
          </cell>
          <cell r="H363" t="str">
            <v>USU</v>
          </cell>
          <cell r="I363" t="str">
            <v>OP</v>
          </cell>
          <cell r="J363" t="str">
            <v>MPMOE</v>
          </cell>
          <cell r="K363" t="str">
            <v>1091</v>
          </cell>
          <cell r="L363" t="str">
            <v>MO-Platte City</v>
          </cell>
          <cell r="M363" t="str">
            <v>MO</v>
          </cell>
          <cell r="N363" t="str">
            <v>U212</v>
          </cell>
          <cell r="O363" t="str">
            <v>Comb Lineman Serviceman</v>
          </cell>
          <cell r="P363" t="str">
            <v>24</v>
          </cell>
          <cell r="Q363" t="str">
            <v>Nonexempt</v>
          </cell>
          <cell r="R363" t="str">
            <v>1972-09-15</v>
          </cell>
          <cell r="S363" t="str">
            <v/>
          </cell>
          <cell r="T363" t="str">
            <v>1972-09-15</v>
          </cell>
        </row>
        <row r="364">
          <cell r="A364" t="str">
            <v>Campbell Jr,Lester E</v>
          </cell>
          <cell r="B364" t="str">
            <v>002065</v>
          </cell>
          <cell r="C364" t="str">
            <v>Full-Time</v>
          </cell>
          <cell r="D364" t="str">
            <v>UCU</v>
          </cell>
          <cell r="E364">
            <v>40</v>
          </cell>
          <cell r="F364" t="str">
            <v>5452</v>
          </cell>
          <cell r="G364" t="str">
            <v>Iowa Council Bluffs Net Ops</v>
          </cell>
          <cell r="H364" t="str">
            <v>USU</v>
          </cell>
          <cell r="I364" t="str">
            <v>OP</v>
          </cell>
          <cell r="J364" t="str">
            <v>PNIAG</v>
          </cell>
          <cell r="K364" t="str">
            <v>1015</v>
          </cell>
          <cell r="L364" t="str">
            <v>IA-Council Bluffs-W Broadway</v>
          </cell>
          <cell r="M364" t="str">
            <v>IA</v>
          </cell>
          <cell r="N364" t="str">
            <v>3136</v>
          </cell>
          <cell r="O364" t="str">
            <v>Foreman (UN28)</v>
          </cell>
          <cell r="P364" t="str">
            <v>28</v>
          </cell>
          <cell r="Q364" t="str">
            <v>Nonexempt</v>
          </cell>
          <cell r="R364" t="str">
            <v>1992-04-16</v>
          </cell>
          <cell r="S364" t="str">
            <v/>
          </cell>
          <cell r="T364" t="str">
            <v>1992-04-16</v>
          </cell>
        </row>
        <row r="365">
          <cell r="A365" t="str">
            <v>Campbell,Annette M</v>
          </cell>
          <cell r="B365" t="str">
            <v>007815</v>
          </cell>
          <cell r="C365" t="str">
            <v>Full-Time</v>
          </cell>
          <cell r="D365" t="str">
            <v>UCU</v>
          </cell>
          <cell r="E365">
            <v>40</v>
          </cell>
          <cell r="F365" t="str">
            <v>5360</v>
          </cell>
          <cell r="G365" t="str">
            <v>General Elec Measurement</v>
          </cell>
          <cell r="H365" t="str">
            <v>USU</v>
          </cell>
          <cell r="I365" t="str">
            <v>OP</v>
          </cell>
          <cell r="J365" t="str">
            <v>NETCO</v>
          </cell>
          <cell r="K365" t="str">
            <v>1278</v>
          </cell>
          <cell r="L365" t="str">
            <v>MO-St Joseph - Atchison</v>
          </cell>
          <cell r="M365" t="str">
            <v>MO</v>
          </cell>
          <cell r="N365" t="str">
            <v>1750</v>
          </cell>
          <cell r="O365" t="str">
            <v>Measurement Technologist</v>
          </cell>
          <cell r="P365" t="str">
            <v>00</v>
          </cell>
          <cell r="Q365" t="str">
            <v>Nonexempt</v>
          </cell>
          <cell r="R365" t="str">
            <v>1987-06-22</v>
          </cell>
          <cell r="S365" t="str">
            <v/>
          </cell>
          <cell r="T365" t="str">
            <v>1987-06-22</v>
          </cell>
        </row>
        <row r="366">
          <cell r="A366" t="str">
            <v>Campbell,Darrin A</v>
          </cell>
          <cell r="B366" t="str">
            <v>010589</v>
          </cell>
          <cell r="C366" t="str">
            <v>Full-Time</v>
          </cell>
          <cell r="D366" t="str">
            <v>UCU</v>
          </cell>
          <cell r="E366">
            <v>40</v>
          </cell>
          <cell r="F366" t="str">
            <v>5312</v>
          </cell>
          <cell r="G366" t="str">
            <v>Central KS Elec Network Ops</v>
          </cell>
          <cell r="H366" t="str">
            <v>USU</v>
          </cell>
          <cell r="I366" t="str">
            <v>OP</v>
          </cell>
          <cell r="J366" t="str">
            <v>WPKSE</v>
          </cell>
          <cell r="K366" t="str">
            <v>1033</v>
          </cell>
          <cell r="L366" t="str">
            <v>KS-Great Bend-Second Ave</v>
          </cell>
          <cell r="M366" t="str">
            <v>KS</v>
          </cell>
          <cell r="N366" t="str">
            <v>1718</v>
          </cell>
          <cell r="O366" t="str">
            <v>Meter Reader (UN22)</v>
          </cell>
          <cell r="P366" t="str">
            <v>22</v>
          </cell>
          <cell r="Q366" t="str">
            <v>Nonexempt</v>
          </cell>
          <cell r="R366" t="str">
            <v>2004-10-04</v>
          </cell>
          <cell r="S366" t="str">
            <v/>
          </cell>
          <cell r="T366" t="str">
            <v>2004-10-04</v>
          </cell>
        </row>
        <row r="367">
          <cell r="A367" t="str">
            <v>Campbell,Lonnie L</v>
          </cell>
          <cell r="B367" t="str">
            <v>001612</v>
          </cell>
          <cell r="C367" t="str">
            <v>Full-Time</v>
          </cell>
          <cell r="D367" t="str">
            <v>UCU</v>
          </cell>
          <cell r="E367">
            <v>40</v>
          </cell>
          <cell r="F367" t="str">
            <v>5727</v>
          </cell>
          <cell r="G367" t="str">
            <v>Iowa Denison</v>
          </cell>
          <cell r="H367" t="str">
            <v>USU</v>
          </cell>
          <cell r="I367" t="str">
            <v>CS</v>
          </cell>
          <cell r="J367" t="str">
            <v>PNIAG</v>
          </cell>
          <cell r="K367" t="str">
            <v>1018</v>
          </cell>
          <cell r="L367" t="str">
            <v>IA-Denison</v>
          </cell>
          <cell r="M367" t="str">
            <v>IA</v>
          </cell>
          <cell r="N367" t="str">
            <v>3171</v>
          </cell>
          <cell r="O367" t="str">
            <v>Service Technician (UN28)</v>
          </cell>
          <cell r="P367" t="str">
            <v>28</v>
          </cell>
          <cell r="Q367" t="str">
            <v>Nonexempt</v>
          </cell>
          <cell r="R367" t="str">
            <v>1980-11-01</v>
          </cell>
          <cell r="S367" t="str">
            <v/>
          </cell>
          <cell r="T367" t="str">
            <v>1980-11-01</v>
          </cell>
        </row>
        <row r="368">
          <cell r="A368" t="str">
            <v>Campbell,Matthew W</v>
          </cell>
          <cell r="B368" t="str">
            <v>004380</v>
          </cell>
          <cell r="C368" t="str">
            <v>Full-Time</v>
          </cell>
          <cell r="D368" t="str">
            <v>UCU</v>
          </cell>
          <cell r="E368">
            <v>40</v>
          </cell>
          <cell r="F368" t="str">
            <v>5774</v>
          </cell>
          <cell r="G368" t="str">
            <v>NE Omaha Region</v>
          </cell>
          <cell r="H368" t="str">
            <v>USU</v>
          </cell>
          <cell r="I368" t="str">
            <v>CS</v>
          </cell>
          <cell r="J368" t="str">
            <v>PNNEG</v>
          </cell>
          <cell r="K368" t="str">
            <v>1099</v>
          </cell>
          <cell r="L368" t="str">
            <v>NE-Ashland-24th St</v>
          </cell>
          <cell r="M368" t="str">
            <v>NE</v>
          </cell>
          <cell r="N368" t="str">
            <v>1138</v>
          </cell>
          <cell r="O368" t="str">
            <v>Appliance Repair Technician</v>
          </cell>
          <cell r="P368" t="str">
            <v>00</v>
          </cell>
          <cell r="Q368" t="str">
            <v>Nonexempt</v>
          </cell>
          <cell r="R368" t="str">
            <v>1999-02-08</v>
          </cell>
          <cell r="S368" t="str">
            <v/>
          </cell>
          <cell r="T368" t="str">
            <v>1999-02-08</v>
          </cell>
        </row>
        <row r="369">
          <cell r="A369" t="str">
            <v>Carbajal,William J</v>
          </cell>
          <cell r="B369" t="str">
            <v>010816</v>
          </cell>
          <cell r="C369" t="str">
            <v>Full-Time</v>
          </cell>
          <cell r="D369" t="str">
            <v>UCU</v>
          </cell>
          <cell r="E369">
            <v>40</v>
          </cell>
          <cell r="F369" t="str">
            <v>5870</v>
          </cell>
          <cell r="G369" t="str">
            <v>Pueblo Meter Reading</v>
          </cell>
          <cell r="H369" t="str">
            <v>USU</v>
          </cell>
          <cell r="I369" t="str">
            <v>CS</v>
          </cell>
          <cell r="J369" t="str">
            <v>WPCOE</v>
          </cell>
          <cell r="K369" t="str">
            <v>1011</v>
          </cell>
          <cell r="L369" t="str">
            <v>CO-Pueblo-S Victoria Ave</v>
          </cell>
          <cell r="M369" t="str">
            <v>CO</v>
          </cell>
          <cell r="N369" t="str">
            <v>1669</v>
          </cell>
          <cell r="O369" t="str">
            <v>Meter Reader (UN21)</v>
          </cell>
          <cell r="P369" t="str">
            <v>21</v>
          </cell>
          <cell r="Q369" t="str">
            <v>Nonexempt</v>
          </cell>
          <cell r="R369" t="str">
            <v>2005-06-27</v>
          </cell>
          <cell r="S369" t="str">
            <v/>
          </cell>
          <cell r="T369" t="str">
            <v>2005-06-27</v>
          </cell>
        </row>
        <row r="370">
          <cell r="A370" t="str">
            <v>Carlisle,Roberta J</v>
          </cell>
          <cell r="B370" t="str">
            <v>000415</v>
          </cell>
          <cell r="C370" t="str">
            <v>Full-Time</v>
          </cell>
          <cell r="D370" t="str">
            <v>UCU</v>
          </cell>
          <cell r="E370">
            <v>40</v>
          </cell>
          <cell r="F370" t="str">
            <v>6178</v>
          </cell>
          <cell r="G370" t="str">
            <v>Customer Services</v>
          </cell>
          <cell r="H370" t="str">
            <v>USU</v>
          </cell>
          <cell r="I370" t="str">
            <v>DE</v>
          </cell>
          <cell r="J370" t="str">
            <v>WPCOE</v>
          </cell>
          <cell r="K370" t="str">
            <v>1011</v>
          </cell>
          <cell r="L370" t="str">
            <v>CO-Pueblo-S Victoria Ave</v>
          </cell>
          <cell r="M370" t="str">
            <v>CO</v>
          </cell>
          <cell r="N370" t="str">
            <v>2919</v>
          </cell>
          <cell r="O370" t="str">
            <v>Operations Coord Aquila Netwks</v>
          </cell>
          <cell r="P370" t="str">
            <v>00</v>
          </cell>
          <cell r="Q370" t="str">
            <v>Exempt</v>
          </cell>
          <cell r="R370" t="str">
            <v>1985-09-16</v>
          </cell>
          <cell r="S370" t="str">
            <v/>
          </cell>
          <cell r="T370" t="str">
            <v>1985-09-16</v>
          </cell>
        </row>
        <row r="371">
          <cell r="A371" t="str">
            <v>Carlo,Angie J</v>
          </cell>
          <cell r="B371" t="str">
            <v>010209</v>
          </cell>
          <cell r="C371" t="str">
            <v>Full-Time</v>
          </cell>
          <cell r="D371" t="str">
            <v>UCU</v>
          </cell>
          <cell r="E371">
            <v>40</v>
          </cell>
          <cell r="F371" t="str">
            <v>5702</v>
          </cell>
          <cell r="G371" t="str">
            <v>Customer Srv Ctr-Raytown</v>
          </cell>
          <cell r="H371" t="str">
            <v>USU</v>
          </cell>
          <cell r="I371" t="str">
            <v>CH</v>
          </cell>
          <cell r="J371" t="str">
            <v>NETCO</v>
          </cell>
          <cell r="K371" t="str">
            <v>1000</v>
          </cell>
          <cell r="L371" t="str">
            <v>MO-Raytown</v>
          </cell>
          <cell r="M371" t="str">
            <v>MO</v>
          </cell>
          <cell r="N371" t="str">
            <v>3128</v>
          </cell>
          <cell r="O371" t="str">
            <v>Sr Cust Service Assoc CC</v>
          </cell>
          <cell r="P371" t="str">
            <v>00</v>
          </cell>
          <cell r="Q371" t="str">
            <v>Nonexempt</v>
          </cell>
          <cell r="R371" t="str">
            <v>2003-09-08</v>
          </cell>
          <cell r="S371" t="str">
            <v/>
          </cell>
          <cell r="T371" t="str">
            <v>2003-09-08</v>
          </cell>
        </row>
        <row r="372">
          <cell r="A372" t="str">
            <v>Carlo,Nathaniel K</v>
          </cell>
          <cell r="B372" t="str">
            <v>010111</v>
          </cell>
          <cell r="C372" t="str">
            <v>Full-Time</v>
          </cell>
          <cell r="D372" t="str">
            <v>UCU</v>
          </cell>
          <cell r="E372">
            <v>40</v>
          </cell>
          <cell r="F372" t="str">
            <v>5702</v>
          </cell>
          <cell r="G372" t="str">
            <v>Customer Srv Ctr-Raytown</v>
          </cell>
          <cell r="H372" t="str">
            <v>USU</v>
          </cell>
          <cell r="I372" t="str">
            <v>CH</v>
          </cell>
          <cell r="J372" t="str">
            <v>NETCO</v>
          </cell>
          <cell r="K372" t="str">
            <v>1000</v>
          </cell>
          <cell r="L372" t="str">
            <v>MO-Raytown</v>
          </cell>
          <cell r="M372" t="str">
            <v>MO</v>
          </cell>
          <cell r="N372" t="str">
            <v>1047</v>
          </cell>
          <cell r="O372" t="str">
            <v>Customer Service Associate CC</v>
          </cell>
          <cell r="P372" t="str">
            <v>00</v>
          </cell>
          <cell r="Q372" t="str">
            <v>Nonexempt</v>
          </cell>
          <cell r="R372" t="str">
            <v>2003-07-07</v>
          </cell>
          <cell r="S372" t="str">
            <v/>
          </cell>
          <cell r="T372" t="str">
            <v>2003-07-07</v>
          </cell>
        </row>
        <row r="373">
          <cell r="A373" t="str">
            <v>Carlon,Ann B</v>
          </cell>
          <cell r="B373" t="str">
            <v>010988</v>
          </cell>
          <cell r="C373" t="str">
            <v>Full-Time</v>
          </cell>
          <cell r="D373" t="str">
            <v>UCU</v>
          </cell>
          <cell r="E373">
            <v>40</v>
          </cell>
          <cell r="F373" t="str">
            <v>5927</v>
          </cell>
          <cell r="G373" t="str">
            <v>Minnesota Customer Relations</v>
          </cell>
          <cell r="H373" t="str">
            <v>USU</v>
          </cell>
          <cell r="I373" t="str">
            <v>CS</v>
          </cell>
          <cell r="J373" t="str">
            <v>NETCO</v>
          </cell>
          <cell r="K373" t="str">
            <v>1069</v>
          </cell>
          <cell r="L373" t="str">
            <v>MN-Rosemount</v>
          </cell>
          <cell r="M373" t="str">
            <v>MN</v>
          </cell>
          <cell r="N373" t="str">
            <v>3074</v>
          </cell>
          <cell r="O373" t="str">
            <v>Mgr External Affairs</v>
          </cell>
          <cell r="P373" t="str">
            <v>00</v>
          </cell>
          <cell r="Q373" t="str">
            <v>Exempt</v>
          </cell>
          <cell r="R373" t="str">
            <v>2006-03-06</v>
          </cell>
          <cell r="S373" t="str">
            <v/>
          </cell>
          <cell r="T373" t="str">
            <v>2006-03-06</v>
          </cell>
        </row>
        <row r="374">
          <cell r="A374" t="str">
            <v>Carlson,Ann K</v>
          </cell>
          <cell r="B374" t="str">
            <v>004110</v>
          </cell>
          <cell r="C374" t="str">
            <v>Full-Time</v>
          </cell>
          <cell r="D374" t="str">
            <v>UCU</v>
          </cell>
          <cell r="E374">
            <v>40</v>
          </cell>
          <cell r="F374" t="str">
            <v>2320</v>
          </cell>
          <cell r="G374" t="str">
            <v>GSS Eastern Operations</v>
          </cell>
          <cell r="H374" t="str">
            <v>USU</v>
          </cell>
          <cell r="I374" t="str">
            <v>GS</v>
          </cell>
          <cell r="J374" t="str">
            <v>NETCO</v>
          </cell>
          <cell r="K374" t="str">
            <v>1143</v>
          </cell>
          <cell r="L374" t="str">
            <v>NE-Omaha-Capitol Ave</v>
          </cell>
          <cell r="M374" t="str">
            <v>NE</v>
          </cell>
          <cell r="N374" t="str">
            <v>2271</v>
          </cell>
          <cell r="O374" t="str">
            <v>Sr Business Analyst GS</v>
          </cell>
          <cell r="P374" t="str">
            <v>00</v>
          </cell>
          <cell r="Q374" t="str">
            <v>Exempt</v>
          </cell>
          <cell r="R374" t="str">
            <v>1996-07-22</v>
          </cell>
          <cell r="S374" t="str">
            <v/>
          </cell>
          <cell r="T374" t="str">
            <v>1996-07-22</v>
          </cell>
        </row>
        <row r="375">
          <cell r="A375" t="str">
            <v>Carlson,Christie L</v>
          </cell>
          <cell r="B375" t="str">
            <v>003815</v>
          </cell>
          <cell r="C375" t="str">
            <v>Full-Time</v>
          </cell>
          <cell r="D375" t="str">
            <v>UCU</v>
          </cell>
          <cell r="E375">
            <v>40</v>
          </cell>
          <cell r="F375" t="str">
            <v>2318</v>
          </cell>
          <cell r="G375" t="str">
            <v>GSS Northern Operations</v>
          </cell>
          <cell r="H375" t="str">
            <v>USU</v>
          </cell>
          <cell r="I375" t="str">
            <v>GS</v>
          </cell>
          <cell r="J375" t="str">
            <v>NETCO</v>
          </cell>
          <cell r="K375" t="str">
            <v>1143</v>
          </cell>
          <cell r="L375" t="str">
            <v>NE-Omaha-Capitol Ave</v>
          </cell>
          <cell r="M375" t="str">
            <v>NE</v>
          </cell>
          <cell r="N375" t="str">
            <v>1369</v>
          </cell>
          <cell r="O375" t="str">
            <v>Gas Volume Analyst</v>
          </cell>
          <cell r="P375" t="str">
            <v>00</v>
          </cell>
          <cell r="Q375" t="str">
            <v>Exempt</v>
          </cell>
          <cell r="R375" t="str">
            <v>1985-06-11</v>
          </cell>
          <cell r="S375" t="str">
            <v/>
          </cell>
          <cell r="T375" t="str">
            <v>1985-06-11</v>
          </cell>
        </row>
        <row r="376">
          <cell r="A376" t="str">
            <v>Carlson,Gerald L</v>
          </cell>
          <cell r="B376" t="str">
            <v>001980</v>
          </cell>
          <cell r="C376" t="str">
            <v>Full-Time</v>
          </cell>
          <cell r="D376" t="str">
            <v>UCU</v>
          </cell>
          <cell r="E376">
            <v>40</v>
          </cell>
          <cell r="F376" t="str">
            <v>5772</v>
          </cell>
          <cell r="G376" t="str">
            <v>NE South Region</v>
          </cell>
          <cell r="H376" t="str">
            <v>USU</v>
          </cell>
          <cell r="I376" t="str">
            <v>CS</v>
          </cell>
          <cell r="J376" t="str">
            <v>PNNEG</v>
          </cell>
          <cell r="K376" t="str">
            <v>1107</v>
          </cell>
          <cell r="L376" t="str">
            <v>NE-Fairbury</v>
          </cell>
          <cell r="M376" t="str">
            <v>NE</v>
          </cell>
          <cell r="N376" t="str">
            <v>1138</v>
          </cell>
          <cell r="O376" t="str">
            <v>Appliance Repair Technician</v>
          </cell>
          <cell r="P376" t="str">
            <v>00</v>
          </cell>
          <cell r="Q376" t="str">
            <v>Nonexempt</v>
          </cell>
          <cell r="R376" t="str">
            <v>1989-11-20</v>
          </cell>
          <cell r="S376" t="str">
            <v/>
          </cell>
          <cell r="T376" t="str">
            <v>1989-11-20</v>
          </cell>
        </row>
        <row r="377">
          <cell r="A377" t="str">
            <v>Carlson,Harold E</v>
          </cell>
          <cell r="B377" t="str">
            <v>003670</v>
          </cell>
          <cell r="C377" t="str">
            <v>Full-Time</v>
          </cell>
          <cell r="D377" t="str">
            <v>UCU</v>
          </cell>
          <cell r="E377">
            <v>40</v>
          </cell>
          <cell r="F377" t="str">
            <v>5383</v>
          </cell>
          <cell r="G377" t="str">
            <v>Lawrence Gas Field Svcs</v>
          </cell>
          <cell r="H377" t="str">
            <v>USU</v>
          </cell>
          <cell r="I377" t="str">
            <v>OP</v>
          </cell>
          <cell r="J377" t="str">
            <v>PNKSG</v>
          </cell>
          <cell r="K377" t="str">
            <v>1039</v>
          </cell>
          <cell r="L377" t="str">
            <v>KS-Lawrence-E 8th St</v>
          </cell>
          <cell r="M377" t="str">
            <v>KS</v>
          </cell>
          <cell r="N377" t="str">
            <v>2472</v>
          </cell>
          <cell r="O377" t="str">
            <v>Operations Technician (UN11)</v>
          </cell>
          <cell r="P377" t="str">
            <v>11</v>
          </cell>
          <cell r="Q377" t="str">
            <v>Nonexempt</v>
          </cell>
          <cell r="R377" t="str">
            <v>1989-03-27</v>
          </cell>
          <cell r="S377" t="str">
            <v/>
          </cell>
          <cell r="T377" t="str">
            <v>1989-03-27</v>
          </cell>
        </row>
        <row r="378">
          <cell r="A378" t="str">
            <v>Carlson,James W</v>
          </cell>
          <cell r="B378" t="str">
            <v>009972</v>
          </cell>
          <cell r="C378" t="str">
            <v>Full-Time</v>
          </cell>
          <cell r="D378" t="str">
            <v>UCU</v>
          </cell>
          <cell r="E378">
            <v>40</v>
          </cell>
          <cell r="F378" t="str">
            <v>5702</v>
          </cell>
          <cell r="G378" t="str">
            <v>Customer Srv Ctr-Raytown</v>
          </cell>
          <cell r="H378" t="str">
            <v>USU</v>
          </cell>
          <cell r="I378" t="str">
            <v>CH</v>
          </cell>
          <cell r="J378" t="str">
            <v>NETCO</v>
          </cell>
          <cell r="K378" t="str">
            <v>1000</v>
          </cell>
          <cell r="L378" t="str">
            <v>MO-Raytown</v>
          </cell>
          <cell r="M378" t="str">
            <v>MO</v>
          </cell>
          <cell r="N378" t="str">
            <v>3154</v>
          </cell>
          <cell r="O378" t="str">
            <v>Customer Resolution Specialist</v>
          </cell>
          <cell r="P378" t="str">
            <v>00</v>
          </cell>
          <cell r="Q378" t="str">
            <v>Nonexempt</v>
          </cell>
          <cell r="R378" t="str">
            <v>2002-12-23</v>
          </cell>
          <cell r="S378" t="str">
            <v/>
          </cell>
          <cell r="T378" t="str">
            <v>2002-12-23</v>
          </cell>
        </row>
        <row r="379">
          <cell r="A379" t="str">
            <v>Carlson,Jeffrey E</v>
          </cell>
          <cell r="B379" t="str">
            <v>010075</v>
          </cell>
          <cell r="C379" t="str">
            <v>Full-Time</v>
          </cell>
          <cell r="D379" t="str">
            <v>UCU</v>
          </cell>
          <cell r="E379">
            <v>40</v>
          </cell>
          <cell r="F379" t="str">
            <v>6173</v>
          </cell>
          <cell r="G379" t="str">
            <v>MN Gas VP HQ</v>
          </cell>
          <cell r="H379" t="str">
            <v>USU</v>
          </cell>
          <cell r="I379" t="str">
            <v>CC</v>
          </cell>
          <cell r="J379" t="str">
            <v>NETCO</v>
          </cell>
          <cell r="K379" t="str">
            <v>1069</v>
          </cell>
          <cell r="L379" t="str">
            <v>MN-Rosemount</v>
          </cell>
          <cell r="M379" t="str">
            <v>MN</v>
          </cell>
          <cell r="N379" t="str">
            <v>1865</v>
          </cell>
          <cell r="O379" t="str">
            <v>Product Manager</v>
          </cell>
          <cell r="P379" t="str">
            <v>00</v>
          </cell>
          <cell r="Q379" t="str">
            <v>Exempt</v>
          </cell>
          <cell r="R379" t="str">
            <v>2003-05-19</v>
          </cell>
          <cell r="S379" t="str">
            <v/>
          </cell>
          <cell r="T379" t="str">
            <v>2003-05-19</v>
          </cell>
        </row>
        <row r="380">
          <cell r="A380" t="str">
            <v>Carlson,Kimberly S</v>
          </cell>
          <cell r="B380" t="str">
            <v>000868</v>
          </cell>
          <cell r="C380" t="str">
            <v>Full-Time</v>
          </cell>
          <cell r="D380" t="str">
            <v>UCU</v>
          </cell>
          <cell r="E380">
            <v>40</v>
          </cell>
          <cell r="F380" t="str">
            <v>1003</v>
          </cell>
          <cell r="G380" t="str">
            <v>Sibley General</v>
          </cell>
          <cell r="H380" t="str">
            <v>USU</v>
          </cell>
          <cell r="I380" t="str">
            <v>PS</v>
          </cell>
          <cell r="J380" t="str">
            <v>MPMOE</v>
          </cell>
          <cell r="K380" t="str">
            <v>1095</v>
          </cell>
          <cell r="L380" t="str">
            <v>MO-Sibley</v>
          </cell>
          <cell r="M380" t="str">
            <v>MO</v>
          </cell>
          <cell r="N380" t="str">
            <v>U344</v>
          </cell>
          <cell r="O380" t="str">
            <v>Plant Assistant</v>
          </cell>
          <cell r="P380" t="str">
            <v>24</v>
          </cell>
          <cell r="Q380" t="str">
            <v>Nonexempt</v>
          </cell>
          <cell r="R380" t="str">
            <v>1994-08-15</v>
          </cell>
          <cell r="S380" t="str">
            <v/>
          </cell>
          <cell r="T380" t="str">
            <v>1994-08-15</v>
          </cell>
        </row>
        <row r="381">
          <cell r="A381" t="str">
            <v>Carlson,Mark R</v>
          </cell>
          <cell r="B381" t="str">
            <v>011064</v>
          </cell>
          <cell r="C381" t="str">
            <v>Full-Time</v>
          </cell>
          <cell r="D381" t="str">
            <v>UCU</v>
          </cell>
          <cell r="E381">
            <v>40</v>
          </cell>
          <cell r="F381" t="str">
            <v>5356</v>
          </cell>
          <cell r="G381" t="str">
            <v>Maryville/Mound City El NetOps</v>
          </cell>
          <cell r="H381" t="str">
            <v>USU</v>
          </cell>
          <cell r="I381" t="str">
            <v>OP</v>
          </cell>
          <cell r="J381" t="str">
            <v>SJMOE</v>
          </cell>
          <cell r="K381" t="str">
            <v>1280</v>
          </cell>
          <cell r="L381" t="str">
            <v>MO-Maryville</v>
          </cell>
          <cell r="M381" t="str">
            <v>MO</v>
          </cell>
          <cell r="N381" t="str">
            <v>S1017</v>
          </cell>
          <cell r="O381" t="str">
            <v>Lineman Apprentice Grade 3</v>
          </cell>
          <cell r="P381" t="str">
            <v>13</v>
          </cell>
          <cell r="Q381" t="str">
            <v>Nonexempt</v>
          </cell>
          <cell r="R381" t="str">
            <v>2006-05-22</v>
          </cell>
          <cell r="S381" t="str">
            <v/>
          </cell>
          <cell r="T381" t="str">
            <v>2006-05-22</v>
          </cell>
        </row>
        <row r="382">
          <cell r="A382" t="str">
            <v>Carlson,Randy F</v>
          </cell>
          <cell r="B382" t="str">
            <v>001613</v>
          </cell>
          <cell r="C382" t="str">
            <v>Full-Time</v>
          </cell>
          <cell r="D382" t="str">
            <v>UCU</v>
          </cell>
          <cell r="E382">
            <v>40</v>
          </cell>
          <cell r="F382" t="str">
            <v>5832</v>
          </cell>
          <cell r="G382" t="str">
            <v>Rochester</v>
          </cell>
          <cell r="H382" t="str">
            <v>USU</v>
          </cell>
          <cell r="I382" t="str">
            <v>CS</v>
          </cell>
          <cell r="J382" t="str">
            <v>PNMNG</v>
          </cell>
          <cell r="K382" t="str">
            <v>1065</v>
          </cell>
          <cell r="L382" t="str">
            <v>MN-La Crescent</v>
          </cell>
          <cell r="M382" t="str">
            <v>MN</v>
          </cell>
          <cell r="N382" t="str">
            <v>2153</v>
          </cell>
          <cell r="O382" t="str">
            <v>Lead Appliance Repair Tech</v>
          </cell>
          <cell r="P382" t="str">
            <v>00</v>
          </cell>
          <cell r="Q382" t="str">
            <v>Nonexempt</v>
          </cell>
          <cell r="R382" t="str">
            <v>1992-01-02</v>
          </cell>
          <cell r="S382" t="str">
            <v/>
          </cell>
          <cell r="T382" t="str">
            <v>1992-01-02</v>
          </cell>
        </row>
        <row r="383">
          <cell r="A383" t="str">
            <v>Carlson,Steven B</v>
          </cell>
          <cell r="B383" t="str">
            <v>009441</v>
          </cell>
          <cell r="C383" t="str">
            <v>Full-Time</v>
          </cell>
          <cell r="D383" t="str">
            <v>UCU</v>
          </cell>
          <cell r="E383">
            <v>40</v>
          </cell>
          <cell r="F383" t="str">
            <v>5340</v>
          </cell>
          <cell r="G383" t="str">
            <v>Liberty Elec Network Ops</v>
          </cell>
          <cell r="H383" t="str">
            <v>USU</v>
          </cell>
          <cell r="I383" t="str">
            <v>OP</v>
          </cell>
          <cell r="J383" t="str">
            <v>MPMOE</v>
          </cell>
          <cell r="K383" t="str">
            <v>1084</v>
          </cell>
          <cell r="L383" t="str">
            <v>MO-Liberty</v>
          </cell>
          <cell r="M383" t="str">
            <v>MO</v>
          </cell>
          <cell r="N383" t="str">
            <v>U208</v>
          </cell>
          <cell r="O383" t="str">
            <v>Journeyman Lineman</v>
          </cell>
          <cell r="P383" t="str">
            <v>24</v>
          </cell>
          <cell r="Q383" t="str">
            <v>Nonexempt</v>
          </cell>
          <cell r="R383" t="str">
            <v>2002-02-18</v>
          </cell>
          <cell r="S383" t="str">
            <v/>
          </cell>
          <cell r="T383" t="str">
            <v>2002-02-18</v>
          </cell>
        </row>
        <row r="384">
          <cell r="A384" t="str">
            <v>Carlton,Matthew L</v>
          </cell>
          <cell r="B384" t="str">
            <v>005975</v>
          </cell>
          <cell r="C384" t="str">
            <v>Full-Time</v>
          </cell>
          <cell r="D384" t="str">
            <v>UCU</v>
          </cell>
          <cell r="E384">
            <v>40</v>
          </cell>
          <cell r="F384" t="str">
            <v>1156</v>
          </cell>
          <cell r="G384" t="str">
            <v>MEP Origination</v>
          </cell>
          <cell r="H384" t="str">
            <v>AQU</v>
          </cell>
          <cell r="I384" t="str">
            <v>ME</v>
          </cell>
          <cell r="J384" t="str">
            <v>MEP</v>
          </cell>
          <cell r="K384" t="str">
            <v>1082</v>
          </cell>
          <cell r="L384" t="str">
            <v>MO-Kansas City-W Ninth</v>
          </cell>
          <cell r="M384" t="str">
            <v>MO</v>
          </cell>
          <cell r="N384" t="str">
            <v>1190</v>
          </cell>
          <cell r="O384" t="str">
            <v>Trader AEC/CF</v>
          </cell>
          <cell r="P384" t="str">
            <v>00</v>
          </cell>
          <cell r="Q384" t="str">
            <v>Exempt</v>
          </cell>
          <cell r="R384" t="str">
            <v>2000-05-17</v>
          </cell>
          <cell r="S384" t="str">
            <v>2003-01-07</v>
          </cell>
          <cell r="T384" t="str">
            <v>2000-05-17</v>
          </cell>
        </row>
        <row r="385">
          <cell r="A385" t="str">
            <v>Carmine,Brent A</v>
          </cell>
          <cell r="B385" t="str">
            <v>010317</v>
          </cell>
          <cell r="C385" t="str">
            <v>Full-Time</v>
          </cell>
          <cell r="D385" t="str">
            <v>UCU</v>
          </cell>
          <cell r="E385">
            <v>40</v>
          </cell>
          <cell r="F385" t="str">
            <v>5340</v>
          </cell>
          <cell r="G385" t="str">
            <v>Liberty Elec Network Ops</v>
          </cell>
          <cell r="H385" t="str">
            <v>USU</v>
          </cell>
          <cell r="I385" t="str">
            <v>OP</v>
          </cell>
          <cell r="J385" t="str">
            <v>MPMOE</v>
          </cell>
          <cell r="K385" t="str">
            <v>1084</v>
          </cell>
          <cell r="L385" t="str">
            <v>MO-Liberty</v>
          </cell>
          <cell r="M385" t="str">
            <v>MO</v>
          </cell>
          <cell r="N385" t="str">
            <v>U2107</v>
          </cell>
          <cell r="O385" t="str">
            <v>Appren Lineman 7th 6mo</v>
          </cell>
          <cell r="P385" t="str">
            <v>24</v>
          </cell>
          <cell r="Q385" t="str">
            <v>Nonexempt</v>
          </cell>
          <cell r="R385" t="str">
            <v>2003-12-29</v>
          </cell>
          <cell r="S385" t="str">
            <v/>
          </cell>
          <cell r="T385" t="str">
            <v>2003-12-29</v>
          </cell>
        </row>
        <row r="386">
          <cell r="A386" t="str">
            <v>Carney,James M</v>
          </cell>
          <cell r="B386" t="str">
            <v>001794</v>
          </cell>
          <cell r="C386" t="str">
            <v>Full-Time</v>
          </cell>
          <cell r="D386" t="str">
            <v>UCU</v>
          </cell>
          <cell r="E386">
            <v>40</v>
          </cell>
          <cell r="F386" t="str">
            <v>5832</v>
          </cell>
          <cell r="G386" t="str">
            <v>Rochester</v>
          </cell>
          <cell r="H386" t="str">
            <v>USU</v>
          </cell>
          <cell r="I386" t="str">
            <v>CS</v>
          </cell>
          <cell r="J386" t="str">
            <v>PNMNG</v>
          </cell>
          <cell r="K386" t="str">
            <v>1068</v>
          </cell>
          <cell r="L386" t="str">
            <v>MN-Rochester</v>
          </cell>
          <cell r="M386" t="str">
            <v>MN</v>
          </cell>
          <cell r="N386" t="str">
            <v>1525</v>
          </cell>
          <cell r="O386" t="str">
            <v>Operations Technician</v>
          </cell>
          <cell r="P386" t="str">
            <v>00</v>
          </cell>
          <cell r="Q386" t="str">
            <v>Nonexempt</v>
          </cell>
          <cell r="R386" t="str">
            <v>1993-09-13</v>
          </cell>
          <cell r="S386" t="str">
            <v/>
          </cell>
          <cell r="T386" t="str">
            <v>1993-09-13</v>
          </cell>
        </row>
        <row r="387">
          <cell r="A387" t="str">
            <v>Carolan,Faye A</v>
          </cell>
          <cell r="B387" t="str">
            <v>001666</v>
          </cell>
          <cell r="C387" t="str">
            <v>Full-Time</v>
          </cell>
          <cell r="D387" t="str">
            <v>UCU</v>
          </cell>
          <cell r="E387">
            <v>40</v>
          </cell>
          <cell r="F387" t="str">
            <v>5729</v>
          </cell>
          <cell r="G387" t="str">
            <v>Iowa Decorah Cust Serv</v>
          </cell>
          <cell r="H387" t="str">
            <v>USU</v>
          </cell>
          <cell r="I387" t="str">
            <v>CS</v>
          </cell>
          <cell r="J387" t="str">
            <v>PNIAG</v>
          </cell>
          <cell r="K387" t="str">
            <v>1017</v>
          </cell>
          <cell r="L387" t="str">
            <v>IA-Decorah</v>
          </cell>
          <cell r="M387" t="str">
            <v>IA</v>
          </cell>
          <cell r="N387" t="str">
            <v>1135</v>
          </cell>
          <cell r="O387" t="str">
            <v>Customer Service Associate Fie</v>
          </cell>
          <cell r="P387" t="str">
            <v>00</v>
          </cell>
          <cell r="Q387" t="str">
            <v>Nonexempt</v>
          </cell>
          <cell r="R387" t="str">
            <v>1994-06-01</v>
          </cell>
          <cell r="S387" t="str">
            <v/>
          </cell>
          <cell r="T387" t="str">
            <v>1994-06-01</v>
          </cell>
        </row>
        <row r="388">
          <cell r="A388" t="str">
            <v>Carpenter,Craig J</v>
          </cell>
          <cell r="B388" t="str">
            <v>000021</v>
          </cell>
          <cell r="C388" t="str">
            <v>Full-Time</v>
          </cell>
          <cell r="D388" t="str">
            <v>UCU</v>
          </cell>
          <cell r="E388">
            <v>40</v>
          </cell>
          <cell r="F388" t="str">
            <v>5842</v>
          </cell>
          <cell r="G388" t="str">
            <v>Cloquet</v>
          </cell>
          <cell r="H388" t="str">
            <v>USU</v>
          </cell>
          <cell r="I388" t="str">
            <v>CS</v>
          </cell>
          <cell r="J388" t="str">
            <v>NMMNG</v>
          </cell>
          <cell r="K388" t="str">
            <v>1060</v>
          </cell>
          <cell r="L388" t="str">
            <v>MN-Eveleth</v>
          </cell>
          <cell r="M388" t="str">
            <v>MN</v>
          </cell>
          <cell r="N388" t="str">
            <v>1594</v>
          </cell>
          <cell r="O388" t="str">
            <v>Service Tech Class 1 (UN26)</v>
          </cell>
          <cell r="P388" t="str">
            <v>26</v>
          </cell>
          <cell r="Q388" t="str">
            <v>Nonexempt</v>
          </cell>
          <cell r="R388" t="str">
            <v>1981-05-04</v>
          </cell>
          <cell r="S388" t="str">
            <v/>
          </cell>
          <cell r="T388" t="str">
            <v>1981-05-04</v>
          </cell>
        </row>
        <row r="389">
          <cell r="A389" t="str">
            <v>Carr,Kati K</v>
          </cell>
          <cell r="B389" t="str">
            <v>002953</v>
          </cell>
          <cell r="C389" t="str">
            <v>Part-Time</v>
          </cell>
          <cell r="D389" t="str">
            <v>UCU</v>
          </cell>
          <cell r="E389">
            <v>24</v>
          </cell>
          <cell r="F389" t="str">
            <v>4194</v>
          </cell>
          <cell r="G389" t="str">
            <v>Tax Department</v>
          </cell>
          <cell r="H389" t="str">
            <v>ESF</v>
          </cell>
          <cell r="I389" t="str">
            <v>AT</v>
          </cell>
          <cell r="J389" t="str">
            <v>AQLCP</v>
          </cell>
          <cell r="K389" t="str">
            <v>1082</v>
          </cell>
          <cell r="L389" t="str">
            <v>MO-Kansas City-W Ninth</v>
          </cell>
          <cell r="M389" t="str">
            <v>MO</v>
          </cell>
          <cell r="N389" t="str">
            <v>1013</v>
          </cell>
          <cell r="O389" t="str">
            <v>Sr Tax Analyst</v>
          </cell>
          <cell r="P389" t="str">
            <v>00</v>
          </cell>
          <cell r="Q389" t="str">
            <v>Exempt</v>
          </cell>
          <cell r="R389" t="str">
            <v>1996-05-28</v>
          </cell>
          <cell r="S389" t="str">
            <v/>
          </cell>
          <cell r="T389" t="str">
            <v>1996-05-28</v>
          </cell>
        </row>
        <row r="390">
          <cell r="A390" t="str">
            <v>Carradus,Gary L</v>
          </cell>
          <cell r="B390" t="str">
            <v>001817</v>
          </cell>
          <cell r="C390" t="str">
            <v>Full-Time</v>
          </cell>
          <cell r="D390" t="str">
            <v>UCU</v>
          </cell>
          <cell r="E390">
            <v>40</v>
          </cell>
          <cell r="F390" t="str">
            <v>5733</v>
          </cell>
          <cell r="G390" t="str">
            <v>Iowa Dubuque Cust Serv</v>
          </cell>
          <cell r="H390" t="str">
            <v>USU</v>
          </cell>
          <cell r="I390" t="str">
            <v>CS</v>
          </cell>
          <cell r="J390" t="str">
            <v>PNIAG</v>
          </cell>
          <cell r="K390" t="str">
            <v>1019</v>
          </cell>
          <cell r="L390" t="str">
            <v>IA-Dubuque-Cedar Cross Rd</v>
          </cell>
          <cell r="M390" t="str">
            <v>IA</v>
          </cell>
          <cell r="N390" t="str">
            <v>3171</v>
          </cell>
          <cell r="O390" t="str">
            <v>Service Technician (UN28)</v>
          </cell>
          <cell r="P390" t="str">
            <v>28</v>
          </cell>
          <cell r="Q390" t="str">
            <v>Nonexempt</v>
          </cell>
          <cell r="R390" t="str">
            <v>1977-01-01</v>
          </cell>
          <cell r="S390" t="str">
            <v/>
          </cell>
          <cell r="T390" t="str">
            <v>1977-01-01</v>
          </cell>
        </row>
        <row r="391">
          <cell r="A391" t="str">
            <v>Carrigan,Mark P</v>
          </cell>
          <cell r="B391" t="str">
            <v>002168</v>
          </cell>
          <cell r="C391" t="str">
            <v>Full-Time</v>
          </cell>
          <cell r="D391" t="str">
            <v>UCU</v>
          </cell>
          <cell r="E391">
            <v>40</v>
          </cell>
          <cell r="F391" t="str">
            <v>5732</v>
          </cell>
          <cell r="G391" t="str">
            <v>Iowa Spencer</v>
          </cell>
          <cell r="H391" t="str">
            <v>USU</v>
          </cell>
          <cell r="I391" t="str">
            <v>CS</v>
          </cell>
          <cell r="J391" t="str">
            <v>PNIAG</v>
          </cell>
          <cell r="K391" t="str">
            <v>1024</v>
          </cell>
          <cell r="L391" t="str">
            <v>IA-Spencer</v>
          </cell>
          <cell r="M391" t="str">
            <v>IA</v>
          </cell>
          <cell r="N391" t="str">
            <v>3171</v>
          </cell>
          <cell r="O391" t="str">
            <v>Service Technician (UN28)</v>
          </cell>
          <cell r="P391" t="str">
            <v>28</v>
          </cell>
          <cell r="Q391" t="str">
            <v>Nonexempt</v>
          </cell>
          <cell r="R391" t="str">
            <v>1991-07-01</v>
          </cell>
          <cell r="S391" t="str">
            <v/>
          </cell>
          <cell r="T391" t="str">
            <v>1991-07-01</v>
          </cell>
        </row>
        <row r="392">
          <cell r="A392" t="str">
            <v>Carter,Joseph W</v>
          </cell>
          <cell r="B392" t="str">
            <v>010951</v>
          </cell>
          <cell r="C392" t="str">
            <v>Full-Time</v>
          </cell>
          <cell r="D392" t="str">
            <v>UCU</v>
          </cell>
          <cell r="E392">
            <v>40</v>
          </cell>
          <cell r="F392" t="str">
            <v>5306</v>
          </cell>
          <cell r="G392" t="str">
            <v>Canon City Elec Network Ops</v>
          </cell>
          <cell r="H392" t="str">
            <v>USU</v>
          </cell>
          <cell r="I392" t="str">
            <v>OP</v>
          </cell>
          <cell r="J392" t="str">
            <v>WPCOE</v>
          </cell>
          <cell r="K392" t="str">
            <v>1013</v>
          </cell>
          <cell r="L392" t="str">
            <v>CO-Victor</v>
          </cell>
          <cell r="M392" t="str">
            <v>CO</v>
          </cell>
          <cell r="N392" t="str">
            <v>1672</v>
          </cell>
          <cell r="O392" t="str">
            <v>Line Serviceman (UN21)</v>
          </cell>
          <cell r="P392" t="str">
            <v>21</v>
          </cell>
          <cell r="Q392" t="str">
            <v>Nonexempt</v>
          </cell>
          <cell r="R392" t="str">
            <v>2005-12-01</v>
          </cell>
          <cell r="S392" t="str">
            <v/>
          </cell>
          <cell r="T392" t="str">
            <v>2005-12-01</v>
          </cell>
        </row>
        <row r="393">
          <cell r="A393" t="str">
            <v>Carver,Robert G</v>
          </cell>
          <cell r="B393" t="str">
            <v>011008</v>
          </cell>
          <cell r="C393" t="str">
            <v>Full-Time</v>
          </cell>
          <cell r="D393" t="str">
            <v>UCU</v>
          </cell>
          <cell r="E393">
            <v>40</v>
          </cell>
          <cell r="F393" t="str">
            <v>5702</v>
          </cell>
          <cell r="G393" t="str">
            <v>Customer Srv Ctr-Raytown</v>
          </cell>
          <cell r="H393" t="str">
            <v>USU</v>
          </cell>
          <cell r="I393" t="str">
            <v>CH</v>
          </cell>
          <cell r="J393" t="str">
            <v>NETCO</v>
          </cell>
          <cell r="K393" t="str">
            <v>1000</v>
          </cell>
          <cell r="L393" t="str">
            <v>MO-Raytown</v>
          </cell>
          <cell r="M393" t="str">
            <v>MO</v>
          </cell>
          <cell r="N393" t="str">
            <v>1047</v>
          </cell>
          <cell r="O393" t="str">
            <v>Customer Service Associate CC</v>
          </cell>
          <cell r="P393" t="str">
            <v>00</v>
          </cell>
          <cell r="Q393" t="str">
            <v>Nonexempt</v>
          </cell>
          <cell r="R393" t="str">
            <v>2006-03-20</v>
          </cell>
          <cell r="S393" t="str">
            <v>2006-04-04</v>
          </cell>
          <cell r="T393" t="str">
            <v>2006-04-04</v>
          </cell>
        </row>
        <row r="394">
          <cell r="A394" t="str">
            <v>Case,Robert L</v>
          </cell>
          <cell r="B394" t="str">
            <v>000022</v>
          </cell>
          <cell r="C394" t="str">
            <v>Full-Time</v>
          </cell>
          <cell r="D394" t="str">
            <v>UCU</v>
          </cell>
          <cell r="E394">
            <v>40</v>
          </cell>
          <cell r="F394" t="str">
            <v>5842</v>
          </cell>
          <cell r="G394" t="str">
            <v>Cloquet</v>
          </cell>
          <cell r="H394" t="str">
            <v>USU</v>
          </cell>
          <cell r="I394" t="str">
            <v>CS</v>
          </cell>
          <cell r="J394" t="str">
            <v>NMMNG</v>
          </cell>
          <cell r="K394" t="str">
            <v>1063</v>
          </cell>
          <cell r="L394" t="str">
            <v>MN-International Falls</v>
          </cell>
          <cell r="M394" t="str">
            <v>MN</v>
          </cell>
          <cell r="N394" t="str">
            <v>1594</v>
          </cell>
          <cell r="O394" t="str">
            <v>Service Tech Class 1 (UN26)</v>
          </cell>
          <cell r="P394" t="str">
            <v>26</v>
          </cell>
          <cell r="Q394" t="str">
            <v>Nonexempt</v>
          </cell>
          <cell r="R394" t="str">
            <v>1974-07-29</v>
          </cell>
          <cell r="S394" t="str">
            <v/>
          </cell>
          <cell r="T394" t="str">
            <v>1974-07-29</v>
          </cell>
        </row>
        <row r="395">
          <cell r="A395" t="str">
            <v>Casey,Gerald L</v>
          </cell>
          <cell r="B395" t="str">
            <v>000515</v>
          </cell>
          <cell r="C395" t="str">
            <v>Full-Time</v>
          </cell>
          <cell r="D395" t="str">
            <v>UCU</v>
          </cell>
          <cell r="E395">
            <v>40</v>
          </cell>
          <cell r="F395" t="str">
            <v>5310</v>
          </cell>
          <cell r="G395" t="str">
            <v>Northern KS Elec Network Ops</v>
          </cell>
          <cell r="H395" t="str">
            <v>USU</v>
          </cell>
          <cell r="I395" t="str">
            <v>OP</v>
          </cell>
          <cell r="J395" t="str">
            <v>WPKSE</v>
          </cell>
          <cell r="K395" t="str">
            <v>1045</v>
          </cell>
          <cell r="L395" t="str">
            <v>KS-Phillipsburg</v>
          </cell>
          <cell r="M395" t="str">
            <v>KS</v>
          </cell>
          <cell r="N395" t="str">
            <v>3087</v>
          </cell>
          <cell r="O395" t="str">
            <v>Operations Supv Field</v>
          </cell>
          <cell r="P395" t="str">
            <v>00</v>
          </cell>
          <cell r="Q395" t="str">
            <v>Exempt</v>
          </cell>
          <cell r="R395" t="str">
            <v>1983-07-25</v>
          </cell>
          <cell r="S395" t="str">
            <v/>
          </cell>
          <cell r="T395" t="str">
            <v>1983-07-25</v>
          </cell>
        </row>
        <row r="396">
          <cell r="A396" t="str">
            <v>Casias,Reuben H</v>
          </cell>
          <cell r="B396" t="str">
            <v>001395</v>
          </cell>
          <cell r="C396" t="str">
            <v>Full-Time</v>
          </cell>
          <cell r="D396" t="str">
            <v>UCU</v>
          </cell>
          <cell r="E396">
            <v>40</v>
          </cell>
          <cell r="F396" t="str">
            <v>5399</v>
          </cell>
          <cell r="G396" t="str">
            <v>Fountain Gas Field Svcs</v>
          </cell>
          <cell r="H396" t="str">
            <v>USU</v>
          </cell>
          <cell r="I396" t="str">
            <v>OP</v>
          </cell>
          <cell r="J396" t="str">
            <v>PNCOG</v>
          </cell>
          <cell r="K396" t="str">
            <v>1006</v>
          </cell>
          <cell r="L396" t="str">
            <v>CO-Fountain</v>
          </cell>
          <cell r="M396" t="str">
            <v>CO</v>
          </cell>
          <cell r="N396" t="str">
            <v>1529</v>
          </cell>
          <cell r="O396" t="str">
            <v>Utility Service Technician</v>
          </cell>
          <cell r="P396" t="str">
            <v>00</v>
          </cell>
          <cell r="Q396" t="str">
            <v>Nonexempt</v>
          </cell>
          <cell r="R396" t="str">
            <v>1997-12-08</v>
          </cell>
          <cell r="S396" t="str">
            <v/>
          </cell>
          <cell r="T396" t="str">
            <v>1997-12-08</v>
          </cell>
        </row>
        <row r="397">
          <cell r="A397" t="str">
            <v>Castillo,Manuel L</v>
          </cell>
          <cell r="B397" t="str">
            <v>000620</v>
          </cell>
          <cell r="C397" t="str">
            <v>Full-Time</v>
          </cell>
          <cell r="D397" t="str">
            <v>UCU</v>
          </cell>
          <cell r="E397">
            <v>40</v>
          </cell>
          <cell r="F397" t="str">
            <v>5372</v>
          </cell>
          <cell r="G397" t="str">
            <v>CO Substation Maintenance</v>
          </cell>
          <cell r="H397" t="str">
            <v>USU</v>
          </cell>
          <cell r="I397" t="str">
            <v>OP</v>
          </cell>
          <cell r="J397" t="str">
            <v>WPCOE</v>
          </cell>
          <cell r="K397" t="str">
            <v>1011</v>
          </cell>
          <cell r="L397" t="str">
            <v>CO-Pueblo-S Victoria Ave</v>
          </cell>
          <cell r="M397" t="str">
            <v>CO</v>
          </cell>
          <cell r="N397" t="str">
            <v>1686</v>
          </cell>
          <cell r="O397" t="str">
            <v>Relay Tech - Electric (UN21)</v>
          </cell>
          <cell r="P397" t="str">
            <v>21</v>
          </cell>
          <cell r="Q397" t="str">
            <v>Nonexempt</v>
          </cell>
          <cell r="R397" t="str">
            <v>1996-10-21</v>
          </cell>
          <cell r="S397" t="str">
            <v/>
          </cell>
          <cell r="T397" t="str">
            <v>1996-10-21</v>
          </cell>
        </row>
        <row r="398">
          <cell r="A398" t="str">
            <v>Castro,Frank A</v>
          </cell>
          <cell r="B398" t="str">
            <v>000372</v>
          </cell>
          <cell r="C398" t="str">
            <v>Full-Time</v>
          </cell>
          <cell r="D398" t="str">
            <v>UCU</v>
          </cell>
          <cell r="E398">
            <v>40</v>
          </cell>
          <cell r="F398" t="str">
            <v>5303</v>
          </cell>
          <cell r="G398" t="str">
            <v>Pueblo Network Ops</v>
          </cell>
          <cell r="H398" t="str">
            <v>USU</v>
          </cell>
          <cell r="I398" t="str">
            <v>OP</v>
          </cell>
          <cell r="J398" t="str">
            <v>WPCOE</v>
          </cell>
          <cell r="K398" t="str">
            <v>1011</v>
          </cell>
          <cell r="L398" t="str">
            <v>CO-Pueblo-S Victoria Ave</v>
          </cell>
          <cell r="M398" t="str">
            <v>CO</v>
          </cell>
          <cell r="N398" t="str">
            <v>1671</v>
          </cell>
          <cell r="O398" t="str">
            <v>Line Svc Foreman (UN21)</v>
          </cell>
          <cell r="P398" t="str">
            <v>21</v>
          </cell>
          <cell r="Q398" t="str">
            <v>Nonexempt</v>
          </cell>
          <cell r="R398" t="str">
            <v>1973-08-15</v>
          </cell>
          <cell r="S398" t="str">
            <v/>
          </cell>
          <cell r="T398" t="str">
            <v>1973-08-15</v>
          </cell>
        </row>
        <row r="399">
          <cell r="A399" t="str">
            <v>Cathy,Jean A</v>
          </cell>
          <cell r="B399" t="str">
            <v>005052</v>
          </cell>
          <cell r="C399" t="str">
            <v>Full-Time</v>
          </cell>
          <cell r="D399" t="str">
            <v>UCU</v>
          </cell>
          <cell r="E399">
            <v>40</v>
          </cell>
          <cell r="F399" t="str">
            <v>5699</v>
          </cell>
          <cell r="G399" t="str">
            <v>Centralized Services VP</v>
          </cell>
          <cell r="H399" t="str">
            <v>USU</v>
          </cell>
          <cell r="I399" t="str">
            <v>CL</v>
          </cell>
          <cell r="J399" t="str">
            <v>NETCO</v>
          </cell>
          <cell r="K399" t="str">
            <v>1000</v>
          </cell>
          <cell r="L399" t="str">
            <v>MO-Raytown</v>
          </cell>
          <cell r="M399" t="str">
            <v>MO</v>
          </cell>
          <cell r="N399" t="str">
            <v>2949</v>
          </cell>
          <cell r="O399" t="str">
            <v>Dir Accounts Receivable CS</v>
          </cell>
          <cell r="P399" t="str">
            <v>00</v>
          </cell>
          <cell r="Q399" t="str">
            <v>Exempt</v>
          </cell>
          <cell r="R399" t="str">
            <v>1999-06-01</v>
          </cell>
          <cell r="S399" t="str">
            <v/>
          </cell>
          <cell r="T399" t="str">
            <v>1999-06-01</v>
          </cell>
        </row>
        <row r="400">
          <cell r="A400" t="str">
            <v>Cauthon,Gary D</v>
          </cell>
          <cell r="B400" t="str">
            <v>008605</v>
          </cell>
          <cell r="C400" t="str">
            <v>Full-Time</v>
          </cell>
          <cell r="D400" t="str">
            <v>UCU</v>
          </cell>
          <cell r="E400">
            <v>40</v>
          </cell>
          <cell r="F400" t="str">
            <v>6360</v>
          </cell>
          <cell r="G400" t="str">
            <v>IT Cust Serv Applications</v>
          </cell>
          <cell r="H400" t="str">
            <v>USU</v>
          </cell>
          <cell r="I400" t="str">
            <v>IT</v>
          </cell>
          <cell r="J400" t="str">
            <v>NETCO</v>
          </cell>
          <cell r="K400" t="str">
            <v>1082</v>
          </cell>
          <cell r="L400" t="str">
            <v>MO-Kansas City-W Ninth</v>
          </cell>
          <cell r="M400" t="str">
            <v>MO</v>
          </cell>
          <cell r="N400" t="str">
            <v>1446</v>
          </cell>
          <cell r="O400" t="str">
            <v>Sr Systems Analyst</v>
          </cell>
          <cell r="P400" t="str">
            <v>00</v>
          </cell>
          <cell r="Q400" t="str">
            <v>Exempt</v>
          </cell>
          <cell r="R400" t="str">
            <v>2001-08-27</v>
          </cell>
          <cell r="S400" t="str">
            <v/>
          </cell>
          <cell r="T400" t="str">
            <v>2001-08-27</v>
          </cell>
        </row>
        <row r="401">
          <cell r="A401" t="str">
            <v>Cauthon,Wade A</v>
          </cell>
          <cell r="B401" t="str">
            <v>001802</v>
          </cell>
          <cell r="C401" t="str">
            <v>Full-Time</v>
          </cell>
          <cell r="D401" t="str">
            <v>UCU</v>
          </cell>
          <cell r="E401">
            <v>40</v>
          </cell>
          <cell r="F401" t="str">
            <v>5398</v>
          </cell>
          <cell r="G401" t="str">
            <v>General CO Gas Network Ops</v>
          </cell>
          <cell r="H401" t="str">
            <v>USU</v>
          </cell>
          <cell r="I401" t="str">
            <v>OP</v>
          </cell>
          <cell r="J401" t="str">
            <v>PNCOG</v>
          </cell>
          <cell r="K401" t="str">
            <v>1006</v>
          </cell>
          <cell r="L401" t="str">
            <v>CO-Fountain</v>
          </cell>
          <cell r="M401" t="str">
            <v>CO</v>
          </cell>
          <cell r="N401" t="str">
            <v>1553</v>
          </cell>
          <cell r="O401" t="str">
            <v>Lead Operations Tech</v>
          </cell>
          <cell r="P401" t="str">
            <v>00</v>
          </cell>
          <cell r="Q401" t="str">
            <v>Nonexempt</v>
          </cell>
          <cell r="R401" t="str">
            <v>1985-03-16</v>
          </cell>
          <cell r="S401" t="str">
            <v/>
          </cell>
          <cell r="T401" t="str">
            <v>1985-03-16</v>
          </cell>
        </row>
        <row r="402">
          <cell r="A402" t="str">
            <v>Caviness,Robert D</v>
          </cell>
          <cell r="B402" t="str">
            <v>000934</v>
          </cell>
          <cell r="C402" t="str">
            <v>Full-Time</v>
          </cell>
          <cell r="D402" t="str">
            <v>UCU</v>
          </cell>
          <cell r="E402">
            <v>40</v>
          </cell>
          <cell r="F402" t="str">
            <v>5373</v>
          </cell>
          <cell r="G402" t="str">
            <v>MPS Substation Maintenance</v>
          </cell>
          <cell r="H402" t="str">
            <v>USU</v>
          </cell>
          <cell r="I402" t="str">
            <v>TS</v>
          </cell>
          <cell r="J402" t="str">
            <v>MPMOE</v>
          </cell>
          <cell r="K402" t="str">
            <v>1097</v>
          </cell>
          <cell r="L402" t="str">
            <v>MO-Warrensburg</v>
          </cell>
          <cell r="M402" t="str">
            <v>MO</v>
          </cell>
          <cell r="N402" t="str">
            <v>U220</v>
          </cell>
          <cell r="O402" t="str">
            <v>Journeyman Substation</v>
          </cell>
          <cell r="P402" t="str">
            <v>24</v>
          </cell>
          <cell r="Q402" t="str">
            <v>Nonexempt</v>
          </cell>
          <cell r="R402" t="str">
            <v>1993-05-03</v>
          </cell>
          <cell r="S402" t="str">
            <v/>
          </cell>
          <cell r="T402" t="str">
            <v>1993-05-03</v>
          </cell>
        </row>
        <row r="403">
          <cell r="A403" t="str">
            <v>Cecil,Helen M</v>
          </cell>
          <cell r="B403" t="str">
            <v>000551</v>
          </cell>
          <cell r="C403" t="str">
            <v>Full-Time</v>
          </cell>
          <cell r="D403" t="str">
            <v>UCU</v>
          </cell>
          <cell r="E403">
            <v>40</v>
          </cell>
          <cell r="F403" t="str">
            <v>5313</v>
          </cell>
          <cell r="G403" t="str">
            <v>Southwest KS Elec Network Ops</v>
          </cell>
          <cell r="H403" t="str">
            <v>USU</v>
          </cell>
          <cell r="I403" t="str">
            <v>OP</v>
          </cell>
          <cell r="J403" t="str">
            <v>WPKSE</v>
          </cell>
          <cell r="K403" t="str">
            <v>1272</v>
          </cell>
          <cell r="L403" t="str">
            <v>KS-Dodge City-W Frontview</v>
          </cell>
          <cell r="M403" t="str">
            <v>KS</v>
          </cell>
          <cell r="N403" t="str">
            <v>1135</v>
          </cell>
          <cell r="O403" t="str">
            <v>Customer Service Associate Fie</v>
          </cell>
          <cell r="P403" t="str">
            <v>00</v>
          </cell>
          <cell r="Q403" t="str">
            <v>Nonexempt</v>
          </cell>
          <cell r="R403" t="str">
            <v>1980-10-13</v>
          </cell>
          <cell r="S403" t="str">
            <v/>
          </cell>
          <cell r="T403" t="str">
            <v>1980-10-13</v>
          </cell>
        </row>
        <row r="404">
          <cell r="A404" t="str">
            <v>Cerra,Benjamin M</v>
          </cell>
          <cell r="B404" t="str">
            <v>010956</v>
          </cell>
          <cell r="C404" t="str">
            <v>Full-Time</v>
          </cell>
          <cell r="D404" t="str">
            <v>UCU</v>
          </cell>
          <cell r="E404">
            <v>40</v>
          </cell>
          <cell r="F404" t="str">
            <v>1003</v>
          </cell>
          <cell r="G404" t="str">
            <v>Sibley General</v>
          </cell>
          <cell r="H404" t="str">
            <v>USU</v>
          </cell>
          <cell r="I404" t="str">
            <v>PS</v>
          </cell>
          <cell r="J404" t="str">
            <v>MPMOE</v>
          </cell>
          <cell r="K404" t="str">
            <v>1095</v>
          </cell>
          <cell r="L404" t="str">
            <v>MO-Sibley</v>
          </cell>
          <cell r="M404" t="str">
            <v>MO</v>
          </cell>
          <cell r="N404" t="str">
            <v>1541G</v>
          </cell>
          <cell r="O404" t="str">
            <v>Engineer I Generation</v>
          </cell>
          <cell r="P404" t="str">
            <v>00</v>
          </cell>
          <cell r="Q404" t="str">
            <v>Exempt</v>
          </cell>
          <cell r="R404" t="str">
            <v>2005-12-28</v>
          </cell>
          <cell r="S404" t="str">
            <v/>
          </cell>
          <cell r="T404" t="str">
            <v>2005-12-28</v>
          </cell>
        </row>
        <row r="405">
          <cell r="A405" t="str">
            <v>Cervantes,David D</v>
          </cell>
          <cell r="B405" t="str">
            <v>010595</v>
          </cell>
          <cell r="C405" t="str">
            <v>Full-Time</v>
          </cell>
          <cell r="D405" t="str">
            <v>UCU</v>
          </cell>
          <cell r="E405">
            <v>40</v>
          </cell>
          <cell r="F405" t="str">
            <v>5458</v>
          </cell>
          <cell r="G405" t="str">
            <v>Iowa Decorah Net Ops</v>
          </cell>
          <cell r="H405" t="str">
            <v>USU</v>
          </cell>
          <cell r="I405" t="str">
            <v>OP</v>
          </cell>
          <cell r="J405" t="str">
            <v>PNIAG</v>
          </cell>
          <cell r="K405" t="str">
            <v>1018</v>
          </cell>
          <cell r="L405" t="str">
            <v>IA-Denison</v>
          </cell>
          <cell r="M405" t="str">
            <v>IA</v>
          </cell>
          <cell r="N405" t="str">
            <v>3103</v>
          </cell>
          <cell r="O405" t="str">
            <v>Corr Leak Detection Tech(UN28)</v>
          </cell>
          <cell r="P405" t="str">
            <v>28</v>
          </cell>
          <cell r="Q405" t="str">
            <v>Nonexempt</v>
          </cell>
          <cell r="R405" t="str">
            <v>2004-10-11</v>
          </cell>
          <cell r="S405" t="str">
            <v/>
          </cell>
          <cell r="T405" t="str">
            <v>2004-10-11</v>
          </cell>
        </row>
        <row r="406">
          <cell r="A406" t="str">
            <v>Chalkley,Kelvin E</v>
          </cell>
          <cell r="B406" t="str">
            <v>009511</v>
          </cell>
          <cell r="C406" t="str">
            <v>Full-Time</v>
          </cell>
          <cell r="D406" t="str">
            <v>UCU</v>
          </cell>
          <cell r="E406">
            <v>40</v>
          </cell>
          <cell r="F406" t="str">
            <v>1008</v>
          </cell>
          <cell r="G406" t="str">
            <v>Judson Large-Dodge City</v>
          </cell>
          <cell r="H406" t="str">
            <v>USU</v>
          </cell>
          <cell r="I406" t="str">
            <v>PS</v>
          </cell>
          <cell r="J406" t="str">
            <v>WPKSE</v>
          </cell>
          <cell r="K406" t="str">
            <v>1155</v>
          </cell>
          <cell r="L406" t="str">
            <v>KS-Dodge City-Fort Dodge Rd</v>
          </cell>
          <cell r="M406" t="str">
            <v>KS</v>
          </cell>
          <cell r="N406" t="str">
            <v>1738</v>
          </cell>
          <cell r="O406" t="str">
            <v>Operator Technician (UN22)</v>
          </cell>
          <cell r="P406" t="str">
            <v>22</v>
          </cell>
          <cell r="Q406" t="str">
            <v>Nonexempt</v>
          </cell>
          <cell r="R406" t="str">
            <v>2002-02-11</v>
          </cell>
          <cell r="S406" t="str">
            <v/>
          </cell>
          <cell r="T406" t="str">
            <v>2002-02-11</v>
          </cell>
        </row>
        <row r="407">
          <cell r="A407" t="str">
            <v>Chambers,Shirley A</v>
          </cell>
          <cell r="B407" t="str">
            <v>000384</v>
          </cell>
          <cell r="C407" t="str">
            <v>Full-Time</v>
          </cell>
          <cell r="D407" t="str">
            <v>UCU</v>
          </cell>
          <cell r="E407">
            <v>40</v>
          </cell>
          <cell r="F407" t="str">
            <v>6175</v>
          </cell>
          <cell r="G407" t="str">
            <v>CO Electric Headquarters</v>
          </cell>
          <cell r="H407" t="str">
            <v>USU</v>
          </cell>
          <cell r="I407" t="str">
            <v>DE</v>
          </cell>
          <cell r="J407" t="str">
            <v>WPCOE</v>
          </cell>
          <cell r="K407" t="str">
            <v>1011</v>
          </cell>
          <cell r="L407" t="str">
            <v>CO-Pueblo-S Victoria Ave</v>
          </cell>
          <cell r="M407" t="str">
            <v>CO</v>
          </cell>
          <cell r="N407" t="str">
            <v>1003</v>
          </cell>
          <cell r="O407" t="str">
            <v>Sr Admin Assist</v>
          </cell>
          <cell r="P407" t="str">
            <v>00</v>
          </cell>
          <cell r="Q407" t="str">
            <v>Nonexempt</v>
          </cell>
          <cell r="R407" t="str">
            <v>1972-09-11</v>
          </cell>
          <cell r="S407" t="str">
            <v/>
          </cell>
          <cell r="T407" t="str">
            <v>1972-09-11</v>
          </cell>
        </row>
        <row r="408">
          <cell r="A408" t="str">
            <v>Chancey,Loren G</v>
          </cell>
          <cell r="B408" t="str">
            <v>003384</v>
          </cell>
          <cell r="C408" t="str">
            <v>Full-Time</v>
          </cell>
          <cell r="D408" t="str">
            <v>UCU</v>
          </cell>
          <cell r="E408">
            <v>40</v>
          </cell>
          <cell r="F408" t="str">
            <v>4290</v>
          </cell>
          <cell r="G408" t="str">
            <v>IT Fin/HR Applications</v>
          </cell>
          <cell r="H408" t="str">
            <v>ESF</v>
          </cell>
          <cell r="I408" t="str">
            <v>IT</v>
          </cell>
          <cell r="J408" t="str">
            <v>AQLCP</v>
          </cell>
          <cell r="K408" t="str">
            <v>1082</v>
          </cell>
          <cell r="L408" t="str">
            <v>MO-Kansas City-W Ninth</v>
          </cell>
          <cell r="M408" t="str">
            <v>MO</v>
          </cell>
          <cell r="N408" t="str">
            <v>1446</v>
          </cell>
          <cell r="O408" t="str">
            <v>Sr Systems Analyst</v>
          </cell>
          <cell r="P408" t="str">
            <v>00</v>
          </cell>
          <cell r="Q408" t="str">
            <v>Exempt</v>
          </cell>
          <cell r="R408" t="str">
            <v>1998-10-19</v>
          </cell>
          <cell r="S408" t="str">
            <v/>
          </cell>
          <cell r="T408" t="str">
            <v>1998-10-19</v>
          </cell>
        </row>
        <row r="409">
          <cell r="A409" t="str">
            <v>Chandler,James R</v>
          </cell>
          <cell r="B409" t="str">
            <v>005813</v>
          </cell>
          <cell r="C409" t="str">
            <v>Full-Time</v>
          </cell>
          <cell r="D409" t="str">
            <v>UCU</v>
          </cell>
          <cell r="E409">
            <v>40</v>
          </cell>
          <cell r="F409" t="str">
            <v>5710</v>
          </cell>
          <cell r="G409" t="str">
            <v>Credit and Collections</v>
          </cell>
          <cell r="H409" t="str">
            <v>USU</v>
          </cell>
          <cell r="I409" t="str">
            <v>CI</v>
          </cell>
          <cell r="J409" t="str">
            <v>NETCO</v>
          </cell>
          <cell r="K409" t="str">
            <v>1000</v>
          </cell>
          <cell r="L409" t="str">
            <v>MO-Raytown</v>
          </cell>
          <cell r="M409" t="str">
            <v>MO</v>
          </cell>
          <cell r="N409" t="str">
            <v>1065</v>
          </cell>
          <cell r="O409" t="str">
            <v>Assoc Supervisor</v>
          </cell>
          <cell r="P409" t="str">
            <v>00</v>
          </cell>
          <cell r="Q409" t="str">
            <v>Exempt</v>
          </cell>
          <cell r="R409" t="str">
            <v>2000-02-14</v>
          </cell>
          <cell r="S409" t="str">
            <v/>
          </cell>
          <cell r="T409" t="str">
            <v>2000-02-14</v>
          </cell>
        </row>
        <row r="410">
          <cell r="A410" t="str">
            <v>Chandler,Nancy E</v>
          </cell>
          <cell r="B410" t="str">
            <v>003251</v>
          </cell>
          <cell r="C410" t="str">
            <v>Full-Time</v>
          </cell>
          <cell r="D410" t="str">
            <v>UCU</v>
          </cell>
          <cell r="E410">
            <v>40</v>
          </cell>
          <cell r="F410" t="str">
            <v>6358</v>
          </cell>
          <cell r="G410" t="str">
            <v>IT Ops / Service Support</v>
          </cell>
          <cell r="H410" t="str">
            <v>USU</v>
          </cell>
          <cell r="I410" t="str">
            <v>IT</v>
          </cell>
          <cell r="J410" t="str">
            <v>NETCO</v>
          </cell>
          <cell r="K410" t="str">
            <v>1143</v>
          </cell>
          <cell r="L410" t="str">
            <v>NE-Omaha-Capitol Ave</v>
          </cell>
          <cell r="M410" t="str">
            <v>NE</v>
          </cell>
          <cell r="N410" t="str">
            <v>1433</v>
          </cell>
          <cell r="O410" t="str">
            <v>Sr Operations Analyst IT</v>
          </cell>
          <cell r="P410" t="str">
            <v>00</v>
          </cell>
          <cell r="Q410" t="str">
            <v>Exempt</v>
          </cell>
          <cell r="R410" t="str">
            <v>1986-10-16</v>
          </cell>
          <cell r="S410" t="str">
            <v/>
          </cell>
          <cell r="T410" t="str">
            <v>1986-10-16</v>
          </cell>
        </row>
        <row r="411">
          <cell r="A411" t="str">
            <v>Chapman,Jay R</v>
          </cell>
          <cell r="B411" t="str">
            <v>001864</v>
          </cell>
          <cell r="C411" t="str">
            <v>Full-Time</v>
          </cell>
          <cell r="D411" t="str">
            <v>UCU</v>
          </cell>
          <cell r="E411">
            <v>40</v>
          </cell>
          <cell r="F411" t="str">
            <v>5772</v>
          </cell>
          <cell r="G411" t="str">
            <v>NE South Region</v>
          </cell>
          <cell r="H411" t="str">
            <v>USU</v>
          </cell>
          <cell r="I411" t="str">
            <v>CS</v>
          </cell>
          <cell r="J411" t="str">
            <v>PNNEG</v>
          </cell>
          <cell r="K411" t="str">
            <v>1170</v>
          </cell>
          <cell r="L411" t="str">
            <v>NE-York-Lincoln Ave</v>
          </cell>
          <cell r="M411" t="str">
            <v>NE</v>
          </cell>
          <cell r="N411" t="str">
            <v>1602</v>
          </cell>
          <cell r="O411" t="str">
            <v>Spec Service Tech (UN25)</v>
          </cell>
          <cell r="P411" t="str">
            <v>25</v>
          </cell>
          <cell r="Q411" t="str">
            <v>Nonexempt</v>
          </cell>
          <cell r="R411" t="str">
            <v>1976-03-15</v>
          </cell>
          <cell r="S411" t="str">
            <v/>
          </cell>
          <cell r="T411" t="str">
            <v>1976-03-15</v>
          </cell>
        </row>
        <row r="412">
          <cell r="A412" t="str">
            <v>Charles,Shumeica B</v>
          </cell>
          <cell r="B412" t="str">
            <v>010021</v>
          </cell>
          <cell r="C412" t="str">
            <v>Full-Time</v>
          </cell>
          <cell r="D412" t="str">
            <v>UCU</v>
          </cell>
          <cell r="E412">
            <v>40</v>
          </cell>
          <cell r="F412" t="str">
            <v>5702</v>
          </cell>
          <cell r="G412" t="str">
            <v>Customer Srv Ctr-Raytown</v>
          </cell>
          <cell r="H412" t="str">
            <v>USU</v>
          </cell>
          <cell r="I412" t="str">
            <v>CH</v>
          </cell>
          <cell r="J412" t="str">
            <v>NETCO</v>
          </cell>
          <cell r="K412" t="str">
            <v>1000</v>
          </cell>
          <cell r="L412" t="str">
            <v>MO-Raytown</v>
          </cell>
          <cell r="M412" t="str">
            <v>MO</v>
          </cell>
          <cell r="N412" t="str">
            <v>1047</v>
          </cell>
          <cell r="O412" t="str">
            <v>Customer Service Associate CC</v>
          </cell>
          <cell r="P412" t="str">
            <v>00</v>
          </cell>
          <cell r="Q412" t="str">
            <v>Nonexempt</v>
          </cell>
          <cell r="R412" t="str">
            <v>2003-02-10</v>
          </cell>
          <cell r="S412" t="str">
            <v/>
          </cell>
          <cell r="T412" t="str">
            <v>2003-02-10</v>
          </cell>
        </row>
        <row r="413">
          <cell r="A413" t="str">
            <v>Chavez Jr,Arnie</v>
          </cell>
          <cell r="B413" t="str">
            <v>011038</v>
          </cell>
          <cell r="C413" t="str">
            <v>Full-Time</v>
          </cell>
          <cell r="D413" t="str">
            <v>UCU</v>
          </cell>
          <cell r="E413">
            <v>40</v>
          </cell>
          <cell r="F413" t="str">
            <v>5307</v>
          </cell>
          <cell r="G413" t="str">
            <v>Rocky Ford Network Ops</v>
          </cell>
          <cell r="H413" t="str">
            <v>USU</v>
          </cell>
          <cell r="I413" t="str">
            <v>OP</v>
          </cell>
          <cell r="J413" t="str">
            <v>WPCOE</v>
          </cell>
          <cell r="K413" t="str">
            <v>1012</v>
          </cell>
          <cell r="L413" t="str">
            <v>CO-Rocky Ford</v>
          </cell>
          <cell r="M413" t="str">
            <v>CO</v>
          </cell>
          <cell r="N413" t="str">
            <v>1676</v>
          </cell>
          <cell r="O413" t="str">
            <v>Appren Lineman (UN21)</v>
          </cell>
          <cell r="P413" t="str">
            <v>21</v>
          </cell>
          <cell r="Q413" t="str">
            <v>Nonexempt</v>
          </cell>
          <cell r="R413" t="str">
            <v>2006-04-03</v>
          </cell>
          <cell r="S413" t="str">
            <v/>
          </cell>
          <cell r="T413" t="str">
            <v>2006-04-03</v>
          </cell>
        </row>
        <row r="414">
          <cell r="A414" t="str">
            <v>Chavez,Derek J</v>
          </cell>
          <cell r="B414" t="str">
            <v>000452</v>
          </cell>
          <cell r="C414" t="str">
            <v>Full-Time</v>
          </cell>
          <cell r="D414" t="str">
            <v>UCU</v>
          </cell>
          <cell r="E414">
            <v>40</v>
          </cell>
          <cell r="F414" t="str">
            <v>5303</v>
          </cell>
          <cell r="G414" t="str">
            <v>Pueblo Network Ops</v>
          </cell>
          <cell r="H414" t="str">
            <v>USU</v>
          </cell>
          <cell r="I414" t="str">
            <v>OP</v>
          </cell>
          <cell r="J414" t="str">
            <v>WPCOE</v>
          </cell>
          <cell r="K414" t="str">
            <v>1011</v>
          </cell>
          <cell r="L414" t="str">
            <v>CO-Pueblo-S Victoria Ave</v>
          </cell>
          <cell r="M414" t="str">
            <v>CO</v>
          </cell>
          <cell r="N414" t="str">
            <v>1672</v>
          </cell>
          <cell r="O414" t="str">
            <v>Line Serviceman (UN21)</v>
          </cell>
          <cell r="P414" t="str">
            <v>21</v>
          </cell>
          <cell r="Q414" t="str">
            <v>Nonexempt</v>
          </cell>
          <cell r="R414" t="str">
            <v>1991-06-19</v>
          </cell>
          <cell r="S414" t="str">
            <v/>
          </cell>
          <cell r="T414" t="str">
            <v>1991-06-19</v>
          </cell>
        </row>
        <row r="415">
          <cell r="A415" t="str">
            <v>Chavez,Robert L</v>
          </cell>
          <cell r="B415" t="str">
            <v>000398</v>
          </cell>
          <cell r="C415" t="str">
            <v>Full-Time</v>
          </cell>
          <cell r="D415" t="str">
            <v>UCU</v>
          </cell>
          <cell r="E415">
            <v>40</v>
          </cell>
          <cell r="F415" t="str">
            <v>5303</v>
          </cell>
          <cell r="G415" t="str">
            <v>Pueblo Network Ops</v>
          </cell>
          <cell r="H415" t="str">
            <v>USU</v>
          </cell>
          <cell r="I415" t="str">
            <v>OP</v>
          </cell>
          <cell r="J415" t="str">
            <v>WPCOE</v>
          </cell>
          <cell r="K415" t="str">
            <v>1011</v>
          </cell>
          <cell r="L415" t="str">
            <v>CO-Pueblo-S Victoria Ave</v>
          </cell>
          <cell r="M415" t="str">
            <v>CO</v>
          </cell>
          <cell r="N415" t="str">
            <v>1672</v>
          </cell>
          <cell r="O415" t="str">
            <v>Line Serviceman (UN21)</v>
          </cell>
          <cell r="P415" t="str">
            <v>21</v>
          </cell>
          <cell r="Q415" t="str">
            <v>Nonexempt</v>
          </cell>
          <cell r="R415" t="str">
            <v>1977-03-11</v>
          </cell>
          <cell r="S415" t="str">
            <v/>
          </cell>
          <cell r="T415" t="str">
            <v>1977-03-11</v>
          </cell>
        </row>
        <row r="416">
          <cell r="A416" t="str">
            <v>Cheadle,Camela D</v>
          </cell>
          <cell r="B416" t="str">
            <v>010552</v>
          </cell>
          <cell r="C416" t="str">
            <v>Full-Time</v>
          </cell>
          <cell r="D416" t="str">
            <v>UCU</v>
          </cell>
          <cell r="E416">
            <v>40</v>
          </cell>
          <cell r="F416" t="str">
            <v>5702</v>
          </cell>
          <cell r="G416" t="str">
            <v>Customer Srv Ctr-Raytown</v>
          </cell>
          <cell r="H416" t="str">
            <v>USU</v>
          </cell>
          <cell r="I416" t="str">
            <v>CH</v>
          </cell>
          <cell r="J416" t="str">
            <v>NETCO</v>
          </cell>
          <cell r="K416" t="str">
            <v>1000</v>
          </cell>
          <cell r="L416" t="str">
            <v>MO-Raytown</v>
          </cell>
          <cell r="M416" t="str">
            <v>MO</v>
          </cell>
          <cell r="N416" t="str">
            <v>1047</v>
          </cell>
          <cell r="O416" t="str">
            <v>Customer Service Associate CC</v>
          </cell>
          <cell r="P416" t="str">
            <v>00</v>
          </cell>
          <cell r="Q416" t="str">
            <v>Nonexempt</v>
          </cell>
          <cell r="R416" t="str">
            <v>2004-09-13</v>
          </cell>
          <cell r="S416" t="str">
            <v/>
          </cell>
          <cell r="T416" t="str">
            <v>2004-09-13</v>
          </cell>
        </row>
        <row r="417">
          <cell r="A417" t="str">
            <v>Chen,Weiwu</v>
          </cell>
          <cell r="B417" t="str">
            <v>009661</v>
          </cell>
          <cell r="C417" t="str">
            <v>Full-Time</v>
          </cell>
          <cell r="D417" t="str">
            <v>UCU</v>
          </cell>
          <cell r="E417">
            <v>40</v>
          </cell>
          <cell r="F417" t="str">
            <v>5023</v>
          </cell>
          <cell r="G417" t="str">
            <v>Elec Trans Business Ops-Genl</v>
          </cell>
          <cell r="H417" t="str">
            <v>USU</v>
          </cell>
          <cell r="I417" t="str">
            <v>TS</v>
          </cell>
          <cell r="J417" t="str">
            <v>NETCO</v>
          </cell>
          <cell r="K417" t="str">
            <v>1141</v>
          </cell>
          <cell r="L417" t="str">
            <v>MO-Lee's Summit-NW Missouri Rd</v>
          </cell>
          <cell r="M417" t="str">
            <v>MO</v>
          </cell>
          <cell r="N417" t="str">
            <v>1896T</v>
          </cell>
          <cell r="O417" t="str">
            <v>Engineer III Transmission</v>
          </cell>
          <cell r="P417" t="str">
            <v>00</v>
          </cell>
          <cell r="Q417" t="str">
            <v>Exempt</v>
          </cell>
          <cell r="R417" t="str">
            <v>2002-04-30</v>
          </cell>
          <cell r="S417" t="str">
            <v/>
          </cell>
          <cell r="T417" t="str">
            <v>2002-04-30</v>
          </cell>
        </row>
        <row r="418">
          <cell r="A418" t="str">
            <v>Chesnut,Daniel R</v>
          </cell>
          <cell r="B418" t="str">
            <v>010668</v>
          </cell>
          <cell r="C418" t="str">
            <v>Full-Time</v>
          </cell>
          <cell r="D418" t="str">
            <v>UCU</v>
          </cell>
          <cell r="E418">
            <v>40</v>
          </cell>
          <cell r="F418" t="str">
            <v>5227</v>
          </cell>
          <cell r="G418" t="str">
            <v>NE Business Operations</v>
          </cell>
          <cell r="H418" t="str">
            <v>USU</v>
          </cell>
          <cell r="I418" t="str">
            <v>NM</v>
          </cell>
          <cell r="J418" t="str">
            <v>PNNEG</v>
          </cell>
          <cell r="K418" t="str">
            <v>1109</v>
          </cell>
          <cell r="L418" t="str">
            <v>NE-Lincoln</v>
          </cell>
          <cell r="M418" t="str">
            <v>NE</v>
          </cell>
          <cell r="N418" t="str">
            <v>1631</v>
          </cell>
          <cell r="O418" t="str">
            <v>Meter Reader Utility (UN25)</v>
          </cell>
          <cell r="P418" t="str">
            <v>25</v>
          </cell>
          <cell r="Q418" t="str">
            <v>Nonexempt</v>
          </cell>
          <cell r="R418" t="str">
            <v>2005-02-14</v>
          </cell>
          <cell r="S418" t="str">
            <v/>
          </cell>
          <cell r="T418" t="str">
            <v>2005-02-14</v>
          </cell>
        </row>
        <row r="419">
          <cell r="A419" t="str">
            <v>Chew,Marion W</v>
          </cell>
          <cell r="B419" t="str">
            <v>002028</v>
          </cell>
          <cell r="C419" t="str">
            <v>Full-Time</v>
          </cell>
          <cell r="D419" t="str">
            <v>UCU</v>
          </cell>
          <cell r="E419">
            <v>40</v>
          </cell>
          <cell r="F419" t="str">
            <v>5774</v>
          </cell>
          <cell r="G419" t="str">
            <v>NE Omaha Region</v>
          </cell>
          <cell r="H419" t="str">
            <v>USU</v>
          </cell>
          <cell r="I419" t="str">
            <v>CS</v>
          </cell>
          <cell r="J419" t="str">
            <v>PNNEG</v>
          </cell>
          <cell r="K419" t="str">
            <v>1113</v>
          </cell>
          <cell r="L419" t="str">
            <v>NE-Papillion</v>
          </cell>
          <cell r="M419" t="str">
            <v>NE</v>
          </cell>
          <cell r="N419" t="str">
            <v>1146</v>
          </cell>
          <cell r="O419" t="str">
            <v>Lead Meter Reader</v>
          </cell>
          <cell r="P419" t="str">
            <v>00</v>
          </cell>
          <cell r="Q419" t="str">
            <v>Nonexempt</v>
          </cell>
          <cell r="R419" t="str">
            <v>1987-11-20</v>
          </cell>
          <cell r="S419" t="str">
            <v/>
          </cell>
          <cell r="T419" t="str">
            <v>1988-05-16</v>
          </cell>
        </row>
        <row r="420">
          <cell r="A420" t="str">
            <v>Childs,Gregory A</v>
          </cell>
          <cell r="B420" t="str">
            <v>003781</v>
          </cell>
          <cell r="C420" t="str">
            <v>Full-Time</v>
          </cell>
          <cell r="D420" t="str">
            <v>UCU</v>
          </cell>
          <cell r="E420">
            <v>40</v>
          </cell>
          <cell r="F420" t="str">
            <v>1156</v>
          </cell>
          <cell r="G420" t="str">
            <v>MEP Origination</v>
          </cell>
          <cell r="H420" t="str">
            <v>AQU</v>
          </cell>
          <cell r="I420" t="str">
            <v>ME</v>
          </cell>
          <cell r="J420" t="str">
            <v>MEP</v>
          </cell>
          <cell r="K420" t="str">
            <v>1082</v>
          </cell>
          <cell r="L420" t="str">
            <v>MO-Kansas City-W Ninth</v>
          </cell>
          <cell r="M420" t="str">
            <v>MO</v>
          </cell>
          <cell r="N420" t="str">
            <v>1190</v>
          </cell>
          <cell r="O420" t="str">
            <v>Trader AEC/CF</v>
          </cell>
          <cell r="P420" t="str">
            <v>00</v>
          </cell>
          <cell r="Q420" t="str">
            <v>Exempt</v>
          </cell>
          <cell r="R420" t="str">
            <v>1996-11-11</v>
          </cell>
          <cell r="S420" t="str">
            <v>2002-10-18</v>
          </cell>
          <cell r="T420" t="str">
            <v>1996-11-11</v>
          </cell>
        </row>
        <row r="421">
          <cell r="A421" t="str">
            <v>Chittenden,Jody K</v>
          </cell>
          <cell r="B421" t="str">
            <v>000253</v>
          </cell>
          <cell r="C421" t="str">
            <v>Part-Time</v>
          </cell>
          <cell r="D421" t="str">
            <v>UCU</v>
          </cell>
          <cell r="E421">
            <v>28</v>
          </cell>
          <cell r="F421" t="str">
            <v>2320</v>
          </cell>
          <cell r="G421" t="str">
            <v>GSS Eastern Operations</v>
          </cell>
          <cell r="H421" t="str">
            <v>USU</v>
          </cell>
          <cell r="I421" t="str">
            <v>GS</v>
          </cell>
          <cell r="J421" t="str">
            <v>NETCO</v>
          </cell>
          <cell r="K421" t="str">
            <v>1143</v>
          </cell>
          <cell r="L421" t="str">
            <v>NE-Omaha-Capitol Ave</v>
          </cell>
          <cell r="M421" t="str">
            <v>NE</v>
          </cell>
          <cell r="N421" t="str">
            <v>1439</v>
          </cell>
          <cell r="O421" t="str">
            <v>Assoc Business Consultant IT</v>
          </cell>
          <cell r="P421" t="str">
            <v>00</v>
          </cell>
          <cell r="Q421" t="str">
            <v>Nonexempt</v>
          </cell>
          <cell r="R421" t="str">
            <v>1990-01-30</v>
          </cell>
          <cell r="S421" t="str">
            <v/>
          </cell>
          <cell r="T421" t="str">
            <v>1990-01-30</v>
          </cell>
        </row>
        <row r="422">
          <cell r="A422" t="str">
            <v>Chrisman,James M</v>
          </cell>
          <cell r="B422" t="str">
            <v>000980</v>
          </cell>
          <cell r="C422" t="str">
            <v>Full-Time</v>
          </cell>
          <cell r="D422" t="str">
            <v>UCU</v>
          </cell>
          <cell r="E422">
            <v>40</v>
          </cell>
          <cell r="F422" t="str">
            <v>5915</v>
          </cell>
          <cell r="G422" t="str">
            <v>Belton 2 Elect Field Ops</v>
          </cell>
          <cell r="H422" t="str">
            <v>USU</v>
          </cell>
          <cell r="I422" t="str">
            <v>DE</v>
          </cell>
          <cell r="J422" t="str">
            <v>MPMOE</v>
          </cell>
          <cell r="K422" t="str">
            <v>1074</v>
          </cell>
          <cell r="L422" t="str">
            <v>MO-Belton</v>
          </cell>
          <cell r="M422" t="str">
            <v>MO</v>
          </cell>
          <cell r="N422" t="str">
            <v>U212</v>
          </cell>
          <cell r="O422" t="str">
            <v>Comb Lineman Serviceman</v>
          </cell>
          <cell r="P422" t="str">
            <v>24</v>
          </cell>
          <cell r="Q422" t="str">
            <v>Nonexempt</v>
          </cell>
          <cell r="R422" t="str">
            <v>1973-04-30</v>
          </cell>
          <cell r="S422" t="str">
            <v/>
          </cell>
          <cell r="T422" t="str">
            <v>1973-04-30</v>
          </cell>
        </row>
        <row r="423">
          <cell r="A423" t="str">
            <v>Christiansen,Jeff W</v>
          </cell>
          <cell r="B423" t="str">
            <v>002153</v>
          </cell>
          <cell r="C423" t="str">
            <v>Full-Time</v>
          </cell>
          <cell r="D423" t="str">
            <v>UCU</v>
          </cell>
          <cell r="E423">
            <v>40</v>
          </cell>
          <cell r="F423" t="str">
            <v>5452</v>
          </cell>
          <cell r="G423" t="str">
            <v>Iowa Council Bluffs Net Ops</v>
          </cell>
          <cell r="H423" t="str">
            <v>USU</v>
          </cell>
          <cell r="I423" t="str">
            <v>OP</v>
          </cell>
          <cell r="J423" t="str">
            <v>PNIAG</v>
          </cell>
          <cell r="K423" t="str">
            <v>1015</v>
          </cell>
          <cell r="L423" t="str">
            <v>IA-Council Bluffs-W Broadway</v>
          </cell>
          <cell r="M423" t="str">
            <v>IA</v>
          </cell>
          <cell r="N423" t="str">
            <v>3107</v>
          </cell>
          <cell r="O423" t="str">
            <v>Operations Technician (UN28)</v>
          </cell>
          <cell r="P423" t="str">
            <v>28</v>
          </cell>
          <cell r="Q423" t="str">
            <v>Nonexempt</v>
          </cell>
          <cell r="R423" t="str">
            <v>1979-11-19</v>
          </cell>
          <cell r="S423" t="str">
            <v/>
          </cell>
          <cell r="T423" t="str">
            <v>1980-11-01</v>
          </cell>
        </row>
        <row r="424">
          <cell r="A424" t="str">
            <v>Christy,Keath C</v>
          </cell>
          <cell r="B424" t="str">
            <v>010306</v>
          </cell>
          <cell r="C424" t="str">
            <v>Full-Time</v>
          </cell>
          <cell r="D424" t="str">
            <v>UCU</v>
          </cell>
          <cell r="E424">
            <v>40</v>
          </cell>
          <cell r="F424" t="str">
            <v>5310</v>
          </cell>
          <cell r="G424" t="str">
            <v>Northern KS Elec Network Ops</v>
          </cell>
          <cell r="H424" t="str">
            <v>USU</v>
          </cell>
          <cell r="I424" t="str">
            <v>OP</v>
          </cell>
          <cell r="J424" t="str">
            <v>WPKSE</v>
          </cell>
          <cell r="K424" t="str">
            <v>1045</v>
          </cell>
          <cell r="L424" t="str">
            <v>KS-Phillipsburg</v>
          </cell>
          <cell r="M424" t="str">
            <v>KS</v>
          </cell>
          <cell r="N424" t="str">
            <v>1705</v>
          </cell>
          <cell r="O424" t="str">
            <v>Appren Lineman (UN22)</v>
          </cell>
          <cell r="P424" t="str">
            <v>22</v>
          </cell>
          <cell r="Q424" t="str">
            <v>Nonexempt</v>
          </cell>
          <cell r="R424" t="str">
            <v>2003-12-22</v>
          </cell>
          <cell r="S424" t="str">
            <v/>
          </cell>
          <cell r="T424" t="str">
            <v>2003-12-22</v>
          </cell>
        </row>
        <row r="425">
          <cell r="A425" t="str">
            <v>Churchill,Thomas J</v>
          </cell>
          <cell r="B425" t="str">
            <v>001771</v>
          </cell>
          <cell r="C425" t="str">
            <v>Full-Time</v>
          </cell>
          <cell r="D425" t="str">
            <v>UCU</v>
          </cell>
          <cell r="E425">
            <v>40</v>
          </cell>
          <cell r="F425" t="str">
            <v>5774</v>
          </cell>
          <cell r="G425" t="str">
            <v>NE Omaha Region</v>
          </cell>
          <cell r="H425" t="str">
            <v>USU</v>
          </cell>
          <cell r="I425" t="str">
            <v>CS</v>
          </cell>
          <cell r="J425" t="str">
            <v>PNNEG</v>
          </cell>
          <cell r="K425" t="str">
            <v>1103</v>
          </cell>
          <cell r="L425" t="str">
            <v>NE-Blair-936 Grant St</v>
          </cell>
          <cell r="M425" t="str">
            <v>NE</v>
          </cell>
          <cell r="N425" t="str">
            <v>1602</v>
          </cell>
          <cell r="O425" t="str">
            <v>Spec Service Tech (UN25)</v>
          </cell>
          <cell r="P425" t="str">
            <v>25</v>
          </cell>
          <cell r="Q425" t="str">
            <v>Nonexempt</v>
          </cell>
          <cell r="R425" t="str">
            <v>1980-08-25</v>
          </cell>
          <cell r="S425" t="str">
            <v/>
          </cell>
          <cell r="T425" t="str">
            <v>1980-08-25</v>
          </cell>
        </row>
        <row r="426">
          <cell r="A426" t="str">
            <v>Cianni,Nicholas J</v>
          </cell>
          <cell r="B426" t="str">
            <v>000023</v>
          </cell>
          <cell r="C426" t="str">
            <v>Full-Time</v>
          </cell>
          <cell r="D426" t="str">
            <v>UCU</v>
          </cell>
          <cell r="E426">
            <v>40</v>
          </cell>
          <cell r="F426" t="str">
            <v>5842</v>
          </cell>
          <cell r="G426" t="str">
            <v>Cloquet</v>
          </cell>
          <cell r="H426" t="str">
            <v>USU</v>
          </cell>
          <cell r="I426" t="str">
            <v>CS</v>
          </cell>
          <cell r="J426" t="str">
            <v>NMMNG</v>
          </cell>
          <cell r="K426" t="str">
            <v>1055</v>
          </cell>
          <cell r="L426" t="str">
            <v>MN-Chisholm</v>
          </cell>
          <cell r="M426" t="str">
            <v>MN</v>
          </cell>
          <cell r="N426" t="str">
            <v>1595</v>
          </cell>
          <cell r="O426" t="str">
            <v>Service Tech Class 2 (UN26)</v>
          </cell>
          <cell r="P426" t="str">
            <v>26</v>
          </cell>
          <cell r="Q426" t="str">
            <v>Nonexempt</v>
          </cell>
          <cell r="R426" t="str">
            <v>1980-05-05</v>
          </cell>
          <cell r="S426" t="str">
            <v/>
          </cell>
          <cell r="T426" t="str">
            <v>1980-05-05</v>
          </cell>
        </row>
        <row r="427">
          <cell r="A427" t="str">
            <v>Ciavarelli,Jerald D</v>
          </cell>
          <cell r="B427" t="str">
            <v>005714</v>
          </cell>
          <cell r="C427" t="str">
            <v>Full-Time</v>
          </cell>
          <cell r="D427" t="str">
            <v>UCU</v>
          </cell>
          <cell r="E427">
            <v>40</v>
          </cell>
          <cell r="F427" t="str">
            <v>5735</v>
          </cell>
          <cell r="G427" t="str">
            <v>Iowa Webster City</v>
          </cell>
          <cell r="H427" t="str">
            <v>USU</v>
          </cell>
          <cell r="I427" t="str">
            <v>CS</v>
          </cell>
          <cell r="J427" t="str">
            <v>PNIAG</v>
          </cell>
          <cell r="K427" t="str">
            <v>1020</v>
          </cell>
          <cell r="L427" t="str">
            <v>IA-Forest City</v>
          </cell>
          <cell r="M427" t="str">
            <v>IA</v>
          </cell>
          <cell r="N427" t="str">
            <v>3107</v>
          </cell>
          <cell r="O427" t="str">
            <v>Operations Technician (UN28)</v>
          </cell>
          <cell r="P427" t="str">
            <v>28</v>
          </cell>
          <cell r="Q427" t="str">
            <v>Nonexempt</v>
          </cell>
          <cell r="R427" t="str">
            <v>2000-01-04</v>
          </cell>
          <cell r="S427" t="str">
            <v/>
          </cell>
          <cell r="T427" t="str">
            <v>2000-01-04</v>
          </cell>
        </row>
        <row r="428">
          <cell r="A428" t="str">
            <v>Cipolla,Rita T</v>
          </cell>
          <cell r="B428" t="str">
            <v>010388</v>
          </cell>
          <cell r="C428" t="str">
            <v>Full-Time</v>
          </cell>
          <cell r="D428" t="str">
            <v>UCU</v>
          </cell>
          <cell r="E428">
            <v>40</v>
          </cell>
          <cell r="F428" t="str">
            <v>5702</v>
          </cell>
          <cell r="G428" t="str">
            <v>Customer Srv Ctr-Raytown</v>
          </cell>
          <cell r="H428" t="str">
            <v>USU</v>
          </cell>
          <cell r="I428" t="str">
            <v>CH</v>
          </cell>
          <cell r="J428" t="str">
            <v>NETCO</v>
          </cell>
          <cell r="K428" t="str">
            <v>1000</v>
          </cell>
          <cell r="L428" t="str">
            <v>MO-Raytown</v>
          </cell>
          <cell r="M428" t="str">
            <v>MO</v>
          </cell>
          <cell r="N428" t="str">
            <v>1003</v>
          </cell>
          <cell r="O428" t="str">
            <v>Sr Admin Assist</v>
          </cell>
          <cell r="P428" t="str">
            <v>00</v>
          </cell>
          <cell r="Q428" t="str">
            <v>Nonexempt</v>
          </cell>
          <cell r="R428" t="str">
            <v>2004-03-08</v>
          </cell>
          <cell r="S428" t="str">
            <v/>
          </cell>
          <cell r="T428" t="str">
            <v>2004-03-08</v>
          </cell>
        </row>
        <row r="429">
          <cell r="A429" t="str">
            <v>Cisneros,Sam R</v>
          </cell>
          <cell r="B429" t="str">
            <v>000322</v>
          </cell>
          <cell r="C429" t="str">
            <v>Full-Time</v>
          </cell>
          <cell r="D429" t="str">
            <v>UCU</v>
          </cell>
          <cell r="E429">
            <v>40</v>
          </cell>
          <cell r="F429" t="str">
            <v>5021</v>
          </cell>
          <cell r="G429" t="str">
            <v>Transmission Eng CO-General</v>
          </cell>
          <cell r="H429" t="str">
            <v>USU</v>
          </cell>
          <cell r="I429" t="str">
            <v>TO</v>
          </cell>
          <cell r="J429" t="str">
            <v>WPCOE</v>
          </cell>
          <cell r="K429" t="str">
            <v>1011</v>
          </cell>
          <cell r="L429" t="str">
            <v>CO-Pueblo-S Victoria Ave</v>
          </cell>
          <cell r="M429" t="str">
            <v>CO</v>
          </cell>
          <cell r="N429" t="str">
            <v>1680</v>
          </cell>
          <cell r="O429" t="str">
            <v>Engineering Aide (UN21)</v>
          </cell>
          <cell r="P429" t="str">
            <v>21</v>
          </cell>
          <cell r="Q429" t="str">
            <v>Nonexempt</v>
          </cell>
          <cell r="R429" t="str">
            <v>1970-08-31</v>
          </cell>
          <cell r="S429" t="str">
            <v/>
          </cell>
          <cell r="T429" t="str">
            <v>1970-08-31</v>
          </cell>
        </row>
        <row r="430">
          <cell r="A430" t="str">
            <v>Clark,Elizabeth A</v>
          </cell>
          <cell r="B430" t="str">
            <v>008214</v>
          </cell>
          <cell r="C430" t="str">
            <v>Full-Time</v>
          </cell>
          <cell r="D430" t="str">
            <v>UCU</v>
          </cell>
          <cell r="E430">
            <v>40</v>
          </cell>
          <cell r="F430" t="str">
            <v>5709</v>
          </cell>
          <cell r="G430" t="str">
            <v>Remittance Processing</v>
          </cell>
          <cell r="H430" t="str">
            <v>USU</v>
          </cell>
          <cell r="I430" t="str">
            <v>CI</v>
          </cell>
          <cell r="J430" t="str">
            <v>NETCO</v>
          </cell>
          <cell r="K430" t="str">
            <v>1000</v>
          </cell>
          <cell r="L430" t="str">
            <v>MO-Raytown</v>
          </cell>
          <cell r="M430" t="str">
            <v>MO</v>
          </cell>
          <cell r="N430" t="str">
            <v>1067</v>
          </cell>
          <cell r="O430" t="str">
            <v>Assoc Cust Svc Acct Svcs I</v>
          </cell>
          <cell r="P430" t="str">
            <v>00</v>
          </cell>
          <cell r="Q430" t="str">
            <v>Nonexempt</v>
          </cell>
          <cell r="R430" t="str">
            <v>2001-02-05</v>
          </cell>
          <cell r="S430" t="str">
            <v/>
          </cell>
          <cell r="T430" t="str">
            <v>2001-02-05</v>
          </cell>
        </row>
        <row r="431">
          <cell r="A431" t="str">
            <v>Clark,Jennifer</v>
          </cell>
          <cell r="B431" t="str">
            <v>010521</v>
          </cell>
          <cell r="C431" t="str">
            <v>Full-Time</v>
          </cell>
          <cell r="D431" t="str">
            <v>UCU</v>
          </cell>
          <cell r="E431">
            <v>40</v>
          </cell>
          <cell r="F431" t="str">
            <v>5716</v>
          </cell>
          <cell r="G431" t="str">
            <v>Field Resources Center-Raytown</v>
          </cell>
          <cell r="H431" t="str">
            <v>USU</v>
          </cell>
          <cell r="I431" t="str">
            <v>FR</v>
          </cell>
          <cell r="J431" t="str">
            <v>NETCO</v>
          </cell>
          <cell r="K431" t="str">
            <v>1000</v>
          </cell>
          <cell r="L431" t="str">
            <v>MO-Raytown</v>
          </cell>
          <cell r="M431" t="str">
            <v>MO</v>
          </cell>
          <cell r="N431" t="str">
            <v>2955</v>
          </cell>
          <cell r="O431" t="str">
            <v>Field Resource Associate</v>
          </cell>
          <cell r="P431" t="str">
            <v>00</v>
          </cell>
          <cell r="Q431" t="str">
            <v>Nonexempt</v>
          </cell>
          <cell r="R431" t="str">
            <v>2004-08-09</v>
          </cell>
          <cell r="S431" t="str">
            <v/>
          </cell>
          <cell r="T431" t="str">
            <v>2004-08-09</v>
          </cell>
        </row>
        <row r="432">
          <cell r="A432" t="str">
            <v>Clark,Jill B</v>
          </cell>
          <cell r="B432" t="str">
            <v>010687</v>
          </cell>
          <cell r="C432" t="str">
            <v>Full-Time</v>
          </cell>
          <cell r="D432" t="str">
            <v>UCU</v>
          </cell>
          <cell r="E432">
            <v>40</v>
          </cell>
          <cell r="F432" t="str">
            <v>5702</v>
          </cell>
          <cell r="G432" t="str">
            <v>Customer Srv Ctr-Raytown</v>
          </cell>
          <cell r="H432" t="str">
            <v>USU</v>
          </cell>
          <cell r="I432" t="str">
            <v>CH</v>
          </cell>
          <cell r="J432" t="str">
            <v>NETCO</v>
          </cell>
          <cell r="K432" t="str">
            <v>1000</v>
          </cell>
          <cell r="L432" t="str">
            <v>MO-Raytown</v>
          </cell>
          <cell r="M432" t="str">
            <v>MO</v>
          </cell>
          <cell r="N432" t="str">
            <v>1047</v>
          </cell>
          <cell r="O432" t="str">
            <v>Customer Service Associate CC</v>
          </cell>
          <cell r="P432" t="str">
            <v>00</v>
          </cell>
          <cell r="Q432" t="str">
            <v>Nonexempt</v>
          </cell>
          <cell r="R432" t="str">
            <v>2005-03-07</v>
          </cell>
          <cell r="S432" t="str">
            <v/>
          </cell>
          <cell r="T432" t="str">
            <v>2005-03-07</v>
          </cell>
        </row>
        <row r="433">
          <cell r="A433" t="str">
            <v>Clark,Michael J</v>
          </cell>
          <cell r="B433" t="str">
            <v>000924</v>
          </cell>
          <cell r="C433" t="str">
            <v>Full-Time</v>
          </cell>
          <cell r="D433" t="str">
            <v>UCU</v>
          </cell>
          <cell r="E433">
            <v>40</v>
          </cell>
          <cell r="F433" t="str">
            <v>1003</v>
          </cell>
          <cell r="G433" t="str">
            <v>Sibley General</v>
          </cell>
          <cell r="H433" t="str">
            <v>USU</v>
          </cell>
          <cell r="I433" t="str">
            <v>PS</v>
          </cell>
          <cell r="J433" t="str">
            <v>MPMOE</v>
          </cell>
          <cell r="K433" t="str">
            <v>1095</v>
          </cell>
          <cell r="L433" t="str">
            <v>MO-Sibley</v>
          </cell>
          <cell r="M433" t="str">
            <v>MO</v>
          </cell>
          <cell r="N433" t="str">
            <v>U335</v>
          </cell>
          <cell r="O433" t="str">
            <v>Utilityman</v>
          </cell>
          <cell r="P433" t="str">
            <v>24</v>
          </cell>
          <cell r="Q433" t="str">
            <v>Nonexempt</v>
          </cell>
          <cell r="R433" t="str">
            <v>1979-06-15</v>
          </cell>
          <cell r="S433" t="str">
            <v/>
          </cell>
          <cell r="T433" t="str">
            <v>1979-06-15</v>
          </cell>
        </row>
        <row r="434">
          <cell r="A434" t="str">
            <v>Clarke,Jon K</v>
          </cell>
          <cell r="B434" t="str">
            <v>000709</v>
          </cell>
          <cell r="C434" t="str">
            <v>Full-Time</v>
          </cell>
          <cell r="D434" t="str">
            <v>UCU</v>
          </cell>
          <cell r="E434">
            <v>40</v>
          </cell>
          <cell r="F434" t="str">
            <v>5906</v>
          </cell>
          <cell r="G434" t="str">
            <v>Blue Springs CS</v>
          </cell>
          <cell r="H434" t="str">
            <v>USU</v>
          </cell>
          <cell r="I434" t="str">
            <v>CS</v>
          </cell>
          <cell r="J434" t="str">
            <v>MPMOE</v>
          </cell>
          <cell r="K434" t="str">
            <v>1075</v>
          </cell>
          <cell r="L434" t="str">
            <v>MO-Blue Springs</v>
          </cell>
          <cell r="M434" t="str">
            <v>MO</v>
          </cell>
          <cell r="N434" t="str">
            <v>U201</v>
          </cell>
          <cell r="O434" t="str">
            <v>Customer Serviceman</v>
          </cell>
          <cell r="P434" t="str">
            <v>24</v>
          </cell>
          <cell r="Q434" t="str">
            <v>Nonexempt</v>
          </cell>
          <cell r="R434" t="str">
            <v>1979-06-15</v>
          </cell>
          <cell r="S434" t="str">
            <v/>
          </cell>
          <cell r="T434" t="str">
            <v>1979-06-15</v>
          </cell>
        </row>
        <row r="435">
          <cell r="A435" t="str">
            <v>Clarke,Marla J</v>
          </cell>
          <cell r="B435" t="str">
            <v>000812</v>
          </cell>
          <cell r="C435" t="str">
            <v>Full-Time</v>
          </cell>
          <cell r="D435" t="str">
            <v>UCU</v>
          </cell>
          <cell r="E435">
            <v>40</v>
          </cell>
          <cell r="F435" t="str">
            <v>6161</v>
          </cell>
          <cell r="G435" t="str">
            <v>PS Procurement</v>
          </cell>
          <cell r="H435" t="str">
            <v>USU</v>
          </cell>
          <cell r="I435" t="str">
            <v>MP</v>
          </cell>
          <cell r="J435" t="str">
            <v>NETCO</v>
          </cell>
          <cell r="K435" t="str">
            <v>1095</v>
          </cell>
          <cell r="L435" t="str">
            <v>MO-Sibley</v>
          </cell>
          <cell r="M435" t="str">
            <v>MO</v>
          </cell>
          <cell r="N435" t="str">
            <v>3101</v>
          </cell>
          <cell r="O435" t="str">
            <v>Negotiator</v>
          </cell>
          <cell r="P435" t="str">
            <v>00</v>
          </cell>
          <cell r="Q435" t="str">
            <v>Exempt</v>
          </cell>
          <cell r="R435" t="str">
            <v>1983-10-31</v>
          </cell>
          <cell r="S435" t="str">
            <v/>
          </cell>
          <cell r="T435" t="str">
            <v>1983-10-31</v>
          </cell>
        </row>
        <row r="436">
          <cell r="A436" t="str">
            <v>Clasen,John F</v>
          </cell>
          <cell r="B436" t="str">
            <v>000651</v>
          </cell>
          <cell r="C436" t="str">
            <v>Full-Time</v>
          </cell>
          <cell r="D436" t="str">
            <v>UCU</v>
          </cell>
          <cell r="E436">
            <v>40</v>
          </cell>
          <cell r="F436" t="str">
            <v>5022</v>
          </cell>
          <cell r="G436" t="str">
            <v>Transmission Eng KS-General</v>
          </cell>
          <cell r="H436" t="str">
            <v>USU</v>
          </cell>
          <cell r="I436" t="str">
            <v>ES</v>
          </cell>
          <cell r="J436" t="str">
            <v>WPKSE</v>
          </cell>
          <cell r="K436" t="str">
            <v>1231</v>
          </cell>
          <cell r="L436" t="str">
            <v>KS-Great Bend-Broadway</v>
          </cell>
          <cell r="M436" t="str">
            <v>KS</v>
          </cell>
          <cell r="N436" t="str">
            <v>1924</v>
          </cell>
          <cell r="O436" t="str">
            <v>Sr Engineer</v>
          </cell>
          <cell r="P436" t="str">
            <v>00</v>
          </cell>
          <cell r="Q436" t="str">
            <v>Exempt</v>
          </cell>
          <cell r="R436" t="str">
            <v>1970-03-30</v>
          </cell>
          <cell r="S436" t="str">
            <v/>
          </cell>
          <cell r="T436" t="str">
            <v>1970-03-30</v>
          </cell>
        </row>
        <row r="437">
          <cell r="A437" t="str">
            <v>Clausen,Neal R</v>
          </cell>
          <cell r="B437" t="str">
            <v>001744</v>
          </cell>
          <cell r="C437" t="str">
            <v>Full-Time</v>
          </cell>
          <cell r="D437" t="str">
            <v>UCU</v>
          </cell>
          <cell r="E437">
            <v>40</v>
          </cell>
          <cell r="F437" t="str">
            <v>5820</v>
          </cell>
          <cell r="G437" t="str">
            <v>MN Business Operations</v>
          </cell>
          <cell r="H437" t="str">
            <v>USU</v>
          </cell>
          <cell r="I437" t="str">
            <v>CS</v>
          </cell>
          <cell r="J437" t="str">
            <v>NETCO</v>
          </cell>
          <cell r="K437" t="str">
            <v>1068</v>
          </cell>
          <cell r="L437" t="str">
            <v>MN-Rochester</v>
          </cell>
          <cell r="M437" t="str">
            <v>MN</v>
          </cell>
          <cell r="N437" t="str">
            <v>2328</v>
          </cell>
          <cell r="O437" t="str">
            <v>Construction Coordinator</v>
          </cell>
          <cell r="P437" t="str">
            <v>00</v>
          </cell>
          <cell r="Q437" t="str">
            <v>Exempt</v>
          </cell>
          <cell r="R437" t="str">
            <v>1973-01-16</v>
          </cell>
          <cell r="S437" t="str">
            <v/>
          </cell>
          <cell r="T437" t="str">
            <v>1973-01-16</v>
          </cell>
        </row>
        <row r="438">
          <cell r="A438" t="str">
            <v>Clayborn,Allan L</v>
          </cell>
          <cell r="B438" t="str">
            <v>000702</v>
          </cell>
          <cell r="C438" t="str">
            <v>Full-Time</v>
          </cell>
          <cell r="D438" t="str">
            <v>UCU</v>
          </cell>
          <cell r="E438">
            <v>40</v>
          </cell>
          <cell r="F438" t="str">
            <v>1003</v>
          </cell>
          <cell r="G438" t="str">
            <v>Sibley General</v>
          </cell>
          <cell r="H438" t="str">
            <v>USU</v>
          </cell>
          <cell r="I438" t="str">
            <v>PS</v>
          </cell>
          <cell r="J438" t="str">
            <v>MPMOE</v>
          </cell>
          <cell r="K438" t="str">
            <v>1095</v>
          </cell>
          <cell r="L438" t="str">
            <v>MO-Sibley</v>
          </cell>
          <cell r="M438" t="str">
            <v>MO</v>
          </cell>
          <cell r="N438" t="str">
            <v>U354</v>
          </cell>
          <cell r="O438" t="str">
            <v>Oiler</v>
          </cell>
          <cell r="P438" t="str">
            <v>24</v>
          </cell>
          <cell r="Q438" t="str">
            <v>Nonexempt</v>
          </cell>
          <cell r="R438" t="str">
            <v>1993-06-21</v>
          </cell>
          <cell r="S438" t="str">
            <v>1997-12-08</v>
          </cell>
          <cell r="T438" t="str">
            <v>1997-12-08</v>
          </cell>
        </row>
        <row r="439">
          <cell r="A439" t="str">
            <v>Claycomb,Larry J</v>
          </cell>
          <cell r="B439" t="str">
            <v>001441</v>
          </cell>
          <cell r="C439" t="str">
            <v>Full-Time</v>
          </cell>
          <cell r="D439" t="str">
            <v>UCU</v>
          </cell>
          <cell r="E439">
            <v>40</v>
          </cell>
          <cell r="F439" t="str">
            <v>5384</v>
          </cell>
          <cell r="G439" t="str">
            <v>Wichita Gas Field Svcs</v>
          </cell>
          <cell r="H439" t="str">
            <v>USU</v>
          </cell>
          <cell r="I439" t="str">
            <v>OP</v>
          </cell>
          <cell r="J439" t="str">
            <v>PNKSG</v>
          </cell>
          <cell r="K439" t="str">
            <v>1048</v>
          </cell>
          <cell r="L439" t="str">
            <v>KS-Wichita-S Hoover</v>
          </cell>
          <cell r="M439" t="str">
            <v>KS</v>
          </cell>
          <cell r="N439" t="str">
            <v>1525</v>
          </cell>
          <cell r="O439" t="str">
            <v>Operations Technician</v>
          </cell>
          <cell r="P439" t="str">
            <v>00</v>
          </cell>
          <cell r="Q439" t="str">
            <v>Nonexempt</v>
          </cell>
          <cell r="R439" t="str">
            <v>1990-12-01</v>
          </cell>
          <cell r="S439" t="str">
            <v/>
          </cell>
          <cell r="T439" t="str">
            <v>1990-12-01</v>
          </cell>
        </row>
        <row r="440">
          <cell r="A440" t="str">
            <v>Clemens,Gary L</v>
          </cell>
          <cell r="B440" t="str">
            <v>002709</v>
          </cell>
          <cell r="C440" t="str">
            <v>Full-Time</v>
          </cell>
          <cell r="D440" t="str">
            <v>UCU</v>
          </cell>
          <cell r="E440">
            <v>40</v>
          </cell>
          <cell r="F440" t="str">
            <v>6371</v>
          </cell>
          <cell r="G440" t="str">
            <v>Regulatory Services Electric</v>
          </cell>
          <cell r="H440" t="str">
            <v>USU</v>
          </cell>
          <cell r="I440" t="str">
            <v>RE</v>
          </cell>
          <cell r="J440" t="str">
            <v>NETCO</v>
          </cell>
          <cell r="K440" t="str">
            <v>1082</v>
          </cell>
          <cell r="L440" t="str">
            <v>MO-Kansas City-W Ninth</v>
          </cell>
          <cell r="M440" t="str">
            <v>MO</v>
          </cell>
          <cell r="N440" t="str">
            <v>1849</v>
          </cell>
          <cell r="O440" t="str">
            <v>Dir Regulatory</v>
          </cell>
          <cell r="P440" t="str">
            <v>00</v>
          </cell>
          <cell r="Q440" t="str">
            <v>Exempt</v>
          </cell>
          <cell r="R440" t="str">
            <v>1980-05-19</v>
          </cell>
          <cell r="S440" t="str">
            <v/>
          </cell>
          <cell r="T440" t="str">
            <v>1980-05-19</v>
          </cell>
        </row>
        <row r="441">
          <cell r="A441" t="str">
            <v>Clemens,Tamela J</v>
          </cell>
          <cell r="B441" t="str">
            <v>002008</v>
          </cell>
          <cell r="C441" t="str">
            <v>Full-Time</v>
          </cell>
          <cell r="D441" t="str">
            <v>UCU</v>
          </cell>
          <cell r="E441">
            <v>40</v>
          </cell>
          <cell r="F441" t="str">
            <v>6173</v>
          </cell>
          <cell r="G441" t="str">
            <v>MN Gas VP HQ</v>
          </cell>
          <cell r="H441" t="str">
            <v>USU</v>
          </cell>
          <cell r="I441" t="str">
            <v>CC</v>
          </cell>
          <cell r="J441" t="str">
            <v>NETCO</v>
          </cell>
          <cell r="K441" t="str">
            <v>1068</v>
          </cell>
          <cell r="L441" t="str">
            <v>MN-Rochester</v>
          </cell>
          <cell r="M441" t="str">
            <v>MN</v>
          </cell>
          <cell r="N441" t="str">
            <v>1135</v>
          </cell>
          <cell r="O441" t="str">
            <v>Customer Service Associate Fie</v>
          </cell>
          <cell r="P441" t="str">
            <v>00</v>
          </cell>
          <cell r="Q441" t="str">
            <v>Nonexempt</v>
          </cell>
          <cell r="R441" t="str">
            <v>1990-06-01</v>
          </cell>
          <cell r="S441" t="str">
            <v/>
          </cell>
          <cell r="T441" t="str">
            <v>1990-06-01</v>
          </cell>
        </row>
        <row r="442">
          <cell r="A442" t="str">
            <v>Clementi,Mark D</v>
          </cell>
          <cell r="B442" t="str">
            <v>010524</v>
          </cell>
          <cell r="C442" t="str">
            <v>Full-Time</v>
          </cell>
          <cell r="D442" t="str">
            <v>UCU</v>
          </cell>
          <cell r="E442">
            <v>40</v>
          </cell>
          <cell r="F442" t="str">
            <v>5303</v>
          </cell>
          <cell r="G442" t="str">
            <v>Pueblo Network Ops</v>
          </cell>
          <cell r="H442" t="str">
            <v>USU</v>
          </cell>
          <cell r="I442" t="str">
            <v>OP</v>
          </cell>
          <cell r="J442" t="str">
            <v>WPCOE</v>
          </cell>
          <cell r="K442" t="str">
            <v>1011</v>
          </cell>
          <cell r="L442" t="str">
            <v>CO-Pueblo-S Victoria Ave</v>
          </cell>
          <cell r="M442" t="str">
            <v>CO</v>
          </cell>
          <cell r="N442" t="str">
            <v>1676</v>
          </cell>
          <cell r="O442" t="str">
            <v>Appren Lineman (UN21)</v>
          </cell>
          <cell r="P442" t="str">
            <v>21</v>
          </cell>
          <cell r="Q442" t="str">
            <v>Nonexempt</v>
          </cell>
          <cell r="R442" t="str">
            <v>2004-08-02</v>
          </cell>
          <cell r="S442" t="str">
            <v/>
          </cell>
          <cell r="T442" t="str">
            <v>2004-08-02</v>
          </cell>
        </row>
        <row r="443">
          <cell r="A443" t="str">
            <v>Clevinger,Terri J</v>
          </cell>
          <cell r="B443" t="str">
            <v>000441</v>
          </cell>
          <cell r="C443" t="str">
            <v>Full-Time</v>
          </cell>
          <cell r="D443" t="str">
            <v>UCU</v>
          </cell>
          <cell r="E443">
            <v>40</v>
          </cell>
          <cell r="F443" t="str">
            <v>5011</v>
          </cell>
          <cell r="G443" t="str">
            <v>System Operations-CO</v>
          </cell>
          <cell r="H443" t="str">
            <v>USU</v>
          </cell>
          <cell r="I443" t="str">
            <v>TS</v>
          </cell>
          <cell r="J443" t="str">
            <v>WPCOE</v>
          </cell>
          <cell r="K443" t="str">
            <v>1011</v>
          </cell>
          <cell r="L443" t="str">
            <v>CO-Pueblo-S Victoria Ave</v>
          </cell>
          <cell r="M443" t="str">
            <v>CO</v>
          </cell>
          <cell r="N443" t="str">
            <v>1687</v>
          </cell>
          <cell r="O443" t="str">
            <v>System Operator (UN21)</v>
          </cell>
          <cell r="P443" t="str">
            <v>21</v>
          </cell>
          <cell r="Q443" t="str">
            <v>Nonexempt</v>
          </cell>
          <cell r="R443" t="str">
            <v>1990-05-01</v>
          </cell>
          <cell r="S443" t="str">
            <v/>
          </cell>
          <cell r="T443" t="str">
            <v>1990-05-01</v>
          </cell>
        </row>
        <row r="444">
          <cell r="A444" t="str">
            <v>Clingan,Melvin L</v>
          </cell>
          <cell r="B444" t="str">
            <v>010000</v>
          </cell>
          <cell r="C444" t="str">
            <v>Full-Time</v>
          </cell>
          <cell r="D444" t="str">
            <v>UCU</v>
          </cell>
          <cell r="E444">
            <v>40</v>
          </cell>
          <cell r="F444" t="str">
            <v>5710</v>
          </cell>
          <cell r="G444" t="str">
            <v>Credit and Collections</v>
          </cell>
          <cell r="H444" t="str">
            <v>USU</v>
          </cell>
          <cell r="I444" t="str">
            <v>CI</v>
          </cell>
          <cell r="J444" t="str">
            <v>NETCO</v>
          </cell>
          <cell r="K444" t="str">
            <v>1000</v>
          </cell>
          <cell r="L444" t="str">
            <v>MO-Raytown</v>
          </cell>
          <cell r="M444" t="str">
            <v>MO</v>
          </cell>
          <cell r="N444" t="str">
            <v>3153</v>
          </cell>
          <cell r="O444" t="str">
            <v>Assoc Business Analyst</v>
          </cell>
          <cell r="P444" t="str">
            <v>00</v>
          </cell>
          <cell r="Q444" t="str">
            <v>Exempt</v>
          </cell>
          <cell r="R444" t="str">
            <v>2003-01-29</v>
          </cell>
          <cell r="S444" t="str">
            <v/>
          </cell>
          <cell r="T444" t="str">
            <v>2003-01-29</v>
          </cell>
        </row>
        <row r="445">
          <cell r="A445" t="str">
            <v>Clinkscales,Jay M</v>
          </cell>
          <cell r="B445" t="str">
            <v>002139</v>
          </cell>
          <cell r="C445" t="str">
            <v>Full-Time</v>
          </cell>
          <cell r="D445" t="str">
            <v>UCU</v>
          </cell>
          <cell r="E445">
            <v>40</v>
          </cell>
          <cell r="F445" t="str">
            <v>5829</v>
          </cell>
          <cell r="G445" t="str">
            <v>Rosemount CS</v>
          </cell>
          <cell r="H445" t="str">
            <v>USU</v>
          </cell>
          <cell r="I445" t="str">
            <v>CS</v>
          </cell>
          <cell r="J445" t="str">
            <v>PNMNG</v>
          </cell>
          <cell r="K445" t="str">
            <v>1069</v>
          </cell>
          <cell r="L445" t="str">
            <v>MN-Rosemount</v>
          </cell>
          <cell r="M445" t="str">
            <v>MN</v>
          </cell>
          <cell r="N445" t="str">
            <v>3087</v>
          </cell>
          <cell r="O445" t="str">
            <v>Operations Supv Field</v>
          </cell>
          <cell r="P445" t="str">
            <v>00</v>
          </cell>
          <cell r="Q445" t="str">
            <v>Exempt</v>
          </cell>
          <cell r="R445" t="str">
            <v>1998-06-16</v>
          </cell>
          <cell r="S445" t="str">
            <v/>
          </cell>
          <cell r="T445" t="str">
            <v>1998-06-16</v>
          </cell>
        </row>
        <row r="446">
          <cell r="A446" t="str">
            <v>Clubine,Michael E</v>
          </cell>
          <cell r="B446" t="str">
            <v>000710</v>
          </cell>
          <cell r="C446" t="str">
            <v>Full-Time</v>
          </cell>
          <cell r="D446" t="str">
            <v>UCU</v>
          </cell>
          <cell r="E446">
            <v>40</v>
          </cell>
          <cell r="F446" t="str">
            <v>5341</v>
          </cell>
          <cell r="G446" t="str">
            <v>Henri/Lex/Rich Elec Ntwrk Ops</v>
          </cell>
          <cell r="H446" t="str">
            <v>USU</v>
          </cell>
          <cell r="I446" t="str">
            <v>OP</v>
          </cell>
          <cell r="J446" t="str">
            <v>MPMOE</v>
          </cell>
          <cell r="K446" t="str">
            <v>1080</v>
          </cell>
          <cell r="L446" t="str">
            <v>MO-Henrietta</v>
          </cell>
          <cell r="M446" t="str">
            <v>MO</v>
          </cell>
          <cell r="N446" t="str">
            <v>U208</v>
          </cell>
          <cell r="O446" t="str">
            <v>Journeyman Lineman</v>
          </cell>
          <cell r="P446" t="str">
            <v>24</v>
          </cell>
          <cell r="Q446" t="str">
            <v>Nonexempt</v>
          </cell>
          <cell r="R446" t="str">
            <v>1982-06-22</v>
          </cell>
          <cell r="S446" t="str">
            <v/>
          </cell>
          <cell r="T446" t="str">
            <v>1982-06-22</v>
          </cell>
        </row>
        <row r="447">
          <cell r="A447" t="str">
            <v>Coakley,Amber K</v>
          </cell>
          <cell r="B447" t="str">
            <v>011001</v>
          </cell>
          <cell r="C447" t="str">
            <v>Part-Time</v>
          </cell>
          <cell r="D447" t="str">
            <v>UCU</v>
          </cell>
          <cell r="E447">
            <v>20</v>
          </cell>
          <cell r="F447" t="str">
            <v>5702</v>
          </cell>
          <cell r="G447" t="str">
            <v>Customer Srv Ctr-Raytown</v>
          </cell>
          <cell r="H447" t="str">
            <v>USU</v>
          </cell>
          <cell r="I447" t="str">
            <v>CH</v>
          </cell>
          <cell r="J447" t="str">
            <v>NETCO</v>
          </cell>
          <cell r="K447" t="str">
            <v>1000</v>
          </cell>
          <cell r="L447" t="str">
            <v>MO-Raytown</v>
          </cell>
          <cell r="M447" t="str">
            <v>MO</v>
          </cell>
          <cell r="N447" t="str">
            <v>1047</v>
          </cell>
          <cell r="O447" t="str">
            <v>Customer Service Associate CC</v>
          </cell>
          <cell r="P447" t="str">
            <v>00</v>
          </cell>
          <cell r="Q447" t="str">
            <v>Nonexempt</v>
          </cell>
          <cell r="R447" t="str">
            <v>2006-03-20</v>
          </cell>
          <cell r="S447" t="str">
            <v/>
          </cell>
          <cell r="T447" t="str">
            <v>2006-03-20</v>
          </cell>
        </row>
        <row r="448">
          <cell r="A448" t="str">
            <v>Coash,James R</v>
          </cell>
          <cell r="B448" t="str">
            <v>000674</v>
          </cell>
          <cell r="C448" t="str">
            <v>Full-Time</v>
          </cell>
          <cell r="D448" t="str">
            <v>UCU</v>
          </cell>
          <cell r="E448">
            <v>40</v>
          </cell>
          <cell r="F448" t="str">
            <v>5310</v>
          </cell>
          <cell r="G448" t="str">
            <v>Northern KS Elec Network Ops</v>
          </cell>
          <cell r="H448" t="str">
            <v>USU</v>
          </cell>
          <cell r="I448" t="str">
            <v>OP</v>
          </cell>
          <cell r="J448" t="str">
            <v>WPKSE</v>
          </cell>
          <cell r="K448" t="str">
            <v>1028</v>
          </cell>
          <cell r="L448" t="str">
            <v>KS-Concordia-KS</v>
          </cell>
          <cell r="M448" t="str">
            <v>KS</v>
          </cell>
          <cell r="N448" t="str">
            <v>3086</v>
          </cell>
          <cell r="O448" t="str">
            <v>Operations Mgr</v>
          </cell>
          <cell r="P448" t="str">
            <v>00</v>
          </cell>
          <cell r="Q448" t="str">
            <v>Exempt</v>
          </cell>
          <cell r="R448" t="str">
            <v>1986-05-19</v>
          </cell>
          <cell r="S448" t="str">
            <v/>
          </cell>
          <cell r="T448" t="str">
            <v>1986-05-19</v>
          </cell>
        </row>
        <row r="449">
          <cell r="A449" t="str">
            <v>Coble,Pamela S</v>
          </cell>
          <cell r="B449" t="str">
            <v>000726</v>
          </cell>
          <cell r="C449" t="str">
            <v>Full-Time</v>
          </cell>
          <cell r="D449" t="str">
            <v>UCU</v>
          </cell>
          <cell r="E449">
            <v>40</v>
          </cell>
          <cell r="F449" t="str">
            <v>5369</v>
          </cell>
          <cell r="G449" t="str">
            <v>MO Electric Measurement</v>
          </cell>
          <cell r="H449" t="str">
            <v>USU</v>
          </cell>
          <cell r="I449" t="str">
            <v>OP</v>
          </cell>
          <cell r="J449" t="str">
            <v>MPMOE</v>
          </cell>
          <cell r="K449" t="str">
            <v>1084</v>
          </cell>
          <cell r="L449" t="str">
            <v>MO-Liberty</v>
          </cell>
          <cell r="M449" t="str">
            <v>MO</v>
          </cell>
          <cell r="N449" t="str">
            <v>U255</v>
          </cell>
          <cell r="O449" t="str">
            <v>Primary Meterman Field</v>
          </cell>
          <cell r="P449" t="str">
            <v>24</v>
          </cell>
          <cell r="Q449" t="str">
            <v>Nonexempt</v>
          </cell>
          <cell r="R449" t="str">
            <v>1980-02-11</v>
          </cell>
          <cell r="S449" t="str">
            <v/>
          </cell>
          <cell r="T449" t="str">
            <v>1980-02-11</v>
          </cell>
        </row>
        <row r="450">
          <cell r="A450" t="str">
            <v>Cochran,Stanley G</v>
          </cell>
          <cell r="B450" t="str">
            <v>001490</v>
          </cell>
          <cell r="C450" t="str">
            <v>Full-Time</v>
          </cell>
          <cell r="D450" t="str">
            <v>UCU</v>
          </cell>
          <cell r="E450">
            <v>40</v>
          </cell>
          <cell r="F450" t="str">
            <v>5384</v>
          </cell>
          <cell r="G450" t="str">
            <v>Wichita Gas Field Svcs</v>
          </cell>
          <cell r="H450" t="str">
            <v>USU</v>
          </cell>
          <cell r="I450" t="str">
            <v>OP</v>
          </cell>
          <cell r="J450" t="str">
            <v>PNKSG</v>
          </cell>
          <cell r="K450" t="str">
            <v>1137</v>
          </cell>
          <cell r="L450" t="str">
            <v>KS-Wichita-W Harry</v>
          </cell>
          <cell r="M450" t="str">
            <v>KS</v>
          </cell>
          <cell r="N450" t="str">
            <v>1529</v>
          </cell>
          <cell r="O450" t="str">
            <v>Utility Service Technician</v>
          </cell>
          <cell r="P450" t="str">
            <v>00</v>
          </cell>
          <cell r="Q450" t="str">
            <v>Nonexempt</v>
          </cell>
          <cell r="R450" t="str">
            <v>1973-06-16</v>
          </cell>
          <cell r="S450" t="str">
            <v/>
          </cell>
          <cell r="T450" t="str">
            <v>1973-06-16</v>
          </cell>
        </row>
        <row r="451">
          <cell r="A451" t="str">
            <v>Coffey,Gary J</v>
          </cell>
          <cell r="B451" t="str">
            <v>000599</v>
          </cell>
          <cell r="C451" t="str">
            <v>Full-Time</v>
          </cell>
          <cell r="D451" t="str">
            <v>UCU</v>
          </cell>
          <cell r="E451">
            <v>40</v>
          </cell>
          <cell r="F451" t="str">
            <v>5311</v>
          </cell>
          <cell r="G451" t="str">
            <v>Southern KS Elec Network Ops</v>
          </cell>
          <cell r="H451" t="str">
            <v>USU</v>
          </cell>
          <cell r="I451" t="str">
            <v>OP</v>
          </cell>
          <cell r="J451" t="str">
            <v>WPKSE</v>
          </cell>
          <cell r="K451" t="str">
            <v>1037</v>
          </cell>
          <cell r="L451" t="str">
            <v>KS-Harper</v>
          </cell>
          <cell r="M451" t="str">
            <v>KS</v>
          </cell>
          <cell r="N451" t="str">
            <v>1703</v>
          </cell>
          <cell r="O451" t="str">
            <v>Line Foreman (UN22)</v>
          </cell>
          <cell r="P451" t="str">
            <v>22</v>
          </cell>
          <cell r="Q451" t="str">
            <v>Nonexempt</v>
          </cell>
          <cell r="R451" t="str">
            <v>1978-07-17</v>
          </cell>
          <cell r="S451" t="str">
            <v/>
          </cell>
          <cell r="T451" t="str">
            <v>1978-07-17</v>
          </cell>
        </row>
        <row r="452">
          <cell r="A452" t="str">
            <v>Coffey,Joy M</v>
          </cell>
          <cell r="B452" t="str">
            <v>005415</v>
          </cell>
          <cell r="C452" t="str">
            <v>Full-Time</v>
          </cell>
          <cell r="D452" t="str">
            <v>UCU</v>
          </cell>
          <cell r="E452">
            <v>40</v>
          </cell>
          <cell r="F452" t="str">
            <v>5344</v>
          </cell>
          <cell r="G452" t="str">
            <v>Warrensburg Elec Network Ops</v>
          </cell>
          <cell r="H452" t="str">
            <v>USU</v>
          </cell>
          <cell r="I452" t="str">
            <v>OP</v>
          </cell>
          <cell r="J452" t="str">
            <v>MPMOE</v>
          </cell>
          <cell r="K452" t="str">
            <v>1097</v>
          </cell>
          <cell r="L452" t="str">
            <v>MO-Warrensburg</v>
          </cell>
          <cell r="M452" t="str">
            <v>MO</v>
          </cell>
          <cell r="N452" t="str">
            <v>1135</v>
          </cell>
          <cell r="O452" t="str">
            <v>Customer Service Associate Fie</v>
          </cell>
          <cell r="P452" t="str">
            <v>00</v>
          </cell>
          <cell r="Q452" t="str">
            <v>Nonexempt</v>
          </cell>
          <cell r="R452" t="str">
            <v>1999-09-23</v>
          </cell>
          <cell r="S452" t="str">
            <v/>
          </cell>
          <cell r="T452" t="str">
            <v>1999-09-23</v>
          </cell>
        </row>
        <row r="453">
          <cell r="A453" t="str">
            <v>Cogbill,David L</v>
          </cell>
          <cell r="B453" t="str">
            <v>000860</v>
          </cell>
          <cell r="C453" t="str">
            <v>Full-Time</v>
          </cell>
          <cell r="D453" t="str">
            <v>UCU</v>
          </cell>
          <cell r="E453">
            <v>40</v>
          </cell>
          <cell r="F453" t="str">
            <v>5915</v>
          </cell>
          <cell r="G453" t="str">
            <v>Belton 2 Elect Field Ops</v>
          </cell>
          <cell r="H453" t="str">
            <v>USU</v>
          </cell>
          <cell r="I453" t="str">
            <v>DE</v>
          </cell>
          <cell r="J453" t="str">
            <v>MPMOE</v>
          </cell>
          <cell r="K453" t="str">
            <v>1074</v>
          </cell>
          <cell r="L453" t="str">
            <v>MO-Belton</v>
          </cell>
          <cell r="M453" t="str">
            <v>MO</v>
          </cell>
          <cell r="N453" t="str">
            <v>U2503</v>
          </cell>
          <cell r="O453" t="str">
            <v>Local Maintenance Man 3rd yr</v>
          </cell>
          <cell r="P453" t="str">
            <v>24</v>
          </cell>
          <cell r="Q453" t="str">
            <v>Nonexempt</v>
          </cell>
          <cell r="R453" t="str">
            <v>1963-06-17</v>
          </cell>
          <cell r="S453" t="str">
            <v/>
          </cell>
          <cell r="T453" t="str">
            <v>1963-06-17</v>
          </cell>
        </row>
        <row r="454">
          <cell r="A454" t="str">
            <v>Cole,Brandi M</v>
          </cell>
          <cell r="B454" t="str">
            <v>010901</v>
          </cell>
          <cell r="C454" t="str">
            <v>Full-Time</v>
          </cell>
          <cell r="D454" t="str">
            <v>UCU</v>
          </cell>
          <cell r="E454">
            <v>40</v>
          </cell>
          <cell r="F454" t="str">
            <v>5702</v>
          </cell>
          <cell r="G454" t="str">
            <v>Customer Srv Ctr-Raytown</v>
          </cell>
          <cell r="H454" t="str">
            <v>USU</v>
          </cell>
          <cell r="I454" t="str">
            <v>CH</v>
          </cell>
          <cell r="J454" t="str">
            <v>NETCO</v>
          </cell>
          <cell r="K454" t="str">
            <v>1000</v>
          </cell>
          <cell r="L454" t="str">
            <v>MO-Raytown</v>
          </cell>
          <cell r="M454" t="str">
            <v>MO</v>
          </cell>
          <cell r="N454" t="str">
            <v>1047</v>
          </cell>
          <cell r="O454" t="str">
            <v>Customer Service Associate CC</v>
          </cell>
          <cell r="P454" t="str">
            <v>00</v>
          </cell>
          <cell r="Q454" t="str">
            <v>Nonexempt</v>
          </cell>
          <cell r="R454" t="str">
            <v>2005-09-19</v>
          </cell>
          <cell r="S454" t="str">
            <v/>
          </cell>
          <cell r="T454" t="str">
            <v>2005-09-19</v>
          </cell>
        </row>
        <row r="455">
          <cell r="A455" t="str">
            <v>Cole,Michael E</v>
          </cell>
          <cell r="B455" t="str">
            <v>003034</v>
          </cell>
          <cell r="C455" t="str">
            <v>Full-Time</v>
          </cell>
          <cell r="D455" t="str">
            <v>UCU</v>
          </cell>
          <cell r="E455">
            <v>40</v>
          </cell>
          <cell r="F455" t="str">
            <v>4130</v>
          </cell>
          <cell r="G455" t="str">
            <v>Treasury</v>
          </cell>
          <cell r="H455" t="str">
            <v>ESF</v>
          </cell>
          <cell r="I455" t="str">
            <v>FI</v>
          </cell>
          <cell r="J455" t="str">
            <v>AQLCP</v>
          </cell>
          <cell r="K455" t="str">
            <v>1082</v>
          </cell>
          <cell r="L455" t="str">
            <v>MO-Kansas City-W Ninth</v>
          </cell>
          <cell r="M455" t="str">
            <v>MO</v>
          </cell>
          <cell r="N455" t="str">
            <v>2020</v>
          </cell>
          <cell r="O455" t="str">
            <v>VP Finance and Treasurer</v>
          </cell>
          <cell r="P455" t="str">
            <v>00</v>
          </cell>
          <cell r="Q455" t="str">
            <v>Exempt</v>
          </cell>
          <cell r="R455" t="str">
            <v>1997-02-17</v>
          </cell>
          <cell r="S455" t="str">
            <v/>
          </cell>
          <cell r="T455" t="str">
            <v>1997-02-17</v>
          </cell>
        </row>
        <row r="456">
          <cell r="A456" t="str">
            <v>Coleman,Steven C</v>
          </cell>
          <cell r="B456" t="str">
            <v>003325</v>
          </cell>
          <cell r="C456" t="str">
            <v>Full-Time</v>
          </cell>
          <cell r="D456" t="str">
            <v>UCU</v>
          </cell>
          <cell r="E456">
            <v>40</v>
          </cell>
          <cell r="F456" t="str">
            <v>6183</v>
          </cell>
          <cell r="G456" t="str">
            <v>Headquarters - KS/CO Gas</v>
          </cell>
          <cell r="H456" t="str">
            <v>USU</v>
          </cell>
          <cell r="I456" t="str">
            <v>DG</v>
          </cell>
          <cell r="J456" t="str">
            <v>NETCO</v>
          </cell>
          <cell r="K456" t="str">
            <v>1039</v>
          </cell>
          <cell r="L456" t="str">
            <v>KS-Lawrence-E 8th St</v>
          </cell>
          <cell r="M456" t="str">
            <v>KS</v>
          </cell>
          <cell r="N456" t="str">
            <v>1924</v>
          </cell>
          <cell r="O456" t="str">
            <v>Sr Engineer</v>
          </cell>
          <cell r="P456" t="str">
            <v>00</v>
          </cell>
          <cell r="Q456" t="str">
            <v>Exempt</v>
          </cell>
          <cell r="R456" t="str">
            <v>1998-08-31</v>
          </cell>
          <cell r="S456" t="str">
            <v/>
          </cell>
          <cell r="T456" t="str">
            <v>1998-08-31</v>
          </cell>
        </row>
        <row r="457">
          <cell r="A457" t="str">
            <v>Collard,John J</v>
          </cell>
          <cell r="B457" t="str">
            <v>005730</v>
          </cell>
          <cell r="C457" t="str">
            <v>Full-Time</v>
          </cell>
          <cell r="D457" t="str">
            <v>UCU</v>
          </cell>
          <cell r="E457">
            <v>40</v>
          </cell>
          <cell r="F457" t="str">
            <v>6348</v>
          </cell>
          <cell r="G457" t="str">
            <v>IT Business Services</v>
          </cell>
          <cell r="H457" t="str">
            <v>USU</v>
          </cell>
          <cell r="I457" t="str">
            <v>IT</v>
          </cell>
          <cell r="J457" t="str">
            <v>NETCO</v>
          </cell>
          <cell r="K457" t="str">
            <v>1000</v>
          </cell>
          <cell r="L457" t="str">
            <v>MO-Raytown</v>
          </cell>
          <cell r="M457" t="str">
            <v>MO</v>
          </cell>
          <cell r="N457" t="str">
            <v>1428</v>
          </cell>
          <cell r="O457" t="str">
            <v>Customer Site Mgr</v>
          </cell>
          <cell r="P457" t="str">
            <v>00</v>
          </cell>
          <cell r="Q457" t="str">
            <v>Exempt</v>
          </cell>
          <cell r="R457" t="str">
            <v>1999-12-31</v>
          </cell>
          <cell r="S457" t="str">
            <v/>
          </cell>
          <cell r="T457" t="str">
            <v>1999-12-31</v>
          </cell>
        </row>
        <row r="458">
          <cell r="A458" t="str">
            <v>Collins,Brian K</v>
          </cell>
          <cell r="B458" t="str">
            <v>010752</v>
          </cell>
          <cell r="C458" t="str">
            <v>Full-Time</v>
          </cell>
          <cell r="D458" t="str">
            <v>UCU</v>
          </cell>
          <cell r="E458">
            <v>40</v>
          </cell>
          <cell r="F458" t="str">
            <v>5066</v>
          </cell>
          <cell r="G458" t="str">
            <v>Gas Transmission Ops-KS</v>
          </cell>
          <cell r="H458" t="str">
            <v>USU</v>
          </cell>
          <cell r="I458" t="str">
            <v>TO</v>
          </cell>
          <cell r="J458" t="str">
            <v>PNKSG</v>
          </cell>
          <cell r="K458" t="str">
            <v>1048</v>
          </cell>
          <cell r="L458" t="str">
            <v>KS-Wichita-S Hoover</v>
          </cell>
          <cell r="M458" t="str">
            <v>KS</v>
          </cell>
          <cell r="N458" t="str">
            <v>1533</v>
          </cell>
          <cell r="O458" t="str">
            <v>Welder Operations Tech</v>
          </cell>
          <cell r="P458" t="str">
            <v>00</v>
          </cell>
          <cell r="Q458" t="str">
            <v>Nonexempt</v>
          </cell>
          <cell r="R458" t="str">
            <v>2005-04-25</v>
          </cell>
          <cell r="S458" t="str">
            <v/>
          </cell>
          <cell r="T458" t="str">
            <v>2005-04-25</v>
          </cell>
        </row>
        <row r="459">
          <cell r="A459" t="str">
            <v>Colvin,Thomas A</v>
          </cell>
          <cell r="B459" t="str">
            <v>002862</v>
          </cell>
          <cell r="C459" t="str">
            <v>Full-Time</v>
          </cell>
          <cell r="D459" t="str">
            <v>UCU</v>
          </cell>
          <cell r="E459">
            <v>40</v>
          </cell>
          <cell r="F459" t="str">
            <v>4130</v>
          </cell>
          <cell r="G459" t="str">
            <v>Treasury</v>
          </cell>
          <cell r="H459" t="str">
            <v>ESF</v>
          </cell>
          <cell r="I459" t="str">
            <v>FI</v>
          </cell>
          <cell r="J459" t="str">
            <v>AQLCP</v>
          </cell>
          <cell r="K459" t="str">
            <v>1082</v>
          </cell>
          <cell r="L459" t="str">
            <v>MO-Kansas City-W Ninth</v>
          </cell>
          <cell r="M459" t="str">
            <v>MO</v>
          </cell>
          <cell r="N459" t="str">
            <v>2598</v>
          </cell>
          <cell r="O459" t="str">
            <v>Sr Mgr Treasury Operations</v>
          </cell>
          <cell r="P459" t="str">
            <v>00</v>
          </cell>
          <cell r="Q459" t="str">
            <v>Exempt</v>
          </cell>
          <cell r="R459" t="str">
            <v>1995-10-23</v>
          </cell>
          <cell r="S459" t="str">
            <v/>
          </cell>
          <cell r="T459" t="str">
            <v>1995-10-23</v>
          </cell>
        </row>
        <row r="460">
          <cell r="A460" t="str">
            <v>Combs,Leslie L</v>
          </cell>
          <cell r="B460" t="str">
            <v>007817</v>
          </cell>
          <cell r="C460" t="str">
            <v>Full-Time</v>
          </cell>
          <cell r="D460" t="str">
            <v>UCU</v>
          </cell>
          <cell r="E460">
            <v>40</v>
          </cell>
          <cell r="F460" t="str">
            <v>5912</v>
          </cell>
          <cell r="G460" t="str">
            <v>Maryville/Mound City CS</v>
          </cell>
          <cell r="H460" t="str">
            <v>USU</v>
          </cell>
          <cell r="I460" t="str">
            <v>CS</v>
          </cell>
          <cell r="J460" t="str">
            <v>SJMOE</v>
          </cell>
          <cell r="K460" t="str">
            <v>1280</v>
          </cell>
          <cell r="L460" t="str">
            <v>MO-Maryville</v>
          </cell>
          <cell r="M460" t="str">
            <v>MO</v>
          </cell>
          <cell r="N460" t="str">
            <v>S9640</v>
          </cell>
          <cell r="O460" t="str">
            <v>Customer Svc Tech Elec/Gas</v>
          </cell>
          <cell r="P460" t="str">
            <v>13</v>
          </cell>
          <cell r="Q460" t="str">
            <v>Nonexempt</v>
          </cell>
          <cell r="R460" t="str">
            <v>1979-03-05</v>
          </cell>
          <cell r="S460" t="str">
            <v/>
          </cell>
          <cell r="T460" t="str">
            <v>1979-03-05</v>
          </cell>
        </row>
        <row r="461">
          <cell r="A461" t="str">
            <v>Compton,Richard L</v>
          </cell>
          <cell r="B461" t="str">
            <v>000350</v>
          </cell>
          <cell r="C461" t="str">
            <v>Full-Time</v>
          </cell>
          <cell r="D461" t="str">
            <v>UCU</v>
          </cell>
          <cell r="E461">
            <v>40</v>
          </cell>
          <cell r="F461" t="str">
            <v>5303</v>
          </cell>
          <cell r="G461" t="str">
            <v>Pueblo Network Ops</v>
          </cell>
          <cell r="H461" t="str">
            <v>USU</v>
          </cell>
          <cell r="I461" t="str">
            <v>OP</v>
          </cell>
          <cell r="J461" t="str">
            <v>WPCOE</v>
          </cell>
          <cell r="K461" t="str">
            <v>1011</v>
          </cell>
          <cell r="L461" t="str">
            <v>CO-Pueblo-S Victoria Ave</v>
          </cell>
          <cell r="M461" t="str">
            <v>CO</v>
          </cell>
          <cell r="N461" t="str">
            <v>1674</v>
          </cell>
          <cell r="O461" t="str">
            <v>Estimator (UN21)</v>
          </cell>
          <cell r="P461" t="str">
            <v>21</v>
          </cell>
          <cell r="Q461" t="str">
            <v>Nonexempt</v>
          </cell>
          <cell r="R461" t="str">
            <v>1966-01-17</v>
          </cell>
          <cell r="S461" t="str">
            <v/>
          </cell>
          <cell r="T461" t="str">
            <v>1966-01-17</v>
          </cell>
        </row>
        <row r="462">
          <cell r="A462" t="str">
            <v>Conant,Kevin J</v>
          </cell>
          <cell r="B462" t="str">
            <v>010947</v>
          </cell>
          <cell r="C462" t="str">
            <v>Full-Time</v>
          </cell>
          <cell r="D462" t="str">
            <v>UCU</v>
          </cell>
          <cell r="E462">
            <v>40</v>
          </cell>
          <cell r="F462" t="str">
            <v>1060</v>
          </cell>
          <cell r="G462" t="str">
            <v>Lake Road Common</v>
          </cell>
          <cell r="H462" t="str">
            <v>USU</v>
          </cell>
          <cell r="I462" t="str">
            <v>PS</v>
          </cell>
          <cell r="J462" t="str">
            <v>SJMOE</v>
          </cell>
          <cell r="K462" t="str">
            <v>1279</v>
          </cell>
          <cell r="L462" t="str">
            <v>MO-St Joseph - Lake Road</v>
          </cell>
          <cell r="M462" t="str">
            <v>MO</v>
          </cell>
          <cell r="N462" t="str">
            <v>S5945</v>
          </cell>
          <cell r="O462" t="str">
            <v>Laboratory Assistant</v>
          </cell>
          <cell r="P462" t="str">
            <v>13</v>
          </cell>
          <cell r="Q462" t="str">
            <v>Nonexempt</v>
          </cell>
          <cell r="R462" t="str">
            <v>2005-12-05</v>
          </cell>
          <cell r="S462" t="str">
            <v/>
          </cell>
          <cell r="T462" t="str">
            <v>2005-12-05</v>
          </cell>
        </row>
        <row r="463">
          <cell r="A463" t="str">
            <v>Condict,Gary L</v>
          </cell>
          <cell r="B463" t="str">
            <v>003212</v>
          </cell>
          <cell r="C463" t="str">
            <v>Full-Time</v>
          </cell>
          <cell r="D463" t="str">
            <v>UCU</v>
          </cell>
          <cell r="E463">
            <v>40</v>
          </cell>
          <cell r="F463" t="str">
            <v>5042</v>
          </cell>
          <cell r="G463" t="str">
            <v>Transmission_Services_VP</v>
          </cell>
          <cell r="H463" t="str">
            <v>USU</v>
          </cell>
          <cell r="I463" t="str">
            <v>TS</v>
          </cell>
          <cell r="J463" t="str">
            <v>NETCO</v>
          </cell>
          <cell r="K463" t="str">
            <v>1141</v>
          </cell>
          <cell r="L463" t="str">
            <v>MO-Lee's Summit-NW Missouri Rd</v>
          </cell>
          <cell r="M463" t="str">
            <v>MO</v>
          </cell>
          <cell r="N463" t="str">
            <v>1924</v>
          </cell>
          <cell r="O463" t="str">
            <v>Sr Engineer</v>
          </cell>
          <cell r="P463" t="str">
            <v>00</v>
          </cell>
          <cell r="Q463" t="str">
            <v>Exempt</v>
          </cell>
          <cell r="R463" t="str">
            <v>1991-01-14</v>
          </cell>
          <cell r="S463" t="str">
            <v>1998-07-31</v>
          </cell>
          <cell r="T463" t="str">
            <v>1993-09-16</v>
          </cell>
        </row>
        <row r="464">
          <cell r="A464" t="str">
            <v>Conklin,Lyle D</v>
          </cell>
          <cell r="B464" t="str">
            <v>001685</v>
          </cell>
          <cell r="C464" t="str">
            <v>Full-Time</v>
          </cell>
          <cell r="D464" t="str">
            <v>UCU</v>
          </cell>
          <cell r="E464">
            <v>40</v>
          </cell>
          <cell r="F464" t="str">
            <v>6166</v>
          </cell>
          <cell r="G464" t="str">
            <v>Iowa/Mo Gas Bus Ops</v>
          </cell>
          <cell r="H464" t="str">
            <v>USU</v>
          </cell>
          <cell r="I464" t="str">
            <v>DG</v>
          </cell>
          <cell r="J464" t="str">
            <v>NETCO</v>
          </cell>
          <cell r="K464" t="str">
            <v>1172</v>
          </cell>
          <cell r="L464" t="str">
            <v>IA-Des Moines</v>
          </cell>
          <cell r="M464" t="str">
            <v>IA</v>
          </cell>
          <cell r="N464" t="str">
            <v>2493</v>
          </cell>
          <cell r="O464" t="str">
            <v>Safety Representative</v>
          </cell>
          <cell r="P464" t="str">
            <v>00</v>
          </cell>
          <cell r="Q464" t="str">
            <v>Exempt</v>
          </cell>
          <cell r="R464" t="str">
            <v>1980-02-01</v>
          </cell>
          <cell r="S464" t="str">
            <v/>
          </cell>
          <cell r="T464" t="str">
            <v>1980-02-01</v>
          </cell>
        </row>
        <row r="465">
          <cell r="A465" t="str">
            <v>Conn,Danny R</v>
          </cell>
          <cell r="B465" t="str">
            <v>000528</v>
          </cell>
          <cell r="C465" t="str">
            <v>Full-Time</v>
          </cell>
          <cell r="D465" t="str">
            <v>UCU</v>
          </cell>
          <cell r="E465">
            <v>40</v>
          </cell>
          <cell r="F465" t="str">
            <v>5371</v>
          </cell>
          <cell r="G465" t="str">
            <v>KS Substation Maintenance</v>
          </cell>
          <cell r="H465" t="str">
            <v>USU</v>
          </cell>
          <cell r="I465" t="str">
            <v>OP</v>
          </cell>
          <cell r="J465" t="str">
            <v>WPKSE</v>
          </cell>
          <cell r="K465" t="str">
            <v>1028</v>
          </cell>
          <cell r="L465" t="str">
            <v>KS-Concordia-KS</v>
          </cell>
          <cell r="M465" t="str">
            <v>KS</v>
          </cell>
          <cell r="N465" t="str">
            <v>1907</v>
          </cell>
          <cell r="O465" t="str">
            <v>Substation Maintenance Tech</v>
          </cell>
          <cell r="P465" t="str">
            <v>00</v>
          </cell>
          <cell r="Q465" t="str">
            <v>Nonexempt</v>
          </cell>
          <cell r="R465" t="str">
            <v>1979-04-16</v>
          </cell>
          <cell r="S465" t="str">
            <v/>
          </cell>
          <cell r="T465" t="str">
            <v>1979-04-16</v>
          </cell>
        </row>
        <row r="466">
          <cell r="A466" t="str">
            <v>Connell,Elliott W</v>
          </cell>
          <cell r="B466" t="str">
            <v>003509</v>
          </cell>
          <cell r="C466" t="str">
            <v>Full-Time</v>
          </cell>
          <cell r="D466" t="str">
            <v>UCU</v>
          </cell>
          <cell r="E466">
            <v>40</v>
          </cell>
          <cell r="F466" t="str">
            <v>5250</v>
          </cell>
          <cell r="G466" t="str">
            <v>MO Elec Engineering Service</v>
          </cell>
          <cell r="H466" t="str">
            <v>USU</v>
          </cell>
          <cell r="I466" t="str">
            <v>NM</v>
          </cell>
          <cell r="J466" t="str">
            <v>NETCO</v>
          </cell>
          <cell r="K466" t="str">
            <v>1000</v>
          </cell>
          <cell r="L466" t="str">
            <v>MO-Raytown</v>
          </cell>
          <cell r="M466" t="str">
            <v>MO</v>
          </cell>
          <cell r="N466" t="str">
            <v>3080</v>
          </cell>
          <cell r="O466" t="str">
            <v>Dir Engineering Services</v>
          </cell>
          <cell r="P466" t="str">
            <v>00</v>
          </cell>
          <cell r="Q466" t="str">
            <v>Exempt</v>
          </cell>
          <cell r="R466" t="str">
            <v>1970-10-19</v>
          </cell>
          <cell r="S466" t="str">
            <v/>
          </cell>
          <cell r="T466" t="str">
            <v>1970-10-19</v>
          </cell>
        </row>
        <row r="467">
          <cell r="A467" t="str">
            <v>Conrad,Dwight A</v>
          </cell>
          <cell r="B467" t="str">
            <v>003608</v>
          </cell>
          <cell r="C467" t="str">
            <v>Full-Time</v>
          </cell>
          <cell r="D467" t="str">
            <v>UCU</v>
          </cell>
          <cell r="E467">
            <v>40</v>
          </cell>
          <cell r="F467" t="str">
            <v>1003</v>
          </cell>
          <cell r="G467" t="str">
            <v>Sibley General</v>
          </cell>
          <cell r="H467" t="str">
            <v>USU</v>
          </cell>
          <cell r="I467" t="str">
            <v>PS</v>
          </cell>
          <cell r="J467" t="str">
            <v>MPMOE</v>
          </cell>
          <cell r="K467" t="str">
            <v>1095</v>
          </cell>
          <cell r="L467" t="str">
            <v>MO-Sibley</v>
          </cell>
          <cell r="M467" t="str">
            <v>MO</v>
          </cell>
          <cell r="N467" t="str">
            <v>1786</v>
          </cell>
          <cell r="O467" t="str">
            <v>Operations Supervisor - Plant</v>
          </cell>
          <cell r="P467" t="str">
            <v>00</v>
          </cell>
          <cell r="Q467" t="str">
            <v>Exempt</v>
          </cell>
          <cell r="R467" t="str">
            <v>1979-01-24</v>
          </cell>
          <cell r="S467" t="str">
            <v/>
          </cell>
          <cell r="T467" t="str">
            <v>1979-01-24</v>
          </cell>
        </row>
        <row r="468">
          <cell r="A468" t="str">
            <v>Considine,Barry W</v>
          </cell>
          <cell r="B468" t="str">
            <v>001931</v>
          </cell>
          <cell r="C468" t="str">
            <v>Full-Time</v>
          </cell>
          <cell r="D468" t="str">
            <v>UCU</v>
          </cell>
          <cell r="E468">
            <v>40</v>
          </cell>
          <cell r="F468" t="str">
            <v>5066</v>
          </cell>
          <cell r="G468" t="str">
            <v>Gas Transmission Ops-KS</v>
          </cell>
          <cell r="H468" t="str">
            <v>USU</v>
          </cell>
          <cell r="I468" t="str">
            <v>TO</v>
          </cell>
          <cell r="J468" t="str">
            <v>PNKSG</v>
          </cell>
          <cell r="K468" t="str">
            <v>1048</v>
          </cell>
          <cell r="L468" t="str">
            <v>KS-Wichita-S Hoover</v>
          </cell>
          <cell r="M468" t="str">
            <v>KS</v>
          </cell>
          <cell r="N468" t="str">
            <v>1931</v>
          </cell>
          <cell r="O468" t="str">
            <v>Lead Operations Tech TS</v>
          </cell>
          <cell r="P468" t="str">
            <v>00</v>
          </cell>
          <cell r="Q468" t="str">
            <v>Nonexempt</v>
          </cell>
          <cell r="R468" t="str">
            <v>1989-01-09</v>
          </cell>
          <cell r="S468" t="str">
            <v/>
          </cell>
          <cell r="T468" t="str">
            <v>1989-01-09</v>
          </cell>
        </row>
        <row r="469">
          <cell r="A469" t="str">
            <v>Cook,Bryan L</v>
          </cell>
          <cell r="B469" t="str">
            <v>010650</v>
          </cell>
          <cell r="C469" t="str">
            <v>Full-Time</v>
          </cell>
          <cell r="D469" t="str">
            <v>UCU</v>
          </cell>
          <cell r="E469">
            <v>40</v>
          </cell>
          <cell r="F469" t="str">
            <v>1060</v>
          </cell>
          <cell r="G469" t="str">
            <v>Lake Road Common</v>
          </cell>
          <cell r="H469" t="str">
            <v>USU</v>
          </cell>
          <cell r="I469" t="str">
            <v>PS</v>
          </cell>
          <cell r="J469" t="str">
            <v>SJMOE</v>
          </cell>
          <cell r="K469" t="str">
            <v>1279</v>
          </cell>
          <cell r="L469" t="str">
            <v>MO-St Joseph - Lake Road</v>
          </cell>
          <cell r="M469" t="str">
            <v>MO</v>
          </cell>
          <cell r="N469" t="str">
            <v>S0095</v>
          </cell>
          <cell r="O469" t="str">
            <v>Coal Handler Grade 1</v>
          </cell>
          <cell r="P469" t="str">
            <v>13</v>
          </cell>
          <cell r="Q469" t="str">
            <v>Nonexempt</v>
          </cell>
          <cell r="R469" t="str">
            <v>2005-01-17</v>
          </cell>
          <cell r="S469" t="str">
            <v/>
          </cell>
          <cell r="T469" t="str">
            <v>2005-01-17</v>
          </cell>
        </row>
        <row r="470">
          <cell r="A470" t="str">
            <v>Cook,Lyle E</v>
          </cell>
          <cell r="B470" t="str">
            <v>000881</v>
          </cell>
          <cell r="C470" t="str">
            <v>Full-Time</v>
          </cell>
          <cell r="D470" t="str">
            <v>UCU</v>
          </cell>
          <cell r="E470">
            <v>40</v>
          </cell>
          <cell r="F470" t="str">
            <v>5340</v>
          </cell>
          <cell r="G470" t="str">
            <v>Liberty Elec Network Ops</v>
          </cell>
          <cell r="H470" t="str">
            <v>USU</v>
          </cell>
          <cell r="I470" t="str">
            <v>OP</v>
          </cell>
          <cell r="J470" t="str">
            <v>MPMOE</v>
          </cell>
          <cell r="K470" t="str">
            <v>1084</v>
          </cell>
          <cell r="L470" t="str">
            <v>MO-Liberty</v>
          </cell>
          <cell r="M470" t="str">
            <v>MO</v>
          </cell>
          <cell r="N470" t="str">
            <v>U212</v>
          </cell>
          <cell r="O470" t="str">
            <v>Comb Lineman Serviceman</v>
          </cell>
          <cell r="P470" t="str">
            <v>24</v>
          </cell>
          <cell r="Q470" t="str">
            <v>Nonexempt</v>
          </cell>
          <cell r="R470" t="str">
            <v>1987-06-08</v>
          </cell>
          <cell r="S470" t="str">
            <v/>
          </cell>
          <cell r="T470" t="str">
            <v>1987-06-08</v>
          </cell>
        </row>
        <row r="471">
          <cell r="A471" t="str">
            <v>Cook,Patricia A</v>
          </cell>
          <cell r="B471" t="str">
            <v>007819</v>
          </cell>
          <cell r="C471" t="str">
            <v>Full-Time</v>
          </cell>
          <cell r="D471" t="str">
            <v>UCU</v>
          </cell>
          <cell r="E471">
            <v>40</v>
          </cell>
          <cell r="F471" t="str">
            <v>5911</v>
          </cell>
          <cell r="G471" t="str">
            <v>St Joseph CS</v>
          </cell>
          <cell r="H471" t="str">
            <v>USU</v>
          </cell>
          <cell r="I471" t="str">
            <v>CS</v>
          </cell>
          <cell r="J471" t="str">
            <v>SJMOE</v>
          </cell>
          <cell r="K471" t="str">
            <v>1278</v>
          </cell>
          <cell r="L471" t="str">
            <v>MO-St Joseph - Atchison</v>
          </cell>
          <cell r="M471" t="str">
            <v>MO</v>
          </cell>
          <cell r="N471" t="str">
            <v>S2034</v>
          </cell>
          <cell r="O471" t="str">
            <v>Building Services Journeyman</v>
          </cell>
          <cell r="P471" t="str">
            <v>13</v>
          </cell>
          <cell r="Q471" t="str">
            <v>Nonexempt</v>
          </cell>
          <cell r="R471" t="str">
            <v>1993-06-21</v>
          </cell>
          <cell r="S471" t="str">
            <v/>
          </cell>
          <cell r="T471" t="str">
            <v>1993-06-21</v>
          </cell>
        </row>
        <row r="472">
          <cell r="A472" t="str">
            <v>Cook,Timothy J</v>
          </cell>
          <cell r="B472" t="str">
            <v>010517</v>
          </cell>
          <cell r="C472" t="str">
            <v>Full-Time</v>
          </cell>
          <cell r="D472" t="str">
            <v>UCU</v>
          </cell>
          <cell r="E472">
            <v>40</v>
          </cell>
          <cell r="F472" t="str">
            <v>5701</v>
          </cell>
          <cell r="G472" t="str">
            <v>Cust Service Center-Lincoln</v>
          </cell>
          <cell r="H472" t="str">
            <v>USU</v>
          </cell>
          <cell r="I472" t="str">
            <v>CH</v>
          </cell>
          <cell r="J472" t="str">
            <v>NETCO</v>
          </cell>
          <cell r="K472" t="str">
            <v>1109</v>
          </cell>
          <cell r="L472" t="str">
            <v>NE-Lincoln</v>
          </cell>
          <cell r="M472" t="str">
            <v>NE</v>
          </cell>
          <cell r="N472" t="str">
            <v>1629</v>
          </cell>
          <cell r="O472" t="str">
            <v>Customer Serv Ctr Assoc (UN25)</v>
          </cell>
          <cell r="P472" t="str">
            <v>25</v>
          </cell>
          <cell r="Q472" t="str">
            <v>Nonexempt</v>
          </cell>
          <cell r="R472" t="str">
            <v>2004-08-02</v>
          </cell>
          <cell r="S472" t="str">
            <v/>
          </cell>
          <cell r="T472" t="str">
            <v>2004-08-02</v>
          </cell>
        </row>
        <row r="473">
          <cell r="A473" t="str">
            <v>Cookston,Douglas L</v>
          </cell>
          <cell r="B473" t="str">
            <v>003282</v>
          </cell>
          <cell r="C473" t="str">
            <v>Full-Time</v>
          </cell>
          <cell r="D473" t="str">
            <v>UCU</v>
          </cell>
          <cell r="E473">
            <v>40</v>
          </cell>
          <cell r="F473" t="str">
            <v>6358</v>
          </cell>
          <cell r="G473" t="str">
            <v>IT Ops / Service Support</v>
          </cell>
          <cell r="H473" t="str">
            <v>USU</v>
          </cell>
          <cell r="I473" t="str">
            <v>IT</v>
          </cell>
          <cell r="J473" t="str">
            <v>NETCO</v>
          </cell>
          <cell r="K473" t="str">
            <v>1143</v>
          </cell>
          <cell r="L473" t="str">
            <v>NE-Omaha-Capitol Ave</v>
          </cell>
          <cell r="M473" t="str">
            <v>NE</v>
          </cell>
          <cell r="N473" t="str">
            <v>1433</v>
          </cell>
          <cell r="O473" t="str">
            <v>Sr Operations Analyst IT</v>
          </cell>
          <cell r="P473" t="str">
            <v>00</v>
          </cell>
          <cell r="Q473" t="str">
            <v>Exempt</v>
          </cell>
          <cell r="R473" t="str">
            <v>1995-07-10</v>
          </cell>
          <cell r="S473" t="str">
            <v/>
          </cell>
          <cell r="T473" t="str">
            <v>1995-07-10</v>
          </cell>
        </row>
        <row r="474">
          <cell r="A474" t="str">
            <v>Cookston,Nicholas A</v>
          </cell>
          <cell r="B474" t="str">
            <v>011069</v>
          </cell>
          <cell r="C474" t="str">
            <v>Full-Time</v>
          </cell>
          <cell r="D474" t="str">
            <v>UCU</v>
          </cell>
          <cell r="E474">
            <v>40</v>
          </cell>
          <cell r="F474" t="str">
            <v>5771</v>
          </cell>
          <cell r="G474" t="str">
            <v>NE Lincoln Region</v>
          </cell>
          <cell r="H474" t="str">
            <v>USU</v>
          </cell>
          <cell r="I474" t="str">
            <v>CS</v>
          </cell>
          <cell r="J474" t="str">
            <v>PNNEG</v>
          </cell>
          <cell r="K474" t="str">
            <v>1109</v>
          </cell>
          <cell r="L474" t="str">
            <v>NE-Lincoln</v>
          </cell>
          <cell r="M474" t="str">
            <v>NE</v>
          </cell>
          <cell r="N474" t="str">
            <v>1610</v>
          </cell>
          <cell r="O474" t="str">
            <v>C&amp;M Mechanic Trainee (UN25)</v>
          </cell>
          <cell r="P474" t="str">
            <v>25</v>
          </cell>
          <cell r="Q474" t="str">
            <v>Nonexempt</v>
          </cell>
          <cell r="R474" t="str">
            <v>2006-05-26</v>
          </cell>
          <cell r="S474" t="str">
            <v/>
          </cell>
          <cell r="T474" t="str">
            <v>2006-05-26</v>
          </cell>
        </row>
        <row r="475">
          <cell r="A475" t="str">
            <v>Coons,Michael D</v>
          </cell>
          <cell r="B475" t="str">
            <v>003519</v>
          </cell>
          <cell r="C475" t="str">
            <v>Full-Time</v>
          </cell>
          <cell r="D475" t="str">
            <v>UCU</v>
          </cell>
          <cell r="E475">
            <v>40</v>
          </cell>
          <cell r="F475" t="str">
            <v>1003</v>
          </cell>
          <cell r="G475" t="str">
            <v>Sibley General</v>
          </cell>
          <cell r="H475" t="str">
            <v>USU</v>
          </cell>
          <cell r="I475" t="str">
            <v>PS</v>
          </cell>
          <cell r="J475" t="str">
            <v>MPMOE</v>
          </cell>
          <cell r="K475" t="str">
            <v>1095</v>
          </cell>
          <cell r="L475" t="str">
            <v>MO-Sibley</v>
          </cell>
          <cell r="M475" t="str">
            <v>MO</v>
          </cell>
          <cell r="N475" t="str">
            <v>1784</v>
          </cell>
          <cell r="O475" t="str">
            <v>Maintenance Supervisor</v>
          </cell>
          <cell r="P475" t="str">
            <v>00</v>
          </cell>
          <cell r="Q475" t="str">
            <v>Exempt</v>
          </cell>
          <cell r="R475" t="str">
            <v>1969-08-25</v>
          </cell>
          <cell r="S475" t="str">
            <v/>
          </cell>
          <cell r="T475" t="str">
            <v>1969-08-25</v>
          </cell>
        </row>
        <row r="476">
          <cell r="A476" t="str">
            <v>Cooper,Herman L</v>
          </cell>
          <cell r="B476" t="str">
            <v>001036</v>
          </cell>
          <cell r="C476" t="str">
            <v>Full-Time</v>
          </cell>
          <cell r="D476" t="str">
            <v>UCU</v>
          </cell>
          <cell r="E476">
            <v>40</v>
          </cell>
          <cell r="F476" t="str">
            <v>5369</v>
          </cell>
          <cell r="G476" t="str">
            <v>MO Electric Measurement</v>
          </cell>
          <cell r="H476" t="str">
            <v>USU</v>
          </cell>
          <cell r="I476" t="str">
            <v>OP</v>
          </cell>
          <cell r="J476" t="str">
            <v>MPMOE</v>
          </cell>
          <cell r="K476" t="str">
            <v>1075</v>
          </cell>
          <cell r="L476" t="str">
            <v>MO-Blue Springs</v>
          </cell>
          <cell r="M476" t="str">
            <v>MO</v>
          </cell>
          <cell r="N476" t="str">
            <v>U255</v>
          </cell>
          <cell r="O476" t="str">
            <v>Primary Meterman Field</v>
          </cell>
          <cell r="P476" t="str">
            <v>24</v>
          </cell>
          <cell r="Q476" t="str">
            <v>Nonexempt</v>
          </cell>
          <cell r="R476" t="str">
            <v>1980-04-16</v>
          </cell>
          <cell r="S476" t="str">
            <v/>
          </cell>
          <cell r="T476" t="str">
            <v>1980-04-16</v>
          </cell>
        </row>
        <row r="477">
          <cell r="A477" t="str">
            <v>Cooper,Olivia C</v>
          </cell>
          <cell r="B477" t="str">
            <v>010181</v>
          </cell>
          <cell r="C477" t="str">
            <v>Full-Time</v>
          </cell>
          <cell r="D477" t="str">
            <v>UCU</v>
          </cell>
          <cell r="E477">
            <v>40</v>
          </cell>
          <cell r="F477" t="str">
            <v>5702</v>
          </cell>
          <cell r="G477" t="str">
            <v>Customer Srv Ctr-Raytown</v>
          </cell>
          <cell r="H477" t="str">
            <v>USU</v>
          </cell>
          <cell r="I477" t="str">
            <v>CH</v>
          </cell>
          <cell r="J477" t="str">
            <v>NETCO</v>
          </cell>
          <cell r="K477" t="str">
            <v>1000</v>
          </cell>
          <cell r="L477" t="str">
            <v>MO-Raytown</v>
          </cell>
          <cell r="M477" t="str">
            <v>MO</v>
          </cell>
          <cell r="N477" t="str">
            <v>1047</v>
          </cell>
          <cell r="O477" t="str">
            <v>Customer Service Associate CC</v>
          </cell>
          <cell r="P477" t="str">
            <v>00</v>
          </cell>
          <cell r="Q477" t="str">
            <v>Nonexempt</v>
          </cell>
          <cell r="R477" t="str">
            <v>2003-09-08</v>
          </cell>
          <cell r="S477" t="str">
            <v/>
          </cell>
          <cell r="T477" t="str">
            <v>2003-09-08</v>
          </cell>
        </row>
        <row r="478">
          <cell r="A478" t="str">
            <v>Copridge,Sandra D</v>
          </cell>
          <cell r="B478" t="str">
            <v>004465</v>
          </cell>
          <cell r="C478" t="str">
            <v>Full-Time</v>
          </cell>
          <cell r="D478" t="str">
            <v>UCU</v>
          </cell>
          <cell r="E478">
            <v>40</v>
          </cell>
          <cell r="F478" t="str">
            <v>5710</v>
          </cell>
          <cell r="G478" t="str">
            <v>Credit and Collections</v>
          </cell>
          <cell r="H478" t="str">
            <v>USU</v>
          </cell>
          <cell r="I478" t="str">
            <v>CI</v>
          </cell>
          <cell r="J478" t="str">
            <v>NETCO</v>
          </cell>
          <cell r="K478" t="str">
            <v>1000</v>
          </cell>
          <cell r="L478" t="str">
            <v>MO-Raytown</v>
          </cell>
          <cell r="M478" t="str">
            <v>MO</v>
          </cell>
          <cell r="N478" t="str">
            <v>1067</v>
          </cell>
          <cell r="O478" t="str">
            <v>Assoc Cust Svc Acct Svcs I</v>
          </cell>
          <cell r="P478" t="str">
            <v>00</v>
          </cell>
          <cell r="Q478" t="str">
            <v>Nonexempt</v>
          </cell>
          <cell r="R478" t="str">
            <v>1999-02-23</v>
          </cell>
          <cell r="S478" t="str">
            <v/>
          </cell>
          <cell r="T478" t="str">
            <v>1999-02-23</v>
          </cell>
        </row>
        <row r="479">
          <cell r="A479" t="str">
            <v>Corbin,Jay M</v>
          </cell>
          <cell r="B479" t="str">
            <v>001796</v>
          </cell>
          <cell r="C479" t="str">
            <v>Full-Time</v>
          </cell>
          <cell r="D479" t="str">
            <v>UCU</v>
          </cell>
          <cell r="E479">
            <v>40</v>
          </cell>
          <cell r="F479" t="str">
            <v>5827</v>
          </cell>
          <cell r="G479" t="str">
            <v>Fairmont</v>
          </cell>
          <cell r="H479" t="str">
            <v>USU</v>
          </cell>
          <cell r="I479" t="str">
            <v>CS</v>
          </cell>
          <cell r="J479" t="str">
            <v>PNMNG</v>
          </cell>
          <cell r="K479" t="str">
            <v>1061</v>
          </cell>
          <cell r="L479" t="str">
            <v>MN-Fairmont</v>
          </cell>
          <cell r="M479" t="str">
            <v>MN</v>
          </cell>
          <cell r="N479" t="str">
            <v>1138</v>
          </cell>
          <cell r="O479" t="str">
            <v>Appliance Repair Technician</v>
          </cell>
          <cell r="P479" t="str">
            <v>00</v>
          </cell>
          <cell r="Q479" t="str">
            <v>Nonexempt</v>
          </cell>
          <cell r="R479" t="str">
            <v>1990-09-01</v>
          </cell>
          <cell r="S479" t="str">
            <v/>
          </cell>
          <cell r="T479" t="str">
            <v>1990-09-01</v>
          </cell>
        </row>
        <row r="480">
          <cell r="A480" t="str">
            <v>Cordonier,Lisa A</v>
          </cell>
          <cell r="B480" t="str">
            <v>010877</v>
          </cell>
          <cell r="C480" t="str">
            <v>Full-Time</v>
          </cell>
          <cell r="D480" t="str">
            <v>UCU</v>
          </cell>
          <cell r="E480">
            <v>40</v>
          </cell>
          <cell r="F480" t="str">
            <v>5701</v>
          </cell>
          <cell r="G480" t="str">
            <v>Cust Service Center-Lincoln</v>
          </cell>
          <cell r="H480" t="str">
            <v>USU</v>
          </cell>
          <cell r="I480" t="str">
            <v>CH</v>
          </cell>
          <cell r="J480" t="str">
            <v>NETCO</v>
          </cell>
          <cell r="K480" t="str">
            <v>1109</v>
          </cell>
          <cell r="L480" t="str">
            <v>NE-Lincoln</v>
          </cell>
          <cell r="M480" t="str">
            <v>NE</v>
          </cell>
          <cell r="N480" t="str">
            <v>1629</v>
          </cell>
          <cell r="O480" t="str">
            <v>Customer Serv Ctr Assoc (UN25)</v>
          </cell>
          <cell r="P480" t="str">
            <v>25</v>
          </cell>
          <cell r="Q480" t="str">
            <v>Nonexempt</v>
          </cell>
          <cell r="R480" t="str">
            <v>2005-09-12</v>
          </cell>
          <cell r="S480" t="str">
            <v/>
          </cell>
          <cell r="T480" t="str">
            <v>2005-09-12</v>
          </cell>
        </row>
        <row r="481">
          <cell r="A481" t="str">
            <v>Cordova,Alfred F</v>
          </cell>
          <cell r="B481" t="str">
            <v>008479</v>
          </cell>
          <cell r="C481" t="str">
            <v>Full-Time</v>
          </cell>
          <cell r="D481" t="str">
            <v>UCU</v>
          </cell>
          <cell r="E481">
            <v>40</v>
          </cell>
          <cell r="F481" t="str">
            <v>6179</v>
          </cell>
          <cell r="G481" t="str">
            <v>CO Elect Fleet Mgmt</v>
          </cell>
          <cell r="H481" t="str">
            <v>USU</v>
          </cell>
          <cell r="I481" t="str">
            <v>MP</v>
          </cell>
          <cell r="J481" t="str">
            <v>WPCOE</v>
          </cell>
          <cell r="K481" t="str">
            <v>1011</v>
          </cell>
          <cell r="L481" t="str">
            <v>CO-Pueblo-S Victoria Ave</v>
          </cell>
          <cell r="M481" t="str">
            <v>CO</v>
          </cell>
          <cell r="N481" t="str">
            <v>1682</v>
          </cell>
          <cell r="O481" t="str">
            <v>Mechanic (UN21)</v>
          </cell>
          <cell r="P481" t="str">
            <v>21</v>
          </cell>
          <cell r="Q481" t="str">
            <v>Nonexempt</v>
          </cell>
          <cell r="R481" t="str">
            <v>2001-06-08</v>
          </cell>
          <cell r="S481" t="str">
            <v/>
          </cell>
          <cell r="T481" t="str">
            <v>2001-06-08</v>
          </cell>
        </row>
        <row r="482">
          <cell r="A482" t="str">
            <v>Cornejo,Manuel</v>
          </cell>
          <cell r="B482" t="str">
            <v>000386</v>
          </cell>
          <cell r="C482" t="str">
            <v>Full-Time</v>
          </cell>
          <cell r="D482" t="str">
            <v>UCU</v>
          </cell>
          <cell r="E482">
            <v>40</v>
          </cell>
          <cell r="F482" t="str">
            <v>5372</v>
          </cell>
          <cell r="G482" t="str">
            <v>CO Substation Maintenance</v>
          </cell>
          <cell r="H482" t="str">
            <v>USU</v>
          </cell>
          <cell r="I482" t="str">
            <v>OP</v>
          </cell>
          <cell r="J482" t="str">
            <v>WPCOE</v>
          </cell>
          <cell r="K482" t="str">
            <v>1011</v>
          </cell>
          <cell r="L482" t="str">
            <v>CO-Pueblo-S Victoria Ave</v>
          </cell>
          <cell r="M482" t="str">
            <v>CO</v>
          </cell>
          <cell r="N482" t="str">
            <v>1685</v>
          </cell>
          <cell r="O482" t="str">
            <v>Electrician Prod Elec (UN21)</v>
          </cell>
          <cell r="P482" t="str">
            <v>21</v>
          </cell>
          <cell r="Q482" t="str">
            <v>Nonexempt</v>
          </cell>
          <cell r="R482" t="str">
            <v>1974-10-03</v>
          </cell>
          <cell r="S482" t="str">
            <v/>
          </cell>
          <cell r="T482" t="str">
            <v>1974-10-03</v>
          </cell>
        </row>
        <row r="483">
          <cell r="A483" t="str">
            <v>Cornelius,Lori L</v>
          </cell>
          <cell r="B483" t="str">
            <v>001963</v>
          </cell>
          <cell r="C483" t="str">
            <v>Full-Time</v>
          </cell>
          <cell r="D483" t="str">
            <v>UCU</v>
          </cell>
          <cell r="E483">
            <v>40</v>
          </cell>
          <cell r="F483" t="str">
            <v>5375</v>
          </cell>
          <cell r="G483" t="str">
            <v>SW KS Gen Gas Field Svcs</v>
          </cell>
          <cell r="H483" t="str">
            <v>USU</v>
          </cell>
          <cell r="I483" t="str">
            <v>OP</v>
          </cell>
          <cell r="J483" t="str">
            <v>PNKSG</v>
          </cell>
          <cell r="K483" t="str">
            <v>1035</v>
          </cell>
          <cell r="L483" t="str">
            <v>KS-Garden City-Ninth St</v>
          </cell>
          <cell r="M483" t="str">
            <v>KS</v>
          </cell>
          <cell r="N483" t="str">
            <v>1524</v>
          </cell>
          <cell r="O483" t="str">
            <v>Storekeeper</v>
          </cell>
          <cell r="P483" t="str">
            <v>00</v>
          </cell>
          <cell r="Q483" t="str">
            <v>Nonexempt</v>
          </cell>
          <cell r="R483" t="str">
            <v>1989-09-01</v>
          </cell>
          <cell r="S483" t="str">
            <v/>
          </cell>
          <cell r="T483" t="str">
            <v>1989-09-01</v>
          </cell>
        </row>
        <row r="484">
          <cell r="A484" t="str">
            <v>Cornley Banks,Michelle D</v>
          </cell>
          <cell r="B484" t="str">
            <v>011002</v>
          </cell>
          <cell r="C484" t="str">
            <v>Full-Time</v>
          </cell>
          <cell r="D484" t="str">
            <v>UCU</v>
          </cell>
          <cell r="E484">
            <v>40</v>
          </cell>
          <cell r="F484" t="str">
            <v>5702</v>
          </cell>
          <cell r="G484" t="str">
            <v>Customer Srv Ctr-Raytown</v>
          </cell>
          <cell r="H484" t="str">
            <v>USU</v>
          </cell>
          <cell r="I484" t="str">
            <v>CH</v>
          </cell>
          <cell r="J484" t="str">
            <v>NETCO</v>
          </cell>
          <cell r="K484" t="str">
            <v>1000</v>
          </cell>
          <cell r="L484" t="str">
            <v>MO-Raytown</v>
          </cell>
          <cell r="M484" t="str">
            <v>MO</v>
          </cell>
          <cell r="N484" t="str">
            <v>1047</v>
          </cell>
          <cell r="O484" t="str">
            <v>Customer Service Associate CC</v>
          </cell>
          <cell r="P484" t="str">
            <v>00</v>
          </cell>
          <cell r="Q484" t="str">
            <v>Nonexempt</v>
          </cell>
          <cell r="R484" t="str">
            <v>2006-03-20</v>
          </cell>
          <cell r="S484" t="str">
            <v/>
          </cell>
          <cell r="T484" t="str">
            <v>2006-03-20</v>
          </cell>
        </row>
        <row r="485">
          <cell r="A485" t="str">
            <v>Costigan,Andrew B</v>
          </cell>
          <cell r="B485" t="str">
            <v>002997</v>
          </cell>
          <cell r="C485" t="str">
            <v>Full-Time</v>
          </cell>
          <cell r="D485" t="str">
            <v>UCU</v>
          </cell>
          <cell r="E485">
            <v>40</v>
          </cell>
          <cell r="F485" t="str">
            <v>6360</v>
          </cell>
          <cell r="G485" t="str">
            <v>IT Cust Serv Applications</v>
          </cell>
          <cell r="H485" t="str">
            <v>USU</v>
          </cell>
          <cell r="I485" t="str">
            <v>IT</v>
          </cell>
          <cell r="J485" t="str">
            <v>NETCO</v>
          </cell>
          <cell r="K485" t="str">
            <v>1082</v>
          </cell>
          <cell r="L485" t="str">
            <v>MO-Kansas City-W Ninth</v>
          </cell>
          <cell r="M485" t="str">
            <v>MO</v>
          </cell>
          <cell r="N485" t="str">
            <v>1446</v>
          </cell>
          <cell r="O485" t="str">
            <v>Sr Systems Analyst</v>
          </cell>
          <cell r="P485" t="str">
            <v>00</v>
          </cell>
          <cell r="Q485" t="str">
            <v>Exempt</v>
          </cell>
          <cell r="R485" t="str">
            <v>1996-10-28</v>
          </cell>
          <cell r="S485" t="str">
            <v/>
          </cell>
          <cell r="T485" t="str">
            <v>1996-10-28</v>
          </cell>
        </row>
        <row r="486">
          <cell r="A486" t="str">
            <v>Costley,Victor R</v>
          </cell>
          <cell r="B486" t="str">
            <v>010545</v>
          </cell>
          <cell r="C486" t="str">
            <v>Full-Time</v>
          </cell>
          <cell r="D486" t="str">
            <v>UCU</v>
          </cell>
          <cell r="E486">
            <v>40</v>
          </cell>
          <cell r="F486" t="str">
            <v>5842</v>
          </cell>
          <cell r="G486" t="str">
            <v>Cloquet</v>
          </cell>
          <cell r="H486" t="str">
            <v>USU</v>
          </cell>
          <cell r="I486" t="str">
            <v>CS</v>
          </cell>
          <cell r="J486" t="str">
            <v>NMMNG</v>
          </cell>
          <cell r="K486" t="str">
            <v>1063</v>
          </cell>
          <cell r="L486" t="str">
            <v>MN-International Falls</v>
          </cell>
          <cell r="M486" t="str">
            <v>MN</v>
          </cell>
          <cell r="N486" t="str">
            <v>1597</v>
          </cell>
          <cell r="O486" t="str">
            <v>Service Tech Class 4 (UN26)</v>
          </cell>
          <cell r="P486" t="str">
            <v>26</v>
          </cell>
          <cell r="Q486" t="str">
            <v>Nonexempt</v>
          </cell>
          <cell r="R486" t="str">
            <v>2004-09-07</v>
          </cell>
          <cell r="S486" t="str">
            <v/>
          </cell>
          <cell r="T486" t="str">
            <v>2004-09-07</v>
          </cell>
        </row>
        <row r="487">
          <cell r="A487" t="str">
            <v>Cota,Donna C</v>
          </cell>
          <cell r="B487" t="str">
            <v>006061</v>
          </cell>
          <cell r="C487" t="str">
            <v>Full-Time</v>
          </cell>
          <cell r="D487" t="str">
            <v>UCU</v>
          </cell>
          <cell r="E487">
            <v>40</v>
          </cell>
          <cell r="F487" t="str">
            <v>5824</v>
          </cell>
          <cell r="G487" t="str">
            <v>Thief River Falls</v>
          </cell>
          <cell r="H487" t="str">
            <v>USU</v>
          </cell>
          <cell r="I487" t="str">
            <v>CS</v>
          </cell>
          <cell r="J487" t="str">
            <v>NMMNG</v>
          </cell>
          <cell r="K487" t="str">
            <v>1071</v>
          </cell>
          <cell r="L487" t="str">
            <v>MN-Thief River Falls</v>
          </cell>
          <cell r="M487" t="str">
            <v>MN</v>
          </cell>
          <cell r="N487" t="str">
            <v>1599</v>
          </cell>
          <cell r="O487" t="str">
            <v>Meter Reader (UN26)</v>
          </cell>
          <cell r="P487" t="str">
            <v>26</v>
          </cell>
          <cell r="Q487" t="str">
            <v>Nonexempt</v>
          </cell>
          <cell r="R487" t="str">
            <v>2000-06-05</v>
          </cell>
          <cell r="S487" t="str">
            <v/>
          </cell>
          <cell r="T487" t="str">
            <v>2000-06-05</v>
          </cell>
        </row>
        <row r="488">
          <cell r="A488" t="str">
            <v>Cote,James A</v>
          </cell>
          <cell r="B488" t="str">
            <v>009399</v>
          </cell>
          <cell r="C488" t="str">
            <v>Full-Time</v>
          </cell>
          <cell r="D488" t="str">
            <v>UCU</v>
          </cell>
          <cell r="E488">
            <v>40</v>
          </cell>
          <cell r="F488" t="str">
            <v>5832</v>
          </cell>
          <cell r="G488" t="str">
            <v>Rochester</v>
          </cell>
          <cell r="H488" t="str">
            <v>USU</v>
          </cell>
          <cell r="I488" t="str">
            <v>CS</v>
          </cell>
          <cell r="J488" t="str">
            <v>PNMNG</v>
          </cell>
          <cell r="K488" t="str">
            <v>1068</v>
          </cell>
          <cell r="L488" t="str">
            <v>MN-Rochester</v>
          </cell>
          <cell r="M488" t="str">
            <v>MN</v>
          </cell>
          <cell r="N488" t="str">
            <v>1138</v>
          </cell>
          <cell r="O488" t="str">
            <v>Appliance Repair Technician</v>
          </cell>
          <cell r="P488" t="str">
            <v>00</v>
          </cell>
          <cell r="Q488" t="str">
            <v>Nonexempt</v>
          </cell>
          <cell r="R488" t="str">
            <v>2001-12-27</v>
          </cell>
          <cell r="S488" t="str">
            <v/>
          </cell>
          <cell r="T488" t="str">
            <v>2001-12-27</v>
          </cell>
        </row>
        <row r="489">
          <cell r="A489" t="str">
            <v>Cote,Tom L</v>
          </cell>
          <cell r="B489" t="str">
            <v>009506</v>
          </cell>
          <cell r="C489" t="str">
            <v>Full-Time</v>
          </cell>
          <cell r="D489" t="str">
            <v>UCU</v>
          </cell>
          <cell r="E489">
            <v>40</v>
          </cell>
          <cell r="F489" t="str">
            <v>5303</v>
          </cell>
          <cell r="G489" t="str">
            <v>Pueblo Network Ops</v>
          </cell>
          <cell r="H489" t="str">
            <v>USU</v>
          </cell>
          <cell r="I489" t="str">
            <v>OP</v>
          </cell>
          <cell r="J489" t="str">
            <v>WPCOE</v>
          </cell>
          <cell r="K489" t="str">
            <v>1011</v>
          </cell>
          <cell r="L489" t="str">
            <v>CO-Pueblo-S Victoria Ave</v>
          </cell>
          <cell r="M489" t="str">
            <v>CO</v>
          </cell>
          <cell r="N489" t="str">
            <v>1672</v>
          </cell>
          <cell r="O489" t="str">
            <v>Line Serviceman (UN21)</v>
          </cell>
          <cell r="P489" t="str">
            <v>21</v>
          </cell>
          <cell r="Q489" t="str">
            <v>Nonexempt</v>
          </cell>
          <cell r="R489" t="str">
            <v>2002-02-18</v>
          </cell>
          <cell r="S489" t="str">
            <v/>
          </cell>
          <cell r="T489" t="str">
            <v>2002-02-18</v>
          </cell>
        </row>
        <row r="490">
          <cell r="A490" t="str">
            <v>Courter,Mary L</v>
          </cell>
          <cell r="B490" t="str">
            <v>002927</v>
          </cell>
          <cell r="C490" t="str">
            <v>Full-Time</v>
          </cell>
          <cell r="D490" t="str">
            <v>UCU</v>
          </cell>
          <cell r="E490">
            <v>40</v>
          </cell>
          <cell r="F490" t="str">
            <v>5709</v>
          </cell>
          <cell r="G490" t="str">
            <v>Remittance Processing</v>
          </cell>
          <cell r="H490" t="str">
            <v>USU</v>
          </cell>
          <cell r="I490" t="str">
            <v>CI</v>
          </cell>
          <cell r="J490" t="str">
            <v>NETCO</v>
          </cell>
          <cell r="K490" t="str">
            <v>1000</v>
          </cell>
          <cell r="L490" t="str">
            <v>MO-Raytown</v>
          </cell>
          <cell r="M490" t="str">
            <v>MO</v>
          </cell>
          <cell r="N490" t="str">
            <v>1067</v>
          </cell>
          <cell r="O490" t="str">
            <v>Assoc Cust Svc Acct Svcs I</v>
          </cell>
          <cell r="P490" t="str">
            <v>00</v>
          </cell>
          <cell r="Q490" t="str">
            <v>Nonexempt</v>
          </cell>
          <cell r="R490" t="str">
            <v>1984-09-17</v>
          </cell>
          <cell r="S490" t="str">
            <v/>
          </cell>
          <cell r="T490" t="str">
            <v>1984-09-17</v>
          </cell>
        </row>
        <row r="491">
          <cell r="A491" t="str">
            <v>Couture,Len G</v>
          </cell>
          <cell r="B491" t="str">
            <v>000466</v>
          </cell>
          <cell r="C491" t="str">
            <v>Full-Time</v>
          </cell>
          <cell r="D491" t="str">
            <v>UCU</v>
          </cell>
          <cell r="E491">
            <v>40</v>
          </cell>
          <cell r="F491" t="str">
            <v>5371</v>
          </cell>
          <cell r="G491" t="str">
            <v>KS Substation Maintenance</v>
          </cell>
          <cell r="H491" t="str">
            <v>USU</v>
          </cell>
          <cell r="I491" t="str">
            <v>OP</v>
          </cell>
          <cell r="J491" t="str">
            <v>WPKSE</v>
          </cell>
          <cell r="K491" t="str">
            <v>1033</v>
          </cell>
          <cell r="L491" t="str">
            <v>KS-Great Bend-Second Ave</v>
          </cell>
          <cell r="M491" t="str">
            <v>KS</v>
          </cell>
          <cell r="N491" t="str">
            <v>1907</v>
          </cell>
          <cell r="O491" t="str">
            <v>Substation Maintenance Tech</v>
          </cell>
          <cell r="P491" t="str">
            <v>00</v>
          </cell>
          <cell r="Q491" t="str">
            <v>Nonexempt</v>
          </cell>
          <cell r="R491" t="str">
            <v>1992-01-06</v>
          </cell>
          <cell r="S491" t="str">
            <v/>
          </cell>
          <cell r="T491" t="str">
            <v>1992-01-06</v>
          </cell>
        </row>
        <row r="492">
          <cell r="A492" t="str">
            <v>Cowen,John W</v>
          </cell>
          <cell r="B492" t="str">
            <v>000617</v>
          </cell>
          <cell r="C492" t="str">
            <v>Full-Time</v>
          </cell>
          <cell r="D492" t="str">
            <v>UCU</v>
          </cell>
          <cell r="E492">
            <v>40</v>
          </cell>
          <cell r="F492" t="str">
            <v>5303</v>
          </cell>
          <cell r="G492" t="str">
            <v>Pueblo Network Ops</v>
          </cell>
          <cell r="H492" t="str">
            <v>USU</v>
          </cell>
          <cell r="I492" t="str">
            <v>OP</v>
          </cell>
          <cell r="J492" t="str">
            <v>WPCOE</v>
          </cell>
          <cell r="K492" t="str">
            <v>1011</v>
          </cell>
          <cell r="L492" t="str">
            <v>CO-Pueblo-S Victoria Ave</v>
          </cell>
          <cell r="M492" t="str">
            <v>CO</v>
          </cell>
          <cell r="N492" t="str">
            <v>1672</v>
          </cell>
          <cell r="O492" t="str">
            <v>Line Serviceman (UN21)</v>
          </cell>
          <cell r="P492" t="str">
            <v>21</v>
          </cell>
          <cell r="Q492" t="str">
            <v>Nonexempt</v>
          </cell>
          <cell r="R492" t="str">
            <v>1973-07-09</v>
          </cell>
          <cell r="S492" t="str">
            <v/>
          </cell>
          <cell r="T492" t="str">
            <v>1973-07-09</v>
          </cell>
        </row>
        <row r="493">
          <cell r="A493" t="str">
            <v>Cox,Jason L</v>
          </cell>
          <cell r="B493" t="str">
            <v>005771</v>
          </cell>
          <cell r="C493" t="str">
            <v>Full-Time</v>
          </cell>
          <cell r="D493" t="str">
            <v>UCU</v>
          </cell>
          <cell r="E493">
            <v>40</v>
          </cell>
          <cell r="F493" t="str">
            <v>1003</v>
          </cell>
          <cell r="G493" t="str">
            <v>Sibley General</v>
          </cell>
          <cell r="H493" t="str">
            <v>USU</v>
          </cell>
          <cell r="I493" t="str">
            <v>PS</v>
          </cell>
          <cell r="J493" t="str">
            <v>MPMOE</v>
          </cell>
          <cell r="K493" t="str">
            <v>1095</v>
          </cell>
          <cell r="L493" t="str">
            <v>MO-Sibley</v>
          </cell>
          <cell r="M493" t="str">
            <v>MO</v>
          </cell>
          <cell r="N493" t="str">
            <v>U325</v>
          </cell>
          <cell r="O493" t="str">
            <v>Journeyman Maint RG Sibley</v>
          </cell>
          <cell r="P493" t="str">
            <v>24</v>
          </cell>
          <cell r="Q493" t="str">
            <v>Nonexempt</v>
          </cell>
          <cell r="R493" t="str">
            <v>2000-01-27</v>
          </cell>
          <cell r="S493" t="str">
            <v/>
          </cell>
          <cell r="T493" t="str">
            <v>2000-01-27</v>
          </cell>
        </row>
        <row r="494">
          <cell r="A494" t="str">
            <v>Cox,Skip A</v>
          </cell>
          <cell r="B494" t="str">
            <v>010445</v>
          </cell>
          <cell r="C494" t="str">
            <v>Full-Time</v>
          </cell>
          <cell r="D494" t="str">
            <v>UCU</v>
          </cell>
          <cell r="E494">
            <v>40</v>
          </cell>
          <cell r="F494" t="str">
            <v>1015</v>
          </cell>
          <cell r="G494" t="str">
            <v>Cimarron River Unit Steam</v>
          </cell>
          <cell r="H494" t="str">
            <v>USU</v>
          </cell>
          <cell r="I494" t="str">
            <v>PS</v>
          </cell>
          <cell r="J494" t="str">
            <v>WPKSE</v>
          </cell>
          <cell r="K494" t="str">
            <v>1027</v>
          </cell>
          <cell r="L494" t="str">
            <v>KS-Liberal-PanhandleEastern Rd</v>
          </cell>
          <cell r="M494" t="str">
            <v>KS</v>
          </cell>
          <cell r="N494" t="str">
            <v>1738</v>
          </cell>
          <cell r="O494" t="str">
            <v>Operator Technician (UN22)</v>
          </cell>
          <cell r="P494" t="str">
            <v>22</v>
          </cell>
          <cell r="Q494" t="str">
            <v>Nonexempt</v>
          </cell>
          <cell r="R494" t="str">
            <v>2004-05-20</v>
          </cell>
          <cell r="S494" t="str">
            <v/>
          </cell>
          <cell r="T494" t="str">
            <v>2004-05-20</v>
          </cell>
        </row>
        <row r="495">
          <cell r="A495" t="str">
            <v>Coy,Vernon L</v>
          </cell>
          <cell r="B495" t="str">
            <v>007822</v>
          </cell>
          <cell r="C495" t="str">
            <v>Full-Time</v>
          </cell>
          <cell r="D495" t="str">
            <v>UCU</v>
          </cell>
          <cell r="E495">
            <v>40</v>
          </cell>
          <cell r="F495" t="str">
            <v>5356</v>
          </cell>
          <cell r="G495" t="str">
            <v>Maryville/Mound City El NetOps</v>
          </cell>
          <cell r="H495" t="str">
            <v>USU</v>
          </cell>
          <cell r="I495" t="str">
            <v>OP</v>
          </cell>
          <cell r="J495" t="str">
            <v>SJMOE</v>
          </cell>
          <cell r="K495" t="str">
            <v>1280</v>
          </cell>
          <cell r="L495" t="str">
            <v>MO-Maryville</v>
          </cell>
          <cell r="M495" t="str">
            <v>MO</v>
          </cell>
          <cell r="N495" t="str">
            <v>S1020</v>
          </cell>
          <cell r="O495" t="str">
            <v>District Lineman</v>
          </cell>
          <cell r="P495" t="str">
            <v>13</v>
          </cell>
          <cell r="Q495" t="str">
            <v>Nonexempt</v>
          </cell>
          <cell r="R495" t="str">
            <v>1994-04-25</v>
          </cell>
          <cell r="S495" t="str">
            <v/>
          </cell>
          <cell r="T495" t="str">
            <v>1994-04-25</v>
          </cell>
        </row>
        <row r="496">
          <cell r="A496" t="str">
            <v>Coyazo,Valerie L</v>
          </cell>
          <cell r="B496" t="str">
            <v>010341</v>
          </cell>
          <cell r="C496" t="str">
            <v>Full-Time</v>
          </cell>
          <cell r="D496" t="str">
            <v>UCU</v>
          </cell>
          <cell r="E496">
            <v>40</v>
          </cell>
          <cell r="F496" t="str">
            <v>4120</v>
          </cell>
          <cell r="G496" t="str">
            <v>Communications-StkhldrOutreach</v>
          </cell>
          <cell r="H496" t="str">
            <v>ESF</v>
          </cell>
          <cell r="I496" t="str">
            <v>SM</v>
          </cell>
          <cell r="J496" t="str">
            <v>AQLCP</v>
          </cell>
          <cell r="K496" t="str">
            <v>1082</v>
          </cell>
          <cell r="L496" t="str">
            <v>MO-Kansas City-W Ninth</v>
          </cell>
          <cell r="M496" t="str">
            <v>MO</v>
          </cell>
          <cell r="N496" t="str">
            <v>2282</v>
          </cell>
          <cell r="O496" t="str">
            <v>Dir Supplier Diversity</v>
          </cell>
          <cell r="P496" t="str">
            <v>00</v>
          </cell>
          <cell r="Q496" t="str">
            <v>Exempt</v>
          </cell>
          <cell r="R496" t="str">
            <v>2004-02-16</v>
          </cell>
          <cell r="S496" t="str">
            <v/>
          </cell>
          <cell r="T496" t="str">
            <v>2004-02-16</v>
          </cell>
        </row>
        <row r="497">
          <cell r="A497" t="str">
            <v>Cozad,Teresa K</v>
          </cell>
          <cell r="B497" t="str">
            <v>003301</v>
          </cell>
          <cell r="C497" t="str">
            <v>Part-Time</v>
          </cell>
          <cell r="D497" t="str">
            <v>UCU</v>
          </cell>
          <cell r="E497">
            <v>27.5</v>
          </cell>
          <cell r="F497" t="str">
            <v>6360</v>
          </cell>
          <cell r="G497" t="str">
            <v>IT Cust Serv Applications</v>
          </cell>
          <cell r="H497" t="str">
            <v>USU</v>
          </cell>
          <cell r="I497" t="str">
            <v>IT</v>
          </cell>
          <cell r="J497" t="str">
            <v>NETCO</v>
          </cell>
          <cell r="K497" t="str">
            <v>1143</v>
          </cell>
          <cell r="L497" t="str">
            <v>NE-Omaha-Capitol Ave</v>
          </cell>
          <cell r="M497" t="str">
            <v>NE</v>
          </cell>
          <cell r="N497" t="str">
            <v>1446</v>
          </cell>
          <cell r="O497" t="str">
            <v>Sr Systems Analyst</v>
          </cell>
          <cell r="P497" t="str">
            <v>00</v>
          </cell>
          <cell r="Q497" t="str">
            <v>Exempt</v>
          </cell>
          <cell r="R497" t="str">
            <v>1990-07-31</v>
          </cell>
          <cell r="S497" t="str">
            <v/>
          </cell>
          <cell r="T497" t="str">
            <v>1990-07-31</v>
          </cell>
        </row>
        <row r="498">
          <cell r="A498" t="str">
            <v>Cozad,Trenton W</v>
          </cell>
          <cell r="B498" t="str">
            <v>002128</v>
          </cell>
          <cell r="C498" t="str">
            <v>Full-Time</v>
          </cell>
          <cell r="D498" t="str">
            <v>UCU</v>
          </cell>
          <cell r="E498">
            <v>40</v>
          </cell>
          <cell r="F498" t="str">
            <v>2301</v>
          </cell>
          <cell r="G498" t="str">
            <v>GSS Planning &amp; Operations</v>
          </cell>
          <cell r="H498" t="str">
            <v>USU</v>
          </cell>
          <cell r="I498" t="str">
            <v>GS</v>
          </cell>
          <cell r="J498" t="str">
            <v>NETCO</v>
          </cell>
          <cell r="K498" t="str">
            <v>1143</v>
          </cell>
          <cell r="L498" t="str">
            <v>NE-Omaha-Capitol Ave</v>
          </cell>
          <cell r="M498" t="str">
            <v>NE</v>
          </cell>
          <cell r="N498" t="str">
            <v>2657</v>
          </cell>
          <cell r="O498" t="str">
            <v>VP Gas Supply Services</v>
          </cell>
          <cell r="P498" t="str">
            <v>00</v>
          </cell>
          <cell r="Q498" t="str">
            <v>Exempt</v>
          </cell>
          <cell r="R498" t="str">
            <v>1986-01-13</v>
          </cell>
          <cell r="S498" t="str">
            <v/>
          </cell>
          <cell r="T498" t="str">
            <v>1986-01-13</v>
          </cell>
        </row>
        <row r="499">
          <cell r="A499" t="str">
            <v>Craig,Michael E</v>
          </cell>
          <cell r="B499" t="str">
            <v>010846</v>
          </cell>
          <cell r="C499" t="str">
            <v>Full-Time</v>
          </cell>
          <cell r="D499" t="str">
            <v>UCU</v>
          </cell>
          <cell r="E499">
            <v>40</v>
          </cell>
          <cell r="F499" t="str">
            <v>5771</v>
          </cell>
          <cell r="G499" t="str">
            <v>NE Lincoln Region</v>
          </cell>
          <cell r="H499" t="str">
            <v>USU</v>
          </cell>
          <cell r="I499" t="str">
            <v>CS</v>
          </cell>
          <cell r="J499" t="str">
            <v>PNNEG</v>
          </cell>
          <cell r="K499" t="str">
            <v>1109</v>
          </cell>
          <cell r="L499" t="str">
            <v>NE-Lincoln</v>
          </cell>
          <cell r="M499" t="str">
            <v>NE</v>
          </cell>
          <cell r="N499" t="str">
            <v>1631</v>
          </cell>
          <cell r="O499" t="str">
            <v>Meter Reader Utility (UN25)</v>
          </cell>
          <cell r="P499" t="str">
            <v>25</v>
          </cell>
          <cell r="Q499" t="str">
            <v>Nonexempt</v>
          </cell>
          <cell r="R499" t="str">
            <v>2005-08-22</v>
          </cell>
          <cell r="S499" t="str">
            <v/>
          </cell>
          <cell r="T499" t="str">
            <v>2005-08-22</v>
          </cell>
        </row>
        <row r="500">
          <cell r="A500" t="str">
            <v>Cramer,Andrew S</v>
          </cell>
          <cell r="B500" t="str">
            <v>010626</v>
          </cell>
          <cell r="C500" t="str">
            <v>Full-Time</v>
          </cell>
          <cell r="D500" t="str">
            <v>UCU</v>
          </cell>
          <cell r="E500">
            <v>40</v>
          </cell>
          <cell r="F500" t="str">
            <v>1003</v>
          </cell>
          <cell r="G500" t="str">
            <v>Sibley General</v>
          </cell>
          <cell r="H500" t="str">
            <v>USU</v>
          </cell>
          <cell r="I500" t="str">
            <v>PS</v>
          </cell>
          <cell r="J500" t="str">
            <v>MPMOE</v>
          </cell>
          <cell r="K500" t="str">
            <v>1095</v>
          </cell>
          <cell r="L500" t="str">
            <v>MO-Sibley</v>
          </cell>
          <cell r="M500" t="str">
            <v>MO</v>
          </cell>
          <cell r="N500" t="str">
            <v>U342</v>
          </cell>
          <cell r="O500" t="str">
            <v>Laborer after 6 mos</v>
          </cell>
          <cell r="P500" t="str">
            <v>24</v>
          </cell>
          <cell r="Q500" t="str">
            <v>Nonexempt</v>
          </cell>
          <cell r="R500" t="str">
            <v>2004-12-06</v>
          </cell>
          <cell r="S500" t="str">
            <v/>
          </cell>
          <cell r="T500" t="str">
            <v>2004-12-06</v>
          </cell>
        </row>
        <row r="501">
          <cell r="A501" t="str">
            <v>Crawford,Kirk A</v>
          </cell>
          <cell r="B501" t="str">
            <v>010495</v>
          </cell>
          <cell r="C501" t="str">
            <v>Full-Time</v>
          </cell>
          <cell r="D501" t="str">
            <v>UCU</v>
          </cell>
          <cell r="E501">
            <v>40</v>
          </cell>
          <cell r="F501" t="str">
            <v>5306</v>
          </cell>
          <cell r="G501" t="str">
            <v>Canon City Elec Network Ops</v>
          </cell>
          <cell r="H501" t="str">
            <v>USU</v>
          </cell>
          <cell r="I501" t="str">
            <v>OP</v>
          </cell>
          <cell r="J501" t="str">
            <v>WPCOE</v>
          </cell>
          <cell r="K501" t="str">
            <v>1004</v>
          </cell>
          <cell r="L501" t="str">
            <v>CO-Canon City-Utility Dr</v>
          </cell>
          <cell r="M501" t="str">
            <v>CO</v>
          </cell>
          <cell r="N501" t="str">
            <v>1677</v>
          </cell>
          <cell r="O501" t="str">
            <v>Groundman (UN21)</v>
          </cell>
          <cell r="P501" t="str">
            <v>21</v>
          </cell>
          <cell r="Q501" t="str">
            <v>Nonexempt</v>
          </cell>
          <cell r="R501" t="str">
            <v>2004-07-26</v>
          </cell>
          <cell r="S501" t="str">
            <v/>
          </cell>
          <cell r="T501" t="str">
            <v>2004-07-26</v>
          </cell>
        </row>
        <row r="502">
          <cell r="A502" t="str">
            <v>Crawford,Laura F</v>
          </cell>
          <cell r="B502" t="str">
            <v>005557</v>
          </cell>
          <cell r="C502" t="str">
            <v>Full-Time</v>
          </cell>
          <cell r="D502" t="str">
            <v>UCU</v>
          </cell>
          <cell r="E502">
            <v>40</v>
          </cell>
          <cell r="F502" t="str">
            <v>5726</v>
          </cell>
          <cell r="G502" t="str">
            <v>Customer Account Correspondenc</v>
          </cell>
          <cell r="H502" t="str">
            <v>USU</v>
          </cell>
          <cell r="I502" t="str">
            <v>CI</v>
          </cell>
          <cell r="J502" t="str">
            <v>NETCO</v>
          </cell>
          <cell r="K502" t="str">
            <v>1000</v>
          </cell>
          <cell r="L502" t="str">
            <v>MO-Raytown</v>
          </cell>
          <cell r="M502" t="str">
            <v>MO</v>
          </cell>
          <cell r="N502" t="str">
            <v>1067</v>
          </cell>
          <cell r="O502" t="str">
            <v>Assoc Cust Svc Acct Svcs I</v>
          </cell>
          <cell r="P502" t="str">
            <v>00</v>
          </cell>
          <cell r="Q502" t="str">
            <v>Nonexempt</v>
          </cell>
          <cell r="R502" t="str">
            <v>1999-10-18</v>
          </cell>
          <cell r="S502" t="str">
            <v/>
          </cell>
          <cell r="T502" t="str">
            <v>1999-10-18</v>
          </cell>
        </row>
        <row r="503">
          <cell r="A503" t="str">
            <v>Creason,Jeffrey A</v>
          </cell>
          <cell r="B503" t="str">
            <v>008369</v>
          </cell>
          <cell r="C503" t="str">
            <v>Full-Time</v>
          </cell>
          <cell r="D503" t="str">
            <v>UCU</v>
          </cell>
          <cell r="E503">
            <v>40</v>
          </cell>
          <cell r="F503" t="str">
            <v>4090</v>
          </cell>
          <cell r="G503" t="str">
            <v>Environmental</v>
          </cell>
          <cell r="H503" t="str">
            <v>ESF</v>
          </cell>
          <cell r="I503" t="str">
            <v>EN</v>
          </cell>
          <cell r="J503" t="str">
            <v>AQLCP</v>
          </cell>
          <cell r="K503" t="str">
            <v>1000</v>
          </cell>
          <cell r="L503" t="str">
            <v>MO-Raytown</v>
          </cell>
          <cell r="M503" t="str">
            <v>MO</v>
          </cell>
          <cell r="N503" t="str">
            <v>1180</v>
          </cell>
          <cell r="O503" t="str">
            <v>Environmental Professional II</v>
          </cell>
          <cell r="P503" t="str">
            <v>00</v>
          </cell>
          <cell r="Q503" t="str">
            <v>Exempt</v>
          </cell>
          <cell r="R503" t="str">
            <v>2001-05-07</v>
          </cell>
          <cell r="S503" t="str">
            <v/>
          </cell>
          <cell r="T503" t="str">
            <v>2001-05-07</v>
          </cell>
        </row>
        <row r="504">
          <cell r="A504" t="str">
            <v>Creek,John C</v>
          </cell>
          <cell r="B504" t="str">
            <v>000352</v>
          </cell>
          <cell r="C504" t="str">
            <v>Full-Time</v>
          </cell>
          <cell r="D504" t="str">
            <v>UCU</v>
          </cell>
          <cell r="E504">
            <v>40</v>
          </cell>
          <cell r="F504" t="str">
            <v>5303</v>
          </cell>
          <cell r="G504" t="str">
            <v>Pueblo Network Ops</v>
          </cell>
          <cell r="H504" t="str">
            <v>USU</v>
          </cell>
          <cell r="I504" t="str">
            <v>OP</v>
          </cell>
          <cell r="J504" t="str">
            <v>WPCOE</v>
          </cell>
          <cell r="K504" t="str">
            <v>1011</v>
          </cell>
          <cell r="L504" t="str">
            <v>CO-Pueblo-S Victoria Ave</v>
          </cell>
          <cell r="M504" t="str">
            <v>CO</v>
          </cell>
          <cell r="N504" t="str">
            <v>1674</v>
          </cell>
          <cell r="O504" t="str">
            <v>Estimator (UN21)</v>
          </cell>
          <cell r="P504" t="str">
            <v>21</v>
          </cell>
          <cell r="Q504" t="str">
            <v>Nonexempt</v>
          </cell>
          <cell r="R504" t="str">
            <v>1979-04-23</v>
          </cell>
          <cell r="S504" t="str">
            <v/>
          </cell>
          <cell r="T504" t="str">
            <v>1979-04-23</v>
          </cell>
        </row>
        <row r="505">
          <cell r="A505" t="str">
            <v>Crites,Belinda A</v>
          </cell>
          <cell r="B505" t="str">
            <v>010114</v>
          </cell>
          <cell r="C505" t="str">
            <v>Full-Time</v>
          </cell>
          <cell r="D505" t="str">
            <v>UCU</v>
          </cell>
          <cell r="E505">
            <v>40</v>
          </cell>
          <cell r="F505" t="str">
            <v>5701</v>
          </cell>
          <cell r="G505" t="str">
            <v>Cust Service Center-Lincoln</v>
          </cell>
          <cell r="H505" t="str">
            <v>USU</v>
          </cell>
          <cell r="I505" t="str">
            <v>CH</v>
          </cell>
          <cell r="J505" t="str">
            <v>NETCO</v>
          </cell>
          <cell r="K505" t="str">
            <v>1109</v>
          </cell>
          <cell r="L505" t="str">
            <v>NE-Lincoln</v>
          </cell>
          <cell r="M505" t="str">
            <v>NE</v>
          </cell>
          <cell r="N505" t="str">
            <v>1629</v>
          </cell>
          <cell r="O505" t="str">
            <v>Customer Serv Ctr Assoc (UN25)</v>
          </cell>
          <cell r="P505" t="str">
            <v>25</v>
          </cell>
          <cell r="Q505" t="str">
            <v>Nonexempt</v>
          </cell>
          <cell r="R505" t="str">
            <v>2003-07-07</v>
          </cell>
          <cell r="S505" t="str">
            <v/>
          </cell>
          <cell r="T505" t="str">
            <v>2003-07-07</v>
          </cell>
        </row>
        <row r="506">
          <cell r="A506" t="str">
            <v>Croslin,Susone</v>
          </cell>
          <cell r="B506" t="str">
            <v>001533</v>
          </cell>
          <cell r="C506" t="str">
            <v>Full-Time</v>
          </cell>
          <cell r="D506" t="str">
            <v>UCU</v>
          </cell>
          <cell r="E506">
            <v>40</v>
          </cell>
          <cell r="F506" t="str">
            <v>5386</v>
          </cell>
          <cell r="G506" t="str">
            <v>Garden City Gas Field Svcs</v>
          </cell>
          <cell r="H506" t="str">
            <v>USU</v>
          </cell>
          <cell r="I506" t="str">
            <v>OP</v>
          </cell>
          <cell r="J506" t="str">
            <v>PNKSG</v>
          </cell>
          <cell r="K506" t="str">
            <v>1035</v>
          </cell>
          <cell r="L506" t="str">
            <v>KS-Garden City-Ninth St</v>
          </cell>
          <cell r="M506" t="str">
            <v>KS</v>
          </cell>
          <cell r="N506" t="str">
            <v>1553</v>
          </cell>
          <cell r="O506" t="str">
            <v>Lead Operations Tech</v>
          </cell>
          <cell r="P506" t="str">
            <v>00</v>
          </cell>
          <cell r="Q506" t="str">
            <v>Nonexempt</v>
          </cell>
          <cell r="R506" t="str">
            <v>1991-02-18</v>
          </cell>
          <cell r="S506" t="str">
            <v/>
          </cell>
          <cell r="T506" t="str">
            <v>1991-02-18</v>
          </cell>
        </row>
        <row r="507">
          <cell r="A507" t="str">
            <v>Cross,Cleatis D</v>
          </cell>
          <cell r="B507" t="str">
            <v>007744</v>
          </cell>
          <cell r="C507" t="str">
            <v>Full-Time</v>
          </cell>
          <cell r="D507" t="str">
            <v>UCU</v>
          </cell>
          <cell r="E507">
            <v>40</v>
          </cell>
          <cell r="F507" t="str">
            <v>1003</v>
          </cell>
          <cell r="G507" t="str">
            <v>Sibley General</v>
          </cell>
          <cell r="H507" t="str">
            <v>USU</v>
          </cell>
          <cell r="I507" t="str">
            <v>PS</v>
          </cell>
          <cell r="J507" t="str">
            <v>MPMOE</v>
          </cell>
          <cell r="K507" t="str">
            <v>1095</v>
          </cell>
          <cell r="L507" t="str">
            <v>MO-Sibley</v>
          </cell>
          <cell r="M507" t="str">
            <v>MO</v>
          </cell>
          <cell r="N507" t="str">
            <v>U3111</v>
          </cell>
          <cell r="O507" t="str">
            <v>Electronic Technician</v>
          </cell>
          <cell r="P507" t="str">
            <v>24</v>
          </cell>
          <cell r="Q507" t="str">
            <v>Nonexempt</v>
          </cell>
          <cell r="R507" t="str">
            <v>2000-11-20</v>
          </cell>
          <cell r="S507" t="str">
            <v/>
          </cell>
          <cell r="T507" t="str">
            <v>2000-11-20</v>
          </cell>
        </row>
        <row r="508">
          <cell r="A508" t="str">
            <v>Cross,Lynn</v>
          </cell>
          <cell r="B508" t="str">
            <v>010663</v>
          </cell>
          <cell r="C508" t="str">
            <v>Full-Time</v>
          </cell>
          <cell r="D508" t="str">
            <v>UCU</v>
          </cell>
          <cell r="E508">
            <v>40</v>
          </cell>
          <cell r="F508" t="str">
            <v>6358</v>
          </cell>
          <cell r="G508" t="str">
            <v>IT Ops / Service Support</v>
          </cell>
          <cell r="H508" t="str">
            <v>USU</v>
          </cell>
          <cell r="I508" t="str">
            <v>IT</v>
          </cell>
          <cell r="J508" t="str">
            <v>NETCO</v>
          </cell>
          <cell r="K508" t="str">
            <v>1082</v>
          </cell>
          <cell r="L508" t="str">
            <v>MO-Kansas City-W Ninth</v>
          </cell>
          <cell r="M508" t="str">
            <v>MO</v>
          </cell>
          <cell r="N508" t="str">
            <v>2173</v>
          </cell>
          <cell r="O508" t="str">
            <v>Help Desk Agent</v>
          </cell>
          <cell r="P508" t="str">
            <v>00</v>
          </cell>
          <cell r="Q508" t="str">
            <v>Nonexempt</v>
          </cell>
          <cell r="R508" t="str">
            <v>2005-02-03</v>
          </cell>
          <cell r="S508" t="str">
            <v/>
          </cell>
          <cell r="T508" t="str">
            <v>2005-02-03</v>
          </cell>
        </row>
        <row r="509">
          <cell r="A509" t="str">
            <v>Crust,William D</v>
          </cell>
          <cell r="B509" t="str">
            <v>000996</v>
          </cell>
          <cell r="C509" t="str">
            <v>Full-Time</v>
          </cell>
          <cell r="D509" t="str">
            <v>UCU</v>
          </cell>
          <cell r="E509">
            <v>40</v>
          </cell>
          <cell r="F509" t="str">
            <v>1003</v>
          </cell>
          <cell r="G509" t="str">
            <v>Sibley General</v>
          </cell>
          <cell r="H509" t="str">
            <v>USU</v>
          </cell>
          <cell r="I509" t="str">
            <v>PS</v>
          </cell>
          <cell r="J509" t="str">
            <v>MPMOE</v>
          </cell>
          <cell r="K509" t="str">
            <v>1095</v>
          </cell>
          <cell r="L509" t="str">
            <v>MO-Sibley</v>
          </cell>
          <cell r="M509" t="str">
            <v>MO</v>
          </cell>
          <cell r="N509" t="str">
            <v>U346</v>
          </cell>
          <cell r="O509" t="str">
            <v>Comb Painter Insulator</v>
          </cell>
          <cell r="P509" t="str">
            <v>24</v>
          </cell>
          <cell r="Q509" t="str">
            <v>Nonexempt</v>
          </cell>
          <cell r="R509" t="str">
            <v>1971-10-11</v>
          </cell>
          <cell r="S509" t="str">
            <v/>
          </cell>
          <cell r="T509" t="str">
            <v>1971-10-11</v>
          </cell>
        </row>
        <row r="510">
          <cell r="A510" t="str">
            <v>Culp,Jodi L</v>
          </cell>
          <cell r="B510" t="str">
            <v>003711</v>
          </cell>
          <cell r="C510" t="str">
            <v>Full-Time</v>
          </cell>
          <cell r="D510" t="str">
            <v>UCU</v>
          </cell>
          <cell r="E510">
            <v>40</v>
          </cell>
          <cell r="F510" t="str">
            <v>1156</v>
          </cell>
          <cell r="G510" t="str">
            <v>MEP Origination</v>
          </cell>
          <cell r="H510" t="str">
            <v>AQU</v>
          </cell>
          <cell r="I510" t="str">
            <v>ME</v>
          </cell>
          <cell r="J510" t="str">
            <v>MEP</v>
          </cell>
          <cell r="K510" t="str">
            <v>1082</v>
          </cell>
          <cell r="L510" t="str">
            <v>MO-Kansas City-W Ninth</v>
          </cell>
          <cell r="M510" t="str">
            <v>MO</v>
          </cell>
          <cell r="N510" t="str">
            <v>1190</v>
          </cell>
          <cell r="O510" t="str">
            <v>Trader AEC/CF</v>
          </cell>
          <cell r="P510" t="str">
            <v>00</v>
          </cell>
          <cell r="Q510" t="str">
            <v>Exempt</v>
          </cell>
          <cell r="R510" t="str">
            <v>1992-02-24</v>
          </cell>
          <cell r="S510" t="str">
            <v/>
          </cell>
          <cell r="T510" t="str">
            <v>1992-02-24</v>
          </cell>
        </row>
        <row r="511">
          <cell r="A511" t="str">
            <v>Cummins,Harold L</v>
          </cell>
          <cell r="B511" t="str">
            <v>002082</v>
          </cell>
          <cell r="C511" t="str">
            <v>Full-Time</v>
          </cell>
          <cell r="D511" t="str">
            <v>UCU</v>
          </cell>
          <cell r="E511">
            <v>40</v>
          </cell>
          <cell r="F511" t="str">
            <v>5735</v>
          </cell>
          <cell r="G511" t="str">
            <v>Iowa Webster City</v>
          </cell>
          <cell r="H511" t="str">
            <v>USU</v>
          </cell>
          <cell r="I511" t="str">
            <v>CS</v>
          </cell>
          <cell r="J511" t="str">
            <v>PNIAG</v>
          </cell>
          <cell r="K511" t="str">
            <v>1025</v>
          </cell>
          <cell r="L511" t="str">
            <v>IA-Webster City-1st St</v>
          </cell>
          <cell r="M511" t="str">
            <v>IA</v>
          </cell>
          <cell r="N511" t="str">
            <v>3107</v>
          </cell>
          <cell r="O511" t="str">
            <v>Operations Technician (UN28)</v>
          </cell>
          <cell r="P511" t="str">
            <v>28</v>
          </cell>
          <cell r="Q511" t="str">
            <v>Nonexempt</v>
          </cell>
          <cell r="R511" t="str">
            <v>1992-02-03</v>
          </cell>
          <cell r="S511" t="str">
            <v>1996-04-29</v>
          </cell>
          <cell r="T511" t="str">
            <v>1996-04-29</v>
          </cell>
        </row>
        <row r="512">
          <cell r="A512" t="str">
            <v>Cumpton,Bobbie J</v>
          </cell>
          <cell r="B512" t="str">
            <v>007712</v>
          </cell>
          <cell r="C512" t="str">
            <v>Full-Time</v>
          </cell>
          <cell r="D512" t="str">
            <v>UCU</v>
          </cell>
          <cell r="E512">
            <v>40</v>
          </cell>
          <cell r="F512" t="str">
            <v>5702</v>
          </cell>
          <cell r="G512" t="str">
            <v>Customer Srv Ctr-Raytown</v>
          </cell>
          <cell r="H512" t="str">
            <v>USU</v>
          </cell>
          <cell r="I512" t="str">
            <v>CH</v>
          </cell>
          <cell r="J512" t="str">
            <v>NETCO</v>
          </cell>
          <cell r="K512" t="str">
            <v>1000</v>
          </cell>
          <cell r="L512" t="str">
            <v>MO-Raytown</v>
          </cell>
          <cell r="M512" t="str">
            <v>MO</v>
          </cell>
          <cell r="N512" t="str">
            <v>1046</v>
          </cell>
          <cell r="O512" t="str">
            <v>Supv Customer Service Ctr</v>
          </cell>
          <cell r="P512" t="str">
            <v>00</v>
          </cell>
          <cell r="Q512" t="str">
            <v>Exempt</v>
          </cell>
          <cell r="R512" t="str">
            <v>2000-10-30</v>
          </cell>
          <cell r="S512" t="str">
            <v/>
          </cell>
          <cell r="T512" t="str">
            <v>2000-10-30</v>
          </cell>
        </row>
        <row r="513">
          <cell r="A513" t="str">
            <v>Cumpton,Melissa J</v>
          </cell>
          <cell r="B513" t="str">
            <v>007713</v>
          </cell>
          <cell r="C513" t="str">
            <v>Full-Time</v>
          </cell>
          <cell r="D513" t="str">
            <v>UCU</v>
          </cell>
          <cell r="E513">
            <v>40</v>
          </cell>
          <cell r="F513" t="str">
            <v>5716</v>
          </cell>
          <cell r="G513" t="str">
            <v>Field Resources Center-Raytown</v>
          </cell>
          <cell r="H513" t="str">
            <v>USU</v>
          </cell>
          <cell r="I513" t="str">
            <v>FR</v>
          </cell>
          <cell r="J513" t="str">
            <v>NETCO</v>
          </cell>
          <cell r="K513" t="str">
            <v>1000</v>
          </cell>
          <cell r="L513" t="str">
            <v>MO-Raytown</v>
          </cell>
          <cell r="M513" t="str">
            <v>MO</v>
          </cell>
          <cell r="N513" t="str">
            <v>1145</v>
          </cell>
          <cell r="O513" t="str">
            <v>Field Resource Planner</v>
          </cell>
          <cell r="P513" t="str">
            <v>00</v>
          </cell>
          <cell r="Q513" t="str">
            <v>Exempt</v>
          </cell>
          <cell r="R513" t="str">
            <v>2000-10-30</v>
          </cell>
          <cell r="S513" t="str">
            <v/>
          </cell>
          <cell r="T513" t="str">
            <v>2000-10-30</v>
          </cell>
        </row>
        <row r="514">
          <cell r="A514" t="str">
            <v>Curry,Paul J</v>
          </cell>
          <cell r="B514" t="str">
            <v>001793</v>
          </cell>
          <cell r="C514" t="str">
            <v>Full-Time</v>
          </cell>
          <cell r="D514" t="str">
            <v>UCU</v>
          </cell>
          <cell r="E514">
            <v>40</v>
          </cell>
          <cell r="F514" t="str">
            <v>5832</v>
          </cell>
          <cell r="G514" t="str">
            <v>Rochester</v>
          </cell>
          <cell r="H514" t="str">
            <v>USU</v>
          </cell>
          <cell r="I514" t="str">
            <v>CS</v>
          </cell>
          <cell r="J514" t="str">
            <v>PNMNG</v>
          </cell>
          <cell r="K514" t="str">
            <v>1068</v>
          </cell>
          <cell r="L514" t="str">
            <v>MN-Rochester</v>
          </cell>
          <cell r="M514" t="str">
            <v>MN</v>
          </cell>
          <cell r="N514" t="str">
            <v>1525</v>
          </cell>
          <cell r="O514" t="str">
            <v>Operations Technician</v>
          </cell>
          <cell r="P514" t="str">
            <v>00</v>
          </cell>
          <cell r="Q514" t="str">
            <v>Nonexempt</v>
          </cell>
          <cell r="R514" t="str">
            <v>1980-01-02</v>
          </cell>
          <cell r="S514" t="str">
            <v/>
          </cell>
          <cell r="T514" t="str">
            <v>1980-02-01</v>
          </cell>
        </row>
        <row r="515">
          <cell r="A515" t="str">
            <v>Curry,Travis A</v>
          </cell>
          <cell r="B515" t="str">
            <v>010210</v>
          </cell>
          <cell r="C515" t="str">
            <v>Full-Time</v>
          </cell>
          <cell r="D515" t="str">
            <v>UCU</v>
          </cell>
          <cell r="E515">
            <v>40</v>
          </cell>
          <cell r="F515" t="str">
            <v>5832</v>
          </cell>
          <cell r="G515" t="str">
            <v>Rochester</v>
          </cell>
          <cell r="H515" t="str">
            <v>USU</v>
          </cell>
          <cell r="I515" t="str">
            <v>CS</v>
          </cell>
          <cell r="J515" t="str">
            <v>PNMNG</v>
          </cell>
          <cell r="K515" t="str">
            <v>1068</v>
          </cell>
          <cell r="L515" t="str">
            <v>MN-Rochester</v>
          </cell>
          <cell r="M515" t="str">
            <v>MN</v>
          </cell>
          <cell r="N515" t="str">
            <v>1531</v>
          </cell>
          <cell r="O515" t="str">
            <v>Meter Reader</v>
          </cell>
          <cell r="P515" t="str">
            <v>00</v>
          </cell>
          <cell r="Q515" t="str">
            <v>Nonexempt</v>
          </cell>
          <cell r="R515" t="str">
            <v>2003-09-08</v>
          </cell>
          <cell r="S515" t="str">
            <v/>
          </cell>
          <cell r="T515" t="str">
            <v>2003-09-08</v>
          </cell>
        </row>
        <row r="516">
          <cell r="A516" t="str">
            <v>Curtis,Clarke D</v>
          </cell>
          <cell r="B516" t="str">
            <v>008651</v>
          </cell>
          <cell r="C516" t="str">
            <v>Full-Time</v>
          </cell>
          <cell r="D516" t="str">
            <v>UCU</v>
          </cell>
          <cell r="E516">
            <v>40</v>
          </cell>
          <cell r="F516" t="str">
            <v>5398</v>
          </cell>
          <cell r="G516" t="str">
            <v>General CO Gas Network Ops</v>
          </cell>
          <cell r="H516" t="str">
            <v>USU</v>
          </cell>
          <cell r="I516" t="str">
            <v>OP</v>
          </cell>
          <cell r="J516" t="str">
            <v>PNCOG</v>
          </cell>
          <cell r="K516" t="str">
            <v>1006</v>
          </cell>
          <cell r="L516" t="str">
            <v>CO-Fountain</v>
          </cell>
          <cell r="M516" t="str">
            <v>CO</v>
          </cell>
          <cell r="N516" t="str">
            <v>1549</v>
          </cell>
          <cell r="O516" t="str">
            <v>Sr Cathodic Protection Spec</v>
          </cell>
          <cell r="P516" t="str">
            <v>00</v>
          </cell>
          <cell r="Q516" t="str">
            <v>Exempt</v>
          </cell>
          <cell r="R516" t="str">
            <v>2001-09-10</v>
          </cell>
          <cell r="S516" t="str">
            <v/>
          </cell>
          <cell r="T516" t="str">
            <v>2001-09-10</v>
          </cell>
        </row>
        <row r="517">
          <cell r="A517" t="str">
            <v>Cusick,Ronald W</v>
          </cell>
          <cell r="B517" t="str">
            <v>000898</v>
          </cell>
          <cell r="C517" t="str">
            <v>Full-Time</v>
          </cell>
          <cell r="D517" t="str">
            <v>UCU</v>
          </cell>
          <cell r="E517">
            <v>40</v>
          </cell>
          <cell r="F517" t="str">
            <v>5342</v>
          </cell>
          <cell r="G517" t="str">
            <v>Trenton Elec Network Ops</v>
          </cell>
          <cell r="H517" t="str">
            <v>USU</v>
          </cell>
          <cell r="I517" t="str">
            <v>OP</v>
          </cell>
          <cell r="J517" t="str">
            <v>MPMOE</v>
          </cell>
          <cell r="K517" t="str">
            <v>1096</v>
          </cell>
          <cell r="L517" t="str">
            <v>MO-Trenton</v>
          </cell>
          <cell r="M517" t="str">
            <v>MO</v>
          </cell>
          <cell r="N517" t="str">
            <v>U212</v>
          </cell>
          <cell r="O517" t="str">
            <v>Comb Lineman Serviceman</v>
          </cell>
          <cell r="P517" t="str">
            <v>24</v>
          </cell>
          <cell r="Q517" t="str">
            <v>Nonexempt</v>
          </cell>
          <cell r="R517" t="str">
            <v>1973-05-18</v>
          </cell>
          <cell r="S517" t="str">
            <v/>
          </cell>
          <cell r="T517" t="str">
            <v>1973-05-18</v>
          </cell>
        </row>
        <row r="518">
          <cell r="A518" t="str">
            <v>Cutter,Craig D</v>
          </cell>
          <cell r="B518" t="str">
            <v>000346</v>
          </cell>
          <cell r="C518" t="str">
            <v>Full-Time</v>
          </cell>
          <cell r="D518" t="str">
            <v>UCU</v>
          </cell>
          <cell r="E518">
            <v>40</v>
          </cell>
          <cell r="F518" t="str">
            <v>5306</v>
          </cell>
          <cell r="G518" t="str">
            <v>Canon City Elec Network Ops</v>
          </cell>
          <cell r="H518" t="str">
            <v>USU</v>
          </cell>
          <cell r="I518" t="str">
            <v>OP</v>
          </cell>
          <cell r="J518" t="str">
            <v>WPCOE</v>
          </cell>
          <cell r="K518" t="str">
            <v>1004</v>
          </cell>
          <cell r="L518" t="str">
            <v>CO-Canon City-Utility Dr</v>
          </cell>
          <cell r="M518" t="str">
            <v>CO</v>
          </cell>
          <cell r="N518" t="str">
            <v>1674</v>
          </cell>
          <cell r="O518" t="str">
            <v>Estimator (UN21)</v>
          </cell>
          <cell r="P518" t="str">
            <v>21</v>
          </cell>
          <cell r="Q518" t="str">
            <v>Nonexempt</v>
          </cell>
          <cell r="R518" t="str">
            <v>1981-08-17</v>
          </cell>
          <cell r="S518" t="str">
            <v/>
          </cell>
          <cell r="T518" t="str">
            <v>1981-08-17</v>
          </cell>
        </row>
        <row r="519">
          <cell r="A519" t="str">
            <v>Dahl,David I</v>
          </cell>
          <cell r="B519" t="str">
            <v>010829</v>
          </cell>
          <cell r="C519" t="str">
            <v>Full-Time</v>
          </cell>
          <cell r="D519" t="str">
            <v>UCU</v>
          </cell>
          <cell r="E519">
            <v>40</v>
          </cell>
          <cell r="F519" t="str">
            <v>5829</v>
          </cell>
          <cell r="G519" t="str">
            <v>Rosemount CS</v>
          </cell>
          <cell r="H519" t="str">
            <v>USU</v>
          </cell>
          <cell r="I519" t="str">
            <v>CS</v>
          </cell>
          <cell r="J519" t="str">
            <v>PNMNG</v>
          </cell>
          <cell r="K519" t="str">
            <v>1069</v>
          </cell>
          <cell r="L519" t="str">
            <v>MN-Rosemount</v>
          </cell>
          <cell r="M519" t="str">
            <v>MN</v>
          </cell>
          <cell r="N519" t="str">
            <v>1138</v>
          </cell>
          <cell r="O519" t="str">
            <v>Appliance Repair Technician</v>
          </cell>
          <cell r="P519" t="str">
            <v>00</v>
          </cell>
          <cell r="Q519" t="str">
            <v>Nonexempt</v>
          </cell>
          <cell r="R519" t="str">
            <v>2005-07-25</v>
          </cell>
          <cell r="S519" t="str">
            <v/>
          </cell>
          <cell r="T519" t="str">
            <v>2005-07-25</v>
          </cell>
        </row>
        <row r="520">
          <cell r="A520" t="str">
            <v>Dahna,Frank W</v>
          </cell>
          <cell r="B520" t="str">
            <v>009919</v>
          </cell>
          <cell r="C520" t="str">
            <v>Full-Time</v>
          </cell>
          <cell r="D520" t="str">
            <v>UCU</v>
          </cell>
          <cell r="E520">
            <v>40</v>
          </cell>
          <cell r="F520" t="str">
            <v>5385</v>
          </cell>
          <cell r="G520" t="str">
            <v>Dodge City Gas Field Svcs</v>
          </cell>
          <cell r="H520" t="str">
            <v>USU</v>
          </cell>
          <cell r="I520" t="str">
            <v>OP</v>
          </cell>
          <cell r="J520" t="str">
            <v>PNKSG</v>
          </cell>
          <cell r="K520" t="str">
            <v>1272</v>
          </cell>
          <cell r="L520" t="str">
            <v>KS-Dodge City-W Frontview</v>
          </cell>
          <cell r="M520" t="str">
            <v>KS</v>
          </cell>
          <cell r="N520" t="str">
            <v>1529</v>
          </cell>
          <cell r="O520" t="str">
            <v>Utility Service Technician</v>
          </cell>
          <cell r="P520" t="str">
            <v>00</v>
          </cell>
          <cell r="Q520" t="str">
            <v>Nonexempt</v>
          </cell>
          <cell r="R520" t="str">
            <v>2002-10-21</v>
          </cell>
          <cell r="S520" t="str">
            <v/>
          </cell>
          <cell r="T520" t="str">
            <v>2002-10-21</v>
          </cell>
        </row>
        <row r="521">
          <cell r="A521" t="str">
            <v>Dakan,Dennis G</v>
          </cell>
          <cell r="B521" t="str">
            <v>007823</v>
          </cell>
          <cell r="C521" t="str">
            <v>Full-Time</v>
          </cell>
          <cell r="D521" t="str">
            <v>UCU</v>
          </cell>
          <cell r="E521">
            <v>40</v>
          </cell>
          <cell r="F521" t="str">
            <v>5356</v>
          </cell>
          <cell r="G521" t="str">
            <v>Maryville/Mound City El NetOps</v>
          </cell>
          <cell r="H521" t="str">
            <v>USU</v>
          </cell>
          <cell r="I521" t="str">
            <v>OP</v>
          </cell>
          <cell r="J521" t="str">
            <v>SJMOE</v>
          </cell>
          <cell r="K521" t="str">
            <v>1280</v>
          </cell>
          <cell r="L521" t="str">
            <v>MO-Maryville</v>
          </cell>
          <cell r="M521" t="str">
            <v>MO</v>
          </cell>
          <cell r="N521" t="str">
            <v>S1008</v>
          </cell>
          <cell r="O521" t="str">
            <v>Lineman Journeyman Class "A"</v>
          </cell>
          <cell r="P521" t="str">
            <v>13</v>
          </cell>
          <cell r="Q521" t="str">
            <v>Nonexempt</v>
          </cell>
          <cell r="R521" t="str">
            <v>1972-08-07</v>
          </cell>
          <cell r="S521" t="str">
            <v/>
          </cell>
          <cell r="T521" t="str">
            <v>1972-08-07</v>
          </cell>
        </row>
        <row r="522">
          <cell r="A522" t="str">
            <v>Dalbey,Brian S</v>
          </cell>
          <cell r="B522" t="str">
            <v>010927</v>
          </cell>
          <cell r="C522" t="str">
            <v>Full-Time</v>
          </cell>
          <cell r="D522" t="str">
            <v>UCU</v>
          </cell>
          <cell r="E522">
            <v>40</v>
          </cell>
          <cell r="F522" t="str">
            <v>1060</v>
          </cell>
          <cell r="G522" t="str">
            <v>Lake Road Common</v>
          </cell>
          <cell r="H522" t="str">
            <v>USU</v>
          </cell>
          <cell r="I522" t="str">
            <v>PS</v>
          </cell>
          <cell r="J522" t="str">
            <v>SJMOE</v>
          </cell>
          <cell r="K522" t="str">
            <v>1279</v>
          </cell>
          <cell r="L522" t="str">
            <v>MO-St Joseph - Lake Road</v>
          </cell>
          <cell r="M522" t="str">
            <v>MO</v>
          </cell>
          <cell r="N522" t="str">
            <v>S0015</v>
          </cell>
          <cell r="O522" t="str">
            <v>Auxiliary Operator Grade 1</v>
          </cell>
          <cell r="P522" t="str">
            <v>13</v>
          </cell>
          <cell r="Q522" t="str">
            <v>Nonexempt</v>
          </cell>
          <cell r="R522" t="str">
            <v>2005-10-17</v>
          </cell>
          <cell r="S522" t="str">
            <v/>
          </cell>
          <cell r="T522" t="str">
            <v>2005-10-17</v>
          </cell>
        </row>
        <row r="523">
          <cell r="A523" t="str">
            <v>Dale,Garolyn L</v>
          </cell>
          <cell r="B523" t="str">
            <v>004517</v>
          </cell>
          <cell r="C523" t="str">
            <v>Full-Time</v>
          </cell>
          <cell r="D523" t="str">
            <v>UCU</v>
          </cell>
          <cell r="E523">
            <v>40</v>
          </cell>
          <cell r="F523" t="str">
            <v>5702</v>
          </cell>
          <cell r="G523" t="str">
            <v>Customer Srv Ctr-Raytown</v>
          </cell>
          <cell r="H523" t="str">
            <v>USU</v>
          </cell>
          <cell r="I523" t="str">
            <v>CH</v>
          </cell>
          <cell r="J523" t="str">
            <v>NETCO</v>
          </cell>
          <cell r="K523" t="str">
            <v>1000</v>
          </cell>
          <cell r="L523" t="str">
            <v>MO-Raytown</v>
          </cell>
          <cell r="M523" t="str">
            <v>MO</v>
          </cell>
          <cell r="N523" t="str">
            <v>1047</v>
          </cell>
          <cell r="O523" t="str">
            <v>Customer Service Associate CC</v>
          </cell>
          <cell r="P523" t="str">
            <v>00</v>
          </cell>
          <cell r="Q523" t="str">
            <v>Nonexempt</v>
          </cell>
          <cell r="R523" t="str">
            <v>1999-03-02</v>
          </cell>
          <cell r="S523" t="str">
            <v/>
          </cell>
          <cell r="T523" t="str">
            <v>1999-03-02</v>
          </cell>
        </row>
        <row r="524">
          <cell r="A524" t="str">
            <v>Dalton,Joyce</v>
          </cell>
          <cell r="B524" t="str">
            <v>000373</v>
          </cell>
          <cell r="C524" t="str">
            <v>Full-Time</v>
          </cell>
          <cell r="D524" t="str">
            <v>UCU</v>
          </cell>
          <cell r="E524">
            <v>40</v>
          </cell>
          <cell r="F524" t="str">
            <v>5869</v>
          </cell>
          <cell r="G524" t="str">
            <v>Customer Support</v>
          </cell>
          <cell r="H524" t="str">
            <v>USU</v>
          </cell>
          <cell r="I524" t="str">
            <v>CS</v>
          </cell>
          <cell r="J524" t="str">
            <v>WPCOE</v>
          </cell>
          <cell r="K524" t="str">
            <v>1011</v>
          </cell>
          <cell r="L524" t="str">
            <v>CO-Pueblo-S Victoria Ave</v>
          </cell>
          <cell r="M524" t="str">
            <v>CO</v>
          </cell>
          <cell r="N524" t="str">
            <v>1667</v>
          </cell>
          <cell r="O524" t="str">
            <v>Field Representative (UN21)</v>
          </cell>
          <cell r="P524" t="str">
            <v>21</v>
          </cell>
          <cell r="Q524" t="str">
            <v>Nonexempt</v>
          </cell>
          <cell r="R524" t="str">
            <v>1969-08-04</v>
          </cell>
          <cell r="S524" t="str">
            <v/>
          </cell>
          <cell r="T524" t="str">
            <v>1969-08-04</v>
          </cell>
        </row>
        <row r="525">
          <cell r="A525" t="str">
            <v>Damico,Tia S</v>
          </cell>
          <cell r="B525" t="str">
            <v>003659</v>
          </cell>
          <cell r="C525" t="str">
            <v>Part-Time</v>
          </cell>
          <cell r="D525" t="str">
            <v>UCU</v>
          </cell>
          <cell r="E525">
            <v>20</v>
          </cell>
          <cell r="F525" t="str">
            <v>5005</v>
          </cell>
          <cell r="G525" t="str">
            <v>Sys Protection Const&amp;Maint-MPS</v>
          </cell>
          <cell r="H525" t="str">
            <v>USU</v>
          </cell>
          <cell r="I525" t="str">
            <v>TS</v>
          </cell>
          <cell r="J525" t="str">
            <v>MPMOE</v>
          </cell>
          <cell r="K525" t="str">
            <v>1141</v>
          </cell>
          <cell r="L525" t="str">
            <v>MO-Lee's Summit-NW Missouri Rd</v>
          </cell>
          <cell r="M525" t="str">
            <v>MO</v>
          </cell>
          <cell r="N525" t="str">
            <v>1924</v>
          </cell>
          <cell r="O525" t="str">
            <v>Sr Engineer</v>
          </cell>
          <cell r="P525" t="str">
            <v>00</v>
          </cell>
          <cell r="Q525" t="str">
            <v>Exempt</v>
          </cell>
          <cell r="R525" t="str">
            <v>1989-05-22</v>
          </cell>
          <cell r="S525" t="str">
            <v/>
          </cell>
          <cell r="T525" t="str">
            <v>1989-05-22</v>
          </cell>
        </row>
        <row r="526">
          <cell r="A526" t="str">
            <v>Danek II,Joseph F</v>
          </cell>
          <cell r="B526" t="str">
            <v>000481</v>
          </cell>
          <cell r="C526" t="str">
            <v>Full-Time</v>
          </cell>
          <cell r="D526" t="str">
            <v>UCU</v>
          </cell>
          <cell r="E526">
            <v>40</v>
          </cell>
          <cell r="F526" t="str">
            <v>5371</v>
          </cell>
          <cell r="G526" t="str">
            <v>KS Substation Maintenance</v>
          </cell>
          <cell r="H526" t="str">
            <v>USU</v>
          </cell>
          <cell r="I526" t="str">
            <v>OP</v>
          </cell>
          <cell r="J526" t="str">
            <v>WPKSE</v>
          </cell>
          <cell r="K526" t="str">
            <v>1033</v>
          </cell>
          <cell r="L526" t="str">
            <v>KS-Great Bend-Second Ave</v>
          </cell>
          <cell r="M526" t="str">
            <v>KS</v>
          </cell>
          <cell r="N526" t="str">
            <v>1907</v>
          </cell>
          <cell r="O526" t="str">
            <v>Substation Maintenance Tech</v>
          </cell>
          <cell r="P526" t="str">
            <v>00</v>
          </cell>
          <cell r="Q526" t="str">
            <v>Nonexempt</v>
          </cell>
          <cell r="R526" t="str">
            <v>1992-02-17</v>
          </cell>
          <cell r="S526" t="str">
            <v/>
          </cell>
          <cell r="T526" t="str">
            <v>1992-02-17</v>
          </cell>
        </row>
        <row r="527">
          <cell r="A527" t="str">
            <v>Dangel,Ronald R</v>
          </cell>
          <cell r="B527" t="str">
            <v>000361</v>
          </cell>
          <cell r="C527" t="str">
            <v>Full-Time</v>
          </cell>
          <cell r="D527" t="str">
            <v>UCU</v>
          </cell>
          <cell r="E527">
            <v>40</v>
          </cell>
          <cell r="F527" t="str">
            <v>1021</v>
          </cell>
          <cell r="G527" t="str">
            <v>W.N. Clark-Canon City General</v>
          </cell>
          <cell r="H527" t="str">
            <v>USU</v>
          </cell>
          <cell r="I527" t="str">
            <v>PS</v>
          </cell>
          <cell r="J527" t="str">
            <v>WPCOE</v>
          </cell>
          <cell r="K527" t="str">
            <v>1002</v>
          </cell>
          <cell r="L527" t="str">
            <v>CO-Canon City-W 50 Hwy</v>
          </cell>
          <cell r="M527" t="str">
            <v>CO</v>
          </cell>
          <cell r="N527" t="str">
            <v>2621</v>
          </cell>
          <cell r="O527" t="str">
            <v>Operations Technician (UN 21)</v>
          </cell>
          <cell r="P527" t="str">
            <v>21</v>
          </cell>
          <cell r="Q527" t="str">
            <v>Nonexempt</v>
          </cell>
          <cell r="R527" t="str">
            <v>1992-04-30</v>
          </cell>
          <cell r="S527" t="str">
            <v/>
          </cell>
          <cell r="T527" t="str">
            <v>1992-04-30</v>
          </cell>
        </row>
        <row r="528">
          <cell r="A528" t="str">
            <v>Daniel,Christopher J</v>
          </cell>
          <cell r="B528" t="str">
            <v>002138</v>
          </cell>
          <cell r="C528" t="str">
            <v>Full-Time</v>
          </cell>
          <cell r="D528" t="str">
            <v>UCU</v>
          </cell>
          <cell r="E528">
            <v>40</v>
          </cell>
          <cell r="F528" t="str">
            <v>5774</v>
          </cell>
          <cell r="G528" t="str">
            <v>NE Omaha Region</v>
          </cell>
          <cell r="H528" t="str">
            <v>USU</v>
          </cell>
          <cell r="I528" t="str">
            <v>CS</v>
          </cell>
          <cell r="J528" t="str">
            <v>PNNEG</v>
          </cell>
          <cell r="K528" t="str">
            <v>1099</v>
          </cell>
          <cell r="L528" t="str">
            <v>NE-Ashland-24th St</v>
          </cell>
          <cell r="M528" t="str">
            <v>NE</v>
          </cell>
          <cell r="N528" t="str">
            <v>1138</v>
          </cell>
          <cell r="O528" t="str">
            <v>Appliance Repair Technician</v>
          </cell>
          <cell r="P528" t="str">
            <v>00</v>
          </cell>
          <cell r="Q528" t="str">
            <v>Nonexempt</v>
          </cell>
          <cell r="R528" t="str">
            <v>1990-06-01</v>
          </cell>
          <cell r="S528" t="str">
            <v/>
          </cell>
          <cell r="T528" t="str">
            <v>1990-06-01</v>
          </cell>
        </row>
        <row r="529">
          <cell r="A529" t="str">
            <v>Daniel,Jennifer D</v>
          </cell>
          <cell r="B529" t="str">
            <v>005795</v>
          </cell>
          <cell r="C529" t="str">
            <v>Full-Time</v>
          </cell>
          <cell r="D529" t="str">
            <v>UCU</v>
          </cell>
          <cell r="E529">
            <v>40</v>
          </cell>
          <cell r="F529" t="str">
            <v>5702</v>
          </cell>
          <cell r="G529" t="str">
            <v>Customer Srv Ctr-Raytown</v>
          </cell>
          <cell r="H529" t="str">
            <v>USU</v>
          </cell>
          <cell r="I529" t="str">
            <v>CH</v>
          </cell>
          <cell r="J529" t="str">
            <v>NETCO</v>
          </cell>
          <cell r="K529" t="str">
            <v>1000</v>
          </cell>
          <cell r="L529" t="str">
            <v>MO-Raytown</v>
          </cell>
          <cell r="M529" t="str">
            <v>MO</v>
          </cell>
          <cell r="N529" t="str">
            <v>3047</v>
          </cell>
          <cell r="O529" t="str">
            <v>Sr Workforce Analyst</v>
          </cell>
          <cell r="P529" t="str">
            <v>00</v>
          </cell>
          <cell r="Q529" t="str">
            <v>Exempt</v>
          </cell>
          <cell r="R529" t="str">
            <v>2000-02-14</v>
          </cell>
          <cell r="S529" t="str">
            <v/>
          </cell>
          <cell r="T529" t="str">
            <v>2000-02-14</v>
          </cell>
        </row>
        <row r="530">
          <cell r="A530" t="str">
            <v>Daniel,Lloyd L</v>
          </cell>
          <cell r="B530" t="str">
            <v>010959</v>
          </cell>
          <cell r="C530" t="str">
            <v>Full-Time</v>
          </cell>
          <cell r="D530" t="str">
            <v>UCU</v>
          </cell>
          <cell r="E530">
            <v>40</v>
          </cell>
          <cell r="F530" t="str">
            <v>6358</v>
          </cell>
          <cell r="G530" t="str">
            <v>IT Ops / Service Support</v>
          </cell>
          <cell r="H530" t="str">
            <v>USU</v>
          </cell>
          <cell r="I530" t="str">
            <v>IT</v>
          </cell>
          <cell r="J530" t="str">
            <v>NETCO</v>
          </cell>
          <cell r="K530" t="str">
            <v>1082</v>
          </cell>
          <cell r="L530" t="str">
            <v>MO-Kansas City-W Ninth</v>
          </cell>
          <cell r="M530" t="str">
            <v>MO</v>
          </cell>
          <cell r="N530" t="str">
            <v>2173</v>
          </cell>
          <cell r="O530" t="str">
            <v>Help Desk Agent</v>
          </cell>
          <cell r="P530" t="str">
            <v>00</v>
          </cell>
          <cell r="Q530" t="str">
            <v>Nonexempt</v>
          </cell>
          <cell r="R530" t="str">
            <v>2005-12-27</v>
          </cell>
          <cell r="S530" t="str">
            <v/>
          </cell>
          <cell r="T530" t="str">
            <v>2005-12-27</v>
          </cell>
        </row>
        <row r="531">
          <cell r="A531" t="str">
            <v>Daniels,David W</v>
          </cell>
          <cell r="B531" t="str">
            <v>007824</v>
          </cell>
          <cell r="C531" t="str">
            <v>Full-Time</v>
          </cell>
          <cell r="D531" t="str">
            <v>UCU</v>
          </cell>
          <cell r="E531">
            <v>40</v>
          </cell>
          <cell r="F531" t="str">
            <v>1060</v>
          </cell>
          <cell r="G531" t="str">
            <v>Lake Road Common</v>
          </cell>
          <cell r="H531" t="str">
            <v>USU</v>
          </cell>
          <cell r="I531" t="str">
            <v>PS</v>
          </cell>
          <cell r="J531" t="str">
            <v>SJMOE</v>
          </cell>
          <cell r="K531" t="str">
            <v>1279</v>
          </cell>
          <cell r="L531" t="str">
            <v>MO-St Joseph - Lake Road</v>
          </cell>
          <cell r="M531" t="str">
            <v>MO</v>
          </cell>
          <cell r="N531" t="str">
            <v>S0051</v>
          </cell>
          <cell r="O531" t="str">
            <v>Head Operator</v>
          </cell>
          <cell r="P531" t="str">
            <v>13</v>
          </cell>
          <cell r="Q531" t="str">
            <v>Nonexempt</v>
          </cell>
          <cell r="R531" t="str">
            <v>1996-09-09</v>
          </cell>
          <cell r="S531" t="str">
            <v/>
          </cell>
          <cell r="T531" t="str">
            <v>1996-09-09</v>
          </cell>
        </row>
        <row r="532">
          <cell r="A532" t="str">
            <v>Daniels,Michael L</v>
          </cell>
          <cell r="B532" t="str">
            <v>010603</v>
          </cell>
          <cell r="C532" t="str">
            <v>Full-Time</v>
          </cell>
          <cell r="D532" t="str">
            <v>UCU</v>
          </cell>
          <cell r="E532">
            <v>40</v>
          </cell>
          <cell r="F532" t="str">
            <v>1060</v>
          </cell>
          <cell r="G532" t="str">
            <v>Lake Road Common</v>
          </cell>
          <cell r="H532" t="str">
            <v>USU</v>
          </cell>
          <cell r="I532" t="str">
            <v>PS</v>
          </cell>
          <cell r="J532" t="str">
            <v>SJMOE</v>
          </cell>
          <cell r="K532" t="str">
            <v>1279</v>
          </cell>
          <cell r="L532" t="str">
            <v>MO-St Joseph - Lake Road</v>
          </cell>
          <cell r="M532" t="str">
            <v>MO</v>
          </cell>
          <cell r="N532" t="str">
            <v>S0172</v>
          </cell>
          <cell r="O532" t="str">
            <v>Journeyman Pwr Plant Electrici</v>
          </cell>
          <cell r="P532" t="str">
            <v>13</v>
          </cell>
          <cell r="Q532" t="str">
            <v>Nonexempt</v>
          </cell>
          <cell r="R532" t="str">
            <v>2004-10-18</v>
          </cell>
          <cell r="S532" t="str">
            <v/>
          </cell>
          <cell r="T532" t="str">
            <v>2004-10-18</v>
          </cell>
        </row>
        <row r="533">
          <cell r="A533" t="str">
            <v>Daniels,Neil J</v>
          </cell>
          <cell r="B533" t="str">
            <v>011095</v>
          </cell>
          <cell r="C533" t="str">
            <v>Full-Time</v>
          </cell>
          <cell r="D533" t="str">
            <v>UCU</v>
          </cell>
          <cell r="E533">
            <v>40</v>
          </cell>
          <cell r="F533" t="str">
            <v>5333</v>
          </cell>
          <cell r="G533" t="str">
            <v>Lee's Summit 1 Elec Netwrk Ops</v>
          </cell>
          <cell r="H533" t="str">
            <v>USU</v>
          </cell>
          <cell r="I533" t="str">
            <v>OP</v>
          </cell>
          <cell r="J533" t="str">
            <v>MPMOE</v>
          </cell>
          <cell r="K533" t="str">
            <v>1085</v>
          </cell>
          <cell r="L533" t="str">
            <v>MO-Lee's Summit-SE Hamblen Rd</v>
          </cell>
          <cell r="M533" t="str">
            <v>MO</v>
          </cell>
          <cell r="N533" t="str">
            <v>U208</v>
          </cell>
          <cell r="O533" t="str">
            <v>Journeyman Lineman</v>
          </cell>
          <cell r="P533" t="str">
            <v>24</v>
          </cell>
          <cell r="Q533" t="str">
            <v>Nonexempt</v>
          </cell>
          <cell r="R533" t="str">
            <v>2006-06-23</v>
          </cell>
          <cell r="S533" t="str">
            <v/>
          </cell>
          <cell r="T533" t="str">
            <v>2006-06-23</v>
          </cell>
        </row>
        <row r="534">
          <cell r="A534" t="str">
            <v>Danks,Mary Patricia</v>
          </cell>
          <cell r="B534" t="str">
            <v>005729</v>
          </cell>
          <cell r="C534" t="str">
            <v>Full-Time</v>
          </cell>
          <cell r="D534" t="str">
            <v>UCU</v>
          </cell>
          <cell r="E534">
            <v>40</v>
          </cell>
          <cell r="F534" t="str">
            <v>4010</v>
          </cell>
          <cell r="G534" t="str">
            <v>Corporate Services - 20W Ninth</v>
          </cell>
          <cell r="H534" t="str">
            <v>ESF</v>
          </cell>
          <cell r="I534" t="str">
            <v>FM</v>
          </cell>
          <cell r="J534" t="str">
            <v>AQLCP</v>
          </cell>
          <cell r="K534" t="str">
            <v>1082</v>
          </cell>
          <cell r="L534" t="str">
            <v>MO-Kansas City-W Ninth</v>
          </cell>
          <cell r="M534" t="str">
            <v>MO</v>
          </cell>
          <cell r="N534" t="str">
            <v>1003</v>
          </cell>
          <cell r="O534" t="str">
            <v>Sr Admin Assist</v>
          </cell>
          <cell r="P534" t="str">
            <v>00</v>
          </cell>
          <cell r="Q534" t="str">
            <v>Nonexempt</v>
          </cell>
          <cell r="R534" t="str">
            <v>1999-12-27</v>
          </cell>
          <cell r="S534" t="str">
            <v/>
          </cell>
          <cell r="T534" t="str">
            <v>1999-12-27</v>
          </cell>
        </row>
        <row r="535">
          <cell r="A535" t="str">
            <v>Darnell,Ferlin A</v>
          </cell>
          <cell r="B535" t="str">
            <v>010993</v>
          </cell>
          <cell r="C535" t="str">
            <v>Full-Time</v>
          </cell>
          <cell r="D535" t="str">
            <v>UCU</v>
          </cell>
          <cell r="E535">
            <v>40</v>
          </cell>
          <cell r="F535" t="str">
            <v>1018</v>
          </cell>
          <cell r="G535" t="str">
            <v>Pueblo Unit #6</v>
          </cell>
          <cell r="H535" t="str">
            <v>USU</v>
          </cell>
          <cell r="I535" t="str">
            <v>PS</v>
          </cell>
          <cell r="J535" t="str">
            <v>WPCOE</v>
          </cell>
          <cell r="K535" t="str">
            <v>1011</v>
          </cell>
          <cell r="L535" t="str">
            <v>CO-Pueblo-S Victoria Ave</v>
          </cell>
          <cell r="M535" t="str">
            <v>CO</v>
          </cell>
          <cell r="N535" t="str">
            <v>2621</v>
          </cell>
          <cell r="O535" t="str">
            <v>Operations Technician (UN 21)</v>
          </cell>
          <cell r="P535" t="str">
            <v>21</v>
          </cell>
          <cell r="Q535" t="str">
            <v>Nonexempt</v>
          </cell>
          <cell r="R535" t="str">
            <v>2006-03-01</v>
          </cell>
          <cell r="S535" t="str">
            <v/>
          </cell>
          <cell r="T535" t="str">
            <v>2006-03-01</v>
          </cell>
        </row>
        <row r="536">
          <cell r="A536" t="str">
            <v>Daugherty,Kimberly A</v>
          </cell>
          <cell r="B536" t="str">
            <v>003635</v>
          </cell>
          <cell r="C536" t="str">
            <v>Full-Time</v>
          </cell>
          <cell r="D536" t="str">
            <v>UCU</v>
          </cell>
          <cell r="E536">
            <v>40</v>
          </cell>
          <cell r="F536" t="str">
            <v>5900</v>
          </cell>
          <cell r="G536" t="str">
            <v>Clinton CS</v>
          </cell>
          <cell r="H536" t="str">
            <v>USU</v>
          </cell>
          <cell r="I536" t="str">
            <v>CS</v>
          </cell>
          <cell r="J536" t="str">
            <v>MPMOE</v>
          </cell>
          <cell r="K536" t="str">
            <v>1118</v>
          </cell>
          <cell r="L536" t="str">
            <v>MO-Clinton-N 3rd</v>
          </cell>
          <cell r="M536" t="str">
            <v>MO</v>
          </cell>
          <cell r="N536" t="str">
            <v>3087</v>
          </cell>
          <cell r="O536" t="str">
            <v>Operations Supv Field</v>
          </cell>
          <cell r="P536" t="str">
            <v>00</v>
          </cell>
          <cell r="Q536" t="str">
            <v>Exempt</v>
          </cell>
          <cell r="R536" t="str">
            <v>1986-04-04</v>
          </cell>
          <cell r="S536" t="str">
            <v/>
          </cell>
          <cell r="T536" t="str">
            <v>1986-04-04</v>
          </cell>
        </row>
        <row r="537">
          <cell r="A537" t="str">
            <v>Daunis,Matthew E</v>
          </cell>
          <cell r="B537" t="str">
            <v>001484</v>
          </cell>
          <cell r="C537" t="str">
            <v>Full-Time</v>
          </cell>
          <cell r="D537" t="str">
            <v>UCU</v>
          </cell>
          <cell r="E537">
            <v>40</v>
          </cell>
          <cell r="F537" t="str">
            <v>6372</v>
          </cell>
          <cell r="G537" t="str">
            <v>Regulatory Services-Gas</v>
          </cell>
          <cell r="H537" t="str">
            <v>USU</v>
          </cell>
          <cell r="I537" t="str">
            <v>RE</v>
          </cell>
          <cell r="J537" t="str">
            <v>NETCO</v>
          </cell>
          <cell r="K537" t="str">
            <v>1000</v>
          </cell>
          <cell r="L537" t="str">
            <v>MO-Raytown</v>
          </cell>
          <cell r="M537" t="str">
            <v>MO</v>
          </cell>
          <cell r="N537" t="str">
            <v>1863</v>
          </cell>
          <cell r="O537" t="str">
            <v>Mgr Energy Efficiency</v>
          </cell>
          <cell r="P537" t="str">
            <v>00</v>
          </cell>
          <cell r="Q537" t="str">
            <v>Exempt</v>
          </cell>
          <cell r="R537" t="str">
            <v>1996-11-11</v>
          </cell>
          <cell r="S537" t="str">
            <v/>
          </cell>
          <cell r="T537" t="str">
            <v>1996-11-11</v>
          </cell>
        </row>
        <row r="538">
          <cell r="A538" t="str">
            <v>Davidson,Stoney</v>
          </cell>
          <cell r="B538" t="str">
            <v>010338</v>
          </cell>
          <cell r="C538" t="str">
            <v>Full-Time</v>
          </cell>
          <cell r="D538" t="str">
            <v>UCU</v>
          </cell>
          <cell r="E538">
            <v>40</v>
          </cell>
          <cell r="F538" t="str">
            <v>5399</v>
          </cell>
          <cell r="G538" t="str">
            <v>Fountain Gas Field Svcs</v>
          </cell>
          <cell r="H538" t="str">
            <v>USU</v>
          </cell>
          <cell r="I538" t="str">
            <v>OP</v>
          </cell>
          <cell r="J538" t="str">
            <v>PNCOG</v>
          </cell>
          <cell r="K538" t="str">
            <v>1006</v>
          </cell>
          <cell r="L538" t="str">
            <v>CO-Fountain</v>
          </cell>
          <cell r="M538" t="str">
            <v>CO</v>
          </cell>
          <cell r="N538" t="str">
            <v>1525</v>
          </cell>
          <cell r="O538" t="str">
            <v>Operations Technician</v>
          </cell>
          <cell r="P538" t="str">
            <v>00</v>
          </cell>
          <cell r="Q538" t="str">
            <v>Nonexempt</v>
          </cell>
          <cell r="R538" t="str">
            <v>2004-02-09</v>
          </cell>
          <cell r="S538" t="str">
            <v/>
          </cell>
          <cell r="T538" t="str">
            <v>2004-02-09</v>
          </cell>
        </row>
        <row r="539">
          <cell r="A539" t="str">
            <v>Davin,Douglas L</v>
          </cell>
          <cell r="B539" t="str">
            <v>003544</v>
          </cell>
          <cell r="C539" t="str">
            <v>Full-Time</v>
          </cell>
          <cell r="D539" t="str">
            <v>UCU</v>
          </cell>
          <cell r="E539">
            <v>40</v>
          </cell>
          <cell r="F539" t="str">
            <v>5259</v>
          </cell>
          <cell r="G539" t="str">
            <v>MO Electric Planning &amp; Design</v>
          </cell>
          <cell r="H539" t="str">
            <v>USU</v>
          </cell>
          <cell r="I539" t="str">
            <v>NM</v>
          </cell>
          <cell r="J539" t="str">
            <v>MPMOE</v>
          </cell>
          <cell r="K539" t="str">
            <v>1085</v>
          </cell>
          <cell r="L539" t="str">
            <v>MO-Lee's Summit-SE Hamblen Rd</v>
          </cell>
          <cell r="M539" t="str">
            <v>MO</v>
          </cell>
          <cell r="N539" t="str">
            <v>1924</v>
          </cell>
          <cell r="O539" t="str">
            <v>Sr Engineer</v>
          </cell>
          <cell r="P539" t="str">
            <v>00</v>
          </cell>
          <cell r="Q539" t="str">
            <v>Exempt</v>
          </cell>
          <cell r="R539" t="str">
            <v>1989-01-03</v>
          </cell>
          <cell r="S539" t="str">
            <v/>
          </cell>
          <cell r="T539" t="str">
            <v>1989-01-03</v>
          </cell>
        </row>
        <row r="540">
          <cell r="A540" t="str">
            <v>Davis Jr,James E</v>
          </cell>
          <cell r="B540" t="str">
            <v>000716</v>
          </cell>
          <cell r="C540" t="str">
            <v>Full-Time</v>
          </cell>
          <cell r="D540" t="str">
            <v>UCU</v>
          </cell>
          <cell r="E540">
            <v>40</v>
          </cell>
          <cell r="F540" t="str">
            <v>5345</v>
          </cell>
          <cell r="G540" t="str">
            <v>Nevada Elec Network Ops</v>
          </cell>
          <cell r="H540" t="str">
            <v>USU</v>
          </cell>
          <cell r="I540" t="str">
            <v>OP</v>
          </cell>
          <cell r="J540" t="str">
            <v>MPMOE</v>
          </cell>
          <cell r="K540" t="str">
            <v>1088</v>
          </cell>
          <cell r="L540" t="str">
            <v>MO-Nevada-N Osage</v>
          </cell>
          <cell r="M540" t="str">
            <v>MO</v>
          </cell>
          <cell r="N540" t="str">
            <v>U206</v>
          </cell>
          <cell r="O540" t="str">
            <v>Line Foreman</v>
          </cell>
          <cell r="P540" t="str">
            <v>24</v>
          </cell>
          <cell r="Q540" t="str">
            <v>Nonexempt</v>
          </cell>
          <cell r="R540" t="str">
            <v>1990-01-05</v>
          </cell>
          <cell r="S540" t="str">
            <v/>
          </cell>
          <cell r="T540" t="str">
            <v>1990-01-05</v>
          </cell>
        </row>
        <row r="541">
          <cell r="A541" t="str">
            <v>Davis,Gwenetta M</v>
          </cell>
          <cell r="B541" t="str">
            <v>003524</v>
          </cell>
          <cell r="C541" t="str">
            <v>Full-Time</v>
          </cell>
          <cell r="D541" t="str">
            <v>UCU</v>
          </cell>
          <cell r="E541">
            <v>40</v>
          </cell>
          <cell r="F541" t="str">
            <v>5710</v>
          </cell>
          <cell r="G541" t="str">
            <v>Credit and Collections</v>
          </cell>
          <cell r="H541" t="str">
            <v>USU</v>
          </cell>
          <cell r="I541" t="str">
            <v>CI</v>
          </cell>
          <cell r="J541" t="str">
            <v>NETCO</v>
          </cell>
          <cell r="K541" t="str">
            <v>1000</v>
          </cell>
          <cell r="L541" t="str">
            <v>MO-Raytown</v>
          </cell>
          <cell r="M541" t="str">
            <v>MO</v>
          </cell>
          <cell r="N541" t="str">
            <v>3039</v>
          </cell>
          <cell r="O541" t="str">
            <v>Sr Vendor Relatnship Specialst</v>
          </cell>
          <cell r="P541" t="str">
            <v>00</v>
          </cell>
          <cell r="Q541" t="str">
            <v>Exempt</v>
          </cell>
          <cell r="R541" t="str">
            <v>1985-04-22</v>
          </cell>
          <cell r="S541" t="str">
            <v>2003-11-18</v>
          </cell>
          <cell r="T541" t="str">
            <v>1985-04-22</v>
          </cell>
        </row>
        <row r="542">
          <cell r="A542" t="str">
            <v>Davis,Janelle L</v>
          </cell>
          <cell r="B542" t="str">
            <v>001790</v>
          </cell>
          <cell r="C542" t="str">
            <v>Full-Time</v>
          </cell>
          <cell r="D542" t="str">
            <v>UCU</v>
          </cell>
          <cell r="E542">
            <v>40</v>
          </cell>
          <cell r="F542" t="str">
            <v>5462</v>
          </cell>
          <cell r="G542" t="str">
            <v>General NE State Headquarters</v>
          </cell>
          <cell r="H542" t="str">
            <v>USU</v>
          </cell>
          <cell r="I542" t="str">
            <v>OP</v>
          </cell>
          <cell r="J542" t="str">
            <v>PNNEG</v>
          </cell>
          <cell r="K542" t="str">
            <v>1113</v>
          </cell>
          <cell r="L542" t="str">
            <v>NE-Papillion</v>
          </cell>
          <cell r="M542" t="str">
            <v>NE</v>
          </cell>
          <cell r="N542" t="str">
            <v>3074</v>
          </cell>
          <cell r="O542" t="str">
            <v>Mgr External Affairs</v>
          </cell>
          <cell r="P542" t="str">
            <v>00</v>
          </cell>
          <cell r="Q542" t="str">
            <v>Exempt</v>
          </cell>
          <cell r="R542" t="str">
            <v>1991-05-01</v>
          </cell>
          <cell r="S542" t="str">
            <v/>
          </cell>
          <cell r="T542" t="str">
            <v>1991-05-01</v>
          </cell>
        </row>
        <row r="543">
          <cell r="A543" t="str">
            <v>Davis,Johnny W</v>
          </cell>
          <cell r="B543" t="str">
            <v>000589</v>
          </cell>
          <cell r="C543" t="str">
            <v>Full-Time</v>
          </cell>
          <cell r="D543" t="str">
            <v>UCU</v>
          </cell>
          <cell r="E543">
            <v>40</v>
          </cell>
          <cell r="F543" t="str">
            <v>1015</v>
          </cell>
          <cell r="G543" t="str">
            <v>Cimarron River Unit Steam</v>
          </cell>
          <cell r="H543" t="str">
            <v>USU</v>
          </cell>
          <cell r="I543" t="str">
            <v>PS</v>
          </cell>
          <cell r="J543" t="str">
            <v>WPKSE</v>
          </cell>
          <cell r="K543" t="str">
            <v>1027</v>
          </cell>
          <cell r="L543" t="str">
            <v>KS-Liberal-PanhandleEastern Rd</v>
          </cell>
          <cell r="M543" t="str">
            <v>KS</v>
          </cell>
          <cell r="N543" t="str">
            <v>1738</v>
          </cell>
          <cell r="O543" t="str">
            <v>Operator Technician (UN22)</v>
          </cell>
          <cell r="P543" t="str">
            <v>22</v>
          </cell>
          <cell r="Q543" t="str">
            <v>Nonexempt</v>
          </cell>
          <cell r="R543" t="str">
            <v>1978-06-26</v>
          </cell>
          <cell r="S543" t="str">
            <v/>
          </cell>
          <cell r="T543" t="str">
            <v>1978-06-26</v>
          </cell>
        </row>
        <row r="544">
          <cell r="A544" t="str">
            <v>Davis,Melinda D</v>
          </cell>
          <cell r="B544" t="str">
            <v>010107</v>
          </cell>
          <cell r="C544" t="str">
            <v>Full-Time</v>
          </cell>
          <cell r="D544" t="str">
            <v>UCU</v>
          </cell>
          <cell r="E544">
            <v>40</v>
          </cell>
          <cell r="F544" t="str">
            <v>5701</v>
          </cell>
          <cell r="G544" t="str">
            <v>Cust Service Center-Lincoln</v>
          </cell>
          <cell r="H544" t="str">
            <v>USU</v>
          </cell>
          <cell r="I544" t="str">
            <v>CH</v>
          </cell>
          <cell r="J544" t="str">
            <v>NETCO</v>
          </cell>
          <cell r="K544" t="str">
            <v>1109</v>
          </cell>
          <cell r="L544" t="str">
            <v>NE-Lincoln</v>
          </cell>
          <cell r="M544" t="str">
            <v>NE</v>
          </cell>
          <cell r="N544" t="str">
            <v>1629</v>
          </cell>
          <cell r="O544" t="str">
            <v>Customer Serv Ctr Assoc (UN25)</v>
          </cell>
          <cell r="P544" t="str">
            <v>25</v>
          </cell>
          <cell r="Q544" t="str">
            <v>Nonexempt</v>
          </cell>
          <cell r="R544" t="str">
            <v>2003-07-07</v>
          </cell>
          <cell r="S544" t="str">
            <v/>
          </cell>
          <cell r="T544" t="str">
            <v>2003-07-07</v>
          </cell>
        </row>
        <row r="545">
          <cell r="A545" t="str">
            <v>Davis,Michelle A</v>
          </cell>
          <cell r="B545" t="str">
            <v>008015</v>
          </cell>
          <cell r="C545" t="str">
            <v>Full-Time</v>
          </cell>
          <cell r="D545" t="str">
            <v>UCU</v>
          </cell>
          <cell r="E545">
            <v>40</v>
          </cell>
          <cell r="F545" t="str">
            <v>5911</v>
          </cell>
          <cell r="G545" t="str">
            <v>St Joseph CS</v>
          </cell>
          <cell r="H545" t="str">
            <v>USU</v>
          </cell>
          <cell r="I545" t="str">
            <v>CS</v>
          </cell>
          <cell r="J545" t="str">
            <v>SJMOE</v>
          </cell>
          <cell r="K545" t="str">
            <v>1278</v>
          </cell>
          <cell r="L545" t="str">
            <v>MO-St Joseph - Atchison</v>
          </cell>
          <cell r="M545" t="str">
            <v>MO</v>
          </cell>
          <cell r="N545" t="str">
            <v>S9300</v>
          </cell>
          <cell r="O545" t="str">
            <v>Meter Reader Thereafter</v>
          </cell>
          <cell r="P545" t="str">
            <v>14</v>
          </cell>
          <cell r="Q545" t="str">
            <v>Nonexempt</v>
          </cell>
          <cell r="R545" t="str">
            <v>1996-01-22</v>
          </cell>
          <cell r="S545" t="str">
            <v/>
          </cell>
          <cell r="T545" t="str">
            <v>1996-01-22</v>
          </cell>
        </row>
        <row r="546">
          <cell r="A546" t="str">
            <v>Davis,Richard Scott</v>
          </cell>
          <cell r="B546" t="str">
            <v>003673</v>
          </cell>
          <cell r="C546" t="str">
            <v>Full-Time</v>
          </cell>
          <cell r="D546" t="str">
            <v>UCU</v>
          </cell>
          <cell r="E546">
            <v>40</v>
          </cell>
          <cell r="F546" t="str">
            <v>5383</v>
          </cell>
          <cell r="G546" t="str">
            <v>Lawrence Gas Field Svcs</v>
          </cell>
          <cell r="H546" t="str">
            <v>USU</v>
          </cell>
          <cell r="I546" t="str">
            <v>OP</v>
          </cell>
          <cell r="J546" t="str">
            <v>PNKSG</v>
          </cell>
          <cell r="K546" t="str">
            <v>1039</v>
          </cell>
          <cell r="L546" t="str">
            <v>KS-Lawrence-E 8th St</v>
          </cell>
          <cell r="M546" t="str">
            <v>KS</v>
          </cell>
          <cell r="N546" t="str">
            <v>2472</v>
          </cell>
          <cell r="O546" t="str">
            <v>Operations Technician (UN11)</v>
          </cell>
          <cell r="P546" t="str">
            <v>11</v>
          </cell>
          <cell r="Q546" t="str">
            <v>Nonexempt</v>
          </cell>
          <cell r="R546" t="str">
            <v>1990-02-19</v>
          </cell>
          <cell r="S546" t="str">
            <v/>
          </cell>
          <cell r="T546" t="str">
            <v>1990-02-19</v>
          </cell>
        </row>
        <row r="547">
          <cell r="A547" t="str">
            <v>Davis,Shalimar</v>
          </cell>
          <cell r="B547" t="str">
            <v>010564</v>
          </cell>
          <cell r="C547" t="str">
            <v>Full-Time</v>
          </cell>
          <cell r="D547" t="str">
            <v>UCU</v>
          </cell>
          <cell r="E547">
            <v>40</v>
          </cell>
          <cell r="F547" t="str">
            <v>5702</v>
          </cell>
          <cell r="G547" t="str">
            <v>Customer Srv Ctr-Raytown</v>
          </cell>
          <cell r="H547" t="str">
            <v>USU</v>
          </cell>
          <cell r="I547" t="str">
            <v>CH</v>
          </cell>
          <cell r="J547" t="str">
            <v>NETCO</v>
          </cell>
          <cell r="K547" t="str">
            <v>1000</v>
          </cell>
          <cell r="L547" t="str">
            <v>MO-Raytown</v>
          </cell>
          <cell r="M547" t="str">
            <v>MO</v>
          </cell>
          <cell r="N547" t="str">
            <v>1047</v>
          </cell>
          <cell r="O547" t="str">
            <v>Customer Service Associate CC</v>
          </cell>
          <cell r="P547" t="str">
            <v>00</v>
          </cell>
          <cell r="Q547" t="str">
            <v>Nonexempt</v>
          </cell>
          <cell r="R547" t="str">
            <v>2004-09-13</v>
          </cell>
          <cell r="S547" t="str">
            <v/>
          </cell>
          <cell r="T547" t="str">
            <v>2004-09-13</v>
          </cell>
        </row>
        <row r="548">
          <cell r="A548" t="str">
            <v>Davis,Terry D</v>
          </cell>
          <cell r="B548" t="str">
            <v>009427</v>
          </cell>
          <cell r="C548" t="str">
            <v>Full-Time</v>
          </cell>
          <cell r="D548" t="str">
            <v>UCU</v>
          </cell>
          <cell r="E548">
            <v>40</v>
          </cell>
          <cell r="F548" t="str">
            <v>5310</v>
          </cell>
          <cell r="G548" t="str">
            <v>Northern KS Elec Network Ops</v>
          </cell>
          <cell r="H548" t="str">
            <v>USU</v>
          </cell>
          <cell r="I548" t="str">
            <v>OP</v>
          </cell>
          <cell r="J548" t="str">
            <v>WPKSE</v>
          </cell>
          <cell r="K548" t="str">
            <v>1045</v>
          </cell>
          <cell r="L548" t="str">
            <v>KS-Phillipsburg</v>
          </cell>
          <cell r="M548" t="str">
            <v>KS</v>
          </cell>
          <cell r="N548" t="str">
            <v>1718</v>
          </cell>
          <cell r="O548" t="str">
            <v>Meter Reader (UN22)</v>
          </cell>
          <cell r="P548" t="str">
            <v>22</v>
          </cell>
          <cell r="Q548" t="str">
            <v>Nonexempt</v>
          </cell>
          <cell r="R548" t="str">
            <v>2002-01-02</v>
          </cell>
          <cell r="S548" t="str">
            <v/>
          </cell>
          <cell r="T548" t="str">
            <v>2002-01-02</v>
          </cell>
        </row>
        <row r="549">
          <cell r="A549" t="str">
            <v>Dawson,Mark W</v>
          </cell>
          <cell r="B549" t="str">
            <v>008431</v>
          </cell>
          <cell r="C549" t="str">
            <v>Full-Time</v>
          </cell>
          <cell r="D549" t="str">
            <v>UCU</v>
          </cell>
          <cell r="E549">
            <v>40</v>
          </cell>
          <cell r="F549" t="str">
            <v>6124</v>
          </cell>
          <cell r="G549" t="str">
            <v>Community Relations MO</v>
          </cell>
          <cell r="H549" t="str">
            <v>USU</v>
          </cell>
          <cell r="I549" t="str">
            <v>CR</v>
          </cell>
          <cell r="J549" t="str">
            <v>NETCO</v>
          </cell>
          <cell r="K549" t="str">
            <v>1000</v>
          </cell>
          <cell r="L549" t="str">
            <v>MO-Raytown</v>
          </cell>
          <cell r="M549" t="str">
            <v>MO</v>
          </cell>
          <cell r="N549" t="str">
            <v>3074</v>
          </cell>
          <cell r="O549" t="str">
            <v>Mgr External Affairs</v>
          </cell>
          <cell r="P549" t="str">
            <v>00</v>
          </cell>
          <cell r="Q549" t="str">
            <v>Exempt</v>
          </cell>
          <cell r="R549" t="str">
            <v>2001-05-30</v>
          </cell>
          <cell r="S549" t="str">
            <v/>
          </cell>
          <cell r="T549" t="str">
            <v>2001-05-30</v>
          </cell>
        </row>
        <row r="550">
          <cell r="A550" t="str">
            <v>Dean,Charles R</v>
          </cell>
          <cell r="B550" t="str">
            <v>000737</v>
          </cell>
          <cell r="C550" t="str">
            <v>Full-Time</v>
          </cell>
          <cell r="D550" t="str">
            <v>UCU</v>
          </cell>
          <cell r="E550">
            <v>40</v>
          </cell>
          <cell r="F550" t="str">
            <v>1003</v>
          </cell>
          <cell r="G550" t="str">
            <v>Sibley General</v>
          </cell>
          <cell r="H550" t="str">
            <v>USU</v>
          </cell>
          <cell r="I550" t="str">
            <v>PS</v>
          </cell>
          <cell r="J550" t="str">
            <v>MPMOE</v>
          </cell>
          <cell r="K550" t="str">
            <v>1095</v>
          </cell>
          <cell r="L550" t="str">
            <v>MO-Sibley</v>
          </cell>
          <cell r="M550" t="str">
            <v>MO</v>
          </cell>
          <cell r="N550" t="str">
            <v>U308</v>
          </cell>
          <cell r="O550" t="str">
            <v>Operator Sibley</v>
          </cell>
          <cell r="P550" t="str">
            <v>24</v>
          </cell>
          <cell r="Q550" t="str">
            <v>Nonexempt</v>
          </cell>
          <cell r="R550" t="str">
            <v>1973-10-08</v>
          </cell>
          <cell r="S550" t="str">
            <v/>
          </cell>
          <cell r="T550" t="str">
            <v>1973-10-08</v>
          </cell>
        </row>
        <row r="551">
          <cell r="A551" t="str">
            <v>Dean,James J</v>
          </cell>
          <cell r="B551" t="str">
            <v>000443</v>
          </cell>
          <cell r="C551" t="str">
            <v>Full-Time</v>
          </cell>
          <cell r="D551" t="str">
            <v>UCU</v>
          </cell>
          <cell r="E551">
            <v>40</v>
          </cell>
          <cell r="F551" t="str">
            <v>5011</v>
          </cell>
          <cell r="G551" t="str">
            <v>System Operations-CO</v>
          </cell>
          <cell r="H551" t="str">
            <v>USU</v>
          </cell>
          <cell r="I551" t="str">
            <v>TS</v>
          </cell>
          <cell r="J551" t="str">
            <v>WPCOE</v>
          </cell>
          <cell r="K551" t="str">
            <v>1011</v>
          </cell>
          <cell r="L551" t="str">
            <v>CO-Pueblo-S Victoria Ave</v>
          </cell>
          <cell r="M551" t="str">
            <v>CO</v>
          </cell>
          <cell r="N551" t="str">
            <v>1687</v>
          </cell>
          <cell r="O551" t="str">
            <v>System Operator (UN21)</v>
          </cell>
          <cell r="P551" t="str">
            <v>21</v>
          </cell>
          <cell r="Q551" t="str">
            <v>Nonexempt</v>
          </cell>
          <cell r="R551" t="str">
            <v>1990-08-10</v>
          </cell>
          <cell r="S551" t="str">
            <v/>
          </cell>
          <cell r="T551" t="str">
            <v>1990-08-10</v>
          </cell>
        </row>
        <row r="552">
          <cell r="A552" t="str">
            <v>Decker,Connie J</v>
          </cell>
          <cell r="B552" t="str">
            <v>003584</v>
          </cell>
          <cell r="C552" t="str">
            <v>Full-Time</v>
          </cell>
          <cell r="D552" t="str">
            <v>UCU</v>
          </cell>
          <cell r="E552">
            <v>40</v>
          </cell>
          <cell r="F552" t="str">
            <v>5710</v>
          </cell>
          <cell r="G552" t="str">
            <v>Credit and Collections</v>
          </cell>
          <cell r="H552" t="str">
            <v>USU</v>
          </cell>
          <cell r="I552" t="str">
            <v>CI</v>
          </cell>
          <cell r="J552" t="str">
            <v>NETCO</v>
          </cell>
          <cell r="K552" t="str">
            <v>1000</v>
          </cell>
          <cell r="L552" t="str">
            <v>MO-Raytown</v>
          </cell>
          <cell r="M552" t="str">
            <v>MO</v>
          </cell>
          <cell r="N552" t="str">
            <v>1067</v>
          </cell>
          <cell r="O552" t="str">
            <v>Assoc Cust Svc Acct Svcs I</v>
          </cell>
          <cell r="P552" t="str">
            <v>00</v>
          </cell>
          <cell r="Q552" t="str">
            <v>Nonexempt</v>
          </cell>
          <cell r="R552" t="str">
            <v>1981-10-14</v>
          </cell>
          <cell r="S552" t="str">
            <v/>
          </cell>
          <cell r="T552" t="str">
            <v>1981-10-14</v>
          </cell>
        </row>
        <row r="553">
          <cell r="A553" t="str">
            <v>Decker,Gary J</v>
          </cell>
          <cell r="B553" t="str">
            <v>001312</v>
          </cell>
          <cell r="C553" t="str">
            <v>Full-Time</v>
          </cell>
          <cell r="D553" t="str">
            <v>UCU</v>
          </cell>
          <cell r="E553">
            <v>40</v>
          </cell>
          <cell r="F553" t="str">
            <v>5830</v>
          </cell>
          <cell r="G553" t="str">
            <v>Pine City</v>
          </cell>
          <cell r="H553" t="str">
            <v>USU</v>
          </cell>
          <cell r="I553" t="str">
            <v>CS</v>
          </cell>
          <cell r="J553" t="str">
            <v>PNMNG</v>
          </cell>
          <cell r="K553" t="str">
            <v>1066</v>
          </cell>
          <cell r="L553" t="str">
            <v>MN-Pine City-Sixth St</v>
          </cell>
          <cell r="M553" t="str">
            <v>MN</v>
          </cell>
          <cell r="N553" t="str">
            <v>1138</v>
          </cell>
          <cell r="O553" t="str">
            <v>Appliance Repair Technician</v>
          </cell>
          <cell r="P553" t="str">
            <v>00</v>
          </cell>
          <cell r="Q553" t="str">
            <v>Nonexempt</v>
          </cell>
          <cell r="R553" t="str">
            <v>1988-07-05</v>
          </cell>
          <cell r="S553" t="str">
            <v/>
          </cell>
          <cell r="T553" t="str">
            <v>1988-07-05</v>
          </cell>
        </row>
        <row r="554">
          <cell r="A554" t="str">
            <v>Dee,Glenn W</v>
          </cell>
          <cell r="B554" t="str">
            <v>003299</v>
          </cell>
          <cell r="C554" t="str">
            <v>Full-Time</v>
          </cell>
          <cell r="D554" t="str">
            <v>UCU</v>
          </cell>
          <cell r="E554">
            <v>40</v>
          </cell>
          <cell r="F554" t="str">
            <v>6372</v>
          </cell>
          <cell r="G554" t="str">
            <v>Regulatory Services-Gas</v>
          </cell>
          <cell r="H554" t="str">
            <v>USU</v>
          </cell>
          <cell r="I554" t="str">
            <v>RE</v>
          </cell>
          <cell r="J554" t="str">
            <v>NETCO</v>
          </cell>
          <cell r="K554" t="str">
            <v>1143</v>
          </cell>
          <cell r="L554" t="str">
            <v>NE-Omaha-Capitol Ave</v>
          </cell>
          <cell r="M554" t="str">
            <v>NE</v>
          </cell>
          <cell r="N554" t="str">
            <v>1843</v>
          </cell>
          <cell r="O554" t="str">
            <v>Regulatory Mgr</v>
          </cell>
          <cell r="P554" t="str">
            <v>00</v>
          </cell>
          <cell r="Q554" t="str">
            <v>Exempt</v>
          </cell>
          <cell r="R554" t="str">
            <v>1972-06-13</v>
          </cell>
          <cell r="S554" t="str">
            <v/>
          </cell>
          <cell r="T554" t="str">
            <v>1972-06-13</v>
          </cell>
        </row>
        <row r="555">
          <cell r="A555" t="str">
            <v>Deges,Stephen L</v>
          </cell>
          <cell r="B555" t="str">
            <v>010912</v>
          </cell>
          <cell r="C555" t="str">
            <v>Full-Time</v>
          </cell>
          <cell r="D555" t="str">
            <v>UCU</v>
          </cell>
          <cell r="E555">
            <v>40</v>
          </cell>
          <cell r="F555" t="str">
            <v>1008</v>
          </cell>
          <cell r="G555" t="str">
            <v>Judson Large-Dodge City</v>
          </cell>
          <cell r="H555" t="str">
            <v>USU</v>
          </cell>
          <cell r="I555" t="str">
            <v>PS</v>
          </cell>
          <cell r="J555" t="str">
            <v>WPKSE</v>
          </cell>
          <cell r="K555" t="str">
            <v>1155</v>
          </cell>
          <cell r="L555" t="str">
            <v>KS-Dodge City-Fort Dodge Rd</v>
          </cell>
          <cell r="M555" t="str">
            <v>KS</v>
          </cell>
          <cell r="N555" t="str">
            <v>1738</v>
          </cell>
          <cell r="O555" t="str">
            <v>Operator Technician (UN22)</v>
          </cell>
          <cell r="P555" t="str">
            <v>22</v>
          </cell>
          <cell r="Q555" t="str">
            <v>Nonexempt</v>
          </cell>
          <cell r="R555" t="str">
            <v>2005-09-26</v>
          </cell>
          <cell r="S555" t="str">
            <v/>
          </cell>
          <cell r="T555" t="str">
            <v>2005-09-26</v>
          </cell>
        </row>
        <row r="556">
          <cell r="A556" t="str">
            <v>Delana,Karl D</v>
          </cell>
          <cell r="B556" t="str">
            <v>000728</v>
          </cell>
          <cell r="C556" t="str">
            <v>Full-Time</v>
          </cell>
          <cell r="D556" t="str">
            <v>UCU</v>
          </cell>
          <cell r="E556">
            <v>40</v>
          </cell>
          <cell r="F556" t="str">
            <v>1003</v>
          </cell>
          <cell r="G556" t="str">
            <v>Sibley General</v>
          </cell>
          <cell r="H556" t="str">
            <v>USU</v>
          </cell>
          <cell r="I556" t="str">
            <v>PS</v>
          </cell>
          <cell r="J556" t="str">
            <v>MPMOE</v>
          </cell>
          <cell r="K556" t="str">
            <v>1095</v>
          </cell>
          <cell r="L556" t="str">
            <v>MO-Sibley</v>
          </cell>
          <cell r="M556" t="str">
            <v>MO</v>
          </cell>
          <cell r="N556" t="str">
            <v>U335</v>
          </cell>
          <cell r="O556" t="str">
            <v>Utilityman</v>
          </cell>
          <cell r="P556" t="str">
            <v>24</v>
          </cell>
          <cell r="Q556" t="str">
            <v>Nonexempt</v>
          </cell>
          <cell r="R556" t="str">
            <v>1978-11-13</v>
          </cell>
          <cell r="S556" t="str">
            <v/>
          </cell>
          <cell r="T556" t="str">
            <v>1978-11-13</v>
          </cell>
        </row>
        <row r="557">
          <cell r="A557" t="str">
            <v>DeLeon,Roberto</v>
          </cell>
          <cell r="B557" t="str">
            <v>008526</v>
          </cell>
          <cell r="C557" t="str">
            <v>Full-Time</v>
          </cell>
          <cell r="D557" t="str">
            <v>UCU</v>
          </cell>
          <cell r="E557">
            <v>40</v>
          </cell>
          <cell r="F557" t="str">
            <v>5387</v>
          </cell>
          <cell r="G557" t="str">
            <v>Liberal Gas Field Svcs</v>
          </cell>
          <cell r="H557" t="str">
            <v>USU</v>
          </cell>
          <cell r="I557" t="str">
            <v>OP</v>
          </cell>
          <cell r="J557" t="str">
            <v>PNKSG</v>
          </cell>
          <cell r="K557" t="str">
            <v>1038</v>
          </cell>
          <cell r="L557" t="str">
            <v>KS-Hugoton</v>
          </cell>
          <cell r="M557" t="str">
            <v>KS</v>
          </cell>
          <cell r="N557" t="str">
            <v>1534</v>
          </cell>
          <cell r="O557" t="str">
            <v>Utility Specialist</v>
          </cell>
          <cell r="P557" t="str">
            <v>00</v>
          </cell>
          <cell r="Q557" t="str">
            <v>Nonexempt</v>
          </cell>
          <cell r="R557" t="str">
            <v>2001-06-25</v>
          </cell>
          <cell r="S557" t="str">
            <v/>
          </cell>
          <cell r="T557" t="str">
            <v>2001-06-25</v>
          </cell>
        </row>
        <row r="558">
          <cell r="A558" t="str">
            <v>Dellario,Joseph F</v>
          </cell>
          <cell r="B558" t="str">
            <v>000778</v>
          </cell>
          <cell r="C558" t="str">
            <v>Full-Time</v>
          </cell>
          <cell r="D558" t="str">
            <v>UCU</v>
          </cell>
          <cell r="E558">
            <v>40</v>
          </cell>
          <cell r="F558" t="str">
            <v>1003</v>
          </cell>
          <cell r="G558" t="str">
            <v>Sibley General</v>
          </cell>
          <cell r="H558" t="str">
            <v>USU</v>
          </cell>
          <cell r="I558" t="str">
            <v>PS</v>
          </cell>
          <cell r="J558" t="str">
            <v>MPMOE</v>
          </cell>
          <cell r="K558" t="str">
            <v>1095</v>
          </cell>
          <cell r="L558" t="str">
            <v>MO-Sibley</v>
          </cell>
          <cell r="M558" t="str">
            <v>MO</v>
          </cell>
          <cell r="N558" t="str">
            <v>U335</v>
          </cell>
          <cell r="O558" t="str">
            <v>Utilityman</v>
          </cell>
          <cell r="P558" t="str">
            <v>24</v>
          </cell>
          <cell r="Q558" t="str">
            <v>Nonexempt</v>
          </cell>
          <cell r="R558" t="str">
            <v>1979-01-09</v>
          </cell>
          <cell r="S558" t="str">
            <v/>
          </cell>
          <cell r="T558" t="str">
            <v>1979-01-09</v>
          </cell>
        </row>
        <row r="559">
          <cell r="A559" t="str">
            <v>Delong,James J</v>
          </cell>
          <cell r="B559" t="str">
            <v>000939</v>
          </cell>
          <cell r="C559" t="str">
            <v>Full-Time</v>
          </cell>
          <cell r="D559" t="str">
            <v>UCU</v>
          </cell>
          <cell r="E559">
            <v>40</v>
          </cell>
          <cell r="F559" t="str">
            <v>1004</v>
          </cell>
          <cell r="G559" t="str">
            <v>Greenwood - General</v>
          </cell>
          <cell r="H559" t="str">
            <v>USU</v>
          </cell>
          <cell r="I559" t="str">
            <v>PS</v>
          </cell>
          <cell r="J559" t="str">
            <v>MPMOE</v>
          </cell>
          <cell r="K559" t="str">
            <v>1079</v>
          </cell>
          <cell r="L559" t="str">
            <v>MO-Greenwood</v>
          </cell>
          <cell r="M559" t="str">
            <v>MO</v>
          </cell>
          <cell r="N559" t="str">
            <v>U307</v>
          </cell>
          <cell r="O559" t="str">
            <v>Comb Turbine Maint Operator</v>
          </cell>
          <cell r="P559" t="str">
            <v>24</v>
          </cell>
          <cell r="Q559" t="str">
            <v>Nonexempt</v>
          </cell>
          <cell r="R559" t="str">
            <v>1970-04-24</v>
          </cell>
          <cell r="S559" t="str">
            <v/>
          </cell>
          <cell r="T559" t="str">
            <v>1970-04-24</v>
          </cell>
        </row>
        <row r="560">
          <cell r="A560" t="str">
            <v>DeMartine Jr,Anthony</v>
          </cell>
          <cell r="B560" t="str">
            <v>011037</v>
          </cell>
          <cell r="C560" t="str">
            <v>Full-Time</v>
          </cell>
          <cell r="D560" t="str">
            <v>UCU</v>
          </cell>
          <cell r="E560">
            <v>40</v>
          </cell>
          <cell r="F560" t="str">
            <v>5870</v>
          </cell>
          <cell r="G560" t="str">
            <v>Pueblo Meter Reading</v>
          </cell>
          <cell r="H560" t="str">
            <v>USU</v>
          </cell>
          <cell r="I560" t="str">
            <v>CS</v>
          </cell>
          <cell r="J560" t="str">
            <v>WPCOE</v>
          </cell>
          <cell r="K560" t="str">
            <v>1011</v>
          </cell>
          <cell r="L560" t="str">
            <v>CO-Pueblo-S Victoria Ave</v>
          </cell>
          <cell r="M560" t="str">
            <v>CO</v>
          </cell>
          <cell r="N560" t="str">
            <v>1669</v>
          </cell>
          <cell r="O560" t="str">
            <v>Meter Reader (UN21)</v>
          </cell>
          <cell r="P560" t="str">
            <v>21</v>
          </cell>
          <cell r="Q560" t="str">
            <v>Nonexempt</v>
          </cell>
          <cell r="R560" t="str">
            <v>2006-04-03</v>
          </cell>
          <cell r="S560" t="str">
            <v/>
          </cell>
          <cell r="T560" t="str">
            <v>2006-04-03</v>
          </cell>
        </row>
        <row r="561">
          <cell r="A561" t="str">
            <v>Deming,Allan S</v>
          </cell>
          <cell r="B561" t="str">
            <v>001853</v>
          </cell>
          <cell r="C561" t="str">
            <v>Full-Time</v>
          </cell>
          <cell r="D561" t="str">
            <v>UCU</v>
          </cell>
          <cell r="E561">
            <v>40</v>
          </cell>
          <cell r="F561" t="str">
            <v>5827</v>
          </cell>
          <cell r="G561" t="str">
            <v>Fairmont</v>
          </cell>
          <cell r="H561" t="str">
            <v>USU</v>
          </cell>
          <cell r="I561" t="str">
            <v>CS</v>
          </cell>
          <cell r="J561" t="str">
            <v>PNMNG</v>
          </cell>
          <cell r="K561" t="str">
            <v>1073</v>
          </cell>
          <cell r="L561" t="str">
            <v>MN-Worthington</v>
          </cell>
          <cell r="M561" t="str">
            <v>MN</v>
          </cell>
          <cell r="N561" t="str">
            <v>1525</v>
          </cell>
          <cell r="O561" t="str">
            <v>Operations Technician</v>
          </cell>
          <cell r="P561" t="str">
            <v>00</v>
          </cell>
          <cell r="Q561" t="str">
            <v>Nonexempt</v>
          </cell>
          <cell r="R561" t="str">
            <v>1985-03-16</v>
          </cell>
          <cell r="S561" t="str">
            <v/>
          </cell>
          <cell r="T561" t="str">
            <v>1985-03-16</v>
          </cell>
        </row>
        <row r="562">
          <cell r="A562" t="str">
            <v>Demo,Patrick B</v>
          </cell>
          <cell r="B562" t="str">
            <v>003503</v>
          </cell>
          <cell r="C562" t="str">
            <v>Full-Time</v>
          </cell>
          <cell r="D562" t="str">
            <v>UCU</v>
          </cell>
          <cell r="E562">
            <v>40</v>
          </cell>
          <cell r="F562" t="str">
            <v>5259</v>
          </cell>
          <cell r="G562" t="str">
            <v>MO Electric Planning &amp; Design</v>
          </cell>
          <cell r="H562" t="str">
            <v>USU</v>
          </cell>
          <cell r="I562" t="str">
            <v>NM</v>
          </cell>
          <cell r="J562" t="str">
            <v>MPMOE</v>
          </cell>
          <cell r="K562" t="str">
            <v>1000</v>
          </cell>
          <cell r="L562" t="str">
            <v>MO-Raytown</v>
          </cell>
          <cell r="M562" t="str">
            <v>MO</v>
          </cell>
          <cell r="N562" t="str">
            <v>1924</v>
          </cell>
          <cell r="O562" t="str">
            <v>Sr Engineer</v>
          </cell>
          <cell r="P562" t="str">
            <v>00</v>
          </cell>
          <cell r="Q562" t="str">
            <v>Exempt</v>
          </cell>
          <cell r="R562" t="str">
            <v>1989-05-18</v>
          </cell>
          <cell r="S562" t="str">
            <v/>
          </cell>
          <cell r="T562" t="str">
            <v>1989-05-18</v>
          </cell>
        </row>
        <row r="563">
          <cell r="A563" t="str">
            <v>DeMoss,Barbara A</v>
          </cell>
          <cell r="B563" t="str">
            <v>000393</v>
          </cell>
          <cell r="C563" t="str">
            <v>Full-Time</v>
          </cell>
          <cell r="D563" t="str">
            <v>UCU</v>
          </cell>
          <cell r="E563">
            <v>40</v>
          </cell>
          <cell r="F563" t="str">
            <v>5306</v>
          </cell>
          <cell r="G563" t="str">
            <v>Canon City Elec Network Ops</v>
          </cell>
          <cell r="H563" t="str">
            <v>USU</v>
          </cell>
          <cell r="I563" t="str">
            <v>OP</v>
          </cell>
          <cell r="J563" t="str">
            <v>WPCOE</v>
          </cell>
          <cell r="K563" t="str">
            <v>1004</v>
          </cell>
          <cell r="L563" t="str">
            <v>CO-Canon City-Utility Dr</v>
          </cell>
          <cell r="M563" t="str">
            <v>CO</v>
          </cell>
          <cell r="N563" t="str">
            <v>1664</v>
          </cell>
          <cell r="O563" t="str">
            <v>Customer Service Assoc (UN21)</v>
          </cell>
          <cell r="P563" t="str">
            <v>21</v>
          </cell>
          <cell r="Q563" t="str">
            <v>Nonexempt</v>
          </cell>
          <cell r="R563" t="str">
            <v>1974-10-14</v>
          </cell>
          <cell r="S563" t="str">
            <v/>
          </cell>
          <cell r="T563" t="str">
            <v>1974-10-14</v>
          </cell>
        </row>
        <row r="564">
          <cell r="A564" t="str">
            <v>Deneault,Jeanette E</v>
          </cell>
          <cell r="B564" t="str">
            <v>000532</v>
          </cell>
          <cell r="C564" t="str">
            <v>Full-Time</v>
          </cell>
          <cell r="D564" t="str">
            <v>UCU</v>
          </cell>
          <cell r="E564">
            <v>40</v>
          </cell>
          <cell r="F564" t="str">
            <v>5310</v>
          </cell>
          <cell r="G564" t="str">
            <v>Northern KS Elec Network Ops</v>
          </cell>
          <cell r="H564" t="str">
            <v>USU</v>
          </cell>
          <cell r="I564" t="str">
            <v>OP</v>
          </cell>
          <cell r="J564" t="str">
            <v>WPKSE</v>
          </cell>
          <cell r="K564" t="str">
            <v>1028</v>
          </cell>
          <cell r="L564" t="str">
            <v>KS-Concordia-KS</v>
          </cell>
          <cell r="M564" t="str">
            <v>KS</v>
          </cell>
          <cell r="N564" t="str">
            <v>1135</v>
          </cell>
          <cell r="O564" t="str">
            <v>Customer Service Associate Fie</v>
          </cell>
          <cell r="P564" t="str">
            <v>00</v>
          </cell>
          <cell r="Q564" t="str">
            <v>Nonexempt</v>
          </cell>
          <cell r="R564" t="str">
            <v>1992-08-25</v>
          </cell>
          <cell r="S564" t="str">
            <v/>
          </cell>
          <cell r="T564" t="str">
            <v>1992-08-25</v>
          </cell>
        </row>
        <row r="565">
          <cell r="A565" t="str">
            <v>Denney,Carol J</v>
          </cell>
          <cell r="B565" t="str">
            <v>000735</v>
          </cell>
          <cell r="C565" t="str">
            <v>Full-Time</v>
          </cell>
          <cell r="D565" t="str">
            <v>UCU</v>
          </cell>
          <cell r="E565">
            <v>40</v>
          </cell>
          <cell r="F565" t="str">
            <v>1003</v>
          </cell>
          <cell r="G565" t="str">
            <v>Sibley General</v>
          </cell>
          <cell r="H565" t="str">
            <v>USU</v>
          </cell>
          <cell r="I565" t="str">
            <v>PS</v>
          </cell>
          <cell r="J565" t="str">
            <v>MPMOE</v>
          </cell>
          <cell r="K565" t="str">
            <v>1095</v>
          </cell>
          <cell r="L565" t="str">
            <v>MO-Sibley</v>
          </cell>
          <cell r="M565" t="str">
            <v>MO</v>
          </cell>
          <cell r="N565" t="str">
            <v>U344</v>
          </cell>
          <cell r="O565" t="str">
            <v>Plant Assistant</v>
          </cell>
          <cell r="P565" t="str">
            <v>24</v>
          </cell>
          <cell r="Q565" t="str">
            <v>Nonexempt</v>
          </cell>
          <cell r="R565" t="str">
            <v>1977-05-04</v>
          </cell>
          <cell r="S565" t="str">
            <v/>
          </cell>
          <cell r="T565" t="str">
            <v>1977-05-04</v>
          </cell>
        </row>
        <row r="566">
          <cell r="A566" t="str">
            <v>Denny,Gary M</v>
          </cell>
          <cell r="B566" t="str">
            <v>003157</v>
          </cell>
          <cell r="C566" t="str">
            <v>Full-Time</v>
          </cell>
          <cell r="D566" t="str">
            <v>UCU</v>
          </cell>
          <cell r="E566">
            <v>40</v>
          </cell>
          <cell r="F566" t="str">
            <v>6374</v>
          </cell>
          <cell r="G566" t="str">
            <v>Regulatory Analytical Support</v>
          </cell>
          <cell r="H566" t="str">
            <v>USU</v>
          </cell>
          <cell r="I566" t="str">
            <v>RE</v>
          </cell>
          <cell r="J566" t="str">
            <v>NETCO</v>
          </cell>
          <cell r="K566" t="str">
            <v>1000</v>
          </cell>
          <cell r="L566" t="str">
            <v>MO-Raytown</v>
          </cell>
          <cell r="M566" t="str">
            <v>MO</v>
          </cell>
          <cell r="N566" t="str">
            <v>1845</v>
          </cell>
          <cell r="O566" t="str">
            <v>Sr Regulatory Analyst</v>
          </cell>
          <cell r="P566" t="str">
            <v>00</v>
          </cell>
          <cell r="Q566" t="str">
            <v>Exempt</v>
          </cell>
          <cell r="R566" t="str">
            <v>1979-06-20</v>
          </cell>
          <cell r="S566" t="str">
            <v/>
          </cell>
          <cell r="T566" t="str">
            <v>1979-06-20</v>
          </cell>
        </row>
        <row r="567">
          <cell r="A567" t="str">
            <v>DeRousse,Louise P</v>
          </cell>
          <cell r="B567" t="str">
            <v>010902</v>
          </cell>
          <cell r="C567" t="str">
            <v>Full-Time</v>
          </cell>
          <cell r="D567" t="str">
            <v>UCU</v>
          </cell>
          <cell r="E567">
            <v>40</v>
          </cell>
          <cell r="F567" t="str">
            <v>5702</v>
          </cell>
          <cell r="G567" t="str">
            <v>Customer Srv Ctr-Raytown</v>
          </cell>
          <cell r="H567" t="str">
            <v>USU</v>
          </cell>
          <cell r="I567" t="str">
            <v>CH</v>
          </cell>
          <cell r="J567" t="str">
            <v>NETCO</v>
          </cell>
          <cell r="K567" t="str">
            <v>1000</v>
          </cell>
          <cell r="L567" t="str">
            <v>MO-Raytown</v>
          </cell>
          <cell r="M567" t="str">
            <v>MO</v>
          </cell>
          <cell r="N567" t="str">
            <v>1047</v>
          </cell>
          <cell r="O567" t="str">
            <v>Customer Service Associate CC</v>
          </cell>
          <cell r="P567" t="str">
            <v>00</v>
          </cell>
          <cell r="Q567" t="str">
            <v>Nonexempt</v>
          </cell>
          <cell r="R567" t="str">
            <v>2005-09-19</v>
          </cell>
          <cell r="S567" t="str">
            <v/>
          </cell>
          <cell r="T567" t="str">
            <v>2005-09-19</v>
          </cell>
        </row>
        <row r="568">
          <cell r="A568" t="str">
            <v>Desemo,Dan L</v>
          </cell>
          <cell r="B568" t="str">
            <v>009420</v>
          </cell>
          <cell r="C568" t="str">
            <v>Full-Time</v>
          </cell>
          <cell r="D568" t="str">
            <v>UCU</v>
          </cell>
          <cell r="E568">
            <v>40</v>
          </cell>
          <cell r="F568" t="str">
            <v>1009</v>
          </cell>
          <cell r="G568" t="str">
            <v>Arthur Mullergren-Great Bend</v>
          </cell>
          <cell r="H568" t="str">
            <v>USU</v>
          </cell>
          <cell r="I568" t="str">
            <v>PS</v>
          </cell>
          <cell r="J568" t="str">
            <v>WPKSE</v>
          </cell>
          <cell r="K568" t="str">
            <v>1034</v>
          </cell>
          <cell r="L568" t="str">
            <v>KS-Great Bend-Highway K96</v>
          </cell>
          <cell r="M568" t="str">
            <v>KS</v>
          </cell>
          <cell r="N568" t="str">
            <v>1738</v>
          </cell>
          <cell r="O568" t="str">
            <v>Operator Technician (UN22)</v>
          </cell>
          <cell r="P568" t="str">
            <v>22</v>
          </cell>
          <cell r="Q568" t="str">
            <v>Nonexempt</v>
          </cell>
          <cell r="R568" t="str">
            <v>2001-12-27</v>
          </cell>
          <cell r="S568" t="str">
            <v/>
          </cell>
          <cell r="T568" t="str">
            <v>2001-12-27</v>
          </cell>
        </row>
        <row r="569">
          <cell r="A569" t="str">
            <v>DeVaux,Robert W</v>
          </cell>
          <cell r="B569" t="str">
            <v>010836</v>
          </cell>
          <cell r="C569" t="str">
            <v>Full-Time</v>
          </cell>
          <cell r="D569" t="str">
            <v>UCU</v>
          </cell>
          <cell r="E569">
            <v>40</v>
          </cell>
          <cell r="F569" t="str">
            <v>6327</v>
          </cell>
          <cell r="G569" t="str">
            <v>HR Networks</v>
          </cell>
          <cell r="H569" t="str">
            <v>USU</v>
          </cell>
          <cell r="I569" t="str">
            <v>HR</v>
          </cell>
          <cell r="J569" t="str">
            <v>NETCO</v>
          </cell>
          <cell r="K569" t="str">
            <v>1172</v>
          </cell>
          <cell r="L569" t="str">
            <v>IA-Des Moines</v>
          </cell>
          <cell r="M569" t="str">
            <v>IA</v>
          </cell>
          <cell r="N569" t="str">
            <v>2767</v>
          </cell>
          <cell r="O569" t="str">
            <v>Human Resources Mgr</v>
          </cell>
          <cell r="P569" t="str">
            <v>00</v>
          </cell>
          <cell r="Q569" t="str">
            <v>Exempt</v>
          </cell>
          <cell r="R569" t="str">
            <v>2005-08-10</v>
          </cell>
          <cell r="S569" t="str">
            <v/>
          </cell>
          <cell r="T569" t="str">
            <v>2005-08-10</v>
          </cell>
        </row>
        <row r="570">
          <cell r="A570" t="str">
            <v>DeVille,George M</v>
          </cell>
          <cell r="B570" t="str">
            <v>010522</v>
          </cell>
          <cell r="C570" t="str">
            <v>Full-Time</v>
          </cell>
          <cell r="D570" t="str">
            <v>UCU</v>
          </cell>
          <cell r="E570">
            <v>40</v>
          </cell>
          <cell r="F570" t="str">
            <v>5400</v>
          </cell>
          <cell r="G570" t="str">
            <v>Monument Network Ops</v>
          </cell>
          <cell r="H570" t="str">
            <v>USU</v>
          </cell>
          <cell r="I570" t="str">
            <v>OP</v>
          </cell>
          <cell r="J570" t="str">
            <v>PNCOG</v>
          </cell>
          <cell r="K570" t="str">
            <v>1008</v>
          </cell>
          <cell r="L570" t="str">
            <v>CO-Monument</v>
          </cell>
          <cell r="M570" t="str">
            <v>CO</v>
          </cell>
          <cell r="N570" t="str">
            <v>1525</v>
          </cell>
          <cell r="O570" t="str">
            <v>Operations Technician</v>
          </cell>
          <cell r="P570" t="str">
            <v>00</v>
          </cell>
          <cell r="Q570" t="str">
            <v>Nonexempt</v>
          </cell>
          <cell r="R570" t="str">
            <v>2004-08-02</v>
          </cell>
          <cell r="S570" t="str">
            <v/>
          </cell>
          <cell r="T570" t="str">
            <v>2004-08-02</v>
          </cell>
        </row>
        <row r="571">
          <cell r="A571" t="str">
            <v>Devine,Colleen M</v>
          </cell>
          <cell r="B571" t="str">
            <v>002209</v>
          </cell>
          <cell r="C571" t="str">
            <v>Full-Time</v>
          </cell>
          <cell r="D571" t="str">
            <v>UCU</v>
          </cell>
          <cell r="E571">
            <v>40</v>
          </cell>
          <cell r="F571" t="str">
            <v>5771</v>
          </cell>
          <cell r="G571" t="str">
            <v>NE Lincoln Region</v>
          </cell>
          <cell r="H571" t="str">
            <v>USU</v>
          </cell>
          <cell r="I571" t="str">
            <v>CS</v>
          </cell>
          <cell r="J571" t="str">
            <v>PNNEG</v>
          </cell>
          <cell r="K571" t="str">
            <v>1109</v>
          </cell>
          <cell r="L571" t="str">
            <v>NE-Lincoln</v>
          </cell>
          <cell r="M571" t="str">
            <v>NE</v>
          </cell>
          <cell r="N571" t="str">
            <v>1628</v>
          </cell>
          <cell r="O571" t="str">
            <v>Customer Service Support (UN25</v>
          </cell>
          <cell r="P571" t="str">
            <v>25</v>
          </cell>
          <cell r="Q571" t="str">
            <v>Nonexempt</v>
          </cell>
          <cell r="R571" t="str">
            <v>1997-02-03</v>
          </cell>
          <cell r="S571" t="str">
            <v/>
          </cell>
          <cell r="T571" t="str">
            <v>1997-02-03</v>
          </cell>
        </row>
        <row r="572">
          <cell r="A572" t="str">
            <v>Devine,Richard W</v>
          </cell>
          <cell r="B572" t="str">
            <v>003241</v>
          </cell>
          <cell r="C572" t="str">
            <v>Full-Time</v>
          </cell>
          <cell r="D572" t="str">
            <v>UCU</v>
          </cell>
          <cell r="E572">
            <v>40</v>
          </cell>
          <cell r="F572" t="str">
            <v>5254</v>
          </cell>
          <cell r="G572" t="str">
            <v>Network Gas Stds &amp; Safety Trng</v>
          </cell>
          <cell r="H572" t="str">
            <v>USU</v>
          </cell>
          <cell r="I572" t="str">
            <v>NM</v>
          </cell>
          <cell r="J572" t="str">
            <v>NETCO</v>
          </cell>
          <cell r="K572" t="str">
            <v>1143</v>
          </cell>
          <cell r="L572" t="str">
            <v>NE-Omaha-Capitol Ave</v>
          </cell>
          <cell r="M572" t="str">
            <v>NE</v>
          </cell>
          <cell r="N572" t="str">
            <v>2493</v>
          </cell>
          <cell r="O572" t="str">
            <v>Safety Representative</v>
          </cell>
          <cell r="P572" t="str">
            <v>00</v>
          </cell>
          <cell r="Q572" t="str">
            <v>Exempt</v>
          </cell>
          <cell r="R572" t="str">
            <v>1963-11-16</v>
          </cell>
          <cell r="S572" t="str">
            <v/>
          </cell>
          <cell r="T572" t="str">
            <v>1963-11-16</v>
          </cell>
        </row>
        <row r="573">
          <cell r="A573" t="str">
            <v>Dew Jr,Clarence L</v>
          </cell>
          <cell r="B573" t="str">
            <v>002221</v>
          </cell>
          <cell r="C573" t="str">
            <v>Full-Time</v>
          </cell>
          <cell r="D573" t="str">
            <v>UCU</v>
          </cell>
          <cell r="E573">
            <v>40</v>
          </cell>
          <cell r="F573" t="str">
            <v>5492</v>
          </cell>
          <cell r="G573" t="str">
            <v>Metershop Large Volume</v>
          </cell>
          <cell r="H573" t="str">
            <v>USU</v>
          </cell>
          <cell r="I573" t="str">
            <v>OP</v>
          </cell>
          <cell r="J573" t="str">
            <v>NETCO</v>
          </cell>
          <cell r="K573" t="str">
            <v>1016</v>
          </cell>
          <cell r="L573" t="str">
            <v>IA-Council Bluffs-31st Ave</v>
          </cell>
          <cell r="M573" t="str">
            <v>IA</v>
          </cell>
          <cell r="N573" t="str">
            <v>3109</v>
          </cell>
          <cell r="O573" t="str">
            <v>Storekeeper (UN28)</v>
          </cell>
          <cell r="P573" t="str">
            <v>28</v>
          </cell>
          <cell r="Q573" t="str">
            <v>Nonexempt</v>
          </cell>
          <cell r="R573" t="str">
            <v>1994-05-27</v>
          </cell>
          <cell r="S573" t="str">
            <v/>
          </cell>
          <cell r="T573" t="str">
            <v>1994-05-27</v>
          </cell>
        </row>
        <row r="574">
          <cell r="A574" t="str">
            <v>Dew,Terry L</v>
          </cell>
          <cell r="B574" t="str">
            <v>007995</v>
          </cell>
          <cell r="C574" t="str">
            <v>Full-Time</v>
          </cell>
          <cell r="D574" t="str">
            <v>UCU</v>
          </cell>
          <cell r="E574">
            <v>40</v>
          </cell>
          <cell r="F574" t="str">
            <v>5912</v>
          </cell>
          <cell r="G574" t="str">
            <v>Maryville/Mound City CS</v>
          </cell>
          <cell r="H574" t="str">
            <v>USU</v>
          </cell>
          <cell r="I574" t="str">
            <v>CS</v>
          </cell>
          <cell r="J574" t="str">
            <v>SJMOE</v>
          </cell>
          <cell r="K574" t="str">
            <v>1280</v>
          </cell>
          <cell r="L574" t="str">
            <v>MO-Maryville</v>
          </cell>
          <cell r="M574" t="str">
            <v>MO</v>
          </cell>
          <cell r="N574" t="str">
            <v>S9640</v>
          </cell>
          <cell r="O574" t="str">
            <v>Customer Svc Tech Elec/Gas</v>
          </cell>
          <cell r="P574" t="str">
            <v>13</v>
          </cell>
          <cell r="Q574" t="str">
            <v>Nonexempt</v>
          </cell>
          <cell r="R574" t="str">
            <v>1970-06-22</v>
          </cell>
          <cell r="S574" t="str">
            <v/>
          </cell>
          <cell r="T574" t="str">
            <v>1970-06-22</v>
          </cell>
        </row>
        <row r="575">
          <cell r="A575" t="str">
            <v>Dewey,Christopher E</v>
          </cell>
          <cell r="B575" t="str">
            <v>010542</v>
          </cell>
          <cell r="C575" t="str">
            <v>Full-Time</v>
          </cell>
          <cell r="D575" t="str">
            <v>UCU</v>
          </cell>
          <cell r="E575">
            <v>40</v>
          </cell>
          <cell r="F575" t="str">
            <v>5254</v>
          </cell>
          <cell r="G575" t="str">
            <v>Network Gas Stds &amp; Safety Trng</v>
          </cell>
          <cell r="H575" t="str">
            <v>USU</v>
          </cell>
          <cell r="I575" t="str">
            <v>NM</v>
          </cell>
          <cell r="J575" t="str">
            <v>NETCO</v>
          </cell>
          <cell r="K575" t="str">
            <v>1143</v>
          </cell>
          <cell r="L575" t="str">
            <v>NE-Omaha-Capitol Ave</v>
          </cell>
          <cell r="M575" t="str">
            <v>NE</v>
          </cell>
          <cell r="N575" t="str">
            <v>1743</v>
          </cell>
          <cell r="O575" t="str">
            <v>Drafting Mapping Specialist/NM</v>
          </cell>
          <cell r="P575" t="str">
            <v>00</v>
          </cell>
          <cell r="Q575" t="str">
            <v>Nonexempt</v>
          </cell>
          <cell r="R575" t="str">
            <v>2004-08-30</v>
          </cell>
          <cell r="S575" t="str">
            <v/>
          </cell>
          <cell r="T575" t="str">
            <v>2004-08-30</v>
          </cell>
        </row>
        <row r="576">
          <cell r="A576" t="str">
            <v>Diamond,Melody M</v>
          </cell>
          <cell r="B576" t="str">
            <v>003272</v>
          </cell>
          <cell r="C576" t="str">
            <v>Full-Time</v>
          </cell>
          <cell r="D576" t="str">
            <v>UCU</v>
          </cell>
          <cell r="E576">
            <v>40</v>
          </cell>
          <cell r="F576" t="str">
            <v>5560</v>
          </cell>
          <cell r="G576" t="str">
            <v>Materials Mgmt-NE</v>
          </cell>
          <cell r="H576" t="str">
            <v>USU</v>
          </cell>
          <cell r="I576" t="str">
            <v>MM</v>
          </cell>
          <cell r="J576" t="str">
            <v>PNNEG</v>
          </cell>
          <cell r="K576" t="str">
            <v>1113</v>
          </cell>
          <cell r="L576" t="str">
            <v>NE-Papillion</v>
          </cell>
          <cell r="M576" t="str">
            <v>NE</v>
          </cell>
          <cell r="N576" t="str">
            <v>2725</v>
          </cell>
          <cell r="O576" t="str">
            <v>Supv Material Management</v>
          </cell>
          <cell r="P576" t="str">
            <v>00</v>
          </cell>
          <cell r="Q576" t="str">
            <v>Exempt</v>
          </cell>
          <cell r="R576" t="str">
            <v>1987-10-01</v>
          </cell>
          <cell r="S576" t="str">
            <v/>
          </cell>
          <cell r="T576" t="str">
            <v>1987-10-01</v>
          </cell>
        </row>
        <row r="577">
          <cell r="A577" t="str">
            <v>Diaz,Theodore</v>
          </cell>
          <cell r="B577" t="str">
            <v>000639</v>
          </cell>
          <cell r="C577" t="str">
            <v>Full-Time</v>
          </cell>
          <cell r="D577" t="str">
            <v>UCU</v>
          </cell>
          <cell r="E577">
            <v>40</v>
          </cell>
          <cell r="F577" t="str">
            <v>5303</v>
          </cell>
          <cell r="G577" t="str">
            <v>Pueblo Network Ops</v>
          </cell>
          <cell r="H577" t="str">
            <v>USU</v>
          </cell>
          <cell r="I577" t="str">
            <v>OP</v>
          </cell>
          <cell r="J577" t="str">
            <v>WPCOE</v>
          </cell>
          <cell r="K577" t="str">
            <v>1011</v>
          </cell>
          <cell r="L577" t="str">
            <v>CO-Pueblo-S Victoria Ave</v>
          </cell>
          <cell r="M577" t="str">
            <v>CO</v>
          </cell>
          <cell r="N577" t="str">
            <v>3087</v>
          </cell>
          <cell r="O577" t="str">
            <v>Operations Supv Field</v>
          </cell>
          <cell r="P577" t="str">
            <v>00</v>
          </cell>
          <cell r="Q577" t="str">
            <v>Exempt</v>
          </cell>
          <cell r="R577" t="str">
            <v>1970-11-30</v>
          </cell>
          <cell r="S577" t="str">
            <v/>
          </cell>
          <cell r="T577" t="str">
            <v>1970-11-30</v>
          </cell>
        </row>
        <row r="578">
          <cell r="A578" t="str">
            <v>Dick,Jerry A</v>
          </cell>
          <cell r="B578" t="str">
            <v>000565</v>
          </cell>
          <cell r="C578" t="str">
            <v>Full-Time</v>
          </cell>
          <cell r="D578" t="str">
            <v>UCU</v>
          </cell>
          <cell r="E578">
            <v>40</v>
          </cell>
          <cell r="F578" t="str">
            <v>1008</v>
          </cell>
          <cell r="G578" t="str">
            <v>Judson Large-Dodge City</v>
          </cell>
          <cell r="H578" t="str">
            <v>USU</v>
          </cell>
          <cell r="I578" t="str">
            <v>PS</v>
          </cell>
          <cell r="J578" t="str">
            <v>WPKSE</v>
          </cell>
          <cell r="K578" t="str">
            <v>1155</v>
          </cell>
          <cell r="L578" t="str">
            <v>KS-Dodge City-Fort Dodge Rd</v>
          </cell>
          <cell r="M578" t="str">
            <v>KS</v>
          </cell>
          <cell r="N578" t="str">
            <v>2086</v>
          </cell>
          <cell r="O578" t="str">
            <v>Master Prod Mechanic II (UN22)</v>
          </cell>
          <cell r="P578" t="str">
            <v>22</v>
          </cell>
          <cell r="Q578" t="str">
            <v>Nonexempt</v>
          </cell>
          <cell r="R578" t="str">
            <v>1982-01-25</v>
          </cell>
          <cell r="S578" t="str">
            <v>1989-10-23</v>
          </cell>
          <cell r="T578" t="str">
            <v>1985-04-16</v>
          </cell>
        </row>
        <row r="579">
          <cell r="A579" t="str">
            <v>Dickerson,Gordon L</v>
          </cell>
          <cell r="B579" t="str">
            <v>010560</v>
          </cell>
          <cell r="C579" t="str">
            <v>Full-Time</v>
          </cell>
          <cell r="D579" t="str">
            <v>UCU</v>
          </cell>
          <cell r="E579">
            <v>40</v>
          </cell>
          <cell r="F579" t="str">
            <v>5731</v>
          </cell>
          <cell r="G579" t="str">
            <v>Iowa Council Bluffs Cust Serv</v>
          </cell>
          <cell r="H579" t="str">
            <v>USU</v>
          </cell>
          <cell r="I579" t="str">
            <v>CS</v>
          </cell>
          <cell r="J579" t="str">
            <v>PNIAG</v>
          </cell>
          <cell r="K579" t="str">
            <v>1015</v>
          </cell>
          <cell r="L579" t="str">
            <v>IA-Council Bluffs-W Broadway</v>
          </cell>
          <cell r="M579" t="str">
            <v>IA</v>
          </cell>
          <cell r="N579" t="str">
            <v>3171</v>
          </cell>
          <cell r="O579" t="str">
            <v>Service Technician (UN28)</v>
          </cell>
          <cell r="P579" t="str">
            <v>28</v>
          </cell>
          <cell r="Q579" t="str">
            <v>Nonexempt</v>
          </cell>
          <cell r="R579" t="str">
            <v>2004-09-20</v>
          </cell>
          <cell r="S579" t="str">
            <v/>
          </cell>
          <cell r="T579" t="str">
            <v>2004-09-20</v>
          </cell>
        </row>
        <row r="580">
          <cell r="A580" t="str">
            <v>Dickerson,Harold D</v>
          </cell>
          <cell r="B580" t="str">
            <v>000370</v>
          </cell>
          <cell r="C580" t="str">
            <v>Full-Time</v>
          </cell>
          <cell r="D580" t="str">
            <v>UCU</v>
          </cell>
          <cell r="E580">
            <v>40</v>
          </cell>
          <cell r="F580" t="str">
            <v>6177</v>
          </cell>
          <cell r="G580" t="str">
            <v>CO Elect Engineering</v>
          </cell>
          <cell r="H580" t="str">
            <v>USU</v>
          </cell>
          <cell r="I580" t="str">
            <v>DE</v>
          </cell>
          <cell r="J580" t="str">
            <v>WPCOE</v>
          </cell>
          <cell r="K580" t="str">
            <v>1011</v>
          </cell>
          <cell r="L580" t="str">
            <v>CO-Pueblo-S Victoria Ave</v>
          </cell>
          <cell r="M580" t="str">
            <v>CO</v>
          </cell>
          <cell r="N580" t="str">
            <v>1680</v>
          </cell>
          <cell r="O580" t="str">
            <v>Engineering Aide (UN21)</v>
          </cell>
          <cell r="P580" t="str">
            <v>21</v>
          </cell>
          <cell r="Q580" t="str">
            <v>Nonexempt</v>
          </cell>
          <cell r="R580" t="str">
            <v>1973-11-05</v>
          </cell>
          <cell r="S580" t="str">
            <v/>
          </cell>
          <cell r="T580" t="str">
            <v>1973-11-05</v>
          </cell>
        </row>
        <row r="581">
          <cell r="A581" t="str">
            <v>Didier,Bryan J</v>
          </cell>
          <cell r="B581" t="str">
            <v>010799</v>
          </cell>
          <cell r="C581" t="str">
            <v>Full-Time</v>
          </cell>
          <cell r="D581" t="str">
            <v>UCU</v>
          </cell>
          <cell r="E581">
            <v>40</v>
          </cell>
          <cell r="F581" t="str">
            <v>4031</v>
          </cell>
          <cell r="G581" t="str">
            <v>Gen Counsel &amp; Corp Secretary</v>
          </cell>
          <cell r="H581" t="str">
            <v>ESF</v>
          </cell>
          <cell r="I581" t="str">
            <v>SM</v>
          </cell>
          <cell r="J581" t="str">
            <v>AQLCP</v>
          </cell>
          <cell r="K581" t="str">
            <v>1082</v>
          </cell>
          <cell r="L581" t="str">
            <v>MO-Kansas City-W Ninth</v>
          </cell>
          <cell r="M581" t="str">
            <v>MO</v>
          </cell>
          <cell r="N581" t="str">
            <v>3140</v>
          </cell>
          <cell r="O581" t="str">
            <v>Attorney</v>
          </cell>
          <cell r="P581" t="str">
            <v>00</v>
          </cell>
          <cell r="Q581" t="str">
            <v>Exempt</v>
          </cell>
          <cell r="R581" t="str">
            <v>2005-06-13</v>
          </cell>
          <cell r="S581" t="str">
            <v/>
          </cell>
          <cell r="T581" t="str">
            <v>2005-06-13</v>
          </cell>
        </row>
        <row r="582">
          <cell r="A582" t="str">
            <v>Dietrich,Julie A</v>
          </cell>
          <cell r="B582" t="str">
            <v>003394</v>
          </cell>
          <cell r="C582" t="str">
            <v>Full-Time</v>
          </cell>
          <cell r="D582" t="str">
            <v>UCU</v>
          </cell>
          <cell r="E582">
            <v>40</v>
          </cell>
          <cell r="F582" t="str">
            <v>5702</v>
          </cell>
          <cell r="G582" t="str">
            <v>Customer Srv Ctr-Raytown</v>
          </cell>
          <cell r="H582" t="str">
            <v>USU</v>
          </cell>
          <cell r="I582" t="str">
            <v>CH</v>
          </cell>
          <cell r="J582" t="str">
            <v>NETCO</v>
          </cell>
          <cell r="K582" t="str">
            <v>1000</v>
          </cell>
          <cell r="L582" t="str">
            <v>MO-Raytown</v>
          </cell>
          <cell r="M582" t="str">
            <v>MO</v>
          </cell>
          <cell r="N582" t="str">
            <v>1046</v>
          </cell>
          <cell r="O582" t="str">
            <v>Supv Customer Service Ctr</v>
          </cell>
          <cell r="P582" t="str">
            <v>00</v>
          </cell>
          <cell r="Q582" t="str">
            <v>Exempt</v>
          </cell>
          <cell r="R582" t="str">
            <v>1993-06-07</v>
          </cell>
          <cell r="S582" t="str">
            <v/>
          </cell>
          <cell r="T582" t="str">
            <v>1993-06-07</v>
          </cell>
        </row>
        <row r="583">
          <cell r="A583" t="str">
            <v>Dietz Henk,Brian M</v>
          </cell>
          <cell r="B583" t="str">
            <v>010394</v>
          </cell>
          <cell r="C583" t="str">
            <v>Full-Time</v>
          </cell>
          <cell r="D583" t="str">
            <v>UCU</v>
          </cell>
          <cell r="E583">
            <v>40</v>
          </cell>
          <cell r="F583" t="str">
            <v>4090</v>
          </cell>
          <cell r="G583" t="str">
            <v>Environmental</v>
          </cell>
          <cell r="H583" t="str">
            <v>ESF</v>
          </cell>
          <cell r="I583" t="str">
            <v>EN</v>
          </cell>
          <cell r="J583" t="str">
            <v>AQLCP</v>
          </cell>
          <cell r="K583" t="str">
            <v>1000</v>
          </cell>
          <cell r="L583" t="str">
            <v>MO-Raytown</v>
          </cell>
          <cell r="M583" t="str">
            <v>MO</v>
          </cell>
          <cell r="N583" t="str">
            <v>1180</v>
          </cell>
          <cell r="O583" t="str">
            <v>Environmental Professional II</v>
          </cell>
          <cell r="P583" t="str">
            <v>00</v>
          </cell>
          <cell r="Q583" t="str">
            <v>Exempt</v>
          </cell>
          <cell r="R583" t="str">
            <v>2004-03-22</v>
          </cell>
          <cell r="S583" t="str">
            <v/>
          </cell>
          <cell r="T583" t="str">
            <v>2004-03-22</v>
          </cell>
        </row>
        <row r="584">
          <cell r="A584" t="str">
            <v>Dietz,Annette M</v>
          </cell>
          <cell r="B584" t="str">
            <v>003679</v>
          </cell>
          <cell r="C584" t="str">
            <v>Full-Time</v>
          </cell>
          <cell r="D584" t="str">
            <v>UCU</v>
          </cell>
          <cell r="E584">
            <v>40</v>
          </cell>
          <cell r="F584" t="str">
            <v>5383</v>
          </cell>
          <cell r="G584" t="str">
            <v>Lawrence Gas Field Svcs</v>
          </cell>
          <cell r="H584" t="str">
            <v>USU</v>
          </cell>
          <cell r="I584" t="str">
            <v>OP</v>
          </cell>
          <cell r="J584" t="str">
            <v>PNKSG</v>
          </cell>
          <cell r="K584" t="str">
            <v>1234</v>
          </cell>
          <cell r="L584" t="str">
            <v>KS-Lawrence-E 9th</v>
          </cell>
          <cell r="M584" t="str">
            <v>KS</v>
          </cell>
          <cell r="N584" t="str">
            <v>1734</v>
          </cell>
          <cell r="O584" t="str">
            <v>Customer Rep (UN11)</v>
          </cell>
          <cell r="P584" t="str">
            <v>11</v>
          </cell>
          <cell r="Q584" t="str">
            <v>Nonexempt</v>
          </cell>
          <cell r="R584" t="str">
            <v>1991-03-01</v>
          </cell>
          <cell r="S584" t="str">
            <v>2001-01-08</v>
          </cell>
          <cell r="T584" t="str">
            <v>1991-03-01</v>
          </cell>
        </row>
        <row r="585">
          <cell r="A585" t="str">
            <v>Dinges,Shawn D</v>
          </cell>
          <cell r="B585" t="str">
            <v>002090</v>
          </cell>
          <cell r="C585" t="str">
            <v>Full-Time</v>
          </cell>
          <cell r="D585" t="str">
            <v>UCU</v>
          </cell>
          <cell r="E585">
            <v>40</v>
          </cell>
          <cell r="F585" t="str">
            <v>5384</v>
          </cell>
          <cell r="G585" t="str">
            <v>Wichita Gas Field Svcs</v>
          </cell>
          <cell r="H585" t="str">
            <v>USU</v>
          </cell>
          <cell r="I585" t="str">
            <v>OP</v>
          </cell>
          <cell r="J585" t="str">
            <v>PNKSG</v>
          </cell>
          <cell r="K585" t="str">
            <v>1048</v>
          </cell>
          <cell r="L585" t="str">
            <v>KS-Wichita-S Hoover</v>
          </cell>
          <cell r="M585" t="str">
            <v>KS</v>
          </cell>
          <cell r="N585" t="str">
            <v>1753</v>
          </cell>
          <cell r="O585" t="str">
            <v>Field Measurement Technician</v>
          </cell>
          <cell r="P585" t="str">
            <v>00</v>
          </cell>
          <cell r="Q585" t="str">
            <v>Nonexempt</v>
          </cell>
          <cell r="R585" t="str">
            <v>1989-05-01</v>
          </cell>
          <cell r="S585" t="str">
            <v/>
          </cell>
          <cell r="T585" t="str">
            <v>1989-05-01</v>
          </cell>
        </row>
        <row r="586">
          <cell r="A586" t="str">
            <v>Dittmer,Christopher G</v>
          </cell>
          <cell r="B586" t="str">
            <v>004519</v>
          </cell>
          <cell r="C586" t="str">
            <v>Full-Time</v>
          </cell>
          <cell r="D586" t="str">
            <v>UCU</v>
          </cell>
          <cell r="E586">
            <v>40</v>
          </cell>
          <cell r="F586" t="str">
            <v>6358</v>
          </cell>
          <cell r="G586" t="str">
            <v>IT Ops / Service Support</v>
          </cell>
          <cell r="H586" t="str">
            <v>USU</v>
          </cell>
          <cell r="I586" t="str">
            <v>IT</v>
          </cell>
          <cell r="J586" t="str">
            <v>NETCO</v>
          </cell>
          <cell r="K586" t="str">
            <v>1109</v>
          </cell>
          <cell r="L586" t="str">
            <v>NE-Lincoln</v>
          </cell>
          <cell r="M586" t="str">
            <v>NE</v>
          </cell>
          <cell r="N586" t="str">
            <v>2177</v>
          </cell>
          <cell r="O586" t="str">
            <v>Sr Technical Specialist</v>
          </cell>
          <cell r="P586" t="str">
            <v>00</v>
          </cell>
          <cell r="Q586" t="str">
            <v>Exempt</v>
          </cell>
          <cell r="R586" t="str">
            <v>1999-03-01</v>
          </cell>
          <cell r="S586" t="str">
            <v/>
          </cell>
          <cell r="T586" t="str">
            <v>1999-03-01</v>
          </cell>
        </row>
        <row r="587">
          <cell r="A587" t="str">
            <v>Dix,Jeffery A</v>
          </cell>
          <cell r="B587" t="str">
            <v>001719</v>
          </cell>
          <cell r="C587" t="str">
            <v>Full-Time</v>
          </cell>
          <cell r="D587" t="str">
            <v>UCU</v>
          </cell>
          <cell r="E587">
            <v>40</v>
          </cell>
          <cell r="F587" t="str">
            <v>5733</v>
          </cell>
          <cell r="G587" t="str">
            <v>Iowa Dubuque Cust Serv</v>
          </cell>
          <cell r="H587" t="str">
            <v>USU</v>
          </cell>
          <cell r="I587" t="str">
            <v>CS</v>
          </cell>
          <cell r="J587" t="str">
            <v>PNIAG</v>
          </cell>
          <cell r="K587" t="str">
            <v>1019</v>
          </cell>
          <cell r="L587" t="str">
            <v>IA-Dubuque-Cedar Cross Rd</v>
          </cell>
          <cell r="M587" t="str">
            <v>IA</v>
          </cell>
          <cell r="N587" t="str">
            <v>3171</v>
          </cell>
          <cell r="O587" t="str">
            <v>Service Technician (UN28)</v>
          </cell>
          <cell r="P587" t="str">
            <v>28</v>
          </cell>
          <cell r="Q587" t="str">
            <v>Nonexempt</v>
          </cell>
          <cell r="R587" t="str">
            <v>1995-06-12</v>
          </cell>
          <cell r="S587" t="str">
            <v/>
          </cell>
          <cell r="T587" t="str">
            <v>1995-06-12</v>
          </cell>
        </row>
        <row r="588">
          <cell r="A588" t="str">
            <v>Dizona,Arleen A</v>
          </cell>
          <cell r="B588" t="str">
            <v>009452</v>
          </cell>
          <cell r="C588" t="str">
            <v>Full-Time</v>
          </cell>
          <cell r="D588" t="str">
            <v>UCU</v>
          </cell>
          <cell r="E588">
            <v>40</v>
          </cell>
          <cell r="F588" t="str">
            <v>6372</v>
          </cell>
          <cell r="G588" t="str">
            <v>Regulatory Services-Gas</v>
          </cell>
          <cell r="H588" t="str">
            <v>USU</v>
          </cell>
          <cell r="I588" t="str">
            <v>RE</v>
          </cell>
          <cell r="J588" t="str">
            <v>NETCO</v>
          </cell>
          <cell r="K588" t="str">
            <v>1143</v>
          </cell>
          <cell r="L588" t="str">
            <v>NE-Omaha-Capitol Ave</v>
          </cell>
          <cell r="M588" t="str">
            <v>NE</v>
          </cell>
          <cell r="N588" t="str">
            <v>1845</v>
          </cell>
          <cell r="O588" t="str">
            <v>Sr Regulatory Analyst</v>
          </cell>
          <cell r="P588" t="str">
            <v>00</v>
          </cell>
          <cell r="Q588" t="str">
            <v>Exempt</v>
          </cell>
          <cell r="R588" t="str">
            <v>2002-01-28</v>
          </cell>
          <cell r="S588" t="str">
            <v/>
          </cell>
          <cell r="T588" t="str">
            <v>2002-01-28</v>
          </cell>
        </row>
        <row r="589">
          <cell r="A589" t="str">
            <v>Dobson,Rick J</v>
          </cell>
          <cell r="B589" t="str">
            <v>004051</v>
          </cell>
          <cell r="C589" t="str">
            <v>Full-Time</v>
          </cell>
          <cell r="D589" t="str">
            <v>UCU</v>
          </cell>
          <cell r="E589">
            <v>40</v>
          </cell>
          <cell r="F589" t="str">
            <v>4035</v>
          </cell>
          <cell r="G589" t="str">
            <v>Chief Financial Officer</v>
          </cell>
          <cell r="H589" t="str">
            <v>ESF</v>
          </cell>
          <cell r="I589" t="str">
            <v>SM</v>
          </cell>
          <cell r="J589" t="str">
            <v>AQLCP</v>
          </cell>
          <cell r="K589" t="str">
            <v>1082</v>
          </cell>
          <cell r="L589" t="str">
            <v>MO-Kansas City-W Ninth</v>
          </cell>
          <cell r="M589" t="str">
            <v>MO</v>
          </cell>
          <cell r="N589" t="str">
            <v>3054</v>
          </cell>
          <cell r="O589" t="str">
            <v>SVP and CFO</v>
          </cell>
          <cell r="P589" t="str">
            <v>00</v>
          </cell>
          <cell r="Q589" t="str">
            <v>Exempt</v>
          </cell>
          <cell r="R589" t="str">
            <v>1989-04-12</v>
          </cell>
          <cell r="S589" t="str">
            <v>1997-10-20</v>
          </cell>
          <cell r="T589" t="str">
            <v>1991-02-23</v>
          </cell>
        </row>
        <row r="590">
          <cell r="A590" t="str">
            <v>Doering,Edward L</v>
          </cell>
          <cell r="B590" t="str">
            <v>010859</v>
          </cell>
          <cell r="C590" t="str">
            <v>Full-Time</v>
          </cell>
          <cell r="D590" t="str">
            <v>UCU</v>
          </cell>
          <cell r="E590">
            <v>40</v>
          </cell>
          <cell r="F590" t="str">
            <v>6005</v>
          </cell>
          <cell r="G590" t="str">
            <v>Service Guard Central Marketin</v>
          </cell>
          <cell r="H590" t="str">
            <v>USU</v>
          </cell>
          <cell r="I590" t="str">
            <v>BS</v>
          </cell>
          <cell r="J590" t="str">
            <v>NETCO</v>
          </cell>
          <cell r="K590" t="str">
            <v>1082</v>
          </cell>
          <cell r="L590" t="str">
            <v>MO-Kansas City-W Ninth</v>
          </cell>
          <cell r="M590" t="str">
            <v>MO</v>
          </cell>
          <cell r="N590" t="str">
            <v>1865</v>
          </cell>
          <cell r="O590" t="str">
            <v>Product Manager</v>
          </cell>
          <cell r="P590" t="str">
            <v>00</v>
          </cell>
          <cell r="Q590" t="str">
            <v>Exempt</v>
          </cell>
          <cell r="R590" t="str">
            <v>2005-08-22</v>
          </cell>
          <cell r="S590" t="str">
            <v/>
          </cell>
          <cell r="T590" t="str">
            <v>2005-08-22</v>
          </cell>
        </row>
        <row r="591">
          <cell r="A591" t="str">
            <v>Dohrmann,Andrew E</v>
          </cell>
          <cell r="B591" t="str">
            <v>010960</v>
          </cell>
          <cell r="C591" t="str">
            <v>Full-Time</v>
          </cell>
          <cell r="D591" t="str">
            <v>UCU</v>
          </cell>
          <cell r="E591">
            <v>40</v>
          </cell>
          <cell r="F591" t="str">
            <v>5832</v>
          </cell>
          <cell r="G591" t="str">
            <v>Rochester</v>
          </cell>
          <cell r="H591" t="str">
            <v>USU</v>
          </cell>
          <cell r="I591" t="str">
            <v>CS</v>
          </cell>
          <cell r="J591" t="str">
            <v>PNMNG</v>
          </cell>
          <cell r="K591" t="str">
            <v>1068</v>
          </cell>
          <cell r="L591" t="str">
            <v>MN-Rochester</v>
          </cell>
          <cell r="M591" t="str">
            <v>MN</v>
          </cell>
          <cell r="N591" t="str">
            <v>1531</v>
          </cell>
          <cell r="O591" t="str">
            <v>Meter Reader</v>
          </cell>
          <cell r="P591" t="str">
            <v>00</v>
          </cell>
          <cell r="Q591" t="str">
            <v>Nonexempt</v>
          </cell>
          <cell r="R591" t="str">
            <v>2006-01-03</v>
          </cell>
          <cell r="S591" t="str">
            <v/>
          </cell>
          <cell r="T591" t="str">
            <v>2006-01-03</v>
          </cell>
        </row>
        <row r="592">
          <cell r="A592" t="str">
            <v>Dolan,Albert J</v>
          </cell>
          <cell r="B592" t="str">
            <v>000248</v>
          </cell>
          <cell r="C592" t="str">
            <v>Full-Time</v>
          </cell>
          <cell r="D592" t="str">
            <v>UCU</v>
          </cell>
          <cell r="E592">
            <v>40</v>
          </cell>
          <cell r="F592" t="str">
            <v>5460</v>
          </cell>
          <cell r="G592" t="str">
            <v>Iowa Dubuque Net Ops</v>
          </cell>
          <cell r="H592" t="str">
            <v>USU</v>
          </cell>
          <cell r="I592" t="str">
            <v>OP</v>
          </cell>
          <cell r="J592" t="str">
            <v>PNIAG</v>
          </cell>
          <cell r="K592" t="str">
            <v>1019</v>
          </cell>
          <cell r="L592" t="str">
            <v>IA-Dubuque-Cedar Cross Rd</v>
          </cell>
          <cell r="M592" t="str">
            <v>IA</v>
          </cell>
          <cell r="N592" t="str">
            <v>3115</v>
          </cell>
          <cell r="O592" t="str">
            <v>Welder Operations Tech (UN28)</v>
          </cell>
          <cell r="P592" t="str">
            <v>28</v>
          </cell>
          <cell r="Q592" t="str">
            <v>Nonexempt</v>
          </cell>
          <cell r="R592" t="str">
            <v>1989-01-01</v>
          </cell>
          <cell r="S592" t="str">
            <v/>
          </cell>
          <cell r="T592" t="str">
            <v>1989-01-01</v>
          </cell>
        </row>
        <row r="593">
          <cell r="A593" t="str">
            <v>Dolan,Michael J</v>
          </cell>
          <cell r="B593" t="str">
            <v>011021</v>
          </cell>
          <cell r="C593" t="str">
            <v>Full-Time</v>
          </cell>
          <cell r="D593" t="str">
            <v>UCU</v>
          </cell>
          <cell r="E593">
            <v>40</v>
          </cell>
          <cell r="F593" t="str">
            <v>5402</v>
          </cell>
          <cell r="G593" t="str">
            <v>Castle Rock Gas Field Svcs</v>
          </cell>
          <cell r="H593" t="str">
            <v>USU</v>
          </cell>
          <cell r="I593" t="str">
            <v>OP</v>
          </cell>
          <cell r="J593" t="str">
            <v>PNCOG</v>
          </cell>
          <cell r="K593" t="str">
            <v>1005</v>
          </cell>
          <cell r="L593" t="str">
            <v>CO-Castle Rock-Atchinson Ct</v>
          </cell>
          <cell r="M593" t="str">
            <v>CO</v>
          </cell>
          <cell r="N593" t="str">
            <v>1531</v>
          </cell>
          <cell r="O593" t="str">
            <v>Meter Reader</v>
          </cell>
          <cell r="P593" t="str">
            <v>00</v>
          </cell>
          <cell r="Q593" t="str">
            <v>Nonexempt</v>
          </cell>
          <cell r="R593" t="str">
            <v>2006-03-20</v>
          </cell>
          <cell r="S593" t="str">
            <v/>
          </cell>
          <cell r="T593" t="str">
            <v>2006-03-20</v>
          </cell>
        </row>
        <row r="594">
          <cell r="A594" t="str">
            <v>Dolsky,James L</v>
          </cell>
          <cell r="B594" t="str">
            <v>001877</v>
          </cell>
          <cell r="C594" t="str">
            <v>Full-Time</v>
          </cell>
          <cell r="D594" t="str">
            <v>UCU</v>
          </cell>
          <cell r="E594">
            <v>40</v>
          </cell>
          <cell r="F594" t="str">
            <v>5701</v>
          </cell>
          <cell r="G594" t="str">
            <v>Cust Service Center-Lincoln</v>
          </cell>
          <cell r="H594" t="str">
            <v>USU</v>
          </cell>
          <cell r="I594" t="str">
            <v>CH</v>
          </cell>
          <cell r="J594" t="str">
            <v>NETCO</v>
          </cell>
          <cell r="K594" t="str">
            <v>1109</v>
          </cell>
          <cell r="L594" t="str">
            <v>NE-Lincoln</v>
          </cell>
          <cell r="M594" t="str">
            <v>NE</v>
          </cell>
          <cell r="N594" t="str">
            <v>1629</v>
          </cell>
          <cell r="O594" t="str">
            <v>Customer Serv Ctr Assoc (UN25)</v>
          </cell>
          <cell r="P594" t="str">
            <v>25</v>
          </cell>
          <cell r="Q594" t="str">
            <v>Nonexempt</v>
          </cell>
          <cell r="R594" t="str">
            <v>1997-05-15</v>
          </cell>
          <cell r="S594" t="str">
            <v/>
          </cell>
          <cell r="T594" t="str">
            <v>1997-05-15</v>
          </cell>
        </row>
        <row r="595">
          <cell r="A595" t="str">
            <v>Dorsett,Sondra M</v>
          </cell>
          <cell r="B595" t="str">
            <v>003237</v>
          </cell>
          <cell r="C595" t="str">
            <v>Full-Time</v>
          </cell>
          <cell r="D595" t="str">
            <v>UCU</v>
          </cell>
          <cell r="E595">
            <v>40</v>
          </cell>
          <cell r="F595" t="str">
            <v>5706</v>
          </cell>
          <cell r="G595" t="str">
            <v>Billing-Omaha</v>
          </cell>
          <cell r="H595" t="str">
            <v>USU</v>
          </cell>
          <cell r="I595" t="str">
            <v>CI</v>
          </cell>
          <cell r="J595" t="str">
            <v>NETCO</v>
          </cell>
          <cell r="K595" t="str">
            <v>1143</v>
          </cell>
          <cell r="L595" t="str">
            <v>NE-Omaha-Capitol Ave</v>
          </cell>
          <cell r="M595" t="str">
            <v>NE</v>
          </cell>
          <cell r="N595" t="str">
            <v>3098</v>
          </cell>
          <cell r="O595" t="str">
            <v>Billing Analyst</v>
          </cell>
          <cell r="P595" t="str">
            <v>00</v>
          </cell>
          <cell r="Q595" t="str">
            <v>Nonexempt</v>
          </cell>
          <cell r="R595" t="str">
            <v>1991-04-01</v>
          </cell>
          <cell r="S595" t="str">
            <v/>
          </cell>
          <cell r="T595" t="str">
            <v>1988-12-07</v>
          </cell>
        </row>
        <row r="596">
          <cell r="A596" t="str">
            <v>Doschadis,SuAnn L</v>
          </cell>
          <cell r="B596" t="str">
            <v>010805</v>
          </cell>
          <cell r="C596" t="str">
            <v>Full-Time</v>
          </cell>
          <cell r="D596" t="str">
            <v>UCU</v>
          </cell>
          <cell r="E596">
            <v>40</v>
          </cell>
          <cell r="F596" t="str">
            <v>5733</v>
          </cell>
          <cell r="G596" t="str">
            <v>Iowa Dubuque Cust Serv</v>
          </cell>
          <cell r="H596" t="str">
            <v>USU</v>
          </cell>
          <cell r="I596" t="str">
            <v>CS</v>
          </cell>
          <cell r="J596" t="str">
            <v>PNIAG</v>
          </cell>
          <cell r="K596" t="str">
            <v>1019</v>
          </cell>
          <cell r="L596" t="str">
            <v>IA-Dubuque-Cedar Cross Rd</v>
          </cell>
          <cell r="M596" t="str">
            <v>IA</v>
          </cell>
          <cell r="N596" t="str">
            <v>1135</v>
          </cell>
          <cell r="O596" t="str">
            <v>Customer Service Associate Fie</v>
          </cell>
          <cell r="P596" t="str">
            <v>00</v>
          </cell>
          <cell r="Q596" t="str">
            <v>Nonexempt</v>
          </cell>
          <cell r="R596" t="str">
            <v>2005-06-20</v>
          </cell>
          <cell r="S596" t="str">
            <v/>
          </cell>
          <cell r="T596" t="str">
            <v>2005-06-20</v>
          </cell>
        </row>
        <row r="597">
          <cell r="A597" t="str">
            <v>Dougan,Michael R</v>
          </cell>
          <cell r="B597" t="str">
            <v>007827</v>
          </cell>
          <cell r="C597" t="str">
            <v>Full-Time</v>
          </cell>
          <cell r="D597" t="str">
            <v>UCU</v>
          </cell>
          <cell r="E597">
            <v>40</v>
          </cell>
          <cell r="F597" t="str">
            <v>5356</v>
          </cell>
          <cell r="G597" t="str">
            <v>Maryville/Mound City El NetOps</v>
          </cell>
          <cell r="H597" t="str">
            <v>USU</v>
          </cell>
          <cell r="I597" t="str">
            <v>OP</v>
          </cell>
          <cell r="J597" t="str">
            <v>SJMOE</v>
          </cell>
          <cell r="K597" t="str">
            <v>1281</v>
          </cell>
          <cell r="L597" t="str">
            <v>MO-Mound City</v>
          </cell>
          <cell r="M597" t="str">
            <v>MO</v>
          </cell>
          <cell r="N597" t="str">
            <v>S1020</v>
          </cell>
          <cell r="O597" t="str">
            <v>District Lineman</v>
          </cell>
          <cell r="P597" t="str">
            <v>13</v>
          </cell>
          <cell r="Q597" t="str">
            <v>Nonexempt</v>
          </cell>
          <cell r="R597" t="str">
            <v>1973-04-02</v>
          </cell>
          <cell r="S597" t="str">
            <v/>
          </cell>
          <cell r="T597" t="str">
            <v>1973-04-02</v>
          </cell>
        </row>
        <row r="598">
          <cell r="A598" t="str">
            <v>Dougan,Michael S</v>
          </cell>
          <cell r="B598" t="str">
            <v>006095</v>
          </cell>
          <cell r="C598" t="str">
            <v>Full-Time</v>
          </cell>
          <cell r="D598" t="str">
            <v>UCU</v>
          </cell>
          <cell r="E598">
            <v>40</v>
          </cell>
          <cell r="F598" t="str">
            <v>5306</v>
          </cell>
          <cell r="G598" t="str">
            <v>Canon City Elec Network Ops</v>
          </cell>
          <cell r="H598" t="str">
            <v>USU</v>
          </cell>
          <cell r="I598" t="str">
            <v>OP</v>
          </cell>
          <cell r="J598" t="str">
            <v>WPCOE</v>
          </cell>
          <cell r="K598" t="str">
            <v>1004</v>
          </cell>
          <cell r="L598" t="str">
            <v>CO-Canon City-Utility Dr</v>
          </cell>
          <cell r="M598" t="str">
            <v>CO</v>
          </cell>
          <cell r="N598" t="str">
            <v>1676</v>
          </cell>
          <cell r="O598" t="str">
            <v>Appren Lineman (UN21)</v>
          </cell>
          <cell r="P598" t="str">
            <v>21</v>
          </cell>
          <cell r="Q598" t="str">
            <v>Nonexempt</v>
          </cell>
          <cell r="R598" t="str">
            <v>2000-06-19</v>
          </cell>
          <cell r="S598" t="str">
            <v>2001-08-13</v>
          </cell>
          <cell r="T598" t="str">
            <v>2000-06-19</v>
          </cell>
        </row>
        <row r="599">
          <cell r="A599" t="str">
            <v>Dougherty,Meredith L</v>
          </cell>
          <cell r="B599" t="str">
            <v>004381</v>
          </cell>
          <cell r="C599" t="str">
            <v>Full-Time</v>
          </cell>
          <cell r="D599" t="str">
            <v>UCU</v>
          </cell>
          <cell r="E599">
            <v>40</v>
          </cell>
          <cell r="F599" t="str">
            <v>6016</v>
          </cell>
          <cell r="G599" t="str">
            <v>Customer Services Training</v>
          </cell>
          <cell r="H599" t="str">
            <v>USU</v>
          </cell>
          <cell r="I599" t="str">
            <v>QT</v>
          </cell>
          <cell r="J599" t="str">
            <v>NETCO</v>
          </cell>
          <cell r="K599" t="str">
            <v>1109</v>
          </cell>
          <cell r="L599" t="str">
            <v>NE-Lincoln</v>
          </cell>
          <cell r="M599" t="str">
            <v>NE</v>
          </cell>
          <cell r="N599" t="str">
            <v>3040</v>
          </cell>
          <cell r="O599" t="str">
            <v>Quality Assurance Specialist</v>
          </cell>
          <cell r="P599" t="str">
            <v>00</v>
          </cell>
          <cell r="Q599" t="str">
            <v>Exempt</v>
          </cell>
          <cell r="R599" t="str">
            <v>1999-02-09</v>
          </cell>
          <cell r="S599" t="str">
            <v/>
          </cell>
          <cell r="T599" t="str">
            <v>1999-02-09</v>
          </cell>
        </row>
        <row r="600">
          <cell r="A600" t="str">
            <v>Douglass,David H</v>
          </cell>
          <cell r="B600" t="str">
            <v>010062</v>
          </cell>
          <cell r="C600" t="str">
            <v>Full-Time</v>
          </cell>
          <cell r="D600" t="str">
            <v>UCU</v>
          </cell>
          <cell r="E600">
            <v>40</v>
          </cell>
          <cell r="F600" t="str">
            <v>5042</v>
          </cell>
          <cell r="G600" t="str">
            <v>Transmission_Services_VP</v>
          </cell>
          <cell r="H600" t="str">
            <v>USU</v>
          </cell>
          <cell r="I600" t="str">
            <v>TS</v>
          </cell>
          <cell r="J600" t="str">
            <v>NETCO</v>
          </cell>
          <cell r="K600" t="str">
            <v>1141</v>
          </cell>
          <cell r="L600" t="str">
            <v>MO-Lee's Summit-NW Missouri Rd</v>
          </cell>
          <cell r="M600" t="str">
            <v>MO</v>
          </cell>
          <cell r="N600" t="str">
            <v>1365</v>
          </cell>
          <cell r="O600" t="str">
            <v>FERC Regulatory Specialist</v>
          </cell>
          <cell r="P600" t="str">
            <v>00</v>
          </cell>
          <cell r="Q600" t="str">
            <v>Exempt</v>
          </cell>
          <cell r="R600" t="str">
            <v>2003-05-01</v>
          </cell>
          <cell r="S600" t="str">
            <v/>
          </cell>
          <cell r="T600" t="str">
            <v>2003-05-01</v>
          </cell>
        </row>
        <row r="601">
          <cell r="A601" t="str">
            <v>Dovel,Jeff C</v>
          </cell>
          <cell r="B601" t="str">
            <v>001843</v>
          </cell>
          <cell r="C601" t="str">
            <v>Full-Time</v>
          </cell>
          <cell r="D601" t="str">
            <v>UCU</v>
          </cell>
          <cell r="E601">
            <v>40</v>
          </cell>
          <cell r="F601" t="str">
            <v>5384</v>
          </cell>
          <cell r="G601" t="str">
            <v>Wichita Gas Field Svcs</v>
          </cell>
          <cell r="H601" t="str">
            <v>USU</v>
          </cell>
          <cell r="I601" t="str">
            <v>OP</v>
          </cell>
          <cell r="J601" t="str">
            <v>PNKSG</v>
          </cell>
          <cell r="K601" t="str">
            <v>1048</v>
          </cell>
          <cell r="L601" t="str">
            <v>KS-Wichita-S Hoover</v>
          </cell>
          <cell r="M601" t="str">
            <v>KS</v>
          </cell>
          <cell r="N601" t="str">
            <v>1528</v>
          </cell>
          <cell r="O601" t="str">
            <v>Corrosion Leak Detection Tech</v>
          </cell>
          <cell r="P601" t="str">
            <v>00</v>
          </cell>
          <cell r="Q601" t="str">
            <v>Nonexempt</v>
          </cell>
          <cell r="R601" t="str">
            <v>1986-10-16</v>
          </cell>
          <cell r="S601" t="str">
            <v/>
          </cell>
          <cell r="T601" t="str">
            <v>1986-10-16</v>
          </cell>
        </row>
        <row r="602">
          <cell r="A602" t="str">
            <v>Downes,John D</v>
          </cell>
          <cell r="B602" t="str">
            <v>003704</v>
          </cell>
          <cell r="C602" t="str">
            <v>Full-Time</v>
          </cell>
          <cell r="D602" t="str">
            <v>UCU</v>
          </cell>
          <cell r="E602">
            <v>40</v>
          </cell>
          <cell r="F602" t="str">
            <v>5383</v>
          </cell>
          <cell r="G602" t="str">
            <v>Lawrence Gas Field Svcs</v>
          </cell>
          <cell r="H602" t="str">
            <v>USU</v>
          </cell>
          <cell r="I602" t="str">
            <v>OP</v>
          </cell>
          <cell r="J602" t="str">
            <v>PNKSG</v>
          </cell>
          <cell r="K602" t="str">
            <v>1234</v>
          </cell>
          <cell r="L602" t="str">
            <v>KS-Lawrence-E 9th</v>
          </cell>
          <cell r="M602" t="str">
            <v>KS</v>
          </cell>
          <cell r="N602" t="str">
            <v>1720</v>
          </cell>
          <cell r="O602" t="str">
            <v>Service Person Appli (UN11)</v>
          </cell>
          <cell r="P602" t="str">
            <v>11</v>
          </cell>
          <cell r="Q602" t="str">
            <v>Nonexempt</v>
          </cell>
          <cell r="R602" t="str">
            <v>1998-08-03</v>
          </cell>
          <cell r="S602" t="str">
            <v/>
          </cell>
          <cell r="T602" t="str">
            <v>1998-08-03</v>
          </cell>
        </row>
        <row r="603">
          <cell r="A603" t="str">
            <v>Downs,Matthew</v>
          </cell>
          <cell r="B603" t="str">
            <v>000024</v>
          </cell>
          <cell r="C603" t="str">
            <v>Full-Time</v>
          </cell>
          <cell r="D603" t="str">
            <v>UCU</v>
          </cell>
          <cell r="E603">
            <v>40</v>
          </cell>
          <cell r="F603" t="str">
            <v>5842</v>
          </cell>
          <cell r="G603" t="str">
            <v>Cloquet</v>
          </cell>
          <cell r="H603" t="str">
            <v>USU</v>
          </cell>
          <cell r="I603" t="str">
            <v>CS</v>
          </cell>
          <cell r="J603" t="str">
            <v>NMMNG</v>
          </cell>
          <cell r="K603" t="str">
            <v>1057</v>
          </cell>
          <cell r="L603" t="str">
            <v>MN-Cloquet-Cloquet Ave</v>
          </cell>
          <cell r="M603" t="str">
            <v>MN</v>
          </cell>
          <cell r="N603" t="str">
            <v>1595</v>
          </cell>
          <cell r="O603" t="str">
            <v>Service Tech Class 2 (UN26)</v>
          </cell>
          <cell r="P603" t="str">
            <v>26</v>
          </cell>
          <cell r="Q603" t="str">
            <v>Nonexempt</v>
          </cell>
          <cell r="R603" t="str">
            <v>1989-06-05</v>
          </cell>
          <cell r="S603" t="str">
            <v/>
          </cell>
          <cell r="T603" t="str">
            <v>1989-06-05</v>
          </cell>
        </row>
        <row r="604">
          <cell r="A604" t="str">
            <v>Doyle,Donald L</v>
          </cell>
          <cell r="B604" t="str">
            <v>010523</v>
          </cell>
          <cell r="C604" t="str">
            <v>Full-Time</v>
          </cell>
          <cell r="D604" t="str">
            <v>UCU</v>
          </cell>
          <cell r="E604">
            <v>40</v>
          </cell>
          <cell r="F604" t="str">
            <v>5334</v>
          </cell>
          <cell r="G604" t="str">
            <v>Lee's Summit 2 Elec Netwrk Ops</v>
          </cell>
          <cell r="H604" t="str">
            <v>USU</v>
          </cell>
          <cell r="I604" t="str">
            <v>OP</v>
          </cell>
          <cell r="J604" t="str">
            <v>MPMOE</v>
          </cell>
          <cell r="K604" t="str">
            <v>1085</v>
          </cell>
          <cell r="L604" t="str">
            <v>MO-Lee's Summit-SE Hamblen Rd</v>
          </cell>
          <cell r="M604" t="str">
            <v>MO</v>
          </cell>
          <cell r="N604" t="str">
            <v>U213</v>
          </cell>
          <cell r="O604" t="str">
            <v>Spc Combo Lineman Svcmn</v>
          </cell>
          <cell r="P604" t="str">
            <v>24</v>
          </cell>
          <cell r="Q604" t="str">
            <v>Nonexempt</v>
          </cell>
          <cell r="R604" t="str">
            <v>2004-08-02</v>
          </cell>
          <cell r="S604" t="str">
            <v/>
          </cell>
          <cell r="T604" t="str">
            <v>2004-08-02</v>
          </cell>
        </row>
        <row r="605">
          <cell r="A605" t="str">
            <v>Doyle,Jerry M</v>
          </cell>
          <cell r="B605" t="str">
            <v>002145</v>
          </cell>
          <cell r="C605" t="str">
            <v>Full-Time</v>
          </cell>
          <cell r="D605" t="str">
            <v>UCU</v>
          </cell>
          <cell r="E605">
            <v>40</v>
          </cell>
          <cell r="F605" t="str">
            <v>5732</v>
          </cell>
          <cell r="G605" t="str">
            <v>Iowa Spencer</v>
          </cell>
          <cell r="H605" t="str">
            <v>USU</v>
          </cell>
          <cell r="I605" t="str">
            <v>CS</v>
          </cell>
          <cell r="J605" t="str">
            <v>PNIAG</v>
          </cell>
          <cell r="K605" t="str">
            <v>1024</v>
          </cell>
          <cell r="L605" t="str">
            <v>IA-Spencer</v>
          </cell>
          <cell r="M605" t="str">
            <v>IA</v>
          </cell>
          <cell r="N605" t="str">
            <v>3107</v>
          </cell>
          <cell r="O605" t="str">
            <v>Operations Technician (UN28)</v>
          </cell>
          <cell r="P605" t="str">
            <v>28</v>
          </cell>
          <cell r="Q605" t="str">
            <v>Nonexempt</v>
          </cell>
          <cell r="R605" t="str">
            <v>1988-12-16</v>
          </cell>
          <cell r="S605" t="str">
            <v/>
          </cell>
          <cell r="T605" t="str">
            <v>1988-12-16</v>
          </cell>
        </row>
        <row r="606">
          <cell r="A606" t="str">
            <v>Draeger,Robert B</v>
          </cell>
          <cell r="B606" t="str">
            <v>000973</v>
          </cell>
          <cell r="C606" t="str">
            <v>Full-Time</v>
          </cell>
          <cell r="D606" t="str">
            <v>UCU</v>
          </cell>
          <cell r="E606">
            <v>40</v>
          </cell>
          <cell r="F606" t="str">
            <v>1003</v>
          </cell>
          <cell r="G606" t="str">
            <v>Sibley General</v>
          </cell>
          <cell r="H606" t="str">
            <v>USU</v>
          </cell>
          <cell r="I606" t="str">
            <v>PS</v>
          </cell>
          <cell r="J606" t="str">
            <v>MPMOE</v>
          </cell>
          <cell r="K606" t="str">
            <v>1095</v>
          </cell>
          <cell r="L606" t="str">
            <v>MO-Sibley</v>
          </cell>
          <cell r="M606" t="str">
            <v>MO</v>
          </cell>
          <cell r="N606" t="str">
            <v>U308</v>
          </cell>
          <cell r="O606" t="str">
            <v>Operator Sibley</v>
          </cell>
          <cell r="P606" t="str">
            <v>24</v>
          </cell>
          <cell r="Q606" t="str">
            <v>Nonexempt</v>
          </cell>
          <cell r="R606" t="str">
            <v>1970-04-15</v>
          </cell>
          <cell r="S606" t="str">
            <v/>
          </cell>
          <cell r="T606" t="str">
            <v>1970-04-15</v>
          </cell>
        </row>
        <row r="607">
          <cell r="A607" t="str">
            <v>Dragoo,Julie A</v>
          </cell>
          <cell r="B607" t="str">
            <v>007701</v>
          </cell>
          <cell r="C607" t="str">
            <v>Full-Time</v>
          </cell>
          <cell r="D607" t="str">
            <v>UCU</v>
          </cell>
          <cell r="E607">
            <v>40</v>
          </cell>
          <cell r="F607" t="str">
            <v>5700</v>
          </cell>
          <cell r="G607" t="str">
            <v>Business Solutions</v>
          </cell>
          <cell r="H607" t="str">
            <v>USU</v>
          </cell>
          <cell r="I607" t="str">
            <v>CU</v>
          </cell>
          <cell r="J607" t="str">
            <v>NETCO</v>
          </cell>
          <cell r="K607" t="str">
            <v>1000</v>
          </cell>
          <cell r="L607" t="str">
            <v>MO-Raytown</v>
          </cell>
          <cell r="M607" t="str">
            <v>MO</v>
          </cell>
          <cell r="N607" t="str">
            <v>3130</v>
          </cell>
          <cell r="O607" t="str">
            <v>Project Manager IT</v>
          </cell>
          <cell r="P607" t="str">
            <v>00</v>
          </cell>
          <cell r="Q607" t="str">
            <v>Exempt</v>
          </cell>
          <cell r="R607" t="str">
            <v>2000-10-23</v>
          </cell>
          <cell r="S607" t="str">
            <v/>
          </cell>
          <cell r="T607" t="str">
            <v>2000-10-23</v>
          </cell>
        </row>
        <row r="608">
          <cell r="A608" t="str">
            <v>Drawbaugh,Bruce R</v>
          </cell>
          <cell r="B608" t="str">
            <v>001914</v>
          </cell>
          <cell r="C608" t="str">
            <v>Full-Time</v>
          </cell>
          <cell r="D608" t="str">
            <v>UCU</v>
          </cell>
          <cell r="E608">
            <v>40</v>
          </cell>
          <cell r="F608" t="str">
            <v>5771</v>
          </cell>
          <cell r="G608" t="str">
            <v>NE Lincoln Region</v>
          </cell>
          <cell r="H608" t="str">
            <v>USU</v>
          </cell>
          <cell r="I608" t="str">
            <v>CS</v>
          </cell>
          <cell r="J608" t="str">
            <v>PNNEG</v>
          </cell>
          <cell r="K608" t="str">
            <v>1109</v>
          </cell>
          <cell r="L608" t="str">
            <v>NE-Lincoln</v>
          </cell>
          <cell r="M608" t="str">
            <v>NE</v>
          </cell>
          <cell r="N608" t="str">
            <v>1602</v>
          </cell>
          <cell r="O608" t="str">
            <v>Spec Service Tech (UN25)</v>
          </cell>
          <cell r="P608" t="str">
            <v>25</v>
          </cell>
          <cell r="Q608" t="str">
            <v>Nonexempt</v>
          </cell>
          <cell r="R608" t="str">
            <v>1981-07-06</v>
          </cell>
          <cell r="S608" t="str">
            <v/>
          </cell>
          <cell r="T608" t="str">
            <v>1981-07-06</v>
          </cell>
        </row>
        <row r="609">
          <cell r="A609" t="str">
            <v>Drawz,David R</v>
          </cell>
          <cell r="B609" t="str">
            <v>000025</v>
          </cell>
          <cell r="C609" t="str">
            <v>Full-Time</v>
          </cell>
          <cell r="D609" t="str">
            <v>UCU</v>
          </cell>
          <cell r="E609">
            <v>40</v>
          </cell>
          <cell r="F609" t="str">
            <v>5842</v>
          </cell>
          <cell r="G609" t="str">
            <v>Cloquet</v>
          </cell>
          <cell r="H609" t="str">
            <v>USU</v>
          </cell>
          <cell r="I609" t="str">
            <v>CS</v>
          </cell>
          <cell r="J609" t="str">
            <v>NMMNG</v>
          </cell>
          <cell r="K609" t="str">
            <v>1062</v>
          </cell>
          <cell r="L609" t="str">
            <v>MN-Grand Rapids</v>
          </cell>
          <cell r="M609" t="str">
            <v>MN</v>
          </cell>
          <cell r="N609" t="str">
            <v>1595</v>
          </cell>
          <cell r="O609" t="str">
            <v>Service Tech Class 2 (UN26)</v>
          </cell>
          <cell r="P609" t="str">
            <v>26</v>
          </cell>
          <cell r="Q609" t="str">
            <v>Nonexempt</v>
          </cell>
          <cell r="R609" t="str">
            <v>1994-01-31</v>
          </cell>
          <cell r="S609" t="str">
            <v/>
          </cell>
          <cell r="T609" t="str">
            <v>1994-01-31</v>
          </cell>
        </row>
        <row r="610">
          <cell r="A610" t="str">
            <v>Dreisoerner,Gina M</v>
          </cell>
          <cell r="B610" t="str">
            <v>010276</v>
          </cell>
          <cell r="C610" t="str">
            <v>Full-Time</v>
          </cell>
          <cell r="D610" t="str">
            <v>UCU</v>
          </cell>
          <cell r="E610">
            <v>40</v>
          </cell>
          <cell r="F610" t="str">
            <v>5702</v>
          </cell>
          <cell r="G610" t="str">
            <v>Customer Srv Ctr-Raytown</v>
          </cell>
          <cell r="H610" t="str">
            <v>USU</v>
          </cell>
          <cell r="I610" t="str">
            <v>CH</v>
          </cell>
          <cell r="J610" t="str">
            <v>NETCO</v>
          </cell>
          <cell r="K610" t="str">
            <v>1000</v>
          </cell>
          <cell r="L610" t="str">
            <v>MO-Raytown</v>
          </cell>
          <cell r="M610" t="str">
            <v>MO</v>
          </cell>
          <cell r="N610" t="str">
            <v>3154</v>
          </cell>
          <cell r="O610" t="str">
            <v>Customer Resolution Specialist</v>
          </cell>
          <cell r="P610" t="str">
            <v>00</v>
          </cell>
          <cell r="Q610" t="str">
            <v>Nonexempt</v>
          </cell>
          <cell r="R610" t="str">
            <v>2003-11-03</v>
          </cell>
          <cell r="S610" t="str">
            <v/>
          </cell>
          <cell r="T610" t="str">
            <v>2003-11-03</v>
          </cell>
        </row>
        <row r="611">
          <cell r="A611" t="str">
            <v>Driver,Camilla L</v>
          </cell>
          <cell r="B611" t="str">
            <v>009975</v>
          </cell>
          <cell r="C611" t="str">
            <v>Full-Time</v>
          </cell>
          <cell r="D611" t="str">
            <v>UCU</v>
          </cell>
          <cell r="E611">
            <v>40</v>
          </cell>
          <cell r="F611" t="str">
            <v>5702</v>
          </cell>
          <cell r="G611" t="str">
            <v>Customer Srv Ctr-Raytown</v>
          </cell>
          <cell r="H611" t="str">
            <v>USU</v>
          </cell>
          <cell r="I611" t="str">
            <v>CH</v>
          </cell>
          <cell r="J611" t="str">
            <v>NETCO</v>
          </cell>
          <cell r="K611" t="str">
            <v>1000</v>
          </cell>
          <cell r="L611" t="str">
            <v>MO-Raytown</v>
          </cell>
          <cell r="M611" t="str">
            <v>MO</v>
          </cell>
          <cell r="N611" t="str">
            <v>3154</v>
          </cell>
          <cell r="O611" t="str">
            <v>Customer Resolution Specialist</v>
          </cell>
          <cell r="P611" t="str">
            <v>00</v>
          </cell>
          <cell r="Q611" t="str">
            <v>Nonexempt</v>
          </cell>
          <cell r="R611" t="str">
            <v>2002-12-23</v>
          </cell>
          <cell r="S611" t="str">
            <v/>
          </cell>
          <cell r="T611" t="str">
            <v>2002-12-23</v>
          </cell>
        </row>
        <row r="612">
          <cell r="A612" t="str">
            <v>Dubbs,Larry D</v>
          </cell>
          <cell r="B612" t="str">
            <v>009309</v>
          </cell>
          <cell r="C612" t="str">
            <v>Full-Time</v>
          </cell>
          <cell r="D612" t="str">
            <v>UCU</v>
          </cell>
          <cell r="E612">
            <v>40</v>
          </cell>
          <cell r="F612" t="str">
            <v>5311</v>
          </cell>
          <cell r="G612" t="str">
            <v>Southern KS Elec Network Ops</v>
          </cell>
          <cell r="H612" t="str">
            <v>USU</v>
          </cell>
          <cell r="I612" t="str">
            <v>OP</v>
          </cell>
          <cell r="J612" t="str">
            <v>WPKSE</v>
          </cell>
          <cell r="K612" t="str">
            <v>1043</v>
          </cell>
          <cell r="L612" t="str">
            <v>KS-Medicine Lodge</v>
          </cell>
          <cell r="M612" t="str">
            <v>KS</v>
          </cell>
          <cell r="N612" t="str">
            <v>1718</v>
          </cell>
          <cell r="O612" t="str">
            <v>Meter Reader (UN22)</v>
          </cell>
          <cell r="P612" t="str">
            <v>22</v>
          </cell>
          <cell r="Q612" t="str">
            <v>Nonexempt</v>
          </cell>
          <cell r="R612" t="str">
            <v>2001-11-12</v>
          </cell>
          <cell r="S612" t="str">
            <v/>
          </cell>
          <cell r="T612" t="str">
            <v>2001-11-12</v>
          </cell>
        </row>
        <row r="613">
          <cell r="A613" t="str">
            <v>Dubsky,Darren L</v>
          </cell>
          <cell r="B613" t="str">
            <v>003200</v>
          </cell>
          <cell r="C613" t="str">
            <v>Full-Time</v>
          </cell>
          <cell r="D613" t="str">
            <v>UCU</v>
          </cell>
          <cell r="E613">
            <v>40</v>
          </cell>
          <cell r="F613" t="str">
            <v>6360</v>
          </cell>
          <cell r="G613" t="str">
            <v>IT Cust Serv Applications</v>
          </cell>
          <cell r="H613" t="str">
            <v>USU</v>
          </cell>
          <cell r="I613" t="str">
            <v>IT</v>
          </cell>
          <cell r="J613" t="str">
            <v>NETCO</v>
          </cell>
          <cell r="K613" t="str">
            <v>1143</v>
          </cell>
          <cell r="L613" t="str">
            <v>NE-Omaha-Capitol Ave</v>
          </cell>
          <cell r="M613" t="str">
            <v>NE</v>
          </cell>
          <cell r="N613" t="str">
            <v>1444</v>
          </cell>
          <cell r="O613" t="str">
            <v>Systems Analyst</v>
          </cell>
          <cell r="P613" t="str">
            <v>00</v>
          </cell>
          <cell r="Q613" t="str">
            <v>Exempt</v>
          </cell>
          <cell r="R613" t="str">
            <v>1998-06-30</v>
          </cell>
          <cell r="S613" t="str">
            <v/>
          </cell>
          <cell r="T613" t="str">
            <v>1998-06-30</v>
          </cell>
        </row>
        <row r="614">
          <cell r="A614" t="str">
            <v>Duckworth,Mark A</v>
          </cell>
          <cell r="B614" t="str">
            <v>010436</v>
          </cell>
          <cell r="C614" t="str">
            <v>Full-Time</v>
          </cell>
          <cell r="D614" t="str">
            <v>UCU</v>
          </cell>
          <cell r="E614">
            <v>40</v>
          </cell>
          <cell r="F614" t="str">
            <v>1003</v>
          </cell>
          <cell r="G614" t="str">
            <v>Sibley General</v>
          </cell>
          <cell r="H614" t="str">
            <v>USU</v>
          </cell>
          <cell r="I614" t="str">
            <v>PS</v>
          </cell>
          <cell r="J614" t="str">
            <v>MPMOE</v>
          </cell>
          <cell r="K614" t="str">
            <v>1095</v>
          </cell>
          <cell r="L614" t="str">
            <v>MO-Sibley</v>
          </cell>
          <cell r="M614" t="str">
            <v>MO</v>
          </cell>
          <cell r="N614" t="str">
            <v>U309</v>
          </cell>
          <cell r="O614" t="str">
            <v>Asst Operator Sibley</v>
          </cell>
          <cell r="P614" t="str">
            <v>24</v>
          </cell>
          <cell r="Q614" t="str">
            <v>Nonexempt</v>
          </cell>
          <cell r="R614" t="str">
            <v>2004-05-10</v>
          </cell>
          <cell r="S614" t="str">
            <v/>
          </cell>
          <cell r="T614" t="str">
            <v>2004-05-10</v>
          </cell>
        </row>
        <row r="615">
          <cell r="A615" t="str">
            <v>Duff,Trent E</v>
          </cell>
          <cell r="B615" t="str">
            <v>008105</v>
          </cell>
          <cell r="C615" t="str">
            <v>Full-Time</v>
          </cell>
          <cell r="D615" t="str">
            <v>UCU</v>
          </cell>
          <cell r="E615">
            <v>40</v>
          </cell>
          <cell r="F615" t="str">
            <v>5731</v>
          </cell>
          <cell r="G615" t="str">
            <v>Iowa Council Bluffs Cust Serv</v>
          </cell>
          <cell r="H615" t="str">
            <v>USU</v>
          </cell>
          <cell r="I615" t="str">
            <v>CS</v>
          </cell>
          <cell r="J615" t="str">
            <v>PNIAG</v>
          </cell>
          <cell r="K615" t="str">
            <v>1015</v>
          </cell>
          <cell r="L615" t="str">
            <v>IA-Council Bluffs-W Broadway</v>
          </cell>
          <cell r="M615" t="str">
            <v>IA</v>
          </cell>
          <cell r="N615" t="str">
            <v>3171</v>
          </cell>
          <cell r="O615" t="str">
            <v>Service Technician (UN28)</v>
          </cell>
          <cell r="P615" t="str">
            <v>28</v>
          </cell>
          <cell r="Q615" t="str">
            <v>Nonexempt</v>
          </cell>
          <cell r="R615" t="str">
            <v>2000-12-18</v>
          </cell>
          <cell r="S615" t="str">
            <v/>
          </cell>
          <cell r="T615" t="str">
            <v>2000-12-18</v>
          </cell>
        </row>
        <row r="616">
          <cell r="A616" t="str">
            <v>DuFrene,Jon M</v>
          </cell>
          <cell r="B616" t="str">
            <v>010986</v>
          </cell>
          <cell r="C616" t="str">
            <v>Full-Time</v>
          </cell>
          <cell r="D616" t="str">
            <v>UCU</v>
          </cell>
          <cell r="E616">
            <v>40</v>
          </cell>
          <cell r="F616" t="str">
            <v>5870</v>
          </cell>
          <cell r="G616" t="str">
            <v>Pueblo Meter Reading</v>
          </cell>
          <cell r="H616" t="str">
            <v>USU</v>
          </cell>
          <cell r="I616" t="str">
            <v>CS</v>
          </cell>
          <cell r="J616" t="str">
            <v>WPCOE</v>
          </cell>
          <cell r="K616" t="str">
            <v>1011</v>
          </cell>
          <cell r="L616" t="str">
            <v>CO-Pueblo-S Victoria Ave</v>
          </cell>
          <cell r="M616" t="str">
            <v>CO</v>
          </cell>
          <cell r="N616" t="str">
            <v>1669</v>
          </cell>
          <cell r="O616" t="str">
            <v>Meter Reader (UN21)</v>
          </cell>
          <cell r="P616" t="str">
            <v>21</v>
          </cell>
          <cell r="Q616" t="str">
            <v>Nonexempt</v>
          </cell>
          <cell r="R616" t="str">
            <v>2006-02-23</v>
          </cell>
          <cell r="S616" t="str">
            <v/>
          </cell>
          <cell r="T616" t="str">
            <v>2006-02-23</v>
          </cell>
        </row>
        <row r="617">
          <cell r="A617" t="str">
            <v>Duncan,Julia K</v>
          </cell>
          <cell r="B617" t="str">
            <v>000965</v>
          </cell>
          <cell r="C617" t="str">
            <v>Full-Time</v>
          </cell>
          <cell r="D617" t="str">
            <v>UCU</v>
          </cell>
          <cell r="E617">
            <v>40</v>
          </cell>
          <cell r="F617" t="str">
            <v>5896</v>
          </cell>
          <cell r="G617" t="str">
            <v>Belton CS</v>
          </cell>
          <cell r="H617" t="str">
            <v>USU</v>
          </cell>
          <cell r="I617" t="str">
            <v>CS</v>
          </cell>
          <cell r="J617" t="str">
            <v>MPMOE</v>
          </cell>
          <cell r="K617" t="str">
            <v>1074</v>
          </cell>
          <cell r="L617" t="str">
            <v>MO-Belton</v>
          </cell>
          <cell r="M617" t="str">
            <v>MO</v>
          </cell>
          <cell r="N617" t="str">
            <v>1135</v>
          </cell>
          <cell r="O617" t="str">
            <v>Customer Service Associate Fie</v>
          </cell>
          <cell r="P617" t="str">
            <v>00</v>
          </cell>
          <cell r="Q617" t="str">
            <v>Nonexempt</v>
          </cell>
          <cell r="R617" t="str">
            <v>1988-07-11</v>
          </cell>
          <cell r="S617" t="str">
            <v/>
          </cell>
          <cell r="T617" t="str">
            <v>1988-07-11</v>
          </cell>
        </row>
        <row r="618">
          <cell r="A618" t="str">
            <v>Duncan,Michael R</v>
          </cell>
          <cell r="B618" t="str">
            <v>001084</v>
          </cell>
          <cell r="C618" t="str">
            <v>Full-Time</v>
          </cell>
          <cell r="D618" t="str">
            <v>UCU</v>
          </cell>
          <cell r="E618">
            <v>40</v>
          </cell>
          <cell r="F618" t="str">
            <v>5334</v>
          </cell>
          <cell r="G618" t="str">
            <v>Lee's Summit 2 Elec Netwrk Ops</v>
          </cell>
          <cell r="H618" t="str">
            <v>USU</v>
          </cell>
          <cell r="I618" t="str">
            <v>OP</v>
          </cell>
          <cell r="J618" t="str">
            <v>MPMOE</v>
          </cell>
          <cell r="K618" t="str">
            <v>1085</v>
          </cell>
          <cell r="L618" t="str">
            <v>MO-Lee's Summit-SE Hamblen Rd</v>
          </cell>
          <cell r="M618" t="str">
            <v>MO</v>
          </cell>
          <cell r="N618" t="str">
            <v>U212</v>
          </cell>
          <cell r="O618" t="str">
            <v>Comb Lineman Serviceman</v>
          </cell>
          <cell r="P618" t="str">
            <v>24</v>
          </cell>
          <cell r="Q618" t="str">
            <v>Nonexempt</v>
          </cell>
          <cell r="R618" t="str">
            <v>1986-05-05</v>
          </cell>
          <cell r="S618" t="str">
            <v/>
          </cell>
          <cell r="T618" t="str">
            <v>1986-05-05</v>
          </cell>
        </row>
        <row r="619">
          <cell r="A619" t="str">
            <v>Duncan,Randy K</v>
          </cell>
          <cell r="B619" t="str">
            <v>003042</v>
          </cell>
          <cell r="C619" t="str">
            <v>Full-Time</v>
          </cell>
          <cell r="D619" t="str">
            <v>UCU</v>
          </cell>
          <cell r="E619">
            <v>40</v>
          </cell>
          <cell r="F619" t="str">
            <v>4130</v>
          </cell>
          <cell r="G619" t="str">
            <v>Treasury</v>
          </cell>
          <cell r="H619" t="str">
            <v>ESF</v>
          </cell>
          <cell r="I619" t="str">
            <v>FI</v>
          </cell>
          <cell r="J619" t="str">
            <v>AQLCP</v>
          </cell>
          <cell r="K619" t="str">
            <v>1082</v>
          </cell>
          <cell r="L619" t="str">
            <v>MO-Kansas City-W Ninth</v>
          </cell>
          <cell r="M619" t="str">
            <v>MO</v>
          </cell>
          <cell r="N619" t="str">
            <v>1003</v>
          </cell>
          <cell r="O619" t="str">
            <v>Sr Admin Assist</v>
          </cell>
          <cell r="P619" t="str">
            <v>00</v>
          </cell>
          <cell r="Q619" t="str">
            <v>Nonexempt</v>
          </cell>
          <cell r="R619" t="str">
            <v>1997-04-14</v>
          </cell>
          <cell r="S619" t="str">
            <v/>
          </cell>
          <cell r="T619" t="str">
            <v>1997-04-14</v>
          </cell>
        </row>
        <row r="620">
          <cell r="A620" t="str">
            <v>Dunlap,Sam JM</v>
          </cell>
          <cell r="B620" t="str">
            <v>010489</v>
          </cell>
          <cell r="C620" t="str">
            <v>Full-Time</v>
          </cell>
          <cell r="D620" t="str">
            <v>UCU</v>
          </cell>
          <cell r="E620">
            <v>40</v>
          </cell>
          <cell r="F620" t="str">
            <v>5313</v>
          </cell>
          <cell r="G620" t="str">
            <v>Southwest KS Elec Network Ops</v>
          </cell>
          <cell r="H620" t="str">
            <v>USU</v>
          </cell>
          <cell r="I620" t="str">
            <v>OP</v>
          </cell>
          <cell r="J620" t="str">
            <v>WPKSE</v>
          </cell>
          <cell r="K620" t="str">
            <v>1306</v>
          </cell>
          <cell r="L620" t="str">
            <v>KS-Liberal-General Welch</v>
          </cell>
          <cell r="M620" t="str">
            <v>KS</v>
          </cell>
          <cell r="N620" t="str">
            <v>1705</v>
          </cell>
          <cell r="O620" t="str">
            <v>Appren Lineman (UN22)</v>
          </cell>
          <cell r="P620" t="str">
            <v>22</v>
          </cell>
          <cell r="Q620" t="str">
            <v>Nonexempt</v>
          </cell>
          <cell r="R620" t="str">
            <v>2004-07-06</v>
          </cell>
          <cell r="S620" t="str">
            <v/>
          </cell>
          <cell r="T620" t="str">
            <v>2004-07-06</v>
          </cell>
        </row>
        <row r="621">
          <cell r="A621" t="str">
            <v>Dunn,John E</v>
          </cell>
          <cell r="B621" t="str">
            <v>003036</v>
          </cell>
          <cell r="C621" t="str">
            <v>Full-Time</v>
          </cell>
          <cell r="D621" t="str">
            <v>UCU</v>
          </cell>
          <cell r="E621">
            <v>40</v>
          </cell>
          <cell r="F621" t="str">
            <v>6364</v>
          </cell>
          <cell r="G621" t="str">
            <v>IT Server/Storage Desktop Infr</v>
          </cell>
          <cell r="H621" t="str">
            <v>USU</v>
          </cell>
          <cell r="I621" t="str">
            <v>IT</v>
          </cell>
          <cell r="J621" t="str">
            <v>NETCO</v>
          </cell>
          <cell r="K621" t="str">
            <v>1082</v>
          </cell>
          <cell r="L621" t="str">
            <v>MO-Kansas City-W Ninth</v>
          </cell>
          <cell r="M621" t="str">
            <v>MO</v>
          </cell>
          <cell r="N621" t="str">
            <v>3199</v>
          </cell>
          <cell r="O621" t="str">
            <v>Sr IT Security Analyst</v>
          </cell>
          <cell r="P621" t="str">
            <v>00</v>
          </cell>
          <cell r="Q621" t="str">
            <v>Exempt</v>
          </cell>
          <cell r="R621" t="str">
            <v>1997-03-03</v>
          </cell>
          <cell r="S621" t="str">
            <v/>
          </cell>
          <cell r="T621" t="str">
            <v>1997-03-03</v>
          </cell>
        </row>
        <row r="622">
          <cell r="A622" t="str">
            <v>Dunn,Michealle E</v>
          </cell>
          <cell r="B622" t="str">
            <v>001043</v>
          </cell>
          <cell r="C622" t="str">
            <v>Full-Time</v>
          </cell>
          <cell r="D622" t="str">
            <v>UCU</v>
          </cell>
          <cell r="E622">
            <v>40</v>
          </cell>
          <cell r="F622" t="str">
            <v>5894</v>
          </cell>
          <cell r="G622" t="str">
            <v>Henrietta/Rich/Lex CS</v>
          </cell>
          <cell r="H622" t="str">
            <v>USU</v>
          </cell>
          <cell r="I622" t="str">
            <v>CS</v>
          </cell>
          <cell r="J622" t="str">
            <v>MPMOE</v>
          </cell>
          <cell r="K622" t="str">
            <v>1080</v>
          </cell>
          <cell r="L622" t="str">
            <v>MO-Henrietta</v>
          </cell>
          <cell r="M622" t="str">
            <v>MO</v>
          </cell>
          <cell r="N622" t="str">
            <v>1139</v>
          </cell>
          <cell r="O622" t="str">
            <v>Lead Cust Svcs Assoc Field</v>
          </cell>
          <cell r="P622" t="str">
            <v>00</v>
          </cell>
          <cell r="Q622" t="str">
            <v>Nonexempt</v>
          </cell>
          <cell r="R622" t="str">
            <v>1987-08-26</v>
          </cell>
          <cell r="S622" t="str">
            <v/>
          </cell>
          <cell r="T622" t="str">
            <v>1987-08-26</v>
          </cell>
        </row>
        <row r="623">
          <cell r="A623" t="str">
            <v>Dunn,Shayna C</v>
          </cell>
          <cell r="B623" t="str">
            <v>010817</v>
          </cell>
          <cell r="C623" t="str">
            <v>Full-Time</v>
          </cell>
          <cell r="D623" t="str">
            <v>UCU</v>
          </cell>
          <cell r="E623">
            <v>40</v>
          </cell>
          <cell r="F623" t="str">
            <v>4219</v>
          </cell>
          <cell r="G623" t="str">
            <v>HR Benefits &amp; People Center</v>
          </cell>
          <cell r="H623" t="str">
            <v>ESF</v>
          </cell>
          <cell r="I623" t="str">
            <v>HR</v>
          </cell>
          <cell r="J623" t="str">
            <v>AQLCP</v>
          </cell>
          <cell r="K623" t="str">
            <v>1082</v>
          </cell>
          <cell r="L623" t="str">
            <v>MO-Kansas City-W Ninth</v>
          </cell>
          <cell r="M623" t="str">
            <v>MO</v>
          </cell>
          <cell r="N623" t="str">
            <v>2757</v>
          </cell>
          <cell r="O623" t="str">
            <v>Assoc HR Support Specialist</v>
          </cell>
          <cell r="P623" t="str">
            <v>00</v>
          </cell>
          <cell r="Q623" t="str">
            <v>Nonexempt</v>
          </cell>
          <cell r="R623" t="str">
            <v>2005-07-01</v>
          </cell>
          <cell r="S623" t="str">
            <v/>
          </cell>
          <cell r="T623" t="str">
            <v>2005-07-01</v>
          </cell>
        </row>
        <row r="624">
          <cell r="A624" t="str">
            <v>Dunnaway,Joe A</v>
          </cell>
          <cell r="B624" t="str">
            <v>000484</v>
          </cell>
          <cell r="C624" t="str">
            <v>Full-Time</v>
          </cell>
          <cell r="D624" t="str">
            <v>UCU</v>
          </cell>
          <cell r="E624">
            <v>40</v>
          </cell>
          <cell r="F624" t="str">
            <v>1009</v>
          </cell>
          <cell r="G624" t="str">
            <v>Arthur Mullergren-Great Bend</v>
          </cell>
          <cell r="H624" t="str">
            <v>USU</v>
          </cell>
          <cell r="I624" t="str">
            <v>PS</v>
          </cell>
          <cell r="J624" t="str">
            <v>WPKSE</v>
          </cell>
          <cell r="K624" t="str">
            <v>1034</v>
          </cell>
          <cell r="L624" t="str">
            <v>KS-Great Bend-Highway K96</v>
          </cell>
          <cell r="M624" t="str">
            <v>KS</v>
          </cell>
          <cell r="N624" t="str">
            <v>1738</v>
          </cell>
          <cell r="O624" t="str">
            <v>Operator Technician (UN22)</v>
          </cell>
          <cell r="P624" t="str">
            <v>22</v>
          </cell>
          <cell r="Q624" t="str">
            <v>Nonexempt</v>
          </cell>
          <cell r="R624" t="str">
            <v>1976-10-18</v>
          </cell>
          <cell r="S624" t="str">
            <v/>
          </cell>
          <cell r="T624" t="str">
            <v>1976-10-18</v>
          </cell>
        </row>
        <row r="625">
          <cell r="A625" t="str">
            <v>DuPlanti,Thomas B</v>
          </cell>
          <cell r="B625" t="str">
            <v>010844</v>
          </cell>
          <cell r="C625" t="str">
            <v>Full-Time</v>
          </cell>
          <cell r="D625" t="str">
            <v>UCU</v>
          </cell>
          <cell r="E625">
            <v>40</v>
          </cell>
          <cell r="F625" t="str">
            <v>5775</v>
          </cell>
          <cell r="G625" t="str">
            <v>NE North Region</v>
          </cell>
          <cell r="H625" t="str">
            <v>USU</v>
          </cell>
          <cell r="I625" t="str">
            <v>CS</v>
          </cell>
          <cell r="J625" t="str">
            <v>PNNEG</v>
          </cell>
          <cell r="K625" t="str">
            <v>1105</v>
          </cell>
          <cell r="L625" t="str">
            <v>NE-Columbus-23rd St</v>
          </cell>
          <cell r="M625" t="str">
            <v>NE</v>
          </cell>
          <cell r="N625" t="str">
            <v>1609</v>
          </cell>
          <cell r="O625" t="str">
            <v>C&amp;M Mechanic B (UN25)</v>
          </cell>
          <cell r="P625" t="str">
            <v>25</v>
          </cell>
          <cell r="Q625" t="str">
            <v>Nonexempt</v>
          </cell>
          <cell r="R625" t="str">
            <v>2005-08-08</v>
          </cell>
          <cell r="S625" t="str">
            <v/>
          </cell>
          <cell r="T625" t="str">
            <v>2005-08-08</v>
          </cell>
        </row>
        <row r="626">
          <cell r="A626" t="str">
            <v>Duran,Roman</v>
          </cell>
          <cell r="B626" t="str">
            <v>000335</v>
          </cell>
          <cell r="C626" t="str">
            <v>Full-Time</v>
          </cell>
          <cell r="D626" t="str">
            <v>UCU</v>
          </cell>
          <cell r="E626">
            <v>40</v>
          </cell>
          <cell r="F626" t="str">
            <v>5303</v>
          </cell>
          <cell r="G626" t="str">
            <v>Pueblo Network Ops</v>
          </cell>
          <cell r="H626" t="str">
            <v>USU</v>
          </cell>
          <cell r="I626" t="str">
            <v>OP</v>
          </cell>
          <cell r="J626" t="str">
            <v>WPCOE</v>
          </cell>
          <cell r="K626" t="str">
            <v>1011</v>
          </cell>
          <cell r="L626" t="str">
            <v>CO-Pueblo-S Victoria Ave</v>
          </cell>
          <cell r="M626" t="str">
            <v>CO</v>
          </cell>
          <cell r="N626" t="str">
            <v>1672</v>
          </cell>
          <cell r="O626" t="str">
            <v>Line Serviceman (UN21)</v>
          </cell>
          <cell r="P626" t="str">
            <v>21</v>
          </cell>
          <cell r="Q626" t="str">
            <v>Nonexempt</v>
          </cell>
          <cell r="R626" t="str">
            <v>1979-09-10</v>
          </cell>
          <cell r="S626" t="str">
            <v/>
          </cell>
          <cell r="T626" t="str">
            <v>1979-09-10</v>
          </cell>
        </row>
        <row r="627">
          <cell r="A627" t="str">
            <v>Durio,Kimberly A</v>
          </cell>
          <cell r="B627" t="str">
            <v>000733</v>
          </cell>
          <cell r="C627" t="str">
            <v>Full-Time</v>
          </cell>
          <cell r="D627" t="str">
            <v>UCU</v>
          </cell>
          <cell r="E627">
            <v>40</v>
          </cell>
          <cell r="F627" t="str">
            <v>5566</v>
          </cell>
          <cell r="G627" t="str">
            <v>Network Fleet Management</v>
          </cell>
          <cell r="H627" t="str">
            <v>USU</v>
          </cell>
          <cell r="I627" t="str">
            <v>MM</v>
          </cell>
          <cell r="J627" t="str">
            <v>NETCO</v>
          </cell>
          <cell r="K627" t="str">
            <v>1086</v>
          </cell>
          <cell r="L627" t="str">
            <v>MO-Lee's Summit-SE 16th St</v>
          </cell>
          <cell r="M627" t="str">
            <v>MO</v>
          </cell>
          <cell r="N627" t="str">
            <v>2604</v>
          </cell>
          <cell r="O627" t="str">
            <v>Fleet Coordinator</v>
          </cell>
          <cell r="P627" t="str">
            <v>00</v>
          </cell>
          <cell r="Q627" t="str">
            <v>Nonexempt</v>
          </cell>
          <cell r="R627" t="str">
            <v>1997-09-15</v>
          </cell>
          <cell r="S627" t="str">
            <v/>
          </cell>
          <cell r="T627" t="str">
            <v>1997-09-15</v>
          </cell>
        </row>
        <row r="628">
          <cell r="A628" t="str">
            <v>Durrah,Deborah L</v>
          </cell>
          <cell r="B628" t="str">
            <v>001869</v>
          </cell>
          <cell r="C628" t="str">
            <v>Full-Time</v>
          </cell>
          <cell r="D628" t="str">
            <v>UCU</v>
          </cell>
          <cell r="E628">
            <v>40</v>
          </cell>
          <cell r="F628" t="str">
            <v>5820</v>
          </cell>
          <cell r="G628" t="str">
            <v>MN Business Operations</v>
          </cell>
          <cell r="H628" t="str">
            <v>USU</v>
          </cell>
          <cell r="I628" t="str">
            <v>CS</v>
          </cell>
          <cell r="J628" t="str">
            <v>NETCO</v>
          </cell>
          <cell r="K628" t="str">
            <v>1069</v>
          </cell>
          <cell r="L628" t="str">
            <v>MN-Rosemount</v>
          </cell>
          <cell r="M628" t="str">
            <v>MN</v>
          </cell>
          <cell r="N628" t="str">
            <v>2328</v>
          </cell>
          <cell r="O628" t="str">
            <v>Construction Coordinator</v>
          </cell>
          <cell r="P628" t="str">
            <v>00</v>
          </cell>
          <cell r="Q628" t="str">
            <v>Exempt</v>
          </cell>
          <cell r="R628" t="str">
            <v>1981-05-01</v>
          </cell>
          <cell r="S628" t="str">
            <v/>
          </cell>
          <cell r="T628" t="str">
            <v>1981-05-01</v>
          </cell>
        </row>
        <row r="629">
          <cell r="A629" t="str">
            <v>Dwyer,Dale E</v>
          </cell>
          <cell r="B629" t="str">
            <v>002206</v>
          </cell>
          <cell r="C629" t="str">
            <v>Full-Time</v>
          </cell>
          <cell r="D629" t="str">
            <v>UCU</v>
          </cell>
          <cell r="E629">
            <v>40</v>
          </cell>
          <cell r="F629" t="str">
            <v>5403</v>
          </cell>
          <cell r="G629" t="str">
            <v>Burlington Network Ops</v>
          </cell>
          <cell r="H629" t="str">
            <v>USU</v>
          </cell>
          <cell r="I629" t="str">
            <v>OP</v>
          </cell>
          <cell r="J629" t="str">
            <v>PNCOG</v>
          </cell>
          <cell r="K629" t="str">
            <v>1151</v>
          </cell>
          <cell r="L629" t="str">
            <v>CO-Burlington-14th St</v>
          </cell>
          <cell r="M629" t="str">
            <v>CO</v>
          </cell>
          <cell r="N629" t="str">
            <v>1552</v>
          </cell>
          <cell r="O629" t="str">
            <v>Lead Utility Service Tech</v>
          </cell>
          <cell r="P629" t="str">
            <v>00</v>
          </cell>
          <cell r="Q629" t="str">
            <v>Nonexempt</v>
          </cell>
          <cell r="R629" t="str">
            <v>1988-07-16</v>
          </cell>
          <cell r="S629" t="str">
            <v/>
          </cell>
          <cell r="T629" t="str">
            <v>1988-07-16</v>
          </cell>
        </row>
        <row r="630">
          <cell r="A630" t="str">
            <v>Dydell,Linda M</v>
          </cell>
          <cell r="B630" t="str">
            <v>007829</v>
          </cell>
          <cell r="C630" t="str">
            <v>Full-Time</v>
          </cell>
          <cell r="D630" t="str">
            <v>UCU</v>
          </cell>
          <cell r="E630">
            <v>40</v>
          </cell>
          <cell r="F630" t="str">
            <v>5911</v>
          </cell>
          <cell r="G630" t="str">
            <v>St Joseph CS</v>
          </cell>
          <cell r="H630" t="str">
            <v>USU</v>
          </cell>
          <cell r="I630" t="str">
            <v>CS</v>
          </cell>
          <cell r="J630" t="str">
            <v>SJMOE</v>
          </cell>
          <cell r="K630" t="str">
            <v>1278</v>
          </cell>
          <cell r="L630" t="str">
            <v>MO-St Joseph - Atchison</v>
          </cell>
          <cell r="M630" t="str">
            <v>MO</v>
          </cell>
          <cell r="N630" t="str">
            <v>S9245</v>
          </cell>
          <cell r="O630" t="str">
            <v>Customer Contact Rep Thereaftr</v>
          </cell>
          <cell r="P630" t="str">
            <v>14</v>
          </cell>
          <cell r="Q630" t="str">
            <v>Nonexempt</v>
          </cell>
          <cell r="R630" t="str">
            <v>1972-05-15</v>
          </cell>
          <cell r="S630" t="str">
            <v/>
          </cell>
          <cell r="T630" t="str">
            <v>1972-05-15</v>
          </cell>
        </row>
        <row r="631">
          <cell r="A631" t="str">
            <v>Dyer,Randy L</v>
          </cell>
          <cell r="B631" t="str">
            <v>001635</v>
          </cell>
          <cell r="C631" t="str">
            <v>Full-Time</v>
          </cell>
          <cell r="D631" t="str">
            <v>UCU</v>
          </cell>
          <cell r="E631">
            <v>40</v>
          </cell>
          <cell r="F631" t="str">
            <v>6183</v>
          </cell>
          <cell r="G631" t="str">
            <v>Headquarters - KS/CO Gas</v>
          </cell>
          <cell r="H631" t="str">
            <v>USU</v>
          </cell>
          <cell r="I631" t="str">
            <v>DG</v>
          </cell>
          <cell r="J631" t="str">
            <v>NETCO</v>
          </cell>
          <cell r="K631" t="str">
            <v>1137</v>
          </cell>
          <cell r="L631" t="str">
            <v>KS-Wichita-W Harry</v>
          </cell>
          <cell r="M631" t="str">
            <v>KS</v>
          </cell>
          <cell r="N631" t="str">
            <v>3041</v>
          </cell>
          <cell r="O631" t="str">
            <v>Dir Business Operations</v>
          </cell>
          <cell r="P631" t="str">
            <v>00</v>
          </cell>
          <cell r="Q631" t="str">
            <v>Exempt</v>
          </cell>
          <cell r="R631" t="str">
            <v>1973-11-28</v>
          </cell>
          <cell r="S631" t="str">
            <v/>
          </cell>
          <cell r="T631" t="str">
            <v>1973-11-28</v>
          </cell>
        </row>
        <row r="632">
          <cell r="A632" t="str">
            <v>Dykes,Bill A</v>
          </cell>
          <cell r="B632" t="str">
            <v>001007</v>
          </cell>
          <cell r="C632" t="str">
            <v>Full-Time</v>
          </cell>
          <cell r="D632" t="str">
            <v>UCU</v>
          </cell>
          <cell r="E632">
            <v>40</v>
          </cell>
          <cell r="F632" t="str">
            <v>1003</v>
          </cell>
          <cell r="G632" t="str">
            <v>Sibley General</v>
          </cell>
          <cell r="H632" t="str">
            <v>USU</v>
          </cell>
          <cell r="I632" t="str">
            <v>PS</v>
          </cell>
          <cell r="J632" t="str">
            <v>MPMOE</v>
          </cell>
          <cell r="K632" t="str">
            <v>1095</v>
          </cell>
          <cell r="L632" t="str">
            <v>MO-Sibley</v>
          </cell>
          <cell r="M632" t="str">
            <v>MO</v>
          </cell>
          <cell r="N632" t="str">
            <v>U325</v>
          </cell>
          <cell r="O632" t="str">
            <v>Journeyman Maint RG Sibley</v>
          </cell>
          <cell r="P632" t="str">
            <v>24</v>
          </cell>
          <cell r="Q632" t="str">
            <v>Nonexempt</v>
          </cell>
          <cell r="R632" t="str">
            <v>1979-02-14</v>
          </cell>
          <cell r="S632" t="str">
            <v/>
          </cell>
          <cell r="T632" t="str">
            <v>1979-02-14</v>
          </cell>
        </row>
        <row r="633">
          <cell r="A633" t="str">
            <v>Dykes,Matthew L</v>
          </cell>
          <cell r="B633" t="str">
            <v>010328</v>
          </cell>
          <cell r="C633" t="str">
            <v>Full-Time</v>
          </cell>
          <cell r="D633" t="str">
            <v>UCU</v>
          </cell>
          <cell r="E633">
            <v>40</v>
          </cell>
          <cell r="F633" t="str">
            <v>6122</v>
          </cell>
          <cell r="G633" t="str">
            <v>Customer Relations-KSE</v>
          </cell>
          <cell r="H633" t="str">
            <v>USU</v>
          </cell>
          <cell r="I633" t="str">
            <v>ED</v>
          </cell>
          <cell r="J633" t="str">
            <v>WPKSE</v>
          </cell>
          <cell r="K633" t="str">
            <v>1231</v>
          </cell>
          <cell r="L633" t="str">
            <v>KS-Great Bend-Broadway</v>
          </cell>
          <cell r="M633" t="str">
            <v>KS</v>
          </cell>
          <cell r="N633" t="str">
            <v>3078F</v>
          </cell>
          <cell r="O633" t="str">
            <v>Customer Relations Rep (Key)</v>
          </cell>
          <cell r="P633" t="str">
            <v>00</v>
          </cell>
          <cell r="Q633" t="str">
            <v>Exempt</v>
          </cell>
          <cell r="R633" t="str">
            <v>2004-01-05</v>
          </cell>
          <cell r="S633" t="str">
            <v/>
          </cell>
          <cell r="T633" t="str">
            <v>2004-01-05</v>
          </cell>
        </row>
        <row r="634">
          <cell r="A634" t="str">
            <v>Dysart,Richard K</v>
          </cell>
          <cell r="B634" t="str">
            <v>000862</v>
          </cell>
          <cell r="C634" t="str">
            <v>Full-Time</v>
          </cell>
          <cell r="D634" t="str">
            <v>UCU</v>
          </cell>
          <cell r="E634">
            <v>40</v>
          </cell>
          <cell r="F634" t="str">
            <v>1003</v>
          </cell>
          <cell r="G634" t="str">
            <v>Sibley General</v>
          </cell>
          <cell r="H634" t="str">
            <v>USU</v>
          </cell>
          <cell r="I634" t="str">
            <v>PS</v>
          </cell>
          <cell r="J634" t="str">
            <v>MPMOE</v>
          </cell>
          <cell r="K634" t="str">
            <v>1095</v>
          </cell>
          <cell r="L634" t="str">
            <v>MO-Sibley</v>
          </cell>
          <cell r="M634" t="str">
            <v>MO</v>
          </cell>
          <cell r="N634" t="str">
            <v>U354</v>
          </cell>
          <cell r="O634" t="str">
            <v>Oiler</v>
          </cell>
          <cell r="P634" t="str">
            <v>24</v>
          </cell>
          <cell r="Q634" t="str">
            <v>Nonexempt</v>
          </cell>
          <cell r="R634" t="str">
            <v>1995-10-09</v>
          </cell>
          <cell r="S634" t="str">
            <v/>
          </cell>
          <cell r="T634" t="str">
            <v>1995-10-09</v>
          </cell>
        </row>
        <row r="635">
          <cell r="A635" t="str">
            <v>Eads,Joyce A</v>
          </cell>
          <cell r="B635" t="str">
            <v>003577</v>
          </cell>
          <cell r="C635" t="str">
            <v>Full-Time</v>
          </cell>
          <cell r="D635" t="str">
            <v>UCU</v>
          </cell>
          <cell r="E635">
            <v>40</v>
          </cell>
          <cell r="F635" t="str">
            <v>5342</v>
          </cell>
          <cell r="G635" t="str">
            <v>Trenton Elec Network Ops</v>
          </cell>
          <cell r="H635" t="str">
            <v>USU</v>
          </cell>
          <cell r="I635" t="str">
            <v>OP</v>
          </cell>
          <cell r="J635" t="str">
            <v>MPMOE</v>
          </cell>
          <cell r="K635" t="str">
            <v>1096</v>
          </cell>
          <cell r="L635" t="str">
            <v>MO-Trenton</v>
          </cell>
          <cell r="M635" t="str">
            <v>MO</v>
          </cell>
          <cell r="N635" t="str">
            <v>3087</v>
          </cell>
          <cell r="O635" t="str">
            <v>Operations Supv Field</v>
          </cell>
          <cell r="P635" t="str">
            <v>00</v>
          </cell>
          <cell r="Q635" t="str">
            <v>Exempt</v>
          </cell>
          <cell r="R635" t="str">
            <v>1979-06-20</v>
          </cell>
          <cell r="S635" t="str">
            <v/>
          </cell>
          <cell r="T635" t="str">
            <v>1979-06-20</v>
          </cell>
        </row>
        <row r="636">
          <cell r="A636" t="str">
            <v>Eads,Pandora S</v>
          </cell>
          <cell r="B636" t="str">
            <v>004033</v>
          </cell>
          <cell r="C636" t="str">
            <v>Full-Time</v>
          </cell>
          <cell r="D636" t="str">
            <v>UCU</v>
          </cell>
          <cell r="E636">
            <v>40</v>
          </cell>
          <cell r="F636" t="str">
            <v>4183</v>
          </cell>
          <cell r="G636" t="str">
            <v>Corp Reporting/Plan &amp; Analysis</v>
          </cell>
          <cell r="H636" t="str">
            <v>ESF</v>
          </cell>
          <cell r="I636" t="str">
            <v>AT</v>
          </cell>
          <cell r="J636" t="str">
            <v>AQLCP</v>
          </cell>
          <cell r="K636" t="str">
            <v>1082</v>
          </cell>
          <cell r="L636" t="str">
            <v>MO-Kansas City-W Ninth</v>
          </cell>
          <cell r="M636" t="str">
            <v>MO</v>
          </cell>
          <cell r="N636" t="str">
            <v>1003</v>
          </cell>
          <cell r="O636" t="str">
            <v>Sr Admin Assist</v>
          </cell>
          <cell r="P636" t="str">
            <v>00</v>
          </cell>
          <cell r="Q636" t="str">
            <v>Nonexempt</v>
          </cell>
          <cell r="R636" t="str">
            <v>1998-11-02</v>
          </cell>
          <cell r="S636" t="str">
            <v/>
          </cell>
          <cell r="T636" t="str">
            <v>1998-11-02</v>
          </cell>
        </row>
        <row r="637">
          <cell r="A637" t="str">
            <v>Eaton,Paul A</v>
          </cell>
          <cell r="B637" t="str">
            <v>005248</v>
          </cell>
          <cell r="C637" t="str">
            <v>Full-Time</v>
          </cell>
          <cell r="D637" t="str">
            <v>UCU</v>
          </cell>
          <cell r="E637">
            <v>40</v>
          </cell>
          <cell r="F637" t="str">
            <v>1015</v>
          </cell>
          <cell r="G637" t="str">
            <v>Cimarron River Unit Steam</v>
          </cell>
          <cell r="H637" t="str">
            <v>USU</v>
          </cell>
          <cell r="I637" t="str">
            <v>PS</v>
          </cell>
          <cell r="J637" t="str">
            <v>WPKSE</v>
          </cell>
          <cell r="K637" t="str">
            <v>1027</v>
          </cell>
          <cell r="L637" t="str">
            <v>KS-Liberal-PanhandleEastern Rd</v>
          </cell>
          <cell r="M637" t="str">
            <v>KS</v>
          </cell>
          <cell r="N637" t="str">
            <v>1738</v>
          </cell>
          <cell r="O637" t="str">
            <v>Operator Technician (UN22)</v>
          </cell>
          <cell r="P637" t="str">
            <v>22</v>
          </cell>
          <cell r="Q637" t="str">
            <v>Nonexempt</v>
          </cell>
          <cell r="R637" t="str">
            <v>1999-07-20</v>
          </cell>
          <cell r="S637" t="str">
            <v/>
          </cell>
          <cell r="T637" t="str">
            <v>1999-07-20</v>
          </cell>
        </row>
        <row r="638">
          <cell r="A638" t="str">
            <v>Eberhardt,Christopher D</v>
          </cell>
          <cell r="B638" t="str">
            <v>006169</v>
          </cell>
          <cell r="C638" t="str">
            <v>Full-Time</v>
          </cell>
          <cell r="D638" t="str">
            <v>UCU</v>
          </cell>
          <cell r="E638">
            <v>40</v>
          </cell>
          <cell r="F638" t="str">
            <v>5774</v>
          </cell>
          <cell r="G638" t="str">
            <v>NE Omaha Region</v>
          </cell>
          <cell r="H638" t="str">
            <v>USU</v>
          </cell>
          <cell r="I638" t="str">
            <v>CS</v>
          </cell>
          <cell r="J638" t="str">
            <v>PNNEG</v>
          </cell>
          <cell r="K638" t="str">
            <v>1103</v>
          </cell>
          <cell r="L638" t="str">
            <v>NE-Blair-936 Grant St</v>
          </cell>
          <cell r="M638" t="str">
            <v>NE</v>
          </cell>
          <cell r="N638" t="str">
            <v>1604</v>
          </cell>
          <cell r="O638" t="str">
            <v>Service Tech B (UN25)</v>
          </cell>
          <cell r="P638" t="str">
            <v>25</v>
          </cell>
          <cell r="Q638" t="str">
            <v>Nonexempt</v>
          </cell>
          <cell r="R638" t="str">
            <v>2000-08-21</v>
          </cell>
          <cell r="S638" t="str">
            <v>2003-08-13</v>
          </cell>
          <cell r="T638" t="str">
            <v>2002-08-12</v>
          </cell>
        </row>
        <row r="639">
          <cell r="A639" t="str">
            <v>Eberle,Gloria M</v>
          </cell>
          <cell r="B639" t="str">
            <v>003692</v>
          </cell>
          <cell r="C639" t="str">
            <v>Full-Time</v>
          </cell>
          <cell r="D639" t="str">
            <v>UCU</v>
          </cell>
          <cell r="E639">
            <v>40</v>
          </cell>
          <cell r="F639" t="str">
            <v>5383</v>
          </cell>
          <cell r="G639" t="str">
            <v>Lawrence Gas Field Svcs</v>
          </cell>
          <cell r="H639" t="str">
            <v>USU</v>
          </cell>
          <cell r="I639" t="str">
            <v>OP</v>
          </cell>
          <cell r="J639" t="str">
            <v>PNKSG</v>
          </cell>
          <cell r="K639" t="str">
            <v>1234</v>
          </cell>
          <cell r="L639" t="str">
            <v>KS-Lawrence-E 9th</v>
          </cell>
          <cell r="M639" t="str">
            <v>KS</v>
          </cell>
          <cell r="N639" t="str">
            <v>1735</v>
          </cell>
          <cell r="O639" t="str">
            <v>Coordinator (UN11)</v>
          </cell>
          <cell r="P639" t="str">
            <v>11</v>
          </cell>
          <cell r="Q639" t="str">
            <v>Nonexempt</v>
          </cell>
          <cell r="R639" t="str">
            <v>1986-01-20</v>
          </cell>
          <cell r="S639" t="str">
            <v/>
          </cell>
          <cell r="T639" t="str">
            <v>1986-01-20</v>
          </cell>
        </row>
        <row r="640">
          <cell r="A640" t="str">
            <v>Ebersold,Cindy A</v>
          </cell>
          <cell r="B640" t="str">
            <v>007996</v>
          </cell>
          <cell r="C640" t="str">
            <v>Full-Time</v>
          </cell>
          <cell r="D640" t="str">
            <v>UCU</v>
          </cell>
          <cell r="E640">
            <v>40</v>
          </cell>
          <cell r="F640" t="str">
            <v>5359</v>
          </cell>
          <cell r="G640" t="str">
            <v>St. Joseph3 Elec Network Ops</v>
          </cell>
          <cell r="H640" t="str">
            <v>USU</v>
          </cell>
          <cell r="I640" t="str">
            <v>OP</v>
          </cell>
          <cell r="J640" t="str">
            <v>SJMOE</v>
          </cell>
          <cell r="K640" t="str">
            <v>1278</v>
          </cell>
          <cell r="L640" t="str">
            <v>MO-St Joseph - Atchison</v>
          </cell>
          <cell r="M640" t="str">
            <v>MO</v>
          </cell>
          <cell r="N640" t="str">
            <v>2328</v>
          </cell>
          <cell r="O640" t="str">
            <v>Construction Coordinator</v>
          </cell>
          <cell r="P640" t="str">
            <v>00</v>
          </cell>
          <cell r="Q640" t="str">
            <v>Exempt</v>
          </cell>
          <cell r="R640" t="str">
            <v>1994-10-03</v>
          </cell>
          <cell r="S640" t="str">
            <v/>
          </cell>
          <cell r="T640" t="str">
            <v>1994-10-03</v>
          </cell>
        </row>
        <row r="641">
          <cell r="A641" t="str">
            <v>Ebrecht Constable,Sherri L</v>
          </cell>
          <cell r="B641" t="str">
            <v>007997</v>
          </cell>
          <cell r="C641" t="str">
            <v>Full-Time</v>
          </cell>
          <cell r="D641" t="str">
            <v>UCU</v>
          </cell>
          <cell r="E641">
            <v>40</v>
          </cell>
          <cell r="F641" t="str">
            <v>5037</v>
          </cell>
          <cell r="G641" t="str">
            <v>SJLP Substation Maintenance</v>
          </cell>
          <cell r="H641" t="str">
            <v>USU</v>
          </cell>
          <cell r="I641" t="str">
            <v>TS</v>
          </cell>
          <cell r="J641" t="str">
            <v>SJMOE</v>
          </cell>
          <cell r="K641" t="str">
            <v>1278</v>
          </cell>
          <cell r="L641" t="str">
            <v>MO-St Joseph - Atchison</v>
          </cell>
          <cell r="M641" t="str">
            <v>MO</v>
          </cell>
          <cell r="N641" t="str">
            <v>S1072</v>
          </cell>
          <cell r="O641" t="str">
            <v>Trans&amp;Distr Journ Electrician</v>
          </cell>
          <cell r="P641" t="str">
            <v>13</v>
          </cell>
          <cell r="Q641" t="str">
            <v>Nonexempt</v>
          </cell>
          <cell r="R641" t="str">
            <v>1992-01-06</v>
          </cell>
          <cell r="S641" t="str">
            <v/>
          </cell>
          <cell r="T641" t="str">
            <v>1992-01-06</v>
          </cell>
        </row>
        <row r="642">
          <cell r="A642" t="str">
            <v>Eckhart,Larry L</v>
          </cell>
          <cell r="B642" t="str">
            <v>001361</v>
          </cell>
          <cell r="C642" t="str">
            <v>Full-Time</v>
          </cell>
          <cell r="D642" t="str">
            <v>UCU</v>
          </cell>
          <cell r="E642">
            <v>40</v>
          </cell>
          <cell r="F642" t="str">
            <v>6168</v>
          </cell>
          <cell r="G642" t="str">
            <v>Iowa Field Measurement</v>
          </cell>
          <cell r="H642" t="str">
            <v>USU</v>
          </cell>
          <cell r="I642" t="str">
            <v>DG</v>
          </cell>
          <cell r="J642" t="str">
            <v>PNIAG</v>
          </cell>
          <cell r="K642" t="str">
            <v>1019</v>
          </cell>
          <cell r="L642" t="str">
            <v>IA-Dubuque-Cedar Cross Rd</v>
          </cell>
          <cell r="M642" t="str">
            <v>IA</v>
          </cell>
          <cell r="N642" t="str">
            <v>3077</v>
          </cell>
          <cell r="O642" t="str">
            <v>Customer Relations Rep</v>
          </cell>
          <cell r="P642" t="str">
            <v>00</v>
          </cell>
          <cell r="Q642" t="str">
            <v>Exempt</v>
          </cell>
          <cell r="R642" t="str">
            <v>1989-08-14</v>
          </cell>
          <cell r="S642" t="str">
            <v/>
          </cell>
          <cell r="T642" t="str">
            <v>1989-08-14</v>
          </cell>
        </row>
        <row r="643">
          <cell r="A643" t="str">
            <v>Eddy,David C</v>
          </cell>
          <cell r="B643" t="str">
            <v>006084</v>
          </cell>
          <cell r="C643" t="str">
            <v>Full-Time</v>
          </cell>
          <cell r="D643" t="str">
            <v>UCU</v>
          </cell>
          <cell r="E643">
            <v>40</v>
          </cell>
          <cell r="F643" t="str">
            <v>1003</v>
          </cell>
          <cell r="G643" t="str">
            <v>Sibley General</v>
          </cell>
          <cell r="H643" t="str">
            <v>USU</v>
          </cell>
          <cell r="I643" t="str">
            <v>PS</v>
          </cell>
          <cell r="J643" t="str">
            <v>MPMOE</v>
          </cell>
          <cell r="K643" t="str">
            <v>1095</v>
          </cell>
          <cell r="L643" t="str">
            <v>MO-Sibley</v>
          </cell>
          <cell r="M643" t="str">
            <v>MO</v>
          </cell>
          <cell r="N643" t="str">
            <v>1786</v>
          </cell>
          <cell r="O643" t="str">
            <v>Operations Supervisor - Plant</v>
          </cell>
          <cell r="P643" t="str">
            <v>00</v>
          </cell>
          <cell r="Q643" t="str">
            <v>Exempt</v>
          </cell>
          <cell r="R643" t="str">
            <v>2000-07-03</v>
          </cell>
          <cell r="S643" t="str">
            <v/>
          </cell>
          <cell r="T643" t="str">
            <v>2000-07-03</v>
          </cell>
        </row>
        <row r="644">
          <cell r="A644" t="str">
            <v>Edgin,Mark D</v>
          </cell>
          <cell r="B644" t="str">
            <v>001336</v>
          </cell>
          <cell r="C644" t="str">
            <v>Full-Time</v>
          </cell>
          <cell r="D644" t="str">
            <v>UCU</v>
          </cell>
          <cell r="E644">
            <v>40</v>
          </cell>
          <cell r="F644" t="str">
            <v>5733</v>
          </cell>
          <cell r="G644" t="str">
            <v>Iowa Dubuque Cust Serv</v>
          </cell>
          <cell r="H644" t="str">
            <v>USU</v>
          </cell>
          <cell r="I644" t="str">
            <v>CS</v>
          </cell>
          <cell r="J644" t="str">
            <v>PNIAG</v>
          </cell>
          <cell r="K644" t="str">
            <v>1019</v>
          </cell>
          <cell r="L644" t="str">
            <v>IA-Dubuque-Cedar Cross Rd</v>
          </cell>
          <cell r="M644" t="str">
            <v>IA</v>
          </cell>
          <cell r="N644" t="str">
            <v>3171</v>
          </cell>
          <cell r="O644" t="str">
            <v>Service Technician (UN28)</v>
          </cell>
          <cell r="P644" t="str">
            <v>28</v>
          </cell>
          <cell r="Q644" t="str">
            <v>Nonexempt</v>
          </cell>
          <cell r="R644" t="str">
            <v>1977-01-03</v>
          </cell>
          <cell r="S644" t="str">
            <v/>
          </cell>
          <cell r="T644" t="str">
            <v>1977-01-03</v>
          </cell>
        </row>
        <row r="645">
          <cell r="A645" t="str">
            <v>Edlin,Morton C</v>
          </cell>
          <cell r="B645" t="str">
            <v>002939</v>
          </cell>
          <cell r="C645" t="str">
            <v>Full-Time</v>
          </cell>
          <cell r="D645" t="str">
            <v>UCU</v>
          </cell>
          <cell r="E645">
            <v>40</v>
          </cell>
          <cell r="F645" t="str">
            <v>5559</v>
          </cell>
          <cell r="G645" t="str">
            <v>Manager of Mtls-MO</v>
          </cell>
          <cell r="H645" t="str">
            <v>USU</v>
          </cell>
          <cell r="I645" t="str">
            <v>MM</v>
          </cell>
          <cell r="J645" t="str">
            <v>NETCO</v>
          </cell>
          <cell r="K645" t="str">
            <v>1082</v>
          </cell>
          <cell r="L645" t="str">
            <v>MO-Kansas City-W Ninth</v>
          </cell>
          <cell r="M645" t="str">
            <v>MO</v>
          </cell>
          <cell r="N645" t="str">
            <v>2157</v>
          </cell>
          <cell r="O645" t="str">
            <v>Sr Sourcing/Purchasing Mgr</v>
          </cell>
          <cell r="P645" t="str">
            <v>00</v>
          </cell>
          <cell r="Q645" t="str">
            <v>Exempt</v>
          </cell>
          <cell r="R645" t="str">
            <v>1974-08-19</v>
          </cell>
          <cell r="S645" t="str">
            <v/>
          </cell>
          <cell r="T645" t="str">
            <v>1974-08-19</v>
          </cell>
        </row>
        <row r="646">
          <cell r="A646" t="str">
            <v>Edwards,Linda M</v>
          </cell>
          <cell r="B646" t="str">
            <v>001563</v>
          </cell>
          <cell r="C646" t="str">
            <v>Full-Time</v>
          </cell>
          <cell r="D646" t="str">
            <v>UCU</v>
          </cell>
          <cell r="E646">
            <v>40</v>
          </cell>
          <cell r="F646" t="str">
            <v>5386</v>
          </cell>
          <cell r="G646" t="str">
            <v>Garden City Gas Field Svcs</v>
          </cell>
          <cell r="H646" t="str">
            <v>USU</v>
          </cell>
          <cell r="I646" t="str">
            <v>OP</v>
          </cell>
          <cell r="J646" t="str">
            <v>PNKSG</v>
          </cell>
          <cell r="K646" t="str">
            <v>1035</v>
          </cell>
          <cell r="L646" t="str">
            <v>KS-Garden City-Ninth St</v>
          </cell>
          <cell r="M646" t="str">
            <v>KS</v>
          </cell>
          <cell r="N646" t="str">
            <v>1531</v>
          </cell>
          <cell r="O646" t="str">
            <v>Meter Reader</v>
          </cell>
          <cell r="P646" t="str">
            <v>00</v>
          </cell>
          <cell r="Q646" t="str">
            <v>Nonexempt</v>
          </cell>
          <cell r="R646" t="str">
            <v>1998-08-04</v>
          </cell>
          <cell r="S646" t="str">
            <v/>
          </cell>
          <cell r="T646" t="str">
            <v>1998-08-04</v>
          </cell>
        </row>
        <row r="647">
          <cell r="A647" t="str">
            <v>Edwards,Philip L</v>
          </cell>
          <cell r="B647" t="str">
            <v>000568</v>
          </cell>
          <cell r="C647" t="str">
            <v>Full-Time</v>
          </cell>
          <cell r="D647" t="str">
            <v>UCU</v>
          </cell>
          <cell r="E647">
            <v>40</v>
          </cell>
          <cell r="F647" t="str">
            <v>1008</v>
          </cell>
          <cell r="G647" t="str">
            <v>Judson Large-Dodge City</v>
          </cell>
          <cell r="H647" t="str">
            <v>USU</v>
          </cell>
          <cell r="I647" t="str">
            <v>PS</v>
          </cell>
          <cell r="J647" t="str">
            <v>WPKSE</v>
          </cell>
          <cell r="K647" t="str">
            <v>1155</v>
          </cell>
          <cell r="L647" t="str">
            <v>KS-Dodge City-Fort Dodge Rd</v>
          </cell>
          <cell r="M647" t="str">
            <v>KS</v>
          </cell>
          <cell r="N647" t="str">
            <v>1738</v>
          </cell>
          <cell r="O647" t="str">
            <v>Operator Technician (UN22)</v>
          </cell>
          <cell r="P647" t="str">
            <v>22</v>
          </cell>
          <cell r="Q647" t="str">
            <v>Nonexempt</v>
          </cell>
          <cell r="R647" t="str">
            <v>1991-04-01</v>
          </cell>
          <cell r="S647" t="str">
            <v/>
          </cell>
          <cell r="T647" t="str">
            <v>1991-04-01</v>
          </cell>
        </row>
        <row r="648">
          <cell r="A648" t="str">
            <v>Ehret,Jay B</v>
          </cell>
          <cell r="B648" t="str">
            <v>009662</v>
          </cell>
          <cell r="C648" t="str">
            <v>Full-Time</v>
          </cell>
          <cell r="D648" t="str">
            <v>UCU</v>
          </cell>
          <cell r="E648">
            <v>40</v>
          </cell>
          <cell r="F648" t="str">
            <v>5774</v>
          </cell>
          <cell r="G648" t="str">
            <v>NE Omaha Region</v>
          </cell>
          <cell r="H648" t="str">
            <v>USU</v>
          </cell>
          <cell r="I648" t="str">
            <v>CS</v>
          </cell>
          <cell r="J648" t="str">
            <v>PNNEG</v>
          </cell>
          <cell r="K648" t="str">
            <v>1113</v>
          </cell>
          <cell r="L648" t="str">
            <v>NE-Papillion</v>
          </cell>
          <cell r="M648" t="str">
            <v>NE</v>
          </cell>
          <cell r="N648" t="str">
            <v>1531</v>
          </cell>
          <cell r="O648" t="str">
            <v>Meter Reader</v>
          </cell>
          <cell r="P648" t="str">
            <v>00</v>
          </cell>
          <cell r="Q648" t="str">
            <v>Nonexempt</v>
          </cell>
          <cell r="R648" t="str">
            <v>2002-05-06</v>
          </cell>
          <cell r="S648" t="str">
            <v/>
          </cell>
          <cell r="T648" t="str">
            <v>2002-05-06</v>
          </cell>
        </row>
        <row r="649">
          <cell r="A649" t="str">
            <v>Eichler,Judy L</v>
          </cell>
          <cell r="B649" t="str">
            <v>008392</v>
          </cell>
          <cell r="C649" t="str">
            <v>Full-Time</v>
          </cell>
          <cell r="D649" t="str">
            <v>UCU</v>
          </cell>
          <cell r="E649">
            <v>40</v>
          </cell>
          <cell r="F649" t="str">
            <v>5726</v>
          </cell>
          <cell r="G649" t="str">
            <v>Customer Account Correspondenc</v>
          </cell>
          <cell r="H649" t="str">
            <v>USU</v>
          </cell>
          <cell r="I649" t="str">
            <v>CI</v>
          </cell>
          <cell r="J649" t="str">
            <v>NETCO</v>
          </cell>
          <cell r="K649" t="str">
            <v>1000</v>
          </cell>
          <cell r="L649" t="str">
            <v>MO-Raytown</v>
          </cell>
          <cell r="M649" t="str">
            <v>MO</v>
          </cell>
          <cell r="N649" t="str">
            <v>1067</v>
          </cell>
          <cell r="O649" t="str">
            <v>Assoc Cust Svc Acct Svcs I</v>
          </cell>
          <cell r="P649" t="str">
            <v>00</v>
          </cell>
          <cell r="Q649" t="str">
            <v>Nonexempt</v>
          </cell>
          <cell r="R649" t="str">
            <v>2001-05-07</v>
          </cell>
          <cell r="S649" t="str">
            <v/>
          </cell>
          <cell r="T649" t="str">
            <v>2001-05-07</v>
          </cell>
        </row>
        <row r="650">
          <cell r="A650" t="str">
            <v>Eikmeier,Kenneth R</v>
          </cell>
          <cell r="B650" t="str">
            <v>010503</v>
          </cell>
          <cell r="C650" t="str">
            <v>Full-Time</v>
          </cell>
          <cell r="D650" t="str">
            <v>UCU</v>
          </cell>
          <cell r="E650">
            <v>40</v>
          </cell>
          <cell r="F650" t="str">
            <v>5701</v>
          </cell>
          <cell r="G650" t="str">
            <v>Cust Service Center-Lincoln</v>
          </cell>
          <cell r="H650" t="str">
            <v>USU</v>
          </cell>
          <cell r="I650" t="str">
            <v>CH</v>
          </cell>
          <cell r="J650" t="str">
            <v>NETCO</v>
          </cell>
          <cell r="K650" t="str">
            <v>1109</v>
          </cell>
          <cell r="L650" t="str">
            <v>NE-Lincoln</v>
          </cell>
          <cell r="M650" t="str">
            <v>NE</v>
          </cell>
          <cell r="N650" t="str">
            <v>1629</v>
          </cell>
          <cell r="O650" t="str">
            <v>Customer Serv Ctr Assoc (UN25)</v>
          </cell>
          <cell r="P650" t="str">
            <v>25</v>
          </cell>
          <cell r="Q650" t="str">
            <v>Nonexempt</v>
          </cell>
          <cell r="R650" t="str">
            <v>2004-08-02</v>
          </cell>
          <cell r="S650" t="str">
            <v/>
          </cell>
          <cell r="T650" t="str">
            <v>2004-08-02</v>
          </cell>
        </row>
        <row r="651">
          <cell r="A651" t="str">
            <v>Eisenhauer,Daryl L</v>
          </cell>
          <cell r="B651" t="str">
            <v>000760</v>
          </cell>
          <cell r="C651" t="str">
            <v>Full-Time</v>
          </cell>
          <cell r="D651" t="str">
            <v>UCU</v>
          </cell>
          <cell r="E651">
            <v>40</v>
          </cell>
          <cell r="F651" t="str">
            <v>5907</v>
          </cell>
          <cell r="G651" t="str">
            <v>Lees Summit CS</v>
          </cell>
          <cell r="H651" t="str">
            <v>USU</v>
          </cell>
          <cell r="I651" t="str">
            <v>CS</v>
          </cell>
          <cell r="J651" t="str">
            <v>MPMOE</v>
          </cell>
          <cell r="K651" t="str">
            <v>1085</v>
          </cell>
          <cell r="L651" t="str">
            <v>MO-Lee's Summit-SE Hamblen Rd</v>
          </cell>
          <cell r="M651" t="str">
            <v>MO</v>
          </cell>
          <cell r="N651" t="str">
            <v>U201</v>
          </cell>
          <cell r="O651" t="str">
            <v>Customer Serviceman</v>
          </cell>
          <cell r="P651" t="str">
            <v>24</v>
          </cell>
          <cell r="Q651" t="str">
            <v>Nonexempt</v>
          </cell>
          <cell r="R651" t="str">
            <v>1968-08-26</v>
          </cell>
          <cell r="S651" t="str">
            <v/>
          </cell>
          <cell r="T651" t="str">
            <v>1968-08-26</v>
          </cell>
        </row>
        <row r="652">
          <cell r="A652" t="str">
            <v>Eitzmann,Michael J</v>
          </cell>
          <cell r="B652" t="str">
            <v>010777</v>
          </cell>
          <cell r="C652" t="str">
            <v>Full-Time</v>
          </cell>
          <cell r="D652" t="str">
            <v>UCU</v>
          </cell>
          <cell r="E652">
            <v>40</v>
          </cell>
          <cell r="F652" t="str">
            <v>5310</v>
          </cell>
          <cell r="G652" t="str">
            <v>Northern KS Elec Network Ops</v>
          </cell>
          <cell r="H652" t="str">
            <v>USU</v>
          </cell>
          <cell r="I652" t="str">
            <v>OP</v>
          </cell>
          <cell r="J652" t="str">
            <v>WPKSE</v>
          </cell>
          <cell r="K652" t="str">
            <v>1028</v>
          </cell>
          <cell r="L652" t="str">
            <v>KS-Concordia-KS</v>
          </cell>
          <cell r="M652" t="str">
            <v>KS</v>
          </cell>
          <cell r="N652" t="str">
            <v>1705</v>
          </cell>
          <cell r="O652" t="str">
            <v>Appren Lineman (UN22)</v>
          </cell>
          <cell r="P652" t="str">
            <v>22</v>
          </cell>
          <cell r="Q652" t="str">
            <v>Nonexempt</v>
          </cell>
          <cell r="R652" t="str">
            <v>2005-05-16</v>
          </cell>
          <cell r="S652" t="str">
            <v/>
          </cell>
          <cell r="T652" t="str">
            <v>2005-05-16</v>
          </cell>
        </row>
        <row r="653">
          <cell r="A653" t="str">
            <v>Elder,Eric J</v>
          </cell>
          <cell r="B653" t="str">
            <v>009794</v>
          </cell>
          <cell r="C653" t="str">
            <v>Full-Time</v>
          </cell>
          <cell r="D653" t="str">
            <v>UCU</v>
          </cell>
          <cell r="E653">
            <v>40</v>
          </cell>
          <cell r="F653" t="str">
            <v>5333</v>
          </cell>
          <cell r="G653" t="str">
            <v>Lee's Summit 1 Elec Netwrk Ops</v>
          </cell>
          <cell r="H653" t="str">
            <v>USU</v>
          </cell>
          <cell r="I653" t="str">
            <v>OP</v>
          </cell>
          <cell r="J653" t="str">
            <v>MPMOE</v>
          </cell>
          <cell r="K653" t="str">
            <v>1085</v>
          </cell>
          <cell r="L653" t="str">
            <v>MO-Lee's Summit-SE Hamblen Rd</v>
          </cell>
          <cell r="M653" t="str">
            <v>MO</v>
          </cell>
          <cell r="N653" t="str">
            <v>U208</v>
          </cell>
          <cell r="O653" t="str">
            <v>Journeyman Lineman</v>
          </cell>
          <cell r="P653" t="str">
            <v>24</v>
          </cell>
          <cell r="Q653" t="str">
            <v>Nonexempt</v>
          </cell>
          <cell r="R653" t="str">
            <v>2002-07-08</v>
          </cell>
          <cell r="S653" t="str">
            <v/>
          </cell>
          <cell r="T653" t="str">
            <v>2002-07-08</v>
          </cell>
        </row>
        <row r="654">
          <cell r="A654" t="str">
            <v>Eldien,Scott</v>
          </cell>
          <cell r="B654" t="str">
            <v>000026</v>
          </cell>
          <cell r="C654" t="str">
            <v>Full-Time</v>
          </cell>
          <cell r="D654" t="str">
            <v>UCU</v>
          </cell>
          <cell r="E654">
            <v>40</v>
          </cell>
          <cell r="F654" t="str">
            <v>5842</v>
          </cell>
          <cell r="G654" t="str">
            <v>Cloquet</v>
          </cell>
          <cell r="H654" t="str">
            <v>USU</v>
          </cell>
          <cell r="I654" t="str">
            <v>CS</v>
          </cell>
          <cell r="J654" t="str">
            <v>NMMNG</v>
          </cell>
          <cell r="K654" t="str">
            <v>1063</v>
          </cell>
          <cell r="L654" t="str">
            <v>MN-International Falls</v>
          </cell>
          <cell r="M654" t="str">
            <v>MN</v>
          </cell>
          <cell r="N654" t="str">
            <v>1595</v>
          </cell>
          <cell r="O654" t="str">
            <v>Service Tech Class 2 (UN26)</v>
          </cell>
          <cell r="P654" t="str">
            <v>26</v>
          </cell>
          <cell r="Q654" t="str">
            <v>Nonexempt</v>
          </cell>
          <cell r="R654" t="str">
            <v>1978-06-05</v>
          </cell>
          <cell r="S654" t="str">
            <v/>
          </cell>
          <cell r="T654" t="str">
            <v>1978-11-20</v>
          </cell>
        </row>
        <row r="655">
          <cell r="A655" t="str">
            <v>Elgan,Gary F</v>
          </cell>
          <cell r="B655" t="str">
            <v>001852</v>
          </cell>
          <cell r="C655" t="str">
            <v>Full-Time</v>
          </cell>
          <cell r="D655" t="str">
            <v>UCU</v>
          </cell>
          <cell r="E655">
            <v>40</v>
          </cell>
          <cell r="F655" t="str">
            <v>5452</v>
          </cell>
          <cell r="G655" t="str">
            <v>Iowa Council Bluffs Net Ops</v>
          </cell>
          <cell r="H655" t="str">
            <v>USU</v>
          </cell>
          <cell r="I655" t="str">
            <v>OP</v>
          </cell>
          <cell r="J655" t="str">
            <v>PNIAG</v>
          </cell>
          <cell r="K655" t="str">
            <v>1015</v>
          </cell>
          <cell r="L655" t="str">
            <v>IA-Council Bluffs-W Broadway</v>
          </cell>
          <cell r="M655" t="str">
            <v>IA</v>
          </cell>
          <cell r="N655" t="str">
            <v>3107</v>
          </cell>
          <cell r="O655" t="str">
            <v>Operations Technician (UN28)</v>
          </cell>
          <cell r="P655" t="str">
            <v>28</v>
          </cell>
          <cell r="Q655" t="str">
            <v>Nonexempt</v>
          </cell>
          <cell r="R655" t="str">
            <v>1979-07-02</v>
          </cell>
          <cell r="S655" t="str">
            <v/>
          </cell>
          <cell r="T655" t="str">
            <v>1979-07-02</v>
          </cell>
        </row>
        <row r="656">
          <cell r="A656" t="str">
            <v>Elgin,Donald L</v>
          </cell>
          <cell r="B656" t="str">
            <v>001818</v>
          </cell>
          <cell r="C656" t="str">
            <v>Full-Time</v>
          </cell>
          <cell r="D656" t="str">
            <v>UCU</v>
          </cell>
          <cell r="E656">
            <v>40</v>
          </cell>
          <cell r="F656" t="str">
            <v>5830</v>
          </cell>
          <cell r="G656" t="str">
            <v>Pine City</v>
          </cell>
          <cell r="H656" t="str">
            <v>USU</v>
          </cell>
          <cell r="I656" t="str">
            <v>CS</v>
          </cell>
          <cell r="J656" t="str">
            <v>PNMNG</v>
          </cell>
          <cell r="K656" t="str">
            <v>1066</v>
          </cell>
          <cell r="L656" t="str">
            <v>MN-Pine City-Sixth St</v>
          </cell>
          <cell r="M656" t="str">
            <v>MN</v>
          </cell>
          <cell r="N656" t="str">
            <v>1138</v>
          </cell>
          <cell r="O656" t="str">
            <v>Appliance Repair Technician</v>
          </cell>
          <cell r="P656" t="str">
            <v>00</v>
          </cell>
          <cell r="Q656" t="str">
            <v>Nonexempt</v>
          </cell>
          <cell r="R656" t="str">
            <v>1993-07-26</v>
          </cell>
          <cell r="S656" t="str">
            <v/>
          </cell>
          <cell r="T656" t="str">
            <v>1993-07-26</v>
          </cell>
        </row>
        <row r="657">
          <cell r="A657" t="str">
            <v>Eliker,Dana L</v>
          </cell>
          <cell r="B657" t="str">
            <v>001908</v>
          </cell>
          <cell r="C657" t="str">
            <v>Full-Time</v>
          </cell>
          <cell r="D657" t="str">
            <v>UCU</v>
          </cell>
          <cell r="E657">
            <v>40</v>
          </cell>
          <cell r="F657" t="str">
            <v>5772</v>
          </cell>
          <cell r="G657" t="str">
            <v>NE South Region</v>
          </cell>
          <cell r="H657" t="str">
            <v>USU</v>
          </cell>
          <cell r="I657" t="str">
            <v>CS</v>
          </cell>
          <cell r="J657" t="str">
            <v>PNNEG</v>
          </cell>
          <cell r="K657" t="str">
            <v>1106</v>
          </cell>
          <cell r="L657" t="str">
            <v>NE-Crete</v>
          </cell>
          <cell r="M657" t="str">
            <v>NE</v>
          </cell>
          <cell r="N657" t="str">
            <v>1607</v>
          </cell>
          <cell r="O657" t="str">
            <v>Spec C&amp;M Mech Tech (UN25)</v>
          </cell>
          <cell r="P657" t="str">
            <v>25</v>
          </cell>
          <cell r="Q657" t="str">
            <v>Nonexempt</v>
          </cell>
          <cell r="R657" t="str">
            <v>1979-07-30</v>
          </cell>
          <cell r="S657" t="str">
            <v/>
          </cell>
          <cell r="T657" t="str">
            <v>1979-07-30</v>
          </cell>
        </row>
        <row r="658">
          <cell r="A658" t="str">
            <v>Ellenson,Robert V</v>
          </cell>
          <cell r="B658" t="str">
            <v>002141</v>
          </cell>
          <cell r="C658" t="str">
            <v>Full-Time</v>
          </cell>
          <cell r="D658" t="str">
            <v>UCU</v>
          </cell>
          <cell r="E658">
            <v>40</v>
          </cell>
          <cell r="F658" t="str">
            <v>5822</v>
          </cell>
          <cell r="G658" t="str">
            <v>Bemidji</v>
          </cell>
          <cell r="H658" t="str">
            <v>USU</v>
          </cell>
          <cell r="I658" t="str">
            <v>CS</v>
          </cell>
          <cell r="J658" t="str">
            <v>PNMNG</v>
          </cell>
          <cell r="K658" t="str">
            <v>1054</v>
          </cell>
          <cell r="L658" t="str">
            <v>MN-Bemidji</v>
          </cell>
          <cell r="M658" t="str">
            <v>MN</v>
          </cell>
          <cell r="N658" t="str">
            <v>1138</v>
          </cell>
          <cell r="O658" t="str">
            <v>Appliance Repair Technician</v>
          </cell>
          <cell r="P658" t="str">
            <v>00</v>
          </cell>
          <cell r="Q658" t="str">
            <v>Nonexempt</v>
          </cell>
          <cell r="R658" t="str">
            <v>1992-05-11</v>
          </cell>
          <cell r="S658" t="str">
            <v/>
          </cell>
          <cell r="T658" t="str">
            <v>1992-05-11</v>
          </cell>
        </row>
        <row r="659">
          <cell r="A659" t="str">
            <v>Elliott Jr,John E</v>
          </cell>
          <cell r="B659" t="str">
            <v>000557</v>
          </cell>
          <cell r="C659" t="str">
            <v>Full-Time</v>
          </cell>
          <cell r="D659" t="str">
            <v>UCU</v>
          </cell>
          <cell r="E659">
            <v>40</v>
          </cell>
          <cell r="F659" t="str">
            <v>1008</v>
          </cell>
          <cell r="G659" t="str">
            <v>Judson Large-Dodge City</v>
          </cell>
          <cell r="H659" t="str">
            <v>USU</v>
          </cell>
          <cell r="I659" t="str">
            <v>PS</v>
          </cell>
          <cell r="J659" t="str">
            <v>WPKSE</v>
          </cell>
          <cell r="K659" t="str">
            <v>1155</v>
          </cell>
          <cell r="L659" t="str">
            <v>KS-Dodge City-Fort Dodge Rd</v>
          </cell>
          <cell r="M659" t="str">
            <v>KS</v>
          </cell>
          <cell r="N659" t="str">
            <v>1738</v>
          </cell>
          <cell r="O659" t="str">
            <v>Operator Technician (UN22)</v>
          </cell>
          <cell r="P659" t="str">
            <v>22</v>
          </cell>
          <cell r="Q659" t="str">
            <v>Nonexempt</v>
          </cell>
          <cell r="R659" t="str">
            <v>1969-02-10</v>
          </cell>
          <cell r="S659" t="str">
            <v/>
          </cell>
          <cell r="T659" t="str">
            <v>1969-02-10</v>
          </cell>
        </row>
        <row r="660">
          <cell r="A660" t="str">
            <v>Elliott,David M</v>
          </cell>
          <cell r="B660" t="str">
            <v>011081</v>
          </cell>
          <cell r="C660" t="str">
            <v>Full-Time</v>
          </cell>
          <cell r="D660" t="str">
            <v>UCU</v>
          </cell>
          <cell r="E660">
            <v>40</v>
          </cell>
          <cell r="F660" t="str">
            <v>5019</v>
          </cell>
          <cell r="G660" t="str">
            <v>Transmission Eng MPS-General</v>
          </cell>
          <cell r="H660" t="str">
            <v>USU</v>
          </cell>
          <cell r="I660" t="str">
            <v>ES</v>
          </cell>
          <cell r="J660" t="str">
            <v>MPMOE</v>
          </cell>
          <cell r="K660" t="str">
            <v>1000</v>
          </cell>
          <cell r="L660" t="str">
            <v>MO-Raytown</v>
          </cell>
          <cell r="M660" t="str">
            <v>MO</v>
          </cell>
          <cell r="N660" t="str">
            <v>1541</v>
          </cell>
          <cell r="O660" t="str">
            <v>Engineer I</v>
          </cell>
          <cell r="P660" t="str">
            <v>00</v>
          </cell>
          <cell r="Q660" t="str">
            <v>Exempt</v>
          </cell>
          <cell r="R660" t="str">
            <v>2006-06-05</v>
          </cell>
          <cell r="S660" t="str">
            <v/>
          </cell>
          <cell r="T660" t="str">
            <v>2006-06-05</v>
          </cell>
        </row>
        <row r="661">
          <cell r="A661" t="str">
            <v>Elliott,Robert</v>
          </cell>
          <cell r="B661" t="str">
            <v>011053</v>
          </cell>
          <cell r="C661" t="str">
            <v>Full-Time</v>
          </cell>
          <cell r="D661" t="str">
            <v>UCU</v>
          </cell>
          <cell r="E661">
            <v>40</v>
          </cell>
          <cell r="F661" t="str">
            <v>5387</v>
          </cell>
          <cell r="G661" t="str">
            <v>Liberal Gas Field Svcs</v>
          </cell>
          <cell r="H661" t="str">
            <v>USU</v>
          </cell>
          <cell r="I661" t="str">
            <v>OP</v>
          </cell>
          <cell r="J661" t="str">
            <v>PNKSG</v>
          </cell>
          <cell r="K661" t="str">
            <v>1306</v>
          </cell>
          <cell r="L661" t="str">
            <v>KS-Liberal-General Welch</v>
          </cell>
          <cell r="M661" t="str">
            <v>KS</v>
          </cell>
          <cell r="N661" t="str">
            <v>1529</v>
          </cell>
          <cell r="O661" t="str">
            <v>Utility Service Technician</v>
          </cell>
          <cell r="P661" t="str">
            <v>00</v>
          </cell>
          <cell r="Q661" t="str">
            <v>Nonexempt</v>
          </cell>
          <cell r="R661" t="str">
            <v>2006-05-15</v>
          </cell>
          <cell r="S661" t="str">
            <v/>
          </cell>
          <cell r="T661" t="str">
            <v>2006-05-15</v>
          </cell>
        </row>
        <row r="662">
          <cell r="A662" t="str">
            <v>Ellis,Kathryn A</v>
          </cell>
          <cell r="B662" t="str">
            <v>001691</v>
          </cell>
          <cell r="C662" t="str">
            <v>Full-Time</v>
          </cell>
          <cell r="D662" t="str">
            <v>UCU</v>
          </cell>
          <cell r="E662">
            <v>40</v>
          </cell>
          <cell r="F662" t="str">
            <v>5403</v>
          </cell>
          <cell r="G662" t="str">
            <v>Burlington Network Ops</v>
          </cell>
          <cell r="H662" t="str">
            <v>USU</v>
          </cell>
          <cell r="I662" t="str">
            <v>OP</v>
          </cell>
          <cell r="J662" t="str">
            <v>PNCOG</v>
          </cell>
          <cell r="K662" t="str">
            <v>1151</v>
          </cell>
          <cell r="L662" t="str">
            <v>CO-Burlington-14th St</v>
          </cell>
          <cell r="M662" t="str">
            <v>CO</v>
          </cell>
          <cell r="N662" t="str">
            <v>1135</v>
          </cell>
          <cell r="O662" t="str">
            <v>Customer Service Associate Fie</v>
          </cell>
          <cell r="P662" t="str">
            <v>00</v>
          </cell>
          <cell r="Q662" t="str">
            <v>Nonexempt</v>
          </cell>
          <cell r="R662" t="str">
            <v>1979-08-01</v>
          </cell>
          <cell r="S662" t="str">
            <v/>
          </cell>
          <cell r="T662" t="str">
            <v>1979-08-01</v>
          </cell>
        </row>
        <row r="663">
          <cell r="A663" t="str">
            <v>Ellis,Shawn M</v>
          </cell>
          <cell r="B663" t="str">
            <v>010915</v>
          </cell>
          <cell r="C663" t="str">
            <v>Full-Time</v>
          </cell>
          <cell r="D663" t="str">
            <v>UCU</v>
          </cell>
          <cell r="E663">
            <v>40</v>
          </cell>
          <cell r="F663" t="str">
            <v>5344</v>
          </cell>
          <cell r="G663" t="str">
            <v>Warrensburg Elec Network Ops</v>
          </cell>
          <cell r="H663" t="str">
            <v>USU</v>
          </cell>
          <cell r="I663" t="str">
            <v>OP</v>
          </cell>
          <cell r="J663" t="str">
            <v>MPMOE</v>
          </cell>
          <cell r="K663" t="str">
            <v>1097</v>
          </cell>
          <cell r="L663" t="str">
            <v>MO-Warrensburg</v>
          </cell>
          <cell r="M663" t="str">
            <v>MO</v>
          </cell>
          <cell r="N663" t="str">
            <v>U2101</v>
          </cell>
          <cell r="O663" t="str">
            <v>Appren Lineman 1st 6mo</v>
          </cell>
          <cell r="P663" t="str">
            <v>24</v>
          </cell>
          <cell r="Q663" t="str">
            <v>Nonexempt</v>
          </cell>
          <cell r="R663" t="str">
            <v>2005-10-10</v>
          </cell>
          <cell r="S663" t="str">
            <v/>
          </cell>
          <cell r="T663" t="str">
            <v>2005-10-10</v>
          </cell>
        </row>
        <row r="664">
          <cell r="A664" t="str">
            <v>Elmore,Clara M</v>
          </cell>
          <cell r="B664" t="str">
            <v>010690</v>
          </cell>
          <cell r="C664" t="str">
            <v>Full-Time</v>
          </cell>
          <cell r="D664" t="str">
            <v>UCU</v>
          </cell>
          <cell r="E664">
            <v>40</v>
          </cell>
          <cell r="F664" t="str">
            <v>5702</v>
          </cell>
          <cell r="G664" t="str">
            <v>Customer Srv Ctr-Raytown</v>
          </cell>
          <cell r="H664" t="str">
            <v>USU</v>
          </cell>
          <cell r="I664" t="str">
            <v>CH</v>
          </cell>
          <cell r="J664" t="str">
            <v>NETCO</v>
          </cell>
          <cell r="K664" t="str">
            <v>1000</v>
          </cell>
          <cell r="L664" t="str">
            <v>MO-Raytown</v>
          </cell>
          <cell r="M664" t="str">
            <v>MO</v>
          </cell>
          <cell r="N664" t="str">
            <v>1047</v>
          </cell>
          <cell r="O664" t="str">
            <v>Customer Service Associate CC</v>
          </cell>
          <cell r="P664" t="str">
            <v>00</v>
          </cell>
          <cell r="Q664" t="str">
            <v>Nonexempt</v>
          </cell>
          <cell r="R664" t="str">
            <v>2005-03-07</v>
          </cell>
          <cell r="S664" t="str">
            <v/>
          </cell>
          <cell r="T664" t="str">
            <v>2005-03-07</v>
          </cell>
        </row>
        <row r="665">
          <cell r="A665" t="str">
            <v>Elmore,Clinique A</v>
          </cell>
          <cell r="B665" t="str">
            <v>010691</v>
          </cell>
          <cell r="C665" t="str">
            <v>Full-Time</v>
          </cell>
          <cell r="D665" t="str">
            <v>UCU</v>
          </cell>
          <cell r="E665">
            <v>40</v>
          </cell>
          <cell r="F665" t="str">
            <v>5702</v>
          </cell>
          <cell r="G665" t="str">
            <v>Customer Srv Ctr-Raytown</v>
          </cell>
          <cell r="H665" t="str">
            <v>USU</v>
          </cell>
          <cell r="I665" t="str">
            <v>CH</v>
          </cell>
          <cell r="J665" t="str">
            <v>NETCO</v>
          </cell>
          <cell r="K665" t="str">
            <v>1000</v>
          </cell>
          <cell r="L665" t="str">
            <v>MO-Raytown</v>
          </cell>
          <cell r="M665" t="str">
            <v>MO</v>
          </cell>
          <cell r="N665" t="str">
            <v>1047</v>
          </cell>
          <cell r="O665" t="str">
            <v>Customer Service Associate CC</v>
          </cell>
          <cell r="P665" t="str">
            <v>00</v>
          </cell>
          <cell r="Q665" t="str">
            <v>Nonexempt</v>
          </cell>
          <cell r="R665" t="str">
            <v>2005-03-07</v>
          </cell>
          <cell r="S665" t="str">
            <v/>
          </cell>
          <cell r="T665" t="str">
            <v>2005-03-07</v>
          </cell>
        </row>
        <row r="666">
          <cell r="A666" t="str">
            <v>Elrick,Jesse R</v>
          </cell>
          <cell r="B666" t="str">
            <v>002039</v>
          </cell>
          <cell r="C666" t="str">
            <v>Full-Time</v>
          </cell>
          <cell r="D666" t="str">
            <v>UCU</v>
          </cell>
          <cell r="E666">
            <v>40</v>
          </cell>
          <cell r="F666" t="str">
            <v>5403</v>
          </cell>
          <cell r="G666" t="str">
            <v>Burlington Network Ops</v>
          </cell>
          <cell r="H666" t="str">
            <v>USU</v>
          </cell>
          <cell r="I666" t="str">
            <v>OP</v>
          </cell>
          <cell r="J666" t="str">
            <v>PNCOG</v>
          </cell>
          <cell r="K666" t="str">
            <v>1151</v>
          </cell>
          <cell r="L666" t="str">
            <v>CO-Burlington-14th St</v>
          </cell>
          <cell r="M666" t="str">
            <v>CO</v>
          </cell>
          <cell r="N666" t="str">
            <v>1529</v>
          </cell>
          <cell r="O666" t="str">
            <v>Utility Service Technician</v>
          </cell>
          <cell r="P666" t="str">
            <v>00</v>
          </cell>
          <cell r="Q666" t="str">
            <v>Nonexempt</v>
          </cell>
          <cell r="R666" t="str">
            <v>1987-02-25</v>
          </cell>
          <cell r="S666" t="str">
            <v/>
          </cell>
          <cell r="T666" t="str">
            <v>1987-02-25</v>
          </cell>
        </row>
        <row r="667">
          <cell r="A667" t="str">
            <v>Elton,William M</v>
          </cell>
          <cell r="B667" t="str">
            <v>001650</v>
          </cell>
          <cell r="C667" t="str">
            <v>Full-Time</v>
          </cell>
          <cell r="D667" t="str">
            <v>UCU</v>
          </cell>
          <cell r="E667">
            <v>40</v>
          </cell>
          <cell r="F667" t="str">
            <v>5771</v>
          </cell>
          <cell r="G667" t="str">
            <v>NE Lincoln Region</v>
          </cell>
          <cell r="H667" t="str">
            <v>USU</v>
          </cell>
          <cell r="I667" t="str">
            <v>CS</v>
          </cell>
          <cell r="J667" t="str">
            <v>PNNEG</v>
          </cell>
          <cell r="K667" t="str">
            <v>1109</v>
          </cell>
          <cell r="L667" t="str">
            <v>NE-Lincoln</v>
          </cell>
          <cell r="M667" t="str">
            <v>NE</v>
          </cell>
          <cell r="N667" t="str">
            <v>1602</v>
          </cell>
          <cell r="O667" t="str">
            <v>Spec Service Tech (UN25)</v>
          </cell>
          <cell r="P667" t="str">
            <v>25</v>
          </cell>
          <cell r="Q667" t="str">
            <v>Nonexempt</v>
          </cell>
          <cell r="R667" t="str">
            <v>1979-01-01</v>
          </cell>
          <cell r="S667" t="str">
            <v/>
          </cell>
          <cell r="T667" t="str">
            <v>1979-01-01</v>
          </cell>
        </row>
        <row r="668">
          <cell r="A668" t="str">
            <v>Emma,Lorra L</v>
          </cell>
          <cell r="B668" t="str">
            <v>002755</v>
          </cell>
          <cell r="C668" t="str">
            <v>Full-Time</v>
          </cell>
          <cell r="D668" t="str">
            <v>UCU</v>
          </cell>
          <cell r="E668">
            <v>40</v>
          </cell>
          <cell r="F668" t="str">
            <v>6312</v>
          </cell>
          <cell r="G668" t="str">
            <v>Financial Mgmt-AQN Central Sup</v>
          </cell>
          <cell r="H668" t="str">
            <v>USU</v>
          </cell>
          <cell r="I668" t="str">
            <v>AT</v>
          </cell>
          <cell r="J668" t="str">
            <v>NETCO</v>
          </cell>
          <cell r="K668" t="str">
            <v>1082</v>
          </cell>
          <cell r="L668" t="str">
            <v>MO-Kansas City-W Ninth</v>
          </cell>
          <cell r="M668" t="str">
            <v>MO</v>
          </cell>
          <cell r="N668" t="str">
            <v>1030</v>
          </cell>
          <cell r="O668" t="str">
            <v>Mgr Financial Management</v>
          </cell>
          <cell r="P668" t="str">
            <v>00</v>
          </cell>
          <cell r="Q668" t="str">
            <v>Exempt</v>
          </cell>
          <cell r="R668" t="str">
            <v>1992-02-10</v>
          </cell>
          <cell r="S668" t="str">
            <v/>
          </cell>
          <cell r="T668" t="str">
            <v>1992-02-10</v>
          </cell>
        </row>
        <row r="669">
          <cell r="A669" t="str">
            <v>Emo,Debra L</v>
          </cell>
          <cell r="B669" t="str">
            <v>000990</v>
          </cell>
          <cell r="C669" t="str">
            <v>Full-Time</v>
          </cell>
          <cell r="D669" t="str">
            <v>UCU</v>
          </cell>
          <cell r="E669">
            <v>40</v>
          </cell>
          <cell r="F669" t="str">
            <v>1003</v>
          </cell>
          <cell r="G669" t="str">
            <v>Sibley General</v>
          </cell>
          <cell r="H669" t="str">
            <v>USU</v>
          </cell>
          <cell r="I669" t="str">
            <v>PS</v>
          </cell>
          <cell r="J669" t="str">
            <v>MPMOE</v>
          </cell>
          <cell r="K669" t="str">
            <v>1095</v>
          </cell>
          <cell r="L669" t="str">
            <v>MO-Sibley</v>
          </cell>
          <cell r="M669" t="str">
            <v>MO</v>
          </cell>
          <cell r="N669" t="str">
            <v>U344</v>
          </cell>
          <cell r="O669" t="str">
            <v>Plant Assistant</v>
          </cell>
          <cell r="P669" t="str">
            <v>24</v>
          </cell>
          <cell r="Q669" t="str">
            <v>Nonexempt</v>
          </cell>
          <cell r="R669" t="str">
            <v>1977-12-21</v>
          </cell>
          <cell r="S669" t="str">
            <v/>
          </cell>
          <cell r="T669" t="str">
            <v>1977-12-21</v>
          </cell>
        </row>
        <row r="670">
          <cell r="A670" t="str">
            <v>Empson,Jon R</v>
          </cell>
          <cell r="B670" t="str">
            <v>002392</v>
          </cell>
          <cell r="C670" t="str">
            <v>Full-Time</v>
          </cell>
          <cell r="D670" t="str">
            <v>UCU</v>
          </cell>
          <cell r="E670">
            <v>40</v>
          </cell>
          <cell r="F670" t="str">
            <v>6370</v>
          </cell>
          <cell r="G670" t="str">
            <v>Regulatory Administration</v>
          </cell>
          <cell r="H670" t="str">
            <v>USU</v>
          </cell>
          <cell r="I670" t="str">
            <v>SM</v>
          </cell>
          <cell r="J670" t="str">
            <v>NETCO</v>
          </cell>
          <cell r="K670" t="str">
            <v>1143</v>
          </cell>
          <cell r="L670" t="str">
            <v>NE-Omaha-Capitol Ave</v>
          </cell>
          <cell r="M670" t="str">
            <v>NE</v>
          </cell>
          <cell r="N670" t="str">
            <v>3119</v>
          </cell>
          <cell r="O670" t="str">
            <v>SVP Regulated Operations</v>
          </cell>
          <cell r="P670" t="str">
            <v>00</v>
          </cell>
          <cell r="Q670" t="str">
            <v>Exempt</v>
          </cell>
          <cell r="R670" t="str">
            <v>1986-08-16</v>
          </cell>
          <cell r="S670" t="str">
            <v/>
          </cell>
          <cell r="T670" t="str">
            <v>1986-08-16</v>
          </cell>
        </row>
        <row r="671">
          <cell r="A671" t="str">
            <v>Engelmann,John L</v>
          </cell>
          <cell r="B671" t="str">
            <v>008448</v>
          </cell>
          <cell r="C671" t="str">
            <v>Full-Time</v>
          </cell>
          <cell r="D671" t="str">
            <v>UCU</v>
          </cell>
          <cell r="E671">
            <v>40</v>
          </cell>
          <cell r="F671" t="str">
            <v>6124</v>
          </cell>
          <cell r="G671" t="str">
            <v>Community Relations MO</v>
          </cell>
          <cell r="H671" t="str">
            <v>USU</v>
          </cell>
          <cell r="I671" t="str">
            <v>CR</v>
          </cell>
          <cell r="J671" t="str">
            <v>NETCO</v>
          </cell>
          <cell r="K671" t="str">
            <v>1000</v>
          </cell>
          <cell r="L671" t="str">
            <v>MO-Raytown</v>
          </cell>
          <cell r="M671" t="str">
            <v>MO</v>
          </cell>
          <cell r="N671" t="str">
            <v>3074</v>
          </cell>
          <cell r="O671" t="str">
            <v>Mgr External Affairs</v>
          </cell>
          <cell r="P671" t="str">
            <v>00</v>
          </cell>
          <cell r="Q671" t="str">
            <v>Exempt</v>
          </cell>
          <cell r="R671" t="str">
            <v>2001-06-18</v>
          </cell>
          <cell r="S671" t="str">
            <v/>
          </cell>
          <cell r="T671" t="str">
            <v>2001-06-18</v>
          </cell>
        </row>
        <row r="672">
          <cell r="A672" t="str">
            <v>Engeman,Ronald M</v>
          </cell>
          <cell r="B672" t="str">
            <v>000747</v>
          </cell>
          <cell r="C672" t="str">
            <v>Full-Time</v>
          </cell>
          <cell r="D672" t="str">
            <v>UCU</v>
          </cell>
          <cell r="E672">
            <v>40</v>
          </cell>
          <cell r="F672" t="str">
            <v>1003</v>
          </cell>
          <cell r="G672" t="str">
            <v>Sibley General</v>
          </cell>
          <cell r="H672" t="str">
            <v>USU</v>
          </cell>
          <cell r="I672" t="str">
            <v>PS</v>
          </cell>
          <cell r="J672" t="str">
            <v>MPMOE</v>
          </cell>
          <cell r="K672" t="str">
            <v>1095</v>
          </cell>
          <cell r="L672" t="str">
            <v>MO-Sibley</v>
          </cell>
          <cell r="M672" t="str">
            <v>MO</v>
          </cell>
          <cell r="N672" t="str">
            <v>U335</v>
          </cell>
          <cell r="O672" t="str">
            <v>Utilityman</v>
          </cell>
          <cell r="P672" t="str">
            <v>24</v>
          </cell>
          <cell r="Q672" t="str">
            <v>Nonexempt</v>
          </cell>
          <cell r="R672" t="str">
            <v>1978-05-24</v>
          </cell>
          <cell r="S672" t="str">
            <v/>
          </cell>
          <cell r="T672" t="str">
            <v>1978-05-24</v>
          </cell>
        </row>
        <row r="673">
          <cell r="A673" t="str">
            <v>Engling,Anthony J</v>
          </cell>
          <cell r="B673" t="str">
            <v>002247</v>
          </cell>
          <cell r="C673" t="str">
            <v>Full-Time</v>
          </cell>
          <cell r="D673" t="str">
            <v>UCU</v>
          </cell>
          <cell r="E673">
            <v>40</v>
          </cell>
          <cell r="F673" t="str">
            <v>5460</v>
          </cell>
          <cell r="G673" t="str">
            <v>Iowa Dubuque Net Ops</v>
          </cell>
          <cell r="H673" t="str">
            <v>USU</v>
          </cell>
          <cell r="I673" t="str">
            <v>OP</v>
          </cell>
          <cell r="J673" t="str">
            <v>PNIAG</v>
          </cell>
          <cell r="K673" t="str">
            <v>1019</v>
          </cell>
          <cell r="L673" t="str">
            <v>IA-Dubuque-Cedar Cross Rd</v>
          </cell>
          <cell r="M673" t="str">
            <v>IA</v>
          </cell>
          <cell r="N673" t="str">
            <v>3172</v>
          </cell>
          <cell r="O673" t="str">
            <v>Sr Lead Operations</v>
          </cell>
          <cell r="P673" t="str">
            <v>00</v>
          </cell>
          <cell r="Q673" t="str">
            <v>Exempt</v>
          </cell>
          <cell r="R673" t="str">
            <v>1989-06-01</v>
          </cell>
          <cell r="S673" t="str">
            <v/>
          </cell>
          <cell r="T673" t="str">
            <v>1989-06-01</v>
          </cell>
        </row>
        <row r="674">
          <cell r="A674" t="str">
            <v>Eoff,George A</v>
          </cell>
          <cell r="B674" t="str">
            <v>001033</v>
          </cell>
          <cell r="C674" t="str">
            <v>Full-Time</v>
          </cell>
          <cell r="D674" t="str">
            <v>UCU</v>
          </cell>
          <cell r="E674">
            <v>40</v>
          </cell>
          <cell r="F674" t="str">
            <v>5004</v>
          </cell>
          <cell r="G674" t="str">
            <v>Transmisson Ln Const&amp;Maint-MPS</v>
          </cell>
          <cell r="H674" t="str">
            <v>USU</v>
          </cell>
          <cell r="I674" t="str">
            <v>TS</v>
          </cell>
          <cell r="J674" t="str">
            <v>MPMOE</v>
          </cell>
          <cell r="K674" t="str">
            <v>1090</v>
          </cell>
          <cell r="L674" t="str">
            <v>MO-Oak Grove</v>
          </cell>
          <cell r="M674" t="str">
            <v>MO</v>
          </cell>
          <cell r="N674" t="str">
            <v>3087</v>
          </cell>
          <cell r="O674" t="str">
            <v>Operations Supv Field</v>
          </cell>
          <cell r="P674" t="str">
            <v>00</v>
          </cell>
          <cell r="Q674" t="str">
            <v>Exempt</v>
          </cell>
          <cell r="R674" t="str">
            <v>1988-09-27</v>
          </cell>
          <cell r="S674" t="str">
            <v/>
          </cell>
          <cell r="T674" t="str">
            <v>1988-09-27</v>
          </cell>
        </row>
        <row r="675">
          <cell r="A675" t="str">
            <v>Epley,Jacob A</v>
          </cell>
          <cell r="B675" t="str">
            <v>010778</v>
          </cell>
          <cell r="C675" t="str">
            <v>Full-Time</v>
          </cell>
          <cell r="D675" t="str">
            <v>UCU</v>
          </cell>
          <cell r="E675">
            <v>40</v>
          </cell>
          <cell r="F675" t="str">
            <v>5310</v>
          </cell>
          <cell r="G675" t="str">
            <v>Northern KS Elec Network Ops</v>
          </cell>
          <cell r="H675" t="str">
            <v>USU</v>
          </cell>
          <cell r="I675" t="str">
            <v>OP</v>
          </cell>
          <cell r="J675" t="str">
            <v>WPKSE</v>
          </cell>
          <cell r="K675" t="str">
            <v>1045</v>
          </cell>
          <cell r="L675" t="str">
            <v>KS-Phillipsburg</v>
          </cell>
          <cell r="M675" t="str">
            <v>KS</v>
          </cell>
          <cell r="N675" t="str">
            <v>1705</v>
          </cell>
          <cell r="O675" t="str">
            <v>Appren Lineman (UN22)</v>
          </cell>
          <cell r="P675" t="str">
            <v>22</v>
          </cell>
          <cell r="Q675" t="str">
            <v>Nonexempt</v>
          </cell>
          <cell r="R675" t="str">
            <v>2005-05-23</v>
          </cell>
          <cell r="S675" t="str">
            <v/>
          </cell>
          <cell r="T675" t="str">
            <v>2005-05-23</v>
          </cell>
        </row>
        <row r="676">
          <cell r="A676" t="str">
            <v>Erb,Donald D</v>
          </cell>
          <cell r="B676" t="str">
            <v>000476</v>
          </cell>
          <cell r="C676" t="str">
            <v>Full-Time</v>
          </cell>
          <cell r="D676" t="str">
            <v>UCU</v>
          </cell>
          <cell r="E676">
            <v>40</v>
          </cell>
          <cell r="F676" t="str">
            <v>5312</v>
          </cell>
          <cell r="G676" t="str">
            <v>Central KS Elec Network Ops</v>
          </cell>
          <cell r="H676" t="str">
            <v>USU</v>
          </cell>
          <cell r="I676" t="str">
            <v>OP</v>
          </cell>
          <cell r="J676" t="str">
            <v>WPKSE</v>
          </cell>
          <cell r="K676" t="str">
            <v>1033</v>
          </cell>
          <cell r="L676" t="str">
            <v>KS-Great Bend-Second Ave</v>
          </cell>
          <cell r="M676" t="str">
            <v>KS</v>
          </cell>
          <cell r="N676" t="str">
            <v>1704</v>
          </cell>
          <cell r="O676" t="str">
            <v>Journeyman Lineman (UN22)</v>
          </cell>
          <cell r="P676" t="str">
            <v>22</v>
          </cell>
          <cell r="Q676" t="str">
            <v>Nonexempt</v>
          </cell>
          <cell r="R676" t="str">
            <v>1978-10-02</v>
          </cell>
          <cell r="S676" t="str">
            <v>1981-02-09</v>
          </cell>
          <cell r="T676" t="str">
            <v>1978-12-09</v>
          </cell>
        </row>
        <row r="677">
          <cell r="A677" t="str">
            <v>Erck,Kristy L</v>
          </cell>
          <cell r="B677" t="str">
            <v>010538</v>
          </cell>
          <cell r="C677" t="str">
            <v>Full-Time</v>
          </cell>
          <cell r="D677" t="str">
            <v>UCU</v>
          </cell>
          <cell r="E677">
            <v>40</v>
          </cell>
          <cell r="F677" t="str">
            <v>4186</v>
          </cell>
          <cell r="G677" t="str">
            <v>Risk Assessment &amp; Audit Srvs</v>
          </cell>
          <cell r="H677" t="str">
            <v>ESF</v>
          </cell>
          <cell r="I677" t="str">
            <v>CP</v>
          </cell>
          <cell r="J677" t="str">
            <v>AQLCP</v>
          </cell>
          <cell r="K677" t="str">
            <v>1082</v>
          </cell>
          <cell r="L677" t="str">
            <v>MO-Kansas City-W Ninth</v>
          </cell>
          <cell r="M677" t="str">
            <v>MO</v>
          </cell>
          <cell r="N677" t="str">
            <v>1039</v>
          </cell>
          <cell r="O677" t="str">
            <v>Sr Auditor</v>
          </cell>
          <cell r="P677" t="str">
            <v>00</v>
          </cell>
          <cell r="Q677" t="str">
            <v>Exempt</v>
          </cell>
          <cell r="R677" t="str">
            <v>2004-08-30</v>
          </cell>
          <cell r="S677" t="str">
            <v/>
          </cell>
          <cell r="T677" t="str">
            <v>2004-08-30</v>
          </cell>
        </row>
        <row r="678">
          <cell r="A678" t="str">
            <v>Erhart,Ashley L</v>
          </cell>
          <cell r="B678" t="str">
            <v>010279</v>
          </cell>
          <cell r="C678" t="str">
            <v>Full-Time</v>
          </cell>
          <cell r="D678" t="str">
            <v>UCU</v>
          </cell>
          <cell r="E678">
            <v>40</v>
          </cell>
          <cell r="F678" t="str">
            <v>5771</v>
          </cell>
          <cell r="G678" t="str">
            <v>NE Lincoln Region</v>
          </cell>
          <cell r="H678" t="str">
            <v>USU</v>
          </cell>
          <cell r="I678" t="str">
            <v>CS</v>
          </cell>
          <cell r="J678" t="str">
            <v>PNNEG</v>
          </cell>
          <cell r="K678" t="str">
            <v>1109</v>
          </cell>
          <cell r="L678" t="str">
            <v>NE-Lincoln</v>
          </cell>
          <cell r="M678" t="str">
            <v>NE</v>
          </cell>
          <cell r="N678" t="str">
            <v>1608</v>
          </cell>
          <cell r="O678" t="str">
            <v>C&amp;M Mechanic A (UN25)</v>
          </cell>
          <cell r="P678" t="str">
            <v>25</v>
          </cell>
          <cell r="Q678" t="str">
            <v>Nonexempt</v>
          </cell>
          <cell r="R678" t="str">
            <v>2003-11-10</v>
          </cell>
          <cell r="S678" t="str">
            <v/>
          </cell>
          <cell r="T678" t="str">
            <v>2003-11-10</v>
          </cell>
        </row>
        <row r="679">
          <cell r="A679" t="str">
            <v>Erickson,Christopher M</v>
          </cell>
          <cell r="B679" t="str">
            <v>010833</v>
          </cell>
          <cell r="C679" t="str">
            <v>Full-Time</v>
          </cell>
          <cell r="D679" t="str">
            <v>UCU</v>
          </cell>
          <cell r="E679">
            <v>40</v>
          </cell>
          <cell r="F679" t="str">
            <v>5772</v>
          </cell>
          <cell r="G679" t="str">
            <v>NE South Region</v>
          </cell>
          <cell r="H679" t="str">
            <v>USU</v>
          </cell>
          <cell r="I679" t="str">
            <v>CS</v>
          </cell>
          <cell r="J679" t="str">
            <v>PNNEG</v>
          </cell>
          <cell r="K679" t="str">
            <v>1101</v>
          </cell>
          <cell r="L679" t="str">
            <v>NE-Auburn</v>
          </cell>
          <cell r="M679" t="str">
            <v>NE</v>
          </cell>
          <cell r="N679" t="str">
            <v>1534</v>
          </cell>
          <cell r="O679" t="str">
            <v>Utility Specialist</v>
          </cell>
          <cell r="P679" t="str">
            <v>00</v>
          </cell>
          <cell r="Q679" t="str">
            <v>Nonexempt</v>
          </cell>
          <cell r="R679" t="str">
            <v>2005-07-25</v>
          </cell>
          <cell r="S679" t="str">
            <v/>
          </cell>
          <cell r="T679" t="str">
            <v>2005-07-25</v>
          </cell>
        </row>
        <row r="680">
          <cell r="A680" t="str">
            <v>Erickson,James L</v>
          </cell>
          <cell r="B680" t="str">
            <v>001493</v>
          </cell>
          <cell r="C680" t="str">
            <v>Full-Time</v>
          </cell>
          <cell r="D680" t="str">
            <v>UCU</v>
          </cell>
          <cell r="E680">
            <v>40</v>
          </cell>
          <cell r="F680" t="str">
            <v>6173</v>
          </cell>
          <cell r="G680" t="str">
            <v>MN Gas VP HQ</v>
          </cell>
          <cell r="H680" t="str">
            <v>USU</v>
          </cell>
          <cell r="I680" t="str">
            <v>CC</v>
          </cell>
          <cell r="J680" t="str">
            <v>NETCO</v>
          </cell>
          <cell r="K680" t="str">
            <v>1068</v>
          </cell>
          <cell r="L680" t="str">
            <v>MN-Rochester</v>
          </cell>
          <cell r="M680" t="str">
            <v>MN</v>
          </cell>
          <cell r="N680" t="str">
            <v>3087</v>
          </cell>
          <cell r="O680" t="str">
            <v>Operations Supv Field</v>
          </cell>
          <cell r="P680" t="str">
            <v>00</v>
          </cell>
          <cell r="Q680" t="str">
            <v>Exempt</v>
          </cell>
          <cell r="R680" t="str">
            <v>1969-12-29</v>
          </cell>
          <cell r="S680" t="str">
            <v/>
          </cell>
          <cell r="T680" t="str">
            <v>1969-12-29</v>
          </cell>
        </row>
        <row r="681">
          <cell r="A681" t="str">
            <v>Erickson,Michael J</v>
          </cell>
          <cell r="B681" t="str">
            <v>002030</v>
          </cell>
          <cell r="C681" t="str">
            <v>Full-Time</v>
          </cell>
          <cell r="D681" t="str">
            <v>UCU</v>
          </cell>
          <cell r="E681">
            <v>40</v>
          </cell>
          <cell r="F681" t="str">
            <v>5254</v>
          </cell>
          <cell r="G681" t="str">
            <v>Network Gas Stds &amp; Safety Trng</v>
          </cell>
          <cell r="H681" t="str">
            <v>USU</v>
          </cell>
          <cell r="I681" t="str">
            <v>NM</v>
          </cell>
          <cell r="J681" t="str">
            <v>NETCO</v>
          </cell>
          <cell r="K681" t="str">
            <v>1143</v>
          </cell>
          <cell r="L681" t="str">
            <v>NE-Omaha-Capitol Ave</v>
          </cell>
          <cell r="M681" t="str">
            <v>NE</v>
          </cell>
          <cell r="N681" t="str">
            <v>1741</v>
          </cell>
          <cell r="O681" t="str">
            <v>Engineering Tech</v>
          </cell>
          <cell r="P681" t="str">
            <v>00</v>
          </cell>
          <cell r="Q681" t="str">
            <v>Exempt</v>
          </cell>
          <cell r="R681" t="str">
            <v>1980-06-23</v>
          </cell>
          <cell r="S681" t="str">
            <v/>
          </cell>
          <cell r="T681" t="str">
            <v>1982-09-01</v>
          </cell>
        </row>
        <row r="682">
          <cell r="A682" t="str">
            <v>Ernst,Mark A</v>
          </cell>
          <cell r="B682" t="str">
            <v>002195</v>
          </cell>
          <cell r="C682" t="str">
            <v>Full-Time</v>
          </cell>
          <cell r="D682" t="str">
            <v>UCU</v>
          </cell>
          <cell r="E682">
            <v>40</v>
          </cell>
          <cell r="F682" t="str">
            <v>6168</v>
          </cell>
          <cell r="G682" t="str">
            <v>Iowa Field Measurement</v>
          </cell>
          <cell r="H682" t="str">
            <v>USU</v>
          </cell>
          <cell r="I682" t="str">
            <v>DG</v>
          </cell>
          <cell r="J682" t="str">
            <v>PNIAG</v>
          </cell>
          <cell r="K682" t="str">
            <v>1019</v>
          </cell>
          <cell r="L682" t="str">
            <v>IA-Dubuque-Cedar Cross Rd</v>
          </cell>
          <cell r="M682" t="str">
            <v>IA</v>
          </cell>
          <cell r="N682" t="str">
            <v>3086</v>
          </cell>
          <cell r="O682" t="str">
            <v>Operations Mgr</v>
          </cell>
          <cell r="P682" t="str">
            <v>00</v>
          </cell>
          <cell r="Q682" t="str">
            <v>Exempt</v>
          </cell>
          <cell r="R682" t="str">
            <v>1990-02-01</v>
          </cell>
          <cell r="S682" t="str">
            <v/>
          </cell>
          <cell r="T682" t="str">
            <v>1990-02-01</v>
          </cell>
        </row>
        <row r="683">
          <cell r="A683" t="str">
            <v>Escareno,Phillip J</v>
          </cell>
          <cell r="B683" t="str">
            <v>001789</v>
          </cell>
          <cell r="C683" t="str">
            <v>Full-Time</v>
          </cell>
          <cell r="D683" t="str">
            <v>UCU</v>
          </cell>
          <cell r="E683">
            <v>40</v>
          </cell>
          <cell r="F683" t="str">
            <v>5386</v>
          </cell>
          <cell r="G683" t="str">
            <v>Garden City Gas Field Svcs</v>
          </cell>
          <cell r="H683" t="str">
            <v>USU</v>
          </cell>
          <cell r="I683" t="str">
            <v>OP</v>
          </cell>
          <cell r="J683" t="str">
            <v>PNKSG</v>
          </cell>
          <cell r="K683" t="str">
            <v>1035</v>
          </cell>
          <cell r="L683" t="str">
            <v>KS-Garden City-Ninth St</v>
          </cell>
          <cell r="M683" t="str">
            <v>KS</v>
          </cell>
          <cell r="N683" t="str">
            <v>3087</v>
          </cell>
          <cell r="O683" t="str">
            <v>Operations Supv Field</v>
          </cell>
          <cell r="P683" t="str">
            <v>00</v>
          </cell>
          <cell r="Q683" t="str">
            <v>Exempt</v>
          </cell>
          <cell r="R683" t="str">
            <v>1981-09-01</v>
          </cell>
          <cell r="S683" t="str">
            <v/>
          </cell>
          <cell r="T683" t="str">
            <v>1981-09-01</v>
          </cell>
        </row>
        <row r="684">
          <cell r="A684" t="str">
            <v>Esler,Edwin E</v>
          </cell>
          <cell r="B684" t="str">
            <v>000027</v>
          </cell>
          <cell r="C684" t="str">
            <v>Full-Time</v>
          </cell>
          <cell r="D684" t="str">
            <v>UCU</v>
          </cell>
          <cell r="E684">
            <v>40</v>
          </cell>
          <cell r="F684" t="str">
            <v>5824</v>
          </cell>
          <cell r="G684" t="str">
            <v>Thief River Falls</v>
          </cell>
          <cell r="H684" t="str">
            <v>USU</v>
          </cell>
          <cell r="I684" t="str">
            <v>CS</v>
          </cell>
          <cell r="J684" t="str">
            <v>NMMNG</v>
          </cell>
          <cell r="K684" t="str">
            <v>1122</v>
          </cell>
          <cell r="L684" t="str">
            <v>MN-Crosby</v>
          </cell>
          <cell r="M684" t="str">
            <v>MN</v>
          </cell>
          <cell r="N684" t="str">
            <v>1596</v>
          </cell>
          <cell r="O684" t="str">
            <v>Service Tech Class 3 (UN26)</v>
          </cell>
          <cell r="P684" t="str">
            <v>26</v>
          </cell>
          <cell r="Q684" t="str">
            <v>Nonexempt</v>
          </cell>
          <cell r="R684" t="str">
            <v>1990-10-05</v>
          </cell>
          <cell r="S684" t="str">
            <v/>
          </cell>
          <cell r="T684" t="str">
            <v>1990-10-05</v>
          </cell>
        </row>
        <row r="685">
          <cell r="A685" t="str">
            <v>Eslinger,Scott E</v>
          </cell>
          <cell r="B685" t="str">
            <v>000319</v>
          </cell>
          <cell r="C685" t="str">
            <v>Full-Time</v>
          </cell>
          <cell r="D685" t="str">
            <v>UCU</v>
          </cell>
          <cell r="E685">
            <v>40</v>
          </cell>
          <cell r="F685" t="str">
            <v>5372</v>
          </cell>
          <cell r="G685" t="str">
            <v>CO Substation Maintenance</v>
          </cell>
          <cell r="H685" t="str">
            <v>USU</v>
          </cell>
          <cell r="I685" t="str">
            <v>OP</v>
          </cell>
          <cell r="J685" t="str">
            <v>WPCOE</v>
          </cell>
          <cell r="K685" t="str">
            <v>1011</v>
          </cell>
          <cell r="L685" t="str">
            <v>CO-Pueblo-S Victoria Ave</v>
          </cell>
          <cell r="M685" t="str">
            <v>CO</v>
          </cell>
          <cell r="N685" t="str">
            <v>1684</v>
          </cell>
          <cell r="O685" t="str">
            <v>Construction Foreman (UN21)</v>
          </cell>
          <cell r="P685" t="str">
            <v>21</v>
          </cell>
          <cell r="Q685" t="str">
            <v>Nonexempt</v>
          </cell>
          <cell r="R685" t="str">
            <v>1970-02-09</v>
          </cell>
          <cell r="S685" t="str">
            <v/>
          </cell>
          <cell r="T685" t="str">
            <v>1970-02-09</v>
          </cell>
        </row>
        <row r="686">
          <cell r="A686" t="str">
            <v>Espinoza,Daniel L</v>
          </cell>
          <cell r="B686" t="str">
            <v>009864</v>
          </cell>
          <cell r="C686" t="str">
            <v>Full-Time</v>
          </cell>
          <cell r="D686" t="str">
            <v>UCU</v>
          </cell>
          <cell r="E686">
            <v>40</v>
          </cell>
          <cell r="F686" t="str">
            <v>5303</v>
          </cell>
          <cell r="G686" t="str">
            <v>Pueblo Network Ops</v>
          </cell>
          <cell r="H686" t="str">
            <v>USU</v>
          </cell>
          <cell r="I686" t="str">
            <v>OP</v>
          </cell>
          <cell r="J686" t="str">
            <v>WPCOE</v>
          </cell>
          <cell r="K686" t="str">
            <v>1011</v>
          </cell>
          <cell r="L686" t="str">
            <v>CO-Pueblo-S Victoria Ave</v>
          </cell>
          <cell r="M686" t="str">
            <v>CO</v>
          </cell>
          <cell r="N686" t="str">
            <v>1675</v>
          </cell>
          <cell r="O686" t="str">
            <v>Utility Person (UN21)</v>
          </cell>
          <cell r="P686" t="str">
            <v>21</v>
          </cell>
          <cell r="Q686" t="str">
            <v>Nonexempt</v>
          </cell>
          <cell r="R686" t="str">
            <v>2002-08-30</v>
          </cell>
          <cell r="S686" t="str">
            <v>2005-01-31</v>
          </cell>
          <cell r="T686" t="str">
            <v>2002-08-30</v>
          </cell>
        </row>
        <row r="687">
          <cell r="A687" t="str">
            <v>Espinoza,Samuel M</v>
          </cell>
          <cell r="B687" t="str">
            <v>000642</v>
          </cell>
          <cell r="C687" t="str">
            <v>Full-Time</v>
          </cell>
          <cell r="D687" t="str">
            <v>UCU</v>
          </cell>
          <cell r="E687">
            <v>40</v>
          </cell>
          <cell r="F687" t="str">
            <v>6179</v>
          </cell>
          <cell r="G687" t="str">
            <v>CO Elect Fleet Mgmt</v>
          </cell>
          <cell r="H687" t="str">
            <v>USU</v>
          </cell>
          <cell r="I687" t="str">
            <v>MP</v>
          </cell>
          <cell r="J687" t="str">
            <v>WPCOE</v>
          </cell>
          <cell r="K687" t="str">
            <v>1011</v>
          </cell>
          <cell r="L687" t="str">
            <v>CO-Pueblo-S Victoria Ave</v>
          </cell>
          <cell r="M687" t="str">
            <v>CO</v>
          </cell>
          <cell r="N687" t="str">
            <v>1829</v>
          </cell>
          <cell r="O687" t="str">
            <v>Supv Fleet Operations</v>
          </cell>
          <cell r="P687" t="str">
            <v>00</v>
          </cell>
          <cell r="Q687" t="str">
            <v>Exempt</v>
          </cell>
          <cell r="R687" t="str">
            <v>1974-11-29</v>
          </cell>
          <cell r="S687" t="str">
            <v/>
          </cell>
          <cell r="T687" t="str">
            <v>1974-11-29</v>
          </cell>
        </row>
        <row r="688">
          <cell r="A688" t="str">
            <v>Esquivel,Daniel J</v>
          </cell>
          <cell r="B688" t="str">
            <v>002078</v>
          </cell>
          <cell r="C688" t="str">
            <v>Full-Time</v>
          </cell>
          <cell r="D688" t="str">
            <v>UCU</v>
          </cell>
          <cell r="E688">
            <v>40</v>
          </cell>
          <cell r="F688" t="str">
            <v>5773</v>
          </cell>
          <cell r="G688" t="str">
            <v>NE Cath Prot &amp; Measurement</v>
          </cell>
          <cell r="H688" t="str">
            <v>USU</v>
          </cell>
          <cell r="I688" t="str">
            <v>CS</v>
          </cell>
          <cell r="J688" t="str">
            <v>PNNEG</v>
          </cell>
          <cell r="K688" t="str">
            <v>1109</v>
          </cell>
          <cell r="L688" t="str">
            <v>NE-Lincoln</v>
          </cell>
          <cell r="M688" t="str">
            <v>NE</v>
          </cell>
          <cell r="N688" t="str">
            <v>1616</v>
          </cell>
          <cell r="O688" t="str">
            <v>Spec C LD Tech (UN25)</v>
          </cell>
          <cell r="P688" t="str">
            <v>25</v>
          </cell>
          <cell r="Q688" t="str">
            <v>Nonexempt</v>
          </cell>
          <cell r="R688" t="str">
            <v>1977-05-23</v>
          </cell>
          <cell r="S688" t="str">
            <v/>
          </cell>
          <cell r="T688" t="str">
            <v>1977-05-23</v>
          </cell>
        </row>
        <row r="689">
          <cell r="A689" t="str">
            <v>Essig,Rex Doyle</v>
          </cell>
          <cell r="B689" t="str">
            <v>000809</v>
          </cell>
          <cell r="C689" t="str">
            <v>Full-Time</v>
          </cell>
          <cell r="D689" t="str">
            <v>UCU</v>
          </cell>
          <cell r="E689">
            <v>40</v>
          </cell>
          <cell r="F689" t="str">
            <v>1003</v>
          </cell>
          <cell r="G689" t="str">
            <v>Sibley General</v>
          </cell>
          <cell r="H689" t="str">
            <v>USU</v>
          </cell>
          <cell r="I689" t="str">
            <v>PS</v>
          </cell>
          <cell r="J689" t="str">
            <v>MPMOE</v>
          </cell>
          <cell r="K689" t="str">
            <v>1095</v>
          </cell>
          <cell r="L689" t="str">
            <v>MO-Sibley</v>
          </cell>
          <cell r="M689" t="str">
            <v>MO</v>
          </cell>
          <cell r="N689" t="str">
            <v>U308</v>
          </cell>
          <cell r="O689" t="str">
            <v>Operator Sibley</v>
          </cell>
          <cell r="P689" t="str">
            <v>24</v>
          </cell>
          <cell r="Q689" t="str">
            <v>Nonexempt</v>
          </cell>
          <cell r="R689" t="str">
            <v>1969-09-22</v>
          </cell>
          <cell r="S689" t="str">
            <v/>
          </cell>
          <cell r="T689" t="str">
            <v>1969-09-22</v>
          </cell>
        </row>
        <row r="690">
          <cell r="A690" t="str">
            <v>Estell,Travis M</v>
          </cell>
          <cell r="B690" t="str">
            <v>010105</v>
          </cell>
          <cell r="C690" t="str">
            <v>Full-Time</v>
          </cell>
          <cell r="D690" t="str">
            <v>UCU</v>
          </cell>
          <cell r="E690">
            <v>40</v>
          </cell>
          <cell r="F690" t="str">
            <v>5731</v>
          </cell>
          <cell r="G690" t="str">
            <v>Iowa Council Bluffs Cust Serv</v>
          </cell>
          <cell r="H690" t="str">
            <v>USU</v>
          </cell>
          <cell r="I690" t="str">
            <v>CS</v>
          </cell>
          <cell r="J690" t="str">
            <v>PNIAG</v>
          </cell>
          <cell r="K690" t="str">
            <v>1015</v>
          </cell>
          <cell r="L690" t="str">
            <v>IA-Council Bluffs-W Broadway</v>
          </cell>
          <cell r="M690" t="str">
            <v>IA</v>
          </cell>
          <cell r="N690" t="str">
            <v>3105</v>
          </cell>
          <cell r="O690" t="str">
            <v>Meter Reader (UN28)</v>
          </cell>
          <cell r="P690" t="str">
            <v>28</v>
          </cell>
          <cell r="Q690" t="str">
            <v>Nonexempt</v>
          </cell>
          <cell r="R690" t="str">
            <v>2003-06-30</v>
          </cell>
          <cell r="S690" t="str">
            <v/>
          </cell>
          <cell r="T690" t="str">
            <v>2003-06-30</v>
          </cell>
        </row>
        <row r="691">
          <cell r="A691" t="str">
            <v>Estrada,Robbie A</v>
          </cell>
          <cell r="B691" t="str">
            <v>010381</v>
          </cell>
          <cell r="C691" t="str">
            <v>Full-Time</v>
          </cell>
          <cell r="D691" t="str">
            <v>UCU</v>
          </cell>
          <cell r="E691">
            <v>40</v>
          </cell>
          <cell r="F691" t="str">
            <v>5870</v>
          </cell>
          <cell r="G691" t="str">
            <v>Pueblo Meter Reading</v>
          </cell>
          <cell r="H691" t="str">
            <v>USU</v>
          </cell>
          <cell r="I691" t="str">
            <v>CS</v>
          </cell>
          <cell r="J691" t="str">
            <v>WPCOE</v>
          </cell>
          <cell r="K691" t="str">
            <v>1011</v>
          </cell>
          <cell r="L691" t="str">
            <v>CO-Pueblo-S Victoria Ave</v>
          </cell>
          <cell r="M691" t="str">
            <v>CO</v>
          </cell>
          <cell r="N691" t="str">
            <v>1669</v>
          </cell>
          <cell r="O691" t="str">
            <v>Meter Reader (UN21)</v>
          </cell>
          <cell r="P691" t="str">
            <v>21</v>
          </cell>
          <cell r="Q691" t="str">
            <v>Nonexempt</v>
          </cell>
          <cell r="R691" t="str">
            <v>2004-03-01</v>
          </cell>
          <cell r="S691" t="str">
            <v/>
          </cell>
          <cell r="T691" t="str">
            <v>2004-03-01</v>
          </cell>
        </row>
        <row r="692">
          <cell r="A692" t="str">
            <v>Eubank,Carol Z</v>
          </cell>
          <cell r="B692" t="str">
            <v>009663</v>
          </cell>
          <cell r="C692" t="str">
            <v>Full-Time</v>
          </cell>
          <cell r="D692" t="str">
            <v>UCU</v>
          </cell>
          <cell r="E692">
            <v>40</v>
          </cell>
          <cell r="F692" t="str">
            <v>6327</v>
          </cell>
          <cell r="G692" t="str">
            <v>HR Networks</v>
          </cell>
          <cell r="H692" t="str">
            <v>USU</v>
          </cell>
          <cell r="I692" t="str">
            <v>HR</v>
          </cell>
          <cell r="J692" t="str">
            <v>NETCO</v>
          </cell>
          <cell r="K692" t="str">
            <v>1000</v>
          </cell>
          <cell r="L692" t="str">
            <v>MO-Raytown</v>
          </cell>
          <cell r="M692" t="str">
            <v>MO</v>
          </cell>
          <cell r="N692" t="str">
            <v>2767</v>
          </cell>
          <cell r="O692" t="str">
            <v>Human Resources Mgr</v>
          </cell>
          <cell r="P692" t="str">
            <v>00</v>
          </cell>
          <cell r="Q692" t="str">
            <v>Exempt</v>
          </cell>
          <cell r="R692" t="str">
            <v>2002-04-29</v>
          </cell>
          <cell r="S692" t="str">
            <v/>
          </cell>
          <cell r="T692" t="str">
            <v>2002-04-29</v>
          </cell>
        </row>
        <row r="693">
          <cell r="A693" t="str">
            <v>Evans,Jared L</v>
          </cell>
          <cell r="B693" t="str">
            <v>010661</v>
          </cell>
          <cell r="C693" t="str">
            <v>Full-Time</v>
          </cell>
          <cell r="D693" t="str">
            <v>UCU</v>
          </cell>
          <cell r="E693">
            <v>40</v>
          </cell>
          <cell r="F693" t="str">
            <v>5313</v>
          </cell>
          <cell r="G693" t="str">
            <v>Southwest KS Elec Network Ops</v>
          </cell>
          <cell r="H693" t="str">
            <v>USU</v>
          </cell>
          <cell r="I693" t="str">
            <v>OP</v>
          </cell>
          <cell r="J693" t="str">
            <v>WPKSE</v>
          </cell>
          <cell r="K693" t="str">
            <v>1272</v>
          </cell>
          <cell r="L693" t="str">
            <v>KS-Dodge City-W Frontview</v>
          </cell>
          <cell r="M693" t="str">
            <v>KS</v>
          </cell>
          <cell r="N693" t="str">
            <v>1705</v>
          </cell>
          <cell r="O693" t="str">
            <v>Appren Lineman (UN22)</v>
          </cell>
          <cell r="P693" t="str">
            <v>22</v>
          </cell>
          <cell r="Q693" t="str">
            <v>Nonexempt</v>
          </cell>
          <cell r="R693" t="str">
            <v>2005-05-23</v>
          </cell>
          <cell r="S693" t="str">
            <v/>
          </cell>
          <cell r="T693" t="str">
            <v>2005-05-23</v>
          </cell>
        </row>
        <row r="694">
          <cell r="A694" t="str">
            <v>Evans,Tiffany M</v>
          </cell>
          <cell r="B694" t="str">
            <v>010567</v>
          </cell>
          <cell r="C694" t="str">
            <v>Full-Time</v>
          </cell>
          <cell r="D694" t="str">
            <v>UCU</v>
          </cell>
          <cell r="E694">
            <v>40</v>
          </cell>
          <cell r="F694" t="str">
            <v>5702</v>
          </cell>
          <cell r="G694" t="str">
            <v>Customer Srv Ctr-Raytown</v>
          </cell>
          <cell r="H694" t="str">
            <v>USU</v>
          </cell>
          <cell r="I694" t="str">
            <v>CH</v>
          </cell>
          <cell r="J694" t="str">
            <v>NETCO</v>
          </cell>
          <cell r="K694" t="str">
            <v>1000</v>
          </cell>
          <cell r="L694" t="str">
            <v>MO-Raytown</v>
          </cell>
          <cell r="M694" t="str">
            <v>MO</v>
          </cell>
          <cell r="N694" t="str">
            <v>1047</v>
          </cell>
          <cell r="O694" t="str">
            <v>Customer Service Associate CC</v>
          </cell>
          <cell r="P694" t="str">
            <v>00</v>
          </cell>
          <cell r="Q694" t="str">
            <v>Nonexempt</v>
          </cell>
          <cell r="R694" t="str">
            <v>2004-09-13</v>
          </cell>
          <cell r="S694" t="str">
            <v/>
          </cell>
          <cell r="T694" t="str">
            <v>2004-09-13</v>
          </cell>
        </row>
        <row r="695">
          <cell r="A695" t="str">
            <v>Evans,Tina M</v>
          </cell>
          <cell r="B695" t="str">
            <v>005904</v>
          </cell>
          <cell r="C695" t="str">
            <v>Full-Time</v>
          </cell>
          <cell r="D695" t="str">
            <v>UCU</v>
          </cell>
          <cell r="E695">
            <v>40</v>
          </cell>
          <cell r="F695" t="str">
            <v>6358</v>
          </cell>
          <cell r="G695" t="str">
            <v>IT Ops / Service Support</v>
          </cell>
          <cell r="H695" t="str">
            <v>USU</v>
          </cell>
          <cell r="I695" t="str">
            <v>IT</v>
          </cell>
          <cell r="J695" t="str">
            <v>NETCO</v>
          </cell>
          <cell r="K695" t="str">
            <v>1082</v>
          </cell>
          <cell r="L695" t="str">
            <v>MO-Kansas City-W Ninth</v>
          </cell>
          <cell r="M695" t="str">
            <v>MO</v>
          </cell>
          <cell r="N695" t="str">
            <v>2591</v>
          </cell>
          <cell r="O695" t="str">
            <v>IT Procure/Asset Administrator</v>
          </cell>
          <cell r="P695" t="str">
            <v>00</v>
          </cell>
          <cell r="Q695" t="str">
            <v>Exempt</v>
          </cell>
          <cell r="R695" t="str">
            <v>2000-04-17</v>
          </cell>
          <cell r="S695" t="str">
            <v/>
          </cell>
          <cell r="T695" t="str">
            <v>2000-04-17</v>
          </cell>
        </row>
        <row r="696">
          <cell r="A696" t="str">
            <v>Even,Mark E</v>
          </cell>
          <cell r="B696" t="str">
            <v>000640</v>
          </cell>
          <cell r="C696" t="str">
            <v>Full-Time</v>
          </cell>
          <cell r="D696" t="str">
            <v>UCU</v>
          </cell>
          <cell r="E696">
            <v>40</v>
          </cell>
          <cell r="F696" t="str">
            <v>6162</v>
          </cell>
          <cell r="G696" t="str">
            <v>PS Engr/Generations Svcs</v>
          </cell>
          <cell r="H696" t="str">
            <v>USU</v>
          </cell>
          <cell r="I696" t="str">
            <v>PS</v>
          </cell>
          <cell r="J696" t="str">
            <v>NETCO</v>
          </cell>
          <cell r="K696" t="str">
            <v>1011</v>
          </cell>
          <cell r="L696" t="str">
            <v>CO-Pueblo-S Victoria Ave</v>
          </cell>
          <cell r="M696" t="str">
            <v>CO</v>
          </cell>
          <cell r="N696" t="str">
            <v>2145</v>
          </cell>
          <cell r="O696" t="str">
            <v>Supervisory Engineer</v>
          </cell>
          <cell r="P696" t="str">
            <v>00</v>
          </cell>
          <cell r="Q696" t="str">
            <v>Exempt</v>
          </cell>
          <cell r="R696" t="str">
            <v>1979-08-08</v>
          </cell>
          <cell r="S696" t="str">
            <v/>
          </cell>
          <cell r="T696" t="str">
            <v>1979-08-08</v>
          </cell>
        </row>
        <row r="697">
          <cell r="A697" t="str">
            <v>Everhart,Timothy D</v>
          </cell>
          <cell r="B697" t="str">
            <v>010933</v>
          </cell>
          <cell r="C697" t="str">
            <v>Full-Time</v>
          </cell>
          <cell r="D697" t="str">
            <v>UCU</v>
          </cell>
          <cell r="E697">
            <v>40</v>
          </cell>
          <cell r="F697" t="str">
            <v>1004</v>
          </cell>
          <cell r="G697" t="str">
            <v>Greenwood - General</v>
          </cell>
          <cell r="H697" t="str">
            <v>USU</v>
          </cell>
          <cell r="I697" t="str">
            <v>PS</v>
          </cell>
          <cell r="J697" t="str">
            <v>MPMOE</v>
          </cell>
          <cell r="K697" t="str">
            <v>1079</v>
          </cell>
          <cell r="L697" t="str">
            <v>MO-Greenwood</v>
          </cell>
          <cell r="M697" t="str">
            <v>MO</v>
          </cell>
          <cell r="N697" t="str">
            <v>1803</v>
          </cell>
          <cell r="O697" t="str">
            <v>Asst Plant Mgr</v>
          </cell>
          <cell r="P697" t="str">
            <v>00</v>
          </cell>
          <cell r="Q697" t="str">
            <v>Exempt</v>
          </cell>
          <cell r="R697" t="str">
            <v>2005-11-07</v>
          </cell>
          <cell r="S697" t="str">
            <v/>
          </cell>
          <cell r="T697" t="str">
            <v>2005-11-07</v>
          </cell>
        </row>
        <row r="698">
          <cell r="A698" t="str">
            <v>Eversole,Edward W</v>
          </cell>
          <cell r="B698" t="str">
            <v>000566</v>
          </cell>
          <cell r="C698" t="str">
            <v>Full-Time</v>
          </cell>
          <cell r="D698" t="str">
            <v>UCU</v>
          </cell>
          <cell r="E698">
            <v>40</v>
          </cell>
          <cell r="F698" t="str">
            <v>1008</v>
          </cell>
          <cell r="G698" t="str">
            <v>Judson Large-Dodge City</v>
          </cell>
          <cell r="H698" t="str">
            <v>USU</v>
          </cell>
          <cell r="I698" t="str">
            <v>PS</v>
          </cell>
          <cell r="J698" t="str">
            <v>WPKSE</v>
          </cell>
          <cell r="K698" t="str">
            <v>1155</v>
          </cell>
          <cell r="L698" t="str">
            <v>KS-Dodge City-Fort Dodge Rd</v>
          </cell>
          <cell r="M698" t="str">
            <v>KS</v>
          </cell>
          <cell r="N698" t="str">
            <v>1803</v>
          </cell>
          <cell r="O698" t="str">
            <v>Asst Plant Mgr</v>
          </cell>
          <cell r="P698" t="str">
            <v>00</v>
          </cell>
          <cell r="Q698" t="str">
            <v>Exempt</v>
          </cell>
          <cell r="R698" t="str">
            <v>1988-08-01</v>
          </cell>
          <cell r="S698" t="str">
            <v/>
          </cell>
          <cell r="T698" t="str">
            <v>1988-08-01</v>
          </cell>
        </row>
        <row r="699">
          <cell r="A699" t="str">
            <v>Exe,Wayne N</v>
          </cell>
          <cell r="B699" t="str">
            <v>001872</v>
          </cell>
          <cell r="C699" t="str">
            <v>Full-Time</v>
          </cell>
          <cell r="D699" t="str">
            <v>UCU</v>
          </cell>
          <cell r="E699">
            <v>40</v>
          </cell>
          <cell r="F699" t="str">
            <v>5832</v>
          </cell>
          <cell r="G699" t="str">
            <v>Rochester</v>
          </cell>
          <cell r="H699" t="str">
            <v>USU</v>
          </cell>
          <cell r="I699" t="str">
            <v>CS</v>
          </cell>
          <cell r="J699" t="str">
            <v>PNMNG</v>
          </cell>
          <cell r="K699" t="str">
            <v>1065</v>
          </cell>
          <cell r="L699" t="str">
            <v>MN-La Crescent</v>
          </cell>
          <cell r="M699" t="str">
            <v>MN</v>
          </cell>
          <cell r="N699" t="str">
            <v>1138</v>
          </cell>
          <cell r="O699" t="str">
            <v>Appliance Repair Technician</v>
          </cell>
          <cell r="P699" t="str">
            <v>00</v>
          </cell>
          <cell r="Q699" t="str">
            <v>Nonexempt</v>
          </cell>
          <cell r="R699" t="str">
            <v>1974-04-08</v>
          </cell>
          <cell r="S699" t="str">
            <v/>
          </cell>
          <cell r="T699" t="str">
            <v>1974-04-08</v>
          </cell>
        </row>
        <row r="700">
          <cell r="A700" t="str">
            <v>Fagg,Phillip W</v>
          </cell>
          <cell r="B700" t="str">
            <v>000746</v>
          </cell>
          <cell r="C700" t="str">
            <v>Full-Time</v>
          </cell>
          <cell r="D700" t="str">
            <v>UCU</v>
          </cell>
          <cell r="E700">
            <v>40</v>
          </cell>
          <cell r="F700" t="str">
            <v>1003</v>
          </cell>
          <cell r="G700" t="str">
            <v>Sibley General</v>
          </cell>
          <cell r="H700" t="str">
            <v>USU</v>
          </cell>
          <cell r="I700" t="str">
            <v>PS</v>
          </cell>
          <cell r="J700" t="str">
            <v>MPMOE</v>
          </cell>
          <cell r="K700" t="str">
            <v>1095</v>
          </cell>
          <cell r="L700" t="str">
            <v>MO-Sibley</v>
          </cell>
          <cell r="M700" t="str">
            <v>MO</v>
          </cell>
          <cell r="N700" t="str">
            <v>U325</v>
          </cell>
          <cell r="O700" t="str">
            <v>Journeyman Maint RG Sibley</v>
          </cell>
          <cell r="P700" t="str">
            <v>24</v>
          </cell>
          <cell r="Q700" t="str">
            <v>Nonexempt</v>
          </cell>
          <cell r="R700" t="str">
            <v>1971-08-14</v>
          </cell>
          <cell r="S700" t="str">
            <v/>
          </cell>
          <cell r="T700" t="str">
            <v>1971-08-14</v>
          </cell>
        </row>
        <row r="701">
          <cell r="A701" t="str">
            <v>Fahda,JaaFar A</v>
          </cell>
          <cell r="B701" t="str">
            <v>011046</v>
          </cell>
          <cell r="C701" t="str">
            <v>Full-Time</v>
          </cell>
          <cell r="D701" t="str">
            <v>UCU</v>
          </cell>
          <cell r="E701">
            <v>40</v>
          </cell>
          <cell r="F701" t="str">
            <v>4090</v>
          </cell>
          <cell r="G701" t="str">
            <v>Environmental</v>
          </cell>
          <cell r="H701" t="str">
            <v>ESF</v>
          </cell>
          <cell r="I701" t="str">
            <v>EN</v>
          </cell>
          <cell r="J701" t="str">
            <v>AQLCP</v>
          </cell>
          <cell r="K701" t="str">
            <v>1000</v>
          </cell>
          <cell r="L701" t="str">
            <v>MO-Raytown</v>
          </cell>
          <cell r="M701" t="str">
            <v>MO</v>
          </cell>
          <cell r="N701" t="str">
            <v>1180</v>
          </cell>
          <cell r="O701" t="str">
            <v>Environmental Professional II</v>
          </cell>
          <cell r="P701" t="str">
            <v>00</v>
          </cell>
          <cell r="Q701" t="str">
            <v>Exempt</v>
          </cell>
          <cell r="R701" t="str">
            <v>2006-04-26</v>
          </cell>
          <cell r="S701" t="str">
            <v/>
          </cell>
          <cell r="T701" t="str">
            <v>2006-04-26</v>
          </cell>
        </row>
        <row r="702">
          <cell r="A702" t="str">
            <v>Fahrenbruch,Adam C</v>
          </cell>
          <cell r="B702" t="str">
            <v>010541</v>
          </cell>
          <cell r="C702" t="str">
            <v>Full-Time</v>
          </cell>
          <cell r="D702" t="str">
            <v>UCU</v>
          </cell>
          <cell r="E702">
            <v>40</v>
          </cell>
          <cell r="F702" t="str">
            <v>5354</v>
          </cell>
          <cell r="G702" t="str">
            <v>St Joseph 1 Elec Network Ops</v>
          </cell>
          <cell r="H702" t="str">
            <v>USU</v>
          </cell>
          <cell r="I702" t="str">
            <v>OP</v>
          </cell>
          <cell r="J702" t="str">
            <v>SJMOE</v>
          </cell>
          <cell r="K702" t="str">
            <v>1278</v>
          </cell>
          <cell r="L702" t="str">
            <v>MO-St Joseph - Atchison</v>
          </cell>
          <cell r="M702" t="str">
            <v>MO</v>
          </cell>
          <cell r="N702" t="str">
            <v>S1016</v>
          </cell>
          <cell r="O702" t="str">
            <v>Lineman Apprentice Grade 2</v>
          </cell>
          <cell r="P702" t="str">
            <v>13</v>
          </cell>
          <cell r="Q702" t="str">
            <v>Nonexempt</v>
          </cell>
          <cell r="R702" t="str">
            <v>2004-08-31</v>
          </cell>
          <cell r="S702" t="str">
            <v/>
          </cell>
          <cell r="T702" t="str">
            <v>2004-08-31</v>
          </cell>
        </row>
        <row r="703">
          <cell r="A703" t="str">
            <v>Fairchild,Brian K</v>
          </cell>
          <cell r="B703" t="str">
            <v>003171</v>
          </cell>
          <cell r="C703" t="str">
            <v>Full-Time</v>
          </cell>
          <cell r="D703" t="str">
            <v>UCU</v>
          </cell>
          <cell r="E703">
            <v>40</v>
          </cell>
          <cell r="F703" t="str">
            <v>6360</v>
          </cell>
          <cell r="G703" t="str">
            <v>IT Cust Serv Applications</v>
          </cell>
          <cell r="H703" t="str">
            <v>USU</v>
          </cell>
          <cell r="I703" t="str">
            <v>IT</v>
          </cell>
          <cell r="J703" t="str">
            <v>NETCO</v>
          </cell>
          <cell r="K703" t="str">
            <v>1000</v>
          </cell>
          <cell r="L703" t="str">
            <v>MO-Raytown</v>
          </cell>
          <cell r="M703" t="str">
            <v>MO</v>
          </cell>
          <cell r="N703" t="str">
            <v>1446</v>
          </cell>
          <cell r="O703" t="str">
            <v>Sr Systems Analyst</v>
          </cell>
          <cell r="P703" t="str">
            <v>00</v>
          </cell>
          <cell r="Q703" t="str">
            <v>Exempt</v>
          </cell>
          <cell r="R703" t="str">
            <v>1985-04-08</v>
          </cell>
          <cell r="S703" t="str">
            <v>1998-05-04</v>
          </cell>
          <cell r="T703" t="str">
            <v>1987-05-28</v>
          </cell>
        </row>
        <row r="704">
          <cell r="A704" t="str">
            <v>Fangman,Joseph G</v>
          </cell>
          <cell r="B704" t="str">
            <v>007831</v>
          </cell>
          <cell r="C704" t="str">
            <v>Full-Time</v>
          </cell>
          <cell r="D704" t="str">
            <v>UCU</v>
          </cell>
          <cell r="E704">
            <v>40</v>
          </cell>
          <cell r="F704" t="str">
            <v>6124</v>
          </cell>
          <cell r="G704" t="str">
            <v>Community Relations MO</v>
          </cell>
          <cell r="H704" t="str">
            <v>USU</v>
          </cell>
          <cell r="I704" t="str">
            <v>CR</v>
          </cell>
          <cell r="J704" t="str">
            <v>NETCO</v>
          </cell>
          <cell r="K704" t="str">
            <v>1278</v>
          </cell>
          <cell r="L704" t="str">
            <v>MO-St Joseph - Atchison</v>
          </cell>
          <cell r="M704" t="str">
            <v>MO</v>
          </cell>
          <cell r="N704" t="str">
            <v>3074F</v>
          </cell>
          <cell r="O704" t="str">
            <v>Mgr External Affairs</v>
          </cell>
          <cell r="P704" t="str">
            <v>00</v>
          </cell>
          <cell r="Q704" t="str">
            <v>Exempt</v>
          </cell>
          <cell r="R704" t="str">
            <v>1987-06-08</v>
          </cell>
          <cell r="S704" t="str">
            <v/>
          </cell>
          <cell r="T704" t="str">
            <v>1987-06-08</v>
          </cell>
        </row>
        <row r="705">
          <cell r="A705" t="str">
            <v>Fangman,Joseph G</v>
          </cell>
          <cell r="B705" t="str">
            <v>007830</v>
          </cell>
          <cell r="C705" t="str">
            <v>Full-Time</v>
          </cell>
          <cell r="D705" t="str">
            <v>UCU</v>
          </cell>
          <cell r="E705">
            <v>40</v>
          </cell>
          <cell r="F705" t="str">
            <v>5355</v>
          </cell>
          <cell r="G705" t="str">
            <v>St Joseph 2 Elec Network Ops</v>
          </cell>
          <cell r="H705" t="str">
            <v>USU</v>
          </cell>
          <cell r="I705" t="str">
            <v>OP</v>
          </cell>
          <cell r="J705" t="str">
            <v>SJMOE</v>
          </cell>
          <cell r="K705" t="str">
            <v>1278</v>
          </cell>
          <cell r="L705" t="str">
            <v>MO-St Joseph - Atchison</v>
          </cell>
          <cell r="M705" t="str">
            <v>MO</v>
          </cell>
          <cell r="N705" t="str">
            <v>S1008</v>
          </cell>
          <cell r="O705" t="str">
            <v>Lineman Journeyman Class "A"</v>
          </cell>
          <cell r="P705" t="str">
            <v>13</v>
          </cell>
          <cell r="Q705" t="str">
            <v>Nonexempt</v>
          </cell>
          <cell r="R705" t="str">
            <v>1994-01-17</v>
          </cell>
          <cell r="S705" t="str">
            <v/>
          </cell>
          <cell r="T705" t="str">
            <v>1994-01-17</v>
          </cell>
        </row>
        <row r="706">
          <cell r="A706" t="str">
            <v>Farmer,John P</v>
          </cell>
          <cell r="B706" t="str">
            <v>001699</v>
          </cell>
          <cell r="C706" t="str">
            <v>Full-Time</v>
          </cell>
          <cell r="D706" t="str">
            <v>UCU</v>
          </cell>
          <cell r="E706">
            <v>40</v>
          </cell>
          <cell r="F706" t="str">
            <v>5387</v>
          </cell>
          <cell r="G706" t="str">
            <v>Liberal Gas Field Svcs</v>
          </cell>
          <cell r="H706" t="str">
            <v>USU</v>
          </cell>
          <cell r="I706" t="str">
            <v>OP</v>
          </cell>
          <cell r="J706" t="str">
            <v>PNKSG</v>
          </cell>
          <cell r="K706" t="str">
            <v>1306</v>
          </cell>
          <cell r="L706" t="str">
            <v>KS-Liberal-General Welch</v>
          </cell>
          <cell r="M706" t="str">
            <v>KS</v>
          </cell>
          <cell r="N706" t="str">
            <v>1529</v>
          </cell>
          <cell r="O706" t="str">
            <v>Utility Service Technician</v>
          </cell>
          <cell r="P706" t="str">
            <v>00</v>
          </cell>
          <cell r="Q706" t="str">
            <v>Nonexempt</v>
          </cell>
          <cell r="R706" t="str">
            <v>1991-03-01</v>
          </cell>
          <cell r="S706" t="str">
            <v/>
          </cell>
          <cell r="T706" t="str">
            <v>1991-03-01</v>
          </cell>
        </row>
        <row r="707">
          <cell r="A707" t="str">
            <v>Farr,Don W</v>
          </cell>
          <cell r="B707" t="str">
            <v>000358</v>
          </cell>
          <cell r="C707" t="str">
            <v>Full-Time</v>
          </cell>
          <cell r="D707" t="str">
            <v>UCU</v>
          </cell>
          <cell r="E707">
            <v>40</v>
          </cell>
          <cell r="F707" t="str">
            <v>5303</v>
          </cell>
          <cell r="G707" t="str">
            <v>Pueblo Network Ops</v>
          </cell>
          <cell r="H707" t="str">
            <v>USU</v>
          </cell>
          <cell r="I707" t="str">
            <v>OP</v>
          </cell>
          <cell r="J707" t="str">
            <v>WPCOE</v>
          </cell>
          <cell r="K707" t="str">
            <v>1011</v>
          </cell>
          <cell r="L707" t="str">
            <v>CO-Pueblo-S Victoria Ave</v>
          </cell>
          <cell r="M707" t="str">
            <v>CO</v>
          </cell>
          <cell r="N707" t="str">
            <v>1671</v>
          </cell>
          <cell r="O707" t="str">
            <v>Line Svc Foreman (UN21)</v>
          </cell>
          <cell r="P707" t="str">
            <v>21</v>
          </cell>
          <cell r="Q707" t="str">
            <v>Nonexempt</v>
          </cell>
          <cell r="R707" t="str">
            <v>1954-07-12</v>
          </cell>
          <cell r="S707" t="str">
            <v/>
          </cell>
          <cell r="T707" t="str">
            <v>1954-07-12</v>
          </cell>
        </row>
        <row r="708">
          <cell r="A708" t="str">
            <v>Farrell,Paul D</v>
          </cell>
          <cell r="B708" t="str">
            <v>004433</v>
          </cell>
          <cell r="C708" t="str">
            <v>Full-Time</v>
          </cell>
          <cell r="D708" t="str">
            <v>UCU</v>
          </cell>
          <cell r="E708">
            <v>40</v>
          </cell>
          <cell r="F708" t="str">
            <v>6364</v>
          </cell>
          <cell r="G708" t="str">
            <v>IT Server/Storage Desktop Infr</v>
          </cell>
          <cell r="H708" t="str">
            <v>USU</v>
          </cell>
          <cell r="I708" t="str">
            <v>IT</v>
          </cell>
          <cell r="J708" t="str">
            <v>NETCO</v>
          </cell>
          <cell r="K708" t="str">
            <v>1082</v>
          </cell>
          <cell r="L708" t="str">
            <v>MO-Kansas City-W Ninth</v>
          </cell>
          <cell r="M708" t="str">
            <v>MO</v>
          </cell>
          <cell r="N708" t="str">
            <v>1424</v>
          </cell>
          <cell r="O708" t="str">
            <v>Mgr Operations IT</v>
          </cell>
          <cell r="P708" t="str">
            <v>00</v>
          </cell>
          <cell r="Q708" t="str">
            <v>Exempt</v>
          </cell>
          <cell r="R708" t="str">
            <v>1999-02-22</v>
          </cell>
          <cell r="S708" t="str">
            <v/>
          </cell>
          <cell r="T708" t="str">
            <v>1999-02-22</v>
          </cell>
        </row>
        <row r="709">
          <cell r="A709" t="str">
            <v>Fastenau,Michael L</v>
          </cell>
          <cell r="B709" t="str">
            <v>010934</v>
          </cell>
          <cell r="C709" t="str">
            <v>Full-Time</v>
          </cell>
          <cell r="D709" t="str">
            <v>UCU</v>
          </cell>
          <cell r="E709">
            <v>40</v>
          </cell>
          <cell r="F709" t="str">
            <v>6114</v>
          </cell>
          <cell r="G709" t="str">
            <v>Iowa Economic Development</v>
          </cell>
          <cell r="H709" t="str">
            <v>USU</v>
          </cell>
          <cell r="I709" t="str">
            <v>ED</v>
          </cell>
          <cell r="J709" t="str">
            <v>PNIAG</v>
          </cell>
          <cell r="K709" t="str">
            <v>1172</v>
          </cell>
          <cell r="L709" t="str">
            <v>IA-Des Moines</v>
          </cell>
          <cell r="M709" t="str">
            <v>IA</v>
          </cell>
          <cell r="N709" t="str">
            <v>3074</v>
          </cell>
          <cell r="O709" t="str">
            <v>Mgr External Affairs</v>
          </cell>
          <cell r="P709" t="str">
            <v>00</v>
          </cell>
          <cell r="Q709" t="str">
            <v>Exempt</v>
          </cell>
          <cell r="R709" t="str">
            <v>2005-11-14</v>
          </cell>
          <cell r="S709" t="str">
            <v/>
          </cell>
          <cell r="T709" t="str">
            <v>2005-11-14</v>
          </cell>
        </row>
        <row r="710">
          <cell r="A710" t="str">
            <v>Faulkner,Monica A</v>
          </cell>
          <cell r="B710" t="str">
            <v>011017</v>
          </cell>
          <cell r="C710" t="str">
            <v>Part-Time</v>
          </cell>
          <cell r="D710" t="str">
            <v>UCU</v>
          </cell>
          <cell r="E710">
            <v>30</v>
          </cell>
          <cell r="F710" t="str">
            <v>5702</v>
          </cell>
          <cell r="G710" t="str">
            <v>Customer Srv Ctr-Raytown</v>
          </cell>
          <cell r="H710" t="str">
            <v>USU</v>
          </cell>
          <cell r="I710" t="str">
            <v>CH</v>
          </cell>
          <cell r="J710" t="str">
            <v>NETCO</v>
          </cell>
          <cell r="K710" t="str">
            <v>1000</v>
          </cell>
          <cell r="L710" t="str">
            <v>MO-Raytown</v>
          </cell>
          <cell r="M710" t="str">
            <v>MO</v>
          </cell>
          <cell r="N710" t="str">
            <v>1047</v>
          </cell>
          <cell r="O710" t="str">
            <v>Customer Service Associate CC</v>
          </cell>
          <cell r="P710" t="str">
            <v>00</v>
          </cell>
          <cell r="Q710" t="str">
            <v>Nonexempt</v>
          </cell>
          <cell r="R710" t="str">
            <v>2006-04-03</v>
          </cell>
          <cell r="S710" t="str">
            <v/>
          </cell>
          <cell r="T710" t="str">
            <v>2006-04-03</v>
          </cell>
        </row>
        <row r="711">
          <cell r="A711" t="str">
            <v>Faulkner,Robert L</v>
          </cell>
          <cell r="B711" t="str">
            <v>001893</v>
          </cell>
          <cell r="C711" t="str">
            <v>Full-Time</v>
          </cell>
          <cell r="D711" t="str">
            <v>UCU</v>
          </cell>
          <cell r="E711">
            <v>40</v>
          </cell>
          <cell r="F711" t="str">
            <v>5732</v>
          </cell>
          <cell r="G711" t="str">
            <v>Iowa Spencer</v>
          </cell>
          <cell r="H711" t="str">
            <v>USU</v>
          </cell>
          <cell r="I711" t="str">
            <v>CS</v>
          </cell>
          <cell r="J711" t="str">
            <v>PNIAG</v>
          </cell>
          <cell r="K711" t="str">
            <v>1024</v>
          </cell>
          <cell r="L711" t="str">
            <v>IA-Spencer</v>
          </cell>
          <cell r="M711" t="str">
            <v>IA</v>
          </cell>
          <cell r="N711" t="str">
            <v>3087</v>
          </cell>
          <cell r="O711" t="str">
            <v>Operations Supv Field</v>
          </cell>
          <cell r="P711" t="str">
            <v>00</v>
          </cell>
          <cell r="Q711" t="str">
            <v>Exempt</v>
          </cell>
          <cell r="R711" t="str">
            <v>1986-12-01</v>
          </cell>
          <cell r="S711" t="str">
            <v/>
          </cell>
          <cell r="T711" t="str">
            <v>1986-12-01</v>
          </cell>
        </row>
        <row r="712">
          <cell r="A712" t="str">
            <v>Fay,Donald L</v>
          </cell>
          <cell r="B712" t="str">
            <v>010236</v>
          </cell>
          <cell r="C712" t="str">
            <v>Full-Time</v>
          </cell>
          <cell r="D712" t="str">
            <v>UCU</v>
          </cell>
          <cell r="E712">
            <v>40</v>
          </cell>
          <cell r="F712" t="str">
            <v>5827</v>
          </cell>
          <cell r="G712" t="str">
            <v>Fairmont</v>
          </cell>
          <cell r="H712" t="str">
            <v>USU</v>
          </cell>
          <cell r="I712" t="str">
            <v>CS</v>
          </cell>
          <cell r="J712" t="str">
            <v>PNMNG</v>
          </cell>
          <cell r="K712" t="str">
            <v>1061</v>
          </cell>
          <cell r="L712" t="str">
            <v>MN-Fairmont</v>
          </cell>
          <cell r="M712" t="str">
            <v>MN</v>
          </cell>
          <cell r="N712" t="str">
            <v>1525</v>
          </cell>
          <cell r="O712" t="str">
            <v>Operations Technician</v>
          </cell>
          <cell r="P712" t="str">
            <v>00</v>
          </cell>
          <cell r="Q712" t="str">
            <v>Nonexempt</v>
          </cell>
          <cell r="R712" t="str">
            <v>2003-10-27</v>
          </cell>
          <cell r="S712" t="str">
            <v>2005-10-03</v>
          </cell>
          <cell r="T712" t="str">
            <v>2004-10-02</v>
          </cell>
        </row>
        <row r="713">
          <cell r="A713" t="str">
            <v>Fedder,Tracy A</v>
          </cell>
          <cell r="B713" t="str">
            <v>010905</v>
          </cell>
          <cell r="C713" t="str">
            <v>Full-Time</v>
          </cell>
          <cell r="D713" t="str">
            <v>UCU</v>
          </cell>
          <cell r="E713">
            <v>40</v>
          </cell>
          <cell r="F713" t="str">
            <v>5829</v>
          </cell>
          <cell r="G713" t="str">
            <v>Rosemount CS</v>
          </cell>
          <cell r="H713" t="str">
            <v>USU</v>
          </cell>
          <cell r="I713" t="str">
            <v>CS</v>
          </cell>
          <cell r="J713" t="str">
            <v>PNMNG</v>
          </cell>
          <cell r="K713" t="str">
            <v>1069</v>
          </cell>
          <cell r="L713" t="str">
            <v>MN-Rosemount</v>
          </cell>
          <cell r="M713" t="str">
            <v>MN</v>
          </cell>
          <cell r="N713" t="str">
            <v>1531</v>
          </cell>
          <cell r="O713" t="str">
            <v>Meter Reader</v>
          </cell>
          <cell r="P713" t="str">
            <v>00</v>
          </cell>
          <cell r="Q713" t="str">
            <v>Nonexempt</v>
          </cell>
          <cell r="R713" t="str">
            <v>2005-09-19</v>
          </cell>
          <cell r="S713" t="str">
            <v/>
          </cell>
          <cell r="T713" t="str">
            <v>2005-09-19</v>
          </cell>
        </row>
        <row r="714">
          <cell r="A714" t="str">
            <v>Fedderson,Ricky J</v>
          </cell>
          <cell r="B714" t="str">
            <v>002242</v>
          </cell>
          <cell r="C714" t="str">
            <v>Full-Time</v>
          </cell>
          <cell r="D714" t="str">
            <v>UCU</v>
          </cell>
          <cell r="E714">
            <v>40</v>
          </cell>
          <cell r="F714" t="str">
            <v>5701</v>
          </cell>
          <cell r="G714" t="str">
            <v>Cust Service Center-Lincoln</v>
          </cell>
          <cell r="H714" t="str">
            <v>USU</v>
          </cell>
          <cell r="I714" t="str">
            <v>CH</v>
          </cell>
          <cell r="J714" t="str">
            <v>NETCO</v>
          </cell>
          <cell r="K714" t="str">
            <v>1109</v>
          </cell>
          <cell r="L714" t="str">
            <v>NE-Lincoln</v>
          </cell>
          <cell r="M714" t="str">
            <v>NE</v>
          </cell>
          <cell r="N714" t="str">
            <v>1046</v>
          </cell>
          <cell r="O714" t="str">
            <v>Supv Customer Service Ctr</v>
          </cell>
          <cell r="P714" t="str">
            <v>00</v>
          </cell>
          <cell r="Q714" t="str">
            <v>Exempt</v>
          </cell>
          <cell r="R714" t="str">
            <v>1997-07-16</v>
          </cell>
          <cell r="S714" t="str">
            <v/>
          </cell>
          <cell r="T714" t="str">
            <v>1997-07-16</v>
          </cell>
        </row>
        <row r="715">
          <cell r="A715" t="str">
            <v>Fehringer,James D</v>
          </cell>
          <cell r="B715" t="str">
            <v>001755</v>
          </cell>
          <cell r="C715" t="str">
            <v>Full-Time</v>
          </cell>
          <cell r="D715" t="str">
            <v>UCU</v>
          </cell>
          <cell r="E715">
            <v>40</v>
          </cell>
          <cell r="F715" t="str">
            <v>5772</v>
          </cell>
          <cell r="G715" t="str">
            <v>NE South Region</v>
          </cell>
          <cell r="H715" t="str">
            <v>USU</v>
          </cell>
          <cell r="I715" t="str">
            <v>CS</v>
          </cell>
          <cell r="J715" t="str">
            <v>PNNEG</v>
          </cell>
          <cell r="K715" t="str">
            <v>1170</v>
          </cell>
          <cell r="L715" t="str">
            <v>NE-York-Lincoln Ave</v>
          </cell>
          <cell r="M715" t="str">
            <v>NE</v>
          </cell>
          <cell r="N715" t="str">
            <v>1601</v>
          </cell>
          <cell r="O715" t="str">
            <v>Master Service Tech (UN25)</v>
          </cell>
          <cell r="P715" t="str">
            <v>25</v>
          </cell>
          <cell r="Q715" t="str">
            <v>Nonexempt</v>
          </cell>
          <cell r="R715" t="str">
            <v>1989-10-02</v>
          </cell>
          <cell r="S715" t="str">
            <v/>
          </cell>
          <cell r="T715" t="str">
            <v>1989-10-02</v>
          </cell>
        </row>
        <row r="716">
          <cell r="A716" t="str">
            <v>Feine,Beverly A</v>
          </cell>
          <cell r="B716" t="str">
            <v>001788</v>
          </cell>
          <cell r="C716" t="str">
            <v>Full-Time</v>
          </cell>
          <cell r="D716" t="str">
            <v>UCU</v>
          </cell>
          <cell r="E716">
            <v>40</v>
          </cell>
          <cell r="F716" t="str">
            <v>5832</v>
          </cell>
          <cell r="G716" t="str">
            <v>Rochester</v>
          </cell>
          <cell r="H716" t="str">
            <v>USU</v>
          </cell>
          <cell r="I716" t="str">
            <v>CS</v>
          </cell>
          <cell r="J716" t="str">
            <v>PNMNG</v>
          </cell>
          <cell r="K716" t="str">
            <v>1068</v>
          </cell>
          <cell r="L716" t="str">
            <v>MN-Rochester</v>
          </cell>
          <cell r="M716" t="str">
            <v>MN</v>
          </cell>
          <cell r="N716" t="str">
            <v>1146</v>
          </cell>
          <cell r="O716" t="str">
            <v>Lead Meter Reader</v>
          </cell>
          <cell r="P716" t="str">
            <v>00</v>
          </cell>
          <cell r="Q716" t="str">
            <v>Nonexempt</v>
          </cell>
          <cell r="R716" t="str">
            <v>1982-04-22</v>
          </cell>
          <cell r="S716" t="str">
            <v/>
          </cell>
          <cell r="T716" t="str">
            <v>1982-04-22</v>
          </cell>
        </row>
        <row r="717">
          <cell r="A717" t="str">
            <v>Felke,Joe D</v>
          </cell>
          <cell r="B717" t="str">
            <v>000507</v>
          </cell>
          <cell r="C717" t="str">
            <v>Full-Time</v>
          </cell>
          <cell r="D717" t="str">
            <v>UCU</v>
          </cell>
          <cell r="E717">
            <v>40</v>
          </cell>
          <cell r="F717" t="str">
            <v>5312</v>
          </cell>
          <cell r="G717" t="str">
            <v>Central KS Elec Network Ops</v>
          </cell>
          <cell r="H717" t="str">
            <v>USU</v>
          </cell>
          <cell r="I717" t="str">
            <v>OP</v>
          </cell>
          <cell r="J717" t="str">
            <v>WPKSE</v>
          </cell>
          <cell r="K717" t="str">
            <v>1033</v>
          </cell>
          <cell r="L717" t="str">
            <v>KS-Great Bend-Second Ave</v>
          </cell>
          <cell r="M717" t="str">
            <v>KS</v>
          </cell>
          <cell r="N717" t="str">
            <v>1703</v>
          </cell>
          <cell r="O717" t="str">
            <v>Line Foreman (UN22)</v>
          </cell>
          <cell r="P717" t="str">
            <v>22</v>
          </cell>
          <cell r="Q717" t="str">
            <v>Nonexempt</v>
          </cell>
          <cell r="R717" t="str">
            <v>1976-04-19</v>
          </cell>
          <cell r="S717" t="str">
            <v/>
          </cell>
          <cell r="T717" t="str">
            <v>1976-04-19</v>
          </cell>
        </row>
        <row r="718">
          <cell r="A718" t="str">
            <v>Feltner,Jonathan K</v>
          </cell>
          <cell r="B718" t="str">
            <v>002148</v>
          </cell>
          <cell r="C718" t="str">
            <v>Full-Time</v>
          </cell>
          <cell r="D718" t="str">
            <v>UCU</v>
          </cell>
          <cell r="E718">
            <v>40</v>
          </cell>
          <cell r="F718" t="str">
            <v>5458</v>
          </cell>
          <cell r="G718" t="str">
            <v>Iowa Decorah Net Ops</v>
          </cell>
          <cell r="H718" t="str">
            <v>USU</v>
          </cell>
          <cell r="I718" t="str">
            <v>OP</v>
          </cell>
          <cell r="J718" t="str">
            <v>PNIAG</v>
          </cell>
          <cell r="K718" t="str">
            <v>1182</v>
          </cell>
          <cell r="L718" t="str">
            <v>IA-Grimes</v>
          </cell>
          <cell r="M718" t="str">
            <v>IA</v>
          </cell>
          <cell r="N718" t="str">
            <v>2328</v>
          </cell>
          <cell r="O718" t="str">
            <v>Construction Coordinator</v>
          </cell>
          <cell r="P718" t="str">
            <v>00</v>
          </cell>
          <cell r="Q718" t="str">
            <v>Exempt</v>
          </cell>
          <cell r="R718" t="str">
            <v>1990-03-16</v>
          </cell>
          <cell r="S718" t="str">
            <v/>
          </cell>
          <cell r="T718" t="str">
            <v>1990-03-16</v>
          </cell>
        </row>
        <row r="719">
          <cell r="A719" t="str">
            <v>Fenske,Steven D</v>
          </cell>
          <cell r="B719" t="str">
            <v>007666</v>
          </cell>
          <cell r="C719" t="str">
            <v>Full-Time</v>
          </cell>
          <cell r="D719" t="str">
            <v>UCU</v>
          </cell>
          <cell r="E719">
            <v>40</v>
          </cell>
          <cell r="F719" t="str">
            <v>5829</v>
          </cell>
          <cell r="G719" t="str">
            <v>Rosemount CS</v>
          </cell>
          <cell r="H719" t="str">
            <v>USU</v>
          </cell>
          <cell r="I719" t="str">
            <v>CS</v>
          </cell>
          <cell r="J719" t="str">
            <v>PNMNG</v>
          </cell>
          <cell r="K719" t="str">
            <v>1069</v>
          </cell>
          <cell r="L719" t="str">
            <v>MN-Rosemount</v>
          </cell>
          <cell r="M719" t="str">
            <v>MN</v>
          </cell>
          <cell r="N719" t="str">
            <v>1138</v>
          </cell>
          <cell r="O719" t="str">
            <v>Appliance Repair Technician</v>
          </cell>
          <cell r="P719" t="str">
            <v>00</v>
          </cell>
          <cell r="Q719" t="str">
            <v>Nonexempt</v>
          </cell>
          <cell r="R719" t="str">
            <v>2000-10-23</v>
          </cell>
          <cell r="S719" t="str">
            <v/>
          </cell>
          <cell r="T719" t="str">
            <v>2000-10-23</v>
          </cell>
        </row>
        <row r="720">
          <cell r="A720" t="str">
            <v>Ferber,Donald L</v>
          </cell>
          <cell r="B720" t="str">
            <v>004429</v>
          </cell>
          <cell r="C720" t="str">
            <v>Full-Time</v>
          </cell>
          <cell r="D720" t="str">
            <v>UCU</v>
          </cell>
          <cell r="E720">
            <v>40</v>
          </cell>
          <cell r="F720" t="str">
            <v>6358</v>
          </cell>
          <cell r="G720" t="str">
            <v>IT Ops / Service Support</v>
          </cell>
          <cell r="H720" t="str">
            <v>USU</v>
          </cell>
          <cell r="I720" t="str">
            <v>IT</v>
          </cell>
          <cell r="J720" t="str">
            <v>NETCO</v>
          </cell>
          <cell r="K720" t="str">
            <v>1143</v>
          </cell>
          <cell r="L720" t="str">
            <v>NE-Omaha-Capitol Ave</v>
          </cell>
          <cell r="M720" t="str">
            <v>NE</v>
          </cell>
          <cell r="N720" t="str">
            <v>2177</v>
          </cell>
          <cell r="O720" t="str">
            <v>Sr Technical Specialist</v>
          </cell>
          <cell r="P720" t="str">
            <v>00</v>
          </cell>
          <cell r="Q720" t="str">
            <v>Exempt</v>
          </cell>
          <cell r="R720" t="str">
            <v>1999-02-22</v>
          </cell>
          <cell r="S720" t="str">
            <v/>
          </cell>
          <cell r="T720" t="str">
            <v>1999-02-22</v>
          </cell>
        </row>
        <row r="721">
          <cell r="A721" t="str">
            <v>Feregrino,John</v>
          </cell>
          <cell r="B721" t="str">
            <v>003288</v>
          </cell>
          <cell r="C721" t="str">
            <v>Full-Time</v>
          </cell>
          <cell r="D721" t="str">
            <v>UCU</v>
          </cell>
          <cell r="E721">
            <v>40</v>
          </cell>
          <cell r="F721" t="str">
            <v>6397</v>
          </cell>
          <cell r="G721" t="str">
            <v>IT Call Cntr/Networks Telecom</v>
          </cell>
          <cell r="H721" t="str">
            <v>USU</v>
          </cell>
          <cell r="I721" t="str">
            <v>IT</v>
          </cell>
          <cell r="J721" t="str">
            <v>NETCO</v>
          </cell>
          <cell r="K721" t="str">
            <v>1143</v>
          </cell>
          <cell r="L721" t="str">
            <v>NE-Omaha-Capitol Ave</v>
          </cell>
          <cell r="M721" t="str">
            <v>NE</v>
          </cell>
          <cell r="N721" t="str">
            <v>1463</v>
          </cell>
          <cell r="O721" t="str">
            <v>Sr Tech Communications Analyst</v>
          </cell>
          <cell r="P721" t="str">
            <v>00</v>
          </cell>
          <cell r="Q721" t="str">
            <v>Exempt</v>
          </cell>
          <cell r="R721" t="str">
            <v>1987-10-16</v>
          </cell>
          <cell r="S721" t="str">
            <v/>
          </cell>
          <cell r="T721" t="str">
            <v>1987-10-16</v>
          </cell>
        </row>
        <row r="722">
          <cell r="A722" t="str">
            <v>Ferguson,Pamela K</v>
          </cell>
          <cell r="B722" t="str">
            <v>003260</v>
          </cell>
          <cell r="C722" t="str">
            <v>Full-Time</v>
          </cell>
          <cell r="D722" t="str">
            <v>UCU</v>
          </cell>
          <cell r="E722">
            <v>40</v>
          </cell>
          <cell r="F722" t="str">
            <v>6384</v>
          </cell>
          <cell r="G722" t="str">
            <v>Regulatory Acctg Svcs-Gas</v>
          </cell>
          <cell r="H722" t="str">
            <v>USU</v>
          </cell>
          <cell r="I722" t="str">
            <v>RE</v>
          </cell>
          <cell r="J722" t="str">
            <v>NETCO</v>
          </cell>
          <cell r="K722" t="str">
            <v>1143</v>
          </cell>
          <cell r="L722" t="str">
            <v>NE-Omaha-Capitol Ave</v>
          </cell>
          <cell r="M722" t="str">
            <v>NE</v>
          </cell>
          <cell r="N722" t="str">
            <v>1845</v>
          </cell>
          <cell r="O722" t="str">
            <v>Sr Regulatory Analyst</v>
          </cell>
          <cell r="P722" t="str">
            <v>00</v>
          </cell>
          <cell r="Q722" t="str">
            <v>Exempt</v>
          </cell>
          <cell r="R722" t="str">
            <v>1977-02-16</v>
          </cell>
          <cell r="S722" t="str">
            <v/>
          </cell>
          <cell r="T722" t="str">
            <v>1977-02-16</v>
          </cell>
        </row>
        <row r="723">
          <cell r="A723" t="str">
            <v>Fernandez,James R</v>
          </cell>
          <cell r="B723" t="str">
            <v>000553</v>
          </cell>
          <cell r="C723" t="str">
            <v>Full-Time</v>
          </cell>
          <cell r="D723" t="str">
            <v>UCU</v>
          </cell>
          <cell r="E723">
            <v>40</v>
          </cell>
          <cell r="F723" t="str">
            <v>5313</v>
          </cell>
          <cell r="G723" t="str">
            <v>Southwest KS Elec Network Ops</v>
          </cell>
          <cell r="H723" t="str">
            <v>USU</v>
          </cell>
          <cell r="I723" t="str">
            <v>OP</v>
          </cell>
          <cell r="J723" t="str">
            <v>WPKSE</v>
          </cell>
          <cell r="K723" t="str">
            <v>1272</v>
          </cell>
          <cell r="L723" t="str">
            <v>KS-Dodge City-W Frontview</v>
          </cell>
          <cell r="M723" t="str">
            <v>KS</v>
          </cell>
          <cell r="N723" t="str">
            <v>1715</v>
          </cell>
          <cell r="O723" t="str">
            <v>Power Meterman (UN22)</v>
          </cell>
          <cell r="P723" t="str">
            <v>22</v>
          </cell>
          <cell r="Q723" t="str">
            <v>Nonexempt</v>
          </cell>
          <cell r="R723" t="str">
            <v>1984-09-24</v>
          </cell>
          <cell r="S723" t="str">
            <v/>
          </cell>
          <cell r="T723" t="str">
            <v>1984-09-24</v>
          </cell>
        </row>
        <row r="724">
          <cell r="A724" t="str">
            <v>Ferrill,Becky S</v>
          </cell>
          <cell r="B724" t="str">
            <v>001405</v>
          </cell>
          <cell r="C724" t="str">
            <v>Full-Time</v>
          </cell>
          <cell r="D724" t="str">
            <v>UCU</v>
          </cell>
          <cell r="E724">
            <v>40</v>
          </cell>
          <cell r="F724" t="str">
            <v>5462</v>
          </cell>
          <cell r="G724" t="str">
            <v>General NE State Headquarters</v>
          </cell>
          <cell r="H724" t="str">
            <v>USU</v>
          </cell>
          <cell r="I724" t="str">
            <v>OP</v>
          </cell>
          <cell r="J724" t="str">
            <v>PNNEG</v>
          </cell>
          <cell r="K724" t="str">
            <v>1109</v>
          </cell>
          <cell r="L724" t="str">
            <v>NE-Lincoln</v>
          </cell>
          <cell r="M724" t="str">
            <v>NE</v>
          </cell>
          <cell r="N724" t="str">
            <v>1003</v>
          </cell>
          <cell r="O724" t="str">
            <v>Sr Admin Assist</v>
          </cell>
          <cell r="P724" t="str">
            <v>00</v>
          </cell>
          <cell r="Q724" t="str">
            <v>Nonexempt</v>
          </cell>
          <cell r="R724" t="str">
            <v>1997-03-10</v>
          </cell>
          <cell r="S724" t="str">
            <v/>
          </cell>
          <cell r="T724" t="str">
            <v>1997-03-10</v>
          </cell>
        </row>
        <row r="725">
          <cell r="A725" t="str">
            <v>Ferro Catalino,Paula M</v>
          </cell>
          <cell r="B725" t="str">
            <v>000417</v>
          </cell>
          <cell r="C725" t="str">
            <v>Full-Time</v>
          </cell>
          <cell r="D725" t="str">
            <v>UCU</v>
          </cell>
          <cell r="E725">
            <v>40</v>
          </cell>
          <cell r="F725" t="str">
            <v>1034</v>
          </cell>
          <cell r="G725" t="str">
            <v>WPE CO Generation Maint</v>
          </cell>
          <cell r="H725" t="str">
            <v>USU</v>
          </cell>
          <cell r="I725" t="str">
            <v>PS</v>
          </cell>
          <cell r="J725" t="str">
            <v>WPCOE</v>
          </cell>
          <cell r="K725" t="str">
            <v>1011</v>
          </cell>
          <cell r="L725" t="str">
            <v>CO-Pueblo-S Victoria Ave</v>
          </cell>
          <cell r="M725" t="str">
            <v>CO</v>
          </cell>
          <cell r="N725" t="str">
            <v>1692</v>
          </cell>
          <cell r="O725" t="str">
            <v>Master Prod Mechanic II (UN21)</v>
          </cell>
          <cell r="P725" t="str">
            <v>21</v>
          </cell>
          <cell r="Q725" t="str">
            <v>Nonexempt</v>
          </cell>
          <cell r="R725" t="str">
            <v>1986-04-14</v>
          </cell>
          <cell r="S725" t="str">
            <v/>
          </cell>
          <cell r="T725" t="str">
            <v>1986-04-14</v>
          </cell>
        </row>
        <row r="726">
          <cell r="A726" t="str">
            <v>Ferry,Stephen L</v>
          </cell>
          <cell r="B726" t="str">
            <v>008001</v>
          </cell>
          <cell r="C726" t="str">
            <v>Full-Time</v>
          </cell>
          <cell r="D726" t="str">
            <v>UCU</v>
          </cell>
          <cell r="E726">
            <v>40</v>
          </cell>
          <cell r="F726" t="str">
            <v>6181</v>
          </cell>
          <cell r="G726" t="str">
            <v>Headquarters - KS Electric</v>
          </cell>
          <cell r="H726" t="str">
            <v>USU</v>
          </cell>
          <cell r="I726" t="str">
            <v>DE</v>
          </cell>
          <cell r="J726" t="str">
            <v>WPKSE</v>
          </cell>
          <cell r="K726" t="str">
            <v>1231</v>
          </cell>
          <cell r="L726" t="str">
            <v>KS-Great Bend-Broadway</v>
          </cell>
          <cell r="M726" t="str">
            <v>KS</v>
          </cell>
          <cell r="N726" t="str">
            <v>3197</v>
          </cell>
          <cell r="O726" t="str">
            <v>Operating VP- Elec/Dist &amp; Gen</v>
          </cell>
          <cell r="P726" t="str">
            <v>00</v>
          </cell>
          <cell r="Q726" t="str">
            <v>Exempt</v>
          </cell>
          <cell r="R726" t="str">
            <v>1990-05-14</v>
          </cell>
          <cell r="S726" t="str">
            <v/>
          </cell>
          <cell r="T726" t="str">
            <v>1990-05-14</v>
          </cell>
        </row>
        <row r="727">
          <cell r="A727" t="str">
            <v>Fewell,Michael G</v>
          </cell>
          <cell r="B727" t="str">
            <v>001002</v>
          </cell>
          <cell r="C727" t="str">
            <v>Full-Time</v>
          </cell>
          <cell r="D727" t="str">
            <v>UCU</v>
          </cell>
          <cell r="E727">
            <v>40</v>
          </cell>
          <cell r="F727" t="str">
            <v>1003</v>
          </cell>
          <cell r="G727" t="str">
            <v>Sibley General</v>
          </cell>
          <cell r="H727" t="str">
            <v>USU</v>
          </cell>
          <cell r="I727" t="str">
            <v>PS</v>
          </cell>
          <cell r="J727" t="str">
            <v>MPMOE</v>
          </cell>
          <cell r="K727" t="str">
            <v>1095</v>
          </cell>
          <cell r="L727" t="str">
            <v>MO-Sibley</v>
          </cell>
          <cell r="M727" t="str">
            <v>MO</v>
          </cell>
          <cell r="N727" t="str">
            <v>U335</v>
          </cell>
          <cell r="O727" t="str">
            <v>Utilityman</v>
          </cell>
          <cell r="P727" t="str">
            <v>24</v>
          </cell>
          <cell r="Q727" t="str">
            <v>Nonexempt</v>
          </cell>
          <cell r="R727" t="str">
            <v>1979-10-23</v>
          </cell>
          <cell r="S727" t="str">
            <v/>
          </cell>
          <cell r="T727" t="str">
            <v>1979-10-23</v>
          </cell>
        </row>
        <row r="728">
          <cell r="A728" t="str">
            <v>Fiala,Christy L</v>
          </cell>
          <cell r="B728" t="str">
            <v>002012</v>
          </cell>
          <cell r="C728" t="str">
            <v>Full-Time</v>
          </cell>
          <cell r="D728" t="str">
            <v>UCU</v>
          </cell>
          <cell r="E728">
            <v>40</v>
          </cell>
          <cell r="F728" t="str">
            <v>5735</v>
          </cell>
          <cell r="G728" t="str">
            <v>Iowa Webster City</v>
          </cell>
          <cell r="H728" t="str">
            <v>USU</v>
          </cell>
          <cell r="I728" t="str">
            <v>CS</v>
          </cell>
          <cell r="J728" t="str">
            <v>PNIAG</v>
          </cell>
          <cell r="K728" t="str">
            <v>1025</v>
          </cell>
          <cell r="L728" t="str">
            <v>IA-Webster City-1st St</v>
          </cell>
          <cell r="M728" t="str">
            <v>IA</v>
          </cell>
          <cell r="N728" t="str">
            <v>1135</v>
          </cell>
          <cell r="O728" t="str">
            <v>Customer Service Associate Fie</v>
          </cell>
          <cell r="P728" t="str">
            <v>00</v>
          </cell>
          <cell r="Q728" t="str">
            <v>Nonexempt</v>
          </cell>
          <cell r="R728" t="str">
            <v>1998-10-26</v>
          </cell>
          <cell r="S728" t="str">
            <v/>
          </cell>
          <cell r="T728" t="str">
            <v>1998-10-26</v>
          </cell>
        </row>
        <row r="729">
          <cell r="A729" t="str">
            <v>Fiebig,Dustin D</v>
          </cell>
          <cell r="B729" t="str">
            <v>010910</v>
          </cell>
          <cell r="C729" t="str">
            <v>Full-Time</v>
          </cell>
          <cell r="D729" t="str">
            <v>UCU</v>
          </cell>
          <cell r="E729">
            <v>40</v>
          </cell>
          <cell r="F729" t="str">
            <v>5354</v>
          </cell>
          <cell r="G729" t="str">
            <v>St Joseph 1 Elec Network Ops</v>
          </cell>
          <cell r="H729" t="str">
            <v>USU</v>
          </cell>
          <cell r="I729" t="str">
            <v>OP</v>
          </cell>
          <cell r="J729" t="str">
            <v>SJMOE</v>
          </cell>
          <cell r="K729" t="str">
            <v>1278</v>
          </cell>
          <cell r="L729" t="str">
            <v>MO-St Joseph - Atchison</v>
          </cell>
          <cell r="M729" t="str">
            <v>MO</v>
          </cell>
          <cell r="N729" t="str">
            <v>S1017</v>
          </cell>
          <cell r="O729" t="str">
            <v>Lineman Apprentice Grade 3</v>
          </cell>
          <cell r="P729" t="str">
            <v>13</v>
          </cell>
          <cell r="Q729" t="str">
            <v>Nonexempt</v>
          </cell>
          <cell r="R729" t="str">
            <v>2005-09-19</v>
          </cell>
          <cell r="S729" t="str">
            <v/>
          </cell>
          <cell r="T729" t="str">
            <v>2005-09-19</v>
          </cell>
        </row>
        <row r="730">
          <cell r="A730" t="str">
            <v>Fields,Mikelle</v>
          </cell>
          <cell r="B730" t="str">
            <v>010692</v>
          </cell>
          <cell r="C730" t="str">
            <v>Full-Time</v>
          </cell>
          <cell r="D730" t="str">
            <v>UCU</v>
          </cell>
          <cell r="E730">
            <v>40</v>
          </cell>
          <cell r="F730" t="str">
            <v>5702</v>
          </cell>
          <cell r="G730" t="str">
            <v>Customer Srv Ctr-Raytown</v>
          </cell>
          <cell r="H730" t="str">
            <v>USU</v>
          </cell>
          <cell r="I730" t="str">
            <v>CH</v>
          </cell>
          <cell r="J730" t="str">
            <v>NETCO</v>
          </cell>
          <cell r="K730" t="str">
            <v>1000</v>
          </cell>
          <cell r="L730" t="str">
            <v>MO-Raytown</v>
          </cell>
          <cell r="M730" t="str">
            <v>MO</v>
          </cell>
          <cell r="N730" t="str">
            <v>1047</v>
          </cell>
          <cell r="O730" t="str">
            <v>Customer Service Associate CC</v>
          </cell>
          <cell r="P730" t="str">
            <v>00</v>
          </cell>
          <cell r="Q730" t="str">
            <v>Nonexempt</v>
          </cell>
          <cell r="R730" t="str">
            <v>2005-03-07</v>
          </cell>
          <cell r="S730" t="str">
            <v/>
          </cell>
          <cell r="T730" t="str">
            <v>2005-03-07</v>
          </cell>
        </row>
        <row r="731">
          <cell r="A731" t="str">
            <v>Fierros Jr,Teodoro</v>
          </cell>
          <cell r="B731" t="str">
            <v>009548</v>
          </cell>
          <cell r="C731" t="str">
            <v>Full-Time</v>
          </cell>
          <cell r="D731" t="str">
            <v>UCU</v>
          </cell>
          <cell r="E731">
            <v>40</v>
          </cell>
          <cell r="F731" t="str">
            <v>1060</v>
          </cell>
          <cell r="G731" t="str">
            <v>Lake Road Common</v>
          </cell>
          <cell r="H731" t="str">
            <v>USU</v>
          </cell>
          <cell r="I731" t="str">
            <v>PS</v>
          </cell>
          <cell r="J731" t="str">
            <v>SJMOE</v>
          </cell>
          <cell r="K731" t="str">
            <v>1279</v>
          </cell>
          <cell r="L731" t="str">
            <v>MO-St Joseph - Lake Road</v>
          </cell>
          <cell r="M731" t="str">
            <v>MO</v>
          </cell>
          <cell r="N731" t="str">
            <v>S0055</v>
          </cell>
          <cell r="O731" t="str">
            <v>Operator</v>
          </cell>
          <cell r="P731" t="str">
            <v>13</v>
          </cell>
          <cell r="Q731" t="str">
            <v>Nonexempt</v>
          </cell>
          <cell r="R731" t="str">
            <v>2002-03-25</v>
          </cell>
          <cell r="S731" t="str">
            <v/>
          </cell>
          <cell r="T731" t="str">
            <v>2002-03-25</v>
          </cell>
        </row>
        <row r="732">
          <cell r="A732" t="str">
            <v>Fisch,Francis R</v>
          </cell>
          <cell r="B732" t="str">
            <v>008003</v>
          </cell>
          <cell r="C732" t="str">
            <v>Full-Time</v>
          </cell>
          <cell r="D732" t="str">
            <v>UCU</v>
          </cell>
          <cell r="E732">
            <v>40</v>
          </cell>
          <cell r="F732" t="str">
            <v>5036</v>
          </cell>
          <cell r="G732" t="str">
            <v>Sys Protect Const&amp;Maint-SJLP</v>
          </cell>
          <cell r="H732" t="str">
            <v>USU</v>
          </cell>
          <cell r="I732" t="str">
            <v>TS</v>
          </cell>
          <cell r="J732" t="str">
            <v>SJMOE</v>
          </cell>
          <cell r="K732" t="str">
            <v>1278</v>
          </cell>
          <cell r="L732" t="str">
            <v>MO-St Joseph - Atchison</v>
          </cell>
          <cell r="M732" t="str">
            <v>MO</v>
          </cell>
          <cell r="N732" t="str">
            <v>S4007</v>
          </cell>
          <cell r="O732" t="str">
            <v>Relay Technician</v>
          </cell>
          <cell r="P732" t="str">
            <v>13</v>
          </cell>
          <cell r="Q732" t="str">
            <v>Nonexempt</v>
          </cell>
          <cell r="R732" t="str">
            <v>1970-09-01</v>
          </cell>
          <cell r="S732" t="str">
            <v/>
          </cell>
          <cell r="T732" t="str">
            <v>1970-09-01</v>
          </cell>
        </row>
        <row r="733">
          <cell r="A733" t="str">
            <v>Fisher,Ryon T</v>
          </cell>
          <cell r="B733" t="str">
            <v>010731</v>
          </cell>
          <cell r="C733" t="str">
            <v>Full-Time</v>
          </cell>
          <cell r="D733" t="str">
            <v>UCU</v>
          </cell>
          <cell r="E733">
            <v>40</v>
          </cell>
          <cell r="F733" t="str">
            <v>5313</v>
          </cell>
          <cell r="G733" t="str">
            <v>Southwest KS Elec Network Ops</v>
          </cell>
          <cell r="H733" t="str">
            <v>USU</v>
          </cell>
          <cell r="I733" t="str">
            <v>OP</v>
          </cell>
          <cell r="J733" t="str">
            <v>WPKSE</v>
          </cell>
          <cell r="K733" t="str">
            <v>1306</v>
          </cell>
          <cell r="L733" t="str">
            <v>KS-Liberal-General Welch</v>
          </cell>
          <cell r="M733" t="str">
            <v>KS</v>
          </cell>
          <cell r="N733" t="str">
            <v>1705</v>
          </cell>
          <cell r="O733" t="str">
            <v>Appren Lineman (UN22)</v>
          </cell>
          <cell r="P733" t="str">
            <v>22</v>
          </cell>
          <cell r="Q733" t="str">
            <v>Nonexempt</v>
          </cell>
          <cell r="R733" t="str">
            <v>2005-05-16</v>
          </cell>
          <cell r="S733" t="str">
            <v/>
          </cell>
          <cell r="T733" t="str">
            <v>2005-05-16</v>
          </cell>
        </row>
        <row r="734">
          <cell r="A734" t="str">
            <v>Fitch,Daniel N</v>
          </cell>
          <cell r="B734" t="str">
            <v>001605</v>
          </cell>
          <cell r="C734" t="str">
            <v>Full-Time</v>
          </cell>
          <cell r="D734" t="str">
            <v>UCU</v>
          </cell>
          <cell r="E734">
            <v>40</v>
          </cell>
          <cell r="F734" t="str">
            <v>5832</v>
          </cell>
          <cell r="G734" t="str">
            <v>Rochester</v>
          </cell>
          <cell r="H734" t="str">
            <v>USU</v>
          </cell>
          <cell r="I734" t="str">
            <v>CS</v>
          </cell>
          <cell r="J734" t="str">
            <v>PNMNG</v>
          </cell>
          <cell r="K734" t="str">
            <v>1068</v>
          </cell>
          <cell r="L734" t="str">
            <v>MN-Rochester</v>
          </cell>
          <cell r="M734" t="str">
            <v>MN</v>
          </cell>
          <cell r="N734" t="str">
            <v>1753</v>
          </cell>
          <cell r="O734" t="str">
            <v>Field Measurement Technician</v>
          </cell>
          <cell r="P734" t="str">
            <v>00</v>
          </cell>
          <cell r="Q734" t="str">
            <v>Nonexempt</v>
          </cell>
          <cell r="R734" t="str">
            <v>1969-03-16</v>
          </cell>
          <cell r="S734" t="str">
            <v/>
          </cell>
          <cell r="T734" t="str">
            <v>1969-03-16</v>
          </cell>
        </row>
        <row r="735">
          <cell r="A735" t="str">
            <v>Fitch,Gary W</v>
          </cell>
          <cell r="B735" t="str">
            <v>001762</v>
          </cell>
          <cell r="C735" t="str">
            <v>Full-Time</v>
          </cell>
          <cell r="D735" t="str">
            <v>UCU</v>
          </cell>
          <cell r="E735">
            <v>40</v>
          </cell>
          <cell r="F735" t="str">
            <v>5832</v>
          </cell>
          <cell r="G735" t="str">
            <v>Rochester</v>
          </cell>
          <cell r="H735" t="str">
            <v>USU</v>
          </cell>
          <cell r="I735" t="str">
            <v>CS</v>
          </cell>
          <cell r="J735" t="str">
            <v>PNMNG</v>
          </cell>
          <cell r="K735" t="str">
            <v>1064</v>
          </cell>
          <cell r="L735" t="str">
            <v>MN-Kasson</v>
          </cell>
          <cell r="M735" t="str">
            <v>MN</v>
          </cell>
          <cell r="N735" t="str">
            <v>2153</v>
          </cell>
          <cell r="O735" t="str">
            <v>Lead Appliance Repair Tech</v>
          </cell>
          <cell r="P735" t="str">
            <v>00</v>
          </cell>
          <cell r="Q735" t="str">
            <v>Nonexempt</v>
          </cell>
          <cell r="R735" t="str">
            <v>1978-10-30</v>
          </cell>
          <cell r="S735" t="str">
            <v/>
          </cell>
          <cell r="T735" t="str">
            <v>1978-10-30</v>
          </cell>
        </row>
        <row r="736">
          <cell r="A736" t="str">
            <v>Fitl,Carrie M</v>
          </cell>
          <cell r="B736" t="str">
            <v>002097</v>
          </cell>
          <cell r="C736" t="str">
            <v>Full-Time</v>
          </cell>
          <cell r="D736" t="str">
            <v>UCU</v>
          </cell>
          <cell r="E736">
            <v>40</v>
          </cell>
          <cell r="F736" t="str">
            <v>5701</v>
          </cell>
          <cell r="G736" t="str">
            <v>Cust Service Center-Lincoln</v>
          </cell>
          <cell r="H736" t="str">
            <v>USU</v>
          </cell>
          <cell r="I736" t="str">
            <v>CH</v>
          </cell>
          <cell r="J736" t="str">
            <v>NETCO</v>
          </cell>
          <cell r="K736" t="str">
            <v>1109</v>
          </cell>
          <cell r="L736" t="str">
            <v>NE-Lincoln</v>
          </cell>
          <cell r="M736" t="str">
            <v>NE</v>
          </cell>
          <cell r="N736" t="str">
            <v>1629</v>
          </cell>
          <cell r="O736" t="str">
            <v>Customer Serv Ctr Assoc (UN25)</v>
          </cell>
          <cell r="P736" t="str">
            <v>25</v>
          </cell>
          <cell r="Q736" t="str">
            <v>Nonexempt</v>
          </cell>
          <cell r="R736" t="str">
            <v>1977-01-24</v>
          </cell>
          <cell r="S736" t="str">
            <v/>
          </cell>
          <cell r="T736" t="str">
            <v>1977-01-24</v>
          </cell>
        </row>
        <row r="737">
          <cell r="A737" t="str">
            <v>Fjelstul,Jeff R</v>
          </cell>
          <cell r="B737" t="str">
            <v>006045</v>
          </cell>
          <cell r="C737" t="str">
            <v>Full-Time</v>
          </cell>
          <cell r="D737" t="str">
            <v>UCU</v>
          </cell>
          <cell r="E737">
            <v>40</v>
          </cell>
          <cell r="F737" t="str">
            <v>5729</v>
          </cell>
          <cell r="G737" t="str">
            <v>Iowa Decorah Cust Serv</v>
          </cell>
          <cell r="H737" t="str">
            <v>USU</v>
          </cell>
          <cell r="I737" t="str">
            <v>CS</v>
          </cell>
          <cell r="J737" t="str">
            <v>PNIAG</v>
          </cell>
          <cell r="K737" t="str">
            <v>1017</v>
          </cell>
          <cell r="L737" t="str">
            <v>IA-Decorah</v>
          </cell>
          <cell r="M737" t="str">
            <v>IA</v>
          </cell>
          <cell r="N737" t="str">
            <v>3107</v>
          </cell>
          <cell r="O737" t="str">
            <v>Operations Technician (UN28)</v>
          </cell>
          <cell r="P737" t="str">
            <v>28</v>
          </cell>
          <cell r="Q737" t="str">
            <v>Nonexempt</v>
          </cell>
          <cell r="R737" t="str">
            <v>2000-06-12</v>
          </cell>
          <cell r="S737" t="str">
            <v/>
          </cell>
          <cell r="T737" t="str">
            <v>2000-06-12</v>
          </cell>
        </row>
        <row r="738">
          <cell r="A738" t="str">
            <v>Flax,Harold J</v>
          </cell>
          <cell r="B738" t="str">
            <v>002826</v>
          </cell>
          <cell r="C738" t="str">
            <v>Full-Time</v>
          </cell>
          <cell r="D738" t="str">
            <v>UCU</v>
          </cell>
          <cell r="E738">
            <v>40</v>
          </cell>
          <cell r="F738" t="str">
            <v>6360</v>
          </cell>
          <cell r="G738" t="str">
            <v>IT Cust Serv Applications</v>
          </cell>
          <cell r="H738" t="str">
            <v>USU</v>
          </cell>
          <cell r="I738" t="str">
            <v>IT</v>
          </cell>
          <cell r="J738" t="str">
            <v>NETCO</v>
          </cell>
          <cell r="K738" t="str">
            <v>1033</v>
          </cell>
          <cell r="L738" t="str">
            <v>KS-Great Bend-Second Ave</v>
          </cell>
          <cell r="M738" t="str">
            <v>KS</v>
          </cell>
          <cell r="N738" t="str">
            <v>1444</v>
          </cell>
          <cell r="O738" t="str">
            <v>Systems Analyst</v>
          </cell>
          <cell r="P738" t="str">
            <v>00</v>
          </cell>
          <cell r="Q738" t="str">
            <v>Exempt</v>
          </cell>
          <cell r="R738" t="str">
            <v>1985-12-23</v>
          </cell>
          <cell r="S738" t="str">
            <v/>
          </cell>
          <cell r="T738" t="str">
            <v>1985-12-23</v>
          </cell>
        </row>
        <row r="739">
          <cell r="A739" t="str">
            <v>Fleener,Richard T</v>
          </cell>
          <cell r="B739" t="str">
            <v>008516</v>
          </cell>
          <cell r="C739" t="str">
            <v>Full-Time</v>
          </cell>
          <cell r="D739" t="str">
            <v>UCU</v>
          </cell>
          <cell r="E739">
            <v>40</v>
          </cell>
          <cell r="F739" t="str">
            <v>4032</v>
          </cell>
          <cell r="G739" t="str">
            <v>Strategic Initiatives</v>
          </cell>
          <cell r="H739" t="str">
            <v>ESF</v>
          </cell>
          <cell r="I739" t="str">
            <v>SK</v>
          </cell>
          <cell r="J739" t="str">
            <v>AQLCP</v>
          </cell>
          <cell r="K739" t="str">
            <v>1082</v>
          </cell>
          <cell r="L739" t="str">
            <v>MO-Kansas City-W Ninth</v>
          </cell>
          <cell r="M739" t="str">
            <v>MO</v>
          </cell>
          <cell r="N739" t="str">
            <v>2478</v>
          </cell>
          <cell r="O739" t="str">
            <v>VP Business Development</v>
          </cell>
          <cell r="P739" t="str">
            <v>00</v>
          </cell>
          <cell r="Q739" t="str">
            <v>Exempt</v>
          </cell>
          <cell r="R739" t="str">
            <v>2001-07-02</v>
          </cell>
          <cell r="S739" t="str">
            <v/>
          </cell>
          <cell r="T739" t="str">
            <v>2001-07-02</v>
          </cell>
        </row>
        <row r="740">
          <cell r="A740" t="str">
            <v>Fleming,Bradley D</v>
          </cell>
          <cell r="B740" t="str">
            <v>001892</v>
          </cell>
          <cell r="C740" t="str">
            <v>Full-Time</v>
          </cell>
          <cell r="D740" t="str">
            <v>UCU</v>
          </cell>
          <cell r="E740">
            <v>40</v>
          </cell>
          <cell r="F740" t="str">
            <v>6166</v>
          </cell>
          <cell r="G740" t="str">
            <v>Iowa/Mo Gas Bus Ops</v>
          </cell>
          <cell r="H740" t="str">
            <v>USU</v>
          </cell>
          <cell r="I740" t="str">
            <v>DG</v>
          </cell>
          <cell r="J740" t="str">
            <v>NETCO</v>
          </cell>
          <cell r="K740" t="str">
            <v>1143</v>
          </cell>
          <cell r="L740" t="str">
            <v>NE-Omaha-Capitol Ave</v>
          </cell>
          <cell r="M740" t="str">
            <v>NE</v>
          </cell>
          <cell r="N740" t="str">
            <v>1924</v>
          </cell>
          <cell r="O740" t="str">
            <v>Sr Engineer</v>
          </cell>
          <cell r="P740" t="str">
            <v>00</v>
          </cell>
          <cell r="Q740" t="str">
            <v>Exempt</v>
          </cell>
          <cell r="R740" t="str">
            <v>1987-04-16</v>
          </cell>
          <cell r="S740" t="str">
            <v/>
          </cell>
          <cell r="T740" t="str">
            <v>1987-04-16</v>
          </cell>
        </row>
        <row r="741">
          <cell r="A741" t="str">
            <v>Fleming,Charles B</v>
          </cell>
          <cell r="B741" t="str">
            <v>007832</v>
          </cell>
          <cell r="C741" t="str">
            <v>Full-Time</v>
          </cell>
          <cell r="D741" t="str">
            <v>UCU</v>
          </cell>
          <cell r="E741">
            <v>40</v>
          </cell>
          <cell r="F741" t="str">
            <v>1060</v>
          </cell>
          <cell r="G741" t="str">
            <v>Lake Road Common</v>
          </cell>
          <cell r="H741" t="str">
            <v>USU</v>
          </cell>
          <cell r="I741" t="str">
            <v>PS</v>
          </cell>
          <cell r="J741" t="str">
            <v>SJMOE</v>
          </cell>
          <cell r="K741" t="str">
            <v>1279</v>
          </cell>
          <cell r="L741" t="str">
            <v>MO-St Joseph - Lake Road</v>
          </cell>
          <cell r="M741" t="str">
            <v>MO</v>
          </cell>
          <cell r="N741" t="str">
            <v>S0115</v>
          </cell>
          <cell r="O741" t="str">
            <v>Journeyman Maintenance</v>
          </cell>
          <cell r="P741" t="str">
            <v>13</v>
          </cell>
          <cell r="Q741" t="str">
            <v>Nonexempt</v>
          </cell>
          <cell r="R741" t="str">
            <v>1999-02-01</v>
          </cell>
          <cell r="S741" t="str">
            <v/>
          </cell>
          <cell r="T741" t="str">
            <v>1999-02-01</v>
          </cell>
        </row>
        <row r="742">
          <cell r="A742" t="str">
            <v>Fleshman,Dean S</v>
          </cell>
          <cell r="B742" t="str">
            <v>007833</v>
          </cell>
          <cell r="C742" t="str">
            <v>Full-Time</v>
          </cell>
          <cell r="D742" t="str">
            <v>UCU</v>
          </cell>
          <cell r="E742">
            <v>40</v>
          </cell>
          <cell r="F742" t="str">
            <v>5355</v>
          </cell>
          <cell r="G742" t="str">
            <v>St Joseph 2 Elec Network Ops</v>
          </cell>
          <cell r="H742" t="str">
            <v>USU</v>
          </cell>
          <cell r="I742" t="str">
            <v>OP</v>
          </cell>
          <cell r="J742" t="str">
            <v>SJMOE</v>
          </cell>
          <cell r="K742" t="str">
            <v>1278</v>
          </cell>
          <cell r="L742" t="str">
            <v>MO-St Joseph - Atchison</v>
          </cell>
          <cell r="M742" t="str">
            <v>MO</v>
          </cell>
          <cell r="N742" t="str">
            <v>S1003</v>
          </cell>
          <cell r="O742" t="str">
            <v>Lineman Foreman</v>
          </cell>
          <cell r="P742" t="str">
            <v>13</v>
          </cell>
          <cell r="Q742" t="str">
            <v>Nonexempt</v>
          </cell>
          <cell r="R742" t="str">
            <v>1972-02-14</v>
          </cell>
          <cell r="S742" t="str">
            <v/>
          </cell>
          <cell r="T742" t="str">
            <v>1972-02-14</v>
          </cell>
        </row>
        <row r="743">
          <cell r="A743" t="str">
            <v>Fletcher,Mary L</v>
          </cell>
          <cell r="B743" t="str">
            <v>003310</v>
          </cell>
          <cell r="C743" t="str">
            <v>Full-Time</v>
          </cell>
          <cell r="D743" t="str">
            <v>UCU</v>
          </cell>
          <cell r="E743">
            <v>40</v>
          </cell>
          <cell r="F743" t="str">
            <v>6016</v>
          </cell>
          <cell r="G743" t="str">
            <v>Customer Services Training</v>
          </cell>
          <cell r="H743" t="str">
            <v>USU</v>
          </cell>
          <cell r="I743" t="str">
            <v>QT</v>
          </cell>
          <cell r="J743" t="str">
            <v>NETCO</v>
          </cell>
          <cell r="K743" t="str">
            <v>1000</v>
          </cell>
          <cell r="L743" t="str">
            <v>MO-Raytown</v>
          </cell>
          <cell r="M743" t="str">
            <v>MO</v>
          </cell>
          <cell r="N743" t="str">
            <v>3040</v>
          </cell>
          <cell r="O743" t="str">
            <v>Quality Assurance Specialist</v>
          </cell>
          <cell r="P743" t="str">
            <v>00</v>
          </cell>
          <cell r="Q743" t="str">
            <v>Exempt</v>
          </cell>
          <cell r="R743" t="str">
            <v>1997-09-23</v>
          </cell>
          <cell r="S743" t="str">
            <v/>
          </cell>
          <cell r="T743" t="str">
            <v>1997-09-23</v>
          </cell>
        </row>
        <row r="744">
          <cell r="A744" t="str">
            <v>Flint,Brian S</v>
          </cell>
          <cell r="B744" t="str">
            <v>009453</v>
          </cell>
          <cell r="C744" t="str">
            <v>Full-Time</v>
          </cell>
          <cell r="D744" t="str">
            <v>UCU</v>
          </cell>
          <cell r="E744">
            <v>40</v>
          </cell>
          <cell r="F744" t="str">
            <v>1060</v>
          </cell>
          <cell r="G744" t="str">
            <v>Lake Road Common</v>
          </cell>
          <cell r="H744" t="str">
            <v>USU</v>
          </cell>
          <cell r="I744" t="str">
            <v>PS</v>
          </cell>
          <cell r="J744" t="str">
            <v>SJMOE</v>
          </cell>
          <cell r="K744" t="str">
            <v>1279</v>
          </cell>
          <cell r="L744" t="str">
            <v>MO-St Joseph - Lake Road</v>
          </cell>
          <cell r="M744" t="str">
            <v>MO</v>
          </cell>
          <cell r="N744" t="str">
            <v>S0055</v>
          </cell>
          <cell r="O744" t="str">
            <v>Operator</v>
          </cell>
          <cell r="P744" t="str">
            <v>13</v>
          </cell>
          <cell r="Q744" t="str">
            <v>Nonexempt</v>
          </cell>
          <cell r="R744" t="str">
            <v>2002-01-28</v>
          </cell>
          <cell r="S744" t="str">
            <v/>
          </cell>
          <cell r="T744" t="str">
            <v>2002-01-28</v>
          </cell>
        </row>
        <row r="745">
          <cell r="A745" t="str">
            <v>Floerchinger,Curt G</v>
          </cell>
          <cell r="B745" t="str">
            <v>008460</v>
          </cell>
          <cell r="C745" t="str">
            <v>Full-Time</v>
          </cell>
          <cell r="D745" t="str">
            <v>UCU</v>
          </cell>
          <cell r="E745">
            <v>40</v>
          </cell>
          <cell r="F745" t="str">
            <v>5711</v>
          </cell>
          <cell r="G745" t="str">
            <v>Cust Commun-Stakehldr Outreach</v>
          </cell>
          <cell r="H745" t="str">
            <v>USU</v>
          </cell>
          <cell r="I745" t="str">
            <v>CC</v>
          </cell>
          <cell r="J745" t="str">
            <v>NETCO</v>
          </cell>
          <cell r="K745" t="str">
            <v>1082</v>
          </cell>
          <cell r="L745" t="str">
            <v>MO-Kansas City-W Ninth</v>
          </cell>
          <cell r="M745" t="str">
            <v>MO</v>
          </cell>
          <cell r="N745" t="str">
            <v>3210</v>
          </cell>
          <cell r="O745" t="str">
            <v>Communications Director</v>
          </cell>
          <cell r="P745" t="str">
            <v>00</v>
          </cell>
          <cell r="Q745" t="str">
            <v>Exempt</v>
          </cell>
          <cell r="R745" t="str">
            <v>2001-06-04</v>
          </cell>
          <cell r="S745" t="str">
            <v/>
          </cell>
          <cell r="T745" t="str">
            <v>2001-06-04</v>
          </cell>
        </row>
        <row r="746">
          <cell r="A746" t="str">
            <v>Flood,C Eugene</v>
          </cell>
          <cell r="B746" t="str">
            <v>000784</v>
          </cell>
          <cell r="C746" t="str">
            <v>Full-Time</v>
          </cell>
          <cell r="D746" t="str">
            <v>UCU</v>
          </cell>
          <cell r="E746">
            <v>40</v>
          </cell>
          <cell r="F746" t="str">
            <v>1003</v>
          </cell>
          <cell r="G746" t="str">
            <v>Sibley General</v>
          </cell>
          <cell r="H746" t="str">
            <v>USU</v>
          </cell>
          <cell r="I746" t="str">
            <v>PS</v>
          </cell>
          <cell r="J746" t="str">
            <v>MPMOE</v>
          </cell>
          <cell r="K746" t="str">
            <v>1095</v>
          </cell>
          <cell r="L746" t="str">
            <v>MO-Sibley</v>
          </cell>
          <cell r="M746" t="str">
            <v>MO</v>
          </cell>
          <cell r="N746" t="str">
            <v>U325</v>
          </cell>
          <cell r="O746" t="str">
            <v>Journeyman Maint RG Sibley</v>
          </cell>
          <cell r="P746" t="str">
            <v>24</v>
          </cell>
          <cell r="Q746" t="str">
            <v>Nonexempt</v>
          </cell>
          <cell r="R746" t="str">
            <v>1979-06-08</v>
          </cell>
          <cell r="S746" t="str">
            <v/>
          </cell>
          <cell r="T746" t="str">
            <v>1979-06-08</v>
          </cell>
        </row>
        <row r="747">
          <cell r="A747" t="str">
            <v>Flores,Vincent J</v>
          </cell>
          <cell r="B747" t="str">
            <v>000336</v>
          </cell>
          <cell r="C747" t="str">
            <v>Full-Time</v>
          </cell>
          <cell r="D747" t="str">
            <v>UCU</v>
          </cell>
          <cell r="E747">
            <v>40</v>
          </cell>
          <cell r="F747" t="str">
            <v>5307</v>
          </cell>
          <cell r="G747" t="str">
            <v>Rocky Ford Network Ops</v>
          </cell>
          <cell r="H747" t="str">
            <v>USU</v>
          </cell>
          <cell r="I747" t="str">
            <v>OP</v>
          </cell>
          <cell r="J747" t="str">
            <v>WPCOE</v>
          </cell>
          <cell r="K747" t="str">
            <v>1012</v>
          </cell>
          <cell r="L747" t="str">
            <v>CO-Rocky Ford</v>
          </cell>
          <cell r="M747" t="str">
            <v>CO</v>
          </cell>
          <cell r="N747" t="str">
            <v>3188</v>
          </cell>
          <cell r="O747" t="str">
            <v>Interim Ops Supervisor</v>
          </cell>
          <cell r="P747" t="str">
            <v>21</v>
          </cell>
          <cell r="Q747" t="str">
            <v>Nonexempt</v>
          </cell>
          <cell r="R747" t="str">
            <v>1974-05-20</v>
          </cell>
          <cell r="S747" t="str">
            <v/>
          </cell>
          <cell r="T747" t="str">
            <v>1974-05-20</v>
          </cell>
        </row>
        <row r="748">
          <cell r="A748" t="str">
            <v>Flowers,Ronald L</v>
          </cell>
          <cell r="B748" t="str">
            <v>005731</v>
          </cell>
          <cell r="C748" t="str">
            <v>Full-Time</v>
          </cell>
          <cell r="D748" t="str">
            <v>UCU</v>
          </cell>
          <cell r="E748">
            <v>40</v>
          </cell>
          <cell r="F748" t="str">
            <v>5384</v>
          </cell>
          <cell r="G748" t="str">
            <v>Wichita Gas Field Svcs</v>
          </cell>
          <cell r="H748" t="str">
            <v>USU</v>
          </cell>
          <cell r="I748" t="str">
            <v>OP</v>
          </cell>
          <cell r="J748" t="str">
            <v>PNKSG</v>
          </cell>
          <cell r="K748" t="str">
            <v>1137</v>
          </cell>
          <cell r="L748" t="str">
            <v>KS-Wichita-W Harry</v>
          </cell>
          <cell r="M748" t="str">
            <v>KS</v>
          </cell>
          <cell r="N748" t="str">
            <v>1529</v>
          </cell>
          <cell r="O748" t="str">
            <v>Utility Service Technician</v>
          </cell>
          <cell r="P748" t="str">
            <v>00</v>
          </cell>
          <cell r="Q748" t="str">
            <v>Nonexempt</v>
          </cell>
          <cell r="R748" t="str">
            <v>1999-12-20</v>
          </cell>
          <cell r="S748" t="str">
            <v/>
          </cell>
          <cell r="T748" t="str">
            <v>1999-12-20</v>
          </cell>
        </row>
        <row r="749">
          <cell r="A749" t="str">
            <v>Floyd,Jason S</v>
          </cell>
          <cell r="B749" t="str">
            <v>010955</v>
          </cell>
          <cell r="C749" t="str">
            <v>Full-Time</v>
          </cell>
          <cell r="D749" t="str">
            <v>UCU</v>
          </cell>
          <cell r="E749">
            <v>40</v>
          </cell>
          <cell r="F749" t="str">
            <v>5337</v>
          </cell>
          <cell r="G749" t="str">
            <v>Belton 1 Elect Field Ops</v>
          </cell>
          <cell r="H749" t="str">
            <v>USU</v>
          </cell>
          <cell r="I749" t="str">
            <v>OP</v>
          </cell>
          <cell r="J749" t="str">
            <v>MPMOE</v>
          </cell>
          <cell r="K749" t="str">
            <v>1074</v>
          </cell>
          <cell r="L749" t="str">
            <v>MO-Belton</v>
          </cell>
          <cell r="M749" t="str">
            <v>MO</v>
          </cell>
          <cell r="N749" t="str">
            <v>U2103</v>
          </cell>
          <cell r="O749" t="str">
            <v>Appren Lineman 3rd 6mo</v>
          </cell>
          <cell r="P749" t="str">
            <v>24</v>
          </cell>
          <cell r="Q749" t="str">
            <v>Nonexempt</v>
          </cell>
          <cell r="R749" t="str">
            <v>2005-12-19</v>
          </cell>
          <cell r="S749" t="str">
            <v/>
          </cell>
          <cell r="T749" t="str">
            <v>2005-12-19</v>
          </cell>
        </row>
        <row r="750">
          <cell r="A750" t="str">
            <v>Flucke,James M</v>
          </cell>
          <cell r="B750" t="str">
            <v>005971</v>
          </cell>
          <cell r="C750" t="str">
            <v>Full-Time</v>
          </cell>
          <cell r="D750" t="str">
            <v>UCU</v>
          </cell>
          <cell r="E750">
            <v>40</v>
          </cell>
          <cell r="F750" t="str">
            <v>1044</v>
          </cell>
          <cell r="G750" t="str">
            <v>Resource_Planning</v>
          </cell>
          <cell r="H750" t="str">
            <v>USU</v>
          </cell>
          <cell r="I750" t="str">
            <v>ER</v>
          </cell>
          <cell r="J750" t="str">
            <v>NETCO</v>
          </cell>
          <cell r="K750" t="str">
            <v>1000</v>
          </cell>
          <cell r="L750" t="str">
            <v>MO-Raytown</v>
          </cell>
          <cell r="M750" t="str">
            <v>MO</v>
          </cell>
          <cell r="N750" t="str">
            <v>2645</v>
          </cell>
          <cell r="O750" t="str">
            <v>Electric Systems Analyst</v>
          </cell>
          <cell r="P750" t="str">
            <v>00</v>
          </cell>
          <cell r="Q750" t="str">
            <v>Exempt</v>
          </cell>
          <cell r="R750" t="str">
            <v>2000-05-15</v>
          </cell>
          <cell r="S750" t="str">
            <v/>
          </cell>
          <cell r="T750" t="str">
            <v>2000-05-15</v>
          </cell>
        </row>
        <row r="751">
          <cell r="A751" t="str">
            <v>Fockler,Fred R</v>
          </cell>
          <cell r="B751" t="str">
            <v>005447</v>
          </cell>
          <cell r="C751" t="str">
            <v>Full-Time</v>
          </cell>
          <cell r="D751" t="str">
            <v>UCU</v>
          </cell>
          <cell r="E751">
            <v>40</v>
          </cell>
          <cell r="F751" t="str">
            <v>1003</v>
          </cell>
          <cell r="G751" t="str">
            <v>Sibley General</v>
          </cell>
          <cell r="H751" t="str">
            <v>USU</v>
          </cell>
          <cell r="I751" t="str">
            <v>PS</v>
          </cell>
          <cell r="J751" t="str">
            <v>MPMOE</v>
          </cell>
          <cell r="K751" t="str">
            <v>1095</v>
          </cell>
          <cell r="L751" t="str">
            <v>MO-Sibley</v>
          </cell>
          <cell r="M751" t="str">
            <v>MO</v>
          </cell>
          <cell r="N751" t="str">
            <v>U3191</v>
          </cell>
          <cell r="O751" t="str">
            <v>Electrician Ralph Green Sibley</v>
          </cell>
          <cell r="P751" t="str">
            <v>24</v>
          </cell>
          <cell r="Q751" t="str">
            <v>Nonexempt</v>
          </cell>
          <cell r="R751" t="str">
            <v>1999-09-22</v>
          </cell>
          <cell r="S751" t="str">
            <v/>
          </cell>
          <cell r="T751" t="str">
            <v>1999-09-22</v>
          </cell>
        </row>
        <row r="752">
          <cell r="A752" t="str">
            <v>Foffel,Kenneth E</v>
          </cell>
          <cell r="B752" t="str">
            <v>000718</v>
          </cell>
          <cell r="C752" t="str">
            <v>Full-Time</v>
          </cell>
          <cell r="D752" t="str">
            <v>UCU</v>
          </cell>
          <cell r="E752">
            <v>40</v>
          </cell>
          <cell r="F752" t="str">
            <v>5344</v>
          </cell>
          <cell r="G752" t="str">
            <v>Warrensburg Elec Network Ops</v>
          </cell>
          <cell r="H752" t="str">
            <v>USU</v>
          </cell>
          <cell r="I752" t="str">
            <v>OP</v>
          </cell>
          <cell r="J752" t="str">
            <v>MPMOE</v>
          </cell>
          <cell r="K752" t="str">
            <v>1097</v>
          </cell>
          <cell r="L752" t="str">
            <v>MO-Warrensburg</v>
          </cell>
          <cell r="M752" t="str">
            <v>MO</v>
          </cell>
          <cell r="N752" t="str">
            <v>U2503</v>
          </cell>
          <cell r="O752" t="str">
            <v>Local Maintenance Man 3rd yr</v>
          </cell>
          <cell r="P752" t="str">
            <v>24</v>
          </cell>
          <cell r="Q752" t="str">
            <v>Nonexempt</v>
          </cell>
          <cell r="R752" t="str">
            <v>1986-02-03</v>
          </cell>
          <cell r="S752" t="str">
            <v/>
          </cell>
          <cell r="T752" t="str">
            <v>1986-02-03</v>
          </cell>
        </row>
        <row r="753">
          <cell r="A753" t="str">
            <v>Foley,Kenneth G</v>
          </cell>
          <cell r="B753" t="str">
            <v>000843</v>
          </cell>
          <cell r="C753" t="str">
            <v>Full-Time</v>
          </cell>
          <cell r="D753" t="str">
            <v>UCU</v>
          </cell>
          <cell r="E753">
            <v>40</v>
          </cell>
          <cell r="F753" t="str">
            <v>5334</v>
          </cell>
          <cell r="G753" t="str">
            <v>Lee's Summit 2 Elec Netwrk Ops</v>
          </cell>
          <cell r="H753" t="str">
            <v>USU</v>
          </cell>
          <cell r="I753" t="str">
            <v>OP</v>
          </cell>
          <cell r="J753" t="str">
            <v>MPMOE</v>
          </cell>
          <cell r="K753" t="str">
            <v>1085</v>
          </cell>
          <cell r="L753" t="str">
            <v>MO-Lee's Summit-SE Hamblen Rd</v>
          </cell>
          <cell r="M753" t="str">
            <v>MO</v>
          </cell>
          <cell r="N753" t="str">
            <v>U212</v>
          </cell>
          <cell r="O753" t="str">
            <v>Comb Lineman Serviceman</v>
          </cell>
          <cell r="P753" t="str">
            <v>24</v>
          </cell>
          <cell r="Q753" t="str">
            <v>Nonexempt</v>
          </cell>
          <cell r="R753" t="str">
            <v>1977-10-31</v>
          </cell>
          <cell r="S753" t="str">
            <v/>
          </cell>
          <cell r="T753" t="str">
            <v>1977-10-31</v>
          </cell>
        </row>
        <row r="754">
          <cell r="A754" t="str">
            <v>Foltz,Mark A</v>
          </cell>
          <cell r="B754" t="str">
            <v>006105</v>
          </cell>
          <cell r="C754" t="str">
            <v>Full-Time</v>
          </cell>
          <cell r="D754" t="str">
            <v>UCU</v>
          </cell>
          <cell r="E754">
            <v>40</v>
          </cell>
          <cell r="F754" t="str">
            <v>4183</v>
          </cell>
          <cell r="G754" t="str">
            <v>Corp Reporting/Plan &amp; Analysis</v>
          </cell>
          <cell r="H754" t="str">
            <v>ESF</v>
          </cell>
          <cell r="I754" t="str">
            <v>AT</v>
          </cell>
          <cell r="J754" t="str">
            <v>AQLCP</v>
          </cell>
          <cell r="K754" t="str">
            <v>1082</v>
          </cell>
          <cell r="L754" t="str">
            <v>MO-Kansas City-W Ninth</v>
          </cell>
          <cell r="M754" t="str">
            <v>MO</v>
          </cell>
          <cell r="N754" t="str">
            <v>2223</v>
          </cell>
          <cell r="O754" t="str">
            <v>Dir Accounting Finance</v>
          </cell>
          <cell r="P754" t="str">
            <v>00</v>
          </cell>
          <cell r="Q754" t="str">
            <v>Exempt</v>
          </cell>
          <cell r="R754" t="str">
            <v>2000-06-29</v>
          </cell>
          <cell r="S754" t="str">
            <v/>
          </cell>
          <cell r="T754" t="str">
            <v>2000-06-29</v>
          </cell>
        </row>
        <row r="755">
          <cell r="A755" t="str">
            <v>Fong,Frank F</v>
          </cell>
          <cell r="B755" t="str">
            <v>003026</v>
          </cell>
          <cell r="C755" t="str">
            <v>Full-Time</v>
          </cell>
          <cell r="D755" t="str">
            <v>UCU</v>
          </cell>
          <cell r="E755">
            <v>40</v>
          </cell>
          <cell r="F755" t="str">
            <v>6384</v>
          </cell>
          <cell r="G755" t="str">
            <v>Regulatory Acctg Svcs-Gas</v>
          </cell>
          <cell r="H755" t="str">
            <v>USU</v>
          </cell>
          <cell r="I755" t="str">
            <v>RE</v>
          </cell>
          <cell r="J755" t="str">
            <v>NETCO</v>
          </cell>
          <cell r="K755" t="str">
            <v>1143</v>
          </cell>
          <cell r="L755" t="str">
            <v>NE-Omaha-Capitol Ave</v>
          </cell>
          <cell r="M755" t="str">
            <v>NE</v>
          </cell>
          <cell r="N755" t="str">
            <v>1846</v>
          </cell>
          <cell r="O755" t="str">
            <v>Regulatory Analyst</v>
          </cell>
          <cell r="P755" t="str">
            <v>00</v>
          </cell>
          <cell r="Q755" t="str">
            <v>Exempt</v>
          </cell>
          <cell r="R755" t="str">
            <v>1977-09-06</v>
          </cell>
          <cell r="S755" t="str">
            <v/>
          </cell>
          <cell r="T755" t="str">
            <v>1977-09-06</v>
          </cell>
        </row>
        <row r="756">
          <cell r="A756" t="str">
            <v>Foraker,Beth A</v>
          </cell>
          <cell r="B756" t="str">
            <v>002770</v>
          </cell>
          <cell r="C756" t="str">
            <v>Full-Time</v>
          </cell>
          <cell r="D756" t="str">
            <v>UCU</v>
          </cell>
          <cell r="E756">
            <v>40</v>
          </cell>
          <cell r="F756" t="str">
            <v>4175</v>
          </cell>
          <cell r="G756" t="str">
            <v>Disbursements</v>
          </cell>
          <cell r="H756" t="str">
            <v>ESF</v>
          </cell>
          <cell r="I756" t="str">
            <v>AT</v>
          </cell>
          <cell r="J756" t="str">
            <v>AQLCP</v>
          </cell>
          <cell r="K756" t="str">
            <v>1082</v>
          </cell>
          <cell r="L756" t="str">
            <v>MO-Kansas City-W Ninth</v>
          </cell>
          <cell r="M756" t="str">
            <v>MO</v>
          </cell>
          <cell r="N756" t="str">
            <v>2709</v>
          </cell>
          <cell r="O756" t="str">
            <v>Supv Accounting</v>
          </cell>
          <cell r="P756" t="str">
            <v>00</v>
          </cell>
          <cell r="Q756" t="str">
            <v>Exempt</v>
          </cell>
          <cell r="R756" t="str">
            <v>1985-04-29</v>
          </cell>
          <cell r="S756" t="str">
            <v/>
          </cell>
          <cell r="T756" t="str">
            <v>1990-07-09</v>
          </cell>
        </row>
        <row r="757">
          <cell r="A757" t="str">
            <v>Ford,Denice O</v>
          </cell>
          <cell r="B757" t="str">
            <v>010903</v>
          </cell>
          <cell r="C757" t="str">
            <v>Full-Time</v>
          </cell>
          <cell r="D757" t="str">
            <v>UCU</v>
          </cell>
          <cell r="E757">
            <v>40</v>
          </cell>
          <cell r="F757" t="str">
            <v>5702</v>
          </cell>
          <cell r="G757" t="str">
            <v>Customer Srv Ctr-Raytown</v>
          </cell>
          <cell r="H757" t="str">
            <v>USU</v>
          </cell>
          <cell r="I757" t="str">
            <v>CH</v>
          </cell>
          <cell r="J757" t="str">
            <v>NETCO</v>
          </cell>
          <cell r="K757" t="str">
            <v>1000</v>
          </cell>
          <cell r="L757" t="str">
            <v>MO-Raytown</v>
          </cell>
          <cell r="M757" t="str">
            <v>MO</v>
          </cell>
          <cell r="N757" t="str">
            <v>1047</v>
          </cell>
          <cell r="O757" t="str">
            <v>Customer Service Associate CC</v>
          </cell>
          <cell r="P757" t="str">
            <v>00</v>
          </cell>
          <cell r="Q757" t="str">
            <v>Nonexempt</v>
          </cell>
          <cell r="R757" t="str">
            <v>2005-09-19</v>
          </cell>
          <cell r="S757" t="str">
            <v/>
          </cell>
          <cell r="T757" t="str">
            <v>2005-09-19</v>
          </cell>
        </row>
        <row r="758">
          <cell r="A758" t="str">
            <v>Ford,Thomas V</v>
          </cell>
          <cell r="B758" t="str">
            <v>000686</v>
          </cell>
          <cell r="C758" t="str">
            <v>Full-Time</v>
          </cell>
          <cell r="D758" t="str">
            <v>UCU</v>
          </cell>
          <cell r="E758">
            <v>40</v>
          </cell>
          <cell r="F758" t="str">
            <v>1009</v>
          </cell>
          <cell r="G758" t="str">
            <v>Arthur Mullergren-Great Bend</v>
          </cell>
          <cell r="H758" t="str">
            <v>USU</v>
          </cell>
          <cell r="I758" t="str">
            <v>PS</v>
          </cell>
          <cell r="J758" t="str">
            <v>WPKSE</v>
          </cell>
          <cell r="K758" t="str">
            <v>1034</v>
          </cell>
          <cell r="L758" t="str">
            <v>KS-Great Bend-Highway K96</v>
          </cell>
          <cell r="M758" t="str">
            <v>KS</v>
          </cell>
          <cell r="N758" t="str">
            <v>1802</v>
          </cell>
          <cell r="O758" t="str">
            <v>Mgr Power Plant</v>
          </cell>
          <cell r="P758" t="str">
            <v>00</v>
          </cell>
          <cell r="Q758" t="str">
            <v>Exempt</v>
          </cell>
          <cell r="R758" t="str">
            <v>1979-02-05</v>
          </cell>
          <cell r="S758" t="str">
            <v/>
          </cell>
          <cell r="T758" t="str">
            <v>1979-02-05</v>
          </cell>
        </row>
        <row r="759">
          <cell r="A759" t="str">
            <v>Ford,William B</v>
          </cell>
          <cell r="B759" t="str">
            <v>002080</v>
          </cell>
          <cell r="C759" t="str">
            <v>Full-Time</v>
          </cell>
          <cell r="D759" t="str">
            <v>UCU</v>
          </cell>
          <cell r="E759">
            <v>40</v>
          </cell>
          <cell r="F759" t="str">
            <v>5832</v>
          </cell>
          <cell r="G759" t="str">
            <v>Rochester</v>
          </cell>
          <cell r="H759" t="str">
            <v>USU</v>
          </cell>
          <cell r="I759" t="str">
            <v>CS</v>
          </cell>
          <cell r="J759" t="str">
            <v>PNMNG</v>
          </cell>
          <cell r="K759" t="str">
            <v>1068</v>
          </cell>
          <cell r="L759" t="str">
            <v>MN-Rochester</v>
          </cell>
          <cell r="M759" t="str">
            <v>MN</v>
          </cell>
          <cell r="N759" t="str">
            <v>1138</v>
          </cell>
          <cell r="O759" t="str">
            <v>Appliance Repair Technician</v>
          </cell>
          <cell r="P759" t="str">
            <v>00</v>
          </cell>
          <cell r="Q759" t="str">
            <v>Nonexempt</v>
          </cell>
          <cell r="R759" t="str">
            <v>1990-11-16</v>
          </cell>
          <cell r="S759" t="str">
            <v/>
          </cell>
          <cell r="T759" t="str">
            <v>1990-11-16</v>
          </cell>
        </row>
        <row r="760">
          <cell r="A760" t="str">
            <v>Forman,Charles J</v>
          </cell>
          <cell r="B760" t="str">
            <v>001667</v>
          </cell>
          <cell r="C760" t="str">
            <v>Full-Time</v>
          </cell>
          <cell r="D760" t="str">
            <v>UCU</v>
          </cell>
          <cell r="E760">
            <v>40</v>
          </cell>
          <cell r="F760" t="str">
            <v>5458</v>
          </cell>
          <cell r="G760" t="str">
            <v>Iowa Decorah Net Ops</v>
          </cell>
          <cell r="H760" t="str">
            <v>USU</v>
          </cell>
          <cell r="I760" t="str">
            <v>OP</v>
          </cell>
          <cell r="J760" t="str">
            <v>PNIAG</v>
          </cell>
          <cell r="K760" t="str">
            <v>1017</v>
          </cell>
          <cell r="L760" t="str">
            <v>IA-Decorah</v>
          </cell>
          <cell r="M760" t="str">
            <v>IA</v>
          </cell>
          <cell r="N760" t="str">
            <v>3111</v>
          </cell>
          <cell r="O760" t="str">
            <v>Tech Field Measurement (UN28)</v>
          </cell>
          <cell r="P760" t="str">
            <v>28</v>
          </cell>
          <cell r="Q760" t="str">
            <v>Nonexempt</v>
          </cell>
          <cell r="R760" t="str">
            <v>1972-12-01</v>
          </cell>
          <cell r="S760" t="str">
            <v/>
          </cell>
          <cell r="T760" t="str">
            <v>1972-12-01</v>
          </cell>
        </row>
        <row r="761">
          <cell r="A761" t="str">
            <v>Foster,Stephen P</v>
          </cell>
          <cell r="B761" t="str">
            <v>000908</v>
          </cell>
          <cell r="C761" t="str">
            <v>Full-Time</v>
          </cell>
          <cell r="D761" t="str">
            <v>UCU</v>
          </cell>
          <cell r="E761">
            <v>40</v>
          </cell>
          <cell r="F761" t="str">
            <v>5336</v>
          </cell>
          <cell r="G761" t="str">
            <v>Blue Springs 2 Elec Netwrk Ops</v>
          </cell>
          <cell r="H761" t="str">
            <v>USU</v>
          </cell>
          <cell r="I761" t="str">
            <v>OP</v>
          </cell>
          <cell r="J761" t="str">
            <v>MPMOE</v>
          </cell>
          <cell r="K761" t="str">
            <v>1075</v>
          </cell>
          <cell r="L761" t="str">
            <v>MO-Blue Springs</v>
          </cell>
          <cell r="M761" t="str">
            <v>MO</v>
          </cell>
          <cell r="N761" t="str">
            <v>U208</v>
          </cell>
          <cell r="O761" t="str">
            <v>Journeyman Lineman</v>
          </cell>
          <cell r="P761" t="str">
            <v>24</v>
          </cell>
          <cell r="Q761" t="str">
            <v>Nonexempt</v>
          </cell>
          <cell r="R761" t="str">
            <v>1982-06-15</v>
          </cell>
          <cell r="S761" t="str">
            <v/>
          </cell>
          <cell r="T761" t="str">
            <v>1982-06-15</v>
          </cell>
        </row>
        <row r="762">
          <cell r="A762" t="str">
            <v>Fountain,Lynn A</v>
          </cell>
          <cell r="B762" t="str">
            <v>003109</v>
          </cell>
          <cell r="C762" t="str">
            <v>Full-Time</v>
          </cell>
          <cell r="D762" t="str">
            <v>UCU</v>
          </cell>
          <cell r="E762">
            <v>40</v>
          </cell>
          <cell r="F762" t="str">
            <v>4186</v>
          </cell>
          <cell r="G762" t="str">
            <v>Risk Assessment &amp; Audit Srvs</v>
          </cell>
          <cell r="H762" t="str">
            <v>ESF</v>
          </cell>
          <cell r="I762" t="str">
            <v>CP</v>
          </cell>
          <cell r="J762" t="str">
            <v>AQLCP</v>
          </cell>
          <cell r="K762" t="str">
            <v>1082</v>
          </cell>
          <cell r="L762" t="str">
            <v>MO-Kansas City-W Ninth</v>
          </cell>
          <cell r="M762" t="str">
            <v>MO</v>
          </cell>
          <cell r="N762" t="str">
            <v>3129</v>
          </cell>
          <cell r="O762" t="str">
            <v>VP Risk Assmt/Audit Services</v>
          </cell>
          <cell r="P762" t="str">
            <v>00</v>
          </cell>
          <cell r="Q762" t="str">
            <v>Exempt</v>
          </cell>
          <cell r="R762" t="str">
            <v>1997-11-11</v>
          </cell>
          <cell r="S762" t="str">
            <v/>
          </cell>
          <cell r="T762" t="str">
            <v>1997-11-11</v>
          </cell>
        </row>
        <row r="763">
          <cell r="A763" t="str">
            <v>Fox,Clarence D</v>
          </cell>
          <cell r="B763" t="str">
            <v>001687</v>
          </cell>
          <cell r="C763" t="str">
            <v>Full-Time</v>
          </cell>
          <cell r="D763" t="str">
            <v>UCU</v>
          </cell>
          <cell r="E763">
            <v>40</v>
          </cell>
          <cell r="F763" t="str">
            <v>5771</v>
          </cell>
          <cell r="G763" t="str">
            <v>NE Lincoln Region</v>
          </cell>
          <cell r="H763" t="str">
            <v>USU</v>
          </cell>
          <cell r="I763" t="str">
            <v>CS</v>
          </cell>
          <cell r="J763" t="str">
            <v>PNNEG</v>
          </cell>
          <cell r="K763" t="str">
            <v>1109</v>
          </cell>
          <cell r="L763" t="str">
            <v>NE-Lincoln</v>
          </cell>
          <cell r="M763" t="str">
            <v>NE</v>
          </cell>
          <cell r="N763" t="str">
            <v>1607</v>
          </cell>
          <cell r="O763" t="str">
            <v>Spec C&amp;M Mech Tech (UN25)</v>
          </cell>
          <cell r="P763" t="str">
            <v>25</v>
          </cell>
          <cell r="Q763" t="str">
            <v>Nonexempt</v>
          </cell>
          <cell r="R763" t="str">
            <v>1979-05-07</v>
          </cell>
          <cell r="S763" t="str">
            <v/>
          </cell>
          <cell r="T763" t="str">
            <v>1979-05-07</v>
          </cell>
        </row>
        <row r="764">
          <cell r="A764" t="str">
            <v>Francis,David N</v>
          </cell>
          <cell r="B764" t="str">
            <v>000294</v>
          </cell>
          <cell r="C764" t="str">
            <v>Full-Time</v>
          </cell>
          <cell r="D764" t="str">
            <v>UCU</v>
          </cell>
          <cell r="E764">
            <v>40</v>
          </cell>
          <cell r="F764" t="str">
            <v>2319</v>
          </cell>
          <cell r="G764" t="str">
            <v>GSS Southern Operations</v>
          </cell>
          <cell r="H764" t="str">
            <v>USU</v>
          </cell>
          <cell r="I764" t="str">
            <v>GS</v>
          </cell>
          <cell r="J764" t="str">
            <v>NETCO</v>
          </cell>
          <cell r="K764" t="str">
            <v>1143</v>
          </cell>
          <cell r="L764" t="str">
            <v>NE-Omaha-Capitol Ave</v>
          </cell>
          <cell r="M764" t="str">
            <v>NE</v>
          </cell>
          <cell r="N764" t="str">
            <v>1381</v>
          </cell>
          <cell r="O764" t="str">
            <v>Sr Gas Volume Analyst GS</v>
          </cell>
          <cell r="P764" t="str">
            <v>00</v>
          </cell>
          <cell r="Q764" t="str">
            <v>Exempt</v>
          </cell>
          <cell r="R764" t="str">
            <v>1998-03-09</v>
          </cell>
          <cell r="S764" t="str">
            <v/>
          </cell>
          <cell r="T764" t="str">
            <v>1998-03-09</v>
          </cell>
        </row>
        <row r="765">
          <cell r="A765" t="str">
            <v>Francis,Deborah J</v>
          </cell>
          <cell r="B765" t="str">
            <v>004126</v>
          </cell>
          <cell r="C765" t="str">
            <v>Full-Time</v>
          </cell>
          <cell r="D765" t="str">
            <v>UCU</v>
          </cell>
          <cell r="E765">
            <v>40</v>
          </cell>
          <cell r="F765" t="str">
            <v>2309</v>
          </cell>
          <cell r="G765" t="str">
            <v>GSS Cost Management</v>
          </cell>
          <cell r="H765" t="str">
            <v>USU</v>
          </cell>
          <cell r="I765" t="str">
            <v>AT</v>
          </cell>
          <cell r="J765" t="str">
            <v>NETCO</v>
          </cell>
          <cell r="K765" t="str">
            <v>1143</v>
          </cell>
          <cell r="L765" t="str">
            <v>NE-Omaha-Capitol Ave</v>
          </cell>
          <cell r="M765" t="str">
            <v>NE</v>
          </cell>
          <cell r="N765" t="str">
            <v>1361</v>
          </cell>
          <cell r="O765" t="str">
            <v>Mgr Cost Management Analysis</v>
          </cell>
          <cell r="P765" t="str">
            <v>00</v>
          </cell>
          <cell r="Q765" t="str">
            <v>Exempt</v>
          </cell>
          <cell r="R765" t="str">
            <v>1995-03-01</v>
          </cell>
          <cell r="S765" t="str">
            <v/>
          </cell>
          <cell r="T765" t="str">
            <v>1995-03-01</v>
          </cell>
        </row>
        <row r="766">
          <cell r="A766" t="str">
            <v>Francis,James L</v>
          </cell>
          <cell r="B766" t="str">
            <v>001631</v>
          </cell>
          <cell r="C766" t="str">
            <v>Full-Time</v>
          </cell>
          <cell r="D766" t="str">
            <v>UCU</v>
          </cell>
          <cell r="E766">
            <v>40</v>
          </cell>
          <cell r="F766" t="str">
            <v>5773</v>
          </cell>
          <cell r="G766" t="str">
            <v>NE Cath Prot &amp; Measurement</v>
          </cell>
          <cell r="H766" t="str">
            <v>USU</v>
          </cell>
          <cell r="I766" t="str">
            <v>CS</v>
          </cell>
          <cell r="J766" t="str">
            <v>PNNEG</v>
          </cell>
          <cell r="K766" t="str">
            <v>1109</v>
          </cell>
          <cell r="L766" t="str">
            <v>NE-Lincoln</v>
          </cell>
          <cell r="M766" t="str">
            <v>NE</v>
          </cell>
          <cell r="N766" t="str">
            <v>1616</v>
          </cell>
          <cell r="O766" t="str">
            <v>Spec C LD Tech (UN25)</v>
          </cell>
          <cell r="P766" t="str">
            <v>25</v>
          </cell>
          <cell r="Q766" t="str">
            <v>Nonexempt</v>
          </cell>
          <cell r="R766" t="str">
            <v>1968-02-05</v>
          </cell>
          <cell r="S766" t="str">
            <v/>
          </cell>
          <cell r="T766" t="str">
            <v>1968-02-05</v>
          </cell>
        </row>
        <row r="767">
          <cell r="A767" t="str">
            <v>Franco,Jose D</v>
          </cell>
          <cell r="B767" t="str">
            <v>003457</v>
          </cell>
          <cell r="C767" t="str">
            <v>Full-Time</v>
          </cell>
          <cell r="D767" t="str">
            <v>UCU</v>
          </cell>
          <cell r="E767">
            <v>40</v>
          </cell>
          <cell r="F767" t="str">
            <v>4194</v>
          </cell>
          <cell r="G767" t="str">
            <v>Tax Department</v>
          </cell>
          <cell r="H767" t="str">
            <v>ESF</v>
          </cell>
          <cell r="I767" t="str">
            <v>AT</v>
          </cell>
          <cell r="J767" t="str">
            <v>AQLCP</v>
          </cell>
          <cell r="K767" t="str">
            <v>1082</v>
          </cell>
          <cell r="L767" t="str">
            <v>MO-Kansas City-W Ninth</v>
          </cell>
          <cell r="M767" t="str">
            <v>MO</v>
          </cell>
          <cell r="N767" t="str">
            <v>1012</v>
          </cell>
          <cell r="O767" t="str">
            <v>Mgr Tax</v>
          </cell>
          <cell r="P767" t="str">
            <v>00</v>
          </cell>
          <cell r="Q767" t="str">
            <v>Exempt</v>
          </cell>
          <cell r="R767" t="str">
            <v>1998-11-09</v>
          </cell>
          <cell r="S767" t="str">
            <v/>
          </cell>
          <cell r="T767" t="str">
            <v>1998-11-09</v>
          </cell>
        </row>
        <row r="768">
          <cell r="A768" t="str">
            <v>Frank,Mary J</v>
          </cell>
          <cell r="B768" t="str">
            <v>002873</v>
          </cell>
          <cell r="C768" t="str">
            <v>Full-Time</v>
          </cell>
          <cell r="D768" t="str">
            <v>UCU</v>
          </cell>
          <cell r="E768">
            <v>40</v>
          </cell>
          <cell r="F768" t="str">
            <v>5567</v>
          </cell>
          <cell r="G768" t="str">
            <v>Procurement</v>
          </cell>
          <cell r="H768" t="str">
            <v>USU</v>
          </cell>
          <cell r="I768" t="str">
            <v>SM</v>
          </cell>
          <cell r="J768" t="str">
            <v>NETCO</v>
          </cell>
          <cell r="K768" t="str">
            <v>1082</v>
          </cell>
          <cell r="L768" t="str">
            <v>MO-Kansas City-W Ninth</v>
          </cell>
          <cell r="M768" t="str">
            <v>MO</v>
          </cell>
          <cell r="N768" t="str">
            <v>1822</v>
          </cell>
          <cell r="O768" t="str">
            <v>Sr Negotiator</v>
          </cell>
          <cell r="P768" t="str">
            <v>00</v>
          </cell>
          <cell r="Q768" t="str">
            <v>Exempt</v>
          </cell>
          <cell r="R768" t="str">
            <v>1985-11-20</v>
          </cell>
          <cell r="S768" t="str">
            <v/>
          </cell>
          <cell r="T768" t="str">
            <v>1985-11-20</v>
          </cell>
        </row>
        <row r="769">
          <cell r="A769" t="str">
            <v>Frankforter,Gary L</v>
          </cell>
          <cell r="B769" t="str">
            <v>010743</v>
          </cell>
          <cell r="C769" t="str">
            <v>Full-Time</v>
          </cell>
          <cell r="D769" t="str">
            <v>UCU</v>
          </cell>
          <cell r="E769">
            <v>40</v>
          </cell>
          <cell r="F769" t="str">
            <v>5772</v>
          </cell>
          <cell r="G769" t="str">
            <v>NE South Region</v>
          </cell>
          <cell r="H769" t="str">
            <v>USU</v>
          </cell>
          <cell r="I769" t="str">
            <v>CS</v>
          </cell>
          <cell r="J769" t="str">
            <v>PNNEG</v>
          </cell>
          <cell r="K769" t="str">
            <v>1170</v>
          </cell>
          <cell r="L769" t="str">
            <v>NE-York-Lincoln Ave</v>
          </cell>
          <cell r="M769" t="str">
            <v>NE</v>
          </cell>
          <cell r="N769" t="str">
            <v>1604</v>
          </cell>
          <cell r="O769" t="str">
            <v>Service Tech B (UN25)</v>
          </cell>
          <cell r="P769" t="str">
            <v>25</v>
          </cell>
          <cell r="Q769" t="str">
            <v>Nonexempt</v>
          </cell>
          <cell r="R769" t="str">
            <v>2005-04-12</v>
          </cell>
          <cell r="S769" t="str">
            <v/>
          </cell>
          <cell r="T769" t="str">
            <v>2005-04-12</v>
          </cell>
        </row>
        <row r="770">
          <cell r="A770" t="str">
            <v>Franklin,Lisa A</v>
          </cell>
          <cell r="B770" t="str">
            <v>001940</v>
          </cell>
          <cell r="C770" t="str">
            <v>Full-Time</v>
          </cell>
          <cell r="D770" t="str">
            <v>UCU</v>
          </cell>
          <cell r="E770">
            <v>40</v>
          </cell>
          <cell r="F770" t="str">
            <v>6111</v>
          </cell>
          <cell r="G770" t="str">
            <v>Economic Development-General</v>
          </cell>
          <cell r="H770" t="str">
            <v>USU</v>
          </cell>
          <cell r="I770" t="str">
            <v>ED</v>
          </cell>
          <cell r="J770" t="str">
            <v>NETCO</v>
          </cell>
          <cell r="K770" t="str">
            <v>1000</v>
          </cell>
          <cell r="L770" t="str">
            <v>MO-Raytown</v>
          </cell>
          <cell r="M770" t="str">
            <v>MO</v>
          </cell>
          <cell r="N770" t="str">
            <v>3074</v>
          </cell>
          <cell r="O770" t="str">
            <v>Mgr External Affairs</v>
          </cell>
          <cell r="P770" t="str">
            <v>00</v>
          </cell>
          <cell r="Q770" t="str">
            <v>Exempt</v>
          </cell>
          <cell r="R770" t="str">
            <v>1995-05-18</v>
          </cell>
          <cell r="S770" t="str">
            <v>2003-08-18</v>
          </cell>
          <cell r="T770" t="str">
            <v>1995-08-18</v>
          </cell>
        </row>
        <row r="771">
          <cell r="A771" t="str">
            <v>Franklin,Sheryl J</v>
          </cell>
          <cell r="B771" t="str">
            <v>003003</v>
          </cell>
          <cell r="C771" t="str">
            <v>Full-Time</v>
          </cell>
          <cell r="D771" t="str">
            <v>UCU</v>
          </cell>
          <cell r="E771">
            <v>40</v>
          </cell>
          <cell r="F771" t="str">
            <v>1042</v>
          </cell>
          <cell r="G771" t="str">
            <v>Resource_Operations</v>
          </cell>
          <cell r="H771" t="str">
            <v>USU</v>
          </cell>
          <cell r="I771" t="str">
            <v>ER</v>
          </cell>
          <cell r="J771" t="str">
            <v>NETCO</v>
          </cell>
          <cell r="K771" t="str">
            <v>1000</v>
          </cell>
          <cell r="L771" t="str">
            <v>MO-Raytown</v>
          </cell>
          <cell r="M771" t="str">
            <v>MO</v>
          </cell>
          <cell r="N771" t="str">
            <v>2600</v>
          </cell>
          <cell r="O771" t="str">
            <v>Power Scheduler/USU Power Supp</v>
          </cell>
          <cell r="P771" t="str">
            <v>00</v>
          </cell>
          <cell r="Q771" t="str">
            <v>Exempt</v>
          </cell>
          <cell r="R771" t="str">
            <v>1996-12-02</v>
          </cell>
          <cell r="S771" t="str">
            <v/>
          </cell>
          <cell r="T771" t="str">
            <v>1996-12-02</v>
          </cell>
        </row>
        <row r="772">
          <cell r="A772" t="str">
            <v>Frantz,Richard C</v>
          </cell>
          <cell r="B772" t="str">
            <v>005132</v>
          </cell>
          <cell r="C772" t="str">
            <v>Full-Time</v>
          </cell>
          <cell r="D772" t="str">
            <v>UCU</v>
          </cell>
          <cell r="E772">
            <v>40</v>
          </cell>
          <cell r="F772" t="str">
            <v>4032</v>
          </cell>
          <cell r="G772" t="str">
            <v>Strategic Initiatives</v>
          </cell>
          <cell r="H772" t="str">
            <v>ESF</v>
          </cell>
          <cell r="I772" t="str">
            <v>SK</v>
          </cell>
          <cell r="J772" t="str">
            <v>AQLCP</v>
          </cell>
          <cell r="K772" t="str">
            <v>1082</v>
          </cell>
          <cell r="L772" t="str">
            <v>MO-Kansas City-W Ninth</v>
          </cell>
          <cell r="M772" t="str">
            <v>MO</v>
          </cell>
          <cell r="N772" t="str">
            <v>2478</v>
          </cell>
          <cell r="O772" t="str">
            <v>VP Business Development</v>
          </cell>
          <cell r="P772" t="str">
            <v>00</v>
          </cell>
          <cell r="Q772" t="str">
            <v>Exempt</v>
          </cell>
          <cell r="R772" t="str">
            <v>1999-06-22</v>
          </cell>
          <cell r="S772" t="str">
            <v/>
          </cell>
          <cell r="T772" t="str">
            <v>1999-06-22</v>
          </cell>
        </row>
        <row r="773">
          <cell r="A773" t="str">
            <v>Franz,Wayne D</v>
          </cell>
          <cell r="B773" t="str">
            <v>000661</v>
          </cell>
          <cell r="C773" t="str">
            <v>Full-Time</v>
          </cell>
          <cell r="D773" t="str">
            <v>UCU</v>
          </cell>
          <cell r="E773">
            <v>40</v>
          </cell>
          <cell r="F773" t="str">
            <v>5372</v>
          </cell>
          <cell r="G773" t="str">
            <v>CO Substation Maintenance</v>
          </cell>
          <cell r="H773" t="str">
            <v>USU</v>
          </cell>
          <cell r="I773" t="str">
            <v>OP</v>
          </cell>
          <cell r="J773" t="str">
            <v>WPCOE</v>
          </cell>
          <cell r="K773" t="str">
            <v>1011</v>
          </cell>
          <cell r="L773" t="str">
            <v>CO-Pueblo-S Victoria Ave</v>
          </cell>
          <cell r="M773" t="str">
            <v>CO</v>
          </cell>
          <cell r="N773" t="str">
            <v>1538</v>
          </cell>
          <cell r="O773" t="str">
            <v>Substation Maintenance Mgr</v>
          </cell>
          <cell r="P773" t="str">
            <v>00</v>
          </cell>
          <cell r="Q773" t="str">
            <v>Exempt</v>
          </cell>
          <cell r="R773" t="str">
            <v>1971-06-01</v>
          </cell>
          <cell r="S773" t="str">
            <v/>
          </cell>
          <cell r="T773" t="str">
            <v>1971-06-01</v>
          </cell>
        </row>
        <row r="774">
          <cell r="A774" t="str">
            <v>Fratterelli,Colennda M</v>
          </cell>
          <cell r="B774" t="str">
            <v>000636</v>
          </cell>
          <cell r="C774" t="str">
            <v>Full-Time</v>
          </cell>
          <cell r="D774" t="str">
            <v>UCU</v>
          </cell>
          <cell r="E774">
            <v>40</v>
          </cell>
          <cell r="F774" t="str">
            <v>5302</v>
          </cell>
          <cell r="G774" t="str">
            <v>General CO Elec Network Ops</v>
          </cell>
          <cell r="H774" t="str">
            <v>USU</v>
          </cell>
          <cell r="I774" t="str">
            <v>OP</v>
          </cell>
          <cell r="J774" t="str">
            <v>WPCOE</v>
          </cell>
          <cell r="K774" t="str">
            <v>1011</v>
          </cell>
          <cell r="L774" t="str">
            <v>CO-Pueblo-S Victoria Ave</v>
          </cell>
          <cell r="M774" t="str">
            <v>CO</v>
          </cell>
          <cell r="N774" t="str">
            <v>3086</v>
          </cell>
          <cell r="O774" t="str">
            <v>Operations Mgr</v>
          </cell>
          <cell r="P774" t="str">
            <v>00</v>
          </cell>
          <cell r="Q774" t="str">
            <v>Exempt</v>
          </cell>
          <cell r="R774" t="str">
            <v>1978-03-27</v>
          </cell>
          <cell r="S774" t="str">
            <v/>
          </cell>
          <cell r="T774" t="str">
            <v>1978-03-27</v>
          </cell>
        </row>
        <row r="775">
          <cell r="A775" t="str">
            <v>Frazier,Kelli A</v>
          </cell>
          <cell r="B775" t="str">
            <v>000875</v>
          </cell>
          <cell r="C775" t="str">
            <v>Full-Time</v>
          </cell>
          <cell r="D775" t="str">
            <v>UCU</v>
          </cell>
          <cell r="E775">
            <v>40</v>
          </cell>
          <cell r="F775" t="str">
            <v>5343</v>
          </cell>
          <cell r="G775" t="str">
            <v>South MO Elec District Manager</v>
          </cell>
          <cell r="H775" t="str">
            <v>USU</v>
          </cell>
          <cell r="I775" t="str">
            <v>OP</v>
          </cell>
          <cell r="J775" t="str">
            <v>MPMOE</v>
          </cell>
          <cell r="K775" t="str">
            <v>1097</v>
          </cell>
          <cell r="L775" t="str">
            <v>MO-Warrensburg</v>
          </cell>
          <cell r="M775" t="str">
            <v>MO</v>
          </cell>
          <cell r="N775" t="str">
            <v>1003</v>
          </cell>
          <cell r="O775" t="str">
            <v>Sr Admin Assist</v>
          </cell>
          <cell r="P775" t="str">
            <v>00</v>
          </cell>
          <cell r="Q775" t="str">
            <v>Nonexempt</v>
          </cell>
          <cell r="R775" t="str">
            <v>1984-12-03</v>
          </cell>
          <cell r="S775" t="str">
            <v/>
          </cell>
          <cell r="T775" t="str">
            <v>1984-12-03</v>
          </cell>
        </row>
        <row r="776">
          <cell r="A776" t="str">
            <v>Fredrick,Todd L</v>
          </cell>
          <cell r="B776" t="str">
            <v>011061</v>
          </cell>
          <cell r="C776" t="str">
            <v>Full-Time</v>
          </cell>
          <cell r="D776" t="str">
            <v>UCU</v>
          </cell>
          <cell r="E776">
            <v>40</v>
          </cell>
          <cell r="F776" t="str">
            <v>5311</v>
          </cell>
          <cell r="G776" t="str">
            <v>Southern KS Elec Network Ops</v>
          </cell>
          <cell r="H776" t="str">
            <v>USU</v>
          </cell>
          <cell r="I776" t="str">
            <v>OP</v>
          </cell>
          <cell r="J776" t="str">
            <v>WPKSE</v>
          </cell>
          <cell r="K776" t="str">
            <v>1037</v>
          </cell>
          <cell r="L776" t="str">
            <v>KS-Harper</v>
          </cell>
          <cell r="M776" t="str">
            <v>KS</v>
          </cell>
          <cell r="N776" t="str">
            <v>2057</v>
          </cell>
          <cell r="O776" t="str">
            <v>Intern - Nonexempt</v>
          </cell>
          <cell r="P776" t="str">
            <v>00</v>
          </cell>
          <cell r="Q776" t="str">
            <v>Nonexempt</v>
          </cell>
          <cell r="R776" t="str">
            <v>2006-05-15</v>
          </cell>
          <cell r="S776" t="str">
            <v/>
          </cell>
          <cell r="T776" t="str">
            <v>2006-05-15</v>
          </cell>
        </row>
        <row r="777">
          <cell r="A777" t="str">
            <v>Freeman,Mark J</v>
          </cell>
          <cell r="B777" t="str">
            <v>007834</v>
          </cell>
          <cell r="C777" t="str">
            <v>Full-Time</v>
          </cell>
          <cell r="D777" t="str">
            <v>UCU</v>
          </cell>
          <cell r="E777">
            <v>40</v>
          </cell>
          <cell r="F777" t="str">
            <v>1060</v>
          </cell>
          <cell r="G777" t="str">
            <v>Lake Road Common</v>
          </cell>
          <cell r="H777" t="str">
            <v>USU</v>
          </cell>
          <cell r="I777" t="str">
            <v>PS</v>
          </cell>
          <cell r="J777" t="str">
            <v>SJMOE</v>
          </cell>
          <cell r="K777" t="str">
            <v>1279</v>
          </cell>
          <cell r="L777" t="str">
            <v>MO-St Joseph - Lake Road</v>
          </cell>
          <cell r="M777" t="str">
            <v>MO</v>
          </cell>
          <cell r="N777" t="str">
            <v>S0051</v>
          </cell>
          <cell r="O777" t="str">
            <v>Head Operator</v>
          </cell>
          <cell r="P777" t="str">
            <v>13</v>
          </cell>
          <cell r="Q777" t="str">
            <v>Nonexempt</v>
          </cell>
          <cell r="R777" t="str">
            <v>1994-12-05</v>
          </cell>
          <cell r="S777" t="str">
            <v/>
          </cell>
          <cell r="T777" t="str">
            <v>1994-12-05</v>
          </cell>
        </row>
        <row r="778">
          <cell r="A778" t="str">
            <v>Freije,Shabel W</v>
          </cell>
          <cell r="B778" t="str">
            <v>010942</v>
          </cell>
          <cell r="C778" t="str">
            <v>Full-Time</v>
          </cell>
          <cell r="D778" t="str">
            <v>UCU</v>
          </cell>
          <cell r="E778">
            <v>40</v>
          </cell>
          <cell r="F778" t="str">
            <v>6360</v>
          </cell>
          <cell r="G778" t="str">
            <v>IT Cust Serv Applications</v>
          </cell>
          <cell r="H778" t="str">
            <v>USU</v>
          </cell>
          <cell r="I778" t="str">
            <v>IT</v>
          </cell>
          <cell r="J778" t="str">
            <v>NETCO</v>
          </cell>
          <cell r="K778" t="str">
            <v>1000</v>
          </cell>
          <cell r="L778" t="str">
            <v>MO-Raytown</v>
          </cell>
          <cell r="M778" t="str">
            <v>MO</v>
          </cell>
          <cell r="N778" t="str">
            <v>1446</v>
          </cell>
          <cell r="O778" t="str">
            <v>Sr Systems Analyst</v>
          </cell>
          <cell r="P778" t="str">
            <v>00</v>
          </cell>
          <cell r="Q778" t="str">
            <v>Exempt</v>
          </cell>
          <cell r="R778" t="str">
            <v>2005-11-29</v>
          </cell>
          <cell r="S778" t="str">
            <v/>
          </cell>
          <cell r="T778" t="str">
            <v>2005-11-29</v>
          </cell>
        </row>
        <row r="779">
          <cell r="A779" t="str">
            <v>Frerichs,Roger P</v>
          </cell>
          <cell r="B779" t="str">
            <v>001770</v>
          </cell>
          <cell r="C779" t="str">
            <v>Full-Time</v>
          </cell>
          <cell r="D779" t="str">
            <v>UCU</v>
          </cell>
          <cell r="E779">
            <v>40</v>
          </cell>
          <cell r="F779" t="str">
            <v>5771</v>
          </cell>
          <cell r="G779" t="str">
            <v>NE Lincoln Region</v>
          </cell>
          <cell r="H779" t="str">
            <v>USU</v>
          </cell>
          <cell r="I779" t="str">
            <v>CS</v>
          </cell>
          <cell r="J779" t="str">
            <v>PNNEG</v>
          </cell>
          <cell r="K779" t="str">
            <v>1109</v>
          </cell>
          <cell r="L779" t="str">
            <v>NE-Lincoln</v>
          </cell>
          <cell r="M779" t="str">
            <v>NE</v>
          </cell>
          <cell r="N779" t="str">
            <v>1602</v>
          </cell>
          <cell r="O779" t="str">
            <v>Spec Service Tech (UN25)</v>
          </cell>
          <cell r="P779" t="str">
            <v>25</v>
          </cell>
          <cell r="Q779" t="str">
            <v>Nonexempt</v>
          </cell>
          <cell r="R779" t="str">
            <v>1997-10-20</v>
          </cell>
          <cell r="S779" t="str">
            <v/>
          </cell>
          <cell r="T779" t="str">
            <v>1997-10-20</v>
          </cell>
        </row>
        <row r="780">
          <cell r="A780" t="str">
            <v>Frericks,Kevin F</v>
          </cell>
          <cell r="B780" t="str">
            <v>002101</v>
          </cell>
          <cell r="C780" t="str">
            <v>Full-Time</v>
          </cell>
          <cell r="D780" t="str">
            <v>UCU</v>
          </cell>
          <cell r="E780">
            <v>40</v>
          </cell>
          <cell r="F780" t="str">
            <v>5458</v>
          </cell>
          <cell r="G780" t="str">
            <v>Iowa Decorah Net Ops</v>
          </cell>
          <cell r="H780" t="str">
            <v>USU</v>
          </cell>
          <cell r="I780" t="str">
            <v>OP</v>
          </cell>
          <cell r="J780" t="str">
            <v>PNIAG</v>
          </cell>
          <cell r="K780" t="str">
            <v>1019</v>
          </cell>
          <cell r="L780" t="str">
            <v>IA-Dubuque-Cedar Cross Rd</v>
          </cell>
          <cell r="M780" t="str">
            <v>IA</v>
          </cell>
          <cell r="N780" t="str">
            <v>3172</v>
          </cell>
          <cell r="O780" t="str">
            <v>Sr Lead Operations</v>
          </cell>
          <cell r="P780" t="str">
            <v>00</v>
          </cell>
          <cell r="Q780" t="str">
            <v>Exempt</v>
          </cell>
          <cell r="R780" t="str">
            <v>1989-05-16</v>
          </cell>
          <cell r="S780" t="str">
            <v/>
          </cell>
          <cell r="T780" t="str">
            <v>1989-05-16</v>
          </cell>
        </row>
        <row r="781">
          <cell r="A781" t="str">
            <v>Fretland,Lon D</v>
          </cell>
          <cell r="B781" t="str">
            <v>001337</v>
          </cell>
          <cell r="C781" t="str">
            <v>Full-Time</v>
          </cell>
          <cell r="D781" t="str">
            <v>UCU</v>
          </cell>
          <cell r="E781">
            <v>40</v>
          </cell>
          <cell r="F781" t="str">
            <v>5832</v>
          </cell>
          <cell r="G781" t="str">
            <v>Rochester</v>
          </cell>
          <cell r="H781" t="str">
            <v>USU</v>
          </cell>
          <cell r="I781" t="str">
            <v>CS</v>
          </cell>
          <cell r="J781" t="str">
            <v>PNMNG</v>
          </cell>
          <cell r="K781" t="str">
            <v>1056</v>
          </cell>
          <cell r="L781" t="str">
            <v>MN-Chatfield</v>
          </cell>
          <cell r="M781" t="str">
            <v>MN</v>
          </cell>
          <cell r="N781" t="str">
            <v>1525</v>
          </cell>
          <cell r="O781" t="str">
            <v>Operations Technician</v>
          </cell>
          <cell r="P781" t="str">
            <v>00</v>
          </cell>
          <cell r="Q781" t="str">
            <v>Nonexempt</v>
          </cell>
          <cell r="R781" t="str">
            <v>1994-04-01</v>
          </cell>
          <cell r="S781" t="str">
            <v/>
          </cell>
          <cell r="T781" t="str">
            <v>1994-04-01</v>
          </cell>
        </row>
        <row r="782">
          <cell r="A782" t="str">
            <v>Frevert,Brad B</v>
          </cell>
          <cell r="B782" t="str">
            <v>011075</v>
          </cell>
          <cell r="C782" t="str">
            <v>Full-Time</v>
          </cell>
          <cell r="D782" t="str">
            <v>UCU</v>
          </cell>
          <cell r="E782">
            <v>40</v>
          </cell>
          <cell r="F782" t="str">
            <v>5771</v>
          </cell>
          <cell r="G782" t="str">
            <v>NE Lincoln Region</v>
          </cell>
          <cell r="H782" t="str">
            <v>USU</v>
          </cell>
          <cell r="I782" t="str">
            <v>CS</v>
          </cell>
          <cell r="J782" t="str">
            <v>PNNEG</v>
          </cell>
          <cell r="K782" t="str">
            <v>1109</v>
          </cell>
          <cell r="L782" t="str">
            <v>NE-Lincoln</v>
          </cell>
          <cell r="M782" t="str">
            <v>NE</v>
          </cell>
          <cell r="N782" t="str">
            <v>1610</v>
          </cell>
          <cell r="O782" t="str">
            <v>C&amp;M Mechanic Trainee (UN25)</v>
          </cell>
          <cell r="P782" t="str">
            <v>25</v>
          </cell>
          <cell r="Q782" t="str">
            <v>Nonexempt</v>
          </cell>
          <cell r="R782" t="str">
            <v>2006-05-30</v>
          </cell>
          <cell r="S782" t="str">
            <v/>
          </cell>
          <cell r="T782" t="str">
            <v>2006-05-30</v>
          </cell>
        </row>
        <row r="783">
          <cell r="A783" t="str">
            <v>Frey,Lyle B</v>
          </cell>
          <cell r="B783" t="str">
            <v>001592</v>
          </cell>
          <cell r="C783" t="str">
            <v>Full-Time</v>
          </cell>
          <cell r="D783" t="str">
            <v>UCU</v>
          </cell>
          <cell r="E783">
            <v>40</v>
          </cell>
          <cell r="F783" t="str">
            <v>5771</v>
          </cell>
          <cell r="G783" t="str">
            <v>NE Lincoln Region</v>
          </cell>
          <cell r="H783" t="str">
            <v>USU</v>
          </cell>
          <cell r="I783" t="str">
            <v>CS</v>
          </cell>
          <cell r="J783" t="str">
            <v>PNNEG</v>
          </cell>
          <cell r="K783" t="str">
            <v>1109</v>
          </cell>
          <cell r="L783" t="str">
            <v>NE-Lincoln</v>
          </cell>
          <cell r="M783" t="str">
            <v>NE</v>
          </cell>
          <cell r="N783" t="str">
            <v>1602</v>
          </cell>
          <cell r="O783" t="str">
            <v>Spec Service Tech (UN25)</v>
          </cell>
          <cell r="P783" t="str">
            <v>25</v>
          </cell>
          <cell r="Q783" t="str">
            <v>Nonexempt</v>
          </cell>
          <cell r="R783" t="str">
            <v>1976-12-14</v>
          </cell>
          <cell r="S783" t="str">
            <v/>
          </cell>
          <cell r="T783" t="str">
            <v>1976-12-14</v>
          </cell>
        </row>
        <row r="784">
          <cell r="A784" t="str">
            <v>Frey,Vonley D</v>
          </cell>
          <cell r="B784" t="str">
            <v>009968</v>
          </cell>
          <cell r="C784" t="str">
            <v>Full-Time</v>
          </cell>
          <cell r="D784" t="str">
            <v>UCU</v>
          </cell>
          <cell r="E784">
            <v>40</v>
          </cell>
          <cell r="F784" t="str">
            <v>5310</v>
          </cell>
          <cell r="G784" t="str">
            <v>Northern KS Elec Network Ops</v>
          </cell>
          <cell r="H784" t="str">
            <v>USU</v>
          </cell>
          <cell r="I784" t="str">
            <v>OP</v>
          </cell>
          <cell r="J784" t="str">
            <v>WPKSE</v>
          </cell>
          <cell r="K784" t="str">
            <v>1028</v>
          </cell>
          <cell r="L784" t="str">
            <v>KS-Concordia-KS</v>
          </cell>
          <cell r="M784" t="str">
            <v>KS</v>
          </cell>
          <cell r="N784" t="str">
            <v>1704</v>
          </cell>
          <cell r="O784" t="str">
            <v>Journeyman Lineman (UN22)</v>
          </cell>
          <cell r="P784" t="str">
            <v>22</v>
          </cell>
          <cell r="Q784" t="str">
            <v>Nonexempt</v>
          </cell>
          <cell r="R784" t="str">
            <v>2002-12-30</v>
          </cell>
          <cell r="S784" t="str">
            <v/>
          </cell>
          <cell r="T784" t="str">
            <v>2002-12-30</v>
          </cell>
        </row>
        <row r="785">
          <cell r="A785" t="str">
            <v>Fricke,Tonji J</v>
          </cell>
          <cell r="B785" t="str">
            <v>010761</v>
          </cell>
          <cell r="C785" t="str">
            <v>Full-Time</v>
          </cell>
          <cell r="D785" t="str">
            <v>UCU</v>
          </cell>
          <cell r="E785">
            <v>40</v>
          </cell>
          <cell r="F785" t="str">
            <v>5701</v>
          </cell>
          <cell r="G785" t="str">
            <v>Cust Service Center-Lincoln</v>
          </cell>
          <cell r="H785" t="str">
            <v>USU</v>
          </cell>
          <cell r="I785" t="str">
            <v>CH</v>
          </cell>
          <cell r="J785" t="str">
            <v>NETCO</v>
          </cell>
          <cell r="K785" t="str">
            <v>1109</v>
          </cell>
          <cell r="L785" t="str">
            <v>NE-Lincoln</v>
          </cell>
          <cell r="M785" t="str">
            <v>NE</v>
          </cell>
          <cell r="N785" t="str">
            <v>1629</v>
          </cell>
          <cell r="O785" t="str">
            <v>Customer Serv Ctr Assoc (UN25)</v>
          </cell>
          <cell r="P785" t="str">
            <v>25</v>
          </cell>
          <cell r="Q785" t="str">
            <v>Nonexempt</v>
          </cell>
          <cell r="R785" t="str">
            <v>2005-05-09</v>
          </cell>
          <cell r="S785" t="str">
            <v/>
          </cell>
          <cell r="T785" t="str">
            <v>2005-05-09</v>
          </cell>
        </row>
        <row r="786">
          <cell r="A786" t="str">
            <v>Fries,William H</v>
          </cell>
          <cell r="B786" t="str">
            <v>000906</v>
          </cell>
          <cell r="C786" t="str">
            <v>Full-Time</v>
          </cell>
          <cell r="D786" t="str">
            <v>UCU</v>
          </cell>
          <cell r="E786">
            <v>40</v>
          </cell>
          <cell r="F786" t="str">
            <v>5342</v>
          </cell>
          <cell r="G786" t="str">
            <v>Trenton Elec Network Ops</v>
          </cell>
          <cell r="H786" t="str">
            <v>USU</v>
          </cell>
          <cell r="I786" t="str">
            <v>OP</v>
          </cell>
          <cell r="J786" t="str">
            <v>MPMOE</v>
          </cell>
          <cell r="K786" t="str">
            <v>1096</v>
          </cell>
          <cell r="L786" t="str">
            <v>MO-Trenton</v>
          </cell>
          <cell r="M786" t="str">
            <v>MO</v>
          </cell>
          <cell r="N786" t="str">
            <v>U206</v>
          </cell>
          <cell r="O786" t="str">
            <v>Line Foreman</v>
          </cell>
          <cell r="P786" t="str">
            <v>24</v>
          </cell>
          <cell r="Q786" t="str">
            <v>Nonexempt</v>
          </cell>
          <cell r="R786" t="str">
            <v>1982-09-15</v>
          </cell>
          <cell r="S786" t="str">
            <v/>
          </cell>
          <cell r="T786" t="str">
            <v>1982-09-15</v>
          </cell>
        </row>
        <row r="787">
          <cell r="A787" t="str">
            <v>Fry,Jay B</v>
          </cell>
          <cell r="B787" t="str">
            <v>002966</v>
          </cell>
          <cell r="C787" t="str">
            <v>Full-Time</v>
          </cell>
          <cell r="D787" t="str">
            <v>UCU</v>
          </cell>
          <cell r="E787">
            <v>40</v>
          </cell>
          <cell r="F787" t="str">
            <v>6364</v>
          </cell>
          <cell r="G787" t="str">
            <v>IT Server/Storage Desktop Infr</v>
          </cell>
          <cell r="H787" t="str">
            <v>USU</v>
          </cell>
          <cell r="I787" t="str">
            <v>IT</v>
          </cell>
          <cell r="J787" t="str">
            <v>NETCO</v>
          </cell>
          <cell r="K787" t="str">
            <v>1143</v>
          </cell>
          <cell r="L787" t="str">
            <v>NE-Omaha-Capitol Ave</v>
          </cell>
          <cell r="M787" t="str">
            <v>NE</v>
          </cell>
          <cell r="N787" t="str">
            <v>1429</v>
          </cell>
          <cell r="O787" t="str">
            <v>Sr Systems Programmer</v>
          </cell>
          <cell r="P787" t="str">
            <v>00</v>
          </cell>
          <cell r="Q787" t="str">
            <v>Exempt</v>
          </cell>
          <cell r="R787" t="str">
            <v>1984-05-07</v>
          </cell>
          <cell r="S787" t="str">
            <v/>
          </cell>
          <cell r="T787" t="str">
            <v>1984-05-07</v>
          </cell>
        </row>
        <row r="788">
          <cell r="A788" t="str">
            <v>Fry,Lanise</v>
          </cell>
          <cell r="B788" t="str">
            <v>009988</v>
          </cell>
          <cell r="C788" t="str">
            <v>Full-Time</v>
          </cell>
          <cell r="D788" t="str">
            <v>UCU</v>
          </cell>
          <cell r="E788">
            <v>40</v>
          </cell>
          <cell r="F788" t="str">
            <v>5716</v>
          </cell>
          <cell r="G788" t="str">
            <v>Field Resources Center-Raytown</v>
          </cell>
          <cell r="H788" t="str">
            <v>USU</v>
          </cell>
          <cell r="I788" t="str">
            <v>FR</v>
          </cell>
          <cell r="J788" t="str">
            <v>NETCO</v>
          </cell>
          <cell r="K788" t="str">
            <v>1000</v>
          </cell>
          <cell r="L788" t="str">
            <v>MO-Raytown</v>
          </cell>
          <cell r="M788" t="str">
            <v>MO</v>
          </cell>
          <cell r="N788" t="str">
            <v>2955</v>
          </cell>
          <cell r="O788" t="str">
            <v>Field Resource Associate</v>
          </cell>
          <cell r="P788" t="str">
            <v>00</v>
          </cell>
          <cell r="Q788" t="str">
            <v>Nonexempt</v>
          </cell>
          <cell r="R788" t="str">
            <v>2002-12-21</v>
          </cell>
          <cell r="S788" t="str">
            <v/>
          </cell>
          <cell r="T788" t="str">
            <v>2002-12-21</v>
          </cell>
        </row>
        <row r="789">
          <cell r="A789" t="str">
            <v>Frye,Richard D</v>
          </cell>
          <cell r="B789" t="str">
            <v>000997</v>
          </cell>
          <cell r="C789" t="str">
            <v>Full-Time</v>
          </cell>
          <cell r="D789" t="str">
            <v>UCU</v>
          </cell>
          <cell r="E789">
            <v>40</v>
          </cell>
          <cell r="F789" t="str">
            <v>1003</v>
          </cell>
          <cell r="G789" t="str">
            <v>Sibley General</v>
          </cell>
          <cell r="H789" t="str">
            <v>USU</v>
          </cell>
          <cell r="I789" t="str">
            <v>PS</v>
          </cell>
          <cell r="J789" t="str">
            <v>MPMOE</v>
          </cell>
          <cell r="K789" t="str">
            <v>1095</v>
          </cell>
          <cell r="L789" t="str">
            <v>MO-Sibley</v>
          </cell>
          <cell r="M789" t="str">
            <v>MO</v>
          </cell>
          <cell r="N789" t="str">
            <v>U325</v>
          </cell>
          <cell r="O789" t="str">
            <v>Journeyman Maint RG Sibley</v>
          </cell>
          <cell r="P789" t="str">
            <v>24</v>
          </cell>
          <cell r="Q789" t="str">
            <v>Nonexempt</v>
          </cell>
          <cell r="R789" t="str">
            <v>1984-09-18</v>
          </cell>
          <cell r="S789" t="str">
            <v/>
          </cell>
          <cell r="T789" t="str">
            <v>1984-09-18</v>
          </cell>
        </row>
        <row r="790">
          <cell r="A790" t="str">
            <v>Fuehring,Steven D</v>
          </cell>
          <cell r="B790" t="str">
            <v>002134</v>
          </cell>
          <cell r="C790" t="str">
            <v>Full-Time</v>
          </cell>
          <cell r="D790" t="str">
            <v>UCU</v>
          </cell>
          <cell r="E790">
            <v>40</v>
          </cell>
          <cell r="F790" t="str">
            <v>5774</v>
          </cell>
          <cell r="G790" t="str">
            <v>NE Omaha Region</v>
          </cell>
          <cell r="H790" t="str">
            <v>USU</v>
          </cell>
          <cell r="I790" t="str">
            <v>CS</v>
          </cell>
          <cell r="J790" t="str">
            <v>PNNEG</v>
          </cell>
          <cell r="K790" t="str">
            <v>1113</v>
          </cell>
          <cell r="L790" t="str">
            <v>NE-Papillion</v>
          </cell>
          <cell r="M790" t="str">
            <v>NE</v>
          </cell>
          <cell r="N790" t="str">
            <v>1525</v>
          </cell>
          <cell r="O790" t="str">
            <v>Operations Technician</v>
          </cell>
          <cell r="P790" t="str">
            <v>00</v>
          </cell>
          <cell r="Q790" t="str">
            <v>Nonexempt</v>
          </cell>
          <cell r="R790" t="str">
            <v>1987-12-16</v>
          </cell>
          <cell r="S790" t="str">
            <v/>
          </cell>
          <cell r="T790" t="str">
            <v>1987-12-16</v>
          </cell>
        </row>
        <row r="791">
          <cell r="A791" t="str">
            <v>Fujii,Stacey S</v>
          </cell>
          <cell r="B791" t="str">
            <v>007647</v>
          </cell>
          <cell r="C791" t="str">
            <v>Full-Time</v>
          </cell>
          <cell r="D791" t="str">
            <v>UCU</v>
          </cell>
          <cell r="E791">
            <v>40</v>
          </cell>
          <cell r="F791" t="str">
            <v>6378</v>
          </cell>
          <cell r="G791" t="str">
            <v>RegulatoryLegislative SvcsMNMI</v>
          </cell>
          <cell r="H791" t="str">
            <v>USU</v>
          </cell>
          <cell r="I791" t="str">
            <v>RE</v>
          </cell>
          <cell r="J791" t="str">
            <v>NETCO</v>
          </cell>
          <cell r="K791" t="str">
            <v>1069</v>
          </cell>
          <cell r="L791" t="str">
            <v>MN-Rosemount</v>
          </cell>
          <cell r="M791" t="str">
            <v>MN</v>
          </cell>
          <cell r="N791" t="str">
            <v>1842</v>
          </cell>
          <cell r="O791" t="str">
            <v>Mgr Government Services</v>
          </cell>
          <cell r="P791" t="str">
            <v>00</v>
          </cell>
          <cell r="Q791" t="str">
            <v>Exempt</v>
          </cell>
          <cell r="R791" t="str">
            <v>2000-10-16</v>
          </cell>
          <cell r="S791" t="str">
            <v/>
          </cell>
          <cell r="T791" t="str">
            <v>2000-10-16</v>
          </cell>
        </row>
        <row r="792">
          <cell r="A792" t="str">
            <v>Fulbright,Carl D</v>
          </cell>
          <cell r="B792" t="str">
            <v>002824</v>
          </cell>
          <cell r="C792" t="str">
            <v>Full-Time</v>
          </cell>
          <cell r="D792" t="str">
            <v>UCU</v>
          </cell>
          <cell r="E792">
            <v>40</v>
          </cell>
          <cell r="F792" t="str">
            <v>6180</v>
          </cell>
          <cell r="G792" t="str">
            <v>CO Elec Communications Svc Mgr</v>
          </cell>
          <cell r="H792" t="str">
            <v>USU</v>
          </cell>
          <cell r="I792" t="str">
            <v>CR</v>
          </cell>
          <cell r="J792" t="str">
            <v>WPCOE</v>
          </cell>
          <cell r="K792" t="str">
            <v>1011</v>
          </cell>
          <cell r="L792" t="str">
            <v>CO-Pueblo-S Victoria Ave</v>
          </cell>
          <cell r="M792" t="str">
            <v>CO</v>
          </cell>
          <cell r="N792" t="str">
            <v>1451</v>
          </cell>
          <cell r="O792" t="str">
            <v>Mgr Operations IT</v>
          </cell>
          <cell r="P792" t="str">
            <v>00</v>
          </cell>
          <cell r="Q792" t="str">
            <v>Exempt</v>
          </cell>
          <cell r="R792" t="str">
            <v>1982-02-15</v>
          </cell>
          <cell r="S792" t="str">
            <v/>
          </cell>
          <cell r="T792" t="str">
            <v>1982-02-15</v>
          </cell>
        </row>
        <row r="793">
          <cell r="A793" t="str">
            <v>Fuller,Allen J</v>
          </cell>
          <cell r="B793" t="str">
            <v>005982</v>
          </cell>
          <cell r="C793" t="str">
            <v>Full-Time</v>
          </cell>
          <cell r="D793" t="str">
            <v>UCU</v>
          </cell>
          <cell r="E793">
            <v>40</v>
          </cell>
          <cell r="F793" t="str">
            <v>5775</v>
          </cell>
          <cell r="G793" t="str">
            <v>NE North Region</v>
          </cell>
          <cell r="H793" t="str">
            <v>USU</v>
          </cell>
          <cell r="I793" t="str">
            <v>CS</v>
          </cell>
          <cell r="J793" t="str">
            <v>PNNEG</v>
          </cell>
          <cell r="K793" t="str">
            <v>1162</v>
          </cell>
          <cell r="L793" t="str">
            <v>NE-Norfolk-Norfolk Ave</v>
          </cell>
          <cell r="M793" t="str">
            <v>NE</v>
          </cell>
          <cell r="N793" t="str">
            <v>1604</v>
          </cell>
          <cell r="O793" t="str">
            <v>Service Tech B (UN25)</v>
          </cell>
          <cell r="P793" t="str">
            <v>25</v>
          </cell>
          <cell r="Q793" t="str">
            <v>Nonexempt</v>
          </cell>
          <cell r="R793" t="str">
            <v>2000-05-15</v>
          </cell>
          <cell r="S793" t="str">
            <v>2006-06-12</v>
          </cell>
          <cell r="T793" t="str">
            <v>2003-06-12</v>
          </cell>
        </row>
        <row r="794">
          <cell r="A794" t="str">
            <v>Fuller,Audrey L</v>
          </cell>
          <cell r="B794" t="str">
            <v>000615</v>
          </cell>
          <cell r="C794" t="str">
            <v>Full-Time</v>
          </cell>
          <cell r="D794" t="str">
            <v>UCU</v>
          </cell>
          <cell r="E794">
            <v>40</v>
          </cell>
          <cell r="F794" t="str">
            <v>5306</v>
          </cell>
          <cell r="G794" t="str">
            <v>Canon City Elec Network Ops</v>
          </cell>
          <cell r="H794" t="str">
            <v>USU</v>
          </cell>
          <cell r="I794" t="str">
            <v>OP</v>
          </cell>
          <cell r="J794" t="str">
            <v>WPCOE</v>
          </cell>
          <cell r="K794" t="str">
            <v>1004</v>
          </cell>
          <cell r="L794" t="str">
            <v>CO-Canon City-Utility Dr</v>
          </cell>
          <cell r="M794" t="str">
            <v>CO</v>
          </cell>
          <cell r="N794" t="str">
            <v>1672</v>
          </cell>
          <cell r="O794" t="str">
            <v>Line Serviceman (UN21)</v>
          </cell>
          <cell r="P794" t="str">
            <v>21</v>
          </cell>
          <cell r="Q794" t="str">
            <v>Nonexempt</v>
          </cell>
          <cell r="R794" t="str">
            <v>1985-07-29</v>
          </cell>
          <cell r="S794" t="str">
            <v/>
          </cell>
          <cell r="T794" t="str">
            <v>1985-07-29</v>
          </cell>
        </row>
        <row r="795">
          <cell r="A795" t="str">
            <v>Fulton,Regina N</v>
          </cell>
          <cell r="B795" t="str">
            <v>010553</v>
          </cell>
          <cell r="C795" t="str">
            <v>Full-Time</v>
          </cell>
          <cell r="D795" t="str">
            <v>UCU</v>
          </cell>
          <cell r="E795">
            <v>40</v>
          </cell>
          <cell r="F795" t="str">
            <v>5702</v>
          </cell>
          <cell r="G795" t="str">
            <v>Customer Srv Ctr-Raytown</v>
          </cell>
          <cell r="H795" t="str">
            <v>USU</v>
          </cell>
          <cell r="I795" t="str">
            <v>CH</v>
          </cell>
          <cell r="J795" t="str">
            <v>NETCO</v>
          </cell>
          <cell r="K795" t="str">
            <v>1000</v>
          </cell>
          <cell r="L795" t="str">
            <v>MO-Raytown</v>
          </cell>
          <cell r="M795" t="str">
            <v>MO</v>
          </cell>
          <cell r="N795" t="str">
            <v>1047</v>
          </cell>
          <cell r="O795" t="str">
            <v>Customer Service Associate CC</v>
          </cell>
          <cell r="P795" t="str">
            <v>00</v>
          </cell>
          <cell r="Q795" t="str">
            <v>Nonexempt</v>
          </cell>
          <cell r="R795" t="str">
            <v>2004-09-13</v>
          </cell>
          <cell r="S795" t="str">
            <v/>
          </cell>
          <cell r="T795" t="str">
            <v>2004-09-13</v>
          </cell>
        </row>
        <row r="796">
          <cell r="A796" t="str">
            <v>Fuson,Marie I</v>
          </cell>
          <cell r="B796" t="str">
            <v>008006</v>
          </cell>
          <cell r="C796" t="str">
            <v>Full-Time</v>
          </cell>
          <cell r="D796" t="str">
            <v>UCU</v>
          </cell>
          <cell r="E796">
            <v>40</v>
          </cell>
          <cell r="F796" t="str">
            <v>6385</v>
          </cell>
          <cell r="G796" t="str">
            <v>Aquila Networks Load Research</v>
          </cell>
          <cell r="H796" t="str">
            <v>USU</v>
          </cell>
          <cell r="I796" t="str">
            <v>RE</v>
          </cell>
          <cell r="J796" t="str">
            <v>NETCO</v>
          </cell>
          <cell r="K796" t="str">
            <v>1278</v>
          </cell>
          <cell r="L796" t="str">
            <v>MO-St Joseph - Atchison</v>
          </cell>
          <cell r="M796" t="str">
            <v>MO</v>
          </cell>
          <cell r="N796" t="str">
            <v>1845</v>
          </cell>
          <cell r="O796" t="str">
            <v>Sr Regulatory Analyst</v>
          </cell>
          <cell r="P796" t="str">
            <v>00</v>
          </cell>
          <cell r="Q796" t="str">
            <v>Exempt</v>
          </cell>
          <cell r="R796" t="str">
            <v>1980-07-07</v>
          </cell>
          <cell r="S796" t="str">
            <v/>
          </cell>
          <cell r="T796" t="str">
            <v>1980-07-07</v>
          </cell>
        </row>
        <row r="797">
          <cell r="A797" t="str">
            <v>Fuson,Tracy A</v>
          </cell>
          <cell r="B797" t="str">
            <v>007835</v>
          </cell>
          <cell r="C797" t="str">
            <v>Full-Time</v>
          </cell>
          <cell r="D797" t="str">
            <v>UCU</v>
          </cell>
          <cell r="E797">
            <v>40</v>
          </cell>
          <cell r="F797" t="str">
            <v>6385</v>
          </cell>
          <cell r="G797" t="str">
            <v>Aquila Networks Load Research</v>
          </cell>
          <cell r="H797" t="str">
            <v>USU</v>
          </cell>
          <cell r="I797" t="str">
            <v>RE</v>
          </cell>
          <cell r="J797" t="str">
            <v>NETCO</v>
          </cell>
          <cell r="K797" t="str">
            <v>1278</v>
          </cell>
          <cell r="L797" t="str">
            <v>MO-St Joseph - Atchison</v>
          </cell>
          <cell r="M797" t="str">
            <v>MO</v>
          </cell>
          <cell r="N797" t="str">
            <v>1134</v>
          </cell>
          <cell r="O797" t="str">
            <v>Admin Asst</v>
          </cell>
          <cell r="P797" t="str">
            <v>00</v>
          </cell>
          <cell r="Q797" t="str">
            <v>Nonexempt</v>
          </cell>
          <cell r="R797" t="str">
            <v>1998-08-24</v>
          </cell>
          <cell r="S797" t="str">
            <v>2001-12-26</v>
          </cell>
          <cell r="T797" t="str">
            <v>1999-12-26</v>
          </cell>
        </row>
        <row r="798">
          <cell r="A798" t="str">
            <v>Gaalswyk,Quentin J</v>
          </cell>
          <cell r="B798" t="str">
            <v>002109</v>
          </cell>
          <cell r="C798" t="str">
            <v>Full-Time</v>
          </cell>
          <cell r="D798" t="str">
            <v>UCU</v>
          </cell>
          <cell r="E798">
            <v>40</v>
          </cell>
          <cell r="F798" t="str">
            <v>5832</v>
          </cell>
          <cell r="G798" t="str">
            <v>Rochester</v>
          </cell>
          <cell r="H798" t="str">
            <v>USU</v>
          </cell>
          <cell r="I798" t="str">
            <v>CS</v>
          </cell>
          <cell r="J798" t="str">
            <v>PNMNG</v>
          </cell>
          <cell r="K798" t="str">
            <v>1068</v>
          </cell>
          <cell r="L798" t="str">
            <v>MN-Rochester</v>
          </cell>
          <cell r="M798" t="str">
            <v>MN</v>
          </cell>
          <cell r="N798" t="str">
            <v>1525</v>
          </cell>
          <cell r="O798" t="str">
            <v>Operations Technician</v>
          </cell>
          <cell r="P798" t="str">
            <v>00</v>
          </cell>
          <cell r="Q798" t="str">
            <v>Nonexempt</v>
          </cell>
          <cell r="R798" t="str">
            <v>1993-10-04</v>
          </cell>
          <cell r="S798" t="str">
            <v/>
          </cell>
          <cell r="T798" t="str">
            <v>1993-10-04</v>
          </cell>
        </row>
        <row r="799">
          <cell r="A799" t="str">
            <v>Gabourel,Linda E</v>
          </cell>
          <cell r="B799" t="str">
            <v>003121</v>
          </cell>
          <cell r="C799" t="str">
            <v>Full-Time</v>
          </cell>
          <cell r="D799" t="str">
            <v>UCU</v>
          </cell>
          <cell r="E799">
            <v>40</v>
          </cell>
          <cell r="F799" t="str">
            <v>6312</v>
          </cell>
          <cell r="G799" t="str">
            <v>Financial Mgmt-AQN Central Sup</v>
          </cell>
          <cell r="H799" t="str">
            <v>USU</v>
          </cell>
          <cell r="I799" t="str">
            <v>AT</v>
          </cell>
          <cell r="J799" t="str">
            <v>NETCO</v>
          </cell>
          <cell r="K799" t="str">
            <v>1074</v>
          </cell>
          <cell r="L799" t="str">
            <v>MO-Belton</v>
          </cell>
          <cell r="M799" t="str">
            <v>MO</v>
          </cell>
          <cell r="N799" t="str">
            <v>1021</v>
          </cell>
          <cell r="O799" t="str">
            <v>Accountant Intermediate</v>
          </cell>
          <cell r="P799" t="str">
            <v>00</v>
          </cell>
          <cell r="Q799" t="str">
            <v>Exempt</v>
          </cell>
          <cell r="R799" t="str">
            <v>1997-12-29</v>
          </cell>
          <cell r="S799" t="str">
            <v/>
          </cell>
          <cell r="T799" t="str">
            <v>1997-12-29</v>
          </cell>
        </row>
        <row r="800">
          <cell r="A800" t="str">
            <v>Gade,Christian P</v>
          </cell>
          <cell r="B800" t="str">
            <v>009863</v>
          </cell>
          <cell r="C800" t="str">
            <v>Full-Time</v>
          </cell>
          <cell r="D800" t="str">
            <v>UCU</v>
          </cell>
          <cell r="E800">
            <v>40</v>
          </cell>
          <cell r="F800" t="str">
            <v>5832</v>
          </cell>
          <cell r="G800" t="str">
            <v>Rochester</v>
          </cell>
          <cell r="H800" t="str">
            <v>USU</v>
          </cell>
          <cell r="I800" t="str">
            <v>CS</v>
          </cell>
          <cell r="J800" t="str">
            <v>PNMNG</v>
          </cell>
          <cell r="K800" t="str">
            <v>1068</v>
          </cell>
          <cell r="L800" t="str">
            <v>MN-Rochester</v>
          </cell>
          <cell r="M800" t="str">
            <v>MN</v>
          </cell>
          <cell r="N800" t="str">
            <v>1138</v>
          </cell>
          <cell r="O800" t="str">
            <v>Appliance Repair Technician</v>
          </cell>
          <cell r="P800" t="str">
            <v>00</v>
          </cell>
          <cell r="Q800" t="str">
            <v>Nonexempt</v>
          </cell>
          <cell r="R800" t="str">
            <v>2002-08-26</v>
          </cell>
          <cell r="S800" t="str">
            <v/>
          </cell>
          <cell r="T800" t="str">
            <v>2002-08-26</v>
          </cell>
        </row>
        <row r="801">
          <cell r="A801" t="str">
            <v>Gaines,Ryan D</v>
          </cell>
          <cell r="B801" t="str">
            <v>011060</v>
          </cell>
          <cell r="C801" t="str">
            <v>Full-Time</v>
          </cell>
          <cell r="D801" t="str">
            <v>UCU</v>
          </cell>
          <cell r="E801">
            <v>40</v>
          </cell>
          <cell r="F801" t="str">
            <v>5312</v>
          </cell>
          <cell r="G801" t="str">
            <v>Central KS Elec Network Ops</v>
          </cell>
          <cell r="H801" t="str">
            <v>USU</v>
          </cell>
          <cell r="I801" t="str">
            <v>OP</v>
          </cell>
          <cell r="J801" t="str">
            <v>WPKSE</v>
          </cell>
          <cell r="K801" t="str">
            <v>1033</v>
          </cell>
          <cell r="L801" t="str">
            <v>KS-Great Bend-Second Ave</v>
          </cell>
          <cell r="M801" t="str">
            <v>KS</v>
          </cell>
          <cell r="N801" t="str">
            <v>2057</v>
          </cell>
          <cell r="O801" t="str">
            <v>Intern - Nonexempt</v>
          </cell>
          <cell r="P801" t="str">
            <v>00</v>
          </cell>
          <cell r="Q801" t="str">
            <v>Nonexempt</v>
          </cell>
          <cell r="R801" t="str">
            <v>2006-05-15</v>
          </cell>
          <cell r="S801" t="str">
            <v/>
          </cell>
          <cell r="T801" t="str">
            <v>2006-05-15</v>
          </cell>
        </row>
        <row r="802">
          <cell r="A802" t="str">
            <v>Gall,Eric J</v>
          </cell>
          <cell r="B802" t="str">
            <v>010437</v>
          </cell>
          <cell r="C802" t="str">
            <v>Full-Time</v>
          </cell>
          <cell r="D802" t="str">
            <v>UCU</v>
          </cell>
          <cell r="E802">
            <v>40</v>
          </cell>
          <cell r="F802" t="str">
            <v>5005</v>
          </cell>
          <cell r="G802" t="str">
            <v>Sys Protection Const&amp;Maint-MPS</v>
          </cell>
          <cell r="H802" t="str">
            <v>USU</v>
          </cell>
          <cell r="I802" t="str">
            <v>TS</v>
          </cell>
          <cell r="J802" t="str">
            <v>MPMOE</v>
          </cell>
          <cell r="K802" t="str">
            <v>1086</v>
          </cell>
          <cell r="L802" t="str">
            <v>MO-Lee's Summit-SE 16th St</v>
          </cell>
          <cell r="M802" t="str">
            <v>MO</v>
          </cell>
          <cell r="N802" t="str">
            <v>U2324</v>
          </cell>
          <cell r="O802" t="str">
            <v>Appren Relayman 4th 6mo</v>
          </cell>
          <cell r="P802" t="str">
            <v>24</v>
          </cell>
          <cell r="Q802" t="str">
            <v>Nonexempt</v>
          </cell>
          <cell r="R802" t="str">
            <v>2004-05-10</v>
          </cell>
          <cell r="S802" t="str">
            <v/>
          </cell>
          <cell r="T802" t="str">
            <v>2004-05-10</v>
          </cell>
        </row>
        <row r="803">
          <cell r="A803" t="str">
            <v>Gallardo,Karin M</v>
          </cell>
          <cell r="B803" t="str">
            <v>000364</v>
          </cell>
          <cell r="C803" t="str">
            <v>Full-Time</v>
          </cell>
          <cell r="D803" t="str">
            <v>UCU</v>
          </cell>
          <cell r="E803">
            <v>40</v>
          </cell>
          <cell r="F803" t="str">
            <v>5303</v>
          </cell>
          <cell r="G803" t="str">
            <v>Pueblo Network Ops</v>
          </cell>
          <cell r="H803" t="str">
            <v>USU</v>
          </cell>
          <cell r="I803" t="str">
            <v>OP</v>
          </cell>
          <cell r="J803" t="str">
            <v>WPCOE</v>
          </cell>
          <cell r="K803" t="str">
            <v>1011</v>
          </cell>
          <cell r="L803" t="str">
            <v>CO-Pueblo-S Victoria Ave</v>
          </cell>
          <cell r="M803" t="str">
            <v>CO</v>
          </cell>
          <cell r="N803" t="str">
            <v>1675</v>
          </cell>
          <cell r="O803" t="str">
            <v>Utility Person (UN21)</v>
          </cell>
          <cell r="P803" t="str">
            <v>21</v>
          </cell>
          <cell r="Q803" t="str">
            <v>Nonexempt</v>
          </cell>
          <cell r="R803" t="str">
            <v>1978-03-28</v>
          </cell>
          <cell r="S803" t="str">
            <v/>
          </cell>
          <cell r="T803" t="str">
            <v>1978-03-28</v>
          </cell>
        </row>
        <row r="804">
          <cell r="A804" t="str">
            <v>Gallegos,Anthony T</v>
          </cell>
          <cell r="B804" t="str">
            <v>010672</v>
          </cell>
          <cell r="C804" t="str">
            <v>Full-Time</v>
          </cell>
          <cell r="D804" t="str">
            <v>UCU</v>
          </cell>
          <cell r="E804">
            <v>40</v>
          </cell>
          <cell r="F804" t="str">
            <v>5398</v>
          </cell>
          <cell r="G804" t="str">
            <v>General CO Gas Network Ops</v>
          </cell>
          <cell r="H804" t="str">
            <v>USU</v>
          </cell>
          <cell r="I804" t="str">
            <v>OP</v>
          </cell>
          <cell r="J804" t="str">
            <v>PNCOG</v>
          </cell>
          <cell r="K804" t="str">
            <v>1006</v>
          </cell>
          <cell r="L804" t="str">
            <v>CO-Fountain</v>
          </cell>
          <cell r="M804" t="str">
            <v>CO</v>
          </cell>
          <cell r="N804" t="str">
            <v>1550</v>
          </cell>
          <cell r="O804" t="str">
            <v>Leak Tech</v>
          </cell>
          <cell r="P804" t="str">
            <v>00</v>
          </cell>
          <cell r="Q804" t="str">
            <v>Nonexempt</v>
          </cell>
          <cell r="R804" t="str">
            <v>2005-02-07</v>
          </cell>
          <cell r="S804" t="str">
            <v/>
          </cell>
          <cell r="T804" t="str">
            <v>2005-02-07</v>
          </cell>
        </row>
        <row r="805">
          <cell r="A805" t="str">
            <v>Galloway,Morgan Z</v>
          </cell>
          <cell r="B805" t="str">
            <v>010837</v>
          </cell>
          <cell r="C805" t="str">
            <v>Full-Time</v>
          </cell>
          <cell r="D805" t="str">
            <v>UCU</v>
          </cell>
          <cell r="E805">
            <v>40</v>
          </cell>
          <cell r="F805" t="str">
            <v>5347</v>
          </cell>
          <cell r="G805" t="str">
            <v>Sedalia Elec Network Ops</v>
          </cell>
          <cell r="H805" t="str">
            <v>USU</v>
          </cell>
          <cell r="I805" t="str">
            <v>OP</v>
          </cell>
          <cell r="J805" t="str">
            <v>MPMOE</v>
          </cell>
          <cell r="K805" t="str">
            <v>1094</v>
          </cell>
          <cell r="L805" t="str">
            <v>MO-Sedalia</v>
          </cell>
          <cell r="M805" t="str">
            <v>MO</v>
          </cell>
          <cell r="N805" t="str">
            <v>U208</v>
          </cell>
          <cell r="O805" t="str">
            <v>Journeyman Lineman</v>
          </cell>
          <cell r="P805" t="str">
            <v>24</v>
          </cell>
          <cell r="Q805" t="str">
            <v>Nonexempt</v>
          </cell>
          <cell r="R805" t="str">
            <v>2005-08-29</v>
          </cell>
          <cell r="S805" t="str">
            <v/>
          </cell>
          <cell r="T805" t="str">
            <v>2005-08-29</v>
          </cell>
        </row>
        <row r="806">
          <cell r="A806" t="str">
            <v>Gama,Barbara J</v>
          </cell>
          <cell r="B806" t="str">
            <v>004581</v>
          </cell>
          <cell r="C806" t="str">
            <v>Full-Time</v>
          </cell>
          <cell r="D806" t="str">
            <v>UCU</v>
          </cell>
          <cell r="E806">
            <v>40</v>
          </cell>
          <cell r="F806" t="str">
            <v>6358</v>
          </cell>
          <cell r="G806" t="str">
            <v>IT Ops / Service Support</v>
          </cell>
          <cell r="H806" t="str">
            <v>USU</v>
          </cell>
          <cell r="I806" t="str">
            <v>IT</v>
          </cell>
          <cell r="J806" t="str">
            <v>NETCO</v>
          </cell>
          <cell r="K806" t="str">
            <v>1011</v>
          </cell>
          <cell r="L806" t="str">
            <v>CO-Pueblo-S Victoria Ave</v>
          </cell>
          <cell r="M806" t="str">
            <v>CO</v>
          </cell>
          <cell r="N806" t="str">
            <v>2178</v>
          </cell>
          <cell r="O806" t="str">
            <v>IT Support Svcs Lvl 2 Speciali</v>
          </cell>
          <cell r="P806" t="str">
            <v>00</v>
          </cell>
          <cell r="Q806" t="str">
            <v>Exempt</v>
          </cell>
          <cell r="R806" t="str">
            <v>1992-03-09</v>
          </cell>
          <cell r="S806" t="str">
            <v>1999-03-15</v>
          </cell>
          <cell r="T806" t="str">
            <v>1995-03-09</v>
          </cell>
        </row>
        <row r="807">
          <cell r="A807" t="str">
            <v>Gandini,Tony N</v>
          </cell>
          <cell r="B807" t="str">
            <v>001375</v>
          </cell>
          <cell r="C807" t="str">
            <v>Full-Time</v>
          </cell>
          <cell r="D807" t="str">
            <v>UCU</v>
          </cell>
          <cell r="E807">
            <v>40</v>
          </cell>
          <cell r="F807" t="str">
            <v>5829</v>
          </cell>
          <cell r="G807" t="str">
            <v>Rosemount CS</v>
          </cell>
          <cell r="H807" t="str">
            <v>USU</v>
          </cell>
          <cell r="I807" t="str">
            <v>CS</v>
          </cell>
          <cell r="J807" t="str">
            <v>PNMNG</v>
          </cell>
          <cell r="K807" t="str">
            <v>1069</v>
          </cell>
          <cell r="L807" t="str">
            <v>MN-Rosemount</v>
          </cell>
          <cell r="M807" t="str">
            <v>MN</v>
          </cell>
          <cell r="N807" t="str">
            <v>1138</v>
          </cell>
          <cell r="O807" t="str">
            <v>Appliance Repair Technician</v>
          </cell>
          <cell r="P807" t="str">
            <v>00</v>
          </cell>
          <cell r="Q807" t="str">
            <v>Nonexempt</v>
          </cell>
          <cell r="R807" t="str">
            <v>1997-03-01</v>
          </cell>
          <cell r="S807" t="str">
            <v/>
          </cell>
          <cell r="T807" t="str">
            <v>1997-03-01</v>
          </cell>
        </row>
        <row r="808">
          <cell r="A808" t="str">
            <v>Garcia,Francisco S</v>
          </cell>
          <cell r="B808" t="str">
            <v>006171</v>
          </cell>
          <cell r="C808" t="str">
            <v>Full-Time</v>
          </cell>
          <cell r="D808" t="str">
            <v>UCU</v>
          </cell>
          <cell r="E808">
            <v>40</v>
          </cell>
          <cell r="F808" t="str">
            <v>4140</v>
          </cell>
          <cell r="G808" t="str">
            <v>Insurable Risk Management</v>
          </cell>
          <cell r="H808" t="str">
            <v>ESF</v>
          </cell>
          <cell r="I808" t="str">
            <v>CP</v>
          </cell>
          <cell r="J808" t="str">
            <v>AQLCP</v>
          </cell>
          <cell r="K808" t="str">
            <v>1082</v>
          </cell>
          <cell r="L808" t="str">
            <v>MO-Kansas City-W Ninth</v>
          </cell>
          <cell r="M808" t="str">
            <v>MO</v>
          </cell>
          <cell r="N808" t="str">
            <v>2870</v>
          </cell>
          <cell r="O808" t="str">
            <v>Claims Manager</v>
          </cell>
          <cell r="P808" t="str">
            <v>00</v>
          </cell>
          <cell r="Q808" t="str">
            <v>Exempt</v>
          </cell>
          <cell r="R808" t="str">
            <v>2000-08-21</v>
          </cell>
          <cell r="S808" t="str">
            <v/>
          </cell>
          <cell r="T808" t="str">
            <v>2000-08-21</v>
          </cell>
        </row>
        <row r="809">
          <cell r="A809" t="str">
            <v>Garcia,Louis M</v>
          </cell>
          <cell r="B809" t="str">
            <v>001104</v>
          </cell>
          <cell r="C809" t="str">
            <v>Full-Time</v>
          </cell>
          <cell r="D809" t="str">
            <v>UCU</v>
          </cell>
          <cell r="E809">
            <v>40</v>
          </cell>
          <cell r="F809" t="str">
            <v>1003</v>
          </cell>
          <cell r="G809" t="str">
            <v>Sibley General</v>
          </cell>
          <cell r="H809" t="str">
            <v>USU</v>
          </cell>
          <cell r="I809" t="str">
            <v>PS</v>
          </cell>
          <cell r="J809" t="str">
            <v>MPMOE</v>
          </cell>
          <cell r="K809" t="str">
            <v>1095</v>
          </cell>
          <cell r="L809" t="str">
            <v>MO-Sibley</v>
          </cell>
          <cell r="M809" t="str">
            <v>MO</v>
          </cell>
          <cell r="N809" t="str">
            <v>1786</v>
          </cell>
          <cell r="O809" t="str">
            <v>Operations Supervisor - Plant</v>
          </cell>
          <cell r="P809" t="str">
            <v>00</v>
          </cell>
          <cell r="Q809" t="str">
            <v>Exempt</v>
          </cell>
          <cell r="R809" t="str">
            <v>1978-09-21</v>
          </cell>
          <cell r="S809" t="str">
            <v/>
          </cell>
          <cell r="T809" t="str">
            <v>1978-09-21</v>
          </cell>
        </row>
        <row r="810">
          <cell r="A810" t="str">
            <v>Gardiner,Van T</v>
          </cell>
          <cell r="B810" t="str">
            <v>001349</v>
          </cell>
          <cell r="C810" t="str">
            <v>Full-Time</v>
          </cell>
          <cell r="D810" t="str">
            <v>UCU</v>
          </cell>
          <cell r="E810">
            <v>40</v>
          </cell>
          <cell r="F810" t="str">
            <v>6016</v>
          </cell>
          <cell r="G810" t="str">
            <v>Customer Services Training</v>
          </cell>
          <cell r="H810" t="str">
            <v>USU</v>
          </cell>
          <cell r="I810" t="str">
            <v>QT</v>
          </cell>
          <cell r="J810" t="str">
            <v>NETCO</v>
          </cell>
          <cell r="K810" t="str">
            <v>1000</v>
          </cell>
          <cell r="L810" t="str">
            <v>MO-Raytown</v>
          </cell>
          <cell r="M810" t="str">
            <v>MO</v>
          </cell>
          <cell r="N810" t="str">
            <v>3040</v>
          </cell>
          <cell r="O810" t="str">
            <v>Quality Assurance Specialist</v>
          </cell>
          <cell r="P810" t="str">
            <v>00</v>
          </cell>
          <cell r="Q810" t="str">
            <v>Exempt</v>
          </cell>
          <cell r="R810" t="str">
            <v>1998-02-02</v>
          </cell>
          <cell r="S810" t="str">
            <v/>
          </cell>
          <cell r="T810" t="str">
            <v>1998-02-02</v>
          </cell>
        </row>
        <row r="811">
          <cell r="A811" t="str">
            <v>Gardner,Barbara L</v>
          </cell>
          <cell r="B811" t="str">
            <v>001660</v>
          </cell>
          <cell r="C811" t="str">
            <v>Full-Time</v>
          </cell>
          <cell r="D811" t="str">
            <v>UCU</v>
          </cell>
          <cell r="E811">
            <v>40</v>
          </cell>
          <cell r="F811" t="str">
            <v>5254</v>
          </cell>
          <cell r="G811" t="str">
            <v>Network Gas Stds &amp; Safety Trng</v>
          </cell>
          <cell r="H811" t="str">
            <v>USU</v>
          </cell>
          <cell r="I811" t="str">
            <v>NM</v>
          </cell>
          <cell r="J811" t="str">
            <v>NETCO</v>
          </cell>
          <cell r="K811" t="str">
            <v>1143</v>
          </cell>
          <cell r="L811" t="str">
            <v>NE-Omaha-Capitol Ave</v>
          </cell>
          <cell r="M811" t="str">
            <v>NE</v>
          </cell>
          <cell r="N811" t="str">
            <v>3151</v>
          </cell>
          <cell r="O811" t="str">
            <v>Sr Technical Writer</v>
          </cell>
          <cell r="P811" t="str">
            <v>00</v>
          </cell>
          <cell r="Q811" t="str">
            <v>Exempt</v>
          </cell>
          <cell r="R811" t="str">
            <v>1970-12-08</v>
          </cell>
          <cell r="S811" t="str">
            <v>1979-05-29</v>
          </cell>
          <cell r="T811" t="str">
            <v>1972-05-28</v>
          </cell>
        </row>
        <row r="812">
          <cell r="A812" t="str">
            <v>Gardner,Nicholas J</v>
          </cell>
          <cell r="B812" t="str">
            <v>006015</v>
          </cell>
          <cell r="C812" t="str">
            <v>Full-Time</v>
          </cell>
          <cell r="D812" t="str">
            <v>UCU</v>
          </cell>
          <cell r="E812">
            <v>40</v>
          </cell>
          <cell r="F812" t="str">
            <v>5240</v>
          </cell>
          <cell r="G812" t="str">
            <v>Newton IA Gas Assets</v>
          </cell>
          <cell r="H812" t="str">
            <v>USU</v>
          </cell>
          <cell r="I812" t="str">
            <v>NM</v>
          </cell>
          <cell r="J812" t="str">
            <v>PNIAG</v>
          </cell>
          <cell r="K812" t="str">
            <v>1023</v>
          </cell>
          <cell r="L812" t="str">
            <v>IA-Newton</v>
          </cell>
          <cell r="M812" t="str">
            <v>IA</v>
          </cell>
          <cell r="N812" t="str">
            <v>3087</v>
          </cell>
          <cell r="O812" t="str">
            <v>Operations Supv Field</v>
          </cell>
          <cell r="P812" t="str">
            <v>00</v>
          </cell>
          <cell r="Q812" t="str">
            <v>Exempt</v>
          </cell>
          <cell r="R812" t="str">
            <v>2000-05-22</v>
          </cell>
          <cell r="S812" t="str">
            <v>2003-05-27</v>
          </cell>
          <cell r="T812" t="str">
            <v>2000-05-22</v>
          </cell>
        </row>
        <row r="813">
          <cell r="A813" t="str">
            <v>Garvert,Patrick A</v>
          </cell>
          <cell r="B813" t="str">
            <v>000482</v>
          </cell>
          <cell r="C813" t="str">
            <v>Full-Time</v>
          </cell>
          <cell r="D813" t="str">
            <v>UCU</v>
          </cell>
          <cell r="E813">
            <v>40</v>
          </cell>
          <cell r="F813" t="str">
            <v>5552</v>
          </cell>
          <cell r="G813" t="str">
            <v>Materials Mgmt-KS WPD</v>
          </cell>
          <cell r="H813" t="str">
            <v>USU</v>
          </cell>
          <cell r="I813" t="str">
            <v>MM</v>
          </cell>
          <cell r="J813" t="str">
            <v>WPKSE</v>
          </cell>
          <cell r="K813" t="str">
            <v>1033</v>
          </cell>
          <cell r="L813" t="str">
            <v>KS-Great Bend-Second Ave</v>
          </cell>
          <cell r="M813" t="str">
            <v>KS</v>
          </cell>
          <cell r="N813" t="str">
            <v>2725</v>
          </cell>
          <cell r="O813" t="str">
            <v>Supv Material Management</v>
          </cell>
          <cell r="P813" t="str">
            <v>00</v>
          </cell>
          <cell r="Q813" t="str">
            <v>Exempt</v>
          </cell>
          <cell r="R813" t="str">
            <v>1998-12-07</v>
          </cell>
          <cell r="S813" t="str">
            <v/>
          </cell>
          <cell r="T813" t="str">
            <v>1998-12-07</v>
          </cell>
        </row>
        <row r="814">
          <cell r="A814" t="str">
            <v>Garwood,Jayson D</v>
          </cell>
          <cell r="B814" t="str">
            <v>002003</v>
          </cell>
          <cell r="C814" t="str">
            <v>Full-Time</v>
          </cell>
          <cell r="D814" t="str">
            <v>UCU</v>
          </cell>
          <cell r="E814">
            <v>40</v>
          </cell>
          <cell r="F814" t="str">
            <v>5734</v>
          </cell>
          <cell r="G814" t="str">
            <v>Iowa Newton</v>
          </cell>
          <cell r="H814" t="str">
            <v>USU</v>
          </cell>
          <cell r="I814" t="str">
            <v>CS</v>
          </cell>
          <cell r="J814" t="str">
            <v>PNIAG</v>
          </cell>
          <cell r="K814" t="str">
            <v>1183</v>
          </cell>
          <cell r="L814" t="str">
            <v>IA-Grundy Center</v>
          </cell>
          <cell r="M814" t="str">
            <v>IA</v>
          </cell>
          <cell r="N814" t="str">
            <v>3171</v>
          </cell>
          <cell r="O814" t="str">
            <v>Service Technician (UN28)</v>
          </cell>
          <cell r="P814" t="str">
            <v>28</v>
          </cell>
          <cell r="Q814" t="str">
            <v>Nonexempt</v>
          </cell>
          <cell r="R814" t="str">
            <v>1993-01-16</v>
          </cell>
          <cell r="S814" t="str">
            <v/>
          </cell>
          <cell r="T814" t="str">
            <v>1993-01-16</v>
          </cell>
        </row>
        <row r="815">
          <cell r="A815" t="str">
            <v>Gass,Rodney L</v>
          </cell>
          <cell r="B815" t="str">
            <v>000930</v>
          </cell>
          <cell r="C815" t="str">
            <v>Full-Time</v>
          </cell>
          <cell r="D815" t="str">
            <v>UCU</v>
          </cell>
          <cell r="E815">
            <v>40</v>
          </cell>
          <cell r="F815" t="str">
            <v>1004</v>
          </cell>
          <cell r="G815" t="str">
            <v>Greenwood - General</v>
          </cell>
          <cell r="H815" t="str">
            <v>USU</v>
          </cell>
          <cell r="I815" t="str">
            <v>PS</v>
          </cell>
          <cell r="J815" t="str">
            <v>MPMOE</v>
          </cell>
          <cell r="K815" t="str">
            <v>1079</v>
          </cell>
          <cell r="L815" t="str">
            <v>MO-Greenwood</v>
          </cell>
          <cell r="M815" t="str">
            <v>MO</v>
          </cell>
          <cell r="N815" t="str">
            <v>U3071</v>
          </cell>
          <cell r="O815" t="str">
            <v>Combus Turbine Tech Operator</v>
          </cell>
          <cell r="P815" t="str">
            <v>24</v>
          </cell>
          <cell r="Q815" t="str">
            <v>Nonexempt</v>
          </cell>
          <cell r="R815" t="str">
            <v>1984-02-29</v>
          </cell>
          <cell r="S815" t="str">
            <v/>
          </cell>
          <cell r="T815" t="str">
            <v>1984-02-29</v>
          </cell>
        </row>
        <row r="816">
          <cell r="A816" t="str">
            <v>Gastineau,Richard D</v>
          </cell>
          <cell r="B816" t="str">
            <v>010043</v>
          </cell>
          <cell r="C816" t="str">
            <v>Full-Time</v>
          </cell>
          <cell r="D816" t="str">
            <v>UCU</v>
          </cell>
          <cell r="E816">
            <v>40</v>
          </cell>
          <cell r="F816" t="str">
            <v>1060</v>
          </cell>
          <cell r="G816" t="str">
            <v>Lake Road Common</v>
          </cell>
          <cell r="H816" t="str">
            <v>USU</v>
          </cell>
          <cell r="I816" t="str">
            <v>PS</v>
          </cell>
          <cell r="J816" t="str">
            <v>SJMOE</v>
          </cell>
          <cell r="K816" t="str">
            <v>1279</v>
          </cell>
          <cell r="L816" t="str">
            <v>MO-St Joseph - Lake Road</v>
          </cell>
          <cell r="M816" t="str">
            <v>MO</v>
          </cell>
          <cell r="N816" t="str">
            <v>S0055</v>
          </cell>
          <cell r="O816" t="str">
            <v>Operator</v>
          </cell>
          <cell r="P816" t="str">
            <v>13</v>
          </cell>
          <cell r="Q816" t="str">
            <v>Nonexempt</v>
          </cell>
          <cell r="R816" t="str">
            <v>2003-03-31</v>
          </cell>
          <cell r="S816" t="str">
            <v/>
          </cell>
          <cell r="T816" t="str">
            <v>2003-03-31</v>
          </cell>
        </row>
        <row r="817">
          <cell r="A817" t="str">
            <v>Gauldin,Lynne R</v>
          </cell>
          <cell r="B817" t="str">
            <v>003490</v>
          </cell>
          <cell r="C817" t="str">
            <v>Full-Time</v>
          </cell>
          <cell r="D817" t="str">
            <v>UCU</v>
          </cell>
          <cell r="E817">
            <v>40</v>
          </cell>
          <cell r="F817" t="str">
            <v>5763</v>
          </cell>
          <cell r="G817" t="str">
            <v>Billing Adjustments</v>
          </cell>
          <cell r="H817" t="str">
            <v>USU</v>
          </cell>
          <cell r="I817" t="str">
            <v>CI</v>
          </cell>
          <cell r="J817" t="str">
            <v>NETCO</v>
          </cell>
          <cell r="K817" t="str">
            <v>1000</v>
          </cell>
          <cell r="L817" t="str">
            <v>MO-Raytown</v>
          </cell>
          <cell r="M817" t="str">
            <v>MO</v>
          </cell>
          <cell r="N817" t="str">
            <v>3153</v>
          </cell>
          <cell r="O817" t="str">
            <v>Assoc Business Analyst</v>
          </cell>
          <cell r="P817" t="str">
            <v>00</v>
          </cell>
          <cell r="Q817" t="str">
            <v>Exempt</v>
          </cell>
          <cell r="R817" t="str">
            <v>1985-03-18</v>
          </cell>
          <cell r="S817" t="str">
            <v/>
          </cell>
          <cell r="T817" t="str">
            <v>1985-03-18</v>
          </cell>
        </row>
        <row r="818">
          <cell r="A818" t="str">
            <v>Gaut,Irl D</v>
          </cell>
          <cell r="B818" t="str">
            <v>000575</v>
          </cell>
          <cell r="C818" t="str">
            <v>Full-Time</v>
          </cell>
          <cell r="D818" t="str">
            <v>UCU</v>
          </cell>
          <cell r="E818">
            <v>40</v>
          </cell>
          <cell r="F818" t="str">
            <v>5313</v>
          </cell>
          <cell r="G818" t="str">
            <v>Southwest KS Elec Network Ops</v>
          </cell>
          <cell r="H818" t="str">
            <v>USU</v>
          </cell>
          <cell r="I818" t="str">
            <v>OP</v>
          </cell>
          <cell r="J818" t="str">
            <v>WPKSE</v>
          </cell>
          <cell r="K818" t="str">
            <v>1306</v>
          </cell>
          <cell r="L818" t="str">
            <v>KS-Liberal-General Welch</v>
          </cell>
          <cell r="M818" t="str">
            <v>KS</v>
          </cell>
          <cell r="N818" t="str">
            <v>1703</v>
          </cell>
          <cell r="O818" t="str">
            <v>Line Foreman (UN22)</v>
          </cell>
          <cell r="P818" t="str">
            <v>22</v>
          </cell>
          <cell r="Q818" t="str">
            <v>Nonexempt</v>
          </cell>
          <cell r="R818" t="str">
            <v>1969-07-24</v>
          </cell>
          <cell r="S818" t="str">
            <v/>
          </cell>
          <cell r="T818" t="str">
            <v>1969-07-24</v>
          </cell>
        </row>
        <row r="819">
          <cell r="A819" t="str">
            <v>Gavin,Donna M</v>
          </cell>
          <cell r="B819" t="str">
            <v>002938</v>
          </cell>
          <cell r="C819" t="str">
            <v>Full-Time</v>
          </cell>
          <cell r="D819" t="str">
            <v>UCU</v>
          </cell>
          <cell r="E819">
            <v>40</v>
          </cell>
          <cell r="F819" t="str">
            <v>4219</v>
          </cell>
          <cell r="G819" t="str">
            <v>HR Benefits &amp; People Center</v>
          </cell>
          <cell r="H819" t="str">
            <v>ESF</v>
          </cell>
          <cell r="I819" t="str">
            <v>HR</v>
          </cell>
          <cell r="J819" t="str">
            <v>AQLCP</v>
          </cell>
          <cell r="K819" t="str">
            <v>1082</v>
          </cell>
          <cell r="L819" t="str">
            <v>MO-Kansas City-W Ninth</v>
          </cell>
          <cell r="M819" t="str">
            <v>MO</v>
          </cell>
          <cell r="N819" t="str">
            <v>2760</v>
          </cell>
          <cell r="O819" t="str">
            <v>Sr HR Support Specialist</v>
          </cell>
          <cell r="P819" t="str">
            <v>00</v>
          </cell>
          <cell r="Q819" t="str">
            <v>Exempt</v>
          </cell>
          <cell r="R819" t="str">
            <v>1996-04-29</v>
          </cell>
          <cell r="S819" t="str">
            <v/>
          </cell>
          <cell r="T819" t="str">
            <v>1996-04-29</v>
          </cell>
        </row>
        <row r="820">
          <cell r="A820" t="str">
            <v>Gaw,Bob G</v>
          </cell>
          <cell r="B820" t="str">
            <v>003484</v>
          </cell>
          <cell r="C820" t="str">
            <v>Full-Time</v>
          </cell>
          <cell r="D820" t="str">
            <v>UCU</v>
          </cell>
          <cell r="E820">
            <v>40</v>
          </cell>
          <cell r="F820" t="str">
            <v>5155</v>
          </cell>
          <cell r="G820" t="str">
            <v>MO Elect Networks Mgr</v>
          </cell>
          <cell r="H820" t="str">
            <v>USU</v>
          </cell>
          <cell r="I820" t="str">
            <v>OP</v>
          </cell>
          <cell r="J820" t="str">
            <v>NETCO</v>
          </cell>
          <cell r="K820" t="str">
            <v>1097</v>
          </cell>
          <cell r="L820" t="str">
            <v>MO-Warrensburg</v>
          </cell>
          <cell r="M820" t="str">
            <v>MO</v>
          </cell>
          <cell r="N820" t="str">
            <v>3087</v>
          </cell>
          <cell r="O820" t="str">
            <v>Operations Supv Field</v>
          </cell>
          <cell r="P820" t="str">
            <v>00</v>
          </cell>
          <cell r="Q820" t="str">
            <v>Exempt</v>
          </cell>
          <cell r="R820" t="str">
            <v>1983-07-05</v>
          </cell>
          <cell r="S820" t="str">
            <v/>
          </cell>
          <cell r="T820" t="str">
            <v>1983-07-05</v>
          </cell>
        </row>
        <row r="821">
          <cell r="A821" t="str">
            <v>Geisler,Carl Wayne</v>
          </cell>
          <cell r="B821" t="str">
            <v>000938</v>
          </cell>
          <cell r="C821" t="str">
            <v>Full-Time</v>
          </cell>
          <cell r="D821" t="str">
            <v>UCU</v>
          </cell>
          <cell r="E821">
            <v>40</v>
          </cell>
          <cell r="F821" t="str">
            <v>1042</v>
          </cell>
          <cell r="G821" t="str">
            <v>Resource_Operations</v>
          </cell>
          <cell r="H821" t="str">
            <v>USU</v>
          </cell>
          <cell r="I821" t="str">
            <v>ER</v>
          </cell>
          <cell r="J821" t="str">
            <v>NETCO</v>
          </cell>
          <cell r="K821" t="str">
            <v>1000</v>
          </cell>
          <cell r="L821" t="str">
            <v>MO-Raytown</v>
          </cell>
          <cell r="M821" t="str">
            <v>MO</v>
          </cell>
          <cell r="N821" t="str">
            <v>1812</v>
          </cell>
          <cell r="O821" t="str">
            <v>Systems Operator Generation</v>
          </cell>
          <cell r="P821" t="str">
            <v>00</v>
          </cell>
          <cell r="Q821" t="str">
            <v>Exempt</v>
          </cell>
          <cell r="R821" t="str">
            <v>1984-03-15</v>
          </cell>
          <cell r="S821" t="str">
            <v/>
          </cell>
          <cell r="T821" t="str">
            <v>1984-03-15</v>
          </cell>
        </row>
        <row r="822">
          <cell r="A822" t="str">
            <v>Geisler,Kenneth L</v>
          </cell>
          <cell r="B822" t="str">
            <v>001737</v>
          </cell>
          <cell r="C822" t="str">
            <v>Full-Time</v>
          </cell>
          <cell r="D822" t="str">
            <v>UCU</v>
          </cell>
          <cell r="E822">
            <v>40</v>
          </cell>
          <cell r="F822" t="str">
            <v>5830</v>
          </cell>
          <cell r="G822" t="str">
            <v>Pine City</v>
          </cell>
          <cell r="H822" t="str">
            <v>USU</v>
          </cell>
          <cell r="I822" t="str">
            <v>CS</v>
          </cell>
          <cell r="J822" t="str">
            <v>PNMNG</v>
          </cell>
          <cell r="K822" t="str">
            <v>1066</v>
          </cell>
          <cell r="L822" t="str">
            <v>MN-Pine City-Sixth St</v>
          </cell>
          <cell r="M822" t="str">
            <v>MN</v>
          </cell>
          <cell r="N822" t="str">
            <v>1525</v>
          </cell>
          <cell r="O822" t="str">
            <v>Operations Technician</v>
          </cell>
          <cell r="P822" t="str">
            <v>00</v>
          </cell>
          <cell r="Q822" t="str">
            <v>Nonexempt</v>
          </cell>
          <cell r="R822" t="str">
            <v>1990-09-01</v>
          </cell>
          <cell r="S822" t="str">
            <v/>
          </cell>
          <cell r="T822" t="str">
            <v>1990-09-01</v>
          </cell>
        </row>
        <row r="823">
          <cell r="A823" t="str">
            <v>Geisler,Sean W</v>
          </cell>
          <cell r="B823" t="str">
            <v>010537</v>
          </cell>
          <cell r="C823" t="str">
            <v>Full-Time</v>
          </cell>
          <cell r="D823" t="str">
            <v>UCU</v>
          </cell>
          <cell r="E823">
            <v>40</v>
          </cell>
          <cell r="F823" t="str">
            <v>5829</v>
          </cell>
          <cell r="G823" t="str">
            <v>Rosemount CS</v>
          </cell>
          <cell r="H823" t="str">
            <v>USU</v>
          </cell>
          <cell r="I823" t="str">
            <v>CS</v>
          </cell>
          <cell r="J823" t="str">
            <v>PNMNG</v>
          </cell>
          <cell r="K823" t="str">
            <v>1069</v>
          </cell>
          <cell r="L823" t="str">
            <v>MN-Rosemount</v>
          </cell>
          <cell r="M823" t="str">
            <v>MN</v>
          </cell>
          <cell r="N823" t="str">
            <v>1525</v>
          </cell>
          <cell r="O823" t="str">
            <v>Operations Technician</v>
          </cell>
          <cell r="P823" t="str">
            <v>00</v>
          </cell>
          <cell r="Q823" t="str">
            <v>Nonexempt</v>
          </cell>
          <cell r="R823" t="str">
            <v>2004-08-30</v>
          </cell>
          <cell r="S823" t="str">
            <v/>
          </cell>
          <cell r="T823" t="str">
            <v>2004-08-30</v>
          </cell>
        </row>
        <row r="824">
          <cell r="A824" t="str">
            <v>Gemaehlich,Dean A</v>
          </cell>
          <cell r="B824" t="str">
            <v>002022</v>
          </cell>
          <cell r="C824" t="str">
            <v>Full-Time</v>
          </cell>
          <cell r="D824" t="str">
            <v>UCU</v>
          </cell>
          <cell r="E824">
            <v>40</v>
          </cell>
          <cell r="F824" t="str">
            <v>5385</v>
          </cell>
          <cell r="G824" t="str">
            <v>Dodge City Gas Field Svcs</v>
          </cell>
          <cell r="H824" t="str">
            <v>USU</v>
          </cell>
          <cell r="I824" t="str">
            <v>OP</v>
          </cell>
          <cell r="J824" t="str">
            <v>PNKSG</v>
          </cell>
          <cell r="K824" t="str">
            <v>1272</v>
          </cell>
          <cell r="L824" t="str">
            <v>KS-Dodge City-W Frontview</v>
          </cell>
          <cell r="M824" t="str">
            <v>KS</v>
          </cell>
          <cell r="N824" t="str">
            <v>3087</v>
          </cell>
          <cell r="O824" t="str">
            <v>Operations Supv Field</v>
          </cell>
          <cell r="P824" t="str">
            <v>00</v>
          </cell>
          <cell r="Q824" t="str">
            <v>Exempt</v>
          </cell>
          <cell r="R824" t="str">
            <v>1991-05-15</v>
          </cell>
          <cell r="S824" t="str">
            <v/>
          </cell>
          <cell r="T824" t="str">
            <v>1991-05-15</v>
          </cell>
        </row>
        <row r="825">
          <cell r="A825" t="str">
            <v>Gencur,Kimberly C</v>
          </cell>
          <cell r="B825" t="str">
            <v>010599</v>
          </cell>
          <cell r="C825" t="str">
            <v>Full-Time</v>
          </cell>
          <cell r="D825" t="str">
            <v>UCU</v>
          </cell>
          <cell r="E825">
            <v>40</v>
          </cell>
          <cell r="F825" t="str">
            <v>6124</v>
          </cell>
          <cell r="G825" t="str">
            <v>Community Relations MO</v>
          </cell>
          <cell r="H825" t="str">
            <v>USU</v>
          </cell>
          <cell r="I825" t="str">
            <v>CR</v>
          </cell>
          <cell r="J825" t="str">
            <v>NETCO</v>
          </cell>
          <cell r="K825" t="str">
            <v>1000</v>
          </cell>
          <cell r="L825" t="str">
            <v>MO-Raytown</v>
          </cell>
          <cell r="M825" t="str">
            <v>MO</v>
          </cell>
          <cell r="N825" t="str">
            <v>2436</v>
          </cell>
          <cell r="O825" t="str">
            <v>Dir Public Relations-MO Elec</v>
          </cell>
          <cell r="P825" t="str">
            <v>00</v>
          </cell>
          <cell r="Q825" t="str">
            <v>Exempt</v>
          </cell>
          <cell r="R825" t="str">
            <v>2004-10-06</v>
          </cell>
          <cell r="S825" t="str">
            <v/>
          </cell>
          <cell r="T825" t="str">
            <v>2004-10-06</v>
          </cell>
        </row>
        <row r="826">
          <cell r="A826" t="str">
            <v>George,Bruce R</v>
          </cell>
          <cell r="B826" t="str">
            <v>007836</v>
          </cell>
          <cell r="C826" t="str">
            <v>Full-Time</v>
          </cell>
          <cell r="D826" t="str">
            <v>UCU</v>
          </cell>
          <cell r="E826">
            <v>40</v>
          </cell>
          <cell r="F826" t="str">
            <v>5037</v>
          </cell>
          <cell r="G826" t="str">
            <v>SJLP Substation Maintenance</v>
          </cell>
          <cell r="H826" t="str">
            <v>USU</v>
          </cell>
          <cell r="I826" t="str">
            <v>TS</v>
          </cell>
          <cell r="J826" t="str">
            <v>SJMOE</v>
          </cell>
          <cell r="K826" t="str">
            <v>1278</v>
          </cell>
          <cell r="L826" t="str">
            <v>MO-St Joseph - Atchison</v>
          </cell>
          <cell r="M826" t="str">
            <v>MO</v>
          </cell>
          <cell r="N826" t="str">
            <v>S1072</v>
          </cell>
          <cell r="O826" t="str">
            <v>Trans&amp;Distr Journ Electrician</v>
          </cell>
          <cell r="P826" t="str">
            <v>13</v>
          </cell>
          <cell r="Q826" t="str">
            <v>Nonexempt</v>
          </cell>
          <cell r="R826" t="str">
            <v>1972-11-20</v>
          </cell>
          <cell r="S826" t="str">
            <v/>
          </cell>
          <cell r="T826" t="str">
            <v>1972-11-20</v>
          </cell>
        </row>
        <row r="827">
          <cell r="A827" t="str">
            <v>George,Dennis L</v>
          </cell>
          <cell r="B827" t="str">
            <v>001697</v>
          </cell>
          <cell r="C827" t="str">
            <v>Full-Time</v>
          </cell>
          <cell r="D827" t="str">
            <v>UCU</v>
          </cell>
          <cell r="E827">
            <v>40</v>
          </cell>
          <cell r="F827" t="str">
            <v>5386</v>
          </cell>
          <cell r="G827" t="str">
            <v>Garden City Gas Field Svcs</v>
          </cell>
          <cell r="H827" t="str">
            <v>USU</v>
          </cell>
          <cell r="I827" t="str">
            <v>OP</v>
          </cell>
          <cell r="J827" t="str">
            <v>PNKSG</v>
          </cell>
          <cell r="K827" t="str">
            <v>1035</v>
          </cell>
          <cell r="L827" t="str">
            <v>KS-Garden City-Ninth St</v>
          </cell>
          <cell r="M827" t="str">
            <v>KS</v>
          </cell>
          <cell r="N827" t="str">
            <v>1529</v>
          </cell>
          <cell r="O827" t="str">
            <v>Utility Service Technician</v>
          </cell>
          <cell r="P827" t="str">
            <v>00</v>
          </cell>
          <cell r="Q827" t="str">
            <v>Nonexempt</v>
          </cell>
          <cell r="R827" t="str">
            <v>1998-04-16</v>
          </cell>
          <cell r="S827" t="str">
            <v/>
          </cell>
          <cell r="T827" t="str">
            <v>1998-04-16</v>
          </cell>
        </row>
        <row r="828">
          <cell r="A828" t="str">
            <v>George,James W</v>
          </cell>
          <cell r="B828" t="str">
            <v>003562</v>
          </cell>
          <cell r="C828" t="str">
            <v>Full-Time</v>
          </cell>
          <cell r="D828" t="str">
            <v>UCU</v>
          </cell>
          <cell r="E828">
            <v>40</v>
          </cell>
          <cell r="F828" t="str">
            <v>6164</v>
          </cell>
          <cell r="G828" t="str">
            <v>MO Elect Subst Constr</v>
          </cell>
          <cell r="H828" t="str">
            <v>USU</v>
          </cell>
          <cell r="I828" t="str">
            <v>TS</v>
          </cell>
          <cell r="J828" t="str">
            <v>MPMOE</v>
          </cell>
          <cell r="K828" t="str">
            <v>1090</v>
          </cell>
          <cell r="L828" t="str">
            <v>MO-Oak Grove</v>
          </cell>
          <cell r="M828" t="str">
            <v>MO</v>
          </cell>
          <cell r="N828" t="str">
            <v>3087</v>
          </cell>
          <cell r="O828" t="str">
            <v>Operations Supv Field</v>
          </cell>
          <cell r="P828" t="str">
            <v>00</v>
          </cell>
          <cell r="Q828" t="str">
            <v>Exempt</v>
          </cell>
          <cell r="R828" t="str">
            <v>1983-08-01</v>
          </cell>
          <cell r="S828" t="str">
            <v/>
          </cell>
          <cell r="T828" t="str">
            <v>1983-08-01</v>
          </cell>
        </row>
        <row r="829">
          <cell r="A829" t="str">
            <v>Gero,Leisa R</v>
          </cell>
          <cell r="B829" t="str">
            <v>010830</v>
          </cell>
          <cell r="C829" t="str">
            <v>Full-Time</v>
          </cell>
          <cell r="D829" t="str">
            <v>UCU</v>
          </cell>
          <cell r="E829">
            <v>40</v>
          </cell>
          <cell r="F829" t="str">
            <v>5347</v>
          </cell>
          <cell r="G829" t="str">
            <v>Sedalia Elec Network Ops</v>
          </cell>
          <cell r="H829" t="str">
            <v>USU</v>
          </cell>
          <cell r="I829" t="str">
            <v>OP</v>
          </cell>
          <cell r="J829" t="str">
            <v>MPMOE</v>
          </cell>
          <cell r="K829" t="str">
            <v>1094</v>
          </cell>
          <cell r="L829" t="str">
            <v>MO-Sedalia</v>
          </cell>
          <cell r="M829" t="str">
            <v>MO</v>
          </cell>
          <cell r="N829" t="str">
            <v>1135</v>
          </cell>
          <cell r="O829" t="str">
            <v>Customer Service Associate Fie</v>
          </cell>
          <cell r="P829" t="str">
            <v>00</v>
          </cell>
          <cell r="Q829" t="str">
            <v>Nonexempt</v>
          </cell>
          <cell r="R829" t="str">
            <v>2005-07-25</v>
          </cell>
          <cell r="S829" t="str">
            <v/>
          </cell>
          <cell r="T829" t="str">
            <v>2005-07-25</v>
          </cell>
        </row>
        <row r="830">
          <cell r="A830" t="str">
            <v>Gettys,Dennis P</v>
          </cell>
          <cell r="B830" t="str">
            <v>010669</v>
          </cell>
          <cell r="C830" t="str">
            <v>Full-Time</v>
          </cell>
          <cell r="D830" t="str">
            <v>UCU</v>
          </cell>
          <cell r="E830">
            <v>40</v>
          </cell>
          <cell r="F830" t="str">
            <v>5771</v>
          </cell>
          <cell r="G830" t="str">
            <v>NE Lincoln Region</v>
          </cell>
          <cell r="H830" t="str">
            <v>USU</v>
          </cell>
          <cell r="I830" t="str">
            <v>CS</v>
          </cell>
          <cell r="J830" t="str">
            <v>PNNEG</v>
          </cell>
          <cell r="K830" t="str">
            <v>1109</v>
          </cell>
          <cell r="L830" t="str">
            <v>NE-Lincoln</v>
          </cell>
          <cell r="M830" t="str">
            <v>NE</v>
          </cell>
          <cell r="N830" t="str">
            <v>1631</v>
          </cell>
          <cell r="O830" t="str">
            <v>Meter Reader Utility (UN25)</v>
          </cell>
          <cell r="P830" t="str">
            <v>25</v>
          </cell>
          <cell r="Q830" t="str">
            <v>Nonexempt</v>
          </cell>
          <cell r="R830" t="str">
            <v>2005-02-14</v>
          </cell>
          <cell r="S830" t="str">
            <v/>
          </cell>
          <cell r="T830" t="str">
            <v>2005-02-14</v>
          </cell>
        </row>
        <row r="831">
          <cell r="A831" t="str">
            <v>Gibbens,Roni D</v>
          </cell>
          <cell r="B831" t="str">
            <v>000889</v>
          </cell>
          <cell r="C831" t="str">
            <v>Full-Time</v>
          </cell>
          <cell r="D831" t="str">
            <v>UCU</v>
          </cell>
          <cell r="E831">
            <v>40</v>
          </cell>
          <cell r="F831" t="str">
            <v>5915</v>
          </cell>
          <cell r="G831" t="str">
            <v>Belton 2 Elect Field Ops</v>
          </cell>
          <cell r="H831" t="str">
            <v>USU</v>
          </cell>
          <cell r="I831" t="str">
            <v>DE</v>
          </cell>
          <cell r="J831" t="str">
            <v>MPMOE</v>
          </cell>
          <cell r="K831" t="str">
            <v>1074</v>
          </cell>
          <cell r="L831" t="str">
            <v>MO-Belton</v>
          </cell>
          <cell r="M831" t="str">
            <v>MO</v>
          </cell>
          <cell r="N831" t="str">
            <v>U2503</v>
          </cell>
          <cell r="O831" t="str">
            <v>Local Maintenance Man 3rd yr</v>
          </cell>
          <cell r="P831" t="str">
            <v>24</v>
          </cell>
          <cell r="Q831" t="str">
            <v>Nonexempt</v>
          </cell>
          <cell r="R831" t="str">
            <v>1991-08-26</v>
          </cell>
          <cell r="S831" t="str">
            <v/>
          </cell>
          <cell r="T831" t="str">
            <v>1991-08-26</v>
          </cell>
        </row>
        <row r="832">
          <cell r="A832" t="str">
            <v>Giessel,Deanna L</v>
          </cell>
          <cell r="B832" t="str">
            <v>000744</v>
          </cell>
          <cell r="C832" t="str">
            <v>Full-Time</v>
          </cell>
          <cell r="D832" t="str">
            <v>UCU</v>
          </cell>
          <cell r="E832">
            <v>40</v>
          </cell>
          <cell r="F832" t="str">
            <v>5897</v>
          </cell>
          <cell r="G832" t="str">
            <v>Nevada CS</v>
          </cell>
          <cell r="H832" t="str">
            <v>USU</v>
          </cell>
          <cell r="I832" t="str">
            <v>CS</v>
          </cell>
          <cell r="J832" t="str">
            <v>MPMOE</v>
          </cell>
          <cell r="K832" t="str">
            <v>1088</v>
          </cell>
          <cell r="L832" t="str">
            <v>MO-Nevada-N Osage</v>
          </cell>
          <cell r="M832" t="str">
            <v>MO</v>
          </cell>
          <cell r="N832" t="str">
            <v>1135</v>
          </cell>
          <cell r="O832" t="str">
            <v>Customer Service Associate Fie</v>
          </cell>
          <cell r="P832" t="str">
            <v>00</v>
          </cell>
          <cell r="Q832" t="str">
            <v>Nonexempt</v>
          </cell>
          <cell r="R832" t="str">
            <v>1987-09-02</v>
          </cell>
          <cell r="S832" t="str">
            <v/>
          </cell>
          <cell r="T832" t="str">
            <v>1987-09-02</v>
          </cell>
        </row>
        <row r="833">
          <cell r="A833" t="str">
            <v>Gilbert,Bonnie K</v>
          </cell>
          <cell r="B833" t="str">
            <v>001529</v>
          </cell>
          <cell r="C833" t="str">
            <v>Full-Time</v>
          </cell>
          <cell r="D833" t="str">
            <v>UCU</v>
          </cell>
          <cell r="E833">
            <v>40</v>
          </cell>
          <cell r="F833" t="str">
            <v>5729</v>
          </cell>
          <cell r="G833" t="str">
            <v>Iowa Decorah Cust Serv</v>
          </cell>
          <cell r="H833" t="str">
            <v>USU</v>
          </cell>
          <cell r="I833" t="str">
            <v>CS</v>
          </cell>
          <cell r="J833" t="str">
            <v>PNIAG</v>
          </cell>
          <cell r="K833" t="str">
            <v>1017</v>
          </cell>
          <cell r="L833" t="str">
            <v>IA-Decorah</v>
          </cell>
          <cell r="M833" t="str">
            <v>IA</v>
          </cell>
          <cell r="N833" t="str">
            <v>3087</v>
          </cell>
          <cell r="O833" t="str">
            <v>Operations Supv Field</v>
          </cell>
          <cell r="P833" t="str">
            <v>00</v>
          </cell>
          <cell r="Q833" t="str">
            <v>Exempt</v>
          </cell>
          <cell r="R833" t="str">
            <v>1985-01-01</v>
          </cell>
          <cell r="S833" t="str">
            <v/>
          </cell>
          <cell r="T833" t="str">
            <v>1985-03-01</v>
          </cell>
        </row>
        <row r="834">
          <cell r="A834" t="str">
            <v>Gilbert,Jeffery A</v>
          </cell>
          <cell r="B834" t="str">
            <v>004241</v>
          </cell>
          <cell r="C834" t="str">
            <v>Full-Time</v>
          </cell>
          <cell r="D834" t="str">
            <v>UCU</v>
          </cell>
          <cell r="E834">
            <v>40</v>
          </cell>
          <cell r="F834" t="str">
            <v>1004</v>
          </cell>
          <cell r="G834" t="str">
            <v>Greenwood - General</v>
          </cell>
          <cell r="H834" t="str">
            <v>USU</v>
          </cell>
          <cell r="I834" t="str">
            <v>PS</v>
          </cell>
          <cell r="J834" t="str">
            <v>MPMOE</v>
          </cell>
          <cell r="K834" t="str">
            <v>1079</v>
          </cell>
          <cell r="L834" t="str">
            <v>MO-Greenwood</v>
          </cell>
          <cell r="M834" t="str">
            <v>MO</v>
          </cell>
          <cell r="N834" t="str">
            <v>U3071</v>
          </cell>
          <cell r="O834" t="str">
            <v>Combus Turbine Tech Operator</v>
          </cell>
          <cell r="P834" t="str">
            <v>24</v>
          </cell>
          <cell r="Q834" t="str">
            <v>Nonexempt</v>
          </cell>
          <cell r="R834" t="str">
            <v>1998-12-21</v>
          </cell>
          <cell r="S834" t="str">
            <v/>
          </cell>
          <cell r="T834" t="str">
            <v>1998-12-21</v>
          </cell>
        </row>
        <row r="835">
          <cell r="A835" t="str">
            <v>Gillam,Danny L</v>
          </cell>
          <cell r="B835" t="str">
            <v>002976</v>
          </cell>
          <cell r="C835" t="str">
            <v>Full-Time</v>
          </cell>
          <cell r="D835" t="str">
            <v>UCU</v>
          </cell>
          <cell r="E835">
            <v>40</v>
          </cell>
          <cell r="F835" t="str">
            <v>5710</v>
          </cell>
          <cell r="G835" t="str">
            <v>Credit and Collections</v>
          </cell>
          <cell r="H835" t="str">
            <v>USU</v>
          </cell>
          <cell r="I835" t="str">
            <v>CI</v>
          </cell>
          <cell r="J835" t="str">
            <v>NETCO</v>
          </cell>
          <cell r="K835" t="str">
            <v>1000</v>
          </cell>
          <cell r="L835" t="str">
            <v>MO-Raytown</v>
          </cell>
          <cell r="M835" t="str">
            <v>MO</v>
          </cell>
          <cell r="N835" t="str">
            <v>3076</v>
          </cell>
          <cell r="O835" t="str">
            <v>Business Analyst</v>
          </cell>
          <cell r="P835" t="str">
            <v>00</v>
          </cell>
          <cell r="Q835" t="str">
            <v>Exempt</v>
          </cell>
          <cell r="R835" t="str">
            <v>1973-03-01</v>
          </cell>
          <cell r="S835" t="str">
            <v/>
          </cell>
          <cell r="T835" t="str">
            <v>1973-03-01</v>
          </cell>
        </row>
        <row r="836">
          <cell r="A836" t="str">
            <v>Gillaspie,Gayland R</v>
          </cell>
          <cell r="B836" t="str">
            <v>003687</v>
          </cell>
          <cell r="C836" t="str">
            <v>Full-Time</v>
          </cell>
          <cell r="D836" t="str">
            <v>UCU</v>
          </cell>
          <cell r="E836">
            <v>40</v>
          </cell>
          <cell r="F836" t="str">
            <v>5383</v>
          </cell>
          <cell r="G836" t="str">
            <v>Lawrence Gas Field Svcs</v>
          </cell>
          <cell r="H836" t="str">
            <v>USU</v>
          </cell>
          <cell r="I836" t="str">
            <v>OP</v>
          </cell>
          <cell r="J836" t="str">
            <v>PNKSG</v>
          </cell>
          <cell r="K836" t="str">
            <v>1039</v>
          </cell>
          <cell r="L836" t="str">
            <v>KS-Lawrence-E 8th St</v>
          </cell>
          <cell r="M836" t="str">
            <v>KS</v>
          </cell>
          <cell r="N836" t="str">
            <v>1730</v>
          </cell>
          <cell r="O836" t="str">
            <v>Pressure &amp; Regulation (UN11)</v>
          </cell>
          <cell r="P836" t="str">
            <v>11</v>
          </cell>
          <cell r="Q836" t="str">
            <v>Nonexempt</v>
          </cell>
          <cell r="R836" t="str">
            <v>1980-12-08</v>
          </cell>
          <cell r="S836" t="str">
            <v/>
          </cell>
          <cell r="T836" t="str">
            <v>1980-12-08</v>
          </cell>
        </row>
        <row r="837">
          <cell r="A837" t="str">
            <v>Gillespie,Shawn L</v>
          </cell>
          <cell r="B837" t="str">
            <v>000268</v>
          </cell>
          <cell r="C837" t="str">
            <v>Full-Time</v>
          </cell>
          <cell r="D837" t="str">
            <v>UCU</v>
          </cell>
          <cell r="E837">
            <v>40</v>
          </cell>
          <cell r="F837" t="str">
            <v>2319</v>
          </cell>
          <cell r="G837" t="str">
            <v>GSS Southern Operations</v>
          </cell>
          <cell r="H837" t="str">
            <v>USU</v>
          </cell>
          <cell r="I837" t="str">
            <v>GS</v>
          </cell>
          <cell r="J837" t="str">
            <v>NETCO</v>
          </cell>
          <cell r="K837" t="str">
            <v>1143</v>
          </cell>
          <cell r="L837" t="str">
            <v>NE-Omaha-Capitol Ave</v>
          </cell>
          <cell r="M837" t="str">
            <v>NE</v>
          </cell>
          <cell r="N837" t="str">
            <v>3094</v>
          </cell>
          <cell r="O837" t="str">
            <v>Sr Mgr Gas Supply</v>
          </cell>
          <cell r="P837" t="str">
            <v>00</v>
          </cell>
          <cell r="Q837" t="str">
            <v>Exempt</v>
          </cell>
          <cell r="R837" t="str">
            <v>1994-04-13</v>
          </cell>
          <cell r="S837" t="str">
            <v/>
          </cell>
          <cell r="T837" t="str">
            <v>1994-04-13</v>
          </cell>
        </row>
        <row r="838">
          <cell r="A838" t="str">
            <v>Gillette,Laurie S</v>
          </cell>
          <cell r="B838" t="str">
            <v>002487</v>
          </cell>
          <cell r="C838" t="str">
            <v>Full-Time</v>
          </cell>
          <cell r="D838" t="str">
            <v>UCU</v>
          </cell>
          <cell r="E838">
            <v>40</v>
          </cell>
          <cell r="F838" t="str">
            <v>6173</v>
          </cell>
          <cell r="G838" t="str">
            <v>MN Gas VP HQ</v>
          </cell>
          <cell r="H838" t="str">
            <v>USU</v>
          </cell>
          <cell r="I838" t="str">
            <v>CC</v>
          </cell>
          <cell r="J838" t="str">
            <v>NETCO</v>
          </cell>
          <cell r="K838" t="str">
            <v>1057</v>
          </cell>
          <cell r="L838" t="str">
            <v>MN-Cloquet-Cloquet Ave</v>
          </cell>
          <cell r="M838" t="str">
            <v>MN</v>
          </cell>
          <cell r="N838" t="str">
            <v>3194</v>
          </cell>
          <cell r="O838" t="str">
            <v>Service Rep Reg PT (UN26)</v>
          </cell>
          <cell r="P838" t="str">
            <v>26</v>
          </cell>
          <cell r="Q838" t="str">
            <v>Nonexempt</v>
          </cell>
          <cell r="R838" t="str">
            <v>1991-09-01</v>
          </cell>
          <cell r="S838" t="str">
            <v>2006-01-16</v>
          </cell>
          <cell r="T838" t="str">
            <v>1998-01-16</v>
          </cell>
        </row>
        <row r="839">
          <cell r="A839" t="str">
            <v>Gillihan,Harold L</v>
          </cell>
          <cell r="B839" t="str">
            <v>001929</v>
          </cell>
          <cell r="C839" t="str">
            <v>Full-Time</v>
          </cell>
          <cell r="D839" t="str">
            <v>UCU</v>
          </cell>
          <cell r="E839">
            <v>40</v>
          </cell>
          <cell r="F839" t="str">
            <v>5388</v>
          </cell>
          <cell r="G839" t="str">
            <v>Goodland Gas Field Svcs (KS)</v>
          </cell>
          <cell r="H839" t="str">
            <v>USU</v>
          </cell>
          <cell r="I839" t="str">
            <v>OP</v>
          </cell>
          <cell r="J839" t="str">
            <v>PNKSG</v>
          </cell>
          <cell r="K839" t="str">
            <v>1133</v>
          </cell>
          <cell r="L839" t="str">
            <v>KS-Goodland-Main St</v>
          </cell>
          <cell r="M839" t="str">
            <v>KS</v>
          </cell>
          <cell r="N839" t="str">
            <v>1529</v>
          </cell>
          <cell r="O839" t="str">
            <v>Utility Service Technician</v>
          </cell>
          <cell r="P839" t="str">
            <v>00</v>
          </cell>
          <cell r="Q839" t="str">
            <v>Nonexempt</v>
          </cell>
          <cell r="R839" t="str">
            <v>1973-10-16</v>
          </cell>
          <cell r="S839" t="str">
            <v/>
          </cell>
          <cell r="T839" t="str">
            <v>1973-10-16</v>
          </cell>
        </row>
        <row r="840">
          <cell r="A840" t="str">
            <v>Gillis,Jack D</v>
          </cell>
          <cell r="B840" t="str">
            <v>001022</v>
          </cell>
          <cell r="C840" t="str">
            <v>Full-Time</v>
          </cell>
          <cell r="D840" t="str">
            <v>UCU</v>
          </cell>
          <cell r="E840">
            <v>40</v>
          </cell>
          <cell r="F840" t="str">
            <v>5336</v>
          </cell>
          <cell r="G840" t="str">
            <v>Blue Springs 2 Elec Netwrk Ops</v>
          </cell>
          <cell r="H840" t="str">
            <v>USU</v>
          </cell>
          <cell r="I840" t="str">
            <v>OP</v>
          </cell>
          <cell r="J840" t="str">
            <v>MPMOE</v>
          </cell>
          <cell r="K840" t="str">
            <v>1075</v>
          </cell>
          <cell r="L840" t="str">
            <v>MO-Blue Springs</v>
          </cell>
          <cell r="M840" t="str">
            <v>MO</v>
          </cell>
          <cell r="N840" t="str">
            <v>U206</v>
          </cell>
          <cell r="O840" t="str">
            <v>Line Foreman</v>
          </cell>
          <cell r="P840" t="str">
            <v>24</v>
          </cell>
          <cell r="Q840" t="str">
            <v>Nonexempt</v>
          </cell>
          <cell r="R840" t="str">
            <v>1972-11-07</v>
          </cell>
          <cell r="S840" t="str">
            <v/>
          </cell>
          <cell r="T840" t="str">
            <v>1972-11-07</v>
          </cell>
        </row>
        <row r="841">
          <cell r="A841" t="str">
            <v>Gillotte,Lora B</v>
          </cell>
          <cell r="B841" t="str">
            <v>003328</v>
          </cell>
          <cell r="C841" t="str">
            <v>Full-Time</v>
          </cell>
          <cell r="D841" t="str">
            <v>UCU</v>
          </cell>
          <cell r="E841">
            <v>40</v>
          </cell>
          <cell r="F841" t="str">
            <v>6016</v>
          </cell>
          <cell r="G841" t="str">
            <v>Customer Services Training</v>
          </cell>
          <cell r="H841" t="str">
            <v>USU</v>
          </cell>
          <cell r="I841" t="str">
            <v>QT</v>
          </cell>
          <cell r="J841" t="str">
            <v>NETCO</v>
          </cell>
          <cell r="K841" t="str">
            <v>1000</v>
          </cell>
          <cell r="L841" t="str">
            <v>MO-Raytown</v>
          </cell>
          <cell r="M841" t="str">
            <v>MO</v>
          </cell>
          <cell r="N841" t="str">
            <v>3040</v>
          </cell>
          <cell r="O841" t="str">
            <v>Quality Assurance Specialist</v>
          </cell>
          <cell r="P841" t="str">
            <v>00</v>
          </cell>
          <cell r="Q841" t="str">
            <v>Exempt</v>
          </cell>
          <cell r="R841" t="str">
            <v>1997-10-14</v>
          </cell>
          <cell r="S841" t="str">
            <v/>
          </cell>
          <cell r="T841" t="str">
            <v>1997-10-14</v>
          </cell>
        </row>
        <row r="842">
          <cell r="A842" t="str">
            <v>Gilsdorf,Andrew C</v>
          </cell>
          <cell r="B842" t="str">
            <v>010067</v>
          </cell>
          <cell r="C842" t="str">
            <v>Full-Time</v>
          </cell>
          <cell r="D842" t="str">
            <v>UCU</v>
          </cell>
          <cell r="E842">
            <v>40</v>
          </cell>
          <cell r="F842" t="str">
            <v>5310</v>
          </cell>
          <cell r="G842" t="str">
            <v>Northern KS Elec Network Ops</v>
          </cell>
          <cell r="H842" t="str">
            <v>USU</v>
          </cell>
          <cell r="I842" t="str">
            <v>OP</v>
          </cell>
          <cell r="J842" t="str">
            <v>WPKSE</v>
          </cell>
          <cell r="K842" t="str">
            <v>1028</v>
          </cell>
          <cell r="L842" t="str">
            <v>KS-Concordia-KS</v>
          </cell>
          <cell r="M842" t="str">
            <v>KS</v>
          </cell>
          <cell r="N842" t="str">
            <v>1704</v>
          </cell>
          <cell r="O842" t="str">
            <v>Journeyman Lineman (UN22)</v>
          </cell>
          <cell r="P842" t="str">
            <v>22</v>
          </cell>
          <cell r="Q842" t="str">
            <v>Nonexempt</v>
          </cell>
          <cell r="R842" t="str">
            <v>2003-05-19</v>
          </cell>
          <cell r="S842" t="str">
            <v/>
          </cell>
          <cell r="T842" t="str">
            <v>2003-05-19</v>
          </cell>
        </row>
        <row r="843">
          <cell r="A843" t="str">
            <v>Gines,Keith R</v>
          </cell>
          <cell r="B843" t="str">
            <v>010044</v>
          </cell>
          <cell r="C843" t="str">
            <v>Full-Time</v>
          </cell>
          <cell r="D843" t="str">
            <v>UCU</v>
          </cell>
          <cell r="E843">
            <v>40</v>
          </cell>
          <cell r="F843" t="str">
            <v>5340</v>
          </cell>
          <cell r="G843" t="str">
            <v>Liberty Elec Network Ops</v>
          </cell>
          <cell r="H843" t="str">
            <v>USU</v>
          </cell>
          <cell r="I843" t="str">
            <v>OP</v>
          </cell>
          <cell r="J843" t="str">
            <v>MPMOE</v>
          </cell>
          <cell r="K843" t="str">
            <v>1084</v>
          </cell>
          <cell r="L843" t="str">
            <v>MO-Liberty</v>
          </cell>
          <cell r="M843" t="str">
            <v>MO</v>
          </cell>
          <cell r="N843" t="str">
            <v>U213</v>
          </cell>
          <cell r="O843" t="str">
            <v>Spc Combo Lineman Svcmn</v>
          </cell>
          <cell r="P843" t="str">
            <v>24</v>
          </cell>
          <cell r="Q843" t="str">
            <v>Nonexempt</v>
          </cell>
          <cell r="R843" t="str">
            <v>2003-03-31</v>
          </cell>
          <cell r="S843" t="str">
            <v/>
          </cell>
          <cell r="T843" t="str">
            <v>2003-03-31</v>
          </cell>
        </row>
        <row r="844">
          <cell r="A844" t="str">
            <v>Gladfelter,Gregory D</v>
          </cell>
          <cell r="B844" t="str">
            <v>000987</v>
          </cell>
          <cell r="C844" t="str">
            <v>Full-Time</v>
          </cell>
          <cell r="D844" t="str">
            <v>UCU</v>
          </cell>
          <cell r="E844">
            <v>40</v>
          </cell>
          <cell r="F844" t="str">
            <v>5899</v>
          </cell>
          <cell r="G844" t="str">
            <v>Warrensburg CS</v>
          </cell>
          <cell r="H844" t="str">
            <v>USU</v>
          </cell>
          <cell r="I844" t="str">
            <v>CS</v>
          </cell>
          <cell r="J844" t="str">
            <v>MPMOE</v>
          </cell>
          <cell r="K844" t="str">
            <v>1097</v>
          </cell>
          <cell r="L844" t="str">
            <v>MO-Warrensburg</v>
          </cell>
          <cell r="M844" t="str">
            <v>MO</v>
          </cell>
          <cell r="N844" t="str">
            <v>U2475</v>
          </cell>
          <cell r="O844" t="str">
            <v>SMR Grdm after 2yrs P 6/21/97</v>
          </cell>
          <cell r="P844" t="str">
            <v>24</v>
          </cell>
          <cell r="Q844" t="str">
            <v>Nonexempt</v>
          </cell>
          <cell r="R844" t="str">
            <v>1971-07-06</v>
          </cell>
          <cell r="S844" t="str">
            <v/>
          </cell>
          <cell r="T844" t="str">
            <v>1971-07-06</v>
          </cell>
        </row>
        <row r="845">
          <cell r="A845" t="str">
            <v>Glaser,Lawrence M</v>
          </cell>
          <cell r="B845" t="str">
            <v>008481</v>
          </cell>
          <cell r="C845" t="str">
            <v>Full-Time</v>
          </cell>
          <cell r="D845" t="str">
            <v>UCU</v>
          </cell>
          <cell r="E845">
            <v>40</v>
          </cell>
          <cell r="F845" t="str">
            <v>1015</v>
          </cell>
          <cell r="G845" t="str">
            <v>Cimarron River Unit Steam</v>
          </cell>
          <cell r="H845" t="str">
            <v>USU</v>
          </cell>
          <cell r="I845" t="str">
            <v>PS</v>
          </cell>
          <cell r="J845" t="str">
            <v>WPKSE</v>
          </cell>
          <cell r="K845" t="str">
            <v>1027</v>
          </cell>
          <cell r="L845" t="str">
            <v>KS-Liberal-PanhandleEastern Rd</v>
          </cell>
          <cell r="M845" t="str">
            <v>KS</v>
          </cell>
          <cell r="N845" t="str">
            <v>1738</v>
          </cell>
          <cell r="O845" t="str">
            <v>Operator Technician (UN22)</v>
          </cell>
          <cell r="P845" t="str">
            <v>22</v>
          </cell>
          <cell r="Q845" t="str">
            <v>Nonexempt</v>
          </cell>
          <cell r="R845" t="str">
            <v>2001-06-04</v>
          </cell>
          <cell r="S845" t="str">
            <v/>
          </cell>
          <cell r="T845" t="str">
            <v>2001-06-04</v>
          </cell>
        </row>
        <row r="846">
          <cell r="A846" t="str">
            <v>Glaze,Christopher E</v>
          </cell>
          <cell r="B846" t="str">
            <v>001937</v>
          </cell>
          <cell r="C846" t="str">
            <v>Full-Time</v>
          </cell>
          <cell r="D846" t="str">
            <v>UCU</v>
          </cell>
          <cell r="E846">
            <v>40</v>
          </cell>
          <cell r="F846" t="str">
            <v>5386</v>
          </cell>
          <cell r="G846" t="str">
            <v>Garden City Gas Field Svcs</v>
          </cell>
          <cell r="H846" t="str">
            <v>USU</v>
          </cell>
          <cell r="I846" t="str">
            <v>OP</v>
          </cell>
          <cell r="J846" t="str">
            <v>PNKSG</v>
          </cell>
          <cell r="K846" t="str">
            <v>1035</v>
          </cell>
          <cell r="L846" t="str">
            <v>KS-Garden City-Ninth St</v>
          </cell>
          <cell r="M846" t="str">
            <v>KS</v>
          </cell>
          <cell r="N846" t="str">
            <v>1529</v>
          </cell>
          <cell r="O846" t="str">
            <v>Utility Service Technician</v>
          </cell>
          <cell r="P846" t="str">
            <v>00</v>
          </cell>
          <cell r="Q846" t="str">
            <v>Nonexempt</v>
          </cell>
          <cell r="R846" t="str">
            <v>1995-10-09</v>
          </cell>
          <cell r="S846" t="str">
            <v/>
          </cell>
          <cell r="T846" t="str">
            <v>1995-10-09</v>
          </cell>
        </row>
        <row r="847">
          <cell r="A847" t="str">
            <v>Glenn,Trafton J</v>
          </cell>
          <cell r="B847" t="str">
            <v>010823</v>
          </cell>
          <cell r="C847" t="str">
            <v>Full-Time</v>
          </cell>
          <cell r="D847" t="str">
            <v>UCU</v>
          </cell>
          <cell r="E847">
            <v>40</v>
          </cell>
          <cell r="F847" t="str">
            <v>5734</v>
          </cell>
          <cell r="G847" t="str">
            <v>Iowa Newton</v>
          </cell>
          <cell r="H847" t="str">
            <v>USU</v>
          </cell>
          <cell r="I847" t="str">
            <v>CS</v>
          </cell>
          <cell r="J847" t="str">
            <v>PNIAG</v>
          </cell>
          <cell r="K847" t="str">
            <v>1182</v>
          </cell>
          <cell r="L847" t="str">
            <v>IA-Grimes</v>
          </cell>
          <cell r="M847" t="str">
            <v>IA</v>
          </cell>
          <cell r="N847" t="str">
            <v>3171</v>
          </cell>
          <cell r="O847" t="str">
            <v>Service Technician (UN28)</v>
          </cell>
          <cell r="P847" t="str">
            <v>28</v>
          </cell>
          <cell r="Q847" t="str">
            <v>Nonexempt</v>
          </cell>
          <cell r="R847" t="str">
            <v>2005-07-18</v>
          </cell>
          <cell r="S847" t="str">
            <v/>
          </cell>
          <cell r="T847" t="str">
            <v>2005-07-18</v>
          </cell>
        </row>
        <row r="848">
          <cell r="A848" t="str">
            <v>Glessner,Benjamin F</v>
          </cell>
          <cell r="B848" t="str">
            <v>000447</v>
          </cell>
          <cell r="C848" t="str">
            <v>Full-Time</v>
          </cell>
          <cell r="D848" t="str">
            <v>UCU</v>
          </cell>
          <cell r="E848">
            <v>40</v>
          </cell>
          <cell r="F848" t="str">
            <v>5011</v>
          </cell>
          <cell r="G848" t="str">
            <v>System Operations-CO</v>
          </cell>
          <cell r="H848" t="str">
            <v>USU</v>
          </cell>
          <cell r="I848" t="str">
            <v>TS</v>
          </cell>
          <cell r="J848" t="str">
            <v>WPCOE</v>
          </cell>
          <cell r="K848" t="str">
            <v>1011</v>
          </cell>
          <cell r="L848" t="str">
            <v>CO-Pueblo-S Victoria Ave</v>
          </cell>
          <cell r="M848" t="str">
            <v>CO</v>
          </cell>
          <cell r="N848" t="str">
            <v>1687</v>
          </cell>
          <cell r="O848" t="str">
            <v>System Operator (UN21)</v>
          </cell>
          <cell r="P848" t="str">
            <v>21</v>
          </cell>
          <cell r="Q848" t="str">
            <v>Nonexempt</v>
          </cell>
          <cell r="R848" t="str">
            <v>1990-12-20</v>
          </cell>
          <cell r="S848" t="str">
            <v/>
          </cell>
          <cell r="T848" t="str">
            <v>1990-12-20</v>
          </cell>
        </row>
        <row r="849">
          <cell r="A849" t="str">
            <v>Glynn,Hilton R</v>
          </cell>
          <cell r="B849" t="str">
            <v>000462</v>
          </cell>
          <cell r="C849" t="str">
            <v>Full-Time</v>
          </cell>
          <cell r="D849" t="str">
            <v>UCU</v>
          </cell>
          <cell r="E849">
            <v>40</v>
          </cell>
          <cell r="F849" t="str">
            <v>5016</v>
          </cell>
          <cell r="G849" t="str">
            <v>System Operations-KS</v>
          </cell>
          <cell r="H849" t="str">
            <v>USU</v>
          </cell>
          <cell r="I849" t="str">
            <v>TS</v>
          </cell>
          <cell r="J849" t="str">
            <v>WPKSE</v>
          </cell>
          <cell r="K849" t="str">
            <v>1231</v>
          </cell>
          <cell r="L849" t="str">
            <v>KS-Great Bend-Broadway</v>
          </cell>
          <cell r="M849" t="str">
            <v>KS</v>
          </cell>
          <cell r="N849" t="str">
            <v>1908</v>
          </cell>
          <cell r="O849" t="str">
            <v>Transmission System Operator</v>
          </cell>
          <cell r="P849" t="str">
            <v>00</v>
          </cell>
          <cell r="Q849" t="str">
            <v>Exempt</v>
          </cell>
          <cell r="R849" t="str">
            <v>1990-04-23</v>
          </cell>
          <cell r="S849" t="str">
            <v/>
          </cell>
          <cell r="T849" t="str">
            <v>1990-04-23</v>
          </cell>
        </row>
        <row r="850">
          <cell r="A850" t="str">
            <v>Glynn,Ojetta M</v>
          </cell>
          <cell r="B850" t="str">
            <v>003052</v>
          </cell>
          <cell r="C850" t="str">
            <v>Full-Time</v>
          </cell>
          <cell r="D850" t="str">
            <v>UCU</v>
          </cell>
          <cell r="E850">
            <v>40</v>
          </cell>
          <cell r="F850" t="str">
            <v>4220</v>
          </cell>
          <cell r="G850" t="str">
            <v>HR Compensation</v>
          </cell>
          <cell r="H850" t="str">
            <v>ESF</v>
          </cell>
          <cell r="I850" t="str">
            <v>HR</v>
          </cell>
          <cell r="J850" t="str">
            <v>AQLCP</v>
          </cell>
          <cell r="K850" t="str">
            <v>1082</v>
          </cell>
          <cell r="L850" t="str">
            <v>MO-Kansas City-W Ninth</v>
          </cell>
          <cell r="M850" t="str">
            <v>MO</v>
          </cell>
          <cell r="N850" t="str">
            <v>3201</v>
          </cell>
          <cell r="O850" t="str">
            <v>HR Support Specialist</v>
          </cell>
          <cell r="P850" t="str">
            <v>00</v>
          </cell>
          <cell r="Q850" t="str">
            <v>Nonexempt</v>
          </cell>
          <cell r="R850" t="str">
            <v>1997-02-24</v>
          </cell>
          <cell r="S850" t="str">
            <v/>
          </cell>
          <cell r="T850" t="str">
            <v>1997-02-24</v>
          </cell>
        </row>
        <row r="851">
          <cell r="A851" t="str">
            <v>Goad,Carrie L</v>
          </cell>
          <cell r="B851" t="str">
            <v>010572</v>
          </cell>
          <cell r="C851" t="str">
            <v>Full-Time</v>
          </cell>
          <cell r="D851" t="str">
            <v>UCU</v>
          </cell>
          <cell r="E851">
            <v>40</v>
          </cell>
          <cell r="F851" t="str">
            <v>5702</v>
          </cell>
          <cell r="G851" t="str">
            <v>Customer Srv Ctr-Raytown</v>
          </cell>
          <cell r="H851" t="str">
            <v>USU</v>
          </cell>
          <cell r="I851" t="str">
            <v>CH</v>
          </cell>
          <cell r="J851" t="str">
            <v>NETCO</v>
          </cell>
          <cell r="K851" t="str">
            <v>1000</v>
          </cell>
          <cell r="L851" t="str">
            <v>MO-Raytown</v>
          </cell>
          <cell r="M851" t="str">
            <v>MO</v>
          </cell>
          <cell r="N851" t="str">
            <v>1047</v>
          </cell>
          <cell r="O851" t="str">
            <v>Customer Service Associate CC</v>
          </cell>
          <cell r="P851" t="str">
            <v>00</v>
          </cell>
          <cell r="Q851" t="str">
            <v>Nonexempt</v>
          </cell>
          <cell r="R851" t="str">
            <v>2004-09-13</v>
          </cell>
          <cell r="S851" t="str">
            <v/>
          </cell>
          <cell r="T851" t="str">
            <v>2004-09-13</v>
          </cell>
        </row>
        <row r="852">
          <cell r="A852" t="str">
            <v>Godwin,Mariam J</v>
          </cell>
          <cell r="B852" t="str">
            <v>001695</v>
          </cell>
          <cell r="C852" t="str">
            <v>Full-Time</v>
          </cell>
          <cell r="D852" t="str">
            <v>UCU</v>
          </cell>
          <cell r="E852">
            <v>40</v>
          </cell>
          <cell r="F852" t="str">
            <v>5386</v>
          </cell>
          <cell r="G852" t="str">
            <v>Garden City Gas Field Svcs</v>
          </cell>
          <cell r="H852" t="str">
            <v>USU</v>
          </cell>
          <cell r="I852" t="str">
            <v>OP</v>
          </cell>
          <cell r="J852" t="str">
            <v>PNKSG</v>
          </cell>
          <cell r="K852" t="str">
            <v>1035</v>
          </cell>
          <cell r="L852" t="str">
            <v>KS-Garden City-Ninth St</v>
          </cell>
          <cell r="M852" t="str">
            <v>KS</v>
          </cell>
          <cell r="N852" t="str">
            <v>1531</v>
          </cell>
          <cell r="O852" t="str">
            <v>Meter Reader</v>
          </cell>
          <cell r="P852" t="str">
            <v>00</v>
          </cell>
          <cell r="Q852" t="str">
            <v>Nonexempt</v>
          </cell>
          <cell r="R852" t="str">
            <v>1993-09-01</v>
          </cell>
          <cell r="S852" t="str">
            <v/>
          </cell>
          <cell r="T852" t="str">
            <v>1993-09-01</v>
          </cell>
        </row>
        <row r="853">
          <cell r="A853" t="str">
            <v>Goetz,Justin D</v>
          </cell>
          <cell r="B853" t="str">
            <v>010313</v>
          </cell>
          <cell r="C853" t="str">
            <v>Full-Time</v>
          </cell>
          <cell r="D853" t="str">
            <v>UCU</v>
          </cell>
          <cell r="E853">
            <v>40</v>
          </cell>
          <cell r="F853" t="str">
            <v>5335</v>
          </cell>
          <cell r="G853" t="str">
            <v>Blue Springs 1 Elec Netwrk Ops</v>
          </cell>
          <cell r="H853" t="str">
            <v>USU</v>
          </cell>
          <cell r="I853" t="str">
            <v>OP</v>
          </cell>
          <cell r="J853" t="str">
            <v>MPMOE</v>
          </cell>
          <cell r="K853" t="str">
            <v>1075</v>
          </cell>
          <cell r="L853" t="str">
            <v>MO-Blue Springs</v>
          </cell>
          <cell r="M853" t="str">
            <v>MO</v>
          </cell>
          <cell r="N853" t="str">
            <v>U2107</v>
          </cell>
          <cell r="O853" t="str">
            <v>Appren Lineman 7th 6mo</v>
          </cell>
          <cell r="P853" t="str">
            <v>24</v>
          </cell>
          <cell r="Q853" t="str">
            <v>Nonexempt</v>
          </cell>
          <cell r="R853" t="str">
            <v>2003-12-29</v>
          </cell>
          <cell r="S853" t="str">
            <v/>
          </cell>
          <cell r="T853" t="str">
            <v>2003-12-29</v>
          </cell>
        </row>
        <row r="854">
          <cell r="A854" t="str">
            <v>Goheen,Ryan K</v>
          </cell>
          <cell r="B854" t="str">
            <v>010850</v>
          </cell>
          <cell r="C854" t="str">
            <v>Full-Time</v>
          </cell>
          <cell r="D854" t="str">
            <v>UCU</v>
          </cell>
          <cell r="E854">
            <v>40</v>
          </cell>
          <cell r="F854" t="str">
            <v>5310</v>
          </cell>
          <cell r="G854" t="str">
            <v>Northern KS Elec Network Ops</v>
          </cell>
          <cell r="H854" t="str">
            <v>USU</v>
          </cell>
          <cell r="I854" t="str">
            <v>OP</v>
          </cell>
          <cell r="J854" t="str">
            <v>WPKSE</v>
          </cell>
          <cell r="K854" t="str">
            <v>1046</v>
          </cell>
          <cell r="L854" t="str">
            <v>KS-Plainville</v>
          </cell>
          <cell r="M854" t="str">
            <v>KS</v>
          </cell>
          <cell r="N854" t="str">
            <v>1705</v>
          </cell>
          <cell r="O854" t="str">
            <v>Appren Lineman (UN22)</v>
          </cell>
          <cell r="P854" t="str">
            <v>22</v>
          </cell>
          <cell r="Q854" t="str">
            <v>Nonexempt</v>
          </cell>
          <cell r="R854" t="str">
            <v>2005-09-01</v>
          </cell>
          <cell r="S854" t="str">
            <v/>
          </cell>
          <cell r="T854" t="str">
            <v>2005-09-01</v>
          </cell>
        </row>
        <row r="855">
          <cell r="A855" t="str">
            <v>Goin,Shirley A</v>
          </cell>
          <cell r="B855" t="str">
            <v>000894</v>
          </cell>
          <cell r="C855" t="str">
            <v>Full-Time</v>
          </cell>
          <cell r="D855" t="str">
            <v>UCU</v>
          </cell>
          <cell r="E855">
            <v>40</v>
          </cell>
          <cell r="F855" t="str">
            <v>5373</v>
          </cell>
          <cell r="G855" t="str">
            <v>MPS Substation Maintenance</v>
          </cell>
          <cell r="H855" t="str">
            <v>USU</v>
          </cell>
          <cell r="I855" t="str">
            <v>TS</v>
          </cell>
          <cell r="J855" t="str">
            <v>MPMOE</v>
          </cell>
          <cell r="K855" t="str">
            <v>1097</v>
          </cell>
          <cell r="L855" t="str">
            <v>MO-Warrensburg</v>
          </cell>
          <cell r="M855" t="str">
            <v>MO</v>
          </cell>
          <cell r="N855" t="str">
            <v>1134</v>
          </cell>
          <cell r="O855" t="str">
            <v>Admin Asst</v>
          </cell>
          <cell r="P855" t="str">
            <v>00</v>
          </cell>
          <cell r="Q855" t="str">
            <v>Nonexempt</v>
          </cell>
          <cell r="R855" t="str">
            <v>1986-06-16</v>
          </cell>
          <cell r="S855" t="str">
            <v/>
          </cell>
          <cell r="T855" t="str">
            <v>1986-06-20</v>
          </cell>
        </row>
        <row r="856">
          <cell r="A856" t="str">
            <v>Goldenstein,Chase M</v>
          </cell>
          <cell r="B856" t="str">
            <v>011066</v>
          </cell>
          <cell r="C856" t="str">
            <v>Full-Time</v>
          </cell>
          <cell r="D856" t="str">
            <v>UCU</v>
          </cell>
          <cell r="E856">
            <v>40</v>
          </cell>
          <cell r="F856" t="str">
            <v>5771</v>
          </cell>
          <cell r="G856" t="str">
            <v>NE Lincoln Region</v>
          </cell>
          <cell r="H856" t="str">
            <v>USU</v>
          </cell>
          <cell r="I856" t="str">
            <v>CS</v>
          </cell>
          <cell r="J856" t="str">
            <v>PNNEG</v>
          </cell>
          <cell r="K856" t="str">
            <v>1109</v>
          </cell>
          <cell r="L856" t="str">
            <v>NE-Lincoln</v>
          </cell>
          <cell r="M856" t="str">
            <v>NE</v>
          </cell>
          <cell r="N856" t="str">
            <v>1610</v>
          </cell>
          <cell r="O856" t="str">
            <v>C&amp;M Mechanic Trainee (UN25)</v>
          </cell>
          <cell r="P856" t="str">
            <v>25</v>
          </cell>
          <cell r="Q856" t="str">
            <v>Nonexempt</v>
          </cell>
          <cell r="R856" t="str">
            <v>2006-05-26</v>
          </cell>
          <cell r="S856" t="str">
            <v/>
          </cell>
          <cell r="T856" t="str">
            <v>2006-05-26</v>
          </cell>
        </row>
        <row r="857">
          <cell r="A857" t="str">
            <v>Gonzales,Joaquin B</v>
          </cell>
          <cell r="B857" t="str">
            <v>004624</v>
          </cell>
          <cell r="C857" t="str">
            <v>Full-Time</v>
          </cell>
          <cell r="D857" t="str">
            <v>UCU</v>
          </cell>
          <cell r="E857">
            <v>40</v>
          </cell>
          <cell r="F857" t="str">
            <v>5386</v>
          </cell>
          <cell r="G857" t="str">
            <v>Garden City Gas Field Svcs</v>
          </cell>
          <cell r="H857" t="str">
            <v>USU</v>
          </cell>
          <cell r="I857" t="str">
            <v>OP</v>
          </cell>
          <cell r="J857" t="str">
            <v>PNKSG</v>
          </cell>
          <cell r="K857" t="str">
            <v>1035</v>
          </cell>
          <cell r="L857" t="str">
            <v>KS-Garden City-Ninth St</v>
          </cell>
          <cell r="M857" t="str">
            <v>KS</v>
          </cell>
          <cell r="N857" t="str">
            <v>1525</v>
          </cell>
          <cell r="O857" t="str">
            <v>Operations Technician</v>
          </cell>
          <cell r="P857" t="str">
            <v>00</v>
          </cell>
          <cell r="Q857" t="str">
            <v>Nonexempt</v>
          </cell>
          <cell r="R857" t="str">
            <v>1999-04-12</v>
          </cell>
          <cell r="S857" t="str">
            <v/>
          </cell>
          <cell r="T857" t="str">
            <v>1999-04-12</v>
          </cell>
        </row>
        <row r="858">
          <cell r="A858" t="str">
            <v>Gonzales,Margarite L</v>
          </cell>
          <cell r="B858" t="str">
            <v>011032</v>
          </cell>
          <cell r="C858" t="str">
            <v>Part-Time</v>
          </cell>
          <cell r="D858" t="str">
            <v>UCU</v>
          </cell>
          <cell r="E858">
            <v>30</v>
          </cell>
          <cell r="F858" t="str">
            <v>5702</v>
          </cell>
          <cell r="G858" t="str">
            <v>Customer Srv Ctr-Raytown</v>
          </cell>
          <cell r="H858" t="str">
            <v>USU</v>
          </cell>
          <cell r="I858" t="str">
            <v>CH</v>
          </cell>
          <cell r="J858" t="str">
            <v>NETCO</v>
          </cell>
          <cell r="K858" t="str">
            <v>1000</v>
          </cell>
          <cell r="L858" t="str">
            <v>MO-Raytown</v>
          </cell>
          <cell r="M858" t="str">
            <v>MO</v>
          </cell>
          <cell r="N858" t="str">
            <v>1047</v>
          </cell>
          <cell r="O858" t="str">
            <v>Customer Service Associate CC</v>
          </cell>
          <cell r="P858" t="str">
            <v>00</v>
          </cell>
          <cell r="Q858" t="str">
            <v>Nonexempt</v>
          </cell>
          <cell r="R858" t="str">
            <v>2006-04-03</v>
          </cell>
          <cell r="S858" t="str">
            <v/>
          </cell>
          <cell r="T858" t="str">
            <v>2006-04-03</v>
          </cell>
        </row>
        <row r="859">
          <cell r="A859" t="str">
            <v>Gonzalez,Kendrah M</v>
          </cell>
          <cell r="B859" t="str">
            <v>010403</v>
          </cell>
          <cell r="C859" t="str">
            <v>Full-Time</v>
          </cell>
          <cell r="D859" t="str">
            <v>UCU</v>
          </cell>
          <cell r="E859">
            <v>40</v>
          </cell>
          <cell r="F859" t="str">
            <v>5701</v>
          </cell>
          <cell r="G859" t="str">
            <v>Cust Service Center-Lincoln</v>
          </cell>
          <cell r="H859" t="str">
            <v>USU</v>
          </cell>
          <cell r="I859" t="str">
            <v>CH</v>
          </cell>
          <cell r="J859" t="str">
            <v>NETCO</v>
          </cell>
          <cell r="K859" t="str">
            <v>1109</v>
          </cell>
          <cell r="L859" t="str">
            <v>NE-Lincoln</v>
          </cell>
          <cell r="M859" t="str">
            <v>NE</v>
          </cell>
          <cell r="N859" t="str">
            <v>1629</v>
          </cell>
          <cell r="O859" t="str">
            <v>Customer Serv Ctr Assoc (UN25)</v>
          </cell>
          <cell r="P859" t="str">
            <v>25</v>
          </cell>
          <cell r="Q859" t="str">
            <v>Nonexempt</v>
          </cell>
          <cell r="R859" t="str">
            <v>2004-04-12</v>
          </cell>
          <cell r="S859" t="str">
            <v/>
          </cell>
          <cell r="T859" t="str">
            <v>2004-04-12</v>
          </cell>
        </row>
        <row r="860">
          <cell r="A860" t="str">
            <v>Good,Alan K</v>
          </cell>
          <cell r="B860" t="str">
            <v>005932</v>
          </cell>
          <cell r="C860" t="str">
            <v>Full-Time</v>
          </cell>
          <cell r="D860" t="str">
            <v>UCU</v>
          </cell>
          <cell r="E860">
            <v>40</v>
          </cell>
          <cell r="F860" t="str">
            <v>5734</v>
          </cell>
          <cell r="G860" t="str">
            <v>Iowa Newton</v>
          </cell>
          <cell r="H860" t="str">
            <v>USU</v>
          </cell>
          <cell r="I860" t="str">
            <v>CS</v>
          </cell>
          <cell r="J860" t="str">
            <v>PNIAG</v>
          </cell>
          <cell r="K860" t="str">
            <v>1023</v>
          </cell>
          <cell r="L860" t="str">
            <v>IA-Newton</v>
          </cell>
          <cell r="M860" t="str">
            <v>IA</v>
          </cell>
          <cell r="N860" t="str">
            <v>3107</v>
          </cell>
          <cell r="O860" t="str">
            <v>Operations Technician (UN28)</v>
          </cell>
          <cell r="P860" t="str">
            <v>28</v>
          </cell>
          <cell r="Q860" t="str">
            <v>Nonexempt</v>
          </cell>
          <cell r="R860" t="str">
            <v>2000-05-01</v>
          </cell>
          <cell r="S860" t="str">
            <v/>
          </cell>
          <cell r="T860" t="str">
            <v>2000-05-01</v>
          </cell>
        </row>
        <row r="861">
          <cell r="A861" t="str">
            <v>Goodding,James C</v>
          </cell>
          <cell r="B861" t="str">
            <v>000851</v>
          </cell>
          <cell r="C861" t="str">
            <v>Full-Time</v>
          </cell>
          <cell r="D861" t="str">
            <v>UCU</v>
          </cell>
          <cell r="E861">
            <v>40</v>
          </cell>
          <cell r="F861" t="str">
            <v>1003</v>
          </cell>
          <cell r="G861" t="str">
            <v>Sibley General</v>
          </cell>
          <cell r="H861" t="str">
            <v>USU</v>
          </cell>
          <cell r="I861" t="str">
            <v>PS</v>
          </cell>
          <cell r="J861" t="str">
            <v>MPMOE</v>
          </cell>
          <cell r="K861" t="str">
            <v>1095</v>
          </cell>
          <cell r="L861" t="str">
            <v>MO-Sibley</v>
          </cell>
          <cell r="M861" t="str">
            <v>MO</v>
          </cell>
          <cell r="N861" t="str">
            <v>U3191</v>
          </cell>
          <cell r="O861" t="str">
            <v>Electrician Ralph Green Sibley</v>
          </cell>
          <cell r="P861" t="str">
            <v>24</v>
          </cell>
          <cell r="Q861" t="str">
            <v>Nonexempt</v>
          </cell>
          <cell r="R861" t="str">
            <v>1993-06-28</v>
          </cell>
          <cell r="S861" t="str">
            <v/>
          </cell>
          <cell r="T861" t="str">
            <v>1993-06-28</v>
          </cell>
        </row>
        <row r="862">
          <cell r="A862" t="str">
            <v>Goode Jr,Edward L</v>
          </cell>
          <cell r="B862" t="str">
            <v>010819</v>
          </cell>
          <cell r="C862" t="str">
            <v>Full-Time</v>
          </cell>
          <cell r="D862" t="str">
            <v>UCU</v>
          </cell>
          <cell r="E862">
            <v>40</v>
          </cell>
          <cell r="F862" t="str">
            <v>5726</v>
          </cell>
          <cell r="G862" t="str">
            <v>Customer Account Correspondenc</v>
          </cell>
          <cell r="H862" t="str">
            <v>USU</v>
          </cell>
          <cell r="I862" t="str">
            <v>CI</v>
          </cell>
          <cell r="J862" t="str">
            <v>NETCO</v>
          </cell>
          <cell r="K862" t="str">
            <v>1000</v>
          </cell>
          <cell r="L862" t="str">
            <v>MO-Raytown</v>
          </cell>
          <cell r="M862" t="str">
            <v>MO</v>
          </cell>
          <cell r="N862" t="str">
            <v>1067</v>
          </cell>
          <cell r="O862" t="str">
            <v>Assoc Cust Svc Acct Svcs I</v>
          </cell>
          <cell r="P862" t="str">
            <v>00</v>
          </cell>
          <cell r="Q862" t="str">
            <v>Nonexempt</v>
          </cell>
          <cell r="R862" t="str">
            <v>2005-07-13</v>
          </cell>
          <cell r="S862" t="str">
            <v/>
          </cell>
          <cell r="T862" t="str">
            <v>2005-07-13</v>
          </cell>
        </row>
        <row r="863">
          <cell r="A863" t="str">
            <v>Goodin,Jack D</v>
          </cell>
          <cell r="B863" t="str">
            <v>000859</v>
          </cell>
          <cell r="C863" t="str">
            <v>Full-Time</v>
          </cell>
          <cell r="D863" t="str">
            <v>UCU</v>
          </cell>
          <cell r="E863">
            <v>40</v>
          </cell>
          <cell r="F863" t="str">
            <v>5336</v>
          </cell>
          <cell r="G863" t="str">
            <v>Blue Springs 2 Elec Netwrk Ops</v>
          </cell>
          <cell r="H863" t="str">
            <v>USU</v>
          </cell>
          <cell r="I863" t="str">
            <v>OP</v>
          </cell>
          <cell r="J863" t="str">
            <v>MPMOE</v>
          </cell>
          <cell r="K863" t="str">
            <v>1075</v>
          </cell>
          <cell r="L863" t="str">
            <v>MO-Blue Springs</v>
          </cell>
          <cell r="M863" t="str">
            <v>MO</v>
          </cell>
          <cell r="N863" t="str">
            <v>U212</v>
          </cell>
          <cell r="O863" t="str">
            <v>Comb Lineman Serviceman</v>
          </cell>
          <cell r="P863" t="str">
            <v>24</v>
          </cell>
          <cell r="Q863" t="str">
            <v>Nonexempt</v>
          </cell>
          <cell r="R863" t="str">
            <v>1988-06-20</v>
          </cell>
          <cell r="S863" t="str">
            <v/>
          </cell>
          <cell r="T863" t="str">
            <v>1988-06-20</v>
          </cell>
        </row>
        <row r="864">
          <cell r="A864" t="str">
            <v>Goodner,Lawrence D</v>
          </cell>
          <cell r="B864" t="str">
            <v>001733</v>
          </cell>
          <cell r="C864" t="str">
            <v>Full-Time</v>
          </cell>
          <cell r="D864" t="str">
            <v>UCU</v>
          </cell>
          <cell r="E864">
            <v>40</v>
          </cell>
          <cell r="F864" t="str">
            <v>5384</v>
          </cell>
          <cell r="G864" t="str">
            <v>Wichita Gas Field Svcs</v>
          </cell>
          <cell r="H864" t="str">
            <v>USU</v>
          </cell>
          <cell r="I864" t="str">
            <v>OP</v>
          </cell>
          <cell r="J864" t="str">
            <v>PNKSG</v>
          </cell>
          <cell r="K864" t="str">
            <v>1137</v>
          </cell>
          <cell r="L864" t="str">
            <v>KS-Wichita-W Harry</v>
          </cell>
          <cell r="M864" t="str">
            <v>KS</v>
          </cell>
          <cell r="N864" t="str">
            <v>1135</v>
          </cell>
          <cell r="O864" t="str">
            <v>Customer Service Associate Fie</v>
          </cell>
          <cell r="P864" t="str">
            <v>00</v>
          </cell>
          <cell r="Q864" t="str">
            <v>Nonexempt</v>
          </cell>
          <cell r="R864" t="str">
            <v>1982-05-03</v>
          </cell>
          <cell r="S864" t="str">
            <v/>
          </cell>
          <cell r="T864" t="str">
            <v>1982-05-03</v>
          </cell>
        </row>
        <row r="865">
          <cell r="A865" t="str">
            <v>Gotto,Dean J</v>
          </cell>
          <cell r="B865" t="str">
            <v>002252</v>
          </cell>
          <cell r="C865" t="str">
            <v>Full-Time</v>
          </cell>
          <cell r="D865" t="str">
            <v>UCU</v>
          </cell>
          <cell r="E865">
            <v>40</v>
          </cell>
          <cell r="F865" t="str">
            <v>5460</v>
          </cell>
          <cell r="G865" t="str">
            <v>Iowa Dubuque Net Ops</v>
          </cell>
          <cell r="H865" t="str">
            <v>USU</v>
          </cell>
          <cell r="I865" t="str">
            <v>OP</v>
          </cell>
          <cell r="J865" t="str">
            <v>PNIAG</v>
          </cell>
          <cell r="K865" t="str">
            <v>1019</v>
          </cell>
          <cell r="L865" t="str">
            <v>IA-Dubuque-Cedar Cross Rd</v>
          </cell>
          <cell r="M865" t="str">
            <v>IA</v>
          </cell>
          <cell r="N865" t="str">
            <v>3107</v>
          </cell>
          <cell r="O865" t="str">
            <v>Operations Technician (UN28)</v>
          </cell>
          <cell r="P865" t="str">
            <v>28</v>
          </cell>
          <cell r="Q865" t="str">
            <v>Nonexempt</v>
          </cell>
          <cell r="R865" t="str">
            <v>1996-04-01</v>
          </cell>
          <cell r="S865" t="str">
            <v>2006-02-06</v>
          </cell>
          <cell r="T865" t="str">
            <v>1997-02-05</v>
          </cell>
        </row>
        <row r="866">
          <cell r="A866" t="str">
            <v>Gottsch,Gary L</v>
          </cell>
          <cell r="B866" t="str">
            <v>005129</v>
          </cell>
          <cell r="C866" t="str">
            <v>Full-Time</v>
          </cell>
          <cell r="D866" t="str">
            <v>UCU</v>
          </cell>
          <cell r="E866">
            <v>40</v>
          </cell>
          <cell r="F866" t="str">
            <v>1042</v>
          </cell>
          <cell r="G866" t="str">
            <v>Resource_Operations</v>
          </cell>
          <cell r="H866" t="str">
            <v>USU</v>
          </cell>
          <cell r="I866" t="str">
            <v>ER</v>
          </cell>
          <cell r="J866" t="str">
            <v>NETCO</v>
          </cell>
          <cell r="K866" t="str">
            <v>1000</v>
          </cell>
          <cell r="L866" t="str">
            <v>MO-Raytown</v>
          </cell>
          <cell r="M866" t="str">
            <v>MO</v>
          </cell>
          <cell r="N866" t="str">
            <v>3213</v>
          </cell>
          <cell r="O866" t="str">
            <v>Sr Gas Supply Rep</v>
          </cell>
          <cell r="P866" t="str">
            <v>00</v>
          </cell>
          <cell r="Q866" t="str">
            <v>Exempt</v>
          </cell>
          <cell r="R866" t="str">
            <v>1999-06-14</v>
          </cell>
          <cell r="S866" t="str">
            <v/>
          </cell>
          <cell r="T866" t="str">
            <v>1999-06-14</v>
          </cell>
        </row>
        <row r="867">
          <cell r="A867" t="str">
            <v>Gould,Duane T</v>
          </cell>
          <cell r="B867" t="str">
            <v>001081</v>
          </cell>
          <cell r="C867" t="str">
            <v>Full-Time</v>
          </cell>
          <cell r="D867" t="str">
            <v>UCU</v>
          </cell>
          <cell r="E867">
            <v>40</v>
          </cell>
          <cell r="F867" t="str">
            <v>1003</v>
          </cell>
          <cell r="G867" t="str">
            <v>Sibley General</v>
          </cell>
          <cell r="H867" t="str">
            <v>USU</v>
          </cell>
          <cell r="I867" t="str">
            <v>PS</v>
          </cell>
          <cell r="J867" t="str">
            <v>MPMOE</v>
          </cell>
          <cell r="K867" t="str">
            <v>1095</v>
          </cell>
          <cell r="L867" t="str">
            <v>MO-Sibley</v>
          </cell>
          <cell r="M867" t="str">
            <v>MO</v>
          </cell>
          <cell r="N867" t="str">
            <v>U325</v>
          </cell>
          <cell r="O867" t="str">
            <v>Journeyman Maint RG Sibley</v>
          </cell>
          <cell r="P867" t="str">
            <v>24</v>
          </cell>
          <cell r="Q867" t="str">
            <v>Nonexempt</v>
          </cell>
          <cell r="R867" t="str">
            <v>1973-08-20</v>
          </cell>
          <cell r="S867" t="str">
            <v/>
          </cell>
          <cell r="T867" t="str">
            <v>1973-08-20</v>
          </cell>
        </row>
        <row r="868">
          <cell r="A868" t="str">
            <v>Gould,Kelly H</v>
          </cell>
          <cell r="B868" t="str">
            <v>001722</v>
          </cell>
          <cell r="C868" t="str">
            <v>Full-Time</v>
          </cell>
          <cell r="D868" t="str">
            <v>UCU</v>
          </cell>
          <cell r="E868">
            <v>40</v>
          </cell>
          <cell r="F868" t="str">
            <v>5398</v>
          </cell>
          <cell r="G868" t="str">
            <v>General CO Gas Network Ops</v>
          </cell>
          <cell r="H868" t="str">
            <v>USU</v>
          </cell>
          <cell r="I868" t="str">
            <v>OP</v>
          </cell>
          <cell r="J868" t="str">
            <v>PNCOG</v>
          </cell>
          <cell r="K868" t="str">
            <v>1006</v>
          </cell>
          <cell r="L868" t="str">
            <v>CO-Fountain</v>
          </cell>
          <cell r="M868" t="str">
            <v>CO</v>
          </cell>
          <cell r="N868" t="str">
            <v>2328</v>
          </cell>
          <cell r="O868" t="str">
            <v>Construction Coordinator</v>
          </cell>
          <cell r="P868" t="str">
            <v>00</v>
          </cell>
          <cell r="Q868" t="str">
            <v>Exempt</v>
          </cell>
          <cell r="R868" t="str">
            <v>1986-08-11</v>
          </cell>
          <cell r="S868" t="str">
            <v/>
          </cell>
          <cell r="T868" t="str">
            <v>1986-08-11</v>
          </cell>
        </row>
        <row r="869">
          <cell r="A869" t="str">
            <v>Grabouski,Chantel S</v>
          </cell>
          <cell r="B869" t="str">
            <v>010879</v>
          </cell>
          <cell r="C869" t="str">
            <v>Full-Time</v>
          </cell>
          <cell r="D869" t="str">
            <v>UCU</v>
          </cell>
          <cell r="E869">
            <v>40</v>
          </cell>
          <cell r="F869" t="str">
            <v>5701</v>
          </cell>
          <cell r="G869" t="str">
            <v>Cust Service Center-Lincoln</v>
          </cell>
          <cell r="H869" t="str">
            <v>USU</v>
          </cell>
          <cell r="I869" t="str">
            <v>CH</v>
          </cell>
          <cell r="J869" t="str">
            <v>NETCO</v>
          </cell>
          <cell r="K869" t="str">
            <v>1109</v>
          </cell>
          <cell r="L869" t="str">
            <v>NE-Lincoln</v>
          </cell>
          <cell r="M869" t="str">
            <v>NE</v>
          </cell>
          <cell r="N869" t="str">
            <v>1629</v>
          </cell>
          <cell r="O869" t="str">
            <v>Customer Serv Ctr Assoc (UN25)</v>
          </cell>
          <cell r="P869" t="str">
            <v>25</v>
          </cell>
          <cell r="Q869" t="str">
            <v>Nonexempt</v>
          </cell>
          <cell r="R869" t="str">
            <v>2005-09-12</v>
          </cell>
          <cell r="S869" t="str">
            <v/>
          </cell>
          <cell r="T869" t="str">
            <v>2005-09-12</v>
          </cell>
        </row>
        <row r="870">
          <cell r="A870" t="str">
            <v>Graham,Ed R</v>
          </cell>
          <cell r="B870" t="str">
            <v>008008</v>
          </cell>
          <cell r="C870" t="str">
            <v>Full-Time</v>
          </cell>
          <cell r="D870" t="str">
            <v>UCU</v>
          </cell>
          <cell r="E870">
            <v>40</v>
          </cell>
          <cell r="F870" t="str">
            <v>1060</v>
          </cell>
          <cell r="G870" t="str">
            <v>Lake Road Common</v>
          </cell>
          <cell r="H870" t="str">
            <v>USU</v>
          </cell>
          <cell r="I870" t="str">
            <v>PS</v>
          </cell>
          <cell r="J870" t="str">
            <v>SJMOE</v>
          </cell>
          <cell r="K870" t="str">
            <v>1279</v>
          </cell>
          <cell r="L870" t="str">
            <v>MO-St Joseph - Lake Road</v>
          </cell>
          <cell r="M870" t="str">
            <v>MO</v>
          </cell>
          <cell r="N870" t="str">
            <v>1787</v>
          </cell>
          <cell r="O870" t="str">
            <v>Technician Supervisor</v>
          </cell>
          <cell r="P870" t="str">
            <v>00</v>
          </cell>
          <cell r="Q870" t="str">
            <v>Exempt</v>
          </cell>
          <cell r="R870" t="str">
            <v>1974-04-22</v>
          </cell>
          <cell r="S870" t="str">
            <v/>
          </cell>
          <cell r="T870" t="str">
            <v>1974-04-22</v>
          </cell>
        </row>
        <row r="871">
          <cell r="A871" t="str">
            <v>Graham,Lois M</v>
          </cell>
          <cell r="B871" t="str">
            <v>009549</v>
          </cell>
          <cell r="C871" t="str">
            <v>Full-Time</v>
          </cell>
          <cell r="D871" t="str">
            <v>UCU</v>
          </cell>
          <cell r="E871">
            <v>40</v>
          </cell>
          <cell r="F871" t="str">
            <v>4175</v>
          </cell>
          <cell r="G871" t="str">
            <v>Disbursements</v>
          </cell>
          <cell r="H871" t="str">
            <v>ESF</v>
          </cell>
          <cell r="I871" t="str">
            <v>AT</v>
          </cell>
          <cell r="J871" t="str">
            <v>AQLCP</v>
          </cell>
          <cell r="K871" t="str">
            <v>1082</v>
          </cell>
          <cell r="L871" t="str">
            <v>MO-Kansas City-W Ninth</v>
          </cell>
          <cell r="M871" t="str">
            <v>MO</v>
          </cell>
          <cell r="N871" t="str">
            <v>2272</v>
          </cell>
          <cell r="O871" t="str">
            <v>Accounting Clerk</v>
          </cell>
          <cell r="P871" t="str">
            <v>00</v>
          </cell>
          <cell r="Q871" t="str">
            <v>Nonexempt</v>
          </cell>
          <cell r="R871" t="str">
            <v>2002-03-11</v>
          </cell>
          <cell r="S871" t="str">
            <v/>
          </cell>
          <cell r="T871" t="str">
            <v>2002-03-11</v>
          </cell>
        </row>
        <row r="872">
          <cell r="A872" t="str">
            <v>Graham,Marta K</v>
          </cell>
          <cell r="B872" t="str">
            <v>000836</v>
          </cell>
          <cell r="C872" t="str">
            <v>Full-Time</v>
          </cell>
          <cell r="D872" t="str">
            <v>UCU</v>
          </cell>
          <cell r="E872">
            <v>40</v>
          </cell>
          <cell r="F872" t="str">
            <v>5573</v>
          </cell>
          <cell r="G872" t="str">
            <v>North MPS Matls Mgmt</v>
          </cell>
          <cell r="H872" t="str">
            <v>USU</v>
          </cell>
          <cell r="I872" t="str">
            <v>MM</v>
          </cell>
          <cell r="J872" t="str">
            <v>NETCO</v>
          </cell>
          <cell r="K872" t="str">
            <v>1080</v>
          </cell>
          <cell r="L872" t="str">
            <v>MO-Henrietta</v>
          </cell>
          <cell r="M872" t="str">
            <v>MO</v>
          </cell>
          <cell r="N872" t="str">
            <v>2871</v>
          </cell>
          <cell r="O872" t="str">
            <v>Sr Storekeeper</v>
          </cell>
          <cell r="P872" t="str">
            <v>00</v>
          </cell>
          <cell r="Q872" t="str">
            <v>Nonexempt</v>
          </cell>
          <cell r="R872" t="str">
            <v>1982-06-18</v>
          </cell>
          <cell r="S872" t="str">
            <v/>
          </cell>
          <cell r="T872" t="str">
            <v>1982-06-18</v>
          </cell>
        </row>
        <row r="873">
          <cell r="A873" t="str">
            <v>Graham,Robert L</v>
          </cell>
          <cell r="B873" t="str">
            <v>000628</v>
          </cell>
          <cell r="C873" t="str">
            <v>Full-Time</v>
          </cell>
          <cell r="D873" t="str">
            <v>UCU</v>
          </cell>
          <cell r="E873">
            <v>40</v>
          </cell>
          <cell r="F873" t="str">
            <v>1021</v>
          </cell>
          <cell r="G873" t="str">
            <v>W.N. Clark-Canon City General</v>
          </cell>
          <cell r="H873" t="str">
            <v>USU</v>
          </cell>
          <cell r="I873" t="str">
            <v>PS</v>
          </cell>
          <cell r="J873" t="str">
            <v>WPCOE</v>
          </cell>
          <cell r="K873" t="str">
            <v>1002</v>
          </cell>
          <cell r="L873" t="str">
            <v>CO-Canon City-W 50 Hwy</v>
          </cell>
          <cell r="M873" t="str">
            <v>CO</v>
          </cell>
          <cell r="N873" t="str">
            <v>1690</v>
          </cell>
          <cell r="O873" t="str">
            <v>Coal Handler II (UN21)</v>
          </cell>
          <cell r="P873" t="str">
            <v>21</v>
          </cell>
          <cell r="Q873" t="str">
            <v>Nonexempt</v>
          </cell>
          <cell r="R873" t="str">
            <v>1997-11-03</v>
          </cell>
          <cell r="S873" t="str">
            <v/>
          </cell>
          <cell r="T873" t="str">
            <v>1997-11-03</v>
          </cell>
        </row>
        <row r="874">
          <cell r="A874" t="str">
            <v>Grammon,Larry K</v>
          </cell>
          <cell r="B874" t="str">
            <v>000623</v>
          </cell>
          <cell r="C874" t="str">
            <v>Full-Time</v>
          </cell>
          <cell r="D874" t="str">
            <v>UCU</v>
          </cell>
          <cell r="E874">
            <v>40</v>
          </cell>
          <cell r="F874" t="str">
            <v>5306</v>
          </cell>
          <cell r="G874" t="str">
            <v>Canon City Elec Network Ops</v>
          </cell>
          <cell r="H874" t="str">
            <v>USU</v>
          </cell>
          <cell r="I874" t="str">
            <v>OP</v>
          </cell>
          <cell r="J874" t="str">
            <v>WPCOE</v>
          </cell>
          <cell r="K874" t="str">
            <v>1004</v>
          </cell>
          <cell r="L874" t="str">
            <v>CO-Canon City-Utility Dr</v>
          </cell>
          <cell r="M874" t="str">
            <v>CO</v>
          </cell>
          <cell r="N874" t="str">
            <v>3087</v>
          </cell>
          <cell r="O874" t="str">
            <v>Operations Supv Field</v>
          </cell>
          <cell r="P874" t="str">
            <v>00</v>
          </cell>
          <cell r="Q874" t="str">
            <v>Exempt</v>
          </cell>
          <cell r="R874" t="str">
            <v>1989-09-05</v>
          </cell>
          <cell r="S874" t="str">
            <v>1997-08-25</v>
          </cell>
          <cell r="T874" t="str">
            <v>1992-04-11</v>
          </cell>
        </row>
        <row r="875">
          <cell r="A875" t="str">
            <v>Granger,John S</v>
          </cell>
          <cell r="B875" t="str">
            <v>005465</v>
          </cell>
          <cell r="C875" t="str">
            <v>Full-Time</v>
          </cell>
          <cell r="D875" t="str">
            <v>UCU</v>
          </cell>
          <cell r="E875">
            <v>40</v>
          </cell>
          <cell r="F875" t="str">
            <v>5566</v>
          </cell>
          <cell r="G875" t="str">
            <v>Network Fleet Management</v>
          </cell>
          <cell r="H875" t="str">
            <v>USU</v>
          </cell>
          <cell r="I875" t="str">
            <v>MM</v>
          </cell>
          <cell r="J875" t="str">
            <v>NETCO</v>
          </cell>
          <cell r="K875" t="str">
            <v>1086</v>
          </cell>
          <cell r="L875" t="str">
            <v>MO-Lee's Summit-SE 16th St</v>
          </cell>
          <cell r="M875" t="str">
            <v>MO</v>
          </cell>
          <cell r="N875" t="str">
            <v>1827</v>
          </cell>
          <cell r="O875" t="str">
            <v>Mgr Fleet Operations</v>
          </cell>
          <cell r="P875" t="str">
            <v>00</v>
          </cell>
          <cell r="Q875" t="str">
            <v>Exempt</v>
          </cell>
          <cell r="R875" t="str">
            <v>1999-10-18</v>
          </cell>
          <cell r="S875" t="str">
            <v/>
          </cell>
          <cell r="T875" t="str">
            <v>1999-10-18</v>
          </cell>
        </row>
        <row r="876">
          <cell r="A876" t="str">
            <v>Grant,Laurie A</v>
          </cell>
          <cell r="B876" t="str">
            <v>010295</v>
          </cell>
          <cell r="C876" t="str">
            <v>Full-Time</v>
          </cell>
          <cell r="D876" t="str">
            <v>UCU</v>
          </cell>
          <cell r="E876">
            <v>40</v>
          </cell>
          <cell r="F876" t="str">
            <v>5763</v>
          </cell>
          <cell r="G876" t="str">
            <v>Billing Adjustments</v>
          </cell>
          <cell r="H876" t="str">
            <v>USU</v>
          </cell>
          <cell r="I876" t="str">
            <v>CI</v>
          </cell>
          <cell r="J876" t="str">
            <v>NETCO</v>
          </cell>
          <cell r="K876" t="str">
            <v>1000</v>
          </cell>
          <cell r="L876" t="str">
            <v>MO-Raytown</v>
          </cell>
          <cell r="M876" t="str">
            <v>MO</v>
          </cell>
          <cell r="N876" t="str">
            <v>1067</v>
          </cell>
          <cell r="O876" t="str">
            <v>Assoc Cust Svc Acct Svcs I</v>
          </cell>
          <cell r="P876" t="str">
            <v>00</v>
          </cell>
          <cell r="Q876" t="str">
            <v>Nonexempt</v>
          </cell>
          <cell r="R876" t="str">
            <v>2003-12-08</v>
          </cell>
          <cell r="S876" t="str">
            <v/>
          </cell>
          <cell r="T876" t="str">
            <v>2003-12-08</v>
          </cell>
        </row>
        <row r="877">
          <cell r="A877" t="str">
            <v>Grant,Mark A</v>
          </cell>
          <cell r="B877" t="str">
            <v>010914</v>
          </cell>
          <cell r="C877" t="str">
            <v>Full-Time</v>
          </cell>
          <cell r="D877" t="str">
            <v>UCU</v>
          </cell>
          <cell r="E877">
            <v>40</v>
          </cell>
          <cell r="F877" t="str">
            <v>5402</v>
          </cell>
          <cell r="G877" t="str">
            <v>Castle Rock Gas Field Svcs</v>
          </cell>
          <cell r="H877" t="str">
            <v>USU</v>
          </cell>
          <cell r="I877" t="str">
            <v>OP</v>
          </cell>
          <cell r="J877" t="str">
            <v>PNCOG</v>
          </cell>
          <cell r="K877" t="str">
            <v>1005</v>
          </cell>
          <cell r="L877" t="str">
            <v>CO-Castle Rock-Atchinson Ct</v>
          </cell>
          <cell r="M877" t="str">
            <v>CO</v>
          </cell>
          <cell r="N877" t="str">
            <v>1531</v>
          </cell>
          <cell r="O877" t="str">
            <v>Meter Reader</v>
          </cell>
          <cell r="P877" t="str">
            <v>00</v>
          </cell>
          <cell r="Q877" t="str">
            <v>Nonexempt</v>
          </cell>
          <cell r="R877" t="str">
            <v>2005-09-21</v>
          </cell>
          <cell r="S877" t="str">
            <v/>
          </cell>
          <cell r="T877" t="str">
            <v>2005-09-21</v>
          </cell>
        </row>
        <row r="878">
          <cell r="A878" t="str">
            <v>Grapengater,Robert L</v>
          </cell>
          <cell r="B878" t="str">
            <v>005790</v>
          </cell>
          <cell r="C878" t="str">
            <v>Full-Time</v>
          </cell>
          <cell r="D878" t="str">
            <v>UCU</v>
          </cell>
          <cell r="E878">
            <v>40</v>
          </cell>
          <cell r="F878" t="str">
            <v>6311</v>
          </cell>
          <cell r="G878" t="str">
            <v>Financial Mgmt-AQN State Supp</v>
          </cell>
          <cell r="H878" t="str">
            <v>USU</v>
          </cell>
          <cell r="I878" t="str">
            <v>AT</v>
          </cell>
          <cell r="J878" t="str">
            <v>NETCO</v>
          </cell>
          <cell r="K878" t="str">
            <v>1000</v>
          </cell>
          <cell r="L878" t="str">
            <v>MO-Raytown</v>
          </cell>
          <cell r="M878" t="str">
            <v>MO</v>
          </cell>
          <cell r="N878" t="str">
            <v>1030</v>
          </cell>
          <cell r="O878" t="str">
            <v>Mgr Financial Management</v>
          </cell>
          <cell r="P878" t="str">
            <v>00</v>
          </cell>
          <cell r="Q878" t="str">
            <v>Exempt</v>
          </cell>
          <cell r="R878" t="str">
            <v>2000-02-07</v>
          </cell>
          <cell r="S878" t="str">
            <v/>
          </cell>
          <cell r="T878" t="str">
            <v>2000-02-07</v>
          </cell>
        </row>
        <row r="879">
          <cell r="A879" t="str">
            <v>Grassl,Donald P</v>
          </cell>
          <cell r="B879" t="str">
            <v>002044</v>
          </cell>
          <cell r="C879" t="str">
            <v>Full-Time</v>
          </cell>
          <cell r="D879" t="str">
            <v>UCU</v>
          </cell>
          <cell r="E879">
            <v>40</v>
          </cell>
          <cell r="F879" t="str">
            <v>5829</v>
          </cell>
          <cell r="G879" t="str">
            <v>Rosemount CS</v>
          </cell>
          <cell r="H879" t="str">
            <v>USU</v>
          </cell>
          <cell r="I879" t="str">
            <v>CS</v>
          </cell>
          <cell r="J879" t="str">
            <v>PNMNG</v>
          </cell>
          <cell r="K879" t="str">
            <v>1069</v>
          </cell>
          <cell r="L879" t="str">
            <v>MN-Rosemount</v>
          </cell>
          <cell r="M879" t="str">
            <v>MN</v>
          </cell>
          <cell r="N879" t="str">
            <v>1525</v>
          </cell>
          <cell r="O879" t="str">
            <v>Operations Technician</v>
          </cell>
          <cell r="P879" t="str">
            <v>00</v>
          </cell>
          <cell r="Q879" t="str">
            <v>Nonexempt</v>
          </cell>
          <cell r="R879" t="str">
            <v>1989-07-16</v>
          </cell>
          <cell r="S879" t="str">
            <v/>
          </cell>
          <cell r="T879" t="str">
            <v>1989-07-16</v>
          </cell>
        </row>
        <row r="880">
          <cell r="A880" t="str">
            <v>Graveley,Elizabeth C</v>
          </cell>
          <cell r="B880" t="str">
            <v>010356</v>
          </cell>
          <cell r="C880" t="str">
            <v>Full-Time</v>
          </cell>
          <cell r="D880" t="str">
            <v>UCU</v>
          </cell>
          <cell r="E880">
            <v>40</v>
          </cell>
          <cell r="F880" t="str">
            <v>5702</v>
          </cell>
          <cell r="G880" t="str">
            <v>Customer Srv Ctr-Raytown</v>
          </cell>
          <cell r="H880" t="str">
            <v>USU</v>
          </cell>
          <cell r="I880" t="str">
            <v>CH</v>
          </cell>
          <cell r="J880" t="str">
            <v>NETCO</v>
          </cell>
          <cell r="K880" t="str">
            <v>1000</v>
          </cell>
          <cell r="L880" t="str">
            <v>MO-Raytown</v>
          </cell>
          <cell r="M880" t="str">
            <v>MO</v>
          </cell>
          <cell r="N880" t="str">
            <v>1047</v>
          </cell>
          <cell r="O880" t="str">
            <v>Customer Service Associate CC</v>
          </cell>
          <cell r="P880" t="str">
            <v>00</v>
          </cell>
          <cell r="Q880" t="str">
            <v>Nonexempt</v>
          </cell>
          <cell r="R880" t="str">
            <v>2004-02-16</v>
          </cell>
          <cell r="S880" t="str">
            <v/>
          </cell>
          <cell r="T880" t="str">
            <v>2004-02-16</v>
          </cell>
        </row>
        <row r="881">
          <cell r="A881" t="str">
            <v>Graves,Amanda D</v>
          </cell>
          <cell r="B881" t="str">
            <v>005659</v>
          </cell>
          <cell r="C881" t="str">
            <v>Part-Time</v>
          </cell>
          <cell r="D881" t="str">
            <v>UCU</v>
          </cell>
          <cell r="E881">
            <v>20</v>
          </cell>
          <cell r="F881" t="str">
            <v>6016</v>
          </cell>
          <cell r="G881" t="str">
            <v>Customer Services Training</v>
          </cell>
          <cell r="H881" t="str">
            <v>USU</v>
          </cell>
          <cell r="I881" t="str">
            <v>QT</v>
          </cell>
          <cell r="J881" t="str">
            <v>NETCO</v>
          </cell>
          <cell r="K881" t="str">
            <v>1000</v>
          </cell>
          <cell r="L881" t="str">
            <v>MO-Raytown</v>
          </cell>
          <cell r="M881" t="str">
            <v>MO</v>
          </cell>
          <cell r="N881" t="str">
            <v>3040</v>
          </cell>
          <cell r="O881" t="str">
            <v>Quality Assurance Specialist</v>
          </cell>
          <cell r="P881" t="str">
            <v>00</v>
          </cell>
          <cell r="Q881" t="str">
            <v>Exempt</v>
          </cell>
          <cell r="R881" t="str">
            <v>1999-11-29</v>
          </cell>
          <cell r="S881" t="str">
            <v/>
          </cell>
          <cell r="T881" t="str">
            <v>1999-11-29</v>
          </cell>
        </row>
        <row r="882">
          <cell r="A882" t="str">
            <v>Graves,Susan</v>
          </cell>
          <cell r="B882" t="str">
            <v>010036</v>
          </cell>
          <cell r="C882" t="str">
            <v>Full-Time</v>
          </cell>
          <cell r="D882" t="str">
            <v>UCU</v>
          </cell>
          <cell r="E882">
            <v>40</v>
          </cell>
          <cell r="F882" t="str">
            <v>5763</v>
          </cell>
          <cell r="G882" t="str">
            <v>Billing Adjustments</v>
          </cell>
          <cell r="H882" t="str">
            <v>USU</v>
          </cell>
          <cell r="I882" t="str">
            <v>CI</v>
          </cell>
          <cell r="J882" t="str">
            <v>NETCO</v>
          </cell>
          <cell r="K882" t="str">
            <v>1000</v>
          </cell>
          <cell r="L882" t="str">
            <v>MO-Raytown</v>
          </cell>
          <cell r="M882" t="str">
            <v>MO</v>
          </cell>
          <cell r="N882" t="str">
            <v>1067</v>
          </cell>
          <cell r="O882" t="str">
            <v>Assoc Cust Svc Acct Svcs I</v>
          </cell>
          <cell r="P882" t="str">
            <v>00</v>
          </cell>
          <cell r="Q882" t="str">
            <v>Nonexempt</v>
          </cell>
          <cell r="R882" t="str">
            <v>2003-03-12</v>
          </cell>
          <cell r="S882" t="str">
            <v/>
          </cell>
          <cell r="T882" t="str">
            <v>2003-03-12</v>
          </cell>
        </row>
        <row r="883">
          <cell r="A883" t="str">
            <v>Gravitt,Linda A</v>
          </cell>
          <cell r="B883" t="str">
            <v>002778</v>
          </cell>
          <cell r="C883" t="str">
            <v>Full-Time</v>
          </cell>
          <cell r="D883" t="str">
            <v>UCU</v>
          </cell>
          <cell r="E883">
            <v>40</v>
          </cell>
          <cell r="F883" t="str">
            <v>5710</v>
          </cell>
          <cell r="G883" t="str">
            <v>Credit and Collections</v>
          </cell>
          <cell r="H883" t="str">
            <v>USU</v>
          </cell>
          <cell r="I883" t="str">
            <v>CI</v>
          </cell>
          <cell r="J883" t="str">
            <v>NETCO</v>
          </cell>
          <cell r="K883" t="str">
            <v>1000</v>
          </cell>
          <cell r="L883" t="str">
            <v>MO-Raytown</v>
          </cell>
          <cell r="M883" t="str">
            <v>MO</v>
          </cell>
          <cell r="N883" t="str">
            <v>2711</v>
          </cell>
          <cell r="O883" t="str">
            <v>Cust Svc Acct Svcs Specialist</v>
          </cell>
          <cell r="P883" t="str">
            <v>00</v>
          </cell>
          <cell r="Q883" t="str">
            <v>Nonexempt</v>
          </cell>
          <cell r="R883" t="str">
            <v>1993-11-29</v>
          </cell>
          <cell r="S883" t="str">
            <v/>
          </cell>
          <cell r="T883" t="str">
            <v>1993-11-29</v>
          </cell>
        </row>
        <row r="884">
          <cell r="A884" t="str">
            <v>Gray Jr,Clarence H</v>
          </cell>
          <cell r="B884" t="str">
            <v>008009</v>
          </cell>
          <cell r="C884" t="str">
            <v>Full-Time</v>
          </cell>
          <cell r="D884" t="str">
            <v>UCU</v>
          </cell>
          <cell r="E884">
            <v>40</v>
          </cell>
          <cell r="F884" t="str">
            <v>5911</v>
          </cell>
          <cell r="G884" t="str">
            <v>St Joseph CS</v>
          </cell>
          <cell r="H884" t="str">
            <v>USU</v>
          </cell>
          <cell r="I884" t="str">
            <v>CS</v>
          </cell>
          <cell r="J884" t="str">
            <v>SJMOE</v>
          </cell>
          <cell r="K884" t="str">
            <v>1278</v>
          </cell>
          <cell r="L884" t="str">
            <v>MO-St Joseph - Atchison</v>
          </cell>
          <cell r="M884" t="str">
            <v>MO</v>
          </cell>
          <cell r="N884" t="str">
            <v>S9300</v>
          </cell>
          <cell r="O884" t="str">
            <v>Meter Reader Thereafter</v>
          </cell>
          <cell r="P884" t="str">
            <v>14</v>
          </cell>
          <cell r="Q884" t="str">
            <v>Nonexempt</v>
          </cell>
          <cell r="R884" t="str">
            <v>1977-09-28</v>
          </cell>
          <cell r="S884" t="str">
            <v/>
          </cell>
          <cell r="T884" t="str">
            <v>1977-09-28</v>
          </cell>
        </row>
        <row r="885">
          <cell r="A885" t="str">
            <v>Gray,Brandon D</v>
          </cell>
          <cell r="B885" t="str">
            <v>010843</v>
          </cell>
          <cell r="C885" t="str">
            <v>Full-Time</v>
          </cell>
          <cell r="D885" t="str">
            <v>UCU</v>
          </cell>
          <cell r="E885">
            <v>40</v>
          </cell>
          <cell r="F885" t="str">
            <v>5911</v>
          </cell>
          <cell r="G885" t="str">
            <v>St Joseph CS</v>
          </cell>
          <cell r="H885" t="str">
            <v>USU</v>
          </cell>
          <cell r="I885" t="str">
            <v>CS</v>
          </cell>
          <cell r="J885" t="str">
            <v>SJMOE</v>
          </cell>
          <cell r="K885" t="str">
            <v>1278</v>
          </cell>
          <cell r="L885" t="str">
            <v>MO-St Joseph - Atchison</v>
          </cell>
          <cell r="M885" t="str">
            <v>MO</v>
          </cell>
          <cell r="N885" t="str">
            <v>S9303</v>
          </cell>
          <cell r="O885" t="str">
            <v>Meter Reader 2nd 6mo</v>
          </cell>
          <cell r="P885" t="str">
            <v>14</v>
          </cell>
          <cell r="Q885" t="str">
            <v>Nonexempt</v>
          </cell>
          <cell r="R885" t="str">
            <v>2005-08-05</v>
          </cell>
          <cell r="S885" t="str">
            <v/>
          </cell>
          <cell r="T885" t="str">
            <v>2005-08-05</v>
          </cell>
        </row>
        <row r="886">
          <cell r="A886" t="str">
            <v>Gray,Charles R</v>
          </cell>
          <cell r="B886" t="str">
            <v>002791</v>
          </cell>
          <cell r="C886" t="str">
            <v>Full-Time</v>
          </cell>
          <cell r="D886" t="str">
            <v>UCU</v>
          </cell>
          <cell r="E886">
            <v>40</v>
          </cell>
          <cell r="F886" t="str">
            <v>6374</v>
          </cell>
          <cell r="G886" t="str">
            <v>Regulatory Analytical Support</v>
          </cell>
          <cell r="H886" t="str">
            <v>USU</v>
          </cell>
          <cell r="I886" t="str">
            <v>RE</v>
          </cell>
          <cell r="J886" t="str">
            <v>NETCO</v>
          </cell>
          <cell r="K886" t="str">
            <v>1082</v>
          </cell>
          <cell r="L886" t="str">
            <v>MO-Kansas City-W Ninth</v>
          </cell>
          <cell r="M886" t="str">
            <v>MO</v>
          </cell>
          <cell r="N886" t="str">
            <v>1845</v>
          </cell>
          <cell r="O886" t="str">
            <v>Sr Regulatory Analyst</v>
          </cell>
          <cell r="P886" t="str">
            <v>00</v>
          </cell>
          <cell r="Q886" t="str">
            <v>Exempt</v>
          </cell>
          <cell r="R886" t="str">
            <v>1986-04-07</v>
          </cell>
          <cell r="S886" t="str">
            <v/>
          </cell>
          <cell r="T886" t="str">
            <v>1986-04-07</v>
          </cell>
        </row>
        <row r="887">
          <cell r="A887" t="str">
            <v>Gray,Renee M</v>
          </cell>
          <cell r="B887" t="str">
            <v>010565</v>
          </cell>
          <cell r="C887" t="str">
            <v>Full-Time</v>
          </cell>
          <cell r="D887" t="str">
            <v>UCU</v>
          </cell>
          <cell r="E887">
            <v>40</v>
          </cell>
          <cell r="F887" t="str">
            <v>5702</v>
          </cell>
          <cell r="G887" t="str">
            <v>Customer Srv Ctr-Raytown</v>
          </cell>
          <cell r="H887" t="str">
            <v>USU</v>
          </cell>
          <cell r="I887" t="str">
            <v>CH</v>
          </cell>
          <cell r="J887" t="str">
            <v>NETCO</v>
          </cell>
          <cell r="K887" t="str">
            <v>1000</v>
          </cell>
          <cell r="L887" t="str">
            <v>MO-Raytown</v>
          </cell>
          <cell r="M887" t="str">
            <v>MO</v>
          </cell>
          <cell r="N887" t="str">
            <v>1047</v>
          </cell>
          <cell r="O887" t="str">
            <v>Customer Service Associate CC</v>
          </cell>
          <cell r="P887" t="str">
            <v>00</v>
          </cell>
          <cell r="Q887" t="str">
            <v>Nonexempt</v>
          </cell>
          <cell r="R887" t="str">
            <v>2004-09-13</v>
          </cell>
          <cell r="S887" t="str">
            <v/>
          </cell>
          <cell r="T887" t="str">
            <v>2004-09-13</v>
          </cell>
        </row>
        <row r="888">
          <cell r="A888" t="str">
            <v>Graybill,Gayla K</v>
          </cell>
          <cell r="B888" t="str">
            <v>000840</v>
          </cell>
          <cell r="C888" t="str">
            <v>Full-Time</v>
          </cell>
          <cell r="D888" t="str">
            <v>UCU</v>
          </cell>
          <cell r="E888">
            <v>40</v>
          </cell>
          <cell r="F888" t="str">
            <v>5896</v>
          </cell>
          <cell r="G888" t="str">
            <v>Belton CS</v>
          </cell>
          <cell r="H888" t="str">
            <v>USU</v>
          </cell>
          <cell r="I888" t="str">
            <v>CS</v>
          </cell>
          <cell r="J888" t="str">
            <v>MPMOE</v>
          </cell>
          <cell r="K888" t="str">
            <v>1075</v>
          </cell>
          <cell r="L888" t="str">
            <v>MO-Blue Springs</v>
          </cell>
          <cell r="M888" t="str">
            <v>MO</v>
          </cell>
          <cell r="N888" t="str">
            <v>1135</v>
          </cell>
          <cell r="O888" t="str">
            <v>Customer Service Associate Fie</v>
          </cell>
          <cell r="P888" t="str">
            <v>00</v>
          </cell>
          <cell r="Q888" t="str">
            <v>Nonexempt</v>
          </cell>
          <cell r="R888" t="str">
            <v>1993-03-08</v>
          </cell>
          <cell r="S888" t="str">
            <v/>
          </cell>
          <cell r="T888" t="str">
            <v>1995-02-27</v>
          </cell>
        </row>
        <row r="889">
          <cell r="A889" t="str">
            <v>Greashaber,Dennis M</v>
          </cell>
          <cell r="B889" t="str">
            <v>003560</v>
          </cell>
          <cell r="C889" t="str">
            <v>Full-Time</v>
          </cell>
          <cell r="D889" t="str">
            <v>UCU</v>
          </cell>
          <cell r="E889">
            <v>40</v>
          </cell>
          <cell r="F889" t="str">
            <v>6162</v>
          </cell>
          <cell r="G889" t="str">
            <v>PS Engr/Generations Svcs</v>
          </cell>
          <cell r="H889" t="str">
            <v>USU</v>
          </cell>
          <cell r="I889" t="str">
            <v>PS</v>
          </cell>
          <cell r="J889" t="str">
            <v>NETCO</v>
          </cell>
          <cell r="K889" t="str">
            <v>1000</v>
          </cell>
          <cell r="L889" t="str">
            <v>MO-Raytown</v>
          </cell>
          <cell r="M889" t="str">
            <v>MO</v>
          </cell>
          <cell r="N889" t="str">
            <v>1796</v>
          </cell>
          <cell r="O889" t="str">
            <v>Power Supply Engr Mgr</v>
          </cell>
          <cell r="P889" t="str">
            <v>00</v>
          </cell>
          <cell r="Q889" t="str">
            <v>Exempt</v>
          </cell>
          <cell r="R889" t="str">
            <v>1973-03-07</v>
          </cell>
          <cell r="S889" t="str">
            <v/>
          </cell>
          <cell r="T889" t="str">
            <v>1973-03-07</v>
          </cell>
        </row>
        <row r="890">
          <cell r="A890" t="str">
            <v>Green Jr,Richard C</v>
          </cell>
          <cell r="B890" t="str">
            <v>000001</v>
          </cell>
          <cell r="C890" t="str">
            <v>Full-Time</v>
          </cell>
          <cell r="D890" t="str">
            <v>UCU</v>
          </cell>
          <cell r="E890">
            <v>40</v>
          </cell>
          <cell r="F890" t="str">
            <v>4040</v>
          </cell>
          <cell r="G890" t="str">
            <v>Chairman &amp; CEO</v>
          </cell>
          <cell r="H890" t="str">
            <v>ESF</v>
          </cell>
          <cell r="I890" t="str">
            <v>SM</v>
          </cell>
          <cell r="J890" t="str">
            <v>AQLCP</v>
          </cell>
          <cell r="K890" t="str">
            <v>1082</v>
          </cell>
          <cell r="L890" t="str">
            <v>MO-Kansas City-W Ninth</v>
          </cell>
          <cell r="M890" t="str">
            <v>MO</v>
          </cell>
          <cell r="N890" t="str">
            <v>1989</v>
          </cell>
          <cell r="O890" t="str">
            <v>Chairman and CEO</v>
          </cell>
          <cell r="P890" t="str">
            <v>00</v>
          </cell>
          <cell r="Q890" t="str">
            <v>Exempt</v>
          </cell>
          <cell r="R890" t="str">
            <v>1967-06-19</v>
          </cell>
          <cell r="S890" t="str">
            <v/>
          </cell>
          <cell r="T890" t="str">
            <v>1967-06-19</v>
          </cell>
        </row>
        <row r="891">
          <cell r="A891" t="str">
            <v>Green,Brian K</v>
          </cell>
          <cell r="B891" t="str">
            <v>009488</v>
          </cell>
          <cell r="C891" t="str">
            <v>Full-Time</v>
          </cell>
          <cell r="D891" t="str">
            <v>UCU</v>
          </cell>
          <cell r="E891">
            <v>40</v>
          </cell>
          <cell r="F891" t="str">
            <v>5574</v>
          </cell>
          <cell r="G891" t="str">
            <v>Missouri Fleet Management</v>
          </cell>
          <cell r="H891" t="str">
            <v>USU</v>
          </cell>
          <cell r="I891" t="str">
            <v>MM</v>
          </cell>
          <cell r="J891" t="str">
            <v>NETCO</v>
          </cell>
          <cell r="K891" t="str">
            <v>1086</v>
          </cell>
          <cell r="L891" t="str">
            <v>MO-Lee's Summit-SE 16th St</v>
          </cell>
          <cell r="M891" t="str">
            <v>MO</v>
          </cell>
          <cell r="N891" t="str">
            <v>U268</v>
          </cell>
          <cell r="O891" t="str">
            <v>Mechanic</v>
          </cell>
          <cell r="P891" t="str">
            <v>24</v>
          </cell>
          <cell r="Q891" t="str">
            <v>Nonexempt</v>
          </cell>
          <cell r="R891" t="str">
            <v>2002-02-11</v>
          </cell>
          <cell r="S891" t="str">
            <v/>
          </cell>
          <cell r="T891" t="str">
            <v>2002-02-11</v>
          </cell>
        </row>
        <row r="892">
          <cell r="A892" t="str">
            <v>Green,Darren D</v>
          </cell>
          <cell r="B892" t="str">
            <v>003689</v>
          </cell>
          <cell r="C892" t="str">
            <v>Full-Time</v>
          </cell>
          <cell r="D892" t="str">
            <v>UCU</v>
          </cell>
          <cell r="E892">
            <v>40</v>
          </cell>
          <cell r="F892" t="str">
            <v>5383</v>
          </cell>
          <cell r="G892" t="str">
            <v>Lawrence Gas Field Svcs</v>
          </cell>
          <cell r="H892" t="str">
            <v>USU</v>
          </cell>
          <cell r="I892" t="str">
            <v>OP</v>
          </cell>
          <cell r="J892" t="str">
            <v>PNKSG</v>
          </cell>
          <cell r="K892" t="str">
            <v>1039</v>
          </cell>
          <cell r="L892" t="str">
            <v>KS-Lawrence-E 8th St</v>
          </cell>
          <cell r="M892" t="str">
            <v>KS</v>
          </cell>
          <cell r="N892" t="str">
            <v>1731</v>
          </cell>
          <cell r="O892" t="str">
            <v>Working Supervisor (UN11)</v>
          </cell>
          <cell r="P892" t="str">
            <v>11</v>
          </cell>
          <cell r="Q892" t="str">
            <v>Nonexempt</v>
          </cell>
          <cell r="R892" t="str">
            <v>1986-10-06</v>
          </cell>
          <cell r="S892" t="str">
            <v/>
          </cell>
          <cell r="T892" t="str">
            <v>1986-10-06</v>
          </cell>
        </row>
        <row r="893">
          <cell r="A893" t="str">
            <v>Green,Dennis J</v>
          </cell>
          <cell r="B893" t="str">
            <v>006083</v>
          </cell>
          <cell r="C893" t="str">
            <v>Full-Time</v>
          </cell>
          <cell r="D893" t="str">
            <v>UCU</v>
          </cell>
          <cell r="E893">
            <v>40</v>
          </cell>
          <cell r="F893" t="str">
            <v>5386</v>
          </cell>
          <cell r="G893" t="str">
            <v>Garden City Gas Field Svcs</v>
          </cell>
          <cell r="H893" t="str">
            <v>USU</v>
          </cell>
          <cell r="I893" t="str">
            <v>OP</v>
          </cell>
          <cell r="J893" t="str">
            <v>PNKSG</v>
          </cell>
          <cell r="K893" t="str">
            <v>1035</v>
          </cell>
          <cell r="L893" t="str">
            <v>KS-Garden City-Ninth St</v>
          </cell>
          <cell r="M893" t="str">
            <v>KS</v>
          </cell>
          <cell r="N893" t="str">
            <v>1138</v>
          </cell>
          <cell r="O893" t="str">
            <v>Appliance Repair Technician</v>
          </cell>
          <cell r="P893" t="str">
            <v>00</v>
          </cell>
          <cell r="Q893" t="str">
            <v>Nonexempt</v>
          </cell>
          <cell r="R893" t="str">
            <v>2000-06-30</v>
          </cell>
          <cell r="S893" t="str">
            <v/>
          </cell>
          <cell r="T893" t="str">
            <v>2000-06-30</v>
          </cell>
        </row>
        <row r="894">
          <cell r="A894" t="str">
            <v>Green,Dustin S</v>
          </cell>
          <cell r="B894" t="str">
            <v>005762</v>
          </cell>
          <cell r="C894" t="str">
            <v>Full-Time</v>
          </cell>
          <cell r="D894" t="str">
            <v>UCU</v>
          </cell>
          <cell r="E894">
            <v>40</v>
          </cell>
          <cell r="F894" t="str">
            <v>5340</v>
          </cell>
          <cell r="G894" t="str">
            <v>Liberty Elec Network Ops</v>
          </cell>
          <cell r="H894" t="str">
            <v>USU</v>
          </cell>
          <cell r="I894" t="str">
            <v>OP</v>
          </cell>
          <cell r="J894" t="str">
            <v>MPMOE</v>
          </cell>
          <cell r="K894" t="str">
            <v>1084</v>
          </cell>
          <cell r="L894" t="str">
            <v>MO-Liberty</v>
          </cell>
          <cell r="M894" t="str">
            <v>MO</v>
          </cell>
          <cell r="N894" t="str">
            <v>U206</v>
          </cell>
          <cell r="O894" t="str">
            <v>Line Foreman</v>
          </cell>
          <cell r="P894" t="str">
            <v>24</v>
          </cell>
          <cell r="Q894" t="str">
            <v>Nonexempt</v>
          </cell>
          <cell r="R894" t="str">
            <v>2000-01-24</v>
          </cell>
          <cell r="S894" t="str">
            <v/>
          </cell>
          <cell r="T894" t="str">
            <v>2000-01-24</v>
          </cell>
        </row>
        <row r="895">
          <cell r="A895" t="str">
            <v>Greer,Jeffrey S</v>
          </cell>
          <cell r="B895" t="str">
            <v>010397</v>
          </cell>
          <cell r="C895" t="str">
            <v>Full-Time</v>
          </cell>
          <cell r="D895" t="str">
            <v>UCU</v>
          </cell>
          <cell r="E895">
            <v>40</v>
          </cell>
          <cell r="F895" t="str">
            <v>5402</v>
          </cell>
          <cell r="G895" t="str">
            <v>Castle Rock Gas Field Svcs</v>
          </cell>
          <cell r="H895" t="str">
            <v>USU</v>
          </cell>
          <cell r="I895" t="str">
            <v>OP</v>
          </cell>
          <cell r="J895" t="str">
            <v>PNCOG</v>
          </cell>
          <cell r="K895" t="str">
            <v>1005</v>
          </cell>
          <cell r="L895" t="str">
            <v>CO-Castle Rock-Atchinson Ct</v>
          </cell>
          <cell r="M895" t="str">
            <v>CO</v>
          </cell>
          <cell r="N895" t="str">
            <v>1529</v>
          </cell>
          <cell r="O895" t="str">
            <v>Utility Service Technician</v>
          </cell>
          <cell r="P895" t="str">
            <v>00</v>
          </cell>
          <cell r="Q895" t="str">
            <v>Nonexempt</v>
          </cell>
          <cell r="R895" t="str">
            <v>2004-03-29</v>
          </cell>
          <cell r="S895" t="str">
            <v/>
          </cell>
          <cell r="T895" t="str">
            <v>2004-03-29</v>
          </cell>
        </row>
        <row r="896">
          <cell r="A896" t="str">
            <v>Gregg,Russell D</v>
          </cell>
          <cell r="B896" t="str">
            <v>000927</v>
          </cell>
          <cell r="C896" t="str">
            <v>Full-Time</v>
          </cell>
          <cell r="D896" t="str">
            <v>UCU</v>
          </cell>
          <cell r="E896">
            <v>40</v>
          </cell>
          <cell r="F896" t="str">
            <v>5336</v>
          </cell>
          <cell r="G896" t="str">
            <v>Blue Springs 2 Elec Netwrk Ops</v>
          </cell>
          <cell r="H896" t="str">
            <v>USU</v>
          </cell>
          <cell r="I896" t="str">
            <v>OP</v>
          </cell>
          <cell r="J896" t="str">
            <v>MPMOE</v>
          </cell>
          <cell r="K896" t="str">
            <v>1075</v>
          </cell>
          <cell r="L896" t="str">
            <v>MO-Blue Springs</v>
          </cell>
          <cell r="M896" t="str">
            <v>MO</v>
          </cell>
          <cell r="N896" t="str">
            <v>U206</v>
          </cell>
          <cell r="O896" t="str">
            <v>Line Foreman</v>
          </cell>
          <cell r="P896" t="str">
            <v>24</v>
          </cell>
          <cell r="Q896" t="str">
            <v>Nonexempt</v>
          </cell>
          <cell r="R896" t="str">
            <v>1976-11-02</v>
          </cell>
          <cell r="S896" t="str">
            <v/>
          </cell>
          <cell r="T896" t="str">
            <v>1976-11-02</v>
          </cell>
        </row>
        <row r="897">
          <cell r="A897" t="str">
            <v>Greife,Sharon R</v>
          </cell>
          <cell r="B897" t="str">
            <v>003593</v>
          </cell>
          <cell r="C897" t="str">
            <v>Full-Time</v>
          </cell>
          <cell r="D897" t="str">
            <v>UCU</v>
          </cell>
          <cell r="E897">
            <v>40</v>
          </cell>
          <cell r="F897" t="str">
            <v>5250</v>
          </cell>
          <cell r="G897" t="str">
            <v>MO Elec Engineering Service</v>
          </cell>
          <cell r="H897" t="str">
            <v>USU</v>
          </cell>
          <cell r="I897" t="str">
            <v>NM</v>
          </cell>
          <cell r="J897" t="str">
            <v>NETCO</v>
          </cell>
          <cell r="K897" t="str">
            <v>1000</v>
          </cell>
          <cell r="L897" t="str">
            <v>MO-Raytown</v>
          </cell>
          <cell r="M897" t="str">
            <v>MO</v>
          </cell>
          <cell r="N897" t="str">
            <v>1003</v>
          </cell>
          <cell r="O897" t="str">
            <v>Sr Admin Assist</v>
          </cell>
          <cell r="P897" t="str">
            <v>00</v>
          </cell>
          <cell r="Q897" t="str">
            <v>Nonexempt</v>
          </cell>
          <cell r="R897" t="str">
            <v>1991-02-14</v>
          </cell>
          <cell r="S897" t="str">
            <v/>
          </cell>
          <cell r="T897" t="str">
            <v>1991-02-14</v>
          </cell>
        </row>
        <row r="898">
          <cell r="A898" t="str">
            <v>Gretz,Julie E</v>
          </cell>
          <cell r="B898" t="str">
            <v>000465</v>
          </cell>
          <cell r="C898" t="str">
            <v>Full-Time</v>
          </cell>
          <cell r="D898" t="str">
            <v>UCU</v>
          </cell>
          <cell r="E898">
            <v>40</v>
          </cell>
          <cell r="F898" t="str">
            <v>5022</v>
          </cell>
          <cell r="G898" t="str">
            <v>Transmission Eng KS-General</v>
          </cell>
          <cell r="H898" t="str">
            <v>USU</v>
          </cell>
          <cell r="I898" t="str">
            <v>ES</v>
          </cell>
          <cell r="J898" t="str">
            <v>WPKSE</v>
          </cell>
          <cell r="K898" t="str">
            <v>1231</v>
          </cell>
          <cell r="L898" t="str">
            <v>KS-Great Bend-Broadway</v>
          </cell>
          <cell r="M898" t="str">
            <v>KS</v>
          </cell>
          <cell r="N898" t="str">
            <v>1743</v>
          </cell>
          <cell r="O898" t="str">
            <v>Drafting Mapping Specialist/NM</v>
          </cell>
          <cell r="P898" t="str">
            <v>00</v>
          </cell>
          <cell r="Q898" t="str">
            <v>Nonexempt</v>
          </cell>
          <cell r="R898" t="str">
            <v>1988-06-02</v>
          </cell>
          <cell r="S898" t="str">
            <v/>
          </cell>
          <cell r="T898" t="str">
            <v>1988-06-02</v>
          </cell>
        </row>
        <row r="899">
          <cell r="A899" t="str">
            <v>Griffin,Jacob L</v>
          </cell>
          <cell r="B899" t="str">
            <v>010525</v>
          </cell>
          <cell r="C899" t="str">
            <v>Full-Time</v>
          </cell>
          <cell r="D899" t="str">
            <v>UCU</v>
          </cell>
          <cell r="E899">
            <v>40</v>
          </cell>
          <cell r="F899" t="str">
            <v>1003</v>
          </cell>
          <cell r="G899" t="str">
            <v>Sibley General</v>
          </cell>
          <cell r="H899" t="str">
            <v>USU</v>
          </cell>
          <cell r="I899" t="str">
            <v>PS</v>
          </cell>
          <cell r="J899" t="str">
            <v>MPMOE</v>
          </cell>
          <cell r="K899" t="str">
            <v>1095</v>
          </cell>
          <cell r="L899" t="str">
            <v>MO-Sibley</v>
          </cell>
          <cell r="M899" t="str">
            <v>MO</v>
          </cell>
          <cell r="N899" t="str">
            <v>U330</v>
          </cell>
          <cell r="O899" t="str">
            <v>UM/RAO in Training</v>
          </cell>
          <cell r="P899" t="str">
            <v>24</v>
          </cell>
          <cell r="Q899" t="str">
            <v>Nonexempt</v>
          </cell>
          <cell r="R899" t="str">
            <v>2004-08-09</v>
          </cell>
          <cell r="S899" t="str">
            <v/>
          </cell>
          <cell r="T899" t="str">
            <v>2004-08-09</v>
          </cell>
        </row>
        <row r="900">
          <cell r="A900" t="str">
            <v>Griffith,Allan W</v>
          </cell>
          <cell r="B900" t="str">
            <v>010856</v>
          </cell>
          <cell r="C900" t="str">
            <v>Full-Time</v>
          </cell>
          <cell r="D900" t="str">
            <v>UCU</v>
          </cell>
          <cell r="E900">
            <v>40</v>
          </cell>
          <cell r="F900" t="str">
            <v>5306</v>
          </cell>
          <cell r="G900" t="str">
            <v>Canon City Elec Network Ops</v>
          </cell>
          <cell r="H900" t="str">
            <v>USU</v>
          </cell>
          <cell r="I900" t="str">
            <v>OP</v>
          </cell>
          <cell r="J900" t="str">
            <v>WPCOE</v>
          </cell>
          <cell r="K900" t="str">
            <v>1004</v>
          </cell>
          <cell r="L900" t="str">
            <v>CO-Canon City-Utility Dr</v>
          </cell>
          <cell r="M900" t="str">
            <v>CO</v>
          </cell>
          <cell r="N900" t="str">
            <v>1669</v>
          </cell>
          <cell r="O900" t="str">
            <v>Meter Reader (UN21)</v>
          </cell>
          <cell r="P900" t="str">
            <v>21</v>
          </cell>
          <cell r="Q900" t="str">
            <v>Nonexempt</v>
          </cell>
          <cell r="R900" t="str">
            <v>2005-08-09</v>
          </cell>
          <cell r="S900" t="str">
            <v/>
          </cell>
          <cell r="T900" t="str">
            <v>2005-08-09</v>
          </cell>
        </row>
        <row r="901">
          <cell r="A901" t="str">
            <v>Grimes,Teresa J</v>
          </cell>
          <cell r="B901" t="str">
            <v>009434</v>
          </cell>
          <cell r="C901" t="str">
            <v>Full-Time</v>
          </cell>
          <cell r="D901" t="str">
            <v>UCU</v>
          </cell>
          <cell r="E901">
            <v>40</v>
          </cell>
          <cell r="F901" t="str">
            <v>6328</v>
          </cell>
          <cell r="G901" t="str">
            <v>HR Central Safety</v>
          </cell>
          <cell r="H901" t="str">
            <v>USU</v>
          </cell>
          <cell r="I901" t="str">
            <v>HR</v>
          </cell>
          <cell r="J901" t="str">
            <v>NETCO</v>
          </cell>
          <cell r="K901" t="str">
            <v>1082</v>
          </cell>
          <cell r="L901" t="str">
            <v>MO-Kansas City-W Ninth</v>
          </cell>
          <cell r="M901" t="str">
            <v>MO</v>
          </cell>
          <cell r="N901" t="str">
            <v>2692</v>
          </cell>
          <cell r="O901" t="str">
            <v>Assoc Safety Specialist</v>
          </cell>
          <cell r="P901" t="str">
            <v>00</v>
          </cell>
          <cell r="Q901" t="str">
            <v>Nonexempt</v>
          </cell>
          <cell r="R901" t="str">
            <v>2002-01-14</v>
          </cell>
          <cell r="S901" t="str">
            <v>2003-04-28</v>
          </cell>
          <cell r="T901" t="str">
            <v>2002-04-27</v>
          </cell>
        </row>
        <row r="902">
          <cell r="A902" t="str">
            <v>Grinstead,Christopher G</v>
          </cell>
          <cell r="B902" t="str">
            <v>000427</v>
          </cell>
          <cell r="C902" t="str">
            <v>Full-Time</v>
          </cell>
          <cell r="D902" t="str">
            <v>UCU</v>
          </cell>
          <cell r="E902">
            <v>40</v>
          </cell>
          <cell r="F902" t="str">
            <v>5307</v>
          </cell>
          <cell r="G902" t="str">
            <v>Rocky Ford Network Ops</v>
          </cell>
          <cell r="H902" t="str">
            <v>USU</v>
          </cell>
          <cell r="I902" t="str">
            <v>OP</v>
          </cell>
          <cell r="J902" t="str">
            <v>WPCOE</v>
          </cell>
          <cell r="K902" t="str">
            <v>1012</v>
          </cell>
          <cell r="L902" t="str">
            <v>CO-Rocky Ford</v>
          </cell>
          <cell r="M902" t="str">
            <v>CO</v>
          </cell>
          <cell r="N902" t="str">
            <v>1671</v>
          </cell>
          <cell r="O902" t="str">
            <v>Line Svc Foreman (UN21)</v>
          </cell>
          <cell r="P902" t="str">
            <v>21</v>
          </cell>
          <cell r="Q902" t="str">
            <v>Nonexempt</v>
          </cell>
          <cell r="R902" t="str">
            <v>1987-03-09</v>
          </cell>
          <cell r="S902" t="str">
            <v/>
          </cell>
          <cell r="T902" t="str">
            <v>1987-03-09</v>
          </cell>
        </row>
        <row r="903">
          <cell r="A903" t="str">
            <v>Groom,Thomas M</v>
          </cell>
          <cell r="B903" t="str">
            <v>000732</v>
          </cell>
          <cell r="C903" t="str">
            <v>Full-Time</v>
          </cell>
          <cell r="D903" t="str">
            <v>UCU</v>
          </cell>
          <cell r="E903">
            <v>40</v>
          </cell>
          <cell r="F903" t="str">
            <v>5344</v>
          </cell>
          <cell r="G903" t="str">
            <v>Warrensburg Elec Network Ops</v>
          </cell>
          <cell r="H903" t="str">
            <v>USU</v>
          </cell>
          <cell r="I903" t="str">
            <v>OP</v>
          </cell>
          <cell r="J903" t="str">
            <v>MPMOE</v>
          </cell>
          <cell r="K903" t="str">
            <v>1097</v>
          </cell>
          <cell r="L903" t="str">
            <v>MO-Warrensburg</v>
          </cell>
          <cell r="M903" t="str">
            <v>MO</v>
          </cell>
          <cell r="N903" t="str">
            <v>U208</v>
          </cell>
          <cell r="O903" t="str">
            <v>Journeyman Lineman</v>
          </cell>
          <cell r="P903" t="str">
            <v>24</v>
          </cell>
          <cell r="Q903" t="str">
            <v>Nonexempt</v>
          </cell>
          <cell r="R903" t="str">
            <v>1987-05-12</v>
          </cell>
          <cell r="S903" t="str">
            <v/>
          </cell>
          <cell r="T903" t="str">
            <v>1987-05-12</v>
          </cell>
        </row>
        <row r="904">
          <cell r="A904" t="str">
            <v>Groothuis,Kristi J</v>
          </cell>
          <cell r="B904" t="str">
            <v>010760</v>
          </cell>
          <cell r="C904" t="str">
            <v>Full-Time</v>
          </cell>
          <cell r="D904" t="str">
            <v>UCU</v>
          </cell>
          <cell r="E904">
            <v>40</v>
          </cell>
          <cell r="F904" t="str">
            <v>5701</v>
          </cell>
          <cell r="G904" t="str">
            <v>Cust Service Center-Lincoln</v>
          </cell>
          <cell r="H904" t="str">
            <v>USU</v>
          </cell>
          <cell r="I904" t="str">
            <v>CH</v>
          </cell>
          <cell r="J904" t="str">
            <v>NETCO</v>
          </cell>
          <cell r="K904" t="str">
            <v>1109</v>
          </cell>
          <cell r="L904" t="str">
            <v>NE-Lincoln</v>
          </cell>
          <cell r="M904" t="str">
            <v>NE</v>
          </cell>
          <cell r="N904" t="str">
            <v>1629</v>
          </cell>
          <cell r="O904" t="str">
            <v>Customer Serv Ctr Assoc (UN25)</v>
          </cell>
          <cell r="P904" t="str">
            <v>25</v>
          </cell>
          <cell r="Q904" t="str">
            <v>Nonexempt</v>
          </cell>
          <cell r="R904" t="str">
            <v>2005-05-09</v>
          </cell>
          <cell r="S904" t="str">
            <v/>
          </cell>
          <cell r="T904" t="str">
            <v>2005-05-09</v>
          </cell>
        </row>
        <row r="905">
          <cell r="A905" t="str">
            <v>Grover,Gregory V</v>
          </cell>
          <cell r="B905" t="str">
            <v>002034</v>
          </cell>
          <cell r="C905" t="str">
            <v>Full-Time</v>
          </cell>
          <cell r="D905" t="str">
            <v>UCU</v>
          </cell>
          <cell r="E905">
            <v>40</v>
          </cell>
          <cell r="F905" t="str">
            <v>5832</v>
          </cell>
          <cell r="G905" t="str">
            <v>Rochester</v>
          </cell>
          <cell r="H905" t="str">
            <v>USU</v>
          </cell>
          <cell r="I905" t="str">
            <v>CS</v>
          </cell>
          <cell r="J905" t="str">
            <v>PNMNG</v>
          </cell>
          <cell r="K905" t="str">
            <v>1056</v>
          </cell>
          <cell r="L905" t="str">
            <v>MN-Chatfield</v>
          </cell>
          <cell r="M905" t="str">
            <v>MN</v>
          </cell>
          <cell r="N905" t="str">
            <v>1138</v>
          </cell>
          <cell r="O905" t="str">
            <v>Appliance Repair Technician</v>
          </cell>
          <cell r="P905" t="str">
            <v>00</v>
          </cell>
          <cell r="Q905" t="str">
            <v>Nonexempt</v>
          </cell>
          <cell r="R905" t="str">
            <v>1979-12-01</v>
          </cell>
          <cell r="S905" t="str">
            <v/>
          </cell>
          <cell r="T905" t="str">
            <v>1979-12-01</v>
          </cell>
        </row>
        <row r="906">
          <cell r="A906" t="str">
            <v>Grubb,Jeffrey A</v>
          </cell>
          <cell r="B906" t="str">
            <v>007840</v>
          </cell>
          <cell r="C906" t="str">
            <v>Full-Time</v>
          </cell>
          <cell r="D906" t="str">
            <v>UCU</v>
          </cell>
          <cell r="E906">
            <v>40</v>
          </cell>
          <cell r="F906" t="str">
            <v>1060</v>
          </cell>
          <cell r="G906" t="str">
            <v>Lake Road Common</v>
          </cell>
          <cell r="H906" t="str">
            <v>USU</v>
          </cell>
          <cell r="I906" t="str">
            <v>PS</v>
          </cell>
          <cell r="J906" t="str">
            <v>SJMOE</v>
          </cell>
          <cell r="K906" t="str">
            <v>1279</v>
          </cell>
          <cell r="L906" t="str">
            <v>MO-St Joseph - Lake Road</v>
          </cell>
          <cell r="M906" t="str">
            <v>MO</v>
          </cell>
          <cell r="N906" t="str">
            <v>S0094</v>
          </cell>
          <cell r="O906" t="str">
            <v>Coal Handler</v>
          </cell>
          <cell r="P906" t="str">
            <v>13</v>
          </cell>
          <cell r="Q906" t="str">
            <v>Nonexempt</v>
          </cell>
          <cell r="R906" t="str">
            <v>1998-01-19</v>
          </cell>
          <cell r="S906" t="str">
            <v/>
          </cell>
          <cell r="T906" t="str">
            <v>1998-01-19</v>
          </cell>
        </row>
        <row r="907">
          <cell r="A907" t="str">
            <v>Grumbein,Wade M</v>
          </cell>
          <cell r="B907" t="str">
            <v>010434</v>
          </cell>
          <cell r="C907" t="str">
            <v>Full-Time</v>
          </cell>
          <cell r="D907" t="str">
            <v>UCU</v>
          </cell>
          <cell r="E907">
            <v>40</v>
          </cell>
          <cell r="F907" t="str">
            <v>5311</v>
          </cell>
          <cell r="G907" t="str">
            <v>Southern KS Elec Network Ops</v>
          </cell>
          <cell r="H907" t="str">
            <v>USU</v>
          </cell>
          <cell r="I907" t="str">
            <v>OP</v>
          </cell>
          <cell r="J907" t="str">
            <v>WPKSE</v>
          </cell>
          <cell r="K907" t="str">
            <v>1037</v>
          </cell>
          <cell r="L907" t="str">
            <v>KS-Harper</v>
          </cell>
          <cell r="M907" t="str">
            <v>KS</v>
          </cell>
          <cell r="N907" t="str">
            <v>1705</v>
          </cell>
          <cell r="O907" t="str">
            <v>Appren Lineman (UN22)</v>
          </cell>
          <cell r="P907" t="str">
            <v>22</v>
          </cell>
          <cell r="Q907" t="str">
            <v>Nonexempt</v>
          </cell>
          <cell r="R907" t="str">
            <v>2004-05-10</v>
          </cell>
          <cell r="S907" t="str">
            <v/>
          </cell>
          <cell r="T907" t="str">
            <v>2004-05-10</v>
          </cell>
        </row>
        <row r="908">
          <cell r="A908" t="str">
            <v>Grund,Daniel R</v>
          </cell>
          <cell r="B908" t="str">
            <v>000569</v>
          </cell>
          <cell r="C908" t="str">
            <v>Full-Time</v>
          </cell>
          <cell r="D908" t="str">
            <v>UCU</v>
          </cell>
          <cell r="E908">
            <v>40</v>
          </cell>
          <cell r="F908" t="str">
            <v>1008</v>
          </cell>
          <cell r="G908" t="str">
            <v>Judson Large-Dodge City</v>
          </cell>
          <cell r="H908" t="str">
            <v>USU</v>
          </cell>
          <cell r="I908" t="str">
            <v>PS</v>
          </cell>
          <cell r="J908" t="str">
            <v>WPKSE</v>
          </cell>
          <cell r="K908" t="str">
            <v>1155</v>
          </cell>
          <cell r="L908" t="str">
            <v>KS-Dodge City-Fort Dodge Rd</v>
          </cell>
          <cell r="M908" t="str">
            <v>KS</v>
          </cell>
          <cell r="N908" t="str">
            <v>1738</v>
          </cell>
          <cell r="O908" t="str">
            <v>Operator Technician (UN22)</v>
          </cell>
          <cell r="P908" t="str">
            <v>22</v>
          </cell>
          <cell r="Q908" t="str">
            <v>Nonexempt</v>
          </cell>
          <cell r="R908" t="str">
            <v>1991-04-03</v>
          </cell>
          <cell r="S908" t="str">
            <v/>
          </cell>
          <cell r="T908" t="str">
            <v>1991-04-03</v>
          </cell>
        </row>
        <row r="909">
          <cell r="A909" t="str">
            <v>Guardado,Charles W</v>
          </cell>
          <cell r="B909" t="str">
            <v>007841</v>
          </cell>
          <cell r="C909" t="str">
            <v>Full-Time</v>
          </cell>
          <cell r="D909" t="str">
            <v>UCU</v>
          </cell>
          <cell r="E909">
            <v>40</v>
          </cell>
          <cell r="F909" t="str">
            <v>5354</v>
          </cell>
          <cell r="G909" t="str">
            <v>St Joseph 1 Elec Network Ops</v>
          </cell>
          <cell r="H909" t="str">
            <v>USU</v>
          </cell>
          <cell r="I909" t="str">
            <v>OP</v>
          </cell>
          <cell r="J909" t="str">
            <v>SJMOE</v>
          </cell>
          <cell r="K909" t="str">
            <v>1278</v>
          </cell>
          <cell r="L909" t="str">
            <v>MO-St Joseph - Atchison</v>
          </cell>
          <cell r="M909" t="str">
            <v>MO</v>
          </cell>
          <cell r="N909" t="str">
            <v>S1005</v>
          </cell>
          <cell r="O909" t="str">
            <v>Troubleman</v>
          </cell>
          <cell r="P909" t="str">
            <v>13</v>
          </cell>
          <cell r="Q909" t="str">
            <v>Nonexempt</v>
          </cell>
          <cell r="R909" t="str">
            <v>1972-07-31</v>
          </cell>
          <cell r="S909" t="str">
            <v/>
          </cell>
          <cell r="T909" t="str">
            <v>1972-07-31</v>
          </cell>
        </row>
        <row r="910">
          <cell r="A910" t="str">
            <v>Guasta,Robert J</v>
          </cell>
          <cell r="B910" t="str">
            <v>000304</v>
          </cell>
          <cell r="C910" t="str">
            <v>Full-Time</v>
          </cell>
          <cell r="D910" t="str">
            <v>UCU</v>
          </cell>
          <cell r="E910">
            <v>40</v>
          </cell>
          <cell r="F910" t="str">
            <v>5011</v>
          </cell>
          <cell r="G910" t="str">
            <v>System Operations-CO</v>
          </cell>
          <cell r="H910" t="str">
            <v>USU</v>
          </cell>
          <cell r="I910" t="str">
            <v>TS</v>
          </cell>
          <cell r="J910" t="str">
            <v>WPCOE</v>
          </cell>
          <cell r="K910" t="str">
            <v>1011</v>
          </cell>
          <cell r="L910" t="str">
            <v>CO-Pueblo-S Victoria Ave</v>
          </cell>
          <cell r="M910" t="str">
            <v>CO</v>
          </cell>
          <cell r="N910" t="str">
            <v>1905</v>
          </cell>
          <cell r="O910" t="str">
            <v>Supv Transmission System Oper</v>
          </cell>
          <cell r="P910" t="str">
            <v>00</v>
          </cell>
          <cell r="Q910" t="str">
            <v>Exempt</v>
          </cell>
          <cell r="R910" t="str">
            <v>1976-02-11</v>
          </cell>
          <cell r="S910" t="str">
            <v/>
          </cell>
          <cell r="T910" t="str">
            <v>1976-02-11</v>
          </cell>
        </row>
        <row r="911">
          <cell r="A911" t="str">
            <v>Gudenschwager,Laura L</v>
          </cell>
          <cell r="B911" t="str">
            <v>005789</v>
          </cell>
          <cell r="C911" t="str">
            <v>Full-Time</v>
          </cell>
          <cell r="D911" t="str">
            <v>UCU</v>
          </cell>
          <cell r="E911">
            <v>40</v>
          </cell>
          <cell r="F911" t="str">
            <v>5347</v>
          </cell>
          <cell r="G911" t="str">
            <v>Sedalia Elec Network Ops</v>
          </cell>
          <cell r="H911" t="str">
            <v>USU</v>
          </cell>
          <cell r="I911" t="str">
            <v>OP</v>
          </cell>
          <cell r="J911" t="str">
            <v>MPMOE</v>
          </cell>
          <cell r="K911" t="str">
            <v>1094</v>
          </cell>
          <cell r="L911" t="str">
            <v>MO-Sedalia</v>
          </cell>
          <cell r="M911" t="str">
            <v>MO</v>
          </cell>
          <cell r="N911" t="str">
            <v>U24711</v>
          </cell>
          <cell r="O911" t="str">
            <v>SMR Grdm after 2yrs B 6/21/97</v>
          </cell>
          <cell r="P911" t="str">
            <v>24</v>
          </cell>
          <cell r="Q911" t="str">
            <v>Nonexempt</v>
          </cell>
          <cell r="R911" t="str">
            <v>2000-01-31</v>
          </cell>
          <cell r="S911" t="str">
            <v/>
          </cell>
          <cell r="T911" t="str">
            <v>2000-01-31</v>
          </cell>
        </row>
        <row r="912">
          <cell r="A912" t="str">
            <v>Guerrero Gramillo,Jesus</v>
          </cell>
          <cell r="B912" t="str">
            <v>008525</v>
          </cell>
          <cell r="C912" t="str">
            <v>Full-Time</v>
          </cell>
          <cell r="D912" t="str">
            <v>UCU</v>
          </cell>
          <cell r="E912">
            <v>40</v>
          </cell>
          <cell r="F912" t="str">
            <v>5384</v>
          </cell>
          <cell r="G912" t="str">
            <v>Wichita Gas Field Svcs</v>
          </cell>
          <cell r="H912" t="str">
            <v>USU</v>
          </cell>
          <cell r="I912" t="str">
            <v>OP</v>
          </cell>
          <cell r="J912" t="str">
            <v>PNKSG</v>
          </cell>
          <cell r="K912" t="str">
            <v>1137</v>
          </cell>
          <cell r="L912" t="str">
            <v>KS-Wichita-W Harry</v>
          </cell>
          <cell r="M912" t="str">
            <v>KS</v>
          </cell>
          <cell r="N912" t="str">
            <v>1531</v>
          </cell>
          <cell r="O912" t="str">
            <v>Meter Reader</v>
          </cell>
          <cell r="P912" t="str">
            <v>00</v>
          </cell>
          <cell r="Q912" t="str">
            <v>Nonexempt</v>
          </cell>
          <cell r="R912" t="str">
            <v>2001-06-25</v>
          </cell>
          <cell r="S912" t="str">
            <v/>
          </cell>
          <cell r="T912" t="str">
            <v>2001-06-25</v>
          </cell>
        </row>
        <row r="913">
          <cell r="A913" t="str">
            <v>Guetlich,David A</v>
          </cell>
          <cell r="B913" t="str">
            <v>004397</v>
          </cell>
          <cell r="C913" t="str">
            <v>Full-Time</v>
          </cell>
          <cell r="D913" t="str">
            <v>UCU</v>
          </cell>
          <cell r="E913">
            <v>40</v>
          </cell>
          <cell r="F913" t="str">
            <v>6358</v>
          </cell>
          <cell r="G913" t="str">
            <v>IT Ops / Service Support</v>
          </cell>
          <cell r="H913" t="str">
            <v>USU</v>
          </cell>
          <cell r="I913" t="str">
            <v>IT</v>
          </cell>
          <cell r="J913" t="str">
            <v>NETCO</v>
          </cell>
          <cell r="K913" t="str">
            <v>1082</v>
          </cell>
          <cell r="L913" t="str">
            <v>MO-Kansas City-W Ninth</v>
          </cell>
          <cell r="M913" t="str">
            <v>MO</v>
          </cell>
          <cell r="N913" t="str">
            <v>2175</v>
          </cell>
          <cell r="O913" t="str">
            <v>Technical Support Mgr</v>
          </cell>
          <cell r="P913" t="str">
            <v>00</v>
          </cell>
          <cell r="Q913" t="str">
            <v>Exempt</v>
          </cell>
          <cell r="R913" t="str">
            <v>1999-02-22</v>
          </cell>
          <cell r="S913" t="str">
            <v>2003-04-28</v>
          </cell>
          <cell r="T913" t="str">
            <v>1999-02-22</v>
          </cell>
        </row>
        <row r="914">
          <cell r="A914" t="str">
            <v>Guffey,Chad W</v>
          </cell>
          <cell r="B914" t="str">
            <v>009473</v>
          </cell>
          <cell r="C914" t="str">
            <v>Full-Time</v>
          </cell>
          <cell r="D914" t="str">
            <v>UCU</v>
          </cell>
          <cell r="E914">
            <v>40</v>
          </cell>
          <cell r="F914" t="str">
            <v>5347</v>
          </cell>
          <cell r="G914" t="str">
            <v>Sedalia Elec Network Ops</v>
          </cell>
          <cell r="H914" t="str">
            <v>USU</v>
          </cell>
          <cell r="I914" t="str">
            <v>OP</v>
          </cell>
          <cell r="J914" t="str">
            <v>MPMOE</v>
          </cell>
          <cell r="K914" t="str">
            <v>1094</v>
          </cell>
          <cell r="L914" t="str">
            <v>MO-Sedalia</v>
          </cell>
          <cell r="M914" t="str">
            <v>MO</v>
          </cell>
          <cell r="N914" t="str">
            <v>U2106</v>
          </cell>
          <cell r="O914" t="str">
            <v>Appren Lineman 6th 6mo</v>
          </cell>
          <cell r="P914" t="str">
            <v>24</v>
          </cell>
          <cell r="Q914" t="str">
            <v>Nonexempt</v>
          </cell>
          <cell r="R914" t="str">
            <v>2002-02-04</v>
          </cell>
          <cell r="S914" t="str">
            <v>2003-02-03</v>
          </cell>
          <cell r="T914" t="str">
            <v>2003-02-03</v>
          </cell>
        </row>
        <row r="915">
          <cell r="A915" t="str">
            <v>Gulden,Daniel D</v>
          </cell>
          <cell r="B915" t="str">
            <v>011051</v>
          </cell>
          <cell r="C915" t="str">
            <v>Part-Time</v>
          </cell>
          <cell r="D915" t="str">
            <v>UCU</v>
          </cell>
          <cell r="E915">
            <v>25</v>
          </cell>
          <cell r="F915" t="str">
            <v>2301</v>
          </cell>
          <cell r="G915" t="str">
            <v>GSS Planning &amp; Operations</v>
          </cell>
          <cell r="H915" t="str">
            <v>USU</v>
          </cell>
          <cell r="I915" t="str">
            <v>GS</v>
          </cell>
          <cell r="J915" t="str">
            <v>NETCO</v>
          </cell>
          <cell r="K915" t="str">
            <v>1143</v>
          </cell>
          <cell r="L915" t="str">
            <v>NE-Omaha-Capitol Ave</v>
          </cell>
          <cell r="M915" t="str">
            <v>NE</v>
          </cell>
          <cell r="N915" t="str">
            <v>2057F</v>
          </cell>
          <cell r="O915" t="str">
            <v>Intern Nonexempt</v>
          </cell>
          <cell r="P915" t="str">
            <v>00</v>
          </cell>
          <cell r="Q915" t="str">
            <v>Nonexempt</v>
          </cell>
          <cell r="R915" t="str">
            <v>2006-05-09</v>
          </cell>
          <cell r="S915" t="str">
            <v/>
          </cell>
          <cell r="T915" t="str">
            <v>2006-05-09</v>
          </cell>
        </row>
        <row r="916">
          <cell r="A916" t="str">
            <v>Gustin,Ruth H</v>
          </cell>
          <cell r="B916" t="str">
            <v>005573</v>
          </cell>
          <cell r="C916" t="str">
            <v>Full-Time</v>
          </cell>
          <cell r="D916" t="str">
            <v>UCU</v>
          </cell>
          <cell r="E916">
            <v>40</v>
          </cell>
          <cell r="F916" t="str">
            <v>4219</v>
          </cell>
          <cell r="G916" t="str">
            <v>HR Benefits &amp; People Center</v>
          </cell>
          <cell r="H916" t="str">
            <v>ESF</v>
          </cell>
          <cell r="I916" t="str">
            <v>HR</v>
          </cell>
          <cell r="J916" t="str">
            <v>AQLCP</v>
          </cell>
          <cell r="K916" t="str">
            <v>1082</v>
          </cell>
          <cell r="L916" t="str">
            <v>MO-Kansas City-W Ninth</v>
          </cell>
          <cell r="M916" t="str">
            <v>MO</v>
          </cell>
          <cell r="N916" t="str">
            <v>2776</v>
          </cell>
          <cell r="O916" t="str">
            <v>Lead HR Consultant</v>
          </cell>
          <cell r="P916" t="str">
            <v>00</v>
          </cell>
          <cell r="Q916" t="str">
            <v>Exempt</v>
          </cell>
          <cell r="R916" t="str">
            <v>1999-11-01</v>
          </cell>
          <cell r="S916" t="str">
            <v/>
          </cell>
          <cell r="T916" t="str">
            <v>1999-11-01</v>
          </cell>
        </row>
        <row r="917">
          <cell r="A917" t="str">
            <v>Haberman,Jason J</v>
          </cell>
          <cell r="B917" t="str">
            <v>010785</v>
          </cell>
          <cell r="C917" t="str">
            <v>Full-Time</v>
          </cell>
          <cell r="D917" t="str">
            <v>UCU</v>
          </cell>
          <cell r="E917">
            <v>40</v>
          </cell>
          <cell r="F917" t="str">
            <v>5016</v>
          </cell>
          <cell r="G917" t="str">
            <v>System Operations-KS</v>
          </cell>
          <cell r="H917" t="str">
            <v>USU</v>
          </cell>
          <cell r="I917" t="str">
            <v>TS</v>
          </cell>
          <cell r="J917" t="str">
            <v>WPKSE</v>
          </cell>
          <cell r="K917" t="str">
            <v>1231</v>
          </cell>
          <cell r="L917" t="str">
            <v>KS-Great Bend-Broadway</v>
          </cell>
          <cell r="M917" t="str">
            <v>KS</v>
          </cell>
          <cell r="N917" t="str">
            <v>1908</v>
          </cell>
          <cell r="O917" t="str">
            <v>Transmission System Operator</v>
          </cell>
          <cell r="P917" t="str">
            <v>00</v>
          </cell>
          <cell r="Q917" t="str">
            <v>Exempt</v>
          </cell>
          <cell r="R917" t="str">
            <v>2005-05-31</v>
          </cell>
          <cell r="S917" t="str">
            <v/>
          </cell>
          <cell r="T917" t="str">
            <v>2005-05-31</v>
          </cell>
        </row>
        <row r="918">
          <cell r="A918" t="str">
            <v>Hackett,Neala S</v>
          </cell>
          <cell r="B918" t="str">
            <v>002726</v>
          </cell>
          <cell r="C918" t="str">
            <v>Full-Time</v>
          </cell>
          <cell r="D918" t="str">
            <v>UCU</v>
          </cell>
          <cell r="E918">
            <v>40</v>
          </cell>
          <cell r="F918" t="str">
            <v>4132</v>
          </cell>
          <cell r="G918" t="str">
            <v>Investor/Shareholder Relations</v>
          </cell>
          <cell r="H918" t="str">
            <v>ESF</v>
          </cell>
          <cell r="I918" t="str">
            <v>FI</v>
          </cell>
          <cell r="J918" t="str">
            <v>AQLCP</v>
          </cell>
          <cell r="K918" t="str">
            <v>1082</v>
          </cell>
          <cell r="L918" t="str">
            <v>MO-Kansas City-W Ninth</v>
          </cell>
          <cell r="M918" t="str">
            <v>MO</v>
          </cell>
          <cell r="N918" t="str">
            <v>2238</v>
          </cell>
          <cell r="O918" t="str">
            <v>Dir Accounting/Finance</v>
          </cell>
          <cell r="P918" t="str">
            <v>00</v>
          </cell>
          <cell r="Q918" t="str">
            <v>Exempt</v>
          </cell>
          <cell r="R918" t="str">
            <v>1990-06-29</v>
          </cell>
          <cell r="S918" t="str">
            <v/>
          </cell>
          <cell r="T918" t="str">
            <v>1990-06-29</v>
          </cell>
        </row>
        <row r="919">
          <cell r="A919" t="str">
            <v>Hackler,Elizabeth A</v>
          </cell>
          <cell r="B919" t="str">
            <v>001649</v>
          </cell>
          <cell r="C919" t="str">
            <v>Full-Time</v>
          </cell>
          <cell r="D919" t="str">
            <v>UCU</v>
          </cell>
          <cell r="E919">
            <v>40</v>
          </cell>
          <cell r="F919" t="str">
            <v>5701</v>
          </cell>
          <cell r="G919" t="str">
            <v>Cust Service Center-Lincoln</v>
          </cell>
          <cell r="H919" t="str">
            <v>USU</v>
          </cell>
          <cell r="I919" t="str">
            <v>CH</v>
          </cell>
          <cell r="J919" t="str">
            <v>NETCO</v>
          </cell>
          <cell r="K919" t="str">
            <v>1109</v>
          </cell>
          <cell r="L919" t="str">
            <v>NE-Lincoln</v>
          </cell>
          <cell r="M919" t="str">
            <v>NE</v>
          </cell>
          <cell r="N919" t="str">
            <v>1629</v>
          </cell>
          <cell r="O919" t="str">
            <v>Customer Serv Ctr Assoc (UN25)</v>
          </cell>
          <cell r="P919" t="str">
            <v>25</v>
          </cell>
          <cell r="Q919" t="str">
            <v>Nonexempt</v>
          </cell>
          <cell r="R919" t="str">
            <v>1998-12-01</v>
          </cell>
          <cell r="S919" t="str">
            <v/>
          </cell>
          <cell r="T919" t="str">
            <v>1998-12-01</v>
          </cell>
        </row>
        <row r="920">
          <cell r="A920" t="str">
            <v>Hackler,George E</v>
          </cell>
          <cell r="B920" t="str">
            <v>001072</v>
          </cell>
          <cell r="C920" t="str">
            <v>Full-Time</v>
          </cell>
          <cell r="D920" t="str">
            <v>UCU</v>
          </cell>
          <cell r="E920">
            <v>40</v>
          </cell>
          <cell r="F920" t="str">
            <v>5344</v>
          </cell>
          <cell r="G920" t="str">
            <v>Warrensburg Elec Network Ops</v>
          </cell>
          <cell r="H920" t="str">
            <v>USU</v>
          </cell>
          <cell r="I920" t="str">
            <v>OP</v>
          </cell>
          <cell r="J920" t="str">
            <v>MPMOE</v>
          </cell>
          <cell r="K920" t="str">
            <v>1097</v>
          </cell>
          <cell r="L920" t="str">
            <v>MO-Warrensburg</v>
          </cell>
          <cell r="M920" t="str">
            <v>MO</v>
          </cell>
          <cell r="N920" t="str">
            <v>U212</v>
          </cell>
          <cell r="O920" t="str">
            <v>Comb Lineman Serviceman</v>
          </cell>
          <cell r="P920" t="str">
            <v>24</v>
          </cell>
          <cell r="Q920" t="str">
            <v>Nonexempt</v>
          </cell>
          <cell r="R920" t="str">
            <v>1972-10-09</v>
          </cell>
          <cell r="S920" t="str">
            <v/>
          </cell>
          <cell r="T920" t="str">
            <v>1972-10-09</v>
          </cell>
        </row>
        <row r="921">
          <cell r="A921" t="str">
            <v>Haggard,Charlotte A</v>
          </cell>
          <cell r="B921" t="str">
            <v>010294</v>
          </cell>
          <cell r="C921" t="str">
            <v>Full-Time</v>
          </cell>
          <cell r="D921" t="str">
            <v>UCU</v>
          </cell>
          <cell r="E921">
            <v>40</v>
          </cell>
          <cell r="F921" t="str">
            <v>1004</v>
          </cell>
          <cell r="G921" t="str">
            <v>Greenwood - General</v>
          </cell>
          <cell r="H921" t="str">
            <v>USU</v>
          </cell>
          <cell r="I921" t="str">
            <v>PS</v>
          </cell>
          <cell r="J921" t="str">
            <v>MPMOE</v>
          </cell>
          <cell r="K921" t="str">
            <v>1079</v>
          </cell>
          <cell r="L921" t="str">
            <v>MO-Greenwood</v>
          </cell>
          <cell r="M921" t="str">
            <v>MO</v>
          </cell>
          <cell r="N921" t="str">
            <v>3173</v>
          </cell>
          <cell r="O921" t="str">
            <v>Asst Gas Turbine Administrator</v>
          </cell>
          <cell r="P921" t="str">
            <v>00</v>
          </cell>
          <cell r="Q921" t="str">
            <v>Nonexempt</v>
          </cell>
          <cell r="R921" t="str">
            <v>2003-12-08</v>
          </cell>
          <cell r="S921" t="str">
            <v/>
          </cell>
          <cell r="T921" t="str">
            <v>2003-12-08</v>
          </cell>
        </row>
        <row r="922">
          <cell r="A922" t="str">
            <v>Hagstrom,Galen D</v>
          </cell>
          <cell r="B922" t="str">
            <v>001786</v>
          </cell>
          <cell r="C922" t="str">
            <v>Full-Time</v>
          </cell>
          <cell r="D922" t="str">
            <v>UCU</v>
          </cell>
          <cell r="E922">
            <v>40</v>
          </cell>
          <cell r="F922" t="str">
            <v>5771</v>
          </cell>
          <cell r="G922" t="str">
            <v>NE Lincoln Region</v>
          </cell>
          <cell r="H922" t="str">
            <v>USU</v>
          </cell>
          <cell r="I922" t="str">
            <v>CS</v>
          </cell>
          <cell r="J922" t="str">
            <v>PNNEG</v>
          </cell>
          <cell r="K922" t="str">
            <v>1109</v>
          </cell>
          <cell r="L922" t="str">
            <v>NE-Lincoln</v>
          </cell>
          <cell r="M922" t="str">
            <v>NE</v>
          </cell>
          <cell r="N922" t="str">
            <v>1612</v>
          </cell>
          <cell r="O922" t="str">
            <v>Special Welder (UN25)</v>
          </cell>
          <cell r="P922" t="str">
            <v>25</v>
          </cell>
          <cell r="Q922" t="str">
            <v>Nonexempt</v>
          </cell>
          <cell r="R922" t="str">
            <v>1992-01-24</v>
          </cell>
          <cell r="S922" t="str">
            <v/>
          </cell>
          <cell r="T922" t="str">
            <v>1992-01-24</v>
          </cell>
        </row>
        <row r="923">
          <cell r="A923" t="str">
            <v>Haight,Joyce Ann</v>
          </cell>
          <cell r="B923" t="str">
            <v>003528</v>
          </cell>
          <cell r="C923" t="str">
            <v>Full-Time</v>
          </cell>
          <cell r="D923" t="str">
            <v>UCU</v>
          </cell>
          <cell r="E923">
            <v>40</v>
          </cell>
          <cell r="F923" t="str">
            <v>5763</v>
          </cell>
          <cell r="G923" t="str">
            <v>Billing Adjustments</v>
          </cell>
          <cell r="H923" t="str">
            <v>USU</v>
          </cell>
          <cell r="I923" t="str">
            <v>CI</v>
          </cell>
          <cell r="J923" t="str">
            <v>NETCO</v>
          </cell>
          <cell r="K923" t="str">
            <v>1000</v>
          </cell>
          <cell r="L923" t="str">
            <v>MO-Raytown</v>
          </cell>
          <cell r="M923" t="str">
            <v>MO</v>
          </cell>
          <cell r="N923" t="str">
            <v>2711</v>
          </cell>
          <cell r="O923" t="str">
            <v>Cust Svc Acct Svcs Specialist</v>
          </cell>
          <cell r="P923" t="str">
            <v>00</v>
          </cell>
          <cell r="Q923" t="str">
            <v>Nonexempt</v>
          </cell>
          <cell r="R923" t="str">
            <v>1978-08-16</v>
          </cell>
          <cell r="S923" t="str">
            <v/>
          </cell>
          <cell r="T923" t="str">
            <v>1978-08-16</v>
          </cell>
        </row>
        <row r="924">
          <cell r="A924" t="str">
            <v>Haines,Amber M</v>
          </cell>
          <cell r="B924" t="str">
            <v>010186</v>
          </cell>
          <cell r="C924" t="str">
            <v>Full-Time</v>
          </cell>
          <cell r="D924" t="str">
            <v>UCU</v>
          </cell>
          <cell r="E924">
            <v>40</v>
          </cell>
          <cell r="F924" t="str">
            <v>5702</v>
          </cell>
          <cell r="G924" t="str">
            <v>Customer Srv Ctr-Raytown</v>
          </cell>
          <cell r="H924" t="str">
            <v>USU</v>
          </cell>
          <cell r="I924" t="str">
            <v>CH</v>
          </cell>
          <cell r="J924" t="str">
            <v>NETCO</v>
          </cell>
          <cell r="K924" t="str">
            <v>1000</v>
          </cell>
          <cell r="L924" t="str">
            <v>MO-Raytown</v>
          </cell>
          <cell r="M924" t="str">
            <v>MO</v>
          </cell>
          <cell r="N924" t="str">
            <v>1047</v>
          </cell>
          <cell r="O924" t="str">
            <v>Customer Service Associate CC</v>
          </cell>
          <cell r="P924" t="str">
            <v>00</v>
          </cell>
          <cell r="Q924" t="str">
            <v>Nonexempt</v>
          </cell>
          <cell r="R924" t="str">
            <v>2003-09-08</v>
          </cell>
          <cell r="S924" t="str">
            <v/>
          </cell>
          <cell r="T924" t="str">
            <v>2003-09-08</v>
          </cell>
        </row>
        <row r="925">
          <cell r="A925" t="str">
            <v>Hale,James W</v>
          </cell>
          <cell r="B925" t="str">
            <v>008012</v>
          </cell>
          <cell r="C925" t="str">
            <v>Full-Time</v>
          </cell>
          <cell r="D925" t="str">
            <v>UCU</v>
          </cell>
          <cell r="E925">
            <v>40</v>
          </cell>
          <cell r="F925" t="str">
            <v>1060</v>
          </cell>
          <cell r="G925" t="str">
            <v>Lake Road Common</v>
          </cell>
          <cell r="H925" t="str">
            <v>USU</v>
          </cell>
          <cell r="I925" t="str">
            <v>PS</v>
          </cell>
          <cell r="J925" t="str">
            <v>SJMOE</v>
          </cell>
          <cell r="K925" t="str">
            <v>1279</v>
          </cell>
          <cell r="L925" t="str">
            <v>MO-St Joseph - Lake Road</v>
          </cell>
          <cell r="M925" t="str">
            <v>MO</v>
          </cell>
          <cell r="N925" t="str">
            <v>1786</v>
          </cell>
          <cell r="O925" t="str">
            <v>Operations Supervisor - Plant</v>
          </cell>
          <cell r="P925" t="str">
            <v>00</v>
          </cell>
          <cell r="Q925" t="str">
            <v>Exempt</v>
          </cell>
          <cell r="R925" t="str">
            <v>1992-07-15</v>
          </cell>
          <cell r="S925" t="str">
            <v/>
          </cell>
          <cell r="T925" t="str">
            <v>1992-07-15</v>
          </cell>
        </row>
        <row r="926">
          <cell r="A926" t="str">
            <v>Hale,Matthew D</v>
          </cell>
          <cell r="B926" t="str">
            <v>009930</v>
          </cell>
          <cell r="C926" t="str">
            <v>Full-Time</v>
          </cell>
          <cell r="D926" t="str">
            <v>UCU</v>
          </cell>
          <cell r="E926">
            <v>40</v>
          </cell>
          <cell r="F926" t="str">
            <v>4131</v>
          </cell>
          <cell r="G926" t="str">
            <v>Records Management</v>
          </cell>
          <cell r="H926" t="str">
            <v>ESF</v>
          </cell>
          <cell r="I926" t="str">
            <v>GC</v>
          </cell>
          <cell r="J926" t="str">
            <v>AQLCP</v>
          </cell>
          <cell r="K926" t="str">
            <v>1082</v>
          </cell>
          <cell r="L926" t="str">
            <v>MO-Kansas City-W Ninth</v>
          </cell>
          <cell r="M926" t="str">
            <v>MO</v>
          </cell>
          <cell r="N926" t="str">
            <v>2674</v>
          </cell>
          <cell r="O926" t="str">
            <v>Records Management Lead</v>
          </cell>
          <cell r="P926" t="str">
            <v>00</v>
          </cell>
          <cell r="Q926" t="str">
            <v>Nonexempt</v>
          </cell>
          <cell r="R926" t="str">
            <v>2002-11-27</v>
          </cell>
          <cell r="S926" t="str">
            <v/>
          </cell>
          <cell r="T926" t="str">
            <v>2002-11-27</v>
          </cell>
        </row>
        <row r="927">
          <cell r="A927" t="str">
            <v>Hall,John A</v>
          </cell>
          <cell r="B927" t="str">
            <v>001035</v>
          </cell>
          <cell r="C927" t="str">
            <v>Full-Time</v>
          </cell>
          <cell r="D927" t="str">
            <v>UCU</v>
          </cell>
          <cell r="E927">
            <v>40</v>
          </cell>
          <cell r="F927" t="str">
            <v>5907</v>
          </cell>
          <cell r="G927" t="str">
            <v>Lees Summit CS</v>
          </cell>
          <cell r="H927" t="str">
            <v>USU</v>
          </cell>
          <cell r="I927" t="str">
            <v>CS</v>
          </cell>
          <cell r="J927" t="str">
            <v>MPMOE</v>
          </cell>
          <cell r="K927" t="str">
            <v>1085</v>
          </cell>
          <cell r="L927" t="str">
            <v>MO-Lee's Summit-SE Hamblen Rd</v>
          </cell>
          <cell r="M927" t="str">
            <v>MO</v>
          </cell>
          <cell r="N927" t="str">
            <v>U201</v>
          </cell>
          <cell r="O927" t="str">
            <v>Customer Serviceman</v>
          </cell>
          <cell r="P927" t="str">
            <v>24</v>
          </cell>
          <cell r="Q927" t="str">
            <v>Nonexempt</v>
          </cell>
          <cell r="R927" t="str">
            <v>1971-09-27</v>
          </cell>
          <cell r="S927" t="str">
            <v/>
          </cell>
          <cell r="T927" t="str">
            <v>1971-09-27</v>
          </cell>
        </row>
        <row r="928">
          <cell r="A928" t="str">
            <v>Hall,Randall K</v>
          </cell>
          <cell r="B928" t="str">
            <v>000365</v>
          </cell>
          <cell r="C928" t="str">
            <v>Full-Time</v>
          </cell>
          <cell r="D928" t="str">
            <v>UCU</v>
          </cell>
          <cell r="E928">
            <v>40</v>
          </cell>
          <cell r="F928" t="str">
            <v>1018</v>
          </cell>
          <cell r="G928" t="str">
            <v>Pueblo Unit #6</v>
          </cell>
          <cell r="H928" t="str">
            <v>USU</v>
          </cell>
          <cell r="I928" t="str">
            <v>PS</v>
          </cell>
          <cell r="J928" t="str">
            <v>WPCOE</v>
          </cell>
          <cell r="K928" t="str">
            <v>1011</v>
          </cell>
          <cell r="L928" t="str">
            <v>CO-Pueblo-S Victoria Ave</v>
          </cell>
          <cell r="M928" t="str">
            <v>CO</v>
          </cell>
          <cell r="N928" t="str">
            <v>1802</v>
          </cell>
          <cell r="O928" t="str">
            <v>Mgr Power Plant</v>
          </cell>
          <cell r="P928" t="str">
            <v>00</v>
          </cell>
          <cell r="Q928" t="str">
            <v>Exempt</v>
          </cell>
          <cell r="R928" t="str">
            <v>1978-06-05</v>
          </cell>
          <cell r="S928" t="str">
            <v/>
          </cell>
          <cell r="T928" t="str">
            <v>1978-06-05</v>
          </cell>
        </row>
        <row r="929">
          <cell r="A929" t="str">
            <v>Hall,Tina M</v>
          </cell>
          <cell r="B929" t="str">
            <v>003194</v>
          </cell>
          <cell r="C929" t="str">
            <v>Full-Time</v>
          </cell>
          <cell r="D929" t="str">
            <v>UCU</v>
          </cell>
          <cell r="E929">
            <v>40</v>
          </cell>
          <cell r="F929" t="str">
            <v>4177</v>
          </cell>
          <cell r="G929" t="str">
            <v>Corp Accounting &amp; System Admin</v>
          </cell>
          <cell r="H929" t="str">
            <v>ESF</v>
          </cell>
          <cell r="I929" t="str">
            <v>AT</v>
          </cell>
          <cell r="J929" t="str">
            <v>AQLCP</v>
          </cell>
          <cell r="K929" t="str">
            <v>1082</v>
          </cell>
          <cell r="L929" t="str">
            <v>MO-Kansas City-W Ninth</v>
          </cell>
          <cell r="M929" t="str">
            <v>MO</v>
          </cell>
          <cell r="N929" t="str">
            <v>3061</v>
          </cell>
          <cell r="O929" t="str">
            <v>Financial Applications Spec</v>
          </cell>
          <cell r="P929" t="str">
            <v>00</v>
          </cell>
          <cell r="Q929" t="str">
            <v>Exempt</v>
          </cell>
          <cell r="R929" t="str">
            <v>1998-06-30</v>
          </cell>
          <cell r="S929" t="str">
            <v/>
          </cell>
          <cell r="T929" t="str">
            <v>1998-06-30</v>
          </cell>
        </row>
        <row r="930">
          <cell r="A930" t="str">
            <v>Hall,William E</v>
          </cell>
          <cell r="B930" t="str">
            <v>003454</v>
          </cell>
          <cell r="C930" t="str">
            <v>Full-Time</v>
          </cell>
          <cell r="D930" t="str">
            <v>UCU</v>
          </cell>
          <cell r="E930">
            <v>40</v>
          </cell>
          <cell r="F930" t="str">
            <v>5333</v>
          </cell>
          <cell r="G930" t="str">
            <v>Lee's Summit 1 Elec Netwrk Ops</v>
          </cell>
          <cell r="H930" t="str">
            <v>USU</v>
          </cell>
          <cell r="I930" t="str">
            <v>OP</v>
          </cell>
          <cell r="J930" t="str">
            <v>MPMOE</v>
          </cell>
          <cell r="K930" t="str">
            <v>1085</v>
          </cell>
          <cell r="L930" t="str">
            <v>MO-Lee's Summit-SE Hamblen Rd</v>
          </cell>
          <cell r="M930" t="str">
            <v>MO</v>
          </cell>
          <cell r="N930" t="str">
            <v>3087</v>
          </cell>
          <cell r="O930" t="str">
            <v>Operations Supv Field</v>
          </cell>
          <cell r="P930" t="str">
            <v>00</v>
          </cell>
          <cell r="Q930" t="str">
            <v>Exempt</v>
          </cell>
          <cell r="R930" t="str">
            <v>1985-03-04</v>
          </cell>
          <cell r="S930" t="str">
            <v/>
          </cell>
          <cell r="T930" t="str">
            <v>1985-03-04</v>
          </cell>
        </row>
        <row r="931">
          <cell r="A931" t="str">
            <v>Hallman,Judith A</v>
          </cell>
          <cell r="B931" t="str">
            <v>003324</v>
          </cell>
          <cell r="C931" t="str">
            <v>Full-Time</v>
          </cell>
          <cell r="D931" t="str">
            <v>UCU</v>
          </cell>
          <cell r="E931">
            <v>40</v>
          </cell>
          <cell r="F931" t="str">
            <v>5710</v>
          </cell>
          <cell r="G931" t="str">
            <v>Credit and Collections</v>
          </cell>
          <cell r="H931" t="str">
            <v>USU</v>
          </cell>
          <cell r="I931" t="str">
            <v>CI</v>
          </cell>
          <cell r="J931" t="str">
            <v>NETCO</v>
          </cell>
          <cell r="K931" t="str">
            <v>1000</v>
          </cell>
          <cell r="L931" t="str">
            <v>MO-Raytown</v>
          </cell>
          <cell r="M931" t="str">
            <v>MO</v>
          </cell>
          <cell r="N931" t="str">
            <v>1067</v>
          </cell>
          <cell r="O931" t="str">
            <v>Assoc Cust Svc Acct Svcs I</v>
          </cell>
          <cell r="P931" t="str">
            <v>00</v>
          </cell>
          <cell r="Q931" t="str">
            <v>Nonexempt</v>
          </cell>
          <cell r="R931" t="str">
            <v>1998-01-06</v>
          </cell>
          <cell r="S931" t="str">
            <v/>
          </cell>
          <cell r="T931" t="str">
            <v>1998-01-06</v>
          </cell>
        </row>
        <row r="932">
          <cell r="A932" t="str">
            <v>Halter Jr,Eddy J</v>
          </cell>
          <cell r="B932" t="str">
            <v>002867</v>
          </cell>
          <cell r="C932" t="str">
            <v>Full-Time</v>
          </cell>
          <cell r="D932" t="str">
            <v>UCU</v>
          </cell>
          <cell r="E932">
            <v>40</v>
          </cell>
          <cell r="F932" t="str">
            <v>5567</v>
          </cell>
          <cell r="G932" t="str">
            <v>Procurement</v>
          </cell>
          <cell r="H932" t="str">
            <v>USU</v>
          </cell>
          <cell r="I932" t="str">
            <v>SM</v>
          </cell>
          <cell r="J932" t="str">
            <v>NETCO</v>
          </cell>
          <cell r="K932" t="str">
            <v>1082</v>
          </cell>
          <cell r="L932" t="str">
            <v>MO-Kansas City-W Ninth</v>
          </cell>
          <cell r="M932" t="str">
            <v>MO</v>
          </cell>
          <cell r="N932" t="str">
            <v>2223</v>
          </cell>
          <cell r="O932" t="str">
            <v>Dir Accounting Finance</v>
          </cell>
          <cell r="P932" t="str">
            <v>00</v>
          </cell>
          <cell r="Q932" t="str">
            <v>Exempt</v>
          </cell>
          <cell r="R932" t="str">
            <v>1990-05-07</v>
          </cell>
          <cell r="S932" t="str">
            <v/>
          </cell>
          <cell r="T932" t="str">
            <v>1990-05-07</v>
          </cell>
        </row>
        <row r="933">
          <cell r="A933" t="str">
            <v>Haltom,Timothy C</v>
          </cell>
          <cell r="B933" t="str">
            <v>010316</v>
          </cell>
          <cell r="C933" t="str">
            <v>Full-Time</v>
          </cell>
          <cell r="D933" t="str">
            <v>UCU</v>
          </cell>
          <cell r="E933">
            <v>40</v>
          </cell>
          <cell r="F933" t="str">
            <v>5832</v>
          </cell>
          <cell r="G933" t="str">
            <v>Rochester</v>
          </cell>
          <cell r="H933" t="str">
            <v>USU</v>
          </cell>
          <cell r="I933" t="str">
            <v>CS</v>
          </cell>
          <cell r="J933" t="str">
            <v>PNMNG</v>
          </cell>
          <cell r="K933" t="str">
            <v>1068</v>
          </cell>
          <cell r="L933" t="str">
            <v>MN-Rochester</v>
          </cell>
          <cell r="M933" t="str">
            <v>MN</v>
          </cell>
          <cell r="N933" t="str">
            <v>1531</v>
          </cell>
          <cell r="O933" t="str">
            <v>Meter Reader</v>
          </cell>
          <cell r="P933" t="str">
            <v>00</v>
          </cell>
          <cell r="Q933" t="str">
            <v>Nonexempt</v>
          </cell>
          <cell r="R933" t="str">
            <v>2004-01-05</v>
          </cell>
          <cell r="S933" t="str">
            <v/>
          </cell>
          <cell r="T933" t="str">
            <v>2004-01-05</v>
          </cell>
        </row>
        <row r="934">
          <cell r="A934" t="str">
            <v>Hambsch,Eric W</v>
          </cell>
          <cell r="B934" t="str">
            <v>011077</v>
          </cell>
          <cell r="C934" t="str">
            <v>Full-Time</v>
          </cell>
          <cell r="D934" t="str">
            <v>UCU</v>
          </cell>
          <cell r="E934">
            <v>40</v>
          </cell>
          <cell r="F934" t="str">
            <v>5347</v>
          </cell>
          <cell r="G934" t="str">
            <v>Sedalia Elec Network Ops</v>
          </cell>
          <cell r="H934" t="str">
            <v>USU</v>
          </cell>
          <cell r="I934" t="str">
            <v>OP</v>
          </cell>
          <cell r="J934" t="str">
            <v>MPMOE</v>
          </cell>
          <cell r="K934" t="str">
            <v>1094</v>
          </cell>
          <cell r="L934" t="str">
            <v>MO-Sedalia</v>
          </cell>
          <cell r="M934" t="str">
            <v>MO</v>
          </cell>
          <cell r="N934" t="str">
            <v>U2476</v>
          </cell>
          <cell r="O934" t="str">
            <v>SMR Grdm 1st 6mo B 6/21/97</v>
          </cell>
          <cell r="P934" t="str">
            <v>24</v>
          </cell>
          <cell r="Q934" t="str">
            <v>Nonexempt</v>
          </cell>
          <cell r="R934" t="str">
            <v>2006-05-31</v>
          </cell>
          <cell r="S934" t="str">
            <v/>
          </cell>
          <cell r="T934" t="str">
            <v>2006-05-31</v>
          </cell>
        </row>
        <row r="935">
          <cell r="A935" t="str">
            <v>Hamby,Tom L</v>
          </cell>
          <cell r="B935" t="str">
            <v>001458</v>
          </cell>
          <cell r="C935" t="str">
            <v>Full-Time</v>
          </cell>
          <cell r="D935" t="str">
            <v>UCU</v>
          </cell>
          <cell r="E935">
            <v>40</v>
          </cell>
          <cell r="F935" t="str">
            <v>5384</v>
          </cell>
          <cell r="G935" t="str">
            <v>Wichita Gas Field Svcs</v>
          </cell>
          <cell r="H935" t="str">
            <v>USU</v>
          </cell>
          <cell r="I935" t="str">
            <v>OP</v>
          </cell>
          <cell r="J935" t="str">
            <v>PNKSG</v>
          </cell>
          <cell r="K935" t="str">
            <v>1048</v>
          </cell>
          <cell r="L935" t="str">
            <v>KS-Wichita-S Hoover</v>
          </cell>
          <cell r="M935" t="str">
            <v>KS</v>
          </cell>
          <cell r="N935" t="str">
            <v>1527</v>
          </cell>
          <cell r="O935" t="str">
            <v>Lead Field Measurement Tech</v>
          </cell>
          <cell r="P935" t="str">
            <v>00</v>
          </cell>
          <cell r="Q935" t="str">
            <v>Nonexempt</v>
          </cell>
          <cell r="R935" t="str">
            <v>1970-02-28</v>
          </cell>
          <cell r="S935" t="str">
            <v/>
          </cell>
          <cell r="T935" t="str">
            <v>1965-01-28</v>
          </cell>
        </row>
        <row r="936">
          <cell r="A936" t="str">
            <v>Hamik,Courtney A</v>
          </cell>
          <cell r="B936" t="str">
            <v>001369</v>
          </cell>
          <cell r="C936" t="str">
            <v>Full-Time</v>
          </cell>
          <cell r="D936" t="str">
            <v>UCU</v>
          </cell>
          <cell r="E936">
            <v>40</v>
          </cell>
          <cell r="F936" t="str">
            <v>5715</v>
          </cell>
          <cell r="G936" t="str">
            <v>Field Resources Center-Lincoln</v>
          </cell>
          <cell r="H936" t="str">
            <v>USU</v>
          </cell>
          <cell r="I936" t="str">
            <v>FR</v>
          </cell>
          <cell r="J936" t="str">
            <v>NETCO</v>
          </cell>
          <cell r="K936" t="str">
            <v>1109</v>
          </cell>
          <cell r="L936" t="str">
            <v>NE-Lincoln</v>
          </cell>
          <cell r="M936" t="str">
            <v>NE</v>
          </cell>
          <cell r="N936" t="str">
            <v>2955</v>
          </cell>
          <cell r="O936" t="str">
            <v>Field Resource Associate</v>
          </cell>
          <cell r="P936" t="str">
            <v>00</v>
          </cell>
          <cell r="Q936" t="str">
            <v>Nonexempt</v>
          </cell>
          <cell r="R936" t="str">
            <v>1998-04-20</v>
          </cell>
          <cell r="S936" t="str">
            <v/>
          </cell>
          <cell r="T936" t="str">
            <v>1998-04-20</v>
          </cell>
        </row>
        <row r="937">
          <cell r="A937" t="str">
            <v>Hamilton,Jeffry D</v>
          </cell>
          <cell r="B937" t="str">
            <v>000414</v>
          </cell>
          <cell r="C937" t="str">
            <v>Full-Time</v>
          </cell>
          <cell r="D937" t="str">
            <v>UCU</v>
          </cell>
          <cell r="E937">
            <v>40</v>
          </cell>
          <cell r="F937" t="str">
            <v>5306</v>
          </cell>
          <cell r="G937" t="str">
            <v>Canon City Elec Network Ops</v>
          </cell>
          <cell r="H937" t="str">
            <v>USU</v>
          </cell>
          <cell r="I937" t="str">
            <v>OP</v>
          </cell>
          <cell r="J937" t="str">
            <v>WPCOE</v>
          </cell>
          <cell r="K937" t="str">
            <v>1004</v>
          </cell>
          <cell r="L937" t="str">
            <v>CO-Canon City-Utility Dr</v>
          </cell>
          <cell r="M937" t="str">
            <v>CO</v>
          </cell>
          <cell r="N937" t="str">
            <v>1672</v>
          </cell>
          <cell r="O937" t="str">
            <v>Line Serviceman (UN21)</v>
          </cell>
          <cell r="P937" t="str">
            <v>21</v>
          </cell>
          <cell r="Q937" t="str">
            <v>Nonexempt</v>
          </cell>
          <cell r="R937" t="str">
            <v>1985-07-17</v>
          </cell>
          <cell r="S937" t="str">
            <v/>
          </cell>
          <cell r="T937" t="str">
            <v>1985-07-17</v>
          </cell>
        </row>
        <row r="938">
          <cell r="A938" t="str">
            <v>Hamiter,Gary D</v>
          </cell>
          <cell r="B938" t="str">
            <v>000775</v>
          </cell>
          <cell r="C938" t="str">
            <v>Full-Time</v>
          </cell>
          <cell r="D938" t="str">
            <v>UCU</v>
          </cell>
          <cell r="E938">
            <v>40</v>
          </cell>
          <cell r="F938" t="str">
            <v>5344</v>
          </cell>
          <cell r="G938" t="str">
            <v>Warrensburg Elec Network Ops</v>
          </cell>
          <cell r="H938" t="str">
            <v>USU</v>
          </cell>
          <cell r="I938" t="str">
            <v>OP</v>
          </cell>
          <cell r="J938" t="str">
            <v>MPMOE</v>
          </cell>
          <cell r="K938" t="str">
            <v>1097</v>
          </cell>
          <cell r="L938" t="str">
            <v>MO-Warrensburg</v>
          </cell>
          <cell r="M938" t="str">
            <v>MO</v>
          </cell>
          <cell r="N938" t="str">
            <v>U2503</v>
          </cell>
          <cell r="O938" t="str">
            <v>Local Maintenance Man 3rd yr</v>
          </cell>
          <cell r="P938" t="str">
            <v>24</v>
          </cell>
          <cell r="Q938" t="str">
            <v>Nonexempt</v>
          </cell>
          <cell r="R938" t="str">
            <v>1988-06-06</v>
          </cell>
          <cell r="S938" t="str">
            <v/>
          </cell>
          <cell r="T938" t="str">
            <v>1988-06-06</v>
          </cell>
        </row>
        <row r="939">
          <cell r="A939" t="str">
            <v>Hamling,Jeffrey L</v>
          </cell>
          <cell r="B939" t="str">
            <v>002132</v>
          </cell>
          <cell r="C939" t="str">
            <v>Full-Time</v>
          </cell>
          <cell r="D939" t="str">
            <v>UCU</v>
          </cell>
          <cell r="E939">
            <v>40</v>
          </cell>
          <cell r="F939" t="str">
            <v>5452</v>
          </cell>
          <cell r="G939" t="str">
            <v>Iowa Council Bluffs Net Ops</v>
          </cell>
          <cell r="H939" t="str">
            <v>USU</v>
          </cell>
          <cell r="I939" t="str">
            <v>OP</v>
          </cell>
          <cell r="J939" t="str">
            <v>PNIAG</v>
          </cell>
          <cell r="K939" t="str">
            <v>1015</v>
          </cell>
          <cell r="L939" t="str">
            <v>IA-Council Bluffs-W Broadway</v>
          </cell>
          <cell r="M939" t="str">
            <v>IA</v>
          </cell>
          <cell r="N939" t="str">
            <v>3107</v>
          </cell>
          <cell r="O939" t="str">
            <v>Operations Technician (UN28)</v>
          </cell>
          <cell r="P939" t="str">
            <v>28</v>
          </cell>
          <cell r="Q939" t="str">
            <v>Nonexempt</v>
          </cell>
          <cell r="R939" t="str">
            <v>1994-06-01</v>
          </cell>
          <cell r="S939" t="str">
            <v/>
          </cell>
          <cell r="T939" t="str">
            <v>1994-06-01</v>
          </cell>
        </row>
        <row r="940">
          <cell r="A940" t="str">
            <v>Hammack,Matthew L</v>
          </cell>
          <cell r="B940" t="str">
            <v>009999</v>
          </cell>
          <cell r="C940" t="str">
            <v>Full-Time</v>
          </cell>
          <cell r="D940" t="str">
            <v>UCU</v>
          </cell>
          <cell r="E940">
            <v>40</v>
          </cell>
          <cell r="F940" t="str">
            <v>1034</v>
          </cell>
          <cell r="G940" t="str">
            <v>WPE CO Generation Maint</v>
          </cell>
          <cell r="H940" t="str">
            <v>USU</v>
          </cell>
          <cell r="I940" t="str">
            <v>PS</v>
          </cell>
          <cell r="J940" t="str">
            <v>WPCOE</v>
          </cell>
          <cell r="K940" t="str">
            <v>1002</v>
          </cell>
          <cell r="L940" t="str">
            <v>CO-Canon City-W 50 Hwy</v>
          </cell>
          <cell r="M940" t="str">
            <v>CO</v>
          </cell>
          <cell r="N940" t="str">
            <v>1685</v>
          </cell>
          <cell r="O940" t="str">
            <v>Electrician Prod Elec (UN21)</v>
          </cell>
          <cell r="P940" t="str">
            <v>21</v>
          </cell>
          <cell r="Q940" t="str">
            <v>Nonexempt</v>
          </cell>
          <cell r="R940" t="str">
            <v>2003-02-03</v>
          </cell>
          <cell r="S940" t="str">
            <v/>
          </cell>
          <cell r="T940" t="str">
            <v>2003-02-03</v>
          </cell>
        </row>
        <row r="941">
          <cell r="A941" t="str">
            <v>Hammel,Carl E</v>
          </cell>
          <cell r="B941" t="str">
            <v>000453</v>
          </cell>
          <cell r="C941" t="str">
            <v>Full-Time</v>
          </cell>
          <cell r="D941" t="str">
            <v>UCU</v>
          </cell>
          <cell r="E941">
            <v>40</v>
          </cell>
          <cell r="F941" t="str">
            <v>1034</v>
          </cell>
          <cell r="G941" t="str">
            <v>WPE CO Generation Maint</v>
          </cell>
          <cell r="H941" t="str">
            <v>USU</v>
          </cell>
          <cell r="I941" t="str">
            <v>PS</v>
          </cell>
          <cell r="J941" t="str">
            <v>WPCOE</v>
          </cell>
          <cell r="K941" t="str">
            <v>1011</v>
          </cell>
          <cell r="L941" t="str">
            <v>CO-Pueblo-S Victoria Ave</v>
          </cell>
          <cell r="M941" t="str">
            <v>CO</v>
          </cell>
          <cell r="N941" t="str">
            <v>1692</v>
          </cell>
          <cell r="O941" t="str">
            <v>Master Prod Mechanic II (UN21)</v>
          </cell>
          <cell r="P941" t="str">
            <v>21</v>
          </cell>
          <cell r="Q941" t="str">
            <v>Nonexempt</v>
          </cell>
          <cell r="R941" t="str">
            <v>1991-08-05</v>
          </cell>
          <cell r="S941" t="str">
            <v/>
          </cell>
          <cell r="T941" t="str">
            <v>1991-08-05</v>
          </cell>
        </row>
        <row r="942">
          <cell r="A942" t="str">
            <v>Hammer,Dennis D</v>
          </cell>
          <cell r="B942" t="str">
            <v>007843</v>
          </cell>
          <cell r="C942" t="str">
            <v>Full-Time</v>
          </cell>
          <cell r="D942" t="str">
            <v>UCU</v>
          </cell>
          <cell r="E942">
            <v>40</v>
          </cell>
          <cell r="F942" t="str">
            <v>5036</v>
          </cell>
          <cell r="G942" t="str">
            <v>Sys Protect Const&amp;Maint-SJLP</v>
          </cell>
          <cell r="H942" t="str">
            <v>USU</v>
          </cell>
          <cell r="I942" t="str">
            <v>TS</v>
          </cell>
          <cell r="J942" t="str">
            <v>SJMOE</v>
          </cell>
          <cell r="K942" t="str">
            <v>1278</v>
          </cell>
          <cell r="L942" t="str">
            <v>MO-St Joseph - Atchison</v>
          </cell>
          <cell r="M942" t="str">
            <v>MO</v>
          </cell>
          <cell r="N942" t="str">
            <v>S4008</v>
          </cell>
          <cell r="O942" t="str">
            <v>Relay Technician Grade 1</v>
          </cell>
          <cell r="P942" t="str">
            <v>13</v>
          </cell>
          <cell r="Q942" t="str">
            <v>Nonexempt</v>
          </cell>
          <cell r="R942" t="str">
            <v>2000-10-23</v>
          </cell>
          <cell r="S942" t="str">
            <v/>
          </cell>
          <cell r="T942" t="str">
            <v>2000-10-23</v>
          </cell>
        </row>
        <row r="943">
          <cell r="A943" t="str">
            <v>Hammer,Scott C</v>
          </cell>
          <cell r="B943" t="str">
            <v>000903</v>
          </cell>
          <cell r="C943" t="str">
            <v>Full-Time</v>
          </cell>
          <cell r="D943" t="str">
            <v>UCU</v>
          </cell>
          <cell r="E943">
            <v>40</v>
          </cell>
          <cell r="F943" t="str">
            <v>5337</v>
          </cell>
          <cell r="G943" t="str">
            <v>Belton 1 Elect Field Ops</v>
          </cell>
          <cell r="H943" t="str">
            <v>USU</v>
          </cell>
          <cell r="I943" t="str">
            <v>OP</v>
          </cell>
          <cell r="J943" t="str">
            <v>MPMOE</v>
          </cell>
          <cell r="K943" t="str">
            <v>1074</v>
          </cell>
          <cell r="L943" t="str">
            <v>MO-Belton</v>
          </cell>
          <cell r="M943" t="str">
            <v>MO</v>
          </cell>
          <cell r="N943" t="str">
            <v>U208</v>
          </cell>
          <cell r="O943" t="str">
            <v>Journeyman Lineman</v>
          </cell>
          <cell r="P943" t="str">
            <v>24</v>
          </cell>
          <cell r="Q943" t="str">
            <v>Nonexempt</v>
          </cell>
          <cell r="R943" t="str">
            <v>1990-06-11</v>
          </cell>
          <cell r="S943" t="str">
            <v/>
          </cell>
          <cell r="T943" t="str">
            <v>1990-06-11</v>
          </cell>
        </row>
        <row r="944">
          <cell r="A944" t="str">
            <v>Hammes,Michael J</v>
          </cell>
          <cell r="B944" t="str">
            <v>000032</v>
          </cell>
          <cell r="C944" t="str">
            <v>Full-Time</v>
          </cell>
          <cell r="D944" t="str">
            <v>UCU</v>
          </cell>
          <cell r="E944">
            <v>40</v>
          </cell>
          <cell r="F944" t="str">
            <v>5824</v>
          </cell>
          <cell r="G944" t="str">
            <v>Thief River Falls</v>
          </cell>
          <cell r="H944" t="str">
            <v>USU</v>
          </cell>
          <cell r="I944" t="str">
            <v>CS</v>
          </cell>
          <cell r="J944" t="str">
            <v>NMMNG</v>
          </cell>
          <cell r="K944" t="str">
            <v>1072</v>
          </cell>
          <cell r="L944" t="str">
            <v>MN-Wadena</v>
          </cell>
          <cell r="M944" t="str">
            <v>MN</v>
          </cell>
          <cell r="N944" t="str">
            <v>1594</v>
          </cell>
          <cell r="O944" t="str">
            <v>Service Tech Class 1 (UN26)</v>
          </cell>
          <cell r="P944" t="str">
            <v>26</v>
          </cell>
          <cell r="Q944" t="str">
            <v>Nonexempt</v>
          </cell>
          <cell r="R944" t="str">
            <v>1976-03-15</v>
          </cell>
          <cell r="S944" t="str">
            <v/>
          </cell>
          <cell r="T944" t="str">
            <v>1976-03-15</v>
          </cell>
        </row>
        <row r="945">
          <cell r="A945" t="str">
            <v>Hammond,Barbara E</v>
          </cell>
          <cell r="B945" t="str">
            <v>008690</v>
          </cell>
          <cell r="C945" t="str">
            <v>Full-Time</v>
          </cell>
          <cell r="D945" t="str">
            <v>UCU</v>
          </cell>
          <cell r="E945">
            <v>40</v>
          </cell>
          <cell r="F945" t="str">
            <v>5763</v>
          </cell>
          <cell r="G945" t="str">
            <v>Billing Adjustments</v>
          </cell>
          <cell r="H945" t="str">
            <v>USU</v>
          </cell>
          <cell r="I945" t="str">
            <v>CI</v>
          </cell>
          <cell r="J945" t="str">
            <v>NETCO</v>
          </cell>
          <cell r="K945" t="str">
            <v>1000</v>
          </cell>
          <cell r="L945" t="str">
            <v>MO-Raytown</v>
          </cell>
          <cell r="M945" t="str">
            <v>MO</v>
          </cell>
          <cell r="N945" t="str">
            <v>1067</v>
          </cell>
          <cell r="O945" t="str">
            <v>Assoc Cust Svc Acct Svcs I</v>
          </cell>
          <cell r="P945" t="str">
            <v>00</v>
          </cell>
          <cell r="Q945" t="str">
            <v>Nonexempt</v>
          </cell>
          <cell r="R945" t="str">
            <v>2001-10-08</v>
          </cell>
          <cell r="S945" t="str">
            <v/>
          </cell>
          <cell r="T945" t="str">
            <v>2001-10-08</v>
          </cell>
        </row>
        <row r="946">
          <cell r="A946" t="str">
            <v>Hammond,Glenda S</v>
          </cell>
          <cell r="B946" t="str">
            <v>002783</v>
          </cell>
          <cell r="C946" t="str">
            <v>Full-Time</v>
          </cell>
          <cell r="D946" t="str">
            <v>UCU</v>
          </cell>
          <cell r="E946">
            <v>40</v>
          </cell>
          <cell r="F946" t="str">
            <v>6327</v>
          </cell>
          <cell r="G946" t="str">
            <v>HR Networks</v>
          </cell>
          <cell r="H946" t="str">
            <v>USU</v>
          </cell>
          <cell r="I946" t="str">
            <v>HR</v>
          </cell>
          <cell r="J946" t="str">
            <v>NETCO</v>
          </cell>
          <cell r="K946" t="str">
            <v>1000</v>
          </cell>
          <cell r="L946" t="str">
            <v>MO-Raytown</v>
          </cell>
          <cell r="M946" t="str">
            <v>MO</v>
          </cell>
          <cell r="N946" t="str">
            <v>2986</v>
          </cell>
          <cell r="O946" t="str">
            <v>Sr Mgr Human Resources</v>
          </cell>
          <cell r="P946" t="str">
            <v>00</v>
          </cell>
          <cell r="Q946" t="str">
            <v>Exempt</v>
          </cell>
          <cell r="R946" t="str">
            <v>1971-06-08</v>
          </cell>
          <cell r="S946" t="str">
            <v/>
          </cell>
          <cell r="T946" t="str">
            <v>1971-06-08</v>
          </cell>
        </row>
        <row r="947">
          <cell r="A947" t="str">
            <v>Hammond,Mindy L</v>
          </cell>
          <cell r="B947" t="str">
            <v>011012</v>
          </cell>
          <cell r="C947" t="str">
            <v>Full-Time</v>
          </cell>
          <cell r="D947" t="str">
            <v>UCU</v>
          </cell>
          <cell r="E947">
            <v>40</v>
          </cell>
          <cell r="F947" t="str">
            <v>5702</v>
          </cell>
          <cell r="G947" t="str">
            <v>Customer Srv Ctr-Raytown</v>
          </cell>
          <cell r="H947" t="str">
            <v>USU</v>
          </cell>
          <cell r="I947" t="str">
            <v>CH</v>
          </cell>
          <cell r="J947" t="str">
            <v>NETCO</v>
          </cell>
          <cell r="K947" t="str">
            <v>1000</v>
          </cell>
          <cell r="L947" t="str">
            <v>MO-Raytown</v>
          </cell>
          <cell r="M947" t="str">
            <v>MO</v>
          </cell>
          <cell r="N947" t="str">
            <v>1047</v>
          </cell>
          <cell r="O947" t="str">
            <v>Customer Service Associate CC</v>
          </cell>
          <cell r="P947" t="str">
            <v>00</v>
          </cell>
          <cell r="Q947" t="str">
            <v>Nonexempt</v>
          </cell>
          <cell r="R947" t="str">
            <v>2006-03-20</v>
          </cell>
          <cell r="S947" t="str">
            <v/>
          </cell>
          <cell r="T947" t="str">
            <v>2006-03-20</v>
          </cell>
        </row>
        <row r="948">
          <cell r="A948" t="str">
            <v>Hammond,Ralph E</v>
          </cell>
          <cell r="B948" t="str">
            <v>003481</v>
          </cell>
          <cell r="C948" t="str">
            <v>Full-Time</v>
          </cell>
          <cell r="D948" t="str">
            <v>UCU</v>
          </cell>
          <cell r="E948">
            <v>40</v>
          </cell>
          <cell r="F948" t="str">
            <v>6164</v>
          </cell>
          <cell r="G948" t="str">
            <v>MO Elect Subst Constr</v>
          </cell>
          <cell r="H948" t="str">
            <v>USU</v>
          </cell>
          <cell r="I948" t="str">
            <v>TS</v>
          </cell>
          <cell r="J948" t="str">
            <v>MPMOE</v>
          </cell>
          <cell r="K948" t="str">
            <v>1090</v>
          </cell>
          <cell r="L948" t="str">
            <v>MO-Oak Grove</v>
          </cell>
          <cell r="M948" t="str">
            <v>MO</v>
          </cell>
          <cell r="N948" t="str">
            <v>3087</v>
          </cell>
          <cell r="O948" t="str">
            <v>Operations Supv Field</v>
          </cell>
          <cell r="P948" t="str">
            <v>00</v>
          </cell>
          <cell r="Q948" t="str">
            <v>Exempt</v>
          </cell>
          <cell r="R948" t="str">
            <v>1972-03-02</v>
          </cell>
          <cell r="S948" t="str">
            <v/>
          </cell>
          <cell r="T948" t="str">
            <v>1972-03-02</v>
          </cell>
        </row>
        <row r="949">
          <cell r="A949" t="str">
            <v>Hampton,Roy D</v>
          </cell>
          <cell r="B949" t="str">
            <v>010588</v>
          </cell>
          <cell r="C949" t="str">
            <v>Full-Time</v>
          </cell>
          <cell r="D949" t="str">
            <v>UCU</v>
          </cell>
          <cell r="E949">
            <v>40</v>
          </cell>
          <cell r="F949" t="str">
            <v>5313</v>
          </cell>
          <cell r="G949" t="str">
            <v>Southwest KS Elec Network Ops</v>
          </cell>
          <cell r="H949" t="str">
            <v>USU</v>
          </cell>
          <cell r="I949" t="str">
            <v>OP</v>
          </cell>
          <cell r="J949" t="str">
            <v>WPKSE</v>
          </cell>
          <cell r="K949" t="str">
            <v>1272</v>
          </cell>
          <cell r="L949" t="str">
            <v>KS-Dodge City-W Frontview</v>
          </cell>
          <cell r="M949" t="str">
            <v>KS</v>
          </cell>
          <cell r="N949" t="str">
            <v>2540</v>
          </cell>
          <cell r="O949" t="str">
            <v>Service Rep (UN22)</v>
          </cell>
          <cell r="P949" t="str">
            <v>22</v>
          </cell>
          <cell r="Q949" t="str">
            <v>Nonexempt</v>
          </cell>
          <cell r="R949" t="str">
            <v>2004-09-20</v>
          </cell>
          <cell r="S949" t="str">
            <v/>
          </cell>
          <cell r="T949" t="str">
            <v>2004-09-20</v>
          </cell>
        </row>
        <row r="950">
          <cell r="A950" t="str">
            <v>Hancock,Patrick J</v>
          </cell>
          <cell r="B950" t="str">
            <v>007741</v>
          </cell>
          <cell r="C950" t="str">
            <v>Full-Time</v>
          </cell>
          <cell r="D950" t="str">
            <v>UCU</v>
          </cell>
          <cell r="E950">
            <v>40</v>
          </cell>
          <cell r="F950" t="str">
            <v>5460</v>
          </cell>
          <cell r="G950" t="str">
            <v>Iowa Dubuque Net Ops</v>
          </cell>
          <cell r="H950" t="str">
            <v>USU</v>
          </cell>
          <cell r="I950" t="str">
            <v>OP</v>
          </cell>
          <cell r="J950" t="str">
            <v>PNIAG</v>
          </cell>
          <cell r="K950" t="str">
            <v>1019</v>
          </cell>
          <cell r="L950" t="str">
            <v>IA-Dubuque-Cedar Cross Rd</v>
          </cell>
          <cell r="M950" t="str">
            <v>IA</v>
          </cell>
          <cell r="N950" t="str">
            <v>3107</v>
          </cell>
          <cell r="O950" t="str">
            <v>Operations Technician (UN28)</v>
          </cell>
          <cell r="P950" t="str">
            <v>28</v>
          </cell>
          <cell r="Q950" t="str">
            <v>Nonexempt</v>
          </cell>
          <cell r="R950" t="str">
            <v>2000-11-13</v>
          </cell>
          <cell r="S950" t="str">
            <v/>
          </cell>
          <cell r="T950" t="str">
            <v>2000-11-13</v>
          </cell>
        </row>
        <row r="951">
          <cell r="A951" t="str">
            <v>Hanevik,Chad M</v>
          </cell>
          <cell r="B951" t="str">
            <v>001345</v>
          </cell>
          <cell r="C951" t="str">
            <v>Full-Time</v>
          </cell>
          <cell r="D951" t="str">
            <v>UCU</v>
          </cell>
          <cell r="E951">
            <v>40</v>
          </cell>
          <cell r="F951" t="str">
            <v>5403</v>
          </cell>
          <cell r="G951" t="str">
            <v>Burlington Network Ops</v>
          </cell>
          <cell r="H951" t="str">
            <v>USU</v>
          </cell>
          <cell r="I951" t="str">
            <v>OP</v>
          </cell>
          <cell r="J951" t="str">
            <v>PNCOG</v>
          </cell>
          <cell r="K951" t="str">
            <v>1151</v>
          </cell>
          <cell r="L951" t="str">
            <v>CO-Burlington-14th St</v>
          </cell>
          <cell r="M951" t="str">
            <v>CO</v>
          </cell>
          <cell r="N951" t="str">
            <v>1525</v>
          </cell>
          <cell r="O951" t="str">
            <v>Operations Technician</v>
          </cell>
          <cell r="P951" t="str">
            <v>00</v>
          </cell>
          <cell r="Q951" t="str">
            <v>Nonexempt</v>
          </cell>
          <cell r="R951" t="str">
            <v>1992-07-01</v>
          </cell>
          <cell r="S951" t="str">
            <v/>
          </cell>
          <cell r="T951" t="str">
            <v>1992-07-01</v>
          </cell>
        </row>
        <row r="952">
          <cell r="A952" t="str">
            <v>Hanevik,Chris J</v>
          </cell>
          <cell r="B952" t="str">
            <v>009419</v>
          </cell>
          <cell r="C952" t="str">
            <v>Full-Time</v>
          </cell>
          <cell r="D952" t="str">
            <v>UCU</v>
          </cell>
          <cell r="E952">
            <v>40</v>
          </cell>
          <cell r="F952" t="str">
            <v>5403</v>
          </cell>
          <cell r="G952" t="str">
            <v>Burlington Network Ops</v>
          </cell>
          <cell r="H952" t="str">
            <v>USU</v>
          </cell>
          <cell r="I952" t="str">
            <v>OP</v>
          </cell>
          <cell r="J952" t="str">
            <v>PNCOG</v>
          </cell>
          <cell r="K952" t="str">
            <v>1151</v>
          </cell>
          <cell r="L952" t="str">
            <v>CO-Burlington-14th St</v>
          </cell>
          <cell r="M952" t="str">
            <v>CO</v>
          </cell>
          <cell r="N952" t="str">
            <v>1534</v>
          </cell>
          <cell r="O952" t="str">
            <v>Utility Specialist</v>
          </cell>
          <cell r="P952" t="str">
            <v>00</v>
          </cell>
          <cell r="Q952" t="str">
            <v>Nonexempt</v>
          </cell>
          <cell r="R952" t="str">
            <v>2002-01-07</v>
          </cell>
          <cell r="S952" t="str">
            <v/>
          </cell>
          <cell r="T952" t="str">
            <v>2002-01-07</v>
          </cell>
        </row>
        <row r="953">
          <cell r="A953" t="str">
            <v>Hankins,Raymond L</v>
          </cell>
          <cell r="B953" t="str">
            <v>000014</v>
          </cell>
          <cell r="C953" t="str">
            <v>Full-Time</v>
          </cell>
          <cell r="D953" t="str">
            <v>UCU</v>
          </cell>
          <cell r="E953">
            <v>40</v>
          </cell>
          <cell r="F953" t="str">
            <v>4220</v>
          </cell>
          <cell r="G953" t="str">
            <v>HR Compensation</v>
          </cell>
          <cell r="H953" t="str">
            <v>ESF</v>
          </cell>
          <cell r="I953" t="str">
            <v>HR</v>
          </cell>
          <cell r="J953" t="str">
            <v>AQLCP</v>
          </cell>
          <cell r="K953" t="str">
            <v>1082</v>
          </cell>
          <cell r="L953" t="str">
            <v>MO-Kansas City-W Ninth</v>
          </cell>
          <cell r="M953" t="str">
            <v>MO</v>
          </cell>
          <cell r="N953" t="str">
            <v>1448</v>
          </cell>
          <cell r="O953" t="str">
            <v>Applications Manager</v>
          </cell>
          <cell r="P953" t="str">
            <v>00</v>
          </cell>
          <cell r="Q953" t="str">
            <v>Exempt</v>
          </cell>
          <cell r="R953" t="str">
            <v>1999-02-22</v>
          </cell>
          <cell r="S953" t="str">
            <v/>
          </cell>
          <cell r="T953" t="str">
            <v>1999-02-22</v>
          </cell>
        </row>
        <row r="954">
          <cell r="A954" t="str">
            <v>Hanna,Steve M</v>
          </cell>
          <cell r="B954" t="str">
            <v>003690</v>
          </cell>
          <cell r="C954" t="str">
            <v>Full-Time</v>
          </cell>
          <cell r="D954" t="str">
            <v>UCU</v>
          </cell>
          <cell r="E954">
            <v>40</v>
          </cell>
          <cell r="F954" t="str">
            <v>6327</v>
          </cell>
          <cell r="G954" t="str">
            <v>HR Networks</v>
          </cell>
          <cell r="H954" t="str">
            <v>USU</v>
          </cell>
          <cell r="I954" t="str">
            <v>HR</v>
          </cell>
          <cell r="J954" t="str">
            <v>NETCO</v>
          </cell>
          <cell r="K954" t="str">
            <v>1000</v>
          </cell>
          <cell r="L954" t="str">
            <v>MO-Raytown</v>
          </cell>
          <cell r="M954" t="str">
            <v>MO</v>
          </cell>
          <cell r="N954" t="str">
            <v>2986</v>
          </cell>
          <cell r="O954" t="str">
            <v>Sr Mgr Human Resources</v>
          </cell>
          <cell r="P954" t="str">
            <v>00</v>
          </cell>
          <cell r="Q954" t="str">
            <v>Exempt</v>
          </cell>
          <cell r="R954" t="str">
            <v>1978-04-24</v>
          </cell>
          <cell r="S954" t="str">
            <v/>
          </cell>
          <cell r="T954" t="str">
            <v>1978-04-24</v>
          </cell>
        </row>
        <row r="955">
          <cell r="A955" t="str">
            <v>Hannon Jr,Everett W</v>
          </cell>
          <cell r="B955" t="str">
            <v>000818</v>
          </cell>
          <cell r="C955" t="str">
            <v>Full-Time</v>
          </cell>
          <cell r="D955" t="str">
            <v>UCU</v>
          </cell>
          <cell r="E955">
            <v>40</v>
          </cell>
          <cell r="F955" t="str">
            <v>5373</v>
          </cell>
          <cell r="G955" t="str">
            <v>MPS Substation Maintenance</v>
          </cell>
          <cell r="H955" t="str">
            <v>USU</v>
          </cell>
          <cell r="I955" t="str">
            <v>TS</v>
          </cell>
          <cell r="J955" t="str">
            <v>MPMOE</v>
          </cell>
          <cell r="K955" t="str">
            <v>1097</v>
          </cell>
          <cell r="L955" t="str">
            <v>MO-Warrensburg</v>
          </cell>
          <cell r="M955" t="str">
            <v>MO</v>
          </cell>
          <cell r="N955" t="str">
            <v>U220</v>
          </cell>
          <cell r="O955" t="str">
            <v>Journeyman Substation</v>
          </cell>
          <cell r="P955" t="str">
            <v>24</v>
          </cell>
          <cell r="Q955" t="str">
            <v>Nonexempt</v>
          </cell>
          <cell r="R955" t="str">
            <v>1979-07-31</v>
          </cell>
          <cell r="S955" t="str">
            <v/>
          </cell>
          <cell r="T955" t="str">
            <v>1979-07-31</v>
          </cell>
        </row>
        <row r="956">
          <cell r="A956" t="str">
            <v>Hansen,Chris B</v>
          </cell>
          <cell r="B956" t="str">
            <v>000788</v>
          </cell>
          <cell r="C956" t="str">
            <v>Full-Time</v>
          </cell>
          <cell r="D956" t="str">
            <v>UCU</v>
          </cell>
          <cell r="E956">
            <v>40</v>
          </cell>
          <cell r="F956" t="str">
            <v>5907</v>
          </cell>
          <cell r="G956" t="str">
            <v>Lees Summit CS</v>
          </cell>
          <cell r="H956" t="str">
            <v>USU</v>
          </cell>
          <cell r="I956" t="str">
            <v>CS</v>
          </cell>
          <cell r="J956" t="str">
            <v>MPMOE</v>
          </cell>
          <cell r="K956" t="str">
            <v>1085</v>
          </cell>
          <cell r="L956" t="str">
            <v>MO-Lee's Summit-SE Hamblen Rd</v>
          </cell>
          <cell r="M956" t="str">
            <v>MO</v>
          </cell>
          <cell r="N956" t="str">
            <v>U201</v>
          </cell>
          <cell r="O956" t="str">
            <v>Customer Serviceman</v>
          </cell>
          <cell r="P956" t="str">
            <v>24</v>
          </cell>
          <cell r="Q956" t="str">
            <v>Nonexempt</v>
          </cell>
          <cell r="R956" t="str">
            <v>1978-11-14</v>
          </cell>
          <cell r="S956" t="str">
            <v/>
          </cell>
          <cell r="T956" t="str">
            <v>1978-11-14</v>
          </cell>
        </row>
        <row r="957">
          <cell r="A957" t="str">
            <v>Hansen,Gary D</v>
          </cell>
          <cell r="B957" t="str">
            <v>000033</v>
          </cell>
          <cell r="C957" t="str">
            <v>Full-Time</v>
          </cell>
          <cell r="D957" t="str">
            <v>UCU</v>
          </cell>
          <cell r="E957">
            <v>40</v>
          </cell>
          <cell r="F957" t="str">
            <v>5824</v>
          </cell>
          <cell r="G957" t="str">
            <v>Thief River Falls</v>
          </cell>
          <cell r="H957" t="str">
            <v>USU</v>
          </cell>
          <cell r="I957" t="str">
            <v>CS</v>
          </cell>
          <cell r="J957" t="str">
            <v>NMMNG</v>
          </cell>
          <cell r="K957" t="str">
            <v>1122</v>
          </cell>
          <cell r="L957" t="str">
            <v>MN-Crosby</v>
          </cell>
          <cell r="M957" t="str">
            <v>MN</v>
          </cell>
          <cell r="N957" t="str">
            <v>1594</v>
          </cell>
          <cell r="O957" t="str">
            <v>Service Tech Class 1 (UN26)</v>
          </cell>
          <cell r="P957" t="str">
            <v>26</v>
          </cell>
          <cell r="Q957" t="str">
            <v>Nonexempt</v>
          </cell>
          <cell r="R957" t="str">
            <v>1986-10-13</v>
          </cell>
          <cell r="S957" t="str">
            <v/>
          </cell>
          <cell r="T957" t="str">
            <v>1986-10-13</v>
          </cell>
        </row>
        <row r="958">
          <cell r="A958" t="str">
            <v>Hansen,Mary J</v>
          </cell>
          <cell r="B958" t="str">
            <v>003283</v>
          </cell>
          <cell r="C958" t="str">
            <v>Full-Time</v>
          </cell>
          <cell r="D958" t="str">
            <v>UCU</v>
          </cell>
          <cell r="E958">
            <v>40</v>
          </cell>
          <cell r="F958" t="str">
            <v>6384</v>
          </cell>
          <cell r="G958" t="str">
            <v>Regulatory Acctg Svcs-Gas</v>
          </cell>
          <cell r="H958" t="str">
            <v>USU</v>
          </cell>
          <cell r="I958" t="str">
            <v>RE</v>
          </cell>
          <cell r="J958" t="str">
            <v>NETCO</v>
          </cell>
          <cell r="K958" t="str">
            <v>1143</v>
          </cell>
          <cell r="L958" t="str">
            <v>NE-Omaha-Capitol Ave</v>
          </cell>
          <cell r="M958" t="str">
            <v>NE</v>
          </cell>
          <cell r="N958" t="str">
            <v>3198</v>
          </cell>
          <cell r="O958" t="str">
            <v>Sr PGA Analyst</v>
          </cell>
          <cell r="P958" t="str">
            <v>00</v>
          </cell>
          <cell r="Q958" t="str">
            <v>Exempt</v>
          </cell>
          <cell r="R958" t="str">
            <v>1986-10-15</v>
          </cell>
          <cell r="S958" t="str">
            <v/>
          </cell>
          <cell r="T958" t="str">
            <v>1986-10-15</v>
          </cell>
        </row>
        <row r="959">
          <cell r="A959" t="str">
            <v>Hansen,Terry R</v>
          </cell>
          <cell r="B959" t="str">
            <v>001828</v>
          </cell>
          <cell r="C959" t="str">
            <v>Full-Time</v>
          </cell>
          <cell r="D959" t="str">
            <v>UCU</v>
          </cell>
          <cell r="E959">
            <v>40</v>
          </cell>
          <cell r="F959" t="str">
            <v>5490</v>
          </cell>
          <cell r="G959" t="str">
            <v>Metershop General</v>
          </cell>
          <cell r="H959" t="str">
            <v>USU</v>
          </cell>
          <cell r="I959" t="str">
            <v>OP</v>
          </cell>
          <cell r="J959" t="str">
            <v>NETCO</v>
          </cell>
          <cell r="K959" t="str">
            <v>1016</v>
          </cell>
          <cell r="L959" t="str">
            <v>IA-Council Bluffs-31st Ave</v>
          </cell>
          <cell r="M959" t="str">
            <v>IA</v>
          </cell>
          <cell r="N959" t="str">
            <v>3082</v>
          </cell>
          <cell r="O959" t="str">
            <v>Mgr Meter Shop</v>
          </cell>
          <cell r="P959" t="str">
            <v>00</v>
          </cell>
          <cell r="Q959" t="str">
            <v>Exempt</v>
          </cell>
          <cell r="R959" t="str">
            <v>1973-07-16</v>
          </cell>
          <cell r="S959" t="str">
            <v/>
          </cell>
          <cell r="T959" t="str">
            <v>1973-07-16</v>
          </cell>
        </row>
        <row r="960">
          <cell r="A960" t="str">
            <v>Hanway,Anthony W</v>
          </cell>
          <cell r="B960" t="str">
            <v>010870</v>
          </cell>
          <cell r="C960" t="str">
            <v>Full-Time</v>
          </cell>
          <cell r="D960" t="str">
            <v>UCU</v>
          </cell>
          <cell r="E960">
            <v>40</v>
          </cell>
          <cell r="F960" t="str">
            <v>1060</v>
          </cell>
          <cell r="G960" t="str">
            <v>Lake Road Common</v>
          </cell>
          <cell r="H960" t="str">
            <v>USU</v>
          </cell>
          <cell r="I960" t="str">
            <v>PS</v>
          </cell>
          <cell r="J960" t="str">
            <v>SJMOE</v>
          </cell>
          <cell r="K960" t="str">
            <v>1279</v>
          </cell>
          <cell r="L960" t="str">
            <v>MO-St Joseph - Lake Road</v>
          </cell>
          <cell r="M960" t="str">
            <v>MO</v>
          </cell>
          <cell r="N960" t="str">
            <v>S0015</v>
          </cell>
          <cell r="O960" t="str">
            <v>Auxiliary Operator Grade 1</v>
          </cell>
          <cell r="P960" t="str">
            <v>13</v>
          </cell>
          <cell r="Q960" t="str">
            <v>Nonexempt</v>
          </cell>
          <cell r="R960" t="str">
            <v>2005-08-29</v>
          </cell>
          <cell r="S960" t="str">
            <v/>
          </cell>
          <cell r="T960" t="str">
            <v>2005-08-29</v>
          </cell>
        </row>
        <row r="961">
          <cell r="A961" t="str">
            <v>Hanway,Joseph D</v>
          </cell>
          <cell r="B961" t="str">
            <v>007844</v>
          </cell>
          <cell r="C961" t="str">
            <v>Full-Time</v>
          </cell>
          <cell r="D961" t="str">
            <v>UCU</v>
          </cell>
          <cell r="E961">
            <v>40</v>
          </cell>
          <cell r="F961" t="str">
            <v>5575</v>
          </cell>
          <cell r="G961" t="str">
            <v>MO SJ Fleet Management</v>
          </cell>
          <cell r="H961" t="str">
            <v>USU</v>
          </cell>
          <cell r="I961" t="str">
            <v>MM</v>
          </cell>
          <cell r="J961" t="str">
            <v>NETCO</v>
          </cell>
          <cell r="K961" t="str">
            <v>1278</v>
          </cell>
          <cell r="L961" t="str">
            <v>MO-St Joseph - Atchison</v>
          </cell>
          <cell r="M961" t="str">
            <v>MO</v>
          </cell>
          <cell r="N961" t="str">
            <v>S3012</v>
          </cell>
          <cell r="O961" t="str">
            <v>Garage Foreman</v>
          </cell>
          <cell r="P961" t="str">
            <v>13</v>
          </cell>
          <cell r="Q961" t="str">
            <v>Nonexempt</v>
          </cell>
          <cell r="R961" t="str">
            <v>1979-03-12</v>
          </cell>
          <cell r="S961" t="str">
            <v/>
          </cell>
          <cell r="T961" t="str">
            <v>1979-03-12</v>
          </cell>
        </row>
        <row r="962">
          <cell r="A962" t="str">
            <v>Harang,Eric M</v>
          </cell>
          <cell r="B962" t="str">
            <v>010965</v>
          </cell>
          <cell r="C962" t="str">
            <v>Full-Time</v>
          </cell>
          <cell r="D962" t="str">
            <v>UCU</v>
          </cell>
          <cell r="E962">
            <v>40</v>
          </cell>
          <cell r="F962" t="str">
            <v>5398</v>
          </cell>
          <cell r="G962" t="str">
            <v>General CO Gas Network Ops</v>
          </cell>
          <cell r="H962" t="str">
            <v>USU</v>
          </cell>
          <cell r="I962" t="str">
            <v>OP</v>
          </cell>
          <cell r="J962" t="str">
            <v>PNCOG</v>
          </cell>
          <cell r="K962" t="str">
            <v>1006</v>
          </cell>
          <cell r="L962" t="str">
            <v>CO-Fountain</v>
          </cell>
          <cell r="M962" t="str">
            <v>CO</v>
          </cell>
          <cell r="N962" t="str">
            <v>1524</v>
          </cell>
          <cell r="O962" t="str">
            <v>Storekeeper</v>
          </cell>
          <cell r="P962" t="str">
            <v>00</v>
          </cell>
          <cell r="Q962" t="str">
            <v>Nonexempt</v>
          </cell>
          <cell r="R962" t="str">
            <v>2006-01-03</v>
          </cell>
          <cell r="S962" t="str">
            <v/>
          </cell>
          <cell r="T962" t="str">
            <v>2006-01-03</v>
          </cell>
        </row>
        <row r="963">
          <cell r="A963" t="str">
            <v>Harbert,Brent L</v>
          </cell>
          <cell r="B963" t="str">
            <v>011050</v>
          </cell>
          <cell r="C963" t="str">
            <v>Full-Time</v>
          </cell>
          <cell r="D963" t="str">
            <v>UCU</v>
          </cell>
          <cell r="E963">
            <v>40</v>
          </cell>
          <cell r="F963" t="str">
            <v>5399</v>
          </cell>
          <cell r="G963" t="str">
            <v>Fountain Gas Field Svcs</v>
          </cell>
          <cell r="H963" t="str">
            <v>USU</v>
          </cell>
          <cell r="I963" t="str">
            <v>OP</v>
          </cell>
          <cell r="J963" t="str">
            <v>PNCOG</v>
          </cell>
          <cell r="K963" t="str">
            <v>1006</v>
          </cell>
          <cell r="L963" t="str">
            <v>CO-Fountain</v>
          </cell>
          <cell r="M963" t="str">
            <v>CO</v>
          </cell>
          <cell r="N963" t="str">
            <v>1531</v>
          </cell>
          <cell r="O963" t="str">
            <v>Meter Reader</v>
          </cell>
          <cell r="P963" t="str">
            <v>00</v>
          </cell>
          <cell r="Q963" t="str">
            <v>Nonexempt</v>
          </cell>
          <cell r="R963" t="str">
            <v>2006-05-01</v>
          </cell>
          <cell r="S963" t="str">
            <v/>
          </cell>
          <cell r="T963" t="str">
            <v>2006-05-01</v>
          </cell>
        </row>
        <row r="964">
          <cell r="A964" t="str">
            <v>Hard,Nora L</v>
          </cell>
          <cell r="B964" t="str">
            <v>002271</v>
          </cell>
          <cell r="C964" t="str">
            <v>Full-Time</v>
          </cell>
          <cell r="D964" t="str">
            <v>UCU</v>
          </cell>
          <cell r="E964">
            <v>40</v>
          </cell>
          <cell r="F964" t="str">
            <v>4219</v>
          </cell>
          <cell r="G964" t="str">
            <v>HR Benefits &amp; People Center</v>
          </cell>
          <cell r="H964" t="str">
            <v>ESF</v>
          </cell>
          <cell r="I964" t="str">
            <v>HR</v>
          </cell>
          <cell r="J964" t="str">
            <v>AQLCP</v>
          </cell>
          <cell r="K964" t="str">
            <v>1082</v>
          </cell>
          <cell r="L964" t="str">
            <v>MO-Kansas City-W Ninth</v>
          </cell>
          <cell r="M964" t="str">
            <v>MO</v>
          </cell>
          <cell r="N964" t="str">
            <v>1003</v>
          </cell>
          <cell r="O964" t="str">
            <v>Sr Admin Assist</v>
          </cell>
          <cell r="P964" t="str">
            <v>00</v>
          </cell>
          <cell r="Q964" t="str">
            <v>Nonexempt</v>
          </cell>
          <cell r="R964" t="str">
            <v>1998-01-26</v>
          </cell>
          <cell r="S964" t="str">
            <v>2005-04-29</v>
          </cell>
          <cell r="T964" t="str">
            <v>2000-04-28</v>
          </cell>
        </row>
        <row r="965">
          <cell r="A965" t="str">
            <v>Harden,Stanley E</v>
          </cell>
          <cell r="B965" t="str">
            <v>003691</v>
          </cell>
          <cell r="C965" t="str">
            <v>Full-Time</v>
          </cell>
          <cell r="D965" t="str">
            <v>UCU</v>
          </cell>
          <cell r="E965">
            <v>40</v>
          </cell>
          <cell r="F965" t="str">
            <v>5383</v>
          </cell>
          <cell r="G965" t="str">
            <v>Lawrence Gas Field Svcs</v>
          </cell>
          <cell r="H965" t="str">
            <v>USU</v>
          </cell>
          <cell r="I965" t="str">
            <v>OP</v>
          </cell>
          <cell r="J965" t="str">
            <v>PNKSG</v>
          </cell>
          <cell r="K965" t="str">
            <v>1039</v>
          </cell>
          <cell r="L965" t="str">
            <v>KS-Lawrence-E 8th St</v>
          </cell>
          <cell r="M965" t="str">
            <v>KS</v>
          </cell>
          <cell r="N965" t="str">
            <v>2472</v>
          </cell>
          <cell r="O965" t="str">
            <v>Operations Technician (UN11)</v>
          </cell>
          <cell r="P965" t="str">
            <v>11</v>
          </cell>
          <cell r="Q965" t="str">
            <v>Nonexempt</v>
          </cell>
          <cell r="R965" t="str">
            <v>1986-02-18</v>
          </cell>
          <cell r="S965" t="str">
            <v/>
          </cell>
          <cell r="T965" t="str">
            <v>1986-02-18</v>
          </cell>
        </row>
        <row r="966">
          <cell r="A966" t="str">
            <v>Harm,Robert C</v>
          </cell>
          <cell r="B966" t="str">
            <v>001595</v>
          </cell>
          <cell r="C966" t="str">
            <v>Full-Time</v>
          </cell>
          <cell r="D966" t="str">
            <v>UCU</v>
          </cell>
          <cell r="E966">
            <v>40</v>
          </cell>
          <cell r="F966" t="str">
            <v>5771</v>
          </cell>
          <cell r="G966" t="str">
            <v>NE Lincoln Region</v>
          </cell>
          <cell r="H966" t="str">
            <v>USU</v>
          </cell>
          <cell r="I966" t="str">
            <v>CS</v>
          </cell>
          <cell r="J966" t="str">
            <v>PNNEG</v>
          </cell>
          <cell r="K966" t="str">
            <v>1109</v>
          </cell>
          <cell r="L966" t="str">
            <v>NE-Lincoln</v>
          </cell>
          <cell r="M966" t="str">
            <v>NE</v>
          </cell>
          <cell r="N966" t="str">
            <v>1612</v>
          </cell>
          <cell r="O966" t="str">
            <v>Special Welder (UN25)</v>
          </cell>
          <cell r="P966" t="str">
            <v>25</v>
          </cell>
          <cell r="Q966" t="str">
            <v>Nonexempt</v>
          </cell>
          <cell r="R966" t="str">
            <v>1972-07-19</v>
          </cell>
          <cell r="S966" t="str">
            <v/>
          </cell>
          <cell r="T966" t="str">
            <v>1972-07-19</v>
          </cell>
        </row>
        <row r="967">
          <cell r="A967" t="str">
            <v>Harms,Dean L</v>
          </cell>
          <cell r="B967" t="str">
            <v>000546</v>
          </cell>
          <cell r="C967" t="str">
            <v>Full-Time</v>
          </cell>
          <cell r="D967" t="str">
            <v>UCU</v>
          </cell>
          <cell r="E967">
            <v>40</v>
          </cell>
          <cell r="F967" t="str">
            <v>5313</v>
          </cell>
          <cell r="G967" t="str">
            <v>Southwest KS Elec Network Ops</v>
          </cell>
          <cell r="H967" t="str">
            <v>USU</v>
          </cell>
          <cell r="I967" t="str">
            <v>OP</v>
          </cell>
          <cell r="J967" t="str">
            <v>WPKSE</v>
          </cell>
          <cell r="K967" t="str">
            <v>1272</v>
          </cell>
          <cell r="L967" t="str">
            <v>KS-Dodge City-W Frontview</v>
          </cell>
          <cell r="M967" t="str">
            <v>KS</v>
          </cell>
          <cell r="N967" t="str">
            <v>1703</v>
          </cell>
          <cell r="O967" t="str">
            <v>Line Foreman (UN22)</v>
          </cell>
          <cell r="P967" t="str">
            <v>22</v>
          </cell>
          <cell r="Q967" t="str">
            <v>Nonexempt</v>
          </cell>
          <cell r="R967" t="str">
            <v>1974-04-01</v>
          </cell>
          <cell r="S967" t="str">
            <v/>
          </cell>
          <cell r="T967" t="str">
            <v>1974-04-01</v>
          </cell>
        </row>
        <row r="968">
          <cell r="A968" t="str">
            <v>Harms,Vickie M</v>
          </cell>
          <cell r="B968" t="str">
            <v>002151</v>
          </cell>
          <cell r="C968" t="str">
            <v>Full-Time</v>
          </cell>
          <cell r="D968" t="str">
            <v>UCU</v>
          </cell>
          <cell r="E968">
            <v>40</v>
          </cell>
          <cell r="F968" t="str">
            <v>5772</v>
          </cell>
          <cell r="G968" t="str">
            <v>NE South Region</v>
          </cell>
          <cell r="H968" t="str">
            <v>USU</v>
          </cell>
          <cell r="I968" t="str">
            <v>CS</v>
          </cell>
          <cell r="J968" t="str">
            <v>PNNEG</v>
          </cell>
          <cell r="K968" t="str">
            <v>1102</v>
          </cell>
          <cell r="L968" t="str">
            <v>NE-Beatrice</v>
          </cell>
          <cell r="M968" t="str">
            <v>NE</v>
          </cell>
          <cell r="N968" t="str">
            <v>1628</v>
          </cell>
          <cell r="O968" t="str">
            <v>Customer Service Support (UN25</v>
          </cell>
          <cell r="P968" t="str">
            <v>25</v>
          </cell>
          <cell r="Q968" t="str">
            <v>Nonexempt</v>
          </cell>
          <cell r="R968" t="str">
            <v>1982-05-24</v>
          </cell>
          <cell r="S968" t="str">
            <v>2004-06-30</v>
          </cell>
          <cell r="T968" t="str">
            <v>1986-06-30</v>
          </cell>
        </row>
        <row r="969">
          <cell r="A969" t="str">
            <v>Harper,Crystal L</v>
          </cell>
          <cell r="B969" t="str">
            <v>008597</v>
          </cell>
          <cell r="C969" t="str">
            <v>Full-Time</v>
          </cell>
          <cell r="D969" t="str">
            <v>UCU</v>
          </cell>
          <cell r="E969">
            <v>40</v>
          </cell>
          <cell r="F969" t="str">
            <v>5710</v>
          </cell>
          <cell r="G969" t="str">
            <v>Credit and Collections</v>
          </cell>
          <cell r="H969" t="str">
            <v>USU</v>
          </cell>
          <cell r="I969" t="str">
            <v>CI</v>
          </cell>
          <cell r="J969" t="str">
            <v>NETCO</v>
          </cell>
          <cell r="K969" t="str">
            <v>1000</v>
          </cell>
          <cell r="L969" t="str">
            <v>MO-Raytown</v>
          </cell>
          <cell r="M969" t="str">
            <v>MO</v>
          </cell>
          <cell r="N969" t="str">
            <v>1067</v>
          </cell>
          <cell r="O969" t="str">
            <v>Assoc Cust Svc Acct Svcs I</v>
          </cell>
          <cell r="P969" t="str">
            <v>00</v>
          </cell>
          <cell r="Q969" t="str">
            <v>Nonexempt</v>
          </cell>
          <cell r="R969" t="str">
            <v>2001-08-13</v>
          </cell>
          <cell r="S969" t="str">
            <v>2004-04-05</v>
          </cell>
          <cell r="T969" t="str">
            <v>2001-08-13</v>
          </cell>
        </row>
        <row r="970">
          <cell r="A970" t="str">
            <v>Harris,Loretta S</v>
          </cell>
          <cell r="B970" t="str">
            <v>007601</v>
          </cell>
          <cell r="C970" t="str">
            <v>Full-Time</v>
          </cell>
          <cell r="D970" t="str">
            <v>UCU</v>
          </cell>
          <cell r="E970">
            <v>40</v>
          </cell>
          <cell r="F970" t="str">
            <v>4031</v>
          </cell>
          <cell r="G970" t="str">
            <v>Gen Counsel &amp; Corp Secretary</v>
          </cell>
          <cell r="H970" t="str">
            <v>ESF</v>
          </cell>
          <cell r="I970" t="str">
            <v>SM</v>
          </cell>
          <cell r="J970" t="str">
            <v>AQLCP</v>
          </cell>
          <cell r="K970" t="str">
            <v>1082</v>
          </cell>
          <cell r="L970" t="str">
            <v>MO-Kansas City-W Ninth</v>
          </cell>
          <cell r="M970" t="str">
            <v>MO</v>
          </cell>
          <cell r="N970" t="str">
            <v>2948</v>
          </cell>
          <cell r="O970" t="str">
            <v>Assoc Legal Coordinator</v>
          </cell>
          <cell r="P970" t="str">
            <v>00</v>
          </cell>
          <cell r="Q970" t="str">
            <v>Exempt</v>
          </cell>
          <cell r="R970" t="str">
            <v>2000-09-25</v>
          </cell>
          <cell r="S970" t="str">
            <v/>
          </cell>
          <cell r="T970" t="str">
            <v>2000-09-25</v>
          </cell>
        </row>
        <row r="971">
          <cell r="A971" t="str">
            <v>Harris,Paul M</v>
          </cell>
          <cell r="B971" t="str">
            <v>000780</v>
          </cell>
          <cell r="C971" t="str">
            <v>Full-Time</v>
          </cell>
          <cell r="D971" t="str">
            <v>UCU</v>
          </cell>
          <cell r="E971">
            <v>40</v>
          </cell>
          <cell r="F971" t="str">
            <v>5335</v>
          </cell>
          <cell r="G971" t="str">
            <v>Blue Springs 1 Elec Netwrk Ops</v>
          </cell>
          <cell r="H971" t="str">
            <v>USU</v>
          </cell>
          <cell r="I971" t="str">
            <v>OP</v>
          </cell>
          <cell r="J971" t="str">
            <v>MPMOE</v>
          </cell>
          <cell r="K971" t="str">
            <v>1075</v>
          </cell>
          <cell r="L971" t="str">
            <v>MO-Blue Springs</v>
          </cell>
          <cell r="M971" t="str">
            <v>MO</v>
          </cell>
          <cell r="N971" t="str">
            <v>U271</v>
          </cell>
          <cell r="O971" t="str">
            <v>Comb Ditch Opr Truckdrvr Grnd</v>
          </cell>
          <cell r="P971" t="str">
            <v>24</v>
          </cell>
          <cell r="Q971" t="str">
            <v>Nonexempt</v>
          </cell>
          <cell r="R971" t="str">
            <v>1972-10-16</v>
          </cell>
          <cell r="S971" t="str">
            <v/>
          </cell>
          <cell r="T971" t="str">
            <v>1972-10-16</v>
          </cell>
        </row>
        <row r="972">
          <cell r="A972" t="str">
            <v>Harris,Richard J</v>
          </cell>
          <cell r="B972" t="str">
            <v>007845</v>
          </cell>
          <cell r="C972" t="str">
            <v>Full-Time</v>
          </cell>
          <cell r="D972" t="str">
            <v>UCU</v>
          </cell>
          <cell r="E972">
            <v>40</v>
          </cell>
          <cell r="F972" t="str">
            <v>1060</v>
          </cell>
          <cell r="G972" t="str">
            <v>Lake Road Common</v>
          </cell>
          <cell r="H972" t="str">
            <v>USU</v>
          </cell>
          <cell r="I972" t="str">
            <v>PS</v>
          </cell>
          <cell r="J972" t="str">
            <v>SJMOE</v>
          </cell>
          <cell r="K972" t="str">
            <v>1279</v>
          </cell>
          <cell r="L972" t="str">
            <v>MO-St Joseph - Lake Road</v>
          </cell>
          <cell r="M972" t="str">
            <v>MO</v>
          </cell>
          <cell r="N972" t="str">
            <v>S0115</v>
          </cell>
          <cell r="O972" t="str">
            <v>Journeyman Maintenance</v>
          </cell>
          <cell r="P972" t="str">
            <v>13</v>
          </cell>
          <cell r="Q972" t="str">
            <v>Nonexempt</v>
          </cell>
          <cell r="R972" t="str">
            <v>1997-03-10</v>
          </cell>
          <cell r="S972" t="str">
            <v/>
          </cell>
          <cell r="T972" t="str">
            <v>1997-03-10</v>
          </cell>
        </row>
        <row r="973">
          <cell r="A973" t="str">
            <v>Harris,Ryan E</v>
          </cell>
          <cell r="B973" t="str">
            <v>010027</v>
          </cell>
          <cell r="C973" t="str">
            <v>Full-Time</v>
          </cell>
          <cell r="D973" t="str">
            <v>UCU</v>
          </cell>
          <cell r="E973">
            <v>40</v>
          </cell>
          <cell r="F973" t="str">
            <v>1021</v>
          </cell>
          <cell r="G973" t="str">
            <v>W.N. Clark-Canon City General</v>
          </cell>
          <cell r="H973" t="str">
            <v>USU</v>
          </cell>
          <cell r="I973" t="str">
            <v>PS</v>
          </cell>
          <cell r="J973" t="str">
            <v>WPCOE</v>
          </cell>
          <cell r="K973" t="str">
            <v>1002</v>
          </cell>
          <cell r="L973" t="str">
            <v>CO-Canon City-W 50 Hwy</v>
          </cell>
          <cell r="M973" t="str">
            <v>CO</v>
          </cell>
          <cell r="N973" t="str">
            <v>2621</v>
          </cell>
          <cell r="O973" t="str">
            <v>Operations Technician (UN 21)</v>
          </cell>
          <cell r="P973" t="str">
            <v>21</v>
          </cell>
          <cell r="Q973" t="str">
            <v>Nonexempt</v>
          </cell>
          <cell r="R973" t="str">
            <v>2003-02-24</v>
          </cell>
          <cell r="S973" t="str">
            <v/>
          </cell>
          <cell r="T973" t="str">
            <v>2003-02-24</v>
          </cell>
        </row>
        <row r="974">
          <cell r="A974" t="str">
            <v>Harrod,Patricia M</v>
          </cell>
          <cell r="B974" t="str">
            <v>003473</v>
          </cell>
          <cell r="C974" t="str">
            <v>Full-Time</v>
          </cell>
          <cell r="D974" t="str">
            <v>UCU</v>
          </cell>
          <cell r="E974">
            <v>40</v>
          </cell>
          <cell r="F974" t="str">
            <v>5567</v>
          </cell>
          <cell r="G974" t="str">
            <v>Procurement</v>
          </cell>
          <cell r="H974" t="str">
            <v>USU</v>
          </cell>
          <cell r="I974" t="str">
            <v>SM</v>
          </cell>
          <cell r="J974" t="str">
            <v>NETCO</v>
          </cell>
          <cell r="K974" t="str">
            <v>1082</v>
          </cell>
          <cell r="L974" t="str">
            <v>MO-Kansas City-W Ninth</v>
          </cell>
          <cell r="M974" t="str">
            <v>MO</v>
          </cell>
          <cell r="N974" t="str">
            <v>3195</v>
          </cell>
          <cell r="O974" t="str">
            <v>VP Strategic Sourcing</v>
          </cell>
          <cell r="P974" t="str">
            <v>00</v>
          </cell>
          <cell r="Q974" t="str">
            <v>Exempt</v>
          </cell>
          <cell r="R974" t="str">
            <v>1998-11-02</v>
          </cell>
          <cell r="S974" t="str">
            <v/>
          </cell>
          <cell r="T974" t="str">
            <v>1998-11-02</v>
          </cell>
        </row>
        <row r="975">
          <cell r="A975" t="str">
            <v>Hart,Cindy M</v>
          </cell>
          <cell r="B975" t="str">
            <v>000338</v>
          </cell>
          <cell r="C975" t="str">
            <v>Full-Time</v>
          </cell>
          <cell r="D975" t="str">
            <v>UCU</v>
          </cell>
          <cell r="E975">
            <v>40</v>
          </cell>
          <cell r="F975" t="str">
            <v>5307</v>
          </cell>
          <cell r="G975" t="str">
            <v>Rocky Ford Network Ops</v>
          </cell>
          <cell r="H975" t="str">
            <v>USU</v>
          </cell>
          <cell r="I975" t="str">
            <v>OP</v>
          </cell>
          <cell r="J975" t="str">
            <v>WPCOE</v>
          </cell>
          <cell r="K975" t="str">
            <v>1012</v>
          </cell>
          <cell r="L975" t="str">
            <v>CO-Rocky Ford</v>
          </cell>
          <cell r="M975" t="str">
            <v>CO</v>
          </cell>
          <cell r="N975" t="str">
            <v>1667</v>
          </cell>
          <cell r="O975" t="str">
            <v>Field Representative (UN21)</v>
          </cell>
          <cell r="P975" t="str">
            <v>21</v>
          </cell>
          <cell r="Q975" t="str">
            <v>Nonexempt</v>
          </cell>
          <cell r="R975" t="str">
            <v>1979-09-17</v>
          </cell>
          <cell r="S975" t="str">
            <v/>
          </cell>
          <cell r="T975" t="str">
            <v>1979-09-17</v>
          </cell>
        </row>
        <row r="976">
          <cell r="A976" t="str">
            <v>Hartkopp,Blain L</v>
          </cell>
          <cell r="B976" t="str">
            <v>007769</v>
          </cell>
          <cell r="C976" t="str">
            <v>Full-Time</v>
          </cell>
          <cell r="D976" t="str">
            <v>UCU</v>
          </cell>
          <cell r="E976">
            <v>40</v>
          </cell>
          <cell r="F976" t="str">
            <v>6358</v>
          </cell>
          <cell r="G976" t="str">
            <v>IT Ops / Service Support</v>
          </cell>
          <cell r="H976" t="str">
            <v>USU</v>
          </cell>
          <cell r="I976" t="str">
            <v>IT</v>
          </cell>
          <cell r="J976" t="str">
            <v>NETCO</v>
          </cell>
          <cell r="K976" t="str">
            <v>1082</v>
          </cell>
          <cell r="L976" t="str">
            <v>MO-Kansas City-W Ninth</v>
          </cell>
          <cell r="M976" t="str">
            <v>MO</v>
          </cell>
          <cell r="N976" t="str">
            <v>2749</v>
          </cell>
          <cell r="O976" t="str">
            <v>Systems Engineer</v>
          </cell>
          <cell r="P976" t="str">
            <v>00</v>
          </cell>
          <cell r="Q976" t="str">
            <v>Exempt</v>
          </cell>
          <cell r="R976" t="str">
            <v>2000-11-21</v>
          </cell>
          <cell r="S976" t="str">
            <v/>
          </cell>
          <cell r="T976" t="str">
            <v>2000-11-21</v>
          </cell>
        </row>
        <row r="977">
          <cell r="A977" t="str">
            <v>Hartley,Randy R</v>
          </cell>
          <cell r="B977" t="str">
            <v>010671</v>
          </cell>
          <cell r="C977" t="str">
            <v>Full-Time</v>
          </cell>
          <cell r="D977" t="str">
            <v>UCU</v>
          </cell>
          <cell r="E977">
            <v>40</v>
          </cell>
          <cell r="F977" t="str">
            <v>5227</v>
          </cell>
          <cell r="G977" t="str">
            <v>NE Business Operations</v>
          </cell>
          <cell r="H977" t="str">
            <v>USU</v>
          </cell>
          <cell r="I977" t="str">
            <v>NM</v>
          </cell>
          <cell r="J977" t="str">
            <v>PNNEG</v>
          </cell>
          <cell r="K977" t="str">
            <v>1109</v>
          </cell>
          <cell r="L977" t="str">
            <v>NE-Lincoln</v>
          </cell>
          <cell r="M977" t="str">
            <v>NE</v>
          </cell>
          <cell r="N977" t="str">
            <v>1631</v>
          </cell>
          <cell r="O977" t="str">
            <v>Meter Reader Utility (UN25)</v>
          </cell>
          <cell r="P977" t="str">
            <v>25</v>
          </cell>
          <cell r="Q977" t="str">
            <v>Nonexempt</v>
          </cell>
          <cell r="R977" t="str">
            <v>2005-02-14</v>
          </cell>
          <cell r="S977" t="str">
            <v/>
          </cell>
          <cell r="T977" t="str">
            <v>2005-02-14</v>
          </cell>
        </row>
        <row r="978">
          <cell r="A978" t="str">
            <v>Hartley,William J</v>
          </cell>
          <cell r="B978" t="str">
            <v>007636</v>
          </cell>
          <cell r="C978" t="str">
            <v>Full-Time</v>
          </cell>
          <cell r="D978" t="str">
            <v>UCU</v>
          </cell>
          <cell r="E978">
            <v>40</v>
          </cell>
          <cell r="F978" t="str">
            <v>5402</v>
          </cell>
          <cell r="G978" t="str">
            <v>Castle Rock Gas Field Svcs</v>
          </cell>
          <cell r="H978" t="str">
            <v>USU</v>
          </cell>
          <cell r="I978" t="str">
            <v>OP</v>
          </cell>
          <cell r="J978" t="str">
            <v>PNCOG</v>
          </cell>
          <cell r="K978" t="str">
            <v>1005</v>
          </cell>
          <cell r="L978" t="str">
            <v>CO-Castle Rock-Atchinson Ct</v>
          </cell>
          <cell r="M978" t="str">
            <v>CO</v>
          </cell>
          <cell r="N978" t="str">
            <v>1529</v>
          </cell>
          <cell r="O978" t="str">
            <v>Utility Service Technician</v>
          </cell>
          <cell r="P978" t="str">
            <v>00</v>
          </cell>
          <cell r="Q978" t="str">
            <v>Nonexempt</v>
          </cell>
          <cell r="R978" t="str">
            <v>2000-10-02</v>
          </cell>
          <cell r="S978" t="str">
            <v/>
          </cell>
          <cell r="T978" t="str">
            <v>2000-10-02</v>
          </cell>
        </row>
        <row r="979">
          <cell r="A979" t="str">
            <v>Haskamp,Keith A</v>
          </cell>
          <cell r="B979" t="str">
            <v>002995</v>
          </cell>
          <cell r="C979" t="str">
            <v>Full-Time</v>
          </cell>
          <cell r="D979" t="str">
            <v>UCU</v>
          </cell>
          <cell r="E979">
            <v>40</v>
          </cell>
          <cell r="F979" t="str">
            <v>4131</v>
          </cell>
          <cell r="G979" t="str">
            <v>Records Management</v>
          </cell>
          <cell r="H979" t="str">
            <v>ESF</v>
          </cell>
          <cell r="I979" t="str">
            <v>GC</v>
          </cell>
          <cell r="J979" t="str">
            <v>AQLCP</v>
          </cell>
          <cell r="K979" t="str">
            <v>1082</v>
          </cell>
          <cell r="L979" t="str">
            <v>MO-Kansas City-W Ninth</v>
          </cell>
          <cell r="M979" t="str">
            <v>MO</v>
          </cell>
          <cell r="N979" t="str">
            <v>3192</v>
          </cell>
          <cell r="O979" t="str">
            <v>Sr Business Analyst Records</v>
          </cell>
          <cell r="P979" t="str">
            <v>00</v>
          </cell>
          <cell r="Q979" t="str">
            <v>Exempt</v>
          </cell>
          <cell r="R979" t="str">
            <v>1996-11-11</v>
          </cell>
          <cell r="S979" t="str">
            <v/>
          </cell>
          <cell r="T979" t="str">
            <v>1996-11-11</v>
          </cell>
        </row>
        <row r="980">
          <cell r="A980" t="str">
            <v>Hasley,Jim R</v>
          </cell>
          <cell r="B980" t="str">
            <v>001797</v>
          </cell>
          <cell r="C980" t="str">
            <v>Full-Time</v>
          </cell>
          <cell r="D980" t="str">
            <v>UCU</v>
          </cell>
          <cell r="E980">
            <v>40</v>
          </cell>
          <cell r="F980" t="str">
            <v>5820</v>
          </cell>
          <cell r="G980" t="str">
            <v>MN Business Operations</v>
          </cell>
          <cell r="H980" t="str">
            <v>USU</v>
          </cell>
          <cell r="I980" t="str">
            <v>CS</v>
          </cell>
          <cell r="J980" t="str">
            <v>NETCO</v>
          </cell>
          <cell r="K980" t="str">
            <v>1068</v>
          </cell>
          <cell r="L980" t="str">
            <v>MN-Rochester</v>
          </cell>
          <cell r="M980" t="str">
            <v>MN</v>
          </cell>
          <cell r="N980" t="str">
            <v>1524</v>
          </cell>
          <cell r="O980" t="str">
            <v>Storekeeper</v>
          </cell>
          <cell r="P980" t="str">
            <v>00</v>
          </cell>
          <cell r="Q980" t="str">
            <v>Nonexempt</v>
          </cell>
          <cell r="R980" t="str">
            <v>1972-09-18</v>
          </cell>
          <cell r="S980" t="str">
            <v/>
          </cell>
          <cell r="T980" t="str">
            <v>1972-09-18</v>
          </cell>
        </row>
        <row r="981">
          <cell r="A981" t="str">
            <v>Hatlan,Arvid L</v>
          </cell>
          <cell r="B981" t="str">
            <v>010865</v>
          </cell>
          <cell r="C981" t="str">
            <v>Full-Time</v>
          </cell>
          <cell r="D981" t="str">
            <v>UCU</v>
          </cell>
          <cell r="E981">
            <v>40</v>
          </cell>
          <cell r="F981" t="str">
            <v>5729</v>
          </cell>
          <cell r="G981" t="str">
            <v>Iowa Decorah Cust Serv</v>
          </cell>
          <cell r="H981" t="str">
            <v>USU</v>
          </cell>
          <cell r="I981" t="str">
            <v>CS</v>
          </cell>
          <cell r="J981" t="str">
            <v>PNIAG</v>
          </cell>
          <cell r="K981" t="str">
            <v>1017</v>
          </cell>
          <cell r="L981" t="str">
            <v>IA-Decorah</v>
          </cell>
          <cell r="M981" t="str">
            <v>IA</v>
          </cell>
          <cell r="N981" t="str">
            <v>3171</v>
          </cell>
          <cell r="O981" t="str">
            <v>Service Technician (UN28)</v>
          </cell>
          <cell r="P981" t="str">
            <v>28</v>
          </cell>
          <cell r="Q981" t="str">
            <v>Nonexempt</v>
          </cell>
          <cell r="R981" t="str">
            <v>2005-08-29</v>
          </cell>
          <cell r="S981" t="str">
            <v/>
          </cell>
          <cell r="T981" t="str">
            <v>2005-08-29</v>
          </cell>
        </row>
        <row r="982">
          <cell r="A982" t="str">
            <v>Hatteberg,Jane R</v>
          </cell>
          <cell r="B982" t="str">
            <v>003357</v>
          </cell>
          <cell r="C982" t="str">
            <v>Full-Time</v>
          </cell>
          <cell r="D982" t="str">
            <v>UCU</v>
          </cell>
          <cell r="E982">
            <v>40</v>
          </cell>
          <cell r="F982" t="str">
            <v>4183</v>
          </cell>
          <cell r="G982" t="str">
            <v>Corp Reporting/Plan &amp; Analysis</v>
          </cell>
          <cell r="H982" t="str">
            <v>ESF</v>
          </cell>
          <cell r="I982" t="str">
            <v>AT</v>
          </cell>
          <cell r="J982" t="str">
            <v>AQLCP</v>
          </cell>
          <cell r="K982" t="str">
            <v>1000</v>
          </cell>
          <cell r="L982" t="str">
            <v>MO-Raytown</v>
          </cell>
          <cell r="M982" t="str">
            <v>MO</v>
          </cell>
          <cell r="N982" t="str">
            <v>2912</v>
          </cell>
          <cell r="O982" t="str">
            <v>Financial Mgmt Project Leader</v>
          </cell>
          <cell r="P982" t="str">
            <v>00</v>
          </cell>
          <cell r="Q982" t="str">
            <v>Exempt</v>
          </cell>
          <cell r="R982" t="str">
            <v>1996-10-14</v>
          </cell>
          <cell r="S982" t="str">
            <v>1997-08-06</v>
          </cell>
          <cell r="T982" t="str">
            <v>1996-10-14</v>
          </cell>
        </row>
        <row r="983">
          <cell r="A983" t="str">
            <v>Hatter,Edwin M</v>
          </cell>
          <cell r="B983" t="str">
            <v>001934</v>
          </cell>
          <cell r="C983" t="str">
            <v>Full-Time</v>
          </cell>
          <cell r="D983" t="str">
            <v>UCU</v>
          </cell>
          <cell r="E983">
            <v>40</v>
          </cell>
          <cell r="F983" t="str">
            <v>5254</v>
          </cell>
          <cell r="G983" t="str">
            <v>Network Gas Stds &amp; Safety Trng</v>
          </cell>
          <cell r="H983" t="str">
            <v>USU</v>
          </cell>
          <cell r="I983" t="str">
            <v>NM</v>
          </cell>
          <cell r="J983" t="str">
            <v>NETCO</v>
          </cell>
          <cell r="K983" t="str">
            <v>1143</v>
          </cell>
          <cell r="L983" t="str">
            <v>NE-Omaha-Capitol Ave</v>
          </cell>
          <cell r="M983" t="str">
            <v>NE</v>
          </cell>
          <cell r="N983" t="str">
            <v>1924</v>
          </cell>
          <cell r="O983" t="str">
            <v>Sr Engineer</v>
          </cell>
          <cell r="P983" t="str">
            <v>00</v>
          </cell>
          <cell r="Q983" t="str">
            <v>Exempt</v>
          </cell>
          <cell r="R983" t="str">
            <v>1986-07-14</v>
          </cell>
          <cell r="S983" t="str">
            <v/>
          </cell>
          <cell r="T983" t="str">
            <v>1986-07-14</v>
          </cell>
        </row>
        <row r="984">
          <cell r="A984" t="str">
            <v>Hatz,Mary B</v>
          </cell>
          <cell r="B984" t="str">
            <v>002260</v>
          </cell>
          <cell r="C984" t="str">
            <v>Full-Time</v>
          </cell>
          <cell r="D984" t="str">
            <v>UCU</v>
          </cell>
          <cell r="E984">
            <v>40</v>
          </cell>
          <cell r="F984" t="str">
            <v>6173</v>
          </cell>
          <cell r="G984" t="str">
            <v>MN Gas VP HQ</v>
          </cell>
          <cell r="H984" t="str">
            <v>USU</v>
          </cell>
          <cell r="I984" t="str">
            <v>CC</v>
          </cell>
          <cell r="J984" t="str">
            <v>NETCO</v>
          </cell>
          <cell r="K984" t="str">
            <v>1066</v>
          </cell>
          <cell r="L984" t="str">
            <v>MN-Pine City-Sixth St</v>
          </cell>
          <cell r="M984" t="str">
            <v>MN</v>
          </cell>
          <cell r="N984" t="str">
            <v>1135</v>
          </cell>
          <cell r="O984" t="str">
            <v>Customer Service Associate Fie</v>
          </cell>
          <cell r="P984" t="str">
            <v>00</v>
          </cell>
          <cell r="Q984" t="str">
            <v>Nonexempt</v>
          </cell>
          <cell r="R984" t="str">
            <v>1989-03-01</v>
          </cell>
          <cell r="S984" t="str">
            <v/>
          </cell>
          <cell r="T984" t="str">
            <v>1989-03-01</v>
          </cell>
        </row>
        <row r="985">
          <cell r="A985" t="str">
            <v>Haunschild,Larry D</v>
          </cell>
          <cell r="B985" t="str">
            <v>001705</v>
          </cell>
          <cell r="C985" t="str">
            <v>Full-Time</v>
          </cell>
          <cell r="D985" t="str">
            <v>UCU</v>
          </cell>
          <cell r="E985">
            <v>40</v>
          </cell>
          <cell r="F985" t="str">
            <v>5375</v>
          </cell>
          <cell r="G985" t="str">
            <v>SW KS Gen Gas Field Svcs</v>
          </cell>
          <cell r="H985" t="str">
            <v>USU</v>
          </cell>
          <cell r="I985" t="str">
            <v>OP</v>
          </cell>
          <cell r="J985" t="str">
            <v>PNKSG</v>
          </cell>
          <cell r="K985" t="str">
            <v>1035</v>
          </cell>
          <cell r="L985" t="str">
            <v>KS-Garden City-Ninth St</v>
          </cell>
          <cell r="M985" t="str">
            <v>KS</v>
          </cell>
          <cell r="N985" t="str">
            <v>2328</v>
          </cell>
          <cell r="O985" t="str">
            <v>Construction Coordinator</v>
          </cell>
          <cell r="P985" t="str">
            <v>00</v>
          </cell>
          <cell r="Q985" t="str">
            <v>Exempt</v>
          </cell>
          <cell r="R985" t="str">
            <v>1985-05-01</v>
          </cell>
          <cell r="S985" t="str">
            <v/>
          </cell>
          <cell r="T985" t="str">
            <v>1985-12-03</v>
          </cell>
        </row>
        <row r="986">
          <cell r="A986" t="str">
            <v>Haupt,Ronald J</v>
          </cell>
          <cell r="B986" t="str">
            <v>000034</v>
          </cell>
          <cell r="C986" t="str">
            <v>Full-Time</v>
          </cell>
          <cell r="D986" t="str">
            <v>UCU</v>
          </cell>
          <cell r="E986">
            <v>40</v>
          </cell>
          <cell r="F986" t="str">
            <v>5842</v>
          </cell>
          <cell r="G986" t="str">
            <v>Cloquet</v>
          </cell>
          <cell r="H986" t="str">
            <v>USU</v>
          </cell>
          <cell r="I986" t="str">
            <v>CS</v>
          </cell>
          <cell r="J986" t="str">
            <v>NMMNG</v>
          </cell>
          <cell r="K986" t="str">
            <v>1057</v>
          </cell>
          <cell r="L986" t="str">
            <v>MN-Cloquet-Cloquet Ave</v>
          </cell>
          <cell r="M986" t="str">
            <v>MN</v>
          </cell>
          <cell r="N986" t="str">
            <v>1595</v>
          </cell>
          <cell r="O986" t="str">
            <v>Service Tech Class 2 (UN26)</v>
          </cell>
          <cell r="P986" t="str">
            <v>26</v>
          </cell>
          <cell r="Q986" t="str">
            <v>Nonexempt</v>
          </cell>
          <cell r="R986" t="str">
            <v>1989-09-05</v>
          </cell>
          <cell r="S986" t="str">
            <v/>
          </cell>
          <cell r="T986" t="str">
            <v>1989-09-05</v>
          </cell>
        </row>
        <row r="987">
          <cell r="A987" t="str">
            <v>Havener,Leroy J</v>
          </cell>
          <cell r="B987" t="str">
            <v>003644</v>
          </cell>
          <cell r="C987" t="str">
            <v>Full-Time</v>
          </cell>
          <cell r="D987" t="str">
            <v>UCU</v>
          </cell>
          <cell r="E987">
            <v>40</v>
          </cell>
          <cell r="F987" t="str">
            <v>5259</v>
          </cell>
          <cell r="G987" t="str">
            <v>MO Electric Planning &amp; Design</v>
          </cell>
          <cell r="H987" t="str">
            <v>USU</v>
          </cell>
          <cell r="I987" t="str">
            <v>NM</v>
          </cell>
          <cell r="J987" t="str">
            <v>MPMOE</v>
          </cell>
          <cell r="K987" t="str">
            <v>1000</v>
          </cell>
          <cell r="L987" t="str">
            <v>MO-Raytown</v>
          </cell>
          <cell r="M987" t="str">
            <v>MO</v>
          </cell>
          <cell r="N987" t="str">
            <v>1924</v>
          </cell>
          <cell r="O987" t="str">
            <v>Sr Engineer</v>
          </cell>
          <cell r="P987" t="str">
            <v>00</v>
          </cell>
          <cell r="Q987" t="str">
            <v>Exempt</v>
          </cell>
          <cell r="R987" t="str">
            <v>1973-03-26</v>
          </cell>
          <cell r="S987" t="str">
            <v/>
          </cell>
          <cell r="T987" t="str">
            <v>1973-03-26</v>
          </cell>
        </row>
        <row r="988">
          <cell r="A988" t="str">
            <v>Hawkins,Barbara A</v>
          </cell>
          <cell r="B988" t="str">
            <v>002190</v>
          </cell>
          <cell r="C988" t="str">
            <v>Full-Time</v>
          </cell>
          <cell r="D988" t="str">
            <v>UCU</v>
          </cell>
          <cell r="E988">
            <v>40</v>
          </cell>
          <cell r="F988" t="str">
            <v>6035</v>
          </cell>
          <cell r="G988" t="str">
            <v>Iowa Customer Relations</v>
          </cell>
          <cell r="H988" t="str">
            <v>USU</v>
          </cell>
          <cell r="I988" t="str">
            <v>SL</v>
          </cell>
          <cell r="J988" t="str">
            <v>PNIAG</v>
          </cell>
          <cell r="K988" t="str">
            <v>1015</v>
          </cell>
          <cell r="L988" t="str">
            <v>IA-Council Bluffs-W Broadway</v>
          </cell>
          <cell r="M988" t="str">
            <v>IA</v>
          </cell>
          <cell r="N988" t="str">
            <v>2328</v>
          </cell>
          <cell r="O988" t="str">
            <v>Construction Coordinator</v>
          </cell>
          <cell r="P988" t="str">
            <v>00</v>
          </cell>
          <cell r="Q988" t="str">
            <v>Exempt</v>
          </cell>
          <cell r="R988" t="str">
            <v>1979-11-16</v>
          </cell>
          <cell r="S988" t="str">
            <v/>
          </cell>
          <cell r="T988" t="str">
            <v>1979-11-16</v>
          </cell>
        </row>
        <row r="989">
          <cell r="A989" t="str">
            <v>Hawkins,James F</v>
          </cell>
          <cell r="B989" t="str">
            <v>010150</v>
          </cell>
          <cell r="C989" t="str">
            <v>Full-Time</v>
          </cell>
          <cell r="D989" t="str">
            <v>UCU</v>
          </cell>
          <cell r="E989">
            <v>40</v>
          </cell>
          <cell r="F989" t="str">
            <v>5774</v>
          </cell>
          <cell r="G989" t="str">
            <v>NE Omaha Region</v>
          </cell>
          <cell r="H989" t="str">
            <v>USU</v>
          </cell>
          <cell r="I989" t="str">
            <v>CS</v>
          </cell>
          <cell r="J989" t="str">
            <v>PNNEG</v>
          </cell>
          <cell r="K989" t="str">
            <v>1113</v>
          </cell>
          <cell r="L989" t="str">
            <v>NE-Papillion</v>
          </cell>
          <cell r="M989" t="str">
            <v>NE</v>
          </cell>
          <cell r="N989" t="str">
            <v>1531</v>
          </cell>
          <cell r="O989" t="str">
            <v>Meter Reader</v>
          </cell>
          <cell r="P989" t="str">
            <v>00</v>
          </cell>
          <cell r="Q989" t="str">
            <v>Nonexempt</v>
          </cell>
          <cell r="R989" t="str">
            <v>2003-07-29</v>
          </cell>
          <cell r="S989" t="str">
            <v/>
          </cell>
          <cell r="T989" t="str">
            <v>2003-07-29</v>
          </cell>
        </row>
        <row r="990">
          <cell r="A990" t="str">
            <v>Hawkins,Kendall R</v>
          </cell>
          <cell r="B990" t="str">
            <v>011074</v>
          </cell>
          <cell r="C990" t="str">
            <v>Full-Time</v>
          </cell>
          <cell r="D990" t="str">
            <v>UCU</v>
          </cell>
          <cell r="E990">
            <v>40</v>
          </cell>
          <cell r="F990" t="str">
            <v>5354</v>
          </cell>
          <cell r="G990" t="str">
            <v>St Joseph 1 Elec Network Ops</v>
          </cell>
          <cell r="H990" t="str">
            <v>USU</v>
          </cell>
          <cell r="I990" t="str">
            <v>OP</v>
          </cell>
          <cell r="J990" t="str">
            <v>SJMOE</v>
          </cell>
          <cell r="K990" t="str">
            <v>1278</v>
          </cell>
          <cell r="L990" t="str">
            <v>MO-St Joseph - Atchison</v>
          </cell>
          <cell r="M990" t="str">
            <v>MO</v>
          </cell>
          <cell r="N990" t="str">
            <v>S1017</v>
          </cell>
          <cell r="O990" t="str">
            <v>Lineman Apprentice Grade 3</v>
          </cell>
          <cell r="P990" t="str">
            <v>13</v>
          </cell>
          <cell r="Q990" t="str">
            <v>Nonexempt</v>
          </cell>
          <cell r="R990" t="str">
            <v>2006-05-30</v>
          </cell>
          <cell r="S990" t="str">
            <v/>
          </cell>
          <cell r="T990" t="str">
            <v>2006-05-30</v>
          </cell>
        </row>
        <row r="991">
          <cell r="A991" t="str">
            <v>Hayes,Marion D</v>
          </cell>
          <cell r="B991" t="str">
            <v>000541</v>
          </cell>
          <cell r="C991" t="str">
            <v>Full-Time</v>
          </cell>
          <cell r="D991" t="str">
            <v>UCU</v>
          </cell>
          <cell r="E991">
            <v>40</v>
          </cell>
          <cell r="F991" t="str">
            <v>5310</v>
          </cell>
          <cell r="G991" t="str">
            <v>Northern KS Elec Network Ops</v>
          </cell>
          <cell r="H991" t="str">
            <v>USU</v>
          </cell>
          <cell r="I991" t="str">
            <v>OP</v>
          </cell>
          <cell r="J991" t="str">
            <v>WPKSE</v>
          </cell>
          <cell r="K991" t="str">
            <v>1047</v>
          </cell>
          <cell r="L991" t="str">
            <v>KS-Smith Center</v>
          </cell>
          <cell r="M991" t="str">
            <v>KS</v>
          </cell>
          <cell r="N991" t="str">
            <v>1704</v>
          </cell>
          <cell r="O991" t="str">
            <v>Journeyman Lineman (UN22)</v>
          </cell>
          <cell r="P991" t="str">
            <v>22</v>
          </cell>
          <cell r="Q991" t="str">
            <v>Nonexempt</v>
          </cell>
          <cell r="R991" t="str">
            <v>1987-10-12</v>
          </cell>
          <cell r="S991" t="str">
            <v/>
          </cell>
          <cell r="T991" t="str">
            <v>1987-10-12</v>
          </cell>
        </row>
        <row r="992">
          <cell r="A992" t="str">
            <v>Haynes,Linda J</v>
          </cell>
          <cell r="B992" t="str">
            <v>010789</v>
          </cell>
          <cell r="C992" t="str">
            <v>Full-Time</v>
          </cell>
          <cell r="D992" t="str">
            <v>UCU</v>
          </cell>
          <cell r="E992">
            <v>40</v>
          </cell>
          <cell r="F992" t="str">
            <v>6382</v>
          </cell>
          <cell r="G992" t="str">
            <v>Regulatory Acctg Svcs-Electric</v>
          </cell>
          <cell r="H992" t="str">
            <v>USU</v>
          </cell>
          <cell r="I992" t="str">
            <v>RE</v>
          </cell>
          <cell r="J992" t="str">
            <v>NETCO</v>
          </cell>
          <cell r="K992" t="str">
            <v>1082</v>
          </cell>
          <cell r="L992" t="str">
            <v>MO-Kansas City-W Ninth</v>
          </cell>
          <cell r="M992" t="str">
            <v>MO</v>
          </cell>
          <cell r="N992" t="str">
            <v>1845</v>
          </cell>
          <cell r="O992" t="str">
            <v>Sr Regulatory Analyst</v>
          </cell>
          <cell r="P992" t="str">
            <v>00</v>
          </cell>
          <cell r="Q992" t="str">
            <v>Exempt</v>
          </cell>
          <cell r="R992" t="str">
            <v>1989-03-20</v>
          </cell>
          <cell r="S992" t="str">
            <v>2005-05-31</v>
          </cell>
          <cell r="T992" t="str">
            <v>1997-05-31</v>
          </cell>
        </row>
        <row r="993">
          <cell r="A993" t="str">
            <v>Haynes,Michael R</v>
          </cell>
          <cell r="B993" t="str">
            <v>001074</v>
          </cell>
          <cell r="C993" t="str">
            <v>Full-Time</v>
          </cell>
          <cell r="D993" t="str">
            <v>UCU</v>
          </cell>
          <cell r="E993">
            <v>40</v>
          </cell>
          <cell r="F993" t="str">
            <v>5915</v>
          </cell>
          <cell r="G993" t="str">
            <v>Belton 2 Elect Field Ops</v>
          </cell>
          <cell r="H993" t="str">
            <v>USU</v>
          </cell>
          <cell r="I993" t="str">
            <v>DE</v>
          </cell>
          <cell r="J993" t="str">
            <v>MPMOE</v>
          </cell>
          <cell r="K993" t="str">
            <v>1074</v>
          </cell>
          <cell r="L993" t="str">
            <v>MO-Belton</v>
          </cell>
          <cell r="M993" t="str">
            <v>MO</v>
          </cell>
          <cell r="N993" t="str">
            <v>U213</v>
          </cell>
          <cell r="O993" t="str">
            <v>Spc Combo Lineman Svcmn</v>
          </cell>
          <cell r="P993" t="str">
            <v>24</v>
          </cell>
          <cell r="Q993" t="str">
            <v>Nonexempt</v>
          </cell>
          <cell r="R993" t="str">
            <v>1971-12-09</v>
          </cell>
          <cell r="S993" t="str">
            <v/>
          </cell>
          <cell r="T993" t="str">
            <v>1971-12-09</v>
          </cell>
        </row>
        <row r="994">
          <cell r="A994" t="str">
            <v>Headley,Larry W</v>
          </cell>
          <cell r="B994" t="str">
            <v>003263</v>
          </cell>
          <cell r="C994" t="str">
            <v>Full-Time</v>
          </cell>
          <cell r="D994" t="str">
            <v>UCU</v>
          </cell>
          <cell r="E994">
            <v>40</v>
          </cell>
          <cell r="F994" t="str">
            <v>6372</v>
          </cell>
          <cell r="G994" t="str">
            <v>Regulatory Services-Gas</v>
          </cell>
          <cell r="H994" t="str">
            <v>USU</v>
          </cell>
          <cell r="I994" t="str">
            <v>RE</v>
          </cell>
          <cell r="J994" t="str">
            <v>NETCO</v>
          </cell>
          <cell r="K994" t="str">
            <v>1143</v>
          </cell>
          <cell r="L994" t="str">
            <v>NE-Omaha-Capitol Ave</v>
          </cell>
          <cell r="M994" t="str">
            <v>NE</v>
          </cell>
          <cell r="N994" t="str">
            <v>1849</v>
          </cell>
          <cell r="O994" t="str">
            <v>Dir Regulatory</v>
          </cell>
          <cell r="P994" t="str">
            <v>00</v>
          </cell>
          <cell r="Q994" t="str">
            <v>Exempt</v>
          </cell>
          <cell r="R994" t="str">
            <v>1977-09-12</v>
          </cell>
          <cell r="S994" t="str">
            <v/>
          </cell>
          <cell r="T994" t="str">
            <v>1977-09-12</v>
          </cell>
        </row>
        <row r="995">
          <cell r="A995" t="str">
            <v>Heard,Shawn E</v>
          </cell>
          <cell r="B995" t="str">
            <v>004556</v>
          </cell>
          <cell r="C995" t="str">
            <v>Full-Time</v>
          </cell>
          <cell r="D995" t="str">
            <v>UCU</v>
          </cell>
          <cell r="E995">
            <v>40</v>
          </cell>
          <cell r="F995" t="str">
            <v>5398</v>
          </cell>
          <cell r="G995" t="str">
            <v>General CO Gas Network Ops</v>
          </cell>
          <cell r="H995" t="str">
            <v>USU</v>
          </cell>
          <cell r="I995" t="str">
            <v>OP</v>
          </cell>
          <cell r="J995" t="str">
            <v>PNCOG</v>
          </cell>
          <cell r="K995" t="str">
            <v>1006</v>
          </cell>
          <cell r="L995" t="str">
            <v>CO-Fountain</v>
          </cell>
          <cell r="M995" t="str">
            <v>CO</v>
          </cell>
          <cell r="N995" t="str">
            <v>3087</v>
          </cell>
          <cell r="O995" t="str">
            <v>Operations Supv Field</v>
          </cell>
          <cell r="P995" t="str">
            <v>00</v>
          </cell>
          <cell r="Q995" t="str">
            <v>Exempt</v>
          </cell>
          <cell r="R995" t="str">
            <v>1999-03-22</v>
          </cell>
          <cell r="S995" t="str">
            <v/>
          </cell>
          <cell r="T995" t="str">
            <v>1999-03-22</v>
          </cell>
        </row>
        <row r="996">
          <cell r="A996" t="str">
            <v>Heaton,James K</v>
          </cell>
          <cell r="B996" t="str">
            <v>001034</v>
          </cell>
          <cell r="C996" t="str">
            <v>Full-Time</v>
          </cell>
          <cell r="D996" t="str">
            <v>UCU</v>
          </cell>
          <cell r="E996">
            <v>40</v>
          </cell>
          <cell r="F996" t="str">
            <v>5373</v>
          </cell>
          <cell r="G996" t="str">
            <v>MPS Substation Maintenance</v>
          </cell>
          <cell r="H996" t="str">
            <v>USU</v>
          </cell>
          <cell r="I996" t="str">
            <v>TS</v>
          </cell>
          <cell r="J996" t="str">
            <v>MPMOE</v>
          </cell>
          <cell r="K996" t="str">
            <v>1097</v>
          </cell>
          <cell r="L996" t="str">
            <v>MO-Warrensburg</v>
          </cell>
          <cell r="M996" t="str">
            <v>MO</v>
          </cell>
          <cell r="N996" t="str">
            <v>U207</v>
          </cell>
          <cell r="O996" t="str">
            <v>Substation Foreman</v>
          </cell>
          <cell r="P996" t="str">
            <v>24</v>
          </cell>
          <cell r="Q996" t="str">
            <v>Nonexempt</v>
          </cell>
          <cell r="R996" t="str">
            <v>1978-05-25</v>
          </cell>
          <cell r="S996" t="str">
            <v/>
          </cell>
          <cell r="T996" t="str">
            <v>1978-05-25</v>
          </cell>
        </row>
        <row r="997">
          <cell r="A997" t="str">
            <v>Hedrick,Terry S</v>
          </cell>
          <cell r="B997" t="str">
            <v>003625</v>
          </cell>
          <cell r="C997" t="str">
            <v>Full-Time</v>
          </cell>
          <cell r="D997" t="str">
            <v>UCU</v>
          </cell>
          <cell r="E997">
            <v>40</v>
          </cell>
          <cell r="F997" t="str">
            <v>1043</v>
          </cell>
          <cell r="G997" t="str">
            <v>VP_Energy_RES</v>
          </cell>
          <cell r="H997" t="str">
            <v>USU</v>
          </cell>
          <cell r="I997" t="str">
            <v>ER</v>
          </cell>
          <cell r="J997" t="str">
            <v>NETCO</v>
          </cell>
          <cell r="K997" t="str">
            <v>1000</v>
          </cell>
          <cell r="L997" t="str">
            <v>MO-Raytown</v>
          </cell>
          <cell r="M997" t="str">
            <v>MO</v>
          </cell>
          <cell r="N997" t="str">
            <v>2808</v>
          </cell>
          <cell r="O997" t="str">
            <v>Dir Generation Services</v>
          </cell>
          <cell r="P997" t="str">
            <v>00</v>
          </cell>
          <cell r="Q997" t="str">
            <v>Exempt</v>
          </cell>
          <cell r="R997" t="str">
            <v>1985-05-28</v>
          </cell>
          <cell r="S997" t="str">
            <v/>
          </cell>
          <cell r="T997" t="str">
            <v>1985-05-28</v>
          </cell>
        </row>
        <row r="998">
          <cell r="A998" t="str">
            <v>Heeren,Susan R</v>
          </cell>
          <cell r="B998" t="str">
            <v>005567</v>
          </cell>
          <cell r="C998" t="str">
            <v>Full-Time</v>
          </cell>
          <cell r="D998" t="str">
            <v>UCU</v>
          </cell>
          <cell r="E998">
            <v>40</v>
          </cell>
          <cell r="F998" t="str">
            <v>6358</v>
          </cell>
          <cell r="G998" t="str">
            <v>IT Ops / Service Support</v>
          </cell>
          <cell r="H998" t="str">
            <v>USU</v>
          </cell>
          <cell r="I998" t="str">
            <v>IT</v>
          </cell>
          <cell r="J998" t="str">
            <v>NETCO</v>
          </cell>
          <cell r="K998" t="str">
            <v>1082</v>
          </cell>
          <cell r="L998" t="str">
            <v>MO-Kansas City-W Ninth</v>
          </cell>
          <cell r="M998" t="str">
            <v>MO</v>
          </cell>
          <cell r="N998" t="str">
            <v>3212</v>
          </cell>
          <cell r="O998" t="str">
            <v>CCR Analyst</v>
          </cell>
          <cell r="P998" t="str">
            <v>00</v>
          </cell>
          <cell r="Q998" t="str">
            <v>Exempt</v>
          </cell>
          <cell r="R998" t="str">
            <v>1999-11-11</v>
          </cell>
          <cell r="S998" t="str">
            <v/>
          </cell>
          <cell r="T998" t="str">
            <v>1999-11-11</v>
          </cell>
        </row>
        <row r="999">
          <cell r="A999" t="str">
            <v>Heidtbrink,Scott H</v>
          </cell>
          <cell r="B999" t="str">
            <v>000660</v>
          </cell>
          <cell r="C999" t="str">
            <v>Full-Time</v>
          </cell>
          <cell r="D999" t="str">
            <v>UCU</v>
          </cell>
          <cell r="E999">
            <v>40</v>
          </cell>
          <cell r="F999" t="str">
            <v>1043</v>
          </cell>
          <cell r="G999" t="str">
            <v>VP_Energy_RES</v>
          </cell>
          <cell r="H999" t="str">
            <v>USU</v>
          </cell>
          <cell r="I999" t="str">
            <v>ER</v>
          </cell>
          <cell r="J999" t="str">
            <v>NETCO</v>
          </cell>
          <cell r="K999" t="str">
            <v>1082</v>
          </cell>
          <cell r="L999" t="str">
            <v>MO-Kansas City-W Ninth</v>
          </cell>
          <cell r="M999" t="str">
            <v>MO</v>
          </cell>
          <cell r="N999" t="str">
            <v>3196</v>
          </cell>
          <cell r="O999" t="str">
            <v>VP Power Gen/Energy Resources</v>
          </cell>
          <cell r="P999" t="str">
            <v>00</v>
          </cell>
          <cell r="Q999" t="str">
            <v>Exempt</v>
          </cell>
          <cell r="R999" t="str">
            <v>1987-01-05</v>
          </cell>
          <cell r="S999" t="str">
            <v/>
          </cell>
          <cell r="T999" t="str">
            <v>1987-01-05</v>
          </cell>
        </row>
        <row r="1000">
          <cell r="A1000" t="str">
            <v>Heifner,Warren K</v>
          </cell>
          <cell r="B1000" t="str">
            <v>010039</v>
          </cell>
          <cell r="C1000" t="str">
            <v>Full-Time</v>
          </cell>
          <cell r="D1000" t="str">
            <v>UCU</v>
          </cell>
          <cell r="E1000">
            <v>40</v>
          </cell>
          <cell r="F1000" t="str">
            <v>5306</v>
          </cell>
          <cell r="G1000" t="str">
            <v>Canon City Elec Network Ops</v>
          </cell>
          <cell r="H1000" t="str">
            <v>USU</v>
          </cell>
          <cell r="I1000" t="str">
            <v>OP</v>
          </cell>
          <cell r="J1000" t="str">
            <v>WPCOE</v>
          </cell>
          <cell r="K1000" t="str">
            <v>1004</v>
          </cell>
          <cell r="L1000" t="str">
            <v>CO-Canon City-Utility Dr</v>
          </cell>
          <cell r="M1000" t="str">
            <v>CO</v>
          </cell>
          <cell r="N1000" t="str">
            <v>1674</v>
          </cell>
          <cell r="O1000" t="str">
            <v>Estimator (UN21)</v>
          </cell>
          <cell r="P1000" t="str">
            <v>21</v>
          </cell>
          <cell r="Q1000" t="str">
            <v>Nonexempt</v>
          </cell>
          <cell r="R1000" t="str">
            <v>2003-03-17</v>
          </cell>
          <cell r="S1000" t="str">
            <v/>
          </cell>
          <cell r="T1000" t="str">
            <v>2003-03-17</v>
          </cell>
        </row>
        <row r="1001">
          <cell r="A1001" t="str">
            <v>Hein,Debra J</v>
          </cell>
          <cell r="B1001" t="str">
            <v>002116</v>
          </cell>
          <cell r="C1001" t="str">
            <v>Full-Time</v>
          </cell>
          <cell r="D1001" t="str">
            <v>UCU</v>
          </cell>
          <cell r="E1001">
            <v>40</v>
          </cell>
          <cell r="F1001" t="str">
            <v>5774</v>
          </cell>
          <cell r="G1001" t="str">
            <v>NE Omaha Region</v>
          </cell>
          <cell r="H1001" t="str">
            <v>USU</v>
          </cell>
          <cell r="I1001" t="str">
            <v>CS</v>
          </cell>
          <cell r="J1001" t="str">
            <v>PNNEG</v>
          </cell>
          <cell r="K1001" t="str">
            <v>1113</v>
          </cell>
          <cell r="L1001" t="str">
            <v>NE-Papillion</v>
          </cell>
          <cell r="M1001" t="str">
            <v>NE</v>
          </cell>
          <cell r="N1001" t="str">
            <v>1135</v>
          </cell>
          <cell r="O1001" t="str">
            <v>Customer Service Associate Fie</v>
          </cell>
          <cell r="P1001" t="str">
            <v>00</v>
          </cell>
          <cell r="Q1001" t="str">
            <v>Nonexempt</v>
          </cell>
          <cell r="R1001" t="str">
            <v>1997-12-10</v>
          </cell>
          <cell r="S1001" t="str">
            <v/>
          </cell>
          <cell r="T1001" t="str">
            <v>1997-12-10</v>
          </cell>
        </row>
        <row r="1002">
          <cell r="A1002" t="str">
            <v>Heinicke,Donna L</v>
          </cell>
          <cell r="B1002" t="str">
            <v>002019</v>
          </cell>
          <cell r="C1002" t="str">
            <v>Full-Time</v>
          </cell>
          <cell r="D1002" t="str">
            <v>UCU</v>
          </cell>
          <cell r="E1002">
            <v>40</v>
          </cell>
          <cell r="F1002" t="str">
            <v>5731</v>
          </cell>
          <cell r="G1002" t="str">
            <v>Iowa Council Bluffs Cust Serv</v>
          </cell>
          <cell r="H1002" t="str">
            <v>USU</v>
          </cell>
          <cell r="I1002" t="str">
            <v>CS</v>
          </cell>
          <cell r="J1002" t="str">
            <v>PNIAG</v>
          </cell>
          <cell r="K1002" t="str">
            <v>1016</v>
          </cell>
          <cell r="L1002" t="str">
            <v>IA-Council Bluffs-31st Ave</v>
          </cell>
          <cell r="M1002" t="str">
            <v>IA</v>
          </cell>
          <cell r="N1002" t="str">
            <v>3087</v>
          </cell>
          <cell r="O1002" t="str">
            <v>Operations Supv Field</v>
          </cell>
          <cell r="P1002" t="str">
            <v>00</v>
          </cell>
          <cell r="Q1002" t="str">
            <v>Exempt</v>
          </cell>
          <cell r="R1002" t="str">
            <v>1990-06-01</v>
          </cell>
          <cell r="S1002" t="str">
            <v/>
          </cell>
          <cell r="T1002" t="str">
            <v>1990-06-01</v>
          </cell>
        </row>
        <row r="1003">
          <cell r="A1003" t="str">
            <v>Helm,Mark A</v>
          </cell>
          <cell r="B1003" t="str">
            <v>000670</v>
          </cell>
          <cell r="C1003" t="str">
            <v>Full-Time</v>
          </cell>
          <cell r="D1003" t="str">
            <v>UCU</v>
          </cell>
          <cell r="E1003">
            <v>40</v>
          </cell>
          <cell r="F1003" t="str">
            <v>5013</v>
          </cell>
          <cell r="G1003" t="str">
            <v>Transmission Ops KS-General</v>
          </cell>
          <cell r="H1003" t="str">
            <v>USU</v>
          </cell>
          <cell r="I1003" t="str">
            <v>TO</v>
          </cell>
          <cell r="J1003" t="str">
            <v>WPKSE</v>
          </cell>
          <cell r="K1003" t="str">
            <v>1231</v>
          </cell>
          <cell r="L1003" t="str">
            <v>KS-Great Bend-Broadway</v>
          </cell>
          <cell r="M1003" t="str">
            <v>KS</v>
          </cell>
          <cell r="N1003" t="str">
            <v>3085</v>
          </cell>
          <cell r="O1003" t="str">
            <v>Dir Technical Services</v>
          </cell>
          <cell r="P1003" t="str">
            <v>00</v>
          </cell>
          <cell r="Q1003" t="str">
            <v>Exempt</v>
          </cell>
          <cell r="R1003" t="str">
            <v>1981-04-27</v>
          </cell>
          <cell r="S1003" t="str">
            <v/>
          </cell>
          <cell r="T1003" t="str">
            <v>1981-04-27</v>
          </cell>
        </row>
        <row r="1004">
          <cell r="A1004" t="str">
            <v>Helm,Sheila A</v>
          </cell>
          <cell r="B1004" t="str">
            <v>000665</v>
          </cell>
          <cell r="C1004" t="str">
            <v>Full-Time</v>
          </cell>
          <cell r="D1004" t="str">
            <v>UCU</v>
          </cell>
          <cell r="E1004">
            <v>40</v>
          </cell>
          <cell r="F1004" t="str">
            <v>6181</v>
          </cell>
          <cell r="G1004" t="str">
            <v>Headquarters - KS Electric</v>
          </cell>
          <cell r="H1004" t="str">
            <v>USU</v>
          </cell>
          <cell r="I1004" t="str">
            <v>DE</v>
          </cell>
          <cell r="J1004" t="str">
            <v>WPKSE</v>
          </cell>
          <cell r="K1004" t="str">
            <v>1231</v>
          </cell>
          <cell r="L1004" t="str">
            <v>KS-Great Bend-Broadway</v>
          </cell>
          <cell r="M1004" t="str">
            <v>KS</v>
          </cell>
          <cell r="N1004" t="str">
            <v>3116</v>
          </cell>
          <cell r="O1004" t="str">
            <v>Operations Analyst</v>
          </cell>
          <cell r="P1004" t="str">
            <v>00</v>
          </cell>
          <cell r="Q1004" t="str">
            <v>Exempt</v>
          </cell>
          <cell r="R1004" t="str">
            <v>1978-05-11</v>
          </cell>
          <cell r="S1004" t="str">
            <v/>
          </cell>
          <cell r="T1004" t="str">
            <v>1978-05-11</v>
          </cell>
        </row>
        <row r="1005">
          <cell r="A1005" t="str">
            <v>Helms,Kenneth R</v>
          </cell>
          <cell r="B1005" t="str">
            <v>009890</v>
          </cell>
          <cell r="C1005" t="str">
            <v>Full-Time</v>
          </cell>
          <cell r="D1005" t="str">
            <v>UCU</v>
          </cell>
          <cell r="E1005">
            <v>40</v>
          </cell>
          <cell r="F1005" t="str">
            <v>5387</v>
          </cell>
          <cell r="G1005" t="str">
            <v>Liberal Gas Field Svcs</v>
          </cell>
          <cell r="H1005" t="str">
            <v>USU</v>
          </cell>
          <cell r="I1005" t="str">
            <v>OP</v>
          </cell>
          <cell r="J1005" t="str">
            <v>PNKSG</v>
          </cell>
          <cell r="K1005" t="str">
            <v>1306</v>
          </cell>
          <cell r="L1005" t="str">
            <v>KS-Liberal-General Welch</v>
          </cell>
          <cell r="M1005" t="str">
            <v>KS</v>
          </cell>
          <cell r="N1005" t="str">
            <v>1529</v>
          </cell>
          <cell r="O1005" t="str">
            <v>Utility Service Technician</v>
          </cell>
          <cell r="P1005" t="str">
            <v>00</v>
          </cell>
          <cell r="Q1005" t="str">
            <v>Nonexempt</v>
          </cell>
          <cell r="R1005" t="str">
            <v>2002-09-26</v>
          </cell>
          <cell r="S1005" t="str">
            <v/>
          </cell>
          <cell r="T1005" t="str">
            <v>2002-09-26</v>
          </cell>
        </row>
        <row r="1006">
          <cell r="A1006" t="str">
            <v>Helton,Latricia M</v>
          </cell>
          <cell r="B1006" t="str">
            <v>010696</v>
          </cell>
          <cell r="C1006" t="str">
            <v>Full-Time</v>
          </cell>
          <cell r="D1006" t="str">
            <v>UCU</v>
          </cell>
          <cell r="E1006">
            <v>40</v>
          </cell>
          <cell r="F1006" t="str">
            <v>5702</v>
          </cell>
          <cell r="G1006" t="str">
            <v>Customer Srv Ctr-Raytown</v>
          </cell>
          <cell r="H1006" t="str">
            <v>USU</v>
          </cell>
          <cell r="I1006" t="str">
            <v>CH</v>
          </cell>
          <cell r="J1006" t="str">
            <v>NETCO</v>
          </cell>
          <cell r="K1006" t="str">
            <v>1000</v>
          </cell>
          <cell r="L1006" t="str">
            <v>MO-Raytown</v>
          </cell>
          <cell r="M1006" t="str">
            <v>MO</v>
          </cell>
          <cell r="N1006" t="str">
            <v>1047</v>
          </cell>
          <cell r="O1006" t="str">
            <v>Customer Service Associate CC</v>
          </cell>
          <cell r="P1006" t="str">
            <v>00</v>
          </cell>
          <cell r="Q1006" t="str">
            <v>Nonexempt</v>
          </cell>
          <cell r="R1006" t="str">
            <v>2005-03-07</v>
          </cell>
          <cell r="S1006" t="str">
            <v/>
          </cell>
          <cell r="T1006" t="str">
            <v>2005-03-07</v>
          </cell>
        </row>
        <row r="1007">
          <cell r="A1007" t="str">
            <v>Hemann,Daryl A</v>
          </cell>
          <cell r="B1007" t="str">
            <v>002129</v>
          </cell>
          <cell r="C1007" t="str">
            <v>Full-Time</v>
          </cell>
          <cell r="D1007" t="str">
            <v>UCU</v>
          </cell>
          <cell r="E1007">
            <v>40</v>
          </cell>
          <cell r="F1007" t="str">
            <v>5832</v>
          </cell>
          <cell r="G1007" t="str">
            <v>Rochester</v>
          </cell>
          <cell r="H1007" t="str">
            <v>USU</v>
          </cell>
          <cell r="I1007" t="str">
            <v>CS</v>
          </cell>
          <cell r="J1007" t="str">
            <v>PNMNG</v>
          </cell>
          <cell r="K1007" t="str">
            <v>1068</v>
          </cell>
          <cell r="L1007" t="str">
            <v>MN-Rochester</v>
          </cell>
          <cell r="M1007" t="str">
            <v>MN</v>
          </cell>
          <cell r="N1007" t="str">
            <v>1138</v>
          </cell>
          <cell r="O1007" t="str">
            <v>Appliance Repair Technician</v>
          </cell>
          <cell r="P1007" t="str">
            <v>00</v>
          </cell>
          <cell r="Q1007" t="str">
            <v>Nonexempt</v>
          </cell>
          <cell r="R1007" t="str">
            <v>1991-02-16</v>
          </cell>
          <cell r="S1007" t="str">
            <v/>
          </cell>
          <cell r="T1007" t="str">
            <v>1991-02-16</v>
          </cell>
        </row>
        <row r="1008">
          <cell r="A1008" t="str">
            <v>Henager,Charlette A</v>
          </cell>
          <cell r="B1008" t="str">
            <v>010377</v>
          </cell>
          <cell r="C1008" t="str">
            <v>Full-Time</v>
          </cell>
          <cell r="D1008" t="str">
            <v>UCU</v>
          </cell>
          <cell r="E1008">
            <v>40</v>
          </cell>
          <cell r="F1008" t="str">
            <v>5306</v>
          </cell>
          <cell r="G1008" t="str">
            <v>Canon City Elec Network Ops</v>
          </cell>
          <cell r="H1008" t="str">
            <v>USU</v>
          </cell>
          <cell r="I1008" t="str">
            <v>OP</v>
          </cell>
          <cell r="J1008" t="str">
            <v>WPCOE</v>
          </cell>
          <cell r="K1008" t="str">
            <v>1004</v>
          </cell>
          <cell r="L1008" t="str">
            <v>CO-Canon City-Utility Dr</v>
          </cell>
          <cell r="M1008" t="str">
            <v>CO</v>
          </cell>
          <cell r="N1008" t="str">
            <v>1669</v>
          </cell>
          <cell r="O1008" t="str">
            <v>Meter Reader (UN21)</v>
          </cell>
          <cell r="P1008" t="str">
            <v>21</v>
          </cell>
          <cell r="Q1008" t="str">
            <v>Nonexempt</v>
          </cell>
          <cell r="R1008" t="str">
            <v>2004-02-23</v>
          </cell>
          <cell r="S1008" t="str">
            <v/>
          </cell>
          <cell r="T1008" t="str">
            <v>2004-02-23</v>
          </cell>
        </row>
        <row r="1009">
          <cell r="A1009" t="str">
            <v>Henderson,James L</v>
          </cell>
          <cell r="B1009" t="str">
            <v>010722</v>
          </cell>
          <cell r="C1009" t="str">
            <v>Full-Time</v>
          </cell>
          <cell r="D1009" t="str">
            <v>UCU</v>
          </cell>
          <cell r="E1009">
            <v>40</v>
          </cell>
          <cell r="F1009" t="str">
            <v>5731</v>
          </cell>
          <cell r="G1009" t="str">
            <v>Iowa Council Bluffs Cust Serv</v>
          </cell>
          <cell r="H1009" t="str">
            <v>USU</v>
          </cell>
          <cell r="I1009" t="str">
            <v>CS</v>
          </cell>
          <cell r="J1009" t="str">
            <v>PNIAG</v>
          </cell>
          <cell r="K1009" t="str">
            <v>1015</v>
          </cell>
          <cell r="L1009" t="str">
            <v>IA-Council Bluffs-W Broadway</v>
          </cell>
          <cell r="M1009" t="str">
            <v>IA</v>
          </cell>
          <cell r="N1009" t="str">
            <v>3171</v>
          </cell>
          <cell r="O1009" t="str">
            <v>Service Technician (UN28)</v>
          </cell>
          <cell r="P1009" t="str">
            <v>28</v>
          </cell>
          <cell r="Q1009" t="str">
            <v>Nonexempt</v>
          </cell>
          <cell r="R1009" t="str">
            <v>2005-03-14</v>
          </cell>
          <cell r="S1009" t="str">
            <v/>
          </cell>
          <cell r="T1009" t="str">
            <v>2005-03-14</v>
          </cell>
        </row>
        <row r="1010">
          <cell r="A1010" t="str">
            <v>Henderson,Juanita L</v>
          </cell>
          <cell r="B1010" t="str">
            <v>010122</v>
          </cell>
          <cell r="C1010" t="str">
            <v>Full-Time</v>
          </cell>
          <cell r="D1010" t="str">
            <v>UCU</v>
          </cell>
          <cell r="E1010">
            <v>40</v>
          </cell>
          <cell r="F1010" t="str">
            <v>5701</v>
          </cell>
          <cell r="G1010" t="str">
            <v>Cust Service Center-Lincoln</v>
          </cell>
          <cell r="H1010" t="str">
            <v>USU</v>
          </cell>
          <cell r="I1010" t="str">
            <v>CH</v>
          </cell>
          <cell r="J1010" t="str">
            <v>NETCO</v>
          </cell>
          <cell r="K1010" t="str">
            <v>1109</v>
          </cell>
          <cell r="L1010" t="str">
            <v>NE-Lincoln</v>
          </cell>
          <cell r="M1010" t="str">
            <v>NE</v>
          </cell>
          <cell r="N1010" t="str">
            <v>1629</v>
          </cell>
          <cell r="O1010" t="str">
            <v>Customer Serv Ctr Assoc (UN25)</v>
          </cell>
          <cell r="P1010" t="str">
            <v>25</v>
          </cell>
          <cell r="Q1010" t="str">
            <v>Nonexempt</v>
          </cell>
          <cell r="R1010" t="str">
            <v>2003-07-07</v>
          </cell>
          <cell r="S1010" t="str">
            <v/>
          </cell>
          <cell r="T1010" t="str">
            <v>2003-07-07</v>
          </cell>
        </row>
        <row r="1011">
          <cell r="A1011" t="str">
            <v>Henderson,Lyle R</v>
          </cell>
          <cell r="B1011" t="str">
            <v>001003</v>
          </cell>
          <cell r="C1011" t="str">
            <v>Full-Time</v>
          </cell>
          <cell r="D1011" t="str">
            <v>UCU</v>
          </cell>
          <cell r="E1011">
            <v>40</v>
          </cell>
          <cell r="F1011" t="str">
            <v>5340</v>
          </cell>
          <cell r="G1011" t="str">
            <v>Liberty Elec Network Ops</v>
          </cell>
          <cell r="H1011" t="str">
            <v>USU</v>
          </cell>
          <cell r="I1011" t="str">
            <v>OP</v>
          </cell>
          <cell r="J1011" t="str">
            <v>MPMOE</v>
          </cell>
          <cell r="K1011" t="str">
            <v>1084</v>
          </cell>
          <cell r="L1011" t="str">
            <v>MO-Liberty</v>
          </cell>
          <cell r="M1011" t="str">
            <v>MO</v>
          </cell>
          <cell r="N1011" t="str">
            <v>U206</v>
          </cell>
          <cell r="O1011" t="str">
            <v>Line Foreman</v>
          </cell>
          <cell r="P1011" t="str">
            <v>24</v>
          </cell>
          <cell r="Q1011" t="str">
            <v>Nonexempt</v>
          </cell>
          <cell r="R1011" t="str">
            <v>1972-10-19</v>
          </cell>
          <cell r="S1011" t="str">
            <v/>
          </cell>
          <cell r="T1011" t="str">
            <v>1972-10-19</v>
          </cell>
        </row>
        <row r="1012">
          <cell r="A1012" t="str">
            <v>Henderson,Paul E</v>
          </cell>
          <cell r="B1012" t="str">
            <v>002288</v>
          </cell>
          <cell r="C1012" t="str">
            <v>Full-Time</v>
          </cell>
          <cell r="D1012" t="str">
            <v>UCU</v>
          </cell>
          <cell r="E1012">
            <v>40</v>
          </cell>
          <cell r="F1012" t="str">
            <v>5774</v>
          </cell>
          <cell r="G1012" t="str">
            <v>NE Omaha Region</v>
          </cell>
          <cell r="H1012" t="str">
            <v>USU</v>
          </cell>
          <cell r="I1012" t="str">
            <v>CS</v>
          </cell>
          <cell r="J1012" t="str">
            <v>PNNEG</v>
          </cell>
          <cell r="K1012" t="str">
            <v>1113</v>
          </cell>
          <cell r="L1012" t="str">
            <v>NE-Papillion</v>
          </cell>
          <cell r="M1012" t="str">
            <v>NE</v>
          </cell>
          <cell r="N1012" t="str">
            <v>1534</v>
          </cell>
          <cell r="O1012" t="str">
            <v>Utility Specialist</v>
          </cell>
          <cell r="P1012" t="str">
            <v>00</v>
          </cell>
          <cell r="Q1012" t="str">
            <v>Nonexempt</v>
          </cell>
          <cell r="R1012" t="str">
            <v>1995-08-03</v>
          </cell>
          <cell r="S1012" t="str">
            <v/>
          </cell>
          <cell r="T1012" t="str">
            <v>1995-08-03</v>
          </cell>
        </row>
        <row r="1013">
          <cell r="A1013" t="str">
            <v>Hendricks,Scott W</v>
          </cell>
          <cell r="B1013" t="str">
            <v>010682</v>
          </cell>
          <cell r="C1013" t="str">
            <v>Full-Time</v>
          </cell>
          <cell r="D1013" t="str">
            <v>UCU</v>
          </cell>
          <cell r="E1013">
            <v>40</v>
          </cell>
          <cell r="F1013" t="str">
            <v>5702</v>
          </cell>
          <cell r="G1013" t="str">
            <v>Customer Srv Ctr-Raytown</v>
          </cell>
          <cell r="H1013" t="str">
            <v>USU</v>
          </cell>
          <cell r="I1013" t="str">
            <v>CH</v>
          </cell>
          <cell r="J1013" t="str">
            <v>NETCO</v>
          </cell>
          <cell r="K1013" t="str">
            <v>1000</v>
          </cell>
          <cell r="L1013" t="str">
            <v>MO-Raytown</v>
          </cell>
          <cell r="M1013" t="str">
            <v>MO</v>
          </cell>
          <cell r="N1013" t="str">
            <v>1060</v>
          </cell>
          <cell r="O1013" t="str">
            <v>Lead Cust Svcs Assoc CC</v>
          </cell>
          <cell r="P1013" t="str">
            <v>00</v>
          </cell>
          <cell r="Q1013" t="str">
            <v>Nonexempt</v>
          </cell>
          <cell r="R1013" t="str">
            <v>2005-02-24</v>
          </cell>
          <cell r="S1013" t="str">
            <v/>
          </cell>
          <cell r="T1013" t="str">
            <v>2005-02-24</v>
          </cell>
        </row>
        <row r="1014">
          <cell r="A1014" t="str">
            <v>Hendricks,Tracy R</v>
          </cell>
          <cell r="B1014" t="str">
            <v>010229</v>
          </cell>
          <cell r="C1014" t="str">
            <v>Full-Time</v>
          </cell>
          <cell r="D1014" t="str">
            <v>UCU</v>
          </cell>
          <cell r="E1014">
            <v>40</v>
          </cell>
          <cell r="F1014" t="str">
            <v>5702</v>
          </cell>
          <cell r="G1014" t="str">
            <v>Customer Srv Ctr-Raytown</v>
          </cell>
          <cell r="H1014" t="str">
            <v>USU</v>
          </cell>
          <cell r="I1014" t="str">
            <v>CH</v>
          </cell>
          <cell r="J1014" t="str">
            <v>NETCO</v>
          </cell>
          <cell r="K1014" t="str">
            <v>1000</v>
          </cell>
          <cell r="L1014" t="str">
            <v>MO-Raytown</v>
          </cell>
          <cell r="M1014" t="str">
            <v>MO</v>
          </cell>
          <cell r="N1014" t="str">
            <v>2056</v>
          </cell>
          <cell r="O1014" t="str">
            <v>Scheduling Administrator</v>
          </cell>
          <cell r="P1014" t="str">
            <v>00</v>
          </cell>
          <cell r="Q1014" t="str">
            <v>Exempt</v>
          </cell>
          <cell r="R1014" t="str">
            <v>2003-09-13</v>
          </cell>
          <cell r="S1014" t="str">
            <v/>
          </cell>
          <cell r="T1014" t="str">
            <v>2003-09-13</v>
          </cell>
        </row>
        <row r="1015">
          <cell r="A1015" t="str">
            <v>Hendrickson,Darin O</v>
          </cell>
          <cell r="B1015" t="str">
            <v>003329</v>
          </cell>
          <cell r="C1015" t="str">
            <v>Full-Time</v>
          </cell>
          <cell r="D1015" t="str">
            <v>UCU</v>
          </cell>
          <cell r="E1015">
            <v>40</v>
          </cell>
          <cell r="F1015" t="str">
            <v>5729</v>
          </cell>
          <cell r="G1015" t="str">
            <v>Iowa Decorah Cust Serv</v>
          </cell>
          <cell r="H1015" t="str">
            <v>USU</v>
          </cell>
          <cell r="I1015" t="str">
            <v>CS</v>
          </cell>
          <cell r="J1015" t="str">
            <v>PNIAG</v>
          </cell>
          <cell r="K1015" t="str">
            <v>1017</v>
          </cell>
          <cell r="L1015" t="str">
            <v>IA-Decorah</v>
          </cell>
          <cell r="M1015" t="str">
            <v>IA</v>
          </cell>
          <cell r="N1015" t="str">
            <v>3107</v>
          </cell>
          <cell r="O1015" t="str">
            <v>Operations Technician (UN28)</v>
          </cell>
          <cell r="P1015" t="str">
            <v>28</v>
          </cell>
          <cell r="Q1015" t="str">
            <v>Nonexempt</v>
          </cell>
          <cell r="R1015" t="str">
            <v>1998-09-14</v>
          </cell>
          <cell r="S1015" t="str">
            <v/>
          </cell>
          <cell r="T1015" t="str">
            <v>1998-09-14</v>
          </cell>
        </row>
        <row r="1016">
          <cell r="A1016" t="str">
            <v>Henning,Julianne M</v>
          </cell>
          <cell r="B1016" t="str">
            <v>010282</v>
          </cell>
          <cell r="C1016" t="str">
            <v>Full-Time</v>
          </cell>
          <cell r="D1016" t="str">
            <v>UCU</v>
          </cell>
          <cell r="E1016">
            <v>40</v>
          </cell>
          <cell r="F1016" t="str">
            <v>5336</v>
          </cell>
          <cell r="G1016" t="str">
            <v>Blue Springs 2 Elec Netwrk Ops</v>
          </cell>
          <cell r="H1016" t="str">
            <v>USU</v>
          </cell>
          <cell r="I1016" t="str">
            <v>OP</v>
          </cell>
          <cell r="J1016" t="str">
            <v>MPMOE</v>
          </cell>
          <cell r="K1016" t="str">
            <v>1075</v>
          </cell>
          <cell r="L1016" t="str">
            <v>MO-Blue Springs</v>
          </cell>
          <cell r="M1016" t="str">
            <v>MO</v>
          </cell>
          <cell r="N1016" t="str">
            <v>3211</v>
          </cell>
          <cell r="O1016" t="str">
            <v>Network Ops Administrator</v>
          </cell>
          <cell r="P1016" t="str">
            <v>00</v>
          </cell>
          <cell r="Q1016" t="str">
            <v>Exempt</v>
          </cell>
          <cell r="R1016" t="str">
            <v>2003-12-01</v>
          </cell>
          <cell r="S1016" t="str">
            <v/>
          </cell>
          <cell r="T1016" t="str">
            <v>2003-12-01</v>
          </cell>
        </row>
        <row r="1017">
          <cell r="A1017" t="str">
            <v>Henning,Ron L</v>
          </cell>
          <cell r="B1017" t="str">
            <v>001977</v>
          </cell>
          <cell r="C1017" t="str">
            <v>Full-Time</v>
          </cell>
          <cell r="D1017" t="str">
            <v>UCU</v>
          </cell>
          <cell r="E1017">
            <v>40</v>
          </cell>
          <cell r="F1017" t="str">
            <v>5384</v>
          </cell>
          <cell r="G1017" t="str">
            <v>Wichita Gas Field Svcs</v>
          </cell>
          <cell r="H1017" t="str">
            <v>USU</v>
          </cell>
          <cell r="I1017" t="str">
            <v>OP</v>
          </cell>
          <cell r="J1017" t="str">
            <v>PNKSG</v>
          </cell>
          <cell r="K1017" t="str">
            <v>1048</v>
          </cell>
          <cell r="L1017" t="str">
            <v>KS-Wichita-S Hoover</v>
          </cell>
          <cell r="M1017" t="str">
            <v>KS</v>
          </cell>
          <cell r="N1017" t="str">
            <v>1550</v>
          </cell>
          <cell r="O1017" t="str">
            <v>Leak Tech</v>
          </cell>
          <cell r="P1017" t="str">
            <v>00</v>
          </cell>
          <cell r="Q1017" t="str">
            <v>Nonexempt</v>
          </cell>
          <cell r="R1017" t="str">
            <v>1989-04-17</v>
          </cell>
          <cell r="S1017" t="str">
            <v/>
          </cell>
          <cell r="T1017" t="str">
            <v>1989-04-17</v>
          </cell>
        </row>
        <row r="1018">
          <cell r="A1018" t="str">
            <v>Henningsen,Bradley M</v>
          </cell>
          <cell r="B1018" t="str">
            <v>010826</v>
          </cell>
          <cell r="C1018" t="str">
            <v>Full-Time</v>
          </cell>
          <cell r="D1018" t="str">
            <v>UCU</v>
          </cell>
          <cell r="E1018">
            <v>40</v>
          </cell>
          <cell r="F1018" t="str">
            <v>5827</v>
          </cell>
          <cell r="G1018" t="str">
            <v>Fairmont</v>
          </cell>
          <cell r="H1018" t="str">
            <v>USU</v>
          </cell>
          <cell r="I1018" t="str">
            <v>CS</v>
          </cell>
          <cell r="J1018" t="str">
            <v>PNMNG</v>
          </cell>
          <cell r="K1018" t="str">
            <v>1061</v>
          </cell>
          <cell r="L1018" t="str">
            <v>MN-Fairmont</v>
          </cell>
          <cell r="M1018" t="str">
            <v>MN</v>
          </cell>
          <cell r="N1018" t="str">
            <v>1138</v>
          </cell>
          <cell r="O1018" t="str">
            <v>Appliance Repair Technician</v>
          </cell>
          <cell r="P1018" t="str">
            <v>00</v>
          </cell>
          <cell r="Q1018" t="str">
            <v>Nonexempt</v>
          </cell>
          <cell r="R1018" t="str">
            <v>2005-07-25</v>
          </cell>
          <cell r="S1018" t="str">
            <v/>
          </cell>
          <cell r="T1018" t="str">
            <v>2005-07-25</v>
          </cell>
        </row>
        <row r="1019">
          <cell r="A1019" t="str">
            <v>Henry,Alice M</v>
          </cell>
          <cell r="B1019" t="str">
            <v>001858</v>
          </cell>
          <cell r="C1019" t="str">
            <v>Full-Time</v>
          </cell>
          <cell r="D1019" t="str">
            <v>UCU</v>
          </cell>
          <cell r="E1019">
            <v>40</v>
          </cell>
          <cell r="F1019" t="str">
            <v>5829</v>
          </cell>
          <cell r="G1019" t="str">
            <v>Rosemount CS</v>
          </cell>
          <cell r="H1019" t="str">
            <v>USU</v>
          </cell>
          <cell r="I1019" t="str">
            <v>CS</v>
          </cell>
          <cell r="J1019" t="str">
            <v>PNMNG</v>
          </cell>
          <cell r="K1019" t="str">
            <v>1069</v>
          </cell>
          <cell r="L1019" t="str">
            <v>MN-Rosemount</v>
          </cell>
          <cell r="M1019" t="str">
            <v>MN</v>
          </cell>
          <cell r="N1019" t="str">
            <v>1134</v>
          </cell>
          <cell r="O1019" t="str">
            <v>Admin Asst</v>
          </cell>
          <cell r="P1019" t="str">
            <v>00</v>
          </cell>
          <cell r="Q1019" t="str">
            <v>Nonexempt</v>
          </cell>
          <cell r="R1019" t="str">
            <v>1986-09-16</v>
          </cell>
          <cell r="S1019" t="str">
            <v/>
          </cell>
          <cell r="T1019" t="str">
            <v>1986-09-16</v>
          </cell>
        </row>
        <row r="1020">
          <cell r="A1020" t="str">
            <v>Henry,Kerry D</v>
          </cell>
          <cell r="B1020" t="str">
            <v>006130</v>
          </cell>
          <cell r="C1020" t="str">
            <v>Full-Time</v>
          </cell>
          <cell r="D1020" t="str">
            <v>UCU</v>
          </cell>
          <cell r="E1020">
            <v>40</v>
          </cell>
          <cell r="F1020" t="str">
            <v>5402</v>
          </cell>
          <cell r="G1020" t="str">
            <v>Castle Rock Gas Field Svcs</v>
          </cell>
          <cell r="H1020" t="str">
            <v>USU</v>
          </cell>
          <cell r="I1020" t="str">
            <v>OP</v>
          </cell>
          <cell r="J1020" t="str">
            <v>PNCOG</v>
          </cell>
          <cell r="K1020" t="str">
            <v>1005</v>
          </cell>
          <cell r="L1020" t="str">
            <v>CO-Castle Rock-Atchinson Ct</v>
          </cell>
          <cell r="M1020" t="str">
            <v>CO</v>
          </cell>
          <cell r="N1020" t="str">
            <v>1135</v>
          </cell>
          <cell r="O1020" t="str">
            <v>Customer Service Associate Fie</v>
          </cell>
          <cell r="P1020" t="str">
            <v>00</v>
          </cell>
          <cell r="Q1020" t="str">
            <v>Nonexempt</v>
          </cell>
          <cell r="R1020" t="str">
            <v>2000-07-31</v>
          </cell>
          <cell r="S1020" t="str">
            <v/>
          </cell>
          <cell r="T1020" t="str">
            <v>2000-07-31</v>
          </cell>
        </row>
        <row r="1021">
          <cell r="A1021" t="str">
            <v>Hensevelt,Steven L</v>
          </cell>
          <cell r="B1021" t="str">
            <v>001103</v>
          </cell>
          <cell r="C1021" t="str">
            <v>Full-Time</v>
          </cell>
          <cell r="D1021" t="str">
            <v>UCU</v>
          </cell>
          <cell r="E1021">
            <v>40</v>
          </cell>
          <cell r="F1021" t="str">
            <v>5915</v>
          </cell>
          <cell r="G1021" t="str">
            <v>Belton 2 Elect Field Ops</v>
          </cell>
          <cell r="H1021" t="str">
            <v>USU</v>
          </cell>
          <cell r="I1021" t="str">
            <v>DE</v>
          </cell>
          <cell r="J1021" t="str">
            <v>MPMOE</v>
          </cell>
          <cell r="K1021" t="str">
            <v>1074</v>
          </cell>
          <cell r="L1021" t="str">
            <v>MO-Belton</v>
          </cell>
          <cell r="M1021" t="str">
            <v>MO</v>
          </cell>
          <cell r="N1021" t="str">
            <v>U201</v>
          </cell>
          <cell r="O1021" t="str">
            <v>Customer Serviceman</v>
          </cell>
          <cell r="P1021" t="str">
            <v>24</v>
          </cell>
          <cell r="Q1021" t="str">
            <v>Nonexempt</v>
          </cell>
          <cell r="R1021" t="str">
            <v>1973-06-19</v>
          </cell>
          <cell r="S1021" t="str">
            <v/>
          </cell>
          <cell r="T1021" t="str">
            <v>1973-06-19</v>
          </cell>
        </row>
        <row r="1022">
          <cell r="A1022" t="str">
            <v>Hensley,Claude A</v>
          </cell>
          <cell r="B1022" t="str">
            <v>009620</v>
          </cell>
          <cell r="C1022" t="str">
            <v>Full-Time</v>
          </cell>
          <cell r="D1022" t="str">
            <v>UCU</v>
          </cell>
          <cell r="E1022">
            <v>40</v>
          </cell>
          <cell r="F1022" t="str">
            <v>5557</v>
          </cell>
          <cell r="G1022" t="str">
            <v>Materials Mgmt-MO MPS</v>
          </cell>
          <cell r="H1022" t="str">
            <v>USU</v>
          </cell>
          <cell r="I1022" t="str">
            <v>MM</v>
          </cell>
          <cell r="J1022" t="str">
            <v>NETCO</v>
          </cell>
          <cell r="K1022" t="str">
            <v>1090</v>
          </cell>
          <cell r="L1022" t="str">
            <v>MO-Oak Grove</v>
          </cell>
          <cell r="M1022" t="str">
            <v>MO</v>
          </cell>
          <cell r="N1022" t="str">
            <v>2871</v>
          </cell>
          <cell r="O1022" t="str">
            <v>Sr Storekeeper</v>
          </cell>
          <cell r="P1022" t="str">
            <v>00</v>
          </cell>
          <cell r="Q1022" t="str">
            <v>Nonexempt</v>
          </cell>
          <cell r="R1022" t="str">
            <v>2002-04-22</v>
          </cell>
          <cell r="S1022" t="str">
            <v>2005-06-06</v>
          </cell>
          <cell r="T1022" t="str">
            <v>2004-06-05</v>
          </cell>
        </row>
        <row r="1023">
          <cell r="A1023" t="str">
            <v>Hensley,Matthew C</v>
          </cell>
          <cell r="B1023" t="str">
            <v>010983</v>
          </cell>
          <cell r="C1023" t="str">
            <v>Full-Time</v>
          </cell>
          <cell r="D1023" t="str">
            <v>UCU</v>
          </cell>
          <cell r="E1023">
            <v>40</v>
          </cell>
          <cell r="F1023" t="str">
            <v>5387</v>
          </cell>
          <cell r="G1023" t="str">
            <v>Liberal Gas Field Svcs</v>
          </cell>
          <cell r="H1023" t="str">
            <v>USU</v>
          </cell>
          <cell r="I1023" t="str">
            <v>OP</v>
          </cell>
          <cell r="J1023" t="str">
            <v>PNKSG</v>
          </cell>
          <cell r="K1023" t="str">
            <v>1306</v>
          </cell>
          <cell r="L1023" t="str">
            <v>KS-Liberal-General Welch</v>
          </cell>
          <cell r="M1023" t="str">
            <v>KS</v>
          </cell>
          <cell r="N1023" t="str">
            <v>1525</v>
          </cell>
          <cell r="O1023" t="str">
            <v>Operations Technician</v>
          </cell>
          <cell r="P1023" t="str">
            <v>00</v>
          </cell>
          <cell r="Q1023" t="str">
            <v>Nonexempt</v>
          </cell>
          <cell r="R1023" t="str">
            <v>2006-02-15</v>
          </cell>
          <cell r="S1023" t="str">
            <v/>
          </cell>
          <cell r="T1023" t="str">
            <v>2006-02-15</v>
          </cell>
        </row>
        <row r="1024">
          <cell r="A1024" t="str">
            <v>Henson,Mark A</v>
          </cell>
          <cell r="B1024" t="str">
            <v>002037</v>
          </cell>
          <cell r="C1024" t="str">
            <v>Full-Time</v>
          </cell>
          <cell r="D1024" t="str">
            <v>UCU</v>
          </cell>
          <cell r="E1024">
            <v>40</v>
          </cell>
          <cell r="F1024" t="str">
            <v>5384</v>
          </cell>
          <cell r="G1024" t="str">
            <v>Wichita Gas Field Svcs</v>
          </cell>
          <cell r="H1024" t="str">
            <v>USU</v>
          </cell>
          <cell r="I1024" t="str">
            <v>OP</v>
          </cell>
          <cell r="J1024" t="str">
            <v>PNKSG</v>
          </cell>
          <cell r="K1024" t="str">
            <v>1137</v>
          </cell>
          <cell r="L1024" t="str">
            <v>KS-Wichita-W Harry</v>
          </cell>
          <cell r="M1024" t="str">
            <v>KS</v>
          </cell>
          <cell r="N1024" t="str">
            <v>1529</v>
          </cell>
          <cell r="O1024" t="str">
            <v>Utility Service Technician</v>
          </cell>
          <cell r="P1024" t="str">
            <v>00</v>
          </cell>
          <cell r="Q1024" t="str">
            <v>Nonexempt</v>
          </cell>
          <cell r="R1024" t="str">
            <v>1984-06-01</v>
          </cell>
          <cell r="S1024" t="str">
            <v/>
          </cell>
          <cell r="T1024" t="str">
            <v>1984-06-01</v>
          </cell>
        </row>
        <row r="1025">
          <cell r="A1025" t="str">
            <v>Henson,Robert J</v>
          </cell>
          <cell r="B1025" t="str">
            <v>010419</v>
          </cell>
          <cell r="C1025" t="str">
            <v>Full-Time</v>
          </cell>
          <cell r="D1025" t="str">
            <v>UCU</v>
          </cell>
          <cell r="E1025">
            <v>40</v>
          </cell>
          <cell r="F1025" t="str">
            <v>5334</v>
          </cell>
          <cell r="G1025" t="str">
            <v>Lee's Summit 2 Elec Netwrk Ops</v>
          </cell>
          <cell r="H1025" t="str">
            <v>USU</v>
          </cell>
          <cell r="I1025" t="str">
            <v>OP</v>
          </cell>
          <cell r="J1025" t="str">
            <v>MPMOE</v>
          </cell>
          <cell r="K1025" t="str">
            <v>1085</v>
          </cell>
          <cell r="L1025" t="str">
            <v>MO-Lee's Summit-SE Hamblen Rd</v>
          </cell>
          <cell r="M1025" t="str">
            <v>MO</v>
          </cell>
          <cell r="N1025" t="str">
            <v>3211</v>
          </cell>
          <cell r="O1025" t="str">
            <v>Network Ops Administrator</v>
          </cell>
          <cell r="P1025" t="str">
            <v>00</v>
          </cell>
          <cell r="Q1025" t="str">
            <v>Exempt</v>
          </cell>
          <cell r="R1025" t="str">
            <v>2004-04-26</v>
          </cell>
          <cell r="S1025" t="str">
            <v/>
          </cell>
          <cell r="T1025" t="str">
            <v>2004-04-26</v>
          </cell>
        </row>
        <row r="1026">
          <cell r="A1026" t="str">
            <v>Herb,Michael D</v>
          </cell>
          <cell r="B1026" t="str">
            <v>004327</v>
          </cell>
          <cell r="C1026" t="str">
            <v>Full-Time</v>
          </cell>
          <cell r="D1026" t="str">
            <v>UCU</v>
          </cell>
          <cell r="E1026">
            <v>40</v>
          </cell>
          <cell r="F1026" t="str">
            <v>4290</v>
          </cell>
          <cell r="G1026" t="str">
            <v>IT Fin/HR Applications</v>
          </cell>
          <cell r="H1026" t="str">
            <v>ESF</v>
          </cell>
          <cell r="I1026" t="str">
            <v>IT</v>
          </cell>
          <cell r="J1026" t="str">
            <v>AQLCP</v>
          </cell>
          <cell r="K1026" t="str">
            <v>1082</v>
          </cell>
          <cell r="L1026" t="str">
            <v>MO-Kansas City-W Ninth</v>
          </cell>
          <cell r="M1026" t="str">
            <v>MO</v>
          </cell>
          <cell r="N1026" t="str">
            <v>1458</v>
          </cell>
          <cell r="O1026" t="str">
            <v>Sr Technical Consultant IT</v>
          </cell>
          <cell r="P1026" t="str">
            <v>00</v>
          </cell>
          <cell r="Q1026" t="str">
            <v>Exempt</v>
          </cell>
          <cell r="R1026" t="str">
            <v>1999-02-03</v>
          </cell>
          <cell r="S1026" t="str">
            <v/>
          </cell>
          <cell r="T1026" t="str">
            <v>1999-02-03</v>
          </cell>
        </row>
        <row r="1027">
          <cell r="A1027" t="str">
            <v>Heriford,Donald D</v>
          </cell>
          <cell r="B1027" t="str">
            <v>008275</v>
          </cell>
          <cell r="C1027" t="str">
            <v>Full-Time</v>
          </cell>
          <cell r="D1027" t="str">
            <v>UCU</v>
          </cell>
          <cell r="E1027">
            <v>40</v>
          </cell>
          <cell r="F1027" t="str">
            <v>5710</v>
          </cell>
          <cell r="G1027" t="str">
            <v>Credit and Collections</v>
          </cell>
          <cell r="H1027" t="str">
            <v>USU</v>
          </cell>
          <cell r="I1027" t="str">
            <v>CI</v>
          </cell>
          <cell r="J1027" t="str">
            <v>NETCO</v>
          </cell>
          <cell r="K1027" t="str">
            <v>1000</v>
          </cell>
          <cell r="L1027" t="str">
            <v>MO-Raytown</v>
          </cell>
          <cell r="M1027" t="str">
            <v>MO</v>
          </cell>
          <cell r="N1027" t="str">
            <v>2711</v>
          </cell>
          <cell r="O1027" t="str">
            <v>Cust Svc Acct Svcs Specialist</v>
          </cell>
          <cell r="P1027" t="str">
            <v>00</v>
          </cell>
          <cell r="Q1027" t="str">
            <v>Nonexempt</v>
          </cell>
          <cell r="R1027" t="str">
            <v>2001-03-12</v>
          </cell>
          <cell r="S1027" t="str">
            <v/>
          </cell>
          <cell r="T1027" t="str">
            <v>2001-03-12</v>
          </cell>
        </row>
        <row r="1028">
          <cell r="A1028" t="str">
            <v>Herl,Abby F</v>
          </cell>
          <cell r="B1028" t="str">
            <v>003522</v>
          </cell>
          <cell r="C1028" t="str">
            <v>Full-Time</v>
          </cell>
          <cell r="D1028" t="str">
            <v>UCU</v>
          </cell>
          <cell r="E1028">
            <v>40</v>
          </cell>
          <cell r="F1028" t="str">
            <v>1043</v>
          </cell>
          <cell r="G1028" t="str">
            <v>VP_Energy_RES</v>
          </cell>
          <cell r="H1028" t="str">
            <v>USU</v>
          </cell>
          <cell r="I1028" t="str">
            <v>ER</v>
          </cell>
          <cell r="J1028" t="str">
            <v>NETCO</v>
          </cell>
          <cell r="K1028" t="str">
            <v>1000</v>
          </cell>
          <cell r="L1028" t="str">
            <v>MO-Raytown</v>
          </cell>
          <cell r="M1028" t="str">
            <v>MO</v>
          </cell>
          <cell r="N1028" t="str">
            <v>1778</v>
          </cell>
          <cell r="O1028" t="str">
            <v>Dir Coal Procurement</v>
          </cell>
          <cell r="P1028" t="str">
            <v>00</v>
          </cell>
          <cell r="Q1028" t="str">
            <v>Exempt</v>
          </cell>
          <cell r="R1028" t="str">
            <v>1991-08-05</v>
          </cell>
          <cell r="S1028" t="str">
            <v/>
          </cell>
          <cell r="T1028" t="str">
            <v>1991-08-05</v>
          </cell>
        </row>
        <row r="1029">
          <cell r="A1029" t="str">
            <v>Herman,Edward G</v>
          </cell>
          <cell r="B1029" t="str">
            <v>010994</v>
          </cell>
          <cell r="C1029" t="str">
            <v>Full-Time</v>
          </cell>
          <cell r="D1029" t="str">
            <v>UCU</v>
          </cell>
          <cell r="E1029">
            <v>40</v>
          </cell>
          <cell r="F1029" t="str">
            <v>1018</v>
          </cell>
          <cell r="G1029" t="str">
            <v>Pueblo Unit #6</v>
          </cell>
          <cell r="H1029" t="str">
            <v>USU</v>
          </cell>
          <cell r="I1029" t="str">
            <v>PS</v>
          </cell>
          <cell r="J1029" t="str">
            <v>WPCOE</v>
          </cell>
          <cell r="K1029" t="str">
            <v>1011</v>
          </cell>
          <cell r="L1029" t="str">
            <v>CO-Pueblo-S Victoria Ave</v>
          </cell>
          <cell r="M1029" t="str">
            <v>CO</v>
          </cell>
          <cell r="N1029" t="str">
            <v>2621</v>
          </cell>
          <cell r="O1029" t="str">
            <v>Operations Technician (UN 21)</v>
          </cell>
          <cell r="P1029" t="str">
            <v>21</v>
          </cell>
          <cell r="Q1029" t="str">
            <v>Nonexempt</v>
          </cell>
          <cell r="R1029" t="str">
            <v>2006-02-28</v>
          </cell>
          <cell r="S1029" t="str">
            <v/>
          </cell>
          <cell r="T1029" t="str">
            <v>2006-02-28</v>
          </cell>
        </row>
        <row r="1030">
          <cell r="A1030" t="str">
            <v>Herman,Mark J</v>
          </cell>
          <cell r="B1030" t="str">
            <v>002163</v>
          </cell>
          <cell r="C1030" t="str">
            <v>Full-Time</v>
          </cell>
          <cell r="D1030" t="str">
            <v>UCU</v>
          </cell>
          <cell r="E1030">
            <v>40</v>
          </cell>
          <cell r="F1030" t="str">
            <v>5832</v>
          </cell>
          <cell r="G1030" t="str">
            <v>Rochester</v>
          </cell>
          <cell r="H1030" t="str">
            <v>USU</v>
          </cell>
          <cell r="I1030" t="str">
            <v>CS</v>
          </cell>
          <cell r="J1030" t="str">
            <v>PNMNG</v>
          </cell>
          <cell r="K1030" t="str">
            <v>1068</v>
          </cell>
          <cell r="L1030" t="str">
            <v>MN-Rochester</v>
          </cell>
          <cell r="M1030" t="str">
            <v>MN</v>
          </cell>
          <cell r="N1030" t="str">
            <v>1528</v>
          </cell>
          <cell r="O1030" t="str">
            <v>Corrosion Leak Detection Tech</v>
          </cell>
          <cell r="P1030" t="str">
            <v>00</v>
          </cell>
          <cell r="Q1030" t="str">
            <v>Nonexempt</v>
          </cell>
          <cell r="R1030" t="str">
            <v>1995-08-21</v>
          </cell>
          <cell r="S1030" t="str">
            <v/>
          </cell>
          <cell r="T1030" t="str">
            <v>1995-08-21</v>
          </cell>
        </row>
        <row r="1031">
          <cell r="A1031" t="str">
            <v>Hermsen,Jill E</v>
          </cell>
          <cell r="B1031" t="str">
            <v>005126</v>
          </cell>
          <cell r="C1031" t="str">
            <v>Full-Time</v>
          </cell>
          <cell r="D1031" t="str">
            <v>UCU</v>
          </cell>
          <cell r="E1031">
            <v>40</v>
          </cell>
          <cell r="F1031" t="str">
            <v>5706</v>
          </cell>
          <cell r="G1031" t="str">
            <v>Billing-Omaha</v>
          </cell>
          <cell r="H1031" t="str">
            <v>USU</v>
          </cell>
          <cell r="I1031" t="str">
            <v>CI</v>
          </cell>
          <cell r="J1031" t="str">
            <v>NETCO</v>
          </cell>
          <cell r="K1031" t="str">
            <v>1143</v>
          </cell>
          <cell r="L1031" t="str">
            <v>NE-Omaha-Capitol Ave</v>
          </cell>
          <cell r="M1031" t="str">
            <v>NE</v>
          </cell>
          <cell r="N1031" t="str">
            <v>3098</v>
          </cell>
          <cell r="O1031" t="str">
            <v>Billing Analyst</v>
          </cell>
          <cell r="P1031" t="str">
            <v>00</v>
          </cell>
          <cell r="Q1031" t="str">
            <v>Nonexempt</v>
          </cell>
          <cell r="R1031" t="str">
            <v>1999-06-07</v>
          </cell>
          <cell r="S1031" t="str">
            <v>2004-04-19</v>
          </cell>
          <cell r="T1031" t="str">
            <v>2000-04-19</v>
          </cell>
        </row>
        <row r="1032">
          <cell r="A1032" t="str">
            <v>Herr,Linda J</v>
          </cell>
          <cell r="B1032" t="str">
            <v>001845</v>
          </cell>
          <cell r="C1032" t="str">
            <v>Full-Time</v>
          </cell>
          <cell r="D1032" t="str">
            <v>UCU</v>
          </cell>
          <cell r="E1032">
            <v>40</v>
          </cell>
          <cell r="F1032" t="str">
            <v>5832</v>
          </cell>
          <cell r="G1032" t="str">
            <v>Rochester</v>
          </cell>
          <cell r="H1032" t="str">
            <v>USU</v>
          </cell>
          <cell r="I1032" t="str">
            <v>CS</v>
          </cell>
          <cell r="J1032" t="str">
            <v>PNMNG</v>
          </cell>
          <cell r="K1032" t="str">
            <v>1068</v>
          </cell>
          <cell r="L1032" t="str">
            <v>MN-Rochester</v>
          </cell>
          <cell r="M1032" t="str">
            <v>MN</v>
          </cell>
          <cell r="N1032" t="str">
            <v>1134</v>
          </cell>
          <cell r="O1032" t="str">
            <v>Admin Asst</v>
          </cell>
          <cell r="P1032" t="str">
            <v>00</v>
          </cell>
          <cell r="Q1032" t="str">
            <v>Nonexempt</v>
          </cell>
          <cell r="R1032" t="str">
            <v>1988-09-01</v>
          </cell>
          <cell r="S1032" t="str">
            <v/>
          </cell>
          <cell r="T1032" t="str">
            <v>1988-09-01</v>
          </cell>
        </row>
        <row r="1033">
          <cell r="A1033" t="str">
            <v>Herrera,Rogerio R</v>
          </cell>
          <cell r="B1033" t="str">
            <v>000757</v>
          </cell>
          <cell r="C1033" t="str">
            <v>Full-Time</v>
          </cell>
          <cell r="D1033" t="str">
            <v>UCU</v>
          </cell>
          <cell r="E1033">
            <v>40</v>
          </cell>
          <cell r="F1033" t="str">
            <v>1003</v>
          </cell>
          <cell r="G1033" t="str">
            <v>Sibley General</v>
          </cell>
          <cell r="H1033" t="str">
            <v>USU</v>
          </cell>
          <cell r="I1033" t="str">
            <v>PS</v>
          </cell>
          <cell r="J1033" t="str">
            <v>MPMOE</v>
          </cell>
          <cell r="K1033" t="str">
            <v>1095</v>
          </cell>
          <cell r="L1033" t="str">
            <v>MO-Sibley</v>
          </cell>
          <cell r="M1033" t="str">
            <v>MO</v>
          </cell>
          <cell r="N1033" t="str">
            <v>U335</v>
          </cell>
          <cell r="O1033" t="str">
            <v>Utilityman</v>
          </cell>
          <cell r="P1033" t="str">
            <v>24</v>
          </cell>
          <cell r="Q1033" t="str">
            <v>Nonexempt</v>
          </cell>
          <cell r="R1033" t="str">
            <v>1990-11-19</v>
          </cell>
          <cell r="S1033" t="str">
            <v/>
          </cell>
          <cell r="T1033" t="str">
            <v>1990-11-19</v>
          </cell>
        </row>
        <row r="1034">
          <cell r="A1034" t="str">
            <v>Hersch,Alan S</v>
          </cell>
          <cell r="B1034" t="str">
            <v>001436</v>
          </cell>
          <cell r="C1034" t="str">
            <v>Full-Time</v>
          </cell>
          <cell r="D1034" t="str">
            <v>UCU</v>
          </cell>
          <cell r="E1034">
            <v>40</v>
          </cell>
          <cell r="F1034" t="str">
            <v>5770</v>
          </cell>
          <cell r="G1034" t="str">
            <v>NE Customer Relations</v>
          </cell>
          <cell r="H1034" t="str">
            <v>USU</v>
          </cell>
          <cell r="I1034" t="str">
            <v>CS</v>
          </cell>
          <cell r="J1034" t="str">
            <v>PNNEG</v>
          </cell>
          <cell r="K1034" t="str">
            <v>1109</v>
          </cell>
          <cell r="L1034" t="str">
            <v>NE-Lincoln</v>
          </cell>
          <cell r="M1034" t="str">
            <v>NE</v>
          </cell>
          <cell r="N1034" t="str">
            <v>3092</v>
          </cell>
          <cell r="O1034" t="str">
            <v>Sr Mgr External Affairs</v>
          </cell>
          <cell r="P1034" t="str">
            <v>00</v>
          </cell>
          <cell r="Q1034" t="str">
            <v>Exempt</v>
          </cell>
          <cell r="R1034" t="str">
            <v>1981-03-01</v>
          </cell>
          <cell r="S1034" t="str">
            <v/>
          </cell>
          <cell r="T1034" t="str">
            <v>1981-05-02</v>
          </cell>
        </row>
        <row r="1035">
          <cell r="A1035" t="str">
            <v>Herstein,Judith J</v>
          </cell>
          <cell r="B1035" t="str">
            <v>003576</v>
          </cell>
          <cell r="C1035" t="str">
            <v>Full-Time</v>
          </cell>
          <cell r="D1035" t="str">
            <v>UCU</v>
          </cell>
          <cell r="E1035">
            <v>40</v>
          </cell>
          <cell r="F1035" t="str">
            <v>5130</v>
          </cell>
          <cell r="G1035" t="str">
            <v>General Business Support</v>
          </cell>
          <cell r="H1035" t="str">
            <v>USU</v>
          </cell>
          <cell r="I1035" t="str">
            <v>NM</v>
          </cell>
          <cell r="J1035" t="str">
            <v>NETCO</v>
          </cell>
          <cell r="K1035" t="str">
            <v>1000</v>
          </cell>
          <cell r="L1035" t="str">
            <v>MO-Raytown</v>
          </cell>
          <cell r="M1035" t="str">
            <v>MO</v>
          </cell>
          <cell r="N1035" t="str">
            <v>1539</v>
          </cell>
          <cell r="O1035" t="str">
            <v>Supv Networks Special Projects</v>
          </cell>
          <cell r="P1035" t="str">
            <v>00</v>
          </cell>
          <cell r="Q1035" t="str">
            <v>Exempt</v>
          </cell>
          <cell r="R1035" t="str">
            <v>1985-01-28</v>
          </cell>
          <cell r="S1035" t="str">
            <v/>
          </cell>
          <cell r="T1035" t="str">
            <v>1985-01-28</v>
          </cell>
        </row>
        <row r="1036">
          <cell r="A1036" t="str">
            <v>Hess,Timothy H</v>
          </cell>
          <cell r="B1036" t="str">
            <v>001295</v>
          </cell>
          <cell r="C1036" t="str">
            <v>Full-Time</v>
          </cell>
          <cell r="D1036" t="str">
            <v>UCU</v>
          </cell>
          <cell r="E1036">
            <v>40</v>
          </cell>
          <cell r="F1036" t="str">
            <v>6184</v>
          </cell>
          <cell r="G1036" t="str">
            <v>Cust Relations - Gen KS/CO Gas</v>
          </cell>
          <cell r="H1036" t="str">
            <v>USU</v>
          </cell>
          <cell r="I1036" t="str">
            <v>CC</v>
          </cell>
          <cell r="J1036" t="str">
            <v>NETCO</v>
          </cell>
          <cell r="K1036" t="str">
            <v>1048</v>
          </cell>
          <cell r="L1036" t="str">
            <v>KS-Wichita-S Hoover</v>
          </cell>
          <cell r="M1036" t="str">
            <v>KS</v>
          </cell>
          <cell r="N1036" t="str">
            <v>3092</v>
          </cell>
          <cell r="O1036" t="str">
            <v>Sr Mgr External Affairs</v>
          </cell>
          <cell r="P1036" t="str">
            <v>00</v>
          </cell>
          <cell r="Q1036" t="str">
            <v>Exempt</v>
          </cell>
          <cell r="R1036" t="str">
            <v>1989-03-13</v>
          </cell>
          <cell r="S1036" t="str">
            <v/>
          </cell>
          <cell r="T1036" t="str">
            <v>1989-03-13</v>
          </cell>
        </row>
        <row r="1037">
          <cell r="A1037" t="str">
            <v>Hesslink,Joseph A</v>
          </cell>
          <cell r="B1037" t="str">
            <v>008308</v>
          </cell>
          <cell r="C1037" t="str">
            <v>Full-Time</v>
          </cell>
          <cell r="D1037" t="str">
            <v>UCU</v>
          </cell>
          <cell r="E1037">
            <v>40</v>
          </cell>
          <cell r="F1037" t="str">
            <v>5303</v>
          </cell>
          <cell r="G1037" t="str">
            <v>Pueblo Network Ops</v>
          </cell>
          <cell r="H1037" t="str">
            <v>USU</v>
          </cell>
          <cell r="I1037" t="str">
            <v>OP</v>
          </cell>
          <cell r="J1037" t="str">
            <v>WPCOE</v>
          </cell>
          <cell r="K1037" t="str">
            <v>1011</v>
          </cell>
          <cell r="L1037" t="str">
            <v>CO-Pueblo-S Victoria Ave</v>
          </cell>
          <cell r="M1037" t="str">
            <v>CO</v>
          </cell>
          <cell r="N1037" t="str">
            <v>1676</v>
          </cell>
          <cell r="O1037" t="str">
            <v>Appren Lineman (UN21)</v>
          </cell>
          <cell r="P1037" t="str">
            <v>21</v>
          </cell>
          <cell r="Q1037" t="str">
            <v>Nonexempt</v>
          </cell>
          <cell r="R1037" t="str">
            <v>2001-03-26</v>
          </cell>
          <cell r="S1037" t="str">
            <v/>
          </cell>
          <cell r="T1037" t="str">
            <v>2001-03-26</v>
          </cell>
        </row>
        <row r="1038">
          <cell r="A1038" t="str">
            <v>Hester,David L</v>
          </cell>
          <cell r="B1038" t="str">
            <v>002795</v>
          </cell>
          <cell r="C1038" t="str">
            <v>Full-Time</v>
          </cell>
          <cell r="D1038" t="str">
            <v>UCU</v>
          </cell>
          <cell r="E1038">
            <v>40</v>
          </cell>
          <cell r="F1038" t="str">
            <v>6352</v>
          </cell>
          <cell r="G1038" t="str">
            <v>IT Utility Delivery Apps</v>
          </cell>
          <cell r="H1038" t="str">
            <v>USU</v>
          </cell>
          <cell r="I1038" t="str">
            <v>IT</v>
          </cell>
          <cell r="J1038" t="str">
            <v>NETCO</v>
          </cell>
          <cell r="K1038" t="str">
            <v>1000</v>
          </cell>
          <cell r="L1038" t="str">
            <v>MO-Raytown</v>
          </cell>
          <cell r="M1038" t="str">
            <v>MO</v>
          </cell>
          <cell r="N1038" t="str">
            <v>1445</v>
          </cell>
          <cell r="O1038" t="str">
            <v>Sr Application Specialist</v>
          </cell>
          <cell r="P1038" t="str">
            <v>00</v>
          </cell>
          <cell r="Q1038" t="str">
            <v>Exempt</v>
          </cell>
          <cell r="R1038" t="str">
            <v>1991-03-18</v>
          </cell>
          <cell r="S1038" t="str">
            <v/>
          </cell>
          <cell r="T1038" t="str">
            <v>1991-03-18</v>
          </cell>
        </row>
        <row r="1039">
          <cell r="A1039" t="str">
            <v>Hewins,Glenn A</v>
          </cell>
          <cell r="B1039" t="str">
            <v>007847</v>
          </cell>
          <cell r="C1039" t="str">
            <v>Full-Time</v>
          </cell>
          <cell r="D1039" t="str">
            <v>UCU</v>
          </cell>
          <cell r="E1039">
            <v>40</v>
          </cell>
          <cell r="F1039" t="str">
            <v>5355</v>
          </cell>
          <cell r="G1039" t="str">
            <v>St Joseph 2 Elec Network Ops</v>
          </cell>
          <cell r="H1039" t="str">
            <v>USU</v>
          </cell>
          <cell r="I1039" t="str">
            <v>OP</v>
          </cell>
          <cell r="J1039" t="str">
            <v>SJMOE</v>
          </cell>
          <cell r="K1039" t="str">
            <v>1278</v>
          </cell>
          <cell r="L1039" t="str">
            <v>MO-St Joseph - Atchison</v>
          </cell>
          <cell r="M1039" t="str">
            <v>MO</v>
          </cell>
          <cell r="N1039" t="str">
            <v>S1008</v>
          </cell>
          <cell r="O1039" t="str">
            <v>Lineman Journeyman Class "A"</v>
          </cell>
          <cell r="P1039" t="str">
            <v>13</v>
          </cell>
          <cell r="Q1039" t="str">
            <v>Nonexempt</v>
          </cell>
          <cell r="R1039" t="str">
            <v>1977-12-01</v>
          </cell>
          <cell r="S1039" t="str">
            <v/>
          </cell>
          <cell r="T1039" t="str">
            <v>1977-12-01</v>
          </cell>
        </row>
        <row r="1040">
          <cell r="A1040" t="str">
            <v>Heyward,James S</v>
          </cell>
          <cell r="B1040" t="str">
            <v>002834</v>
          </cell>
          <cell r="C1040" t="str">
            <v>Full-Time</v>
          </cell>
          <cell r="D1040" t="str">
            <v>UCU</v>
          </cell>
          <cell r="E1040">
            <v>40</v>
          </cell>
          <cell r="F1040" t="str">
            <v>4183</v>
          </cell>
          <cell r="G1040" t="str">
            <v>Corp Reporting/Plan &amp; Analysis</v>
          </cell>
          <cell r="H1040" t="str">
            <v>ESF</v>
          </cell>
          <cell r="I1040" t="str">
            <v>AT</v>
          </cell>
          <cell r="J1040" t="str">
            <v>AQLCP</v>
          </cell>
          <cell r="K1040" t="str">
            <v>1000</v>
          </cell>
          <cell r="L1040" t="str">
            <v>MO-Raytown</v>
          </cell>
          <cell r="M1040" t="str">
            <v>MO</v>
          </cell>
          <cell r="N1040" t="str">
            <v>2223</v>
          </cell>
          <cell r="O1040" t="str">
            <v>Dir Accounting Finance</v>
          </cell>
          <cell r="P1040" t="str">
            <v>00</v>
          </cell>
          <cell r="Q1040" t="str">
            <v>Exempt</v>
          </cell>
          <cell r="R1040" t="str">
            <v>1995-12-04</v>
          </cell>
          <cell r="S1040" t="str">
            <v/>
          </cell>
          <cell r="T1040" t="str">
            <v>1995-12-04</v>
          </cell>
        </row>
        <row r="1041">
          <cell r="A1041" t="str">
            <v>Hickey,Melvin G</v>
          </cell>
          <cell r="B1041" t="str">
            <v>000574</v>
          </cell>
          <cell r="C1041" t="str">
            <v>Full-Time</v>
          </cell>
          <cell r="D1041" t="str">
            <v>UCU</v>
          </cell>
          <cell r="E1041">
            <v>40</v>
          </cell>
          <cell r="F1041" t="str">
            <v>5311</v>
          </cell>
          <cell r="G1041" t="str">
            <v>Southern KS Elec Network Ops</v>
          </cell>
          <cell r="H1041" t="str">
            <v>USU</v>
          </cell>
          <cell r="I1041" t="str">
            <v>OP</v>
          </cell>
          <cell r="J1041" t="str">
            <v>WPKSE</v>
          </cell>
          <cell r="K1041" t="str">
            <v>1043</v>
          </cell>
          <cell r="L1041" t="str">
            <v>KS-Medicine Lodge</v>
          </cell>
          <cell r="M1041" t="str">
            <v>KS</v>
          </cell>
          <cell r="N1041" t="str">
            <v>1704</v>
          </cell>
          <cell r="O1041" t="str">
            <v>Journeyman Lineman (UN22)</v>
          </cell>
          <cell r="P1041" t="str">
            <v>22</v>
          </cell>
          <cell r="Q1041" t="str">
            <v>Nonexempt</v>
          </cell>
          <cell r="R1041" t="str">
            <v>1968-08-08</v>
          </cell>
          <cell r="S1041" t="str">
            <v/>
          </cell>
          <cell r="T1041" t="str">
            <v>1968-08-08</v>
          </cell>
        </row>
        <row r="1042">
          <cell r="A1042" t="str">
            <v>Hicks,Dwight W</v>
          </cell>
          <cell r="B1042" t="str">
            <v>003501</v>
          </cell>
          <cell r="C1042" t="str">
            <v>Full-Time</v>
          </cell>
          <cell r="D1042" t="str">
            <v>UCU</v>
          </cell>
          <cell r="E1042">
            <v>40</v>
          </cell>
          <cell r="F1042" t="str">
            <v>5335</v>
          </cell>
          <cell r="G1042" t="str">
            <v>Blue Springs 1 Elec Netwrk Ops</v>
          </cell>
          <cell r="H1042" t="str">
            <v>USU</v>
          </cell>
          <cell r="I1042" t="str">
            <v>OP</v>
          </cell>
          <cell r="J1042" t="str">
            <v>MPMOE</v>
          </cell>
          <cell r="K1042" t="str">
            <v>1075</v>
          </cell>
          <cell r="L1042" t="str">
            <v>MO-Blue Springs</v>
          </cell>
          <cell r="M1042" t="str">
            <v>MO</v>
          </cell>
          <cell r="N1042" t="str">
            <v>2328</v>
          </cell>
          <cell r="O1042" t="str">
            <v>Construction Coordinator</v>
          </cell>
          <cell r="P1042" t="str">
            <v>00</v>
          </cell>
          <cell r="Q1042" t="str">
            <v>Exempt</v>
          </cell>
          <cell r="R1042" t="str">
            <v>1979-08-06</v>
          </cell>
          <cell r="S1042" t="str">
            <v/>
          </cell>
          <cell r="T1042" t="str">
            <v>1979-08-06</v>
          </cell>
        </row>
        <row r="1043">
          <cell r="A1043" t="str">
            <v>Hicks,Joseph J</v>
          </cell>
          <cell r="B1043" t="str">
            <v>003500</v>
          </cell>
          <cell r="C1043" t="str">
            <v>Full-Time</v>
          </cell>
          <cell r="D1043" t="str">
            <v>UCU</v>
          </cell>
          <cell r="E1043">
            <v>40</v>
          </cell>
          <cell r="F1043" t="str">
            <v>5030</v>
          </cell>
          <cell r="G1043" t="str">
            <v>Systems Operations-MPS General</v>
          </cell>
          <cell r="H1043" t="str">
            <v>USU</v>
          </cell>
          <cell r="I1043" t="str">
            <v>TS</v>
          </cell>
          <cell r="J1043" t="str">
            <v>NETCO</v>
          </cell>
          <cell r="K1043" t="str">
            <v>1141</v>
          </cell>
          <cell r="L1043" t="str">
            <v>MO-Lee's Summit-NW Missouri Rd</v>
          </cell>
          <cell r="M1043" t="str">
            <v>MO</v>
          </cell>
          <cell r="N1043" t="str">
            <v>1908</v>
          </cell>
          <cell r="O1043" t="str">
            <v>Transmission System Operator</v>
          </cell>
          <cell r="P1043" t="str">
            <v>00</v>
          </cell>
          <cell r="Q1043" t="str">
            <v>Exempt</v>
          </cell>
          <cell r="R1043" t="str">
            <v>1978-06-05</v>
          </cell>
          <cell r="S1043" t="str">
            <v/>
          </cell>
          <cell r="T1043" t="str">
            <v>1978-06-05</v>
          </cell>
        </row>
        <row r="1044">
          <cell r="A1044" t="str">
            <v>Hietbrink,Ruth H</v>
          </cell>
          <cell r="B1044" t="str">
            <v>002010</v>
          </cell>
          <cell r="C1044" t="str">
            <v>Full-Time</v>
          </cell>
          <cell r="D1044" t="str">
            <v>UCU</v>
          </cell>
          <cell r="E1044">
            <v>40</v>
          </cell>
          <cell r="F1044" t="str">
            <v>5771</v>
          </cell>
          <cell r="G1044" t="str">
            <v>NE Lincoln Region</v>
          </cell>
          <cell r="H1044" t="str">
            <v>USU</v>
          </cell>
          <cell r="I1044" t="str">
            <v>CS</v>
          </cell>
          <cell r="J1044" t="str">
            <v>PNNEG</v>
          </cell>
          <cell r="K1044" t="str">
            <v>1109</v>
          </cell>
          <cell r="L1044" t="str">
            <v>NE-Lincoln</v>
          </cell>
          <cell r="M1044" t="str">
            <v>NE</v>
          </cell>
          <cell r="N1044" t="str">
            <v>2328</v>
          </cell>
          <cell r="O1044" t="str">
            <v>Construction Coordinator</v>
          </cell>
          <cell r="P1044" t="str">
            <v>00</v>
          </cell>
          <cell r="Q1044" t="str">
            <v>Exempt</v>
          </cell>
          <cell r="R1044" t="str">
            <v>1996-12-02</v>
          </cell>
          <cell r="S1044" t="str">
            <v>1998-12-01</v>
          </cell>
          <cell r="T1044" t="str">
            <v>1996-12-02</v>
          </cell>
        </row>
        <row r="1045">
          <cell r="A1045" t="str">
            <v>Hiffernan,Rick R</v>
          </cell>
          <cell r="B1045" t="str">
            <v>008140</v>
          </cell>
          <cell r="C1045" t="str">
            <v>Full-Time</v>
          </cell>
          <cell r="D1045" t="str">
            <v>UCU</v>
          </cell>
          <cell r="E1045">
            <v>40</v>
          </cell>
          <cell r="F1045" t="str">
            <v>5491</v>
          </cell>
          <cell r="G1045" t="str">
            <v>Metershop Small Volume</v>
          </cell>
          <cell r="H1045" t="str">
            <v>USU</v>
          </cell>
          <cell r="I1045" t="str">
            <v>OP</v>
          </cell>
          <cell r="J1045" t="str">
            <v>NETCO</v>
          </cell>
          <cell r="K1045" t="str">
            <v>1016</v>
          </cell>
          <cell r="L1045" t="str">
            <v>IA-Council Bluffs-31st Ave</v>
          </cell>
          <cell r="M1045" t="str">
            <v>IA</v>
          </cell>
          <cell r="N1045" t="str">
            <v>3106</v>
          </cell>
          <cell r="O1045" t="str">
            <v>Meter Repair/Reg Tech (UN28)</v>
          </cell>
          <cell r="P1045" t="str">
            <v>28</v>
          </cell>
          <cell r="Q1045" t="str">
            <v>Nonexempt</v>
          </cell>
          <cell r="R1045" t="str">
            <v>2000-12-29</v>
          </cell>
          <cell r="S1045" t="str">
            <v/>
          </cell>
          <cell r="T1045" t="str">
            <v>2000-12-29</v>
          </cell>
        </row>
        <row r="1046">
          <cell r="A1046" t="str">
            <v>Higgins,Leslie D</v>
          </cell>
          <cell r="B1046" t="str">
            <v>000584</v>
          </cell>
          <cell r="C1046" t="str">
            <v>Full-Time</v>
          </cell>
          <cell r="D1046" t="str">
            <v>UCU</v>
          </cell>
          <cell r="E1046">
            <v>40</v>
          </cell>
          <cell r="F1046" t="str">
            <v>1015</v>
          </cell>
          <cell r="G1046" t="str">
            <v>Cimarron River Unit Steam</v>
          </cell>
          <cell r="H1046" t="str">
            <v>USU</v>
          </cell>
          <cell r="I1046" t="str">
            <v>PS</v>
          </cell>
          <cell r="J1046" t="str">
            <v>WPKSE</v>
          </cell>
          <cell r="K1046" t="str">
            <v>1027</v>
          </cell>
          <cell r="L1046" t="str">
            <v>KS-Liberal-PanhandleEastern Rd</v>
          </cell>
          <cell r="M1046" t="str">
            <v>KS</v>
          </cell>
          <cell r="N1046" t="str">
            <v>1738</v>
          </cell>
          <cell r="O1046" t="str">
            <v>Operator Technician (UN22)</v>
          </cell>
          <cell r="P1046" t="str">
            <v>22</v>
          </cell>
          <cell r="Q1046" t="str">
            <v>Nonexempt</v>
          </cell>
          <cell r="R1046" t="str">
            <v>1966-12-16</v>
          </cell>
          <cell r="S1046" t="str">
            <v/>
          </cell>
          <cell r="T1046" t="str">
            <v>1966-12-16</v>
          </cell>
        </row>
        <row r="1047">
          <cell r="A1047" t="str">
            <v>Higgins,Richard G</v>
          </cell>
          <cell r="B1047" t="str">
            <v>002844</v>
          </cell>
          <cell r="C1047" t="str">
            <v>Full-Time</v>
          </cell>
          <cell r="D1047" t="str">
            <v>UCU</v>
          </cell>
          <cell r="E1047">
            <v>40</v>
          </cell>
          <cell r="F1047" t="str">
            <v>5305</v>
          </cell>
          <cell r="G1047" t="str">
            <v>Net Ops Work Management</v>
          </cell>
          <cell r="H1047" t="str">
            <v>USU</v>
          </cell>
          <cell r="I1047" t="str">
            <v>OP</v>
          </cell>
          <cell r="J1047" t="str">
            <v>NETCO</v>
          </cell>
          <cell r="K1047" t="str">
            <v>1000</v>
          </cell>
          <cell r="L1047" t="str">
            <v>MO-Raytown</v>
          </cell>
          <cell r="M1047" t="str">
            <v>MO</v>
          </cell>
          <cell r="N1047" t="str">
            <v>2837</v>
          </cell>
          <cell r="O1047" t="str">
            <v>Network Ops Project Analyst I</v>
          </cell>
          <cell r="P1047" t="str">
            <v>00</v>
          </cell>
          <cell r="Q1047" t="str">
            <v>Exempt</v>
          </cell>
          <cell r="R1047" t="str">
            <v>1970-03-23</v>
          </cell>
          <cell r="S1047" t="str">
            <v/>
          </cell>
          <cell r="T1047" t="str">
            <v>1970-03-23</v>
          </cell>
        </row>
        <row r="1048">
          <cell r="A1048" t="str">
            <v>Highbarger,Christee L</v>
          </cell>
          <cell r="B1048" t="str">
            <v>010971</v>
          </cell>
          <cell r="C1048" t="str">
            <v>Full-Time</v>
          </cell>
          <cell r="D1048" t="str">
            <v>UCU</v>
          </cell>
          <cell r="E1048">
            <v>40</v>
          </cell>
          <cell r="F1048" t="str">
            <v>4186</v>
          </cell>
          <cell r="G1048" t="str">
            <v>Risk Assessment &amp; Audit Srvs</v>
          </cell>
          <cell r="H1048" t="str">
            <v>ESF</v>
          </cell>
          <cell r="I1048" t="str">
            <v>CP</v>
          </cell>
          <cell r="J1048" t="str">
            <v>AQLCP</v>
          </cell>
          <cell r="K1048" t="str">
            <v>1082</v>
          </cell>
          <cell r="L1048" t="str">
            <v>MO-Kansas City-W Ninth</v>
          </cell>
          <cell r="M1048" t="str">
            <v>MO</v>
          </cell>
          <cell r="N1048" t="str">
            <v>1039</v>
          </cell>
          <cell r="O1048" t="str">
            <v>Sr Auditor</v>
          </cell>
          <cell r="P1048" t="str">
            <v>00</v>
          </cell>
          <cell r="Q1048" t="str">
            <v>Exempt</v>
          </cell>
          <cell r="R1048" t="str">
            <v>2006-01-30</v>
          </cell>
          <cell r="S1048" t="str">
            <v/>
          </cell>
          <cell r="T1048" t="str">
            <v>2006-01-30</v>
          </cell>
        </row>
        <row r="1049">
          <cell r="A1049" t="str">
            <v>Hill,Brent H</v>
          </cell>
          <cell r="B1049" t="str">
            <v>008013</v>
          </cell>
          <cell r="C1049" t="str">
            <v>Full-Time</v>
          </cell>
          <cell r="D1049" t="str">
            <v>UCU</v>
          </cell>
          <cell r="E1049">
            <v>40</v>
          </cell>
          <cell r="F1049" t="str">
            <v>5265</v>
          </cell>
          <cell r="G1049" t="str">
            <v>SJ Electric Planning &amp; Design</v>
          </cell>
          <cell r="H1049" t="str">
            <v>USU</v>
          </cell>
          <cell r="I1049" t="str">
            <v>NM</v>
          </cell>
          <cell r="J1049" t="str">
            <v>SJMOE</v>
          </cell>
          <cell r="K1049" t="str">
            <v>1278</v>
          </cell>
          <cell r="L1049" t="str">
            <v>MO-St Joseph - Atchison</v>
          </cell>
          <cell r="M1049" t="str">
            <v>MO</v>
          </cell>
          <cell r="N1049" t="str">
            <v>1924</v>
          </cell>
          <cell r="O1049" t="str">
            <v>Sr Engineer</v>
          </cell>
          <cell r="P1049" t="str">
            <v>00</v>
          </cell>
          <cell r="Q1049" t="str">
            <v>Exempt</v>
          </cell>
          <cell r="R1049" t="str">
            <v>1988-07-05</v>
          </cell>
          <cell r="S1049" t="str">
            <v/>
          </cell>
          <cell r="T1049" t="str">
            <v>1988-07-05</v>
          </cell>
        </row>
        <row r="1050">
          <cell r="A1050" t="str">
            <v>Hill,Chester W</v>
          </cell>
          <cell r="B1050" t="str">
            <v>001973</v>
          </cell>
          <cell r="C1050" t="str">
            <v>Full-Time</v>
          </cell>
          <cell r="D1050" t="str">
            <v>UCU</v>
          </cell>
          <cell r="E1050">
            <v>40</v>
          </cell>
          <cell r="F1050" t="str">
            <v>5773</v>
          </cell>
          <cell r="G1050" t="str">
            <v>NE Cath Prot &amp; Measurement</v>
          </cell>
          <cell r="H1050" t="str">
            <v>USU</v>
          </cell>
          <cell r="I1050" t="str">
            <v>CS</v>
          </cell>
          <cell r="J1050" t="str">
            <v>PNNEG</v>
          </cell>
          <cell r="K1050" t="str">
            <v>1109</v>
          </cell>
          <cell r="L1050" t="str">
            <v>NE-Lincoln</v>
          </cell>
          <cell r="M1050" t="str">
            <v>NE</v>
          </cell>
          <cell r="N1050" t="str">
            <v>1616</v>
          </cell>
          <cell r="O1050" t="str">
            <v>Spec C LD Tech (UN25)</v>
          </cell>
          <cell r="P1050" t="str">
            <v>25</v>
          </cell>
          <cell r="Q1050" t="str">
            <v>Nonexempt</v>
          </cell>
          <cell r="R1050" t="str">
            <v>1976-07-19</v>
          </cell>
          <cell r="S1050" t="str">
            <v/>
          </cell>
          <cell r="T1050" t="str">
            <v>1976-07-19</v>
          </cell>
        </row>
        <row r="1051">
          <cell r="A1051" t="str">
            <v>Hill,Jason R</v>
          </cell>
          <cell r="B1051" t="str">
            <v>004619</v>
          </cell>
          <cell r="C1051" t="str">
            <v>Full-Time</v>
          </cell>
          <cell r="D1051" t="str">
            <v>UCU</v>
          </cell>
          <cell r="E1051">
            <v>40</v>
          </cell>
          <cell r="F1051" t="str">
            <v>4151</v>
          </cell>
          <cell r="G1051" t="str">
            <v>Credit Risk Management</v>
          </cell>
          <cell r="H1051" t="str">
            <v>ESF</v>
          </cell>
          <cell r="I1051" t="str">
            <v>CP</v>
          </cell>
          <cell r="J1051" t="str">
            <v>AQLCP</v>
          </cell>
          <cell r="K1051" t="str">
            <v>1000</v>
          </cell>
          <cell r="L1051" t="str">
            <v>MO-Raytown</v>
          </cell>
          <cell r="M1051" t="str">
            <v>MO</v>
          </cell>
          <cell r="N1051" t="str">
            <v>2081</v>
          </cell>
          <cell r="O1051" t="str">
            <v>Credit Risk Manager</v>
          </cell>
          <cell r="P1051" t="str">
            <v>00</v>
          </cell>
          <cell r="Q1051" t="str">
            <v>Exempt</v>
          </cell>
          <cell r="R1051" t="str">
            <v>1999-04-26</v>
          </cell>
          <cell r="S1051" t="str">
            <v/>
          </cell>
          <cell r="T1051" t="str">
            <v>1999-04-26</v>
          </cell>
        </row>
        <row r="1052">
          <cell r="A1052" t="str">
            <v>Hill,Thomas A</v>
          </cell>
          <cell r="B1052" t="str">
            <v>007849</v>
          </cell>
          <cell r="C1052" t="str">
            <v>Full-Time</v>
          </cell>
          <cell r="D1052" t="str">
            <v>UCU</v>
          </cell>
          <cell r="E1052">
            <v>40</v>
          </cell>
          <cell r="F1052" t="str">
            <v>1060</v>
          </cell>
          <cell r="G1052" t="str">
            <v>Lake Road Common</v>
          </cell>
          <cell r="H1052" t="str">
            <v>USU</v>
          </cell>
          <cell r="I1052" t="str">
            <v>PS</v>
          </cell>
          <cell r="J1052" t="str">
            <v>SJMOE</v>
          </cell>
          <cell r="K1052" t="str">
            <v>1279</v>
          </cell>
          <cell r="L1052" t="str">
            <v>MO-St Joseph - Lake Road</v>
          </cell>
          <cell r="M1052" t="str">
            <v>MO</v>
          </cell>
          <cell r="N1052" t="str">
            <v>S0094</v>
          </cell>
          <cell r="O1052" t="str">
            <v>Coal Handler</v>
          </cell>
          <cell r="P1052" t="str">
            <v>13</v>
          </cell>
          <cell r="Q1052" t="str">
            <v>Nonexempt</v>
          </cell>
          <cell r="R1052" t="str">
            <v>1976-08-18</v>
          </cell>
          <cell r="S1052" t="str">
            <v/>
          </cell>
          <cell r="T1052" t="str">
            <v>1976-08-18</v>
          </cell>
        </row>
        <row r="1053">
          <cell r="A1053" t="str">
            <v>Hilliard,Lisa K</v>
          </cell>
          <cell r="B1053" t="str">
            <v>002911</v>
          </cell>
          <cell r="C1053" t="str">
            <v>Full-Time</v>
          </cell>
          <cell r="D1053" t="str">
            <v>UCU</v>
          </cell>
          <cell r="E1053">
            <v>40</v>
          </cell>
          <cell r="F1053" t="str">
            <v>4175</v>
          </cell>
          <cell r="G1053" t="str">
            <v>Disbursements</v>
          </cell>
          <cell r="H1053" t="str">
            <v>ESF</v>
          </cell>
          <cell r="I1053" t="str">
            <v>AT</v>
          </cell>
          <cell r="J1053" t="str">
            <v>AQLCP</v>
          </cell>
          <cell r="K1053" t="str">
            <v>1082</v>
          </cell>
          <cell r="L1053" t="str">
            <v>MO-Kansas City-W Ninth</v>
          </cell>
          <cell r="M1053" t="str">
            <v>MO</v>
          </cell>
          <cell r="N1053" t="str">
            <v>2708</v>
          </cell>
          <cell r="O1053" t="str">
            <v>Supv Clerical Accounting</v>
          </cell>
          <cell r="P1053" t="str">
            <v>00</v>
          </cell>
          <cell r="Q1053" t="str">
            <v>Exempt</v>
          </cell>
          <cell r="R1053" t="str">
            <v>1986-08-11</v>
          </cell>
          <cell r="S1053" t="str">
            <v/>
          </cell>
          <cell r="T1053" t="str">
            <v>1986-08-11</v>
          </cell>
        </row>
        <row r="1054">
          <cell r="A1054" t="str">
            <v>Hillman,Jeffrey C</v>
          </cell>
          <cell r="B1054" t="str">
            <v>008089</v>
          </cell>
          <cell r="C1054" t="str">
            <v>Full-Time</v>
          </cell>
          <cell r="D1054" t="str">
            <v>UCU</v>
          </cell>
          <cell r="E1054">
            <v>40</v>
          </cell>
          <cell r="F1054" t="str">
            <v>5337</v>
          </cell>
          <cell r="G1054" t="str">
            <v>Belton 1 Elect Field Ops</v>
          </cell>
          <cell r="H1054" t="str">
            <v>USU</v>
          </cell>
          <cell r="I1054" t="str">
            <v>OP</v>
          </cell>
          <cell r="J1054" t="str">
            <v>MPMOE</v>
          </cell>
          <cell r="K1054" t="str">
            <v>1074</v>
          </cell>
          <cell r="L1054" t="str">
            <v>MO-Belton</v>
          </cell>
          <cell r="M1054" t="str">
            <v>MO</v>
          </cell>
          <cell r="N1054" t="str">
            <v>3087</v>
          </cell>
          <cell r="O1054" t="str">
            <v>Operations Supv Field</v>
          </cell>
          <cell r="P1054" t="str">
            <v>00</v>
          </cell>
          <cell r="Q1054" t="str">
            <v>Exempt</v>
          </cell>
          <cell r="R1054" t="str">
            <v>2000-12-11</v>
          </cell>
          <cell r="S1054" t="str">
            <v/>
          </cell>
          <cell r="T1054" t="str">
            <v>2000-12-11</v>
          </cell>
        </row>
        <row r="1055">
          <cell r="A1055" t="str">
            <v>Hillman,Laura L</v>
          </cell>
          <cell r="B1055" t="str">
            <v>000907</v>
          </cell>
          <cell r="C1055" t="str">
            <v>Full-Time</v>
          </cell>
          <cell r="D1055" t="str">
            <v>UCU</v>
          </cell>
          <cell r="E1055">
            <v>40</v>
          </cell>
          <cell r="F1055" t="str">
            <v>5907</v>
          </cell>
          <cell r="G1055" t="str">
            <v>Lees Summit CS</v>
          </cell>
          <cell r="H1055" t="str">
            <v>USU</v>
          </cell>
          <cell r="I1055" t="str">
            <v>CS</v>
          </cell>
          <cell r="J1055" t="str">
            <v>MPMOE</v>
          </cell>
          <cell r="K1055" t="str">
            <v>1085</v>
          </cell>
          <cell r="L1055" t="str">
            <v>MO-Lee's Summit-SE Hamblen Rd</v>
          </cell>
          <cell r="M1055" t="str">
            <v>MO</v>
          </cell>
          <cell r="N1055" t="str">
            <v>1139</v>
          </cell>
          <cell r="O1055" t="str">
            <v>Lead Cust Svcs Assoc Field</v>
          </cell>
          <cell r="P1055" t="str">
            <v>00</v>
          </cell>
          <cell r="Q1055" t="str">
            <v>Nonexempt</v>
          </cell>
          <cell r="R1055" t="str">
            <v>1986-08-04</v>
          </cell>
          <cell r="S1055" t="str">
            <v/>
          </cell>
          <cell r="T1055" t="str">
            <v>1986-08-04</v>
          </cell>
        </row>
        <row r="1056">
          <cell r="A1056" t="str">
            <v>Hillman,Steven P</v>
          </cell>
          <cell r="B1056" t="str">
            <v>000669</v>
          </cell>
          <cell r="C1056" t="str">
            <v>Full-Time</v>
          </cell>
          <cell r="D1056" t="str">
            <v>UCU</v>
          </cell>
          <cell r="E1056">
            <v>40</v>
          </cell>
          <cell r="F1056" t="str">
            <v>5016</v>
          </cell>
          <cell r="G1056" t="str">
            <v>System Operations-KS</v>
          </cell>
          <cell r="H1056" t="str">
            <v>USU</v>
          </cell>
          <cell r="I1056" t="str">
            <v>TS</v>
          </cell>
          <cell r="J1056" t="str">
            <v>WPKSE</v>
          </cell>
          <cell r="K1056" t="str">
            <v>1231</v>
          </cell>
          <cell r="L1056" t="str">
            <v>KS-Great Bend-Broadway</v>
          </cell>
          <cell r="M1056" t="str">
            <v>KS</v>
          </cell>
          <cell r="N1056" t="str">
            <v>1905</v>
          </cell>
          <cell r="O1056" t="str">
            <v>Supv Transmission System Oper</v>
          </cell>
          <cell r="P1056" t="str">
            <v>00</v>
          </cell>
          <cell r="Q1056" t="str">
            <v>Exempt</v>
          </cell>
          <cell r="R1056" t="str">
            <v>1971-02-11</v>
          </cell>
          <cell r="S1056" t="str">
            <v/>
          </cell>
          <cell r="T1056" t="str">
            <v>1971-02-11</v>
          </cell>
        </row>
        <row r="1057">
          <cell r="A1057" t="str">
            <v>Hiner,Robert L</v>
          </cell>
          <cell r="B1057" t="str">
            <v>002278</v>
          </cell>
          <cell r="C1057" t="str">
            <v>Full-Time</v>
          </cell>
          <cell r="D1057" t="str">
            <v>UCU</v>
          </cell>
          <cell r="E1057">
            <v>40</v>
          </cell>
          <cell r="F1057" t="str">
            <v>5775</v>
          </cell>
          <cell r="G1057" t="str">
            <v>NE North Region</v>
          </cell>
          <cell r="H1057" t="str">
            <v>USU</v>
          </cell>
          <cell r="I1057" t="str">
            <v>CS</v>
          </cell>
          <cell r="J1057" t="str">
            <v>PNNEG</v>
          </cell>
          <cell r="K1057" t="str">
            <v>1105</v>
          </cell>
          <cell r="L1057" t="str">
            <v>NE-Columbus-23rd St</v>
          </cell>
          <cell r="M1057" t="str">
            <v>NE</v>
          </cell>
          <cell r="N1057" t="str">
            <v>1607</v>
          </cell>
          <cell r="O1057" t="str">
            <v>Spec C&amp;M Mech Tech (UN25)</v>
          </cell>
          <cell r="P1057" t="str">
            <v>25</v>
          </cell>
          <cell r="Q1057" t="str">
            <v>Nonexempt</v>
          </cell>
          <cell r="R1057" t="str">
            <v>1998-05-18</v>
          </cell>
          <cell r="S1057" t="str">
            <v/>
          </cell>
          <cell r="T1057" t="str">
            <v>1998-05-18</v>
          </cell>
        </row>
        <row r="1058">
          <cell r="A1058" t="str">
            <v>Hines,Deborah L</v>
          </cell>
          <cell r="B1058" t="str">
            <v>004015</v>
          </cell>
          <cell r="C1058" t="str">
            <v>Full-Time</v>
          </cell>
          <cell r="D1058" t="str">
            <v>UCU</v>
          </cell>
          <cell r="E1058">
            <v>40</v>
          </cell>
          <cell r="F1058" t="str">
            <v>6311</v>
          </cell>
          <cell r="G1058" t="str">
            <v>Financial Mgmt-AQN State Supp</v>
          </cell>
          <cell r="H1058" t="str">
            <v>USU</v>
          </cell>
          <cell r="I1058" t="str">
            <v>AT</v>
          </cell>
          <cell r="J1058" t="str">
            <v>NETCO</v>
          </cell>
          <cell r="K1058" t="str">
            <v>1000</v>
          </cell>
          <cell r="L1058" t="str">
            <v>MO-Raytown</v>
          </cell>
          <cell r="M1058" t="str">
            <v>MO</v>
          </cell>
          <cell r="N1058" t="str">
            <v>2822</v>
          </cell>
          <cell r="O1058" t="str">
            <v>Dir Commodity Risk Mgmt Settle</v>
          </cell>
          <cell r="P1058" t="str">
            <v>00</v>
          </cell>
          <cell r="Q1058" t="str">
            <v>Exempt</v>
          </cell>
          <cell r="R1058" t="str">
            <v>1989-09-18</v>
          </cell>
          <cell r="S1058" t="str">
            <v/>
          </cell>
          <cell r="T1058" t="str">
            <v>1989-09-18</v>
          </cell>
        </row>
        <row r="1059">
          <cell r="A1059" t="str">
            <v>Hinrichs,Robert A</v>
          </cell>
          <cell r="B1059" t="str">
            <v>010655</v>
          </cell>
          <cell r="C1059" t="str">
            <v>Full-Time</v>
          </cell>
          <cell r="D1059" t="str">
            <v>UCU</v>
          </cell>
          <cell r="E1059">
            <v>40</v>
          </cell>
          <cell r="F1059" t="str">
            <v>5336</v>
          </cell>
          <cell r="G1059" t="str">
            <v>Blue Springs 2 Elec Netwrk Ops</v>
          </cell>
          <cell r="H1059" t="str">
            <v>USU</v>
          </cell>
          <cell r="I1059" t="str">
            <v>OP</v>
          </cell>
          <cell r="J1059" t="str">
            <v>MPMOE</v>
          </cell>
          <cell r="K1059" t="str">
            <v>1075</v>
          </cell>
          <cell r="L1059" t="str">
            <v>MO-Blue Springs</v>
          </cell>
          <cell r="M1059" t="str">
            <v>MO</v>
          </cell>
          <cell r="N1059" t="str">
            <v>U2105</v>
          </cell>
          <cell r="O1059" t="str">
            <v>Appren Lineman 5th 6mo</v>
          </cell>
          <cell r="P1059" t="str">
            <v>24</v>
          </cell>
          <cell r="Q1059" t="str">
            <v>Nonexempt</v>
          </cell>
          <cell r="R1059" t="str">
            <v>2005-01-24</v>
          </cell>
          <cell r="S1059" t="str">
            <v/>
          </cell>
          <cell r="T1059" t="str">
            <v>2005-01-24</v>
          </cell>
        </row>
        <row r="1060">
          <cell r="A1060" t="str">
            <v>Hirschler,Van J</v>
          </cell>
          <cell r="B1060" t="str">
            <v>009905</v>
          </cell>
          <cell r="C1060" t="str">
            <v>Full-Time</v>
          </cell>
          <cell r="D1060" t="str">
            <v>UCU</v>
          </cell>
          <cell r="E1060">
            <v>40</v>
          </cell>
          <cell r="F1060" t="str">
            <v>5385</v>
          </cell>
          <cell r="G1060" t="str">
            <v>Dodge City Gas Field Svcs</v>
          </cell>
          <cell r="H1060" t="str">
            <v>USU</v>
          </cell>
          <cell r="I1060" t="str">
            <v>OP</v>
          </cell>
          <cell r="J1060" t="str">
            <v>PNKSG</v>
          </cell>
          <cell r="K1060" t="str">
            <v>1272</v>
          </cell>
          <cell r="L1060" t="str">
            <v>KS-Dodge City-W Frontview</v>
          </cell>
          <cell r="M1060" t="str">
            <v>KS</v>
          </cell>
          <cell r="N1060" t="str">
            <v>1525</v>
          </cell>
          <cell r="O1060" t="str">
            <v>Operations Technician</v>
          </cell>
          <cell r="P1060" t="str">
            <v>00</v>
          </cell>
          <cell r="Q1060" t="str">
            <v>Nonexempt</v>
          </cell>
          <cell r="R1060" t="str">
            <v>2002-10-14</v>
          </cell>
          <cell r="S1060" t="str">
            <v/>
          </cell>
          <cell r="T1060" t="str">
            <v>2002-10-14</v>
          </cell>
        </row>
        <row r="1061">
          <cell r="A1061" t="str">
            <v>Ho,Mai T</v>
          </cell>
          <cell r="B1061" t="str">
            <v>000761</v>
          </cell>
          <cell r="C1061" t="str">
            <v>Full-Time</v>
          </cell>
          <cell r="D1061" t="str">
            <v>UCU</v>
          </cell>
          <cell r="E1061">
            <v>40</v>
          </cell>
          <cell r="F1061" t="str">
            <v>5907</v>
          </cell>
          <cell r="G1061" t="str">
            <v>Lees Summit CS</v>
          </cell>
          <cell r="H1061" t="str">
            <v>USU</v>
          </cell>
          <cell r="I1061" t="str">
            <v>CS</v>
          </cell>
          <cell r="J1061" t="str">
            <v>MPMOE</v>
          </cell>
          <cell r="K1061" t="str">
            <v>1085</v>
          </cell>
          <cell r="L1061" t="str">
            <v>MO-Lee's Summit-SE Hamblen Rd</v>
          </cell>
          <cell r="M1061" t="str">
            <v>MO</v>
          </cell>
          <cell r="N1061" t="str">
            <v>U2475</v>
          </cell>
          <cell r="O1061" t="str">
            <v>SMR Grdm after 2yrs P 6/21/97</v>
          </cell>
          <cell r="P1061" t="str">
            <v>24</v>
          </cell>
          <cell r="Q1061" t="str">
            <v>Nonexempt</v>
          </cell>
          <cell r="R1061" t="str">
            <v>1990-03-05</v>
          </cell>
          <cell r="S1061" t="str">
            <v/>
          </cell>
          <cell r="T1061" t="str">
            <v>1990-03-05</v>
          </cell>
        </row>
        <row r="1062">
          <cell r="A1062" t="str">
            <v>Hoag,Charles C</v>
          </cell>
          <cell r="B1062" t="str">
            <v>003693</v>
          </cell>
          <cell r="C1062" t="str">
            <v>Full-Time</v>
          </cell>
          <cell r="D1062" t="str">
            <v>UCU</v>
          </cell>
          <cell r="E1062">
            <v>40</v>
          </cell>
          <cell r="F1062" t="str">
            <v>5383</v>
          </cell>
          <cell r="G1062" t="str">
            <v>Lawrence Gas Field Svcs</v>
          </cell>
          <cell r="H1062" t="str">
            <v>USU</v>
          </cell>
          <cell r="I1062" t="str">
            <v>OP</v>
          </cell>
          <cell r="J1062" t="str">
            <v>PNKSG</v>
          </cell>
          <cell r="K1062" t="str">
            <v>1234</v>
          </cell>
          <cell r="L1062" t="str">
            <v>KS-Lawrence-E 9th</v>
          </cell>
          <cell r="M1062" t="str">
            <v>KS</v>
          </cell>
          <cell r="N1062" t="str">
            <v>3086</v>
          </cell>
          <cell r="O1062" t="str">
            <v>Operations Mgr</v>
          </cell>
          <cell r="P1062" t="str">
            <v>00</v>
          </cell>
          <cell r="Q1062" t="str">
            <v>Exempt</v>
          </cell>
          <cell r="R1062" t="str">
            <v>1985-12-03</v>
          </cell>
          <cell r="S1062" t="str">
            <v/>
          </cell>
          <cell r="T1062" t="str">
            <v>1985-12-03</v>
          </cell>
        </row>
        <row r="1063">
          <cell r="A1063" t="str">
            <v>Hoard,Darren K</v>
          </cell>
          <cell r="B1063" t="str">
            <v>005711</v>
          </cell>
          <cell r="C1063" t="str">
            <v>Full-Time</v>
          </cell>
          <cell r="D1063" t="str">
            <v>UCU</v>
          </cell>
          <cell r="E1063">
            <v>40</v>
          </cell>
          <cell r="F1063" t="str">
            <v>1003</v>
          </cell>
          <cell r="G1063" t="str">
            <v>Sibley General</v>
          </cell>
          <cell r="H1063" t="str">
            <v>USU</v>
          </cell>
          <cell r="I1063" t="str">
            <v>PS</v>
          </cell>
          <cell r="J1063" t="str">
            <v>MPMOE</v>
          </cell>
          <cell r="K1063" t="str">
            <v>1095</v>
          </cell>
          <cell r="L1063" t="str">
            <v>MO-Sibley</v>
          </cell>
          <cell r="M1063" t="str">
            <v>MO</v>
          </cell>
          <cell r="N1063" t="str">
            <v>2502G</v>
          </cell>
          <cell r="O1063" t="str">
            <v>Engineer II Generation</v>
          </cell>
          <cell r="P1063" t="str">
            <v>00</v>
          </cell>
          <cell r="Q1063" t="str">
            <v>Exempt</v>
          </cell>
          <cell r="R1063" t="str">
            <v>2000-01-10</v>
          </cell>
          <cell r="S1063" t="str">
            <v/>
          </cell>
          <cell r="T1063" t="str">
            <v>2000-01-10</v>
          </cell>
        </row>
        <row r="1064">
          <cell r="A1064" t="str">
            <v>Hoard,Donald L</v>
          </cell>
          <cell r="B1064" t="str">
            <v>001047</v>
          </cell>
          <cell r="C1064" t="str">
            <v>Full-Time</v>
          </cell>
          <cell r="D1064" t="str">
            <v>UCU</v>
          </cell>
          <cell r="E1064">
            <v>40</v>
          </cell>
          <cell r="F1064" t="str">
            <v>1003</v>
          </cell>
          <cell r="G1064" t="str">
            <v>Sibley General</v>
          </cell>
          <cell r="H1064" t="str">
            <v>USU</v>
          </cell>
          <cell r="I1064" t="str">
            <v>PS</v>
          </cell>
          <cell r="J1064" t="str">
            <v>MPMOE</v>
          </cell>
          <cell r="K1064" t="str">
            <v>1095</v>
          </cell>
          <cell r="L1064" t="str">
            <v>MO-Sibley</v>
          </cell>
          <cell r="M1064" t="str">
            <v>MO</v>
          </cell>
          <cell r="N1064" t="str">
            <v>U3111</v>
          </cell>
          <cell r="O1064" t="str">
            <v>Electronic Technician</v>
          </cell>
          <cell r="P1064" t="str">
            <v>24</v>
          </cell>
          <cell r="Q1064" t="str">
            <v>Nonexempt</v>
          </cell>
          <cell r="R1064" t="str">
            <v>1980-11-03</v>
          </cell>
          <cell r="S1064" t="str">
            <v/>
          </cell>
          <cell r="T1064" t="str">
            <v>1980-11-03</v>
          </cell>
        </row>
        <row r="1065">
          <cell r="A1065" t="str">
            <v>Hobbs,Sherri D</v>
          </cell>
          <cell r="B1065" t="str">
            <v>003089</v>
          </cell>
          <cell r="C1065" t="str">
            <v>Full-Time</v>
          </cell>
          <cell r="D1065" t="str">
            <v>UCU</v>
          </cell>
          <cell r="E1065">
            <v>40</v>
          </cell>
          <cell r="F1065" t="str">
            <v>5709</v>
          </cell>
          <cell r="G1065" t="str">
            <v>Remittance Processing</v>
          </cell>
          <cell r="H1065" t="str">
            <v>USU</v>
          </cell>
          <cell r="I1065" t="str">
            <v>CI</v>
          </cell>
          <cell r="J1065" t="str">
            <v>NETCO</v>
          </cell>
          <cell r="K1065" t="str">
            <v>1000</v>
          </cell>
          <cell r="L1065" t="str">
            <v>MO-Raytown</v>
          </cell>
          <cell r="M1065" t="str">
            <v>MO</v>
          </cell>
          <cell r="N1065" t="str">
            <v>1046</v>
          </cell>
          <cell r="O1065" t="str">
            <v>Supv Customer Service Ctr</v>
          </cell>
          <cell r="P1065" t="str">
            <v>00</v>
          </cell>
          <cell r="Q1065" t="str">
            <v>Exempt</v>
          </cell>
          <cell r="R1065" t="str">
            <v>1997-09-08</v>
          </cell>
          <cell r="S1065" t="str">
            <v>2001-03-26</v>
          </cell>
          <cell r="T1065" t="str">
            <v>1998-03-26</v>
          </cell>
        </row>
        <row r="1066">
          <cell r="A1066" t="str">
            <v>Hodgin,Jerry L</v>
          </cell>
          <cell r="B1066" t="str">
            <v>001492</v>
          </cell>
          <cell r="C1066" t="str">
            <v>Full-Time</v>
          </cell>
          <cell r="D1066" t="str">
            <v>UCU</v>
          </cell>
          <cell r="E1066">
            <v>40</v>
          </cell>
          <cell r="F1066" t="str">
            <v>5773</v>
          </cell>
          <cell r="G1066" t="str">
            <v>NE Cath Prot &amp; Measurement</v>
          </cell>
          <cell r="H1066" t="str">
            <v>USU</v>
          </cell>
          <cell r="I1066" t="str">
            <v>CS</v>
          </cell>
          <cell r="J1066" t="str">
            <v>PNNEG</v>
          </cell>
          <cell r="K1066" t="str">
            <v>1109</v>
          </cell>
          <cell r="L1066" t="str">
            <v>NE-Lincoln</v>
          </cell>
          <cell r="M1066" t="str">
            <v>NE</v>
          </cell>
          <cell r="N1066" t="str">
            <v>1549</v>
          </cell>
          <cell r="O1066" t="str">
            <v>Sr Cathodic Protection Spec</v>
          </cell>
          <cell r="P1066" t="str">
            <v>00</v>
          </cell>
          <cell r="Q1066" t="str">
            <v>Exempt</v>
          </cell>
          <cell r="R1066" t="str">
            <v>1968-12-16</v>
          </cell>
          <cell r="S1066" t="str">
            <v/>
          </cell>
          <cell r="T1066" t="str">
            <v>1968-12-16</v>
          </cell>
        </row>
        <row r="1067">
          <cell r="A1067" t="str">
            <v>Hoefelmeyer,Anthony L</v>
          </cell>
          <cell r="B1067" t="str">
            <v>010596</v>
          </cell>
          <cell r="C1067" t="str">
            <v>Full-Time</v>
          </cell>
          <cell r="D1067" t="str">
            <v>UCU</v>
          </cell>
          <cell r="E1067">
            <v>40</v>
          </cell>
          <cell r="F1067" t="str">
            <v>5733</v>
          </cell>
          <cell r="G1067" t="str">
            <v>Iowa Dubuque Cust Serv</v>
          </cell>
          <cell r="H1067" t="str">
            <v>USU</v>
          </cell>
          <cell r="I1067" t="str">
            <v>CS</v>
          </cell>
          <cell r="J1067" t="str">
            <v>PNIAG</v>
          </cell>
          <cell r="K1067" t="str">
            <v>1019</v>
          </cell>
          <cell r="L1067" t="str">
            <v>IA-Dubuque-Cedar Cross Rd</v>
          </cell>
          <cell r="M1067" t="str">
            <v>IA</v>
          </cell>
          <cell r="N1067" t="str">
            <v>3105</v>
          </cell>
          <cell r="O1067" t="str">
            <v>Meter Reader (UN28)</v>
          </cell>
          <cell r="P1067" t="str">
            <v>28</v>
          </cell>
          <cell r="Q1067" t="str">
            <v>Nonexempt</v>
          </cell>
          <cell r="R1067" t="str">
            <v>2004-10-12</v>
          </cell>
          <cell r="S1067" t="str">
            <v/>
          </cell>
          <cell r="T1067" t="str">
            <v>2004-10-12</v>
          </cell>
        </row>
        <row r="1068">
          <cell r="A1068" t="str">
            <v>Hoenshell,Denise D</v>
          </cell>
          <cell r="B1068" t="str">
            <v>002705</v>
          </cell>
          <cell r="C1068" t="str">
            <v>Full-Time</v>
          </cell>
          <cell r="D1068" t="str">
            <v>UCU</v>
          </cell>
          <cell r="E1068">
            <v>40</v>
          </cell>
          <cell r="F1068" t="str">
            <v>6327</v>
          </cell>
          <cell r="G1068" t="str">
            <v>HR Networks</v>
          </cell>
          <cell r="H1068" t="str">
            <v>USU</v>
          </cell>
          <cell r="I1068" t="str">
            <v>HR</v>
          </cell>
          <cell r="J1068" t="str">
            <v>NETCO</v>
          </cell>
          <cell r="K1068" t="str">
            <v>1082</v>
          </cell>
          <cell r="L1068" t="str">
            <v>MO-Kansas City-W Ninth</v>
          </cell>
          <cell r="M1068" t="str">
            <v>MO</v>
          </cell>
          <cell r="N1068" t="str">
            <v>3200</v>
          </cell>
          <cell r="O1068" t="str">
            <v>Lead HR Support Specialist</v>
          </cell>
          <cell r="P1068" t="str">
            <v>00</v>
          </cell>
          <cell r="Q1068" t="str">
            <v>Exempt</v>
          </cell>
          <cell r="R1068" t="str">
            <v>1981-07-27</v>
          </cell>
          <cell r="S1068" t="str">
            <v/>
          </cell>
          <cell r="T1068" t="str">
            <v>1981-07-27</v>
          </cell>
        </row>
        <row r="1069">
          <cell r="A1069" t="str">
            <v>Hoff,Jeffrey C</v>
          </cell>
          <cell r="B1069" t="str">
            <v>002878</v>
          </cell>
          <cell r="C1069" t="str">
            <v>Full-Time</v>
          </cell>
          <cell r="D1069" t="str">
            <v>UCU</v>
          </cell>
          <cell r="E1069">
            <v>40</v>
          </cell>
          <cell r="F1069" t="str">
            <v>4290</v>
          </cell>
          <cell r="G1069" t="str">
            <v>IT Fin/HR Applications</v>
          </cell>
          <cell r="H1069" t="str">
            <v>ESF</v>
          </cell>
          <cell r="I1069" t="str">
            <v>IT</v>
          </cell>
          <cell r="J1069" t="str">
            <v>AQLCP</v>
          </cell>
          <cell r="K1069" t="str">
            <v>1143</v>
          </cell>
          <cell r="L1069" t="str">
            <v>NE-Omaha-Capitol Ave</v>
          </cell>
          <cell r="M1069" t="str">
            <v>NE</v>
          </cell>
          <cell r="N1069" t="str">
            <v>2864</v>
          </cell>
          <cell r="O1069" t="str">
            <v>Sr Systems Analyst AMS</v>
          </cell>
          <cell r="P1069" t="str">
            <v>00</v>
          </cell>
          <cell r="Q1069" t="str">
            <v>Exempt</v>
          </cell>
          <cell r="R1069" t="str">
            <v>1995-07-01</v>
          </cell>
          <cell r="S1069" t="str">
            <v/>
          </cell>
          <cell r="T1069" t="str">
            <v>1995-07-01</v>
          </cell>
        </row>
        <row r="1070">
          <cell r="A1070" t="str">
            <v>Hoffman,Chad S</v>
          </cell>
          <cell r="B1070" t="str">
            <v>002204</v>
          </cell>
          <cell r="C1070" t="str">
            <v>Full-Time</v>
          </cell>
          <cell r="D1070" t="str">
            <v>UCU</v>
          </cell>
          <cell r="E1070">
            <v>40</v>
          </cell>
          <cell r="F1070" t="str">
            <v>5772</v>
          </cell>
          <cell r="G1070" t="str">
            <v>NE South Region</v>
          </cell>
          <cell r="H1070" t="str">
            <v>USU</v>
          </cell>
          <cell r="I1070" t="str">
            <v>CS</v>
          </cell>
          <cell r="J1070" t="str">
            <v>PNNEG</v>
          </cell>
          <cell r="K1070" t="str">
            <v>1170</v>
          </cell>
          <cell r="L1070" t="str">
            <v>NE-York-Lincoln Ave</v>
          </cell>
          <cell r="M1070" t="str">
            <v>NE</v>
          </cell>
          <cell r="N1070" t="str">
            <v>1609</v>
          </cell>
          <cell r="O1070" t="str">
            <v>C&amp;M Mechanic B (UN25)</v>
          </cell>
          <cell r="P1070" t="str">
            <v>25</v>
          </cell>
          <cell r="Q1070" t="str">
            <v>Nonexempt</v>
          </cell>
          <cell r="R1070" t="str">
            <v>1998-04-06</v>
          </cell>
          <cell r="S1070" t="str">
            <v/>
          </cell>
          <cell r="T1070" t="str">
            <v>1998-04-06</v>
          </cell>
        </row>
        <row r="1071">
          <cell r="A1071" t="str">
            <v>Hoffman,Diane P</v>
          </cell>
          <cell r="B1071" t="str">
            <v>001648</v>
          </cell>
          <cell r="C1071" t="str">
            <v>Full-Time</v>
          </cell>
          <cell r="D1071" t="str">
            <v>UCU</v>
          </cell>
          <cell r="E1071">
            <v>40</v>
          </cell>
          <cell r="F1071" t="str">
            <v>5775</v>
          </cell>
          <cell r="G1071" t="str">
            <v>NE North Region</v>
          </cell>
          <cell r="H1071" t="str">
            <v>USU</v>
          </cell>
          <cell r="I1071" t="str">
            <v>CS</v>
          </cell>
          <cell r="J1071" t="str">
            <v>PNNEG</v>
          </cell>
          <cell r="K1071" t="str">
            <v>1162</v>
          </cell>
          <cell r="L1071" t="str">
            <v>NE-Norfolk-Norfolk Ave</v>
          </cell>
          <cell r="M1071" t="str">
            <v>NE</v>
          </cell>
          <cell r="N1071" t="str">
            <v>1631</v>
          </cell>
          <cell r="O1071" t="str">
            <v>Meter Reader Utility (UN25)</v>
          </cell>
          <cell r="P1071" t="str">
            <v>25</v>
          </cell>
          <cell r="Q1071" t="str">
            <v>Nonexempt</v>
          </cell>
          <cell r="R1071" t="str">
            <v>1989-11-06</v>
          </cell>
          <cell r="S1071" t="str">
            <v/>
          </cell>
          <cell r="T1071" t="str">
            <v>1989-11-06</v>
          </cell>
        </row>
        <row r="1072">
          <cell r="A1072" t="str">
            <v>Hoffman,Gary M</v>
          </cell>
          <cell r="B1072" t="str">
            <v>000885</v>
          </cell>
          <cell r="C1072" t="str">
            <v>Full-Time</v>
          </cell>
          <cell r="D1072" t="str">
            <v>UCU</v>
          </cell>
          <cell r="E1072">
            <v>40</v>
          </cell>
          <cell r="F1072" t="str">
            <v>5334</v>
          </cell>
          <cell r="G1072" t="str">
            <v>Lee's Summit 2 Elec Netwrk Ops</v>
          </cell>
          <cell r="H1072" t="str">
            <v>USU</v>
          </cell>
          <cell r="I1072" t="str">
            <v>OP</v>
          </cell>
          <cell r="J1072" t="str">
            <v>MPMOE</v>
          </cell>
          <cell r="K1072" t="str">
            <v>1085</v>
          </cell>
          <cell r="L1072" t="str">
            <v>MO-Lee's Summit-SE Hamblen Rd</v>
          </cell>
          <cell r="M1072" t="str">
            <v>MO</v>
          </cell>
          <cell r="N1072" t="str">
            <v>U212</v>
          </cell>
          <cell r="O1072" t="str">
            <v>Comb Lineman Serviceman</v>
          </cell>
          <cell r="P1072" t="str">
            <v>24</v>
          </cell>
          <cell r="Q1072" t="str">
            <v>Nonexempt</v>
          </cell>
          <cell r="R1072" t="str">
            <v>1968-10-08</v>
          </cell>
          <cell r="S1072" t="str">
            <v/>
          </cell>
          <cell r="T1072" t="str">
            <v>1968-10-08</v>
          </cell>
        </row>
        <row r="1073">
          <cell r="A1073" t="str">
            <v>Hoffman,Nicholas R</v>
          </cell>
          <cell r="B1073" t="str">
            <v>011087</v>
          </cell>
          <cell r="C1073" t="str">
            <v>Full-Time</v>
          </cell>
          <cell r="D1073" t="str">
            <v>UCU</v>
          </cell>
          <cell r="E1073">
            <v>40</v>
          </cell>
          <cell r="F1073" t="str">
            <v>5333</v>
          </cell>
          <cell r="G1073" t="str">
            <v>Lee's Summit 1 Elec Netwrk Ops</v>
          </cell>
          <cell r="H1073" t="str">
            <v>USU</v>
          </cell>
          <cell r="I1073" t="str">
            <v>OP</v>
          </cell>
          <cell r="J1073" t="str">
            <v>MPMOE</v>
          </cell>
          <cell r="K1073" t="str">
            <v>1085</v>
          </cell>
          <cell r="L1073" t="str">
            <v>MO-Lee's Summit-SE Hamblen Rd</v>
          </cell>
          <cell r="M1073" t="str">
            <v>MO</v>
          </cell>
          <cell r="N1073" t="str">
            <v>U2103</v>
          </cell>
          <cell r="O1073" t="str">
            <v>Appren Lineman 3rd 6mo</v>
          </cell>
          <cell r="P1073" t="str">
            <v>24</v>
          </cell>
          <cell r="Q1073" t="str">
            <v>Nonexempt</v>
          </cell>
          <cell r="R1073" t="str">
            <v>2006-06-26</v>
          </cell>
          <cell r="S1073" t="str">
            <v/>
          </cell>
          <cell r="T1073" t="str">
            <v>2006-06-26</v>
          </cell>
        </row>
        <row r="1074">
          <cell r="A1074" t="str">
            <v>Hoffman,Scott B</v>
          </cell>
          <cell r="B1074" t="str">
            <v>007852</v>
          </cell>
          <cell r="C1074" t="str">
            <v>Full-Time</v>
          </cell>
          <cell r="D1074" t="str">
            <v>UCU</v>
          </cell>
          <cell r="E1074">
            <v>40</v>
          </cell>
          <cell r="F1074" t="str">
            <v>5575</v>
          </cell>
          <cell r="G1074" t="str">
            <v>MO SJ Fleet Management</v>
          </cell>
          <cell r="H1074" t="str">
            <v>USU</v>
          </cell>
          <cell r="I1074" t="str">
            <v>MM</v>
          </cell>
          <cell r="J1074" t="str">
            <v>NETCO</v>
          </cell>
          <cell r="K1074" t="str">
            <v>1278</v>
          </cell>
          <cell r="L1074" t="str">
            <v>MO-St Joseph - Atchison</v>
          </cell>
          <cell r="M1074" t="str">
            <v>MO</v>
          </cell>
          <cell r="N1074" t="str">
            <v>S3013</v>
          </cell>
          <cell r="O1074" t="str">
            <v>Garage Mechanic</v>
          </cell>
          <cell r="P1074" t="str">
            <v>13</v>
          </cell>
          <cell r="Q1074" t="str">
            <v>Nonexempt</v>
          </cell>
          <cell r="R1074" t="str">
            <v>1996-03-25</v>
          </cell>
          <cell r="S1074" t="str">
            <v/>
          </cell>
          <cell r="T1074" t="str">
            <v>1996-03-25</v>
          </cell>
        </row>
        <row r="1075">
          <cell r="A1075" t="str">
            <v>Hoglo,Joseph R</v>
          </cell>
          <cell r="B1075" t="str">
            <v>000006</v>
          </cell>
          <cell r="C1075" t="str">
            <v>Full-Time</v>
          </cell>
          <cell r="D1075" t="str">
            <v>UCU</v>
          </cell>
          <cell r="E1075">
            <v>40</v>
          </cell>
          <cell r="F1075" t="str">
            <v>5824</v>
          </cell>
          <cell r="G1075" t="str">
            <v>Thief River Falls</v>
          </cell>
          <cell r="H1075" t="str">
            <v>USU</v>
          </cell>
          <cell r="I1075" t="str">
            <v>CS</v>
          </cell>
          <cell r="J1075" t="str">
            <v>NMMNG</v>
          </cell>
          <cell r="K1075" t="str">
            <v>1071</v>
          </cell>
          <cell r="L1075" t="str">
            <v>MN-Thief River Falls</v>
          </cell>
          <cell r="M1075" t="str">
            <v>MN</v>
          </cell>
          <cell r="N1075" t="str">
            <v>1595</v>
          </cell>
          <cell r="O1075" t="str">
            <v>Service Tech Class 2 (UN26)</v>
          </cell>
          <cell r="P1075" t="str">
            <v>26</v>
          </cell>
          <cell r="Q1075" t="str">
            <v>Nonexempt</v>
          </cell>
          <cell r="R1075" t="str">
            <v>1998-08-24</v>
          </cell>
          <cell r="S1075" t="str">
            <v/>
          </cell>
          <cell r="T1075" t="str">
            <v>1998-08-24</v>
          </cell>
        </row>
        <row r="1076">
          <cell r="A1076" t="str">
            <v>Hohne,Jay P</v>
          </cell>
          <cell r="B1076" t="str">
            <v>000914</v>
          </cell>
          <cell r="C1076" t="str">
            <v>Full-Time</v>
          </cell>
          <cell r="D1076" t="str">
            <v>UCU</v>
          </cell>
          <cell r="E1076">
            <v>40</v>
          </cell>
          <cell r="F1076" t="str">
            <v>5347</v>
          </cell>
          <cell r="G1076" t="str">
            <v>Sedalia Elec Network Ops</v>
          </cell>
          <cell r="H1076" t="str">
            <v>USU</v>
          </cell>
          <cell r="I1076" t="str">
            <v>OP</v>
          </cell>
          <cell r="J1076" t="str">
            <v>MPMOE</v>
          </cell>
          <cell r="K1076" t="str">
            <v>1094</v>
          </cell>
          <cell r="L1076" t="str">
            <v>MO-Sedalia</v>
          </cell>
          <cell r="M1076" t="str">
            <v>MO</v>
          </cell>
          <cell r="N1076" t="str">
            <v>U206</v>
          </cell>
          <cell r="O1076" t="str">
            <v>Line Foreman</v>
          </cell>
          <cell r="P1076" t="str">
            <v>24</v>
          </cell>
          <cell r="Q1076" t="str">
            <v>Nonexempt</v>
          </cell>
          <cell r="R1076" t="str">
            <v>1989-08-31</v>
          </cell>
          <cell r="S1076" t="str">
            <v/>
          </cell>
          <cell r="T1076" t="str">
            <v>1989-08-31</v>
          </cell>
        </row>
        <row r="1077">
          <cell r="A1077" t="str">
            <v>Holck,Kevin M</v>
          </cell>
          <cell r="B1077" t="str">
            <v>010802</v>
          </cell>
          <cell r="C1077" t="str">
            <v>Full-Time</v>
          </cell>
          <cell r="D1077" t="str">
            <v>UCU</v>
          </cell>
          <cell r="E1077">
            <v>40</v>
          </cell>
          <cell r="F1077" t="str">
            <v>5313</v>
          </cell>
          <cell r="G1077" t="str">
            <v>Southwest KS Elec Network Ops</v>
          </cell>
          <cell r="H1077" t="str">
            <v>USU</v>
          </cell>
          <cell r="I1077" t="str">
            <v>OP</v>
          </cell>
          <cell r="J1077" t="str">
            <v>WPKSE</v>
          </cell>
          <cell r="K1077" t="str">
            <v>1272</v>
          </cell>
          <cell r="L1077" t="str">
            <v>KS-Dodge City-W Frontview</v>
          </cell>
          <cell r="M1077" t="str">
            <v>KS</v>
          </cell>
          <cell r="N1077" t="str">
            <v>1705</v>
          </cell>
          <cell r="O1077" t="str">
            <v>Appren Lineman (UN22)</v>
          </cell>
          <cell r="P1077" t="str">
            <v>22</v>
          </cell>
          <cell r="Q1077" t="str">
            <v>Nonexempt</v>
          </cell>
          <cell r="R1077" t="str">
            <v>2005-06-13</v>
          </cell>
          <cell r="S1077" t="str">
            <v/>
          </cell>
          <cell r="T1077" t="str">
            <v>2005-06-13</v>
          </cell>
        </row>
        <row r="1078">
          <cell r="A1078" t="str">
            <v>Hollensbe,Virginia M</v>
          </cell>
          <cell r="B1078" t="str">
            <v>009411</v>
          </cell>
          <cell r="C1078" t="str">
            <v>Full-Time</v>
          </cell>
          <cell r="D1078" t="str">
            <v>UCU</v>
          </cell>
          <cell r="E1078">
            <v>40</v>
          </cell>
          <cell r="F1078" t="str">
            <v>4177</v>
          </cell>
          <cell r="G1078" t="str">
            <v>Corp Accounting &amp; System Admin</v>
          </cell>
          <cell r="H1078" t="str">
            <v>ESF</v>
          </cell>
          <cell r="I1078" t="str">
            <v>AT</v>
          </cell>
          <cell r="J1078" t="str">
            <v>AQLCP</v>
          </cell>
          <cell r="K1078" t="str">
            <v>1082</v>
          </cell>
          <cell r="L1078" t="str">
            <v>MO-Kansas City-W Ninth</v>
          </cell>
          <cell r="M1078" t="str">
            <v>MO</v>
          </cell>
          <cell r="N1078" t="str">
            <v>1020</v>
          </cell>
          <cell r="O1078" t="str">
            <v>Sr Accountant</v>
          </cell>
          <cell r="P1078" t="str">
            <v>00</v>
          </cell>
          <cell r="Q1078" t="str">
            <v>Exempt</v>
          </cell>
          <cell r="R1078" t="str">
            <v>2002-01-04</v>
          </cell>
          <cell r="S1078" t="str">
            <v/>
          </cell>
          <cell r="T1078" t="str">
            <v>2002-01-04</v>
          </cell>
        </row>
        <row r="1079">
          <cell r="A1079" t="str">
            <v>Hollingsworth,Michelle</v>
          </cell>
          <cell r="B1079" t="str">
            <v>010171</v>
          </cell>
          <cell r="C1079" t="str">
            <v>Full-Time</v>
          </cell>
          <cell r="D1079" t="str">
            <v>UCU</v>
          </cell>
          <cell r="E1079">
            <v>40</v>
          </cell>
          <cell r="F1079" t="str">
            <v>5340</v>
          </cell>
          <cell r="G1079" t="str">
            <v>Liberty Elec Network Ops</v>
          </cell>
          <cell r="H1079" t="str">
            <v>USU</v>
          </cell>
          <cell r="I1079" t="str">
            <v>OP</v>
          </cell>
          <cell r="J1079" t="str">
            <v>MPMOE</v>
          </cell>
          <cell r="K1079" t="str">
            <v>1084</v>
          </cell>
          <cell r="L1079" t="str">
            <v>MO-Liberty</v>
          </cell>
          <cell r="M1079" t="str">
            <v>MO</v>
          </cell>
          <cell r="N1079" t="str">
            <v>1139</v>
          </cell>
          <cell r="O1079" t="str">
            <v>Lead Cust Svcs Assoc Field</v>
          </cell>
          <cell r="P1079" t="str">
            <v>00</v>
          </cell>
          <cell r="Q1079" t="str">
            <v>Nonexempt</v>
          </cell>
          <cell r="R1079" t="str">
            <v>2003-09-07</v>
          </cell>
          <cell r="S1079" t="str">
            <v/>
          </cell>
          <cell r="T1079" t="str">
            <v>2003-09-07</v>
          </cell>
        </row>
        <row r="1080">
          <cell r="A1080" t="str">
            <v>Holman,Frank E</v>
          </cell>
          <cell r="B1080" t="str">
            <v>010378</v>
          </cell>
          <cell r="C1080" t="str">
            <v>Full-Time</v>
          </cell>
          <cell r="D1080" t="str">
            <v>UCU</v>
          </cell>
          <cell r="E1080">
            <v>40</v>
          </cell>
          <cell r="F1080" t="str">
            <v>5774</v>
          </cell>
          <cell r="G1080" t="str">
            <v>NE Omaha Region</v>
          </cell>
          <cell r="H1080" t="str">
            <v>USU</v>
          </cell>
          <cell r="I1080" t="str">
            <v>CS</v>
          </cell>
          <cell r="J1080" t="str">
            <v>PNNEG</v>
          </cell>
          <cell r="K1080" t="str">
            <v>1113</v>
          </cell>
          <cell r="L1080" t="str">
            <v>NE-Papillion</v>
          </cell>
          <cell r="M1080" t="str">
            <v>NE</v>
          </cell>
          <cell r="N1080" t="str">
            <v>1531</v>
          </cell>
          <cell r="O1080" t="str">
            <v>Meter Reader</v>
          </cell>
          <cell r="P1080" t="str">
            <v>00</v>
          </cell>
          <cell r="Q1080" t="str">
            <v>Nonexempt</v>
          </cell>
          <cell r="R1080" t="str">
            <v>2004-03-01</v>
          </cell>
          <cell r="S1080" t="str">
            <v>2005-10-12</v>
          </cell>
          <cell r="T1080" t="str">
            <v>2004-03-01</v>
          </cell>
        </row>
        <row r="1081">
          <cell r="A1081" t="str">
            <v>Holmes,Charles E</v>
          </cell>
          <cell r="B1081" t="str">
            <v>010479</v>
          </cell>
          <cell r="C1081" t="str">
            <v>Full-Time</v>
          </cell>
          <cell r="D1081" t="str">
            <v>UCU</v>
          </cell>
          <cell r="E1081">
            <v>40</v>
          </cell>
          <cell r="F1081" t="str">
            <v>6358</v>
          </cell>
          <cell r="G1081" t="str">
            <v>IT Ops / Service Support</v>
          </cell>
          <cell r="H1081" t="str">
            <v>USU</v>
          </cell>
          <cell r="I1081" t="str">
            <v>IT</v>
          </cell>
          <cell r="J1081" t="str">
            <v>NETCO</v>
          </cell>
          <cell r="K1081" t="str">
            <v>1082</v>
          </cell>
          <cell r="L1081" t="str">
            <v>MO-Kansas City-W Ninth</v>
          </cell>
          <cell r="M1081" t="str">
            <v>MO</v>
          </cell>
          <cell r="N1081" t="str">
            <v>2175</v>
          </cell>
          <cell r="O1081" t="str">
            <v>Technical Support Mgr</v>
          </cell>
          <cell r="P1081" t="str">
            <v>00</v>
          </cell>
          <cell r="Q1081" t="str">
            <v>Exempt</v>
          </cell>
          <cell r="R1081" t="str">
            <v>2004-06-21</v>
          </cell>
          <cell r="S1081" t="str">
            <v/>
          </cell>
          <cell r="T1081" t="str">
            <v>2004-06-21</v>
          </cell>
        </row>
        <row r="1082">
          <cell r="A1082" t="str">
            <v>Holmes,Sherry L</v>
          </cell>
          <cell r="B1082" t="str">
            <v>010262</v>
          </cell>
          <cell r="C1082" t="str">
            <v>Full-Time</v>
          </cell>
          <cell r="D1082" t="str">
            <v>UCU</v>
          </cell>
          <cell r="E1082">
            <v>40</v>
          </cell>
          <cell r="F1082" t="str">
            <v>5702</v>
          </cell>
          <cell r="G1082" t="str">
            <v>Customer Srv Ctr-Raytown</v>
          </cell>
          <cell r="H1082" t="str">
            <v>USU</v>
          </cell>
          <cell r="I1082" t="str">
            <v>CH</v>
          </cell>
          <cell r="J1082" t="str">
            <v>NETCO</v>
          </cell>
          <cell r="K1082" t="str">
            <v>1000</v>
          </cell>
          <cell r="L1082" t="str">
            <v>MO-Raytown</v>
          </cell>
          <cell r="M1082" t="str">
            <v>MO</v>
          </cell>
          <cell r="N1082" t="str">
            <v>1047</v>
          </cell>
          <cell r="O1082" t="str">
            <v>Customer Service Associate CC</v>
          </cell>
          <cell r="P1082" t="str">
            <v>00</v>
          </cell>
          <cell r="Q1082" t="str">
            <v>Nonexempt</v>
          </cell>
          <cell r="R1082" t="str">
            <v>2003-11-03</v>
          </cell>
          <cell r="S1082" t="str">
            <v/>
          </cell>
          <cell r="T1082" t="str">
            <v>2003-11-03</v>
          </cell>
        </row>
        <row r="1083">
          <cell r="A1083" t="str">
            <v>Holsten,Matthew F</v>
          </cell>
          <cell r="B1083" t="str">
            <v>002051</v>
          </cell>
          <cell r="C1083" t="str">
            <v>Full-Time</v>
          </cell>
          <cell r="D1083" t="str">
            <v>UCU</v>
          </cell>
          <cell r="E1083">
            <v>40</v>
          </cell>
          <cell r="F1083" t="str">
            <v>5773</v>
          </cell>
          <cell r="G1083" t="str">
            <v>NE Cath Prot &amp; Measurement</v>
          </cell>
          <cell r="H1083" t="str">
            <v>USU</v>
          </cell>
          <cell r="I1083" t="str">
            <v>CS</v>
          </cell>
          <cell r="J1083" t="str">
            <v>PNNEG</v>
          </cell>
          <cell r="K1083" t="str">
            <v>1099</v>
          </cell>
          <cell r="L1083" t="str">
            <v>NE-Ashland-24th St</v>
          </cell>
          <cell r="M1083" t="str">
            <v>NE</v>
          </cell>
          <cell r="N1083" t="str">
            <v>1753</v>
          </cell>
          <cell r="O1083" t="str">
            <v>Field Measurement Technician</v>
          </cell>
          <cell r="P1083" t="str">
            <v>00</v>
          </cell>
          <cell r="Q1083" t="str">
            <v>Nonexempt</v>
          </cell>
          <cell r="R1083" t="str">
            <v>1993-04-01</v>
          </cell>
          <cell r="S1083" t="str">
            <v/>
          </cell>
          <cell r="T1083" t="str">
            <v>1993-04-01</v>
          </cell>
        </row>
        <row r="1084">
          <cell r="A1084" t="str">
            <v>Holsten,Wayne E</v>
          </cell>
          <cell r="B1084" t="str">
            <v>000912</v>
          </cell>
          <cell r="C1084" t="str">
            <v>Full-Time</v>
          </cell>
          <cell r="D1084" t="str">
            <v>UCU</v>
          </cell>
          <cell r="E1084">
            <v>40</v>
          </cell>
          <cell r="F1084" t="str">
            <v>4175</v>
          </cell>
          <cell r="G1084" t="str">
            <v>Disbursements</v>
          </cell>
          <cell r="H1084" t="str">
            <v>ESF</v>
          </cell>
          <cell r="I1084" t="str">
            <v>AT</v>
          </cell>
          <cell r="J1084" t="str">
            <v>AQLCP</v>
          </cell>
          <cell r="K1084" t="str">
            <v>1082</v>
          </cell>
          <cell r="L1084" t="str">
            <v>MO-Kansas City-W Ninth</v>
          </cell>
          <cell r="M1084" t="str">
            <v>MO</v>
          </cell>
          <cell r="N1084" t="str">
            <v>2700</v>
          </cell>
          <cell r="O1084" t="str">
            <v>Sr Mgr Accounting</v>
          </cell>
          <cell r="P1084" t="str">
            <v>00</v>
          </cell>
          <cell r="Q1084" t="str">
            <v>Exempt</v>
          </cell>
          <cell r="R1084" t="str">
            <v>1985-07-17</v>
          </cell>
          <cell r="S1084" t="str">
            <v/>
          </cell>
          <cell r="T1084" t="str">
            <v>1985-07-17</v>
          </cell>
        </row>
        <row r="1085">
          <cell r="A1085" t="str">
            <v>Holt,David P</v>
          </cell>
          <cell r="B1085" t="str">
            <v>008662</v>
          </cell>
          <cell r="C1085" t="str">
            <v>Full-Time</v>
          </cell>
          <cell r="D1085" t="str">
            <v>UCU</v>
          </cell>
          <cell r="E1085">
            <v>40</v>
          </cell>
          <cell r="F1085" t="str">
            <v>5306</v>
          </cell>
          <cell r="G1085" t="str">
            <v>Canon City Elec Network Ops</v>
          </cell>
          <cell r="H1085" t="str">
            <v>USU</v>
          </cell>
          <cell r="I1085" t="str">
            <v>OP</v>
          </cell>
          <cell r="J1085" t="str">
            <v>WPCOE</v>
          </cell>
          <cell r="K1085" t="str">
            <v>1004</v>
          </cell>
          <cell r="L1085" t="str">
            <v>CO-Canon City-Utility Dr</v>
          </cell>
          <cell r="M1085" t="str">
            <v>CO</v>
          </cell>
          <cell r="N1085" t="str">
            <v>1669</v>
          </cell>
          <cell r="O1085" t="str">
            <v>Meter Reader (UN21)</v>
          </cell>
          <cell r="P1085" t="str">
            <v>21</v>
          </cell>
          <cell r="Q1085" t="str">
            <v>Nonexempt</v>
          </cell>
          <cell r="R1085" t="str">
            <v>2001-09-17</v>
          </cell>
          <cell r="S1085" t="str">
            <v/>
          </cell>
          <cell r="T1085" t="str">
            <v>2001-09-17</v>
          </cell>
        </row>
        <row r="1086">
          <cell r="A1086" t="str">
            <v>Holuska,Martin W</v>
          </cell>
          <cell r="B1086" t="str">
            <v>000570</v>
          </cell>
          <cell r="C1086" t="str">
            <v>Full-Time</v>
          </cell>
          <cell r="D1086" t="str">
            <v>UCU</v>
          </cell>
          <cell r="E1086">
            <v>40</v>
          </cell>
          <cell r="F1086" t="str">
            <v>1008</v>
          </cell>
          <cell r="G1086" t="str">
            <v>Judson Large-Dodge City</v>
          </cell>
          <cell r="H1086" t="str">
            <v>USU</v>
          </cell>
          <cell r="I1086" t="str">
            <v>PS</v>
          </cell>
          <cell r="J1086" t="str">
            <v>WPKSE</v>
          </cell>
          <cell r="K1086" t="str">
            <v>1155</v>
          </cell>
          <cell r="L1086" t="str">
            <v>KS-Dodge City-Fort Dodge Rd</v>
          </cell>
          <cell r="M1086" t="str">
            <v>KS</v>
          </cell>
          <cell r="N1086" t="str">
            <v>2502</v>
          </cell>
          <cell r="O1086" t="str">
            <v>Engineer II</v>
          </cell>
          <cell r="P1086" t="str">
            <v>00</v>
          </cell>
          <cell r="Q1086" t="str">
            <v>Exempt</v>
          </cell>
          <cell r="R1086" t="str">
            <v>1991-06-17</v>
          </cell>
          <cell r="S1086" t="str">
            <v/>
          </cell>
          <cell r="T1086" t="str">
            <v>1991-06-17</v>
          </cell>
        </row>
        <row r="1087">
          <cell r="A1087" t="str">
            <v>Honeywell,Karen F</v>
          </cell>
          <cell r="B1087" t="str">
            <v>002767</v>
          </cell>
          <cell r="C1087" t="str">
            <v>Full-Time</v>
          </cell>
          <cell r="D1087" t="str">
            <v>UCU</v>
          </cell>
          <cell r="E1087">
            <v>40</v>
          </cell>
          <cell r="F1087" t="str">
            <v>4175</v>
          </cell>
          <cell r="G1087" t="str">
            <v>Disbursements</v>
          </cell>
          <cell r="H1087" t="str">
            <v>ESF</v>
          </cell>
          <cell r="I1087" t="str">
            <v>AT</v>
          </cell>
          <cell r="J1087" t="str">
            <v>AQLCP</v>
          </cell>
          <cell r="K1087" t="str">
            <v>1082</v>
          </cell>
          <cell r="L1087" t="str">
            <v>MO-Kansas City-W Ninth</v>
          </cell>
          <cell r="M1087" t="str">
            <v>MO</v>
          </cell>
          <cell r="N1087" t="str">
            <v>3058</v>
          </cell>
          <cell r="O1087" t="str">
            <v>Accountant Associate</v>
          </cell>
          <cell r="P1087" t="str">
            <v>00</v>
          </cell>
          <cell r="Q1087" t="str">
            <v>Nonexempt</v>
          </cell>
          <cell r="R1087" t="str">
            <v>1989-05-15</v>
          </cell>
          <cell r="S1087" t="str">
            <v/>
          </cell>
          <cell r="T1087" t="str">
            <v>1989-05-15</v>
          </cell>
        </row>
        <row r="1088">
          <cell r="A1088" t="str">
            <v>Hook,Michael R</v>
          </cell>
          <cell r="B1088" t="str">
            <v>003290</v>
          </cell>
          <cell r="C1088" t="str">
            <v>Full-Time</v>
          </cell>
          <cell r="D1088" t="str">
            <v>UCU</v>
          </cell>
          <cell r="E1088">
            <v>40</v>
          </cell>
          <cell r="F1088" t="str">
            <v>6311</v>
          </cell>
          <cell r="G1088" t="str">
            <v>Financial Mgmt-AQN State Supp</v>
          </cell>
          <cell r="H1088" t="str">
            <v>USU</v>
          </cell>
          <cell r="I1088" t="str">
            <v>AT</v>
          </cell>
          <cell r="J1088" t="str">
            <v>NETCO</v>
          </cell>
          <cell r="K1088" t="str">
            <v>1143</v>
          </cell>
          <cell r="L1088" t="str">
            <v>NE-Omaha-Capitol Ave</v>
          </cell>
          <cell r="M1088" t="str">
            <v>NE</v>
          </cell>
          <cell r="N1088" t="str">
            <v>2912</v>
          </cell>
          <cell r="O1088" t="str">
            <v>Financial Mgmt Project Leader</v>
          </cell>
          <cell r="P1088" t="str">
            <v>00</v>
          </cell>
          <cell r="Q1088" t="str">
            <v>Exempt</v>
          </cell>
          <cell r="R1088" t="str">
            <v>1977-01-16</v>
          </cell>
          <cell r="S1088" t="str">
            <v/>
          </cell>
          <cell r="T1088" t="str">
            <v>1977-01-16</v>
          </cell>
        </row>
        <row r="1089">
          <cell r="A1089" t="str">
            <v>Hooper,Aaron K</v>
          </cell>
          <cell r="B1089" t="str">
            <v>008529</v>
          </cell>
          <cell r="C1089" t="str">
            <v>Full-Time</v>
          </cell>
          <cell r="D1089" t="str">
            <v>UCU</v>
          </cell>
          <cell r="E1089">
            <v>40</v>
          </cell>
          <cell r="F1089" t="str">
            <v>4164</v>
          </cell>
          <cell r="G1089" t="str">
            <v>Commodity Accounting</v>
          </cell>
          <cell r="H1089" t="str">
            <v>ESF</v>
          </cell>
          <cell r="I1089" t="str">
            <v>AT</v>
          </cell>
          <cell r="J1089" t="str">
            <v>AQLCP</v>
          </cell>
          <cell r="K1089" t="str">
            <v>1082</v>
          </cell>
          <cell r="L1089" t="str">
            <v>MO-Kansas City-W Ninth</v>
          </cell>
          <cell r="M1089" t="str">
            <v>MO</v>
          </cell>
          <cell r="N1089" t="str">
            <v>1020</v>
          </cell>
          <cell r="O1089" t="str">
            <v>Sr Accountant</v>
          </cell>
          <cell r="P1089" t="str">
            <v>00</v>
          </cell>
          <cell r="Q1089" t="str">
            <v>Exempt</v>
          </cell>
          <cell r="R1089" t="str">
            <v>2001-07-02</v>
          </cell>
          <cell r="S1089" t="str">
            <v/>
          </cell>
          <cell r="T1089" t="str">
            <v>2001-07-02</v>
          </cell>
        </row>
        <row r="1090">
          <cell r="A1090" t="str">
            <v>Hooper,Norman R</v>
          </cell>
          <cell r="B1090" t="str">
            <v>000035</v>
          </cell>
          <cell r="C1090" t="str">
            <v>Full-Time</v>
          </cell>
          <cell r="D1090" t="str">
            <v>UCU</v>
          </cell>
          <cell r="E1090">
            <v>40</v>
          </cell>
          <cell r="F1090" t="str">
            <v>5842</v>
          </cell>
          <cell r="G1090" t="str">
            <v>Cloquet</v>
          </cell>
          <cell r="H1090" t="str">
            <v>USU</v>
          </cell>
          <cell r="I1090" t="str">
            <v>CS</v>
          </cell>
          <cell r="J1090" t="str">
            <v>NMMNG</v>
          </cell>
          <cell r="K1090" t="str">
            <v>1055</v>
          </cell>
          <cell r="L1090" t="str">
            <v>MN-Chisholm</v>
          </cell>
          <cell r="M1090" t="str">
            <v>MN</v>
          </cell>
          <cell r="N1090" t="str">
            <v>1594</v>
          </cell>
          <cell r="O1090" t="str">
            <v>Service Tech Class 1 (UN26)</v>
          </cell>
          <cell r="P1090" t="str">
            <v>26</v>
          </cell>
          <cell r="Q1090" t="str">
            <v>Nonexempt</v>
          </cell>
          <cell r="R1090" t="str">
            <v>1980-11-03</v>
          </cell>
          <cell r="S1090" t="str">
            <v/>
          </cell>
          <cell r="T1090" t="str">
            <v>1980-11-03</v>
          </cell>
        </row>
        <row r="1091">
          <cell r="A1091" t="str">
            <v>Hoover,Jan L</v>
          </cell>
          <cell r="B1091" t="str">
            <v>003211</v>
          </cell>
          <cell r="C1091" t="str">
            <v>Full-Time</v>
          </cell>
          <cell r="D1091" t="str">
            <v>UCU</v>
          </cell>
          <cell r="E1091">
            <v>40</v>
          </cell>
          <cell r="F1091" t="str">
            <v>6311</v>
          </cell>
          <cell r="G1091" t="str">
            <v>Financial Mgmt-AQN State Supp</v>
          </cell>
          <cell r="H1091" t="str">
            <v>USU</v>
          </cell>
          <cell r="I1091" t="str">
            <v>AT</v>
          </cell>
          <cell r="J1091" t="str">
            <v>NETCO</v>
          </cell>
          <cell r="K1091" t="str">
            <v>1000</v>
          </cell>
          <cell r="L1091" t="str">
            <v>MO-Raytown</v>
          </cell>
          <cell r="M1091" t="str">
            <v>MO</v>
          </cell>
          <cell r="N1091" t="str">
            <v>2912</v>
          </cell>
          <cell r="O1091" t="str">
            <v>Financial Mgmt Project Leader</v>
          </cell>
          <cell r="P1091" t="str">
            <v>00</v>
          </cell>
          <cell r="Q1091" t="str">
            <v>Exempt</v>
          </cell>
          <cell r="R1091" t="str">
            <v>1998-08-24</v>
          </cell>
          <cell r="S1091" t="str">
            <v/>
          </cell>
          <cell r="T1091" t="str">
            <v>1998-08-24</v>
          </cell>
        </row>
        <row r="1092">
          <cell r="A1092" t="str">
            <v>Hoover,Richard C</v>
          </cell>
          <cell r="B1092" t="str">
            <v>001808</v>
          </cell>
          <cell r="C1092" t="str">
            <v>Full-Time</v>
          </cell>
          <cell r="D1092" t="str">
            <v>UCU</v>
          </cell>
          <cell r="E1092">
            <v>40</v>
          </cell>
          <cell r="F1092" t="str">
            <v>5733</v>
          </cell>
          <cell r="G1092" t="str">
            <v>Iowa Dubuque Cust Serv</v>
          </cell>
          <cell r="H1092" t="str">
            <v>USU</v>
          </cell>
          <cell r="I1092" t="str">
            <v>CS</v>
          </cell>
          <cell r="J1092" t="str">
            <v>PNIAG</v>
          </cell>
          <cell r="K1092" t="str">
            <v>1019</v>
          </cell>
          <cell r="L1092" t="str">
            <v>IA-Dubuque-Cedar Cross Rd</v>
          </cell>
          <cell r="M1092" t="str">
            <v>IA</v>
          </cell>
          <cell r="N1092" t="str">
            <v>3171</v>
          </cell>
          <cell r="O1092" t="str">
            <v>Service Technician (UN28)</v>
          </cell>
          <cell r="P1092" t="str">
            <v>28</v>
          </cell>
          <cell r="Q1092" t="str">
            <v>Nonexempt</v>
          </cell>
          <cell r="R1092" t="str">
            <v>1979-05-16</v>
          </cell>
          <cell r="S1092" t="str">
            <v/>
          </cell>
          <cell r="T1092" t="str">
            <v>1979-11-01</v>
          </cell>
        </row>
        <row r="1093">
          <cell r="A1093" t="str">
            <v>Hornstein,Steven R</v>
          </cell>
          <cell r="B1093" t="str">
            <v>009516</v>
          </cell>
          <cell r="C1093" t="str">
            <v>Full-Time</v>
          </cell>
          <cell r="D1093" t="str">
            <v>UCU</v>
          </cell>
          <cell r="E1093">
            <v>40</v>
          </cell>
          <cell r="F1093" t="str">
            <v>5827</v>
          </cell>
          <cell r="G1093" t="str">
            <v>Fairmont</v>
          </cell>
          <cell r="H1093" t="str">
            <v>USU</v>
          </cell>
          <cell r="I1093" t="str">
            <v>CS</v>
          </cell>
          <cell r="J1093" t="str">
            <v>PNMNG</v>
          </cell>
          <cell r="K1093" t="str">
            <v>1073</v>
          </cell>
          <cell r="L1093" t="str">
            <v>MN-Worthington</v>
          </cell>
          <cell r="M1093" t="str">
            <v>MN</v>
          </cell>
          <cell r="N1093" t="str">
            <v>1138</v>
          </cell>
          <cell r="O1093" t="str">
            <v>Appliance Repair Technician</v>
          </cell>
          <cell r="P1093" t="str">
            <v>00</v>
          </cell>
          <cell r="Q1093" t="str">
            <v>Nonexempt</v>
          </cell>
          <cell r="R1093" t="str">
            <v>2002-03-01</v>
          </cell>
          <cell r="S1093" t="str">
            <v/>
          </cell>
          <cell r="T1093" t="str">
            <v>2002-03-01</v>
          </cell>
        </row>
        <row r="1094">
          <cell r="A1094" t="str">
            <v>Horton,Tara L</v>
          </cell>
          <cell r="B1094" t="str">
            <v>010630</v>
          </cell>
          <cell r="C1094" t="str">
            <v>Full-Time</v>
          </cell>
          <cell r="D1094" t="str">
            <v>UCU</v>
          </cell>
          <cell r="E1094">
            <v>40</v>
          </cell>
          <cell r="F1094" t="str">
            <v>6327</v>
          </cell>
          <cell r="G1094" t="str">
            <v>HR Networks</v>
          </cell>
          <cell r="H1094" t="str">
            <v>USU</v>
          </cell>
          <cell r="I1094" t="str">
            <v>HR</v>
          </cell>
          <cell r="J1094" t="str">
            <v>NETCO</v>
          </cell>
          <cell r="K1094" t="str">
            <v>1000</v>
          </cell>
          <cell r="L1094" t="str">
            <v>MO-Raytown</v>
          </cell>
          <cell r="M1094" t="str">
            <v>MO</v>
          </cell>
          <cell r="N1094" t="str">
            <v>1134</v>
          </cell>
          <cell r="O1094" t="str">
            <v>Admin Asst</v>
          </cell>
          <cell r="P1094" t="str">
            <v>00</v>
          </cell>
          <cell r="Q1094" t="str">
            <v>Nonexempt</v>
          </cell>
          <cell r="R1094" t="str">
            <v>2004-12-27</v>
          </cell>
          <cell r="S1094" t="str">
            <v/>
          </cell>
          <cell r="T1094" t="str">
            <v>2004-12-27</v>
          </cell>
        </row>
        <row r="1095">
          <cell r="A1095" t="str">
            <v>Horvat,Sandra L</v>
          </cell>
          <cell r="B1095" t="str">
            <v>002860</v>
          </cell>
          <cell r="C1095" t="str">
            <v>Full-Time</v>
          </cell>
          <cell r="D1095" t="str">
            <v>UCU</v>
          </cell>
          <cell r="E1095">
            <v>40</v>
          </cell>
          <cell r="F1095" t="str">
            <v>6374</v>
          </cell>
          <cell r="G1095" t="str">
            <v>Regulatory Analytical Support</v>
          </cell>
          <cell r="H1095" t="str">
            <v>USU</v>
          </cell>
          <cell r="I1095" t="str">
            <v>RE</v>
          </cell>
          <cell r="J1095" t="str">
            <v>NETCO</v>
          </cell>
          <cell r="K1095" t="str">
            <v>1082</v>
          </cell>
          <cell r="L1095" t="str">
            <v>MO-Kansas City-W Ninth</v>
          </cell>
          <cell r="M1095" t="str">
            <v>MO</v>
          </cell>
          <cell r="N1095" t="str">
            <v>1003</v>
          </cell>
          <cell r="O1095" t="str">
            <v>Sr Admin Assist</v>
          </cell>
          <cell r="P1095" t="str">
            <v>00</v>
          </cell>
          <cell r="Q1095" t="str">
            <v>Nonexempt</v>
          </cell>
          <cell r="R1095" t="str">
            <v>1994-06-27</v>
          </cell>
          <cell r="S1095" t="str">
            <v/>
          </cell>
          <cell r="T1095" t="str">
            <v>1994-06-27</v>
          </cell>
        </row>
        <row r="1096">
          <cell r="A1096" t="str">
            <v>Hosler,Matthew C</v>
          </cell>
          <cell r="B1096" t="str">
            <v>010863</v>
          </cell>
          <cell r="C1096" t="str">
            <v>Full-Time</v>
          </cell>
          <cell r="D1096" t="str">
            <v>UCU</v>
          </cell>
          <cell r="E1096">
            <v>40</v>
          </cell>
          <cell r="F1096" t="str">
            <v>5312</v>
          </cell>
          <cell r="G1096" t="str">
            <v>Central KS Elec Network Ops</v>
          </cell>
          <cell r="H1096" t="str">
            <v>USU</v>
          </cell>
          <cell r="I1096" t="str">
            <v>OP</v>
          </cell>
          <cell r="J1096" t="str">
            <v>WPKSE</v>
          </cell>
          <cell r="K1096" t="str">
            <v>1033</v>
          </cell>
          <cell r="L1096" t="str">
            <v>KS-Great Bend-Second Ave</v>
          </cell>
          <cell r="M1096" t="str">
            <v>KS</v>
          </cell>
          <cell r="N1096" t="str">
            <v>1705</v>
          </cell>
          <cell r="O1096" t="str">
            <v>Appren Lineman (UN22)</v>
          </cell>
          <cell r="P1096" t="str">
            <v>22</v>
          </cell>
          <cell r="Q1096" t="str">
            <v>Nonexempt</v>
          </cell>
          <cell r="R1096" t="str">
            <v>2005-08-29</v>
          </cell>
          <cell r="S1096" t="str">
            <v/>
          </cell>
          <cell r="T1096" t="str">
            <v>2005-08-29</v>
          </cell>
        </row>
        <row r="1097">
          <cell r="A1097" t="str">
            <v>Hostetler,David K</v>
          </cell>
          <cell r="B1097" t="str">
            <v>010871</v>
          </cell>
          <cell r="C1097" t="str">
            <v>Full-Time</v>
          </cell>
          <cell r="D1097" t="str">
            <v>UCU</v>
          </cell>
          <cell r="E1097">
            <v>40</v>
          </cell>
          <cell r="F1097" t="str">
            <v>5574</v>
          </cell>
          <cell r="G1097" t="str">
            <v>Missouri Fleet Management</v>
          </cell>
          <cell r="H1097" t="str">
            <v>USU</v>
          </cell>
          <cell r="I1097" t="str">
            <v>MM</v>
          </cell>
          <cell r="J1097" t="str">
            <v>NETCO</v>
          </cell>
          <cell r="K1097" t="str">
            <v>1086</v>
          </cell>
          <cell r="L1097" t="str">
            <v>MO-Lee's Summit-SE 16th St</v>
          </cell>
          <cell r="M1097" t="str">
            <v>MO</v>
          </cell>
          <cell r="N1097" t="str">
            <v>1829</v>
          </cell>
          <cell r="O1097" t="str">
            <v>Supv Fleet Operations</v>
          </cell>
          <cell r="P1097" t="str">
            <v>00</v>
          </cell>
          <cell r="Q1097" t="str">
            <v>Exempt</v>
          </cell>
          <cell r="R1097" t="str">
            <v>2005-09-06</v>
          </cell>
          <cell r="S1097" t="str">
            <v/>
          </cell>
          <cell r="T1097" t="str">
            <v>2005-09-06</v>
          </cell>
        </row>
        <row r="1098">
          <cell r="A1098" t="str">
            <v>Hottel,Gary J</v>
          </cell>
          <cell r="B1098" t="str">
            <v>010520</v>
          </cell>
          <cell r="C1098" t="str">
            <v>Full-Time</v>
          </cell>
          <cell r="D1098" t="str">
            <v>UCU</v>
          </cell>
          <cell r="E1098">
            <v>40</v>
          </cell>
          <cell r="F1098" t="str">
            <v>1003</v>
          </cell>
          <cell r="G1098" t="str">
            <v>Sibley General</v>
          </cell>
          <cell r="H1098" t="str">
            <v>USU</v>
          </cell>
          <cell r="I1098" t="str">
            <v>PS</v>
          </cell>
          <cell r="J1098" t="str">
            <v>MPMOE</v>
          </cell>
          <cell r="K1098" t="str">
            <v>1095</v>
          </cell>
          <cell r="L1098" t="str">
            <v>MO-Sibley</v>
          </cell>
          <cell r="M1098" t="str">
            <v>MO</v>
          </cell>
          <cell r="N1098" t="str">
            <v>U3312</v>
          </cell>
          <cell r="O1098" t="str">
            <v>UM/RAO Water Treater</v>
          </cell>
          <cell r="P1098" t="str">
            <v>24</v>
          </cell>
          <cell r="Q1098" t="str">
            <v>Nonexempt</v>
          </cell>
          <cell r="R1098" t="str">
            <v>2004-08-03</v>
          </cell>
          <cell r="S1098" t="str">
            <v/>
          </cell>
          <cell r="T1098" t="str">
            <v>2004-08-03</v>
          </cell>
        </row>
        <row r="1099">
          <cell r="A1099" t="str">
            <v>Hottel,Michael K</v>
          </cell>
          <cell r="B1099" t="str">
            <v>002799</v>
          </cell>
          <cell r="C1099" t="str">
            <v>Full-Time</v>
          </cell>
          <cell r="D1099" t="str">
            <v>UCU</v>
          </cell>
          <cell r="E1099">
            <v>40</v>
          </cell>
          <cell r="F1099" t="str">
            <v>4177</v>
          </cell>
          <cell r="G1099" t="str">
            <v>Corp Accounting &amp; System Admin</v>
          </cell>
          <cell r="H1099" t="str">
            <v>ESF</v>
          </cell>
          <cell r="I1099" t="str">
            <v>AT</v>
          </cell>
          <cell r="J1099" t="str">
            <v>AQLCP</v>
          </cell>
          <cell r="K1099" t="str">
            <v>1082</v>
          </cell>
          <cell r="L1099" t="str">
            <v>MO-Kansas City-W Ninth</v>
          </cell>
          <cell r="M1099" t="str">
            <v>MO</v>
          </cell>
          <cell r="N1099" t="str">
            <v>1019</v>
          </cell>
          <cell r="O1099" t="str">
            <v>Mgr Accounting</v>
          </cell>
          <cell r="P1099" t="str">
            <v>00</v>
          </cell>
          <cell r="Q1099" t="str">
            <v>Exempt</v>
          </cell>
          <cell r="R1099" t="str">
            <v>1989-05-15</v>
          </cell>
          <cell r="S1099" t="str">
            <v/>
          </cell>
          <cell r="T1099" t="str">
            <v>1989-05-15</v>
          </cell>
        </row>
        <row r="1100">
          <cell r="A1100" t="str">
            <v>Hough,Gordon D</v>
          </cell>
          <cell r="B1100" t="str">
            <v>001941</v>
          </cell>
          <cell r="C1100" t="str">
            <v>Full-Time</v>
          </cell>
          <cell r="D1100" t="str">
            <v>UCU</v>
          </cell>
          <cell r="E1100">
            <v>40</v>
          </cell>
          <cell r="F1100" t="str">
            <v>5727</v>
          </cell>
          <cell r="G1100" t="str">
            <v>Iowa Denison</v>
          </cell>
          <cell r="H1100" t="str">
            <v>USU</v>
          </cell>
          <cell r="I1100" t="str">
            <v>CS</v>
          </cell>
          <cell r="J1100" t="str">
            <v>PNIAG</v>
          </cell>
          <cell r="K1100" t="str">
            <v>1018</v>
          </cell>
          <cell r="L1100" t="str">
            <v>IA-Denison</v>
          </cell>
          <cell r="M1100" t="str">
            <v>IA</v>
          </cell>
          <cell r="N1100" t="str">
            <v>3172</v>
          </cell>
          <cell r="O1100" t="str">
            <v>Sr Lead Operations</v>
          </cell>
          <cell r="P1100" t="str">
            <v>00</v>
          </cell>
          <cell r="Q1100" t="str">
            <v>Exempt</v>
          </cell>
          <cell r="R1100" t="str">
            <v>1982-07-01</v>
          </cell>
          <cell r="S1100" t="str">
            <v/>
          </cell>
          <cell r="T1100" t="str">
            <v>1984-01-16</v>
          </cell>
        </row>
        <row r="1101">
          <cell r="A1101" t="str">
            <v>Hough,Sandra S</v>
          </cell>
          <cell r="B1101" t="str">
            <v>003268</v>
          </cell>
          <cell r="C1101" t="str">
            <v>Full-Time</v>
          </cell>
          <cell r="D1101" t="str">
            <v>UCU</v>
          </cell>
          <cell r="E1101">
            <v>40</v>
          </cell>
          <cell r="F1101" t="str">
            <v>6384</v>
          </cell>
          <cell r="G1101" t="str">
            <v>Regulatory Acctg Svcs-Gas</v>
          </cell>
          <cell r="H1101" t="str">
            <v>USU</v>
          </cell>
          <cell r="I1101" t="str">
            <v>RE</v>
          </cell>
          <cell r="J1101" t="str">
            <v>NETCO</v>
          </cell>
          <cell r="K1101" t="str">
            <v>1143</v>
          </cell>
          <cell r="L1101" t="str">
            <v>NE-Omaha-Capitol Ave</v>
          </cell>
          <cell r="M1101" t="str">
            <v>NE</v>
          </cell>
          <cell r="N1101" t="str">
            <v>2293</v>
          </cell>
          <cell r="O1101" t="str">
            <v>Regulatory Clerk</v>
          </cell>
          <cell r="P1101" t="str">
            <v>00</v>
          </cell>
          <cell r="Q1101" t="str">
            <v>Nonexempt</v>
          </cell>
          <cell r="R1101" t="str">
            <v>1983-11-28</v>
          </cell>
          <cell r="S1101" t="str">
            <v/>
          </cell>
          <cell r="T1101" t="str">
            <v>1983-11-28</v>
          </cell>
        </row>
        <row r="1102">
          <cell r="A1102" t="str">
            <v>Housknecht,Gary A</v>
          </cell>
          <cell r="B1102" t="str">
            <v>010795</v>
          </cell>
          <cell r="C1102" t="str">
            <v>Full-Time</v>
          </cell>
          <cell r="D1102" t="str">
            <v>UCU</v>
          </cell>
          <cell r="E1102">
            <v>40</v>
          </cell>
          <cell r="F1102" t="str">
            <v>4131</v>
          </cell>
          <cell r="G1102" t="str">
            <v>Records Management</v>
          </cell>
          <cell r="H1102" t="str">
            <v>ESF</v>
          </cell>
          <cell r="I1102" t="str">
            <v>GC</v>
          </cell>
          <cell r="J1102" t="str">
            <v>AQLCP</v>
          </cell>
          <cell r="K1102" t="str">
            <v>1082</v>
          </cell>
          <cell r="L1102" t="str">
            <v>MO-Kansas City-W Ninth</v>
          </cell>
          <cell r="M1102" t="str">
            <v>MO</v>
          </cell>
          <cell r="N1102" t="str">
            <v>3178</v>
          </cell>
          <cell r="O1102" t="str">
            <v>Records Appl Suport Specialist</v>
          </cell>
          <cell r="P1102" t="str">
            <v>00</v>
          </cell>
          <cell r="Q1102" t="str">
            <v>Exempt</v>
          </cell>
          <cell r="R1102" t="str">
            <v>2005-06-01</v>
          </cell>
          <cell r="S1102" t="str">
            <v/>
          </cell>
          <cell r="T1102" t="str">
            <v>2005-06-01</v>
          </cell>
        </row>
        <row r="1103">
          <cell r="A1103" t="str">
            <v>Houston,John E</v>
          </cell>
          <cell r="B1103" t="str">
            <v>000602</v>
          </cell>
          <cell r="C1103" t="str">
            <v>Full-Time</v>
          </cell>
          <cell r="D1103" t="str">
            <v>UCU</v>
          </cell>
          <cell r="E1103">
            <v>40</v>
          </cell>
          <cell r="F1103" t="str">
            <v>5371</v>
          </cell>
          <cell r="G1103" t="str">
            <v>KS Substation Maintenance</v>
          </cell>
          <cell r="H1103" t="str">
            <v>USU</v>
          </cell>
          <cell r="I1103" t="str">
            <v>OP</v>
          </cell>
          <cell r="J1103" t="str">
            <v>WPKSE</v>
          </cell>
          <cell r="K1103" t="str">
            <v>1037</v>
          </cell>
          <cell r="L1103" t="str">
            <v>KS-Harper</v>
          </cell>
          <cell r="M1103" t="str">
            <v>KS</v>
          </cell>
          <cell r="N1103" t="str">
            <v>1907</v>
          </cell>
          <cell r="O1103" t="str">
            <v>Substation Maintenance Tech</v>
          </cell>
          <cell r="P1103" t="str">
            <v>00</v>
          </cell>
          <cell r="Q1103" t="str">
            <v>Nonexempt</v>
          </cell>
          <cell r="R1103" t="str">
            <v>1985-02-25</v>
          </cell>
          <cell r="S1103" t="str">
            <v/>
          </cell>
          <cell r="T1103" t="str">
            <v>1985-02-25</v>
          </cell>
        </row>
        <row r="1104">
          <cell r="A1104" t="str">
            <v>Houts,Teddy M</v>
          </cell>
          <cell r="B1104" t="str">
            <v>000769</v>
          </cell>
          <cell r="C1104" t="str">
            <v>Full-Time</v>
          </cell>
          <cell r="D1104" t="str">
            <v>UCU</v>
          </cell>
          <cell r="E1104">
            <v>40</v>
          </cell>
          <cell r="F1104" t="str">
            <v>5369</v>
          </cell>
          <cell r="G1104" t="str">
            <v>MO Electric Measurement</v>
          </cell>
          <cell r="H1104" t="str">
            <v>USU</v>
          </cell>
          <cell r="I1104" t="str">
            <v>OP</v>
          </cell>
          <cell r="J1104" t="str">
            <v>MPMOE</v>
          </cell>
          <cell r="K1104" t="str">
            <v>1097</v>
          </cell>
          <cell r="L1104" t="str">
            <v>MO-Warrensburg</v>
          </cell>
          <cell r="M1104" t="str">
            <v>MO</v>
          </cell>
          <cell r="N1104" t="str">
            <v>U255</v>
          </cell>
          <cell r="O1104" t="str">
            <v>Primary Meterman Field</v>
          </cell>
          <cell r="P1104" t="str">
            <v>24</v>
          </cell>
          <cell r="Q1104" t="str">
            <v>Nonexempt</v>
          </cell>
          <cell r="R1104" t="str">
            <v>1977-09-01</v>
          </cell>
          <cell r="S1104" t="str">
            <v/>
          </cell>
          <cell r="T1104" t="str">
            <v>1977-09-01</v>
          </cell>
        </row>
        <row r="1105">
          <cell r="A1105" t="str">
            <v>Howard,Chris D</v>
          </cell>
          <cell r="B1105" t="str">
            <v>009469</v>
          </cell>
          <cell r="C1105" t="str">
            <v>Full-Time</v>
          </cell>
          <cell r="D1105" t="str">
            <v>UCU</v>
          </cell>
          <cell r="E1105">
            <v>40</v>
          </cell>
          <cell r="F1105" t="str">
            <v>5399</v>
          </cell>
          <cell r="G1105" t="str">
            <v>Fountain Gas Field Svcs</v>
          </cell>
          <cell r="H1105" t="str">
            <v>USU</v>
          </cell>
          <cell r="I1105" t="str">
            <v>OP</v>
          </cell>
          <cell r="J1105" t="str">
            <v>PNCOG</v>
          </cell>
          <cell r="K1105" t="str">
            <v>1006</v>
          </cell>
          <cell r="L1105" t="str">
            <v>CO-Fountain</v>
          </cell>
          <cell r="M1105" t="str">
            <v>CO</v>
          </cell>
          <cell r="N1105" t="str">
            <v>1529</v>
          </cell>
          <cell r="O1105" t="str">
            <v>Utility Service Technician</v>
          </cell>
          <cell r="P1105" t="str">
            <v>00</v>
          </cell>
          <cell r="Q1105" t="str">
            <v>Nonexempt</v>
          </cell>
          <cell r="R1105" t="str">
            <v>2002-01-30</v>
          </cell>
          <cell r="S1105" t="str">
            <v/>
          </cell>
          <cell r="T1105" t="str">
            <v>2002-01-30</v>
          </cell>
        </row>
        <row r="1106">
          <cell r="A1106" t="str">
            <v>Howard,Cindy S</v>
          </cell>
          <cell r="B1106" t="str">
            <v>001107</v>
          </cell>
          <cell r="C1106" t="str">
            <v>Full-Time</v>
          </cell>
          <cell r="D1106" t="str">
            <v>UCU</v>
          </cell>
          <cell r="E1106">
            <v>40</v>
          </cell>
          <cell r="F1106" t="str">
            <v>5001</v>
          </cell>
          <cell r="G1106" t="str">
            <v>Elec Trans Ops-MO/SJ Gen</v>
          </cell>
          <cell r="H1106" t="str">
            <v>USU</v>
          </cell>
          <cell r="I1106" t="str">
            <v>TS</v>
          </cell>
          <cell r="J1106" t="str">
            <v>NETCO</v>
          </cell>
          <cell r="K1106" t="str">
            <v>1141</v>
          </cell>
          <cell r="L1106" t="str">
            <v>MO-Lee's Summit-NW Missouri Rd</v>
          </cell>
          <cell r="M1106" t="str">
            <v>MO</v>
          </cell>
          <cell r="N1106" t="str">
            <v>1003</v>
          </cell>
          <cell r="O1106" t="str">
            <v>Sr Admin Assist</v>
          </cell>
          <cell r="P1106" t="str">
            <v>00</v>
          </cell>
          <cell r="Q1106" t="str">
            <v>Nonexempt</v>
          </cell>
          <cell r="R1106" t="str">
            <v>1985-04-22</v>
          </cell>
          <cell r="S1106" t="str">
            <v/>
          </cell>
          <cell r="T1106" t="str">
            <v>1985-04-22</v>
          </cell>
        </row>
        <row r="1107">
          <cell r="A1107" t="str">
            <v>Howard,Paul S</v>
          </cell>
          <cell r="B1107" t="str">
            <v>003074</v>
          </cell>
          <cell r="C1107" t="str">
            <v>Full-Time</v>
          </cell>
          <cell r="D1107" t="str">
            <v>UCU</v>
          </cell>
          <cell r="E1107">
            <v>40</v>
          </cell>
          <cell r="F1107" t="str">
            <v>5567</v>
          </cell>
          <cell r="G1107" t="str">
            <v>Procurement</v>
          </cell>
          <cell r="H1107" t="str">
            <v>USU</v>
          </cell>
          <cell r="I1107" t="str">
            <v>SM</v>
          </cell>
          <cell r="J1107" t="str">
            <v>NETCO</v>
          </cell>
          <cell r="K1107" t="str">
            <v>1082</v>
          </cell>
          <cell r="L1107" t="str">
            <v>MO-Kansas City-W Ninth</v>
          </cell>
          <cell r="M1107" t="str">
            <v>MO</v>
          </cell>
          <cell r="N1107" t="str">
            <v>1825</v>
          </cell>
          <cell r="O1107" t="str">
            <v>Dir Procurement Services</v>
          </cell>
          <cell r="P1107" t="str">
            <v>00</v>
          </cell>
          <cell r="Q1107" t="str">
            <v>Exempt</v>
          </cell>
          <cell r="R1107" t="str">
            <v>1997-07-28</v>
          </cell>
          <cell r="S1107" t="str">
            <v/>
          </cell>
          <cell r="T1107" t="str">
            <v>1997-07-28</v>
          </cell>
        </row>
        <row r="1108">
          <cell r="A1108" t="str">
            <v>Howard,Terry H</v>
          </cell>
          <cell r="B1108" t="str">
            <v>002296</v>
          </cell>
          <cell r="C1108" t="str">
            <v>Full-Time</v>
          </cell>
          <cell r="D1108" t="str">
            <v>UCU</v>
          </cell>
          <cell r="E1108">
            <v>40</v>
          </cell>
          <cell r="F1108" t="str">
            <v>5832</v>
          </cell>
          <cell r="G1108" t="str">
            <v>Rochester</v>
          </cell>
          <cell r="H1108" t="str">
            <v>USU</v>
          </cell>
          <cell r="I1108" t="str">
            <v>CS</v>
          </cell>
          <cell r="J1108" t="str">
            <v>PNMNG</v>
          </cell>
          <cell r="K1108" t="str">
            <v>1068</v>
          </cell>
          <cell r="L1108" t="str">
            <v>MN-Rochester</v>
          </cell>
          <cell r="M1108" t="str">
            <v>MN</v>
          </cell>
          <cell r="N1108" t="str">
            <v>1534</v>
          </cell>
          <cell r="O1108" t="str">
            <v>Utility Specialist</v>
          </cell>
          <cell r="P1108" t="str">
            <v>00</v>
          </cell>
          <cell r="Q1108" t="str">
            <v>Nonexempt</v>
          </cell>
          <cell r="R1108" t="str">
            <v>1997-05-01</v>
          </cell>
          <cell r="S1108" t="str">
            <v/>
          </cell>
          <cell r="T1108" t="str">
            <v>1997-05-01</v>
          </cell>
        </row>
        <row r="1109">
          <cell r="A1109" t="str">
            <v>Howe,Garry G</v>
          </cell>
          <cell r="B1109" t="str">
            <v>001053</v>
          </cell>
          <cell r="C1109" t="str">
            <v>Full-Time</v>
          </cell>
          <cell r="D1109" t="str">
            <v>UCU</v>
          </cell>
          <cell r="E1109">
            <v>40</v>
          </cell>
          <cell r="F1109" t="str">
            <v>1003</v>
          </cell>
          <cell r="G1109" t="str">
            <v>Sibley General</v>
          </cell>
          <cell r="H1109" t="str">
            <v>USU</v>
          </cell>
          <cell r="I1109" t="str">
            <v>PS</v>
          </cell>
          <cell r="J1109" t="str">
            <v>MPMOE</v>
          </cell>
          <cell r="K1109" t="str">
            <v>1095</v>
          </cell>
          <cell r="L1109" t="str">
            <v>MO-Sibley</v>
          </cell>
          <cell r="M1109" t="str">
            <v>MO</v>
          </cell>
          <cell r="N1109" t="str">
            <v>U335</v>
          </cell>
          <cell r="O1109" t="str">
            <v>Utilityman</v>
          </cell>
          <cell r="P1109" t="str">
            <v>24</v>
          </cell>
          <cell r="Q1109" t="str">
            <v>Nonexempt</v>
          </cell>
          <cell r="R1109" t="str">
            <v>1978-05-26</v>
          </cell>
          <cell r="S1109" t="str">
            <v/>
          </cell>
          <cell r="T1109" t="str">
            <v>1978-05-26</v>
          </cell>
        </row>
        <row r="1110">
          <cell r="A1110" t="str">
            <v>Howell,Linda C</v>
          </cell>
          <cell r="B1110" t="str">
            <v>002411</v>
          </cell>
          <cell r="C1110" t="str">
            <v>Full-Time</v>
          </cell>
          <cell r="D1110" t="str">
            <v>UCU</v>
          </cell>
          <cell r="E1110">
            <v>40</v>
          </cell>
          <cell r="F1110" t="str">
            <v>1003</v>
          </cell>
          <cell r="G1110" t="str">
            <v>Sibley General</v>
          </cell>
          <cell r="H1110" t="str">
            <v>USU</v>
          </cell>
          <cell r="I1110" t="str">
            <v>PS</v>
          </cell>
          <cell r="J1110" t="str">
            <v>MPMOE</v>
          </cell>
          <cell r="K1110" t="str">
            <v>1095</v>
          </cell>
          <cell r="L1110" t="str">
            <v>MO-Sibley</v>
          </cell>
          <cell r="M1110" t="str">
            <v>MO</v>
          </cell>
          <cell r="N1110" t="str">
            <v>1003</v>
          </cell>
          <cell r="O1110" t="str">
            <v>Sr Admin Assist</v>
          </cell>
          <cell r="P1110" t="str">
            <v>00</v>
          </cell>
          <cell r="Q1110" t="str">
            <v>Nonexempt</v>
          </cell>
          <cell r="R1110" t="str">
            <v>1991-02-11</v>
          </cell>
          <cell r="S1110" t="str">
            <v/>
          </cell>
          <cell r="T1110" t="str">
            <v>1991-02-11</v>
          </cell>
        </row>
        <row r="1111">
          <cell r="A1111" t="str">
            <v>Howell,Mark W</v>
          </cell>
          <cell r="B1111" t="str">
            <v>008017</v>
          </cell>
          <cell r="C1111" t="str">
            <v>Full-Time</v>
          </cell>
          <cell r="D1111" t="str">
            <v>UCU</v>
          </cell>
          <cell r="E1111">
            <v>40</v>
          </cell>
          <cell r="F1111" t="str">
            <v>1060</v>
          </cell>
          <cell r="G1111" t="str">
            <v>Lake Road Common</v>
          </cell>
          <cell r="H1111" t="str">
            <v>USU</v>
          </cell>
          <cell r="I1111" t="str">
            <v>PS</v>
          </cell>
          <cell r="J1111" t="str">
            <v>SJMOE</v>
          </cell>
          <cell r="K1111" t="str">
            <v>1279</v>
          </cell>
          <cell r="L1111" t="str">
            <v>MO-St Joseph - Lake Road</v>
          </cell>
          <cell r="M1111" t="str">
            <v>MO</v>
          </cell>
          <cell r="N1111" t="str">
            <v>1896G</v>
          </cell>
          <cell r="O1111" t="str">
            <v>Engineer III Generation</v>
          </cell>
          <cell r="P1111" t="str">
            <v>00</v>
          </cell>
          <cell r="Q1111" t="str">
            <v>Exempt</v>
          </cell>
          <cell r="R1111" t="str">
            <v>1994-09-01</v>
          </cell>
          <cell r="S1111" t="str">
            <v/>
          </cell>
          <cell r="T1111" t="str">
            <v>1994-09-01</v>
          </cell>
        </row>
        <row r="1112">
          <cell r="A1112" t="str">
            <v>Howsmon Jr,William E</v>
          </cell>
          <cell r="B1112" t="str">
            <v>010535</v>
          </cell>
          <cell r="C1112" t="str">
            <v>Full-Time</v>
          </cell>
          <cell r="D1112" t="str">
            <v>UCU</v>
          </cell>
          <cell r="E1112">
            <v>40</v>
          </cell>
          <cell r="F1112" t="str">
            <v>1015</v>
          </cell>
          <cell r="G1112" t="str">
            <v>Cimarron River Unit Steam</v>
          </cell>
          <cell r="H1112" t="str">
            <v>USU</v>
          </cell>
          <cell r="I1112" t="str">
            <v>PS</v>
          </cell>
          <cell r="J1112" t="str">
            <v>WPKSE</v>
          </cell>
          <cell r="K1112" t="str">
            <v>1027</v>
          </cell>
          <cell r="L1112" t="str">
            <v>KS-Liberal-PanhandleEastern Rd</v>
          </cell>
          <cell r="M1112" t="str">
            <v>KS</v>
          </cell>
          <cell r="N1112" t="str">
            <v>1738</v>
          </cell>
          <cell r="O1112" t="str">
            <v>Operator Technician (UN22)</v>
          </cell>
          <cell r="P1112" t="str">
            <v>22</v>
          </cell>
          <cell r="Q1112" t="str">
            <v>Nonexempt</v>
          </cell>
          <cell r="R1112" t="str">
            <v>2004-09-07</v>
          </cell>
          <cell r="S1112" t="str">
            <v/>
          </cell>
          <cell r="T1112" t="str">
            <v>2004-09-07</v>
          </cell>
        </row>
        <row r="1113">
          <cell r="A1113" t="str">
            <v>Hubbard,Francis E</v>
          </cell>
          <cell r="B1113" t="str">
            <v>001555</v>
          </cell>
          <cell r="C1113" t="str">
            <v>Full-Time</v>
          </cell>
          <cell r="D1113" t="str">
            <v>UCU</v>
          </cell>
          <cell r="E1113">
            <v>40</v>
          </cell>
          <cell r="F1113" t="str">
            <v>5735</v>
          </cell>
          <cell r="G1113" t="str">
            <v>Iowa Webster City</v>
          </cell>
          <cell r="H1113" t="str">
            <v>USU</v>
          </cell>
          <cell r="I1113" t="str">
            <v>CS</v>
          </cell>
          <cell r="J1113" t="str">
            <v>PNIAG</v>
          </cell>
          <cell r="K1113" t="str">
            <v>1025</v>
          </cell>
          <cell r="L1113" t="str">
            <v>IA-Webster City-1st St</v>
          </cell>
          <cell r="M1113" t="str">
            <v>IA</v>
          </cell>
          <cell r="N1113" t="str">
            <v>3172</v>
          </cell>
          <cell r="O1113" t="str">
            <v>Sr Lead Operations</v>
          </cell>
          <cell r="P1113" t="str">
            <v>00</v>
          </cell>
          <cell r="Q1113" t="str">
            <v>Exempt</v>
          </cell>
          <cell r="R1113" t="str">
            <v>1970-01-01</v>
          </cell>
          <cell r="S1113" t="str">
            <v/>
          </cell>
          <cell r="T1113" t="str">
            <v>1970-01-01</v>
          </cell>
        </row>
        <row r="1114">
          <cell r="A1114" t="str">
            <v>Huber,Chris A</v>
          </cell>
          <cell r="B1114" t="str">
            <v>000529</v>
          </cell>
          <cell r="C1114" t="str">
            <v>Full-Time</v>
          </cell>
          <cell r="D1114" t="str">
            <v>UCU</v>
          </cell>
          <cell r="E1114">
            <v>40</v>
          </cell>
          <cell r="F1114" t="str">
            <v>5312</v>
          </cell>
          <cell r="G1114" t="str">
            <v>Central KS Elec Network Ops</v>
          </cell>
          <cell r="H1114" t="str">
            <v>USU</v>
          </cell>
          <cell r="I1114" t="str">
            <v>OP</v>
          </cell>
          <cell r="J1114" t="str">
            <v>WPKSE</v>
          </cell>
          <cell r="K1114" t="str">
            <v>1033</v>
          </cell>
          <cell r="L1114" t="str">
            <v>KS-Great Bend-Second Ave</v>
          </cell>
          <cell r="M1114" t="str">
            <v>KS</v>
          </cell>
          <cell r="N1114" t="str">
            <v>3086</v>
          </cell>
          <cell r="O1114" t="str">
            <v>Operations Mgr</v>
          </cell>
          <cell r="P1114" t="str">
            <v>00</v>
          </cell>
          <cell r="Q1114" t="str">
            <v>Exempt</v>
          </cell>
          <cell r="R1114" t="str">
            <v>1985-07-29</v>
          </cell>
          <cell r="S1114" t="str">
            <v>1998-06-08</v>
          </cell>
          <cell r="T1114" t="str">
            <v>1987-12-03</v>
          </cell>
        </row>
        <row r="1115">
          <cell r="A1115" t="str">
            <v>Huckaby,James G</v>
          </cell>
          <cell r="B1115" t="str">
            <v>008399</v>
          </cell>
          <cell r="C1115" t="str">
            <v>Full-Time</v>
          </cell>
          <cell r="D1115" t="str">
            <v>UCU</v>
          </cell>
          <cell r="E1115">
            <v>40</v>
          </cell>
          <cell r="F1115" t="str">
            <v>5899</v>
          </cell>
          <cell r="G1115" t="str">
            <v>Warrensburg CS</v>
          </cell>
          <cell r="H1115" t="str">
            <v>USU</v>
          </cell>
          <cell r="I1115" t="str">
            <v>CS</v>
          </cell>
          <cell r="J1115" t="str">
            <v>MPMOE</v>
          </cell>
          <cell r="K1115" t="str">
            <v>1097</v>
          </cell>
          <cell r="L1115" t="str">
            <v>MO-Warrensburg</v>
          </cell>
          <cell r="M1115" t="str">
            <v>MO</v>
          </cell>
          <cell r="N1115" t="str">
            <v>U209</v>
          </cell>
          <cell r="O1115" t="str">
            <v>Journeyman Lineman Swing</v>
          </cell>
          <cell r="P1115" t="str">
            <v>24</v>
          </cell>
          <cell r="Q1115" t="str">
            <v>Nonexempt</v>
          </cell>
          <cell r="R1115" t="str">
            <v>2001-05-14</v>
          </cell>
          <cell r="S1115" t="str">
            <v>2005-07-18</v>
          </cell>
          <cell r="T1115" t="str">
            <v>2005-07-18</v>
          </cell>
        </row>
        <row r="1116">
          <cell r="A1116" t="str">
            <v>Hudler,Charles W</v>
          </cell>
          <cell r="B1116" t="str">
            <v>001804</v>
          </cell>
          <cell r="C1116" t="str">
            <v>Full-Time</v>
          </cell>
          <cell r="D1116" t="str">
            <v>UCU</v>
          </cell>
          <cell r="E1116">
            <v>40</v>
          </cell>
          <cell r="F1116" t="str">
            <v>5832</v>
          </cell>
          <cell r="G1116" t="str">
            <v>Rochester</v>
          </cell>
          <cell r="H1116" t="str">
            <v>USU</v>
          </cell>
          <cell r="I1116" t="str">
            <v>CS</v>
          </cell>
          <cell r="J1116" t="str">
            <v>PNMNG</v>
          </cell>
          <cell r="K1116" t="str">
            <v>1068</v>
          </cell>
          <cell r="L1116" t="str">
            <v>MN-Rochester</v>
          </cell>
          <cell r="M1116" t="str">
            <v>MN</v>
          </cell>
          <cell r="N1116" t="str">
            <v>2153</v>
          </cell>
          <cell r="O1116" t="str">
            <v>Lead Appliance Repair Tech</v>
          </cell>
          <cell r="P1116" t="str">
            <v>00</v>
          </cell>
          <cell r="Q1116" t="str">
            <v>Nonexempt</v>
          </cell>
          <cell r="R1116" t="str">
            <v>1974-08-12</v>
          </cell>
          <cell r="S1116" t="str">
            <v/>
          </cell>
          <cell r="T1116" t="str">
            <v>1974-08-12</v>
          </cell>
        </row>
        <row r="1117">
          <cell r="A1117" t="str">
            <v>Hudson,Todd M</v>
          </cell>
          <cell r="B1117" t="str">
            <v>010765</v>
          </cell>
          <cell r="C1117" t="str">
            <v>Full-Time</v>
          </cell>
          <cell r="D1117" t="str">
            <v>UCU</v>
          </cell>
          <cell r="E1117">
            <v>40</v>
          </cell>
          <cell r="F1117" t="str">
            <v>5701</v>
          </cell>
          <cell r="G1117" t="str">
            <v>Cust Service Center-Lincoln</v>
          </cell>
          <cell r="H1117" t="str">
            <v>USU</v>
          </cell>
          <cell r="I1117" t="str">
            <v>CH</v>
          </cell>
          <cell r="J1117" t="str">
            <v>NETCO</v>
          </cell>
          <cell r="K1117" t="str">
            <v>1109</v>
          </cell>
          <cell r="L1117" t="str">
            <v>NE-Lincoln</v>
          </cell>
          <cell r="M1117" t="str">
            <v>NE</v>
          </cell>
          <cell r="N1117" t="str">
            <v>1629</v>
          </cell>
          <cell r="O1117" t="str">
            <v>Customer Serv Ctr Assoc (UN25)</v>
          </cell>
          <cell r="P1117" t="str">
            <v>25</v>
          </cell>
          <cell r="Q1117" t="str">
            <v>Nonexempt</v>
          </cell>
          <cell r="R1117" t="str">
            <v>2005-05-09</v>
          </cell>
          <cell r="S1117" t="str">
            <v/>
          </cell>
          <cell r="T1117" t="str">
            <v>2005-05-09</v>
          </cell>
        </row>
        <row r="1118">
          <cell r="A1118" t="str">
            <v>Huebner,Daniel H</v>
          </cell>
          <cell r="B1118" t="str">
            <v>001301</v>
          </cell>
          <cell r="C1118" t="str">
            <v>Full-Time</v>
          </cell>
          <cell r="D1118" t="str">
            <v>UCU</v>
          </cell>
          <cell r="E1118">
            <v>40</v>
          </cell>
          <cell r="F1118" t="str">
            <v>5774</v>
          </cell>
          <cell r="G1118" t="str">
            <v>NE Omaha Region</v>
          </cell>
          <cell r="H1118" t="str">
            <v>USU</v>
          </cell>
          <cell r="I1118" t="str">
            <v>CS</v>
          </cell>
          <cell r="J1118" t="str">
            <v>PNNEG</v>
          </cell>
          <cell r="K1118" t="str">
            <v>1115</v>
          </cell>
          <cell r="L1118" t="str">
            <v>NE-Plattsmouth</v>
          </cell>
          <cell r="M1118" t="str">
            <v>NE</v>
          </cell>
          <cell r="N1118" t="str">
            <v>1631</v>
          </cell>
          <cell r="O1118" t="str">
            <v>Meter Reader Utility (UN25)</v>
          </cell>
          <cell r="P1118" t="str">
            <v>25</v>
          </cell>
          <cell r="Q1118" t="str">
            <v>Nonexempt</v>
          </cell>
          <cell r="R1118" t="str">
            <v>1992-05-01</v>
          </cell>
          <cell r="S1118" t="str">
            <v/>
          </cell>
          <cell r="T1118" t="str">
            <v>1992-12-01</v>
          </cell>
        </row>
        <row r="1119">
          <cell r="A1119" t="str">
            <v>Huffman,Tamara S</v>
          </cell>
          <cell r="B1119" t="str">
            <v>008025</v>
          </cell>
          <cell r="C1119" t="str">
            <v>Full-Time</v>
          </cell>
          <cell r="D1119" t="str">
            <v>UCU</v>
          </cell>
          <cell r="E1119">
            <v>40</v>
          </cell>
          <cell r="F1119" t="str">
            <v>1060</v>
          </cell>
          <cell r="G1119" t="str">
            <v>Lake Road Common</v>
          </cell>
          <cell r="H1119" t="str">
            <v>USU</v>
          </cell>
          <cell r="I1119" t="str">
            <v>PS</v>
          </cell>
          <cell r="J1119" t="str">
            <v>SJMOE</v>
          </cell>
          <cell r="K1119" t="str">
            <v>1279</v>
          </cell>
          <cell r="L1119" t="str">
            <v>MO-St Joseph - Lake Road</v>
          </cell>
          <cell r="M1119" t="str">
            <v>MO</v>
          </cell>
          <cell r="N1119" t="str">
            <v>1134</v>
          </cell>
          <cell r="O1119" t="str">
            <v>Admin Asst</v>
          </cell>
          <cell r="P1119" t="str">
            <v>00</v>
          </cell>
          <cell r="Q1119" t="str">
            <v>Nonexempt</v>
          </cell>
          <cell r="R1119" t="str">
            <v>1988-02-22</v>
          </cell>
          <cell r="S1119" t="str">
            <v/>
          </cell>
          <cell r="T1119" t="str">
            <v>1988-02-22</v>
          </cell>
        </row>
        <row r="1120">
          <cell r="A1120" t="str">
            <v>Huffstutter,Cheryl M</v>
          </cell>
          <cell r="B1120" t="str">
            <v>000960</v>
          </cell>
          <cell r="C1120" t="str">
            <v>Full-Time</v>
          </cell>
          <cell r="D1120" t="str">
            <v>UCU</v>
          </cell>
          <cell r="E1120">
            <v>40</v>
          </cell>
          <cell r="F1120" t="str">
            <v>5893</v>
          </cell>
          <cell r="G1120" t="str">
            <v>Liberty/Platte City CS</v>
          </cell>
          <cell r="H1120" t="str">
            <v>USU</v>
          </cell>
          <cell r="I1120" t="str">
            <v>CS</v>
          </cell>
          <cell r="J1120" t="str">
            <v>MPMOE</v>
          </cell>
          <cell r="K1120" t="str">
            <v>1091</v>
          </cell>
          <cell r="L1120" t="str">
            <v>MO-Platte City</v>
          </cell>
          <cell r="M1120" t="str">
            <v>MO</v>
          </cell>
          <cell r="N1120" t="str">
            <v>1135</v>
          </cell>
          <cell r="O1120" t="str">
            <v>Customer Service Associate Fie</v>
          </cell>
          <cell r="P1120" t="str">
            <v>00</v>
          </cell>
          <cell r="Q1120" t="str">
            <v>Nonexempt</v>
          </cell>
          <cell r="R1120" t="str">
            <v>1987-10-05</v>
          </cell>
          <cell r="S1120" t="str">
            <v/>
          </cell>
          <cell r="T1120" t="str">
            <v>1988-04-15</v>
          </cell>
        </row>
        <row r="1121">
          <cell r="A1121" t="str">
            <v>Hugelen,John R</v>
          </cell>
          <cell r="B1121" t="str">
            <v>001750</v>
          </cell>
          <cell r="C1121" t="str">
            <v>Full-Time</v>
          </cell>
          <cell r="D1121" t="str">
            <v>UCU</v>
          </cell>
          <cell r="E1121">
            <v>40</v>
          </cell>
          <cell r="F1121" t="str">
            <v>5735</v>
          </cell>
          <cell r="G1121" t="str">
            <v>Iowa Webster City</v>
          </cell>
          <cell r="H1121" t="str">
            <v>USU</v>
          </cell>
          <cell r="I1121" t="str">
            <v>CS</v>
          </cell>
          <cell r="J1121" t="str">
            <v>PNIAG</v>
          </cell>
          <cell r="K1121" t="str">
            <v>1020</v>
          </cell>
          <cell r="L1121" t="str">
            <v>IA-Forest City</v>
          </cell>
          <cell r="M1121" t="str">
            <v>IA</v>
          </cell>
          <cell r="N1121" t="str">
            <v>3171</v>
          </cell>
          <cell r="O1121" t="str">
            <v>Service Technician (UN28)</v>
          </cell>
          <cell r="P1121" t="str">
            <v>28</v>
          </cell>
          <cell r="Q1121" t="str">
            <v>Nonexempt</v>
          </cell>
          <cell r="R1121" t="str">
            <v>1979-10-01</v>
          </cell>
          <cell r="S1121" t="str">
            <v/>
          </cell>
          <cell r="T1121" t="str">
            <v>1979-10-01</v>
          </cell>
        </row>
        <row r="1122">
          <cell r="A1122" t="str">
            <v>Hugg,Alden I</v>
          </cell>
          <cell r="B1122" t="str">
            <v>000036</v>
          </cell>
          <cell r="C1122" t="str">
            <v>Full-Time</v>
          </cell>
          <cell r="D1122" t="str">
            <v>UCU</v>
          </cell>
          <cell r="E1122">
            <v>40</v>
          </cell>
          <cell r="F1122" t="str">
            <v>5824</v>
          </cell>
          <cell r="G1122" t="str">
            <v>Thief River Falls</v>
          </cell>
          <cell r="H1122" t="str">
            <v>USU</v>
          </cell>
          <cell r="I1122" t="str">
            <v>CS</v>
          </cell>
          <cell r="J1122" t="str">
            <v>NMMNG</v>
          </cell>
          <cell r="K1122" t="str">
            <v>1071</v>
          </cell>
          <cell r="L1122" t="str">
            <v>MN-Thief River Falls</v>
          </cell>
          <cell r="M1122" t="str">
            <v>MN</v>
          </cell>
          <cell r="N1122" t="str">
            <v>1595</v>
          </cell>
          <cell r="O1122" t="str">
            <v>Service Tech Class 2 (UN26)</v>
          </cell>
          <cell r="P1122" t="str">
            <v>26</v>
          </cell>
          <cell r="Q1122" t="str">
            <v>Nonexempt</v>
          </cell>
          <cell r="R1122" t="str">
            <v>1979-07-23</v>
          </cell>
          <cell r="S1122" t="str">
            <v/>
          </cell>
          <cell r="T1122" t="str">
            <v>1979-07-23</v>
          </cell>
        </row>
        <row r="1123">
          <cell r="A1123" t="str">
            <v>Huggins,Joan M</v>
          </cell>
          <cell r="B1123" t="str">
            <v>005657</v>
          </cell>
          <cell r="C1123" t="str">
            <v>Full-Time</v>
          </cell>
          <cell r="D1123" t="str">
            <v>UCU</v>
          </cell>
          <cell r="E1123">
            <v>40</v>
          </cell>
          <cell r="F1123" t="str">
            <v>5254</v>
          </cell>
          <cell r="G1123" t="str">
            <v>Network Gas Stds &amp; Safety Trng</v>
          </cell>
          <cell r="H1123" t="str">
            <v>USU</v>
          </cell>
          <cell r="I1123" t="str">
            <v>NM</v>
          </cell>
          <cell r="J1123" t="str">
            <v>NETCO</v>
          </cell>
          <cell r="K1123" t="str">
            <v>1143</v>
          </cell>
          <cell r="L1123" t="str">
            <v>NE-Omaha-Capitol Ave</v>
          </cell>
          <cell r="M1123" t="str">
            <v>NE</v>
          </cell>
          <cell r="N1123" t="str">
            <v>1741</v>
          </cell>
          <cell r="O1123" t="str">
            <v>Engineering Tech</v>
          </cell>
          <cell r="P1123" t="str">
            <v>00</v>
          </cell>
          <cell r="Q1123" t="str">
            <v>Exempt</v>
          </cell>
          <cell r="R1123" t="str">
            <v>1999-11-29</v>
          </cell>
          <cell r="S1123" t="str">
            <v/>
          </cell>
          <cell r="T1123" t="str">
            <v>1999-11-29</v>
          </cell>
        </row>
        <row r="1124">
          <cell r="A1124" t="str">
            <v>Hughes Jr,Robert L</v>
          </cell>
          <cell r="B1124" t="str">
            <v>000543</v>
          </cell>
          <cell r="C1124" t="str">
            <v>Full-Time</v>
          </cell>
          <cell r="D1124" t="str">
            <v>UCU</v>
          </cell>
          <cell r="E1124">
            <v>40</v>
          </cell>
          <cell r="F1124" t="str">
            <v>5313</v>
          </cell>
          <cell r="G1124" t="str">
            <v>Southwest KS Elec Network Ops</v>
          </cell>
          <cell r="H1124" t="str">
            <v>USU</v>
          </cell>
          <cell r="I1124" t="str">
            <v>OP</v>
          </cell>
          <cell r="J1124" t="str">
            <v>WPKSE</v>
          </cell>
          <cell r="K1124" t="str">
            <v>1272</v>
          </cell>
          <cell r="L1124" t="str">
            <v>KS-Dodge City-W Frontview</v>
          </cell>
          <cell r="M1124" t="str">
            <v>KS</v>
          </cell>
          <cell r="N1124" t="str">
            <v>1703</v>
          </cell>
          <cell r="O1124" t="str">
            <v>Line Foreman (UN22)</v>
          </cell>
          <cell r="P1124" t="str">
            <v>22</v>
          </cell>
          <cell r="Q1124" t="str">
            <v>Nonexempt</v>
          </cell>
          <cell r="R1124" t="str">
            <v>1971-06-24</v>
          </cell>
          <cell r="S1124" t="str">
            <v/>
          </cell>
          <cell r="T1124" t="str">
            <v>1971-06-24</v>
          </cell>
        </row>
        <row r="1125">
          <cell r="A1125" t="str">
            <v>Hughes,Dorothy E</v>
          </cell>
          <cell r="B1125" t="str">
            <v>001633</v>
          </cell>
          <cell r="C1125" t="str">
            <v>Full-Time</v>
          </cell>
          <cell r="D1125" t="str">
            <v>UCU</v>
          </cell>
          <cell r="E1125">
            <v>40</v>
          </cell>
          <cell r="F1125" t="str">
            <v>5771</v>
          </cell>
          <cell r="G1125" t="str">
            <v>NE Lincoln Region</v>
          </cell>
          <cell r="H1125" t="str">
            <v>USU</v>
          </cell>
          <cell r="I1125" t="str">
            <v>CS</v>
          </cell>
          <cell r="J1125" t="str">
            <v>PNNEG</v>
          </cell>
          <cell r="K1125" t="str">
            <v>1109</v>
          </cell>
          <cell r="L1125" t="str">
            <v>NE-Lincoln</v>
          </cell>
          <cell r="M1125" t="str">
            <v>NE</v>
          </cell>
          <cell r="N1125" t="str">
            <v>1628</v>
          </cell>
          <cell r="O1125" t="str">
            <v>Customer Service Support (UN25</v>
          </cell>
          <cell r="P1125" t="str">
            <v>25</v>
          </cell>
          <cell r="Q1125" t="str">
            <v>Nonexempt</v>
          </cell>
          <cell r="R1125" t="str">
            <v>1966-11-21</v>
          </cell>
          <cell r="S1125" t="str">
            <v/>
          </cell>
          <cell r="T1125" t="str">
            <v>1966-11-21</v>
          </cell>
        </row>
        <row r="1126">
          <cell r="A1126" t="str">
            <v>Hughes,Kayla L</v>
          </cell>
          <cell r="B1126" t="str">
            <v>007855</v>
          </cell>
          <cell r="C1126" t="str">
            <v>Full-Time</v>
          </cell>
          <cell r="D1126" t="str">
            <v>UCU</v>
          </cell>
          <cell r="E1126">
            <v>40</v>
          </cell>
          <cell r="F1126" t="str">
            <v>5710</v>
          </cell>
          <cell r="G1126" t="str">
            <v>Credit and Collections</v>
          </cell>
          <cell r="H1126" t="str">
            <v>USU</v>
          </cell>
          <cell r="I1126" t="str">
            <v>CI</v>
          </cell>
          <cell r="J1126" t="str">
            <v>NETCO</v>
          </cell>
          <cell r="K1126" t="str">
            <v>1000</v>
          </cell>
          <cell r="L1126" t="str">
            <v>MO-Raytown</v>
          </cell>
          <cell r="M1126" t="str">
            <v>MO</v>
          </cell>
          <cell r="N1126" t="str">
            <v>1046</v>
          </cell>
          <cell r="O1126" t="str">
            <v>Supv Customer Service Ctr</v>
          </cell>
          <cell r="P1126" t="str">
            <v>00</v>
          </cell>
          <cell r="Q1126" t="str">
            <v>Exempt</v>
          </cell>
          <cell r="R1126" t="str">
            <v>1993-03-22</v>
          </cell>
          <cell r="S1126" t="str">
            <v/>
          </cell>
          <cell r="T1126" t="str">
            <v>1993-03-22</v>
          </cell>
        </row>
        <row r="1127">
          <cell r="A1127" t="str">
            <v>Hulscher,Kevin J</v>
          </cell>
          <cell r="B1127" t="str">
            <v>002099</v>
          </cell>
          <cell r="C1127" t="str">
            <v>Full-Time</v>
          </cell>
          <cell r="D1127" t="str">
            <v>UCU</v>
          </cell>
          <cell r="E1127">
            <v>40</v>
          </cell>
          <cell r="F1127" t="str">
            <v>5829</v>
          </cell>
          <cell r="G1127" t="str">
            <v>Rosemount CS</v>
          </cell>
          <cell r="H1127" t="str">
            <v>USU</v>
          </cell>
          <cell r="I1127" t="str">
            <v>CS</v>
          </cell>
          <cell r="J1127" t="str">
            <v>PNMNG</v>
          </cell>
          <cell r="K1127" t="str">
            <v>1069</v>
          </cell>
          <cell r="L1127" t="str">
            <v>MN-Rosemount</v>
          </cell>
          <cell r="M1127" t="str">
            <v>MN</v>
          </cell>
          <cell r="N1127" t="str">
            <v>1528</v>
          </cell>
          <cell r="O1127" t="str">
            <v>Corrosion Leak Detection Tech</v>
          </cell>
          <cell r="P1127" t="str">
            <v>00</v>
          </cell>
          <cell r="Q1127" t="str">
            <v>Nonexempt</v>
          </cell>
          <cell r="R1127" t="str">
            <v>1990-07-23</v>
          </cell>
          <cell r="S1127" t="str">
            <v/>
          </cell>
          <cell r="T1127" t="str">
            <v>1990-07-23</v>
          </cell>
        </row>
        <row r="1128">
          <cell r="A1128" t="str">
            <v>Humm,Timothy J</v>
          </cell>
          <cell r="B1128" t="str">
            <v>010804</v>
          </cell>
          <cell r="C1128" t="str">
            <v>Full-Time</v>
          </cell>
          <cell r="D1128" t="str">
            <v>UCU</v>
          </cell>
          <cell r="E1128">
            <v>40</v>
          </cell>
          <cell r="F1128" t="str">
            <v>5771</v>
          </cell>
          <cell r="G1128" t="str">
            <v>NE Lincoln Region</v>
          </cell>
          <cell r="H1128" t="str">
            <v>USU</v>
          </cell>
          <cell r="I1128" t="str">
            <v>CS</v>
          </cell>
          <cell r="J1128" t="str">
            <v>PNNEG</v>
          </cell>
          <cell r="K1128" t="str">
            <v>1109</v>
          </cell>
          <cell r="L1128" t="str">
            <v>NE-Lincoln</v>
          </cell>
          <cell r="M1128" t="str">
            <v>NE</v>
          </cell>
          <cell r="N1128" t="str">
            <v>1604</v>
          </cell>
          <cell r="O1128" t="str">
            <v>Service Tech B (UN25)</v>
          </cell>
          <cell r="P1128" t="str">
            <v>25</v>
          </cell>
          <cell r="Q1128" t="str">
            <v>Nonexempt</v>
          </cell>
          <cell r="R1128" t="str">
            <v>2005-07-05</v>
          </cell>
          <cell r="S1128" t="str">
            <v/>
          </cell>
          <cell r="T1128" t="str">
            <v>2005-07-05</v>
          </cell>
        </row>
        <row r="1129">
          <cell r="A1129" t="str">
            <v>Hunsperger,Robert L</v>
          </cell>
          <cell r="B1129" t="str">
            <v>000856</v>
          </cell>
          <cell r="C1129" t="str">
            <v>Full-Time</v>
          </cell>
          <cell r="D1129" t="str">
            <v>UCU</v>
          </cell>
          <cell r="E1129">
            <v>40</v>
          </cell>
          <cell r="F1129" t="str">
            <v>5005</v>
          </cell>
          <cell r="G1129" t="str">
            <v>Sys Protection Const&amp;Maint-MPS</v>
          </cell>
          <cell r="H1129" t="str">
            <v>USU</v>
          </cell>
          <cell r="I1129" t="str">
            <v>TS</v>
          </cell>
          <cell r="J1129" t="str">
            <v>MPMOE</v>
          </cell>
          <cell r="K1129" t="str">
            <v>1086</v>
          </cell>
          <cell r="L1129" t="str">
            <v>MO-Lee's Summit-SE 16th St</v>
          </cell>
          <cell r="M1129" t="str">
            <v>MO</v>
          </cell>
          <cell r="N1129" t="str">
            <v>U230</v>
          </cell>
          <cell r="O1129" t="str">
            <v>Journeyman Relayman</v>
          </cell>
          <cell r="P1129" t="str">
            <v>24</v>
          </cell>
          <cell r="Q1129" t="str">
            <v>Nonexempt</v>
          </cell>
          <cell r="R1129" t="str">
            <v>1973-01-19</v>
          </cell>
          <cell r="S1129" t="str">
            <v/>
          </cell>
          <cell r="T1129" t="str">
            <v>1973-01-19</v>
          </cell>
        </row>
        <row r="1130">
          <cell r="A1130" t="str">
            <v>Hunt,James R</v>
          </cell>
          <cell r="B1130" t="str">
            <v>000445</v>
          </cell>
          <cell r="C1130" t="str">
            <v>Full-Time</v>
          </cell>
          <cell r="D1130" t="str">
            <v>UCU</v>
          </cell>
          <cell r="E1130">
            <v>40</v>
          </cell>
          <cell r="F1130" t="str">
            <v>5303</v>
          </cell>
          <cell r="G1130" t="str">
            <v>Pueblo Network Ops</v>
          </cell>
          <cell r="H1130" t="str">
            <v>USU</v>
          </cell>
          <cell r="I1130" t="str">
            <v>OP</v>
          </cell>
          <cell r="J1130" t="str">
            <v>WPCOE</v>
          </cell>
          <cell r="K1130" t="str">
            <v>1011</v>
          </cell>
          <cell r="L1130" t="str">
            <v>CO-Pueblo-S Victoria Ave</v>
          </cell>
          <cell r="M1130" t="str">
            <v>CO</v>
          </cell>
          <cell r="N1130" t="str">
            <v>1672</v>
          </cell>
          <cell r="O1130" t="str">
            <v>Line Serviceman (UN21)</v>
          </cell>
          <cell r="P1130" t="str">
            <v>21</v>
          </cell>
          <cell r="Q1130" t="str">
            <v>Nonexempt</v>
          </cell>
          <cell r="R1130" t="str">
            <v>1990-09-24</v>
          </cell>
          <cell r="S1130" t="str">
            <v/>
          </cell>
          <cell r="T1130" t="str">
            <v>1990-09-24</v>
          </cell>
        </row>
        <row r="1131">
          <cell r="A1131" t="str">
            <v>Hunter,Kasi D</v>
          </cell>
          <cell r="B1131" t="str">
            <v>003389</v>
          </cell>
          <cell r="C1131" t="str">
            <v>Full-Time</v>
          </cell>
          <cell r="D1131" t="str">
            <v>UCU</v>
          </cell>
          <cell r="E1131">
            <v>40</v>
          </cell>
          <cell r="F1131" t="str">
            <v>5702</v>
          </cell>
          <cell r="G1131" t="str">
            <v>Customer Srv Ctr-Raytown</v>
          </cell>
          <cell r="H1131" t="str">
            <v>USU</v>
          </cell>
          <cell r="I1131" t="str">
            <v>CH</v>
          </cell>
          <cell r="J1131" t="str">
            <v>NETCO</v>
          </cell>
          <cell r="K1131" t="str">
            <v>1000</v>
          </cell>
          <cell r="L1131" t="str">
            <v>MO-Raytown</v>
          </cell>
          <cell r="M1131" t="str">
            <v>MO</v>
          </cell>
          <cell r="N1131" t="str">
            <v>1046</v>
          </cell>
          <cell r="O1131" t="str">
            <v>Supv Customer Service Ctr</v>
          </cell>
          <cell r="P1131" t="str">
            <v>00</v>
          </cell>
          <cell r="Q1131" t="str">
            <v>Exempt</v>
          </cell>
          <cell r="R1131" t="str">
            <v>1997-09-24</v>
          </cell>
          <cell r="S1131" t="str">
            <v/>
          </cell>
          <cell r="T1131" t="str">
            <v>1997-09-24</v>
          </cell>
        </row>
        <row r="1132">
          <cell r="A1132" t="str">
            <v>Hunter,Roberta S</v>
          </cell>
          <cell r="B1132" t="str">
            <v>002930</v>
          </cell>
          <cell r="C1132" t="str">
            <v>Full-Time</v>
          </cell>
          <cell r="D1132" t="str">
            <v>UCU</v>
          </cell>
          <cell r="E1132">
            <v>40</v>
          </cell>
          <cell r="F1132" t="str">
            <v>4164</v>
          </cell>
          <cell r="G1132" t="str">
            <v>Commodity Accounting</v>
          </cell>
          <cell r="H1132" t="str">
            <v>ESF</v>
          </cell>
          <cell r="I1132" t="str">
            <v>AT</v>
          </cell>
          <cell r="J1132" t="str">
            <v>AQLCP</v>
          </cell>
          <cell r="K1132" t="str">
            <v>1082</v>
          </cell>
          <cell r="L1132" t="str">
            <v>MO-Kansas City-W Ninth</v>
          </cell>
          <cell r="M1132" t="str">
            <v>MO</v>
          </cell>
          <cell r="N1132" t="str">
            <v>1019</v>
          </cell>
          <cell r="O1132" t="str">
            <v>Mgr Accounting</v>
          </cell>
          <cell r="P1132" t="str">
            <v>00</v>
          </cell>
          <cell r="Q1132" t="str">
            <v>Exempt</v>
          </cell>
          <cell r="R1132" t="str">
            <v>1991-04-15</v>
          </cell>
          <cell r="S1132" t="str">
            <v/>
          </cell>
          <cell r="T1132" t="str">
            <v>1991-04-15</v>
          </cell>
        </row>
        <row r="1133">
          <cell r="A1133" t="str">
            <v>Huntington,Carol L</v>
          </cell>
          <cell r="B1133" t="str">
            <v>001683</v>
          </cell>
          <cell r="C1133" t="str">
            <v>Full-Time</v>
          </cell>
          <cell r="D1133" t="str">
            <v>UCU</v>
          </cell>
          <cell r="E1133">
            <v>40</v>
          </cell>
          <cell r="F1133" t="str">
            <v>6173</v>
          </cell>
          <cell r="G1133" t="str">
            <v>MN Gas VP HQ</v>
          </cell>
          <cell r="H1133" t="str">
            <v>USU</v>
          </cell>
          <cell r="I1133" t="str">
            <v>CC</v>
          </cell>
          <cell r="J1133" t="str">
            <v>NETCO</v>
          </cell>
          <cell r="K1133" t="str">
            <v>1068</v>
          </cell>
          <cell r="L1133" t="str">
            <v>MN-Rochester</v>
          </cell>
          <cell r="M1133" t="str">
            <v>MN</v>
          </cell>
          <cell r="N1133" t="str">
            <v>1135</v>
          </cell>
          <cell r="O1133" t="str">
            <v>Customer Service Associate Fie</v>
          </cell>
          <cell r="P1133" t="str">
            <v>00</v>
          </cell>
          <cell r="Q1133" t="str">
            <v>Nonexempt</v>
          </cell>
          <cell r="R1133" t="str">
            <v>1985-01-01</v>
          </cell>
          <cell r="S1133" t="str">
            <v/>
          </cell>
          <cell r="T1133" t="str">
            <v>1985-01-01</v>
          </cell>
        </row>
        <row r="1134">
          <cell r="A1134" t="str">
            <v>Hurley,Kelli A</v>
          </cell>
          <cell r="B1134" t="str">
            <v>003591</v>
          </cell>
          <cell r="C1134" t="str">
            <v>Full-Time</v>
          </cell>
          <cell r="D1134" t="str">
            <v>UCU</v>
          </cell>
          <cell r="E1134">
            <v>40</v>
          </cell>
          <cell r="F1134" t="str">
            <v>5716</v>
          </cell>
          <cell r="G1134" t="str">
            <v>Field Resources Center-Raytown</v>
          </cell>
          <cell r="H1134" t="str">
            <v>USU</v>
          </cell>
          <cell r="I1134" t="str">
            <v>FR</v>
          </cell>
          <cell r="J1134" t="str">
            <v>NETCO</v>
          </cell>
          <cell r="K1134" t="str">
            <v>1000</v>
          </cell>
          <cell r="L1134" t="str">
            <v>MO-Raytown</v>
          </cell>
          <cell r="M1134" t="str">
            <v>MO</v>
          </cell>
          <cell r="N1134" t="str">
            <v>1145</v>
          </cell>
          <cell r="O1134" t="str">
            <v>Field Resource Planner</v>
          </cell>
          <cell r="P1134" t="str">
            <v>00</v>
          </cell>
          <cell r="Q1134" t="str">
            <v>Exempt</v>
          </cell>
          <cell r="R1134" t="str">
            <v>1996-12-09</v>
          </cell>
          <cell r="S1134" t="str">
            <v/>
          </cell>
          <cell r="T1134" t="str">
            <v>1996-12-09</v>
          </cell>
        </row>
        <row r="1135">
          <cell r="A1135" t="str">
            <v>Hurley,Mary J</v>
          </cell>
          <cell r="B1135" t="str">
            <v>000549</v>
          </cell>
          <cell r="C1135" t="str">
            <v>Full-Time</v>
          </cell>
          <cell r="D1135" t="str">
            <v>UCU</v>
          </cell>
          <cell r="E1135">
            <v>40</v>
          </cell>
          <cell r="F1135" t="str">
            <v>5313</v>
          </cell>
          <cell r="G1135" t="str">
            <v>Southwest KS Elec Network Ops</v>
          </cell>
          <cell r="H1135" t="str">
            <v>USU</v>
          </cell>
          <cell r="I1135" t="str">
            <v>OP</v>
          </cell>
          <cell r="J1135" t="str">
            <v>WPKSE</v>
          </cell>
          <cell r="K1135" t="str">
            <v>1272</v>
          </cell>
          <cell r="L1135" t="str">
            <v>KS-Dodge City-W Frontview</v>
          </cell>
          <cell r="M1135" t="str">
            <v>KS</v>
          </cell>
          <cell r="N1135" t="str">
            <v>1718</v>
          </cell>
          <cell r="O1135" t="str">
            <v>Meter Reader (UN22)</v>
          </cell>
          <cell r="P1135" t="str">
            <v>22</v>
          </cell>
          <cell r="Q1135" t="str">
            <v>Nonexempt</v>
          </cell>
          <cell r="R1135" t="str">
            <v>1977-03-09</v>
          </cell>
          <cell r="S1135" t="str">
            <v/>
          </cell>
          <cell r="T1135" t="str">
            <v>1977-03-09</v>
          </cell>
        </row>
        <row r="1136">
          <cell r="A1136" t="str">
            <v>Hurst,Michael W</v>
          </cell>
          <cell r="B1136" t="str">
            <v>007856</v>
          </cell>
          <cell r="C1136" t="str">
            <v>Full-Time</v>
          </cell>
          <cell r="D1136" t="str">
            <v>UCU</v>
          </cell>
          <cell r="E1136">
            <v>40</v>
          </cell>
          <cell r="F1136" t="str">
            <v>5355</v>
          </cell>
          <cell r="G1136" t="str">
            <v>St Joseph 2 Elec Network Ops</v>
          </cell>
          <cell r="H1136" t="str">
            <v>USU</v>
          </cell>
          <cell r="I1136" t="str">
            <v>OP</v>
          </cell>
          <cell r="J1136" t="str">
            <v>SJMOE</v>
          </cell>
          <cell r="K1136" t="str">
            <v>1278</v>
          </cell>
          <cell r="L1136" t="str">
            <v>MO-St Joseph - Atchison</v>
          </cell>
          <cell r="M1136" t="str">
            <v>MO</v>
          </cell>
          <cell r="N1136" t="str">
            <v>3087</v>
          </cell>
          <cell r="O1136" t="str">
            <v>Operations Supv Field</v>
          </cell>
          <cell r="P1136" t="str">
            <v>00</v>
          </cell>
          <cell r="Q1136" t="str">
            <v>Exempt</v>
          </cell>
          <cell r="R1136" t="str">
            <v>1983-05-23</v>
          </cell>
          <cell r="S1136" t="str">
            <v/>
          </cell>
          <cell r="T1136" t="str">
            <v>1983-05-23</v>
          </cell>
        </row>
        <row r="1137">
          <cell r="A1137" t="str">
            <v>Husemann,Robert M</v>
          </cell>
          <cell r="B1137" t="str">
            <v>008284</v>
          </cell>
          <cell r="C1137" t="str">
            <v>Full-Time</v>
          </cell>
          <cell r="D1137" t="str">
            <v>UCU</v>
          </cell>
          <cell r="E1137">
            <v>40</v>
          </cell>
          <cell r="F1137" t="str">
            <v>1003</v>
          </cell>
          <cell r="G1137" t="str">
            <v>Sibley General</v>
          </cell>
          <cell r="H1137" t="str">
            <v>USU</v>
          </cell>
          <cell r="I1137" t="str">
            <v>PS</v>
          </cell>
          <cell r="J1137" t="str">
            <v>MPMOE</v>
          </cell>
          <cell r="K1137" t="str">
            <v>1095</v>
          </cell>
          <cell r="L1137" t="str">
            <v>MO-Sibley</v>
          </cell>
          <cell r="M1137" t="str">
            <v>MO</v>
          </cell>
          <cell r="N1137" t="str">
            <v>U336</v>
          </cell>
          <cell r="O1137" t="str">
            <v>Utilityman in Training</v>
          </cell>
          <cell r="P1137" t="str">
            <v>24</v>
          </cell>
          <cell r="Q1137" t="str">
            <v>Nonexempt</v>
          </cell>
          <cell r="R1137" t="str">
            <v>2001-03-12</v>
          </cell>
          <cell r="S1137" t="str">
            <v/>
          </cell>
          <cell r="T1137" t="str">
            <v>2001-03-12</v>
          </cell>
        </row>
        <row r="1138">
          <cell r="A1138" t="str">
            <v>Huslig,Carl A</v>
          </cell>
          <cell r="B1138" t="str">
            <v>000691</v>
          </cell>
          <cell r="C1138" t="str">
            <v>Full-Time</v>
          </cell>
          <cell r="D1138" t="str">
            <v>UCU</v>
          </cell>
          <cell r="E1138">
            <v>40</v>
          </cell>
          <cell r="F1138" t="str">
            <v>5042</v>
          </cell>
          <cell r="G1138" t="str">
            <v>Transmission_Services_VP</v>
          </cell>
          <cell r="H1138" t="str">
            <v>USU</v>
          </cell>
          <cell r="I1138" t="str">
            <v>TS</v>
          </cell>
          <cell r="J1138" t="str">
            <v>NETCO</v>
          </cell>
          <cell r="K1138" t="str">
            <v>1141</v>
          </cell>
          <cell r="L1138" t="str">
            <v>MO-Lee's Summit-NW Missouri Rd</v>
          </cell>
          <cell r="M1138" t="str">
            <v>MO</v>
          </cell>
          <cell r="N1138" t="str">
            <v>3138</v>
          </cell>
          <cell r="O1138" t="str">
            <v>Dir Transmission</v>
          </cell>
          <cell r="P1138" t="str">
            <v>00</v>
          </cell>
          <cell r="Q1138" t="str">
            <v>Exempt</v>
          </cell>
          <cell r="R1138" t="str">
            <v>1991-11-26</v>
          </cell>
          <cell r="S1138" t="str">
            <v/>
          </cell>
          <cell r="T1138" t="str">
            <v>1991-11-26</v>
          </cell>
        </row>
        <row r="1139">
          <cell r="A1139" t="str">
            <v>Hutchens,April L</v>
          </cell>
          <cell r="B1139" t="str">
            <v>005970</v>
          </cell>
          <cell r="C1139" t="str">
            <v>Full-Time</v>
          </cell>
          <cell r="D1139" t="str">
            <v>UCU</v>
          </cell>
          <cell r="E1139">
            <v>40</v>
          </cell>
          <cell r="F1139" t="str">
            <v>4175</v>
          </cell>
          <cell r="G1139" t="str">
            <v>Disbursements</v>
          </cell>
          <cell r="H1139" t="str">
            <v>ESF</v>
          </cell>
          <cell r="I1139" t="str">
            <v>AT</v>
          </cell>
          <cell r="J1139" t="str">
            <v>AQLCP</v>
          </cell>
          <cell r="K1139" t="str">
            <v>1082</v>
          </cell>
          <cell r="L1139" t="str">
            <v>MO-Kansas City-W Ninth</v>
          </cell>
          <cell r="M1139" t="str">
            <v>MO</v>
          </cell>
          <cell r="N1139" t="str">
            <v>1022</v>
          </cell>
          <cell r="O1139" t="str">
            <v>Sr Accounting Clerk</v>
          </cell>
          <cell r="P1139" t="str">
            <v>00</v>
          </cell>
          <cell r="Q1139" t="str">
            <v>Nonexempt</v>
          </cell>
          <cell r="R1139" t="str">
            <v>2000-05-15</v>
          </cell>
          <cell r="S1139" t="str">
            <v/>
          </cell>
          <cell r="T1139" t="str">
            <v>2000-05-15</v>
          </cell>
        </row>
        <row r="1140">
          <cell r="A1140" t="str">
            <v>Hutchens,Earladean</v>
          </cell>
          <cell r="B1140" t="str">
            <v>003239</v>
          </cell>
          <cell r="C1140" t="str">
            <v>Full-Time</v>
          </cell>
          <cell r="D1140" t="str">
            <v>UCU</v>
          </cell>
          <cell r="E1140">
            <v>40</v>
          </cell>
          <cell r="F1140" t="str">
            <v>5706</v>
          </cell>
          <cell r="G1140" t="str">
            <v>Billing-Omaha</v>
          </cell>
          <cell r="H1140" t="str">
            <v>USU</v>
          </cell>
          <cell r="I1140" t="str">
            <v>CI</v>
          </cell>
          <cell r="J1140" t="str">
            <v>NETCO</v>
          </cell>
          <cell r="K1140" t="str">
            <v>1143</v>
          </cell>
          <cell r="L1140" t="str">
            <v>NE-Omaha-Capitol Ave</v>
          </cell>
          <cell r="M1140" t="str">
            <v>NE</v>
          </cell>
          <cell r="N1140" t="str">
            <v>3098</v>
          </cell>
          <cell r="O1140" t="str">
            <v>Billing Analyst</v>
          </cell>
          <cell r="P1140" t="str">
            <v>00</v>
          </cell>
          <cell r="Q1140" t="str">
            <v>Nonexempt</v>
          </cell>
          <cell r="R1140" t="str">
            <v>1985-07-17</v>
          </cell>
          <cell r="S1140" t="str">
            <v/>
          </cell>
          <cell r="T1140" t="str">
            <v>1985-07-17</v>
          </cell>
        </row>
        <row r="1141">
          <cell r="A1141" t="str">
            <v>Hutcherson,Allen H</v>
          </cell>
          <cell r="B1141" t="str">
            <v>002994</v>
          </cell>
          <cell r="C1141" t="str">
            <v>Full-Time</v>
          </cell>
          <cell r="D1141" t="str">
            <v>UCU</v>
          </cell>
          <cell r="E1141">
            <v>40</v>
          </cell>
          <cell r="F1141" t="str">
            <v>5722</v>
          </cell>
          <cell r="G1141" t="str">
            <v>Field Resource Center Director</v>
          </cell>
          <cell r="H1141" t="str">
            <v>USU</v>
          </cell>
          <cell r="I1141" t="str">
            <v>FR</v>
          </cell>
          <cell r="J1141" t="str">
            <v>NETCO</v>
          </cell>
          <cell r="K1141" t="str">
            <v>1000</v>
          </cell>
          <cell r="L1141" t="str">
            <v>MO-Raytown</v>
          </cell>
          <cell r="M1141" t="str">
            <v>MO</v>
          </cell>
          <cell r="N1141" t="str">
            <v>1461</v>
          </cell>
          <cell r="O1141" t="str">
            <v>Application Specialist</v>
          </cell>
          <cell r="P1141" t="str">
            <v>00</v>
          </cell>
          <cell r="Q1141" t="str">
            <v>Exempt</v>
          </cell>
          <cell r="R1141" t="str">
            <v>1996-10-28</v>
          </cell>
          <cell r="S1141" t="str">
            <v/>
          </cell>
          <cell r="T1141" t="str">
            <v>1996-10-28</v>
          </cell>
        </row>
        <row r="1142">
          <cell r="A1142" t="str">
            <v>Hutchinson,Timothy K</v>
          </cell>
          <cell r="B1142" t="str">
            <v>010800</v>
          </cell>
          <cell r="C1142" t="str">
            <v>Full-Time</v>
          </cell>
          <cell r="D1142" t="str">
            <v>UCU</v>
          </cell>
          <cell r="E1142">
            <v>40</v>
          </cell>
          <cell r="F1142" t="str">
            <v>5344</v>
          </cell>
          <cell r="G1142" t="str">
            <v>Warrensburg Elec Network Ops</v>
          </cell>
          <cell r="H1142" t="str">
            <v>USU</v>
          </cell>
          <cell r="I1142" t="str">
            <v>OP</v>
          </cell>
          <cell r="J1142" t="str">
            <v>MPMOE</v>
          </cell>
          <cell r="K1142" t="str">
            <v>1097</v>
          </cell>
          <cell r="L1142" t="str">
            <v>MO-Warrensburg</v>
          </cell>
          <cell r="M1142" t="str">
            <v>MO</v>
          </cell>
          <cell r="N1142" t="str">
            <v>U212</v>
          </cell>
          <cell r="O1142" t="str">
            <v>Comb Lineman Serviceman</v>
          </cell>
          <cell r="P1142" t="str">
            <v>24</v>
          </cell>
          <cell r="Q1142" t="str">
            <v>Nonexempt</v>
          </cell>
          <cell r="R1142" t="str">
            <v>2005-06-20</v>
          </cell>
          <cell r="S1142" t="str">
            <v/>
          </cell>
          <cell r="T1142" t="str">
            <v>2005-06-20</v>
          </cell>
        </row>
        <row r="1143">
          <cell r="A1143" t="str">
            <v>Hyke,Steve L</v>
          </cell>
          <cell r="B1143" t="str">
            <v>001829</v>
          </cell>
          <cell r="C1143" t="str">
            <v>Full-Time</v>
          </cell>
          <cell r="D1143" t="str">
            <v>UCU</v>
          </cell>
          <cell r="E1143">
            <v>40</v>
          </cell>
          <cell r="F1143" t="str">
            <v>5832</v>
          </cell>
          <cell r="G1143" t="str">
            <v>Rochester</v>
          </cell>
          <cell r="H1143" t="str">
            <v>USU</v>
          </cell>
          <cell r="I1143" t="str">
            <v>CS</v>
          </cell>
          <cell r="J1143" t="str">
            <v>PNMNG</v>
          </cell>
          <cell r="K1143" t="str">
            <v>1068</v>
          </cell>
          <cell r="L1143" t="str">
            <v>MN-Rochester</v>
          </cell>
          <cell r="M1143" t="str">
            <v>MN</v>
          </cell>
          <cell r="N1143" t="str">
            <v>1553</v>
          </cell>
          <cell r="O1143" t="str">
            <v>Lead Operations Tech</v>
          </cell>
          <cell r="P1143" t="str">
            <v>00</v>
          </cell>
          <cell r="Q1143" t="str">
            <v>Nonexempt</v>
          </cell>
          <cell r="R1143" t="str">
            <v>1979-10-01</v>
          </cell>
          <cell r="S1143" t="str">
            <v/>
          </cell>
          <cell r="T1143" t="str">
            <v>1979-10-01</v>
          </cell>
        </row>
        <row r="1144">
          <cell r="A1144" t="str">
            <v>Ille,Michael J</v>
          </cell>
          <cell r="B1144" t="str">
            <v>009866</v>
          </cell>
          <cell r="C1144" t="str">
            <v>Full-Time</v>
          </cell>
          <cell r="D1144" t="str">
            <v>UCU</v>
          </cell>
          <cell r="E1144">
            <v>40</v>
          </cell>
          <cell r="F1144" t="str">
            <v>5552</v>
          </cell>
          <cell r="G1144" t="str">
            <v>Materials Mgmt-KS WPD</v>
          </cell>
          <cell r="H1144" t="str">
            <v>USU</v>
          </cell>
          <cell r="I1144" t="str">
            <v>MM</v>
          </cell>
          <cell r="J1144" t="str">
            <v>WPKSE</v>
          </cell>
          <cell r="K1144" t="str">
            <v>1033</v>
          </cell>
          <cell r="L1144" t="str">
            <v>KS-Great Bend-Second Ave</v>
          </cell>
          <cell r="M1144" t="str">
            <v>KS</v>
          </cell>
          <cell r="N1144" t="str">
            <v>3147</v>
          </cell>
          <cell r="O1144" t="str">
            <v>Storekeeper 1-3 Years (UN22)</v>
          </cell>
          <cell r="P1144" t="str">
            <v>22</v>
          </cell>
          <cell r="Q1144" t="str">
            <v>Nonexempt</v>
          </cell>
          <cell r="R1144" t="str">
            <v>2002-09-03</v>
          </cell>
          <cell r="S1144" t="str">
            <v/>
          </cell>
          <cell r="T1144" t="str">
            <v>2002-09-03</v>
          </cell>
        </row>
        <row r="1145">
          <cell r="A1145" t="str">
            <v>Imlay,Steven M</v>
          </cell>
          <cell r="B1145" t="str">
            <v>007858</v>
          </cell>
          <cell r="C1145" t="str">
            <v>Full-Time</v>
          </cell>
          <cell r="D1145" t="str">
            <v>UCU</v>
          </cell>
          <cell r="E1145">
            <v>40</v>
          </cell>
          <cell r="F1145" t="str">
            <v>1060</v>
          </cell>
          <cell r="G1145" t="str">
            <v>Lake Road Common</v>
          </cell>
          <cell r="H1145" t="str">
            <v>USU</v>
          </cell>
          <cell r="I1145" t="str">
            <v>PS</v>
          </cell>
          <cell r="J1145" t="str">
            <v>SJMOE</v>
          </cell>
          <cell r="K1145" t="str">
            <v>1279</v>
          </cell>
          <cell r="L1145" t="str">
            <v>MO-St Joseph - Lake Road</v>
          </cell>
          <cell r="M1145" t="str">
            <v>MO</v>
          </cell>
          <cell r="N1145" t="str">
            <v>S0150</v>
          </cell>
          <cell r="O1145" t="str">
            <v>Instrument Technician</v>
          </cell>
          <cell r="P1145" t="str">
            <v>13</v>
          </cell>
          <cell r="Q1145" t="str">
            <v>Nonexempt</v>
          </cell>
          <cell r="R1145" t="str">
            <v>1999-08-04</v>
          </cell>
          <cell r="S1145" t="str">
            <v/>
          </cell>
          <cell r="T1145" t="str">
            <v>1999-08-04</v>
          </cell>
        </row>
        <row r="1146">
          <cell r="A1146" t="str">
            <v>Ingram,Joe N</v>
          </cell>
          <cell r="B1146" t="str">
            <v>008366</v>
          </cell>
          <cell r="C1146" t="str">
            <v>Full-Time</v>
          </cell>
          <cell r="D1146" t="str">
            <v>UCU</v>
          </cell>
          <cell r="E1146">
            <v>40</v>
          </cell>
          <cell r="F1146" t="str">
            <v>6358</v>
          </cell>
          <cell r="G1146" t="str">
            <v>IT Ops / Service Support</v>
          </cell>
          <cell r="H1146" t="str">
            <v>USU</v>
          </cell>
          <cell r="I1146" t="str">
            <v>IT</v>
          </cell>
          <cell r="J1146" t="str">
            <v>NETCO</v>
          </cell>
          <cell r="K1146" t="str">
            <v>1000</v>
          </cell>
          <cell r="L1146" t="str">
            <v>MO-Raytown</v>
          </cell>
          <cell r="M1146" t="str">
            <v>MO</v>
          </cell>
          <cell r="N1146" t="str">
            <v>2178</v>
          </cell>
          <cell r="O1146" t="str">
            <v>IT Support Svcs Lvl 2 Speciali</v>
          </cell>
          <cell r="P1146" t="str">
            <v>00</v>
          </cell>
          <cell r="Q1146" t="str">
            <v>Exempt</v>
          </cell>
          <cell r="R1146" t="str">
            <v>2001-05-07</v>
          </cell>
          <cell r="S1146" t="str">
            <v>2004-03-22</v>
          </cell>
          <cell r="T1146" t="str">
            <v>2002-03-22</v>
          </cell>
        </row>
        <row r="1147">
          <cell r="A1147" t="str">
            <v>Ingram,Joseph E</v>
          </cell>
          <cell r="B1147" t="str">
            <v>007859</v>
          </cell>
          <cell r="C1147" t="str">
            <v>Full-Time</v>
          </cell>
          <cell r="D1147" t="str">
            <v>UCU</v>
          </cell>
          <cell r="E1147">
            <v>40</v>
          </cell>
          <cell r="F1147" t="str">
            <v>5356</v>
          </cell>
          <cell r="G1147" t="str">
            <v>Maryville/Mound City El NetOps</v>
          </cell>
          <cell r="H1147" t="str">
            <v>USU</v>
          </cell>
          <cell r="I1147" t="str">
            <v>OP</v>
          </cell>
          <cell r="J1147" t="str">
            <v>SJMOE</v>
          </cell>
          <cell r="K1147" t="str">
            <v>1281</v>
          </cell>
          <cell r="L1147" t="str">
            <v>MO-Mound City</v>
          </cell>
          <cell r="M1147" t="str">
            <v>MO</v>
          </cell>
          <cell r="N1147" t="str">
            <v>S1008</v>
          </cell>
          <cell r="O1147" t="str">
            <v>Lineman Journeyman Class "A"</v>
          </cell>
          <cell r="P1147" t="str">
            <v>13</v>
          </cell>
          <cell r="Q1147" t="str">
            <v>Nonexempt</v>
          </cell>
          <cell r="R1147" t="str">
            <v>1989-04-03</v>
          </cell>
          <cell r="S1147" t="str">
            <v/>
          </cell>
          <cell r="T1147" t="str">
            <v>1989-04-03</v>
          </cell>
        </row>
        <row r="1148">
          <cell r="A1148" t="str">
            <v>Irvin,Kellye L</v>
          </cell>
          <cell r="B1148" t="str">
            <v>000503</v>
          </cell>
          <cell r="C1148" t="str">
            <v>Full-Time</v>
          </cell>
          <cell r="D1148" t="str">
            <v>UCU</v>
          </cell>
          <cell r="E1148">
            <v>40</v>
          </cell>
          <cell r="F1148" t="str">
            <v>5312</v>
          </cell>
          <cell r="G1148" t="str">
            <v>Central KS Elec Network Ops</v>
          </cell>
          <cell r="H1148" t="str">
            <v>USU</v>
          </cell>
          <cell r="I1148" t="str">
            <v>OP</v>
          </cell>
          <cell r="J1148" t="str">
            <v>WPKSE</v>
          </cell>
          <cell r="K1148" t="str">
            <v>1044</v>
          </cell>
          <cell r="L1148" t="str">
            <v>KS-Ness City</v>
          </cell>
          <cell r="M1148" t="str">
            <v>KS</v>
          </cell>
          <cell r="N1148" t="str">
            <v>1704</v>
          </cell>
          <cell r="O1148" t="str">
            <v>Journeyman Lineman (UN22)</v>
          </cell>
          <cell r="P1148" t="str">
            <v>22</v>
          </cell>
          <cell r="Q1148" t="str">
            <v>Nonexempt</v>
          </cell>
          <cell r="R1148" t="str">
            <v>1984-01-30</v>
          </cell>
          <cell r="S1148" t="str">
            <v/>
          </cell>
          <cell r="T1148" t="str">
            <v>1984-01-30</v>
          </cell>
        </row>
        <row r="1149">
          <cell r="A1149" t="str">
            <v>Irvin,Rachel M</v>
          </cell>
          <cell r="B1149" t="str">
            <v>011005</v>
          </cell>
          <cell r="C1149" t="str">
            <v>Part-Time</v>
          </cell>
          <cell r="D1149" t="str">
            <v>UCU</v>
          </cell>
          <cell r="E1149">
            <v>20</v>
          </cell>
          <cell r="F1149" t="str">
            <v>5702</v>
          </cell>
          <cell r="G1149" t="str">
            <v>Customer Srv Ctr-Raytown</v>
          </cell>
          <cell r="H1149" t="str">
            <v>USU</v>
          </cell>
          <cell r="I1149" t="str">
            <v>CH</v>
          </cell>
          <cell r="J1149" t="str">
            <v>NETCO</v>
          </cell>
          <cell r="K1149" t="str">
            <v>1000</v>
          </cell>
          <cell r="L1149" t="str">
            <v>MO-Raytown</v>
          </cell>
          <cell r="M1149" t="str">
            <v>MO</v>
          </cell>
          <cell r="N1149" t="str">
            <v>1047</v>
          </cell>
          <cell r="O1149" t="str">
            <v>Customer Service Associate CC</v>
          </cell>
          <cell r="P1149" t="str">
            <v>00</v>
          </cell>
          <cell r="Q1149" t="str">
            <v>Nonexempt</v>
          </cell>
          <cell r="R1149" t="str">
            <v>2006-03-20</v>
          </cell>
          <cell r="S1149" t="str">
            <v/>
          </cell>
          <cell r="T1149" t="str">
            <v>2006-03-20</v>
          </cell>
        </row>
        <row r="1150">
          <cell r="A1150" t="str">
            <v>Irwin,Mathew P</v>
          </cell>
          <cell r="B1150" t="str">
            <v>003108</v>
          </cell>
          <cell r="C1150" t="str">
            <v>Full-Time</v>
          </cell>
          <cell r="D1150" t="str">
            <v>UCU</v>
          </cell>
          <cell r="E1150">
            <v>40</v>
          </cell>
          <cell r="F1150" t="str">
            <v>4273</v>
          </cell>
          <cell r="G1150" t="str">
            <v>IT Communication Services</v>
          </cell>
          <cell r="H1150" t="str">
            <v>ESF</v>
          </cell>
          <cell r="I1150" t="str">
            <v>IT</v>
          </cell>
          <cell r="J1150" t="str">
            <v>AQLCP</v>
          </cell>
          <cell r="K1150" t="str">
            <v>1082</v>
          </cell>
          <cell r="L1150" t="str">
            <v>MO-Kansas City-W Ninth</v>
          </cell>
          <cell r="M1150" t="str">
            <v>MO</v>
          </cell>
          <cell r="N1150" t="str">
            <v>3183</v>
          </cell>
          <cell r="O1150" t="str">
            <v>Technical Architect</v>
          </cell>
          <cell r="P1150" t="str">
            <v>00</v>
          </cell>
          <cell r="Q1150" t="str">
            <v>Exempt</v>
          </cell>
          <cell r="R1150" t="str">
            <v>1997-11-17</v>
          </cell>
          <cell r="S1150" t="str">
            <v/>
          </cell>
          <cell r="T1150" t="str">
            <v>1997-11-17</v>
          </cell>
        </row>
        <row r="1151">
          <cell r="A1151" t="str">
            <v>Isaiah,David L</v>
          </cell>
          <cell r="B1151" t="str">
            <v>005818</v>
          </cell>
          <cell r="C1151" t="str">
            <v>Full-Time</v>
          </cell>
          <cell r="D1151" t="str">
            <v>UCU</v>
          </cell>
          <cell r="E1151">
            <v>40</v>
          </cell>
          <cell r="F1151" t="str">
            <v>1042</v>
          </cell>
          <cell r="G1151" t="str">
            <v>Resource_Operations</v>
          </cell>
          <cell r="H1151" t="str">
            <v>USU</v>
          </cell>
          <cell r="I1151" t="str">
            <v>ER</v>
          </cell>
          <cell r="J1151" t="str">
            <v>NETCO</v>
          </cell>
          <cell r="K1151" t="str">
            <v>1000</v>
          </cell>
          <cell r="L1151" t="str">
            <v>MO-Raytown</v>
          </cell>
          <cell r="M1151" t="str">
            <v>MO</v>
          </cell>
          <cell r="N1151" t="str">
            <v>1812</v>
          </cell>
          <cell r="O1151" t="str">
            <v>Systems Operator Generation</v>
          </cell>
          <cell r="P1151" t="str">
            <v>00</v>
          </cell>
          <cell r="Q1151" t="str">
            <v>Exempt</v>
          </cell>
          <cell r="R1151" t="str">
            <v>2000-03-13</v>
          </cell>
          <cell r="S1151" t="str">
            <v/>
          </cell>
          <cell r="T1151" t="str">
            <v>2000-03-13</v>
          </cell>
        </row>
        <row r="1152">
          <cell r="A1152" t="str">
            <v>Isham,Richard L</v>
          </cell>
          <cell r="B1152" t="str">
            <v>002213</v>
          </cell>
          <cell r="C1152" t="str">
            <v>Full-Time</v>
          </cell>
          <cell r="D1152" t="str">
            <v>UCU</v>
          </cell>
          <cell r="E1152">
            <v>40</v>
          </cell>
          <cell r="F1152" t="str">
            <v>5774</v>
          </cell>
          <cell r="G1152" t="str">
            <v>NE Omaha Region</v>
          </cell>
          <cell r="H1152" t="str">
            <v>USU</v>
          </cell>
          <cell r="I1152" t="str">
            <v>CS</v>
          </cell>
          <cell r="J1152" t="str">
            <v>PNNEG</v>
          </cell>
          <cell r="K1152" t="str">
            <v>1115</v>
          </cell>
          <cell r="L1152" t="str">
            <v>NE-Plattsmouth</v>
          </cell>
          <cell r="M1152" t="str">
            <v>NE</v>
          </cell>
          <cell r="N1152" t="str">
            <v>1607</v>
          </cell>
          <cell r="O1152" t="str">
            <v>Spec C&amp;M Mech Tech (UN25)</v>
          </cell>
          <cell r="P1152" t="str">
            <v>25</v>
          </cell>
          <cell r="Q1152" t="str">
            <v>Nonexempt</v>
          </cell>
          <cell r="R1152" t="str">
            <v>1980-09-02</v>
          </cell>
          <cell r="S1152" t="str">
            <v/>
          </cell>
          <cell r="T1152" t="str">
            <v>1980-09-02</v>
          </cell>
        </row>
        <row r="1153">
          <cell r="A1153" t="str">
            <v>Isle,Matthew J</v>
          </cell>
          <cell r="B1153" t="str">
            <v>011035</v>
          </cell>
          <cell r="C1153" t="str">
            <v>Full-Time</v>
          </cell>
          <cell r="D1153" t="str">
            <v>UCU</v>
          </cell>
          <cell r="E1153">
            <v>40</v>
          </cell>
          <cell r="F1153" t="str">
            <v>5259</v>
          </cell>
          <cell r="G1153" t="str">
            <v>MO Electric Planning &amp; Design</v>
          </cell>
          <cell r="H1153" t="str">
            <v>USU</v>
          </cell>
          <cell r="I1153" t="str">
            <v>NM</v>
          </cell>
          <cell r="J1153" t="str">
            <v>MPMOE</v>
          </cell>
          <cell r="K1153" t="str">
            <v>1085</v>
          </cell>
          <cell r="L1153" t="str">
            <v>MO-Lee's Summit-SE Hamblen Rd</v>
          </cell>
          <cell r="M1153" t="str">
            <v>MO</v>
          </cell>
          <cell r="N1153" t="str">
            <v>1541</v>
          </cell>
          <cell r="O1153" t="str">
            <v>Engineer I</v>
          </cell>
          <cell r="P1153" t="str">
            <v>00</v>
          </cell>
          <cell r="Q1153" t="str">
            <v>Exempt</v>
          </cell>
          <cell r="R1153" t="str">
            <v>2006-04-10</v>
          </cell>
          <cell r="S1153" t="str">
            <v/>
          </cell>
          <cell r="T1153" t="str">
            <v>2006-04-10</v>
          </cell>
        </row>
        <row r="1154">
          <cell r="A1154" t="str">
            <v>Ivers,Valerie J</v>
          </cell>
          <cell r="B1154" t="str">
            <v>010097</v>
          </cell>
          <cell r="C1154" t="str">
            <v>Full-Time</v>
          </cell>
          <cell r="D1154" t="str">
            <v>UCU</v>
          </cell>
          <cell r="E1154">
            <v>40</v>
          </cell>
          <cell r="F1154" t="str">
            <v>6173</v>
          </cell>
          <cell r="G1154" t="str">
            <v>MN Gas VP HQ</v>
          </cell>
          <cell r="H1154" t="str">
            <v>USU</v>
          </cell>
          <cell r="I1154" t="str">
            <v>CC</v>
          </cell>
          <cell r="J1154" t="str">
            <v>NETCO</v>
          </cell>
          <cell r="K1154" t="str">
            <v>1069</v>
          </cell>
          <cell r="L1154" t="str">
            <v>MN-Rosemount</v>
          </cell>
          <cell r="M1154" t="str">
            <v>MN</v>
          </cell>
          <cell r="N1154" t="str">
            <v>3056</v>
          </cell>
          <cell r="O1154" t="str">
            <v>Project Coordinator</v>
          </cell>
          <cell r="P1154" t="str">
            <v>00</v>
          </cell>
          <cell r="Q1154" t="str">
            <v>Exempt</v>
          </cell>
          <cell r="R1154" t="str">
            <v>2003-06-23</v>
          </cell>
          <cell r="S1154" t="str">
            <v/>
          </cell>
          <cell r="T1154" t="str">
            <v>2003-06-23</v>
          </cell>
        </row>
        <row r="1155">
          <cell r="A1155" t="str">
            <v>Iverson,Joshua K</v>
          </cell>
          <cell r="B1155" t="str">
            <v>011042</v>
          </cell>
          <cell r="C1155" t="str">
            <v>Full-Time</v>
          </cell>
          <cell r="D1155" t="str">
            <v>UCU</v>
          </cell>
          <cell r="E1155">
            <v>40</v>
          </cell>
          <cell r="F1155" t="str">
            <v>4120</v>
          </cell>
          <cell r="G1155" t="str">
            <v>Communications-StkhldrOutreach</v>
          </cell>
          <cell r="H1155" t="str">
            <v>ESF</v>
          </cell>
          <cell r="I1155" t="str">
            <v>SM</v>
          </cell>
          <cell r="J1155" t="str">
            <v>AQLCP</v>
          </cell>
          <cell r="K1155" t="str">
            <v>1082</v>
          </cell>
          <cell r="L1155" t="str">
            <v>MO-Kansas City-W Ninth</v>
          </cell>
          <cell r="M1155" t="str">
            <v>MO</v>
          </cell>
          <cell r="N1155" t="str">
            <v>3142</v>
          </cell>
          <cell r="O1155" t="str">
            <v>Sr Graphic Designer</v>
          </cell>
          <cell r="P1155" t="str">
            <v>00</v>
          </cell>
          <cell r="Q1155" t="str">
            <v>Exempt</v>
          </cell>
          <cell r="R1155" t="str">
            <v>2006-04-10</v>
          </cell>
          <cell r="S1155" t="str">
            <v/>
          </cell>
          <cell r="T1155" t="str">
            <v>2006-04-10</v>
          </cell>
        </row>
        <row r="1156">
          <cell r="A1156" t="str">
            <v>Ivie,Kelly A</v>
          </cell>
          <cell r="B1156" t="str">
            <v>009983</v>
          </cell>
          <cell r="C1156" t="str">
            <v>Full-Time</v>
          </cell>
          <cell r="D1156" t="str">
            <v>UCU</v>
          </cell>
          <cell r="E1156">
            <v>40</v>
          </cell>
          <cell r="F1156" t="str">
            <v>5702</v>
          </cell>
          <cell r="G1156" t="str">
            <v>Customer Srv Ctr-Raytown</v>
          </cell>
          <cell r="H1156" t="str">
            <v>USU</v>
          </cell>
          <cell r="I1156" t="str">
            <v>CH</v>
          </cell>
          <cell r="J1156" t="str">
            <v>NETCO</v>
          </cell>
          <cell r="K1156" t="str">
            <v>1000</v>
          </cell>
          <cell r="L1156" t="str">
            <v>MO-Raytown</v>
          </cell>
          <cell r="M1156" t="str">
            <v>MO</v>
          </cell>
          <cell r="N1156" t="str">
            <v>1047</v>
          </cell>
          <cell r="O1156" t="str">
            <v>Customer Service Associate CC</v>
          </cell>
          <cell r="P1156" t="str">
            <v>00</v>
          </cell>
          <cell r="Q1156" t="str">
            <v>Nonexempt</v>
          </cell>
          <cell r="R1156" t="str">
            <v>2002-12-23</v>
          </cell>
          <cell r="S1156" t="str">
            <v/>
          </cell>
          <cell r="T1156" t="str">
            <v>2002-12-23</v>
          </cell>
        </row>
        <row r="1157">
          <cell r="A1157" t="str">
            <v>Jackson,Anthony D</v>
          </cell>
          <cell r="B1157" t="str">
            <v>010676</v>
          </cell>
          <cell r="C1157" t="str">
            <v>Full-Time</v>
          </cell>
          <cell r="D1157" t="str">
            <v>UCU</v>
          </cell>
          <cell r="E1157">
            <v>40</v>
          </cell>
          <cell r="F1157" t="str">
            <v>5774</v>
          </cell>
          <cell r="G1157" t="str">
            <v>NE Omaha Region</v>
          </cell>
          <cell r="H1157" t="str">
            <v>USU</v>
          </cell>
          <cell r="I1157" t="str">
            <v>CS</v>
          </cell>
          <cell r="J1157" t="str">
            <v>PNNEG</v>
          </cell>
          <cell r="K1157" t="str">
            <v>1113</v>
          </cell>
          <cell r="L1157" t="str">
            <v>NE-Papillion</v>
          </cell>
          <cell r="M1157" t="str">
            <v>NE</v>
          </cell>
          <cell r="N1157" t="str">
            <v>1138</v>
          </cell>
          <cell r="O1157" t="str">
            <v>Appliance Repair Technician</v>
          </cell>
          <cell r="P1157" t="str">
            <v>00</v>
          </cell>
          <cell r="Q1157" t="str">
            <v>Nonexempt</v>
          </cell>
          <cell r="R1157" t="str">
            <v>2005-02-14</v>
          </cell>
          <cell r="S1157" t="str">
            <v/>
          </cell>
          <cell r="T1157" t="str">
            <v>2005-02-14</v>
          </cell>
        </row>
        <row r="1158">
          <cell r="A1158" t="str">
            <v>Jackson,George A</v>
          </cell>
          <cell r="B1158" t="str">
            <v>009518</v>
          </cell>
          <cell r="C1158" t="str">
            <v>Full-Time</v>
          </cell>
          <cell r="D1158" t="str">
            <v>UCU</v>
          </cell>
          <cell r="E1158">
            <v>40</v>
          </cell>
          <cell r="F1158" t="str">
            <v>4186</v>
          </cell>
          <cell r="G1158" t="str">
            <v>Risk Assessment &amp; Audit Srvs</v>
          </cell>
          <cell r="H1158" t="str">
            <v>ESF</v>
          </cell>
          <cell r="I1158" t="str">
            <v>CP</v>
          </cell>
          <cell r="J1158" t="str">
            <v>AQLCP</v>
          </cell>
          <cell r="K1158" t="str">
            <v>1082</v>
          </cell>
          <cell r="L1158" t="str">
            <v>MO-Kansas City-W Ninth</v>
          </cell>
          <cell r="M1158" t="str">
            <v>MO</v>
          </cell>
          <cell r="N1158" t="str">
            <v>1038</v>
          </cell>
          <cell r="O1158" t="str">
            <v>Risk Assessment Mgt</v>
          </cell>
          <cell r="P1158" t="str">
            <v>00</v>
          </cell>
          <cell r="Q1158" t="str">
            <v>Exempt</v>
          </cell>
          <cell r="R1158" t="str">
            <v>2002-03-04</v>
          </cell>
          <cell r="S1158" t="str">
            <v/>
          </cell>
          <cell r="T1158" t="str">
            <v>2002-03-04</v>
          </cell>
        </row>
        <row r="1159">
          <cell r="A1159" t="str">
            <v>Jackson,James W</v>
          </cell>
          <cell r="B1159" t="str">
            <v>010013</v>
          </cell>
          <cell r="C1159" t="str">
            <v>Full-Time</v>
          </cell>
          <cell r="D1159" t="str">
            <v>UCU</v>
          </cell>
          <cell r="E1159">
            <v>40</v>
          </cell>
          <cell r="F1159" t="str">
            <v>5726</v>
          </cell>
          <cell r="G1159" t="str">
            <v>Customer Account Correspondenc</v>
          </cell>
          <cell r="H1159" t="str">
            <v>USU</v>
          </cell>
          <cell r="I1159" t="str">
            <v>CI</v>
          </cell>
          <cell r="J1159" t="str">
            <v>NETCO</v>
          </cell>
          <cell r="K1159" t="str">
            <v>1000</v>
          </cell>
          <cell r="L1159" t="str">
            <v>MO-Raytown</v>
          </cell>
          <cell r="M1159" t="str">
            <v>MO</v>
          </cell>
          <cell r="N1159" t="str">
            <v>1067</v>
          </cell>
          <cell r="O1159" t="str">
            <v>Assoc Cust Svc Acct Svcs I</v>
          </cell>
          <cell r="P1159" t="str">
            <v>00</v>
          </cell>
          <cell r="Q1159" t="str">
            <v>Nonexempt</v>
          </cell>
          <cell r="R1159" t="str">
            <v>2003-02-10</v>
          </cell>
          <cell r="S1159" t="str">
            <v/>
          </cell>
          <cell r="T1159" t="str">
            <v>2003-02-10</v>
          </cell>
        </row>
        <row r="1160">
          <cell r="A1160" t="str">
            <v>Jackson,Johnnie M</v>
          </cell>
          <cell r="B1160" t="str">
            <v>005494</v>
          </cell>
          <cell r="C1160" t="str">
            <v>Full-Time</v>
          </cell>
          <cell r="D1160" t="str">
            <v>UCU</v>
          </cell>
          <cell r="E1160">
            <v>40</v>
          </cell>
          <cell r="F1160" t="str">
            <v>5709</v>
          </cell>
          <cell r="G1160" t="str">
            <v>Remittance Processing</v>
          </cell>
          <cell r="H1160" t="str">
            <v>USU</v>
          </cell>
          <cell r="I1160" t="str">
            <v>CI</v>
          </cell>
          <cell r="J1160" t="str">
            <v>NETCO</v>
          </cell>
          <cell r="K1160" t="str">
            <v>1000</v>
          </cell>
          <cell r="L1160" t="str">
            <v>MO-Raytown</v>
          </cell>
          <cell r="M1160" t="str">
            <v>MO</v>
          </cell>
          <cell r="N1160" t="str">
            <v>1067</v>
          </cell>
          <cell r="O1160" t="str">
            <v>Assoc Cust Svc Acct Svcs I</v>
          </cell>
          <cell r="P1160" t="str">
            <v>00</v>
          </cell>
          <cell r="Q1160" t="str">
            <v>Nonexempt</v>
          </cell>
          <cell r="R1160" t="str">
            <v>1999-10-04</v>
          </cell>
          <cell r="S1160" t="str">
            <v/>
          </cell>
          <cell r="T1160" t="str">
            <v>1999-10-04</v>
          </cell>
        </row>
        <row r="1161">
          <cell r="A1161" t="str">
            <v>Jackson,Mia T</v>
          </cell>
          <cell r="B1161" t="str">
            <v>010016</v>
          </cell>
          <cell r="C1161" t="str">
            <v>Full-Time</v>
          </cell>
          <cell r="D1161" t="str">
            <v>UCU</v>
          </cell>
          <cell r="E1161">
            <v>40</v>
          </cell>
          <cell r="F1161" t="str">
            <v>5702</v>
          </cell>
          <cell r="G1161" t="str">
            <v>Customer Srv Ctr-Raytown</v>
          </cell>
          <cell r="H1161" t="str">
            <v>USU</v>
          </cell>
          <cell r="I1161" t="str">
            <v>CH</v>
          </cell>
          <cell r="J1161" t="str">
            <v>NETCO</v>
          </cell>
          <cell r="K1161" t="str">
            <v>1000</v>
          </cell>
          <cell r="L1161" t="str">
            <v>MO-Raytown</v>
          </cell>
          <cell r="M1161" t="str">
            <v>MO</v>
          </cell>
          <cell r="N1161" t="str">
            <v>1047</v>
          </cell>
          <cell r="O1161" t="str">
            <v>Customer Service Associate CC</v>
          </cell>
          <cell r="P1161" t="str">
            <v>00</v>
          </cell>
          <cell r="Q1161" t="str">
            <v>Nonexempt</v>
          </cell>
          <cell r="R1161" t="str">
            <v>2003-02-08</v>
          </cell>
          <cell r="S1161" t="str">
            <v/>
          </cell>
          <cell r="T1161" t="str">
            <v>2003-02-08</v>
          </cell>
        </row>
        <row r="1162">
          <cell r="A1162" t="str">
            <v>Jackson,Michael H</v>
          </cell>
          <cell r="B1162" t="str">
            <v>000204</v>
          </cell>
          <cell r="C1162" t="str">
            <v>Full-Time</v>
          </cell>
          <cell r="D1162" t="str">
            <v>UCU</v>
          </cell>
          <cell r="E1162">
            <v>40</v>
          </cell>
          <cell r="F1162" t="str">
            <v>5907</v>
          </cell>
          <cell r="G1162" t="str">
            <v>Lees Summit CS</v>
          </cell>
          <cell r="H1162" t="str">
            <v>USU</v>
          </cell>
          <cell r="I1162" t="str">
            <v>CS</v>
          </cell>
          <cell r="J1162" t="str">
            <v>MPMOE</v>
          </cell>
          <cell r="K1162" t="str">
            <v>1085</v>
          </cell>
          <cell r="L1162" t="str">
            <v>MO-Lee's Summit-SE Hamblen Rd</v>
          </cell>
          <cell r="M1162" t="str">
            <v>MO</v>
          </cell>
          <cell r="N1162" t="str">
            <v>3087</v>
          </cell>
          <cell r="O1162" t="str">
            <v>Operations Supv Field</v>
          </cell>
          <cell r="P1162" t="str">
            <v>00</v>
          </cell>
          <cell r="Q1162" t="str">
            <v>Exempt</v>
          </cell>
          <cell r="R1162" t="str">
            <v>1995-03-06</v>
          </cell>
          <cell r="S1162" t="str">
            <v/>
          </cell>
          <cell r="T1162" t="str">
            <v>1995-03-06</v>
          </cell>
        </row>
        <row r="1163">
          <cell r="A1163" t="str">
            <v>Jacobs,M Eilene</v>
          </cell>
          <cell r="B1163" t="str">
            <v>001689</v>
          </cell>
          <cell r="C1163" t="str">
            <v>Full-Time</v>
          </cell>
          <cell r="D1163" t="str">
            <v>UCU</v>
          </cell>
          <cell r="E1163">
            <v>40</v>
          </cell>
          <cell r="F1163" t="str">
            <v>5311</v>
          </cell>
          <cell r="G1163" t="str">
            <v>Southern KS Elec Network Ops</v>
          </cell>
          <cell r="H1163" t="str">
            <v>USU</v>
          </cell>
          <cell r="I1163" t="str">
            <v>OP</v>
          </cell>
          <cell r="J1163" t="str">
            <v>WPKSE</v>
          </cell>
          <cell r="K1163" t="str">
            <v>1037</v>
          </cell>
          <cell r="L1163" t="str">
            <v>KS-Harper</v>
          </cell>
          <cell r="M1163" t="str">
            <v>KS</v>
          </cell>
          <cell r="N1163" t="str">
            <v>1135</v>
          </cell>
          <cell r="O1163" t="str">
            <v>Customer Service Associate Fie</v>
          </cell>
          <cell r="P1163" t="str">
            <v>00</v>
          </cell>
          <cell r="Q1163" t="str">
            <v>Nonexempt</v>
          </cell>
          <cell r="R1163" t="str">
            <v>1986-05-19</v>
          </cell>
          <cell r="S1163" t="str">
            <v/>
          </cell>
          <cell r="T1163" t="str">
            <v>1986-05-19</v>
          </cell>
        </row>
        <row r="1164">
          <cell r="A1164" t="str">
            <v>Jacobson,Linda R</v>
          </cell>
          <cell r="B1164" t="str">
            <v>010042</v>
          </cell>
          <cell r="C1164" t="str">
            <v>Full-Time</v>
          </cell>
          <cell r="D1164" t="str">
            <v>UCU</v>
          </cell>
          <cell r="E1164">
            <v>40</v>
          </cell>
          <cell r="F1164" t="str">
            <v>5011</v>
          </cell>
          <cell r="G1164" t="str">
            <v>System Operations-CO</v>
          </cell>
          <cell r="H1164" t="str">
            <v>USU</v>
          </cell>
          <cell r="I1164" t="str">
            <v>TS</v>
          </cell>
          <cell r="J1164" t="str">
            <v>WPCOE</v>
          </cell>
          <cell r="K1164" t="str">
            <v>1011</v>
          </cell>
          <cell r="L1164" t="str">
            <v>CO-Pueblo-S Victoria Ave</v>
          </cell>
          <cell r="M1164" t="str">
            <v>CO</v>
          </cell>
          <cell r="N1164" t="str">
            <v>2919</v>
          </cell>
          <cell r="O1164" t="str">
            <v>Operations Coord Aquila Netwks</v>
          </cell>
          <cell r="P1164" t="str">
            <v>00</v>
          </cell>
          <cell r="Q1164" t="str">
            <v>Exempt</v>
          </cell>
          <cell r="R1164" t="str">
            <v>2003-03-24</v>
          </cell>
          <cell r="S1164" t="str">
            <v/>
          </cell>
          <cell r="T1164" t="str">
            <v>2003-03-24</v>
          </cell>
        </row>
        <row r="1165">
          <cell r="A1165" t="str">
            <v>Jahns,Patricia A</v>
          </cell>
          <cell r="B1165" t="str">
            <v>001305</v>
          </cell>
          <cell r="C1165" t="str">
            <v>Full-Time</v>
          </cell>
          <cell r="D1165" t="str">
            <v>UCU</v>
          </cell>
          <cell r="E1165">
            <v>40</v>
          </cell>
          <cell r="F1165" t="str">
            <v>5491</v>
          </cell>
          <cell r="G1165" t="str">
            <v>Metershop Small Volume</v>
          </cell>
          <cell r="H1165" t="str">
            <v>USU</v>
          </cell>
          <cell r="I1165" t="str">
            <v>OP</v>
          </cell>
          <cell r="J1165" t="str">
            <v>NETCO</v>
          </cell>
          <cell r="K1165" t="str">
            <v>1016</v>
          </cell>
          <cell r="L1165" t="str">
            <v>IA-Council Bluffs-31st Ave</v>
          </cell>
          <cell r="M1165" t="str">
            <v>IA</v>
          </cell>
          <cell r="N1165" t="str">
            <v>3108</v>
          </cell>
          <cell r="O1165" t="str">
            <v>Shop Measurement Tech (UN28)</v>
          </cell>
          <cell r="P1165" t="str">
            <v>28</v>
          </cell>
          <cell r="Q1165" t="str">
            <v>Nonexempt</v>
          </cell>
          <cell r="R1165" t="str">
            <v>1986-01-16</v>
          </cell>
          <cell r="S1165" t="str">
            <v/>
          </cell>
          <cell r="T1165" t="str">
            <v>1986-01-16</v>
          </cell>
        </row>
        <row r="1166">
          <cell r="A1166" t="str">
            <v>Jamison,Wendy M</v>
          </cell>
          <cell r="B1166" t="str">
            <v>009454</v>
          </cell>
          <cell r="C1166" t="str">
            <v>Full-Time</v>
          </cell>
          <cell r="D1166" t="str">
            <v>UCU</v>
          </cell>
          <cell r="E1166">
            <v>40</v>
          </cell>
          <cell r="F1166" t="str">
            <v>5559</v>
          </cell>
          <cell r="G1166" t="str">
            <v>Manager of Mtls-MO</v>
          </cell>
          <cell r="H1166" t="str">
            <v>USU</v>
          </cell>
          <cell r="I1166" t="str">
            <v>MM</v>
          </cell>
          <cell r="J1166" t="str">
            <v>NETCO</v>
          </cell>
          <cell r="K1166" t="str">
            <v>1082</v>
          </cell>
          <cell r="L1166" t="str">
            <v>MO-Kansas City-W Ninth</v>
          </cell>
          <cell r="M1166" t="str">
            <v>MO</v>
          </cell>
          <cell r="N1166" t="str">
            <v>3101</v>
          </cell>
          <cell r="O1166" t="str">
            <v>Negotiator</v>
          </cell>
          <cell r="P1166" t="str">
            <v>00</v>
          </cell>
          <cell r="Q1166" t="str">
            <v>Exempt</v>
          </cell>
          <cell r="R1166" t="str">
            <v>2002-01-21</v>
          </cell>
          <cell r="S1166" t="str">
            <v/>
          </cell>
          <cell r="T1166" t="str">
            <v>2002-01-21</v>
          </cell>
        </row>
        <row r="1167">
          <cell r="A1167" t="str">
            <v>Janke,Anna T</v>
          </cell>
          <cell r="B1167" t="str">
            <v>005422</v>
          </cell>
          <cell r="C1167" t="str">
            <v>Full-Time</v>
          </cell>
          <cell r="D1167" t="str">
            <v>UCU</v>
          </cell>
          <cell r="E1167">
            <v>40</v>
          </cell>
          <cell r="F1167" t="str">
            <v>5701</v>
          </cell>
          <cell r="G1167" t="str">
            <v>Cust Service Center-Lincoln</v>
          </cell>
          <cell r="H1167" t="str">
            <v>USU</v>
          </cell>
          <cell r="I1167" t="str">
            <v>CH</v>
          </cell>
          <cell r="J1167" t="str">
            <v>NETCO</v>
          </cell>
          <cell r="K1167" t="str">
            <v>1109</v>
          </cell>
          <cell r="L1167" t="str">
            <v>NE-Lincoln</v>
          </cell>
          <cell r="M1167" t="str">
            <v>NE</v>
          </cell>
          <cell r="N1167" t="str">
            <v>1629</v>
          </cell>
          <cell r="O1167" t="str">
            <v>Customer Serv Ctr Assoc (UN25)</v>
          </cell>
          <cell r="P1167" t="str">
            <v>25</v>
          </cell>
          <cell r="Q1167" t="str">
            <v>Nonexempt</v>
          </cell>
          <cell r="R1167" t="str">
            <v>1999-09-14</v>
          </cell>
          <cell r="S1167" t="str">
            <v/>
          </cell>
          <cell r="T1167" t="str">
            <v>1999-09-14</v>
          </cell>
        </row>
        <row r="1168">
          <cell r="A1168" t="str">
            <v>Janorschke,John J</v>
          </cell>
          <cell r="B1168" t="str">
            <v>008018</v>
          </cell>
          <cell r="C1168" t="str">
            <v>Full-Time</v>
          </cell>
          <cell r="D1168" t="str">
            <v>UCU</v>
          </cell>
          <cell r="E1168">
            <v>40</v>
          </cell>
          <cell r="F1168" t="str">
            <v>1060</v>
          </cell>
          <cell r="G1168" t="str">
            <v>Lake Road Common</v>
          </cell>
          <cell r="H1168" t="str">
            <v>USU</v>
          </cell>
          <cell r="I1168" t="str">
            <v>PS</v>
          </cell>
          <cell r="J1168" t="str">
            <v>SJMOE</v>
          </cell>
          <cell r="K1168" t="str">
            <v>1279</v>
          </cell>
          <cell r="L1168" t="str">
            <v>MO-St Joseph - Lake Road</v>
          </cell>
          <cell r="M1168" t="str">
            <v>MO</v>
          </cell>
          <cell r="N1168" t="str">
            <v>1896G</v>
          </cell>
          <cell r="O1168" t="str">
            <v>Engineer III Generation</v>
          </cell>
          <cell r="P1168" t="str">
            <v>00</v>
          </cell>
          <cell r="Q1168" t="str">
            <v>Exempt</v>
          </cell>
          <cell r="R1168" t="str">
            <v>1988-05-24</v>
          </cell>
          <cell r="S1168" t="str">
            <v/>
          </cell>
          <cell r="T1168" t="str">
            <v>1988-05-24</v>
          </cell>
        </row>
        <row r="1169">
          <cell r="A1169" t="str">
            <v>Janovec,Lowell B</v>
          </cell>
          <cell r="B1169" t="str">
            <v>001851</v>
          </cell>
          <cell r="C1169" t="str">
            <v>Full-Time</v>
          </cell>
          <cell r="D1169" t="str">
            <v>UCU</v>
          </cell>
          <cell r="E1169">
            <v>40</v>
          </cell>
          <cell r="F1169" t="str">
            <v>5775</v>
          </cell>
          <cell r="G1169" t="str">
            <v>NE North Region</v>
          </cell>
          <cell r="H1169" t="str">
            <v>USU</v>
          </cell>
          <cell r="I1169" t="str">
            <v>CS</v>
          </cell>
          <cell r="J1169" t="str">
            <v>PNNEG</v>
          </cell>
          <cell r="K1169" t="str">
            <v>1110</v>
          </cell>
          <cell r="L1169" t="str">
            <v>NE-Norfolk-S 7th St</v>
          </cell>
          <cell r="M1169" t="str">
            <v>NE</v>
          </cell>
          <cell r="N1169" t="str">
            <v>1602</v>
          </cell>
          <cell r="O1169" t="str">
            <v>Spec Service Tech (UN25)</v>
          </cell>
          <cell r="P1169" t="str">
            <v>25</v>
          </cell>
          <cell r="Q1169" t="str">
            <v>Nonexempt</v>
          </cell>
          <cell r="R1169" t="str">
            <v>1976-04-19</v>
          </cell>
          <cell r="S1169" t="str">
            <v/>
          </cell>
          <cell r="T1169" t="str">
            <v>1976-04-19</v>
          </cell>
        </row>
        <row r="1170">
          <cell r="A1170" t="str">
            <v>Jarosz,Kevin M</v>
          </cell>
          <cell r="B1170" t="str">
            <v>002255</v>
          </cell>
          <cell r="C1170" t="str">
            <v>Full-Time</v>
          </cell>
          <cell r="D1170" t="str">
            <v>UCU</v>
          </cell>
          <cell r="E1170">
            <v>40</v>
          </cell>
          <cell r="F1170" t="str">
            <v>5774</v>
          </cell>
          <cell r="G1170" t="str">
            <v>NE Omaha Region</v>
          </cell>
          <cell r="H1170" t="str">
            <v>USU</v>
          </cell>
          <cell r="I1170" t="str">
            <v>CS</v>
          </cell>
          <cell r="J1170" t="str">
            <v>PNNEG</v>
          </cell>
          <cell r="K1170" t="str">
            <v>1113</v>
          </cell>
          <cell r="L1170" t="str">
            <v>NE-Papillion</v>
          </cell>
          <cell r="M1170" t="str">
            <v>NE</v>
          </cell>
          <cell r="N1170" t="str">
            <v>3086</v>
          </cell>
          <cell r="O1170" t="str">
            <v>Operations Mgr</v>
          </cell>
          <cell r="P1170" t="str">
            <v>00</v>
          </cell>
          <cell r="Q1170" t="str">
            <v>Exempt</v>
          </cell>
          <cell r="R1170" t="str">
            <v>1988-12-01</v>
          </cell>
          <cell r="S1170" t="str">
            <v/>
          </cell>
          <cell r="T1170" t="str">
            <v>1988-12-01</v>
          </cell>
        </row>
        <row r="1171">
          <cell r="A1171" t="str">
            <v>Jarrett,Heather F</v>
          </cell>
          <cell r="B1171" t="str">
            <v>008019</v>
          </cell>
          <cell r="C1171" t="str">
            <v>Full-Time</v>
          </cell>
          <cell r="D1171" t="str">
            <v>UCU</v>
          </cell>
          <cell r="E1171">
            <v>40</v>
          </cell>
          <cell r="F1171" t="str">
            <v>5911</v>
          </cell>
          <cell r="G1171" t="str">
            <v>St Joseph CS</v>
          </cell>
          <cell r="H1171" t="str">
            <v>USU</v>
          </cell>
          <cell r="I1171" t="str">
            <v>CS</v>
          </cell>
          <cell r="J1171" t="str">
            <v>SJMOE</v>
          </cell>
          <cell r="K1171" t="str">
            <v>1278</v>
          </cell>
          <cell r="L1171" t="str">
            <v>MO-St Joseph - Atchison</v>
          </cell>
          <cell r="M1171" t="str">
            <v>MO</v>
          </cell>
          <cell r="N1171" t="str">
            <v>S9300</v>
          </cell>
          <cell r="O1171" t="str">
            <v>Meter Reader Thereafter</v>
          </cell>
          <cell r="P1171" t="str">
            <v>14</v>
          </cell>
          <cell r="Q1171" t="str">
            <v>Nonexempt</v>
          </cell>
          <cell r="R1171" t="str">
            <v>2000-01-31</v>
          </cell>
          <cell r="S1171" t="str">
            <v/>
          </cell>
          <cell r="T1171" t="str">
            <v>2000-01-31</v>
          </cell>
        </row>
        <row r="1172">
          <cell r="A1172" t="str">
            <v>Jarvis,Bradley K</v>
          </cell>
          <cell r="B1172" t="str">
            <v>010651</v>
          </cell>
          <cell r="C1172" t="str">
            <v>Full-Time</v>
          </cell>
          <cell r="D1172" t="str">
            <v>UCU</v>
          </cell>
          <cell r="E1172">
            <v>40</v>
          </cell>
          <cell r="F1172" t="str">
            <v>1060</v>
          </cell>
          <cell r="G1172" t="str">
            <v>Lake Road Common</v>
          </cell>
          <cell r="H1172" t="str">
            <v>USU</v>
          </cell>
          <cell r="I1172" t="str">
            <v>PS</v>
          </cell>
          <cell r="J1172" t="str">
            <v>SJMOE</v>
          </cell>
          <cell r="K1172" t="str">
            <v>1279</v>
          </cell>
          <cell r="L1172" t="str">
            <v>MO-St Joseph - Lake Road</v>
          </cell>
          <cell r="M1172" t="str">
            <v>MO</v>
          </cell>
          <cell r="N1172" t="str">
            <v>S0095</v>
          </cell>
          <cell r="O1172" t="str">
            <v>Coal Handler Grade 1</v>
          </cell>
          <cell r="P1172" t="str">
            <v>13</v>
          </cell>
          <cell r="Q1172" t="str">
            <v>Nonexempt</v>
          </cell>
          <cell r="R1172" t="str">
            <v>2005-01-17</v>
          </cell>
          <cell r="S1172" t="str">
            <v/>
          </cell>
          <cell r="T1172" t="str">
            <v>2005-01-17</v>
          </cell>
        </row>
        <row r="1173">
          <cell r="A1173" t="str">
            <v>Jaschen,Dave A</v>
          </cell>
          <cell r="B1173" t="str">
            <v>001675</v>
          </cell>
          <cell r="C1173" t="str">
            <v>Full-Time</v>
          </cell>
          <cell r="D1173" t="str">
            <v>UCU</v>
          </cell>
          <cell r="E1173">
            <v>40</v>
          </cell>
          <cell r="F1173" t="str">
            <v>5729</v>
          </cell>
          <cell r="G1173" t="str">
            <v>Iowa Decorah Cust Serv</v>
          </cell>
          <cell r="H1173" t="str">
            <v>USU</v>
          </cell>
          <cell r="I1173" t="str">
            <v>CS</v>
          </cell>
          <cell r="J1173" t="str">
            <v>PNIAG</v>
          </cell>
          <cell r="K1173" t="str">
            <v>1017</v>
          </cell>
          <cell r="L1173" t="str">
            <v>IA-Decorah</v>
          </cell>
          <cell r="M1173" t="str">
            <v>IA</v>
          </cell>
          <cell r="N1173" t="str">
            <v>3172</v>
          </cell>
          <cell r="O1173" t="str">
            <v>Sr Lead Operations</v>
          </cell>
          <cell r="P1173" t="str">
            <v>00</v>
          </cell>
          <cell r="Q1173" t="str">
            <v>Exempt</v>
          </cell>
          <cell r="R1173" t="str">
            <v>1971-11-01</v>
          </cell>
          <cell r="S1173" t="str">
            <v/>
          </cell>
          <cell r="T1173" t="str">
            <v>1971-11-01</v>
          </cell>
        </row>
        <row r="1174">
          <cell r="A1174" t="str">
            <v>Javernick,Karen M</v>
          </cell>
          <cell r="B1174" t="str">
            <v>000392</v>
          </cell>
          <cell r="C1174" t="str">
            <v>Full-Time</v>
          </cell>
          <cell r="D1174" t="str">
            <v>UCU</v>
          </cell>
          <cell r="E1174">
            <v>40</v>
          </cell>
          <cell r="F1174" t="str">
            <v>5306</v>
          </cell>
          <cell r="G1174" t="str">
            <v>Canon City Elec Network Ops</v>
          </cell>
          <cell r="H1174" t="str">
            <v>USU</v>
          </cell>
          <cell r="I1174" t="str">
            <v>OP</v>
          </cell>
          <cell r="J1174" t="str">
            <v>WPCOE</v>
          </cell>
          <cell r="K1174" t="str">
            <v>1004</v>
          </cell>
          <cell r="L1174" t="str">
            <v>CO-Canon City-Utility Dr</v>
          </cell>
          <cell r="M1174" t="str">
            <v>CO</v>
          </cell>
          <cell r="N1174" t="str">
            <v>1664</v>
          </cell>
          <cell r="O1174" t="str">
            <v>Customer Service Assoc (UN21)</v>
          </cell>
          <cell r="P1174" t="str">
            <v>21</v>
          </cell>
          <cell r="Q1174" t="str">
            <v>Nonexempt</v>
          </cell>
          <cell r="R1174" t="str">
            <v>1970-10-28</v>
          </cell>
          <cell r="S1174" t="str">
            <v/>
          </cell>
          <cell r="T1174" t="str">
            <v>1970-10-28</v>
          </cell>
        </row>
        <row r="1175">
          <cell r="A1175" t="str">
            <v>Javernick,Steven A</v>
          </cell>
          <cell r="B1175" t="str">
            <v>000426</v>
          </cell>
          <cell r="C1175" t="str">
            <v>Full-Time</v>
          </cell>
          <cell r="D1175" t="str">
            <v>UCU</v>
          </cell>
          <cell r="E1175">
            <v>40</v>
          </cell>
          <cell r="F1175" t="str">
            <v>1021</v>
          </cell>
          <cell r="G1175" t="str">
            <v>W.N. Clark-Canon City General</v>
          </cell>
          <cell r="H1175" t="str">
            <v>USU</v>
          </cell>
          <cell r="I1175" t="str">
            <v>PS</v>
          </cell>
          <cell r="J1175" t="str">
            <v>WPCOE</v>
          </cell>
          <cell r="K1175" t="str">
            <v>1002</v>
          </cell>
          <cell r="L1175" t="str">
            <v>CO-Canon City-W 50 Hwy</v>
          </cell>
          <cell r="M1175" t="str">
            <v>CO</v>
          </cell>
          <cell r="N1175" t="str">
            <v>2621</v>
          </cell>
          <cell r="O1175" t="str">
            <v>Operations Technician (UN 21)</v>
          </cell>
          <cell r="P1175" t="str">
            <v>21</v>
          </cell>
          <cell r="Q1175" t="str">
            <v>Nonexempt</v>
          </cell>
          <cell r="R1175" t="str">
            <v>1987-02-02</v>
          </cell>
          <cell r="S1175" t="str">
            <v/>
          </cell>
          <cell r="T1175" t="str">
            <v>1987-02-02</v>
          </cell>
        </row>
        <row r="1176">
          <cell r="A1176" t="str">
            <v>Jeffrey,Franklin J</v>
          </cell>
          <cell r="B1176" t="str">
            <v>001556</v>
          </cell>
          <cell r="C1176" t="str">
            <v>Full-Time</v>
          </cell>
          <cell r="D1176" t="str">
            <v>UCU</v>
          </cell>
          <cell r="E1176">
            <v>40</v>
          </cell>
          <cell r="F1176" t="str">
            <v>5732</v>
          </cell>
          <cell r="G1176" t="str">
            <v>Iowa Spencer</v>
          </cell>
          <cell r="H1176" t="str">
            <v>USU</v>
          </cell>
          <cell r="I1176" t="str">
            <v>CS</v>
          </cell>
          <cell r="J1176" t="str">
            <v>PNIAG</v>
          </cell>
          <cell r="K1176" t="str">
            <v>1024</v>
          </cell>
          <cell r="L1176" t="str">
            <v>IA-Spencer</v>
          </cell>
          <cell r="M1176" t="str">
            <v>IA</v>
          </cell>
          <cell r="N1176" t="str">
            <v>3107</v>
          </cell>
          <cell r="O1176" t="str">
            <v>Operations Technician (UN28)</v>
          </cell>
          <cell r="P1176" t="str">
            <v>28</v>
          </cell>
          <cell r="Q1176" t="str">
            <v>Nonexempt</v>
          </cell>
          <cell r="R1176" t="str">
            <v>1971-05-16</v>
          </cell>
          <cell r="S1176" t="str">
            <v/>
          </cell>
          <cell r="T1176" t="str">
            <v>1971-05-16</v>
          </cell>
        </row>
        <row r="1177">
          <cell r="A1177" t="str">
            <v>Jeffries,Jerry W</v>
          </cell>
          <cell r="B1177" t="str">
            <v>000822</v>
          </cell>
          <cell r="C1177" t="str">
            <v>Full-Time</v>
          </cell>
          <cell r="D1177" t="str">
            <v>UCU</v>
          </cell>
          <cell r="E1177">
            <v>40</v>
          </cell>
          <cell r="F1177" t="str">
            <v>1004</v>
          </cell>
          <cell r="G1177" t="str">
            <v>Greenwood - General</v>
          </cell>
          <cell r="H1177" t="str">
            <v>USU</v>
          </cell>
          <cell r="I1177" t="str">
            <v>PS</v>
          </cell>
          <cell r="J1177" t="str">
            <v>MPMOE</v>
          </cell>
          <cell r="K1177" t="str">
            <v>1079</v>
          </cell>
          <cell r="L1177" t="str">
            <v>MO-Greenwood</v>
          </cell>
          <cell r="M1177" t="str">
            <v>MO</v>
          </cell>
          <cell r="N1177" t="str">
            <v>U307</v>
          </cell>
          <cell r="O1177" t="str">
            <v>Comb Turbine Maint Operator</v>
          </cell>
          <cell r="P1177" t="str">
            <v>24</v>
          </cell>
          <cell r="Q1177" t="str">
            <v>Nonexempt</v>
          </cell>
          <cell r="R1177" t="str">
            <v>1979-06-12</v>
          </cell>
          <cell r="S1177" t="str">
            <v/>
          </cell>
          <cell r="T1177" t="str">
            <v>1979-06-12</v>
          </cell>
        </row>
        <row r="1178">
          <cell r="A1178" t="str">
            <v>Jenkins,Joe E</v>
          </cell>
          <cell r="B1178" t="str">
            <v>002825</v>
          </cell>
          <cell r="C1178" t="str">
            <v>Full-Time</v>
          </cell>
          <cell r="D1178" t="str">
            <v>UCU</v>
          </cell>
          <cell r="E1178">
            <v>40</v>
          </cell>
          <cell r="F1178" t="str">
            <v>4090</v>
          </cell>
          <cell r="G1178" t="str">
            <v>Environmental</v>
          </cell>
          <cell r="H1178" t="str">
            <v>ESF</v>
          </cell>
          <cell r="I1178" t="str">
            <v>EN</v>
          </cell>
          <cell r="J1178" t="str">
            <v>AQLCP</v>
          </cell>
          <cell r="K1178" t="str">
            <v>1011</v>
          </cell>
          <cell r="L1178" t="str">
            <v>CO-Pueblo-S Victoria Ave</v>
          </cell>
          <cell r="M1178" t="str">
            <v>CO</v>
          </cell>
          <cell r="N1178" t="str">
            <v>1180</v>
          </cell>
          <cell r="O1178" t="str">
            <v>Environmental Professional II</v>
          </cell>
          <cell r="P1178" t="str">
            <v>00</v>
          </cell>
          <cell r="Q1178" t="str">
            <v>Exempt</v>
          </cell>
          <cell r="R1178" t="str">
            <v>1993-09-13</v>
          </cell>
          <cell r="S1178" t="str">
            <v/>
          </cell>
          <cell r="T1178" t="str">
            <v>1993-09-13</v>
          </cell>
        </row>
        <row r="1179">
          <cell r="A1179" t="str">
            <v>Jennings,Kitty A</v>
          </cell>
          <cell r="B1179" t="str">
            <v>010153</v>
          </cell>
          <cell r="C1179" t="str">
            <v>Full-Time</v>
          </cell>
          <cell r="D1179" t="str">
            <v>UCU</v>
          </cell>
          <cell r="E1179">
            <v>40</v>
          </cell>
          <cell r="F1179" t="str">
            <v>5557</v>
          </cell>
          <cell r="G1179" t="str">
            <v>Materials Mgmt-MO MPS</v>
          </cell>
          <cell r="H1179" t="str">
            <v>USU</v>
          </cell>
          <cell r="I1179" t="str">
            <v>MM</v>
          </cell>
          <cell r="J1179" t="str">
            <v>NETCO</v>
          </cell>
          <cell r="K1179" t="str">
            <v>1074</v>
          </cell>
          <cell r="L1179" t="str">
            <v>MO-Belton</v>
          </cell>
          <cell r="M1179" t="str">
            <v>MO</v>
          </cell>
          <cell r="N1179" t="str">
            <v>2871</v>
          </cell>
          <cell r="O1179" t="str">
            <v>Sr Storekeeper</v>
          </cell>
          <cell r="P1179" t="str">
            <v>00</v>
          </cell>
          <cell r="Q1179" t="str">
            <v>Nonexempt</v>
          </cell>
          <cell r="R1179" t="str">
            <v>2003-07-31</v>
          </cell>
          <cell r="S1179" t="str">
            <v/>
          </cell>
          <cell r="T1179" t="str">
            <v>2003-07-31</v>
          </cell>
        </row>
        <row r="1180">
          <cell r="A1180" t="str">
            <v>Jennings,Lana S</v>
          </cell>
          <cell r="B1180" t="str">
            <v>006102</v>
          </cell>
          <cell r="C1180" t="str">
            <v>Full-Time</v>
          </cell>
          <cell r="D1180" t="str">
            <v>UCU</v>
          </cell>
          <cell r="E1180">
            <v>40</v>
          </cell>
          <cell r="F1180" t="str">
            <v>4035</v>
          </cell>
          <cell r="G1180" t="str">
            <v>Chief Financial Officer</v>
          </cell>
          <cell r="H1180" t="str">
            <v>ESF</v>
          </cell>
          <cell r="I1180" t="str">
            <v>SM</v>
          </cell>
          <cell r="J1180" t="str">
            <v>AQLCP</v>
          </cell>
          <cell r="K1180" t="str">
            <v>1082</v>
          </cell>
          <cell r="L1180" t="str">
            <v>MO-Kansas City-W Ninth</v>
          </cell>
          <cell r="M1180" t="str">
            <v>MO</v>
          </cell>
          <cell r="N1180" t="str">
            <v>2127</v>
          </cell>
          <cell r="O1180" t="str">
            <v>Executive Admin Assistant</v>
          </cell>
          <cell r="P1180" t="str">
            <v>00</v>
          </cell>
          <cell r="Q1180" t="str">
            <v>Nonexempt</v>
          </cell>
          <cell r="R1180" t="str">
            <v>2000-07-03</v>
          </cell>
          <cell r="S1180" t="str">
            <v>2006-05-30</v>
          </cell>
          <cell r="T1180" t="str">
            <v>2000-07-03</v>
          </cell>
        </row>
        <row r="1181">
          <cell r="A1181" t="str">
            <v>Jennings,Susan R</v>
          </cell>
          <cell r="B1181" t="str">
            <v>002936</v>
          </cell>
          <cell r="C1181" t="str">
            <v>Full-Time</v>
          </cell>
          <cell r="D1181" t="str">
            <v>UCU</v>
          </cell>
          <cell r="E1181">
            <v>40</v>
          </cell>
          <cell r="F1181" t="str">
            <v>5716</v>
          </cell>
          <cell r="G1181" t="str">
            <v>Field Resources Center-Raytown</v>
          </cell>
          <cell r="H1181" t="str">
            <v>USU</v>
          </cell>
          <cell r="I1181" t="str">
            <v>FR</v>
          </cell>
          <cell r="J1181" t="str">
            <v>NETCO</v>
          </cell>
          <cell r="K1181" t="str">
            <v>1000</v>
          </cell>
          <cell r="L1181" t="str">
            <v>MO-Raytown</v>
          </cell>
          <cell r="M1181" t="str">
            <v>MO</v>
          </cell>
          <cell r="N1181" t="str">
            <v>1145</v>
          </cell>
          <cell r="O1181" t="str">
            <v>Field Resource Planner</v>
          </cell>
          <cell r="P1181" t="str">
            <v>00</v>
          </cell>
          <cell r="Q1181" t="str">
            <v>Exempt</v>
          </cell>
          <cell r="R1181" t="str">
            <v>1985-12-02</v>
          </cell>
          <cell r="S1181" t="str">
            <v>1989-01-30</v>
          </cell>
          <cell r="T1181" t="str">
            <v>1989-01-30</v>
          </cell>
        </row>
        <row r="1182">
          <cell r="A1182" t="str">
            <v>Jensen,Bessie A</v>
          </cell>
          <cell r="B1182" t="str">
            <v>001432</v>
          </cell>
          <cell r="C1182" t="str">
            <v>Full-Time</v>
          </cell>
          <cell r="D1182" t="str">
            <v>UCU</v>
          </cell>
          <cell r="E1182">
            <v>40</v>
          </cell>
          <cell r="F1182" t="str">
            <v>5701</v>
          </cell>
          <cell r="G1182" t="str">
            <v>Cust Service Center-Lincoln</v>
          </cell>
          <cell r="H1182" t="str">
            <v>USU</v>
          </cell>
          <cell r="I1182" t="str">
            <v>CH</v>
          </cell>
          <cell r="J1182" t="str">
            <v>NETCO</v>
          </cell>
          <cell r="K1182" t="str">
            <v>1109</v>
          </cell>
          <cell r="L1182" t="str">
            <v>NE-Lincoln</v>
          </cell>
          <cell r="M1182" t="str">
            <v>NE</v>
          </cell>
          <cell r="N1182" t="str">
            <v>1629</v>
          </cell>
          <cell r="O1182" t="str">
            <v>Customer Serv Ctr Assoc (UN25)</v>
          </cell>
          <cell r="P1182" t="str">
            <v>25</v>
          </cell>
          <cell r="Q1182" t="str">
            <v>Nonexempt</v>
          </cell>
          <cell r="R1182" t="str">
            <v>1979-01-23</v>
          </cell>
          <cell r="S1182" t="str">
            <v/>
          </cell>
          <cell r="T1182" t="str">
            <v>1979-01-23</v>
          </cell>
        </row>
        <row r="1183">
          <cell r="A1183" t="str">
            <v>Jensen,Marie R</v>
          </cell>
          <cell r="B1183" t="str">
            <v>007860</v>
          </cell>
          <cell r="C1183" t="str">
            <v>Full-Time</v>
          </cell>
          <cell r="D1183" t="str">
            <v>UCU</v>
          </cell>
          <cell r="E1183">
            <v>40</v>
          </cell>
          <cell r="F1183" t="str">
            <v>1060</v>
          </cell>
          <cell r="G1183" t="str">
            <v>Lake Road Common</v>
          </cell>
          <cell r="H1183" t="str">
            <v>USU</v>
          </cell>
          <cell r="I1183" t="str">
            <v>PS</v>
          </cell>
          <cell r="J1183" t="str">
            <v>SJMOE</v>
          </cell>
          <cell r="K1183" t="str">
            <v>1279</v>
          </cell>
          <cell r="L1183" t="str">
            <v>MO-St Joseph - Lake Road</v>
          </cell>
          <cell r="M1183" t="str">
            <v>MO</v>
          </cell>
          <cell r="N1183" t="str">
            <v>S5915</v>
          </cell>
          <cell r="O1183" t="str">
            <v>Stores Clerk</v>
          </cell>
          <cell r="P1183" t="str">
            <v>13</v>
          </cell>
          <cell r="Q1183" t="str">
            <v>Nonexempt</v>
          </cell>
          <cell r="R1183" t="str">
            <v>1989-05-15</v>
          </cell>
          <cell r="S1183" t="str">
            <v/>
          </cell>
          <cell r="T1183" t="str">
            <v>1989-05-15</v>
          </cell>
        </row>
        <row r="1184">
          <cell r="A1184" t="str">
            <v>Jenson,Marty L</v>
          </cell>
          <cell r="B1184" t="str">
            <v>007732</v>
          </cell>
          <cell r="C1184" t="str">
            <v>Full-Time</v>
          </cell>
          <cell r="D1184" t="str">
            <v>UCU</v>
          </cell>
          <cell r="E1184">
            <v>40</v>
          </cell>
          <cell r="F1184" t="str">
            <v>4031</v>
          </cell>
          <cell r="G1184" t="str">
            <v>Gen Counsel &amp; Corp Secretary</v>
          </cell>
          <cell r="H1184" t="str">
            <v>ESF</v>
          </cell>
          <cell r="I1184" t="str">
            <v>SM</v>
          </cell>
          <cell r="J1184" t="str">
            <v>AQLCP</v>
          </cell>
          <cell r="K1184" t="str">
            <v>1082</v>
          </cell>
          <cell r="L1184" t="str">
            <v>MO-Kansas City-W Ninth</v>
          </cell>
          <cell r="M1184" t="str">
            <v>MO</v>
          </cell>
          <cell r="N1184" t="str">
            <v>3144</v>
          </cell>
          <cell r="O1184" t="str">
            <v>Assoc Attorney</v>
          </cell>
          <cell r="P1184" t="str">
            <v>00</v>
          </cell>
          <cell r="Q1184" t="str">
            <v>Exempt</v>
          </cell>
          <cell r="R1184" t="str">
            <v>2000-10-31</v>
          </cell>
          <cell r="S1184" t="str">
            <v/>
          </cell>
          <cell r="T1184" t="str">
            <v>2000-10-31</v>
          </cell>
        </row>
        <row r="1185">
          <cell r="A1185" t="str">
            <v>Jesser,Larry M</v>
          </cell>
          <cell r="B1185" t="str">
            <v>000317</v>
          </cell>
          <cell r="C1185" t="str">
            <v>Full-Time</v>
          </cell>
          <cell r="D1185" t="str">
            <v>UCU</v>
          </cell>
          <cell r="E1185">
            <v>40</v>
          </cell>
          <cell r="F1185" t="str">
            <v>5372</v>
          </cell>
          <cell r="G1185" t="str">
            <v>CO Substation Maintenance</v>
          </cell>
          <cell r="H1185" t="str">
            <v>USU</v>
          </cell>
          <cell r="I1185" t="str">
            <v>OP</v>
          </cell>
          <cell r="J1185" t="str">
            <v>WPCOE</v>
          </cell>
          <cell r="K1185" t="str">
            <v>1011</v>
          </cell>
          <cell r="L1185" t="str">
            <v>CO-Pueblo-S Victoria Ave</v>
          </cell>
          <cell r="M1185" t="str">
            <v>CO</v>
          </cell>
          <cell r="N1185" t="str">
            <v>1685</v>
          </cell>
          <cell r="O1185" t="str">
            <v>Electrician Prod Elec (UN21)</v>
          </cell>
          <cell r="P1185" t="str">
            <v>21</v>
          </cell>
          <cell r="Q1185" t="str">
            <v>Nonexempt</v>
          </cell>
          <cell r="R1185" t="str">
            <v>1968-03-13</v>
          </cell>
          <cell r="S1185" t="str">
            <v/>
          </cell>
          <cell r="T1185" t="str">
            <v>1968-03-13</v>
          </cell>
        </row>
        <row r="1186">
          <cell r="A1186" t="str">
            <v>Jimerson,Marc C</v>
          </cell>
          <cell r="B1186" t="str">
            <v>004084</v>
          </cell>
          <cell r="C1186" t="str">
            <v>Full-Time</v>
          </cell>
          <cell r="D1186" t="str">
            <v>UCU</v>
          </cell>
          <cell r="E1186">
            <v>40</v>
          </cell>
          <cell r="F1186" t="str">
            <v>6173</v>
          </cell>
          <cell r="G1186" t="str">
            <v>MN Gas VP HQ</v>
          </cell>
          <cell r="H1186" t="str">
            <v>USU</v>
          </cell>
          <cell r="I1186" t="str">
            <v>CC</v>
          </cell>
          <cell r="J1186" t="str">
            <v>NETCO</v>
          </cell>
          <cell r="K1186" t="str">
            <v>1069</v>
          </cell>
          <cell r="L1186" t="str">
            <v>MN-Rosemount</v>
          </cell>
          <cell r="M1186" t="str">
            <v>MN</v>
          </cell>
          <cell r="N1186" t="str">
            <v>3074F</v>
          </cell>
          <cell r="O1186" t="str">
            <v>Mgr External Affairs</v>
          </cell>
          <cell r="P1186" t="str">
            <v>00</v>
          </cell>
          <cell r="Q1186" t="str">
            <v>Exempt</v>
          </cell>
          <cell r="R1186" t="str">
            <v>1988-02-05</v>
          </cell>
          <cell r="S1186" t="str">
            <v>2003-11-24</v>
          </cell>
          <cell r="T1186" t="str">
            <v>1988-11-23</v>
          </cell>
        </row>
        <row r="1187">
          <cell r="A1187" t="str">
            <v>Jobes,Sharon S</v>
          </cell>
          <cell r="B1187" t="str">
            <v>000429</v>
          </cell>
          <cell r="C1187" t="str">
            <v>Full-Time</v>
          </cell>
          <cell r="D1187" t="str">
            <v>UCU</v>
          </cell>
          <cell r="E1187">
            <v>40</v>
          </cell>
          <cell r="F1187" t="str">
            <v>5869</v>
          </cell>
          <cell r="G1187" t="str">
            <v>Customer Support</v>
          </cell>
          <cell r="H1187" t="str">
            <v>USU</v>
          </cell>
          <cell r="I1187" t="str">
            <v>CS</v>
          </cell>
          <cell r="J1187" t="str">
            <v>WPCOE</v>
          </cell>
          <cell r="K1187" t="str">
            <v>1011</v>
          </cell>
          <cell r="L1187" t="str">
            <v>CO-Pueblo-S Victoria Ave</v>
          </cell>
          <cell r="M1187" t="str">
            <v>CO</v>
          </cell>
          <cell r="N1187" t="str">
            <v>1664</v>
          </cell>
          <cell r="O1187" t="str">
            <v>Customer Service Assoc (UN21)</v>
          </cell>
          <cell r="P1187" t="str">
            <v>21</v>
          </cell>
          <cell r="Q1187" t="str">
            <v>Nonexempt</v>
          </cell>
          <cell r="R1187" t="str">
            <v>1987-08-24</v>
          </cell>
          <cell r="S1187" t="str">
            <v/>
          </cell>
          <cell r="T1187" t="str">
            <v>1987-08-24</v>
          </cell>
        </row>
        <row r="1188">
          <cell r="A1188" t="str">
            <v>Johanns,Michael C</v>
          </cell>
          <cell r="B1188" t="str">
            <v>001967</v>
          </cell>
          <cell r="C1188" t="str">
            <v>Full-Time</v>
          </cell>
          <cell r="D1188" t="str">
            <v>UCU</v>
          </cell>
          <cell r="E1188">
            <v>40</v>
          </cell>
          <cell r="F1188" t="str">
            <v>5832</v>
          </cell>
          <cell r="G1188" t="str">
            <v>Rochester</v>
          </cell>
          <cell r="H1188" t="str">
            <v>USU</v>
          </cell>
          <cell r="I1188" t="str">
            <v>CS</v>
          </cell>
          <cell r="J1188" t="str">
            <v>PNMNG</v>
          </cell>
          <cell r="K1188" t="str">
            <v>1064</v>
          </cell>
          <cell r="L1188" t="str">
            <v>MN-Kasson</v>
          </cell>
          <cell r="M1188" t="str">
            <v>MN</v>
          </cell>
          <cell r="N1188" t="str">
            <v>1138</v>
          </cell>
          <cell r="O1188" t="str">
            <v>Appliance Repair Technician</v>
          </cell>
          <cell r="P1188" t="str">
            <v>00</v>
          </cell>
          <cell r="Q1188" t="str">
            <v>Nonexempt</v>
          </cell>
          <cell r="R1188" t="str">
            <v>1989-02-16</v>
          </cell>
          <cell r="S1188" t="str">
            <v/>
          </cell>
          <cell r="T1188" t="str">
            <v>1989-02-16</v>
          </cell>
        </row>
        <row r="1189">
          <cell r="A1189" t="str">
            <v>Johnsen,Lucas K</v>
          </cell>
          <cell r="B1189" t="str">
            <v>010536</v>
          </cell>
          <cell r="C1189" t="str">
            <v>Full-Time</v>
          </cell>
          <cell r="D1189" t="str">
            <v>UCU</v>
          </cell>
          <cell r="E1189">
            <v>40</v>
          </cell>
          <cell r="F1189" t="str">
            <v>5339</v>
          </cell>
          <cell r="G1189" t="str">
            <v>Platte City Elec Network Ops</v>
          </cell>
          <cell r="H1189" t="str">
            <v>USU</v>
          </cell>
          <cell r="I1189" t="str">
            <v>OP</v>
          </cell>
          <cell r="J1189" t="str">
            <v>MPMOE</v>
          </cell>
          <cell r="K1189" t="str">
            <v>1091</v>
          </cell>
          <cell r="L1189" t="str">
            <v>MO-Platte City</v>
          </cell>
          <cell r="M1189" t="str">
            <v>MO</v>
          </cell>
          <cell r="N1189" t="str">
            <v>U2106</v>
          </cell>
          <cell r="O1189" t="str">
            <v>Appren Lineman 6th 6mo</v>
          </cell>
          <cell r="P1189" t="str">
            <v>24</v>
          </cell>
          <cell r="Q1189" t="str">
            <v>Nonexempt</v>
          </cell>
          <cell r="R1189" t="str">
            <v>2004-08-23</v>
          </cell>
          <cell r="S1189" t="str">
            <v/>
          </cell>
          <cell r="T1189" t="str">
            <v>2004-08-23</v>
          </cell>
        </row>
        <row r="1190">
          <cell r="A1190" t="str">
            <v>Johnson,Angeles M</v>
          </cell>
          <cell r="B1190" t="str">
            <v>010354</v>
          </cell>
          <cell r="C1190" t="str">
            <v>Full-Time</v>
          </cell>
          <cell r="D1190" t="str">
            <v>UCU</v>
          </cell>
          <cell r="E1190">
            <v>40</v>
          </cell>
          <cell r="F1190" t="str">
            <v>5702</v>
          </cell>
          <cell r="G1190" t="str">
            <v>Customer Srv Ctr-Raytown</v>
          </cell>
          <cell r="H1190" t="str">
            <v>USU</v>
          </cell>
          <cell r="I1190" t="str">
            <v>CH</v>
          </cell>
          <cell r="J1190" t="str">
            <v>NETCO</v>
          </cell>
          <cell r="K1190" t="str">
            <v>1000</v>
          </cell>
          <cell r="L1190" t="str">
            <v>MO-Raytown</v>
          </cell>
          <cell r="M1190" t="str">
            <v>MO</v>
          </cell>
          <cell r="N1190" t="str">
            <v>3154</v>
          </cell>
          <cell r="O1190" t="str">
            <v>Customer Resolution Specialist</v>
          </cell>
          <cell r="P1190" t="str">
            <v>00</v>
          </cell>
          <cell r="Q1190" t="str">
            <v>Nonexempt</v>
          </cell>
          <cell r="R1190" t="str">
            <v>2004-02-16</v>
          </cell>
          <cell r="S1190" t="str">
            <v/>
          </cell>
          <cell r="T1190" t="str">
            <v>2004-02-16</v>
          </cell>
        </row>
        <row r="1191">
          <cell r="A1191" t="str">
            <v>Johnson,Cassandra A</v>
          </cell>
          <cell r="B1191" t="str">
            <v>010012</v>
          </cell>
          <cell r="C1191" t="str">
            <v>Full-Time</v>
          </cell>
          <cell r="D1191" t="str">
            <v>UCU</v>
          </cell>
          <cell r="E1191">
            <v>40</v>
          </cell>
          <cell r="F1191" t="str">
            <v>5702</v>
          </cell>
          <cell r="G1191" t="str">
            <v>Customer Srv Ctr-Raytown</v>
          </cell>
          <cell r="H1191" t="str">
            <v>USU</v>
          </cell>
          <cell r="I1191" t="str">
            <v>CH</v>
          </cell>
          <cell r="J1191" t="str">
            <v>NETCO</v>
          </cell>
          <cell r="K1191" t="str">
            <v>1000</v>
          </cell>
          <cell r="L1191" t="str">
            <v>MO-Raytown</v>
          </cell>
          <cell r="M1191" t="str">
            <v>MO</v>
          </cell>
          <cell r="N1191" t="str">
            <v>1047</v>
          </cell>
          <cell r="O1191" t="str">
            <v>Customer Service Associate CC</v>
          </cell>
          <cell r="P1191" t="str">
            <v>00</v>
          </cell>
          <cell r="Q1191" t="str">
            <v>Nonexempt</v>
          </cell>
          <cell r="R1191" t="str">
            <v>2003-02-08</v>
          </cell>
          <cell r="S1191" t="str">
            <v/>
          </cell>
          <cell r="T1191" t="str">
            <v>2003-02-08</v>
          </cell>
        </row>
        <row r="1192">
          <cell r="A1192" t="str">
            <v>Johnson,Christine</v>
          </cell>
          <cell r="B1192" t="str">
            <v>002754</v>
          </cell>
          <cell r="C1192" t="str">
            <v>Full-Time</v>
          </cell>
          <cell r="D1192" t="str">
            <v>UCU</v>
          </cell>
          <cell r="E1192">
            <v>40</v>
          </cell>
          <cell r="F1192" t="str">
            <v>4175</v>
          </cell>
          <cell r="G1192" t="str">
            <v>Disbursements</v>
          </cell>
          <cell r="H1192" t="str">
            <v>ESF</v>
          </cell>
          <cell r="I1192" t="str">
            <v>AT</v>
          </cell>
          <cell r="J1192" t="str">
            <v>AQLCP</v>
          </cell>
          <cell r="K1192" t="str">
            <v>1082</v>
          </cell>
          <cell r="L1192" t="str">
            <v>MO-Kansas City-W Ninth</v>
          </cell>
          <cell r="M1192" t="str">
            <v>MO</v>
          </cell>
          <cell r="N1192" t="str">
            <v>1022</v>
          </cell>
          <cell r="O1192" t="str">
            <v>Sr Accounting Clerk</v>
          </cell>
          <cell r="P1192" t="str">
            <v>00</v>
          </cell>
          <cell r="Q1192" t="str">
            <v>Nonexempt</v>
          </cell>
          <cell r="R1192" t="str">
            <v>1974-03-18</v>
          </cell>
          <cell r="S1192" t="str">
            <v/>
          </cell>
          <cell r="T1192" t="str">
            <v>1974-03-18</v>
          </cell>
        </row>
        <row r="1193">
          <cell r="A1193" t="str">
            <v>Johnson,Constance R</v>
          </cell>
          <cell r="B1193" t="str">
            <v>009421</v>
          </cell>
          <cell r="C1193" t="str">
            <v>Full-Time</v>
          </cell>
          <cell r="D1193" t="str">
            <v>UCU</v>
          </cell>
          <cell r="E1193">
            <v>40</v>
          </cell>
          <cell r="F1193" t="str">
            <v>6360</v>
          </cell>
          <cell r="G1193" t="str">
            <v>IT Cust Serv Applications</v>
          </cell>
          <cell r="H1193" t="str">
            <v>USU</v>
          </cell>
          <cell r="I1193" t="str">
            <v>IT</v>
          </cell>
          <cell r="J1193" t="str">
            <v>NETCO</v>
          </cell>
          <cell r="K1193" t="str">
            <v>1143</v>
          </cell>
          <cell r="L1193" t="str">
            <v>NE-Omaha-Capitol Ave</v>
          </cell>
          <cell r="M1193" t="str">
            <v>NE</v>
          </cell>
          <cell r="N1193" t="str">
            <v>1446</v>
          </cell>
          <cell r="O1193" t="str">
            <v>Sr Systems Analyst</v>
          </cell>
          <cell r="P1193" t="str">
            <v>00</v>
          </cell>
          <cell r="Q1193" t="str">
            <v>Exempt</v>
          </cell>
          <cell r="R1193" t="str">
            <v>2002-01-07</v>
          </cell>
          <cell r="S1193" t="str">
            <v/>
          </cell>
          <cell r="T1193" t="str">
            <v>2002-01-07</v>
          </cell>
        </row>
        <row r="1194">
          <cell r="A1194" t="str">
            <v>Johnson,Gregory S</v>
          </cell>
          <cell r="B1194" t="str">
            <v>002165</v>
          </cell>
          <cell r="C1194" t="str">
            <v>Full-Time</v>
          </cell>
          <cell r="D1194" t="str">
            <v>UCU</v>
          </cell>
          <cell r="E1194">
            <v>40</v>
          </cell>
          <cell r="F1194" t="str">
            <v>5715</v>
          </cell>
          <cell r="G1194" t="str">
            <v>Field Resources Center-Lincoln</v>
          </cell>
          <cell r="H1194" t="str">
            <v>USU</v>
          </cell>
          <cell r="I1194" t="str">
            <v>FR</v>
          </cell>
          <cell r="J1194" t="str">
            <v>NETCO</v>
          </cell>
          <cell r="K1194" t="str">
            <v>1109</v>
          </cell>
          <cell r="L1194" t="str">
            <v>NE-Lincoln</v>
          </cell>
          <cell r="M1194" t="str">
            <v>NE</v>
          </cell>
          <cell r="N1194" t="str">
            <v>2868</v>
          </cell>
          <cell r="O1194" t="str">
            <v>Supv Field Resource Center</v>
          </cell>
          <cell r="P1194" t="str">
            <v>00</v>
          </cell>
          <cell r="Q1194" t="str">
            <v>Exempt</v>
          </cell>
          <cell r="R1194" t="str">
            <v>1996-10-16</v>
          </cell>
          <cell r="S1194" t="str">
            <v/>
          </cell>
          <cell r="T1194" t="str">
            <v>1996-10-16</v>
          </cell>
        </row>
        <row r="1195">
          <cell r="A1195" t="str">
            <v>Johnson,Jeffrey C</v>
          </cell>
          <cell r="B1195" t="str">
            <v>010756</v>
          </cell>
          <cell r="C1195" t="str">
            <v>Full-Time</v>
          </cell>
          <cell r="D1195" t="str">
            <v>UCU</v>
          </cell>
          <cell r="E1195">
            <v>40</v>
          </cell>
          <cell r="F1195" t="str">
            <v>5387</v>
          </cell>
          <cell r="G1195" t="str">
            <v>Liberal Gas Field Svcs</v>
          </cell>
          <cell r="H1195" t="str">
            <v>USU</v>
          </cell>
          <cell r="I1195" t="str">
            <v>OP</v>
          </cell>
          <cell r="J1195" t="str">
            <v>PNKSG</v>
          </cell>
          <cell r="K1195" t="str">
            <v>1306</v>
          </cell>
          <cell r="L1195" t="str">
            <v>KS-Liberal-General Welch</v>
          </cell>
          <cell r="M1195" t="str">
            <v>KS</v>
          </cell>
          <cell r="N1195" t="str">
            <v>1529</v>
          </cell>
          <cell r="O1195" t="str">
            <v>Utility Service Technician</v>
          </cell>
          <cell r="P1195" t="str">
            <v>00</v>
          </cell>
          <cell r="Q1195" t="str">
            <v>Nonexempt</v>
          </cell>
          <cell r="R1195" t="str">
            <v>2005-05-02</v>
          </cell>
          <cell r="S1195" t="str">
            <v/>
          </cell>
          <cell r="T1195" t="str">
            <v>2005-05-02</v>
          </cell>
        </row>
        <row r="1196">
          <cell r="A1196" t="str">
            <v>Johnson,Jennifer R</v>
          </cell>
          <cell r="B1196" t="str">
            <v>010370</v>
          </cell>
          <cell r="C1196" t="str">
            <v>Full-Time</v>
          </cell>
          <cell r="D1196" t="str">
            <v>UCU</v>
          </cell>
          <cell r="E1196">
            <v>40</v>
          </cell>
          <cell r="F1196" t="str">
            <v>5702</v>
          </cell>
          <cell r="G1196" t="str">
            <v>Customer Srv Ctr-Raytown</v>
          </cell>
          <cell r="H1196" t="str">
            <v>USU</v>
          </cell>
          <cell r="I1196" t="str">
            <v>CH</v>
          </cell>
          <cell r="J1196" t="str">
            <v>NETCO</v>
          </cell>
          <cell r="K1196" t="str">
            <v>1000</v>
          </cell>
          <cell r="L1196" t="str">
            <v>MO-Raytown</v>
          </cell>
          <cell r="M1196" t="str">
            <v>MO</v>
          </cell>
          <cell r="N1196" t="str">
            <v>1047</v>
          </cell>
          <cell r="O1196" t="str">
            <v>Customer Service Associate CC</v>
          </cell>
          <cell r="P1196" t="str">
            <v>00</v>
          </cell>
          <cell r="Q1196" t="str">
            <v>Nonexempt</v>
          </cell>
          <cell r="R1196" t="str">
            <v>2004-02-16</v>
          </cell>
          <cell r="S1196" t="str">
            <v/>
          </cell>
          <cell r="T1196" t="str">
            <v>2004-02-16</v>
          </cell>
        </row>
        <row r="1197">
          <cell r="A1197" t="str">
            <v>Johnson,Jennifer S</v>
          </cell>
          <cell r="B1197" t="str">
            <v>002081</v>
          </cell>
          <cell r="C1197" t="str">
            <v>Full-Time</v>
          </cell>
          <cell r="D1197" t="str">
            <v>UCU</v>
          </cell>
          <cell r="E1197">
            <v>40</v>
          </cell>
          <cell r="F1197" t="str">
            <v>5715</v>
          </cell>
          <cell r="G1197" t="str">
            <v>Field Resources Center-Lincoln</v>
          </cell>
          <cell r="H1197" t="str">
            <v>USU</v>
          </cell>
          <cell r="I1197" t="str">
            <v>FR</v>
          </cell>
          <cell r="J1197" t="str">
            <v>NETCO</v>
          </cell>
          <cell r="K1197" t="str">
            <v>1109</v>
          </cell>
          <cell r="L1197" t="str">
            <v>NE-Lincoln</v>
          </cell>
          <cell r="M1197" t="str">
            <v>NE</v>
          </cell>
          <cell r="N1197" t="str">
            <v>1145</v>
          </cell>
          <cell r="O1197" t="str">
            <v>Field Resource Planner</v>
          </cell>
          <cell r="P1197" t="str">
            <v>00</v>
          </cell>
          <cell r="Q1197" t="str">
            <v>Exempt</v>
          </cell>
          <cell r="R1197" t="str">
            <v>1982-09-20</v>
          </cell>
          <cell r="S1197" t="str">
            <v/>
          </cell>
          <cell r="T1197" t="str">
            <v>1983-11-07</v>
          </cell>
        </row>
        <row r="1198">
          <cell r="A1198" t="str">
            <v>Johnson,Jim D</v>
          </cell>
          <cell r="B1198" t="str">
            <v>000982</v>
          </cell>
          <cell r="C1198" t="str">
            <v>Full-Time</v>
          </cell>
          <cell r="D1198" t="str">
            <v>UCU</v>
          </cell>
          <cell r="E1198">
            <v>40</v>
          </cell>
          <cell r="F1198" t="str">
            <v>5336</v>
          </cell>
          <cell r="G1198" t="str">
            <v>Blue Springs 2 Elec Netwrk Ops</v>
          </cell>
          <cell r="H1198" t="str">
            <v>USU</v>
          </cell>
          <cell r="I1198" t="str">
            <v>OP</v>
          </cell>
          <cell r="J1198" t="str">
            <v>MPMOE</v>
          </cell>
          <cell r="K1198" t="str">
            <v>1075</v>
          </cell>
          <cell r="L1198" t="str">
            <v>MO-Blue Springs</v>
          </cell>
          <cell r="M1198" t="str">
            <v>MO</v>
          </cell>
          <cell r="N1198" t="str">
            <v>U213</v>
          </cell>
          <cell r="O1198" t="str">
            <v>Spc Combo Lineman Svcmn</v>
          </cell>
          <cell r="P1198" t="str">
            <v>24</v>
          </cell>
          <cell r="Q1198" t="str">
            <v>Nonexempt</v>
          </cell>
          <cell r="R1198" t="str">
            <v>1987-03-09</v>
          </cell>
          <cell r="S1198" t="str">
            <v/>
          </cell>
          <cell r="T1198" t="str">
            <v>1987-03-09</v>
          </cell>
        </row>
        <row r="1199">
          <cell r="A1199" t="str">
            <v>Johnson,Joseph D</v>
          </cell>
          <cell r="B1199" t="str">
            <v>008231</v>
          </cell>
          <cell r="C1199" t="str">
            <v>Full-Time</v>
          </cell>
          <cell r="D1199" t="str">
            <v>UCU</v>
          </cell>
          <cell r="E1199">
            <v>40</v>
          </cell>
          <cell r="F1199" t="str">
            <v>5557</v>
          </cell>
          <cell r="G1199" t="str">
            <v>Materials Mgmt-MO MPS</v>
          </cell>
          <cell r="H1199" t="str">
            <v>USU</v>
          </cell>
          <cell r="I1199" t="str">
            <v>MM</v>
          </cell>
          <cell r="J1199" t="str">
            <v>NETCO</v>
          </cell>
          <cell r="K1199" t="str">
            <v>1075</v>
          </cell>
          <cell r="L1199" t="str">
            <v>MO-Blue Springs</v>
          </cell>
          <cell r="M1199" t="str">
            <v>MO</v>
          </cell>
          <cell r="N1199" t="str">
            <v>1524</v>
          </cell>
          <cell r="O1199" t="str">
            <v>Storekeeper</v>
          </cell>
          <cell r="P1199" t="str">
            <v>00</v>
          </cell>
          <cell r="Q1199" t="str">
            <v>Nonexempt</v>
          </cell>
          <cell r="R1199" t="str">
            <v>2001-02-19</v>
          </cell>
          <cell r="S1199" t="str">
            <v/>
          </cell>
          <cell r="T1199" t="str">
            <v>2001-02-19</v>
          </cell>
        </row>
        <row r="1200">
          <cell r="A1200" t="str">
            <v>Johnson,Judy A</v>
          </cell>
          <cell r="B1200" t="str">
            <v>001551</v>
          </cell>
          <cell r="C1200" t="str">
            <v>Full-Time</v>
          </cell>
          <cell r="D1200" t="str">
            <v>UCU</v>
          </cell>
          <cell r="E1200">
            <v>40</v>
          </cell>
          <cell r="F1200" t="str">
            <v>5775</v>
          </cell>
          <cell r="G1200" t="str">
            <v>NE North Region</v>
          </cell>
          <cell r="H1200" t="str">
            <v>USU</v>
          </cell>
          <cell r="I1200" t="str">
            <v>CS</v>
          </cell>
          <cell r="J1200" t="str">
            <v>PNNEG</v>
          </cell>
          <cell r="K1200" t="str">
            <v>1162</v>
          </cell>
          <cell r="L1200" t="str">
            <v>NE-Norfolk-Norfolk Ave</v>
          </cell>
          <cell r="M1200" t="str">
            <v>NE</v>
          </cell>
          <cell r="N1200" t="str">
            <v>1628</v>
          </cell>
          <cell r="O1200" t="str">
            <v>Customer Service Support (UN25</v>
          </cell>
          <cell r="P1200" t="str">
            <v>25</v>
          </cell>
          <cell r="Q1200" t="str">
            <v>Nonexempt</v>
          </cell>
          <cell r="R1200" t="str">
            <v>1980-07-01</v>
          </cell>
          <cell r="S1200" t="str">
            <v/>
          </cell>
          <cell r="T1200" t="str">
            <v>1980-07-01</v>
          </cell>
        </row>
        <row r="1201">
          <cell r="A1201" t="str">
            <v>Johnson,Kevin D</v>
          </cell>
          <cell r="B1201" t="str">
            <v>001883</v>
          </cell>
          <cell r="C1201" t="str">
            <v>Full-Time</v>
          </cell>
          <cell r="D1201" t="str">
            <v>UCU</v>
          </cell>
          <cell r="E1201">
            <v>40</v>
          </cell>
          <cell r="F1201" t="str">
            <v>6134</v>
          </cell>
          <cell r="G1201" t="str">
            <v>Process Improvement</v>
          </cell>
          <cell r="H1201" t="str">
            <v>USU</v>
          </cell>
          <cell r="I1201" t="str">
            <v>OP</v>
          </cell>
          <cell r="J1201" t="str">
            <v>NETCO</v>
          </cell>
          <cell r="K1201" t="str">
            <v>1011</v>
          </cell>
          <cell r="L1201" t="str">
            <v>CO-Pueblo-S Victoria Ave</v>
          </cell>
          <cell r="M1201" t="str">
            <v>CO</v>
          </cell>
          <cell r="N1201" t="str">
            <v>3182</v>
          </cell>
          <cell r="O1201" t="str">
            <v>Master Black Belt</v>
          </cell>
          <cell r="P1201" t="str">
            <v>00</v>
          </cell>
          <cell r="Q1201" t="str">
            <v>Exempt</v>
          </cell>
          <cell r="R1201" t="str">
            <v>1983-03-01</v>
          </cell>
          <cell r="S1201" t="str">
            <v/>
          </cell>
          <cell r="T1201" t="str">
            <v>1983-03-01</v>
          </cell>
        </row>
        <row r="1202">
          <cell r="A1202" t="str">
            <v>Johnson,Kimberly L</v>
          </cell>
          <cell r="B1202" t="str">
            <v>003567</v>
          </cell>
          <cell r="C1202" t="str">
            <v>Full-Time</v>
          </cell>
          <cell r="D1202" t="str">
            <v>UCU</v>
          </cell>
          <cell r="E1202">
            <v>40</v>
          </cell>
          <cell r="F1202" t="str">
            <v>5702</v>
          </cell>
          <cell r="G1202" t="str">
            <v>Customer Srv Ctr-Raytown</v>
          </cell>
          <cell r="H1202" t="str">
            <v>USU</v>
          </cell>
          <cell r="I1202" t="str">
            <v>CH</v>
          </cell>
          <cell r="J1202" t="str">
            <v>NETCO</v>
          </cell>
          <cell r="K1202" t="str">
            <v>1000</v>
          </cell>
          <cell r="L1202" t="str">
            <v>MO-Raytown</v>
          </cell>
          <cell r="M1202" t="str">
            <v>MO</v>
          </cell>
          <cell r="N1202" t="str">
            <v>3154</v>
          </cell>
          <cell r="O1202" t="str">
            <v>Customer Resolution Specialist</v>
          </cell>
          <cell r="P1202" t="str">
            <v>00</v>
          </cell>
          <cell r="Q1202" t="str">
            <v>Nonexempt</v>
          </cell>
          <cell r="R1202" t="str">
            <v>1988-03-14</v>
          </cell>
          <cell r="S1202" t="str">
            <v/>
          </cell>
          <cell r="T1202" t="str">
            <v>1988-03-14</v>
          </cell>
        </row>
        <row r="1203">
          <cell r="A1203" t="str">
            <v>Johnson,Marcus T</v>
          </cell>
          <cell r="B1203" t="str">
            <v>010467</v>
          </cell>
          <cell r="C1203" t="str">
            <v>Full-Time</v>
          </cell>
          <cell r="D1203" t="str">
            <v>UCU</v>
          </cell>
          <cell r="E1203">
            <v>40</v>
          </cell>
          <cell r="F1203" t="str">
            <v>5702</v>
          </cell>
          <cell r="G1203" t="str">
            <v>Customer Srv Ctr-Raytown</v>
          </cell>
          <cell r="H1203" t="str">
            <v>USU</v>
          </cell>
          <cell r="I1203" t="str">
            <v>CH</v>
          </cell>
          <cell r="J1203" t="str">
            <v>NETCO</v>
          </cell>
          <cell r="K1203" t="str">
            <v>1000</v>
          </cell>
          <cell r="L1203" t="str">
            <v>MO-Raytown</v>
          </cell>
          <cell r="M1203" t="str">
            <v>MO</v>
          </cell>
          <cell r="N1203" t="str">
            <v>1047</v>
          </cell>
          <cell r="O1203" t="str">
            <v>Customer Service Associate CC</v>
          </cell>
          <cell r="P1203" t="str">
            <v>00</v>
          </cell>
          <cell r="Q1203" t="str">
            <v>Nonexempt</v>
          </cell>
          <cell r="R1203" t="str">
            <v>2004-06-21</v>
          </cell>
          <cell r="S1203" t="str">
            <v/>
          </cell>
          <cell r="T1203" t="str">
            <v>2004-06-21</v>
          </cell>
        </row>
        <row r="1204">
          <cell r="A1204" t="str">
            <v>Johnson,Michael K</v>
          </cell>
          <cell r="B1204" t="str">
            <v>002059</v>
          </cell>
          <cell r="C1204" t="str">
            <v>Full-Time</v>
          </cell>
          <cell r="D1204" t="str">
            <v>UCU</v>
          </cell>
          <cell r="E1204">
            <v>40</v>
          </cell>
          <cell r="F1204" t="str">
            <v>5822</v>
          </cell>
          <cell r="G1204" t="str">
            <v>Bemidji</v>
          </cell>
          <cell r="H1204" t="str">
            <v>USU</v>
          </cell>
          <cell r="I1204" t="str">
            <v>CS</v>
          </cell>
          <cell r="J1204" t="str">
            <v>PNMNG</v>
          </cell>
          <cell r="K1204" t="str">
            <v>1059</v>
          </cell>
          <cell r="L1204" t="str">
            <v>MN-Detroit Lakes</v>
          </cell>
          <cell r="M1204" t="str">
            <v>MN</v>
          </cell>
          <cell r="N1204" t="str">
            <v>1138</v>
          </cell>
          <cell r="O1204" t="str">
            <v>Appliance Repair Technician</v>
          </cell>
          <cell r="P1204" t="str">
            <v>00</v>
          </cell>
          <cell r="Q1204" t="str">
            <v>Nonexempt</v>
          </cell>
          <cell r="R1204" t="str">
            <v>1989-08-16</v>
          </cell>
          <cell r="S1204" t="str">
            <v/>
          </cell>
          <cell r="T1204" t="str">
            <v>1989-08-16</v>
          </cell>
        </row>
        <row r="1205">
          <cell r="A1205" t="str">
            <v>Johnson,Monte D</v>
          </cell>
          <cell r="B1205" t="str">
            <v>007862</v>
          </cell>
          <cell r="C1205" t="str">
            <v>Full-Time</v>
          </cell>
          <cell r="D1205" t="str">
            <v>UCU</v>
          </cell>
          <cell r="E1205">
            <v>40</v>
          </cell>
          <cell r="F1205" t="str">
            <v>1060</v>
          </cell>
          <cell r="G1205" t="str">
            <v>Lake Road Common</v>
          </cell>
          <cell r="H1205" t="str">
            <v>USU</v>
          </cell>
          <cell r="I1205" t="str">
            <v>PS</v>
          </cell>
          <cell r="J1205" t="str">
            <v>SJMOE</v>
          </cell>
          <cell r="K1205" t="str">
            <v>1279</v>
          </cell>
          <cell r="L1205" t="str">
            <v>MO-St Joseph - Lake Road</v>
          </cell>
          <cell r="M1205" t="str">
            <v>MO</v>
          </cell>
          <cell r="N1205" t="str">
            <v>S2034</v>
          </cell>
          <cell r="O1205" t="str">
            <v>Building Services Journeyman</v>
          </cell>
          <cell r="P1205" t="str">
            <v>13</v>
          </cell>
          <cell r="Q1205" t="str">
            <v>Nonexempt</v>
          </cell>
          <cell r="R1205" t="str">
            <v>1987-08-05</v>
          </cell>
          <cell r="S1205" t="str">
            <v/>
          </cell>
          <cell r="T1205" t="str">
            <v>1987-08-05</v>
          </cell>
        </row>
        <row r="1206">
          <cell r="A1206" t="str">
            <v>Johnson,Paul J</v>
          </cell>
          <cell r="B1206" t="str">
            <v>002067</v>
          </cell>
          <cell r="C1206" t="str">
            <v>Full-Time</v>
          </cell>
          <cell r="D1206" t="str">
            <v>UCU</v>
          </cell>
          <cell r="E1206">
            <v>40</v>
          </cell>
          <cell r="F1206" t="str">
            <v>5771</v>
          </cell>
          <cell r="G1206" t="str">
            <v>NE Lincoln Region</v>
          </cell>
          <cell r="H1206" t="str">
            <v>USU</v>
          </cell>
          <cell r="I1206" t="str">
            <v>CS</v>
          </cell>
          <cell r="J1206" t="str">
            <v>PNNEG</v>
          </cell>
          <cell r="K1206" t="str">
            <v>1109</v>
          </cell>
          <cell r="L1206" t="str">
            <v>NE-Lincoln</v>
          </cell>
          <cell r="M1206" t="str">
            <v>NE</v>
          </cell>
          <cell r="N1206" t="str">
            <v>3087</v>
          </cell>
          <cell r="O1206" t="str">
            <v>Operations Supv Field</v>
          </cell>
          <cell r="P1206" t="str">
            <v>00</v>
          </cell>
          <cell r="Q1206" t="str">
            <v>Exempt</v>
          </cell>
          <cell r="R1206" t="str">
            <v>1989-12-18</v>
          </cell>
          <cell r="S1206" t="str">
            <v>2005-07-05</v>
          </cell>
          <cell r="T1206" t="str">
            <v>1992-07-04</v>
          </cell>
        </row>
        <row r="1207">
          <cell r="A1207" t="str">
            <v>Johnson,Robert T</v>
          </cell>
          <cell r="B1207" t="str">
            <v>001101</v>
          </cell>
          <cell r="C1207" t="str">
            <v>Full-Time</v>
          </cell>
          <cell r="D1207" t="str">
            <v>UCU</v>
          </cell>
          <cell r="E1207">
            <v>40</v>
          </cell>
          <cell r="F1207" t="str">
            <v>5340</v>
          </cell>
          <cell r="G1207" t="str">
            <v>Liberty Elec Network Ops</v>
          </cell>
          <cell r="H1207" t="str">
            <v>USU</v>
          </cell>
          <cell r="I1207" t="str">
            <v>OP</v>
          </cell>
          <cell r="J1207" t="str">
            <v>MPMOE</v>
          </cell>
          <cell r="K1207" t="str">
            <v>1084</v>
          </cell>
          <cell r="L1207" t="str">
            <v>MO-Liberty</v>
          </cell>
          <cell r="M1207" t="str">
            <v>MO</v>
          </cell>
          <cell r="N1207" t="str">
            <v>U206</v>
          </cell>
          <cell r="O1207" t="str">
            <v>Line Foreman</v>
          </cell>
          <cell r="P1207" t="str">
            <v>24</v>
          </cell>
          <cell r="Q1207" t="str">
            <v>Nonexempt</v>
          </cell>
          <cell r="R1207" t="str">
            <v>1988-01-04</v>
          </cell>
          <cell r="S1207" t="str">
            <v/>
          </cell>
          <cell r="T1207" t="str">
            <v>1988-01-04</v>
          </cell>
        </row>
        <row r="1208">
          <cell r="A1208" t="str">
            <v>Johnson,Ronald W</v>
          </cell>
          <cell r="B1208" t="str">
            <v>003694</v>
          </cell>
          <cell r="C1208" t="str">
            <v>Full-Time</v>
          </cell>
          <cell r="D1208" t="str">
            <v>UCU</v>
          </cell>
          <cell r="E1208">
            <v>40</v>
          </cell>
          <cell r="F1208" t="str">
            <v>5383</v>
          </cell>
          <cell r="G1208" t="str">
            <v>Lawrence Gas Field Svcs</v>
          </cell>
          <cell r="H1208" t="str">
            <v>USU</v>
          </cell>
          <cell r="I1208" t="str">
            <v>OP</v>
          </cell>
          <cell r="J1208" t="str">
            <v>PNKSG</v>
          </cell>
          <cell r="K1208" t="str">
            <v>1234</v>
          </cell>
          <cell r="L1208" t="str">
            <v>KS-Lawrence-E 9th</v>
          </cell>
          <cell r="M1208" t="str">
            <v>KS</v>
          </cell>
          <cell r="N1208" t="str">
            <v>1720</v>
          </cell>
          <cell r="O1208" t="str">
            <v>Service Person Appli (UN11)</v>
          </cell>
          <cell r="P1208" t="str">
            <v>11</v>
          </cell>
          <cell r="Q1208" t="str">
            <v>Nonexempt</v>
          </cell>
          <cell r="R1208" t="str">
            <v>1978-05-31</v>
          </cell>
          <cell r="S1208" t="str">
            <v/>
          </cell>
          <cell r="T1208" t="str">
            <v>1978-05-31</v>
          </cell>
        </row>
        <row r="1209">
          <cell r="A1209" t="str">
            <v>Johnson,Tommy R</v>
          </cell>
          <cell r="B1209" t="str">
            <v>003695</v>
          </cell>
          <cell r="C1209" t="str">
            <v>Full-Time</v>
          </cell>
          <cell r="D1209" t="str">
            <v>UCU</v>
          </cell>
          <cell r="E1209">
            <v>40</v>
          </cell>
          <cell r="F1209" t="str">
            <v>5383</v>
          </cell>
          <cell r="G1209" t="str">
            <v>Lawrence Gas Field Svcs</v>
          </cell>
          <cell r="H1209" t="str">
            <v>USU</v>
          </cell>
          <cell r="I1209" t="str">
            <v>OP</v>
          </cell>
          <cell r="J1209" t="str">
            <v>PNKSG</v>
          </cell>
          <cell r="K1209" t="str">
            <v>1234</v>
          </cell>
          <cell r="L1209" t="str">
            <v>KS-Lawrence-E 9th</v>
          </cell>
          <cell r="M1209" t="str">
            <v>KS</v>
          </cell>
          <cell r="N1209" t="str">
            <v>3087</v>
          </cell>
          <cell r="O1209" t="str">
            <v>Operations Supv Field</v>
          </cell>
          <cell r="P1209" t="str">
            <v>00</v>
          </cell>
          <cell r="Q1209" t="str">
            <v>Exempt</v>
          </cell>
          <cell r="R1209" t="str">
            <v>1981-10-12</v>
          </cell>
          <cell r="S1209" t="str">
            <v/>
          </cell>
          <cell r="T1209" t="str">
            <v>1981-10-12</v>
          </cell>
        </row>
        <row r="1210">
          <cell r="A1210" t="str">
            <v>Johnson,Tracy W</v>
          </cell>
          <cell r="B1210" t="str">
            <v>001062</v>
          </cell>
          <cell r="C1210" t="str">
            <v>Full-Time</v>
          </cell>
          <cell r="D1210" t="str">
            <v>UCU</v>
          </cell>
          <cell r="E1210">
            <v>40</v>
          </cell>
          <cell r="F1210" t="str">
            <v>5367</v>
          </cell>
          <cell r="G1210" t="str">
            <v>Warrensburg Meter Shop</v>
          </cell>
          <cell r="H1210" t="str">
            <v>USU</v>
          </cell>
          <cell r="I1210" t="str">
            <v>OP</v>
          </cell>
          <cell r="J1210" t="str">
            <v>MPMOE</v>
          </cell>
          <cell r="K1210" t="str">
            <v>1097</v>
          </cell>
          <cell r="L1210" t="str">
            <v>MO-Warrensburg</v>
          </cell>
          <cell r="M1210" t="str">
            <v>MO</v>
          </cell>
          <cell r="N1210" t="str">
            <v>U254</v>
          </cell>
          <cell r="O1210" t="str">
            <v>General Shop Foreman</v>
          </cell>
          <cell r="P1210" t="str">
            <v>24</v>
          </cell>
          <cell r="Q1210" t="str">
            <v>Nonexempt</v>
          </cell>
          <cell r="R1210" t="str">
            <v>1985-12-31</v>
          </cell>
          <cell r="S1210" t="str">
            <v/>
          </cell>
          <cell r="T1210" t="str">
            <v>1985-12-31</v>
          </cell>
        </row>
        <row r="1211">
          <cell r="A1211" t="str">
            <v>Jones,Aubrey W</v>
          </cell>
          <cell r="B1211" t="str">
            <v>010744</v>
          </cell>
          <cell r="C1211" t="str">
            <v>Full-Time</v>
          </cell>
          <cell r="D1211" t="str">
            <v>UCU</v>
          </cell>
          <cell r="E1211">
            <v>40</v>
          </cell>
          <cell r="F1211" t="str">
            <v>6364</v>
          </cell>
          <cell r="G1211" t="str">
            <v>IT Server/Storage Desktop Infr</v>
          </cell>
          <cell r="H1211" t="str">
            <v>USU</v>
          </cell>
          <cell r="I1211" t="str">
            <v>IT</v>
          </cell>
          <cell r="J1211" t="str">
            <v>NETCO</v>
          </cell>
          <cell r="K1211" t="str">
            <v>1082</v>
          </cell>
          <cell r="L1211" t="str">
            <v>MO-Kansas City-W Ninth</v>
          </cell>
          <cell r="M1211" t="str">
            <v>MO</v>
          </cell>
          <cell r="N1211" t="str">
            <v>2749</v>
          </cell>
          <cell r="O1211" t="str">
            <v>Systems Engineer</v>
          </cell>
          <cell r="P1211" t="str">
            <v>00</v>
          </cell>
          <cell r="Q1211" t="str">
            <v>Exempt</v>
          </cell>
          <cell r="R1211" t="str">
            <v>2005-04-25</v>
          </cell>
          <cell r="S1211" t="str">
            <v/>
          </cell>
          <cell r="T1211" t="str">
            <v>2005-04-25</v>
          </cell>
        </row>
        <row r="1212">
          <cell r="A1212" t="str">
            <v>Jones,Caleb L</v>
          </cell>
          <cell r="B1212" t="str">
            <v>010990</v>
          </cell>
          <cell r="C1212" t="str">
            <v>Full-Time</v>
          </cell>
          <cell r="D1212" t="str">
            <v>UCU</v>
          </cell>
          <cell r="E1212">
            <v>40</v>
          </cell>
          <cell r="F1212" t="str">
            <v>5335</v>
          </cell>
          <cell r="G1212" t="str">
            <v>Blue Springs 1 Elec Netwrk Ops</v>
          </cell>
          <cell r="H1212" t="str">
            <v>USU</v>
          </cell>
          <cell r="I1212" t="str">
            <v>OP</v>
          </cell>
          <cell r="J1212" t="str">
            <v>MPMOE</v>
          </cell>
          <cell r="K1212" t="str">
            <v>1075</v>
          </cell>
          <cell r="L1212" t="str">
            <v>MO-Blue Springs</v>
          </cell>
          <cell r="M1212" t="str">
            <v>MO</v>
          </cell>
          <cell r="N1212" t="str">
            <v>U208</v>
          </cell>
          <cell r="O1212" t="str">
            <v>Journeyman Lineman</v>
          </cell>
          <cell r="P1212" t="str">
            <v>24</v>
          </cell>
          <cell r="Q1212" t="str">
            <v>Nonexempt</v>
          </cell>
          <cell r="R1212" t="str">
            <v>2006-03-13</v>
          </cell>
          <cell r="S1212" t="str">
            <v/>
          </cell>
          <cell r="T1212" t="str">
            <v>2006-03-13</v>
          </cell>
        </row>
        <row r="1213">
          <cell r="A1213" t="str">
            <v>Jones,Daniel R</v>
          </cell>
          <cell r="B1213" t="str">
            <v>010610</v>
          </cell>
          <cell r="C1213" t="str">
            <v>Full-Time</v>
          </cell>
          <cell r="D1213" t="str">
            <v>UCU</v>
          </cell>
          <cell r="E1213">
            <v>40</v>
          </cell>
          <cell r="F1213" t="str">
            <v>6162</v>
          </cell>
          <cell r="G1213" t="str">
            <v>PS Engr/Generations Svcs</v>
          </cell>
          <cell r="H1213" t="str">
            <v>USU</v>
          </cell>
          <cell r="I1213" t="str">
            <v>PS</v>
          </cell>
          <cell r="J1213" t="str">
            <v>NETCO</v>
          </cell>
          <cell r="K1213" t="str">
            <v>1000</v>
          </cell>
          <cell r="L1213" t="str">
            <v>MO-Raytown</v>
          </cell>
          <cell r="M1213" t="str">
            <v>MO</v>
          </cell>
          <cell r="N1213" t="str">
            <v>2145</v>
          </cell>
          <cell r="O1213" t="str">
            <v>Supervisory Engineer</v>
          </cell>
          <cell r="P1213" t="str">
            <v>00</v>
          </cell>
          <cell r="Q1213" t="str">
            <v>Exempt</v>
          </cell>
          <cell r="R1213" t="str">
            <v>2004-11-01</v>
          </cell>
          <cell r="S1213" t="str">
            <v/>
          </cell>
          <cell r="T1213" t="str">
            <v>2004-11-01</v>
          </cell>
        </row>
        <row r="1214">
          <cell r="A1214" t="str">
            <v>Jones,David A</v>
          </cell>
          <cell r="B1214" t="str">
            <v>001055</v>
          </cell>
          <cell r="C1214" t="str">
            <v>Full-Time</v>
          </cell>
          <cell r="D1214" t="str">
            <v>UCU</v>
          </cell>
          <cell r="E1214">
            <v>40</v>
          </cell>
          <cell r="F1214" t="str">
            <v>5334</v>
          </cell>
          <cell r="G1214" t="str">
            <v>Lee's Summit 2 Elec Netwrk Ops</v>
          </cell>
          <cell r="H1214" t="str">
            <v>USU</v>
          </cell>
          <cell r="I1214" t="str">
            <v>OP</v>
          </cell>
          <cell r="J1214" t="str">
            <v>MPMOE</v>
          </cell>
          <cell r="K1214" t="str">
            <v>1085</v>
          </cell>
          <cell r="L1214" t="str">
            <v>MO-Lee's Summit-SE Hamblen Rd</v>
          </cell>
          <cell r="M1214" t="str">
            <v>MO</v>
          </cell>
          <cell r="N1214" t="str">
            <v>U2712</v>
          </cell>
          <cell r="O1214" t="str">
            <v>Tree Trim Comb Ditch Opr</v>
          </cell>
          <cell r="P1214" t="str">
            <v>24</v>
          </cell>
          <cell r="Q1214" t="str">
            <v>Nonexempt</v>
          </cell>
          <cell r="R1214" t="str">
            <v>1989-09-19</v>
          </cell>
          <cell r="S1214" t="str">
            <v/>
          </cell>
          <cell r="T1214" t="str">
            <v>1989-09-19</v>
          </cell>
        </row>
        <row r="1215">
          <cell r="A1215" t="str">
            <v>Jones,G T</v>
          </cell>
          <cell r="B1215" t="str">
            <v>010909</v>
          </cell>
          <cell r="C1215" t="str">
            <v>Full-Time</v>
          </cell>
          <cell r="D1215" t="str">
            <v>UCU</v>
          </cell>
          <cell r="E1215">
            <v>40</v>
          </cell>
          <cell r="F1215" t="str">
            <v>5732</v>
          </cell>
          <cell r="G1215" t="str">
            <v>Iowa Spencer</v>
          </cell>
          <cell r="H1215" t="str">
            <v>USU</v>
          </cell>
          <cell r="I1215" t="str">
            <v>CS</v>
          </cell>
          <cell r="J1215" t="str">
            <v>PNIAG</v>
          </cell>
          <cell r="K1215" t="str">
            <v>1024</v>
          </cell>
          <cell r="L1215" t="str">
            <v>IA-Spencer</v>
          </cell>
          <cell r="M1215" t="str">
            <v>IA</v>
          </cell>
          <cell r="N1215" t="str">
            <v>3171</v>
          </cell>
          <cell r="O1215" t="str">
            <v>Service Technician (UN28)</v>
          </cell>
          <cell r="P1215" t="str">
            <v>28</v>
          </cell>
          <cell r="Q1215" t="str">
            <v>Nonexempt</v>
          </cell>
          <cell r="R1215" t="str">
            <v>2005-09-22</v>
          </cell>
          <cell r="S1215" t="str">
            <v/>
          </cell>
          <cell r="T1215" t="str">
            <v>2005-09-22</v>
          </cell>
        </row>
        <row r="1216">
          <cell r="A1216" t="str">
            <v>Jones,Kara J</v>
          </cell>
          <cell r="B1216" t="str">
            <v>007708</v>
          </cell>
          <cell r="C1216" t="str">
            <v>Full-Time</v>
          </cell>
          <cell r="D1216" t="str">
            <v>UCU</v>
          </cell>
          <cell r="E1216">
            <v>40</v>
          </cell>
          <cell r="F1216" t="str">
            <v>5702</v>
          </cell>
          <cell r="G1216" t="str">
            <v>Customer Srv Ctr-Raytown</v>
          </cell>
          <cell r="H1216" t="str">
            <v>USU</v>
          </cell>
          <cell r="I1216" t="str">
            <v>CH</v>
          </cell>
          <cell r="J1216" t="str">
            <v>NETCO</v>
          </cell>
          <cell r="K1216" t="str">
            <v>1000</v>
          </cell>
          <cell r="L1216" t="str">
            <v>MO-Raytown</v>
          </cell>
          <cell r="M1216" t="str">
            <v>MO</v>
          </cell>
          <cell r="N1216" t="str">
            <v>1060</v>
          </cell>
          <cell r="O1216" t="str">
            <v>Lead Cust Svcs Assoc CC</v>
          </cell>
          <cell r="P1216" t="str">
            <v>00</v>
          </cell>
          <cell r="Q1216" t="str">
            <v>Nonexempt</v>
          </cell>
          <cell r="R1216" t="str">
            <v>2000-10-30</v>
          </cell>
          <cell r="S1216" t="str">
            <v/>
          </cell>
          <cell r="T1216" t="str">
            <v>2000-10-30</v>
          </cell>
        </row>
        <row r="1217">
          <cell r="A1217" t="str">
            <v>Jones,Kenneth F</v>
          </cell>
          <cell r="B1217" t="str">
            <v>000852</v>
          </cell>
          <cell r="C1217" t="str">
            <v>Full-Time</v>
          </cell>
          <cell r="D1217" t="str">
            <v>UCU</v>
          </cell>
          <cell r="E1217">
            <v>40</v>
          </cell>
          <cell r="F1217" t="str">
            <v>1003</v>
          </cell>
          <cell r="G1217" t="str">
            <v>Sibley General</v>
          </cell>
          <cell r="H1217" t="str">
            <v>USU</v>
          </cell>
          <cell r="I1217" t="str">
            <v>PS</v>
          </cell>
          <cell r="J1217" t="str">
            <v>MPMOE</v>
          </cell>
          <cell r="K1217" t="str">
            <v>1095</v>
          </cell>
          <cell r="L1217" t="str">
            <v>MO-Sibley</v>
          </cell>
          <cell r="M1217" t="str">
            <v>MO</v>
          </cell>
          <cell r="N1217" t="str">
            <v>U335</v>
          </cell>
          <cell r="O1217" t="str">
            <v>Utilityman</v>
          </cell>
          <cell r="P1217" t="str">
            <v>24</v>
          </cell>
          <cell r="Q1217" t="str">
            <v>Nonexempt</v>
          </cell>
          <cell r="R1217" t="str">
            <v>1971-08-15</v>
          </cell>
          <cell r="S1217" t="str">
            <v/>
          </cell>
          <cell r="T1217" t="str">
            <v>1971-08-15</v>
          </cell>
        </row>
        <row r="1218">
          <cell r="A1218" t="str">
            <v>Jones,Robert D</v>
          </cell>
          <cell r="B1218" t="str">
            <v>010864</v>
          </cell>
          <cell r="C1218" t="str">
            <v>Full-Time</v>
          </cell>
          <cell r="D1218" t="str">
            <v>UCU</v>
          </cell>
          <cell r="E1218">
            <v>40</v>
          </cell>
          <cell r="F1218" t="str">
            <v>6182</v>
          </cell>
          <cell r="G1218" t="str">
            <v>Field Engineering-KSE</v>
          </cell>
          <cell r="H1218" t="str">
            <v>USU</v>
          </cell>
          <cell r="I1218" t="str">
            <v>DE</v>
          </cell>
          <cell r="J1218" t="str">
            <v>WPKSE</v>
          </cell>
          <cell r="K1218" t="str">
            <v>1231</v>
          </cell>
          <cell r="L1218" t="str">
            <v>KS-Great Bend-Broadway</v>
          </cell>
          <cell r="M1218" t="str">
            <v>KS</v>
          </cell>
          <cell r="N1218" t="str">
            <v>1541</v>
          </cell>
          <cell r="O1218" t="str">
            <v>Engineer I</v>
          </cell>
          <cell r="P1218" t="str">
            <v>00</v>
          </cell>
          <cell r="Q1218" t="str">
            <v>Exempt</v>
          </cell>
          <cell r="R1218" t="str">
            <v>2005-08-29</v>
          </cell>
          <cell r="S1218" t="str">
            <v/>
          </cell>
          <cell r="T1218" t="str">
            <v>2005-08-29</v>
          </cell>
        </row>
        <row r="1219">
          <cell r="A1219" t="str">
            <v>Jones,Roy D</v>
          </cell>
          <cell r="B1219" t="str">
            <v>000711</v>
          </cell>
          <cell r="C1219" t="str">
            <v>Full-Time</v>
          </cell>
          <cell r="D1219" t="str">
            <v>UCU</v>
          </cell>
          <cell r="E1219">
            <v>40</v>
          </cell>
          <cell r="F1219" t="str">
            <v>5340</v>
          </cell>
          <cell r="G1219" t="str">
            <v>Liberty Elec Network Ops</v>
          </cell>
          <cell r="H1219" t="str">
            <v>USU</v>
          </cell>
          <cell r="I1219" t="str">
            <v>OP</v>
          </cell>
          <cell r="J1219" t="str">
            <v>MPMOE</v>
          </cell>
          <cell r="K1219" t="str">
            <v>1084</v>
          </cell>
          <cell r="L1219" t="str">
            <v>MO-Liberty</v>
          </cell>
          <cell r="M1219" t="str">
            <v>MO</v>
          </cell>
          <cell r="N1219" t="str">
            <v>U201</v>
          </cell>
          <cell r="O1219" t="str">
            <v>Customer Serviceman</v>
          </cell>
          <cell r="P1219" t="str">
            <v>24</v>
          </cell>
          <cell r="Q1219" t="str">
            <v>Nonexempt</v>
          </cell>
          <cell r="R1219" t="str">
            <v>1969-07-22</v>
          </cell>
          <cell r="S1219" t="str">
            <v/>
          </cell>
          <cell r="T1219" t="str">
            <v>1969-07-22</v>
          </cell>
        </row>
        <row r="1220">
          <cell r="A1220" t="str">
            <v>Jones,Steven R</v>
          </cell>
          <cell r="B1220" t="str">
            <v>001874</v>
          </cell>
          <cell r="C1220" t="str">
            <v>Full-Time</v>
          </cell>
          <cell r="D1220" t="str">
            <v>UCU</v>
          </cell>
          <cell r="E1220">
            <v>40</v>
          </cell>
          <cell r="F1220" t="str">
            <v>5773</v>
          </cell>
          <cell r="G1220" t="str">
            <v>NE Cath Prot &amp; Measurement</v>
          </cell>
          <cell r="H1220" t="str">
            <v>USU</v>
          </cell>
          <cell r="I1220" t="str">
            <v>CS</v>
          </cell>
          <cell r="J1220" t="str">
            <v>PNNEG</v>
          </cell>
          <cell r="K1220" t="str">
            <v>1109</v>
          </cell>
          <cell r="L1220" t="str">
            <v>NE-Lincoln</v>
          </cell>
          <cell r="M1220" t="str">
            <v>NE</v>
          </cell>
          <cell r="N1220" t="str">
            <v>1620</v>
          </cell>
          <cell r="O1220" t="str">
            <v>Spec Met Reg Plant Tech (UN25)</v>
          </cell>
          <cell r="P1220" t="str">
            <v>25</v>
          </cell>
          <cell r="Q1220" t="str">
            <v>Nonexempt</v>
          </cell>
          <cell r="R1220" t="str">
            <v>1973-10-01</v>
          </cell>
          <cell r="S1220" t="str">
            <v/>
          </cell>
          <cell r="T1220" t="str">
            <v>1973-10-01</v>
          </cell>
        </row>
        <row r="1221">
          <cell r="A1221" t="str">
            <v>Jones,Tracey L</v>
          </cell>
          <cell r="B1221" t="str">
            <v>010353</v>
          </cell>
          <cell r="C1221" t="str">
            <v>Full-Time</v>
          </cell>
          <cell r="D1221" t="str">
            <v>UCU</v>
          </cell>
          <cell r="E1221">
            <v>40</v>
          </cell>
          <cell r="F1221" t="str">
            <v>5702</v>
          </cell>
          <cell r="G1221" t="str">
            <v>Customer Srv Ctr-Raytown</v>
          </cell>
          <cell r="H1221" t="str">
            <v>USU</v>
          </cell>
          <cell r="I1221" t="str">
            <v>CH</v>
          </cell>
          <cell r="J1221" t="str">
            <v>NETCO</v>
          </cell>
          <cell r="K1221" t="str">
            <v>1000</v>
          </cell>
          <cell r="L1221" t="str">
            <v>MO-Raytown</v>
          </cell>
          <cell r="M1221" t="str">
            <v>MO</v>
          </cell>
          <cell r="N1221" t="str">
            <v>1047</v>
          </cell>
          <cell r="O1221" t="str">
            <v>Customer Service Associate CC</v>
          </cell>
          <cell r="P1221" t="str">
            <v>00</v>
          </cell>
          <cell r="Q1221" t="str">
            <v>Nonexempt</v>
          </cell>
          <cell r="R1221" t="str">
            <v>2004-02-16</v>
          </cell>
          <cell r="S1221" t="str">
            <v/>
          </cell>
          <cell r="T1221" t="str">
            <v>2004-02-16</v>
          </cell>
        </row>
        <row r="1222">
          <cell r="A1222" t="str">
            <v>Jordan,Ghana K</v>
          </cell>
          <cell r="B1222" t="str">
            <v>010896</v>
          </cell>
          <cell r="C1222" t="str">
            <v>Part-Time</v>
          </cell>
          <cell r="D1222" t="str">
            <v>UCU</v>
          </cell>
          <cell r="E1222">
            <v>25</v>
          </cell>
          <cell r="F1222" t="str">
            <v>5702</v>
          </cell>
          <cell r="G1222" t="str">
            <v>Customer Srv Ctr-Raytown</v>
          </cell>
          <cell r="H1222" t="str">
            <v>USU</v>
          </cell>
          <cell r="I1222" t="str">
            <v>CH</v>
          </cell>
          <cell r="J1222" t="str">
            <v>NETCO</v>
          </cell>
          <cell r="K1222" t="str">
            <v>1000</v>
          </cell>
          <cell r="L1222" t="str">
            <v>MO-Raytown</v>
          </cell>
          <cell r="M1222" t="str">
            <v>MO</v>
          </cell>
          <cell r="N1222" t="str">
            <v>1047</v>
          </cell>
          <cell r="O1222" t="str">
            <v>Customer Service Associate CC</v>
          </cell>
          <cell r="P1222" t="str">
            <v>00</v>
          </cell>
          <cell r="Q1222" t="str">
            <v>Nonexempt</v>
          </cell>
          <cell r="R1222" t="str">
            <v>2005-09-19</v>
          </cell>
          <cell r="S1222" t="str">
            <v/>
          </cell>
          <cell r="T1222" t="str">
            <v>2005-09-19</v>
          </cell>
        </row>
        <row r="1223">
          <cell r="A1223" t="str">
            <v>Jordan,Shelley K</v>
          </cell>
          <cell r="B1223" t="str">
            <v>008384</v>
          </cell>
          <cell r="C1223" t="str">
            <v>Full-Time</v>
          </cell>
          <cell r="D1223" t="str">
            <v>UCU</v>
          </cell>
          <cell r="E1223">
            <v>40</v>
          </cell>
          <cell r="F1223" t="str">
            <v>4164</v>
          </cell>
          <cell r="G1223" t="str">
            <v>Commodity Accounting</v>
          </cell>
          <cell r="H1223" t="str">
            <v>ESF</v>
          </cell>
          <cell r="I1223" t="str">
            <v>AT</v>
          </cell>
          <cell r="J1223" t="str">
            <v>AQLCP</v>
          </cell>
          <cell r="K1223" t="str">
            <v>1082</v>
          </cell>
          <cell r="L1223" t="str">
            <v>MO-Kansas City-W Ninth</v>
          </cell>
          <cell r="M1223" t="str">
            <v>MO</v>
          </cell>
          <cell r="N1223" t="str">
            <v>1020</v>
          </cell>
          <cell r="O1223" t="str">
            <v>Sr Accountant</v>
          </cell>
          <cell r="P1223" t="str">
            <v>00</v>
          </cell>
          <cell r="Q1223" t="str">
            <v>Exempt</v>
          </cell>
          <cell r="R1223" t="str">
            <v>2001-05-07</v>
          </cell>
          <cell r="S1223" t="str">
            <v/>
          </cell>
          <cell r="T1223" t="str">
            <v>2001-05-07</v>
          </cell>
        </row>
        <row r="1224">
          <cell r="A1224" t="str">
            <v>Junge,Leroy M</v>
          </cell>
          <cell r="B1224" t="str">
            <v>001731</v>
          </cell>
          <cell r="C1224" t="str">
            <v>Full-Time</v>
          </cell>
          <cell r="D1224" t="str">
            <v>UCU</v>
          </cell>
          <cell r="E1224">
            <v>40</v>
          </cell>
          <cell r="F1224" t="str">
            <v>5832</v>
          </cell>
          <cell r="G1224" t="str">
            <v>Rochester</v>
          </cell>
          <cell r="H1224" t="str">
            <v>USU</v>
          </cell>
          <cell r="I1224" t="str">
            <v>CS</v>
          </cell>
          <cell r="J1224" t="str">
            <v>PNMNG</v>
          </cell>
          <cell r="K1224" t="str">
            <v>1068</v>
          </cell>
          <cell r="L1224" t="str">
            <v>MN-Rochester</v>
          </cell>
          <cell r="M1224" t="str">
            <v>MN</v>
          </cell>
          <cell r="N1224" t="str">
            <v>1138</v>
          </cell>
          <cell r="O1224" t="str">
            <v>Appliance Repair Technician</v>
          </cell>
          <cell r="P1224" t="str">
            <v>00</v>
          </cell>
          <cell r="Q1224" t="str">
            <v>Nonexempt</v>
          </cell>
          <cell r="R1224" t="str">
            <v>1972-03-16</v>
          </cell>
          <cell r="S1224" t="str">
            <v/>
          </cell>
          <cell r="T1224" t="str">
            <v>1972-03-16</v>
          </cell>
        </row>
        <row r="1225">
          <cell r="A1225" t="str">
            <v>Jurek,Steven M</v>
          </cell>
          <cell r="B1225" t="str">
            <v>002943</v>
          </cell>
          <cell r="C1225" t="str">
            <v>Full-Time</v>
          </cell>
          <cell r="D1225" t="str">
            <v>UCU</v>
          </cell>
          <cell r="E1225">
            <v>40</v>
          </cell>
          <cell r="F1225" t="str">
            <v>6372</v>
          </cell>
          <cell r="G1225" t="str">
            <v>Regulatory Services-Gas</v>
          </cell>
          <cell r="H1225" t="str">
            <v>USU</v>
          </cell>
          <cell r="I1225" t="str">
            <v>RE</v>
          </cell>
          <cell r="J1225" t="str">
            <v>NETCO</v>
          </cell>
          <cell r="K1225" t="str">
            <v>1143</v>
          </cell>
          <cell r="L1225" t="str">
            <v>NE-Omaha-Capitol Ave</v>
          </cell>
          <cell r="M1225" t="str">
            <v>NE</v>
          </cell>
          <cell r="N1225" t="str">
            <v>1839</v>
          </cell>
          <cell r="O1225" t="str">
            <v>VP Regulatory Services</v>
          </cell>
          <cell r="P1225" t="str">
            <v>00</v>
          </cell>
          <cell r="Q1225" t="str">
            <v>Exempt</v>
          </cell>
          <cell r="R1225" t="str">
            <v>1980-06-01</v>
          </cell>
          <cell r="S1225" t="str">
            <v/>
          </cell>
          <cell r="T1225" t="str">
            <v>1980-06-01</v>
          </cell>
        </row>
        <row r="1226">
          <cell r="A1226" t="str">
            <v>Jurgens,Jonathan L</v>
          </cell>
          <cell r="B1226" t="str">
            <v>010825</v>
          </cell>
          <cell r="C1226" t="str">
            <v>Full-Time</v>
          </cell>
          <cell r="D1226" t="str">
            <v>UCU</v>
          </cell>
          <cell r="E1226">
            <v>40</v>
          </cell>
          <cell r="F1226" t="str">
            <v>5827</v>
          </cell>
          <cell r="G1226" t="str">
            <v>Fairmont</v>
          </cell>
          <cell r="H1226" t="str">
            <v>USU</v>
          </cell>
          <cell r="I1226" t="str">
            <v>CS</v>
          </cell>
          <cell r="J1226" t="str">
            <v>PNMNG</v>
          </cell>
          <cell r="K1226" t="str">
            <v>1073</v>
          </cell>
          <cell r="L1226" t="str">
            <v>MN-Worthington</v>
          </cell>
          <cell r="M1226" t="str">
            <v>MN</v>
          </cell>
          <cell r="N1226" t="str">
            <v>1534</v>
          </cell>
          <cell r="O1226" t="str">
            <v>Utility Specialist</v>
          </cell>
          <cell r="P1226" t="str">
            <v>00</v>
          </cell>
          <cell r="Q1226" t="str">
            <v>Nonexempt</v>
          </cell>
          <cell r="R1226" t="str">
            <v>2005-07-25</v>
          </cell>
          <cell r="S1226" t="str">
            <v/>
          </cell>
          <cell r="T1226" t="str">
            <v>2005-07-25</v>
          </cell>
        </row>
        <row r="1227">
          <cell r="A1227" t="str">
            <v>Jurgensmeier,Sherry L</v>
          </cell>
          <cell r="B1227" t="str">
            <v>005082</v>
          </cell>
          <cell r="C1227" t="str">
            <v>Full-Time</v>
          </cell>
          <cell r="D1227" t="str">
            <v>UCU</v>
          </cell>
          <cell r="E1227">
            <v>40</v>
          </cell>
          <cell r="F1227" t="str">
            <v>5715</v>
          </cell>
          <cell r="G1227" t="str">
            <v>Field Resources Center-Lincoln</v>
          </cell>
          <cell r="H1227" t="str">
            <v>USU</v>
          </cell>
          <cell r="I1227" t="str">
            <v>FR</v>
          </cell>
          <cell r="J1227" t="str">
            <v>NETCO</v>
          </cell>
          <cell r="K1227" t="str">
            <v>1109</v>
          </cell>
          <cell r="L1227" t="str">
            <v>NE-Lincoln</v>
          </cell>
          <cell r="M1227" t="str">
            <v>NE</v>
          </cell>
          <cell r="N1227" t="str">
            <v>1145</v>
          </cell>
          <cell r="O1227" t="str">
            <v>Field Resource Planner</v>
          </cell>
          <cell r="P1227" t="str">
            <v>00</v>
          </cell>
          <cell r="Q1227" t="str">
            <v>Exempt</v>
          </cell>
          <cell r="R1227" t="str">
            <v>1999-06-02</v>
          </cell>
          <cell r="S1227" t="str">
            <v/>
          </cell>
          <cell r="T1227" t="str">
            <v>1999-06-02</v>
          </cell>
        </row>
        <row r="1228">
          <cell r="A1228" t="str">
            <v>Jurvelin,James</v>
          </cell>
          <cell r="B1228" t="str">
            <v>000038</v>
          </cell>
          <cell r="C1228" t="str">
            <v>Full-Time</v>
          </cell>
          <cell r="D1228" t="str">
            <v>UCU</v>
          </cell>
          <cell r="E1228">
            <v>40</v>
          </cell>
          <cell r="F1228" t="str">
            <v>5842</v>
          </cell>
          <cell r="G1228" t="str">
            <v>Cloquet</v>
          </cell>
          <cell r="H1228" t="str">
            <v>USU</v>
          </cell>
          <cell r="I1228" t="str">
            <v>CS</v>
          </cell>
          <cell r="J1228" t="str">
            <v>NMMNG</v>
          </cell>
          <cell r="K1228" t="str">
            <v>1062</v>
          </cell>
          <cell r="L1228" t="str">
            <v>MN-Grand Rapids</v>
          </cell>
          <cell r="M1228" t="str">
            <v>MN</v>
          </cell>
          <cell r="N1228" t="str">
            <v>1595</v>
          </cell>
          <cell r="O1228" t="str">
            <v>Service Tech Class 2 (UN26)</v>
          </cell>
          <cell r="P1228" t="str">
            <v>26</v>
          </cell>
          <cell r="Q1228" t="str">
            <v>Nonexempt</v>
          </cell>
          <cell r="R1228" t="str">
            <v>1977-10-03</v>
          </cell>
          <cell r="S1228" t="str">
            <v/>
          </cell>
          <cell r="T1228" t="str">
            <v>1977-10-03</v>
          </cell>
        </row>
        <row r="1229">
          <cell r="A1229" t="str">
            <v>Justice,David J</v>
          </cell>
          <cell r="B1229" t="str">
            <v>003558</v>
          </cell>
          <cell r="C1229" t="str">
            <v>Full-Time</v>
          </cell>
          <cell r="D1229" t="str">
            <v>UCU</v>
          </cell>
          <cell r="E1229">
            <v>40</v>
          </cell>
          <cell r="F1229" t="str">
            <v>5019</v>
          </cell>
          <cell r="G1229" t="str">
            <v>Transmission Eng MPS-General</v>
          </cell>
          <cell r="H1229" t="str">
            <v>USU</v>
          </cell>
          <cell r="I1229" t="str">
            <v>ES</v>
          </cell>
          <cell r="J1229" t="str">
            <v>MPMOE</v>
          </cell>
          <cell r="K1229" t="str">
            <v>1000</v>
          </cell>
          <cell r="L1229" t="str">
            <v>MO-Raytown</v>
          </cell>
          <cell r="M1229" t="str">
            <v>MO</v>
          </cell>
          <cell r="N1229" t="str">
            <v>1541</v>
          </cell>
          <cell r="O1229" t="str">
            <v>Engineer I</v>
          </cell>
          <cell r="P1229" t="str">
            <v>00</v>
          </cell>
          <cell r="Q1229" t="str">
            <v>Exempt</v>
          </cell>
          <cell r="R1229" t="str">
            <v>1980-10-20</v>
          </cell>
          <cell r="S1229" t="str">
            <v/>
          </cell>
          <cell r="T1229" t="str">
            <v>1980-10-20</v>
          </cell>
        </row>
        <row r="1230">
          <cell r="A1230" t="str">
            <v>Kaeding,Karen A</v>
          </cell>
          <cell r="B1230" t="str">
            <v>001982</v>
          </cell>
          <cell r="C1230" t="str">
            <v>Full-Time</v>
          </cell>
          <cell r="D1230" t="str">
            <v>UCU</v>
          </cell>
          <cell r="E1230">
            <v>40</v>
          </cell>
          <cell r="F1230" t="str">
            <v>5772</v>
          </cell>
          <cell r="G1230" t="str">
            <v>NE South Region</v>
          </cell>
          <cell r="H1230" t="str">
            <v>USU</v>
          </cell>
          <cell r="I1230" t="str">
            <v>CS</v>
          </cell>
          <cell r="J1230" t="str">
            <v>PNNEG</v>
          </cell>
          <cell r="K1230" t="str">
            <v>1170</v>
          </cell>
          <cell r="L1230" t="str">
            <v>NE-York-Lincoln Ave</v>
          </cell>
          <cell r="M1230" t="str">
            <v>NE</v>
          </cell>
          <cell r="N1230" t="str">
            <v>1628</v>
          </cell>
          <cell r="O1230" t="str">
            <v>Customer Service Support (UN25</v>
          </cell>
          <cell r="P1230" t="str">
            <v>25</v>
          </cell>
          <cell r="Q1230" t="str">
            <v>Nonexempt</v>
          </cell>
          <cell r="R1230" t="str">
            <v>1976-07-14</v>
          </cell>
          <cell r="S1230" t="str">
            <v/>
          </cell>
          <cell r="T1230" t="str">
            <v>1976-07-14</v>
          </cell>
        </row>
        <row r="1231">
          <cell r="A1231" t="str">
            <v>Kagarise,Karen G</v>
          </cell>
          <cell r="B1231" t="str">
            <v>010697</v>
          </cell>
          <cell r="C1231" t="str">
            <v>Full-Time</v>
          </cell>
          <cell r="D1231" t="str">
            <v>UCU</v>
          </cell>
          <cell r="E1231">
            <v>40</v>
          </cell>
          <cell r="F1231" t="str">
            <v>5702</v>
          </cell>
          <cell r="G1231" t="str">
            <v>Customer Srv Ctr-Raytown</v>
          </cell>
          <cell r="H1231" t="str">
            <v>USU</v>
          </cell>
          <cell r="I1231" t="str">
            <v>CH</v>
          </cell>
          <cell r="J1231" t="str">
            <v>NETCO</v>
          </cell>
          <cell r="K1231" t="str">
            <v>1000</v>
          </cell>
          <cell r="L1231" t="str">
            <v>MO-Raytown</v>
          </cell>
          <cell r="M1231" t="str">
            <v>MO</v>
          </cell>
          <cell r="N1231" t="str">
            <v>1047</v>
          </cell>
          <cell r="O1231" t="str">
            <v>Customer Service Associate CC</v>
          </cell>
          <cell r="P1231" t="str">
            <v>00</v>
          </cell>
          <cell r="Q1231" t="str">
            <v>Nonexempt</v>
          </cell>
          <cell r="R1231" t="str">
            <v>2005-03-07</v>
          </cell>
          <cell r="S1231" t="str">
            <v/>
          </cell>
          <cell r="T1231" t="str">
            <v>2005-03-07</v>
          </cell>
        </row>
        <row r="1232">
          <cell r="A1232" t="str">
            <v>Kalahar,Jon J</v>
          </cell>
          <cell r="B1232" t="str">
            <v>002120</v>
          </cell>
          <cell r="C1232" t="str">
            <v>Full-Time</v>
          </cell>
          <cell r="D1232" t="str">
            <v>UCU</v>
          </cell>
          <cell r="E1232">
            <v>40</v>
          </cell>
          <cell r="F1232" t="str">
            <v>5460</v>
          </cell>
          <cell r="G1232" t="str">
            <v>Iowa Dubuque Net Ops</v>
          </cell>
          <cell r="H1232" t="str">
            <v>USU</v>
          </cell>
          <cell r="I1232" t="str">
            <v>OP</v>
          </cell>
          <cell r="J1232" t="str">
            <v>PNIAG</v>
          </cell>
          <cell r="K1232" t="str">
            <v>1019</v>
          </cell>
          <cell r="L1232" t="str">
            <v>IA-Dubuque-Cedar Cross Rd</v>
          </cell>
          <cell r="M1232" t="str">
            <v>IA</v>
          </cell>
          <cell r="N1232" t="str">
            <v>3107</v>
          </cell>
          <cell r="O1232" t="str">
            <v>Operations Technician (UN28)</v>
          </cell>
          <cell r="P1232" t="str">
            <v>28</v>
          </cell>
          <cell r="Q1232" t="str">
            <v>Nonexempt</v>
          </cell>
          <cell r="R1232" t="str">
            <v>1987-12-01</v>
          </cell>
          <cell r="S1232" t="str">
            <v/>
          </cell>
          <cell r="T1232" t="str">
            <v>1987-12-01</v>
          </cell>
        </row>
        <row r="1233">
          <cell r="A1233" t="str">
            <v>Kaminski,David F</v>
          </cell>
          <cell r="B1233" t="str">
            <v>001968</v>
          </cell>
          <cell r="C1233" t="str">
            <v>Full-Time</v>
          </cell>
          <cell r="D1233" t="str">
            <v>UCU</v>
          </cell>
          <cell r="E1233">
            <v>40</v>
          </cell>
          <cell r="F1233" t="str">
            <v>5731</v>
          </cell>
          <cell r="G1233" t="str">
            <v>Iowa Council Bluffs Cust Serv</v>
          </cell>
          <cell r="H1233" t="str">
            <v>USU</v>
          </cell>
          <cell r="I1233" t="str">
            <v>CS</v>
          </cell>
          <cell r="J1233" t="str">
            <v>PNIAG</v>
          </cell>
          <cell r="K1233" t="str">
            <v>1015</v>
          </cell>
          <cell r="L1233" t="str">
            <v>IA-Council Bluffs-W Broadway</v>
          </cell>
          <cell r="M1233" t="str">
            <v>IA</v>
          </cell>
          <cell r="N1233" t="str">
            <v>3105</v>
          </cell>
          <cell r="O1233" t="str">
            <v>Meter Reader (UN28)</v>
          </cell>
          <cell r="P1233" t="str">
            <v>28</v>
          </cell>
          <cell r="Q1233" t="str">
            <v>Nonexempt</v>
          </cell>
          <cell r="R1233" t="str">
            <v>1981-08-24</v>
          </cell>
          <cell r="S1233" t="str">
            <v/>
          </cell>
          <cell r="T1233" t="str">
            <v>1981-08-24</v>
          </cell>
        </row>
        <row r="1234">
          <cell r="A1234" t="str">
            <v>Kanak,Stephen M</v>
          </cell>
          <cell r="B1234" t="str">
            <v>007714</v>
          </cell>
          <cell r="C1234" t="str">
            <v>Full-Time</v>
          </cell>
          <cell r="D1234" t="str">
            <v>UCU</v>
          </cell>
          <cell r="E1234">
            <v>40</v>
          </cell>
          <cell r="F1234" t="str">
            <v>1003</v>
          </cell>
          <cell r="G1234" t="str">
            <v>Sibley General</v>
          </cell>
          <cell r="H1234" t="str">
            <v>USU</v>
          </cell>
          <cell r="I1234" t="str">
            <v>PS</v>
          </cell>
          <cell r="J1234" t="str">
            <v>MPMOE</v>
          </cell>
          <cell r="K1234" t="str">
            <v>1095</v>
          </cell>
          <cell r="L1234" t="str">
            <v>MO-Sibley</v>
          </cell>
          <cell r="M1234" t="str">
            <v>MO</v>
          </cell>
          <cell r="N1234" t="str">
            <v>U3312</v>
          </cell>
          <cell r="O1234" t="str">
            <v>UM/RAO Water Treater</v>
          </cell>
          <cell r="P1234" t="str">
            <v>24</v>
          </cell>
          <cell r="Q1234" t="str">
            <v>Nonexempt</v>
          </cell>
          <cell r="R1234" t="str">
            <v>2000-10-30</v>
          </cell>
          <cell r="S1234" t="str">
            <v/>
          </cell>
          <cell r="T1234" t="str">
            <v>2000-10-30</v>
          </cell>
        </row>
        <row r="1235">
          <cell r="A1235" t="str">
            <v>Kane,David G</v>
          </cell>
          <cell r="B1235" t="str">
            <v>000562</v>
          </cell>
          <cell r="C1235" t="str">
            <v>Full-Time</v>
          </cell>
          <cell r="D1235" t="str">
            <v>UCU</v>
          </cell>
          <cell r="E1235">
            <v>40</v>
          </cell>
          <cell r="F1235" t="str">
            <v>1008</v>
          </cell>
          <cell r="G1235" t="str">
            <v>Judson Large-Dodge City</v>
          </cell>
          <cell r="H1235" t="str">
            <v>USU</v>
          </cell>
          <cell r="I1235" t="str">
            <v>PS</v>
          </cell>
          <cell r="J1235" t="str">
            <v>WPKSE</v>
          </cell>
          <cell r="K1235" t="str">
            <v>1155</v>
          </cell>
          <cell r="L1235" t="str">
            <v>KS-Dodge City-Fort Dodge Rd</v>
          </cell>
          <cell r="M1235" t="str">
            <v>KS</v>
          </cell>
          <cell r="N1235" t="str">
            <v>1738</v>
          </cell>
          <cell r="O1235" t="str">
            <v>Operator Technician (UN22)</v>
          </cell>
          <cell r="P1235" t="str">
            <v>22</v>
          </cell>
          <cell r="Q1235" t="str">
            <v>Nonexempt</v>
          </cell>
          <cell r="R1235" t="str">
            <v>1974-08-19</v>
          </cell>
          <cell r="S1235" t="str">
            <v/>
          </cell>
          <cell r="T1235" t="str">
            <v>1974-08-19</v>
          </cell>
        </row>
        <row r="1236">
          <cell r="A1236" t="str">
            <v>Kanyika,Amani J</v>
          </cell>
          <cell r="B1236" t="str">
            <v>010628</v>
          </cell>
          <cell r="C1236" t="str">
            <v>Full-Time</v>
          </cell>
          <cell r="D1236" t="str">
            <v>UCU</v>
          </cell>
          <cell r="E1236">
            <v>40</v>
          </cell>
          <cell r="F1236" t="str">
            <v>4177</v>
          </cell>
          <cell r="G1236" t="str">
            <v>Corp Accounting &amp; System Admin</v>
          </cell>
          <cell r="H1236" t="str">
            <v>ESF</v>
          </cell>
          <cell r="I1236" t="str">
            <v>AT</v>
          </cell>
          <cell r="J1236" t="str">
            <v>AQLCP</v>
          </cell>
          <cell r="K1236" t="str">
            <v>1082</v>
          </cell>
          <cell r="L1236" t="str">
            <v>MO-Kansas City-W Ninth</v>
          </cell>
          <cell r="M1236" t="str">
            <v>MO</v>
          </cell>
          <cell r="N1236" t="str">
            <v>1022</v>
          </cell>
          <cell r="O1236" t="str">
            <v>Sr Accounting Clerk</v>
          </cell>
          <cell r="P1236" t="str">
            <v>00</v>
          </cell>
          <cell r="Q1236" t="str">
            <v>Nonexempt</v>
          </cell>
          <cell r="R1236" t="str">
            <v>2004-11-30</v>
          </cell>
          <cell r="S1236" t="str">
            <v/>
          </cell>
          <cell r="T1236" t="str">
            <v>2004-11-30</v>
          </cell>
        </row>
        <row r="1237">
          <cell r="A1237" t="str">
            <v>Karr,Merissa L</v>
          </cell>
          <cell r="B1237" t="str">
            <v>010326</v>
          </cell>
          <cell r="C1237" t="str">
            <v>Full-Time</v>
          </cell>
          <cell r="D1237" t="str">
            <v>UCU</v>
          </cell>
          <cell r="E1237">
            <v>40</v>
          </cell>
          <cell r="F1237" t="str">
            <v>4175</v>
          </cell>
          <cell r="G1237" t="str">
            <v>Disbursements</v>
          </cell>
          <cell r="H1237" t="str">
            <v>ESF</v>
          </cell>
          <cell r="I1237" t="str">
            <v>AT</v>
          </cell>
          <cell r="J1237" t="str">
            <v>AQLCP</v>
          </cell>
          <cell r="K1237" t="str">
            <v>1082</v>
          </cell>
          <cell r="L1237" t="str">
            <v>MO-Kansas City-W Ninth</v>
          </cell>
          <cell r="M1237" t="str">
            <v>MO</v>
          </cell>
          <cell r="N1237" t="str">
            <v>2272</v>
          </cell>
          <cell r="O1237" t="str">
            <v>Accounting Clerk</v>
          </cell>
          <cell r="P1237" t="str">
            <v>00</v>
          </cell>
          <cell r="Q1237" t="str">
            <v>Nonexempt</v>
          </cell>
          <cell r="R1237" t="str">
            <v>2004-01-07</v>
          </cell>
          <cell r="S1237" t="str">
            <v/>
          </cell>
          <cell r="T1237" t="str">
            <v>2004-01-07</v>
          </cell>
        </row>
        <row r="1238">
          <cell r="A1238" t="str">
            <v>Kava,Gregory C</v>
          </cell>
          <cell r="B1238" t="str">
            <v>002186</v>
          </cell>
          <cell r="C1238" t="str">
            <v>Full-Time</v>
          </cell>
          <cell r="D1238" t="str">
            <v>UCU</v>
          </cell>
          <cell r="E1238">
            <v>40</v>
          </cell>
          <cell r="F1238" t="str">
            <v>5774</v>
          </cell>
          <cell r="G1238" t="str">
            <v>NE Omaha Region</v>
          </cell>
          <cell r="H1238" t="str">
            <v>USU</v>
          </cell>
          <cell r="I1238" t="str">
            <v>CS</v>
          </cell>
          <cell r="J1238" t="str">
            <v>PNNEG</v>
          </cell>
          <cell r="K1238" t="str">
            <v>1113</v>
          </cell>
          <cell r="L1238" t="str">
            <v>NE-Papillion</v>
          </cell>
          <cell r="M1238" t="str">
            <v>NE</v>
          </cell>
          <cell r="N1238" t="str">
            <v>1525</v>
          </cell>
          <cell r="O1238" t="str">
            <v>Operations Technician</v>
          </cell>
          <cell r="P1238" t="str">
            <v>00</v>
          </cell>
          <cell r="Q1238" t="str">
            <v>Nonexempt</v>
          </cell>
          <cell r="R1238" t="str">
            <v>1987-12-16</v>
          </cell>
          <cell r="S1238" t="str">
            <v/>
          </cell>
          <cell r="T1238" t="str">
            <v>1987-12-16</v>
          </cell>
        </row>
        <row r="1239">
          <cell r="A1239" t="str">
            <v>Kazemi,Mohammad E</v>
          </cell>
          <cell r="B1239" t="str">
            <v>000677</v>
          </cell>
          <cell r="C1239" t="str">
            <v>Full-Time</v>
          </cell>
          <cell r="D1239" t="str">
            <v>UCU</v>
          </cell>
          <cell r="E1239">
            <v>40</v>
          </cell>
          <cell r="F1239" t="str">
            <v>6176</v>
          </cell>
          <cell r="G1239" t="str">
            <v>CO Elect Tech Svcs Mgr</v>
          </cell>
          <cell r="H1239" t="str">
            <v>USU</v>
          </cell>
          <cell r="I1239" t="str">
            <v>DE</v>
          </cell>
          <cell r="J1239" t="str">
            <v>WPCOE</v>
          </cell>
          <cell r="K1239" t="str">
            <v>1011</v>
          </cell>
          <cell r="L1239" t="str">
            <v>CO-Pueblo-S Victoria Ave</v>
          </cell>
          <cell r="M1239" t="str">
            <v>CO</v>
          </cell>
          <cell r="N1239" t="str">
            <v>2145</v>
          </cell>
          <cell r="O1239" t="str">
            <v>Supervisory Engineer</v>
          </cell>
          <cell r="P1239" t="str">
            <v>00</v>
          </cell>
          <cell r="Q1239" t="str">
            <v>Exempt</v>
          </cell>
          <cell r="R1239" t="str">
            <v>1984-07-12</v>
          </cell>
          <cell r="S1239" t="str">
            <v/>
          </cell>
          <cell r="T1239" t="str">
            <v>1984-07-12</v>
          </cell>
        </row>
        <row r="1240">
          <cell r="A1240" t="str">
            <v>Kearney,Thomas J</v>
          </cell>
          <cell r="B1240" t="str">
            <v>002169</v>
          </cell>
          <cell r="C1240" t="str">
            <v>Full-Time</v>
          </cell>
          <cell r="D1240" t="str">
            <v>UCU</v>
          </cell>
          <cell r="E1240">
            <v>40</v>
          </cell>
          <cell r="F1240" t="str">
            <v>5492</v>
          </cell>
          <cell r="G1240" t="str">
            <v>Metershop Large Volume</v>
          </cell>
          <cell r="H1240" t="str">
            <v>USU</v>
          </cell>
          <cell r="I1240" t="str">
            <v>OP</v>
          </cell>
          <cell r="J1240" t="str">
            <v>NETCO</v>
          </cell>
          <cell r="K1240" t="str">
            <v>1016</v>
          </cell>
          <cell r="L1240" t="str">
            <v>IA-Council Bluffs-31st Ave</v>
          </cell>
          <cell r="M1240" t="str">
            <v>IA</v>
          </cell>
          <cell r="N1240" t="str">
            <v>3108</v>
          </cell>
          <cell r="O1240" t="str">
            <v>Shop Measurement Tech (UN28)</v>
          </cell>
          <cell r="P1240" t="str">
            <v>28</v>
          </cell>
          <cell r="Q1240" t="str">
            <v>Nonexempt</v>
          </cell>
          <cell r="R1240" t="str">
            <v>1978-09-05</v>
          </cell>
          <cell r="S1240" t="str">
            <v/>
          </cell>
          <cell r="T1240" t="str">
            <v>1978-09-05</v>
          </cell>
        </row>
        <row r="1241">
          <cell r="A1241" t="str">
            <v>Keech,Chad L</v>
          </cell>
          <cell r="B1241" t="str">
            <v>011086</v>
          </cell>
          <cell r="C1241" t="str">
            <v>Full-Time</v>
          </cell>
          <cell r="D1241" t="str">
            <v>UCU</v>
          </cell>
          <cell r="E1241">
            <v>40</v>
          </cell>
          <cell r="F1241" t="str">
            <v>5842</v>
          </cell>
          <cell r="G1241" t="str">
            <v>Cloquet</v>
          </cell>
          <cell r="H1241" t="str">
            <v>USU</v>
          </cell>
          <cell r="I1241" t="str">
            <v>CS</v>
          </cell>
          <cell r="J1241" t="str">
            <v>NMMNG</v>
          </cell>
          <cell r="K1241" t="str">
            <v>1062</v>
          </cell>
          <cell r="L1241" t="str">
            <v>MN-Grand Rapids</v>
          </cell>
          <cell r="M1241" t="str">
            <v>MN</v>
          </cell>
          <cell r="N1241" t="str">
            <v>1599</v>
          </cell>
          <cell r="O1241" t="str">
            <v>Meter Reader (UN26)</v>
          </cell>
          <cell r="P1241" t="str">
            <v>26</v>
          </cell>
          <cell r="Q1241" t="str">
            <v>Nonexempt</v>
          </cell>
          <cell r="R1241" t="str">
            <v>2006-06-07</v>
          </cell>
          <cell r="S1241" t="str">
            <v/>
          </cell>
          <cell r="T1241" t="str">
            <v>2006-06-07</v>
          </cell>
        </row>
        <row r="1242">
          <cell r="A1242" t="str">
            <v>Keenan,Dennis P</v>
          </cell>
          <cell r="B1242" t="str">
            <v>000925</v>
          </cell>
          <cell r="C1242" t="str">
            <v>Full-Time</v>
          </cell>
          <cell r="D1242" t="str">
            <v>UCU</v>
          </cell>
          <cell r="E1242">
            <v>40</v>
          </cell>
          <cell r="F1242" t="str">
            <v>5900</v>
          </cell>
          <cell r="G1242" t="str">
            <v>Clinton CS</v>
          </cell>
          <cell r="H1242" t="str">
            <v>USU</v>
          </cell>
          <cell r="I1242" t="str">
            <v>CS</v>
          </cell>
          <cell r="J1242" t="str">
            <v>MPMOE</v>
          </cell>
          <cell r="K1242" t="str">
            <v>1118</v>
          </cell>
          <cell r="L1242" t="str">
            <v>MO-Clinton-N 3rd</v>
          </cell>
          <cell r="M1242" t="str">
            <v>MO</v>
          </cell>
          <cell r="N1242" t="str">
            <v>U2503</v>
          </cell>
          <cell r="O1242" t="str">
            <v>Local Maintenance Man 3rd yr</v>
          </cell>
          <cell r="P1242" t="str">
            <v>24</v>
          </cell>
          <cell r="Q1242" t="str">
            <v>Nonexempt</v>
          </cell>
          <cell r="R1242" t="str">
            <v>1983-07-05</v>
          </cell>
          <cell r="S1242" t="str">
            <v/>
          </cell>
          <cell r="T1242" t="str">
            <v>1983-07-05</v>
          </cell>
        </row>
        <row r="1243">
          <cell r="A1243" t="str">
            <v>Keith,Leroy L</v>
          </cell>
          <cell r="B1243" t="str">
            <v>000486</v>
          </cell>
          <cell r="C1243" t="str">
            <v>Full-Time</v>
          </cell>
          <cell r="D1243" t="str">
            <v>UCU</v>
          </cell>
          <cell r="E1243">
            <v>40</v>
          </cell>
          <cell r="F1243" t="str">
            <v>5312</v>
          </cell>
          <cell r="G1243" t="str">
            <v>Central KS Elec Network Ops</v>
          </cell>
          <cell r="H1243" t="str">
            <v>USU</v>
          </cell>
          <cell r="I1243" t="str">
            <v>OP</v>
          </cell>
          <cell r="J1243" t="str">
            <v>WPKSE</v>
          </cell>
          <cell r="K1243" t="str">
            <v>1033</v>
          </cell>
          <cell r="L1243" t="str">
            <v>KS-Great Bend-Second Ave</v>
          </cell>
          <cell r="M1243" t="str">
            <v>KS</v>
          </cell>
          <cell r="N1243" t="str">
            <v>2540</v>
          </cell>
          <cell r="O1243" t="str">
            <v>Service Rep (UN22)</v>
          </cell>
          <cell r="P1243" t="str">
            <v>22</v>
          </cell>
          <cell r="Q1243" t="str">
            <v>Nonexempt</v>
          </cell>
          <cell r="R1243" t="str">
            <v>1978-10-07</v>
          </cell>
          <cell r="S1243" t="str">
            <v/>
          </cell>
          <cell r="T1243" t="str">
            <v>1978-10-07</v>
          </cell>
        </row>
        <row r="1244">
          <cell r="A1244" t="str">
            <v>Kelchen,Marvin J</v>
          </cell>
          <cell r="B1244" t="str">
            <v>010835</v>
          </cell>
          <cell r="C1244" t="str">
            <v>Full-Time</v>
          </cell>
          <cell r="D1244" t="str">
            <v>UCU</v>
          </cell>
          <cell r="E1244">
            <v>40</v>
          </cell>
          <cell r="F1244" t="str">
            <v>5733</v>
          </cell>
          <cell r="G1244" t="str">
            <v>Iowa Dubuque Cust Serv</v>
          </cell>
          <cell r="H1244" t="str">
            <v>USU</v>
          </cell>
          <cell r="I1244" t="str">
            <v>CS</v>
          </cell>
          <cell r="J1244" t="str">
            <v>PNIAG</v>
          </cell>
          <cell r="K1244" t="str">
            <v>1019</v>
          </cell>
          <cell r="L1244" t="str">
            <v>IA-Dubuque-Cedar Cross Rd</v>
          </cell>
          <cell r="M1244" t="str">
            <v>IA</v>
          </cell>
          <cell r="N1244" t="str">
            <v>3171</v>
          </cell>
          <cell r="O1244" t="str">
            <v>Service Technician (UN28)</v>
          </cell>
          <cell r="P1244" t="str">
            <v>28</v>
          </cell>
          <cell r="Q1244" t="str">
            <v>Nonexempt</v>
          </cell>
          <cell r="R1244" t="str">
            <v>2005-08-29</v>
          </cell>
          <cell r="S1244" t="str">
            <v/>
          </cell>
          <cell r="T1244" t="str">
            <v>2005-08-29</v>
          </cell>
        </row>
        <row r="1245">
          <cell r="A1245" t="str">
            <v>Keleher,Micah J</v>
          </cell>
          <cell r="B1245" t="str">
            <v>010519</v>
          </cell>
          <cell r="C1245" t="str">
            <v>Full-Time</v>
          </cell>
          <cell r="D1245" t="str">
            <v>UCU</v>
          </cell>
          <cell r="E1245">
            <v>40</v>
          </cell>
          <cell r="F1245" t="str">
            <v>1003</v>
          </cell>
          <cell r="G1245" t="str">
            <v>Sibley General</v>
          </cell>
          <cell r="H1245" t="str">
            <v>USU</v>
          </cell>
          <cell r="I1245" t="str">
            <v>PS</v>
          </cell>
          <cell r="J1245" t="str">
            <v>MPMOE</v>
          </cell>
          <cell r="K1245" t="str">
            <v>1095</v>
          </cell>
          <cell r="L1245" t="str">
            <v>MO-Sibley</v>
          </cell>
          <cell r="M1245" t="str">
            <v>MO</v>
          </cell>
          <cell r="N1245" t="str">
            <v>U3312</v>
          </cell>
          <cell r="O1245" t="str">
            <v>UM/RAO Water Treater</v>
          </cell>
          <cell r="P1245" t="str">
            <v>24</v>
          </cell>
          <cell r="Q1245" t="str">
            <v>Nonexempt</v>
          </cell>
          <cell r="R1245" t="str">
            <v>2004-08-02</v>
          </cell>
          <cell r="S1245" t="str">
            <v/>
          </cell>
          <cell r="T1245" t="str">
            <v>2004-08-02</v>
          </cell>
        </row>
        <row r="1246">
          <cell r="A1246" t="str">
            <v>Kellam,Deborah L</v>
          </cell>
          <cell r="B1246" t="str">
            <v>001708</v>
          </cell>
          <cell r="C1246" t="str">
            <v>Full-Time</v>
          </cell>
          <cell r="D1246" t="str">
            <v>UCU</v>
          </cell>
          <cell r="E1246">
            <v>40</v>
          </cell>
          <cell r="F1246" t="str">
            <v>5702</v>
          </cell>
          <cell r="G1246" t="str">
            <v>Customer Srv Ctr-Raytown</v>
          </cell>
          <cell r="H1246" t="str">
            <v>USU</v>
          </cell>
          <cell r="I1246" t="str">
            <v>CH</v>
          </cell>
          <cell r="J1246" t="str">
            <v>NETCO</v>
          </cell>
          <cell r="K1246" t="str">
            <v>1000</v>
          </cell>
          <cell r="L1246" t="str">
            <v>MO-Raytown</v>
          </cell>
          <cell r="M1246" t="str">
            <v>MO</v>
          </cell>
          <cell r="N1246" t="str">
            <v>1046</v>
          </cell>
          <cell r="O1246" t="str">
            <v>Supv Customer Service Ctr</v>
          </cell>
          <cell r="P1246" t="str">
            <v>00</v>
          </cell>
          <cell r="Q1246" t="str">
            <v>Exempt</v>
          </cell>
          <cell r="R1246" t="str">
            <v>1996-12-02</v>
          </cell>
          <cell r="S1246" t="str">
            <v/>
          </cell>
          <cell r="T1246" t="str">
            <v>1996-12-02</v>
          </cell>
        </row>
        <row r="1247">
          <cell r="A1247" t="str">
            <v>Keller,Daryl E</v>
          </cell>
          <cell r="B1247" t="str">
            <v>002046</v>
          </cell>
          <cell r="C1247" t="str">
            <v>Full-Time</v>
          </cell>
          <cell r="D1247" t="str">
            <v>UCU</v>
          </cell>
          <cell r="E1247">
            <v>40</v>
          </cell>
          <cell r="F1247" t="str">
            <v>5066</v>
          </cell>
          <cell r="G1247" t="str">
            <v>Gas Transmission Ops-KS</v>
          </cell>
          <cell r="H1247" t="str">
            <v>USU</v>
          </cell>
          <cell r="I1247" t="str">
            <v>TO</v>
          </cell>
          <cell r="J1247" t="str">
            <v>PNKSG</v>
          </cell>
          <cell r="K1247" t="str">
            <v>1048</v>
          </cell>
          <cell r="L1247" t="str">
            <v>KS-Wichita-S Hoover</v>
          </cell>
          <cell r="M1247" t="str">
            <v>KS</v>
          </cell>
          <cell r="N1247" t="str">
            <v>1903</v>
          </cell>
          <cell r="O1247" t="str">
            <v>Operations Technician TS</v>
          </cell>
          <cell r="P1247" t="str">
            <v>00</v>
          </cell>
          <cell r="Q1247" t="str">
            <v>Nonexempt</v>
          </cell>
          <cell r="R1247" t="str">
            <v>1984-11-16</v>
          </cell>
          <cell r="S1247" t="str">
            <v/>
          </cell>
          <cell r="T1247" t="str">
            <v>1984-11-16</v>
          </cell>
        </row>
        <row r="1248">
          <cell r="A1248" t="str">
            <v>Keller,Monty D</v>
          </cell>
          <cell r="B1248" t="str">
            <v>000425</v>
          </cell>
          <cell r="C1248" t="str">
            <v>Full-Time</v>
          </cell>
          <cell r="D1248" t="str">
            <v>UCU</v>
          </cell>
          <cell r="E1248">
            <v>40</v>
          </cell>
          <cell r="F1248" t="str">
            <v>1021</v>
          </cell>
          <cell r="G1248" t="str">
            <v>W.N. Clark-Canon City General</v>
          </cell>
          <cell r="H1248" t="str">
            <v>USU</v>
          </cell>
          <cell r="I1248" t="str">
            <v>PS</v>
          </cell>
          <cell r="J1248" t="str">
            <v>WPCOE</v>
          </cell>
          <cell r="K1248" t="str">
            <v>1002</v>
          </cell>
          <cell r="L1248" t="str">
            <v>CO-Canon City-W 50 Hwy</v>
          </cell>
          <cell r="M1248" t="str">
            <v>CO</v>
          </cell>
          <cell r="N1248" t="str">
            <v>2621</v>
          </cell>
          <cell r="O1248" t="str">
            <v>Operations Technician (UN 21)</v>
          </cell>
          <cell r="P1248" t="str">
            <v>21</v>
          </cell>
          <cell r="Q1248" t="str">
            <v>Nonexempt</v>
          </cell>
          <cell r="R1248" t="str">
            <v>1986-08-08</v>
          </cell>
          <cell r="S1248" t="str">
            <v/>
          </cell>
          <cell r="T1248" t="str">
            <v>1986-08-08</v>
          </cell>
        </row>
        <row r="1249">
          <cell r="A1249" t="str">
            <v>Keller,Roxa R</v>
          </cell>
          <cell r="B1249" t="str">
            <v>000389</v>
          </cell>
          <cell r="C1249" t="str">
            <v>Full-Time</v>
          </cell>
          <cell r="D1249" t="str">
            <v>UCU</v>
          </cell>
          <cell r="E1249">
            <v>40</v>
          </cell>
          <cell r="F1249" t="str">
            <v>5303</v>
          </cell>
          <cell r="G1249" t="str">
            <v>Pueblo Network Ops</v>
          </cell>
          <cell r="H1249" t="str">
            <v>USU</v>
          </cell>
          <cell r="I1249" t="str">
            <v>OP</v>
          </cell>
          <cell r="J1249" t="str">
            <v>WPCOE</v>
          </cell>
          <cell r="K1249" t="str">
            <v>1011</v>
          </cell>
          <cell r="L1249" t="str">
            <v>CO-Pueblo-S Victoria Ave</v>
          </cell>
          <cell r="M1249" t="str">
            <v>CO</v>
          </cell>
          <cell r="N1249" t="str">
            <v>1671</v>
          </cell>
          <cell r="O1249" t="str">
            <v>Line Svc Foreman (UN21)</v>
          </cell>
          <cell r="P1249" t="str">
            <v>21</v>
          </cell>
          <cell r="Q1249" t="str">
            <v>Nonexempt</v>
          </cell>
          <cell r="R1249" t="str">
            <v>1972-12-11</v>
          </cell>
          <cell r="S1249" t="str">
            <v/>
          </cell>
          <cell r="T1249" t="str">
            <v>1972-12-11</v>
          </cell>
        </row>
        <row r="1250">
          <cell r="A1250" t="str">
            <v>Kelley,Melissa L</v>
          </cell>
          <cell r="B1250" t="str">
            <v>009004</v>
          </cell>
          <cell r="C1250" t="str">
            <v>Full-Time</v>
          </cell>
          <cell r="D1250" t="str">
            <v>UCU</v>
          </cell>
          <cell r="E1250">
            <v>40</v>
          </cell>
          <cell r="F1250" t="str">
            <v>6360</v>
          </cell>
          <cell r="G1250" t="str">
            <v>IT Cust Serv Applications</v>
          </cell>
          <cell r="H1250" t="str">
            <v>USU</v>
          </cell>
          <cell r="I1250" t="str">
            <v>IT</v>
          </cell>
          <cell r="J1250" t="str">
            <v>NETCO</v>
          </cell>
          <cell r="K1250" t="str">
            <v>1082</v>
          </cell>
          <cell r="L1250" t="str">
            <v>MO-Kansas City-W Ninth</v>
          </cell>
          <cell r="M1250" t="str">
            <v>MO</v>
          </cell>
          <cell r="N1250" t="str">
            <v>1444</v>
          </cell>
          <cell r="O1250" t="str">
            <v>Systems Analyst</v>
          </cell>
          <cell r="P1250" t="str">
            <v>00</v>
          </cell>
          <cell r="Q1250" t="str">
            <v>Exempt</v>
          </cell>
          <cell r="R1250" t="str">
            <v>2001-11-05</v>
          </cell>
          <cell r="S1250" t="str">
            <v/>
          </cell>
          <cell r="T1250" t="str">
            <v>2001-11-05</v>
          </cell>
        </row>
        <row r="1251">
          <cell r="A1251" t="str">
            <v>Kelley,Thomas A</v>
          </cell>
          <cell r="B1251" t="str">
            <v>007865</v>
          </cell>
          <cell r="C1251" t="str">
            <v>Full-Time</v>
          </cell>
          <cell r="D1251" t="str">
            <v>UCU</v>
          </cell>
          <cell r="E1251">
            <v>40</v>
          </cell>
          <cell r="F1251" t="str">
            <v>5358</v>
          </cell>
          <cell r="G1251" t="str">
            <v>North MO Elect Dist Mgmt</v>
          </cell>
          <cell r="H1251" t="str">
            <v>USU</v>
          </cell>
          <cell r="I1251" t="str">
            <v>DE</v>
          </cell>
          <cell r="J1251" t="str">
            <v>SJMOE</v>
          </cell>
          <cell r="K1251" t="str">
            <v>1278</v>
          </cell>
          <cell r="L1251" t="str">
            <v>MO-St Joseph - Atchison</v>
          </cell>
          <cell r="M1251" t="str">
            <v>MO</v>
          </cell>
          <cell r="N1251" t="str">
            <v>3086</v>
          </cell>
          <cell r="O1251" t="str">
            <v>Operations Mgr</v>
          </cell>
          <cell r="P1251" t="str">
            <v>00</v>
          </cell>
          <cell r="Q1251" t="str">
            <v>Exempt</v>
          </cell>
          <cell r="R1251" t="str">
            <v>1965-04-12</v>
          </cell>
          <cell r="S1251" t="str">
            <v/>
          </cell>
          <cell r="T1251" t="str">
            <v>1965-04-12</v>
          </cell>
        </row>
        <row r="1252">
          <cell r="A1252" t="str">
            <v>Kelling,Rodney D</v>
          </cell>
          <cell r="B1252" t="str">
            <v>001833</v>
          </cell>
          <cell r="C1252" t="str">
            <v>Full-Time</v>
          </cell>
          <cell r="D1252" t="str">
            <v>UCU</v>
          </cell>
          <cell r="E1252">
            <v>40</v>
          </cell>
          <cell r="F1252" t="str">
            <v>5387</v>
          </cell>
          <cell r="G1252" t="str">
            <v>Liberal Gas Field Svcs</v>
          </cell>
          <cell r="H1252" t="str">
            <v>USU</v>
          </cell>
          <cell r="I1252" t="str">
            <v>OP</v>
          </cell>
          <cell r="J1252" t="str">
            <v>PNKSG</v>
          </cell>
          <cell r="K1252" t="str">
            <v>1038</v>
          </cell>
          <cell r="L1252" t="str">
            <v>KS-Hugoton</v>
          </cell>
          <cell r="M1252" t="str">
            <v>KS</v>
          </cell>
          <cell r="N1252" t="str">
            <v>1525</v>
          </cell>
          <cell r="O1252" t="str">
            <v>Operations Technician</v>
          </cell>
          <cell r="P1252" t="str">
            <v>00</v>
          </cell>
          <cell r="Q1252" t="str">
            <v>Nonexempt</v>
          </cell>
          <cell r="R1252" t="str">
            <v>1983-01-20</v>
          </cell>
          <cell r="S1252" t="str">
            <v/>
          </cell>
          <cell r="T1252" t="str">
            <v>1983-01-20</v>
          </cell>
        </row>
        <row r="1253">
          <cell r="A1253" t="str">
            <v>Kelly,Dennis P</v>
          </cell>
          <cell r="B1253" t="str">
            <v>007866</v>
          </cell>
          <cell r="C1253" t="str">
            <v>Full-Time</v>
          </cell>
          <cell r="D1253" t="str">
            <v>UCU</v>
          </cell>
          <cell r="E1253">
            <v>40</v>
          </cell>
          <cell r="F1253" t="str">
            <v>5354</v>
          </cell>
          <cell r="G1253" t="str">
            <v>St Joseph 1 Elec Network Ops</v>
          </cell>
          <cell r="H1253" t="str">
            <v>USU</v>
          </cell>
          <cell r="I1253" t="str">
            <v>OP</v>
          </cell>
          <cell r="J1253" t="str">
            <v>SJMOE</v>
          </cell>
          <cell r="K1253" t="str">
            <v>1278</v>
          </cell>
          <cell r="L1253" t="str">
            <v>MO-St Joseph - Atchison</v>
          </cell>
          <cell r="M1253" t="str">
            <v>MO</v>
          </cell>
          <cell r="N1253" t="str">
            <v>S1072</v>
          </cell>
          <cell r="O1253" t="str">
            <v>Trans&amp;Distr Journ Electrician</v>
          </cell>
          <cell r="P1253" t="str">
            <v>13</v>
          </cell>
          <cell r="Q1253" t="str">
            <v>Nonexempt</v>
          </cell>
          <cell r="R1253" t="str">
            <v>1966-02-17</v>
          </cell>
          <cell r="S1253" t="str">
            <v/>
          </cell>
          <cell r="T1253" t="str">
            <v>1966-02-17</v>
          </cell>
        </row>
        <row r="1254">
          <cell r="A1254" t="str">
            <v>Kelly,Michael G</v>
          </cell>
          <cell r="B1254" t="str">
            <v>002220</v>
          </cell>
          <cell r="C1254" t="str">
            <v>Full-Time</v>
          </cell>
          <cell r="D1254" t="str">
            <v>UCU</v>
          </cell>
          <cell r="E1254">
            <v>40</v>
          </cell>
          <cell r="F1254" t="str">
            <v>5403</v>
          </cell>
          <cell r="G1254" t="str">
            <v>Burlington Network Ops</v>
          </cell>
          <cell r="H1254" t="str">
            <v>USU</v>
          </cell>
          <cell r="I1254" t="str">
            <v>OP</v>
          </cell>
          <cell r="J1254" t="str">
            <v>PNCOG</v>
          </cell>
          <cell r="K1254" t="str">
            <v>1159</v>
          </cell>
          <cell r="L1254" t="str">
            <v>CO-Limon-County Rd</v>
          </cell>
          <cell r="M1254" t="str">
            <v>CO</v>
          </cell>
          <cell r="N1254" t="str">
            <v>1525</v>
          </cell>
          <cell r="O1254" t="str">
            <v>Operations Technician</v>
          </cell>
          <cell r="P1254" t="str">
            <v>00</v>
          </cell>
          <cell r="Q1254" t="str">
            <v>Nonexempt</v>
          </cell>
          <cell r="R1254" t="str">
            <v>1989-11-30</v>
          </cell>
          <cell r="S1254" t="str">
            <v/>
          </cell>
          <cell r="T1254" t="str">
            <v>1989-11-30</v>
          </cell>
        </row>
        <row r="1255">
          <cell r="A1255" t="str">
            <v>Kenagy,Ryan A</v>
          </cell>
          <cell r="B1255" t="str">
            <v>000799</v>
          </cell>
          <cell r="C1255" t="str">
            <v>Full-Time</v>
          </cell>
          <cell r="D1255" t="str">
            <v>UCU</v>
          </cell>
          <cell r="E1255">
            <v>40</v>
          </cell>
          <cell r="F1255" t="str">
            <v>5342</v>
          </cell>
          <cell r="G1255" t="str">
            <v>Trenton Elec Network Ops</v>
          </cell>
          <cell r="H1255" t="str">
            <v>USU</v>
          </cell>
          <cell r="I1255" t="str">
            <v>OP</v>
          </cell>
          <cell r="J1255" t="str">
            <v>MPMOE</v>
          </cell>
          <cell r="K1255" t="str">
            <v>1096</v>
          </cell>
          <cell r="L1255" t="str">
            <v>MO-Trenton</v>
          </cell>
          <cell r="M1255" t="str">
            <v>MO</v>
          </cell>
          <cell r="N1255" t="str">
            <v>U208</v>
          </cell>
          <cell r="O1255" t="str">
            <v>Journeyman Lineman</v>
          </cell>
          <cell r="P1255" t="str">
            <v>24</v>
          </cell>
          <cell r="Q1255" t="str">
            <v>Nonexempt</v>
          </cell>
          <cell r="R1255" t="str">
            <v>1993-04-13</v>
          </cell>
          <cell r="S1255" t="str">
            <v/>
          </cell>
          <cell r="T1255" t="str">
            <v>1993-04-13</v>
          </cell>
        </row>
        <row r="1256">
          <cell r="A1256" t="str">
            <v>Kennedy Jr,Norman D</v>
          </cell>
          <cell r="B1256" t="str">
            <v>002822</v>
          </cell>
          <cell r="C1256" t="str">
            <v>Full-Time</v>
          </cell>
          <cell r="D1256" t="str">
            <v>UCU</v>
          </cell>
          <cell r="E1256">
            <v>40</v>
          </cell>
          <cell r="F1256" t="str">
            <v>5016</v>
          </cell>
          <cell r="G1256" t="str">
            <v>System Operations-KS</v>
          </cell>
          <cell r="H1256" t="str">
            <v>USU</v>
          </cell>
          <cell r="I1256" t="str">
            <v>TS</v>
          </cell>
          <cell r="J1256" t="str">
            <v>WPKSE</v>
          </cell>
          <cell r="K1256" t="str">
            <v>1231</v>
          </cell>
          <cell r="L1256" t="str">
            <v>KS-Great Bend-Broadway</v>
          </cell>
          <cell r="M1256" t="str">
            <v>KS</v>
          </cell>
          <cell r="N1256" t="str">
            <v>1908</v>
          </cell>
          <cell r="O1256" t="str">
            <v>Transmission System Operator</v>
          </cell>
          <cell r="P1256" t="str">
            <v>00</v>
          </cell>
          <cell r="Q1256" t="str">
            <v>Exempt</v>
          </cell>
          <cell r="R1256" t="str">
            <v>1974-08-11</v>
          </cell>
          <cell r="S1256" t="str">
            <v/>
          </cell>
          <cell r="T1256" t="str">
            <v>1974-08-11</v>
          </cell>
        </row>
        <row r="1257">
          <cell r="A1257" t="str">
            <v>Kennedy,Jeremy S</v>
          </cell>
          <cell r="B1257" t="str">
            <v>004328</v>
          </cell>
          <cell r="C1257" t="str">
            <v>Full-Time</v>
          </cell>
          <cell r="D1257" t="str">
            <v>UCU</v>
          </cell>
          <cell r="E1257">
            <v>40</v>
          </cell>
          <cell r="F1257" t="str">
            <v>6182</v>
          </cell>
          <cell r="G1257" t="str">
            <v>Field Engineering-KSE</v>
          </cell>
          <cell r="H1257" t="str">
            <v>USU</v>
          </cell>
          <cell r="I1257" t="str">
            <v>DE</v>
          </cell>
          <cell r="J1257" t="str">
            <v>WPKSE</v>
          </cell>
          <cell r="K1257" t="str">
            <v>1231</v>
          </cell>
          <cell r="L1257" t="str">
            <v>KS-Great Bend-Broadway</v>
          </cell>
          <cell r="M1257" t="str">
            <v>KS</v>
          </cell>
          <cell r="N1257" t="str">
            <v>1894</v>
          </cell>
          <cell r="O1257" t="str">
            <v>Supv Drafting Mapping</v>
          </cell>
          <cell r="P1257" t="str">
            <v>00</v>
          </cell>
          <cell r="Q1257" t="str">
            <v>Exempt</v>
          </cell>
          <cell r="R1257" t="str">
            <v>1999-01-25</v>
          </cell>
          <cell r="S1257" t="str">
            <v/>
          </cell>
          <cell r="T1257" t="str">
            <v>1999-01-25</v>
          </cell>
        </row>
        <row r="1258">
          <cell r="A1258" t="str">
            <v>Kennedy,Ronald L</v>
          </cell>
          <cell r="B1258" t="str">
            <v>000921</v>
          </cell>
          <cell r="C1258" t="str">
            <v>Full-Time</v>
          </cell>
          <cell r="D1258" t="str">
            <v>UCU</v>
          </cell>
          <cell r="E1258">
            <v>40</v>
          </cell>
          <cell r="F1258" t="str">
            <v>5346</v>
          </cell>
          <cell r="G1258" t="str">
            <v>Clinton Elec Network Ops</v>
          </cell>
          <cell r="H1258" t="str">
            <v>USU</v>
          </cell>
          <cell r="I1258" t="str">
            <v>OP</v>
          </cell>
          <cell r="J1258" t="str">
            <v>MPMOE</v>
          </cell>
          <cell r="K1258" t="str">
            <v>1118</v>
          </cell>
          <cell r="L1258" t="str">
            <v>MO-Clinton-N 3rd</v>
          </cell>
          <cell r="M1258" t="str">
            <v>MO</v>
          </cell>
          <cell r="N1258" t="str">
            <v>U206</v>
          </cell>
          <cell r="O1258" t="str">
            <v>Line Foreman</v>
          </cell>
          <cell r="P1258" t="str">
            <v>24</v>
          </cell>
          <cell r="Q1258" t="str">
            <v>Nonexempt</v>
          </cell>
          <cell r="R1258" t="str">
            <v>1973-03-12</v>
          </cell>
          <cell r="S1258" t="str">
            <v/>
          </cell>
          <cell r="T1258" t="str">
            <v>1973-03-12</v>
          </cell>
        </row>
        <row r="1259">
          <cell r="A1259" t="str">
            <v>Kennedy,Z Danita</v>
          </cell>
          <cell r="B1259" t="str">
            <v>005841</v>
          </cell>
          <cell r="C1259" t="str">
            <v>Full-Time</v>
          </cell>
          <cell r="D1259" t="str">
            <v>UCU</v>
          </cell>
          <cell r="E1259">
            <v>40</v>
          </cell>
          <cell r="F1259" t="str">
            <v>5022</v>
          </cell>
          <cell r="G1259" t="str">
            <v>Transmission Eng KS-General</v>
          </cell>
          <cell r="H1259" t="str">
            <v>USU</v>
          </cell>
          <cell r="I1259" t="str">
            <v>ES</v>
          </cell>
          <cell r="J1259" t="str">
            <v>WPKSE</v>
          </cell>
          <cell r="K1259" t="str">
            <v>1231</v>
          </cell>
          <cell r="L1259" t="str">
            <v>KS-Great Bend-Broadway</v>
          </cell>
          <cell r="M1259" t="str">
            <v>KS</v>
          </cell>
          <cell r="N1259" t="str">
            <v>1743</v>
          </cell>
          <cell r="O1259" t="str">
            <v>Drafting Mapping Specialist/NM</v>
          </cell>
          <cell r="P1259" t="str">
            <v>00</v>
          </cell>
          <cell r="Q1259" t="str">
            <v>Nonexempt</v>
          </cell>
          <cell r="R1259" t="str">
            <v>2000-03-15</v>
          </cell>
          <cell r="S1259" t="str">
            <v/>
          </cell>
          <cell r="T1259" t="str">
            <v>2000-03-15</v>
          </cell>
        </row>
        <row r="1260">
          <cell r="A1260" t="str">
            <v>Kenton,Raymond L</v>
          </cell>
          <cell r="B1260" t="str">
            <v>000547</v>
          </cell>
          <cell r="C1260" t="str">
            <v>Full-Time</v>
          </cell>
          <cell r="D1260" t="str">
            <v>UCU</v>
          </cell>
          <cell r="E1260">
            <v>40</v>
          </cell>
          <cell r="F1260" t="str">
            <v>5313</v>
          </cell>
          <cell r="G1260" t="str">
            <v>Southwest KS Elec Network Ops</v>
          </cell>
          <cell r="H1260" t="str">
            <v>USU</v>
          </cell>
          <cell r="I1260" t="str">
            <v>OP</v>
          </cell>
          <cell r="J1260" t="str">
            <v>WPKSE</v>
          </cell>
          <cell r="K1260" t="str">
            <v>1272</v>
          </cell>
          <cell r="L1260" t="str">
            <v>KS-Dodge City-W Frontview</v>
          </cell>
          <cell r="M1260" t="str">
            <v>KS</v>
          </cell>
          <cell r="N1260" t="str">
            <v>1704</v>
          </cell>
          <cell r="O1260" t="str">
            <v>Journeyman Lineman (UN22)</v>
          </cell>
          <cell r="P1260" t="str">
            <v>22</v>
          </cell>
          <cell r="Q1260" t="str">
            <v>Nonexempt</v>
          </cell>
          <cell r="R1260" t="str">
            <v>1974-12-12</v>
          </cell>
          <cell r="S1260" t="str">
            <v/>
          </cell>
          <cell r="T1260" t="str">
            <v>1974-12-12</v>
          </cell>
        </row>
        <row r="1261">
          <cell r="A1261" t="str">
            <v>Keough,Robert B</v>
          </cell>
          <cell r="B1261" t="str">
            <v>004218</v>
          </cell>
          <cell r="C1261" t="str">
            <v>Full-Time</v>
          </cell>
          <cell r="D1261" t="str">
            <v>UCU</v>
          </cell>
          <cell r="E1261">
            <v>40</v>
          </cell>
          <cell r="F1261" t="str">
            <v>4175</v>
          </cell>
          <cell r="G1261" t="str">
            <v>Disbursements</v>
          </cell>
          <cell r="H1261" t="str">
            <v>ESF</v>
          </cell>
          <cell r="I1261" t="str">
            <v>AT</v>
          </cell>
          <cell r="J1261" t="str">
            <v>AQLCP</v>
          </cell>
          <cell r="K1261" t="str">
            <v>1082</v>
          </cell>
          <cell r="L1261" t="str">
            <v>MO-Kansas City-W Ninth</v>
          </cell>
          <cell r="M1261" t="str">
            <v>MO</v>
          </cell>
          <cell r="N1261" t="str">
            <v>1031</v>
          </cell>
          <cell r="O1261" t="str">
            <v>Sr Financial Analyst</v>
          </cell>
          <cell r="P1261" t="str">
            <v>00</v>
          </cell>
          <cell r="Q1261" t="str">
            <v>Exempt</v>
          </cell>
          <cell r="R1261" t="str">
            <v>1999-01-04</v>
          </cell>
          <cell r="S1261" t="str">
            <v/>
          </cell>
          <cell r="T1261" t="str">
            <v>1999-01-04</v>
          </cell>
        </row>
        <row r="1262">
          <cell r="A1262" t="str">
            <v>Kephart,Patrick V</v>
          </cell>
          <cell r="B1262" t="str">
            <v>010488</v>
          </cell>
          <cell r="C1262" t="str">
            <v>Full-Time</v>
          </cell>
          <cell r="D1262" t="str">
            <v>UCU</v>
          </cell>
          <cell r="E1262">
            <v>40</v>
          </cell>
          <cell r="F1262" t="str">
            <v>1009</v>
          </cell>
          <cell r="G1262" t="str">
            <v>Arthur Mullergren-Great Bend</v>
          </cell>
          <cell r="H1262" t="str">
            <v>USU</v>
          </cell>
          <cell r="I1262" t="str">
            <v>PS</v>
          </cell>
          <cell r="J1262" t="str">
            <v>WPKSE</v>
          </cell>
          <cell r="K1262" t="str">
            <v>1034</v>
          </cell>
          <cell r="L1262" t="str">
            <v>KS-Great Bend-Highway K96</v>
          </cell>
          <cell r="M1262" t="str">
            <v>KS</v>
          </cell>
          <cell r="N1262" t="str">
            <v>1738</v>
          </cell>
          <cell r="O1262" t="str">
            <v>Operator Technician (UN22)</v>
          </cell>
          <cell r="P1262" t="str">
            <v>22</v>
          </cell>
          <cell r="Q1262" t="str">
            <v>Nonexempt</v>
          </cell>
          <cell r="R1262" t="str">
            <v>2004-07-01</v>
          </cell>
          <cell r="S1262" t="str">
            <v/>
          </cell>
          <cell r="T1262" t="str">
            <v>2004-07-01</v>
          </cell>
        </row>
        <row r="1263">
          <cell r="A1263" t="str">
            <v>Kerner,Lisa C</v>
          </cell>
          <cell r="B1263" t="str">
            <v>003650</v>
          </cell>
          <cell r="C1263" t="str">
            <v>Full-Time</v>
          </cell>
          <cell r="D1263" t="str">
            <v>UCU</v>
          </cell>
          <cell r="E1263">
            <v>40</v>
          </cell>
          <cell r="F1263" t="str">
            <v>5763</v>
          </cell>
          <cell r="G1263" t="str">
            <v>Billing Adjustments</v>
          </cell>
          <cell r="H1263" t="str">
            <v>USU</v>
          </cell>
          <cell r="I1263" t="str">
            <v>CI</v>
          </cell>
          <cell r="J1263" t="str">
            <v>NETCO</v>
          </cell>
          <cell r="K1263" t="str">
            <v>1000</v>
          </cell>
          <cell r="L1263" t="str">
            <v>MO-Raytown</v>
          </cell>
          <cell r="M1263" t="str">
            <v>MO</v>
          </cell>
          <cell r="N1263" t="str">
            <v>2711</v>
          </cell>
          <cell r="O1263" t="str">
            <v>Cust Svc Acct Svcs Specialist</v>
          </cell>
          <cell r="P1263" t="str">
            <v>00</v>
          </cell>
          <cell r="Q1263" t="str">
            <v>Nonexempt</v>
          </cell>
          <cell r="R1263" t="str">
            <v>1996-12-02</v>
          </cell>
          <cell r="S1263" t="str">
            <v/>
          </cell>
          <cell r="T1263" t="str">
            <v>1996-12-02</v>
          </cell>
        </row>
        <row r="1264">
          <cell r="A1264" t="str">
            <v>Kessen,Kenneth P</v>
          </cell>
          <cell r="B1264" t="str">
            <v>010629</v>
          </cell>
          <cell r="C1264" t="str">
            <v>Full-Time</v>
          </cell>
          <cell r="D1264" t="str">
            <v>UCU</v>
          </cell>
          <cell r="E1264">
            <v>40</v>
          </cell>
          <cell r="F1264" t="str">
            <v>1008</v>
          </cell>
          <cell r="G1264" t="str">
            <v>Judson Large-Dodge City</v>
          </cell>
          <cell r="H1264" t="str">
            <v>USU</v>
          </cell>
          <cell r="I1264" t="str">
            <v>PS</v>
          </cell>
          <cell r="J1264" t="str">
            <v>WPKSE</v>
          </cell>
          <cell r="K1264" t="str">
            <v>1155</v>
          </cell>
          <cell r="L1264" t="str">
            <v>KS-Dodge City-Fort Dodge Rd</v>
          </cell>
          <cell r="M1264" t="str">
            <v>KS</v>
          </cell>
          <cell r="N1264" t="str">
            <v>1738</v>
          </cell>
          <cell r="O1264" t="str">
            <v>Operator Technician (UN22)</v>
          </cell>
          <cell r="P1264" t="str">
            <v>22</v>
          </cell>
          <cell r="Q1264" t="str">
            <v>Nonexempt</v>
          </cell>
          <cell r="R1264" t="str">
            <v>2004-12-13</v>
          </cell>
          <cell r="S1264" t="str">
            <v/>
          </cell>
          <cell r="T1264" t="str">
            <v>2004-12-13</v>
          </cell>
        </row>
        <row r="1265">
          <cell r="A1265" t="str">
            <v>Kester,Ronald W</v>
          </cell>
          <cell r="B1265" t="str">
            <v>001603</v>
          </cell>
          <cell r="C1265" t="str">
            <v>Full-Time</v>
          </cell>
          <cell r="D1265" t="str">
            <v>UCU</v>
          </cell>
          <cell r="E1265">
            <v>40</v>
          </cell>
          <cell r="F1265" t="str">
            <v>5735</v>
          </cell>
          <cell r="G1265" t="str">
            <v>Iowa Webster City</v>
          </cell>
          <cell r="H1265" t="str">
            <v>USU</v>
          </cell>
          <cell r="I1265" t="str">
            <v>CS</v>
          </cell>
          <cell r="J1265" t="str">
            <v>PNIAG</v>
          </cell>
          <cell r="K1265" t="str">
            <v>1025</v>
          </cell>
          <cell r="L1265" t="str">
            <v>IA-Webster City-1st St</v>
          </cell>
          <cell r="M1265" t="str">
            <v>IA</v>
          </cell>
          <cell r="N1265" t="str">
            <v>3171</v>
          </cell>
          <cell r="O1265" t="str">
            <v>Service Technician (UN28)</v>
          </cell>
          <cell r="P1265" t="str">
            <v>28</v>
          </cell>
          <cell r="Q1265" t="str">
            <v>Nonexempt</v>
          </cell>
          <cell r="R1265" t="str">
            <v>1969-04-21</v>
          </cell>
          <cell r="S1265" t="str">
            <v/>
          </cell>
          <cell r="T1265" t="str">
            <v>1969-04-21</v>
          </cell>
        </row>
        <row r="1266">
          <cell r="A1266" t="str">
            <v>Kesty,Renee</v>
          </cell>
          <cell r="B1266" t="str">
            <v>000039</v>
          </cell>
          <cell r="C1266" t="str">
            <v>Full-Time</v>
          </cell>
          <cell r="D1266" t="str">
            <v>UCU</v>
          </cell>
          <cell r="E1266">
            <v>40</v>
          </cell>
          <cell r="F1266" t="str">
            <v>6173</v>
          </cell>
          <cell r="G1266" t="str">
            <v>MN Gas VP HQ</v>
          </cell>
          <cell r="H1266" t="str">
            <v>USU</v>
          </cell>
          <cell r="I1266" t="str">
            <v>CC</v>
          </cell>
          <cell r="J1266" t="str">
            <v>NETCO</v>
          </cell>
          <cell r="K1266" t="str">
            <v>1057</v>
          </cell>
          <cell r="L1266" t="str">
            <v>MN-Cloquet-Cloquet Ave</v>
          </cell>
          <cell r="M1266" t="str">
            <v>MN</v>
          </cell>
          <cell r="N1266" t="str">
            <v>1588</v>
          </cell>
          <cell r="O1266" t="str">
            <v>Customer Service Rep (UN23)</v>
          </cell>
          <cell r="P1266" t="str">
            <v>26</v>
          </cell>
          <cell r="Q1266" t="str">
            <v>Nonexempt</v>
          </cell>
          <cell r="R1266" t="str">
            <v>1982-04-26</v>
          </cell>
          <cell r="S1266" t="str">
            <v/>
          </cell>
          <cell r="T1266" t="str">
            <v>1982-04-26</v>
          </cell>
        </row>
        <row r="1267">
          <cell r="A1267" t="str">
            <v>Ketchum,Keith J</v>
          </cell>
          <cell r="B1267" t="str">
            <v>007728</v>
          </cell>
          <cell r="C1267" t="str">
            <v>Full-Time</v>
          </cell>
          <cell r="D1267" t="str">
            <v>UCU</v>
          </cell>
          <cell r="E1267">
            <v>40</v>
          </cell>
          <cell r="F1267" t="str">
            <v>4040</v>
          </cell>
          <cell r="G1267" t="str">
            <v>Chairman &amp; CEO</v>
          </cell>
          <cell r="H1267" t="str">
            <v>ESF</v>
          </cell>
          <cell r="I1267" t="str">
            <v>SM</v>
          </cell>
          <cell r="J1267" t="str">
            <v>AQLCP</v>
          </cell>
          <cell r="K1267" t="str">
            <v>1082</v>
          </cell>
          <cell r="L1267" t="str">
            <v>MO-Kansas City-W Ninth</v>
          </cell>
          <cell r="M1267" t="str">
            <v>MO</v>
          </cell>
          <cell r="N1267" t="str">
            <v>3088</v>
          </cell>
          <cell r="O1267" t="str">
            <v>Sr Analyst</v>
          </cell>
          <cell r="P1267" t="str">
            <v>00</v>
          </cell>
          <cell r="Q1267" t="str">
            <v>Exempt</v>
          </cell>
          <cell r="R1267" t="str">
            <v>2000-10-30</v>
          </cell>
          <cell r="S1267" t="str">
            <v>2004-08-02</v>
          </cell>
          <cell r="T1267" t="str">
            <v>2002-08-02</v>
          </cell>
        </row>
        <row r="1268">
          <cell r="A1268" t="str">
            <v>Keuten,Alfred C</v>
          </cell>
          <cell r="B1268" t="str">
            <v>000040</v>
          </cell>
          <cell r="C1268" t="str">
            <v>Full-Time</v>
          </cell>
          <cell r="D1268" t="str">
            <v>UCU</v>
          </cell>
          <cell r="E1268">
            <v>40</v>
          </cell>
          <cell r="F1268" t="str">
            <v>5832</v>
          </cell>
          <cell r="G1268" t="str">
            <v>Rochester</v>
          </cell>
          <cell r="H1268" t="str">
            <v>USU</v>
          </cell>
          <cell r="I1268" t="str">
            <v>CS</v>
          </cell>
          <cell r="J1268" t="str">
            <v>PNMNG</v>
          </cell>
          <cell r="K1268" t="str">
            <v>1068</v>
          </cell>
          <cell r="L1268" t="str">
            <v>MN-Rochester</v>
          </cell>
          <cell r="M1268" t="str">
            <v>MN</v>
          </cell>
          <cell r="N1268" t="str">
            <v>3087</v>
          </cell>
          <cell r="O1268" t="str">
            <v>Operations Supv Field</v>
          </cell>
          <cell r="P1268" t="str">
            <v>00</v>
          </cell>
          <cell r="Q1268" t="str">
            <v>Exempt</v>
          </cell>
          <cell r="R1268" t="str">
            <v>1992-03-02</v>
          </cell>
          <cell r="S1268" t="str">
            <v/>
          </cell>
          <cell r="T1268" t="str">
            <v>1992-03-02</v>
          </cell>
        </row>
        <row r="1269">
          <cell r="A1269" t="str">
            <v>Kidwell,Andrea D</v>
          </cell>
          <cell r="B1269" t="str">
            <v>011031</v>
          </cell>
          <cell r="C1269" t="str">
            <v>Part-Time</v>
          </cell>
          <cell r="D1269" t="str">
            <v>UCU</v>
          </cell>
          <cell r="E1269">
            <v>30</v>
          </cell>
          <cell r="F1269" t="str">
            <v>5702</v>
          </cell>
          <cell r="G1269" t="str">
            <v>Customer Srv Ctr-Raytown</v>
          </cell>
          <cell r="H1269" t="str">
            <v>USU</v>
          </cell>
          <cell r="I1269" t="str">
            <v>CH</v>
          </cell>
          <cell r="J1269" t="str">
            <v>NETCO</v>
          </cell>
          <cell r="K1269" t="str">
            <v>1000</v>
          </cell>
          <cell r="L1269" t="str">
            <v>MO-Raytown</v>
          </cell>
          <cell r="M1269" t="str">
            <v>MO</v>
          </cell>
          <cell r="N1269" t="str">
            <v>1047</v>
          </cell>
          <cell r="O1269" t="str">
            <v>Customer Service Associate CC</v>
          </cell>
          <cell r="P1269" t="str">
            <v>00</v>
          </cell>
          <cell r="Q1269" t="str">
            <v>Nonexempt</v>
          </cell>
          <cell r="R1269" t="str">
            <v>2006-04-03</v>
          </cell>
          <cell r="S1269" t="str">
            <v/>
          </cell>
          <cell r="T1269" t="str">
            <v>2006-04-03</v>
          </cell>
        </row>
        <row r="1270">
          <cell r="A1270" t="str">
            <v>Kiely,James S</v>
          </cell>
          <cell r="B1270" t="str">
            <v>008530</v>
          </cell>
          <cell r="C1270" t="str">
            <v>Full-Time</v>
          </cell>
          <cell r="D1270" t="str">
            <v>UCU</v>
          </cell>
          <cell r="E1270">
            <v>40</v>
          </cell>
          <cell r="F1270" t="str">
            <v>5346</v>
          </cell>
          <cell r="G1270" t="str">
            <v>Clinton Elec Network Ops</v>
          </cell>
          <cell r="H1270" t="str">
            <v>USU</v>
          </cell>
          <cell r="I1270" t="str">
            <v>OP</v>
          </cell>
          <cell r="J1270" t="str">
            <v>MPMOE</v>
          </cell>
          <cell r="K1270" t="str">
            <v>1118</v>
          </cell>
          <cell r="L1270" t="str">
            <v>MO-Clinton-N 3rd</v>
          </cell>
          <cell r="M1270" t="str">
            <v>MO</v>
          </cell>
          <cell r="N1270" t="str">
            <v>3087</v>
          </cell>
          <cell r="O1270" t="str">
            <v>Operations Supv Field</v>
          </cell>
          <cell r="P1270" t="str">
            <v>00</v>
          </cell>
          <cell r="Q1270" t="str">
            <v>Exempt</v>
          </cell>
          <cell r="R1270" t="str">
            <v>2001-07-16</v>
          </cell>
          <cell r="S1270" t="str">
            <v/>
          </cell>
          <cell r="T1270" t="str">
            <v>2001-07-16</v>
          </cell>
        </row>
        <row r="1271">
          <cell r="A1271" t="str">
            <v>Kiesel,Rick A</v>
          </cell>
          <cell r="B1271" t="str">
            <v>002058</v>
          </cell>
          <cell r="C1271" t="str">
            <v>Full-Time</v>
          </cell>
          <cell r="D1271" t="str">
            <v>UCU</v>
          </cell>
          <cell r="E1271">
            <v>40</v>
          </cell>
          <cell r="F1271" t="str">
            <v>5561</v>
          </cell>
          <cell r="G1271" t="str">
            <v>Iowa Material Mgmt</v>
          </cell>
          <cell r="H1271" t="str">
            <v>USU</v>
          </cell>
          <cell r="I1271" t="str">
            <v>MM</v>
          </cell>
          <cell r="J1271" t="str">
            <v>PNIAG</v>
          </cell>
          <cell r="K1271" t="str">
            <v>1015</v>
          </cell>
          <cell r="L1271" t="str">
            <v>IA-Council Bluffs-W Broadway</v>
          </cell>
          <cell r="M1271" t="str">
            <v>IA</v>
          </cell>
          <cell r="N1271" t="str">
            <v>3109</v>
          </cell>
          <cell r="O1271" t="str">
            <v>Storekeeper (UN28)</v>
          </cell>
          <cell r="P1271" t="str">
            <v>28</v>
          </cell>
          <cell r="Q1271" t="str">
            <v>Nonexempt</v>
          </cell>
          <cell r="R1271" t="str">
            <v>1990-05-14</v>
          </cell>
          <cell r="S1271" t="str">
            <v/>
          </cell>
          <cell r="T1271" t="str">
            <v>1990-11-14</v>
          </cell>
        </row>
        <row r="1272">
          <cell r="A1272" t="str">
            <v>Kim,Grace J</v>
          </cell>
          <cell r="B1272" t="str">
            <v>010002</v>
          </cell>
          <cell r="C1272" t="str">
            <v>Full-Time</v>
          </cell>
          <cell r="D1272" t="str">
            <v>UCU</v>
          </cell>
          <cell r="E1272">
            <v>40</v>
          </cell>
          <cell r="F1272" t="str">
            <v>5763</v>
          </cell>
          <cell r="G1272" t="str">
            <v>Billing Adjustments</v>
          </cell>
          <cell r="H1272" t="str">
            <v>USU</v>
          </cell>
          <cell r="I1272" t="str">
            <v>CI</v>
          </cell>
          <cell r="J1272" t="str">
            <v>NETCO</v>
          </cell>
          <cell r="K1272" t="str">
            <v>1000</v>
          </cell>
          <cell r="L1272" t="str">
            <v>MO-Raytown</v>
          </cell>
          <cell r="M1272" t="str">
            <v>MO</v>
          </cell>
          <cell r="N1272" t="str">
            <v>2711</v>
          </cell>
          <cell r="O1272" t="str">
            <v>Cust Svc Acct Svcs Specialist</v>
          </cell>
          <cell r="P1272" t="str">
            <v>00</v>
          </cell>
          <cell r="Q1272" t="str">
            <v>Nonexempt</v>
          </cell>
          <cell r="R1272" t="str">
            <v>2003-01-29</v>
          </cell>
          <cell r="S1272" t="str">
            <v/>
          </cell>
          <cell r="T1272" t="str">
            <v>2003-01-29</v>
          </cell>
        </row>
        <row r="1273">
          <cell r="A1273" t="str">
            <v>Kindred,Sonya D</v>
          </cell>
          <cell r="B1273" t="str">
            <v>010020</v>
          </cell>
          <cell r="C1273" t="str">
            <v>Full-Time</v>
          </cell>
          <cell r="D1273" t="str">
            <v>UCU</v>
          </cell>
          <cell r="E1273">
            <v>40</v>
          </cell>
          <cell r="F1273" t="str">
            <v>5702</v>
          </cell>
          <cell r="G1273" t="str">
            <v>Customer Srv Ctr-Raytown</v>
          </cell>
          <cell r="H1273" t="str">
            <v>USU</v>
          </cell>
          <cell r="I1273" t="str">
            <v>CH</v>
          </cell>
          <cell r="J1273" t="str">
            <v>NETCO</v>
          </cell>
          <cell r="K1273" t="str">
            <v>1000</v>
          </cell>
          <cell r="L1273" t="str">
            <v>MO-Raytown</v>
          </cell>
          <cell r="M1273" t="str">
            <v>MO</v>
          </cell>
          <cell r="N1273" t="str">
            <v>1047</v>
          </cell>
          <cell r="O1273" t="str">
            <v>Customer Service Associate CC</v>
          </cell>
          <cell r="P1273" t="str">
            <v>00</v>
          </cell>
          <cell r="Q1273" t="str">
            <v>Nonexempt</v>
          </cell>
          <cell r="R1273" t="str">
            <v>2003-02-10</v>
          </cell>
          <cell r="S1273" t="str">
            <v/>
          </cell>
          <cell r="T1273" t="str">
            <v>2003-02-10</v>
          </cell>
        </row>
        <row r="1274">
          <cell r="A1274" t="str">
            <v>King IV,Theodore N</v>
          </cell>
          <cell r="B1274" t="str">
            <v>010733</v>
          </cell>
          <cell r="C1274" t="str">
            <v>Full-Time</v>
          </cell>
          <cell r="D1274" t="str">
            <v>UCU</v>
          </cell>
          <cell r="E1274">
            <v>40</v>
          </cell>
          <cell r="F1274" t="str">
            <v>1009</v>
          </cell>
          <cell r="G1274" t="str">
            <v>Arthur Mullergren-Great Bend</v>
          </cell>
          <cell r="H1274" t="str">
            <v>USU</v>
          </cell>
          <cell r="I1274" t="str">
            <v>PS</v>
          </cell>
          <cell r="J1274" t="str">
            <v>WPKSE</v>
          </cell>
          <cell r="K1274" t="str">
            <v>1034</v>
          </cell>
          <cell r="L1274" t="str">
            <v>KS-Great Bend-Highway K96</v>
          </cell>
          <cell r="M1274" t="str">
            <v>KS</v>
          </cell>
          <cell r="N1274" t="str">
            <v>1738</v>
          </cell>
          <cell r="O1274" t="str">
            <v>Operator Technician (UN22)</v>
          </cell>
          <cell r="P1274" t="str">
            <v>22</v>
          </cell>
          <cell r="Q1274" t="str">
            <v>Nonexempt</v>
          </cell>
          <cell r="R1274" t="str">
            <v>2005-05-16</v>
          </cell>
          <cell r="S1274" t="str">
            <v/>
          </cell>
          <cell r="T1274" t="str">
            <v>2005-05-16</v>
          </cell>
        </row>
        <row r="1275">
          <cell r="A1275" t="str">
            <v>King,Ila R</v>
          </cell>
          <cell r="B1275" t="str">
            <v>008360</v>
          </cell>
          <cell r="C1275" t="str">
            <v>Full-Time</v>
          </cell>
          <cell r="D1275" t="str">
            <v>UCU</v>
          </cell>
          <cell r="E1275">
            <v>40</v>
          </cell>
          <cell r="F1275" t="str">
            <v>5763</v>
          </cell>
          <cell r="G1275" t="str">
            <v>Billing Adjustments</v>
          </cell>
          <cell r="H1275" t="str">
            <v>USU</v>
          </cell>
          <cell r="I1275" t="str">
            <v>CI</v>
          </cell>
          <cell r="J1275" t="str">
            <v>NETCO</v>
          </cell>
          <cell r="K1275" t="str">
            <v>1000</v>
          </cell>
          <cell r="L1275" t="str">
            <v>MO-Raytown</v>
          </cell>
          <cell r="M1275" t="str">
            <v>MO</v>
          </cell>
          <cell r="N1275" t="str">
            <v>1065</v>
          </cell>
          <cell r="O1275" t="str">
            <v>Assoc Supervisor</v>
          </cell>
          <cell r="P1275" t="str">
            <v>00</v>
          </cell>
          <cell r="Q1275" t="str">
            <v>Exempt</v>
          </cell>
          <cell r="R1275" t="str">
            <v>2001-04-23</v>
          </cell>
          <cell r="S1275" t="str">
            <v/>
          </cell>
          <cell r="T1275" t="str">
            <v>2001-04-23</v>
          </cell>
        </row>
        <row r="1276">
          <cell r="A1276" t="str">
            <v>King,Lamoine R</v>
          </cell>
          <cell r="B1276" t="str">
            <v>000601</v>
          </cell>
          <cell r="C1276" t="str">
            <v>Full-Time</v>
          </cell>
          <cell r="D1276" t="str">
            <v>UCU</v>
          </cell>
          <cell r="E1276">
            <v>40</v>
          </cell>
          <cell r="F1276" t="str">
            <v>5311</v>
          </cell>
          <cell r="G1276" t="str">
            <v>Southern KS Elec Network Ops</v>
          </cell>
          <cell r="H1276" t="str">
            <v>USU</v>
          </cell>
          <cell r="I1276" t="str">
            <v>OP</v>
          </cell>
          <cell r="J1276" t="str">
            <v>WPKSE</v>
          </cell>
          <cell r="K1276" t="str">
            <v>1037</v>
          </cell>
          <cell r="L1276" t="str">
            <v>KS-Harper</v>
          </cell>
          <cell r="M1276" t="str">
            <v>KS</v>
          </cell>
          <cell r="N1276" t="str">
            <v>1704</v>
          </cell>
          <cell r="O1276" t="str">
            <v>Journeyman Lineman (UN22)</v>
          </cell>
          <cell r="P1276" t="str">
            <v>22</v>
          </cell>
          <cell r="Q1276" t="str">
            <v>Nonexempt</v>
          </cell>
          <cell r="R1276" t="str">
            <v>1980-09-02</v>
          </cell>
          <cell r="S1276" t="str">
            <v/>
          </cell>
          <cell r="T1276" t="str">
            <v>1980-09-02</v>
          </cell>
        </row>
        <row r="1277">
          <cell r="A1277" t="str">
            <v>King,Sheryl L</v>
          </cell>
          <cell r="B1277" t="str">
            <v>001024</v>
          </cell>
          <cell r="C1277" t="str">
            <v>Full-Time</v>
          </cell>
          <cell r="D1277" t="str">
            <v>UCU</v>
          </cell>
          <cell r="E1277">
            <v>40</v>
          </cell>
          <cell r="F1277" t="str">
            <v>5342</v>
          </cell>
          <cell r="G1277" t="str">
            <v>Trenton Elec Network Ops</v>
          </cell>
          <cell r="H1277" t="str">
            <v>USU</v>
          </cell>
          <cell r="I1277" t="str">
            <v>OP</v>
          </cell>
          <cell r="J1277" t="str">
            <v>MPMOE</v>
          </cell>
          <cell r="K1277" t="str">
            <v>1096</v>
          </cell>
          <cell r="L1277" t="str">
            <v>MO-Trenton</v>
          </cell>
          <cell r="M1277" t="str">
            <v>MO</v>
          </cell>
          <cell r="N1277" t="str">
            <v>1135</v>
          </cell>
          <cell r="O1277" t="str">
            <v>Customer Service Associate Fie</v>
          </cell>
          <cell r="P1277" t="str">
            <v>00</v>
          </cell>
          <cell r="Q1277" t="str">
            <v>Nonexempt</v>
          </cell>
          <cell r="R1277" t="str">
            <v>1994-01-03</v>
          </cell>
          <cell r="S1277" t="str">
            <v/>
          </cell>
          <cell r="T1277" t="str">
            <v>1994-01-03</v>
          </cell>
        </row>
        <row r="1278">
          <cell r="A1278" t="str">
            <v>Kinkelaar,Christopher J</v>
          </cell>
          <cell r="B1278" t="str">
            <v>005292</v>
          </cell>
          <cell r="C1278" t="str">
            <v>Full-Time</v>
          </cell>
          <cell r="D1278" t="str">
            <v>UCU</v>
          </cell>
          <cell r="E1278">
            <v>40</v>
          </cell>
          <cell r="F1278" t="str">
            <v>5552</v>
          </cell>
          <cell r="G1278" t="str">
            <v>Materials Mgmt-KS WPD</v>
          </cell>
          <cell r="H1278" t="str">
            <v>USU</v>
          </cell>
          <cell r="I1278" t="str">
            <v>MM</v>
          </cell>
          <cell r="J1278" t="str">
            <v>WPKSE</v>
          </cell>
          <cell r="K1278" t="str">
            <v>1272</v>
          </cell>
          <cell r="L1278" t="str">
            <v>KS-Dodge City-W Frontview</v>
          </cell>
          <cell r="M1278" t="str">
            <v>KS</v>
          </cell>
          <cell r="N1278" t="str">
            <v>1712</v>
          </cell>
          <cell r="O1278" t="str">
            <v>Division Storekeeper (UN22)</v>
          </cell>
          <cell r="P1278" t="str">
            <v>22</v>
          </cell>
          <cell r="Q1278" t="str">
            <v>Nonexempt</v>
          </cell>
          <cell r="R1278" t="str">
            <v>1999-07-30</v>
          </cell>
          <cell r="S1278" t="str">
            <v/>
          </cell>
          <cell r="T1278" t="str">
            <v>1999-07-30</v>
          </cell>
        </row>
        <row r="1279">
          <cell r="A1279" t="str">
            <v>Kinkelaar,Gregory P</v>
          </cell>
          <cell r="B1279" t="str">
            <v>001559</v>
          </cell>
          <cell r="C1279" t="str">
            <v>Full-Time</v>
          </cell>
          <cell r="D1279" t="str">
            <v>UCU</v>
          </cell>
          <cell r="E1279">
            <v>40</v>
          </cell>
          <cell r="F1279" t="str">
            <v>5385</v>
          </cell>
          <cell r="G1279" t="str">
            <v>Dodge City Gas Field Svcs</v>
          </cell>
          <cell r="H1279" t="str">
            <v>USU</v>
          </cell>
          <cell r="I1279" t="str">
            <v>OP</v>
          </cell>
          <cell r="J1279" t="str">
            <v>PNKSG</v>
          </cell>
          <cell r="K1279" t="str">
            <v>1272</v>
          </cell>
          <cell r="L1279" t="str">
            <v>KS-Dodge City-W Frontview</v>
          </cell>
          <cell r="M1279" t="str">
            <v>KS</v>
          </cell>
          <cell r="N1279" t="str">
            <v>1529</v>
          </cell>
          <cell r="O1279" t="str">
            <v>Utility Service Technician</v>
          </cell>
          <cell r="P1279" t="str">
            <v>00</v>
          </cell>
          <cell r="Q1279" t="str">
            <v>Nonexempt</v>
          </cell>
          <cell r="R1279" t="str">
            <v>1989-01-30</v>
          </cell>
          <cell r="S1279" t="str">
            <v/>
          </cell>
          <cell r="T1279" t="str">
            <v>1989-01-30</v>
          </cell>
        </row>
        <row r="1280">
          <cell r="A1280" t="str">
            <v>Kinman,Robert H</v>
          </cell>
          <cell r="B1280" t="str">
            <v>003529</v>
          </cell>
          <cell r="C1280" t="str">
            <v>Full-Time</v>
          </cell>
          <cell r="D1280" t="str">
            <v>UCU</v>
          </cell>
          <cell r="E1280">
            <v>40</v>
          </cell>
          <cell r="F1280" t="str">
            <v>5004</v>
          </cell>
          <cell r="G1280" t="str">
            <v>Transmisson Ln Const&amp;Maint-MPS</v>
          </cell>
          <cell r="H1280" t="str">
            <v>USU</v>
          </cell>
          <cell r="I1280" t="str">
            <v>TS</v>
          </cell>
          <cell r="J1280" t="str">
            <v>MPMOE</v>
          </cell>
          <cell r="K1280" t="str">
            <v>1090</v>
          </cell>
          <cell r="L1280" t="str">
            <v>MO-Oak Grove</v>
          </cell>
          <cell r="M1280" t="str">
            <v>MO</v>
          </cell>
          <cell r="N1280" t="str">
            <v>1919</v>
          </cell>
          <cell r="O1280" t="str">
            <v>Supv Transmission Line</v>
          </cell>
          <cell r="P1280" t="str">
            <v>00</v>
          </cell>
          <cell r="Q1280" t="str">
            <v>Exempt</v>
          </cell>
          <cell r="R1280" t="str">
            <v>1965-02-08</v>
          </cell>
          <cell r="S1280" t="str">
            <v/>
          </cell>
          <cell r="T1280" t="str">
            <v>1965-02-08</v>
          </cell>
        </row>
        <row r="1281">
          <cell r="A1281" t="str">
            <v>Kippley,Adam M</v>
          </cell>
          <cell r="B1281" t="str">
            <v>004632</v>
          </cell>
          <cell r="C1281" t="str">
            <v>Full-Time</v>
          </cell>
          <cell r="D1281" t="str">
            <v>UCU</v>
          </cell>
          <cell r="E1281">
            <v>40</v>
          </cell>
          <cell r="F1281" t="str">
            <v>5842</v>
          </cell>
          <cell r="G1281" t="str">
            <v>Cloquet</v>
          </cell>
          <cell r="H1281" t="str">
            <v>USU</v>
          </cell>
          <cell r="I1281" t="str">
            <v>CS</v>
          </cell>
          <cell r="J1281" t="str">
            <v>NMMNG</v>
          </cell>
          <cell r="K1281" t="str">
            <v>1060</v>
          </cell>
          <cell r="L1281" t="str">
            <v>MN-Eveleth</v>
          </cell>
          <cell r="M1281" t="str">
            <v>MN</v>
          </cell>
          <cell r="N1281" t="str">
            <v>1595</v>
          </cell>
          <cell r="O1281" t="str">
            <v>Service Tech Class 2 (UN26)</v>
          </cell>
          <cell r="P1281" t="str">
            <v>26</v>
          </cell>
          <cell r="Q1281" t="str">
            <v>Nonexempt</v>
          </cell>
          <cell r="R1281" t="str">
            <v>1999-04-12</v>
          </cell>
          <cell r="S1281" t="str">
            <v/>
          </cell>
          <cell r="T1281" t="str">
            <v>1999-04-12</v>
          </cell>
        </row>
        <row r="1282">
          <cell r="A1282" t="str">
            <v>Kircher,Mark J</v>
          </cell>
          <cell r="B1282" t="str">
            <v>000656</v>
          </cell>
          <cell r="C1282" t="str">
            <v>Full-Time</v>
          </cell>
          <cell r="D1282" t="str">
            <v>UCU</v>
          </cell>
          <cell r="E1282">
            <v>40</v>
          </cell>
          <cell r="F1282" t="str">
            <v>5312</v>
          </cell>
          <cell r="G1282" t="str">
            <v>Central KS Elec Network Ops</v>
          </cell>
          <cell r="H1282" t="str">
            <v>USU</v>
          </cell>
          <cell r="I1282" t="str">
            <v>OP</v>
          </cell>
          <cell r="J1282" t="str">
            <v>WPKSE</v>
          </cell>
          <cell r="K1282" t="str">
            <v>1033</v>
          </cell>
          <cell r="L1282" t="str">
            <v>KS-Great Bend-Second Ave</v>
          </cell>
          <cell r="M1282" t="str">
            <v>KS</v>
          </cell>
          <cell r="N1282" t="str">
            <v>3087</v>
          </cell>
          <cell r="O1282" t="str">
            <v>Operations Supv Field</v>
          </cell>
          <cell r="P1282" t="str">
            <v>00</v>
          </cell>
          <cell r="Q1282" t="str">
            <v>Exempt</v>
          </cell>
          <cell r="R1282" t="str">
            <v>1991-08-26</v>
          </cell>
          <cell r="S1282" t="str">
            <v/>
          </cell>
          <cell r="T1282" t="str">
            <v>1991-08-26</v>
          </cell>
        </row>
        <row r="1283">
          <cell r="A1283" t="str">
            <v>Kirschner,Julie E</v>
          </cell>
          <cell r="B1283" t="str">
            <v>007868</v>
          </cell>
          <cell r="C1283" t="str">
            <v>Full-Time</v>
          </cell>
          <cell r="D1283" t="str">
            <v>UCU</v>
          </cell>
          <cell r="E1283">
            <v>40</v>
          </cell>
          <cell r="F1283" t="str">
            <v>5911</v>
          </cell>
          <cell r="G1283" t="str">
            <v>St Joseph CS</v>
          </cell>
          <cell r="H1283" t="str">
            <v>USU</v>
          </cell>
          <cell r="I1283" t="str">
            <v>CS</v>
          </cell>
          <cell r="J1283" t="str">
            <v>SJMOE</v>
          </cell>
          <cell r="K1283" t="str">
            <v>1278</v>
          </cell>
          <cell r="L1283" t="str">
            <v>MO-St Joseph - Atchison</v>
          </cell>
          <cell r="M1283" t="str">
            <v>MO</v>
          </cell>
          <cell r="N1283" t="str">
            <v>S9245</v>
          </cell>
          <cell r="O1283" t="str">
            <v>Customer Contact Rep Thereaftr</v>
          </cell>
          <cell r="P1283" t="str">
            <v>14</v>
          </cell>
          <cell r="Q1283" t="str">
            <v>Nonexempt</v>
          </cell>
          <cell r="R1283" t="str">
            <v>1976-11-01</v>
          </cell>
          <cell r="S1283" t="str">
            <v/>
          </cell>
          <cell r="T1283" t="str">
            <v>1976-11-01</v>
          </cell>
        </row>
        <row r="1284">
          <cell r="A1284" t="str">
            <v>Kirschner,Mark A</v>
          </cell>
          <cell r="B1284" t="str">
            <v>003525</v>
          </cell>
          <cell r="C1284" t="str">
            <v>Full-Time</v>
          </cell>
          <cell r="D1284" t="str">
            <v>UCU</v>
          </cell>
          <cell r="E1284">
            <v>40</v>
          </cell>
          <cell r="F1284" t="str">
            <v>5155</v>
          </cell>
          <cell r="G1284" t="str">
            <v>MO Elect Networks Mgr</v>
          </cell>
          <cell r="H1284" t="str">
            <v>USU</v>
          </cell>
          <cell r="I1284" t="str">
            <v>OP</v>
          </cell>
          <cell r="J1284" t="str">
            <v>NETCO</v>
          </cell>
          <cell r="K1284" t="str">
            <v>1000</v>
          </cell>
          <cell r="L1284" t="str">
            <v>MO-Raytown</v>
          </cell>
          <cell r="M1284" t="str">
            <v>MO</v>
          </cell>
          <cell r="N1284" t="str">
            <v>2897</v>
          </cell>
          <cell r="O1284" t="str">
            <v>Dir Networks</v>
          </cell>
          <cell r="P1284" t="str">
            <v>00</v>
          </cell>
          <cell r="Q1284" t="str">
            <v>Exempt</v>
          </cell>
          <cell r="R1284" t="str">
            <v>1987-01-05</v>
          </cell>
          <cell r="S1284" t="str">
            <v/>
          </cell>
          <cell r="T1284" t="str">
            <v>1987-01-05</v>
          </cell>
        </row>
        <row r="1285">
          <cell r="A1285" t="str">
            <v>Kisicki,Michael J</v>
          </cell>
          <cell r="B1285" t="str">
            <v>002219</v>
          </cell>
          <cell r="C1285" t="str">
            <v>Full-Time</v>
          </cell>
          <cell r="D1285" t="str">
            <v>UCU</v>
          </cell>
          <cell r="E1285">
            <v>40</v>
          </cell>
          <cell r="F1285" t="str">
            <v>5227</v>
          </cell>
          <cell r="G1285" t="str">
            <v>NE Business Operations</v>
          </cell>
          <cell r="H1285" t="str">
            <v>USU</v>
          </cell>
          <cell r="I1285" t="str">
            <v>NM</v>
          </cell>
          <cell r="J1285" t="str">
            <v>PNNEG</v>
          </cell>
          <cell r="K1285" t="str">
            <v>1143</v>
          </cell>
          <cell r="L1285" t="str">
            <v>NE-Omaha-Capitol Ave</v>
          </cell>
          <cell r="M1285" t="str">
            <v>NE</v>
          </cell>
          <cell r="N1285" t="str">
            <v>1924</v>
          </cell>
          <cell r="O1285" t="str">
            <v>Sr Engineer</v>
          </cell>
          <cell r="P1285" t="str">
            <v>00</v>
          </cell>
          <cell r="Q1285" t="str">
            <v>Exempt</v>
          </cell>
          <cell r="R1285" t="str">
            <v>1987-03-16</v>
          </cell>
          <cell r="S1285" t="str">
            <v/>
          </cell>
          <cell r="T1285" t="str">
            <v>1987-03-16</v>
          </cell>
        </row>
        <row r="1286">
          <cell r="A1286" t="str">
            <v>Kisler,David O</v>
          </cell>
          <cell r="B1286" t="str">
            <v>010824</v>
          </cell>
          <cell r="C1286" t="str">
            <v>Full-Time</v>
          </cell>
          <cell r="D1286" t="str">
            <v>UCU</v>
          </cell>
          <cell r="E1286">
            <v>40</v>
          </cell>
          <cell r="F1286" t="str">
            <v>5734</v>
          </cell>
          <cell r="G1286" t="str">
            <v>Iowa Newton</v>
          </cell>
          <cell r="H1286" t="str">
            <v>USU</v>
          </cell>
          <cell r="I1286" t="str">
            <v>CS</v>
          </cell>
          <cell r="J1286" t="str">
            <v>PNIAG</v>
          </cell>
          <cell r="K1286" t="str">
            <v>1182</v>
          </cell>
          <cell r="L1286" t="str">
            <v>IA-Grimes</v>
          </cell>
          <cell r="M1286" t="str">
            <v>IA</v>
          </cell>
          <cell r="N1286" t="str">
            <v>3107</v>
          </cell>
          <cell r="O1286" t="str">
            <v>Operations Technician (UN28)</v>
          </cell>
          <cell r="P1286" t="str">
            <v>28</v>
          </cell>
          <cell r="Q1286" t="str">
            <v>Nonexempt</v>
          </cell>
          <cell r="R1286" t="str">
            <v>2005-07-18</v>
          </cell>
          <cell r="S1286" t="str">
            <v/>
          </cell>
          <cell r="T1286" t="str">
            <v>2005-07-18</v>
          </cell>
        </row>
        <row r="1287">
          <cell r="A1287" t="str">
            <v>Kisner,Carolyn Caley</v>
          </cell>
          <cell r="B1287" t="str">
            <v>010973</v>
          </cell>
          <cell r="C1287" t="str">
            <v>Part-Time</v>
          </cell>
          <cell r="D1287" t="str">
            <v>UCU</v>
          </cell>
          <cell r="E1287">
            <v>32</v>
          </cell>
          <cell r="F1287" t="str">
            <v>4186</v>
          </cell>
          <cell r="G1287" t="str">
            <v>Risk Assessment &amp; Audit Srvs</v>
          </cell>
          <cell r="H1287" t="str">
            <v>ESF</v>
          </cell>
          <cell r="I1287" t="str">
            <v>CP</v>
          </cell>
          <cell r="J1287" t="str">
            <v>AQLCP</v>
          </cell>
          <cell r="K1287" t="str">
            <v>1082</v>
          </cell>
          <cell r="L1287" t="str">
            <v>MO-Kansas City-W Ninth</v>
          </cell>
          <cell r="M1287" t="str">
            <v>MO</v>
          </cell>
          <cell r="N1287" t="str">
            <v>2206</v>
          </cell>
          <cell r="O1287" t="str">
            <v>Mgr Internal Controls</v>
          </cell>
          <cell r="P1287" t="str">
            <v>00</v>
          </cell>
          <cell r="Q1287" t="str">
            <v>Exempt</v>
          </cell>
          <cell r="R1287" t="str">
            <v>2006-01-30</v>
          </cell>
          <cell r="S1287" t="str">
            <v/>
          </cell>
          <cell r="T1287" t="str">
            <v>2006-01-30</v>
          </cell>
        </row>
        <row r="1288">
          <cell r="A1288" t="str">
            <v>Kitchen,Margaret L</v>
          </cell>
          <cell r="B1288" t="str">
            <v>001847</v>
          </cell>
          <cell r="C1288" t="str">
            <v>Full-Time</v>
          </cell>
          <cell r="D1288" t="str">
            <v>UCU</v>
          </cell>
          <cell r="E1288">
            <v>40</v>
          </cell>
          <cell r="F1288" t="str">
            <v>5701</v>
          </cell>
          <cell r="G1288" t="str">
            <v>Cust Service Center-Lincoln</v>
          </cell>
          <cell r="H1288" t="str">
            <v>USU</v>
          </cell>
          <cell r="I1288" t="str">
            <v>CH</v>
          </cell>
          <cell r="J1288" t="str">
            <v>NETCO</v>
          </cell>
          <cell r="K1288" t="str">
            <v>1109</v>
          </cell>
          <cell r="L1288" t="str">
            <v>NE-Lincoln</v>
          </cell>
          <cell r="M1288" t="str">
            <v>NE</v>
          </cell>
          <cell r="N1288" t="str">
            <v>1629</v>
          </cell>
          <cell r="O1288" t="str">
            <v>Customer Serv Ctr Assoc (UN25)</v>
          </cell>
          <cell r="P1288" t="str">
            <v>25</v>
          </cell>
          <cell r="Q1288" t="str">
            <v>Nonexempt</v>
          </cell>
          <cell r="R1288" t="str">
            <v>1993-12-01</v>
          </cell>
          <cell r="S1288" t="str">
            <v/>
          </cell>
          <cell r="T1288" t="str">
            <v>1993-12-01</v>
          </cell>
        </row>
        <row r="1289">
          <cell r="A1289" t="str">
            <v>Kitzman,Michael J</v>
          </cell>
          <cell r="B1289" t="str">
            <v>001953</v>
          </cell>
          <cell r="C1289" t="str">
            <v>Full-Time</v>
          </cell>
          <cell r="D1289" t="str">
            <v>UCU</v>
          </cell>
          <cell r="E1289">
            <v>40</v>
          </cell>
          <cell r="F1289" t="str">
            <v>5832</v>
          </cell>
          <cell r="G1289" t="str">
            <v>Rochester</v>
          </cell>
          <cell r="H1289" t="str">
            <v>USU</v>
          </cell>
          <cell r="I1289" t="str">
            <v>CS</v>
          </cell>
          <cell r="J1289" t="str">
            <v>PNMNG</v>
          </cell>
          <cell r="K1289" t="str">
            <v>1068</v>
          </cell>
          <cell r="L1289" t="str">
            <v>MN-Rochester</v>
          </cell>
          <cell r="M1289" t="str">
            <v>MN</v>
          </cell>
          <cell r="N1289" t="str">
            <v>1525</v>
          </cell>
          <cell r="O1289" t="str">
            <v>Operations Technician</v>
          </cell>
          <cell r="P1289" t="str">
            <v>00</v>
          </cell>
          <cell r="Q1289" t="str">
            <v>Nonexempt</v>
          </cell>
          <cell r="R1289" t="str">
            <v>1989-08-01</v>
          </cell>
          <cell r="S1289" t="str">
            <v/>
          </cell>
          <cell r="T1289" t="str">
            <v>1989-08-01</v>
          </cell>
        </row>
        <row r="1290">
          <cell r="A1290" t="str">
            <v>Klein,Mark P</v>
          </cell>
          <cell r="B1290" t="str">
            <v>000509</v>
          </cell>
          <cell r="C1290" t="str">
            <v>Full-Time</v>
          </cell>
          <cell r="D1290" t="str">
            <v>UCU</v>
          </cell>
          <cell r="E1290">
            <v>40</v>
          </cell>
          <cell r="F1290" t="str">
            <v>5312</v>
          </cell>
          <cell r="G1290" t="str">
            <v>Central KS Elec Network Ops</v>
          </cell>
          <cell r="H1290" t="str">
            <v>USU</v>
          </cell>
          <cell r="I1290" t="str">
            <v>OP</v>
          </cell>
          <cell r="J1290" t="str">
            <v>WPKSE</v>
          </cell>
          <cell r="K1290" t="str">
            <v>1032</v>
          </cell>
          <cell r="L1290" t="str">
            <v>KS-Ellsworth</v>
          </cell>
          <cell r="M1290" t="str">
            <v>KS</v>
          </cell>
          <cell r="N1290" t="str">
            <v>1704</v>
          </cell>
          <cell r="O1290" t="str">
            <v>Journeyman Lineman (UN22)</v>
          </cell>
          <cell r="P1290" t="str">
            <v>22</v>
          </cell>
          <cell r="Q1290" t="str">
            <v>Nonexempt</v>
          </cell>
          <cell r="R1290" t="str">
            <v>1991-12-23</v>
          </cell>
          <cell r="S1290" t="str">
            <v/>
          </cell>
          <cell r="T1290" t="str">
            <v>1991-12-31</v>
          </cell>
        </row>
        <row r="1291">
          <cell r="A1291" t="str">
            <v>Klemz,Stephanie L</v>
          </cell>
          <cell r="B1291" t="str">
            <v>010620</v>
          </cell>
          <cell r="C1291" t="str">
            <v>Full-Time</v>
          </cell>
          <cell r="D1291" t="str">
            <v>UCU</v>
          </cell>
          <cell r="E1291">
            <v>40</v>
          </cell>
          <cell r="F1291" t="str">
            <v>5830</v>
          </cell>
          <cell r="G1291" t="str">
            <v>Pine City</v>
          </cell>
          <cell r="H1291" t="str">
            <v>USU</v>
          </cell>
          <cell r="I1291" t="str">
            <v>CS</v>
          </cell>
          <cell r="J1291" t="str">
            <v>PNMNG</v>
          </cell>
          <cell r="K1291" t="str">
            <v>1066</v>
          </cell>
          <cell r="L1291" t="str">
            <v>MN-Pine City-Sixth St</v>
          </cell>
          <cell r="M1291" t="str">
            <v>MN</v>
          </cell>
          <cell r="N1291" t="str">
            <v>1531</v>
          </cell>
          <cell r="O1291" t="str">
            <v>Meter Reader</v>
          </cell>
          <cell r="P1291" t="str">
            <v>00</v>
          </cell>
          <cell r="Q1291" t="str">
            <v>Nonexempt</v>
          </cell>
          <cell r="R1291" t="str">
            <v>2004-11-29</v>
          </cell>
          <cell r="S1291" t="str">
            <v/>
          </cell>
          <cell r="T1291" t="str">
            <v>2004-11-29</v>
          </cell>
        </row>
        <row r="1292">
          <cell r="A1292" t="str">
            <v>Klepper,David J</v>
          </cell>
          <cell r="B1292" t="str">
            <v>003482</v>
          </cell>
          <cell r="C1292" t="str">
            <v>Full-Time</v>
          </cell>
          <cell r="D1292" t="str">
            <v>UCU</v>
          </cell>
          <cell r="E1292">
            <v>40</v>
          </cell>
          <cell r="F1292" t="str">
            <v>5022</v>
          </cell>
          <cell r="G1292" t="str">
            <v>Transmission Eng KS-General</v>
          </cell>
          <cell r="H1292" t="str">
            <v>USU</v>
          </cell>
          <cell r="I1292" t="str">
            <v>ES</v>
          </cell>
          <cell r="J1292" t="str">
            <v>WPKSE</v>
          </cell>
          <cell r="K1292" t="str">
            <v>1231</v>
          </cell>
          <cell r="L1292" t="str">
            <v>KS-Great Bend-Broadway</v>
          </cell>
          <cell r="M1292" t="str">
            <v>KS</v>
          </cell>
          <cell r="N1292" t="str">
            <v>1896</v>
          </cell>
          <cell r="O1292" t="str">
            <v>Engineer III</v>
          </cell>
          <cell r="P1292" t="str">
            <v>00</v>
          </cell>
          <cell r="Q1292" t="str">
            <v>Exempt</v>
          </cell>
          <cell r="R1292" t="str">
            <v>1977-07-05</v>
          </cell>
          <cell r="S1292" t="str">
            <v/>
          </cell>
          <cell r="T1292" t="str">
            <v>1977-07-05</v>
          </cell>
        </row>
        <row r="1293">
          <cell r="A1293" t="str">
            <v>Kleve,Brett L</v>
          </cell>
          <cell r="B1293" t="str">
            <v>010597</v>
          </cell>
          <cell r="C1293" t="str">
            <v>Full-Time</v>
          </cell>
          <cell r="D1293" t="str">
            <v>UCU</v>
          </cell>
          <cell r="E1293">
            <v>40</v>
          </cell>
          <cell r="F1293" t="str">
            <v>5732</v>
          </cell>
          <cell r="G1293" t="str">
            <v>Iowa Spencer</v>
          </cell>
          <cell r="H1293" t="str">
            <v>USU</v>
          </cell>
          <cell r="I1293" t="str">
            <v>CS</v>
          </cell>
          <cell r="J1293" t="str">
            <v>PNIAG</v>
          </cell>
          <cell r="K1293" t="str">
            <v>1024</v>
          </cell>
          <cell r="L1293" t="str">
            <v>IA-Spencer</v>
          </cell>
          <cell r="M1293" t="str">
            <v>IA</v>
          </cell>
          <cell r="N1293" t="str">
            <v>3107</v>
          </cell>
          <cell r="O1293" t="str">
            <v>Operations Technician (UN28)</v>
          </cell>
          <cell r="P1293" t="str">
            <v>28</v>
          </cell>
          <cell r="Q1293" t="str">
            <v>Nonexempt</v>
          </cell>
          <cell r="R1293" t="str">
            <v>2004-10-11</v>
          </cell>
          <cell r="S1293" t="str">
            <v/>
          </cell>
          <cell r="T1293" t="str">
            <v>2004-10-11</v>
          </cell>
        </row>
        <row r="1294">
          <cell r="A1294" t="str">
            <v>Kline,Phillip C</v>
          </cell>
          <cell r="B1294" t="str">
            <v>010449</v>
          </cell>
          <cell r="C1294" t="str">
            <v>Full-Time</v>
          </cell>
          <cell r="D1294" t="str">
            <v>UCU</v>
          </cell>
          <cell r="E1294">
            <v>40</v>
          </cell>
          <cell r="F1294" t="str">
            <v>5354</v>
          </cell>
          <cell r="G1294" t="str">
            <v>St Joseph 1 Elec Network Ops</v>
          </cell>
          <cell r="H1294" t="str">
            <v>USU</v>
          </cell>
          <cell r="I1294" t="str">
            <v>OP</v>
          </cell>
          <cell r="J1294" t="str">
            <v>SJMOE</v>
          </cell>
          <cell r="K1294" t="str">
            <v>1278</v>
          </cell>
          <cell r="L1294" t="str">
            <v>MO-St Joseph - Atchison</v>
          </cell>
          <cell r="M1294" t="str">
            <v>MO</v>
          </cell>
          <cell r="N1294" t="str">
            <v>S1016</v>
          </cell>
          <cell r="O1294" t="str">
            <v>Lineman Apprentice Grade 2</v>
          </cell>
          <cell r="P1294" t="str">
            <v>13</v>
          </cell>
          <cell r="Q1294" t="str">
            <v>Nonexempt</v>
          </cell>
          <cell r="R1294" t="str">
            <v>2004-05-28</v>
          </cell>
          <cell r="S1294" t="str">
            <v/>
          </cell>
          <cell r="T1294" t="str">
            <v>2004-05-28</v>
          </cell>
        </row>
        <row r="1295">
          <cell r="A1295" t="str">
            <v>Klote,Ronald A</v>
          </cell>
          <cell r="B1295" t="str">
            <v>009471</v>
          </cell>
          <cell r="C1295" t="str">
            <v>Full-Time</v>
          </cell>
          <cell r="D1295" t="str">
            <v>UCU</v>
          </cell>
          <cell r="E1295">
            <v>40</v>
          </cell>
          <cell r="F1295" t="str">
            <v>6382</v>
          </cell>
          <cell r="G1295" t="str">
            <v>Regulatory Acctg Svcs-Electric</v>
          </cell>
          <cell r="H1295" t="str">
            <v>USU</v>
          </cell>
          <cell r="I1295" t="str">
            <v>RE</v>
          </cell>
          <cell r="J1295" t="str">
            <v>NETCO</v>
          </cell>
          <cell r="K1295" t="str">
            <v>1082</v>
          </cell>
          <cell r="L1295" t="str">
            <v>MO-Kansas City-W Ninth</v>
          </cell>
          <cell r="M1295" t="str">
            <v>MO</v>
          </cell>
          <cell r="N1295" t="str">
            <v>2444</v>
          </cell>
          <cell r="O1295" t="str">
            <v>Dir Regulatory Accounting Svcs</v>
          </cell>
          <cell r="P1295" t="str">
            <v>00</v>
          </cell>
          <cell r="Q1295" t="str">
            <v>Exempt</v>
          </cell>
          <cell r="R1295" t="str">
            <v>2002-02-19</v>
          </cell>
          <cell r="S1295" t="str">
            <v/>
          </cell>
          <cell r="T1295" t="str">
            <v>2002-02-19</v>
          </cell>
        </row>
        <row r="1296">
          <cell r="A1296" t="str">
            <v>Klozenbucher,Angela L</v>
          </cell>
          <cell r="B1296" t="str">
            <v>006123</v>
          </cell>
          <cell r="C1296" t="str">
            <v>Full-Time</v>
          </cell>
          <cell r="D1296" t="str">
            <v>UCU</v>
          </cell>
          <cell r="E1296">
            <v>40</v>
          </cell>
          <cell r="F1296" t="str">
            <v>5701</v>
          </cell>
          <cell r="G1296" t="str">
            <v>Cust Service Center-Lincoln</v>
          </cell>
          <cell r="H1296" t="str">
            <v>USU</v>
          </cell>
          <cell r="I1296" t="str">
            <v>CH</v>
          </cell>
          <cell r="J1296" t="str">
            <v>NETCO</v>
          </cell>
          <cell r="K1296" t="str">
            <v>1109</v>
          </cell>
          <cell r="L1296" t="str">
            <v>NE-Lincoln</v>
          </cell>
          <cell r="M1296" t="str">
            <v>NE</v>
          </cell>
          <cell r="N1296" t="str">
            <v>1629</v>
          </cell>
          <cell r="O1296" t="str">
            <v>Customer Serv Ctr Assoc (UN25)</v>
          </cell>
          <cell r="P1296" t="str">
            <v>25</v>
          </cell>
          <cell r="Q1296" t="str">
            <v>Nonexempt</v>
          </cell>
          <cell r="R1296" t="str">
            <v>2000-07-18</v>
          </cell>
          <cell r="S1296" t="str">
            <v/>
          </cell>
          <cell r="T1296" t="str">
            <v>2000-07-18</v>
          </cell>
        </row>
        <row r="1297">
          <cell r="A1297" t="str">
            <v>Klusaw,Joseph A</v>
          </cell>
          <cell r="B1297" t="str">
            <v>002234</v>
          </cell>
          <cell r="C1297" t="str">
            <v>Full-Time</v>
          </cell>
          <cell r="D1297" t="str">
            <v>UCU</v>
          </cell>
          <cell r="E1297">
            <v>40</v>
          </cell>
          <cell r="F1297" t="str">
            <v>5774</v>
          </cell>
          <cell r="G1297" t="str">
            <v>NE Omaha Region</v>
          </cell>
          <cell r="H1297" t="str">
            <v>USU</v>
          </cell>
          <cell r="I1297" t="str">
            <v>CS</v>
          </cell>
          <cell r="J1297" t="str">
            <v>PNNEG</v>
          </cell>
          <cell r="K1297" t="str">
            <v>1113</v>
          </cell>
          <cell r="L1297" t="str">
            <v>NE-Papillion</v>
          </cell>
          <cell r="M1297" t="str">
            <v>NE</v>
          </cell>
          <cell r="N1297" t="str">
            <v>1138</v>
          </cell>
          <cell r="O1297" t="str">
            <v>Appliance Repair Technician</v>
          </cell>
          <cell r="P1297" t="str">
            <v>00</v>
          </cell>
          <cell r="Q1297" t="str">
            <v>Nonexempt</v>
          </cell>
          <cell r="R1297" t="str">
            <v>1987-07-16</v>
          </cell>
          <cell r="S1297" t="str">
            <v/>
          </cell>
          <cell r="T1297" t="str">
            <v>1987-07-16</v>
          </cell>
        </row>
        <row r="1298">
          <cell r="A1298" t="str">
            <v>Knapp,Jonathan L</v>
          </cell>
          <cell r="B1298" t="str">
            <v>001026</v>
          </cell>
          <cell r="C1298" t="str">
            <v>Full-Time</v>
          </cell>
          <cell r="D1298" t="str">
            <v>UCU</v>
          </cell>
          <cell r="E1298">
            <v>40</v>
          </cell>
          <cell r="F1298" t="str">
            <v>1003</v>
          </cell>
          <cell r="G1298" t="str">
            <v>Sibley General</v>
          </cell>
          <cell r="H1298" t="str">
            <v>USU</v>
          </cell>
          <cell r="I1298" t="str">
            <v>PS</v>
          </cell>
          <cell r="J1298" t="str">
            <v>MPMOE</v>
          </cell>
          <cell r="K1298" t="str">
            <v>1095</v>
          </cell>
          <cell r="L1298" t="str">
            <v>MO-Sibley</v>
          </cell>
          <cell r="M1298" t="str">
            <v>MO</v>
          </cell>
          <cell r="N1298" t="str">
            <v>U335</v>
          </cell>
          <cell r="O1298" t="str">
            <v>Utilityman</v>
          </cell>
          <cell r="P1298" t="str">
            <v>24</v>
          </cell>
          <cell r="Q1298" t="str">
            <v>Nonexempt</v>
          </cell>
          <cell r="R1298" t="str">
            <v>1979-03-26</v>
          </cell>
          <cell r="S1298" t="str">
            <v/>
          </cell>
          <cell r="T1298" t="str">
            <v>1979-03-26</v>
          </cell>
        </row>
        <row r="1299">
          <cell r="A1299" t="str">
            <v>Knight,Clara L</v>
          </cell>
          <cell r="B1299" t="str">
            <v>002906</v>
          </cell>
          <cell r="C1299" t="str">
            <v>Full-Time</v>
          </cell>
          <cell r="D1299" t="str">
            <v>UCU</v>
          </cell>
          <cell r="E1299">
            <v>40</v>
          </cell>
          <cell r="F1299" t="str">
            <v>4164</v>
          </cell>
          <cell r="G1299" t="str">
            <v>Commodity Accounting</v>
          </cell>
          <cell r="H1299" t="str">
            <v>ESF</v>
          </cell>
          <cell r="I1299" t="str">
            <v>AT</v>
          </cell>
          <cell r="J1299" t="str">
            <v>AQLCP</v>
          </cell>
          <cell r="K1299" t="str">
            <v>1000</v>
          </cell>
          <cell r="L1299" t="str">
            <v>MO-Raytown</v>
          </cell>
          <cell r="M1299" t="str">
            <v>MO</v>
          </cell>
          <cell r="N1299" t="str">
            <v>1031</v>
          </cell>
          <cell r="O1299" t="str">
            <v>Sr Financial Analyst</v>
          </cell>
          <cell r="P1299" t="str">
            <v>00</v>
          </cell>
          <cell r="Q1299" t="str">
            <v>Exempt</v>
          </cell>
          <cell r="R1299" t="str">
            <v>1996-02-14</v>
          </cell>
          <cell r="S1299" t="str">
            <v/>
          </cell>
          <cell r="T1299" t="str">
            <v>1996-02-14</v>
          </cell>
        </row>
        <row r="1300">
          <cell r="A1300" t="str">
            <v>Knight,Michael S</v>
          </cell>
          <cell r="B1300" t="str">
            <v>000897</v>
          </cell>
          <cell r="C1300" t="str">
            <v>Full-Time</v>
          </cell>
          <cell r="D1300" t="str">
            <v>UCU</v>
          </cell>
          <cell r="E1300">
            <v>40</v>
          </cell>
          <cell r="F1300" t="str">
            <v>5346</v>
          </cell>
          <cell r="G1300" t="str">
            <v>Clinton Elec Network Ops</v>
          </cell>
          <cell r="H1300" t="str">
            <v>USU</v>
          </cell>
          <cell r="I1300" t="str">
            <v>OP</v>
          </cell>
          <cell r="J1300" t="str">
            <v>MPMOE</v>
          </cell>
          <cell r="K1300" t="str">
            <v>1118</v>
          </cell>
          <cell r="L1300" t="str">
            <v>MO-Clinton-N 3rd</v>
          </cell>
          <cell r="M1300" t="str">
            <v>MO</v>
          </cell>
          <cell r="N1300" t="str">
            <v>U2108</v>
          </cell>
          <cell r="O1300" t="str">
            <v>Appren Lineman 8th 6mo</v>
          </cell>
          <cell r="P1300" t="str">
            <v>24</v>
          </cell>
          <cell r="Q1300" t="str">
            <v>Nonexempt</v>
          </cell>
          <cell r="R1300" t="str">
            <v>1998-03-24</v>
          </cell>
          <cell r="S1300" t="str">
            <v/>
          </cell>
          <cell r="T1300" t="str">
            <v>1998-03-24</v>
          </cell>
        </row>
        <row r="1301">
          <cell r="A1301" t="str">
            <v>Knoflicek,Suzanne M</v>
          </cell>
          <cell r="B1301" t="str">
            <v>010412</v>
          </cell>
          <cell r="C1301" t="str">
            <v>Full-Time</v>
          </cell>
          <cell r="D1301" t="str">
            <v>UCU</v>
          </cell>
          <cell r="E1301">
            <v>40</v>
          </cell>
          <cell r="F1301" t="str">
            <v>5701</v>
          </cell>
          <cell r="G1301" t="str">
            <v>Cust Service Center-Lincoln</v>
          </cell>
          <cell r="H1301" t="str">
            <v>USU</v>
          </cell>
          <cell r="I1301" t="str">
            <v>CH</v>
          </cell>
          <cell r="J1301" t="str">
            <v>NETCO</v>
          </cell>
          <cell r="K1301" t="str">
            <v>1109</v>
          </cell>
          <cell r="L1301" t="str">
            <v>NE-Lincoln</v>
          </cell>
          <cell r="M1301" t="str">
            <v>NE</v>
          </cell>
          <cell r="N1301" t="str">
            <v>1629</v>
          </cell>
          <cell r="O1301" t="str">
            <v>Customer Serv Ctr Assoc (UN25)</v>
          </cell>
          <cell r="P1301" t="str">
            <v>25</v>
          </cell>
          <cell r="Q1301" t="str">
            <v>Nonexempt</v>
          </cell>
          <cell r="R1301" t="str">
            <v>2004-04-12</v>
          </cell>
          <cell r="S1301" t="str">
            <v/>
          </cell>
          <cell r="T1301" t="str">
            <v>2004-04-12</v>
          </cell>
        </row>
        <row r="1302">
          <cell r="A1302" t="str">
            <v>Knowles,Margaret H</v>
          </cell>
          <cell r="B1302" t="str">
            <v>010514</v>
          </cell>
          <cell r="C1302" t="str">
            <v>Full-Time</v>
          </cell>
          <cell r="D1302" t="str">
            <v>UCU</v>
          </cell>
          <cell r="E1302">
            <v>40</v>
          </cell>
          <cell r="F1302" t="str">
            <v>5701</v>
          </cell>
          <cell r="G1302" t="str">
            <v>Cust Service Center-Lincoln</v>
          </cell>
          <cell r="H1302" t="str">
            <v>USU</v>
          </cell>
          <cell r="I1302" t="str">
            <v>CH</v>
          </cell>
          <cell r="J1302" t="str">
            <v>NETCO</v>
          </cell>
          <cell r="K1302" t="str">
            <v>1109</v>
          </cell>
          <cell r="L1302" t="str">
            <v>NE-Lincoln</v>
          </cell>
          <cell r="M1302" t="str">
            <v>NE</v>
          </cell>
          <cell r="N1302" t="str">
            <v>1629</v>
          </cell>
          <cell r="O1302" t="str">
            <v>Customer Serv Ctr Assoc (UN25)</v>
          </cell>
          <cell r="P1302" t="str">
            <v>25</v>
          </cell>
          <cell r="Q1302" t="str">
            <v>Nonexempt</v>
          </cell>
          <cell r="R1302" t="str">
            <v>2004-08-02</v>
          </cell>
          <cell r="S1302" t="str">
            <v/>
          </cell>
          <cell r="T1302" t="str">
            <v>2004-08-02</v>
          </cell>
        </row>
        <row r="1303">
          <cell r="A1303" t="str">
            <v>Knowles,Richard L</v>
          </cell>
          <cell r="B1303" t="str">
            <v>000607</v>
          </cell>
          <cell r="C1303" t="str">
            <v>Full-Time</v>
          </cell>
          <cell r="D1303" t="str">
            <v>UCU</v>
          </cell>
          <cell r="E1303">
            <v>40</v>
          </cell>
          <cell r="F1303" t="str">
            <v>5311</v>
          </cell>
          <cell r="G1303" t="str">
            <v>Southern KS Elec Network Ops</v>
          </cell>
          <cell r="H1303" t="str">
            <v>USU</v>
          </cell>
          <cell r="I1303" t="str">
            <v>OP</v>
          </cell>
          <cell r="J1303" t="str">
            <v>WPKSE</v>
          </cell>
          <cell r="K1303" t="str">
            <v>1026</v>
          </cell>
          <cell r="L1303" t="str">
            <v>KS-Caldwell</v>
          </cell>
          <cell r="M1303" t="str">
            <v>KS</v>
          </cell>
          <cell r="N1303" t="str">
            <v>1704</v>
          </cell>
          <cell r="O1303" t="str">
            <v>Journeyman Lineman (UN22)</v>
          </cell>
          <cell r="P1303" t="str">
            <v>22</v>
          </cell>
          <cell r="Q1303" t="str">
            <v>Nonexempt</v>
          </cell>
          <cell r="R1303" t="str">
            <v>1976-06-14</v>
          </cell>
          <cell r="S1303" t="str">
            <v/>
          </cell>
          <cell r="T1303" t="str">
            <v>1976-06-14</v>
          </cell>
        </row>
        <row r="1304">
          <cell r="A1304" t="str">
            <v>Knox,Matthew W</v>
          </cell>
          <cell r="B1304" t="str">
            <v>011058</v>
          </cell>
          <cell r="C1304" t="str">
            <v>Full-Time</v>
          </cell>
          <cell r="D1304" t="str">
            <v>UCU</v>
          </cell>
          <cell r="E1304">
            <v>40</v>
          </cell>
          <cell r="F1304" t="str">
            <v>5310</v>
          </cell>
          <cell r="G1304" t="str">
            <v>Northern KS Elec Network Ops</v>
          </cell>
          <cell r="H1304" t="str">
            <v>USU</v>
          </cell>
          <cell r="I1304" t="str">
            <v>OP</v>
          </cell>
          <cell r="J1304" t="str">
            <v>WPKSE</v>
          </cell>
          <cell r="K1304" t="str">
            <v>1028</v>
          </cell>
          <cell r="L1304" t="str">
            <v>KS-Concordia-KS</v>
          </cell>
          <cell r="M1304" t="str">
            <v>KS</v>
          </cell>
          <cell r="N1304" t="str">
            <v>2057</v>
          </cell>
          <cell r="O1304" t="str">
            <v>Intern - Nonexempt</v>
          </cell>
          <cell r="P1304" t="str">
            <v>00</v>
          </cell>
          <cell r="Q1304" t="str">
            <v>Nonexempt</v>
          </cell>
          <cell r="R1304" t="str">
            <v>2006-05-15</v>
          </cell>
          <cell r="S1304" t="str">
            <v/>
          </cell>
          <cell r="T1304" t="str">
            <v>2006-05-15</v>
          </cell>
        </row>
        <row r="1305">
          <cell r="A1305" t="str">
            <v>Knutson,Debra A</v>
          </cell>
          <cell r="B1305" t="str">
            <v>001898</v>
          </cell>
          <cell r="C1305" t="str">
            <v>Full-Time</v>
          </cell>
          <cell r="D1305" t="str">
            <v>UCU</v>
          </cell>
          <cell r="E1305">
            <v>40</v>
          </cell>
          <cell r="F1305" t="str">
            <v>6173</v>
          </cell>
          <cell r="G1305" t="str">
            <v>MN Gas VP HQ</v>
          </cell>
          <cell r="H1305" t="str">
            <v>USU</v>
          </cell>
          <cell r="I1305" t="str">
            <v>CC</v>
          </cell>
          <cell r="J1305" t="str">
            <v>NETCO</v>
          </cell>
          <cell r="K1305" t="str">
            <v>1069</v>
          </cell>
          <cell r="L1305" t="str">
            <v>MN-Rosemount</v>
          </cell>
          <cell r="M1305" t="str">
            <v>MN</v>
          </cell>
          <cell r="N1305" t="str">
            <v>1135</v>
          </cell>
          <cell r="O1305" t="str">
            <v>Customer Service Associate Fie</v>
          </cell>
          <cell r="P1305" t="str">
            <v>00</v>
          </cell>
          <cell r="Q1305" t="str">
            <v>Nonexempt</v>
          </cell>
          <cell r="R1305" t="str">
            <v>1991-02-25</v>
          </cell>
          <cell r="S1305" t="str">
            <v/>
          </cell>
          <cell r="T1305" t="str">
            <v>1991-02-25</v>
          </cell>
        </row>
        <row r="1306">
          <cell r="A1306" t="str">
            <v>Kobs,Joshua R</v>
          </cell>
          <cell r="B1306" t="str">
            <v>010995</v>
          </cell>
          <cell r="C1306" t="str">
            <v>Full-Time</v>
          </cell>
          <cell r="D1306" t="str">
            <v>UCU</v>
          </cell>
          <cell r="E1306">
            <v>40</v>
          </cell>
          <cell r="F1306" t="str">
            <v>5347</v>
          </cell>
          <cell r="G1306" t="str">
            <v>Sedalia Elec Network Ops</v>
          </cell>
          <cell r="H1306" t="str">
            <v>USU</v>
          </cell>
          <cell r="I1306" t="str">
            <v>OP</v>
          </cell>
          <cell r="J1306" t="str">
            <v>MPMOE</v>
          </cell>
          <cell r="K1306" t="str">
            <v>1094</v>
          </cell>
          <cell r="L1306" t="str">
            <v>MO-Sedalia</v>
          </cell>
          <cell r="M1306" t="str">
            <v>MO</v>
          </cell>
          <cell r="N1306" t="str">
            <v>U212</v>
          </cell>
          <cell r="O1306" t="str">
            <v>Comb Lineman Serviceman</v>
          </cell>
          <cell r="P1306" t="str">
            <v>24</v>
          </cell>
          <cell r="Q1306" t="str">
            <v>Nonexempt</v>
          </cell>
          <cell r="R1306" t="str">
            <v>2006-03-13</v>
          </cell>
          <cell r="S1306" t="str">
            <v/>
          </cell>
          <cell r="T1306" t="str">
            <v>2006-03-13</v>
          </cell>
        </row>
        <row r="1307">
          <cell r="A1307" t="str">
            <v>Koca,Corey L</v>
          </cell>
          <cell r="B1307" t="str">
            <v>010857</v>
          </cell>
          <cell r="C1307" t="str">
            <v>Full-Time</v>
          </cell>
          <cell r="D1307" t="str">
            <v>UCU</v>
          </cell>
          <cell r="E1307">
            <v>40</v>
          </cell>
          <cell r="F1307" t="str">
            <v>5771</v>
          </cell>
          <cell r="G1307" t="str">
            <v>NE Lincoln Region</v>
          </cell>
          <cell r="H1307" t="str">
            <v>USU</v>
          </cell>
          <cell r="I1307" t="str">
            <v>CS</v>
          </cell>
          <cell r="J1307" t="str">
            <v>PNNEG</v>
          </cell>
          <cell r="K1307" t="str">
            <v>1109</v>
          </cell>
          <cell r="L1307" t="str">
            <v>NE-Lincoln</v>
          </cell>
          <cell r="M1307" t="str">
            <v>NE</v>
          </cell>
          <cell r="N1307" t="str">
            <v>1631</v>
          </cell>
          <cell r="O1307" t="str">
            <v>Meter Reader Utility (UN25)</v>
          </cell>
          <cell r="P1307" t="str">
            <v>25</v>
          </cell>
          <cell r="Q1307" t="str">
            <v>Nonexempt</v>
          </cell>
          <cell r="R1307" t="str">
            <v>2005-08-22</v>
          </cell>
          <cell r="S1307" t="str">
            <v/>
          </cell>
          <cell r="T1307" t="str">
            <v>2005-08-22</v>
          </cell>
        </row>
        <row r="1308">
          <cell r="A1308" t="str">
            <v>Koch,Ryan F</v>
          </cell>
          <cell r="B1308" t="str">
            <v>010654</v>
          </cell>
          <cell r="C1308" t="str">
            <v>Full-Time</v>
          </cell>
          <cell r="D1308" t="str">
            <v>UCU</v>
          </cell>
          <cell r="E1308">
            <v>40</v>
          </cell>
          <cell r="F1308" t="str">
            <v>5354</v>
          </cell>
          <cell r="G1308" t="str">
            <v>St Joseph 1 Elec Network Ops</v>
          </cell>
          <cell r="H1308" t="str">
            <v>USU</v>
          </cell>
          <cell r="I1308" t="str">
            <v>OP</v>
          </cell>
          <cell r="J1308" t="str">
            <v>SJMOE</v>
          </cell>
          <cell r="K1308" t="str">
            <v>1278</v>
          </cell>
          <cell r="L1308" t="str">
            <v>MO-St Joseph - Atchison</v>
          </cell>
          <cell r="M1308" t="str">
            <v>MO</v>
          </cell>
          <cell r="N1308" t="str">
            <v>S1016</v>
          </cell>
          <cell r="O1308" t="str">
            <v>Lineman Apprentice Grade 2</v>
          </cell>
          <cell r="P1308" t="str">
            <v>13</v>
          </cell>
          <cell r="Q1308" t="str">
            <v>Nonexempt</v>
          </cell>
          <cell r="R1308" t="str">
            <v>2005-01-24</v>
          </cell>
          <cell r="S1308" t="str">
            <v/>
          </cell>
          <cell r="T1308" t="str">
            <v>2005-01-24</v>
          </cell>
        </row>
        <row r="1309">
          <cell r="A1309" t="str">
            <v>Kochner,Shari J</v>
          </cell>
          <cell r="B1309" t="str">
            <v>001996</v>
          </cell>
          <cell r="C1309" t="str">
            <v>Full-Time</v>
          </cell>
          <cell r="D1309" t="str">
            <v>UCU</v>
          </cell>
          <cell r="E1309">
            <v>40</v>
          </cell>
          <cell r="F1309" t="str">
            <v>5701</v>
          </cell>
          <cell r="G1309" t="str">
            <v>Cust Service Center-Lincoln</v>
          </cell>
          <cell r="H1309" t="str">
            <v>USU</v>
          </cell>
          <cell r="I1309" t="str">
            <v>CH</v>
          </cell>
          <cell r="J1309" t="str">
            <v>NETCO</v>
          </cell>
          <cell r="K1309" t="str">
            <v>1109</v>
          </cell>
          <cell r="L1309" t="str">
            <v>NE-Lincoln</v>
          </cell>
          <cell r="M1309" t="str">
            <v>NE</v>
          </cell>
          <cell r="N1309" t="str">
            <v>1629</v>
          </cell>
          <cell r="O1309" t="str">
            <v>Customer Serv Ctr Assoc (UN25)</v>
          </cell>
          <cell r="P1309" t="str">
            <v>25</v>
          </cell>
          <cell r="Q1309" t="str">
            <v>Nonexempt</v>
          </cell>
          <cell r="R1309" t="str">
            <v>1997-03-10</v>
          </cell>
          <cell r="S1309" t="str">
            <v/>
          </cell>
          <cell r="T1309" t="str">
            <v>1997-03-10</v>
          </cell>
        </row>
        <row r="1310">
          <cell r="A1310" t="str">
            <v>Koehler,Teresa J</v>
          </cell>
          <cell r="B1310" t="str">
            <v>010221</v>
          </cell>
          <cell r="C1310" t="str">
            <v>Full-Time</v>
          </cell>
          <cell r="D1310" t="str">
            <v>UCU</v>
          </cell>
          <cell r="E1310">
            <v>40</v>
          </cell>
          <cell r="F1310" t="str">
            <v>5702</v>
          </cell>
          <cell r="G1310" t="str">
            <v>Customer Srv Ctr-Raytown</v>
          </cell>
          <cell r="H1310" t="str">
            <v>USU</v>
          </cell>
          <cell r="I1310" t="str">
            <v>CH</v>
          </cell>
          <cell r="J1310" t="str">
            <v>NETCO</v>
          </cell>
          <cell r="K1310" t="str">
            <v>1000</v>
          </cell>
          <cell r="L1310" t="str">
            <v>MO-Raytown</v>
          </cell>
          <cell r="M1310" t="str">
            <v>MO</v>
          </cell>
          <cell r="N1310" t="str">
            <v>3154</v>
          </cell>
          <cell r="O1310" t="str">
            <v>Customer Resolution Specialist</v>
          </cell>
          <cell r="P1310" t="str">
            <v>00</v>
          </cell>
          <cell r="Q1310" t="str">
            <v>Nonexempt</v>
          </cell>
          <cell r="R1310" t="str">
            <v>2003-09-13</v>
          </cell>
          <cell r="S1310" t="str">
            <v/>
          </cell>
          <cell r="T1310" t="str">
            <v>2003-09-13</v>
          </cell>
        </row>
        <row r="1311">
          <cell r="A1311" t="str">
            <v>Koehn,Timothy J</v>
          </cell>
          <cell r="B1311" t="str">
            <v>010848</v>
          </cell>
          <cell r="C1311" t="str">
            <v>Full-Time</v>
          </cell>
          <cell r="D1311" t="str">
            <v>UCU</v>
          </cell>
          <cell r="E1311">
            <v>40</v>
          </cell>
          <cell r="F1311" t="str">
            <v>5306</v>
          </cell>
          <cell r="G1311" t="str">
            <v>Canon City Elec Network Ops</v>
          </cell>
          <cell r="H1311" t="str">
            <v>USU</v>
          </cell>
          <cell r="I1311" t="str">
            <v>OP</v>
          </cell>
          <cell r="J1311" t="str">
            <v>WPCOE</v>
          </cell>
          <cell r="K1311" t="str">
            <v>1004</v>
          </cell>
          <cell r="L1311" t="str">
            <v>CO-Canon City-Utility Dr</v>
          </cell>
          <cell r="M1311" t="str">
            <v>CO</v>
          </cell>
          <cell r="N1311" t="str">
            <v>3190</v>
          </cell>
          <cell r="O1311" t="str">
            <v>Meter Reader Foreman (UN21)</v>
          </cell>
          <cell r="P1311" t="str">
            <v>21</v>
          </cell>
          <cell r="Q1311" t="str">
            <v>Nonexempt</v>
          </cell>
          <cell r="R1311" t="str">
            <v>2005-08-08</v>
          </cell>
          <cell r="S1311" t="str">
            <v/>
          </cell>
          <cell r="T1311" t="str">
            <v>2005-08-08</v>
          </cell>
        </row>
        <row r="1312">
          <cell r="A1312" t="str">
            <v>Koelzer,Carrie A</v>
          </cell>
          <cell r="B1312" t="str">
            <v>008687</v>
          </cell>
          <cell r="C1312" t="str">
            <v>Full-Time</v>
          </cell>
          <cell r="D1312" t="str">
            <v>UCU</v>
          </cell>
          <cell r="E1312">
            <v>40</v>
          </cell>
          <cell r="F1312" t="str">
            <v>4164</v>
          </cell>
          <cell r="G1312" t="str">
            <v>Commodity Accounting</v>
          </cell>
          <cell r="H1312" t="str">
            <v>ESF</v>
          </cell>
          <cell r="I1312" t="str">
            <v>AT</v>
          </cell>
          <cell r="J1312" t="str">
            <v>AQLCP</v>
          </cell>
          <cell r="K1312" t="str">
            <v>1082</v>
          </cell>
          <cell r="L1312" t="str">
            <v>MO-Kansas City-W Ninth</v>
          </cell>
          <cell r="M1312" t="str">
            <v>MO</v>
          </cell>
          <cell r="N1312" t="str">
            <v>1021</v>
          </cell>
          <cell r="O1312" t="str">
            <v>Accountant Intermediate</v>
          </cell>
          <cell r="P1312" t="str">
            <v>00</v>
          </cell>
          <cell r="Q1312" t="str">
            <v>Exempt</v>
          </cell>
          <cell r="R1312" t="str">
            <v>2001-10-15</v>
          </cell>
          <cell r="S1312" t="str">
            <v>2002-12-31</v>
          </cell>
          <cell r="T1312" t="str">
            <v>2001-10-15</v>
          </cell>
        </row>
        <row r="1313">
          <cell r="A1313" t="str">
            <v>Koenig,Sandra R</v>
          </cell>
          <cell r="B1313" t="str">
            <v>004623</v>
          </cell>
          <cell r="C1313" t="str">
            <v>Full-Time</v>
          </cell>
          <cell r="D1313" t="str">
            <v>UCU</v>
          </cell>
          <cell r="E1313">
            <v>40</v>
          </cell>
          <cell r="F1313" t="str">
            <v>6168</v>
          </cell>
          <cell r="G1313" t="str">
            <v>Iowa Field Measurement</v>
          </cell>
          <cell r="H1313" t="str">
            <v>USU</v>
          </cell>
          <cell r="I1313" t="str">
            <v>DG</v>
          </cell>
          <cell r="J1313" t="str">
            <v>PNIAG</v>
          </cell>
          <cell r="K1313" t="str">
            <v>1017</v>
          </cell>
          <cell r="L1313" t="str">
            <v>IA-Decorah</v>
          </cell>
          <cell r="M1313" t="str">
            <v>IA</v>
          </cell>
          <cell r="N1313" t="str">
            <v>1003</v>
          </cell>
          <cell r="O1313" t="str">
            <v>Sr Admin Assist</v>
          </cell>
          <cell r="P1313" t="str">
            <v>00</v>
          </cell>
          <cell r="Q1313" t="str">
            <v>Nonexempt</v>
          </cell>
          <cell r="R1313" t="str">
            <v>1999-04-26</v>
          </cell>
          <cell r="S1313" t="str">
            <v/>
          </cell>
          <cell r="T1313" t="str">
            <v>1999-04-26</v>
          </cell>
        </row>
        <row r="1314">
          <cell r="A1314" t="str">
            <v>Kollasch,David P</v>
          </cell>
          <cell r="B1314" t="str">
            <v>002038</v>
          </cell>
          <cell r="C1314" t="str">
            <v>Full-Time</v>
          </cell>
          <cell r="D1314" t="str">
            <v>UCU</v>
          </cell>
          <cell r="E1314">
            <v>40</v>
          </cell>
          <cell r="F1314" t="str">
            <v>5732</v>
          </cell>
          <cell r="G1314" t="str">
            <v>Iowa Spencer</v>
          </cell>
          <cell r="H1314" t="str">
            <v>USU</v>
          </cell>
          <cell r="I1314" t="str">
            <v>CS</v>
          </cell>
          <cell r="J1314" t="str">
            <v>PNIAG</v>
          </cell>
          <cell r="K1314" t="str">
            <v>1024</v>
          </cell>
          <cell r="L1314" t="str">
            <v>IA-Spencer</v>
          </cell>
          <cell r="M1314" t="str">
            <v>IA</v>
          </cell>
          <cell r="N1314" t="str">
            <v>3107</v>
          </cell>
          <cell r="O1314" t="str">
            <v>Operations Technician (UN28)</v>
          </cell>
          <cell r="P1314" t="str">
            <v>28</v>
          </cell>
          <cell r="Q1314" t="str">
            <v>Nonexempt</v>
          </cell>
          <cell r="R1314" t="str">
            <v>1993-07-06</v>
          </cell>
          <cell r="S1314" t="str">
            <v/>
          </cell>
          <cell r="T1314" t="str">
            <v>1994-01-01</v>
          </cell>
        </row>
        <row r="1315">
          <cell r="A1315" t="str">
            <v>Konecny,Heith R</v>
          </cell>
          <cell r="B1315" t="str">
            <v>010821</v>
          </cell>
          <cell r="C1315" t="str">
            <v>Full-Time</v>
          </cell>
          <cell r="D1315" t="str">
            <v>UCU</v>
          </cell>
          <cell r="E1315">
            <v>40</v>
          </cell>
          <cell r="F1315" t="str">
            <v>5375</v>
          </cell>
          <cell r="G1315" t="str">
            <v>SW KS Gen Gas Field Svcs</v>
          </cell>
          <cell r="H1315" t="str">
            <v>USU</v>
          </cell>
          <cell r="I1315" t="str">
            <v>OP</v>
          </cell>
          <cell r="J1315" t="str">
            <v>PNKSG</v>
          </cell>
          <cell r="K1315" t="str">
            <v>1272</v>
          </cell>
          <cell r="L1315" t="str">
            <v>KS-Dodge City-W Frontview</v>
          </cell>
          <cell r="M1315" t="str">
            <v>KS</v>
          </cell>
          <cell r="N1315" t="str">
            <v>1550</v>
          </cell>
          <cell r="O1315" t="str">
            <v>Leak Tech</v>
          </cell>
          <cell r="P1315" t="str">
            <v>00</v>
          </cell>
          <cell r="Q1315" t="str">
            <v>Nonexempt</v>
          </cell>
          <cell r="R1315" t="str">
            <v>2005-07-27</v>
          </cell>
          <cell r="S1315" t="str">
            <v/>
          </cell>
          <cell r="T1315" t="str">
            <v>2005-07-27</v>
          </cell>
        </row>
        <row r="1316">
          <cell r="A1316" t="str">
            <v>Konen,Heather M</v>
          </cell>
          <cell r="B1316" t="str">
            <v>008763</v>
          </cell>
          <cell r="C1316" t="str">
            <v>Full-Time</v>
          </cell>
          <cell r="D1316" t="str">
            <v>UCU</v>
          </cell>
          <cell r="E1316">
            <v>40</v>
          </cell>
          <cell r="F1316" t="str">
            <v>5701</v>
          </cell>
          <cell r="G1316" t="str">
            <v>Cust Service Center-Lincoln</v>
          </cell>
          <cell r="H1316" t="str">
            <v>USU</v>
          </cell>
          <cell r="I1316" t="str">
            <v>CH</v>
          </cell>
          <cell r="J1316" t="str">
            <v>NETCO</v>
          </cell>
          <cell r="K1316" t="str">
            <v>1109</v>
          </cell>
          <cell r="L1316" t="str">
            <v>NE-Lincoln</v>
          </cell>
          <cell r="M1316" t="str">
            <v>NE</v>
          </cell>
          <cell r="N1316" t="str">
            <v>1629</v>
          </cell>
          <cell r="O1316" t="str">
            <v>Customer Serv Ctr Assoc (UN25)</v>
          </cell>
          <cell r="P1316" t="str">
            <v>25</v>
          </cell>
          <cell r="Q1316" t="str">
            <v>Nonexempt</v>
          </cell>
          <cell r="R1316" t="str">
            <v>2001-11-05</v>
          </cell>
          <cell r="S1316" t="str">
            <v/>
          </cell>
          <cell r="T1316" t="str">
            <v>2001-11-05</v>
          </cell>
        </row>
        <row r="1317">
          <cell r="A1317" t="str">
            <v>Konrade,Richard D</v>
          </cell>
          <cell r="B1317" t="str">
            <v>005862</v>
          </cell>
          <cell r="C1317" t="str">
            <v>Full-Time</v>
          </cell>
          <cell r="D1317" t="str">
            <v>UCU</v>
          </cell>
          <cell r="E1317">
            <v>40</v>
          </cell>
          <cell r="F1317" t="str">
            <v>5385</v>
          </cell>
          <cell r="G1317" t="str">
            <v>Dodge City Gas Field Svcs</v>
          </cell>
          <cell r="H1317" t="str">
            <v>USU</v>
          </cell>
          <cell r="I1317" t="str">
            <v>OP</v>
          </cell>
          <cell r="J1317" t="str">
            <v>PNKSG</v>
          </cell>
          <cell r="K1317" t="str">
            <v>1272</v>
          </cell>
          <cell r="L1317" t="str">
            <v>KS-Dodge City-W Frontview</v>
          </cell>
          <cell r="M1317" t="str">
            <v>KS</v>
          </cell>
          <cell r="N1317" t="str">
            <v>1553</v>
          </cell>
          <cell r="O1317" t="str">
            <v>Lead Operations Tech</v>
          </cell>
          <cell r="P1317" t="str">
            <v>00</v>
          </cell>
          <cell r="Q1317" t="str">
            <v>Nonexempt</v>
          </cell>
          <cell r="R1317" t="str">
            <v>2000-04-10</v>
          </cell>
          <cell r="S1317" t="str">
            <v/>
          </cell>
          <cell r="T1317" t="str">
            <v>2000-04-10</v>
          </cell>
        </row>
        <row r="1318">
          <cell r="A1318" t="str">
            <v>Koochel,Patrick A</v>
          </cell>
          <cell r="B1318" t="str">
            <v>000480</v>
          </cell>
          <cell r="C1318" t="str">
            <v>Full-Time</v>
          </cell>
          <cell r="D1318" t="str">
            <v>UCU</v>
          </cell>
          <cell r="E1318">
            <v>40</v>
          </cell>
          <cell r="F1318" t="str">
            <v>5371</v>
          </cell>
          <cell r="G1318" t="str">
            <v>KS Substation Maintenance</v>
          </cell>
          <cell r="H1318" t="str">
            <v>USU</v>
          </cell>
          <cell r="I1318" t="str">
            <v>OP</v>
          </cell>
          <cell r="J1318" t="str">
            <v>WPKSE</v>
          </cell>
          <cell r="K1318" t="str">
            <v>1033</v>
          </cell>
          <cell r="L1318" t="str">
            <v>KS-Great Bend-Second Ave</v>
          </cell>
          <cell r="M1318" t="str">
            <v>KS</v>
          </cell>
          <cell r="N1318" t="str">
            <v>1907</v>
          </cell>
          <cell r="O1318" t="str">
            <v>Substation Maintenance Tech</v>
          </cell>
          <cell r="P1318" t="str">
            <v>00</v>
          </cell>
          <cell r="Q1318" t="str">
            <v>Nonexempt</v>
          </cell>
          <cell r="R1318" t="str">
            <v>1990-03-05</v>
          </cell>
          <cell r="S1318" t="str">
            <v/>
          </cell>
          <cell r="T1318" t="str">
            <v>1990-03-05</v>
          </cell>
        </row>
        <row r="1319">
          <cell r="A1319" t="str">
            <v>Koopmeiners,Ronald L</v>
          </cell>
          <cell r="B1319" t="str">
            <v>001617</v>
          </cell>
          <cell r="C1319" t="str">
            <v>Full-Time</v>
          </cell>
          <cell r="D1319" t="str">
            <v>UCU</v>
          </cell>
          <cell r="E1319">
            <v>40</v>
          </cell>
          <cell r="F1319" t="str">
            <v>5731</v>
          </cell>
          <cell r="G1319" t="str">
            <v>Iowa Council Bluffs Cust Serv</v>
          </cell>
          <cell r="H1319" t="str">
            <v>USU</v>
          </cell>
          <cell r="I1319" t="str">
            <v>CS</v>
          </cell>
          <cell r="J1319" t="str">
            <v>PNIAG</v>
          </cell>
          <cell r="K1319" t="str">
            <v>1015</v>
          </cell>
          <cell r="L1319" t="str">
            <v>IA-Council Bluffs-W Broadway</v>
          </cell>
          <cell r="M1319" t="str">
            <v>IA</v>
          </cell>
          <cell r="N1319" t="str">
            <v>3171</v>
          </cell>
          <cell r="O1319" t="str">
            <v>Service Technician (UN28)</v>
          </cell>
          <cell r="P1319" t="str">
            <v>28</v>
          </cell>
          <cell r="Q1319" t="str">
            <v>Nonexempt</v>
          </cell>
          <cell r="R1319" t="str">
            <v>1965-08-11</v>
          </cell>
          <cell r="S1319" t="str">
            <v>1967-08-21</v>
          </cell>
          <cell r="T1319" t="str">
            <v>1965-10-14</v>
          </cell>
        </row>
        <row r="1320">
          <cell r="A1320" t="str">
            <v>Kopetzky,Kent J</v>
          </cell>
          <cell r="B1320" t="str">
            <v>003382</v>
          </cell>
          <cell r="C1320" t="str">
            <v>Full-Time</v>
          </cell>
          <cell r="D1320" t="str">
            <v>UCU</v>
          </cell>
          <cell r="E1320">
            <v>40</v>
          </cell>
          <cell r="F1320" t="str">
            <v>2319</v>
          </cell>
          <cell r="G1320" t="str">
            <v>GSS Southern Operations</v>
          </cell>
          <cell r="H1320" t="str">
            <v>USU</v>
          </cell>
          <cell r="I1320" t="str">
            <v>GS</v>
          </cell>
          <cell r="J1320" t="str">
            <v>NETCO</v>
          </cell>
          <cell r="K1320" t="str">
            <v>1143</v>
          </cell>
          <cell r="L1320" t="str">
            <v>NE-Omaha-Capitol Ave</v>
          </cell>
          <cell r="M1320" t="str">
            <v>NE</v>
          </cell>
          <cell r="N1320" t="str">
            <v>1381</v>
          </cell>
          <cell r="O1320" t="str">
            <v>Sr Gas Volume Analyst GS</v>
          </cell>
          <cell r="P1320" t="str">
            <v>00</v>
          </cell>
          <cell r="Q1320" t="str">
            <v>Exempt</v>
          </cell>
          <cell r="R1320" t="str">
            <v>1998-11-16</v>
          </cell>
          <cell r="S1320" t="str">
            <v/>
          </cell>
          <cell r="T1320" t="str">
            <v>1998-11-16</v>
          </cell>
        </row>
        <row r="1321">
          <cell r="A1321" t="str">
            <v>Kopischke,Kelly D</v>
          </cell>
          <cell r="B1321" t="str">
            <v>005288</v>
          </cell>
          <cell r="C1321" t="str">
            <v>Full-Time</v>
          </cell>
          <cell r="D1321" t="str">
            <v>UCU</v>
          </cell>
          <cell r="E1321">
            <v>40</v>
          </cell>
          <cell r="F1321" t="str">
            <v>5701</v>
          </cell>
          <cell r="G1321" t="str">
            <v>Cust Service Center-Lincoln</v>
          </cell>
          <cell r="H1321" t="str">
            <v>USU</v>
          </cell>
          <cell r="I1321" t="str">
            <v>CH</v>
          </cell>
          <cell r="J1321" t="str">
            <v>NETCO</v>
          </cell>
          <cell r="K1321" t="str">
            <v>1109</v>
          </cell>
          <cell r="L1321" t="str">
            <v>NE-Lincoln</v>
          </cell>
          <cell r="M1321" t="str">
            <v>NE</v>
          </cell>
          <cell r="N1321" t="str">
            <v>1629</v>
          </cell>
          <cell r="O1321" t="str">
            <v>Customer Serv Ctr Assoc (UN25)</v>
          </cell>
          <cell r="P1321" t="str">
            <v>25</v>
          </cell>
          <cell r="Q1321" t="str">
            <v>Nonexempt</v>
          </cell>
          <cell r="R1321" t="str">
            <v>1999-08-03</v>
          </cell>
          <cell r="S1321" t="str">
            <v/>
          </cell>
          <cell r="T1321" t="str">
            <v>1999-08-03</v>
          </cell>
        </row>
        <row r="1322">
          <cell r="A1322" t="str">
            <v>Koranda,Robert R</v>
          </cell>
          <cell r="B1322" t="str">
            <v>007869</v>
          </cell>
          <cell r="C1322" t="str">
            <v>Full-Time</v>
          </cell>
          <cell r="D1322" t="str">
            <v>UCU</v>
          </cell>
          <cell r="E1322">
            <v>40</v>
          </cell>
          <cell r="F1322" t="str">
            <v>6327</v>
          </cell>
          <cell r="G1322" t="str">
            <v>HR Networks</v>
          </cell>
          <cell r="H1322" t="str">
            <v>USU</v>
          </cell>
          <cell r="I1322" t="str">
            <v>HR</v>
          </cell>
          <cell r="J1322" t="str">
            <v>NETCO</v>
          </cell>
          <cell r="K1322" t="str">
            <v>1278</v>
          </cell>
          <cell r="L1322" t="str">
            <v>MO-St Joseph - Atchison</v>
          </cell>
          <cell r="M1322" t="str">
            <v>MO</v>
          </cell>
          <cell r="N1322" t="str">
            <v>2767</v>
          </cell>
          <cell r="O1322" t="str">
            <v>Human Resources Mgr</v>
          </cell>
          <cell r="P1322" t="str">
            <v>00</v>
          </cell>
          <cell r="Q1322" t="str">
            <v>Exempt</v>
          </cell>
          <cell r="R1322" t="str">
            <v>1985-11-18</v>
          </cell>
          <cell r="S1322" t="str">
            <v/>
          </cell>
          <cell r="T1322" t="str">
            <v>1985-11-18</v>
          </cell>
        </row>
        <row r="1323">
          <cell r="A1323" t="str">
            <v>Kort,Roger A</v>
          </cell>
          <cell r="B1323" t="str">
            <v>001600</v>
          </cell>
          <cell r="C1323" t="str">
            <v>Full-Time</v>
          </cell>
          <cell r="D1323" t="str">
            <v>UCU</v>
          </cell>
          <cell r="E1323">
            <v>40</v>
          </cell>
          <cell r="F1323" t="str">
            <v>6095</v>
          </cell>
          <cell r="G1323" t="str">
            <v>WPE CO Community Services</v>
          </cell>
          <cell r="H1323" t="str">
            <v>USU</v>
          </cell>
          <cell r="I1323" t="str">
            <v>CR</v>
          </cell>
          <cell r="J1323" t="str">
            <v>WPCOE</v>
          </cell>
          <cell r="K1323" t="str">
            <v>1011</v>
          </cell>
          <cell r="L1323" t="str">
            <v>CO-Pueblo-S Victoria Ave</v>
          </cell>
          <cell r="M1323" t="str">
            <v>CO</v>
          </cell>
          <cell r="N1323" t="str">
            <v>3074</v>
          </cell>
          <cell r="O1323" t="str">
            <v>Mgr External Affairs</v>
          </cell>
          <cell r="P1323" t="str">
            <v>00</v>
          </cell>
          <cell r="Q1323" t="str">
            <v>Exempt</v>
          </cell>
          <cell r="R1323" t="str">
            <v>1967-06-01</v>
          </cell>
          <cell r="S1323" t="str">
            <v/>
          </cell>
          <cell r="T1323" t="str">
            <v>1967-06-01</v>
          </cell>
        </row>
        <row r="1324">
          <cell r="A1324" t="str">
            <v>Koski,Scott J</v>
          </cell>
          <cell r="B1324" t="str">
            <v>010755</v>
          </cell>
          <cell r="C1324" t="str">
            <v>Full-Time</v>
          </cell>
          <cell r="D1324" t="str">
            <v>UCU</v>
          </cell>
          <cell r="E1324">
            <v>40</v>
          </cell>
          <cell r="F1324" t="str">
            <v>5870</v>
          </cell>
          <cell r="G1324" t="str">
            <v>Pueblo Meter Reading</v>
          </cell>
          <cell r="H1324" t="str">
            <v>USU</v>
          </cell>
          <cell r="I1324" t="str">
            <v>CS</v>
          </cell>
          <cell r="J1324" t="str">
            <v>WPCOE</v>
          </cell>
          <cell r="K1324" t="str">
            <v>1011</v>
          </cell>
          <cell r="L1324" t="str">
            <v>CO-Pueblo-S Victoria Ave</v>
          </cell>
          <cell r="M1324" t="str">
            <v>CO</v>
          </cell>
          <cell r="N1324" t="str">
            <v>1669</v>
          </cell>
          <cell r="O1324" t="str">
            <v>Meter Reader (UN21)</v>
          </cell>
          <cell r="P1324" t="str">
            <v>21</v>
          </cell>
          <cell r="Q1324" t="str">
            <v>Nonexempt</v>
          </cell>
          <cell r="R1324" t="str">
            <v>2005-04-26</v>
          </cell>
          <cell r="S1324" t="str">
            <v/>
          </cell>
          <cell r="T1324" t="str">
            <v>2005-04-26</v>
          </cell>
        </row>
        <row r="1325">
          <cell r="A1325" t="str">
            <v>Kost,Randall A</v>
          </cell>
          <cell r="B1325" t="str">
            <v>000893</v>
          </cell>
          <cell r="C1325" t="str">
            <v>Full-Time</v>
          </cell>
          <cell r="D1325" t="str">
            <v>UCU</v>
          </cell>
          <cell r="E1325">
            <v>40</v>
          </cell>
          <cell r="F1325" t="str">
            <v>5336</v>
          </cell>
          <cell r="G1325" t="str">
            <v>Blue Springs 2 Elec Netwrk Ops</v>
          </cell>
          <cell r="H1325" t="str">
            <v>USU</v>
          </cell>
          <cell r="I1325" t="str">
            <v>OP</v>
          </cell>
          <cell r="J1325" t="str">
            <v>MPMOE</v>
          </cell>
          <cell r="K1325" t="str">
            <v>1075</v>
          </cell>
          <cell r="L1325" t="str">
            <v>MO-Blue Springs</v>
          </cell>
          <cell r="M1325" t="str">
            <v>MO</v>
          </cell>
          <cell r="N1325" t="str">
            <v>U212</v>
          </cell>
          <cell r="O1325" t="str">
            <v>Comb Lineman Serviceman</v>
          </cell>
          <cell r="P1325" t="str">
            <v>24</v>
          </cell>
          <cell r="Q1325" t="str">
            <v>Nonexempt</v>
          </cell>
          <cell r="R1325" t="str">
            <v>1987-08-24</v>
          </cell>
          <cell r="S1325" t="str">
            <v/>
          </cell>
          <cell r="T1325" t="str">
            <v>1987-08-24</v>
          </cell>
        </row>
        <row r="1326">
          <cell r="A1326" t="str">
            <v>Kostner,Terry A</v>
          </cell>
          <cell r="B1326" t="str">
            <v>001429</v>
          </cell>
          <cell r="C1326" t="str">
            <v>Full-Time</v>
          </cell>
          <cell r="D1326" t="str">
            <v>UCU</v>
          </cell>
          <cell r="E1326">
            <v>40</v>
          </cell>
          <cell r="F1326" t="str">
            <v>5771</v>
          </cell>
          <cell r="G1326" t="str">
            <v>NE Lincoln Region</v>
          </cell>
          <cell r="H1326" t="str">
            <v>USU</v>
          </cell>
          <cell r="I1326" t="str">
            <v>CS</v>
          </cell>
          <cell r="J1326" t="str">
            <v>PNNEG</v>
          </cell>
          <cell r="K1326" t="str">
            <v>1109</v>
          </cell>
          <cell r="L1326" t="str">
            <v>NE-Lincoln</v>
          </cell>
          <cell r="M1326" t="str">
            <v>NE</v>
          </cell>
          <cell r="N1326" t="str">
            <v>1628</v>
          </cell>
          <cell r="O1326" t="str">
            <v>Customer Service Support (UN25</v>
          </cell>
          <cell r="P1326" t="str">
            <v>25</v>
          </cell>
          <cell r="Q1326" t="str">
            <v>Nonexempt</v>
          </cell>
          <cell r="R1326" t="str">
            <v>1997-01-06</v>
          </cell>
          <cell r="S1326" t="str">
            <v/>
          </cell>
          <cell r="T1326" t="str">
            <v>1997-01-06</v>
          </cell>
        </row>
        <row r="1327">
          <cell r="A1327" t="str">
            <v>Kozakiewicz,Gregory C</v>
          </cell>
          <cell r="B1327" t="str">
            <v>005423</v>
          </cell>
          <cell r="C1327" t="str">
            <v>Full-Time</v>
          </cell>
          <cell r="D1327" t="str">
            <v>UCU</v>
          </cell>
          <cell r="E1327">
            <v>40</v>
          </cell>
          <cell r="F1327" t="str">
            <v>5701</v>
          </cell>
          <cell r="G1327" t="str">
            <v>Cust Service Center-Lincoln</v>
          </cell>
          <cell r="H1327" t="str">
            <v>USU</v>
          </cell>
          <cell r="I1327" t="str">
            <v>CH</v>
          </cell>
          <cell r="J1327" t="str">
            <v>NETCO</v>
          </cell>
          <cell r="K1327" t="str">
            <v>1109</v>
          </cell>
          <cell r="L1327" t="str">
            <v>NE-Lincoln</v>
          </cell>
          <cell r="M1327" t="str">
            <v>NE</v>
          </cell>
          <cell r="N1327" t="str">
            <v>1629</v>
          </cell>
          <cell r="O1327" t="str">
            <v>Customer Serv Ctr Assoc (UN25)</v>
          </cell>
          <cell r="P1327" t="str">
            <v>25</v>
          </cell>
          <cell r="Q1327" t="str">
            <v>Nonexempt</v>
          </cell>
          <cell r="R1327" t="str">
            <v>1999-09-14</v>
          </cell>
          <cell r="S1327" t="str">
            <v/>
          </cell>
          <cell r="T1327" t="str">
            <v>1999-09-14</v>
          </cell>
        </row>
        <row r="1328">
          <cell r="A1328" t="str">
            <v>Kraft,Larry D</v>
          </cell>
          <cell r="B1328" t="str">
            <v>000501</v>
          </cell>
          <cell r="C1328" t="str">
            <v>Full-Time</v>
          </cell>
          <cell r="D1328" t="str">
            <v>UCU</v>
          </cell>
          <cell r="E1328">
            <v>40</v>
          </cell>
          <cell r="F1328" t="str">
            <v>5312</v>
          </cell>
          <cell r="G1328" t="str">
            <v>Central KS Elec Network Ops</v>
          </cell>
          <cell r="H1328" t="str">
            <v>USU</v>
          </cell>
          <cell r="I1328" t="str">
            <v>OP</v>
          </cell>
          <cell r="J1328" t="str">
            <v>WPKSE</v>
          </cell>
          <cell r="K1328" t="str">
            <v>1044</v>
          </cell>
          <cell r="L1328" t="str">
            <v>KS-Ness City</v>
          </cell>
          <cell r="M1328" t="str">
            <v>KS</v>
          </cell>
          <cell r="N1328" t="str">
            <v>1703</v>
          </cell>
          <cell r="O1328" t="str">
            <v>Line Foreman (UN22)</v>
          </cell>
          <cell r="P1328" t="str">
            <v>22</v>
          </cell>
          <cell r="Q1328" t="str">
            <v>Nonexempt</v>
          </cell>
          <cell r="R1328" t="str">
            <v>1979-05-07</v>
          </cell>
          <cell r="S1328" t="str">
            <v/>
          </cell>
          <cell r="T1328" t="str">
            <v>1979-05-07</v>
          </cell>
        </row>
        <row r="1329">
          <cell r="A1329" t="str">
            <v>Kramer,Joseph R</v>
          </cell>
          <cell r="B1329" t="str">
            <v>001912</v>
          </cell>
          <cell r="C1329" t="str">
            <v>Full-Time</v>
          </cell>
          <cell r="D1329" t="str">
            <v>UCU</v>
          </cell>
          <cell r="E1329">
            <v>40</v>
          </cell>
          <cell r="F1329" t="str">
            <v>5775</v>
          </cell>
          <cell r="G1329" t="str">
            <v>NE North Region</v>
          </cell>
          <cell r="H1329" t="str">
            <v>USU</v>
          </cell>
          <cell r="I1329" t="str">
            <v>CS</v>
          </cell>
          <cell r="J1329" t="str">
            <v>PNNEG</v>
          </cell>
          <cell r="K1329" t="str">
            <v>1162</v>
          </cell>
          <cell r="L1329" t="str">
            <v>NE-Norfolk-Norfolk Ave</v>
          </cell>
          <cell r="M1329" t="str">
            <v>NE</v>
          </cell>
          <cell r="N1329" t="str">
            <v>1606</v>
          </cell>
          <cell r="O1329" t="str">
            <v>Master C&amp;M Mechanic (UN25)</v>
          </cell>
          <cell r="P1329" t="str">
            <v>25</v>
          </cell>
          <cell r="Q1329" t="str">
            <v>Nonexempt</v>
          </cell>
          <cell r="R1329" t="str">
            <v>1974-06-10</v>
          </cell>
          <cell r="S1329" t="str">
            <v/>
          </cell>
          <cell r="T1329" t="str">
            <v>1974-06-10</v>
          </cell>
        </row>
        <row r="1330">
          <cell r="A1330" t="str">
            <v>Kramer,Rose M</v>
          </cell>
          <cell r="B1330" t="str">
            <v>008213</v>
          </cell>
          <cell r="C1330" t="str">
            <v>Full-Time</v>
          </cell>
          <cell r="D1330" t="str">
            <v>UCU</v>
          </cell>
          <cell r="E1330">
            <v>40</v>
          </cell>
          <cell r="F1330" t="str">
            <v>5726</v>
          </cell>
          <cell r="G1330" t="str">
            <v>Customer Account Correspondenc</v>
          </cell>
          <cell r="H1330" t="str">
            <v>USU</v>
          </cell>
          <cell r="I1330" t="str">
            <v>CI</v>
          </cell>
          <cell r="J1330" t="str">
            <v>NETCO</v>
          </cell>
          <cell r="K1330" t="str">
            <v>1000</v>
          </cell>
          <cell r="L1330" t="str">
            <v>MO-Raytown</v>
          </cell>
          <cell r="M1330" t="str">
            <v>MO</v>
          </cell>
          <cell r="N1330" t="str">
            <v>1067</v>
          </cell>
          <cell r="O1330" t="str">
            <v>Assoc Cust Svc Acct Svcs I</v>
          </cell>
          <cell r="P1330" t="str">
            <v>00</v>
          </cell>
          <cell r="Q1330" t="str">
            <v>Nonexempt</v>
          </cell>
          <cell r="R1330" t="str">
            <v>2001-02-05</v>
          </cell>
          <cell r="S1330" t="str">
            <v/>
          </cell>
          <cell r="T1330" t="str">
            <v>2001-02-05</v>
          </cell>
        </row>
        <row r="1331">
          <cell r="A1331" t="str">
            <v>Kratky,Bradley J</v>
          </cell>
          <cell r="B1331" t="str">
            <v>003796</v>
          </cell>
          <cell r="C1331" t="str">
            <v>Full-Time</v>
          </cell>
          <cell r="D1331" t="str">
            <v>UCU</v>
          </cell>
          <cell r="E1331">
            <v>40</v>
          </cell>
          <cell r="F1331" t="str">
            <v>2318</v>
          </cell>
          <cell r="G1331" t="str">
            <v>GSS Northern Operations</v>
          </cell>
          <cell r="H1331" t="str">
            <v>USU</v>
          </cell>
          <cell r="I1331" t="str">
            <v>GS</v>
          </cell>
          <cell r="J1331" t="str">
            <v>NETCO</v>
          </cell>
          <cell r="K1331" t="str">
            <v>1143</v>
          </cell>
          <cell r="L1331" t="str">
            <v>NE-Omaha-Capitol Ave</v>
          </cell>
          <cell r="M1331" t="str">
            <v>NE</v>
          </cell>
          <cell r="N1331" t="str">
            <v>1381</v>
          </cell>
          <cell r="O1331" t="str">
            <v>Sr Gas Volume Analyst GS</v>
          </cell>
          <cell r="P1331" t="str">
            <v>00</v>
          </cell>
          <cell r="Q1331" t="str">
            <v>Exempt</v>
          </cell>
          <cell r="R1331" t="str">
            <v>1997-02-04</v>
          </cell>
          <cell r="S1331" t="str">
            <v>2004-09-01</v>
          </cell>
          <cell r="T1331" t="str">
            <v>1998-09-21</v>
          </cell>
        </row>
        <row r="1332">
          <cell r="A1332" t="str">
            <v>Kraus,Kelly W</v>
          </cell>
          <cell r="B1332" t="str">
            <v>002123</v>
          </cell>
          <cell r="C1332" t="str">
            <v>Full-Time</v>
          </cell>
          <cell r="D1332" t="str">
            <v>UCU</v>
          </cell>
          <cell r="E1332">
            <v>40</v>
          </cell>
          <cell r="F1332" t="str">
            <v>5384</v>
          </cell>
          <cell r="G1332" t="str">
            <v>Wichita Gas Field Svcs</v>
          </cell>
          <cell r="H1332" t="str">
            <v>USU</v>
          </cell>
          <cell r="I1332" t="str">
            <v>OP</v>
          </cell>
          <cell r="J1332" t="str">
            <v>PNKSG</v>
          </cell>
          <cell r="K1332" t="str">
            <v>1048</v>
          </cell>
          <cell r="L1332" t="str">
            <v>KS-Wichita-S Hoover</v>
          </cell>
          <cell r="M1332" t="str">
            <v>KS</v>
          </cell>
          <cell r="N1332" t="str">
            <v>1903</v>
          </cell>
          <cell r="O1332" t="str">
            <v>Operations Technician TS</v>
          </cell>
          <cell r="P1332" t="str">
            <v>00</v>
          </cell>
          <cell r="Q1332" t="str">
            <v>Nonexempt</v>
          </cell>
          <cell r="R1332" t="str">
            <v>1998-07-20</v>
          </cell>
          <cell r="S1332" t="str">
            <v/>
          </cell>
          <cell r="T1332" t="str">
            <v>1998-07-20</v>
          </cell>
        </row>
        <row r="1333">
          <cell r="A1333" t="str">
            <v>Krebs,Paul J</v>
          </cell>
          <cell r="B1333" t="str">
            <v>003104</v>
          </cell>
          <cell r="C1333" t="str">
            <v>Full-Time</v>
          </cell>
          <cell r="D1333" t="str">
            <v>UCU</v>
          </cell>
          <cell r="E1333">
            <v>40</v>
          </cell>
          <cell r="F1333" t="str">
            <v>4151</v>
          </cell>
          <cell r="G1333" t="str">
            <v>Credit Risk Management</v>
          </cell>
          <cell r="H1333" t="str">
            <v>ESF</v>
          </cell>
          <cell r="I1333" t="str">
            <v>CP</v>
          </cell>
          <cell r="J1333" t="str">
            <v>AQLCP</v>
          </cell>
          <cell r="K1333" t="str">
            <v>1000</v>
          </cell>
          <cell r="L1333" t="str">
            <v>MO-Raytown</v>
          </cell>
          <cell r="M1333" t="str">
            <v>MO</v>
          </cell>
          <cell r="N1333" t="str">
            <v>3046</v>
          </cell>
          <cell r="O1333" t="str">
            <v>Dir Risk Management</v>
          </cell>
          <cell r="P1333" t="str">
            <v>00</v>
          </cell>
          <cell r="Q1333" t="str">
            <v>Exempt</v>
          </cell>
          <cell r="R1333" t="str">
            <v>1997-10-27</v>
          </cell>
          <cell r="S1333" t="str">
            <v/>
          </cell>
          <cell r="T1333" t="str">
            <v>1997-10-27</v>
          </cell>
        </row>
        <row r="1334">
          <cell r="A1334" t="str">
            <v>Kreger,Scott D</v>
          </cell>
          <cell r="B1334" t="str">
            <v>011089</v>
          </cell>
          <cell r="C1334" t="str">
            <v>Full-Time</v>
          </cell>
          <cell r="D1334" t="str">
            <v>UCU</v>
          </cell>
          <cell r="E1334">
            <v>40</v>
          </cell>
          <cell r="F1334" t="str">
            <v>5385</v>
          </cell>
          <cell r="G1334" t="str">
            <v>Dodge City Gas Field Svcs</v>
          </cell>
          <cell r="H1334" t="str">
            <v>USU</v>
          </cell>
          <cell r="I1334" t="str">
            <v>OP</v>
          </cell>
          <cell r="J1334" t="str">
            <v>PNKSG</v>
          </cell>
          <cell r="K1334" t="str">
            <v>1272</v>
          </cell>
          <cell r="L1334" t="str">
            <v>KS-Dodge City-W Frontview</v>
          </cell>
          <cell r="M1334" t="str">
            <v>KS</v>
          </cell>
          <cell r="N1334" t="str">
            <v>1534</v>
          </cell>
          <cell r="O1334" t="str">
            <v>Utility Specialist</v>
          </cell>
          <cell r="P1334" t="str">
            <v>00</v>
          </cell>
          <cell r="Q1334" t="str">
            <v>Nonexempt</v>
          </cell>
          <cell r="R1334" t="str">
            <v>2006-06-15</v>
          </cell>
          <cell r="S1334" t="str">
            <v/>
          </cell>
          <cell r="T1334" t="str">
            <v>2006-06-15</v>
          </cell>
        </row>
        <row r="1335">
          <cell r="A1335" t="str">
            <v>Kreher,Paul A</v>
          </cell>
          <cell r="B1335" t="str">
            <v>003638</v>
          </cell>
          <cell r="C1335" t="str">
            <v>Full-Time</v>
          </cell>
          <cell r="D1335" t="str">
            <v>UCU</v>
          </cell>
          <cell r="E1335">
            <v>40</v>
          </cell>
          <cell r="F1335" t="str">
            <v>5360</v>
          </cell>
          <cell r="G1335" t="str">
            <v>General Elec Measurement</v>
          </cell>
          <cell r="H1335" t="str">
            <v>USU</v>
          </cell>
          <cell r="I1335" t="str">
            <v>OP</v>
          </cell>
          <cell r="J1335" t="str">
            <v>NETCO</v>
          </cell>
          <cell r="K1335" t="str">
            <v>1097</v>
          </cell>
          <cell r="L1335" t="str">
            <v>MO-Warrensburg</v>
          </cell>
          <cell r="M1335" t="str">
            <v>MO</v>
          </cell>
          <cell r="N1335" t="str">
            <v>1747</v>
          </cell>
          <cell r="O1335" t="str">
            <v>Mgr Measurement Services</v>
          </cell>
          <cell r="P1335" t="str">
            <v>00</v>
          </cell>
          <cell r="Q1335" t="str">
            <v>Exempt</v>
          </cell>
          <cell r="R1335" t="str">
            <v>1989-03-01</v>
          </cell>
          <cell r="S1335" t="str">
            <v/>
          </cell>
          <cell r="T1335" t="str">
            <v>1989-03-01</v>
          </cell>
        </row>
        <row r="1336">
          <cell r="A1336" t="str">
            <v>Kreifels,Randy J</v>
          </cell>
          <cell r="B1336" t="str">
            <v>002149</v>
          </cell>
          <cell r="C1336" t="str">
            <v>Full-Time</v>
          </cell>
          <cell r="D1336" t="str">
            <v>UCU</v>
          </cell>
          <cell r="E1336">
            <v>40</v>
          </cell>
          <cell r="F1336" t="str">
            <v>5771</v>
          </cell>
          <cell r="G1336" t="str">
            <v>NE Lincoln Region</v>
          </cell>
          <cell r="H1336" t="str">
            <v>USU</v>
          </cell>
          <cell r="I1336" t="str">
            <v>CS</v>
          </cell>
          <cell r="J1336" t="str">
            <v>PNNEG</v>
          </cell>
          <cell r="K1336" t="str">
            <v>1109</v>
          </cell>
          <cell r="L1336" t="str">
            <v>NE-Lincoln</v>
          </cell>
          <cell r="M1336" t="str">
            <v>NE</v>
          </cell>
          <cell r="N1336" t="str">
            <v>2328</v>
          </cell>
          <cell r="O1336" t="str">
            <v>Construction Coordinator</v>
          </cell>
          <cell r="P1336" t="str">
            <v>00</v>
          </cell>
          <cell r="Q1336" t="str">
            <v>Exempt</v>
          </cell>
          <cell r="R1336" t="str">
            <v>1991-03-18</v>
          </cell>
          <cell r="S1336" t="str">
            <v/>
          </cell>
          <cell r="T1336" t="str">
            <v>1991-03-18</v>
          </cell>
        </row>
        <row r="1337">
          <cell r="A1337" t="str">
            <v>Kreikemeier,Devin R</v>
          </cell>
          <cell r="B1337" t="str">
            <v>005965</v>
          </cell>
          <cell r="C1337" t="str">
            <v>Full-Time</v>
          </cell>
          <cell r="D1337" t="str">
            <v>UCU</v>
          </cell>
          <cell r="E1337">
            <v>40</v>
          </cell>
          <cell r="F1337" t="str">
            <v>5771</v>
          </cell>
          <cell r="G1337" t="str">
            <v>NE Lincoln Region</v>
          </cell>
          <cell r="H1337" t="str">
            <v>USU</v>
          </cell>
          <cell r="I1337" t="str">
            <v>CS</v>
          </cell>
          <cell r="J1337" t="str">
            <v>PNNEG</v>
          </cell>
          <cell r="K1337" t="str">
            <v>1109</v>
          </cell>
          <cell r="L1337" t="str">
            <v>NE-Lincoln</v>
          </cell>
          <cell r="M1337" t="str">
            <v>NE</v>
          </cell>
          <cell r="N1337" t="str">
            <v>1612</v>
          </cell>
          <cell r="O1337" t="str">
            <v>Special Welder (UN25)</v>
          </cell>
          <cell r="P1337" t="str">
            <v>25</v>
          </cell>
          <cell r="Q1337" t="str">
            <v>Nonexempt</v>
          </cell>
          <cell r="R1337" t="str">
            <v>2000-05-08</v>
          </cell>
          <cell r="S1337" t="str">
            <v/>
          </cell>
          <cell r="T1337" t="str">
            <v>2000-05-08</v>
          </cell>
        </row>
        <row r="1338">
          <cell r="A1338" t="str">
            <v>Krenke,Jane E</v>
          </cell>
          <cell r="B1338" t="str">
            <v>001862</v>
          </cell>
          <cell r="C1338" t="str">
            <v>Full-Time</v>
          </cell>
          <cell r="D1338" t="str">
            <v>UCU</v>
          </cell>
          <cell r="E1338">
            <v>40</v>
          </cell>
          <cell r="F1338" t="str">
            <v>5227</v>
          </cell>
          <cell r="G1338" t="str">
            <v>NE Business Operations</v>
          </cell>
          <cell r="H1338" t="str">
            <v>USU</v>
          </cell>
          <cell r="I1338" t="str">
            <v>NM</v>
          </cell>
          <cell r="J1338" t="str">
            <v>PNNEG</v>
          </cell>
          <cell r="K1338" t="str">
            <v>1109</v>
          </cell>
          <cell r="L1338" t="str">
            <v>NE-Lincoln</v>
          </cell>
          <cell r="M1338" t="str">
            <v>NE</v>
          </cell>
          <cell r="N1338" t="str">
            <v>2919</v>
          </cell>
          <cell r="O1338" t="str">
            <v>Operations Coord Aquila Netwks</v>
          </cell>
          <cell r="P1338" t="str">
            <v>00</v>
          </cell>
          <cell r="Q1338" t="str">
            <v>Exempt</v>
          </cell>
          <cell r="R1338" t="str">
            <v>1989-09-07</v>
          </cell>
          <cell r="S1338" t="str">
            <v/>
          </cell>
          <cell r="T1338" t="str">
            <v>1989-09-07</v>
          </cell>
        </row>
        <row r="1339">
          <cell r="A1339" t="str">
            <v>Krepps,Richard L</v>
          </cell>
          <cell r="B1339" t="str">
            <v>003604</v>
          </cell>
          <cell r="C1339" t="str">
            <v>Full-Time</v>
          </cell>
          <cell r="D1339" t="str">
            <v>UCU</v>
          </cell>
          <cell r="E1339">
            <v>40</v>
          </cell>
          <cell r="F1339" t="str">
            <v>6162</v>
          </cell>
          <cell r="G1339" t="str">
            <v>PS Engr/Generations Svcs</v>
          </cell>
          <cell r="H1339" t="str">
            <v>USU</v>
          </cell>
          <cell r="I1339" t="str">
            <v>PS</v>
          </cell>
          <cell r="J1339" t="str">
            <v>NETCO</v>
          </cell>
          <cell r="K1339" t="str">
            <v>1000</v>
          </cell>
          <cell r="L1339" t="str">
            <v>MO-Raytown</v>
          </cell>
          <cell r="M1339" t="str">
            <v>MO</v>
          </cell>
          <cell r="N1339" t="str">
            <v>2145</v>
          </cell>
          <cell r="O1339" t="str">
            <v>Supervisory Engineer</v>
          </cell>
          <cell r="P1339" t="str">
            <v>00</v>
          </cell>
          <cell r="Q1339" t="str">
            <v>Exempt</v>
          </cell>
          <cell r="R1339" t="str">
            <v>1992-05-18</v>
          </cell>
          <cell r="S1339" t="str">
            <v/>
          </cell>
          <cell r="T1339" t="str">
            <v>1992-05-18</v>
          </cell>
        </row>
        <row r="1340">
          <cell r="A1340" t="str">
            <v>Krichau,Gary L</v>
          </cell>
          <cell r="B1340" t="str">
            <v>010754</v>
          </cell>
          <cell r="C1340" t="str">
            <v>Full-Time</v>
          </cell>
          <cell r="D1340" t="str">
            <v>UCU</v>
          </cell>
          <cell r="E1340">
            <v>40</v>
          </cell>
          <cell r="F1340" t="str">
            <v>5773</v>
          </cell>
          <cell r="G1340" t="str">
            <v>NE Cath Prot &amp; Measurement</v>
          </cell>
          <cell r="H1340" t="str">
            <v>USU</v>
          </cell>
          <cell r="I1340" t="str">
            <v>CS</v>
          </cell>
          <cell r="J1340" t="str">
            <v>PNNEG</v>
          </cell>
          <cell r="K1340" t="str">
            <v>1109</v>
          </cell>
          <cell r="L1340" t="str">
            <v>NE-Lincoln</v>
          </cell>
          <cell r="M1340" t="str">
            <v>NE</v>
          </cell>
          <cell r="N1340" t="str">
            <v>3087</v>
          </cell>
          <cell r="O1340" t="str">
            <v>Operations Supv Field</v>
          </cell>
          <cell r="P1340" t="str">
            <v>00</v>
          </cell>
          <cell r="Q1340" t="str">
            <v>Exempt</v>
          </cell>
          <cell r="R1340" t="str">
            <v>2005-04-27</v>
          </cell>
          <cell r="S1340" t="str">
            <v/>
          </cell>
          <cell r="T1340" t="str">
            <v>2005-04-27</v>
          </cell>
        </row>
        <row r="1341">
          <cell r="A1341" t="str">
            <v>Krier,Patricia A</v>
          </cell>
          <cell r="B1341" t="str">
            <v>001679</v>
          </cell>
          <cell r="C1341" t="str">
            <v>Full-Time</v>
          </cell>
          <cell r="D1341" t="str">
            <v>UCU</v>
          </cell>
          <cell r="E1341">
            <v>40</v>
          </cell>
          <cell r="F1341" t="str">
            <v>6173</v>
          </cell>
          <cell r="G1341" t="str">
            <v>MN Gas VP HQ</v>
          </cell>
          <cell r="H1341" t="str">
            <v>USU</v>
          </cell>
          <cell r="I1341" t="str">
            <v>CC</v>
          </cell>
          <cell r="J1341" t="str">
            <v>NETCO</v>
          </cell>
          <cell r="K1341" t="str">
            <v>1068</v>
          </cell>
          <cell r="L1341" t="str">
            <v>MN-Rochester</v>
          </cell>
          <cell r="M1341" t="str">
            <v>MN</v>
          </cell>
          <cell r="N1341" t="str">
            <v>1135</v>
          </cell>
          <cell r="O1341" t="str">
            <v>Customer Service Associate Fie</v>
          </cell>
          <cell r="P1341" t="str">
            <v>00</v>
          </cell>
          <cell r="Q1341" t="str">
            <v>Nonexempt</v>
          </cell>
          <cell r="R1341" t="str">
            <v>1977-07-07</v>
          </cell>
          <cell r="S1341" t="str">
            <v/>
          </cell>
          <cell r="T1341" t="str">
            <v>1977-07-07</v>
          </cell>
        </row>
        <row r="1342">
          <cell r="A1342" t="str">
            <v>Krivda,Michael E</v>
          </cell>
          <cell r="B1342" t="str">
            <v>002108</v>
          </cell>
          <cell r="C1342" t="str">
            <v>Full-Time</v>
          </cell>
          <cell r="D1342" t="str">
            <v>UCU</v>
          </cell>
          <cell r="E1342">
            <v>40</v>
          </cell>
          <cell r="F1342" t="str">
            <v>5771</v>
          </cell>
          <cell r="G1342" t="str">
            <v>NE Lincoln Region</v>
          </cell>
          <cell r="H1342" t="str">
            <v>USU</v>
          </cell>
          <cell r="I1342" t="str">
            <v>CS</v>
          </cell>
          <cell r="J1342" t="str">
            <v>PNNEG</v>
          </cell>
          <cell r="K1342" t="str">
            <v>1109</v>
          </cell>
          <cell r="L1342" t="str">
            <v>NE-Lincoln</v>
          </cell>
          <cell r="M1342" t="str">
            <v>NE</v>
          </cell>
          <cell r="N1342" t="str">
            <v>1607</v>
          </cell>
          <cell r="O1342" t="str">
            <v>Spec C&amp;M Mech Tech (UN25)</v>
          </cell>
          <cell r="P1342" t="str">
            <v>25</v>
          </cell>
          <cell r="Q1342" t="str">
            <v>Nonexempt</v>
          </cell>
          <cell r="R1342" t="str">
            <v>1978-10-09</v>
          </cell>
          <cell r="S1342" t="str">
            <v/>
          </cell>
          <cell r="T1342" t="str">
            <v>1978-10-09</v>
          </cell>
        </row>
        <row r="1343">
          <cell r="A1343" t="str">
            <v>Krueger,Jan A</v>
          </cell>
          <cell r="B1343" t="str">
            <v>002158</v>
          </cell>
          <cell r="C1343" t="str">
            <v>Full-Time</v>
          </cell>
          <cell r="D1343" t="str">
            <v>UCU</v>
          </cell>
          <cell r="E1343">
            <v>40</v>
          </cell>
          <cell r="F1343" t="str">
            <v>6168</v>
          </cell>
          <cell r="G1343" t="str">
            <v>Iowa Field Measurement</v>
          </cell>
          <cell r="H1343" t="str">
            <v>USU</v>
          </cell>
          <cell r="I1343" t="str">
            <v>DG</v>
          </cell>
          <cell r="J1343" t="str">
            <v>PNIAG</v>
          </cell>
          <cell r="K1343" t="str">
            <v>1017</v>
          </cell>
          <cell r="L1343" t="str">
            <v>IA-Decorah</v>
          </cell>
          <cell r="M1343" t="str">
            <v>IA</v>
          </cell>
          <cell r="N1343" t="str">
            <v>2328</v>
          </cell>
          <cell r="O1343" t="str">
            <v>Construction Coordinator</v>
          </cell>
          <cell r="P1343" t="str">
            <v>00</v>
          </cell>
          <cell r="Q1343" t="str">
            <v>Exempt</v>
          </cell>
          <cell r="R1343" t="str">
            <v>1984-04-09</v>
          </cell>
          <cell r="S1343" t="str">
            <v/>
          </cell>
          <cell r="T1343" t="str">
            <v>1991-03-16</v>
          </cell>
        </row>
        <row r="1344">
          <cell r="A1344" t="str">
            <v>Krueger,Jon A</v>
          </cell>
          <cell r="B1344" t="str">
            <v>002143</v>
          </cell>
          <cell r="C1344" t="str">
            <v>Full-Time</v>
          </cell>
          <cell r="D1344" t="str">
            <v>UCU</v>
          </cell>
          <cell r="E1344">
            <v>40</v>
          </cell>
          <cell r="F1344" t="str">
            <v>5452</v>
          </cell>
          <cell r="G1344" t="str">
            <v>Iowa Council Bluffs Net Ops</v>
          </cell>
          <cell r="H1344" t="str">
            <v>USU</v>
          </cell>
          <cell r="I1344" t="str">
            <v>OP</v>
          </cell>
          <cell r="J1344" t="str">
            <v>PNIAG</v>
          </cell>
          <cell r="K1344" t="str">
            <v>1015</v>
          </cell>
          <cell r="L1344" t="str">
            <v>IA-Council Bluffs-W Broadway</v>
          </cell>
          <cell r="M1344" t="str">
            <v>IA</v>
          </cell>
          <cell r="N1344" t="str">
            <v>3107</v>
          </cell>
          <cell r="O1344" t="str">
            <v>Operations Technician (UN28)</v>
          </cell>
          <cell r="P1344" t="str">
            <v>28</v>
          </cell>
          <cell r="Q1344" t="str">
            <v>Nonexempt</v>
          </cell>
          <cell r="R1344" t="str">
            <v>1981-04-20</v>
          </cell>
          <cell r="S1344" t="str">
            <v/>
          </cell>
          <cell r="T1344" t="str">
            <v>1981-11-01</v>
          </cell>
        </row>
        <row r="1345">
          <cell r="A1345" t="str">
            <v>Kruel,Russell D</v>
          </cell>
          <cell r="B1345" t="str">
            <v>000725</v>
          </cell>
          <cell r="C1345" t="str">
            <v>Full-Time</v>
          </cell>
          <cell r="D1345" t="str">
            <v>UCU</v>
          </cell>
          <cell r="E1345">
            <v>40</v>
          </cell>
          <cell r="F1345" t="str">
            <v>1003</v>
          </cell>
          <cell r="G1345" t="str">
            <v>Sibley General</v>
          </cell>
          <cell r="H1345" t="str">
            <v>USU</v>
          </cell>
          <cell r="I1345" t="str">
            <v>PS</v>
          </cell>
          <cell r="J1345" t="str">
            <v>MPMOE</v>
          </cell>
          <cell r="K1345" t="str">
            <v>1095</v>
          </cell>
          <cell r="L1345" t="str">
            <v>MO-Sibley</v>
          </cell>
          <cell r="M1345" t="str">
            <v>MO</v>
          </cell>
          <cell r="N1345" t="str">
            <v>U3191</v>
          </cell>
          <cell r="O1345" t="str">
            <v>Electrician Ralph Green Sibley</v>
          </cell>
          <cell r="P1345" t="str">
            <v>24</v>
          </cell>
          <cell r="Q1345" t="str">
            <v>Nonexempt</v>
          </cell>
          <cell r="R1345" t="str">
            <v>1972-10-09</v>
          </cell>
          <cell r="S1345" t="str">
            <v/>
          </cell>
          <cell r="T1345" t="str">
            <v>1972-10-09</v>
          </cell>
        </row>
        <row r="1346">
          <cell r="A1346" t="str">
            <v>Kruger,Robert C</v>
          </cell>
          <cell r="B1346" t="str">
            <v>001897</v>
          </cell>
          <cell r="C1346" t="str">
            <v>Full-Time</v>
          </cell>
          <cell r="D1346" t="str">
            <v>UCU</v>
          </cell>
          <cell r="E1346">
            <v>40</v>
          </cell>
          <cell r="F1346" t="str">
            <v>5829</v>
          </cell>
          <cell r="G1346" t="str">
            <v>Rosemount CS</v>
          </cell>
          <cell r="H1346" t="str">
            <v>USU</v>
          </cell>
          <cell r="I1346" t="str">
            <v>CS</v>
          </cell>
          <cell r="J1346" t="str">
            <v>PNMNG</v>
          </cell>
          <cell r="K1346" t="str">
            <v>1069</v>
          </cell>
          <cell r="L1346" t="str">
            <v>MN-Rosemount</v>
          </cell>
          <cell r="M1346" t="str">
            <v>MN</v>
          </cell>
          <cell r="N1346" t="str">
            <v>1553</v>
          </cell>
          <cell r="O1346" t="str">
            <v>Lead Operations Tech</v>
          </cell>
          <cell r="P1346" t="str">
            <v>00</v>
          </cell>
          <cell r="Q1346" t="str">
            <v>Nonexempt</v>
          </cell>
          <cell r="R1346" t="str">
            <v>1974-08-19</v>
          </cell>
          <cell r="S1346" t="str">
            <v/>
          </cell>
          <cell r="T1346" t="str">
            <v>1974-08-19</v>
          </cell>
        </row>
        <row r="1347">
          <cell r="A1347" t="str">
            <v>Kruthoff,Mark A</v>
          </cell>
          <cell r="B1347" t="str">
            <v>002131</v>
          </cell>
          <cell r="C1347" t="str">
            <v>Full-Time</v>
          </cell>
          <cell r="D1347" t="str">
            <v>UCU</v>
          </cell>
          <cell r="E1347">
            <v>40</v>
          </cell>
          <cell r="F1347" t="str">
            <v>5729</v>
          </cell>
          <cell r="G1347" t="str">
            <v>Iowa Decorah Cust Serv</v>
          </cell>
          <cell r="H1347" t="str">
            <v>USU</v>
          </cell>
          <cell r="I1347" t="str">
            <v>CS</v>
          </cell>
          <cell r="J1347" t="str">
            <v>PNIAG</v>
          </cell>
          <cell r="K1347" t="str">
            <v>1017</v>
          </cell>
          <cell r="L1347" t="str">
            <v>IA-Decorah</v>
          </cell>
          <cell r="M1347" t="str">
            <v>IA</v>
          </cell>
          <cell r="N1347" t="str">
            <v>3171</v>
          </cell>
          <cell r="O1347" t="str">
            <v>Service Technician (UN28)</v>
          </cell>
          <cell r="P1347" t="str">
            <v>28</v>
          </cell>
          <cell r="Q1347" t="str">
            <v>Nonexempt</v>
          </cell>
          <cell r="R1347" t="str">
            <v>1992-03-01</v>
          </cell>
          <cell r="S1347" t="str">
            <v/>
          </cell>
          <cell r="T1347" t="str">
            <v>1992-03-01</v>
          </cell>
        </row>
        <row r="1348">
          <cell r="A1348" t="str">
            <v>Krysa,Mitchel S</v>
          </cell>
          <cell r="B1348" t="str">
            <v>003610</v>
          </cell>
          <cell r="C1348" t="str">
            <v>Full-Time</v>
          </cell>
          <cell r="D1348" t="str">
            <v>UCU</v>
          </cell>
          <cell r="E1348">
            <v>40</v>
          </cell>
          <cell r="F1348" t="str">
            <v>6360</v>
          </cell>
          <cell r="G1348" t="str">
            <v>IT Cust Serv Applications</v>
          </cell>
          <cell r="H1348" t="str">
            <v>USU</v>
          </cell>
          <cell r="I1348" t="str">
            <v>IT</v>
          </cell>
          <cell r="J1348" t="str">
            <v>NETCO</v>
          </cell>
          <cell r="K1348" t="str">
            <v>1000</v>
          </cell>
          <cell r="L1348" t="str">
            <v>MO-Raytown</v>
          </cell>
          <cell r="M1348" t="str">
            <v>MO</v>
          </cell>
          <cell r="N1348" t="str">
            <v>3085</v>
          </cell>
          <cell r="O1348" t="str">
            <v>Dir Technical Services</v>
          </cell>
          <cell r="P1348" t="str">
            <v>00</v>
          </cell>
          <cell r="Q1348" t="str">
            <v>Exempt</v>
          </cell>
          <cell r="R1348" t="str">
            <v>1972-05-22</v>
          </cell>
          <cell r="S1348" t="str">
            <v/>
          </cell>
          <cell r="T1348" t="str">
            <v>1972-05-22</v>
          </cell>
        </row>
        <row r="1349">
          <cell r="A1349" t="str">
            <v>Krzycki,Daniel J</v>
          </cell>
          <cell r="B1349" t="str">
            <v>002020</v>
          </cell>
          <cell r="C1349" t="str">
            <v>Full-Time</v>
          </cell>
          <cell r="D1349" t="str">
            <v>UCU</v>
          </cell>
          <cell r="E1349">
            <v>40</v>
          </cell>
          <cell r="F1349" t="str">
            <v>5775</v>
          </cell>
          <cell r="G1349" t="str">
            <v>NE North Region</v>
          </cell>
          <cell r="H1349" t="str">
            <v>USU</v>
          </cell>
          <cell r="I1349" t="str">
            <v>CS</v>
          </cell>
          <cell r="J1349" t="str">
            <v>PNNEG</v>
          </cell>
          <cell r="K1349" t="str">
            <v>1105</v>
          </cell>
          <cell r="L1349" t="str">
            <v>NE-Columbus-23rd St</v>
          </cell>
          <cell r="M1349" t="str">
            <v>NE</v>
          </cell>
          <cell r="N1349" t="str">
            <v>1607</v>
          </cell>
          <cell r="O1349" t="str">
            <v>Spec C&amp;M Mech Tech (UN25)</v>
          </cell>
          <cell r="P1349" t="str">
            <v>25</v>
          </cell>
          <cell r="Q1349" t="str">
            <v>Nonexempt</v>
          </cell>
          <cell r="R1349" t="str">
            <v>1978-08-28</v>
          </cell>
          <cell r="S1349" t="str">
            <v/>
          </cell>
          <cell r="T1349" t="str">
            <v>1979-02-28</v>
          </cell>
        </row>
        <row r="1350">
          <cell r="A1350" t="str">
            <v>Kubayko,Eileen T</v>
          </cell>
          <cell r="B1350" t="str">
            <v>008257</v>
          </cell>
          <cell r="C1350" t="str">
            <v>Full-Time</v>
          </cell>
          <cell r="D1350" t="str">
            <v>UCU</v>
          </cell>
          <cell r="E1350">
            <v>40</v>
          </cell>
          <cell r="F1350" t="str">
            <v>4194</v>
          </cell>
          <cell r="G1350" t="str">
            <v>Tax Department</v>
          </cell>
          <cell r="H1350" t="str">
            <v>ESF</v>
          </cell>
          <cell r="I1350" t="str">
            <v>AT</v>
          </cell>
          <cell r="J1350" t="str">
            <v>AQLCP</v>
          </cell>
          <cell r="K1350" t="str">
            <v>1082</v>
          </cell>
          <cell r="L1350" t="str">
            <v>MO-Kansas City-W Ninth</v>
          </cell>
          <cell r="M1350" t="str">
            <v>MO</v>
          </cell>
          <cell r="N1350" t="str">
            <v>1013</v>
          </cell>
          <cell r="O1350" t="str">
            <v>Sr Tax Analyst</v>
          </cell>
          <cell r="P1350" t="str">
            <v>00</v>
          </cell>
          <cell r="Q1350" t="str">
            <v>Exempt</v>
          </cell>
          <cell r="R1350" t="str">
            <v>2001-03-05</v>
          </cell>
          <cell r="S1350" t="str">
            <v/>
          </cell>
          <cell r="T1350" t="str">
            <v>2001-03-05</v>
          </cell>
        </row>
        <row r="1351">
          <cell r="A1351" t="str">
            <v>Kubesh,John E</v>
          </cell>
          <cell r="B1351" t="str">
            <v>001801</v>
          </cell>
          <cell r="C1351" t="str">
            <v>Full-Time</v>
          </cell>
          <cell r="D1351" t="str">
            <v>UCU</v>
          </cell>
          <cell r="E1351">
            <v>40</v>
          </cell>
          <cell r="F1351" t="str">
            <v>5733</v>
          </cell>
          <cell r="G1351" t="str">
            <v>Iowa Dubuque Cust Serv</v>
          </cell>
          <cell r="H1351" t="str">
            <v>USU</v>
          </cell>
          <cell r="I1351" t="str">
            <v>CS</v>
          </cell>
          <cell r="J1351" t="str">
            <v>PNIAG</v>
          </cell>
          <cell r="K1351" t="str">
            <v>1019</v>
          </cell>
          <cell r="L1351" t="str">
            <v>IA-Dubuque-Cedar Cross Rd</v>
          </cell>
          <cell r="M1351" t="str">
            <v>IA</v>
          </cell>
          <cell r="N1351" t="str">
            <v>3171</v>
          </cell>
          <cell r="O1351" t="str">
            <v>Service Technician (UN28)</v>
          </cell>
          <cell r="P1351" t="str">
            <v>28</v>
          </cell>
          <cell r="Q1351" t="str">
            <v>Nonexempt</v>
          </cell>
          <cell r="R1351" t="str">
            <v>1973-08-01</v>
          </cell>
          <cell r="S1351" t="str">
            <v/>
          </cell>
          <cell r="T1351" t="str">
            <v>1975-01-02</v>
          </cell>
        </row>
        <row r="1352">
          <cell r="A1352" t="str">
            <v>Kubik,Barbara J</v>
          </cell>
          <cell r="B1352" t="str">
            <v>002091</v>
          </cell>
          <cell r="C1352" t="str">
            <v>Full-Time</v>
          </cell>
          <cell r="D1352" t="str">
            <v>UCU</v>
          </cell>
          <cell r="E1352">
            <v>40</v>
          </cell>
          <cell r="F1352" t="str">
            <v>6016</v>
          </cell>
          <cell r="G1352" t="str">
            <v>Customer Services Training</v>
          </cell>
          <cell r="H1352" t="str">
            <v>USU</v>
          </cell>
          <cell r="I1352" t="str">
            <v>QT</v>
          </cell>
          <cell r="J1352" t="str">
            <v>NETCO</v>
          </cell>
          <cell r="K1352" t="str">
            <v>1000</v>
          </cell>
          <cell r="L1352" t="str">
            <v>MO-Raytown</v>
          </cell>
          <cell r="M1352" t="str">
            <v>MO</v>
          </cell>
          <cell r="N1352" t="str">
            <v>3040</v>
          </cell>
          <cell r="O1352" t="str">
            <v>Quality Assurance Specialist</v>
          </cell>
          <cell r="P1352" t="str">
            <v>00</v>
          </cell>
          <cell r="Q1352" t="str">
            <v>Exempt</v>
          </cell>
          <cell r="R1352" t="str">
            <v>1997-02-17</v>
          </cell>
          <cell r="S1352" t="str">
            <v/>
          </cell>
          <cell r="T1352" t="str">
            <v>1997-02-17</v>
          </cell>
        </row>
        <row r="1353">
          <cell r="A1353" t="str">
            <v>Kuehne,Daniel M</v>
          </cell>
          <cell r="B1353" t="str">
            <v>001655</v>
          </cell>
          <cell r="C1353" t="str">
            <v>Full-Time</v>
          </cell>
          <cell r="D1353" t="str">
            <v>UCU</v>
          </cell>
          <cell r="E1353">
            <v>40</v>
          </cell>
          <cell r="F1353" t="str">
            <v>5822</v>
          </cell>
          <cell r="G1353" t="str">
            <v>Bemidji</v>
          </cell>
          <cell r="H1353" t="str">
            <v>USU</v>
          </cell>
          <cell r="I1353" t="str">
            <v>CS</v>
          </cell>
          <cell r="J1353" t="str">
            <v>PNMNG</v>
          </cell>
          <cell r="K1353" t="str">
            <v>1059</v>
          </cell>
          <cell r="L1353" t="str">
            <v>MN-Detroit Lakes</v>
          </cell>
          <cell r="M1353" t="str">
            <v>MN</v>
          </cell>
          <cell r="N1353" t="str">
            <v>1525</v>
          </cell>
          <cell r="O1353" t="str">
            <v>Operations Technician</v>
          </cell>
          <cell r="P1353" t="str">
            <v>00</v>
          </cell>
          <cell r="Q1353" t="str">
            <v>Nonexempt</v>
          </cell>
          <cell r="R1353" t="str">
            <v>1974-08-16</v>
          </cell>
          <cell r="S1353" t="str">
            <v/>
          </cell>
          <cell r="T1353" t="str">
            <v>1974-08-16</v>
          </cell>
        </row>
        <row r="1354">
          <cell r="A1354" t="str">
            <v>Kuempel,Timothy J</v>
          </cell>
          <cell r="B1354" t="str">
            <v>001868</v>
          </cell>
          <cell r="C1354" t="str">
            <v>Full-Time</v>
          </cell>
          <cell r="D1354" t="str">
            <v>UCU</v>
          </cell>
          <cell r="E1354">
            <v>40</v>
          </cell>
          <cell r="F1354" t="str">
            <v>5727</v>
          </cell>
          <cell r="G1354" t="str">
            <v>Iowa Denison</v>
          </cell>
          <cell r="H1354" t="str">
            <v>USU</v>
          </cell>
          <cell r="I1354" t="str">
            <v>CS</v>
          </cell>
          <cell r="J1354" t="str">
            <v>PNIAG</v>
          </cell>
          <cell r="K1354" t="str">
            <v>1018</v>
          </cell>
          <cell r="L1354" t="str">
            <v>IA-Denison</v>
          </cell>
          <cell r="M1354" t="str">
            <v>IA</v>
          </cell>
          <cell r="N1354" t="str">
            <v>3107</v>
          </cell>
          <cell r="O1354" t="str">
            <v>Operations Technician (UN28)</v>
          </cell>
          <cell r="P1354" t="str">
            <v>28</v>
          </cell>
          <cell r="Q1354" t="str">
            <v>Nonexempt</v>
          </cell>
          <cell r="R1354" t="str">
            <v>1990-09-10</v>
          </cell>
          <cell r="S1354" t="str">
            <v/>
          </cell>
          <cell r="T1354" t="str">
            <v>1991-03-10</v>
          </cell>
        </row>
        <row r="1355">
          <cell r="A1355" t="str">
            <v>Kuester,Matt A</v>
          </cell>
          <cell r="B1355" t="str">
            <v>008490</v>
          </cell>
          <cell r="C1355" t="str">
            <v>Full-Time</v>
          </cell>
          <cell r="D1355" t="str">
            <v>UCU</v>
          </cell>
          <cell r="E1355">
            <v>40</v>
          </cell>
          <cell r="F1355" t="str">
            <v>5734</v>
          </cell>
          <cell r="G1355" t="str">
            <v>Iowa Newton</v>
          </cell>
          <cell r="H1355" t="str">
            <v>USU</v>
          </cell>
          <cell r="I1355" t="str">
            <v>CS</v>
          </cell>
          <cell r="J1355" t="str">
            <v>PNIAG</v>
          </cell>
          <cell r="K1355" t="str">
            <v>1183</v>
          </cell>
          <cell r="L1355" t="str">
            <v>IA-Grundy Center</v>
          </cell>
          <cell r="M1355" t="str">
            <v>IA</v>
          </cell>
          <cell r="N1355" t="str">
            <v>3107</v>
          </cell>
          <cell r="O1355" t="str">
            <v>Operations Technician (UN28)</v>
          </cell>
          <cell r="P1355" t="str">
            <v>28</v>
          </cell>
          <cell r="Q1355" t="str">
            <v>Nonexempt</v>
          </cell>
          <cell r="R1355" t="str">
            <v>2001-06-18</v>
          </cell>
          <cell r="S1355" t="str">
            <v/>
          </cell>
          <cell r="T1355" t="str">
            <v>2001-06-18</v>
          </cell>
        </row>
        <row r="1356">
          <cell r="A1356" t="str">
            <v>Kuhlman,James H</v>
          </cell>
          <cell r="B1356" t="str">
            <v>000655</v>
          </cell>
          <cell r="C1356" t="str">
            <v>Full-Time</v>
          </cell>
          <cell r="D1356" t="str">
            <v>UCU</v>
          </cell>
          <cell r="E1356">
            <v>40</v>
          </cell>
          <cell r="F1356" t="str">
            <v>6182</v>
          </cell>
          <cell r="G1356" t="str">
            <v>Field Engineering-KSE</v>
          </cell>
          <cell r="H1356" t="str">
            <v>USU</v>
          </cell>
          <cell r="I1356" t="str">
            <v>DE</v>
          </cell>
          <cell r="J1356" t="str">
            <v>WPKSE</v>
          </cell>
          <cell r="K1356" t="str">
            <v>1033</v>
          </cell>
          <cell r="L1356" t="str">
            <v>KS-Great Bend-Second Ave</v>
          </cell>
          <cell r="M1356" t="str">
            <v>KS</v>
          </cell>
          <cell r="N1356" t="str">
            <v>2145</v>
          </cell>
          <cell r="O1356" t="str">
            <v>Supervisory Engineer</v>
          </cell>
          <cell r="P1356" t="str">
            <v>00</v>
          </cell>
          <cell r="Q1356" t="str">
            <v>Exempt</v>
          </cell>
          <cell r="R1356" t="str">
            <v>1996-07-29</v>
          </cell>
          <cell r="S1356" t="str">
            <v/>
          </cell>
          <cell r="T1356" t="str">
            <v>1996-07-29</v>
          </cell>
        </row>
        <row r="1357">
          <cell r="A1357" t="str">
            <v>Kuhns,Harvey R</v>
          </cell>
          <cell r="B1357" t="str">
            <v>008165</v>
          </cell>
          <cell r="C1357" t="str">
            <v>Full-Time</v>
          </cell>
          <cell r="D1357" t="str">
            <v>UCU</v>
          </cell>
          <cell r="E1357">
            <v>40</v>
          </cell>
          <cell r="F1357" t="str">
            <v>1003</v>
          </cell>
          <cell r="G1357" t="str">
            <v>Sibley General</v>
          </cell>
          <cell r="H1357" t="str">
            <v>USU</v>
          </cell>
          <cell r="I1357" t="str">
            <v>PS</v>
          </cell>
          <cell r="J1357" t="str">
            <v>MPMOE</v>
          </cell>
          <cell r="K1357" t="str">
            <v>1095</v>
          </cell>
          <cell r="L1357" t="str">
            <v>MO-Sibley</v>
          </cell>
          <cell r="M1357" t="str">
            <v>MO</v>
          </cell>
          <cell r="N1357" t="str">
            <v>U325</v>
          </cell>
          <cell r="O1357" t="str">
            <v>Journeyman Maint RG Sibley</v>
          </cell>
          <cell r="P1357" t="str">
            <v>24</v>
          </cell>
          <cell r="Q1357" t="str">
            <v>Nonexempt</v>
          </cell>
          <cell r="R1357" t="str">
            <v>2001-02-05</v>
          </cell>
          <cell r="S1357" t="str">
            <v/>
          </cell>
          <cell r="T1357" t="str">
            <v>2001-02-05</v>
          </cell>
        </row>
        <row r="1358">
          <cell r="A1358" t="str">
            <v>Kukuc,Robert D</v>
          </cell>
          <cell r="B1358" t="str">
            <v>007870</v>
          </cell>
          <cell r="C1358" t="str">
            <v>Full-Time</v>
          </cell>
          <cell r="D1358" t="str">
            <v>UCU</v>
          </cell>
          <cell r="E1358">
            <v>40</v>
          </cell>
          <cell r="F1358" t="str">
            <v>1060</v>
          </cell>
          <cell r="G1358" t="str">
            <v>Lake Road Common</v>
          </cell>
          <cell r="H1358" t="str">
            <v>USU</v>
          </cell>
          <cell r="I1358" t="str">
            <v>PS</v>
          </cell>
          <cell r="J1358" t="str">
            <v>SJMOE</v>
          </cell>
          <cell r="K1358" t="str">
            <v>1279</v>
          </cell>
          <cell r="L1358" t="str">
            <v>MO-St Joseph - Lake Road</v>
          </cell>
          <cell r="M1358" t="str">
            <v>MO</v>
          </cell>
          <cell r="N1358" t="str">
            <v>S0051</v>
          </cell>
          <cell r="O1358" t="str">
            <v>Head Operator</v>
          </cell>
          <cell r="P1358" t="str">
            <v>13</v>
          </cell>
          <cell r="Q1358" t="str">
            <v>Nonexempt</v>
          </cell>
          <cell r="R1358" t="str">
            <v>1971-01-14</v>
          </cell>
          <cell r="S1358" t="str">
            <v/>
          </cell>
          <cell r="T1358" t="str">
            <v>1971-01-14</v>
          </cell>
        </row>
        <row r="1359">
          <cell r="A1359" t="str">
            <v>Kult,David G</v>
          </cell>
          <cell r="B1359" t="str">
            <v>002004</v>
          </cell>
          <cell r="C1359" t="str">
            <v>Full-Time</v>
          </cell>
          <cell r="D1359" t="str">
            <v>UCU</v>
          </cell>
          <cell r="E1359">
            <v>40</v>
          </cell>
          <cell r="F1359" t="str">
            <v>5820</v>
          </cell>
          <cell r="G1359" t="str">
            <v>MN Business Operations</v>
          </cell>
          <cell r="H1359" t="str">
            <v>USU</v>
          </cell>
          <cell r="I1359" t="str">
            <v>CS</v>
          </cell>
          <cell r="J1359" t="str">
            <v>NETCO</v>
          </cell>
          <cell r="K1359" t="str">
            <v>1061</v>
          </cell>
          <cell r="L1359" t="str">
            <v>MN-Fairmont</v>
          </cell>
          <cell r="M1359" t="str">
            <v>MN</v>
          </cell>
          <cell r="N1359" t="str">
            <v>3041</v>
          </cell>
          <cell r="O1359" t="str">
            <v>Dir Business Operations</v>
          </cell>
          <cell r="P1359" t="str">
            <v>00</v>
          </cell>
          <cell r="Q1359" t="str">
            <v>Exempt</v>
          </cell>
          <cell r="R1359" t="str">
            <v>1976-04-01</v>
          </cell>
          <cell r="S1359" t="str">
            <v/>
          </cell>
          <cell r="T1359" t="str">
            <v>1976-04-01</v>
          </cell>
        </row>
        <row r="1360">
          <cell r="A1360" t="str">
            <v>Kultgen,Richard L</v>
          </cell>
          <cell r="B1360" t="str">
            <v>000469</v>
          </cell>
          <cell r="C1360" t="str">
            <v>Full-Time</v>
          </cell>
          <cell r="D1360" t="str">
            <v>UCU</v>
          </cell>
          <cell r="E1360">
            <v>40</v>
          </cell>
          <cell r="F1360" t="str">
            <v>1009</v>
          </cell>
          <cell r="G1360" t="str">
            <v>Arthur Mullergren-Great Bend</v>
          </cell>
          <cell r="H1360" t="str">
            <v>USU</v>
          </cell>
          <cell r="I1360" t="str">
            <v>PS</v>
          </cell>
          <cell r="J1360" t="str">
            <v>WPKSE</v>
          </cell>
          <cell r="K1360" t="str">
            <v>1034</v>
          </cell>
          <cell r="L1360" t="str">
            <v>KS-Great Bend-Highway K96</v>
          </cell>
          <cell r="M1360" t="str">
            <v>KS</v>
          </cell>
          <cell r="N1360" t="str">
            <v>1738</v>
          </cell>
          <cell r="O1360" t="str">
            <v>Operator Technician (UN22)</v>
          </cell>
          <cell r="P1360" t="str">
            <v>22</v>
          </cell>
          <cell r="Q1360" t="str">
            <v>Nonexempt</v>
          </cell>
          <cell r="R1360" t="str">
            <v>1967-09-07</v>
          </cell>
          <cell r="S1360" t="str">
            <v/>
          </cell>
          <cell r="T1360" t="str">
            <v>1967-09-07</v>
          </cell>
        </row>
        <row r="1361">
          <cell r="A1361" t="str">
            <v>Kusy,Andrew K</v>
          </cell>
          <cell r="B1361" t="str">
            <v>001756</v>
          </cell>
          <cell r="C1361" t="str">
            <v>Full-Time</v>
          </cell>
          <cell r="D1361" t="str">
            <v>UCU</v>
          </cell>
          <cell r="E1361">
            <v>40</v>
          </cell>
          <cell r="F1361" t="str">
            <v>5715</v>
          </cell>
          <cell r="G1361" t="str">
            <v>Field Resources Center-Lincoln</v>
          </cell>
          <cell r="H1361" t="str">
            <v>USU</v>
          </cell>
          <cell r="I1361" t="str">
            <v>FR</v>
          </cell>
          <cell r="J1361" t="str">
            <v>NETCO</v>
          </cell>
          <cell r="K1361" t="str">
            <v>1109</v>
          </cell>
          <cell r="L1361" t="str">
            <v>NE-Lincoln</v>
          </cell>
          <cell r="M1361" t="str">
            <v>NE</v>
          </cell>
          <cell r="N1361" t="str">
            <v>2955</v>
          </cell>
          <cell r="O1361" t="str">
            <v>Field Resource Associate</v>
          </cell>
          <cell r="P1361" t="str">
            <v>00</v>
          </cell>
          <cell r="Q1361" t="str">
            <v>Nonexempt</v>
          </cell>
          <cell r="R1361" t="str">
            <v>1997-02-10</v>
          </cell>
          <cell r="S1361" t="str">
            <v/>
          </cell>
          <cell r="T1361" t="str">
            <v>1997-02-10</v>
          </cell>
        </row>
        <row r="1362">
          <cell r="A1362" t="str">
            <v>Kutschmarski,Joan C</v>
          </cell>
          <cell r="B1362" t="str">
            <v>010405</v>
          </cell>
          <cell r="C1362" t="str">
            <v>Full-Time</v>
          </cell>
          <cell r="D1362" t="str">
            <v>UCU</v>
          </cell>
          <cell r="E1362">
            <v>40</v>
          </cell>
          <cell r="F1362" t="str">
            <v>5701</v>
          </cell>
          <cell r="G1362" t="str">
            <v>Cust Service Center-Lincoln</v>
          </cell>
          <cell r="H1362" t="str">
            <v>USU</v>
          </cell>
          <cell r="I1362" t="str">
            <v>CH</v>
          </cell>
          <cell r="J1362" t="str">
            <v>NETCO</v>
          </cell>
          <cell r="K1362" t="str">
            <v>1109</v>
          </cell>
          <cell r="L1362" t="str">
            <v>NE-Lincoln</v>
          </cell>
          <cell r="M1362" t="str">
            <v>NE</v>
          </cell>
          <cell r="N1362" t="str">
            <v>1629</v>
          </cell>
          <cell r="O1362" t="str">
            <v>Customer Serv Ctr Assoc (UN25)</v>
          </cell>
          <cell r="P1362" t="str">
            <v>25</v>
          </cell>
          <cell r="Q1362" t="str">
            <v>Nonexempt</v>
          </cell>
          <cell r="R1362" t="str">
            <v>2004-04-12</v>
          </cell>
          <cell r="S1362" t="str">
            <v/>
          </cell>
          <cell r="T1362" t="str">
            <v>2004-04-12</v>
          </cell>
        </row>
        <row r="1363">
          <cell r="A1363" t="str">
            <v>Laing,Cindi A</v>
          </cell>
          <cell r="B1363" t="str">
            <v>010115</v>
          </cell>
          <cell r="C1363" t="str">
            <v>Full-Time</v>
          </cell>
          <cell r="D1363" t="str">
            <v>UCU</v>
          </cell>
          <cell r="E1363">
            <v>40</v>
          </cell>
          <cell r="F1363" t="str">
            <v>5701</v>
          </cell>
          <cell r="G1363" t="str">
            <v>Cust Service Center-Lincoln</v>
          </cell>
          <cell r="H1363" t="str">
            <v>USU</v>
          </cell>
          <cell r="I1363" t="str">
            <v>CH</v>
          </cell>
          <cell r="J1363" t="str">
            <v>NETCO</v>
          </cell>
          <cell r="K1363" t="str">
            <v>1109</v>
          </cell>
          <cell r="L1363" t="str">
            <v>NE-Lincoln</v>
          </cell>
          <cell r="M1363" t="str">
            <v>NE</v>
          </cell>
          <cell r="N1363" t="str">
            <v>1629</v>
          </cell>
          <cell r="O1363" t="str">
            <v>Customer Serv Ctr Assoc (UN25)</v>
          </cell>
          <cell r="P1363" t="str">
            <v>25</v>
          </cell>
          <cell r="Q1363" t="str">
            <v>Nonexempt</v>
          </cell>
          <cell r="R1363" t="str">
            <v>2003-07-07</v>
          </cell>
          <cell r="S1363" t="str">
            <v/>
          </cell>
          <cell r="T1363" t="str">
            <v>2003-07-07</v>
          </cell>
        </row>
        <row r="1364">
          <cell r="A1364" t="str">
            <v>Lalicker,Cynthia L</v>
          </cell>
          <cell r="B1364" t="str">
            <v>005429</v>
          </cell>
          <cell r="C1364" t="str">
            <v>Full-Time</v>
          </cell>
          <cell r="D1364" t="str">
            <v>UCU</v>
          </cell>
          <cell r="E1364">
            <v>40</v>
          </cell>
          <cell r="F1364" t="str">
            <v>4175</v>
          </cell>
          <cell r="G1364" t="str">
            <v>Disbursements</v>
          </cell>
          <cell r="H1364" t="str">
            <v>ESF</v>
          </cell>
          <cell r="I1364" t="str">
            <v>AT</v>
          </cell>
          <cell r="J1364" t="str">
            <v>AQLCP</v>
          </cell>
          <cell r="K1364" t="str">
            <v>1082</v>
          </cell>
          <cell r="L1364" t="str">
            <v>MO-Kansas City-W Ninth</v>
          </cell>
          <cell r="M1364" t="str">
            <v>MO</v>
          </cell>
          <cell r="N1364" t="str">
            <v>2272</v>
          </cell>
          <cell r="O1364" t="str">
            <v>Accounting Clerk</v>
          </cell>
          <cell r="P1364" t="str">
            <v>00</v>
          </cell>
          <cell r="Q1364" t="str">
            <v>Nonexempt</v>
          </cell>
          <cell r="R1364" t="str">
            <v>1999-09-20</v>
          </cell>
          <cell r="S1364" t="str">
            <v/>
          </cell>
          <cell r="T1364" t="str">
            <v>1999-09-20</v>
          </cell>
        </row>
        <row r="1365">
          <cell r="A1365" t="str">
            <v>LaMar,Christopher R</v>
          </cell>
          <cell r="B1365" t="str">
            <v>010621</v>
          </cell>
          <cell r="C1365" t="str">
            <v>Full-Time</v>
          </cell>
          <cell r="D1365" t="str">
            <v>UCU</v>
          </cell>
          <cell r="E1365">
            <v>40</v>
          </cell>
          <cell r="F1365" t="str">
            <v>5383</v>
          </cell>
          <cell r="G1365" t="str">
            <v>Lawrence Gas Field Svcs</v>
          </cell>
          <cell r="H1365" t="str">
            <v>USU</v>
          </cell>
          <cell r="I1365" t="str">
            <v>OP</v>
          </cell>
          <cell r="J1365" t="str">
            <v>PNKSG</v>
          </cell>
          <cell r="K1365" t="str">
            <v>1234</v>
          </cell>
          <cell r="L1365" t="str">
            <v>KS-Lawrence-E 9th</v>
          </cell>
          <cell r="M1365" t="str">
            <v>KS</v>
          </cell>
          <cell r="N1365" t="str">
            <v>1720</v>
          </cell>
          <cell r="O1365" t="str">
            <v>Service Person Appli (UN11)</v>
          </cell>
          <cell r="P1365" t="str">
            <v>11</v>
          </cell>
          <cell r="Q1365" t="str">
            <v>Nonexempt</v>
          </cell>
          <cell r="R1365" t="str">
            <v>2004-11-29</v>
          </cell>
          <cell r="S1365" t="str">
            <v/>
          </cell>
          <cell r="T1365" t="str">
            <v>2004-11-29</v>
          </cell>
        </row>
        <row r="1366">
          <cell r="A1366" t="str">
            <v>Lambert,Brent A</v>
          </cell>
          <cell r="B1366" t="str">
            <v>010373</v>
          </cell>
          <cell r="C1366" t="str">
            <v>Full-Time</v>
          </cell>
          <cell r="D1366" t="str">
            <v>UCU</v>
          </cell>
          <cell r="E1366">
            <v>40</v>
          </cell>
          <cell r="F1366" t="str">
            <v>5869</v>
          </cell>
          <cell r="G1366" t="str">
            <v>Customer Support</v>
          </cell>
          <cell r="H1366" t="str">
            <v>USU</v>
          </cell>
          <cell r="I1366" t="str">
            <v>CS</v>
          </cell>
          <cell r="J1366" t="str">
            <v>WPCOE</v>
          </cell>
          <cell r="K1366" t="str">
            <v>1011</v>
          </cell>
          <cell r="L1366" t="str">
            <v>CO-Pueblo-S Victoria Ave</v>
          </cell>
          <cell r="M1366" t="str">
            <v>CO</v>
          </cell>
          <cell r="N1366" t="str">
            <v>1667</v>
          </cell>
          <cell r="O1366" t="str">
            <v>Field Representative (UN21)</v>
          </cell>
          <cell r="P1366" t="str">
            <v>21</v>
          </cell>
          <cell r="Q1366" t="str">
            <v>Nonexempt</v>
          </cell>
          <cell r="R1366" t="str">
            <v>2004-02-16</v>
          </cell>
          <cell r="S1366" t="str">
            <v/>
          </cell>
          <cell r="T1366" t="str">
            <v>2004-02-16</v>
          </cell>
        </row>
        <row r="1367">
          <cell r="A1367" t="str">
            <v>Lambert,Daniel R</v>
          </cell>
          <cell r="B1367" t="str">
            <v>009876</v>
          </cell>
          <cell r="C1367" t="str">
            <v>Full-Time</v>
          </cell>
          <cell r="D1367" t="str">
            <v>UCU</v>
          </cell>
          <cell r="E1367">
            <v>40</v>
          </cell>
          <cell r="F1367" t="str">
            <v>5774</v>
          </cell>
          <cell r="G1367" t="str">
            <v>NE Omaha Region</v>
          </cell>
          <cell r="H1367" t="str">
            <v>USU</v>
          </cell>
          <cell r="I1367" t="str">
            <v>CS</v>
          </cell>
          <cell r="J1367" t="str">
            <v>PNNEG</v>
          </cell>
          <cell r="K1367" t="str">
            <v>1113</v>
          </cell>
          <cell r="L1367" t="str">
            <v>NE-Papillion</v>
          </cell>
          <cell r="M1367" t="str">
            <v>NE</v>
          </cell>
          <cell r="N1367" t="str">
            <v>1531</v>
          </cell>
          <cell r="O1367" t="str">
            <v>Meter Reader</v>
          </cell>
          <cell r="P1367" t="str">
            <v>00</v>
          </cell>
          <cell r="Q1367" t="str">
            <v>Nonexempt</v>
          </cell>
          <cell r="R1367" t="str">
            <v>2002-09-09</v>
          </cell>
          <cell r="S1367" t="str">
            <v/>
          </cell>
          <cell r="T1367" t="str">
            <v>2002-09-09</v>
          </cell>
        </row>
        <row r="1368">
          <cell r="A1368" t="str">
            <v>Lambert,Frank W</v>
          </cell>
          <cell r="B1368" t="str">
            <v>008192</v>
          </cell>
          <cell r="C1368" t="str">
            <v>Full-Time</v>
          </cell>
          <cell r="D1368" t="str">
            <v>UCU</v>
          </cell>
          <cell r="E1368">
            <v>40</v>
          </cell>
          <cell r="F1368" t="str">
            <v>6382</v>
          </cell>
          <cell r="G1368" t="str">
            <v>Regulatory Acctg Svcs-Electric</v>
          </cell>
          <cell r="H1368" t="str">
            <v>USU</v>
          </cell>
          <cell r="I1368" t="str">
            <v>RE</v>
          </cell>
          <cell r="J1368" t="str">
            <v>NETCO</v>
          </cell>
          <cell r="K1368" t="str">
            <v>1082</v>
          </cell>
          <cell r="L1368" t="str">
            <v>MO-Kansas City-W Ninth</v>
          </cell>
          <cell r="M1368" t="str">
            <v>MO</v>
          </cell>
          <cell r="N1368" t="str">
            <v>1845</v>
          </cell>
          <cell r="O1368" t="str">
            <v>Sr Regulatory Analyst</v>
          </cell>
          <cell r="P1368" t="str">
            <v>00</v>
          </cell>
          <cell r="Q1368" t="str">
            <v>Exempt</v>
          </cell>
          <cell r="R1368" t="str">
            <v>2001-02-05</v>
          </cell>
          <cell r="S1368" t="str">
            <v/>
          </cell>
          <cell r="T1368" t="str">
            <v>2001-02-05</v>
          </cell>
        </row>
        <row r="1369">
          <cell r="A1369" t="str">
            <v>Lambert,Lance C</v>
          </cell>
          <cell r="B1369" t="str">
            <v>008667</v>
          </cell>
          <cell r="C1369" t="str">
            <v>Full-Time</v>
          </cell>
          <cell r="D1369" t="str">
            <v>UCU</v>
          </cell>
          <cell r="E1369">
            <v>40</v>
          </cell>
          <cell r="F1369" t="str">
            <v>5774</v>
          </cell>
          <cell r="G1369" t="str">
            <v>NE Omaha Region</v>
          </cell>
          <cell r="H1369" t="str">
            <v>USU</v>
          </cell>
          <cell r="I1369" t="str">
            <v>CS</v>
          </cell>
          <cell r="J1369" t="str">
            <v>PNNEG</v>
          </cell>
          <cell r="K1369" t="str">
            <v>1113</v>
          </cell>
          <cell r="L1369" t="str">
            <v>NE-Papillion</v>
          </cell>
          <cell r="M1369" t="str">
            <v>NE</v>
          </cell>
          <cell r="N1369" t="str">
            <v>1531</v>
          </cell>
          <cell r="O1369" t="str">
            <v>Meter Reader</v>
          </cell>
          <cell r="P1369" t="str">
            <v>00</v>
          </cell>
          <cell r="Q1369" t="str">
            <v>Nonexempt</v>
          </cell>
          <cell r="R1369" t="str">
            <v>2001-09-24</v>
          </cell>
          <cell r="S1369" t="str">
            <v/>
          </cell>
          <cell r="T1369" t="str">
            <v>2001-09-24</v>
          </cell>
        </row>
        <row r="1370">
          <cell r="A1370" t="str">
            <v>Lamont,Robert P</v>
          </cell>
          <cell r="B1370" t="str">
            <v>005370</v>
          </cell>
          <cell r="C1370" t="str">
            <v>Full-Time</v>
          </cell>
          <cell r="D1370" t="str">
            <v>UCU</v>
          </cell>
          <cell r="E1370">
            <v>40</v>
          </cell>
          <cell r="F1370" t="str">
            <v>1015</v>
          </cell>
          <cell r="G1370" t="str">
            <v>Cimarron River Unit Steam</v>
          </cell>
          <cell r="H1370" t="str">
            <v>USU</v>
          </cell>
          <cell r="I1370" t="str">
            <v>PS</v>
          </cell>
          <cell r="J1370" t="str">
            <v>WPKSE</v>
          </cell>
          <cell r="K1370" t="str">
            <v>1027</v>
          </cell>
          <cell r="L1370" t="str">
            <v>KS-Liberal-PanhandleEastern Rd</v>
          </cell>
          <cell r="M1370" t="str">
            <v>KS</v>
          </cell>
          <cell r="N1370" t="str">
            <v>1738</v>
          </cell>
          <cell r="O1370" t="str">
            <v>Operator Technician (UN22)</v>
          </cell>
          <cell r="P1370" t="str">
            <v>22</v>
          </cell>
          <cell r="Q1370" t="str">
            <v>Nonexempt</v>
          </cell>
          <cell r="R1370" t="str">
            <v>1999-08-17</v>
          </cell>
          <cell r="S1370" t="str">
            <v/>
          </cell>
          <cell r="T1370" t="str">
            <v>1999-08-17</v>
          </cell>
        </row>
        <row r="1371">
          <cell r="A1371" t="str">
            <v>Lampe,Kevin J</v>
          </cell>
          <cell r="B1371" t="str">
            <v>002226</v>
          </cell>
          <cell r="C1371" t="str">
            <v>Full-Time</v>
          </cell>
          <cell r="D1371" t="str">
            <v>UCU</v>
          </cell>
          <cell r="E1371">
            <v>40</v>
          </cell>
          <cell r="F1371" t="str">
            <v>5772</v>
          </cell>
          <cell r="G1371" t="str">
            <v>NE South Region</v>
          </cell>
          <cell r="H1371" t="str">
            <v>USU</v>
          </cell>
          <cell r="I1371" t="str">
            <v>CS</v>
          </cell>
          <cell r="J1371" t="str">
            <v>PNNEG</v>
          </cell>
          <cell r="K1371" t="str">
            <v>1102</v>
          </cell>
          <cell r="L1371" t="str">
            <v>NE-Beatrice</v>
          </cell>
          <cell r="M1371" t="str">
            <v>NE</v>
          </cell>
          <cell r="N1371" t="str">
            <v>1602</v>
          </cell>
          <cell r="O1371" t="str">
            <v>Spec Service Tech (UN25)</v>
          </cell>
          <cell r="P1371" t="str">
            <v>25</v>
          </cell>
          <cell r="Q1371" t="str">
            <v>Nonexempt</v>
          </cell>
          <cell r="R1371" t="str">
            <v>1981-01-02</v>
          </cell>
          <cell r="S1371" t="str">
            <v/>
          </cell>
          <cell r="T1371" t="str">
            <v>1981-01-02</v>
          </cell>
        </row>
        <row r="1372">
          <cell r="A1372" t="str">
            <v>Land,Michael D</v>
          </cell>
          <cell r="B1372" t="str">
            <v>010426</v>
          </cell>
          <cell r="C1372" t="str">
            <v>Full-Time</v>
          </cell>
          <cell r="D1372" t="str">
            <v>UCU</v>
          </cell>
          <cell r="E1372">
            <v>40</v>
          </cell>
          <cell r="F1372" t="str">
            <v>5339</v>
          </cell>
          <cell r="G1372" t="str">
            <v>Platte City Elec Network Ops</v>
          </cell>
          <cell r="H1372" t="str">
            <v>USU</v>
          </cell>
          <cell r="I1372" t="str">
            <v>OP</v>
          </cell>
          <cell r="J1372" t="str">
            <v>MPMOE</v>
          </cell>
          <cell r="K1372" t="str">
            <v>1091</v>
          </cell>
          <cell r="L1372" t="str">
            <v>MO-Platte City</v>
          </cell>
          <cell r="M1372" t="str">
            <v>MO</v>
          </cell>
          <cell r="N1372" t="str">
            <v>U208</v>
          </cell>
          <cell r="O1372" t="str">
            <v>Journeyman Lineman</v>
          </cell>
          <cell r="P1372" t="str">
            <v>24</v>
          </cell>
          <cell r="Q1372" t="str">
            <v>Nonexempt</v>
          </cell>
          <cell r="R1372" t="str">
            <v>2004-04-21</v>
          </cell>
          <cell r="S1372" t="str">
            <v/>
          </cell>
          <cell r="T1372" t="str">
            <v>2004-04-21</v>
          </cell>
        </row>
        <row r="1373">
          <cell r="A1373" t="str">
            <v>Lang,Kevin P</v>
          </cell>
          <cell r="B1373" t="str">
            <v>011062</v>
          </cell>
          <cell r="C1373" t="str">
            <v>Full-Time</v>
          </cell>
          <cell r="D1373" t="str">
            <v>UCU</v>
          </cell>
          <cell r="E1373">
            <v>40</v>
          </cell>
          <cell r="F1373" t="str">
            <v>1060</v>
          </cell>
          <cell r="G1373" t="str">
            <v>Lake Road Common</v>
          </cell>
          <cell r="H1373" t="str">
            <v>USU</v>
          </cell>
          <cell r="I1373" t="str">
            <v>PS</v>
          </cell>
          <cell r="J1373" t="str">
            <v>SJMOE</v>
          </cell>
          <cell r="K1373" t="str">
            <v>1279</v>
          </cell>
          <cell r="L1373" t="str">
            <v>MO-St Joseph - Lake Road</v>
          </cell>
          <cell r="M1373" t="str">
            <v>MO</v>
          </cell>
          <cell r="N1373" t="str">
            <v>S0157</v>
          </cell>
          <cell r="O1373" t="str">
            <v>Instrument Technician Grade 3</v>
          </cell>
          <cell r="P1373" t="str">
            <v>13</v>
          </cell>
          <cell r="Q1373" t="str">
            <v>Nonexempt</v>
          </cell>
          <cell r="R1373" t="str">
            <v>2006-05-22</v>
          </cell>
          <cell r="S1373" t="str">
            <v/>
          </cell>
          <cell r="T1373" t="str">
            <v>2006-05-22</v>
          </cell>
        </row>
        <row r="1374">
          <cell r="A1374" t="str">
            <v>Langer,Gerald L</v>
          </cell>
          <cell r="B1374" t="str">
            <v>001838</v>
          </cell>
          <cell r="C1374" t="str">
            <v>Full-Time</v>
          </cell>
          <cell r="D1374" t="str">
            <v>UCU</v>
          </cell>
          <cell r="E1374">
            <v>40</v>
          </cell>
          <cell r="F1374" t="str">
            <v>5384</v>
          </cell>
          <cell r="G1374" t="str">
            <v>Wichita Gas Field Svcs</v>
          </cell>
          <cell r="H1374" t="str">
            <v>USU</v>
          </cell>
          <cell r="I1374" t="str">
            <v>OP</v>
          </cell>
          <cell r="J1374" t="str">
            <v>PNKSG</v>
          </cell>
          <cell r="K1374" t="str">
            <v>1137</v>
          </cell>
          <cell r="L1374" t="str">
            <v>KS-Wichita-W Harry</v>
          </cell>
          <cell r="M1374" t="str">
            <v>KS</v>
          </cell>
          <cell r="N1374" t="str">
            <v>3087</v>
          </cell>
          <cell r="O1374" t="str">
            <v>Operations Supv Field</v>
          </cell>
          <cell r="P1374" t="str">
            <v>00</v>
          </cell>
          <cell r="Q1374" t="str">
            <v>Exempt</v>
          </cell>
          <cell r="R1374" t="str">
            <v>1989-12-20</v>
          </cell>
          <cell r="S1374" t="str">
            <v/>
          </cell>
          <cell r="T1374" t="str">
            <v>1989-12-20</v>
          </cell>
        </row>
        <row r="1375">
          <cell r="A1375" t="str">
            <v>Langlais,Robin B</v>
          </cell>
          <cell r="B1375" t="str">
            <v>010534</v>
          </cell>
          <cell r="C1375" t="str">
            <v>Full-Time</v>
          </cell>
          <cell r="D1375" t="str">
            <v>UCU</v>
          </cell>
          <cell r="E1375">
            <v>40</v>
          </cell>
          <cell r="F1375" t="str">
            <v>5829</v>
          </cell>
          <cell r="G1375" t="str">
            <v>Rosemount CS</v>
          </cell>
          <cell r="H1375" t="str">
            <v>USU</v>
          </cell>
          <cell r="I1375" t="str">
            <v>CS</v>
          </cell>
          <cell r="J1375" t="str">
            <v>PNMNG</v>
          </cell>
          <cell r="K1375" t="str">
            <v>1069</v>
          </cell>
          <cell r="L1375" t="str">
            <v>MN-Rosemount</v>
          </cell>
          <cell r="M1375" t="str">
            <v>MN</v>
          </cell>
          <cell r="N1375" t="str">
            <v>1531</v>
          </cell>
          <cell r="O1375" t="str">
            <v>Meter Reader</v>
          </cell>
          <cell r="P1375" t="str">
            <v>00</v>
          </cell>
          <cell r="Q1375" t="str">
            <v>Nonexempt</v>
          </cell>
          <cell r="R1375" t="str">
            <v>2004-08-23</v>
          </cell>
          <cell r="S1375" t="str">
            <v/>
          </cell>
          <cell r="T1375" t="str">
            <v>2004-08-23</v>
          </cell>
        </row>
        <row r="1376">
          <cell r="A1376" t="str">
            <v>Langston,Teri L</v>
          </cell>
          <cell r="B1376" t="str">
            <v>008523</v>
          </cell>
          <cell r="C1376" t="str">
            <v>Full-Time</v>
          </cell>
          <cell r="D1376" t="str">
            <v>UCU</v>
          </cell>
          <cell r="E1376">
            <v>40</v>
          </cell>
          <cell r="F1376" t="str">
            <v>5701</v>
          </cell>
          <cell r="G1376" t="str">
            <v>Cust Service Center-Lincoln</v>
          </cell>
          <cell r="H1376" t="str">
            <v>USU</v>
          </cell>
          <cell r="I1376" t="str">
            <v>CH</v>
          </cell>
          <cell r="J1376" t="str">
            <v>NETCO</v>
          </cell>
          <cell r="K1376" t="str">
            <v>1109</v>
          </cell>
          <cell r="L1376" t="str">
            <v>NE-Lincoln</v>
          </cell>
          <cell r="M1376" t="str">
            <v>NE</v>
          </cell>
          <cell r="N1376" t="str">
            <v>1629</v>
          </cell>
          <cell r="O1376" t="str">
            <v>Customer Serv Ctr Assoc (UN25)</v>
          </cell>
          <cell r="P1376" t="str">
            <v>25</v>
          </cell>
          <cell r="Q1376" t="str">
            <v>Nonexempt</v>
          </cell>
          <cell r="R1376" t="str">
            <v>2001-06-27</v>
          </cell>
          <cell r="S1376" t="str">
            <v/>
          </cell>
          <cell r="T1376" t="str">
            <v>2001-06-27</v>
          </cell>
        </row>
        <row r="1377">
          <cell r="A1377" t="str">
            <v>Lanoue Jr,James E</v>
          </cell>
          <cell r="B1377" t="str">
            <v>000519</v>
          </cell>
          <cell r="C1377" t="str">
            <v>Full-Time</v>
          </cell>
          <cell r="D1377" t="str">
            <v>UCU</v>
          </cell>
          <cell r="E1377">
            <v>40</v>
          </cell>
          <cell r="F1377" t="str">
            <v>5310</v>
          </cell>
          <cell r="G1377" t="str">
            <v>Northern KS Elec Network Ops</v>
          </cell>
          <cell r="H1377" t="str">
            <v>USU</v>
          </cell>
          <cell r="I1377" t="str">
            <v>OP</v>
          </cell>
          <cell r="J1377" t="str">
            <v>WPKSE</v>
          </cell>
          <cell r="K1377" t="str">
            <v>1028</v>
          </cell>
          <cell r="L1377" t="str">
            <v>KS-Concordia-KS</v>
          </cell>
          <cell r="M1377" t="str">
            <v>KS</v>
          </cell>
          <cell r="N1377" t="str">
            <v>1703</v>
          </cell>
          <cell r="O1377" t="str">
            <v>Line Foreman (UN22)</v>
          </cell>
          <cell r="P1377" t="str">
            <v>22</v>
          </cell>
          <cell r="Q1377" t="str">
            <v>Nonexempt</v>
          </cell>
          <cell r="R1377" t="str">
            <v>1965-01-26</v>
          </cell>
          <cell r="S1377" t="str">
            <v/>
          </cell>
          <cell r="T1377" t="str">
            <v>1965-01-26</v>
          </cell>
        </row>
        <row r="1378">
          <cell r="A1378" t="str">
            <v>Larsen,Charles M</v>
          </cell>
          <cell r="B1378" t="str">
            <v>001624</v>
          </cell>
          <cell r="C1378" t="str">
            <v>Full-Time</v>
          </cell>
          <cell r="D1378" t="str">
            <v>UCU</v>
          </cell>
          <cell r="E1378">
            <v>40</v>
          </cell>
          <cell r="F1378" t="str">
            <v>5772</v>
          </cell>
          <cell r="G1378" t="str">
            <v>NE South Region</v>
          </cell>
          <cell r="H1378" t="str">
            <v>USU</v>
          </cell>
          <cell r="I1378" t="str">
            <v>CS</v>
          </cell>
          <cell r="J1378" t="str">
            <v>PNNEG</v>
          </cell>
          <cell r="K1378" t="str">
            <v>1269</v>
          </cell>
          <cell r="L1378" t="str">
            <v>NE-Seward-Elm St</v>
          </cell>
          <cell r="M1378" t="str">
            <v>NE</v>
          </cell>
          <cell r="N1378" t="str">
            <v>1631</v>
          </cell>
          <cell r="O1378" t="str">
            <v>Meter Reader Utility (UN25)</v>
          </cell>
          <cell r="P1378" t="str">
            <v>25</v>
          </cell>
          <cell r="Q1378" t="str">
            <v>Nonexempt</v>
          </cell>
          <cell r="R1378" t="str">
            <v>1997-05-16</v>
          </cell>
          <cell r="S1378" t="str">
            <v/>
          </cell>
          <cell r="T1378" t="str">
            <v>1997-05-16</v>
          </cell>
        </row>
        <row r="1379">
          <cell r="A1379" t="str">
            <v>Larsen,Patricia J</v>
          </cell>
          <cell r="B1379" t="str">
            <v>000254</v>
          </cell>
          <cell r="C1379" t="str">
            <v>Full-Time</v>
          </cell>
          <cell r="D1379" t="str">
            <v>UCU</v>
          </cell>
          <cell r="E1379">
            <v>40</v>
          </cell>
          <cell r="F1379" t="str">
            <v>2320</v>
          </cell>
          <cell r="G1379" t="str">
            <v>GSS Eastern Operations</v>
          </cell>
          <cell r="H1379" t="str">
            <v>USU</v>
          </cell>
          <cell r="I1379" t="str">
            <v>GS</v>
          </cell>
          <cell r="J1379" t="str">
            <v>NETCO</v>
          </cell>
          <cell r="K1379" t="str">
            <v>1143</v>
          </cell>
          <cell r="L1379" t="str">
            <v>NE-Omaha-Capitol Ave</v>
          </cell>
          <cell r="M1379" t="str">
            <v>NE</v>
          </cell>
          <cell r="N1379" t="str">
            <v>1381</v>
          </cell>
          <cell r="O1379" t="str">
            <v>Sr Gas Volume Analyst GS</v>
          </cell>
          <cell r="P1379" t="str">
            <v>00</v>
          </cell>
          <cell r="Q1379" t="str">
            <v>Exempt</v>
          </cell>
          <cell r="R1379" t="str">
            <v>1987-08-13</v>
          </cell>
          <cell r="S1379" t="str">
            <v/>
          </cell>
          <cell r="T1379" t="str">
            <v>1987-08-13</v>
          </cell>
        </row>
        <row r="1380">
          <cell r="A1380" t="str">
            <v>Lasley,Darlene M</v>
          </cell>
          <cell r="B1380" t="str">
            <v>010225</v>
          </cell>
          <cell r="C1380" t="str">
            <v>Full-Time</v>
          </cell>
          <cell r="D1380" t="str">
            <v>UCU</v>
          </cell>
          <cell r="E1380">
            <v>40</v>
          </cell>
          <cell r="F1380" t="str">
            <v>5763</v>
          </cell>
          <cell r="G1380" t="str">
            <v>Billing Adjustments</v>
          </cell>
          <cell r="H1380" t="str">
            <v>USU</v>
          </cell>
          <cell r="I1380" t="str">
            <v>CI</v>
          </cell>
          <cell r="J1380" t="str">
            <v>NETCO</v>
          </cell>
          <cell r="K1380" t="str">
            <v>1000</v>
          </cell>
          <cell r="L1380" t="str">
            <v>MO-Raytown</v>
          </cell>
          <cell r="M1380" t="str">
            <v>MO</v>
          </cell>
          <cell r="N1380" t="str">
            <v>1067</v>
          </cell>
          <cell r="O1380" t="str">
            <v>Assoc Cust Svc Acct Svcs I</v>
          </cell>
          <cell r="P1380" t="str">
            <v>00</v>
          </cell>
          <cell r="Q1380" t="str">
            <v>Nonexempt</v>
          </cell>
          <cell r="R1380" t="str">
            <v>2003-09-13</v>
          </cell>
          <cell r="S1380" t="str">
            <v/>
          </cell>
          <cell r="T1380" t="str">
            <v>2003-09-13</v>
          </cell>
        </row>
        <row r="1381">
          <cell r="A1381" t="str">
            <v>Latimer,Cathy L</v>
          </cell>
          <cell r="B1381" t="str">
            <v>002205</v>
          </cell>
          <cell r="C1381" t="str">
            <v>Full-Time</v>
          </cell>
          <cell r="D1381" t="str">
            <v>UCU</v>
          </cell>
          <cell r="E1381">
            <v>40</v>
          </cell>
          <cell r="F1381" t="str">
            <v>5460</v>
          </cell>
          <cell r="G1381" t="str">
            <v>Iowa Dubuque Net Ops</v>
          </cell>
          <cell r="H1381" t="str">
            <v>USU</v>
          </cell>
          <cell r="I1381" t="str">
            <v>OP</v>
          </cell>
          <cell r="J1381" t="str">
            <v>PNIAG</v>
          </cell>
          <cell r="K1381" t="str">
            <v>1019</v>
          </cell>
          <cell r="L1381" t="str">
            <v>IA-Dubuque-Cedar Cross Rd</v>
          </cell>
          <cell r="M1381" t="str">
            <v>IA</v>
          </cell>
          <cell r="N1381" t="str">
            <v>1134</v>
          </cell>
          <cell r="O1381" t="str">
            <v>Admin Asst</v>
          </cell>
          <cell r="P1381" t="str">
            <v>00</v>
          </cell>
          <cell r="Q1381" t="str">
            <v>Nonexempt</v>
          </cell>
          <cell r="R1381" t="str">
            <v>1992-12-07</v>
          </cell>
          <cell r="S1381" t="str">
            <v/>
          </cell>
          <cell r="T1381" t="str">
            <v>1992-12-07</v>
          </cell>
        </row>
        <row r="1382">
          <cell r="A1382" t="str">
            <v>Latourelle,Larry V</v>
          </cell>
          <cell r="B1382" t="str">
            <v>001879</v>
          </cell>
          <cell r="C1382" t="str">
            <v>Full-Time</v>
          </cell>
          <cell r="D1382" t="str">
            <v>UCU</v>
          </cell>
          <cell r="E1382">
            <v>40</v>
          </cell>
          <cell r="F1382" t="str">
            <v>5830</v>
          </cell>
          <cell r="G1382" t="str">
            <v>Pine City</v>
          </cell>
          <cell r="H1382" t="str">
            <v>USU</v>
          </cell>
          <cell r="I1382" t="str">
            <v>CS</v>
          </cell>
          <cell r="J1382" t="str">
            <v>PNMNG</v>
          </cell>
          <cell r="K1382" t="str">
            <v>1066</v>
          </cell>
          <cell r="L1382" t="str">
            <v>MN-Pine City-Sixth St</v>
          </cell>
          <cell r="M1382" t="str">
            <v>MN</v>
          </cell>
          <cell r="N1382" t="str">
            <v>1138</v>
          </cell>
          <cell r="O1382" t="str">
            <v>Appliance Repair Technician</v>
          </cell>
          <cell r="P1382" t="str">
            <v>00</v>
          </cell>
          <cell r="Q1382" t="str">
            <v>Nonexempt</v>
          </cell>
          <cell r="R1382" t="str">
            <v>1993-10-18</v>
          </cell>
          <cell r="S1382" t="str">
            <v/>
          </cell>
          <cell r="T1382" t="str">
            <v>1994-04-18</v>
          </cell>
        </row>
        <row r="1383">
          <cell r="A1383" t="str">
            <v>Lauderbaugh,Wayne A</v>
          </cell>
          <cell r="B1383" t="str">
            <v>002088</v>
          </cell>
          <cell r="C1383" t="str">
            <v>Full-Time</v>
          </cell>
          <cell r="D1383" t="str">
            <v>UCU</v>
          </cell>
          <cell r="E1383">
            <v>40</v>
          </cell>
          <cell r="F1383" t="str">
            <v>5822</v>
          </cell>
          <cell r="G1383" t="str">
            <v>Bemidji</v>
          </cell>
          <cell r="H1383" t="str">
            <v>USU</v>
          </cell>
          <cell r="I1383" t="str">
            <v>CS</v>
          </cell>
          <cell r="J1383" t="str">
            <v>PNMNG</v>
          </cell>
          <cell r="K1383" t="str">
            <v>1054</v>
          </cell>
          <cell r="L1383" t="str">
            <v>MN-Bemidji</v>
          </cell>
          <cell r="M1383" t="str">
            <v>MN</v>
          </cell>
          <cell r="N1383" t="str">
            <v>1553</v>
          </cell>
          <cell r="O1383" t="str">
            <v>Lead Operations Tech</v>
          </cell>
          <cell r="P1383" t="str">
            <v>00</v>
          </cell>
          <cell r="Q1383" t="str">
            <v>Nonexempt</v>
          </cell>
          <cell r="R1383" t="str">
            <v>1990-11-01</v>
          </cell>
          <cell r="S1383" t="str">
            <v/>
          </cell>
          <cell r="T1383" t="str">
            <v>1990-12-16</v>
          </cell>
        </row>
        <row r="1384">
          <cell r="A1384" t="str">
            <v>Lauer,Elizabeth</v>
          </cell>
          <cell r="B1384" t="str">
            <v>010172</v>
          </cell>
          <cell r="C1384" t="str">
            <v>Full-Time</v>
          </cell>
          <cell r="D1384" t="str">
            <v>UCU</v>
          </cell>
          <cell r="E1384">
            <v>40</v>
          </cell>
          <cell r="F1384" t="str">
            <v>5702</v>
          </cell>
          <cell r="G1384" t="str">
            <v>Customer Srv Ctr-Raytown</v>
          </cell>
          <cell r="H1384" t="str">
            <v>USU</v>
          </cell>
          <cell r="I1384" t="str">
            <v>CH</v>
          </cell>
          <cell r="J1384" t="str">
            <v>NETCO</v>
          </cell>
          <cell r="K1384" t="str">
            <v>1000</v>
          </cell>
          <cell r="L1384" t="str">
            <v>MO-Raytown</v>
          </cell>
          <cell r="M1384" t="str">
            <v>MO</v>
          </cell>
          <cell r="N1384" t="str">
            <v>3154</v>
          </cell>
          <cell r="O1384" t="str">
            <v>Customer Resolution Specialist</v>
          </cell>
          <cell r="P1384" t="str">
            <v>00</v>
          </cell>
          <cell r="Q1384" t="str">
            <v>Nonexempt</v>
          </cell>
          <cell r="R1384" t="str">
            <v>2003-09-07</v>
          </cell>
          <cell r="S1384" t="str">
            <v/>
          </cell>
          <cell r="T1384" t="str">
            <v>2003-09-07</v>
          </cell>
        </row>
        <row r="1385">
          <cell r="A1385" t="str">
            <v>Laurn,Mark A</v>
          </cell>
          <cell r="B1385" t="str">
            <v>002085</v>
          </cell>
          <cell r="C1385" t="str">
            <v>Full-Time</v>
          </cell>
          <cell r="D1385" t="str">
            <v>UCU</v>
          </cell>
          <cell r="E1385">
            <v>40</v>
          </cell>
          <cell r="F1385" t="str">
            <v>6331</v>
          </cell>
          <cell r="G1385" t="str">
            <v>Appliance Technical Training</v>
          </cell>
          <cell r="H1385" t="str">
            <v>USU</v>
          </cell>
          <cell r="I1385" t="str">
            <v>NA</v>
          </cell>
          <cell r="J1385" t="str">
            <v>NETCO</v>
          </cell>
          <cell r="K1385" t="str">
            <v>1069</v>
          </cell>
          <cell r="L1385" t="str">
            <v>MN-Rosemount</v>
          </cell>
          <cell r="M1385" t="str">
            <v>MN</v>
          </cell>
          <cell r="N1385" t="str">
            <v>2829</v>
          </cell>
          <cell r="O1385" t="str">
            <v>Technical Trainer/USU Applianc</v>
          </cell>
          <cell r="P1385" t="str">
            <v>00</v>
          </cell>
          <cell r="Q1385" t="str">
            <v>Exempt</v>
          </cell>
          <cell r="R1385" t="str">
            <v>1992-05-18</v>
          </cell>
          <cell r="S1385" t="str">
            <v/>
          </cell>
          <cell r="T1385" t="str">
            <v>1992-05-18</v>
          </cell>
        </row>
        <row r="1386">
          <cell r="A1386" t="str">
            <v>Lavender,Brian E</v>
          </cell>
          <cell r="B1386" t="str">
            <v>010361</v>
          </cell>
          <cell r="C1386" t="str">
            <v>Full-Time</v>
          </cell>
          <cell r="D1386" t="str">
            <v>UCU</v>
          </cell>
          <cell r="E1386">
            <v>40</v>
          </cell>
          <cell r="F1386" t="str">
            <v>5702</v>
          </cell>
          <cell r="G1386" t="str">
            <v>Customer Srv Ctr-Raytown</v>
          </cell>
          <cell r="H1386" t="str">
            <v>USU</v>
          </cell>
          <cell r="I1386" t="str">
            <v>CH</v>
          </cell>
          <cell r="J1386" t="str">
            <v>NETCO</v>
          </cell>
          <cell r="K1386" t="str">
            <v>1000</v>
          </cell>
          <cell r="L1386" t="str">
            <v>MO-Raytown</v>
          </cell>
          <cell r="M1386" t="str">
            <v>MO</v>
          </cell>
          <cell r="N1386" t="str">
            <v>1047</v>
          </cell>
          <cell r="O1386" t="str">
            <v>Customer Service Associate CC</v>
          </cell>
          <cell r="P1386" t="str">
            <v>00</v>
          </cell>
          <cell r="Q1386" t="str">
            <v>Nonexempt</v>
          </cell>
          <cell r="R1386" t="str">
            <v>2004-02-16</v>
          </cell>
          <cell r="S1386" t="str">
            <v/>
          </cell>
          <cell r="T1386" t="str">
            <v>2004-02-16</v>
          </cell>
        </row>
        <row r="1387">
          <cell r="A1387" t="str">
            <v>Laver,Troy E</v>
          </cell>
          <cell r="B1387" t="str">
            <v>010717</v>
          </cell>
          <cell r="C1387" t="str">
            <v>Full-Time</v>
          </cell>
          <cell r="D1387" t="str">
            <v>UCU</v>
          </cell>
          <cell r="E1387">
            <v>40</v>
          </cell>
          <cell r="F1387" t="str">
            <v>5303</v>
          </cell>
          <cell r="G1387" t="str">
            <v>Pueblo Network Ops</v>
          </cell>
          <cell r="H1387" t="str">
            <v>USU</v>
          </cell>
          <cell r="I1387" t="str">
            <v>OP</v>
          </cell>
          <cell r="J1387" t="str">
            <v>WPCOE</v>
          </cell>
          <cell r="K1387" t="str">
            <v>1011</v>
          </cell>
          <cell r="L1387" t="str">
            <v>CO-Pueblo-S Victoria Ave</v>
          </cell>
          <cell r="M1387" t="str">
            <v>CO</v>
          </cell>
          <cell r="N1387" t="str">
            <v>1675</v>
          </cell>
          <cell r="O1387" t="str">
            <v>Utility Person (UN21)</v>
          </cell>
          <cell r="P1387" t="str">
            <v>21</v>
          </cell>
          <cell r="Q1387" t="str">
            <v>Nonexempt</v>
          </cell>
          <cell r="R1387" t="str">
            <v>2005-02-28</v>
          </cell>
          <cell r="S1387" t="str">
            <v/>
          </cell>
          <cell r="T1387" t="str">
            <v>2005-02-28</v>
          </cell>
        </row>
        <row r="1388">
          <cell r="A1388" t="str">
            <v>Lavergne,Richard P</v>
          </cell>
          <cell r="B1388" t="str">
            <v>003156</v>
          </cell>
          <cell r="C1388" t="str">
            <v>Full-Time</v>
          </cell>
          <cell r="D1388" t="str">
            <v>UCU</v>
          </cell>
          <cell r="E1388">
            <v>40</v>
          </cell>
          <cell r="F1388" t="str">
            <v>6360</v>
          </cell>
          <cell r="G1388" t="str">
            <v>IT Cust Serv Applications</v>
          </cell>
          <cell r="H1388" t="str">
            <v>USU</v>
          </cell>
          <cell r="I1388" t="str">
            <v>IT</v>
          </cell>
          <cell r="J1388" t="str">
            <v>NETCO</v>
          </cell>
          <cell r="K1388" t="str">
            <v>1000</v>
          </cell>
          <cell r="L1388" t="str">
            <v>MO-Raytown</v>
          </cell>
          <cell r="M1388" t="str">
            <v>MO</v>
          </cell>
          <cell r="N1388" t="str">
            <v>1446</v>
          </cell>
          <cell r="O1388" t="str">
            <v>Sr Systems Analyst</v>
          </cell>
          <cell r="P1388" t="str">
            <v>00</v>
          </cell>
          <cell r="Q1388" t="str">
            <v>Exempt</v>
          </cell>
          <cell r="R1388" t="str">
            <v>1998-03-30</v>
          </cell>
          <cell r="S1388" t="str">
            <v/>
          </cell>
          <cell r="T1388" t="str">
            <v>1998-03-30</v>
          </cell>
        </row>
        <row r="1389">
          <cell r="A1389" t="str">
            <v>Lavicky,Jennifer L</v>
          </cell>
          <cell r="B1389" t="str">
            <v>001298</v>
          </cell>
          <cell r="C1389" t="str">
            <v>Full-Time</v>
          </cell>
          <cell r="D1389" t="str">
            <v>UCU</v>
          </cell>
          <cell r="E1389">
            <v>40</v>
          </cell>
          <cell r="F1389" t="str">
            <v>5771</v>
          </cell>
          <cell r="G1389" t="str">
            <v>NE Lincoln Region</v>
          </cell>
          <cell r="H1389" t="str">
            <v>USU</v>
          </cell>
          <cell r="I1389" t="str">
            <v>CS</v>
          </cell>
          <cell r="J1389" t="str">
            <v>PNNEG</v>
          </cell>
          <cell r="K1389" t="str">
            <v>1109</v>
          </cell>
          <cell r="L1389" t="str">
            <v>NE-Lincoln</v>
          </cell>
          <cell r="M1389" t="str">
            <v>NE</v>
          </cell>
          <cell r="N1389" t="str">
            <v>1628</v>
          </cell>
          <cell r="O1389" t="str">
            <v>Customer Service Support (UN25</v>
          </cell>
          <cell r="P1389" t="str">
            <v>25</v>
          </cell>
          <cell r="Q1389" t="str">
            <v>Nonexempt</v>
          </cell>
          <cell r="R1389" t="str">
            <v>1997-08-18</v>
          </cell>
          <cell r="S1389" t="str">
            <v/>
          </cell>
          <cell r="T1389" t="str">
            <v>1997-08-18</v>
          </cell>
        </row>
        <row r="1390">
          <cell r="A1390" t="str">
            <v>Lawrence,Karla L</v>
          </cell>
          <cell r="B1390" t="str">
            <v>010592</v>
          </cell>
          <cell r="C1390" t="str">
            <v>Full-Time</v>
          </cell>
          <cell r="D1390" t="str">
            <v>UCU</v>
          </cell>
          <cell r="E1390">
            <v>40</v>
          </cell>
          <cell r="F1390" t="str">
            <v>5310</v>
          </cell>
          <cell r="G1390" t="str">
            <v>Northern KS Elec Network Ops</v>
          </cell>
          <cell r="H1390" t="str">
            <v>USU</v>
          </cell>
          <cell r="I1390" t="str">
            <v>OP</v>
          </cell>
          <cell r="J1390" t="str">
            <v>WPKSE</v>
          </cell>
          <cell r="K1390" t="str">
            <v>1028</v>
          </cell>
          <cell r="L1390" t="str">
            <v>KS-Concordia-KS</v>
          </cell>
          <cell r="M1390" t="str">
            <v>KS</v>
          </cell>
          <cell r="N1390" t="str">
            <v>1718</v>
          </cell>
          <cell r="O1390" t="str">
            <v>Meter Reader (UN22)</v>
          </cell>
          <cell r="P1390" t="str">
            <v>22</v>
          </cell>
          <cell r="Q1390" t="str">
            <v>Nonexempt</v>
          </cell>
          <cell r="R1390" t="str">
            <v>2004-09-30</v>
          </cell>
          <cell r="S1390" t="str">
            <v/>
          </cell>
          <cell r="T1390" t="str">
            <v>2004-09-30</v>
          </cell>
        </row>
        <row r="1391">
          <cell r="A1391" t="str">
            <v>Lawson,Jason L</v>
          </cell>
          <cell r="B1391" t="str">
            <v>006174</v>
          </cell>
          <cell r="C1391" t="str">
            <v>Full-Time</v>
          </cell>
          <cell r="D1391" t="str">
            <v>UCU</v>
          </cell>
          <cell r="E1391">
            <v>40</v>
          </cell>
          <cell r="F1391" t="str">
            <v>1003</v>
          </cell>
          <cell r="G1391" t="str">
            <v>Sibley General</v>
          </cell>
          <cell r="H1391" t="str">
            <v>USU</v>
          </cell>
          <cell r="I1391" t="str">
            <v>PS</v>
          </cell>
          <cell r="J1391" t="str">
            <v>MPMOE</v>
          </cell>
          <cell r="K1391" t="str">
            <v>1095</v>
          </cell>
          <cell r="L1391" t="str">
            <v>MO-Sibley</v>
          </cell>
          <cell r="M1391" t="str">
            <v>MO</v>
          </cell>
          <cell r="N1391" t="str">
            <v>U309</v>
          </cell>
          <cell r="O1391" t="str">
            <v>Asst Operator Sibley</v>
          </cell>
          <cell r="P1391" t="str">
            <v>24</v>
          </cell>
          <cell r="Q1391" t="str">
            <v>Nonexempt</v>
          </cell>
          <cell r="R1391" t="str">
            <v>2000-08-21</v>
          </cell>
          <cell r="S1391" t="str">
            <v/>
          </cell>
          <cell r="T1391" t="str">
            <v>2000-08-21</v>
          </cell>
        </row>
        <row r="1392">
          <cell r="A1392" t="str">
            <v>Lawson,Waylon W</v>
          </cell>
          <cell r="B1392" t="str">
            <v>009901</v>
          </cell>
          <cell r="C1392" t="str">
            <v>Full-Time</v>
          </cell>
          <cell r="D1392" t="str">
            <v>UCU</v>
          </cell>
          <cell r="E1392">
            <v>40</v>
          </cell>
          <cell r="F1392" t="str">
            <v>5310</v>
          </cell>
          <cell r="G1392" t="str">
            <v>Northern KS Elec Network Ops</v>
          </cell>
          <cell r="H1392" t="str">
            <v>USU</v>
          </cell>
          <cell r="I1392" t="str">
            <v>OP</v>
          </cell>
          <cell r="J1392" t="str">
            <v>WPKSE</v>
          </cell>
          <cell r="K1392" t="str">
            <v>1028</v>
          </cell>
          <cell r="L1392" t="str">
            <v>KS-Concordia-KS</v>
          </cell>
          <cell r="M1392" t="str">
            <v>KS</v>
          </cell>
          <cell r="N1392" t="str">
            <v>1704</v>
          </cell>
          <cell r="O1392" t="str">
            <v>Journeyman Lineman (UN22)</v>
          </cell>
          <cell r="P1392" t="str">
            <v>22</v>
          </cell>
          <cell r="Q1392" t="str">
            <v>Nonexempt</v>
          </cell>
          <cell r="R1392" t="str">
            <v>2002-10-14</v>
          </cell>
          <cell r="S1392" t="str">
            <v/>
          </cell>
          <cell r="T1392" t="str">
            <v>2002-10-14</v>
          </cell>
        </row>
        <row r="1393">
          <cell r="A1393" t="str">
            <v>Lay,Gary L</v>
          </cell>
          <cell r="B1393" t="str">
            <v>000986</v>
          </cell>
          <cell r="C1393" t="str">
            <v>Full-Time</v>
          </cell>
          <cell r="D1393" t="str">
            <v>UCU</v>
          </cell>
          <cell r="E1393">
            <v>40</v>
          </cell>
          <cell r="F1393" t="str">
            <v>5005</v>
          </cell>
          <cell r="G1393" t="str">
            <v>Sys Protection Const&amp;Maint-MPS</v>
          </cell>
          <cell r="H1393" t="str">
            <v>USU</v>
          </cell>
          <cell r="I1393" t="str">
            <v>TS</v>
          </cell>
          <cell r="J1393" t="str">
            <v>MPMOE</v>
          </cell>
          <cell r="K1393" t="str">
            <v>1086</v>
          </cell>
          <cell r="L1393" t="str">
            <v>MO-Lee's Summit-SE 16th St</v>
          </cell>
          <cell r="M1393" t="str">
            <v>MO</v>
          </cell>
          <cell r="N1393" t="str">
            <v>U230</v>
          </cell>
          <cell r="O1393" t="str">
            <v>Journeyman Relayman</v>
          </cell>
          <cell r="P1393" t="str">
            <v>24</v>
          </cell>
          <cell r="Q1393" t="str">
            <v>Nonexempt</v>
          </cell>
          <cell r="R1393" t="str">
            <v>1974-05-06</v>
          </cell>
          <cell r="S1393" t="str">
            <v/>
          </cell>
          <cell r="T1393" t="str">
            <v>1974-05-06</v>
          </cell>
        </row>
        <row r="1394">
          <cell r="A1394" t="str">
            <v>Leach,Billy D</v>
          </cell>
          <cell r="B1394" t="str">
            <v>000755</v>
          </cell>
          <cell r="C1394" t="str">
            <v>Full-Time</v>
          </cell>
          <cell r="D1394" t="str">
            <v>UCU</v>
          </cell>
          <cell r="E1394">
            <v>40</v>
          </cell>
          <cell r="F1394" t="str">
            <v>5894</v>
          </cell>
          <cell r="G1394" t="str">
            <v>Henrietta/Rich/Lex CS</v>
          </cell>
          <cell r="H1394" t="str">
            <v>USU</v>
          </cell>
          <cell r="I1394" t="str">
            <v>CS</v>
          </cell>
          <cell r="J1394" t="str">
            <v>MPMOE</v>
          </cell>
          <cell r="K1394" t="str">
            <v>1080</v>
          </cell>
          <cell r="L1394" t="str">
            <v>MO-Henrietta</v>
          </cell>
          <cell r="M1394" t="str">
            <v>MO</v>
          </cell>
          <cell r="N1394" t="str">
            <v>U2011</v>
          </cell>
          <cell r="O1394" t="str">
            <v>Customer Serviceman in Trg</v>
          </cell>
          <cell r="P1394" t="str">
            <v>24</v>
          </cell>
          <cell r="Q1394" t="str">
            <v>Nonexempt</v>
          </cell>
          <cell r="R1394" t="str">
            <v>1970-03-10</v>
          </cell>
          <cell r="S1394" t="str">
            <v/>
          </cell>
          <cell r="T1394" t="str">
            <v>1970-03-10</v>
          </cell>
        </row>
        <row r="1395">
          <cell r="A1395" t="str">
            <v>Lecy,Norman E</v>
          </cell>
          <cell r="B1395" t="str">
            <v>001616</v>
          </cell>
          <cell r="C1395" t="str">
            <v>Full-Time</v>
          </cell>
          <cell r="D1395" t="str">
            <v>UCU</v>
          </cell>
          <cell r="E1395">
            <v>40</v>
          </cell>
          <cell r="F1395" t="str">
            <v>5832</v>
          </cell>
          <cell r="G1395" t="str">
            <v>Rochester</v>
          </cell>
          <cell r="H1395" t="str">
            <v>USU</v>
          </cell>
          <cell r="I1395" t="str">
            <v>CS</v>
          </cell>
          <cell r="J1395" t="str">
            <v>PNMNG</v>
          </cell>
          <cell r="K1395" t="str">
            <v>1056</v>
          </cell>
          <cell r="L1395" t="str">
            <v>MN-Chatfield</v>
          </cell>
          <cell r="M1395" t="str">
            <v>MN</v>
          </cell>
          <cell r="N1395" t="str">
            <v>1138</v>
          </cell>
          <cell r="O1395" t="str">
            <v>Appliance Repair Technician</v>
          </cell>
          <cell r="P1395" t="str">
            <v>00</v>
          </cell>
          <cell r="Q1395" t="str">
            <v>Nonexempt</v>
          </cell>
          <cell r="R1395" t="str">
            <v>1971-04-12</v>
          </cell>
          <cell r="S1395" t="str">
            <v/>
          </cell>
          <cell r="T1395" t="str">
            <v>1971-04-12</v>
          </cell>
        </row>
        <row r="1396">
          <cell r="A1396" t="str">
            <v>Lee,Diana K</v>
          </cell>
          <cell r="B1396" t="str">
            <v>002208</v>
          </cell>
          <cell r="C1396" t="str">
            <v>Full-Time</v>
          </cell>
          <cell r="D1396" t="str">
            <v>UCU</v>
          </cell>
          <cell r="E1396">
            <v>40</v>
          </cell>
          <cell r="F1396" t="str">
            <v>5771</v>
          </cell>
          <cell r="G1396" t="str">
            <v>NE Lincoln Region</v>
          </cell>
          <cell r="H1396" t="str">
            <v>USU</v>
          </cell>
          <cell r="I1396" t="str">
            <v>CS</v>
          </cell>
          <cell r="J1396" t="str">
            <v>PNNEG</v>
          </cell>
          <cell r="K1396" t="str">
            <v>1109</v>
          </cell>
          <cell r="L1396" t="str">
            <v>NE-Lincoln</v>
          </cell>
          <cell r="M1396" t="str">
            <v>NE</v>
          </cell>
          <cell r="N1396" t="str">
            <v>1003</v>
          </cell>
          <cell r="O1396" t="str">
            <v>Sr Admin Assist</v>
          </cell>
          <cell r="P1396" t="str">
            <v>00</v>
          </cell>
          <cell r="Q1396" t="str">
            <v>Nonexempt</v>
          </cell>
          <cell r="R1396" t="str">
            <v>1976-09-01</v>
          </cell>
          <cell r="S1396" t="str">
            <v/>
          </cell>
          <cell r="T1396" t="str">
            <v>1976-09-01</v>
          </cell>
        </row>
        <row r="1397">
          <cell r="A1397" t="str">
            <v>Lee,George R</v>
          </cell>
          <cell r="B1397" t="str">
            <v>003502</v>
          </cell>
          <cell r="C1397" t="str">
            <v>Full-Time</v>
          </cell>
          <cell r="D1397" t="str">
            <v>UCU</v>
          </cell>
          <cell r="E1397">
            <v>40</v>
          </cell>
          <cell r="F1397" t="str">
            <v>5384</v>
          </cell>
          <cell r="G1397" t="str">
            <v>Wichita Gas Field Svcs</v>
          </cell>
          <cell r="H1397" t="str">
            <v>USU</v>
          </cell>
          <cell r="I1397" t="str">
            <v>OP</v>
          </cell>
          <cell r="J1397" t="str">
            <v>PNKSG</v>
          </cell>
          <cell r="K1397" t="str">
            <v>1137</v>
          </cell>
          <cell r="L1397" t="str">
            <v>KS-Wichita-W Harry</v>
          </cell>
          <cell r="M1397" t="str">
            <v>KS</v>
          </cell>
          <cell r="N1397" t="str">
            <v>3086</v>
          </cell>
          <cell r="O1397" t="str">
            <v>Operations Mgr</v>
          </cell>
          <cell r="P1397" t="str">
            <v>00</v>
          </cell>
          <cell r="Q1397" t="str">
            <v>Exempt</v>
          </cell>
          <cell r="R1397" t="str">
            <v>1981-12-07</v>
          </cell>
          <cell r="S1397" t="str">
            <v/>
          </cell>
          <cell r="T1397" t="str">
            <v>1981-12-07</v>
          </cell>
        </row>
        <row r="1398">
          <cell r="A1398" t="str">
            <v>Lee,Kyle M</v>
          </cell>
          <cell r="B1398" t="str">
            <v>010178</v>
          </cell>
          <cell r="C1398" t="str">
            <v>Full-Time</v>
          </cell>
          <cell r="D1398" t="str">
            <v>UCU</v>
          </cell>
          <cell r="E1398">
            <v>40</v>
          </cell>
          <cell r="F1398" t="str">
            <v>5822</v>
          </cell>
          <cell r="G1398" t="str">
            <v>Bemidji</v>
          </cell>
          <cell r="H1398" t="str">
            <v>USU</v>
          </cell>
          <cell r="I1398" t="str">
            <v>CS</v>
          </cell>
          <cell r="J1398" t="str">
            <v>PNMNG</v>
          </cell>
          <cell r="K1398" t="str">
            <v>1054</v>
          </cell>
          <cell r="L1398" t="str">
            <v>MN-Bemidji</v>
          </cell>
          <cell r="M1398" t="str">
            <v>MN</v>
          </cell>
          <cell r="N1398" t="str">
            <v>1534</v>
          </cell>
          <cell r="O1398" t="str">
            <v>Utility Specialist</v>
          </cell>
          <cell r="P1398" t="str">
            <v>00</v>
          </cell>
          <cell r="Q1398" t="str">
            <v>Nonexempt</v>
          </cell>
          <cell r="R1398" t="str">
            <v>2003-09-02</v>
          </cell>
          <cell r="S1398" t="str">
            <v/>
          </cell>
          <cell r="T1398" t="str">
            <v>2003-09-02</v>
          </cell>
        </row>
        <row r="1399">
          <cell r="A1399" t="str">
            <v>Lee,Ronald D</v>
          </cell>
          <cell r="B1399" t="str">
            <v>010937</v>
          </cell>
          <cell r="C1399" t="str">
            <v>Full-Time</v>
          </cell>
          <cell r="D1399" t="str">
            <v>UCU</v>
          </cell>
          <cell r="E1399">
            <v>40</v>
          </cell>
          <cell r="F1399" t="str">
            <v>1015</v>
          </cell>
          <cell r="G1399" t="str">
            <v>Cimarron River Unit Steam</v>
          </cell>
          <cell r="H1399" t="str">
            <v>USU</v>
          </cell>
          <cell r="I1399" t="str">
            <v>PS</v>
          </cell>
          <cell r="J1399" t="str">
            <v>WPKSE</v>
          </cell>
          <cell r="K1399" t="str">
            <v>1027</v>
          </cell>
          <cell r="L1399" t="str">
            <v>KS-Liberal-PanhandleEastern Rd</v>
          </cell>
          <cell r="M1399" t="str">
            <v>KS</v>
          </cell>
          <cell r="N1399" t="str">
            <v>1738</v>
          </cell>
          <cell r="O1399" t="str">
            <v>Operator Technician (UN22)</v>
          </cell>
          <cell r="P1399" t="str">
            <v>22</v>
          </cell>
          <cell r="Q1399" t="str">
            <v>Nonexempt</v>
          </cell>
          <cell r="R1399" t="str">
            <v>2005-11-14</v>
          </cell>
          <cell r="S1399" t="str">
            <v/>
          </cell>
          <cell r="T1399" t="str">
            <v>2005-11-14</v>
          </cell>
        </row>
        <row r="1400">
          <cell r="A1400" t="str">
            <v>Lee,Sheila R</v>
          </cell>
          <cell r="B1400" t="str">
            <v>000781</v>
          </cell>
          <cell r="C1400" t="str">
            <v>Full-Time</v>
          </cell>
          <cell r="D1400" t="str">
            <v>UCU</v>
          </cell>
          <cell r="E1400">
            <v>40</v>
          </cell>
          <cell r="F1400" t="str">
            <v>5716</v>
          </cell>
          <cell r="G1400" t="str">
            <v>Field Resources Center-Raytown</v>
          </cell>
          <cell r="H1400" t="str">
            <v>USU</v>
          </cell>
          <cell r="I1400" t="str">
            <v>FR</v>
          </cell>
          <cell r="J1400" t="str">
            <v>NETCO</v>
          </cell>
          <cell r="K1400" t="str">
            <v>1000</v>
          </cell>
          <cell r="L1400" t="str">
            <v>MO-Raytown</v>
          </cell>
          <cell r="M1400" t="str">
            <v>MO</v>
          </cell>
          <cell r="N1400" t="str">
            <v>2955</v>
          </cell>
          <cell r="O1400" t="str">
            <v>Field Resource Associate</v>
          </cell>
          <cell r="P1400" t="str">
            <v>00</v>
          </cell>
          <cell r="Q1400" t="str">
            <v>Nonexempt</v>
          </cell>
          <cell r="R1400" t="str">
            <v>1983-09-14</v>
          </cell>
          <cell r="S1400" t="str">
            <v/>
          </cell>
          <cell r="T1400" t="str">
            <v>1983-09-14</v>
          </cell>
        </row>
        <row r="1401">
          <cell r="A1401" t="str">
            <v>Lee,Timothy P</v>
          </cell>
          <cell r="B1401" t="str">
            <v>001957</v>
          </cell>
          <cell r="C1401" t="str">
            <v>Full-Time</v>
          </cell>
          <cell r="D1401" t="str">
            <v>UCU</v>
          </cell>
          <cell r="E1401">
            <v>40</v>
          </cell>
          <cell r="F1401" t="str">
            <v>5492</v>
          </cell>
          <cell r="G1401" t="str">
            <v>Metershop Large Volume</v>
          </cell>
          <cell r="H1401" t="str">
            <v>USU</v>
          </cell>
          <cell r="I1401" t="str">
            <v>OP</v>
          </cell>
          <cell r="J1401" t="str">
            <v>NETCO</v>
          </cell>
          <cell r="K1401" t="str">
            <v>1016</v>
          </cell>
          <cell r="L1401" t="str">
            <v>IA-Council Bluffs-31st Ave</v>
          </cell>
          <cell r="M1401" t="str">
            <v>IA</v>
          </cell>
          <cell r="N1401" t="str">
            <v>1751</v>
          </cell>
          <cell r="O1401" t="str">
            <v>Supv Meter Repair</v>
          </cell>
          <cell r="P1401" t="str">
            <v>00</v>
          </cell>
          <cell r="Q1401" t="str">
            <v>Exempt</v>
          </cell>
          <cell r="R1401" t="str">
            <v>1975-04-01</v>
          </cell>
          <cell r="S1401" t="str">
            <v/>
          </cell>
          <cell r="T1401" t="str">
            <v>1974-12-01</v>
          </cell>
        </row>
        <row r="1402">
          <cell r="A1402" t="str">
            <v>Leeds,Laura Hall</v>
          </cell>
          <cell r="B1402" t="str">
            <v>003038</v>
          </cell>
          <cell r="C1402" t="str">
            <v>Full-Time</v>
          </cell>
          <cell r="D1402" t="str">
            <v>UCU</v>
          </cell>
          <cell r="E1402">
            <v>40</v>
          </cell>
          <cell r="F1402" t="str">
            <v>6348</v>
          </cell>
          <cell r="G1402" t="str">
            <v>IT Business Services</v>
          </cell>
          <cell r="H1402" t="str">
            <v>USU</v>
          </cell>
          <cell r="I1402" t="str">
            <v>IT</v>
          </cell>
          <cell r="J1402" t="str">
            <v>NETCO</v>
          </cell>
          <cell r="K1402" t="str">
            <v>1082</v>
          </cell>
          <cell r="L1402" t="str">
            <v>MO-Kansas City-W Ninth</v>
          </cell>
          <cell r="M1402" t="str">
            <v>MO</v>
          </cell>
          <cell r="N1402" t="str">
            <v>2861</v>
          </cell>
          <cell r="O1402" t="str">
            <v>Lead Systems Analyst AMS</v>
          </cell>
          <cell r="P1402" t="str">
            <v>00</v>
          </cell>
          <cell r="Q1402" t="str">
            <v>Exempt</v>
          </cell>
          <cell r="R1402" t="str">
            <v>1997-03-17</v>
          </cell>
          <cell r="S1402" t="str">
            <v/>
          </cell>
          <cell r="T1402" t="str">
            <v>1997-03-17</v>
          </cell>
        </row>
        <row r="1403">
          <cell r="A1403" t="str">
            <v>Leen,Robert O</v>
          </cell>
          <cell r="B1403" t="str">
            <v>001528</v>
          </cell>
          <cell r="C1403" t="str">
            <v>Full-Time</v>
          </cell>
          <cell r="D1403" t="str">
            <v>UCU</v>
          </cell>
          <cell r="E1403">
            <v>40</v>
          </cell>
          <cell r="F1403" t="str">
            <v>5734</v>
          </cell>
          <cell r="G1403" t="str">
            <v>Iowa Newton</v>
          </cell>
          <cell r="H1403" t="str">
            <v>USU</v>
          </cell>
          <cell r="I1403" t="str">
            <v>CS</v>
          </cell>
          <cell r="J1403" t="str">
            <v>PNIAG</v>
          </cell>
          <cell r="K1403" t="str">
            <v>1023</v>
          </cell>
          <cell r="L1403" t="str">
            <v>IA-Newton</v>
          </cell>
          <cell r="M1403" t="str">
            <v>IA</v>
          </cell>
          <cell r="N1403" t="str">
            <v>3172</v>
          </cell>
          <cell r="O1403" t="str">
            <v>Sr Lead Operations</v>
          </cell>
          <cell r="P1403" t="str">
            <v>00</v>
          </cell>
          <cell r="Q1403" t="str">
            <v>Exempt</v>
          </cell>
          <cell r="R1403" t="str">
            <v>1968-12-01</v>
          </cell>
          <cell r="S1403" t="str">
            <v/>
          </cell>
          <cell r="T1403" t="str">
            <v>1968-12-01</v>
          </cell>
        </row>
        <row r="1404">
          <cell r="A1404" t="str">
            <v>Lefler Jr,John M</v>
          </cell>
          <cell r="B1404" t="str">
            <v>011011</v>
          </cell>
          <cell r="C1404" t="str">
            <v>Full-Time</v>
          </cell>
          <cell r="D1404" t="str">
            <v>UCU</v>
          </cell>
          <cell r="E1404">
            <v>40</v>
          </cell>
          <cell r="F1404" t="str">
            <v>5227</v>
          </cell>
          <cell r="G1404" t="str">
            <v>NE Business Operations</v>
          </cell>
          <cell r="H1404" t="str">
            <v>USU</v>
          </cell>
          <cell r="I1404" t="str">
            <v>NM</v>
          </cell>
          <cell r="J1404" t="str">
            <v>PNNEG</v>
          </cell>
          <cell r="K1404" t="str">
            <v>1109</v>
          </cell>
          <cell r="L1404" t="str">
            <v>NE-Lincoln</v>
          </cell>
          <cell r="M1404" t="str">
            <v>NE</v>
          </cell>
          <cell r="N1404" t="str">
            <v>3077</v>
          </cell>
          <cell r="O1404" t="str">
            <v>Customer Relations Rep</v>
          </cell>
          <cell r="P1404" t="str">
            <v>00</v>
          </cell>
          <cell r="Q1404" t="str">
            <v>Exempt</v>
          </cell>
          <cell r="R1404" t="str">
            <v>2006-03-20</v>
          </cell>
          <cell r="S1404" t="str">
            <v/>
          </cell>
          <cell r="T1404" t="str">
            <v>2006-03-20</v>
          </cell>
        </row>
        <row r="1405">
          <cell r="A1405" t="str">
            <v>Legleiter,Nathan A</v>
          </cell>
          <cell r="B1405" t="str">
            <v>010337</v>
          </cell>
          <cell r="C1405" t="str">
            <v>Full-Time</v>
          </cell>
          <cell r="D1405" t="str">
            <v>UCU</v>
          </cell>
          <cell r="E1405">
            <v>40</v>
          </cell>
          <cell r="F1405" t="str">
            <v>5312</v>
          </cell>
          <cell r="G1405" t="str">
            <v>Central KS Elec Network Ops</v>
          </cell>
          <cell r="H1405" t="str">
            <v>USU</v>
          </cell>
          <cell r="I1405" t="str">
            <v>OP</v>
          </cell>
          <cell r="J1405" t="str">
            <v>WPKSE</v>
          </cell>
          <cell r="K1405" t="str">
            <v>1033</v>
          </cell>
          <cell r="L1405" t="str">
            <v>KS-Great Bend-Second Ave</v>
          </cell>
          <cell r="M1405" t="str">
            <v>KS</v>
          </cell>
          <cell r="N1405" t="str">
            <v>1718</v>
          </cell>
          <cell r="O1405" t="str">
            <v>Meter Reader (UN22)</v>
          </cell>
          <cell r="P1405" t="str">
            <v>22</v>
          </cell>
          <cell r="Q1405" t="str">
            <v>Nonexempt</v>
          </cell>
          <cell r="R1405" t="str">
            <v>2004-02-02</v>
          </cell>
          <cell r="S1405" t="str">
            <v/>
          </cell>
          <cell r="T1405" t="str">
            <v>2004-02-02</v>
          </cell>
        </row>
        <row r="1406">
          <cell r="A1406" t="str">
            <v>Leibham,Joseph D</v>
          </cell>
          <cell r="B1406" t="str">
            <v>000612</v>
          </cell>
          <cell r="C1406" t="str">
            <v>Full-Time</v>
          </cell>
          <cell r="D1406" t="str">
            <v>UCU</v>
          </cell>
          <cell r="E1406">
            <v>40</v>
          </cell>
          <cell r="F1406" t="str">
            <v>5311</v>
          </cell>
          <cell r="G1406" t="str">
            <v>Southern KS Elec Network Ops</v>
          </cell>
          <cell r="H1406" t="str">
            <v>USU</v>
          </cell>
          <cell r="I1406" t="str">
            <v>OP</v>
          </cell>
          <cell r="J1406" t="str">
            <v>WPKSE</v>
          </cell>
          <cell r="K1406" t="str">
            <v>1043</v>
          </cell>
          <cell r="L1406" t="str">
            <v>KS-Medicine Lodge</v>
          </cell>
          <cell r="M1406" t="str">
            <v>KS</v>
          </cell>
          <cell r="N1406" t="str">
            <v>1703</v>
          </cell>
          <cell r="O1406" t="str">
            <v>Line Foreman (UN22)</v>
          </cell>
          <cell r="P1406" t="str">
            <v>22</v>
          </cell>
          <cell r="Q1406" t="str">
            <v>Nonexempt</v>
          </cell>
          <cell r="R1406" t="str">
            <v>1983-02-14</v>
          </cell>
          <cell r="S1406" t="str">
            <v/>
          </cell>
          <cell r="T1406" t="str">
            <v>1983-02-14</v>
          </cell>
        </row>
        <row r="1407">
          <cell r="A1407" t="str">
            <v>Leighty,Jacob G</v>
          </cell>
          <cell r="B1407" t="str">
            <v>009993</v>
          </cell>
          <cell r="C1407" t="str">
            <v>Full-Time</v>
          </cell>
          <cell r="D1407" t="str">
            <v>UCU</v>
          </cell>
          <cell r="E1407">
            <v>40</v>
          </cell>
          <cell r="F1407" t="str">
            <v>5827</v>
          </cell>
          <cell r="G1407" t="str">
            <v>Fairmont</v>
          </cell>
          <cell r="H1407" t="str">
            <v>USU</v>
          </cell>
          <cell r="I1407" t="str">
            <v>CS</v>
          </cell>
          <cell r="J1407" t="str">
            <v>PNMNG</v>
          </cell>
          <cell r="K1407" t="str">
            <v>1073</v>
          </cell>
          <cell r="L1407" t="str">
            <v>MN-Worthington</v>
          </cell>
          <cell r="M1407" t="str">
            <v>MN</v>
          </cell>
          <cell r="N1407" t="str">
            <v>1138</v>
          </cell>
          <cell r="O1407" t="str">
            <v>Appliance Repair Technician</v>
          </cell>
          <cell r="P1407" t="str">
            <v>00</v>
          </cell>
          <cell r="Q1407" t="str">
            <v>Nonexempt</v>
          </cell>
          <cell r="R1407" t="str">
            <v>2003-01-20</v>
          </cell>
          <cell r="S1407" t="str">
            <v/>
          </cell>
          <cell r="T1407" t="str">
            <v>2003-01-20</v>
          </cell>
        </row>
        <row r="1408">
          <cell r="A1408" t="str">
            <v>Leighty,Kathie G</v>
          </cell>
          <cell r="B1408" t="str">
            <v>009959</v>
          </cell>
          <cell r="C1408" t="str">
            <v>Part-Time</v>
          </cell>
          <cell r="D1408" t="str">
            <v>UCU</v>
          </cell>
          <cell r="E1408">
            <v>20</v>
          </cell>
          <cell r="F1408" t="str">
            <v>1008</v>
          </cell>
          <cell r="G1408" t="str">
            <v>Judson Large-Dodge City</v>
          </cell>
          <cell r="H1408" t="str">
            <v>USU</v>
          </cell>
          <cell r="I1408" t="str">
            <v>PS</v>
          </cell>
          <cell r="J1408" t="str">
            <v>WPKSE</v>
          </cell>
          <cell r="K1408" t="str">
            <v>1155</v>
          </cell>
          <cell r="L1408" t="str">
            <v>KS-Dodge City-Fort Dodge Rd</v>
          </cell>
          <cell r="M1408" t="str">
            <v>KS</v>
          </cell>
          <cell r="N1408" t="str">
            <v>1134</v>
          </cell>
          <cell r="O1408" t="str">
            <v>Admin Asst</v>
          </cell>
          <cell r="P1408" t="str">
            <v>00</v>
          </cell>
          <cell r="Q1408" t="str">
            <v>Nonexempt</v>
          </cell>
          <cell r="R1408" t="str">
            <v>2002-12-02</v>
          </cell>
          <cell r="S1408" t="str">
            <v/>
          </cell>
          <cell r="T1408" t="str">
            <v>2002-12-02</v>
          </cell>
        </row>
        <row r="1409">
          <cell r="A1409" t="str">
            <v>Lemmer,Michael E</v>
          </cell>
          <cell r="B1409" t="str">
            <v>002191</v>
          </cell>
          <cell r="C1409" t="str">
            <v>Full-Time</v>
          </cell>
          <cell r="D1409" t="str">
            <v>UCU</v>
          </cell>
          <cell r="E1409">
            <v>40</v>
          </cell>
          <cell r="F1409" t="str">
            <v>5832</v>
          </cell>
          <cell r="G1409" t="str">
            <v>Rochester</v>
          </cell>
          <cell r="H1409" t="str">
            <v>USU</v>
          </cell>
          <cell r="I1409" t="str">
            <v>CS</v>
          </cell>
          <cell r="J1409" t="str">
            <v>PNMNG</v>
          </cell>
          <cell r="K1409" t="str">
            <v>1068</v>
          </cell>
          <cell r="L1409" t="str">
            <v>MN-Rochester</v>
          </cell>
          <cell r="M1409" t="str">
            <v>MN</v>
          </cell>
          <cell r="N1409" t="str">
            <v>1138</v>
          </cell>
          <cell r="O1409" t="str">
            <v>Appliance Repair Technician</v>
          </cell>
          <cell r="P1409" t="str">
            <v>00</v>
          </cell>
          <cell r="Q1409" t="str">
            <v>Nonexempt</v>
          </cell>
          <cell r="R1409" t="str">
            <v>1990-10-01</v>
          </cell>
          <cell r="S1409" t="str">
            <v/>
          </cell>
          <cell r="T1409" t="str">
            <v>1990-10-01</v>
          </cell>
        </row>
        <row r="1410">
          <cell r="A1410" t="str">
            <v>Lenahan,Heath A</v>
          </cell>
          <cell r="B1410" t="str">
            <v>009553</v>
          </cell>
          <cell r="C1410" t="str">
            <v>Full-Time</v>
          </cell>
          <cell r="D1410" t="str">
            <v>UCU</v>
          </cell>
          <cell r="E1410">
            <v>40</v>
          </cell>
          <cell r="F1410" t="str">
            <v>5332</v>
          </cell>
          <cell r="G1410" t="str">
            <v>West MO Elec District Manager</v>
          </cell>
          <cell r="H1410" t="str">
            <v>USU</v>
          </cell>
          <cell r="I1410" t="str">
            <v>OP</v>
          </cell>
          <cell r="J1410" t="str">
            <v>MPMOE</v>
          </cell>
          <cell r="K1410" t="str">
            <v>1085</v>
          </cell>
          <cell r="L1410" t="str">
            <v>MO-Lee's Summit-SE Hamblen Rd</v>
          </cell>
          <cell r="M1410" t="str">
            <v>MO</v>
          </cell>
          <cell r="N1410" t="str">
            <v>2328</v>
          </cell>
          <cell r="O1410" t="str">
            <v>Construction Coordinator</v>
          </cell>
          <cell r="P1410" t="str">
            <v>00</v>
          </cell>
          <cell r="Q1410" t="str">
            <v>Exempt</v>
          </cell>
          <cell r="R1410" t="str">
            <v>2002-03-25</v>
          </cell>
          <cell r="S1410" t="str">
            <v/>
          </cell>
          <cell r="T1410" t="str">
            <v>2002-03-25</v>
          </cell>
        </row>
        <row r="1411">
          <cell r="A1411" t="str">
            <v>Lenox,Larry M</v>
          </cell>
          <cell r="B1411" t="str">
            <v>010998</v>
          </cell>
          <cell r="C1411" t="str">
            <v>Part-Time</v>
          </cell>
          <cell r="D1411" t="str">
            <v>UCU</v>
          </cell>
          <cell r="E1411">
            <v>20</v>
          </cell>
          <cell r="F1411" t="str">
            <v>5702</v>
          </cell>
          <cell r="G1411" t="str">
            <v>Customer Srv Ctr-Raytown</v>
          </cell>
          <cell r="H1411" t="str">
            <v>USU</v>
          </cell>
          <cell r="I1411" t="str">
            <v>CH</v>
          </cell>
          <cell r="J1411" t="str">
            <v>NETCO</v>
          </cell>
          <cell r="K1411" t="str">
            <v>1000</v>
          </cell>
          <cell r="L1411" t="str">
            <v>MO-Raytown</v>
          </cell>
          <cell r="M1411" t="str">
            <v>MO</v>
          </cell>
          <cell r="N1411" t="str">
            <v>1047</v>
          </cell>
          <cell r="O1411" t="str">
            <v>Customer Service Associate CC</v>
          </cell>
          <cell r="P1411" t="str">
            <v>00</v>
          </cell>
          <cell r="Q1411" t="str">
            <v>Nonexempt</v>
          </cell>
          <cell r="R1411" t="str">
            <v>2006-03-20</v>
          </cell>
          <cell r="S1411" t="str">
            <v/>
          </cell>
          <cell r="T1411" t="str">
            <v>2006-03-20</v>
          </cell>
        </row>
        <row r="1412">
          <cell r="A1412" t="str">
            <v>Lenton,Rory D</v>
          </cell>
          <cell r="B1412" t="str">
            <v>001799</v>
          </cell>
          <cell r="C1412" t="str">
            <v>Full-Time</v>
          </cell>
          <cell r="D1412" t="str">
            <v>UCU</v>
          </cell>
          <cell r="E1412">
            <v>40</v>
          </cell>
          <cell r="F1412" t="str">
            <v>5927</v>
          </cell>
          <cell r="G1412" t="str">
            <v>Minnesota Customer Relations</v>
          </cell>
          <cell r="H1412" t="str">
            <v>USU</v>
          </cell>
          <cell r="I1412" t="str">
            <v>CS</v>
          </cell>
          <cell r="J1412" t="str">
            <v>NETCO</v>
          </cell>
          <cell r="K1412" t="str">
            <v>1068</v>
          </cell>
          <cell r="L1412" t="str">
            <v>MN-Rochester</v>
          </cell>
          <cell r="M1412" t="str">
            <v>MN</v>
          </cell>
          <cell r="N1412" t="str">
            <v>3074</v>
          </cell>
          <cell r="O1412" t="str">
            <v>Mgr External Affairs</v>
          </cell>
          <cell r="P1412" t="str">
            <v>00</v>
          </cell>
          <cell r="Q1412" t="str">
            <v>Exempt</v>
          </cell>
          <cell r="R1412" t="str">
            <v>1990-06-18</v>
          </cell>
          <cell r="S1412" t="str">
            <v/>
          </cell>
          <cell r="T1412" t="str">
            <v>1990-06-18</v>
          </cell>
        </row>
        <row r="1413">
          <cell r="A1413" t="str">
            <v>Lentz,Alan D</v>
          </cell>
          <cell r="B1413" t="str">
            <v>003518</v>
          </cell>
          <cell r="C1413" t="str">
            <v>Full-Time</v>
          </cell>
          <cell r="D1413" t="str">
            <v>UCU</v>
          </cell>
          <cell r="E1413">
            <v>40</v>
          </cell>
          <cell r="F1413" t="str">
            <v>1042</v>
          </cell>
          <cell r="G1413" t="str">
            <v>Resource_Operations</v>
          </cell>
          <cell r="H1413" t="str">
            <v>USU</v>
          </cell>
          <cell r="I1413" t="str">
            <v>ER</v>
          </cell>
          <cell r="J1413" t="str">
            <v>NETCO</v>
          </cell>
          <cell r="K1413" t="str">
            <v>1000</v>
          </cell>
          <cell r="L1413" t="str">
            <v>MO-Raytown</v>
          </cell>
          <cell r="M1413" t="str">
            <v>MO</v>
          </cell>
          <cell r="N1413" t="str">
            <v>1812</v>
          </cell>
          <cell r="O1413" t="str">
            <v>Systems Operator Generation</v>
          </cell>
          <cell r="P1413" t="str">
            <v>00</v>
          </cell>
          <cell r="Q1413" t="str">
            <v>Exempt</v>
          </cell>
          <cell r="R1413" t="str">
            <v>1997-12-29</v>
          </cell>
          <cell r="S1413" t="str">
            <v/>
          </cell>
          <cell r="T1413" t="str">
            <v>1997-12-29</v>
          </cell>
        </row>
        <row r="1414">
          <cell r="A1414" t="str">
            <v>Lenz,Thomas M</v>
          </cell>
          <cell r="B1414" t="str">
            <v>008508</v>
          </cell>
          <cell r="C1414" t="str">
            <v>Full-Time</v>
          </cell>
          <cell r="D1414" t="str">
            <v>UCU</v>
          </cell>
          <cell r="E1414">
            <v>40</v>
          </cell>
          <cell r="F1414" t="str">
            <v>6352</v>
          </cell>
          <cell r="G1414" t="str">
            <v>IT Utility Delivery Apps</v>
          </cell>
          <cell r="H1414" t="str">
            <v>USU</v>
          </cell>
          <cell r="I1414" t="str">
            <v>IT</v>
          </cell>
          <cell r="J1414" t="str">
            <v>NETCO</v>
          </cell>
          <cell r="K1414" t="str">
            <v>1000</v>
          </cell>
          <cell r="L1414" t="str">
            <v>MO-Raytown</v>
          </cell>
          <cell r="M1414" t="str">
            <v>MO</v>
          </cell>
          <cell r="N1414" t="str">
            <v>1447</v>
          </cell>
          <cell r="O1414" t="str">
            <v>Lead Systems Analyst</v>
          </cell>
          <cell r="P1414" t="str">
            <v>00</v>
          </cell>
          <cell r="Q1414" t="str">
            <v>Exempt</v>
          </cell>
          <cell r="R1414" t="str">
            <v>2001-06-25</v>
          </cell>
          <cell r="S1414" t="str">
            <v/>
          </cell>
          <cell r="T1414" t="str">
            <v>2001-06-25</v>
          </cell>
        </row>
        <row r="1415">
          <cell r="A1415" t="str">
            <v>Leonard,Darrel A</v>
          </cell>
          <cell r="B1415" t="str">
            <v>002211</v>
          </cell>
          <cell r="C1415" t="str">
            <v>Full-Time</v>
          </cell>
          <cell r="D1415" t="str">
            <v>UCU</v>
          </cell>
          <cell r="E1415">
            <v>40</v>
          </cell>
          <cell r="F1415" t="str">
            <v>5832</v>
          </cell>
          <cell r="G1415" t="str">
            <v>Rochester</v>
          </cell>
          <cell r="H1415" t="str">
            <v>USU</v>
          </cell>
          <cell r="I1415" t="str">
            <v>CS</v>
          </cell>
          <cell r="J1415" t="str">
            <v>PNMNG</v>
          </cell>
          <cell r="K1415" t="str">
            <v>1064</v>
          </cell>
          <cell r="L1415" t="str">
            <v>MN-Kasson</v>
          </cell>
          <cell r="M1415" t="str">
            <v>MN</v>
          </cell>
          <cell r="N1415" t="str">
            <v>1138</v>
          </cell>
          <cell r="O1415" t="str">
            <v>Appliance Repair Technician</v>
          </cell>
          <cell r="P1415" t="str">
            <v>00</v>
          </cell>
          <cell r="Q1415" t="str">
            <v>Nonexempt</v>
          </cell>
          <cell r="R1415" t="str">
            <v>1991-02-16</v>
          </cell>
          <cell r="S1415" t="str">
            <v/>
          </cell>
          <cell r="T1415" t="str">
            <v>1991-02-16</v>
          </cell>
        </row>
        <row r="1416">
          <cell r="A1416" t="str">
            <v>Leonard,Deborah D</v>
          </cell>
          <cell r="B1416" t="str">
            <v>003587</v>
          </cell>
          <cell r="C1416" t="str">
            <v>Full-Time</v>
          </cell>
          <cell r="D1416" t="str">
            <v>UCU</v>
          </cell>
          <cell r="E1416">
            <v>40</v>
          </cell>
          <cell r="F1416" t="str">
            <v>6124</v>
          </cell>
          <cell r="G1416" t="str">
            <v>Community Relations MO</v>
          </cell>
          <cell r="H1416" t="str">
            <v>USU</v>
          </cell>
          <cell r="I1416" t="str">
            <v>CR</v>
          </cell>
          <cell r="J1416" t="str">
            <v>NETCO</v>
          </cell>
          <cell r="K1416" t="str">
            <v>1000</v>
          </cell>
          <cell r="L1416" t="str">
            <v>MO-Raytown</v>
          </cell>
          <cell r="M1416" t="str">
            <v>MO</v>
          </cell>
          <cell r="N1416" t="str">
            <v>3074</v>
          </cell>
          <cell r="O1416" t="str">
            <v>Mgr External Affairs</v>
          </cell>
          <cell r="P1416" t="str">
            <v>00</v>
          </cell>
          <cell r="Q1416" t="str">
            <v>Exempt</v>
          </cell>
          <cell r="R1416" t="str">
            <v>1976-06-21</v>
          </cell>
          <cell r="S1416" t="str">
            <v/>
          </cell>
          <cell r="T1416" t="str">
            <v>1976-06-21</v>
          </cell>
        </row>
        <row r="1417">
          <cell r="A1417" t="str">
            <v>Leonard,Rose M</v>
          </cell>
          <cell r="B1417" t="str">
            <v>000724</v>
          </cell>
          <cell r="C1417" t="str">
            <v>Full-Time</v>
          </cell>
          <cell r="D1417" t="str">
            <v>UCU</v>
          </cell>
          <cell r="E1417">
            <v>40</v>
          </cell>
          <cell r="F1417" t="str">
            <v>5907</v>
          </cell>
          <cell r="G1417" t="str">
            <v>Lees Summit CS</v>
          </cell>
          <cell r="H1417" t="str">
            <v>USU</v>
          </cell>
          <cell r="I1417" t="str">
            <v>CS</v>
          </cell>
          <cell r="J1417" t="str">
            <v>MPMOE</v>
          </cell>
          <cell r="K1417" t="str">
            <v>1085</v>
          </cell>
          <cell r="L1417" t="str">
            <v>MO-Lee's Summit-SE Hamblen Rd</v>
          </cell>
          <cell r="M1417" t="str">
            <v>MO</v>
          </cell>
          <cell r="N1417" t="str">
            <v>1135</v>
          </cell>
          <cell r="O1417" t="str">
            <v>Customer Service Associate Fie</v>
          </cell>
          <cell r="P1417" t="str">
            <v>00</v>
          </cell>
          <cell r="Q1417" t="str">
            <v>Nonexempt</v>
          </cell>
          <cell r="R1417" t="str">
            <v>1997-09-29</v>
          </cell>
          <cell r="S1417" t="str">
            <v/>
          </cell>
          <cell r="T1417" t="str">
            <v>1997-09-29</v>
          </cell>
        </row>
        <row r="1418">
          <cell r="A1418" t="str">
            <v>Leone,Terry M</v>
          </cell>
          <cell r="B1418" t="str">
            <v>002905</v>
          </cell>
          <cell r="C1418" t="str">
            <v>Full-Time</v>
          </cell>
          <cell r="D1418" t="str">
            <v>UCU</v>
          </cell>
          <cell r="E1418">
            <v>40</v>
          </cell>
          <cell r="F1418" t="str">
            <v>5709</v>
          </cell>
          <cell r="G1418" t="str">
            <v>Remittance Processing</v>
          </cell>
          <cell r="H1418" t="str">
            <v>USU</v>
          </cell>
          <cell r="I1418" t="str">
            <v>CI</v>
          </cell>
          <cell r="J1418" t="str">
            <v>NETCO</v>
          </cell>
          <cell r="K1418" t="str">
            <v>1000</v>
          </cell>
          <cell r="L1418" t="str">
            <v>MO-Raytown</v>
          </cell>
          <cell r="M1418" t="str">
            <v>MO</v>
          </cell>
          <cell r="N1418" t="str">
            <v>2711</v>
          </cell>
          <cell r="O1418" t="str">
            <v>Cust Svc Acct Svcs Specialist</v>
          </cell>
          <cell r="P1418" t="str">
            <v>00</v>
          </cell>
          <cell r="Q1418" t="str">
            <v>Nonexempt</v>
          </cell>
          <cell r="R1418" t="str">
            <v>1996-02-12</v>
          </cell>
          <cell r="S1418" t="str">
            <v/>
          </cell>
          <cell r="T1418" t="str">
            <v>1996-02-12</v>
          </cell>
        </row>
        <row r="1419">
          <cell r="A1419" t="str">
            <v>Lett,Emily Sue</v>
          </cell>
          <cell r="B1419" t="str">
            <v>003025</v>
          </cell>
          <cell r="C1419" t="str">
            <v>Full-Time</v>
          </cell>
          <cell r="D1419" t="str">
            <v>UCU</v>
          </cell>
          <cell r="E1419">
            <v>40</v>
          </cell>
          <cell r="F1419" t="str">
            <v>6384</v>
          </cell>
          <cell r="G1419" t="str">
            <v>Regulatory Acctg Svcs-Gas</v>
          </cell>
          <cell r="H1419" t="str">
            <v>USU</v>
          </cell>
          <cell r="I1419" t="str">
            <v>RE</v>
          </cell>
          <cell r="J1419" t="str">
            <v>NETCO</v>
          </cell>
          <cell r="K1419" t="str">
            <v>1143</v>
          </cell>
          <cell r="L1419" t="str">
            <v>NE-Omaha-Capitol Ave</v>
          </cell>
          <cell r="M1419" t="str">
            <v>NE</v>
          </cell>
          <cell r="N1419" t="str">
            <v>3198</v>
          </cell>
          <cell r="O1419" t="str">
            <v>Sr PGA Analyst</v>
          </cell>
          <cell r="P1419" t="str">
            <v>00</v>
          </cell>
          <cell r="Q1419" t="str">
            <v>Exempt</v>
          </cell>
          <cell r="R1419" t="str">
            <v>1980-10-06</v>
          </cell>
          <cell r="S1419" t="str">
            <v/>
          </cell>
          <cell r="T1419" t="str">
            <v>1980-10-06</v>
          </cell>
        </row>
        <row r="1420">
          <cell r="A1420" t="str">
            <v>Leuschner,Arthur J</v>
          </cell>
          <cell r="B1420" t="str">
            <v>001665</v>
          </cell>
          <cell r="C1420" t="str">
            <v>Full-Time</v>
          </cell>
          <cell r="D1420" t="str">
            <v>UCU</v>
          </cell>
          <cell r="E1420">
            <v>40</v>
          </cell>
          <cell r="F1420" t="str">
            <v>5733</v>
          </cell>
          <cell r="G1420" t="str">
            <v>Iowa Dubuque Cust Serv</v>
          </cell>
          <cell r="H1420" t="str">
            <v>USU</v>
          </cell>
          <cell r="I1420" t="str">
            <v>CS</v>
          </cell>
          <cell r="J1420" t="str">
            <v>PNIAG</v>
          </cell>
          <cell r="K1420" t="str">
            <v>1019</v>
          </cell>
          <cell r="L1420" t="str">
            <v>IA-Dubuque-Cedar Cross Rd</v>
          </cell>
          <cell r="M1420" t="str">
            <v>IA</v>
          </cell>
          <cell r="N1420" t="str">
            <v>3171</v>
          </cell>
          <cell r="O1420" t="str">
            <v>Service Technician (UN28)</v>
          </cell>
          <cell r="P1420" t="str">
            <v>28</v>
          </cell>
          <cell r="Q1420" t="str">
            <v>Nonexempt</v>
          </cell>
          <cell r="R1420" t="str">
            <v>1995-04-10</v>
          </cell>
          <cell r="S1420" t="str">
            <v/>
          </cell>
          <cell r="T1420" t="str">
            <v>1995-04-10</v>
          </cell>
        </row>
        <row r="1421">
          <cell r="A1421" t="str">
            <v>Lewis,Andrew W</v>
          </cell>
          <cell r="B1421" t="str">
            <v>010098</v>
          </cell>
          <cell r="C1421" t="str">
            <v>Full-Time</v>
          </cell>
          <cell r="D1421" t="str">
            <v>UCU</v>
          </cell>
          <cell r="E1421">
            <v>40</v>
          </cell>
          <cell r="F1421" t="str">
            <v>5303</v>
          </cell>
          <cell r="G1421" t="str">
            <v>Pueblo Network Ops</v>
          </cell>
          <cell r="H1421" t="str">
            <v>USU</v>
          </cell>
          <cell r="I1421" t="str">
            <v>OP</v>
          </cell>
          <cell r="J1421" t="str">
            <v>WPCOE</v>
          </cell>
          <cell r="K1421" t="str">
            <v>1011</v>
          </cell>
          <cell r="L1421" t="str">
            <v>CO-Pueblo-S Victoria Ave</v>
          </cell>
          <cell r="M1421" t="str">
            <v>CO</v>
          </cell>
          <cell r="N1421" t="str">
            <v>1676</v>
          </cell>
          <cell r="O1421" t="str">
            <v>Appren Lineman (UN21)</v>
          </cell>
          <cell r="P1421" t="str">
            <v>21</v>
          </cell>
          <cell r="Q1421" t="str">
            <v>Nonexempt</v>
          </cell>
          <cell r="R1421" t="str">
            <v>2003-06-23</v>
          </cell>
          <cell r="S1421" t="str">
            <v/>
          </cell>
          <cell r="T1421" t="str">
            <v>2003-06-23</v>
          </cell>
        </row>
        <row r="1422">
          <cell r="A1422" t="str">
            <v>Lewis,Brad M</v>
          </cell>
          <cell r="B1422" t="str">
            <v>005281</v>
          </cell>
          <cell r="C1422" t="str">
            <v>Full-Time</v>
          </cell>
          <cell r="D1422" t="str">
            <v>UCU</v>
          </cell>
          <cell r="E1422">
            <v>40</v>
          </cell>
          <cell r="F1422" t="str">
            <v>6356</v>
          </cell>
          <cell r="G1422" t="str">
            <v>IT DBA/Infra Applications</v>
          </cell>
          <cell r="H1422" t="str">
            <v>USU</v>
          </cell>
          <cell r="I1422" t="str">
            <v>IT</v>
          </cell>
          <cell r="J1422" t="str">
            <v>NETCO</v>
          </cell>
          <cell r="K1422" t="str">
            <v>1082</v>
          </cell>
          <cell r="L1422" t="str">
            <v>MO-Kansas City-W Ninth</v>
          </cell>
          <cell r="M1422" t="str">
            <v>MO</v>
          </cell>
          <cell r="N1422" t="str">
            <v>1425</v>
          </cell>
          <cell r="O1422" t="str">
            <v>Technical Consultant IT</v>
          </cell>
          <cell r="P1422" t="str">
            <v>00</v>
          </cell>
          <cell r="Q1422" t="str">
            <v>Exempt</v>
          </cell>
          <cell r="R1422" t="str">
            <v>1999-08-16</v>
          </cell>
          <cell r="S1422" t="str">
            <v/>
          </cell>
          <cell r="T1422" t="str">
            <v>1999-08-16</v>
          </cell>
        </row>
        <row r="1423">
          <cell r="A1423" t="str">
            <v>Lewis,Brenda L</v>
          </cell>
          <cell r="B1423" t="str">
            <v>001320</v>
          </cell>
          <cell r="C1423" t="str">
            <v>Full-Time</v>
          </cell>
          <cell r="D1423" t="str">
            <v>UCU</v>
          </cell>
          <cell r="E1423">
            <v>40</v>
          </cell>
          <cell r="F1423" t="str">
            <v>5701</v>
          </cell>
          <cell r="G1423" t="str">
            <v>Cust Service Center-Lincoln</v>
          </cell>
          <cell r="H1423" t="str">
            <v>USU</v>
          </cell>
          <cell r="I1423" t="str">
            <v>CH</v>
          </cell>
          <cell r="J1423" t="str">
            <v>NETCO</v>
          </cell>
          <cell r="K1423" t="str">
            <v>1109</v>
          </cell>
          <cell r="L1423" t="str">
            <v>NE-Lincoln</v>
          </cell>
          <cell r="M1423" t="str">
            <v>NE</v>
          </cell>
          <cell r="N1423" t="str">
            <v>1060</v>
          </cell>
          <cell r="O1423" t="str">
            <v>Lead Cust Svcs Assoc CC</v>
          </cell>
          <cell r="P1423" t="str">
            <v>00</v>
          </cell>
          <cell r="Q1423" t="str">
            <v>Nonexempt</v>
          </cell>
          <cell r="R1423" t="str">
            <v>1998-05-04</v>
          </cell>
          <cell r="S1423" t="str">
            <v/>
          </cell>
          <cell r="T1423" t="str">
            <v>1998-05-04</v>
          </cell>
        </row>
        <row r="1424">
          <cell r="A1424" t="str">
            <v>Lewis,Charles F</v>
          </cell>
          <cell r="B1424" t="str">
            <v>003136</v>
          </cell>
          <cell r="C1424" t="str">
            <v>Full-Time</v>
          </cell>
          <cell r="D1424" t="str">
            <v>UCU</v>
          </cell>
          <cell r="E1424">
            <v>40</v>
          </cell>
          <cell r="F1424" t="str">
            <v>6397</v>
          </cell>
          <cell r="G1424" t="str">
            <v>IT Call Cntr/Networks Telecom</v>
          </cell>
          <cell r="H1424" t="str">
            <v>USU</v>
          </cell>
          <cell r="I1424" t="str">
            <v>IT</v>
          </cell>
          <cell r="J1424" t="str">
            <v>NETCO</v>
          </cell>
          <cell r="K1424" t="str">
            <v>1000</v>
          </cell>
          <cell r="L1424" t="str">
            <v>MO-Raytown</v>
          </cell>
          <cell r="M1424" t="str">
            <v>MO</v>
          </cell>
          <cell r="N1424" t="str">
            <v>1463</v>
          </cell>
          <cell r="O1424" t="str">
            <v>Sr Tech Communications Analyst</v>
          </cell>
          <cell r="P1424" t="str">
            <v>00</v>
          </cell>
          <cell r="Q1424" t="str">
            <v>Exempt</v>
          </cell>
          <cell r="R1424" t="str">
            <v>1998-02-09</v>
          </cell>
          <cell r="S1424" t="str">
            <v>2002-07-15</v>
          </cell>
          <cell r="T1424" t="str">
            <v>1998-02-09</v>
          </cell>
        </row>
        <row r="1425">
          <cell r="A1425" t="str">
            <v>Lewis,Dennis E</v>
          </cell>
          <cell r="B1425" t="str">
            <v>001567</v>
          </cell>
          <cell r="C1425" t="str">
            <v>Full-Time</v>
          </cell>
          <cell r="D1425" t="str">
            <v>UCU</v>
          </cell>
          <cell r="E1425">
            <v>40</v>
          </cell>
          <cell r="F1425" t="str">
            <v>5387</v>
          </cell>
          <cell r="G1425" t="str">
            <v>Liberal Gas Field Svcs</v>
          </cell>
          <cell r="H1425" t="str">
            <v>USU</v>
          </cell>
          <cell r="I1425" t="str">
            <v>OP</v>
          </cell>
          <cell r="J1425" t="str">
            <v>PNKSG</v>
          </cell>
          <cell r="K1425" t="str">
            <v>1178</v>
          </cell>
          <cell r="L1425" t="str">
            <v>KS-Elkhart</v>
          </cell>
          <cell r="M1425" t="str">
            <v>KS</v>
          </cell>
          <cell r="N1425" t="str">
            <v>1525</v>
          </cell>
          <cell r="O1425" t="str">
            <v>Operations Technician</v>
          </cell>
          <cell r="P1425" t="str">
            <v>00</v>
          </cell>
          <cell r="Q1425" t="str">
            <v>Nonexempt</v>
          </cell>
          <cell r="R1425" t="str">
            <v>1993-04-26</v>
          </cell>
          <cell r="S1425" t="str">
            <v/>
          </cell>
          <cell r="T1425" t="str">
            <v>1993-04-26</v>
          </cell>
        </row>
        <row r="1426">
          <cell r="A1426" t="str">
            <v>Lewis,Jerry L</v>
          </cell>
          <cell r="B1426" t="str">
            <v>003640</v>
          </cell>
          <cell r="C1426" t="str">
            <v>Full-Time</v>
          </cell>
          <cell r="D1426" t="str">
            <v>UCU</v>
          </cell>
          <cell r="E1426">
            <v>40</v>
          </cell>
          <cell r="F1426" t="str">
            <v>5906</v>
          </cell>
          <cell r="G1426" t="str">
            <v>Blue Springs CS</v>
          </cell>
          <cell r="H1426" t="str">
            <v>USU</v>
          </cell>
          <cell r="I1426" t="str">
            <v>CS</v>
          </cell>
          <cell r="J1426" t="str">
            <v>MPMOE</v>
          </cell>
          <cell r="K1426" t="str">
            <v>1075</v>
          </cell>
          <cell r="L1426" t="str">
            <v>MO-Blue Springs</v>
          </cell>
          <cell r="M1426" t="str">
            <v>MO</v>
          </cell>
          <cell r="N1426" t="str">
            <v>3087</v>
          </cell>
          <cell r="O1426" t="str">
            <v>Operations Supv Field</v>
          </cell>
          <cell r="P1426" t="str">
            <v>00</v>
          </cell>
          <cell r="Q1426" t="str">
            <v>Exempt</v>
          </cell>
          <cell r="R1426" t="str">
            <v>1972-10-27</v>
          </cell>
          <cell r="S1426" t="str">
            <v/>
          </cell>
          <cell r="T1426" t="str">
            <v>1972-10-27</v>
          </cell>
        </row>
        <row r="1427">
          <cell r="A1427" t="str">
            <v>Lewis,Michael A</v>
          </cell>
          <cell r="B1427" t="str">
            <v>002845</v>
          </cell>
          <cell r="C1427" t="str">
            <v>Full-Time</v>
          </cell>
          <cell r="D1427" t="str">
            <v>UCU</v>
          </cell>
          <cell r="E1427">
            <v>40</v>
          </cell>
          <cell r="F1427" t="str">
            <v>6356</v>
          </cell>
          <cell r="G1427" t="str">
            <v>IT DBA/Infra Applications</v>
          </cell>
          <cell r="H1427" t="str">
            <v>USU</v>
          </cell>
          <cell r="I1427" t="str">
            <v>IT</v>
          </cell>
          <cell r="J1427" t="str">
            <v>NETCO</v>
          </cell>
          <cell r="K1427" t="str">
            <v>1082</v>
          </cell>
          <cell r="L1427" t="str">
            <v>MO-Kansas City-W Ninth</v>
          </cell>
          <cell r="M1427" t="str">
            <v>MO</v>
          </cell>
          <cell r="N1427" t="str">
            <v>1458</v>
          </cell>
          <cell r="O1427" t="str">
            <v>Sr Technical Consultant IT</v>
          </cell>
          <cell r="P1427" t="str">
            <v>00</v>
          </cell>
          <cell r="Q1427" t="str">
            <v>Exempt</v>
          </cell>
          <cell r="R1427" t="str">
            <v>1995-06-01</v>
          </cell>
          <cell r="S1427" t="str">
            <v/>
          </cell>
          <cell r="T1427" t="str">
            <v>1995-06-01</v>
          </cell>
        </row>
        <row r="1428">
          <cell r="A1428" t="str">
            <v>Lewis,Michael D</v>
          </cell>
          <cell r="B1428" t="str">
            <v>009679</v>
          </cell>
          <cell r="C1428" t="str">
            <v>Full-Time</v>
          </cell>
          <cell r="D1428" t="str">
            <v>UCU</v>
          </cell>
          <cell r="E1428">
            <v>40</v>
          </cell>
          <cell r="F1428" t="str">
            <v>5383</v>
          </cell>
          <cell r="G1428" t="str">
            <v>Lawrence Gas Field Svcs</v>
          </cell>
          <cell r="H1428" t="str">
            <v>USU</v>
          </cell>
          <cell r="I1428" t="str">
            <v>OP</v>
          </cell>
          <cell r="J1428" t="str">
            <v>PNKSG</v>
          </cell>
          <cell r="K1428" t="str">
            <v>1039</v>
          </cell>
          <cell r="L1428" t="str">
            <v>KS-Lawrence-E 8th St</v>
          </cell>
          <cell r="M1428" t="str">
            <v>KS</v>
          </cell>
          <cell r="N1428" t="str">
            <v>2472</v>
          </cell>
          <cell r="O1428" t="str">
            <v>Operations Technician (UN11)</v>
          </cell>
          <cell r="P1428" t="str">
            <v>11</v>
          </cell>
          <cell r="Q1428" t="str">
            <v>Nonexempt</v>
          </cell>
          <cell r="R1428" t="str">
            <v>2002-05-06</v>
          </cell>
          <cell r="S1428" t="str">
            <v/>
          </cell>
          <cell r="T1428" t="str">
            <v>2002-05-06</v>
          </cell>
        </row>
        <row r="1429">
          <cell r="A1429" t="str">
            <v>Lewis,Rodney L</v>
          </cell>
          <cell r="B1429" t="str">
            <v>008026</v>
          </cell>
          <cell r="C1429" t="str">
            <v>Full-Time</v>
          </cell>
          <cell r="D1429" t="str">
            <v>UCU</v>
          </cell>
          <cell r="E1429">
            <v>40</v>
          </cell>
          <cell r="F1429" t="str">
            <v>5030</v>
          </cell>
          <cell r="G1429" t="str">
            <v>Systems Operations-MPS General</v>
          </cell>
          <cell r="H1429" t="str">
            <v>USU</v>
          </cell>
          <cell r="I1429" t="str">
            <v>TS</v>
          </cell>
          <cell r="J1429" t="str">
            <v>NETCO</v>
          </cell>
          <cell r="K1429" t="str">
            <v>1141</v>
          </cell>
          <cell r="L1429" t="str">
            <v>MO-Lee's Summit-NW Missouri Rd</v>
          </cell>
          <cell r="M1429" t="str">
            <v>MO</v>
          </cell>
          <cell r="N1429" t="str">
            <v>1908</v>
          </cell>
          <cell r="O1429" t="str">
            <v>Transmission System Operator</v>
          </cell>
          <cell r="P1429" t="str">
            <v>00</v>
          </cell>
          <cell r="Q1429" t="str">
            <v>Exempt</v>
          </cell>
          <cell r="R1429" t="str">
            <v>1976-07-05</v>
          </cell>
          <cell r="S1429" t="str">
            <v/>
          </cell>
          <cell r="T1429" t="str">
            <v>1976-07-05</v>
          </cell>
        </row>
        <row r="1430">
          <cell r="A1430" t="str">
            <v>Lichte,Ronald D</v>
          </cell>
          <cell r="B1430" t="str">
            <v>000813</v>
          </cell>
          <cell r="C1430" t="str">
            <v>Full-Time</v>
          </cell>
          <cell r="D1430" t="str">
            <v>UCU</v>
          </cell>
          <cell r="E1430">
            <v>40</v>
          </cell>
          <cell r="F1430" t="str">
            <v>5557</v>
          </cell>
          <cell r="G1430" t="str">
            <v>Materials Mgmt-MO MPS</v>
          </cell>
          <cell r="H1430" t="str">
            <v>USU</v>
          </cell>
          <cell r="I1430" t="str">
            <v>MM</v>
          </cell>
          <cell r="J1430" t="str">
            <v>NETCO</v>
          </cell>
          <cell r="K1430" t="str">
            <v>1085</v>
          </cell>
          <cell r="L1430" t="str">
            <v>MO-Lee's Summit-SE Hamblen Rd</v>
          </cell>
          <cell r="M1430" t="str">
            <v>MO</v>
          </cell>
          <cell r="N1430" t="str">
            <v>2871</v>
          </cell>
          <cell r="O1430" t="str">
            <v>Sr Storekeeper</v>
          </cell>
          <cell r="P1430" t="str">
            <v>00</v>
          </cell>
          <cell r="Q1430" t="str">
            <v>Nonexempt</v>
          </cell>
          <cell r="R1430" t="str">
            <v>1993-10-18</v>
          </cell>
          <cell r="S1430" t="str">
            <v/>
          </cell>
          <cell r="T1430" t="str">
            <v>1993-10-18</v>
          </cell>
        </row>
        <row r="1431">
          <cell r="A1431" t="str">
            <v>Lichtenberg,Mary L</v>
          </cell>
          <cell r="B1431" t="str">
            <v>003291</v>
          </cell>
          <cell r="C1431" t="str">
            <v>Full-Time</v>
          </cell>
          <cell r="D1431" t="str">
            <v>UCU</v>
          </cell>
          <cell r="E1431">
            <v>40</v>
          </cell>
          <cell r="F1431" t="str">
            <v>6358</v>
          </cell>
          <cell r="G1431" t="str">
            <v>IT Ops / Service Support</v>
          </cell>
          <cell r="H1431" t="str">
            <v>USU</v>
          </cell>
          <cell r="I1431" t="str">
            <v>IT</v>
          </cell>
          <cell r="J1431" t="str">
            <v>NETCO</v>
          </cell>
          <cell r="K1431" t="str">
            <v>1143</v>
          </cell>
          <cell r="L1431" t="str">
            <v>NE-Omaha-Capitol Ave</v>
          </cell>
          <cell r="M1431" t="str">
            <v>NE</v>
          </cell>
          <cell r="N1431" t="str">
            <v>1433</v>
          </cell>
          <cell r="O1431" t="str">
            <v>Sr Operations Analyst IT</v>
          </cell>
          <cell r="P1431" t="str">
            <v>00</v>
          </cell>
          <cell r="Q1431" t="str">
            <v>Exempt</v>
          </cell>
          <cell r="R1431" t="str">
            <v>1985-02-16</v>
          </cell>
          <cell r="S1431" t="str">
            <v/>
          </cell>
          <cell r="T1431" t="str">
            <v>1985-02-16</v>
          </cell>
        </row>
        <row r="1432">
          <cell r="A1432" t="str">
            <v>Lies,Fred D</v>
          </cell>
          <cell r="B1432" t="str">
            <v>001710</v>
          </cell>
          <cell r="C1432" t="str">
            <v>Full-Time</v>
          </cell>
          <cell r="D1432" t="str">
            <v>UCU</v>
          </cell>
          <cell r="E1432">
            <v>40</v>
          </cell>
          <cell r="F1432" t="str">
            <v>5384</v>
          </cell>
          <cell r="G1432" t="str">
            <v>Wichita Gas Field Svcs</v>
          </cell>
          <cell r="H1432" t="str">
            <v>USU</v>
          </cell>
          <cell r="I1432" t="str">
            <v>OP</v>
          </cell>
          <cell r="J1432" t="str">
            <v>PNKSG</v>
          </cell>
          <cell r="K1432" t="str">
            <v>1137</v>
          </cell>
          <cell r="L1432" t="str">
            <v>KS-Wichita-W Harry</v>
          </cell>
          <cell r="M1432" t="str">
            <v>KS</v>
          </cell>
          <cell r="N1432" t="str">
            <v>1531</v>
          </cell>
          <cell r="O1432" t="str">
            <v>Meter Reader</v>
          </cell>
          <cell r="P1432" t="str">
            <v>00</v>
          </cell>
          <cell r="Q1432" t="str">
            <v>Nonexempt</v>
          </cell>
          <cell r="R1432" t="str">
            <v>1978-10-30</v>
          </cell>
          <cell r="S1432" t="str">
            <v/>
          </cell>
          <cell r="T1432" t="str">
            <v>1978-10-30</v>
          </cell>
        </row>
        <row r="1433">
          <cell r="A1433" t="str">
            <v>Lilienthal,Nancy L</v>
          </cell>
          <cell r="B1433" t="str">
            <v>001766</v>
          </cell>
          <cell r="C1433" t="str">
            <v>Full-Time</v>
          </cell>
          <cell r="D1433" t="str">
            <v>UCU</v>
          </cell>
          <cell r="E1433">
            <v>40</v>
          </cell>
          <cell r="F1433" t="str">
            <v>6173</v>
          </cell>
          <cell r="G1433" t="str">
            <v>MN Gas VP HQ</v>
          </cell>
          <cell r="H1433" t="str">
            <v>USU</v>
          </cell>
          <cell r="I1433" t="str">
            <v>CC</v>
          </cell>
          <cell r="J1433" t="str">
            <v>NETCO</v>
          </cell>
          <cell r="K1433" t="str">
            <v>1069</v>
          </cell>
          <cell r="L1433" t="str">
            <v>MN-Rosemount</v>
          </cell>
          <cell r="M1433" t="str">
            <v>MN</v>
          </cell>
          <cell r="N1433" t="str">
            <v>1003</v>
          </cell>
          <cell r="O1433" t="str">
            <v>Sr Admin Assist</v>
          </cell>
          <cell r="P1433" t="str">
            <v>00</v>
          </cell>
          <cell r="Q1433" t="str">
            <v>Nonexempt</v>
          </cell>
          <cell r="R1433" t="str">
            <v>1983-12-13</v>
          </cell>
          <cell r="S1433" t="str">
            <v/>
          </cell>
          <cell r="T1433" t="str">
            <v>1983-12-13</v>
          </cell>
        </row>
        <row r="1434">
          <cell r="A1434" t="str">
            <v>Lillard,Rodney L</v>
          </cell>
          <cell r="B1434" t="str">
            <v>007873</v>
          </cell>
          <cell r="C1434" t="str">
            <v>Full-Time</v>
          </cell>
          <cell r="D1434" t="str">
            <v>UCU</v>
          </cell>
          <cell r="E1434">
            <v>40</v>
          </cell>
          <cell r="F1434" t="str">
            <v>1060</v>
          </cell>
          <cell r="G1434" t="str">
            <v>Lake Road Common</v>
          </cell>
          <cell r="H1434" t="str">
            <v>USU</v>
          </cell>
          <cell r="I1434" t="str">
            <v>PS</v>
          </cell>
          <cell r="J1434" t="str">
            <v>SJMOE</v>
          </cell>
          <cell r="K1434" t="str">
            <v>1279</v>
          </cell>
          <cell r="L1434" t="str">
            <v>MO-St Joseph - Lake Road</v>
          </cell>
          <cell r="M1434" t="str">
            <v>MO</v>
          </cell>
          <cell r="N1434" t="str">
            <v>S0055</v>
          </cell>
          <cell r="O1434" t="str">
            <v>Operator</v>
          </cell>
          <cell r="P1434" t="str">
            <v>13</v>
          </cell>
          <cell r="Q1434" t="str">
            <v>Nonexempt</v>
          </cell>
          <cell r="R1434" t="str">
            <v>1995-05-15</v>
          </cell>
          <cell r="S1434" t="str">
            <v/>
          </cell>
          <cell r="T1434" t="str">
            <v>1995-05-15</v>
          </cell>
        </row>
        <row r="1435">
          <cell r="A1435" t="str">
            <v>Linder,Holly L</v>
          </cell>
          <cell r="B1435" t="str">
            <v>005419</v>
          </cell>
          <cell r="C1435" t="str">
            <v>Full-Time</v>
          </cell>
          <cell r="D1435" t="str">
            <v>UCU</v>
          </cell>
          <cell r="E1435">
            <v>40</v>
          </cell>
          <cell r="F1435" t="str">
            <v>5715</v>
          </cell>
          <cell r="G1435" t="str">
            <v>Field Resources Center-Lincoln</v>
          </cell>
          <cell r="H1435" t="str">
            <v>USU</v>
          </cell>
          <cell r="I1435" t="str">
            <v>FR</v>
          </cell>
          <cell r="J1435" t="str">
            <v>NETCO</v>
          </cell>
          <cell r="K1435" t="str">
            <v>1109</v>
          </cell>
          <cell r="L1435" t="str">
            <v>NE-Lincoln</v>
          </cell>
          <cell r="M1435" t="str">
            <v>NE</v>
          </cell>
          <cell r="N1435" t="str">
            <v>2955</v>
          </cell>
          <cell r="O1435" t="str">
            <v>Field Resource Associate</v>
          </cell>
          <cell r="P1435" t="str">
            <v>00</v>
          </cell>
          <cell r="Q1435" t="str">
            <v>Nonexempt</v>
          </cell>
          <cell r="R1435" t="str">
            <v>1999-09-14</v>
          </cell>
          <cell r="S1435" t="str">
            <v/>
          </cell>
          <cell r="T1435" t="str">
            <v>1999-09-14</v>
          </cell>
        </row>
        <row r="1436">
          <cell r="A1436" t="str">
            <v>Lindsey,Marrissa A</v>
          </cell>
          <cell r="B1436" t="str">
            <v>010266</v>
          </cell>
          <cell r="C1436" t="str">
            <v>Full-Time</v>
          </cell>
          <cell r="D1436" t="str">
            <v>UCU</v>
          </cell>
          <cell r="E1436">
            <v>40</v>
          </cell>
          <cell r="F1436" t="str">
            <v>5702</v>
          </cell>
          <cell r="G1436" t="str">
            <v>Customer Srv Ctr-Raytown</v>
          </cell>
          <cell r="H1436" t="str">
            <v>USU</v>
          </cell>
          <cell r="I1436" t="str">
            <v>CH</v>
          </cell>
          <cell r="J1436" t="str">
            <v>NETCO</v>
          </cell>
          <cell r="K1436" t="str">
            <v>1000</v>
          </cell>
          <cell r="L1436" t="str">
            <v>MO-Raytown</v>
          </cell>
          <cell r="M1436" t="str">
            <v>MO</v>
          </cell>
          <cell r="N1436" t="str">
            <v>1047</v>
          </cell>
          <cell r="O1436" t="str">
            <v>Customer Service Associate CC</v>
          </cell>
          <cell r="P1436" t="str">
            <v>00</v>
          </cell>
          <cell r="Q1436" t="str">
            <v>Nonexempt</v>
          </cell>
          <cell r="R1436" t="str">
            <v>2003-11-03</v>
          </cell>
          <cell r="S1436" t="str">
            <v>2004-11-29</v>
          </cell>
          <cell r="T1436" t="str">
            <v>2003-11-03</v>
          </cell>
        </row>
        <row r="1437">
          <cell r="A1437" t="str">
            <v>Lindsley,Wendell W</v>
          </cell>
          <cell r="B1437" t="str">
            <v>001746</v>
          </cell>
          <cell r="C1437" t="str">
            <v>Full-Time</v>
          </cell>
          <cell r="D1437" t="str">
            <v>UCU</v>
          </cell>
          <cell r="E1437">
            <v>40</v>
          </cell>
          <cell r="F1437" t="str">
            <v>5775</v>
          </cell>
          <cell r="G1437" t="str">
            <v>NE North Region</v>
          </cell>
          <cell r="H1437" t="str">
            <v>USU</v>
          </cell>
          <cell r="I1437" t="str">
            <v>CS</v>
          </cell>
          <cell r="J1437" t="str">
            <v>PNNEG</v>
          </cell>
          <cell r="K1437" t="str">
            <v>1105</v>
          </cell>
          <cell r="L1437" t="str">
            <v>NE-Columbus-23rd St</v>
          </cell>
          <cell r="M1437" t="str">
            <v>NE</v>
          </cell>
          <cell r="N1437" t="str">
            <v>1602</v>
          </cell>
          <cell r="O1437" t="str">
            <v>Spec Service Tech (UN25)</v>
          </cell>
          <cell r="P1437" t="str">
            <v>25</v>
          </cell>
          <cell r="Q1437" t="str">
            <v>Nonexempt</v>
          </cell>
          <cell r="R1437" t="str">
            <v>1975-01-20</v>
          </cell>
          <cell r="S1437" t="str">
            <v/>
          </cell>
          <cell r="T1437" t="str">
            <v>1975-01-20</v>
          </cell>
        </row>
        <row r="1438">
          <cell r="A1438" t="str">
            <v>Linebaugh,Katherine E</v>
          </cell>
          <cell r="B1438" t="str">
            <v>010296</v>
          </cell>
          <cell r="C1438" t="str">
            <v>Full-Time</v>
          </cell>
          <cell r="D1438" t="str">
            <v>UCU</v>
          </cell>
          <cell r="E1438">
            <v>40</v>
          </cell>
          <cell r="F1438" t="str">
            <v>1060</v>
          </cell>
          <cell r="G1438" t="str">
            <v>Lake Road Common</v>
          </cell>
          <cell r="H1438" t="str">
            <v>USU</v>
          </cell>
          <cell r="I1438" t="str">
            <v>PS</v>
          </cell>
          <cell r="J1438" t="str">
            <v>SJMOE</v>
          </cell>
          <cell r="K1438" t="str">
            <v>1279</v>
          </cell>
          <cell r="L1438" t="str">
            <v>MO-St Joseph - Lake Road</v>
          </cell>
          <cell r="M1438" t="str">
            <v>MO</v>
          </cell>
          <cell r="N1438" t="str">
            <v>S5945</v>
          </cell>
          <cell r="O1438" t="str">
            <v>Laboratory Assistant</v>
          </cell>
          <cell r="P1438" t="str">
            <v>13</v>
          </cell>
          <cell r="Q1438" t="str">
            <v>Nonexempt</v>
          </cell>
          <cell r="R1438" t="str">
            <v>2003-12-03</v>
          </cell>
          <cell r="S1438" t="str">
            <v/>
          </cell>
          <cell r="T1438" t="str">
            <v>2003-12-03</v>
          </cell>
        </row>
        <row r="1439">
          <cell r="A1439" t="str">
            <v>Link,Harold E</v>
          </cell>
          <cell r="B1439" t="str">
            <v>001513</v>
          </cell>
          <cell r="C1439" t="str">
            <v>Full-Time</v>
          </cell>
          <cell r="D1439" t="str">
            <v>UCU</v>
          </cell>
          <cell r="E1439">
            <v>40</v>
          </cell>
          <cell r="F1439" t="str">
            <v>5832</v>
          </cell>
          <cell r="G1439" t="str">
            <v>Rochester</v>
          </cell>
          <cell r="H1439" t="str">
            <v>USU</v>
          </cell>
          <cell r="I1439" t="str">
            <v>CS</v>
          </cell>
          <cell r="J1439" t="str">
            <v>PNMNG</v>
          </cell>
          <cell r="K1439" t="str">
            <v>1065</v>
          </cell>
          <cell r="L1439" t="str">
            <v>MN-La Crescent</v>
          </cell>
          <cell r="M1439" t="str">
            <v>MN</v>
          </cell>
          <cell r="N1439" t="str">
            <v>1138</v>
          </cell>
          <cell r="O1439" t="str">
            <v>Appliance Repair Technician</v>
          </cell>
          <cell r="P1439" t="str">
            <v>00</v>
          </cell>
          <cell r="Q1439" t="str">
            <v>Nonexempt</v>
          </cell>
          <cell r="R1439" t="str">
            <v>1969-05-20</v>
          </cell>
          <cell r="S1439" t="str">
            <v/>
          </cell>
          <cell r="T1439" t="str">
            <v>1969-05-20</v>
          </cell>
        </row>
        <row r="1440">
          <cell r="A1440" t="str">
            <v>Lister,Luke J</v>
          </cell>
          <cell r="B1440" t="str">
            <v>009998</v>
          </cell>
          <cell r="C1440" t="str">
            <v>Full-Time</v>
          </cell>
          <cell r="D1440" t="str">
            <v>UCU</v>
          </cell>
          <cell r="E1440">
            <v>40</v>
          </cell>
          <cell r="F1440" t="str">
            <v>5310</v>
          </cell>
          <cell r="G1440" t="str">
            <v>Northern KS Elec Network Ops</v>
          </cell>
          <cell r="H1440" t="str">
            <v>USU</v>
          </cell>
          <cell r="I1440" t="str">
            <v>OP</v>
          </cell>
          <cell r="J1440" t="str">
            <v>WPKSE</v>
          </cell>
          <cell r="K1440" t="str">
            <v>1028</v>
          </cell>
          <cell r="L1440" t="str">
            <v>KS-Concordia-KS</v>
          </cell>
          <cell r="M1440" t="str">
            <v>KS</v>
          </cell>
          <cell r="N1440" t="str">
            <v>1704</v>
          </cell>
          <cell r="O1440" t="str">
            <v>Journeyman Lineman (UN22)</v>
          </cell>
          <cell r="P1440" t="str">
            <v>22</v>
          </cell>
          <cell r="Q1440" t="str">
            <v>Nonexempt</v>
          </cell>
          <cell r="R1440" t="str">
            <v>2003-01-27</v>
          </cell>
          <cell r="S1440" t="str">
            <v/>
          </cell>
          <cell r="T1440" t="str">
            <v>2003-01-27</v>
          </cell>
        </row>
        <row r="1441">
          <cell r="A1441" t="str">
            <v>Little,Chad A</v>
          </cell>
          <cell r="B1441" t="str">
            <v>011071</v>
          </cell>
          <cell r="C1441" t="str">
            <v>Full-Time</v>
          </cell>
          <cell r="D1441" t="str">
            <v>UCU</v>
          </cell>
          <cell r="E1441">
            <v>40</v>
          </cell>
          <cell r="F1441" t="str">
            <v>5346</v>
          </cell>
          <cell r="G1441" t="str">
            <v>Clinton Elec Network Ops</v>
          </cell>
          <cell r="H1441" t="str">
            <v>USU</v>
          </cell>
          <cell r="I1441" t="str">
            <v>OP</v>
          </cell>
          <cell r="J1441" t="str">
            <v>MPMOE</v>
          </cell>
          <cell r="K1441" t="str">
            <v>1118</v>
          </cell>
          <cell r="L1441" t="str">
            <v>MO-Clinton-N 3rd</v>
          </cell>
          <cell r="M1441" t="str">
            <v>MO</v>
          </cell>
          <cell r="N1441" t="str">
            <v>U2103</v>
          </cell>
          <cell r="O1441" t="str">
            <v>Appren Lineman 3rd 6mo</v>
          </cell>
          <cell r="P1441" t="str">
            <v>24</v>
          </cell>
          <cell r="Q1441" t="str">
            <v>Nonexempt</v>
          </cell>
          <cell r="R1441" t="str">
            <v>2006-05-31</v>
          </cell>
          <cell r="S1441" t="str">
            <v/>
          </cell>
          <cell r="T1441" t="str">
            <v>2006-05-31</v>
          </cell>
        </row>
        <row r="1442">
          <cell r="A1442" t="str">
            <v>Littlefield,Daniel J</v>
          </cell>
          <cell r="B1442" t="str">
            <v>001619</v>
          </cell>
          <cell r="C1442" t="str">
            <v>Full-Time</v>
          </cell>
          <cell r="D1442" t="str">
            <v>UCU</v>
          </cell>
          <cell r="E1442">
            <v>40</v>
          </cell>
          <cell r="F1442" t="str">
            <v>5832</v>
          </cell>
          <cell r="G1442" t="str">
            <v>Rochester</v>
          </cell>
          <cell r="H1442" t="str">
            <v>USU</v>
          </cell>
          <cell r="I1442" t="str">
            <v>CS</v>
          </cell>
          <cell r="J1442" t="str">
            <v>PNMNG</v>
          </cell>
          <cell r="K1442" t="str">
            <v>1056</v>
          </cell>
          <cell r="L1442" t="str">
            <v>MN-Chatfield</v>
          </cell>
          <cell r="M1442" t="str">
            <v>MN</v>
          </cell>
          <cell r="N1442" t="str">
            <v>2153</v>
          </cell>
          <cell r="O1442" t="str">
            <v>Lead Appliance Repair Tech</v>
          </cell>
          <cell r="P1442" t="str">
            <v>00</v>
          </cell>
          <cell r="Q1442" t="str">
            <v>Nonexempt</v>
          </cell>
          <cell r="R1442" t="str">
            <v>1990-12-03</v>
          </cell>
          <cell r="S1442" t="str">
            <v/>
          </cell>
          <cell r="T1442" t="str">
            <v>1990-12-03</v>
          </cell>
        </row>
        <row r="1443">
          <cell r="A1443" t="str">
            <v>Liupakka,Russell C</v>
          </cell>
          <cell r="B1443" t="str">
            <v>002298</v>
          </cell>
          <cell r="C1443" t="str">
            <v>Full-Time</v>
          </cell>
          <cell r="D1443" t="str">
            <v>UCU</v>
          </cell>
          <cell r="E1443">
            <v>40</v>
          </cell>
          <cell r="F1443" t="str">
            <v>5927</v>
          </cell>
          <cell r="G1443" t="str">
            <v>Minnesota Customer Relations</v>
          </cell>
          <cell r="H1443" t="str">
            <v>USU</v>
          </cell>
          <cell r="I1443" t="str">
            <v>CS</v>
          </cell>
          <cell r="J1443" t="str">
            <v>NETCO</v>
          </cell>
          <cell r="K1443" t="str">
            <v>1057</v>
          </cell>
          <cell r="L1443" t="str">
            <v>MN-Cloquet-Cloquet Ave</v>
          </cell>
          <cell r="M1443" t="str">
            <v>MN</v>
          </cell>
          <cell r="N1443" t="str">
            <v>3074</v>
          </cell>
          <cell r="O1443" t="str">
            <v>Mgr External Affairs</v>
          </cell>
          <cell r="P1443" t="str">
            <v>00</v>
          </cell>
          <cell r="Q1443" t="str">
            <v>Exempt</v>
          </cell>
          <cell r="R1443" t="str">
            <v>1991-05-06</v>
          </cell>
          <cell r="S1443" t="str">
            <v>2002-07-16</v>
          </cell>
          <cell r="T1443" t="str">
            <v>1991-05-06</v>
          </cell>
        </row>
        <row r="1444">
          <cell r="A1444" t="str">
            <v>Lively Jr,Donald K</v>
          </cell>
          <cell r="B1444" t="str">
            <v>010797</v>
          </cell>
          <cell r="C1444" t="str">
            <v>Full-Time</v>
          </cell>
          <cell r="D1444" t="str">
            <v>UCU</v>
          </cell>
          <cell r="E1444">
            <v>40</v>
          </cell>
          <cell r="F1444" t="str">
            <v>5384</v>
          </cell>
          <cell r="G1444" t="str">
            <v>Wichita Gas Field Svcs</v>
          </cell>
          <cell r="H1444" t="str">
            <v>USU</v>
          </cell>
          <cell r="I1444" t="str">
            <v>OP</v>
          </cell>
          <cell r="J1444" t="str">
            <v>PNKSG</v>
          </cell>
          <cell r="K1444" t="str">
            <v>1137</v>
          </cell>
          <cell r="L1444" t="str">
            <v>KS-Wichita-W Harry</v>
          </cell>
          <cell r="M1444" t="str">
            <v>KS</v>
          </cell>
          <cell r="N1444" t="str">
            <v>1531</v>
          </cell>
          <cell r="O1444" t="str">
            <v>Meter Reader</v>
          </cell>
          <cell r="P1444" t="str">
            <v>00</v>
          </cell>
          <cell r="Q1444" t="str">
            <v>Nonexempt</v>
          </cell>
          <cell r="R1444" t="str">
            <v>2005-06-06</v>
          </cell>
          <cell r="S1444" t="str">
            <v/>
          </cell>
          <cell r="T1444" t="str">
            <v>2005-06-06</v>
          </cell>
        </row>
        <row r="1445">
          <cell r="A1445" t="str">
            <v>Livingston,Shawn M</v>
          </cell>
          <cell r="B1445" t="str">
            <v>010724</v>
          </cell>
          <cell r="C1445" t="str">
            <v>Full-Time</v>
          </cell>
          <cell r="D1445" t="str">
            <v>UCU</v>
          </cell>
          <cell r="E1445">
            <v>40</v>
          </cell>
          <cell r="F1445" t="str">
            <v>5832</v>
          </cell>
          <cell r="G1445" t="str">
            <v>Rochester</v>
          </cell>
          <cell r="H1445" t="str">
            <v>USU</v>
          </cell>
          <cell r="I1445" t="str">
            <v>CS</v>
          </cell>
          <cell r="J1445" t="str">
            <v>PNMNG</v>
          </cell>
          <cell r="K1445" t="str">
            <v>1068</v>
          </cell>
          <cell r="L1445" t="str">
            <v>MN-Rochester</v>
          </cell>
          <cell r="M1445" t="str">
            <v>MN</v>
          </cell>
          <cell r="N1445" t="str">
            <v>1531</v>
          </cell>
          <cell r="O1445" t="str">
            <v>Meter Reader</v>
          </cell>
          <cell r="P1445" t="str">
            <v>00</v>
          </cell>
          <cell r="Q1445" t="str">
            <v>Nonexempt</v>
          </cell>
          <cell r="R1445" t="str">
            <v>2005-03-21</v>
          </cell>
          <cell r="S1445" t="str">
            <v/>
          </cell>
          <cell r="T1445" t="str">
            <v>2005-03-21</v>
          </cell>
        </row>
        <row r="1446">
          <cell r="A1446" t="str">
            <v>Livingston,Skyler N</v>
          </cell>
          <cell r="B1446" t="str">
            <v>010627</v>
          </cell>
          <cell r="C1446" t="str">
            <v>Full-Time</v>
          </cell>
          <cell r="D1446" t="str">
            <v>UCU</v>
          </cell>
          <cell r="E1446">
            <v>40</v>
          </cell>
          <cell r="F1446" t="str">
            <v>1008</v>
          </cell>
          <cell r="G1446" t="str">
            <v>Judson Large-Dodge City</v>
          </cell>
          <cell r="H1446" t="str">
            <v>USU</v>
          </cell>
          <cell r="I1446" t="str">
            <v>PS</v>
          </cell>
          <cell r="J1446" t="str">
            <v>WPKSE</v>
          </cell>
          <cell r="K1446" t="str">
            <v>1155</v>
          </cell>
          <cell r="L1446" t="str">
            <v>KS-Dodge City-Fort Dodge Rd</v>
          </cell>
          <cell r="M1446" t="str">
            <v>KS</v>
          </cell>
          <cell r="N1446" t="str">
            <v>1738</v>
          </cell>
          <cell r="O1446" t="str">
            <v>Operator Technician (UN22)</v>
          </cell>
          <cell r="P1446" t="str">
            <v>22</v>
          </cell>
          <cell r="Q1446" t="str">
            <v>Nonexempt</v>
          </cell>
          <cell r="R1446" t="str">
            <v>2004-12-06</v>
          </cell>
          <cell r="S1446" t="str">
            <v/>
          </cell>
          <cell r="T1446" t="str">
            <v>2004-12-06</v>
          </cell>
        </row>
        <row r="1447">
          <cell r="A1447" t="str">
            <v>Livingston,Thomas D</v>
          </cell>
          <cell r="B1447" t="str">
            <v>002269</v>
          </cell>
          <cell r="C1447" t="str">
            <v>Full-Time</v>
          </cell>
          <cell r="D1447" t="str">
            <v>UCU</v>
          </cell>
          <cell r="E1447">
            <v>40</v>
          </cell>
          <cell r="F1447" t="str">
            <v>5832</v>
          </cell>
          <cell r="G1447" t="str">
            <v>Rochester</v>
          </cell>
          <cell r="H1447" t="str">
            <v>USU</v>
          </cell>
          <cell r="I1447" t="str">
            <v>CS</v>
          </cell>
          <cell r="J1447" t="str">
            <v>PNMNG</v>
          </cell>
          <cell r="K1447" t="str">
            <v>1068</v>
          </cell>
          <cell r="L1447" t="str">
            <v>MN-Rochester</v>
          </cell>
          <cell r="M1447" t="str">
            <v>MN</v>
          </cell>
          <cell r="N1447" t="str">
            <v>1525</v>
          </cell>
          <cell r="O1447" t="str">
            <v>Operations Technician</v>
          </cell>
          <cell r="P1447" t="str">
            <v>00</v>
          </cell>
          <cell r="Q1447" t="str">
            <v>Nonexempt</v>
          </cell>
          <cell r="R1447" t="str">
            <v>1993-06-01</v>
          </cell>
          <cell r="S1447" t="str">
            <v/>
          </cell>
          <cell r="T1447" t="str">
            <v>1993-06-01</v>
          </cell>
        </row>
        <row r="1448">
          <cell r="A1448" t="str">
            <v>Lloyd,Harold R</v>
          </cell>
          <cell r="B1448" t="str">
            <v>002071</v>
          </cell>
          <cell r="C1448" t="str">
            <v>Full-Time</v>
          </cell>
          <cell r="D1448" t="str">
            <v>UCU</v>
          </cell>
          <cell r="E1448">
            <v>40</v>
          </cell>
          <cell r="F1448" t="str">
            <v>5732</v>
          </cell>
          <cell r="G1448" t="str">
            <v>Iowa Spencer</v>
          </cell>
          <cell r="H1448" t="str">
            <v>USU</v>
          </cell>
          <cell r="I1448" t="str">
            <v>CS</v>
          </cell>
          <cell r="J1448" t="str">
            <v>PNIAG</v>
          </cell>
          <cell r="K1448" t="str">
            <v>1024</v>
          </cell>
          <cell r="L1448" t="str">
            <v>IA-Spencer</v>
          </cell>
          <cell r="M1448" t="str">
            <v>IA</v>
          </cell>
          <cell r="N1448" t="str">
            <v>3171</v>
          </cell>
          <cell r="O1448" t="str">
            <v>Service Technician (UN28)</v>
          </cell>
          <cell r="P1448" t="str">
            <v>28</v>
          </cell>
          <cell r="Q1448" t="str">
            <v>Nonexempt</v>
          </cell>
          <cell r="R1448" t="str">
            <v>1998-10-19</v>
          </cell>
          <cell r="S1448" t="str">
            <v/>
          </cell>
          <cell r="T1448" t="str">
            <v>1998-10-19</v>
          </cell>
        </row>
        <row r="1449">
          <cell r="A1449" t="str">
            <v>Lobb,Douglas R</v>
          </cell>
          <cell r="B1449" t="str">
            <v>010803</v>
          </cell>
          <cell r="C1449" t="str">
            <v>Full-Time</v>
          </cell>
          <cell r="D1449" t="str">
            <v>UCU</v>
          </cell>
          <cell r="E1449">
            <v>40</v>
          </cell>
          <cell r="F1449" t="str">
            <v>5771</v>
          </cell>
          <cell r="G1449" t="str">
            <v>NE Lincoln Region</v>
          </cell>
          <cell r="H1449" t="str">
            <v>USU</v>
          </cell>
          <cell r="I1449" t="str">
            <v>CS</v>
          </cell>
          <cell r="J1449" t="str">
            <v>PNNEG</v>
          </cell>
          <cell r="K1449" t="str">
            <v>1109</v>
          </cell>
          <cell r="L1449" t="str">
            <v>NE-Lincoln</v>
          </cell>
          <cell r="M1449" t="str">
            <v>NE</v>
          </cell>
          <cell r="N1449" t="str">
            <v>1604</v>
          </cell>
          <cell r="O1449" t="str">
            <v>Service Tech B (UN25)</v>
          </cell>
          <cell r="P1449" t="str">
            <v>25</v>
          </cell>
          <cell r="Q1449" t="str">
            <v>Nonexempt</v>
          </cell>
          <cell r="R1449" t="str">
            <v>2005-06-20</v>
          </cell>
          <cell r="S1449" t="str">
            <v/>
          </cell>
          <cell r="T1449" t="str">
            <v>2005-06-20</v>
          </cell>
        </row>
        <row r="1450">
          <cell r="A1450" t="str">
            <v>Loehr,Mike P</v>
          </cell>
          <cell r="B1450" t="str">
            <v>010736</v>
          </cell>
          <cell r="C1450" t="str">
            <v>Full-Time</v>
          </cell>
          <cell r="D1450" t="str">
            <v>UCU</v>
          </cell>
          <cell r="E1450">
            <v>40</v>
          </cell>
          <cell r="F1450" t="str">
            <v>1003</v>
          </cell>
          <cell r="G1450" t="str">
            <v>Sibley General</v>
          </cell>
          <cell r="H1450" t="str">
            <v>USU</v>
          </cell>
          <cell r="I1450" t="str">
            <v>PS</v>
          </cell>
          <cell r="J1450" t="str">
            <v>MPMOE</v>
          </cell>
          <cell r="K1450" t="str">
            <v>1095</v>
          </cell>
          <cell r="L1450" t="str">
            <v>MO-Sibley</v>
          </cell>
          <cell r="M1450" t="str">
            <v>MO</v>
          </cell>
          <cell r="N1450" t="str">
            <v>U342</v>
          </cell>
          <cell r="O1450" t="str">
            <v>Laborer after 6 mos</v>
          </cell>
          <cell r="P1450" t="str">
            <v>24</v>
          </cell>
          <cell r="Q1450" t="str">
            <v>Nonexempt</v>
          </cell>
          <cell r="R1450" t="str">
            <v>2005-04-04</v>
          </cell>
          <cell r="S1450" t="str">
            <v/>
          </cell>
          <cell r="T1450" t="str">
            <v>2005-04-04</v>
          </cell>
        </row>
        <row r="1451">
          <cell r="A1451" t="str">
            <v>Loftis,Donald L</v>
          </cell>
          <cell r="B1451" t="str">
            <v>000653</v>
          </cell>
          <cell r="C1451" t="str">
            <v>Full-Time</v>
          </cell>
          <cell r="D1451" t="str">
            <v>UCU</v>
          </cell>
          <cell r="E1451">
            <v>40</v>
          </cell>
          <cell r="F1451" t="str">
            <v>5022</v>
          </cell>
          <cell r="G1451" t="str">
            <v>Transmission Eng KS-General</v>
          </cell>
          <cell r="H1451" t="str">
            <v>USU</v>
          </cell>
          <cell r="I1451" t="str">
            <v>ES</v>
          </cell>
          <cell r="J1451" t="str">
            <v>WPKSE</v>
          </cell>
          <cell r="K1451" t="str">
            <v>1231</v>
          </cell>
          <cell r="L1451" t="str">
            <v>KS-Great Bend-Broadway</v>
          </cell>
          <cell r="M1451" t="str">
            <v>KS</v>
          </cell>
          <cell r="N1451" t="str">
            <v>1896</v>
          </cell>
          <cell r="O1451" t="str">
            <v>Engineer III</v>
          </cell>
          <cell r="P1451" t="str">
            <v>00</v>
          </cell>
          <cell r="Q1451" t="str">
            <v>Exempt</v>
          </cell>
          <cell r="R1451" t="str">
            <v>1985-09-16</v>
          </cell>
          <cell r="S1451" t="str">
            <v/>
          </cell>
          <cell r="T1451" t="str">
            <v>1985-09-16</v>
          </cell>
        </row>
        <row r="1452">
          <cell r="A1452" t="str">
            <v>Logan,Alan K</v>
          </cell>
          <cell r="B1452" t="str">
            <v>000676</v>
          </cell>
          <cell r="C1452" t="str">
            <v>Full-Time</v>
          </cell>
          <cell r="D1452" t="str">
            <v>UCU</v>
          </cell>
          <cell r="E1452">
            <v>40</v>
          </cell>
          <cell r="F1452" t="str">
            <v>6176</v>
          </cell>
          <cell r="G1452" t="str">
            <v>CO Elect Tech Svcs Mgr</v>
          </cell>
          <cell r="H1452" t="str">
            <v>USU</v>
          </cell>
          <cell r="I1452" t="str">
            <v>DE</v>
          </cell>
          <cell r="J1452" t="str">
            <v>WPCOE</v>
          </cell>
          <cell r="K1452" t="str">
            <v>1011</v>
          </cell>
          <cell r="L1452" t="str">
            <v>CO-Pueblo-S Victoria Ave</v>
          </cell>
          <cell r="M1452" t="str">
            <v>CO</v>
          </cell>
          <cell r="N1452" t="str">
            <v>2897</v>
          </cell>
          <cell r="O1452" t="str">
            <v>Dir Networks</v>
          </cell>
          <cell r="P1452" t="str">
            <v>00</v>
          </cell>
          <cell r="Q1452" t="str">
            <v>Exempt</v>
          </cell>
          <cell r="R1452" t="str">
            <v>1979-10-08</v>
          </cell>
          <cell r="S1452" t="str">
            <v/>
          </cell>
          <cell r="T1452" t="str">
            <v>1979-10-08</v>
          </cell>
        </row>
        <row r="1453">
          <cell r="A1453" t="str">
            <v>Logan,Travis J</v>
          </cell>
          <cell r="B1453" t="str">
            <v>010715</v>
          </cell>
          <cell r="C1453" t="str">
            <v>Full-Time</v>
          </cell>
          <cell r="D1453" t="str">
            <v>UCU</v>
          </cell>
          <cell r="E1453">
            <v>40</v>
          </cell>
          <cell r="F1453" t="str">
            <v>5383</v>
          </cell>
          <cell r="G1453" t="str">
            <v>Lawrence Gas Field Svcs</v>
          </cell>
          <cell r="H1453" t="str">
            <v>USU</v>
          </cell>
          <cell r="I1453" t="str">
            <v>OP</v>
          </cell>
          <cell r="J1453" t="str">
            <v>PNKSG</v>
          </cell>
          <cell r="K1453" t="str">
            <v>1234</v>
          </cell>
          <cell r="L1453" t="str">
            <v>KS-Lawrence-E 9th</v>
          </cell>
          <cell r="M1453" t="str">
            <v>KS</v>
          </cell>
          <cell r="N1453" t="str">
            <v>1720</v>
          </cell>
          <cell r="O1453" t="str">
            <v>Service Person Appli (UN11)</v>
          </cell>
          <cell r="P1453" t="str">
            <v>11</v>
          </cell>
          <cell r="Q1453" t="str">
            <v>Nonexempt</v>
          </cell>
          <cell r="R1453" t="str">
            <v>2005-02-28</v>
          </cell>
          <cell r="S1453" t="str">
            <v/>
          </cell>
          <cell r="T1453" t="str">
            <v>2005-02-28</v>
          </cell>
        </row>
        <row r="1454">
          <cell r="A1454" t="str">
            <v>Lokensgard,Matthew D</v>
          </cell>
          <cell r="B1454" t="str">
            <v>002285</v>
          </cell>
          <cell r="C1454" t="str">
            <v>Full-Time</v>
          </cell>
          <cell r="D1454" t="str">
            <v>UCU</v>
          </cell>
          <cell r="E1454">
            <v>40</v>
          </cell>
          <cell r="F1454" t="str">
            <v>5829</v>
          </cell>
          <cell r="G1454" t="str">
            <v>Rosemount CS</v>
          </cell>
          <cell r="H1454" t="str">
            <v>USU</v>
          </cell>
          <cell r="I1454" t="str">
            <v>CS</v>
          </cell>
          <cell r="J1454" t="str">
            <v>PNMNG</v>
          </cell>
          <cell r="K1454" t="str">
            <v>1069</v>
          </cell>
          <cell r="L1454" t="str">
            <v>MN-Rosemount</v>
          </cell>
          <cell r="M1454" t="str">
            <v>MN</v>
          </cell>
          <cell r="N1454" t="str">
            <v>1138</v>
          </cell>
          <cell r="O1454" t="str">
            <v>Appliance Repair Technician</v>
          </cell>
          <cell r="P1454" t="str">
            <v>00</v>
          </cell>
          <cell r="Q1454" t="str">
            <v>Nonexempt</v>
          </cell>
          <cell r="R1454" t="str">
            <v>1990-06-11</v>
          </cell>
          <cell r="S1454" t="str">
            <v/>
          </cell>
          <cell r="T1454" t="str">
            <v>1990-06-11</v>
          </cell>
        </row>
        <row r="1455">
          <cell r="A1455" t="str">
            <v>Lollar,Homer L</v>
          </cell>
          <cell r="B1455" t="str">
            <v>001066</v>
          </cell>
          <cell r="C1455" t="str">
            <v>Full-Time</v>
          </cell>
          <cell r="D1455" t="str">
            <v>UCU</v>
          </cell>
          <cell r="E1455">
            <v>40</v>
          </cell>
          <cell r="F1455" t="str">
            <v>5341</v>
          </cell>
          <cell r="G1455" t="str">
            <v>Henri/Lex/Rich Elec Ntwrk Ops</v>
          </cell>
          <cell r="H1455" t="str">
            <v>USU</v>
          </cell>
          <cell r="I1455" t="str">
            <v>OP</v>
          </cell>
          <cell r="J1455" t="str">
            <v>MPMOE</v>
          </cell>
          <cell r="K1455" t="str">
            <v>1080</v>
          </cell>
          <cell r="L1455" t="str">
            <v>MO-Henrietta</v>
          </cell>
          <cell r="M1455" t="str">
            <v>MO</v>
          </cell>
          <cell r="N1455" t="str">
            <v>U212</v>
          </cell>
          <cell r="O1455" t="str">
            <v>Comb Lineman Serviceman</v>
          </cell>
          <cell r="P1455" t="str">
            <v>24</v>
          </cell>
          <cell r="Q1455" t="str">
            <v>Nonexempt</v>
          </cell>
          <cell r="R1455" t="str">
            <v>1970-06-01</v>
          </cell>
          <cell r="S1455" t="str">
            <v/>
          </cell>
          <cell r="T1455" t="str">
            <v>1970-06-01</v>
          </cell>
        </row>
        <row r="1456">
          <cell r="A1456" t="str">
            <v>Long,Katherine L</v>
          </cell>
          <cell r="B1456" t="str">
            <v>001560</v>
          </cell>
          <cell r="C1456" t="str">
            <v>Full-Time</v>
          </cell>
          <cell r="D1456" t="str">
            <v>UCU</v>
          </cell>
          <cell r="E1456">
            <v>40</v>
          </cell>
          <cell r="F1456" t="str">
            <v>6109</v>
          </cell>
          <cell r="G1456" t="str">
            <v>Community Relations USU - KS</v>
          </cell>
          <cell r="H1456" t="str">
            <v>USU</v>
          </cell>
          <cell r="I1456" t="str">
            <v>CR</v>
          </cell>
          <cell r="J1456" t="str">
            <v>PNKSG</v>
          </cell>
          <cell r="K1456" t="str">
            <v>1039</v>
          </cell>
          <cell r="L1456" t="str">
            <v>KS-Lawrence-E 8th St</v>
          </cell>
          <cell r="M1456" t="str">
            <v>KS</v>
          </cell>
          <cell r="N1456" t="str">
            <v>3074</v>
          </cell>
          <cell r="O1456" t="str">
            <v>Mgr External Affairs</v>
          </cell>
          <cell r="P1456" t="str">
            <v>00</v>
          </cell>
          <cell r="Q1456" t="str">
            <v>Exempt</v>
          </cell>
          <cell r="R1456" t="str">
            <v>1982-01-01</v>
          </cell>
          <cell r="S1456" t="str">
            <v/>
          </cell>
          <cell r="T1456" t="str">
            <v>1982-01-01</v>
          </cell>
        </row>
        <row r="1457">
          <cell r="A1457" t="str">
            <v>Long,William E</v>
          </cell>
          <cell r="B1457" t="str">
            <v>007875</v>
          </cell>
          <cell r="C1457" t="str">
            <v>Full-Time</v>
          </cell>
          <cell r="D1457" t="str">
            <v>UCU</v>
          </cell>
          <cell r="E1457">
            <v>40</v>
          </cell>
          <cell r="F1457" t="str">
            <v>1042</v>
          </cell>
          <cell r="G1457" t="str">
            <v>Resource_Operations</v>
          </cell>
          <cell r="H1457" t="str">
            <v>USU</v>
          </cell>
          <cell r="I1457" t="str">
            <v>ER</v>
          </cell>
          <cell r="J1457" t="str">
            <v>NETCO</v>
          </cell>
          <cell r="K1457" t="str">
            <v>1000</v>
          </cell>
          <cell r="L1457" t="str">
            <v>MO-Raytown</v>
          </cell>
          <cell r="M1457" t="str">
            <v>MO</v>
          </cell>
          <cell r="N1457" t="str">
            <v>1812</v>
          </cell>
          <cell r="O1457" t="str">
            <v>Systems Operator Generation</v>
          </cell>
          <cell r="P1457" t="str">
            <v>00</v>
          </cell>
          <cell r="Q1457" t="str">
            <v>Exempt</v>
          </cell>
          <cell r="R1457" t="str">
            <v>1986-01-27</v>
          </cell>
          <cell r="S1457" t="str">
            <v>2005-11-07</v>
          </cell>
          <cell r="T1457" t="str">
            <v>1990-11-07</v>
          </cell>
        </row>
        <row r="1458">
          <cell r="A1458" t="str">
            <v>Longgrear,Kelly S</v>
          </cell>
          <cell r="B1458" t="str">
            <v>010024</v>
          </cell>
          <cell r="C1458" t="str">
            <v>Full-Time</v>
          </cell>
          <cell r="D1458" t="str">
            <v>UCU</v>
          </cell>
          <cell r="E1458">
            <v>40</v>
          </cell>
          <cell r="F1458" t="str">
            <v>5567</v>
          </cell>
          <cell r="G1458" t="str">
            <v>Procurement</v>
          </cell>
          <cell r="H1458" t="str">
            <v>USU</v>
          </cell>
          <cell r="I1458" t="str">
            <v>SM</v>
          </cell>
          <cell r="J1458" t="str">
            <v>NETCO</v>
          </cell>
          <cell r="K1458" t="str">
            <v>1082</v>
          </cell>
          <cell r="L1458" t="str">
            <v>MO-Kansas City-W Ninth</v>
          </cell>
          <cell r="M1458" t="str">
            <v>MO</v>
          </cell>
          <cell r="N1458" t="str">
            <v>2032</v>
          </cell>
          <cell r="O1458" t="str">
            <v>Lead Negotiator</v>
          </cell>
          <cell r="P1458" t="str">
            <v>00</v>
          </cell>
          <cell r="Q1458" t="str">
            <v>Exempt</v>
          </cell>
          <cell r="R1458" t="str">
            <v>1995-05-01</v>
          </cell>
          <cell r="S1458" t="str">
            <v>2003-02-24</v>
          </cell>
          <cell r="T1458" t="str">
            <v>2002-02-23</v>
          </cell>
        </row>
        <row r="1459">
          <cell r="A1459" t="str">
            <v>Longoria,Lee R</v>
          </cell>
          <cell r="B1459" t="str">
            <v>010793</v>
          </cell>
          <cell r="C1459" t="str">
            <v>Full-Time</v>
          </cell>
          <cell r="D1459" t="str">
            <v>UCU</v>
          </cell>
          <cell r="E1459">
            <v>40</v>
          </cell>
          <cell r="F1459" t="str">
            <v>5842</v>
          </cell>
          <cell r="G1459" t="str">
            <v>Cloquet</v>
          </cell>
          <cell r="H1459" t="str">
            <v>USU</v>
          </cell>
          <cell r="I1459" t="str">
            <v>CS</v>
          </cell>
          <cell r="J1459" t="str">
            <v>NMMNG</v>
          </cell>
          <cell r="K1459" t="str">
            <v>1062</v>
          </cell>
          <cell r="L1459" t="str">
            <v>MN-Grand Rapids</v>
          </cell>
          <cell r="M1459" t="str">
            <v>MN</v>
          </cell>
          <cell r="N1459" t="str">
            <v>1598</v>
          </cell>
          <cell r="O1459" t="str">
            <v>Service Tech Class 5 (UN26)</v>
          </cell>
          <cell r="P1459" t="str">
            <v>26</v>
          </cell>
          <cell r="Q1459" t="str">
            <v>Nonexempt</v>
          </cell>
          <cell r="R1459" t="str">
            <v>2005-06-06</v>
          </cell>
          <cell r="S1459" t="str">
            <v/>
          </cell>
          <cell r="T1459" t="str">
            <v>2005-06-06</v>
          </cell>
        </row>
        <row r="1460">
          <cell r="A1460" t="str">
            <v>Longsoldier,Myron L</v>
          </cell>
          <cell r="B1460" t="str">
            <v>001611</v>
          </cell>
          <cell r="C1460" t="str">
            <v>Full-Time</v>
          </cell>
          <cell r="D1460" t="str">
            <v>UCU</v>
          </cell>
          <cell r="E1460">
            <v>40</v>
          </cell>
          <cell r="F1460" t="str">
            <v>5771</v>
          </cell>
          <cell r="G1460" t="str">
            <v>NE Lincoln Region</v>
          </cell>
          <cell r="H1460" t="str">
            <v>USU</v>
          </cell>
          <cell r="I1460" t="str">
            <v>CS</v>
          </cell>
          <cell r="J1460" t="str">
            <v>PNNEG</v>
          </cell>
          <cell r="K1460" t="str">
            <v>1109</v>
          </cell>
          <cell r="L1460" t="str">
            <v>NE-Lincoln</v>
          </cell>
          <cell r="M1460" t="str">
            <v>NE</v>
          </cell>
          <cell r="N1460" t="str">
            <v>1603</v>
          </cell>
          <cell r="O1460" t="str">
            <v>Service Tech A (UN25)</v>
          </cell>
          <cell r="P1460" t="str">
            <v>25</v>
          </cell>
          <cell r="Q1460" t="str">
            <v>Nonexempt</v>
          </cell>
          <cell r="R1460" t="str">
            <v>1979-02-20</v>
          </cell>
          <cell r="S1460" t="str">
            <v/>
          </cell>
          <cell r="T1460" t="str">
            <v>1979-02-20</v>
          </cell>
        </row>
        <row r="1461">
          <cell r="A1461" t="str">
            <v>Loomis,Richard C</v>
          </cell>
          <cell r="B1461" t="str">
            <v>001835</v>
          </cell>
          <cell r="C1461" t="str">
            <v>Full-Time</v>
          </cell>
          <cell r="D1461" t="str">
            <v>UCU</v>
          </cell>
          <cell r="E1461">
            <v>40</v>
          </cell>
          <cell r="F1461" t="str">
            <v>6183</v>
          </cell>
          <cell r="G1461" t="str">
            <v>Headquarters - KS/CO Gas</v>
          </cell>
          <cell r="H1461" t="str">
            <v>USU</v>
          </cell>
          <cell r="I1461" t="str">
            <v>DG</v>
          </cell>
          <cell r="J1461" t="str">
            <v>NETCO</v>
          </cell>
          <cell r="K1461" t="str">
            <v>1234</v>
          </cell>
          <cell r="L1461" t="str">
            <v>KS-Lawrence-E 9th</v>
          </cell>
          <cell r="M1461" t="str">
            <v>KS</v>
          </cell>
          <cell r="N1461" t="str">
            <v>3037</v>
          </cell>
          <cell r="O1461" t="str">
            <v>Operating VP - Gas</v>
          </cell>
          <cell r="P1461" t="str">
            <v>00</v>
          </cell>
          <cell r="Q1461" t="str">
            <v>Exempt</v>
          </cell>
          <cell r="R1461" t="str">
            <v>1985-09-09</v>
          </cell>
          <cell r="S1461" t="str">
            <v/>
          </cell>
          <cell r="T1461" t="str">
            <v>1985-09-09</v>
          </cell>
        </row>
        <row r="1462">
          <cell r="A1462" t="str">
            <v>Loos,Randall S</v>
          </cell>
          <cell r="B1462" t="str">
            <v>001975</v>
          </cell>
          <cell r="C1462" t="str">
            <v>Full-Time</v>
          </cell>
          <cell r="D1462" t="str">
            <v>UCU</v>
          </cell>
          <cell r="E1462">
            <v>40</v>
          </cell>
          <cell r="F1462" t="str">
            <v>5771</v>
          </cell>
          <cell r="G1462" t="str">
            <v>NE Lincoln Region</v>
          </cell>
          <cell r="H1462" t="str">
            <v>USU</v>
          </cell>
          <cell r="I1462" t="str">
            <v>CS</v>
          </cell>
          <cell r="J1462" t="str">
            <v>PNNEG</v>
          </cell>
          <cell r="K1462" t="str">
            <v>1109</v>
          </cell>
          <cell r="L1462" t="str">
            <v>NE-Lincoln</v>
          </cell>
          <cell r="M1462" t="str">
            <v>NE</v>
          </cell>
          <cell r="N1462" t="str">
            <v>1602</v>
          </cell>
          <cell r="O1462" t="str">
            <v>Spec Service Tech (UN25)</v>
          </cell>
          <cell r="P1462" t="str">
            <v>25</v>
          </cell>
          <cell r="Q1462" t="str">
            <v>Nonexempt</v>
          </cell>
          <cell r="R1462" t="str">
            <v>1994-02-01</v>
          </cell>
          <cell r="S1462" t="str">
            <v/>
          </cell>
          <cell r="T1462" t="str">
            <v>1973-03-29</v>
          </cell>
        </row>
        <row r="1463">
          <cell r="A1463" t="str">
            <v>Loos,Roger L</v>
          </cell>
          <cell r="B1463" t="str">
            <v>001819</v>
          </cell>
          <cell r="C1463" t="str">
            <v>Full-Time</v>
          </cell>
          <cell r="D1463" t="str">
            <v>UCU</v>
          </cell>
          <cell r="E1463">
            <v>40</v>
          </cell>
          <cell r="F1463" t="str">
            <v>5773</v>
          </cell>
          <cell r="G1463" t="str">
            <v>NE Cath Prot &amp; Measurement</v>
          </cell>
          <cell r="H1463" t="str">
            <v>USU</v>
          </cell>
          <cell r="I1463" t="str">
            <v>CS</v>
          </cell>
          <cell r="J1463" t="str">
            <v>PNNEG</v>
          </cell>
          <cell r="K1463" t="str">
            <v>1109</v>
          </cell>
          <cell r="L1463" t="str">
            <v>NE-Lincoln</v>
          </cell>
          <cell r="M1463" t="str">
            <v>NE</v>
          </cell>
          <cell r="N1463" t="str">
            <v>1616</v>
          </cell>
          <cell r="O1463" t="str">
            <v>Spec C LD Tech (UN25)</v>
          </cell>
          <cell r="P1463" t="str">
            <v>25</v>
          </cell>
          <cell r="Q1463" t="str">
            <v>Nonexempt</v>
          </cell>
          <cell r="R1463" t="str">
            <v>1972-04-17</v>
          </cell>
          <cell r="S1463" t="str">
            <v/>
          </cell>
          <cell r="T1463" t="str">
            <v>1972-04-17</v>
          </cell>
        </row>
        <row r="1464">
          <cell r="A1464" t="str">
            <v>Lopez Jr,Andrew</v>
          </cell>
          <cell r="B1464" t="str">
            <v>000400</v>
          </cell>
          <cell r="C1464" t="str">
            <v>Full-Time</v>
          </cell>
          <cell r="D1464" t="str">
            <v>UCU</v>
          </cell>
          <cell r="E1464">
            <v>40</v>
          </cell>
          <cell r="F1464" t="str">
            <v>5303</v>
          </cell>
          <cell r="G1464" t="str">
            <v>Pueblo Network Ops</v>
          </cell>
          <cell r="H1464" t="str">
            <v>USU</v>
          </cell>
          <cell r="I1464" t="str">
            <v>OP</v>
          </cell>
          <cell r="J1464" t="str">
            <v>WPCOE</v>
          </cell>
          <cell r="K1464" t="str">
            <v>1011</v>
          </cell>
          <cell r="L1464" t="str">
            <v>CO-Pueblo-S Victoria Ave</v>
          </cell>
          <cell r="M1464" t="str">
            <v>CO</v>
          </cell>
          <cell r="N1464" t="str">
            <v>1674</v>
          </cell>
          <cell r="O1464" t="str">
            <v>Estimator (UN21)</v>
          </cell>
          <cell r="P1464" t="str">
            <v>21</v>
          </cell>
          <cell r="Q1464" t="str">
            <v>Nonexempt</v>
          </cell>
          <cell r="R1464" t="str">
            <v>1976-06-07</v>
          </cell>
          <cell r="S1464" t="str">
            <v/>
          </cell>
          <cell r="T1464" t="str">
            <v>1976-06-07</v>
          </cell>
        </row>
        <row r="1465">
          <cell r="A1465" t="str">
            <v>Lopez,Cassie M</v>
          </cell>
          <cell r="B1465" t="str">
            <v>010890</v>
          </cell>
          <cell r="C1465" t="str">
            <v>Full-Time</v>
          </cell>
          <cell r="D1465" t="str">
            <v>UCU</v>
          </cell>
          <cell r="E1465">
            <v>40</v>
          </cell>
          <cell r="F1465" t="str">
            <v>5702</v>
          </cell>
          <cell r="G1465" t="str">
            <v>Customer Srv Ctr-Raytown</v>
          </cell>
          <cell r="H1465" t="str">
            <v>USU</v>
          </cell>
          <cell r="I1465" t="str">
            <v>CH</v>
          </cell>
          <cell r="J1465" t="str">
            <v>NETCO</v>
          </cell>
          <cell r="K1465" t="str">
            <v>1000</v>
          </cell>
          <cell r="L1465" t="str">
            <v>MO-Raytown</v>
          </cell>
          <cell r="M1465" t="str">
            <v>MO</v>
          </cell>
          <cell r="N1465" t="str">
            <v>1047</v>
          </cell>
          <cell r="O1465" t="str">
            <v>Customer Service Associate CC</v>
          </cell>
          <cell r="P1465" t="str">
            <v>00</v>
          </cell>
          <cell r="Q1465" t="str">
            <v>Nonexempt</v>
          </cell>
          <cell r="R1465" t="str">
            <v>2005-09-19</v>
          </cell>
          <cell r="S1465" t="str">
            <v/>
          </cell>
          <cell r="T1465" t="str">
            <v>2005-09-19</v>
          </cell>
        </row>
        <row r="1466">
          <cell r="A1466" t="str">
            <v>Lopez,Donald P</v>
          </cell>
          <cell r="B1466" t="str">
            <v>000782</v>
          </cell>
          <cell r="C1466" t="str">
            <v>Full-Time</v>
          </cell>
          <cell r="D1466" t="str">
            <v>UCU</v>
          </cell>
          <cell r="E1466">
            <v>40</v>
          </cell>
          <cell r="F1466" t="str">
            <v>1003</v>
          </cell>
          <cell r="G1466" t="str">
            <v>Sibley General</v>
          </cell>
          <cell r="H1466" t="str">
            <v>USU</v>
          </cell>
          <cell r="I1466" t="str">
            <v>PS</v>
          </cell>
          <cell r="J1466" t="str">
            <v>MPMOE</v>
          </cell>
          <cell r="K1466" t="str">
            <v>1095</v>
          </cell>
          <cell r="L1466" t="str">
            <v>MO-Sibley</v>
          </cell>
          <cell r="M1466" t="str">
            <v>MO</v>
          </cell>
          <cell r="N1466" t="str">
            <v>1786</v>
          </cell>
          <cell r="O1466" t="str">
            <v>Operations Supervisor - Plant</v>
          </cell>
          <cell r="P1466" t="str">
            <v>00</v>
          </cell>
          <cell r="Q1466" t="str">
            <v>Exempt</v>
          </cell>
          <cell r="R1466" t="str">
            <v>1985-09-30</v>
          </cell>
          <cell r="S1466" t="str">
            <v/>
          </cell>
          <cell r="T1466" t="str">
            <v>1985-09-30</v>
          </cell>
        </row>
        <row r="1467">
          <cell r="A1467" t="str">
            <v>Lopez,Maria E</v>
          </cell>
          <cell r="B1467" t="str">
            <v>010471</v>
          </cell>
          <cell r="C1467" t="str">
            <v>Full-Time</v>
          </cell>
          <cell r="D1467" t="str">
            <v>UCU</v>
          </cell>
          <cell r="E1467">
            <v>40</v>
          </cell>
          <cell r="F1467" t="str">
            <v>5726</v>
          </cell>
          <cell r="G1467" t="str">
            <v>Customer Account Correspondenc</v>
          </cell>
          <cell r="H1467" t="str">
            <v>USU</v>
          </cell>
          <cell r="I1467" t="str">
            <v>CI</v>
          </cell>
          <cell r="J1467" t="str">
            <v>NETCO</v>
          </cell>
          <cell r="K1467" t="str">
            <v>1000</v>
          </cell>
          <cell r="L1467" t="str">
            <v>MO-Raytown</v>
          </cell>
          <cell r="M1467" t="str">
            <v>MO</v>
          </cell>
          <cell r="N1467" t="str">
            <v>1067</v>
          </cell>
          <cell r="O1467" t="str">
            <v>Assoc Cust Svc Acct Svcs I</v>
          </cell>
          <cell r="P1467" t="str">
            <v>00</v>
          </cell>
          <cell r="Q1467" t="str">
            <v>Nonexempt</v>
          </cell>
          <cell r="R1467" t="str">
            <v>2004-06-21</v>
          </cell>
          <cell r="S1467" t="str">
            <v/>
          </cell>
          <cell r="T1467" t="str">
            <v>2004-06-21</v>
          </cell>
        </row>
        <row r="1468">
          <cell r="A1468" t="str">
            <v>Lord,John L</v>
          </cell>
          <cell r="B1468" t="str">
            <v>002199</v>
          </cell>
          <cell r="C1468" t="str">
            <v>Full-Time</v>
          </cell>
          <cell r="D1468" t="str">
            <v>UCU</v>
          </cell>
          <cell r="E1468">
            <v>40</v>
          </cell>
          <cell r="F1468" t="str">
            <v>5716</v>
          </cell>
          <cell r="G1468" t="str">
            <v>Field Resources Center-Raytown</v>
          </cell>
          <cell r="H1468" t="str">
            <v>USU</v>
          </cell>
          <cell r="I1468" t="str">
            <v>FR</v>
          </cell>
          <cell r="J1468" t="str">
            <v>NETCO</v>
          </cell>
          <cell r="K1468" t="str">
            <v>1000</v>
          </cell>
          <cell r="L1468" t="str">
            <v>MO-Raytown</v>
          </cell>
          <cell r="M1468" t="str">
            <v>MO</v>
          </cell>
          <cell r="N1468" t="str">
            <v>2955</v>
          </cell>
          <cell r="O1468" t="str">
            <v>Field Resource Associate</v>
          </cell>
          <cell r="P1468" t="str">
            <v>00</v>
          </cell>
          <cell r="Q1468" t="str">
            <v>Nonexempt</v>
          </cell>
          <cell r="R1468" t="str">
            <v>1998-06-22</v>
          </cell>
          <cell r="S1468" t="str">
            <v/>
          </cell>
          <cell r="T1468" t="str">
            <v>1998-06-22</v>
          </cell>
        </row>
        <row r="1469">
          <cell r="A1469" t="str">
            <v>Lorenzen,Robert D</v>
          </cell>
          <cell r="B1469" t="str">
            <v>011063</v>
          </cell>
          <cell r="C1469" t="str">
            <v>Full-Time</v>
          </cell>
          <cell r="D1469" t="str">
            <v>UCU</v>
          </cell>
          <cell r="E1469">
            <v>40</v>
          </cell>
          <cell r="F1469" t="str">
            <v>5354</v>
          </cell>
          <cell r="G1469" t="str">
            <v>St Joseph 1 Elec Network Ops</v>
          </cell>
          <cell r="H1469" t="str">
            <v>USU</v>
          </cell>
          <cell r="I1469" t="str">
            <v>OP</v>
          </cell>
          <cell r="J1469" t="str">
            <v>SJMOE</v>
          </cell>
          <cell r="K1469" t="str">
            <v>1278</v>
          </cell>
          <cell r="L1469" t="str">
            <v>MO-St Joseph - Atchison</v>
          </cell>
          <cell r="M1469" t="str">
            <v>MO</v>
          </cell>
          <cell r="N1469" t="str">
            <v>S1017</v>
          </cell>
          <cell r="O1469" t="str">
            <v>Lineman Apprentice Grade 3</v>
          </cell>
          <cell r="P1469" t="str">
            <v>13</v>
          </cell>
          <cell r="Q1469" t="str">
            <v>Nonexempt</v>
          </cell>
          <cell r="R1469" t="str">
            <v>2006-05-22</v>
          </cell>
          <cell r="S1469" t="str">
            <v/>
          </cell>
          <cell r="T1469" t="str">
            <v>2006-05-22</v>
          </cell>
        </row>
        <row r="1470">
          <cell r="A1470" t="str">
            <v>Loseman,Peggy A</v>
          </cell>
          <cell r="B1470" t="str">
            <v>002289</v>
          </cell>
          <cell r="C1470" t="str">
            <v>Full-Time</v>
          </cell>
          <cell r="D1470" t="str">
            <v>UCU</v>
          </cell>
          <cell r="E1470">
            <v>40</v>
          </cell>
          <cell r="F1470" t="str">
            <v>5701</v>
          </cell>
          <cell r="G1470" t="str">
            <v>Cust Service Center-Lincoln</v>
          </cell>
          <cell r="H1470" t="str">
            <v>USU</v>
          </cell>
          <cell r="I1470" t="str">
            <v>CH</v>
          </cell>
          <cell r="J1470" t="str">
            <v>NETCO</v>
          </cell>
          <cell r="K1470" t="str">
            <v>1109</v>
          </cell>
          <cell r="L1470" t="str">
            <v>NE-Lincoln</v>
          </cell>
          <cell r="M1470" t="str">
            <v>NE</v>
          </cell>
          <cell r="N1470" t="str">
            <v>1046</v>
          </cell>
          <cell r="O1470" t="str">
            <v>Supv Customer Service Ctr</v>
          </cell>
          <cell r="P1470" t="str">
            <v>00</v>
          </cell>
          <cell r="Q1470" t="str">
            <v>Exempt</v>
          </cell>
          <cell r="R1470" t="str">
            <v>1993-11-01</v>
          </cell>
          <cell r="S1470" t="str">
            <v/>
          </cell>
          <cell r="T1470" t="str">
            <v>1993-11-01</v>
          </cell>
        </row>
        <row r="1471">
          <cell r="A1471" t="str">
            <v>Loudermilk,Phyllis</v>
          </cell>
          <cell r="B1471" t="str">
            <v>003541</v>
          </cell>
          <cell r="C1471" t="str">
            <v>Full-Time</v>
          </cell>
          <cell r="D1471" t="str">
            <v>UCU</v>
          </cell>
          <cell r="E1471">
            <v>40</v>
          </cell>
          <cell r="F1471" t="str">
            <v>5344</v>
          </cell>
          <cell r="G1471" t="str">
            <v>Warrensburg Elec Network Ops</v>
          </cell>
          <cell r="H1471" t="str">
            <v>USU</v>
          </cell>
          <cell r="I1471" t="str">
            <v>OP</v>
          </cell>
          <cell r="J1471" t="str">
            <v>MPMOE</v>
          </cell>
          <cell r="K1471" t="str">
            <v>1097</v>
          </cell>
          <cell r="L1471" t="str">
            <v>MO-Warrensburg</v>
          </cell>
          <cell r="M1471" t="str">
            <v>MO</v>
          </cell>
          <cell r="N1471" t="str">
            <v>3087</v>
          </cell>
          <cell r="O1471" t="str">
            <v>Operations Supv Field</v>
          </cell>
          <cell r="P1471" t="str">
            <v>00</v>
          </cell>
          <cell r="Q1471" t="str">
            <v>Exempt</v>
          </cell>
          <cell r="R1471" t="str">
            <v>1984-01-02</v>
          </cell>
          <cell r="S1471" t="str">
            <v/>
          </cell>
          <cell r="T1471" t="str">
            <v>1984-01-02</v>
          </cell>
        </row>
        <row r="1472">
          <cell r="A1472" t="str">
            <v>Loulos,Shelly R</v>
          </cell>
          <cell r="B1472" t="str">
            <v>003774</v>
          </cell>
          <cell r="C1472" t="str">
            <v>Full-Time</v>
          </cell>
          <cell r="D1472" t="str">
            <v>UCU</v>
          </cell>
          <cell r="E1472">
            <v>40</v>
          </cell>
          <cell r="F1472" t="str">
            <v>6327</v>
          </cell>
          <cell r="G1472" t="str">
            <v>HR Networks</v>
          </cell>
          <cell r="H1472" t="str">
            <v>USU</v>
          </cell>
          <cell r="I1472" t="str">
            <v>HR</v>
          </cell>
          <cell r="J1472" t="str">
            <v>NETCO</v>
          </cell>
          <cell r="K1472" t="str">
            <v>1000</v>
          </cell>
          <cell r="L1472" t="str">
            <v>MO-Raytown</v>
          </cell>
          <cell r="M1472" t="str">
            <v>MO</v>
          </cell>
          <cell r="N1472" t="str">
            <v>3203</v>
          </cell>
          <cell r="O1472" t="str">
            <v>Sr HR Representative</v>
          </cell>
          <cell r="P1472" t="str">
            <v>00</v>
          </cell>
          <cell r="Q1472" t="str">
            <v>Exempt</v>
          </cell>
          <cell r="R1472" t="str">
            <v>1996-09-04</v>
          </cell>
          <cell r="S1472" t="str">
            <v/>
          </cell>
          <cell r="T1472" t="str">
            <v>1996-09-04</v>
          </cell>
        </row>
        <row r="1473">
          <cell r="A1473" t="str">
            <v>Love,Steven J</v>
          </cell>
          <cell r="B1473" t="str">
            <v>001677</v>
          </cell>
          <cell r="C1473" t="str">
            <v>Full-Time</v>
          </cell>
          <cell r="D1473" t="str">
            <v>UCU</v>
          </cell>
          <cell r="E1473">
            <v>40</v>
          </cell>
          <cell r="F1473" t="str">
            <v>5066</v>
          </cell>
          <cell r="G1473" t="str">
            <v>Gas Transmission Ops-KS</v>
          </cell>
          <cell r="H1473" t="str">
            <v>USU</v>
          </cell>
          <cell r="I1473" t="str">
            <v>TO</v>
          </cell>
          <cell r="J1473" t="str">
            <v>PNKSG</v>
          </cell>
          <cell r="K1473" t="str">
            <v>1048</v>
          </cell>
          <cell r="L1473" t="str">
            <v>KS-Wichita-S Hoover</v>
          </cell>
          <cell r="M1473" t="str">
            <v>KS</v>
          </cell>
          <cell r="N1473" t="str">
            <v>1903</v>
          </cell>
          <cell r="O1473" t="str">
            <v>Operations Technician TS</v>
          </cell>
          <cell r="P1473" t="str">
            <v>00</v>
          </cell>
          <cell r="Q1473" t="str">
            <v>Nonexempt</v>
          </cell>
          <cell r="R1473" t="str">
            <v>1978-11-14</v>
          </cell>
          <cell r="S1473" t="str">
            <v/>
          </cell>
          <cell r="T1473" t="str">
            <v>1978-11-14</v>
          </cell>
        </row>
        <row r="1474">
          <cell r="A1474" t="str">
            <v>Lovell,Craig A</v>
          </cell>
          <cell r="B1474" t="str">
            <v>000764</v>
          </cell>
          <cell r="C1474" t="str">
            <v>Full-Time</v>
          </cell>
          <cell r="D1474" t="str">
            <v>UCU</v>
          </cell>
          <cell r="E1474">
            <v>40</v>
          </cell>
          <cell r="F1474" t="str">
            <v>5342</v>
          </cell>
          <cell r="G1474" t="str">
            <v>Trenton Elec Network Ops</v>
          </cell>
          <cell r="H1474" t="str">
            <v>USU</v>
          </cell>
          <cell r="I1474" t="str">
            <v>OP</v>
          </cell>
          <cell r="J1474" t="str">
            <v>MPMOE</v>
          </cell>
          <cell r="K1474" t="str">
            <v>1096</v>
          </cell>
          <cell r="L1474" t="str">
            <v>MO-Trenton</v>
          </cell>
          <cell r="M1474" t="str">
            <v>MO</v>
          </cell>
          <cell r="N1474" t="str">
            <v>U208</v>
          </cell>
          <cell r="O1474" t="str">
            <v>Journeyman Lineman</v>
          </cell>
          <cell r="P1474" t="str">
            <v>24</v>
          </cell>
          <cell r="Q1474" t="str">
            <v>Nonexempt</v>
          </cell>
          <cell r="R1474" t="str">
            <v>1990-08-01</v>
          </cell>
          <cell r="S1474" t="str">
            <v/>
          </cell>
          <cell r="T1474" t="str">
            <v>1990-08-01</v>
          </cell>
        </row>
        <row r="1475">
          <cell r="A1475" t="str">
            <v>Lovell,Julie L</v>
          </cell>
          <cell r="B1475" t="str">
            <v>000368</v>
          </cell>
          <cell r="C1475" t="str">
            <v>Full-Time</v>
          </cell>
          <cell r="D1475" t="str">
            <v>UCU</v>
          </cell>
          <cell r="E1475">
            <v>40</v>
          </cell>
          <cell r="F1475" t="str">
            <v>5869</v>
          </cell>
          <cell r="G1475" t="str">
            <v>Customer Support</v>
          </cell>
          <cell r="H1475" t="str">
            <v>USU</v>
          </cell>
          <cell r="I1475" t="str">
            <v>CS</v>
          </cell>
          <cell r="J1475" t="str">
            <v>WPCOE</v>
          </cell>
          <cell r="K1475" t="str">
            <v>1011</v>
          </cell>
          <cell r="L1475" t="str">
            <v>CO-Pueblo-S Victoria Ave</v>
          </cell>
          <cell r="M1475" t="str">
            <v>CO</v>
          </cell>
          <cell r="N1475" t="str">
            <v>1664</v>
          </cell>
          <cell r="O1475" t="str">
            <v>Customer Service Assoc (UN21)</v>
          </cell>
          <cell r="P1475" t="str">
            <v>21</v>
          </cell>
          <cell r="Q1475" t="str">
            <v>Nonexempt</v>
          </cell>
          <cell r="R1475" t="str">
            <v>1978-04-24</v>
          </cell>
          <cell r="S1475" t="str">
            <v/>
          </cell>
          <cell r="T1475" t="str">
            <v>1978-04-24</v>
          </cell>
        </row>
        <row r="1476">
          <cell r="A1476" t="str">
            <v>Lowe,John T</v>
          </cell>
          <cell r="B1476" t="str">
            <v>000803</v>
          </cell>
          <cell r="C1476" t="str">
            <v>Full-Time</v>
          </cell>
          <cell r="D1476" t="str">
            <v>UCU</v>
          </cell>
          <cell r="E1476">
            <v>40</v>
          </cell>
          <cell r="F1476" t="str">
            <v>5369</v>
          </cell>
          <cell r="G1476" t="str">
            <v>MO Electric Measurement</v>
          </cell>
          <cell r="H1476" t="str">
            <v>USU</v>
          </cell>
          <cell r="I1476" t="str">
            <v>OP</v>
          </cell>
          <cell r="J1476" t="str">
            <v>MPMOE</v>
          </cell>
          <cell r="K1476" t="str">
            <v>1085</v>
          </cell>
          <cell r="L1476" t="str">
            <v>MO-Lee's Summit-SE Hamblen Rd</v>
          </cell>
          <cell r="M1476" t="str">
            <v>MO</v>
          </cell>
          <cell r="N1476" t="str">
            <v>U255</v>
          </cell>
          <cell r="O1476" t="str">
            <v>Primary Meterman Field</v>
          </cell>
          <cell r="P1476" t="str">
            <v>24</v>
          </cell>
          <cell r="Q1476" t="str">
            <v>Nonexempt</v>
          </cell>
          <cell r="R1476" t="str">
            <v>1972-10-24</v>
          </cell>
          <cell r="S1476" t="str">
            <v/>
          </cell>
          <cell r="T1476" t="str">
            <v>1972-10-24</v>
          </cell>
        </row>
        <row r="1477">
          <cell r="A1477" t="str">
            <v>Lowery,David A</v>
          </cell>
          <cell r="B1477" t="str">
            <v>000550</v>
          </cell>
          <cell r="C1477" t="str">
            <v>Full-Time</v>
          </cell>
          <cell r="D1477" t="str">
            <v>UCU</v>
          </cell>
          <cell r="E1477">
            <v>40</v>
          </cell>
          <cell r="F1477" t="str">
            <v>5313</v>
          </cell>
          <cell r="G1477" t="str">
            <v>Southwest KS Elec Network Ops</v>
          </cell>
          <cell r="H1477" t="str">
            <v>USU</v>
          </cell>
          <cell r="I1477" t="str">
            <v>OP</v>
          </cell>
          <cell r="J1477" t="str">
            <v>WPKSE</v>
          </cell>
          <cell r="K1477" t="str">
            <v>1272</v>
          </cell>
          <cell r="L1477" t="str">
            <v>KS-Dodge City-W Frontview</v>
          </cell>
          <cell r="M1477" t="str">
            <v>KS</v>
          </cell>
          <cell r="N1477" t="str">
            <v>1704</v>
          </cell>
          <cell r="O1477" t="str">
            <v>Journeyman Lineman (UN22)</v>
          </cell>
          <cell r="P1477" t="str">
            <v>22</v>
          </cell>
          <cell r="Q1477" t="str">
            <v>Nonexempt</v>
          </cell>
          <cell r="R1477" t="str">
            <v>1979-05-29</v>
          </cell>
          <cell r="S1477" t="str">
            <v/>
          </cell>
          <cell r="T1477" t="str">
            <v>1979-05-29</v>
          </cell>
        </row>
        <row r="1478">
          <cell r="A1478" t="str">
            <v>Lowery,Thomas E</v>
          </cell>
          <cell r="B1478" t="str">
            <v>000678</v>
          </cell>
          <cell r="C1478" t="str">
            <v>Full-Time</v>
          </cell>
          <cell r="D1478" t="str">
            <v>UCU</v>
          </cell>
          <cell r="E1478">
            <v>40</v>
          </cell>
          <cell r="F1478" t="str">
            <v>5313</v>
          </cell>
          <cell r="G1478" t="str">
            <v>Southwest KS Elec Network Ops</v>
          </cell>
          <cell r="H1478" t="str">
            <v>USU</v>
          </cell>
          <cell r="I1478" t="str">
            <v>OP</v>
          </cell>
          <cell r="J1478" t="str">
            <v>WPKSE</v>
          </cell>
          <cell r="K1478" t="str">
            <v>1272</v>
          </cell>
          <cell r="L1478" t="str">
            <v>KS-Dodge City-W Frontview</v>
          </cell>
          <cell r="M1478" t="str">
            <v>KS</v>
          </cell>
          <cell r="N1478" t="str">
            <v>3086</v>
          </cell>
          <cell r="O1478" t="str">
            <v>Operations Mgr</v>
          </cell>
          <cell r="P1478" t="str">
            <v>00</v>
          </cell>
          <cell r="Q1478" t="str">
            <v>Exempt</v>
          </cell>
          <cell r="R1478" t="str">
            <v>1973-11-12</v>
          </cell>
          <cell r="S1478" t="str">
            <v/>
          </cell>
          <cell r="T1478" t="str">
            <v>1973-11-12</v>
          </cell>
        </row>
        <row r="1479">
          <cell r="A1479" t="str">
            <v>Lowndes,Carol A</v>
          </cell>
          <cell r="B1479" t="str">
            <v>002952</v>
          </cell>
          <cell r="C1479" t="str">
            <v>Full-Time</v>
          </cell>
          <cell r="D1479" t="str">
            <v>UCU</v>
          </cell>
          <cell r="E1479">
            <v>40</v>
          </cell>
          <cell r="F1479" t="str">
            <v>6311</v>
          </cell>
          <cell r="G1479" t="str">
            <v>Financial Mgmt-AQN State Supp</v>
          </cell>
          <cell r="H1479" t="str">
            <v>USU</v>
          </cell>
          <cell r="I1479" t="str">
            <v>AT</v>
          </cell>
          <cell r="J1479" t="str">
            <v>NETCO</v>
          </cell>
          <cell r="K1479" t="str">
            <v>1000</v>
          </cell>
          <cell r="L1479" t="str">
            <v>MO-Raytown</v>
          </cell>
          <cell r="M1479" t="str">
            <v>MO</v>
          </cell>
          <cell r="N1479" t="str">
            <v>2223</v>
          </cell>
          <cell r="O1479" t="str">
            <v>Dir Accounting Finance</v>
          </cell>
          <cell r="P1479" t="str">
            <v>00</v>
          </cell>
          <cell r="Q1479" t="str">
            <v>Exempt</v>
          </cell>
          <cell r="R1479" t="str">
            <v>1985-11-01</v>
          </cell>
          <cell r="S1479" t="str">
            <v/>
          </cell>
          <cell r="T1479" t="str">
            <v>1985-11-01</v>
          </cell>
        </row>
        <row r="1480">
          <cell r="A1480" t="str">
            <v>Lowsley,Thomas O</v>
          </cell>
          <cell r="B1480" t="str">
            <v>003832</v>
          </cell>
          <cell r="C1480" t="str">
            <v>Full-Time</v>
          </cell>
          <cell r="D1480" t="str">
            <v>UCU</v>
          </cell>
          <cell r="E1480">
            <v>40</v>
          </cell>
          <cell r="F1480" t="str">
            <v>4153</v>
          </cell>
          <cell r="G1480" t="str">
            <v>Commodity Risk Management</v>
          </cell>
          <cell r="H1480" t="str">
            <v>ESF</v>
          </cell>
          <cell r="I1480" t="str">
            <v>CP</v>
          </cell>
          <cell r="J1480" t="str">
            <v>AQLCP</v>
          </cell>
          <cell r="K1480" t="str">
            <v>1000</v>
          </cell>
          <cell r="L1480" t="str">
            <v>MO-Raytown</v>
          </cell>
          <cell r="M1480" t="str">
            <v>MO</v>
          </cell>
          <cell r="N1480" t="str">
            <v>3046</v>
          </cell>
          <cell r="O1480" t="str">
            <v>Dir Risk Management</v>
          </cell>
          <cell r="P1480" t="str">
            <v>00</v>
          </cell>
          <cell r="Q1480" t="str">
            <v>Exempt</v>
          </cell>
          <cell r="R1480" t="str">
            <v>1997-08-11</v>
          </cell>
          <cell r="S1480" t="str">
            <v/>
          </cell>
          <cell r="T1480" t="str">
            <v>1997-08-11</v>
          </cell>
        </row>
        <row r="1481">
          <cell r="A1481" t="str">
            <v>Loya,Thomas A</v>
          </cell>
          <cell r="B1481" t="str">
            <v>009793</v>
          </cell>
          <cell r="C1481" t="str">
            <v>Full-Time</v>
          </cell>
          <cell r="D1481" t="str">
            <v>UCU</v>
          </cell>
          <cell r="E1481">
            <v>40</v>
          </cell>
          <cell r="F1481" t="str">
            <v>6397</v>
          </cell>
          <cell r="G1481" t="str">
            <v>IT Call Cntr/Networks Telecom</v>
          </cell>
          <cell r="H1481" t="str">
            <v>USU</v>
          </cell>
          <cell r="I1481" t="str">
            <v>IT</v>
          </cell>
          <cell r="J1481" t="str">
            <v>NETCO</v>
          </cell>
          <cell r="K1481" t="str">
            <v>1082</v>
          </cell>
          <cell r="L1481" t="str">
            <v>MO-Kansas City-W Ninth</v>
          </cell>
          <cell r="M1481" t="str">
            <v>MO</v>
          </cell>
          <cell r="N1481" t="str">
            <v>1463</v>
          </cell>
          <cell r="O1481" t="str">
            <v>Sr Tech Communications Analyst</v>
          </cell>
          <cell r="P1481" t="str">
            <v>00</v>
          </cell>
          <cell r="Q1481" t="str">
            <v>Exempt</v>
          </cell>
          <cell r="R1481" t="str">
            <v>2002-07-01</v>
          </cell>
          <cell r="S1481" t="str">
            <v/>
          </cell>
          <cell r="T1481" t="str">
            <v>2002-07-01</v>
          </cell>
        </row>
        <row r="1482">
          <cell r="A1482" t="str">
            <v>Lozano,Joseph J</v>
          </cell>
          <cell r="B1482" t="str">
            <v>000394</v>
          </cell>
          <cell r="C1482" t="str">
            <v>Full-Time</v>
          </cell>
          <cell r="D1482" t="str">
            <v>UCU</v>
          </cell>
          <cell r="E1482">
            <v>40</v>
          </cell>
          <cell r="F1482" t="str">
            <v>5306</v>
          </cell>
          <cell r="G1482" t="str">
            <v>Canon City Elec Network Ops</v>
          </cell>
          <cell r="H1482" t="str">
            <v>USU</v>
          </cell>
          <cell r="I1482" t="str">
            <v>OP</v>
          </cell>
          <cell r="J1482" t="str">
            <v>WPCOE</v>
          </cell>
          <cell r="K1482" t="str">
            <v>1004</v>
          </cell>
          <cell r="L1482" t="str">
            <v>CO-Canon City-Utility Dr</v>
          </cell>
          <cell r="M1482" t="str">
            <v>CO</v>
          </cell>
          <cell r="N1482" t="str">
            <v>1667</v>
          </cell>
          <cell r="O1482" t="str">
            <v>Field Representative (UN21)</v>
          </cell>
          <cell r="P1482" t="str">
            <v>21</v>
          </cell>
          <cell r="Q1482" t="str">
            <v>Nonexempt</v>
          </cell>
          <cell r="R1482" t="str">
            <v>1979-05-08</v>
          </cell>
          <cell r="S1482" t="str">
            <v/>
          </cell>
          <cell r="T1482" t="str">
            <v>1979-05-08</v>
          </cell>
        </row>
        <row r="1483">
          <cell r="A1483" t="str">
            <v>Lubbers,Lawrence G</v>
          </cell>
          <cell r="B1483" t="str">
            <v>009562</v>
          </cell>
          <cell r="C1483" t="str">
            <v>Full-Time</v>
          </cell>
          <cell r="D1483" t="str">
            <v>UCU</v>
          </cell>
          <cell r="E1483">
            <v>40</v>
          </cell>
          <cell r="F1483" t="str">
            <v>5311</v>
          </cell>
          <cell r="G1483" t="str">
            <v>Southern KS Elec Network Ops</v>
          </cell>
          <cell r="H1483" t="str">
            <v>USU</v>
          </cell>
          <cell r="I1483" t="str">
            <v>OP</v>
          </cell>
          <cell r="J1483" t="str">
            <v>WPKSE</v>
          </cell>
          <cell r="K1483" t="str">
            <v>1037</v>
          </cell>
          <cell r="L1483" t="str">
            <v>KS-Harper</v>
          </cell>
          <cell r="M1483" t="str">
            <v>KS</v>
          </cell>
          <cell r="N1483" t="str">
            <v>1704</v>
          </cell>
          <cell r="O1483" t="str">
            <v>Journeyman Lineman (UN22)</v>
          </cell>
          <cell r="P1483" t="str">
            <v>22</v>
          </cell>
          <cell r="Q1483" t="str">
            <v>Nonexempt</v>
          </cell>
          <cell r="R1483" t="str">
            <v>1974-01-14</v>
          </cell>
          <cell r="S1483" t="str">
            <v>2002-03-25</v>
          </cell>
          <cell r="T1483" t="str">
            <v>1981-02-10</v>
          </cell>
        </row>
        <row r="1484">
          <cell r="A1484" t="str">
            <v>Lubis,Wayne A</v>
          </cell>
          <cell r="B1484" t="str">
            <v>008686</v>
          </cell>
          <cell r="C1484" t="str">
            <v>Full-Time</v>
          </cell>
          <cell r="D1484" t="str">
            <v>UCU</v>
          </cell>
          <cell r="E1484">
            <v>40</v>
          </cell>
          <cell r="F1484" t="str">
            <v>4290</v>
          </cell>
          <cell r="G1484" t="str">
            <v>IT Fin/HR Applications</v>
          </cell>
          <cell r="H1484" t="str">
            <v>ESF</v>
          </cell>
          <cell r="I1484" t="str">
            <v>IT</v>
          </cell>
          <cell r="J1484" t="str">
            <v>AQLCP</v>
          </cell>
          <cell r="K1484" t="str">
            <v>1082</v>
          </cell>
          <cell r="L1484" t="str">
            <v>MO-Kansas City-W Ninth</v>
          </cell>
          <cell r="M1484" t="str">
            <v>MO</v>
          </cell>
          <cell r="N1484" t="str">
            <v>1446</v>
          </cell>
          <cell r="O1484" t="str">
            <v>Sr Systems Analyst</v>
          </cell>
          <cell r="P1484" t="str">
            <v>00</v>
          </cell>
          <cell r="Q1484" t="str">
            <v>Exempt</v>
          </cell>
          <cell r="R1484" t="str">
            <v>2001-10-03</v>
          </cell>
          <cell r="S1484" t="str">
            <v/>
          </cell>
          <cell r="T1484" t="str">
            <v>2001-10-03</v>
          </cell>
        </row>
        <row r="1485">
          <cell r="A1485" t="str">
            <v>Lucero,Juan</v>
          </cell>
          <cell r="B1485" t="str">
            <v>000339</v>
          </cell>
          <cell r="C1485" t="str">
            <v>Full-Time</v>
          </cell>
          <cell r="D1485" t="str">
            <v>UCU</v>
          </cell>
          <cell r="E1485">
            <v>40</v>
          </cell>
          <cell r="F1485" t="str">
            <v>5307</v>
          </cell>
          <cell r="G1485" t="str">
            <v>Rocky Ford Network Ops</v>
          </cell>
          <cell r="H1485" t="str">
            <v>USU</v>
          </cell>
          <cell r="I1485" t="str">
            <v>OP</v>
          </cell>
          <cell r="J1485" t="str">
            <v>WPCOE</v>
          </cell>
          <cell r="K1485" t="str">
            <v>1012</v>
          </cell>
          <cell r="L1485" t="str">
            <v>CO-Rocky Ford</v>
          </cell>
          <cell r="M1485" t="str">
            <v>CO</v>
          </cell>
          <cell r="N1485" t="str">
            <v>1674</v>
          </cell>
          <cell r="O1485" t="str">
            <v>Estimator (UN21)</v>
          </cell>
          <cell r="P1485" t="str">
            <v>21</v>
          </cell>
          <cell r="Q1485" t="str">
            <v>Nonexempt</v>
          </cell>
          <cell r="R1485" t="str">
            <v>1974-05-13</v>
          </cell>
          <cell r="S1485" t="str">
            <v/>
          </cell>
          <cell r="T1485" t="str">
            <v>1974-05-13</v>
          </cell>
        </row>
        <row r="1486">
          <cell r="A1486" t="str">
            <v>Lucke,William H</v>
          </cell>
          <cell r="B1486" t="str">
            <v>001353</v>
          </cell>
          <cell r="C1486" t="str">
            <v>Full-Time</v>
          </cell>
          <cell r="D1486" t="str">
            <v>UCU</v>
          </cell>
          <cell r="E1486">
            <v>40</v>
          </cell>
          <cell r="F1486" t="str">
            <v>5770</v>
          </cell>
          <cell r="G1486" t="str">
            <v>NE Customer Relations</v>
          </cell>
          <cell r="H1486" t="str">
            <v>USU</v>
          </cell>
          <cell r="I1486" t="str">
            <v>CS</v>
          </cell>
          <cell r="J1486" t="str">
            <v>PNNEG</v>
          </cell>
          <cell r="K1486" t="str">
            <v>1109</v>
          </cell>
          <cell r="L1486" t="str">
            <v>NE-Lincoln</v>
          </cell>
          <cell r="M1486" t="str">
            <v>NE</v>
          </cell>
          <cell r="N1486" t="str">
            <v>3077</v>
          </cell>
          <cell r="O1486" t="str">
            <v>Customer Relations Rep</v>
          </cell>
          <cell r="P1486" t="str">
            <v>00</v>
          </cell>
          <cell r="Q1486" t="str">
            <v>Exempt</v>
          </cell>
          <cell r="R1486" t="str">
            <v>1960-06-06</v>
          </cell>
          <cell r="S1486" t="str">
            <v/>
          </cell>
          <cell r="T1486" t="str">
            <v>1960-06-06</v>
          </cell>
        </row>
        <row r="1487">
          <cell r="A1487" t="str">
            <v>Luebbers,Daniel J</v>
          </cell>
          <cell r="B1487" t="str">
            <v>002006</v>
          </cell>
          <cell r="C1487" t="str">
            <v>Full-Time</v>
          </cell>
          <cell r="D1487" t="str">
            <v>UCU</v>
          </cell>
          <cell r="E1487">
            <v>40</v>
          </cell>
          <cell r="F1487" t="str">
            <v>5375</v>
          </cell>
          <cell r="G1487" t="str">
            <v>SW KS Gen Gas Field Svcs</v>
          </cell>
          <cell r="H1487" t="str">
            <v>USU</v>
          </cell>
          <cell r="I1487" t="str">
            <v>OP</v>
          </cell>
          <cell r="J1487" t="str">
            <v>PNKSG</v>
          </cell>
          <cell r="K1487" t="str">
            <v>1306</v>
          </cell>
          <cell r="L1487" t="str">
            <v>KS-Liberal-General Welch</v>
          </cell>
          <cell r="M1487" t="str">
            <v>KS</v>
          </cell>
          <cell r="N1487" t="str">
            <v>1753</v>
          </cell>
          <cell r="O1487" t="str">
            <v>Field Measurement Technician</v>
          </cell>
          <cell r="P1487" t="str">
            <v>00</v>
          </cell>
          <cell r="Q1487" t="str">
            <v>Nonexempt</v>
          </cell>
          <cell r="R1487" t="str">
            <v>1991-02-16</v>
          </cell>
          <cell r="S1487" t="str">
            <v/>
          </cell>
          <cell r="T1487" t="str">
            <v>1991-02-16</v>
          </cell>
        </row>
        <row r="1488">
          <cell r="A1488" t="str">
            <v>Lueders,Robert A</v>
          </cell>
          <cell r="B1488" t="str">
            <v>010040</v>
          </cell>
          <cell r="C1488" t="str">
            <v>Full-Time</v>
          </cell>
          <cell r="D1488" t="str">
            <v>UCU</v>
          </cell>
          <cell r="E1488">
            <v>40</v>
          </cell>
          <cell r="F1488" t="str">
            <v>5774</v>
          </cell>
          <cell r="G1488" t="str">
            <v>NE Omaha Region</v>
          </cell>
          <cell r="H1488" t="str">
            <v>USU</v>
          </cell>
          <cell r="I1488" t="str">
            <v>CS</v>
          </cell>
          <cell r="J1488" t="str">
            <v>PNNEG</v>
          </cell>
          <cell r="K1488" t="str">
            <v>1113</v>
          </cell>
          <cell r="L1488" t="str">
            <v>NE-Papillion</v>
          </cell>
          <cell r="M1488" t="str">
            <v>NE</v>
          </cell>
          <cell r="N1488" t="str">
            <v>1531</v>
          </cell>
          <cell r="O1488" t="str">
            <v>Meter Reader</v>
          </cell>
          <cell r="P1488" t="str">
            <v>00</v>
          </cell>
          <cell r="Q1488" t="str">
            <v>Nonexempt</v>
          </cell>
          <cell r="R1488" t="str">
            <v>2003-03-31</v>
          </cell>
          <cell r="S1488" t="str">
            <v/>
          </cell>
          <cell r="T1488" t="str">
            <v>2003-03-31</v>
          </cell>
        </row>
        <row r="1489">
          <cell r="A1489" t="str">
            <v>Lukenbill,Douglas A</v>
          </cell>
          <cell r="B1489" t="str">
            <v>003575</v>
          </cell>
          <cell r="C1489" t="str">
            <v>Full-Time</v>
          </cell>
          <cell r="D1489" t="str">
            <v>UCU</v>
          </cell>
          <cell r="E1489">
            <v>40</v>
          </cell>
          <cell r="F1489" t="str">
            <v>5019</v>
          </cell>
          <cell r="G1489" t="str">
            <v>Transmission Eng MPS-General</v>
          </cell>
          <cell r="H1489" t="str">
            <v>USU</v>
          </cell>
          <cell r="I1489" t="str">
            <v>ES</v>
          </cell>
          <cell r="J1489" t="str">
            <v>MPMOE</v>
          </cell>
          <cell r="K1489" t="str">
            <v>1000</v>
          </cell>
          <cell r="L1489" t="str">
            <v>MO-Raytown</v>
          </cell>
          <cell r="M1489" t="str">
            <v>MO</v>
          </cell>
          <cell r="N1489" t="str">
            <v>2145</v>
          </cell>
          <cell r="O1489" t="str">
            <v>Supervisory Engineer</v>
          </cell>
          <cell r="P1489" t="str">
            <v>00</v>
          </cell>
          <cell r="Q1489" t="str">
            <v>Exempt</v>
          </cell>
          <cell r="R1489" t="str">
            <v>1981-06-01</v>
          </cell>
          <cell r="S1489" t="str">
            <v/>
          </cell>
          <cell r="T1489" t="str">
            <v>1981-06-01</v>
          </cell>
        </row>
        <row r="1490">
          <cell r="A1490" t="str">
            <v>Lunday,Dennis B</v>
          </cell>
          <cell r="B1490" t="str">
            <v>000397</v>
          </cell>
          <cell r="C1490" t="str">
            <v>Full-Time</v>
          </cell>
          <cell r="D1490" t="str">
            <v>UCU</v>
          </cell>
          <cell r="E1490">
            <v>40</v>
          </cell>
          <cell r="F1490" t="str">
            <v>5869</v>
          </cell>
          <cell r="G1490" t="str">
            <v>Customer Support</v>
          </cell>
          <cell r="H1490" t="str">
            <v>USU</v>
          </cell>
          <cell r="I1490" t="str">
            <v>CS</v>
          </cell>
          <cell r="J1490" t="str">
            <v>WPCOE</v>
          </cell>
          <cell r="K1490" t="str">
            <v>1011</v>
          </cell>
          <cell r="L1490" t="str">
            <v>CO-Pueblo-S Victoria Ave</v>
          </cell>
          <cell r="M1490" t="str">
            <v>CO</v>
          </cell>
          <cell r="N1490" t="str">
            <v>1667</v>
          </cell>
          <cell r="O1490" t="str">
            <v>Field Representative (UN21)</v>
          </cell>
          <cell r="P1490" t="str">
            <v>21</v>
          </cell>
          <cell r="Q1490" t="str">
            <v>Nonexempt</v>
          </cell>
          <cell r="R1490" t="str">
            <v>1976-12-03</v>
          </cell>
          <cell r="S1490" t="str">
            <v/>
          </cell>
          <cell r="T1490" t="str">
            <v>1976-12-03</v>
          </cell>
        </row>
        <row r="1491">
          <cell r="A1491" t="str">
            <v>Lundberg,Douglas A</v>
          </cell>
          <cell r="B1491" t="str">
            <v>005922</v>
          </cell>
          <cell r="C1491" t="str">
            <v>Full-Time</v>
          </cell>
          <cell r="D1491" t="str">
            <v>UCU</v>
          </cell>
          <cell r="E1491">
            <v>40</v>
          </cell>
          <cell r="F1491" t="str">
            <v>5734</v>
          </cell>
          <cell r="G1491" t="str">
            <v>Iowa Newton</v>
          </cell>
          <cell r="H1491" t="str">
            <v>USU</v>
          </cell>
          <cell r="I1491" t="str">
            <v>CS</v>
          </cell>
          <cell r="J1491" t="str">
            <v>PNIAG</v>
          </cell>
          <cell r="K1491" t="str">
            <v>1023</v>
          </cell>
          <cell r="L1491" t="str">
            <v>IA-Newton</v>
          </cell>
          <cell r="M1491" t="str">
            <v>IA</v>
          </cell>
          <cell r="N1491" t="str">
            <v>3171</v>
          </cell>
          <cell r="O1491" t="str">
            <v>Service Technician (UN28)</v>
          </cell>
          <cell r="P1491" t="str">
            <v>28</v>
          </cell>
          <cell r="Q1491" t="str">
            <v>Nonexempt</v>
          </cell>
          <cell r="R1491" t="str">
            <v>2000-04-24</v>
          </cell>
          <cell r="S1491" t="str">
            <v>2005-02-14</v>
          </cell>
          <cell r="T1491" t="str">
            <v>2000-04-24</v>
          </cell>
        </row>
        <row r="1492">
          <cell r="A1492" t="str">
            <v>Lutes,Terry D</v>
          </cell>
          <cell r="B1492" t="str">
            <v>003013</v>
          </cell>
          <cell r="C1492" t="str">
            <v>Full-Time</v>
          </cell>
          <cell r="D1492" t="str">
            <v>UCU</v>
          </cell>
          <cell r="E1492">
            <v>40</v>
          </cell>
          <cell r="F1492" t="str">
            <v>6382</v>
          </cell>
          <cell r="G1492" t="str">
            <v>Regulatory Acctg Svcs-Electric</v>
          </cell>
          <cell r="H1492" t="str">
            <v>USU</v>
          </cell>
          <cell r="I1492" t="str">
            <v>RE</v>
          </cell>
          <cell r="J1492" t="str">
            <v>NETCO</v>
          </cell>
          <cell r="K1492" t="str">
            <v>1082</v>
          </cell>
          <cell r="L1492" t="str">
            <v>MO-Kansas City-W Ninth</v>
          </cell>
          <cell r="M1492" t="str">
            <v>MO</v>
          </cell>
          <cell r="N1492" t="str">
            <v>1003</v>
          </cell>
          <cell r="O1492" t="str">
            <v>Sr Admin Assist</v>
          </cell>
          <cell r="P1492" t="str">
            <v>00</v>
          </cell>
          <cell r="Q1492" t="str">
            <v>Nonexempt</v>
          </cell>
          <cell r="R1492" t="str">
            <v>1978-10-30</v>
          </cell>
          <cell r="S1492" t="str">
            <v/>
          </cell>
          <cell r="T1492" t="str">
            <v>1978-10-30</v>
          </cell>
        </row>
        <row r="1493">
          <cell r="A1493" t="str">
            <v>Lutes,Willis L</v>
          </cell>
          <cell r="B1493" t="str">
            <v>003602</v>
          </cell>
          <cell r="C1493" t="str">
            <v>Full-Time</v>
          </cell>
          <cell r="D1493" t="str">
            <v>UCU</v>
          </cell>
          <cell r="E1493">
            <v>40</v>
          </cell>
          <cell r="F1493" t="str">
            <v>5001</v>
          </cell>
          <cell r="G1493" t="str">
            <v>Elec Trans Ops-MO/SJ Gen</v>
          </cell>
          <cell r="H1493" t="str">
            <v>USU</v>
          </cell>
          <cell r="I1493" t="str">
            <v>TS</v>
          </cell>
          <cell r="J1493" t="str">
            <v>NETCO</v>
          </cell>
          <cell r="K1493" t="str">
            <v>1141</v>
          </cell>
          <cell r="L1493" t="str">
            <v>MO-Lee's Summit-NW Missouri Rd</v>
          </cell>
          <cell r="M1493" t="str">
            <v>MO</v>
          </cell>
          <cell r="N1493" t="str">
            <v>2620</v>
          </cell>
          <cell r="O1493" t="str">
            <v>Dir MO Trans &amp; Substations</v>
          </cell>
          <cell r="P1493" t="str">
            <v>00</v>
          </cell>
          <cell r="Q1493" t="str">
            <v>Exempt</v>
          </cell>
          <cell r="R1493" t="str">
            <v>1973-02-01</v>
          </cell>
          <cell r="S1493" t="str">
            <v/>
          </cell>
          <cell r="T1493" t="str">
            <v>1973-02-01</v>
          </cell>
        </row>
        <row r="1494">
          <cell r="A1494" t="str">
            <v>Luzynski,Steve A</v>
          </cell>
          <cell r="B1494" t="str">
            <v>003208</v>
          </cell>
          <cell r="C1494" t="str">
            <v>Full-Time</v>
          </cell>
          <cell r="D1494" t="str">
            <v>UCU</v>
          </cell>
          <cell r="E1494">
            <v>40</v>
          </cell>
          <cell r="F1494" t="str">
            <v>4273</v>
          </cell>
          <cell r="G1494" t="str">
            <v>IT Communication Services</v>
          </cell>
          <cell r="H1494" t="str">
            <v>ESF</v>
          </cell>
          <cell r="I1494" t="str">
            <v>IT</v>
          </cell>
          <cell r="J1494" t="str">
            <v>AQLCP</v>
          </cell>
          <cell r="K1494" t="str">
            <v>1082</v>
          </cell>
          <cell r="L1494" t="str">
            <v>MO-Kansas City-W Ninth</v>
          </cell>
          <cell r="M1494" t="str">
            <v>MO</v>
          </cell>
          <cell r="N1494" t="str">
            <v>3004</v>
          </cell>
          <cell r="O1494" t="str">
            <v>Communication Engineer Lead</v>
          </cell>
          <cell r="P1494" t="str">
            <v>00</v>
          </cell>
          <cell r="Q1494" t="str">
            <v>Exempt</v>
          </cell>
          <cell r="R1494" t="str">
            <v>1998-08-03</v>
          </cell>
          <cell r="S1494" t="str">
            <v/>
          </cell>
          <cell r="T1494" t="str">
            <v>1998-08-03</v>
          </cell>
        </row>
        <row r="1495">
          <cell r="A1495" t="str">
            <v>Ly,Timothy X</v>
          </cell>
          <cell r="B1495" t="str">
            <v>002746</v>
          </cell>
          <cell r="C1495" t="str">
            <v>Full-Time</v>
          </cell>
          <cell r="D1495" t="str">
            <v>UCU</v>
          </cell>
          <cell r="E1495">
            <v>40</v>
          </cell>
          <cell r="F1495" t="str">
            <v>4290</v>
          </cell>
          <cell r="G1495" t="str">
            <v>IT Fin/HR Applications</v>
          </cell>
          <cell r="H1495" t="str">
            <v>ESF</v>
          </cell>
          <cell r="I1495" t="str">
            <v>IT</v>
          </cell>
          <cell r="J1495" t="str">
            <v>AQLCP</v>
          </cell>
          <cell r="K1495" t="str">
            <v>1082</v>
          </cell>
          <cell r="L1495" t="str">
            <v>MO-Kansas City-W Ninth</v>
          </cell>
          <cell r="M1495" t="str">
            <v>MO</v>
          </cell>
          <cell r="N1495" t="str">
            <v>1445</v>
          </cell>
          <cell r="O1495" t="str">
            <v>Sr Application Specialist</v>
          </cell>
          <cell r="P1495" t="str">
            <v>00</v>
          </cell>
          <cell r="Q1495" t="str">
            <v>Exempt</v>
          </cell>
          <cell r="R1495" t="str">
            <v>1995-08-07</v>
          </cell>
          <cell r="S1495" t="str">
            <v/>
          </cell>
          <cell r="T1495" t="str">
            <v>1995-08-07</v>
          </cell>
        </row>
        <row r="1496">
          <cell r="A1496" t="str">
            <v>Lyle,Lindsay K</v>
          </cell>
          <cell r="B1496" t="str">
            <v>010241</v>
          </cell>
          <cell r="C1496" t="str">
            <v>Full-Time</v>
          </cell>
          <cell r="D1496" t="str">
            <v>UCU</v>
          </cell>
          <cell r="E1496">
            <v>40</v>
          </cell>
          <cell r="F1496" t="str">
            <v>5820</v>
          </cell>
          <cell r="G1496" t="str">
            <v>MN Business Operations</v>
          </cell>
          <cell r="H1496" t="str">
            <v>USU</v>
          </cell>
          <cell r="I1496" t="str">
            <v>CS</v>
          </cell>
          <cell r="J1496" t="str">
            <v>NETCO</v>
          </cell>
          <cell r="K1496" t="str">
            <v>1069</v>
          </cell>
          <cell r="L1496" t="str">
            <v>MN-Rosemount</v>
          </cell>
          <cell r="M1496" t="str">
            <v>MN</v>
          </cell>
          <cell r="N1496" t="str">
            <v>1924</v>
          </cell>
          <cell r="O1496" t="str">
            <v>Sr Engineer</v>
          </cell>
          <cell r="P1496" t="str">
            <v>00</v>
          </cell>
          <cell r="Q1496" t="str">
            <v>Exempt</v>
          </cell>
          <cell r="R1496" t="str">
            <v>2003-11-03</v>
          </cell>
          <cell r="S1496" t="str">
            <v/>
          </cell>
          <cell r="T1496" t="str">
            <v>2003-11-03</v>
          </cell>
        </row>
        <row r="1497">
          <cell r="A1497" t="str">
            <v>Lynch,John H</v>
          </cell>
          <cell r="B1497" t="str">
            <v>000753</v>
          </cell>
          <cell r="C1497" t="str">
            <v>Full-Time</v>
          </cell>
          <cell r="D1497" t="str">
            <v>UCU</v>
          </cell>
          <cell r="E1497">
            <v>40</v>
          </cell>
          <cell r="F1497" t="str">
            <v>1003</v>
          </cell>
          <cell r="G1497" t="str">
            <v>Sibley General</v>
          </cell>
          <cell r="H1497" t="str">
            <v>USU</v>
          </cell>
          <cell r="I1497" t="str">
            <v>PS</v>
          </cell>
          <cell r="J1497" t="str">
            <v>MPMOE</v>
          </cell>
          <cell r="K1497" t="str">
            <v>1095</v>
          </cell>
          <cell r="L1497" t="str">
            <v>MO-Sibley</v>
          </cell>
          <cell r="M1497" t="str">
            <v>MO</v>
          </cell>
          <cell r="N1497" t="str">
            <v>U3112</v>
          </cell>
          <cell r="O1497" t="str">
            <v>Instrument Technician</v>
          </cell>
          <cell r="P1497" t="str">
            <v>24</v>
          </cell>
          <cell r="Q1497" t="str">
            <v>Nonexempt</v>
          </cell>
          <cell r="R1497" t="str">
            <v>1980-01-07</v>
          </cell>
          <cell r="S1497" t="str">
            <v/>
          </cell>
          <cell r="T1497" t="str">
            <v>1980-01-07</v>
          </cell>
        </row>
        <row r="1498">
          <cell r="A1498" t="str">
            <v>Lynn,Victoria</v>
          </cell>
          <cell r="B1498" t="str">
            <v>010083</v>
          </cell>
          <cell r="C1498" t="str">
            <v>Full-Time</v>
          </cell>
          <cell r="D1498" t="str">
            <v>UCU</v>
          </cell>
          <cell r="E1498">
            <v>40</v>
          </cell>
          <cell r="F1498" t="str">
            <v>6016</v>
          </cell>
          <cell r="G1498" t="str">
            <v>Customer Services Training</v>
          </cell>
          <cell r="H1498" t="str">
            <v>USU</v>
          </cell>
          <cell r="I1498" t="str">
            <v>QT</v>
          </cell>
          <cell r="J1498" t="str">
            <v>NETCO</v>
          </cell>
          <cell r="K1498" t="str">
            <v>1000</v>
          </cell>
          <cell r="L1498" t="str">
            <v>MO-Raytown</v>
          </cell>
          <cell r="M1498" t="str">
            <v>MO</v>
          </cell>
          <cell r="N1498" t="str">
            <v>3040</v>
          </cell>
          <cell r="O1498" t="str">
            <v>Quality Assurance Specialist</v>
          </cell>
          <cell r="P1498" t="str">
            <v>00</v>
          </cell>
          <cell r="Q1498" t="str">
            <v>Exempt</v>
          </cell>
          <cell r="R1498" t="str">
            <v>2003-05-24</v>
          </cell>
          <cell r="S1498" t="str">
            <v/>
          </cell>
          <cell r="T1498" t="str">
            <v>2003-05-24</v>
          </cell>
        </row>
        <row r="1499">
          <cell r="A1499" t="str">
            <v>Lyon,Shawn M</v>
          </cell>
          <cell r="B1499" t="str">
            <v>007877</v>
          </cell>
          <cell r="C1499" t="str">
            <v>Full-Time</v>
          </cell>
          <cell r="D1499" t="str">
            <v>UCU</v>
          </cell>
          <cell r="E1499">
            <v>40</v>
          </cell>
          <cell r="F1499" t="str">
            <v>1060</v>
          </cell>
          <cell r="G1499" t="str">
            <v>Lake Road Common</v>
          </cell>
          <cell r="H1499" t="str">
            <v>USU</v>
          </cell>
          <cell r="I1499" t="str">
            <v>PS</v>
          </cell>
          <cell r="J1499" t="str">
            <v>SJMOE</v>
          </cell>
          <cell r="K1499" t="str">
            <v>1279</v>
          </cell>
          <cell r="L1499" t="str">
            <v>MO-St Joseph - Lake Road</v>
          </cell>
          <cell r="M1499" t="str">
            <v>MO</v>
          </cell>
          <cell r="N1499" t="str">
            <v>S0115</v>
          </cell>
          <cell r="O1499" t="str">
            <v>Journeyman Maintenance</v>
          </cell>
          <cell r="P1499" t="str">
            <v>13</v>
          </cell>
          <cell r="Q1499" t="str">
            <v>Nonexempt</v>
          </cell>
          <cell r="R1499" t="str">
            <v>1997-03-07</v>
          </cell>
          <cell r="S1499" t="str">
            <v/>
          </cell>
          <cell r="T1499" t="str">
            <v>1997-03-07</v>
          </cell>
        </row>
        <row r="1500">
          <cell r="A1500" t="str">
            <v>Lyons,Daniel N</v>
          </cell>
          <cell r="B1500" t="str">
            <v>010791</v>
          </cell>
          <cell r="C1500" t="str">
            <v>Full-Time</v>
          </cell>
          <cell r="D1500" t="str">
            <v>UCU</v>
          </cell>
          <cell r="E1500">
            <v>40</v>
          </cell>
          <cell r="F1500" t="str">
            <v>5023</v>
          </cell>
          <cell r="G1500" t="str">
            <v>Elec Trans Business Ops-Genl</v>
          </cell>
          <cell r="H1500" t="str">
            <v>USU</v>
          </cell>
          <cell r="I1500" t="str">
            <v>TS</v>
          </cell>
          <cell r="J1500" t="str">
            <v>NETCO</v>
          </cell>
          <cell r="K1500" t="str">
            <v>1141</v>
          </cell>
          <cell r="L1500" t="str">
            <v>MO-Lee's Summit-NW Missouri Rd</v>
          </cell>
          <cell r="M1500" t="str">
            <v>MO</v>
          </cell>
          <cell r="N1500" t="str">
            <v>1541T</v>
          </cell>
          <cell r="O1500" t="str">
            <v>Engineer I Transmission</v>
          </cell>
          <cell r="P1500" t="str">
            <v>00</v>
          </cell>
          <cell r="Q1500" t="str">
            <v>Exempt</v>
          </cell>
          <cell r="R1500" t="str">
            <v>2005-06-01</v>
          </cell>
          <cell r="S1500" t="str">
            <v/>
          </cell>
          <cell r="T1500" t="str">
            <v>2005-06-01</v>
          </cell>
        </row>
        <row r="1501">
          <cell r="A1501" t="str">
            <v>Lyons,Kimberly A</v>
          </cell>
          <cell r="B1501" t="str">
            <v>001837</v>
          </cell>
          <cell r="C1501" t="str">
            <v>Full-Time</v>
          </cell>
          <cell r="D1501" t="str">
            <v>UCU</v>
          </cell>
          <cell r="E1501">
            <v>40</v>
          </cell>
          <cell r="F1501" t="str">
            <v>5771</v>
          </cell>
          <cell r="G1501" t="str">
            <v>NE Lincoln Region</v>
          </cell>
          <cell r="H1501" t="str">
            <v>USU</v>
          </cell>
          <cell r="I1501" t="str">
            <v>CS</v>
          </cell>
          <cell r="J1501" t="str">
            <v>PNNEG</v>
          </cell>
          <cell r="K1501" t="str">
            <v>1109</v>
          </cell>
          <cell r="L1501" t="str">
            <v>NE-Lincoln</v>
          </cell>
          <cell r="M1501" t="str">
            <v>NE</v>
          </cell>
          <cell r="N1501" t="str">
            <v>1631</v>
          </cell>
          <cell r="O1501" t="str">
            <v>Meter Reader Utility (UN25)</v>
          </cell>
          <cell r="P1501" t="str">
            <v>25</v>
          </cell>
          <cell r="Q1501" t="str">
            <v>Nonexempt</v>
          </cell>
          <cell r="R1501" t="str">
            <v>1980-10-23</v>
          </cell>
          <cell r="S1501" t="str">
            <v/>
          </cell>
          <cell r="T1501" t="str">
            <v>1980-10-23</v>
          </cell>
        </row>
        <row r="1502">
          <cell r="A1502" t="str">
            <v>Maass,Judith M</v>
          </cell>
          <cell r="B1502" t="str">
            <v>002892</v>
          </cell>
          <cell r="C1502" t="str">
            <v>Full-Time</v>
          </cell>
          <cell r="D1502" t="str">
            <v>UCU</v>
          </cell>
          <cell r="E1502">
            <v>40</v>
          </cell>
          <cell r="F1502" t="str">
            <v>5708</v>
          </cell>
          <cell r="G1502" t="str">
            <v>Accounts Receivable Mgmt</v>
          </cell>
          <cell r="H1502" t="str">
            <v>USU</v>
          </cell>
          <cell r="I1502" t="str">
            <v>CI</v>
          </cell>
          <cell r="J1502" t="str">
            <v>NETCO</v>
          </cell>
          <cell r="K1502" t="str">
            <v>1000</v>
          </cell>
          <cell r="L1502" t="str">
            <v>MO-Raytown</v>
          </cell>
          <cell r="M1502" t="str">
            <v>MO</v>
          </cell>
          <cell r="N1502" t="str">
            <v>3076</v>
          </cell>
          <cell r="O1502" t="str">
            <v>Business Analyst</v>
          </cell>
          <cell r="P1502" t="str">
            <v>00</v>
          </cell>
          <cell r="Q1502" t="str">
            <v>Exempt</v>
          </cell>
          <cell r="R1502" t="str">
            <v>1989-08-16</v>
          </cell>
          <cell r="S1502" t="str">
            <v/>
          </cell>
          <cell r="T1502" t="str">
            <v>1989-08-16</v>
          </cell>
        </row>
        <row r="1503">
          <cell r="A1503" t="str">
            <v>Mace,Kenneth E</v>
          </cell>
          <cell r="B1503" t="str">
            <v>001502</v>
          </cell>
          <cell r="C1503" t="str">
            <v>Part-Time</v>
          </cell>
          <cell r="D1503" t="str">
            <v>UCU</v>
          </cell>
          <cell r="E1503">
            <v>30</v>
          </cell>
          <cell r="F1503" t="str">
            <v>5387</v>
          </cell>
          <cell r="G1503" t="str">
            <v>Liberal Gas Field Svcs</v>
          </cell>
          <cell r="H1503" t="str">
            <v>USU</v>
          </cell>
          <cell r="I1503" t="str">
            <v>OP</v>
          </cell>
          <cell r="J1503" t="str">
            <v>PNKSG</v>
          </cell>
          <cell r="K1503" t="str">
            <v>1038</v>
          </cell>
          <cell r="L1503" t="str">
            <v>KS-Hugoton</v>
          </cell>
          <cell r="M1503" t="str">
            <v>KS</v>
          </cell>
          <cell r="N1503" t="str">
            <v>1138</v>
          </cell>
          <cell r="O1503" t="str">
            <v>Appliance Repair Technician</v>
          </cell>
          <cell r="P1503" t="str">
            <v>00</v>
          </cell>
          <cell r="Q1503" t="str">
            <v>Nonexempt</v>
          </cell>
          <cell r="R1503" t="str">
            <v>1993-03-16</v>
          </cell>
          <cell r="S1503" t="str">
            <v/>
          </cell>
          <cell r="T1503" t="str">
            <v>1993-03-16</v>
          </cell>
        </row>
        <row r="1504">
          <cell r="A1504" t="str">
            <v>Machacek,Ronald L</v>
          </cell>
          <cell r="B1504" t="str">
            <v>001736</v>
          </cell>
          <cell r="C1504" t="str">
            <v>Full-Time</v>
          </cell>
          <cell r="D1504" t="str">
            <v>UCU</v>
          </cell>
          <cell r="E1504">
            <v>40</v>
          </cell>
          <cell r="F1504" t="str">
            <v>5775</v>
          </cell>
          <cell r="G1504" t="str">
            <v>NE North Region</v>
          </cell>
          <cell r="H1504" t="str">
            <v>USU</v>
          </cell>
          <cell r="I1504" t="str">
            <v>CS</v>
          </cell>
          <cell r="J1504" t="str">
            <v>PNNEG</v>
          </cell>
          <cell r="K1504" t="str">
            <v>1110</v>
          </cell>
          <cell r="L1504" t="str">
            <v>NE-Norfolk-S 7th St</v>
          </cell>
          <cell r="M1504" t="str">
            <v>NE</v>
          </cell>
          <cell r="N1504" t="str">
            <v>1602</v>
          </cell>
          <cell r="O1504" t="str">
            <v>Spec Service Tech (UN25)</v>
          </cell>
          <cell r="P1504" t="str">
            <v>25</v>
          </cell>
          <cell r="Q1504" t="str">
            <v>Nonexempt</v>
          </cell>
          <cell r="R1504" t="str">
            <v>1976-04-05</v>
          </cell>
          <cell r="S1504" t="str">
            <v/>
          </cell>
          <cell r="T1504" t="str">
            <v>1976-04-05</v>
          </cell>
        </row>
        <row r="1505">
          <cell r="A1505" t="str">
            <v>Madden,Candice L</v>
          </cell>
          <cell r="B1505" t="str">
            <v>010699</v>
          </cell>
          <cell r="C1505" t="str">
            <v>Full-Time</v>
          </cell>
          <cell r="D1505" t="str">
            <v>UCU</v>
          </cell>
          <cell r="E1505">
            <v>40</v>
          </cell>
          <cell r="F1505" t="str">
            <v>5702</v>
          </cell>
          <cell r="G1505" t="str">
            <v>Customer Srv Ctr-Raytown</v>
          </cell>
          <cell r="H1505" t="str">
            <v>USU</v>
          </cell>
          <cell r="I1505" t="str">
            <v>CH</v>
          </cell>
          <cell r="J1505" t="str">
            <v>NETCO</v>
          </cell>
          <cell r="K1505" t="str">
            <v>1000</v>
          </cell>
          <cell r="L1505" t="str">
            <v>MO-Raytown</v>
          </cell>
          <cell r="M1505" t="str">
            <v>MO</v>
          </cell>
          <cell r="N1505" t="str">
            <v>1047</v>
          </cell>
          <cell r="O1505" t="str">
            <v>Customer Service Associate CC</v>
          </cell>
          <cell r="P1505" t="str">
            <v>00</v>
          </cell>
          <cell r="Q1505" t="str">
            <v>Nonexempt</v>
          </cell>
          <cell r="R1505" t="str">
            <v>2005-03-07</v>
          </cell>
          <cell r="S1505" t="str">
            <v/>
          </cell>
          <cell r="T1505" t="str">
            <v>2005-03-07</v>
          </cell>
        </row>
        <row r="1506">
          <cell r="A1506" t="str">
            <v>Madigan,Timothy P</v>
          </cell>
          <cell r="B1506" t="str">
            <v>000404</v>
          </cell>
          <cell r="C1506" t="str">
            <v>Full-Time</v>
          </cell>
          <cell r="D1506" t="str">
            <v>UCU</v>
          </cell>
          <cell r="E1506">
            <v>40</v>
          </cell>
          <cell r="F1506" t="str">
            <v>1034</v>
          </cell>
          <cell r="G1506" t="str">
            <v>WPE CO Generation Maint</v>
          </cell>
          <cell r="H1506" t="str">
            <v>USU</v>
          </cell>
          <cell r="I1506" t="str">
            <v>PS</v>
          </cell>
          <cell r="J1506" t="str">
            <v>WPCOE</v>
          </cell>
          <cell r="K1506" t="str">
            <v>1002</v>
          </cell>
          <cell r="L1506" t="str">
            <v>CO-Canon City-W 50 Hwy</v>
          </cell>
          <cell r="M1506" t="str">
            <v>CO</v>
          </cell>
          <cell r="N1506" t="str">
            <v>1692</v>
          </cell>
          <cell r="O1506" t="str">
            <v>Master Prod Mechanic II (UN21)</v>
          </cell>
          <cell r="P1506" t="str">
            <v>21</v>
          </cell>
          <cell r="Q1506" t="str">
            <v>Nonexempt</v>
          </cell>
          <cell r="R1506" t="str">
            <v>1983-12-19</v>
          </cell>
          <cell r="S1506" t="str">
            <v/>
          </cell>
          <cell r="T1506" t="str">
            <v>1983-12-19</v>
          </cell>
        </row>
        <row r="1507">
          <cell r="A1507" t="str">
            <v>Madrigal Osbourne,Juliana M</v>
          </cell>
          <cell r="B1507" t="str">
            <v>008693</v>
          </cell>
          <cell r="C1507" t="str">
            <v>Part-Time</v>
          </cell>
          <cell r="D1507" t="str">
            <v>UCU</v>
          </cell>
          <cell r="E1507">
            <v>25</v>
          </cell>
          <cell r="F1507" t="str">
            <v>5702</v>
          </cell>
          <cell r="G1507" t="str">
            <v>Customer Srv Ctr-Raytown</v>
          </cell>
          <cell r="H1507" t="str">
            <v>USU</v>
          </cell>
          <cell r="I1507" t="str">
            <v>CH</v>
          </cell>
          <cell r="J1507" t="str">
            <v>NETCO</v>
          </cell>
          <cell r="K1507" t="str">
            <v>1000</v>
          </cell>
          <cell r="L1507" t="str">
            <v>MO-Raytown</v>
          </cell>
          <cell r="M1507" t="str">
            <v>MO</v>
          </cell>
          <cell r="N1507" t="str">
            <v>3154</v>
          </cell>
          <cell r="O1507" t="str">
            <v>Customer Resolution Specialist</v>
          </cell>
          <cell r="P1507" t="str">
            <v>00</v>
          </cell>
          <cell r="Q1507" t="str">
            <v>Nonexempt</v>
          </cell>
          <cell r="R1507" t="str">
            <v>2001-10-08</v>
          </cell>
          <cell r="S1507" t="str">
            <v/>
          </cell>
          <cell r="T1507" t="str">
            <v>2001-10-08</v>
          </cell>
        </row>
        <row r="1508">
          <cell r="A1508" t="str">
            <v>Magdanz,Charles K</v>
          </cell>
          <cell r="B1508" t="str">
            <v>002210</v>
          </cell>
          <cell r="C1508" t="str">
            <v>Full-Time</v>
          </cell>
          <cell r="D1508" t="str">
            <v>UCU</v>
          </cell>
          <cell r="E1508">
            <v>40</v>
          </cell>
          <cell r="F1508" t="str">
            <v>5775</v>
          </cell>
          <cell r="G1508" t="str">
            <v>NE North Region</v>
          </cell>
          <cell r="H1508" t="str">
            <v>USU</v>
          </cell>
          <cell r="I1508" t="str">
            <v>CS</v>
          </cell>
          <cell r="J1508" t="str">
            <v>PNNEG</v>
          </cell>
          <cell r="K1508" t="str">
            <v>1119</v>
          </cell>
          <cell r="L1508" t="str">
            <v>NE-Wayne</v>
          </cell>
          <cell r="M1508" t="str">
            <v>NE</v>
          </cell>
          <cell r="N1508" t="str">
            <v>1138</v>
          </cell>
          <cell r="O1508" t="str">
            <v>Appliance Repair Technician</v>
          </cell>
          <cell r="P1508" t="str">
            <v>00</v>
          </cell>
          <cell r="Q1508" t="str">
            <v>Nonexempt</v>
          </cell>
          <cell r="R1508" t="str">
            <v>1997-05-01</v>
          </cell>
          <cell r="S1508" t="str">
            <v/>
          </cell>
          <cell r="T1508" t="str">
            <v>1997-05-01</v>
          </cell>
        </row>
        <row r="1509">
          <cell r="A1509" t="str">
            <v>Mahaffey,Aletha M</v>
          </cell>
          <cell r="B1509" t="str">
            <v>001422</v>
          </cell>
          <cell r="C1509" t="str">
            <v>Full-Time</v>
          </cell>
          <cell r="D1509" t="str">
            <v>UCU</v>
          </cell>
          <cell r="E1509">
            <v>40</v>
          </cell>
          <cell r="F1509" t="str">
            <v>5702</v>
          </cell>
          <cell r="G1509" t="str">
            <v>Customer Srv Ctr-Raytown</v>
          </cell>
          <cell r="H1509" t="str">
            <v>USU</v>
          </cell>
          <cell r="I1509" t="str">
            <v>CH</v>
          </cell>
          <cell r="J1509" t="str">
            <v>NETCO</v>
          </cell>
          <cell r="K1509" t="str">
            <v>1000</v>
          </cell>
          <cell r="L1509" t="str">
            <v>MO-Raytown</v>
          </cell>
          <cell r="M1509" t="str">
            <v>MO</v>
          </cell>
          <cell r="N1509" t="str">
            <v>3154</v>
          </cell>
          <cell r="O1509" t="str">
            <v>Customer Resolution Specialist</v>
          </cell>
          <cell r="P1509" t="str">
            <v>00</v>
          </cell>
          <cell r="Q1509" t="str">
            <v>Nonexempt</v>
          </cell>
          <cell r="R1509" t="str">
            <v>1997-10-06</v>
          </cell>
          <cell r="S1509" t="str">
            <v/>
          </cell>
          <cell r="T1509" t="str">
            <v>1997-10-06</v>
          </cell>
        </row>
        <row r="1510">
          <cell r="A1510" t="str">
            <v>Mahoney,Janet L</v>
          </cell>
          <cell r="B1510" t="str">
            <v>001947</v>
          </cell>
          <cell r="C1510" t="str">
            <v>Full-Time</v>
          </cell>
          <cell r="D1510" t="str">
            <v>UCU</v>
          </cell>
          <cell r="E1510">
            <v>40</v>
          </cell>
          <cell r="F1510" t="str">
            <v>5775</v>
          </cell>
          <cell r="G1510" t="str">
            <v>NE North Region</v>
          </cell>
          <cell r="H1510" t="str">
            <v>USU</v>
          </cell>
          <cell r="I1510" t="str">
            <v>CS</v>
          </cell>
          <cell r="J1510" t="str">
            <v>PNNEG</v>
          </cell>
          <cell r="K1510" t="str">
            <v>1105</v>
          </cell>
          <cell r="L1510" t="str">
            <v>NE-Columbus-23rd St</v>
          </cell>
          <cell r="M1510" t="str">
            <v>NE</v>
          </cell>
          <cell r="N1510" t="str">
            <v>1628</v>
          </cell>
          <cell r="O1510" t="str">
            <v>Customer Service Support (UN25</v>
          </cell>
          <cell r="P1510" t="str">
            <v>25</v>
          </cell>
          <cell r="Q1510" t="str">
            <v>Nonexempt</v>
          </cell>
          <cell r="R1510" t="str">
            <v>1973-07-23</v>
          </cell>
          <cell r="S1510" t="str">
            <v/>
          </cell>
          <cell r="T1510" t="str">
            <v>1973-07-23</v>
          </cell>
        </row>
        <row r="1511">
          <cell r="A1511" t="str">
            <v>Makawski,Neal E</v>
          </cell>
          <cell r="B1511" t="str">
            <v>008028</v>
          </cell>
          <cell r="C1511" t="str">
            <v>Full-Time</v>
          </cell>
          <cell r="D1511" t="str">
            <v>UCU</v>
          </cell>
          <cell r="E1511">
            <v>40</v>
          </cell>
          <cell r="F1511" t="str">
            <v>5034</v>
          </cell>
          <cell r="G1511" t="str">
            <v>SJLP Telecom</v>
          </cell>
          <cell r="H1511" t="str">
            <v>USU</v>
          </cell>
          <cell r="I1511" t="str">
            <v>TS</v>
          </cell>
          <cell r="J1511" t="str">
            <v>SJMOE</v>
          </cell>
          <cell r="K1511" t="str">
            <v>1278</v>
          </cell>
          <cell r="L1511" t="str">
            <v>MO-St Joseph - Atchison</v>
          </cell>
          <cell r="M1511" t="str">
            <v>MO</v>
          </cell>
          <cell r="N1511" t="str">
            <v>2718</v>
          </cell>
          <cell r="O1511" t="str">
            <v>Relay/Communication Mgr</v>
          </cell>
          <cell r="P1511" t="str">
            <v>00</v>
          </cell>
          <cell r="Q1511" t="str">
            <v>Exempt</v>
          </cell>
          <cell r="R1511" t="str">
            <v>1972-05-01</v>
          </cell>
          <cell r="S1511" t="str">
            <v/>
          </cell>
          <cell r="T1511" t="str">
            <v>1972-05-01</v>
          </cell>
        </row>
        <row r="1512">
          <cell r="A1512" t="str">
            <v>Makela Harju,Margaret J</v>
          </cell>
          <cell r="B1512" t="str">
            <v>001720</v>
          </cell>
          <cell r="C1512" t="str">
            <v>Full-Time</v>
          </cell>
          <cell r="D1512" t="str">
            <v>UCU</v>
          </cell>
          <cell r="E1512">
            <v>40</v>
          </cell>
          <cell r="F1512" t="str">
            <v>5842</v>
          </cell>
          <cell r="G1512" t="str">
            <v>Cloquet</v>
          </cell>
          <cell r="H1512" t="str">
            <v>USU</v>
          </cell>
          <cell r="I1512" t="str">
            <v>CS</v>
          </cell>
          <cell r="J1512" t="str">
            <v>NMMNG</v>
          </cell>
          <cell r="K1512" t="str">
            <v>1059</v>
          </cell>
          <cell r="L1512" t="str">
            <v>MN-Detroit Lakes</v>
          </cell>
          <cell r="M1512" t="str">
            <v>MN</v>
          </cell>
          <cell r="N1512" t="str">
            <v>1528</v>
          </cell>
          <cell r="O1512" t="str">
            <v>Corrosion Leak Detection Tech</v>
          </cell>
          <cell r="P1512" t="str">
            <v>00</v>
          </cell>
          <cell r="Q1512" t="str">
            <v>Nonexempt</v>
          </cell>
          <cell r="R1512" t="str">
            <v>1978-08-29</v>
          </cell>
          <cell r="S1512" t="str">
            <v>2001-04-16</v>
          </cell>
          <cell r="T1512" t="str">
            <v>1979-02-01</v>
          </cell>
        </row>
        <row r="1513">
          <cell r="A1513" t="str">
            <v>Maki,Ronald A</v>
          </cell>
          <cell r="B1513" t="str">
            <v>007635</v>
          </cell>
          <cell r="C1513" t="str">
            <v>Full-Time</v>
          </cell>
          <cell r="D1513" t="str">
            <v>UCU</v>
          </cell>
          <cell r="E1513">
            <v>40</v>
          </cell>
          <cell r="F1513" t="str">
            <v>5042</v>
          </cell>
          <cell r="G1513" t="str">
            <v>Transmission_Services_VP</v>
          </cell>
          <cell r="H1513" t="str">
            <v>USU</v>
          </cell>
          <cell r="I1513" t="str">
            <v>TS</v>
          </cell>
          <cell r="J1513" t="str">
            <v>NETCO</v>
          </cell>
          <cell r="K1513" t="str">
            <v>1141</v>
          </cell>
          <cell r="L1513" t="str">
            <v>MO-Lee's Summit-NW Missouri Rd</v>
          </cell>
          <cell r="M1513" t="str">
            <v>MO</v>
          </cell>
          <cell r="N1513" t="str">
            <v>3143</v>
          </cell>
          <cell r="O1513" t="str">
            <v>Systems Operations Trainer</v>
          </cell>
          <cell r="P1513" t="str">
            <v>00</v>
          </cell>
          <cell r="Q1513" t="str">
            <v>Exempt</v>
          </cell>
          <cell r="R1513" t="str">
            <v>2000-10-30</v>
          </cell>
          <cell r="S1513" t="str">
            <v/>
          </cell>
          <cell r="T1513" t="str">
            <v>2000-10-30</v>
          </cell>
        </row>
        <row r="1514">
          <cell r="A1514" t="str">
            <v>Malita,Chad W</v>
          </cell>
          <cell r="B1514" t="str">
            <v>007878</v>
          </cell>
          <cell r="C1514" t="str">
            <v>Full-Time</v>
          </cell>
          <cell r="D1514" t="str">
            <v>UCU</v>
          </cell>
          <cell r="E1514">
            <v>40</v>
          </cell>
          <cell r="F1514" t="str">
            <v>1060</v>
          </cell>
          <cell r="G1514" t="str">
            <v>Lake Road Common</v>
          </cell>
          <cell r="H1514" t="str">
            <v>USU</v>
          </cell>
          <cell r="I1514" t="str">
            <v>PS</v>
          </cell>
          <cell r="J1514" t="str">
            <v>SJMOE</v>
          </cell>
          <cell r="K1514" t="str">
            <v>1279</v>
          </cell>
          <cell r="L1514" t="str">
            <v>MO-St Joseph - Lake Road</v>
          </cell>
          <cell r="M1514" t="str">
            <v>MO</v>
          </cell>
          <cell r="N1514" t="str">
            <v>S0055</v>
          </cell>
          <cell r="O1514" t="str">
            <v>Operator</v>
          </cell>
          <cell r="P1514" t="str">
            <v>13</v>
          </cell>
          <cell r="Q1514" t="str">
            <v>Nonexempt</v>
          </cell>
          <cell r="R1514" t="str">
            <v>1999-12-13</v>
          </cell>
          <cell r="S1514" t="str">
            <v/>
          </cell>
          <cell r="T1514" t="str">
            <v>1999-12-13</v>
          </cell>
        </row>
        <row r="1515">
          <cell r="A1515" t="str">
            <v>Maliwat,Roland D</v>
          </cell>
          <cell r="B1515" t="str">
            <v>008619</v>
          </cell>
          <cell r="C1515" t="str">
            <v>Full-Time</v>
          </cell>
          <cell r="D1515" t="str">
            <v>UCU</v>
          </cell>
          <cell r="E1515">
            <v>40</v>
          </cell>
          <cell r="F1515" t="str">
            <v>6028</v>
          </cell>
          <cell r="G1515" t="str">
            <v>Cust Svcs Process Mgmt</v>
          </cell>
          <cell r="H1515" t="str">
            <v>USU</v>
          </cell>
          <cell r="I1515" t="str">
            <v>CU</v>
          </cell>
          <cell r="J1515" t="str">
            <v>NETCO</v>
          </cell>
          <cell r="K1515" t="str">
            <v>1000</v>
          </cell>
          <cell r="L1515" t="str">
            <v>MO-Raytown</v>
          </cell>
          <cell r="M1515" t="str">
            <v>MO</v>
          </cell>
          <cell r="N1515" t="str">
            <v>3088</v>
          </cell>
          <cell r="O1515" t="str">
            <v>Sr Analyst</v>
          </cell>
          <cell r="P1515" t="str">
            <v>00</v>
          </cell>
          <cell r="Q1515" t="str">
            <v>Exempt</v>
          </cell>
          <cell r="R1515" t="str">
            <v>2001-09-10</v>
          </cell>
          <cell r="S1515" t="str">
            <v/>
          </cell>
          <cell r="T1515" t="str">
            <v>2001-09-10</v>
          </cell>
        </row>
        <row r="1516">
          <cell r="A1516" t="str">
            <v>Malone,Bryan H</v>
          </cell>
          <cell r="B1516" t="str">
            <v>010297</v>
          </cell>
          <cell r="C1516" t="str">
            <v>Full-Time</v>
          </cell>
          <cell r="D1516" t="str">
            <v>UCU</v>
          </cell>
          <cell r="E1516">
            <v>40</v>
          </cell>
          <cell r="F1516" t="str">
            <v>5452</v>
          </cell>
          <cell r="G1516" t="str">
            <v>Iowa Council Bluffs Net Ops</v>
          </cell>
          <cell r="H1516" t="str">
            <v>USU</v>
          </cell>
          <cell r="I1516" t="str">
            <v>OP</v>
          </cell>
          <cell r="J1516" t="str">
            <v>PNIAG</v>
          </cell>
          <cell r="K1516" t="str">
            <v>1015</v>
          </cell>
          <cell r="L1516" t="str">
            <v>IA-Council Bluffs-W Broadway</v>
          </cell>
          <cell r="M1516" t="str">
            <v>IA</v>
          </cell>
          <cell r="N1516" t="str">
            <v>3107</v>
          </cell>
          <cell r="O1516" t="str">
            <v>Operations Technician (UN28)</v>
          </cell>
          <cell r="P1516" t="str">
            <v>28</v>
          </cell>
          <cell r="Q1516" t="str">
            <v>Nonexempt</v>
          </cell>
          <cell r="R1516" t="str">
            <v>2003-12-15</v>
          </cell>
          <cell r="S1516" t="str">
            <v/>
          </cell>
          <cell r="T1516" t="str">
            <v>2003-12-15</v>
          </cell>
        </row>
        <row r="1517">
          <cell r="A1517" t="str">
            <v>Malone,Renee E</v>
          </cell>
          <cell r="B1517" t="str">
            <v>002224</v>
          </cell>
          <cell r="C1517" t="str">
            <v>Full-Time</v>
          </cell>
          <cell r="D1517" t="str">
            <v>UCU</v>
          </cell>
          <cell r="E1517">
            <v>40</v>
          </cell>
          <cell r="F1517" t="str">
            <v>5701</v>
          </cell>
          <cell r="G1517" t="str">
            <v>Cust Service Center-Lincoln</v>
          </cell>
          <cell r="H1517" t="str">
            <v>USU</v>
          </cell>
          <cell r="I1517" t="str">
            <v>CH</v>
          </cell>
          <cell r="J1517" t="str">
            <v>NETCO</v>
          </cell>
          <cell r="K1517" t="str">
            <v>1109</v>
          </cell>
          <cell r="L1517" t="str">
            <v>NE-Lincoln</v>
          </cell>
          <cell r="M1517" t="str">
            <v>NE</v>
          </cell>
          <cell r="N1517" t="str">
            <v>1046</v>
          </cell>
          <cell r="O1517" t="str">
            <v>Supv Customer Service Ctr</v>
          </cell>
          <cell r="P1517" t="str">
            <v>00</v>
          </cell>
          <cell r="Q1517" t="str">
            <v>Exempt</v>
          </cell>
          <cell r="R1517" t="str">
            <v>1997-02-10</v>
          </cell>
          <cell r="S1517" t="str">
            <v/>
          </cell>
          <cell r="T1517" t="str">
            <v>1997-02-10</v>
          </cell>
        </row>
        <row r="1518">
          <cell r="A1518" t="str">
            <v>Malsom,Andrew J</v>
          </cell>
          <cell r="B1518" t="str">
            <v>005998</v>
          </cell>
          <cell r="C1518" t="str">
            <v>Full-Time</v>
          </cell>
          <cell r="D1518" t="str">
            <v>UCU</v>
          </cell>
          <cell r="E1518">
            <v>40</v>
          </cell>
          <cell r="F1518" t="str">
            <v>5734</v>
          </cell>
          <cell r="G1518" t="str">
            <v>Iowa Newton</v>
          </cell>
          <cell r="H1518" t="str">
            <v>USU</v>
          </cell>
          <cell r="I1518" t="str">
            <v>CS</v>
          </cell>
          <cell r="J1518" t="str">
            <v>PNIAG</v>
          </cell>
          <cell r="K1518" t="str">
            <v>1023</v>
          </cell>
          <cell r="L1518" t="str">
            <v>IA-Newton</v>
          </cell>
          <cell r="M1518" t="str">
            <v>IA</v>
          </cell>
          <cell r="N1518" t="str">
            <v>3171</v>
          </cell>
          <cell r="O1518" t="str">
            <v>Service Technician (UN28)</v>
          </cell>
          <cell r="P1518" t="str">
            <v>28</v>
          </cell>
          <cell r="Q1518" t="str">
            <v>Nonexempt</v>
          </cell>
          <cell r="R1518" t="str">
            <v>2000-05-19</v>
          </cell>
          <cell r="S1518" t="str">
            <v/>
          </cell>
          <cell r="T1518" t="str">
            <v>2000-05-19</v>
          </cell>
        </row>
        <row r="1519">
          <cell r="A1519" t="str">
            <v>Manchester,Raymond E</v>
          </cell>
          <cell r="B1519" t="str">
            <v>000367</v>
          </cell>
          <cell r="C1519" t="str">
            <v>Full-Time</v>
          </cell>
          <cell r="D1519" t="str">
            <v>UCU</v>
          </cell>
          <cell r="E1519">
            <v>40</v>
          </cell>
          <cell r="F1519" t="str">
            <v>5306</v>
          </cell>
          <cell r="G1519" t="str">
            <v>Canon City Elec Network Ops</v>
          </cell>
          <cell r="H1519" t="str">
            <v>USU</v>
          </cell>
          <cell r="I1519" t="str">
            <v>OP</v>
          </cell>
          <cell r="J1519" t="str">
            <v>WPCOE</v>
          </cell>
          <cell r="K1519" t="str">
            <v>1004</v>
          </cell>
          <cell r="L1519" t="str">
            <v>CO-Canon City-Utility Dr</v>
          </cell>
          <cell r="M1519" t="str">
            <v>CO</v>
          </cell>
          <cell r="N1519" t="str">
            <v>1675</v>
          </cell>
          <cell r="O1519" t="str">
            <v>Utility Person (UN21)</v>
          </cell>
          <cell r="P1519" t="str">
            <v>21</v>
          </cell>
          <cell r="Q1519" t="str">
            <v>Nonexempt</v>
          </cell>
          <cell r="R1519" t="str">
            <v>1977-07-18</v>
          </cell>
          <cell r="S1519" t="str">
            <v/>
          </cell>
          <cell r="T1519" t="str">
            <v>1977-07-18</v>
          </cell>
        </row>
        <row r="1520">
          <cell r="A1520" t="str">
            <v>Maness,Jeremy T</v>
          </cell>
          <cell r="B1520" t="str">
            <v>010617</v>
          </cell>
          <cell r="C1520" t="str">
            <v>Full-Time</v>
          </cell>
          <cell r="D1520" t="str">
            <v>UCU</v>
          </cell>
          <cell r="E1520">
            <v>40</v>
          </cell>
          <cell r="F1520" t="str">
            <v>4164</v>
          </cell>
          <cell r="G1520" t="str">
            <v>Commodity Accounting</v>
          </cell>
          <cell r="H1520" t="str">
            <v>ESF</v>
          </cell>
          <cell r="I1520" t="str">
            <v>AT</v>
          </cell>
          <cell r="J1520" t="str">
            <v>AQLCP</v>
          </cell>
          <cell r="K1520" t="str">
            <v>1082</v>
          </cell>
          <cell r="L1520" t="str">
            <v>MO-Kansas City-W Ninth</v>
          </cell>
          <cell r="M1520" t="str">
            <v>MO</v>
          </cell>
          <cell r="N1520" t="str">
            <v>1020</v>
          </cell>
          <cell r="O1520" t="str">
            <v>Sr Accountant</v>
          </cell>
          <cell r="P1520" t="str">
            <v>00</v>
          </cell>
          <cell r="Q1520" t="str">
            <v>Exempt</v>
          </cell>
          <cell r="R1520" t="str">
            <v>2004-11-29</v>
          </cell>
          <cell r="S1520" t="str">
            <v/>
          </cell>
          <cell r="T1520" t="str">
            <v>2004-11-29</v>
          </cell>
        </row>
        <row r="1521">
          <cell r="A1521" t="str">
            <v>Maness,Theresa R</v>
          </cell>
          <cell r="B1521" t="str">
            <v>003956</v>
          </cell>
          <cell r="C1521" t="str">
            <v>Full-Time</v>
          </cell>
          <cell r="D1521" t="str">
            <v>UCU</v>
          </cell>
          <cell r="E1521">
            <v>40</v>
          </cell>
          <cell r="F1521" t="str">
            <v>2309</v>
          </cell>
          <cell r="G1521" t="str">
            <v>GSS Cost Management</v>
          </cell>
          <cell r="H1521" t="str">
            <v>USU</v>
          </cell>
          <cell r="I1521" t="str">
            <v>AT</v>
          </cell>
          <cell r="J1521" t="str">
            <v>NETCO</v>
          </cell>
          <cell r="K1521" t="str">
            <v>1143</v>
          </cell>
          <cell r="L1521" t="str">
            <v>NE-Omaha-Capitol Ave</v>
          </cell>
          <cell r="M1521" t="str">
            <v>NE</v>
          </cell>
          <cell r="N1521" t="str">
            <v>1020</v>
          </cell>
          <cell r="O1521" t="str">
            <v>Sr Accountant</v>
          </cell>
          <cell r="P1521" t="str">
            <v>00</v>
          </cell>
          <cell r="Q1521" t="str">
            <v>Exempt</v>
          </cell>
          <cell r="R1521" t="str">
            <v>1990-06-18</v>
          </cell>
          <cell r="S1521" t="str">
            <v>2004-04-05</v>
          </cell>
          <cell r="T1521" t="str">
            <v>1991-04-05</v>
          </cell>
        </row>
        <row r="1522">
          <cell r="A1522" t="str">
            <v>Maninga,Rebecca L</v>
          </cell>
          <cell r="B1522" t="str">
            <v>010385</v>
          </cell>
          <cell r="C1522" t="str">
            <v>Full-Time</v>
          </cell>
          <cell r="D1522" t="str">
            <v>UCU</v>
          </cell>
          <cell r="E1522">
            <v>40</v>
          </cell>
          <cell r="F1522" t="str">
            <v>5824</v>
          </cell>
          <cell r="G1522" t="str">
            <v>Thief River Falls</v>
          </cell>
          <cell r="H1522" t="str">
            <v>USU</v>
          </cell>
          <cell r="I1522" t="str">
            <v>CS</v>
          </cell>
          <cell r="J1522" t="str">
            <v>NMMNG</v>
          </cell>
          <cell r="K1522" t="str">
            <v>1072</v>
          </cell>
          <cell r="L1522" t="str">
            <v>MN-Wadena</v>
          </cell>
          <cell r="M1522" t="str">
            <v>MN</v>
          </cell>
          <cell r="N1522" t="str">
            <v>1599</v>
          </cell>
          <cell r="O1522" t="str">
            <v>Meter Reader (UN26)</v>
          </cell>
          <cell r="P1522" t="str">
            <v>26</v>
          </cell>
          <cell r="Q1522" t="str">
            <v>Nonexempt</v>
          </cell>
          <cell r="R1522" t="str">
            <v>2004-03-08</v>
          </cell>
          <cell r="S1522" t="str">
            <v/>
          </cell>
          <cell r="T1522" t="str">
            <v>2004-03-08</v>
          </cell>
        </row>
        <row r="1523">
          <cell r="A1523" t="str">
            <v>Manion,Nancy J</v>
          </cell>
          <cell r="B1523" t="str">
            <v>002870</v>
          </cell>
          <cell r="C1523" t="str">
            <v>Full-Time</v>
          </cell>
          <cell r="D1523" t="str">
            <v>UCU</v>
          </cell>
          <cell r="E1523">
            <v>40</v>
          </cell>
          <cell r="F1523" t="str">
            <v>4040</v>
          </cell>
          <cell r="G1523" t="str">
            <v>Chairman &amp; CEO</v>
          </cell>
          <cell r="H1523" t="str">
            <v>ESF</v>
          </cell>
          <cell r="I1523" t="str">
            <v>SM</v>
          </cell>
          <cell r="J1523" t="str">
            <v>AQLCP</v>
          </cell>
          <cell r="K1523" t="str">
            <v>1082</v>
          </cell>
          <cell r="L1523" t="str">
            <v>MO-Kansas City-W Ninth</v>
          </cell>
          <cell r="M1523" t="str">
            <v>MO</v>
          </cell>
          <cell r="N1523" t="str">
            <v>1006</v>
          </cell>
          <cell r="O1523" t="str">
            <v>Sr Exec Administrative Asst</v>
          </cell>
          <cell r="P1523" t="str">
            <v>00</v>
          </cell>
          <cell r="Q1523" t="str">
            <v>Nonexempt</v>
          </cell>
          <cell r="R1523" t="str">
            <v>1992-05-11</v>
          </cell>
          <cell r="S1523" t="str">
            <v/>
          </cell>
          <cell r="T1523" t="str">
            <v>1992-05-11</v>
          </cell>
        </row>
        <row r="1524">
          <cell r="A1524" t="str">
            <v>Mann,Anthony J</v>
          </cell>
          <cell r="B1524" t="str">
            <v>002742</v>
          </cell>
          <cell r="C1524" t="str">
            <v>Full-Time</v>
          </cell>
          <cell r="D1524" t="str">
            <v>UCU</v>
          </cell>
          <cell r="E1524">
            <v>40</v>
          </cell>
          <cell r="F1524" t="str">
            <v>6356</v>
          </cell>
          <cell r="G1524" t="str">
            <v>IT DBA/Infra Applications</v>
          </cell>
          <cell r="H1524" t="str">
            <v>USU</v>
          </cell>
          <cell r="I1524" t="str">
            <v>IT</v>
          </cell>
          <cell r="J1524" t="str">
            <v>NETCO</v>
          </cell>
          <cell r="K1524" t="str">
            <v>1082</v>
          </cell>
          <cell r="L1524" t="str">
            <v>MO-Kansas City-W Ninth</v>
          </cell>
          <cell r="M1524" t="str">
            <v>MO</v>
          </cell>
          <cell r="N1524" t="str">
            <v>1448</v>
          </cell>
          <cell r="O1524" t="str">
            <v>Applications Manager</v>
          </cell>
          <cell r="P1524" t="str">
            <v>00</v>
          </cell>
          <cell r="Q1524" t="str">
            <v>Exempt</v>
          </cell>
          <cell r="R1524" t="str">
            <v>1995-06-30</v>
          </cell>
          <cell r="S1524" t="str">
            <v/>
          </cell>
          <cell r="T1524" t="str">
            <v>1995-06-30</v>
          </cell>
        </row>
        <row r="1525">
          <cell r="A1525" t="str">
            <v>Mannis,Troy J</v>
          </cell>
          <cell r="B1525" t="str">
            <v>002052</v>
          </cell>
          <cell r="C1525" t="str">
            <v>Full-Time</v>
          </cell>
          <cell r="D1525" t="str">
            <v>UCU</v>
          </cell>
          <cell r="E1525">
            <v>40</v>
          </cell>
          <cell r="F1525" t="str">
            <v>5388</v>
          </cell>
          <cell r="G1525" t="str">
            <v>Goodland Gas Field Svcs (KS)</v>
          </cell>
          <cell r="H1525" t="str">
            <v>USU</v>
          </cell>
          <cell r="I1525" t="str">
            <v>OP</v>
          </cell>
          <cell r="J1525" t="str">
            <v>PNKSG</v>
          </cell>
          <cell r="K1525" t="str">
            <v>1133</v>
          </cell>
          <cell r="L1525" t="str">
            <v>KS-Goodland-Main St</v>
          </cell>
          <cell r="M1525" t="str">
            <v>KS</v>
          </cell>
          <cell r="N1525" t="str">
            <v>1529</v>
          </cell>
          <cell r="O1525" t="str">
            <v>Utility Service Technician</v>
          </cell>
          <cell r="P1525" t="str">
            <v>00</v>
          </cell>
          <cell r="Q1525" t="str">
            <v>Nonexempt</v>
          </cell>
          <cell r="R1525" t="str">
            <v>1990-10-01</v>
          </cell>
          <cell r="S1525" t="str">
            <v/>
          </cell>
          <cell r="T1525" t="str">
            <v>1990-10-01</v>
          </cell>
        </row>
        <row r="1526">
          <cell r="A1526" t="str">
            <v>Manske,Geary L</v>
          </cell>
          <cell r="B1526" t="str">
            <v>001452</v>
          </cell>
          <cell r="C1526" t="str">
            <v>Full-Time</v>
          </cell>
          <cell r="D1526" t="str">
            <v>UCU</v>
          </cell>
          <cell r="E1526">
            <v>40</v>
          </cell>
          <cell r="F1526" t="str">
            <v>5490</v>
          </cell>
          <cell r="G1526" t="str">
            <v>Metershop General</v>
          </cell>
          <cell r="H1526" t="str">
            <v>USU</v>
          </cell>
          <cell r="I1526" t="str">
            <v>OP</v>
          </cell>
          <cell r="J1526" t="str">
            <v>NETCO</v>
          </cell>
          <cell r="K1526" t="str">
            <v>1016</v>
          </cell>
          <cell r="L1526" t="str">
            <v>IA-Council Bluffs-31st Ave</v>
          </cell>
          <cell r="M1526" t="str">
            <v>IA</v>
          </cell>
          <cell r="N1526" t="str">
            <v>1748</v>
          </cell>
          <cell r="O1526" t="str">
            <v>Supv Measurement</v>
          </cell>
          <cell r="P1526" t="str">
            <v>00</v>
          </cell>
          <cell r="Q1526" t="str">
            <v>Exempt</v>
          </cell>
          <cell r="R1526" t="str">
            <v>1980-05-16</v>
          </cell>
          <cell r="S1526" t="str">
            <v/>
          </cell>
          <cell r="T1526" t="str">
            <v>1980-05-16</v>
          </cell>
        </row>
        <row r="1527">
          <cell r="A1527" t="str">
            <v>Mantonya,Dustin S</v>
          </cell>
          <cell r="B1527" t="str">
            <v>010639</v>
          </cell>
          <cell r="C1527" t="str">
            <v>Full-Time</v>
          </cell>
          <cell r="D1527" t="str">
            <v>UCU</v>
          </cell>
          <cell r="E1527">
            <v>40</v>
          </cell>
          <cell r="F1527" t="str">
            <v>5344</v>
          </cell>
          <cell r="G1527" t="str">
            <v>Warrensburg Elec Network Ops</v>
          </cell>
          <cell r="H1527" t="str">
            <v>USU</v>
          </cell>
          <cell r="I1527" t="str">
            <v>OP</v>
          </cell>
          <cell r="J1527" t="str">
            <v>MPMOE</v>
          </cell>
          <cell r="K1527" t="str">
            <v>1097</v>
          </cell>
          <cell r="L1527" t="str">
            <v>MO-Warrensburg</v>
          </cell>
          <cell r="M1527" t="str">
            <v>MO</v>
          </cell>
          <cell r="N1527" t="str">
            <v>U2104</v>
          </cell>
          <cell r="O1527" t="str">
            <v>Appren Lineman 4th 6mo</v>
          </cell>
          <cell r="P1527" t="str">
            <v>24</v>
          </cell>
          <cell r="Q1527" t="str">
            <v>Nonexempt</v>
          </cell>
          <cell r="R1527" t="str">
            <v>2004-12-27</v>
          </cell>
          <cell r="S1527" t="str">
            <v/>
          </cell>
          <cell r="T1527" t="str">
            <v>2004-12-27</v>
          </cell>
        </row>
        <row r="1528">
          <cell r="A1528" t="str">
            <v>Manwarren,Sandy M</v>
          </cell>
          <cell r="B1528" t="str">
            <v>001772</v>
          </cell>
          <cell r="C1528" t="str">
            <v>Full-Time</v>
          </cell>
          <cell r="D1528" t="str">
            <v>UCU</v>
          </cell>
          <cell r="E1528">
            <v>40</v>
          </cell>
          <cell r="F1528" t="str">
            <v>5732</v>
          </cell>
          <cell r="G1528" t="str">
            <v>Iowa Spencer</v>
          </cell>
          <cell r="H1528" t="str">
            <v>USU</v>
          </cell>
          <cell r="I1528" t="str">
            <v>CS</v>
          </cell>
          <cell r="J1528" t="str">
            <v>PNIAG</v>
          </cell>
          <cell r="K1528" t="str">
            <v>1024</v>
          </cell>
          <cell r="L1528" t="str">
            <v>IA-Spencer</v>
          </cell>
          <cell r="M1528" t="str">
            <v>IA</v>
          </cell>
          <cell r="N1528" t="str">
            <v>1135</v>
          </cell>
          <cell r="O1528" t="str">
            <v>Customer Service Associate Fie</v>
          </cell>
          <cell r="P1528" t="str">
            <v>00</v>
          </cell>
          <cell r="Q1528" t="str">
            <v>Nonexempt</v>
          </cell>
          <cell r="R1528" t="str">
            <v>1981-11-09</v>
          </cell>
          <cell r="S1528" t="str">
            <v/>
          </cell>
          <cell r="T1528" t="str">
            <v>1981-11-09</v>
          </cell>
        </row>
        <row r="1529">
          <cell r="A1529" t="str">
            <v>Maristuen,Donald E</v>
          </cell>
          <cell r="B1529" t="str">
            <v>001723</v>
          </cell>
          <cell r="C1529" t="str">
            <v>Full-Time</v>
          </cell>
          <cell r="D1529" t="str">
            <v>UCU</v>
          </cell>
          <cell r="E1529">
            <v>40</v>
          </cell>
          <cell r="F1529" t="str">
            <v>5842</v>
          </cell>
          <cell r="G1529" t="str">
            <v>Cloquet</v>
          </cell>
          <cell r="H1529" t="str">
            <v>USU</v>
          </cell>
          <cell r="I1529" t="str">
            <v>CS</v>
          </cell>
          <cell r="J1529" t="str">
            <v>NMMNG</v>
          </cell>
          <cell r="K1529" t="str">
            <v>1057</v>
          </cell>
          <cell r="L1529" t="str">
            <v>MN-Cloquet-Cloquet Ave</v>
          </cell>
          <cell r="M1529" t="str">
            <v>MN</v>
          </cell>
          <cell r="N1529" t="str">
            <v>3087</v>
          </cell>
          <cell r="O1529" t="str">
            <v>Operations Supv Field</v>
          </cell>
          <cell r="P1529" t="str">
            <v>00</v>
          </cell>
          <cell r="Q1529" t="str">
            <v>Exempt</v>
          </cell>
          <cell r="R1529" t="str">
            <v>1973-12-10</v>
          </cell>
          <cell r="S1529" t="str">
            <v/>
          </cell>
          <cell r="T1529" t="str">
            <v>1973-12-10</v>
          </cell>
        </row>
        <row r="1530">
          <cell r="A1530" t="str">
            <v>Markham,Ronald E</v>
          </cell>
          <cell r="B1530" t="str">
            <v>003213</v>
          </cell>
          <cell r="C1530" t="str">
            <v>Full-Time</v>
          </cell>
          <cell r="D1530" t="str">
            <v>UCU</v>
          </cell>
          <cell r="E1530">
            <v>40</v>
          </cell>
          <cell r="F1530" t="str">
            <v>5900</v>
          </cell>
          <cell r="G1530" t="str">
            <v>Clinton CS</v>
          </cell>
          <cell r="H1530" t="str">
            <v>USU</v>
          </cell>
          <cell r="I1530" t="str">
            <v>CS</v>
          </cell>
          <cell r="J1530" t="str">
            <v>MPMOE</v>
          </cell>
          <cell r="K1530" t="str">
            <v>1118</v>
          </cell>
          <cell r="L1530" t="str">
            <v>MO-Clinton-N 3rd</v>
          </cell>
          <cell r="M1530" t="str">
            <v>MO</v>
          </cell>
          <cell r="N1530" t="str">
            <v>U212</v>
          </cell>
          <cell r="O1530" t="str">
            <v>Comb Lineman Serviceman</v>
          </cell>
          <cell r="P1530" t="str">
            <v>24</v>
          </cell>
          <cell r="Q1530" t="str">
            <v>Nonexempt</v>
          </cell>
          <cell r="R1530" t="str">
            <v>1972-10-01</v>
          </cell>
          <cell r="S1530" t="str">
            <v/>
          </cell>
          <cell r="T1530" t="str">
            <v>1972-10-01</v>
          </cell>
        </row>
        <row r="1531">
          <cell r="A1531" t="str">
            <v>Markwardt,Steven R</v>
          </cell>
          <cell r="B1531" t="str">
            <v>001885</v>
          </cell>
          <cell r="C1531" t="str">
            <v>Full-Time</v>
          </cell>
          <cell r="D1531" t="str">
            <v>UCU</v>
          </cell>
          <cell r="E1531">
            <v>40</v>
          </cell>
          <cell r="F1531" t="str">
            <v>5735</v>
          </cell>
          <cell r="G1531" t="str">
            <v>Iowa Webster City</v>
          </cell>
          <cell r="H1531" t="str">
            <v>USU</v>
          </cell>
          <cell r="I1531" t="str">
            <v>CS</v>
          </cell>
          <cell r="J1531" t="str">
            <v>PNIAG</v>
          </cell>
          <cell r="K1531" t="str">
            <v>1025</v>
          </cell>
          <cell r="L1531" t="str">
            <v>IA-Webster City-1st St</v>
          </cell>
          <cell r="M1531" t="str">
            <v>IA</v>
          </cell>
          <cell r="N1531" t="str">
            <v>3107</v>
          </cell>
          <cell r="O1531" t="str">
            <v>Operations Technician (UN28)</v>
          </cell>
          <cell r="P1531" t="str">
            <v>28</v>
          </cell>
          <cell r="Q1531" t="str">
            <v>Nonexempt</v>
          </cell>
          <cell r="R1531" t="str">
            <v>1973-05-01</v>
          </cell>
          <cell r="S1531" t="str">
            <v/>
          </cell>
          <cell r="T1531" t="str">
            <v>1973-05-01</v>
          </cell>
        </row>
        <row r="1532">
          <cell r="A1532" t="str">
            <v>Marquardt,Gregory J</v>
          </cell>
          <cell r="B1532" t="str">
            <v>000044</v>
          </cell>
          <cell r="C1532" t="str">
            <v>Full-Time</v>
          </cell>
          <cell r="D1532" t="str">
            <v>UCU</v>
          </cell>
          <cell r="E1532">
            <v>40</v>
          </cell>
          <cell r="F1532" t="str">
            <v>5842</v>
          </cell>
          <cell r="G1532" t="str">
            <v>Cloquet</v>
          </cell>
          <cell r="H1532" t="str">
            <v>USU</v>
          </cell>
          <cell r="I1532" t="str">
            <v>CS</v>
          </cell>
          <cell r="J1532" t="str">
            <v>NMMNG</v>
          </cell>
          <cell r="K1532" t="str">
            <v>1214</v>
          </cell>
          <cell r="L1532" t="str">
            <v>MN-Silver Bay</v>
          </cell>
          <cell r="M1532" t="str">
            <v>MN</v>
          </cell>
          <cell r="N1532" t="str">
            <v>1594</v>
          </cell>
          <cell r="O1532" t="str">
            <v>Service Tech Class 1 (UN26)</v>
          </cell>
          <cell r="P1532" t="str">
            <v>26</v>
          </cell>
          <cell r="Q1532" t="str">
            <v>Nonexempt</v>
          </cell>
          <cell r="R1532" t="str">
            <v>1985-01-28</v>
          </cell>
          <cell r="S1532" t="str">
            <v/>
          </cell>
          <cell r="T1532" t="str">
            <v>1985-01-28</v>
          </cell>
        </row>
        <row r="1533">
          <cell r="A1533" t="str">
            <v>Marquez,Phillip L</v>
          </cell>
          <cell r="B1533" t="str">
            <v>000662</v>
          </cell>
          <cell r="C1533" t="str">
            <v>Full-Time</v>
          </cell>
          <cell r="D1533" t="str">
            <v>UCU</v>
          </cell>
          <cell r="E1533">
            <v>40</v>
          </cell>
          <cell r="F1533" t="str">
            <v>5870</v>
          </cell>
          <cell r="G1533" t="str">
            <v>Pueblo Meter Reading</v>
          </cell>
          <cell r="H1533" t="str">
            <v>USU</v>
          </cell>
          <cell r="I1533" t="str">
            <v>CS</v>
          </cell>
          <cell r="J1533" t="str">
            <v>WPCOE</v>
          </cell>
          <cell r="K1533" t="str">
            <v>1011</v>
          </cell>
          <cell r="L1533" t="str">
            <v>CO-Pueblo-S Victoria Ave</v>
          </cell>
          <cell r="M1533" t="str">
            <v>CO</v>
          </cell>
          <cell r="N1533" t="str">
            <v>3087</v>
          </cell>
          <cell r="O1533" t="str">
            <v>Operations Supv Field</v>
          </cell>
          <cell r="P1533" t="str">
            <v>00</v>
          </cell>
          <cell r="Q1533" t="str">
            <v>Exempt</v>
          </cell>
          <cell r="R1533" t="str">
            <v>1988-10-24</v>
          </cell>
          <cell r="S1533" t="str">
            <v/>
          </cell>
          <cell r="T1533" t="str">
            <v>1988-10-24</v>
          </cell>
        </row>
        <row r="1534">
          <cell r="A1534" t="str">
            <v>Marrs,Teddy W</v>
          </cell>
          <cell r="B1534" t="str">
            <v>003441</v>
          </cell>
          <cell r="C1534" t="str">
            <v>Full-Time</v>
          </cell>
          <cell r="D1534" t="str">
            <v>UCU</v>
          </cell>
          <cell r="E1534">
            <v>40</v>
          </cell>
          <cell r="F1534" t="str">
            <v>6356</v>
          </cell>
          <cell r="G1534" t="str">
            <v>IT DBA/Infra Applications</v>
          </cell>
          <cell r="H1534" t="str">
            <v>USU</v>
          </cell>
          <cell r="I1534" t="str">
            <v>IT</v>
          </cell>
          <cell r="J1534" t="str">
            <v>NETCO</v>
          </cell>
          <cell r="K1534" t="str">
            <v>1082</v>
          </cell>
          <cell r="L1534" t="str">
            <v>MO-Kansas City-W Ninth</v>
          </cell>
          <cell r="M1534" t="str">
            <v>MO</v>
          </cell>
          <cell r="N1534" t="str">
            <v>1458</v>
          </cell>
          <cell r="O1534" t="str">
            <v>Sr Technical Consultant IT</v>
          </cell>
          <cell r="P1534" t="str">
            <v>00</v>
          </cell>
          <cell r="Q1534" t="str">
            <v>Exempt</v>
          </cell>
          <cell r="R1534" t="str">
            <v>1986-01-27</v>
          </cell>
          <cell r="S1534" t="str">
            <v>1999-03-15</v>
          </cell>
          <cell r="T1534" t="str">
            <v>1987-07-02</v>
          </cell>
        </row>
        <row r="1535">
          <cell r="A1535" t="str">
            <v>Marsh,Marleyne S</v>
          </cell>
          <cell r="B1535" t="str">
            <v>010435</v>
          </cell>
          <cell r="C1535" t="str">
            <v>Full-Time</v>
          </cell>
          <cell r="D1535" t="str">
            <v>UCU</v>
          </cell>
          <cell r="E1535">
            <v>40</v>
          </cell>
          <cell r="F1535" t="str">
            <v>4131</v>
          </cell>
          <cell r="G1535" t="str">
            <v>Records Management</v>
          </cell>
          <cell r="H1535" t="str">
            <v>ESF</v>
          </cell>
          <cell r="I1535" t="str">
            <v>GC</v>
          </cell>
          <cell r="J1535" t="str">
            <v>AQLCP</v>
          </cell>
          <cell r="K1535" t="str">
            <v>1082</v>
          </cell>
          <cell r="L1535" t="str">
            <v>MO-Kansas City-W Ninth</v>
          </cell>
          <cell r="M1535" t="str">
            <v>MO</v>
          </cell>
          <cell r="N1535" t="str">
            <v>2852</v>
          </cell>
          <cell r="O1535" t="str">
            <v>Records Management Assistant</v>
          </cell>
          <cell r="P1535" t="str">
            <v>00</v>
          </cell>
          <cell r="Q1535" t="str">
            <v>Nonexempt</v>
          </cell>
          <cell r="R1535" t="str">
            <v>2004-05-10</v>
          </cell>
          <cell r="S1535" t="str">
            <v/>
          </cell>
          <cell r="T1535" t="str">
            <v>2004-05-10</v>
          </cell>
        </row>
        <row r="1536">
          <cell r="A1536" t="str">
            <v>Marsh,Shaun P</v>
          </cell>
          <cell r="B1536" t="str">
            <v>010828</v>
          </cell>
          <cell r="C1536" t="str">
            <v>Full-Time</v>
          </cell>
          <cell r="D1536" t="str">
            <v>UCU</v>
          </cell>
          <cell r="E1536">
            <v>40</v>
          </cell>
          <cell r="F1536" t="str">
            <v>1021</v>
          </cell>
          <cell r="G1536" t="str">
            <v>W.N. Clark-Canon City General</v>
          </cell>
          <cell r="H1536" t="str">
            <v>USU</v>
          </cell>
          <cell r="I1536" t="str">
            <v>PS</v>
          </cell>
          <cell r="J1536" t="str">
            <v>WPCOE</v>
          </cell>
          <cell r="K1536" t="str">
            <v>1002</v>
          </cell>
          <cell r="L1536" t="str">
            <v>CO-Canon City-W 50 Hwy</v>
          </cell>
          <cell r="M1536" t="str">
            <v>CO</v>
          </cell>
          <cell r="N1536" t="str">
            <v>2621</v>
          </cell>
          <cell r="O1536" t="str">
            <v>Operations Technician (UN 21)</v>
          </cell>
          <cell r="P1536" t="str">
            <v>21</v>
          </cell>
          <cell r="Q1536" t="str">
            <v>Nonexempt</v>
          </cell>
          <cell r="R1536" t="str">
            <v>2005-07-18</v>
          </cell>
          <cell r="S1536" t="str">
            <v/>
          </cell>
          <cell r="T1536" t="str">
            <v>2005-07-18</v>
          </cell>
        </row>
        <row r="1537">
          <cell r="A1537" t="str">
            <v>Martel,Kevin D</v>
          </cell>
          <cell r="B1537" t="str">
            <v>002977</v>
          </cell>
          <cell r="C1537" t="str">
            <v>Full-Time</v>
          </cell>
          <cell r="D1537" t="str">
            <v>UCU</v>
          </cell>
          <cell r="E1537">
            <v>40</v>
          </cell>
          <cell r="F1537" t="str">
            <v>6360</v>
          </cell>
          <cell r="G1537" t="str">
            <v>IT Cust Serv Applications</v>
          </cell>
          <cell r="H1537" t="str">
            <v>USU</v>
          </cell>
          <cell r="I1537" t="str">
            <v>IT</v>
          </cell>
          <cell r="J1537" t="str">
            <v>NETCO</v>
          </cell>
          <cell r="K1537" t="str">
            <v>1000</v>
          </cell>
          <cell r="L1537" t="str">
            <v>MO-Raytown</v>
          </cell>
          <cell r="M1537" t="str">
            <v>MO</v>
          </cell>
          <cell r="N1537" t="str">
            <v>1446</v>
          </cell>
          <cell r="O1537" t="str">
            <v>Sr Systems Analyst</v>
          </cell>
          <cell r="P1537" t="str">
            <v>00</v>
          </cell>
          <cell r="Q1537" t="str">
            <v>Exempt</v>
          </cell>
          <cell r="R1537" t="str">
            <v>1983-01-17</v>
          </cell>
          <cell r="S1537" t="str">
            <v/>
          </cell>
          <cell r="T1537" t="str">
            <v>1983-01-17</v>
          </cell>
        </row>
        <row r="1538">
          <cell r="A1538" t="str">
            <v>Martel,Laura E</v>
          </cell>
          <cell r="B1538" t="str">
            <v>010472</v>
          </cell>
          <cell r="C1538" t="str">
            <v>Full-Time</v>
          </cell>
          <cell r="D1538" t="str">
            <v>UCU</v>
          </cell>
          <cell r="E1538">
            <v>40</v>
          </cell>
          <cell r="F1538" t="str">
            <v>5702</v>
          </cell>
          <cell r="G1538" t="str">
            <v>Customer Srv Ctr-Raytown</v>
          </cell>
          <cell r="H1538" t="str">
            <v>USU</v>
          </cell>
          <cell r="I1538" t="str">
            <v>CH</v>
          </cell>
          <cell r="J1538" t="str">
            <v>NETCO</v>
          </cell>
          <cell r="K1538" t="str">
            <v>1000</v>
          </cell>
          <cell r="L1538" t="str">
            <v>MO-Raytown</v>
          </cell>
          <cell r="M1538" t="str">
            <v>MO</v>
          </cell>
          <cell r="N1538" t="str">
            <v>1047</v>
          </cell>
          <cell r="O1538" t="str">
            <v>Customer Service Associate CC</v>
          </cell>
          <cell r="P1538" t="str">
            <v>00</v>
          </cell>
          <cell r="Q1538" t="str">
            <v>Nonexempt</v>
          </cell>
          <cell r="R1538" t="str">
            <v>2004-06-21</v>
          </cell>
          <cell r="S1538" t="str">
            <v/>
          </cell>
          <cell r="T1538" t="str">
            <v>2004-06-21</v>
          </cell>
        </row>
        <row r="1539">
          <cell r="A1539" t="str">
            <v>Martel,Sarah A</v>
          </cell>
          <cell r="B1539" t="str">
            <v>010898</v>
          </cell>
          <cell r="C1539" t="str">
            <v>Full-Time</v>
          </cell>
          <cell r="D1539" t="str">
            <v>UCU</v>
          </cell>
          <cell r="E1539">
            <v>40</v>
          </cell>
          <cell r="F1539" t="str">
            <v>5702</v>
          </cell>
          <cell r="G1539" t="str">
            <v>Customer Srv Ctr-Raytown</v>
          </cell>
          <cell r="H1539" t="str">
            <v>USU</v>
          </cell>
          <cell r="I1539" t="str">
            <v>CH</v>
          </cell>
          <cell r="J1539" t="str">
            <v>NETCO</v>
          </cell>
          <cell r="K1539" t="str">
            <v>1000</v>
          </cell>
          <cell r="L1539" t="str">
            <v>MO-Raytown</v>
          </cell>
          <cell r="M1539" t="str">
            <v>MO</v>
          </cell>
          <cell r="N1539" t="str">
            <v>1047</v>
          </cell>
          <cell r="O1539" t="str">
            <v>Customer Service Associate CC</v>
          </cell>
          <cell r="P1539" t="str">
            <v>00</v>
          </cell>
          <cell r="Q1539" t="str">
            <v>Nonexempt</v>
          </cell>
          <cell r="R1539" t="str">
            <v>2005-09-19</v>
          </cell>
          <cell r="S1539" t="str">
            <v/>
          </cell>
          <cell r="T1539" t="str">
            <v>2005-09-19</v>
          </cell>
        </row>
        <row r="1540">
          <cell r="A1540" t="str">
            <v>Martin,Antwain R</v>
          </cell>
          <cell r="B1540" t="str">
            <v>009883</v>
          </cell>
          <cell r="C1540" t="str">
            <v>Full-Time</v>
          </cell>
          <cell r="D1540" t="str">
            <v>UCU</v>
          </cell>
          <cell r="E1540">
            <v>40</v>
          </cell>
          <cell r="F1540" t="str">
            <v>6358</v>
          </cell>
          <cell r="G1540" t="str">
            <v>IT Ops / Service Support</v>
          </cell>
          <cell r="H1540" t="str">
            <v>USU</v>
          </cell>
          <cell r="I1540" t="str">
            <v>IT</v>
          </cell>
          <cell r="J1540" t="str">
            <v>NETCO</v>
          </cell>
          <cell r="K1540" t="str">
            <v>1082</v>
          </cell>
          <cell r="L1540" t="str">
            <v>MO-Kansas City-W Ninth</v>
          </cell>
          <cell r="M1540" t="str">
            <v>MO</v>
          </cell>
          <cell r="N1540" t="str">
            <v>1455</v>
          </cell>
          <cell r="O1540" t="str">
            <v>Business Process Coordinator</v>
          </cell>
          <cell r="P1540" t="str">
            <v>00</v>
          </cell>
          <cell r="Q1540" t="str">
            <v>Nonexempt</v>
          </cell>
          <cell r="R1540" t="str">
            <v>2002-09-30</v>
          </cell>
          <cell r="S1540" t="str">
            <v/>
          </cell>
          <cell r="T1540" t="str">
            <v>2002-09-30</v>
          </cell>
        </row>
        <row r="1541">
          <cell r="A1541" t="str">
            <v>Martin,Bradley W</v>
          </cell>
          <cell r="B1541" t="str">
            <v>002070</v>
          </cell>
          <cell r="C1541" t="str">
            <v>Full-Time</v>
          </cell>
          <cell r="D1541" t="str">
            <v>UCU</v>
          </cell>
          <cell r="E1541">
            <v>40</v>
          </cell>
          <cell r="F1541" t="str">
            <v>5829</v>
          </cell>
          <cell r="G1541" t="str">
            <v>Rosemount CS</v>
          </cell>
          <cell r="H1541" t="str">
            <v>USU</v>
          </cell>
          <cell r="I1541" t="str">
            <v>CS</v>
          </cell>
          <cell r="J1541" t="str">
            <v>PNMNG</v>
          </cell>
          <cell r="K1541" t="str">
            <v>1069</v>
          </cell>
          <cell r="L1541" t="str">
            <v>MN-Rosemount</v>
          </cell>
          <cell r="M1541" t="str">
            <v>MN</v>
          </cell>
          <cell r="N1541" t="str">
            <v>1138</v>
          </cell>
          <cell r="O1541" t="str">
            <v>Appliance Repair Technician</v>
          </cell>
          <cell r="P1541" t="str">
            <v>00</v>
          </cell>
          <cell r="Q1541" t="str">
            <v>Nonexempt</v>
          </cell>
          <cell r="R1541" t="str">
            <v>1990-11-01</v>
          </cell>
          <cell r="S1541" t="str">
            <v/>
          </cell>
          <cell r="T1541" t="str">
            <v>1990-11-01</v>
          </cell>
        </row>
        <row r="1542">
          <cell r="A1542" t="str">
            <v>Martin,Robert F</v>
          </cell>
          <cell r="B1542" t="str">
            <v>007698</v>
          </cell>
          <cell r="C1542" t="str">
            <v>Full-Time</v>
          </cell>
          <cell r="D1542" t="str">
            <v>UCU</v>
          </cell>
          <cell r="E1542">
            <v>40</v>
          </cell>
          <cell r="F1542" t="str">
            <v>5303</v>
          </cell>
          <cell r="G1542" t="str">
            <v>Pueblo Network Ops</v>
          </cell>
          <cell r="H1542" t="str">
            <v>USU</v>
          </cell>
          <cell r="I1542" t="str">
            <v>OP</v>
          </cell>
          <cell r="J1542" t="str">
            <v>WPCOE</v>
          </cell>
          <cell r="K1542" t="str">
            <v>1011</v>
          </cell>
          <cell r="L1542" t="str">
            <v>CO-Pueblo-S Victoria Ave</v>
          </cell>
          <cell r="M1542" t="str">
            <v>CO</v>
          </cell>
          <cell r="N1542" t="str">
            <v>1672</v>
          </cell>
          <cell r="O1542" t="str">
            <v>Line Serviceman (UN21)</v>
          </cell>
          <cell r="P1542" t="str">
            <v>21</v>
          </cell>
          <cell r="Q1542" t="str">
            <v>Nonexempt</v>
          </cell>
          <cell r="R1542" t="str">
            <v>2000-10-26</v>
          </cell>
          <cell r="S1542" t="str">
            <v/>
          </cell>
          <cell r="T1542" t="str">
            <v>2000-10-26</v>
          </cell>
        </row>
        <row r="1543">
          <cell r="A1543" t="str">
            <v>Martin,Thomas F</v>
          </cell>
          <cell r="B1543" t="str">
            <v>003581</v>
          </cell>
          <cell r="C1543" t="str">
            <v>Full-Time</v>
          </cell>
          <cell r="D1543" t="str">
            <v>UCU</v>
          </cell>
          <cell r="E1543">
            <v>40</v>
          </cell>
          <cell r="F1543" t="str">
            <v>1042</v>
          </cell>
          <cell r="G1543" t="str">
            <v>Resource_Operations</v>
          </cell>
          <cell r="H1543" t="str">
            <v>USU</v>
          </cell>
          <cell r="I1543" t="str">
            <v>ER</v>
          </cell>
          <cell r="J1543" t="str">
            <v>NETCO</v>
          </cell>
          <cell r="K1543" t="str">
            <v>1000</v>
          </cell>
          <cell r="L1543" t="str">
            <v>MO-Raytown</v>
          </cell>
          <cell r="M1543" t="str">
            <v>MO</v>
          </cell>
          <cell r="N1543" t="str">
            <v>1812</v>
          </cell>
          <cell r="O1543" t="str">
            <v>Systems Operator Generation</v>
          </cell>
          <cell r="P1543" t="str">
            <v>00</v>
          </cell>
          <cell r="Q1543" t="str">
            <v>Exempt</v>
          </cell>
          <cell r="R1543" t="str">
            <v>1970-05-25</v>
          </cell>
          <cell r="S1543" t="str">
            <v/>
          </cell>
          <cell r="T1543" t="str">
            <v>1970-05-25</v>
          </cell>
        </row>
        <row r="1544">
          <cell r="A1544" t="str">
            <v>Martinez,Anthony M</v>
          </cell>
          <cell r="B1544" t="str">
            <v>011039</v>
          </cell>
          <cell r="C1544" t="str">
            <v>Full-Time</v>
          </cell>
          <cell r="D1544" t="str">
            <v>UCU</v>
          </cell>
          <cell r="E1544">
            <v>40</v>
          </cell>
          <cell r="F1544" t="str">
            <v>5011</v>
          </cell>
          <cell r="G1544" t="str">
            <v>System Operations-CO</v>
          </cell>
          <cell r="H1544" t="str">
            <v>USU</v>
          </cell>
          <cell r="I1544" t="str">
            <v>TS</v>
          </cell>
          <cell r="J1544" t="str">
            <v>WPCOE</v>
          </cell>
          <cell r="K1544" t="str">
            <v>1011</v>
          </cell>
          <cell r="L1544" t="str">
            <v>CO-Pueblo-S Victoria Ave</v>
          </cell>
          <cell r="M1544" t="str">
            <v>CO</v>
          </cell>
          <cell r="N1544" t="str">
            <v>1687</v>
          </cell>
          <cell r="O1544" t="str">
            <v>System Operator (UN21)</v>
          </cell>
          <cell r="P1544" t="str">
            <v>21</v>
          </cell>
          <cell r="Q1544" t="str">
            <v>Nonexempt</v>
          </cell>
          <cell r="R1544" t="str">
            <v>2006-04-05</v>
          </cell>
          <cell r="S1544" t="str">
            <v/>
          </cell>
          <cell r="T1544" t="str">
            <v>2006-04-05</v>
          </cell>
        </row>
        <row r="1545">
          <cell r="A1545" t="str">
            <v>Martinez,Catherine L</v>
          </cell>
          <cell r="B1545" t="str">
            <v>000408</v>
          </cell>
          <cell r="C1545" t="str">
            <v>Full-Time</v>
          </cell>
          <cell r="D1545" t="str">
            <v>UCU</v>
          </cell>
          <cell r="E1545">
            <v>40</v>
          </cell>
          <cell r="F1545" t="str">
            <v>5303</v>
          </cell>
          <cell r="G1545" t="str">
            <v>Pueblo Network Ops</v>
          </cell>
          <cell r="H1545" t="str">
            <v>USU</v>
          </cell>
          <cell r="I1545" t="str">
            <v>OP</v>
          </cell>
          <cell r="J1545" t="str">
            <v>WPCOE</v>
          </cell>
          <cell r="K1545" t="str">
            <v>1011</v>
          </cell>
          <cell r="L1545" t="str">
            <v>CO-Pueblo-S Victoria Ave</v>
          </cell>
          <cell r="M1545" t="str">
            <v>CO</v>
          </cell>
          <cell r="N1545" t="str">
            <v>1674</v>
          </cell>
          <cell r="O1545" t="str">
            <v>Estimator (UN21)</v>
          </cell>
          <cell r="P1545" t="str">
            <v>21</v>
          </cell>
          <cell r="Q1545" t="str">
            <v>Nonexempt</v>
          </cell>
          <cell r="R1545" t="str">
            <v>1984-10-08</v>
          </cell>
          <cell r="S1545" t="str">
            <v/>
          </cell>
          <cell r="T1545" t="str">
            <v>1984-10-08</v>
          </cell>
        </row>
        <row r="1546">
          <cell r="A1546" t="str">
            <v>Martinez,Christopher L</v>
          </cell>
          <cell r="B1546" t="str">
            <v>011041</v>
          </cell>
          <cell r="C1546" t="str">
            <v>Full-Time</v>
          </cell>
          <cell r="D1546" t="str">
            <v>UCU</v>
          </cell>
          <cell r="E1546">
            <v>40</v>
          </cell>
          <cell r="F1546" t="str">
            <v>5870</v>
          </cell>
          <cell r="G1546" t="str">
            <v>Pueblo Meter Reading</v>
          </cell>
          <cell r="H1546" t="str">
            <v>USU</v>
          </cell>
          <cell r="I1546" t="str">
            <v>CS</v>
          </cell>
          <cell r="J1546" t="str">
            <v>WPCOE</v>
          </cell>
          <cell r="K1546" t="str">
            <v>1011</v>
          </cell>
          <cell r="L1546" t="str">
            <v>CO-Pueblo-S Victoria Ave</v>
          </cell>
          <cell r="M1546" t="str">
            <v>CO</v>
          </cell>
          <cell r="N1546" t="str">
            <v>1669</v>
          </cell>
          <cell r="O1546" t="str">
            <v>Meter Reader (UN21)</v>
          </cell>
          <cell r="P1546" t="str">
            <v>21</v>
          </cell>
          <cell r="Q1546" t="str">
            <v>Nonexempt</v>
          </cell>
          <cell r="R1546" t="str">
            <v>2006-04-12</v>
          </cell>
          <cell r="S1546" t="str">
            <v/>
          </cell>
          <cell r="T1546" t="str">
            <v>2006-04-17</v>
          </cell>
        </row>
        <row r="1547">
          <cell r="A1547" t="str">
            <v>Martinez,Jeffrey D</v>
          </cell>
          <cell r="B1547" t="str">
            <v>001894</v>
          </cell>
          <cell r="C1547" t="str">
            <v>Full-Time</v>
          </cell>
          <cell r="D1547" t="str">
            <v>UCU</v>
          </cell>
          <cell r="E1547">
            <v>40</v>
          </cell>
          <cell r="F1547" t="str">
            <v>5384</v>
          </cell>
          <cell r="G1547" t="str">
            <v>Wichita Gas Field Svcs</v>
          </cell>
          <cell r="H1547" t="str">
            <v>USU</v>
          </cell>
          <cell r="I1547" t="str">
            <v>OP</v>
          </cell>
          <cell r="J1547" t="str">
            <v>PNKSG</v>
          </cell>
          <cell r="K1547" t="str">
            <v>1137</v>
          </cell>
          <cell r="L1547" t="str">
            <v>KS-Wichita-W Harry</v>
          </cell>
          <cell r="M1547" t="str">
            <v>KS</v>
          </cell>
          <cell r="N1547" t="str">
            <v>1529</v>
          </cell>
          <cell r="O1547" t="str">
            <v>Utility Service Technician</v>
          </cell>
          <cell r="P1547" t="str">
            <v>00</v>
          </cell>
          <cell r="Q1547" t="str">
            <v>Nonexempt</v>
          </cell>
          <cell r="R1547" t="str">
            <v>1995-08-07</v>
          </cell>
          <cell r="S1547" t="str">
            <v/>
          </cell>
          <cell r="T1547" t="str">
            <v>1995-08-07</v>
          </cell>
        </row>
        <row r="1548">
          <cell r="A1548" t="str">
            <v>Martinez,Jerry D</v>
          </cell>
          <cell r="B1548" t="str">
            <v>004967</v>
          </cell>
          <cell r="C1548" t="str">
            <v>Full-Time</v>
          </cell>
          <cell r="D1548" t="str">
            <v>UCU</v>
          </cell>
          <cell r="E1548">
            <v>40</v>
          </cell>
          <cell r="F1548" t="str">
            <v>5372</v>
          </cell>
          <cell r="G1548" t="str">
            <v>CO Substation Maintenance</v>
          </cell>
          <cell r="H1548" t="str">
            <v>USU</v>
          </cell>
          <cell r="I1548" t="str">
            <v>OP</v>
          </cell>
          <cell r="J1548" t="str">
            <v>WPCOE</v>
          </cell>
          <cell r="K1548" t="str">
            <v>1011</v>
          </cell>
          <cell r="L1548" t="str">
            <v>CO-Pueblo-S Victoria Ave</v>
          </cell>
          <cell r="M1548" t="str">
            <v>CO</v>
          </cell>
          <cell r="N1548" t="str">
            <v>3158</v>
          </cell>
          <cell r="O1548" t="str">
            <v>Appren Construction Electricia</v>
          </cell>
          <cell r="P1548" t="str">
            <v>21</v>
          </cell>
          <cell r="Q1548" t="str">
            <v>Nonexempt</v>
          </cell>
          <cell r="R1548" t="str">
            <v>1999-05-03</v>
          </cell>
          <cell r="S1548" t="str">
            <v/>
          </cell>
          <cell r="T1548" t="str">
            <v>1999-05-03</v>
          </cell>
        </row>
        <row r="1549">
          <cell r="A1549" t="str">
            <v>Martinez,Jose M</v>
          </cell>
          <cell r="B1549" t="str">
            <v>010057</v>
          </cell>
          <cell r="C1549" t="str">
            <v>Full-Time</v>
          </cell>
          <cell r="D1549" t="str">
            <v>UCU</v>
          </cell>
          <cell r="E1549">
            <v>40</v>
          </cell>
          <cell r="F1549" t="str">
            <v>5375</v>
          </cell>
          <cell r="G1549" t="str">
            <v>SW KS Gen Gas Field Svcs</v>
          </cell>
          <cell r="H1549" t="str">
            <v>USU</v>
          </cell>
          <cell r="I1549" t="str">
            <v>OP</v>
          </cell>
          <cell r="J1549" t="str">
            <v>PNKSG</v>
          </cell>
          <cell r="K1549" t="str">
            <v>1272</v>
          </cell>
          <cell r="L1549" t="str">
            <v>KS-Dodge City-W Frontview</v>
          </cell>
          <cell r="M1549" t="str">
            <v>KS</v>
          </cell>
          <cell r="N1549" t="str">
            <v>1550</v>
          </cell>
          <cell r="O1549" t="str">
            <v>Leak Tech</v>
          </cell>
          <cell r="P1549" t="str">
            <v>00</v>
          </cell>
          <cell r="Q1549" t="str">
            <v>Nonexempt</v>
          </cell>
          <cell r="R1549" t="str">
            <v>2003-04-21</v>
          </cell>
          <cell r="S1549" t="str">
            <v/>
          </cell>
          <cell r="T1549" t="str">
            <v>2003-04-21</v>
          </cell>
        </row>
        <row r="1550">
          <cell r="A1550" t="str">
            <v>Martinez,Josh S</v>
          </cell>
          <cell r="B1550" t="str">
            <v>010059</v>
          </cell>
          <cell r="C1550" t="str">
            <v>Full-Time</v>
          </cell>
          <cell r="D1550" t="str">
            <v>UCU</v>
          </cell>
          <cell r="E1550">
            <v>40</v>
          </cell>
          <cell r="F1550" t="str">
            <v>1015</v>
          </cell>
          <cell r="G1550" t="str">
            <v>Cimarron River Unit Steam</v>
          </cell>
          <cell r="H1550" t="str">
            <v>USU</v>
          </cell>
          <cell r="I1550" t="str">
            <v>PS</v>
          </cell>
          <cell r="J1550" t="str">
            <v>WPKSE</v>
          </cell>
          <cell r="K1550" t="str">
            <v>1027</v>
          </cell>
          <cell r="L1550" t="str">
            <v>KS-Liberal-PanhandleEastern Rd</v>
          </cell>
          <cell r="M1550" t="str">
            <v>KS</v>
          </cell>
          <cell r="N1550" t="str">
            <v>1738</v>
          </cell>
          <cell r="O1550" t="str">
            <v>Operator Technician (UN22)</v>
          </cell>
          <cell r="P1550" t="str">
            <v>22</v>
          </cell>
          <cell r="Q1550" t="str">
            <v>Nonexempt</v>
          </cell>
          <cell r="R1550" t="str">
            <v>2003-04-28</v>
          </cell>
          <cell r="S1550" t="str">
            <v/>
          </cell>
          <cell r="T1550" t="str">
            <v>2003-04-28</v>
          </cell>
        </row>
        <row r="1551">
          <cell r="A1551" t="str">
            <v>Martinez,Phillip M</v>
          </cell>
          <cell r="B1551" t="str">
            <v>008029</v>
          </cell>
          <cell r="C1551" t="str">
            <v>Full-Time</v>
          </cell>
          <cell r="D1551" t="str">
            <v>UCU</v>
          </cell>
          <cell r="E1551">
            <v>40</v>
          </cell>
          <cell r="F1551" t="str">
            <v>5358</v>
          </cell>
          <cell r="G1551" t="str">
            <v>North MO Elect Dist Mgmt</v>
          </cell>
          <cell r="H1551" t="str">
            <v>USU</v>
          </cell>
          <cell r="I1551" t="str">
            <v>DE</v>
          </cell>
          <cell r="J1551" t="str">
            <v>SJMOE</v>
          </cell>
          <cell r="K1551" t="str">
            <v>1278</v>
          </cell>
          <cell r="L1551" t="str">
            <v>MO-St Joseph - Atchison</v>
          </cell>
          <cell r="M1551" t="str">
            <v>MO</v>
          </cell>
          <cell r="N1551" t="str">
            <v>S0035</v>
          </cell>
          <cell r="O1551" t="str">
            <v>System Operator</v>
          </cell>
          <cell r="P1551" t="str">
            <v>13</v>
          </cell>
          <cell r="Q1551" t="str">
            <v>Nonexempt</v>
          </cell>
          <cell r="R1551" t="str">
            <v>1972-10-19</v>
          </cell>
          <cell r="S1551" t="str">
            <v/>
          </cell>
          <cell r="T1551" t="str">
            <v>1972-10-19</v>
          </cell>
        </row>
        <row r="1552">
          <cell r="A1552" t="str">
            <v>Martinez,Ronald M</v>
          </cell>
          <cell r="B1552" t="str">
            <v>000382</v>
          </cell>
          <cell r="C1552" t="str">
            <v>Full-Time</v>
          </cell>
          <cell r="D1552" t="str">
            <v>UCU</v>
          </cell>
          <cell r="E1552">
            <v>40</v>
          </cell>
          <cell r="F1552" t="str">
            <v>5869</v>
          </cell>
          <cell r="G1552" t="str">
            <v>Customer Support</v>
          </cell>
          <cell r="H1552" t="str">
            <v>USU</v>
          </cell>
          <cell r="I1552" t="str">
            <v>CS</v>
          </cell>
          <cell r="J1552" t="str">
            <v>WPCOE</v>
          </cell>
          <cell r="K1552" t="str">
            <v>1011</v>
          </cell>
          <cell r="L1552" t="str">
            <v>CO-Pueblo-S Victoria Ave</v>
          </cell>
          <cell r="M1552" t="str">
            <v>CO</v>
          </cell>
          <cell r="N1552" t="str">
            <v>1667</v>
          </cell>
          <cell r="O1552" t="str">
            <v>Field Representative (UN21)</v>
          </cell>
          <cell r="P1552" t="str">
            <v>21</v>
          </cell>
          <cell r="Q1552" t="str">
            <v>Nonexempt</v>
          </cell>
          <cell r="R1552" t="str">
            <v>1973-09-19</v>
          </cell>
          <cell r="S1552" t="str">
            <v/>
          </cell>
          <cell r="T1552" t="str">
            <v>1973-09-19</v>
          </cell>
        </row>
        <row r="1553">
          <cell r="A1553" t="str">
            <v>Martinson,Lynn H</v>
          </cell>
          <cell r="B1553" t="str">
            <v>001580</v>
          </cell>
          <cell r="C1553" t="str">
            <v>Full-Time</v>
          </cell>
          <cell r="D1553" t="str">
            <v>UCU</v>
          </cell>
          <cell r="E1553">
            <v>40</v>
          </cell>
          <cell r="F1553" t="str">
            <v>5458</v>
          </cell>
          <cell r="G1553" t="str">
            <v>Iowa Decorah Net Ops</v>
          </cell>
          <cell r="H1553" t="str">
            <v>USU</v>
          </cell>
          <cell r="I1553" t="str">
            <v>OP</v>
          </cell>
          <cell r="J1553" t="str">
            <v>PNIAG</v>
          </cell>
          <cell r="K1553" t="str">
            <v>1017</v>
          </cell>
          <cell r="L1553" t="str">
            <v>IA-Decorah</v>
          </cell>
          <cell r="M1553" t="str">
            <v>IA</v>
          </cell>
          <cell r="N1553" t="str">
            <v>3086</v>
          </cell>
          <cell r="O1553" t="str">
            <v>Operations Mgr</v>
          </cell>
          <cell r="P1553" t="str">
            <v>00</v>
          </cell>
          <cell r="Q1553" t="str">
            <v>Exempt</v>
          </cell>
          <cell r="R1553" t="str">
            <v>1968-05-01</v>
          </cell>
          <cell r="S1553" t="str">
            <v/>
          </cell>
          <cell r="T1553" t="str">
            <v>1968-05-01</v>
          </cell>
        </row>
        <row r="1554">
          <cell r="A1554" t="str">
            <v>Marty,Patti L</v>
          </cell>
          <cell r="B1554" t="str">
            <v>000430</v>
          </cell>
          <cell r="C1554" t="str">
            <v>Full-Time</v>
          </cell>
          <cell r="D1554" t="str">
            <v>UCU</v>
          </cell>
          <cell r="E1554">
            <v>40</v>
          </cell>
          <cell r="F1554" t="str">
            <v>5011</v>
          </cell>
          <cell r="G1554" t="str">
            <v>System Operations-CO</v>
          </cell>
          <cell r="H1554" t="str">
            <v>USU</v>
          </cell>
          <cell r="I1554" t="str">
            <v>TS</v>
          </cell>
          <cell r="J1554" t="str">
            <v>WPCOE</v>
          </cell>
          <cell r="K1554" t="str">
            <v>1011</v>
          </cell>
          <cell r="L1554" t="str">
            <v>CO-Pueblo-S Victoria Ave</v>
          </cell>
          <cell r="M1554" t="str">
            <v>CO</v>
          </cell>
          <cell r="N1554" t="str">
            <v>1687</v>
          </cell>
          <cell r="O1554" t="str">
            <v>System Operator (UN21)</v>
          </cell>
          <cell r="P1554" t="str">
            <v>21</v>
          </cell>
          <cell r="Q1554" t="str">
            <v>Nonexempt</v>
          </cell>
          <cell r="R1554" t="str">
            <v>1987-11-02</v>
          </cell>
          <cell r="S1554" t="str">
            <v/>
          </cell>
          <cell r="T1554" t="str">
            <v>1987-11-02</v>
          </cell>
        </row>
        <row r="1555">
          <cell r="A1555" t="str">
            <v>Masden,David L</v>
          </cell>
          <cell r="B1555" t="str">
            <v>000548</v>
          </cell>
          <cell r="C1555" t="str">
            <v>Full-Time</v>
          </cell>
          <cell r="D1555" t="str">
            <v>UCU</v>
          </cell>
          <cell r="E1555">
            <v>40</v>
          </cell>
          <cell r="F1555" t="str">
            <v>5313</v>
          </cell>
          <cell r="G1555" t="str">
            <v>Southwest KS Elec Network Ops</v>
          </cell>
          <cell r="H1555" t="str">
            <v>USU</v>
          </cell>
          <cell r="I1555" t="str">
            <v>OP</v>
          </cell>
          <cell r="J1555" t="str">
            <v>WPKSE</v>
          </cell>
          <cell r="K1555" t="str">
            <v>1272</v>
          </cell>
          <cell r="L1555" t="str">
            <v>KS-Dodge City-W Frontview</v>
          </cell>
          <cell r="M1555" t="str">
            <v>KS</v>
          </cell>
          <cell r="N1555" t="str">
            <v>1704</v>
          </cell>
          <cell r="O1555" t="str">
            <v>Journeyman Lineman (UN22)</v>
          </cell>
          <cell r="P1555" t="str">
            <v>22</v>
          </cell>
          <cell r="Q1555" t="str">
            <v>Nonexempt</v>
          </cell>
          <cell r="R1555" t="str">
            <v>1975-10-13</v>
          </cell>
          <cell r="S1555" t="str">
            <v/>
          </cell>
          <cell r="T1555" t="str">
            <v>1975-10-13</v>
          </cell>
        </row>
        <row r="1556">
          <cell r="A1556" t="str">
            <v>Mason,Donna S</v>
          </cell>
          <cell r="B1556" t="str">
            <v>000461</v>
          </cell>
          <cell r="C1556" t="str">
            <v>Full-Time</v>
          </cell>
          <cell r="D1556" t="str">
            <v>UCU</v>
          </cell>
          <cell r="E1556">
            <v>40</v>
          </cell>
          <cell r="F1556" t="str">
            <v>5312</v>
          </cell>
          <cell r="G1556" t="str">
            <v>Central KS Elec Network Ops</v>
          </cell>
          <cell r="H1556" t="str">
            <v>USU</v>
          </cell>
          <cell r="I1556" t="str">
            <v>OP</v>
          </cell>
          <cell r="J1556" t="str">
            <v>WPKSE</v>
          </cell>
          <cell r="K1556" t="str">
            <v>1231</v>
          </cell>
          <cell r="L1556" t="str">
            <v>KS-Great Bend-Broadway</v>
          </cell>
          <cell r="M1556" t="str">
            <v>KS</v>
          </cell>
          <cell r="N1556" t="str">
            <v>1135</v>
          </cell>
          <cell r="O1556" t="str">
            <v>Customer Service Associate Fie</v>
          </cell>
          <cell r="P1556" t="str">
            <v>00</v>
          </cell>
          <cell r="Q1556" t="str">
            <v>Nonexempt</v>
          </cell>
          <cell r="R1556" t="str">
            <v>1989-04-17</v>
          </cell>
          <cell r="S1556" t="str">
            <v/>
          </cell>
          <cell r="T1556" t="str">
            <v>1989-04-17</v>
          </cell>
        </row>
        <row r="1557">
          <cell r="A1557" t="str">
            <v>Mason,Janet L</v>
          </cell>
          <cell r="B1557" t="str">
            <v>004060</v>
          </cell>
          <cell r="C1557" t="str">
            <v>Full-Time</v>
          </cell>
          <cell r="D1557" t="str">
            <v>UCU</v>
          </cell>
          <cell r="E1557">
            <v>40</v>
          </cell>
          <cell r="F1557" t="str">
            <v>4164</v>
          </cell>
          <cell r="G1557" t="str">
            <v>Commodity Accounting</v>
          </cell>
          <cell r="H1557" t="str">
            <v>ESF</v>
          </cell>
          <cell r="I1557" t="str">
            <v>AT</v>
          </cell>
          <cell r="J1557" t="str">
            <v>AQLCP</v>
          </cell>
          <cell r="K1557" t="str">
            <v>1082</v>
          </cell>
          <cell r="L1557" t="str">
            <v>MO-Kansas City-W Ninth</v>
          </cell>
          <cell r="M1557" t="str">
            <v>MO</v>
          </cell>
          <cell r="N1557" t="str">
            <v>2223</v>
          </cell>
          <cell r="O1557" t="str">
            <v>Dir Accounting Finance</v>
          </cell>
          <cell r="P1557" t="str">
            <v>00</v>
          </cell>
          <cell r="Q1557" t="str">
            <v>Exempt</v>
          </cell>
          <cell r="R1557" t="str">
            <v>1979-07-16</v>
          </cell>
          <cell r="S1557" t="str">
            <v/>
          </cell>
          <cell r="T1557" t="str">
            <v>1979-07-16</v>
          </cell>
        </row>
        <row r="1558">
          <cell r="A1558" t="str">
            <v>Mason,John M</v>
          </cell>
          <cell r="B1558" t="str">
            <v>003539</v>
          </cell>
          <cell r="C1558" t="str">
            <v>Full-Time</v>
          </cell>
          <cell r="D1558" t="str">
            <v>UCU</v>
          </cell>
          <cell r="E1558">
            <v>40</v>
          </cell>
          <cell r="F1558" t="str">
            <v>5030</v>
          </cell>
          <cell r="G1558" t="str">
            <v>Systems Operations-MPS General</v>
          </cell>
          <cell r="H1558" t="str">
            <v>USU</v>
          </cell>
          <cell r="I1558" t="str">
            <v>TS</v>
          </cell>
          <cell r="J1558" t="str">
            <v>NETCO</v>
          </cell>
          <cell r="K1558" t="str">
            <v>1141</v>
          </cell>
          <cell r="L1558" t="str">
            <v>MO-Lee's Summit-NW Missouri Rd</v>
          </cell>
          <cell r="M1558" t="str">
            <v>MO</v>
          </cell>
          <cell r="N1558" t="str">
            <v>1905</v>
          </cell>
          <cell r="O1558" t="str">
            <v>Supv Transmission System Oper</v>
          </cell>
          <cell r="P1558" t="str">
            <v>00</v>
          </cell>
          <cell r="Q1558" t="str">
            <v>Exempt</v>
          </cell>
          <cell r="R1558" t="str">
            <v>1985-11-04</v>
          </cell>
          <cell r="S1558" t="str">
            <v/>
          </cell>
          <cell r="T1558" t="str">
            <v>1985-11-04</v>
          </cell>
        </row>
        <row r="1559">
          <cell r="A1559" t="str">
            <v>Mason,Tiffany R</v>
          </cell>
          <cell r="B1559" t="str">
            <v>010874</v>
          </cell>
          <cell r="C1559" t="str">
            <v>Full-Time</v>
          </cell>
          <cell r="D1559" t="str">
            <v>UCU</v>
          </cell>
          <cell r="E1559">
            <v>40</v>
          </cell>
          <cell r="F1559" t="str">
            <v>5701</v>
          </cell>
          <cell r="G1559" t="str">
            <v>Cust Service Center-Lincoln</v>
          </cell>
          <cell r="H1559" t="str">
            <v>USU</v>
          </cell>
          <cell r="I1559" t="str">
            <v>CH</v>
          </cell>
          <cell r="J1559" t="str">
            <v>NETCO</v>
          </cell>
          <cell r="K1559" t="str">
            <v>1109</v>
          </cell>
          <cell r="L1559" t="str">
            <v>NE-Lincoln</v>
          </cell>
          <cell r="M1559" t="str">
            <v>NE</v>
          </cell>
          <cell r="N1559" t="str">
            <v>1629</v>
          </cell>
          <cell r="O1559" t="str">
            <v>Customer Serv Ctr Assoc (UN25)</v>
          </cell>
          <cell r="P1559" t="str">
            <v>25</v>
          </cell>
          <cell r="Q1559" t="str">
            <v>Nonexempt</v>
          </cell>
          <cell r="R1559" t="str">
            <v>2005-09-12</v>
          </cell>
          <cell r="S1559" t="str">
            <v/>
          </cell>
          <cell r="T1559" t="str">
            <v>2005-09-12</v>
          </cell>
        </row>
        <row r="1560">
          <cell r="A1560" t="str">
            <v>Masoner,Oliana M</v>
          </cell>
          <cell r="B1560" t="str">
            <v>010473</v>
          </cell>
          <cell r="C1560" t="str">
            <v>Full-Time</v>
          </cell>
          <cell r="D1560" t="str">
            <v>UCU</v>
          </cell>
          <cell r="E1560">
            <v>40</v>
          </cell>
          <cell r="F1560" t="str">
            <v>5702</v>
          </cell>
          <cell r="G1560" t="str">
            <v>Customer Srv Ctr-Raytown</v>
          </cell>
          <cell r="H1560" t="str">
            <v>USU</v>
          </cell>
          <cell r="I1560" t="str">
            <v>CH</v>
          </cell>
          <cell r="J1560" t="str">
            <v>NETCO</v>
          </cell>
          <cell r="K1560" t="str">
            <v>1000</v>
          </cell>
          <cell r="L1560" t="str">
            <v>MO-Raytown</v>
          </cell>
          <cell r="M1560" t="str">
            <v>MO</v>
          </cell>
          <cell r="N1560" t="str">
            <v>3128</v>
          </cell>
          <cell r="O1560" t="str">
            <v>Sr Cust Service Assoc CC</v>
          </cell>
          <cell r="P1560" t="str">
            <v>00</v>
          </cell>
          <cell r="Q1560" t="str">
            <v>Nonexempt</v>
          </cell>
          <cell r="R1560" t="str">
            <v>2004-06-21</v>
          </cell>
          <cell r="S1560" t="str">
            <v/>
          </cell>
          <cell r="T1560" t="str">
            <v>2004-06-21</v>
          </cell>
        </row>
        <row r="1561">
          <cell r="A1561" t="str">
            <v>Masters,Robert D</v>
          </cell>
          <cell r="B1561" t="str">
            <v>001010</v>
          </cell>
          <cell r="C1561" t="str">
            <v>Full-Time</v>
          </cell>
          <cell r="D1561" t="str">
            <v>UCU</v>
          </cell>
          <cell r="E1561">
            <v>40</v>
          </cell>
          <cell r="F1561" t="str">
            <v>5574</v>
          </cell>
          <cell r="G1561" t="str">
            <v>Missouri Fleet Management</v>
          </cell>
          <cell r="H1561" t="str">
            <v>USU</v>
          </cell>
          <cell r="I1561" t="str">
            <v>MM</v>
          </cell>
          <cell r="J1561" t="str">
            <v>NETCO</v>
          </cell>
          <cell r="K1561" t="str">
            <v>1086</v>
          </cell>
          <cell r="L1561" t="str">
            <v>MO-Lee's Summit-SE 16th St</v>
          </cell>
          <cell r="M1561" t="str">
            <v>MO</v>
          </cell>
          <cell r="N1561" t="str">
            <v>U267</v>
          </cell>
          <cell r="O1561" t="str">
            <v>Special Mobile Mechanic</v>
          </cell>
          <cell r="P1561" t="str">
            <v>24</v>
          </cell>
          <cell r="Q1561" t="str">
            <v>Nonexempt</v>
          </cell>
          <cell r="R1561" t="str">
            <v>1991-08-28</v>
          </cell>
          <cell r="S1561" t="str">
            <v/>
          </cell>
          <cell r="T1561" t="str">
            <v>1991-08-28</v>
          </cell>
        </row>
        <row r="1562">
          <cell r="A1562" t="str">
            <v>Mather,Rick L</v>
          </cell>
          <cell r="B1562" t="str">
            <v>001859</v>
          </cell>
          <cell r="C1562" t="str">
            <v>Full-Time</v>
          </cell>
          <cell r="D1562" t="str">
            <v>UCU</v>
          </cell>
          <cell r="E1562">
            <v>40</v>
          </cell>
          <cell r="F1562" t="str">
            <v>5775</v>
          </cell>
          <cell r="G1562" t="str">
            <v>NE North Region</v>
          </cell>
          <cell r="H1562" t="str">
            <v>USU</v>
          </cell>
          <cell r="I1562" t="str">
            <v>CS</v>
          </cell>
          <cell r="J1562" t="str">
            <v>PNNEG</v>
          </cell>
          <cell r="K1562" t="str">
            <v>1105</v>
          </cell>
          <cell r="L1562" t="str">
            <v>NE-Columbus-23rd St</v>
          </cell>
          <cell r="M1562" t="str">
            <v>NE</v>
          </cell>
          <cell r="N1562" t="str">
            <v>1612</v>
          </cell>
          <cell r="O1562" t="str">
            <v>Special Welder (UN25)</v>
          </cell>
          <cell r="P1562" t="str">
            <v>25</v>
          </cell>
          <cell r="Q1562" t="str">
            <v>Nonexempt</v>
          </cell>
          <cell r="R1562" t="str">
            <v>1978-07-10</v>
          </cell>
          <cell r="S1562" t="str">
            <v/>
          </cell>
          <cell r="T1562" t="str">
            <v>1978-07-10</v>
          </cell>
        </row>
        <row r="1563">
          <cell r="A1563" t="str">
            <v>Matney,Christi L</v>
          </cell>
          <cell r="B1563" t="str">
            <v>008345</v>
          </cell>
          <cell r="C1563" t="str">
            <v>Full-Time</v>
          </cell>
          <cell r="D1563" t="str">
            <v>UCU</v>
          </cell>
          <cell r="E1563">
            <v>40</v>
          </cell>
          <cell r="F1563" t="str">
            <v>6358</v>
          </cell>
          <cell r="G1563" t="str">
            <v>IT Ops / Service Support</v>
          </cell>
          <cell r="H1563" t="str">
            <v>USU</v>
          </cell>
          <cell r="I1563" t="str">
            <v>IT</v>
          </cell>
          <cell r="J1563" t="str">
            <v>NETCO</v>
          </cell>
          <cell r="K1563" t="str">
            <v>1082</v>
          </cell>
          <cell r="L1563" t="str">
            <v>MO-Kansas City-W Ninth</v>
          </cell>
          <cell r="M1563" t="str">
            <v>MO</v>
          </cell>
          <cell r="N1563" t="str">
            <v>2178</v>
          </cell>
          <cell r="O1563" t="str">
            <v>IT Support Svcs Lvl 2 Speciali</v>
          </cell>
          <cell r="P1563" t="str">
            <v>00</v>
          </cell>
          <cell r="Q1563" t="str">
            <v>Exempt</v>
          </cell>
          <cell r="R1563" t="str">
            <v>2001-04-16</v>
          </cell>
          <cell r="S1563" t="str">
            <v/>
          </cell>
          <cell r="T1563" t="str">
            <v>2001-04-16</v>
          </cell>
        </row>
        <row r="1564">
          <cell r="A1564" t="str">
            <v>Matson,Eric D</v>
          </cell>
          <cell r="B1564" t="str">
            <v>010450</v>
          </cell>
          <cell r="C1564" t="str">
            <v>Full-Time</v>
          </cell>
          <cell r="D1564" t="str">
            <v>UCU</v>
          </cell>
          <cell r="E1564">
            <v>40</v>
          </cell>
          <cell r="F1564" t="str">
            <v>1060</v>
          </cell>
          <cell r="G1564" t="str">
            <v>Lake Road Common</v>
          </cell>
          <cell r="H1564" t="str">
            <v>USU</v>
          </cell>
          <cell r="I1564" t="str">
            <v>PS</v>
          </cell>
          <cell r="J1564" t="str">
            <v>SJMOE</v>
          </cell>
          <cell r="K1564" t="str">
            <v>1279</v>
          </cell>
          <cell r="L1564" t="str">
            <v>MO-St Joseph - Lake Road</v>
          </cell>
          <cell r="M1564" t="str">
            <v>MO</v>
          </cell>
          <cell r="N1564" t="str">
            <v>S0155</v>
          </cell>
          <cell r="O1564" t="str">
            <v>Instrument Technician Grade 1</v>
          </cell>
          <cell r="P1564" t="str">
            <v>13</v>
          </cell>
          <cell r="Q1564" t="str">
            <v>Nonexempt</v>
          </cell>
          <cell r="R1564" t="str">
            <v>2004-05-28</v>
          </cell>
          <cell r="S1564" t="str">
            <v/>
          </cell>
          <cell r="T1564" t="str">
            <v>2004-05-28</v>
          </cell>
        </row>
        <row r="1565">
          <cell r="A1565" t="str">
            <v>Mattes,Kara L</v>
          </cell>
          <cell r="B1565" t="str">
            <v>010227</v>
          </cell>
          <cell r="C1565" t="str">
            <v>Full-Time</v>
          </cell>
          <cell r="D1565" t="str">
            <v>UCU</v>
          </cell>
          <cell r="E1565">
            <v>40</v>
          </cell>
          <cell r="F1565" t="str">
            <v>6348</v>
          </cell>
          <cell r="G1565" t="str">
            <v>IT Business Services</v>
          </cell>
          <cell r="H1565" t="str">
            <v>USU</v>
          </cell>
          <cell r="I1565" t="str">
            <v>IT</v>
          </cell>
          <cell r="J1565" t="str">
            <v>NETCO</v>
          </cell>
          <cell r="K1565" t="str">
            <v>1082</v>
          </cell>
          <cell r="L1565" t="str">
            <v>MO-Kansas City-W Ninth</v>
          </cell>
          <cell r="M1565" t="str">
            <v>MO</v>
          </cell>
          <cell r="N1565" t="str">
            <v>1003</v>
          </cell>
          <cell r="O1565" t="str">
            <v>Sr Admin Assist</v>
          </cell>
          <cell r="P1565" t="str">
            <v>00</v>
          </cell>
          <cell r="Q1565" t="str">
            <v>Nonexempt</v>
          </cell>
          <cell r="R1565" t="str">
            <v>2003-09-16</v>
          </cell>
          <cell r="S1565" t="str">
            <v/>
          </cell>
          <cell r="T1565" t="str">
            <v>2003-09-16</v>
          </cell>
        </row>
        <row r="1566">
          <cell r="A1566" t="str">
            <v>Matthews,Matthew G</v>
          </cell>
          <cell r="B1566" t="str">
            <v>010926</v>
          </cell>
          <cell r="C1566" t="str">
            <v>Full-Time</v>
          </cell>
          <cell r="D1566" t="str">
            <v>UCU</v>
          </cell>
          <cell r="E1566">
            <v>40</v>
          </cell>
          <cell r="F1566" t="str">
            <v>5384</v>
          </cell>
          <cell r="G1566" t="str">
            <v>Wichita Gas Field Svcs</v>
          </cell>
          <cell r="H1566" t="str">
            <v>USU</v>
          </cell>
          <cell r="I1566" t="str">
            <v>OP</v>
          </cell>
          <cell r="J1566" t="str">
            <v>PNKSG</v>
          </cell>
          <cell r="K1566" t="str">
            <v>1137</v>
          </cell>
          <cell r="L1566" t="str">
            <v>KS-Wichita-W Harry</v>
          </cell>
          <cell r="M1566" t="str">
            <v>KS</v>
          </cell>
          <cell r="N1566" t="str">
            <v>1531</v>
          </cell>
          <cell r="O1566" t="str">
            <v>Meter Reader</v>
          </cell>
          <cell r="P1566" t="str">
            <v>00</v>
          </cell>
          <cell r="Q1566" t="str">
            <v>Nonexempt</v>
          </cell>
          <cell r="R1566" t="str">
            <v>2005-10-17</v>
          </cell>
          <cell r="S1566" t="str">
            <v/>
          </cell>
          <cell r="T1566" t="str">
            <v>2005-10-17</v>
          </cell>
        </row>
        <row r="1567">
          <cell r="A1567" t="str">
            <v>Matthews,Wayne A</v>
          </cell>
          <cell r="B1567" t="str">
            <v>008030</v>
          </cell>
          <cell r="C1567" t="str">
            <v>Full-Time</v>
          </cell>
          <cell r="D1567" t="str">
            <v>UCU</v>
          </cell>
          <cell r="E1567">
            <v>40</v>
          </cell>
          <cell r="F1567" t="str">
            <v>1060</v>
          </cell>
          <cell r="G1567" t="str">
            <v>Lake Road Common</v>
          </cell>
          <cell r="H1567" t="str">
            <v>USU</v>
          </cell>
          <cell r="I1567" t="str">
            <v>PS</v>
          </cell>
          <cell r="J1567" t="str">
            <v>SJMOE</v>
          </cell>
          <cell r="K1567" t="str">
            <v>1279</v>
          </cell>
          <cell r="L1567" t="str">
            <v>MO-St Joseph - Lake Road</v>
          </cell>
          <cell r="M1567" t="str">
            <v>MO</v>
          </cell>
          <cell r="N1567" t="str">
            <v>S0051</v>
          </cell>
          <cell r="O1567" t="str">
            <v>Head Operator</v>
          </cell>
          <cell r="P1567" t="str">
            <v>13</v>
          </cell>
          <cell r="Q1567" t="str">
            <v>Nonexempt</v>
          </cell>
          <cell r="R1567" t="str">
            <v>1991-12-16</v>
          </cell>
          <cell r="S1567" t="str">
            <v/>
          </cell>
          <cell r="T1567" t="str">
            <v>1991-12-16</v>
          </cell>
        </row>
        <row r="1568">
          <cell r="A1568" t="str">
            <v>Maurin IV,Julius P</v>
          </cell>
          <cell r="B1568" t="str">
            <v>010968</v>
          </cell>
          <cell r="C1568" t="str">
            <v>Full-Time</v>
          </cell>
          <cell r="D1568" t="str">
            <v>UCU</v>
          </cell>
          <cell r="E1568">
            <v>40</v>
          </cell>
          <cell r="F1568" t="str">
            <v>5002</v>
          </cell>
          <cell r="G1568" t="str">
            <v>Elec Trans Ops-ROW-MO/CO/KS</v>
          </cell>
          <cell r="H1568" t="str">
            <v>USU</v>
          </cell>
          <cell r="I1568" t="str">
            <v>TS</v>
          </cell>
          <cell r="J1568" t="str">
            <v>NETCO</v>
          </cell>
          <cell r="K1568" t="str">
            <v>1000</v>
          </cell>
          <cell r="L1568" t="str">
            <v>MO-Raytown</v>
          </cell>
          <cell r="M1568" t="str">
            <v>MO</v>
          </cell>
          <cell r="N1568" t="str">
            <v>3145</v>
          </cell>
          <cell r="O1568" t="str">
            <v>Assistant Right of Way Supv</v>
          </cell>
          <cell r="P1568" t="str">
            <v>00</v>
          </cell>
          <cell r="Q1568" t="str">
            <v>Exempt</v>
          </cell>
          <cell r="R1568" t="str">
            <v>2006-01-13</v>
          </cell>
          <cell r="S1568" t="str">
            <v/>
          </cell>
          <cell r="T1568" t="str">
            <v>2006-01-13</v>
          </cell>
        </row>
        <row r="1569">
          <cell r="A1569" t="str">
            <v>Mayberger,Marla F</v>
          </cell>
          <cell r="B1569" t="str">
            <v>001610</v>
          </cell>
          <cell r="C1569" t="str">
            <v>Part-Time</v>
          </cell>
          <cell r="D1569" t="str">
            <v>UCU</v>
          </cell>
          <cell r="E1569">
            <v>20</v>
          </cell>
          <cell r="F1569" t="str">
            <v>5775</v>
          </cell>
          <cell r="G1569" t="str">
            <v>NE North Region</v>
          </cell>
          <cell r="H1569" t="str">
            <v>USU</v>
          </cell>
          <cell r="I1569" t="str">
            <v>CS</v>
          </cell>
          <cell r="J1569" t="str">
            <v>PNNEG</v>
          </cell>
          <cell r="K1569" t="str">
            <v>1162</v>
          </cell>
          <cell r="L1569" t="str">
            <v>NE-Norfolk-Norfolk Ave</v>
          </cell>
          <cell r="M1569" t="str">
            <v>NE</v>
          </cell>
          <cell r="N1569" t="str">
            <v>1638</v>
          </cell>
          <cell r="O1569" t="str">
            <v>Adv Oper Clerk/CM (UN25)</v>
          </cell>
          <cell r="P1569" t="str">
            <v>25</v>
          </cell>
          <cell r="Q1569" t="str">
            <v>Nonexempt</v>
          </cell>
          <cell r="R1569" t="str">
            <v>1988-11-14</v>
          </cell>
          <cell r="S1569" t="str">
            <v>2004-10-18</v>
          </cell>
          <cell r="T1569" t="str">
            <v>1988-11-14</v>
          </cell>
        </row>
        <row r="1570">
          <cell r="A1570" t="str">
            <v>Mayberry,Bruce E</v>
          </cell>
          <cell r="B1570" t="str">
            <v>002125</v>
          </cell>
          <cell r="C1570" t="str">
            <v>Full-Time</v>
          </cell>
          <cell r="D1570" t="str">
            <v>UCU</v>
          </cell>
          <cell r="E1570">
            <v>40</v>
          </cell>
          <cell r="F1570" t="str">
            <v>6168</v>
          </cell>
          <cell r="G1570" t="str">
            <v>Iowa Field Measurement</v>
          </cell>
          <cell r="H1570" t="str">
            <v>USU</v>
          </cell>
          <cell r="I1570" t="str">
            <v>DG</v>
          </cell>
          <cell r="J1570" t="str">
            <v>PNIAG</v>
          </cell>
          <cell r="K1570" t="str">
            <v>1019</v>
          </cell>
          <cell r="L1570" t="str">
            <v>IA-Dubuque-Cedar Cross Rd</v>
          </cell>
          <cell r="M1570" t="str">
            <v>IA</v>
          </cell>
          <cell r="N1570" t="str">
            <v>3111</v>
          </cell>
          <cell r="O1570" t="str">
            <v>Tech Field Measurement (UN28)</v>
          </cell>
          <cell r="P1570" t="str">
            <v>28</v>
          </cell>
          <cell r="Q1570" t="str">
            <v>Nonexempt</v>
          </cell>
          <cell r="R1570" t="str">
            <v>1982-10-11</v>
          </cell>
          <cell r="S1570" t="str">
            <v/>
          </cell>
          <cell r="T1570" t="str">
            <v>1982-10-11</v>
          </cell>
        </row>
        <row r="1571">
          <cell r="A1571" t="str">
            <v>Mazel,Timothy E</v>
          </cell>
          <cell r="B1571" t="str">
            <v>005747</v>
          </cell>
          <cell r="C1571" t="str">
            <v>Full-Time</v>
          </cell>
          <cell r="D1571" t="str">
            <v>UCU</v>
          </cell>
          <cell r="E1571">
            <v>40</v>
          </cell>
          <cell r="F1571" t="str">
            <v>6162</v>
          </cell>
          <cell r="G1571" t="str">
            <v>PS Engr/Generations Svcs</v>
          </cell>
          <cell r="H1571" t="str">
            <v>USU</v>
          </cell>
          <cell r="I1571" t="str">
            <v>PS</v>
          </cell>
          <cell r="J1571" t="str">
            <v>NETCO</v>
          </cell>
          <cell r="K1571" t="str">
            <v>1011</v>
          </cell>
          <cell r="L1571" t="str">
            <v>CO-Pueblo-S Victoria Ave</v>
          </cell>
          <cell r="M1571" t="str">
            <v>CO</v>
          </cell>
          <cell r="N1571" t="str">
            <v>1693</v>
          </cell>
          <cell r="O1571" t="str">
            <v>Instr &amp; Control Tech (UN21)</v>
          </cell>
          <cell r="P1571" t="str">
            <v>21</v>
          </cell>
          <cell r="Q1571" t="str">
            <v>Nonexempt</v>
          </cell>
          <cell r="R1571" t="str">
            <v>2000-01-03</v>
          </cell>
          <cell r="S1571" t="str">
            <v/>
          </cell>
          <cell r="T1571" t="str">
            <v>2000-01-03</v>
          </cell>
        </row>
        <row r="1572">
          <cell r="A1572" t="str">
            <v>McAvinew Beeler,Jessica D</v>
          </cell>
          <cell r="B1572" t="str">
            <v>010127</v>
          </cell>
          <cell r="C1572" t="str">
            <v>Part-Time</v>
          </cell>
          <cell r="D1572" t="str">
            <v>UCU</v>
          </cell>
          <cell r="E1572">
            <v>26</v>
          </cell>
          <cell r="F1572" t="str">
            <v>5702</v>
          </cell>
          <cell r="G1572" t="str">
            <v>Customer Srv Ctr-Raytown</v>
          </cell>
          <cell r="H1572" t="str">
            <v>USU</v>
          </cell>
          <cell r="I1572" t="str">
            <v>CH</v>
          </cell>
          <cell r="J1572" t="str">
            <v>NETCO</v>
          </cell>
          <cell r="K1572" t="str">
            <v>1000</v>
          </cell>
          <cell r="L1572" t="str">
            <v>MO-Raytown</v>
          </cell>
          <cell r="M1572" t="str">
            <v>MO</v>
          </cell>
          <cell r="N1572" t="str">
            <v>1047</v>
          </cell>
          <cell r="O1572" t="str">
            <v>Customer Service Associate CC</v>
          </cell>
          <cell r="P1572" t="str">
            <v>00</v>
          </cell>
          <cell r="Q1572" t="str">
            <v>Nonexempt</v>
          </cell>
          <cell r="R1572" t="str">
            <v>2003-07-01</v>
          </cell>
          <cell r="S1572" t="str">
            <v/>
          </cell>
          <cell r="T1572" t="str">
            <v>2003-07-01</v>
          </cell>
        </row>
        <row r="1573">
          <cell r="A1573" t="str">
            <v>McBee,James J</v>
          </cell>
          <cell r="B1573" t="str">
            <v>004435</v>
          </cell>
          <cell r="C1573" t="str">
            <v>Full-Time</v>
          </cell>
          <cell r="D1573" t="str">
            <v>UCU</v>
          </cell>
          <cell r="E1573">
            <v>40</v>
          </cell>
          <cell r="F1573" t="str">
            <v>5259</v>
          </cell>
          <cell r="G1573" t="str">
            <v>MO Electric Planning &amp; Design</v>
          </cell>
          <cell r="H1573" t="str">
            <v>USU</v>
          </cell>
          <cell r="I1573" t="str">
            <v>NM</v>
          </cell>
          <cell r="J1573" t="str">
            <v>MPMOE</v>
          </cell>
          <cell r="K1573" t="str">
            <v>1000</v>
          </cell>
          <cell r="L1573" t="str">
            <v>MO-Raytown</v>
          </cell>
          <cell r="M1573" t="str">
            <v>MO</v>
          </cell>
          <cell r="N1573" t="str">
            <v>1924</v>
          </cell>
          <cell r="O1573" t="str">
            <v>Sr Engineer</v>
          </cell>
          <cell r="P1573" t="str">
            <v>00</v>
          </cell>
          <cell r="Q1573" t="str">
            <v>Exempt</v>
          </cell>
          <cell r="R1573" t="str">
            <v>1990-01-09</v>
          </cell>
          <cell r="S1573" t="str">
            <v>1999-02-22</v>
          </cell>
          <cell r="T1573" t="str">
            <v>1991-02-22</v>
          </cell>
        </row>
        <row r="1574">
          <cell r="A1574" t="str">
            <v>McBee,Richard K</v>
          </cell>
          <cell r="B1574" t="str">
            <v>011098</v>
          </cell>
          <cell r="C1574" t="str">
            <v>Full-Time</v>
          </cell>
          <cell r="D1574" t="str">
            <v>UCU</v>
          </cell>
          <cell r="E1574">
            <v>40</v>
          </cell>
          <cell r="F1574" t="str">
            <v>5255</v>
          </cell>
          <cell r="G1574" t="str">
            <v>Forestry MO/CO/KS</v>
          </cell>
          <cell r="H1574" t="str">
            <v>USU</v>
          </cell>
          <cell r="I1574" t="str">
            <v>NM</v>
          </cell>
          <cell r="J1574" t="str">
            <v>NETCO</v>
          </cell>
          <cell r="K1574" t="str">
            <v>1091</v>
          </cell>
          <cell r="L1574" t="str">
            <v>MO-Platte City</v>
          </cell>
          <cell r="M1574" t="str">
            <v>MO</v>
          </cell>
          <cell r="N1574" t="str">
            <v>3216</v>
          </cell>
          <cell r="O1574" t="str">
            <v>Forestry Inspector</v>
          </cell>
          <cell r="P1574" t="str">
            <v>00</v>
          </cell>
          <cell r="Q1574" t="str">
            <v>Exempt</v>
          </cell>
          <cell r="R1574" t="str">
            <v>2006-06-26</v>
          </cell>
          <cell r="S1574" t="str">
            <v/>
          </cell>
          <cell r="T1574" t="str">
            <v>2006-06-26</v>
          </cell>
        </row>
        <row r="1575">
          <cell r="A1575" t="str">
            <v>McCabe,Jerome G</v>
          </cell>
          <cell r="B1575" t="str">
            <v>010512</v>
          </cell>
          <cell r="C1575" t="str">
            <v>Part-Time</v>
          </cell>
          <cell r="D1575" t="str">
            <v>UCU</v>
          </cell>
          <cell r="E1575">
            <v>24</v>
          </cell>
          <cell r="F1575" t="str">
            <v>5701</v>
          </cell>
          <cell r="G1575" t="str">
            <v>Cust Service Center-Lincoln</v>
          </cell>
          <cell r="H1575" t="str">
            <v>USU</v>
          </cell>
          <cell r="I1575" t="str">
            <v>CH</v>
          </cell>
          <cell r="J1575" t="str">
            <v>NETCO</v>
          </cell>
          <cell r="K1575" t="str">
            <v>1109</v>
          </cell>
          <cell r="L1575" t="str">
            <v>NE-Lincoln</v>
          </cell>
          <cell r="M1575" t="str">
            <v>NE</v>
          </cell>
          <cell r="N1575" t="str">
            <v>1629</v>
          </cell>
          <cell r="O1575" t="str">
            <v>Customer Serv Ctr Assoc (UN25)</v>
          </cell>
          <cell r="P1575" t="str">
            <v>25</v>
          </cell>
          <cell r="Q1575" t="str">
            <v>Nonexempt</v>
          </cell>
          <cell r="R1575" t="str">
            <v>2004-08-02</v>
          </cell>
          <cell r="S1575" t="str">
            <v/>
          </cell>
          <cell r="T1575" t="str">
            <v>2004-08-02</v>
          </cell>
        </row>
        <row r="1576">
          <cell r="A1576" t="str">
            <v>McCall Jr,Robert M</v>
          </cell>
          <cell r="B1576" t="str">
            <v>005141</v>
          </cell>
          <cell r="C1576" t="str">
            <v>Full-Time</v>
          </cell>
          <cell r="D1576" t="str">
            <v>UCU</v>
          </cell>
          <cell r="E1576">
            <v>40</v>
          </cell>
          <cell r="F1576" t="str">
            <v>5560</v>
          </cell>
          <cell r="G1576" t="str">
            <v>Materials Mgmt-NE</v>
          </cell>
          <cell r="H1576" t="str">
            <v>USU</v>
          </cell>
          <cell r="I1576" t="str">
            <v>MM</v>
          </cell>
          <cell r="J1576" t="str">
            <v>PNNEG</v>
          </cell>
          <cell r="K1576" t="str">
            <v>1113</v>
          </cell>
          <cell r="L1576" t="str">
            <v>NE-Papillion</v>
          </cell>
          <cell r="M1576" t="str">
            <v>NE</v>
          </cell>
          <cell r="N1576" t="str">
            <v>1524</v>
          </cell>
          <cell r="O1576" t="str">
            <v>Storekeeper</v>
          </cell>
          <cell r="P1576" t="str">
            <v>00</v>
          </cell>
          <cell r="Q1576" t="str">
            <v>Nonexempt</v>
          </cell>
          <cell r="R1576" t="str">
            <v>1999-06-25</v>
          </cell>
          <cell r="S1576" t="str">
            <v>2003-02-03</v>
          </cell>
          <cell r="T1576" t="str">
            <v>2000-02-03</v>
          </cell>
        </row>
        <row r="1577">
          <cell r="A1577" t="str">
            <v>McCall,Janice E</v>
          </cell>
          <cell r="B1577" t="str">
            <v>002062</v>
          </cell>
          <cell r="C1577" t="str">
            <v>Full-Time</v>
          </cell>
          <cell r="D1577" t="str">
            <v>UCU</v>
          </cell>
          <cell r="E1577">
            <v>40</v>
          </cell>
          <cell r="F1577" t="str">
            <v>6166</v>
          </cell>
          <cell r="G1577" t="str">
            <v>Iowa/Mo Gas Bus Ops</v>
          </cell>
          <cell r="H1577" t="str">
            <v>USU</v>
          </cell>
          <cell r="I1577" t="str">
            <v>DG</v>
          </cell>
          <cell r="J1577" t="str">
            <v>NETCO</v>
          </cell>
          <cell r="K1577" t="str">
            <v>1015</v>
          </cell>
          <cell r="L1577" t="str">
            <v>IA-Council Bluffs-W Broadway</v>
          </cell>
          <cell r="M1577" t="str">
            <v>IA</v>
          </cell>
          <cell r="N1577" t="str">
            <v>3116</v>
          </cell>
          <cell r="O1577" t="str">
            <v>Operations Analyst</v>
          </cell>
          <cell r="P1577" t="str">
            <v>00</v>
          </cell>
          <cell r="Q1577" t="str">
            <v>Exempt</v>
          </cell>
          <cell r="R1577" t="str">
            <v>1977-10-13</v>
          </cell>
          <cell r="S1577" t="str">
            <v/>
          </cell>
          <cell r="T1577" t="str">
            <v>1977-10-13</v>
          </cell>
        </row>
        <row r="1578">
          <cell r="A1578" t="str">
            <v>McCall,Ronald J</v>
          </cell>
          <cell r="B1578" t="str">
            <v>003616</v>
          </cell>
          <cell r="C1578" t="str">
            <v>Full-Time</v>
          </cell>
          <cell r="D1578" t="str">
            <v>UCU</v>
          </cell>
          <cell r="E1578">
            <v>40</v>
          </cell>
          <cell r="F1578" t="str">
            <v>5340</v>
          </cell>
          <cell r="G1578" t="str">
            <v>Liberty Elec Network Ops</v>
          </cell>
          <cell r="H1578" t="str">
            <v>USU</v>
          </cell>
          <cell r="I1578" t="str">
            <v>OP</v>
          </cell>
          <cell r="J1578" t="str">
            <v>MPMOE</v>
          </cell>
          <cell r="K1578" t="str">
            <v>1084</v>
          </cell>
          <cell r="L1578" t="str">
            <v>MO-Liberty</v>
          </cell>
          <cell r="M1578" t="str">
            <v>MO</v>
          </cell>
          <cell r="N1578" t="str">
            <v>3087</v>
          </cell>
          <cell r="O1578" t="str">
            <v>Operations Supv Field</v>
          </cell>
          <cell r="P1578" t="str">
            <v>00</v>
          </cell>
          <cell r="Q1578" t="str">
            <v>Exempt</v>
          </cell>
          <cell r="R1578" t="str">
            <v>1984-11-13</v>
          </cell>
          <cell r="S1578" t="str">
            <v/>
          </cell>
          <cell r="T1578" t="str">
            <v>1984-11-13</v>
          </cell>
        </row>
        <row r="1579">
          <cell r="A1579" t="str">
            <v>McCann,Michael J</v>
          </cell>
          <cell r="B1579" t="str">
            <v>008365</v>
          </cell>
          <cell r="C1579" t="str">
            <v>Full-Time</v>
          </cell>
          <cell r="D1579" t="str">
            <v>UCU</v>
          </cell>
          <cell r="E1579">
            <v>40</v>
          </cell>
          <cell r="F1579" t="str">
            <v>6352</v>
          </cell>
          <cell r="G1579" t="str">
            <v>IT Utility Delivery Apps</v>
          </cell>
          <cell r="H1579" t="str">
            <v>USU</v>
          </cell>
          <cell r="I1579" t="str">
            <v>IT</v>
          </cell>
          <cell r="J1579" t="str">
            <v>NETCO</v>
          </cell>
          <cell r="K1579" t="str">
            <v>1143</v>
          </cell>
          <cell r="L1579" t="str">
            <v>NE-Omaha-Capitol Ave</v>
          </cell>
          <cell r="M1579" t="str">
            <v>NE</v>
          </cell>
          <cell r="N1579" t="str">
            <v>1445</v>
          </cell>
          <cell r="O1579" t="str">
            <v>Sr Application Specialist</v>
          </cell>
          <cell r="P1579" t="str">
            <v>00</v>
          </cell>
          <cell r="Q1579" t="str">
            <v>Exempt</v>
          </cell>
          <cell r="R1579" t="str">
            <v>2001-05-21</v>
          </cell>
          <cell r="S1579" t="str">
            <v/>
          </cell>
          <cell r="T1579" t="str">
            <v>2001-05-21</v>
          </cell>
        </row>
        <row r="1580">
          <cell r="A1580" t="str">
            <v>McCarthy,Ann</v>
          </cell>
          <cell r="B1580" t="str">
            <v>003928</v>
          </cell>
          <cell r="C1580" t="str">
            <v>Full-Time</v>
          </cell>
          <cell r="D1580" t="str">
            <v>UCU</v>
          </cell>
          <cell r="E1580">
            <v>40</v>
          </cell>
          <cell r="F1580" t="str">
            <v>2309</v>
          </cell>
          <cell r="G1580" t="str">
            <v>GSS Cost Management</v>
          </cell>
          <cell r="H1580" t="str">
            <v>USU</v>
          </cell>
          <cell r="I1580" t="str">
            <v>AT</v>
          </cell>
          <cell r="J1580" t="str">
            <v>NETCO</v>
          </cell>
          <cell r="K1580" t="str">
            <v>1143</v>
          </cell>
          <cell r="L1580" t="str">
            <v>NE-Omaha-Capitol Ave</v>
          </cell>
          <cell r="M1580" t="str">
            <v>NE</v>
          </cell>
          <cell r="N1580" t="str">
            <v>1022</v>
          </cell>
          <cell r="O1580" t="str">
            <v>Sr Accounting Clerk</v>
          </cell>
          <cell r="P1580" t="str">
            <v>00</v>
          </cell>
          <cell r="Q1580" t="str">
            <v>Nonexempt</v>
          </cell>
          <cell r="R1580" t="str">
            <v>1993-10-15</v>
          </cell>
          <cell r="S1580" t="str">
            <v/>
          </cell>
          <cell r="T1580" t="str">
            <v>1993-10-15</v>
          </cell>
        </row>
        <row r="1581">
          <cell r="A1581" t="str">
            <v>McCarthy,Mary A</v>
          </cell>
          <cell r="B1581" t="str">
            <v>008031</v>
          </cell>
          <cell r="C1581" t="str">
            <v>Full-Time</v>
          </cell>
          <cell r="D1581" t="str">
            <v>UCU</v>
          </cell>
          <cell r="E1581">
            <v>40</v>
          </cell>
          <cell r="F1581" t="str">
            <v>6327</v>
          </cell>
          <cell r="G1581" t="str">
            <v>HR Networks</v>
          </cell>
          <cell r="H1581" t="str">
            <v>USU</v>
          </cell>
          <cell r="I1581" t="str">
            <v>HR</v>
          </cell>
          <cell r="J1581" t="str">
            <v>NETCO</v>
          </cell>
          <cell r="K1581" t="str">
            <v>1278</v>
          </cell>
          <cell r="L1581" t="str">
            <v>MO-St Joseph - Atchison</v>
          </cell>
          <cell r="M1581" t="str">
            <v>MO</v>
          </cell>
          <cell r="N1581" t="str">
            <v>1003</v>
          </cell>
          <cell r="O1581" t="str">
            <v>Sr Admin Assist</v>
          </cell>
          <cell r="P1581" t="str">
            <v>00</v>
          </cell>
          <cell r="Q1581" t="str">
            <v>Nonexempt</v>
          </cell>
          <cell r="R1581" t="str">
            <v>1983-10-03</v>
          </cell>
          <cell r="S1581" t="str">
            <v/>
          </cell>
          <cell r="T1581" t="str">
            <v>1983-10-03</v>
          </cell>
        </row>
        <row r="1582">
          <cell r="A1582" t="str">
            <v>McCauley,Ronnie G</v>
          </cell>
          <cell r="B1582" t="str">
            <v>007882</v>
          </cell>
          <cell r="C1582" t="str">
            <v>Full-Time</v>
          </cell>
          <cell r="D1582" t="str">
            <v>UCU</v>
          </cell>
          <cell r="E1582">
            <v>40</v>
          </cell>
          <cell r="F1582" t="str">
            <v>5354</v>
          </cell>
          <cell r="G1582" t="str">
            <v>St Joseph 1 Elec Network Ops</v>
          </cell>
          <cell r="H1582" t="str">
            <v>USU</v>
          </cell>
          <cell r="I1582" t="str">
            <v>OP</v>
          </cell>
          <cell r="J1582" t="str">
            <v>SJMOE</v>
          </cell>
          <cell r="K1582" t="str">
            <v>1278</v>
          </cell>
          <cell r="L1582" t="str">
            <v>MO-St Joseph - Atchison</v>
          </cell>
          <cell r="M1582" t="str">
            <v>MO</v>
          </cell>
          <cell r="N1582" t="str">
            <v>3087</v>
          </cell>
          <cell r="O1582" t="str">
            <v>Operations Supv Field</v>
          </cell>
          <cell r="P1582" t="str">
            <v>00</v>
          </cell>
          <cell r="Q1582" t="str">
            <v>Exempt</v>
          </cell>
          <cell r="R1582" t="str">
            <v>1973-04-23</v>
          </cell>
          <cell r="S1582" t="str">
            <v/>
          </cell>
          <cell r="T1582" t="str">
            <v>1973-04-23</v>
          </cell>
        </row>
        <row r="1583">
          <cell r="A1583" t="str">
            <v>McClendon,Rex</v>
          </cell>
          <cell r="B1583" t="str">
            <v>000608</v>
          </cell>
          <cell r="C1583" t="str">
            <v>Full-Time</v>
          </cell>
          <cell r="D1583" t="str">
            <v>UCU</v>
          </cell>
          <cell r="E1583">
            <v>40</v>
          </cell>
          <cell r="F1583" t="str">
            <v>5311</v>
          </cell>
          <cell r="G1583" t="str">
            <v>Southern KS Elec Network Ops</v>
          </cell>
          <cell r="H1583" t="str">
            <v>USU</v>
          </cell>
          <cell r="I1583" t="str">
            <v>OP</v>
          </cell>
          <cell r="J1583" t="str">
            <v>WPKSE</v>
          </cell>
          <cell r="K1583" t="str">
            <v>1043</v>
          </cell>
          <cell r="L1583" t="str">
            <v>KS-Medicine Lodge</v>
          </cell>
          <cell r="M1583" t="str">
            <v>KS</v>
          </cell>
          <cell r="N1583" t="str">
            <v>1704</v>
          </cell>
          <cell r="O1583" t="str">
            <v>Journeyman Lineman (UN22)</v>
          </cell>
          <cell r="P1583" t="str">
            <v>22</v>
          </cell>
          <cell r="Q1583" t="str">
            <v>Nonexempt</v>
          </cell>
          <cell r="R1583" t="str">
            <v>1991-02-25</v>
          </cell>
          <cell r="S1583" t="str">
            <v/>
          </cell>
          <cell r="T1583" t="str">
            <v>1991-02-25</v>
          </cell>
        </row>
        <row r="1584">
          <cell r="A1584" t="str">
            <v>McClintic,Susan B</v>
          </cell>
          <cell r="B1584" t="str">
            <v>003700</v>
          </cell>
          <cell r="C1584" t="str">
            <v>Full-Time</v>
          </cell>
          <cell r="D1584" t="str">
            <v>UCU</v>
          </cell>
          <cell r="E1584">
            <v>40</v>
          </cell>
          <cell r="F1584" t="str">
            <v>5383</v>
          </cell>
          <cell r="G1584" t="str">
            <v>Lawrence Gas Field Svcs</v>
          </cell>
          <cell r="H1584" t="str">
            <v>USU</v>
          </cell>
          <cell r="I1584" t="str">
            <v>OP</v>
          </cell>
          <cell r="J1584" t="str">
            <v>PNKSG</v>
          </cell>
          <cell r="K1584" t="str">
            <v>1234</v>
          </cell>
          <cell r="L1584" t="str">
            <v>KS-Lawrence-E 9th</v>
          </cell>
          <cell r="M1584" t="str">
            <v>KS</v>
          </cell>
          <cell r="N1584" t="str">
            <v>1723</v>
          </cell>
          <cell r="O1584" t="str">
            <v>Sr Meter Reader (UN11)</v>
          </cell>
          <cell r="P1584" t="str">
            <v>11</v>
          </cell>
          <cell r="Q1584" t="str">
            <v>Nonexempt</v>
          </cell>
          <cell r="R1584" t="str">
            <v>1985-02-11</v>
          </cell>
          <cell r="S1584" t="str">
            <v/>
          </cell>
          <cell r="T1584" t="str">
            <v>1985-02-11</v>
          </cell>
        </row>
        <row r="1585">
          <cell r="A1585" t="str">
            <v>McConkey,Sheryl L</v>
          </cell>
          <cell r="B1585" t="str">
            <v>002956</v>
          </cell>
          <cell r="C1585" t="str">
            <v>Full-Time</v>
          </cell>
          <cell r="D1585" t="str">
            <v>UCU</v>
          </cell>
          <cell r="E1585">
            <v>40</v>
          </cell>
          <cell r="F1585" t="str">
            <v>5561</v>
          </cell>
          <cell r="G1585" t="str">
            <v>Iowa Material Mgmt</v>
          </cell>
          <cell r="H1585" t="str">
            <v>USU</v>
          </cell>
          <cell r="I1585" t="str">
            <v>MM</v>
          </cell>
          <cell r="J1585" t="str">
            <v>PNIAG</v>
          </cell>
          <cell r="K1585" t="str">
            <v>1015</v>
          </cell>
          <cell r="L1585" t="str">
            <v>IA-Council Bluffs-W Broadway</v>
          </cell>
          <cell r="M1585" t="str">
            <v>IA</v>
          </cell>
          <cell r="N1585" t="str">
            <v>2213</v>
          </cell>
          <cell r="O1585" t="str">
            <v>Mgr Materials</v>
          </cell>
          <cell r="P1585" t="str">
            <v>00</v>
          </cell>
          <cell r="Q1585" t="str">
            <v>Exempt</v>
          </cell>
          <cell r="R1585" t="str">
            <v>1984-01-01</v>
          </cell>
          <cell r="S1585" t="str">
            <v/>
          </cell>
          <cell r="T1585" t="str">
            <v>1984-01-01</v>
          </cell>
        </row>
        <row r="1586">
          <cell r="A1586" t="str">
            <v>McCool,Patrick A</v>
          </cell>
          <cell r="B1586" t="str">
            <v>002752</v>
          </cell>
          <cell r="C1586" t="str">
            <v>Full-Time</v>
          </cell>
          <cell r="D1586" t="str">
            <v>UCU</v>
          </cell>
          <cell r="E1586">
            <v>40</v>
          </cell>
          <cell r="F1586" t="str">
            <v>1044</v>
          </cell>
          <cell r="G1586" t="str">
            <v>Resource_Planning</v>
          </cell>
          <cell r="H1586" t="str">
            <v>USU</v>
          </cell>
          <cell r="I1586" t="str">
            <v>ER</v>
          </cell>
          <cell r="J1586" t="str">
            <v>NETCO</v>
          </cell>
          <cell r="K1586" t="str">
            <v>1000</v>
          </cell>
          <cell r="L1586" t="str">
            <v>MO-Raytown</v>
          </cell>
          <cell r="M1586" t="str">
            <v>MO</v>
          </cell>
          <cell r="N1586" t="str">
            <v>2645</v>
          </cell>
          <cell r="O1586" t="str">
            <v>Electric Systems Analyst</v>
          </cell>
          <cell r="P1586" t="str">
            <v>00</v>
          </cell>
          <cell r="Q1586" t="str">
            <v>Exempt</v>
          </cell>
          <cell r="R1586" t="str">
            <v>1995-05-24</v>
          </cell>
          <cell r="S1586" t="str">
            <v/>
          </cell>
          <cell r="T1586" t="str">
            <v>1995-05-24</v>
          </cell>
        </row>
        <row r="1587">
          <cell r="A1587" t="str">
            <v>McCoy,Jeffery W</v>
          </cell>
          <cell r="B1587" t="str">
            <v>010498</v>
          </cell>
          <cell r="C1587" t="str">
            <v>Full-Time</v>
          </cell>
          <cell r="D1587" t="str">
            <v>UCU</v>
          </cell>
          <cell r="E1587">
            <v>40</v>
          </cell>
          <cell r="F1587" t="str">
            <v>1060</v>
          </cell>
          <cell r="G1587" t="str">
            <v>Lake Road Common</v>
          </cell>
          <cell r="H1587" t="str">
            <v>USU</v>
          </cell>
          <cell r="I1587" t="str">
            <v>PS</v>
          </cell>
          <cell r="J1587" t="str">
            <v>SJMOE</v>
          </cell>
          <cell r="K1587" t="str">
            <v>1279</v>
          </cell>
          <cell r="L1587" t="str">
            <v>MO-St Joseph - Lake Road</v>
          </cell>
          <cell r="M1587" t="str">
            <v>MO</v>
          </cell>
          <cell r="N1587" t="str">
            <v>S0025</v>
          </cell>
          <cell r="O1587" t="str">
            <v>Auxiliary Operator</v>
          </cell>
          <cell r="P1587" t="str">
            <v>13</v>
          </cell>
          <cell r="Q1587" t="str">
            <v>Nonexempt</v>
          </cell>
          <cell r="R1587" t="str">
            <v>2004-07-26</v>
          </cell>
          <cell r="S1587" t="str">
            <v/>
          </cell>
          <cell r="T1587" t="str">
            <v>2004-07-26</v>
          </cell>
        </row>
        <row r="1588">
          <cell r="A1588" t="str">
            <v>McCoy,Kristopher H</v>
          </cell>
          <cell r="B1588" t="str">
            <v>010667</v>
          </cell>
          <cell r="C1588" t="str">
            <v>Full-Time</v>
          </cell>
          <cell r="D1588" t="str">
            <v>UCU</v>
          </cell>
          <cell r="E1588">
            <v>40</v>
          </cell>
          <cell r="F1588" t="str">
            <v>5771</v>
          </cell>
          <cell r="G1588" t="str">
            <v>NE Lincoln Region</v>
          </cell>
          <cell r="H1588" t="str">
            <v>USU</v>
          </cell>
          <cell r="I1588" t="str">
            <v>CS</v>
          </cell>
          <cell r="J1588" t="str">
            <v>PNNEG</v>
          </cell>
          <cell r="K1588" t="str">
            <v>1109</v>
          </cell>
          <cell r="L1588" t="str">
            <v>NE-Lincoln</v>
          </cell>
          <cell r="M1588" t="str">
            <v>NE</v>
          </cell>
          <cell r="N1588" t="str">
            <v>1631</v>
          </cell>
          <cell r="O1588" t="str">
            <v>Meter Reader Utility (UN25)</v>
          </cell>
          <cell r="P1588" t="str">
            <v>25</v>
          </cell>
          <cell r="Q1588" t="str">
            <v>Nonexempt</v>
          </cell>
          <cell r="R1588" t="str">
            <v>2005-02-14</v>
          </cell>
          <cell r="S1588" t="str">
            <v/>
          </cell>
          <cell r="T1588" t="str">
            <v>2005-02-14</v>
          </cell>
        </row>
        <row r="1589">
          <cell r="A1589" t="str">
            <v>McCoy,Thomas L</v>
          </cell>
          <cell r="B1589" t="str">
            <v>000773</v>
          </cell>
          <cell r="C1589" t="str">
            <v>Full-Time</v>
          </cell>
          <cell r="D1589" t="str">
            <v>UCU</v>
          </cell>
          <cell r="E1589">
            <v>40</v>
          </cell>
          <cell r="F1589" t="str">
            <v>1004</v>
          </cell>
          <cell r="G1589" t="str">
            <v>Greenwood - General</v>
          </cell>
          <cell r="H1589" t="str">
            <v>USU</v>
          </cell>
          <cell r="I1589" t="str">
            <v>PS</v>
          </cell>
          <cell r="J1589" t="str">
            <v>MPMOE</v>
          </cell>
          <cell r="K1589" t="str">
            <v>1079</v>
          </cell>
          <cell r="L1589" t="str">
            <v>MO-Greenwood</v>
          </cell>
          <cell r="M1589" t="str">
            <v>MO</v>
          </cell>
          <cell r="N1589" t="str">
            <v>U3072</v>
          </cell>
          <cell r="O1589" t="str">
            <v>Spec Comb Turbine Maint Oper</v>
          </cell>
          <cell r="P1589" t="str">
            <v>24</v>
          </cell>
          <cell r="Q1589" t="str">
            <v>Nonexempt</v>
          </cell>
          <cell r="R1589" t="str">
            <v>1969-10-27</v>
          </cell>
          <cell r="S1589" t="str">
            <v/>
          </cell>
          <cell r="T1589" t="str">
            <v>1969-10-27</v>
          </cell>
        </row>
        <row r="1590">
          <cell r="A1590" t="str">
            <v>McCracken,Jared A</v>
          </cell>
          <cell r="B1590" t="str">
            <v>011040</v>
          </cell>
          <cell r="C1590" t="str">
            <v>Full-Time</v>
          </cell>
          <cell r="D1590" t="str">
            <v>UCU</v>
          </cell>
          <cell r="E1590">
            <v>40</v>
          </cell>
          <cell r="F1590" t="str">
            <v>5771</v>
          </cell>
          <cell r="G1590" t="str">
            <v>NE Lincoln Region</v>
          </cell>
          <cell r="H1590" t="str">
            <v>USU</v>
          </cell>
          <cell r="I1590" t="str">
            <v>CS</v>
          </cell>
          <cell r="J1590" t="str">
            <v>PNNEG</v>
          </cell>
          <cell r="K1590" t="str">
            <v>1109</v>
          </cell>
          <cell r="L1590" t="str">
            <v>NE-Lincoln</v>
          </cell>
          <cell r="M1590" t="str">
            <v>NE</v>
          </cell>
          <cell r="N1590" t="str">
            <v>1604</v>
          </cell>
          <cell r="O1590" t="str">
            <v>Service Tech B (UN25)</v>
          </cell>
          <cell r="P1590" t="str">
            <v>25</v>
          </cell>
          <cell r="Q1590" t="str">
            <v>Nonexempt</v>
          </cell>
          <cell r="R1590" t="str">
            <v>2006-04-17</v>
          </cell>
          <cell r="S1590" t="str">
            <v/>
          </cell>
          <cell r="T1590" t="str">
            <v>2006-04-17</v>
          </cell>
        </row>
        <row r="1591">
          <cell r="A1591" t="str">
            <v>McCright,Kevin D</v>
          </cell>
          <cell r="B1591" t="str">
            <v>001938</v>
          </cell>
          <cell r="C1591" t="str">
            <v>Full-Time</v>
          </cell>
          <cell r="D1591" t="str">
            <v>UCU</v>
          </cell>
          <cell r="E1591">
            <v>40</v>
          </cell>
          <cell r="F1591" t="str">
            <v>5775</v>
          </cell>
          <cell r="G1591" t="str">
            <v>NE North Region</v>
          </cell>
          <cell r="H1591" t="str">
            <v>USU</v>
          </cell>
          <cell r="I1591" t="str">
            <v>CS</v>
          </cell>
          <cell r="J1591" t="str">
            <v>PNNEG</v>
          </cell>
          <cell r="K1591" t="str">
            <v>1105</v>
          </cell>
          <cell r="L1591" t="str">
            <v>NE-Columbus-23rd St</v>
          </cell>
          <cell r="M1591" t="str">
            <v>NE</v>
          </cell>
          <cell r="N1591" t="str">
            <v>1601</v>
          </cell>
          <cell r="O1591" t="str">
            <v>Master Service Tech (UN25)</v>
          </cell>
          <cell r="P1591" t="str">
            <v>25</v>
          </cell>
          <cell r="Q1591" t="str">
            <v>Nonexempt</v>
          </cell>
          <cell r="R1591" t="str">
            <v>1975-07-09</v>
          </cell>
          <cell r="S1591" t="str">
            <v/>
          </cell>
          <cell r="T1591" t="str">
            <v>1975-07-09</v>
          </cell>
        </row>
        <row r="1592">
          <cell r="A1592" t="str">
            <v>McCubbin,Kimberly D</v>
          </cell>
          <cell r="B1592" t="str">
            <v>006152</v>
          </cell>
          <cell r="C1592" t="str">
            <v>Full-Time</v>
          </cell>
          <cell r="D1592" t="str">
            <v>UCU</v>
          </cell>
          <cell r="E1592">
            <v>40</v>
          </cell>
          <cell r="F1592" t="str">
            <v>5716</v>
          </cell>
          <cell r="G1592" t="str">
            <v>Field Resources Center-Raytown</v>
          </cell>
          <cell r="H1592" t="str">
            <v>USU</v>
          </cell>
          <cell r="I1592" t="str">
            <v>FR</v>
          </cell>
          <cell r="J1592" t="str">
            <v>NETCO</v>
          </cell>
          <cell r="K1592" t="str">
            <v>1000</v>
          </cell>
          <cell r="L1592" t="str">
            <v>MO-Raytown</v>
          </cell>
          <cell r="M1592" t="str">
            <v>MO</v>
          </cell>
          <cell r="N1592" t="str">
            <v>1145</v>
          </cell>
          <cell r="O1592" t="str">
            <v>Field Resource Planner</v>
          </cell>
          <cell r="P1592" t="str">
            <v>00</v>
          </cell>
          <cell r="Q1592" t="str">
            <v>Exempt</v>
          </cell>
          <cell r="R1592" t="str">
            <v>2000-08-07</v>
          </cell>
          <cell r="S1592" t="str">
            <v/>
          </cell>
          <cell r="T1592" t="str">
            <v>2000-08-07</v>
          </cell>
        </row>
        <row r="1593">
          <cell r="A1593" t="str">
            <v>McCullough,A Elaine</v>
          </cell>
          <cell r="B1593" t="str">
            <v>003949</v>
          </cell>
          <cell r="C1593" t="str">
            <v>Full-Time</v>
          </cell>
          <cell r="D1593" t="str">
            <v>UCU</v>
          </cell>
          <cell r="E1593">
            <v>40</v>
          </cell>
          <cell r="F1593" t="str">
            <v>1042</v>
          </cell>
          <cell r="G1593" t="str">
            <v>Resource_Operations</v>
          </cell>
          <cell r="H1593" t="str">
            <v>USU</v>
          </cell>
          <cell r="I1593" t="str">
            <v>ER</v>
          </cell>
          <cell r="J1593" t="str">
            <v>NETCO</v>
          </cell>
          <cell r="K1593" t="str">
            <v>1000</v>
          </cell>
          <cell r="L1593" t="str">
            <v>MO-Raytown</v>
          </cell>
          <cell r="M1593" t="str">
            <v>MO</v>
          </cell>
          <cell r="N1593" t="str">
            <v>2600</v>
          </cell>
          <cell r="O1593" t="str">
            <v>Power Scheduler/USU Power Supp</v>
          </cell>
          <cell r="P1593" t="str">
            <v>00</v>
          </cell>
          <cell r="Q1593" t="str">
            <v>Exempt</v>
          </cell>
          <cell r="R1593" t="str">
            <v>1998-05-18</v>
          </cell>
          <cell r="S1593" t="str">
            <v/>
          </cell>
          <cell r="T1593" t="str">
            <v>1998-05-18</v>
          </cell>
        </row>
        <row r="1594">
          <cell r="A1594" t="str">
            <v>McCully,Karen L</v>
          </cell>
          <cell r="B1594" t="str">
            <v>010700</v>
          </cell>
          <cell r="C1594" t="str">
            <v>Full-Time</v>
          </cell>
          <cell r="D1594" t="str">
            <v>UCU</v>
          </cell>
          <cell r="E1594">
            <v>40</v>
          </cell>
          <cell r="F1594" t="str">
            <v>5702</v>
          </cell>
          <cell r="G1594" t="str">
            <v>Customer Srv Ctr-Raytown</v>
          </cell>
          <cell r="H1594" t="str">
            <v>USU</v>
          </cell>
          <cell r="I1594" t="str">
            <v>CH</v>
          </cell>
          <cell r="J1594" t="str">
            <v>NETCO</v>
          </cell>
          <cell r="K1594" t="str">
            <v>1000</v>
          </cell>
          <cell r="L1594" t="str">
            <v>MO-Raytown</v>
          </cell>
          <cell r="M1594" t="str">
            <v>MO</v>
          </cell>
          <cell r="N1594" t="str">
            <v>1047</v>
          </cell>
          <cell r="O1594" t="str">
            <v>Customer Service Associate CC</v>
          </cell>
          <cell r="P1594" t="str">
            <v>00</v>
          </cell>
          <cell r="Q1594" t="str">
            <v>Nonexempt</v>
          </cell>
          <cell r="R1594" t="str">
            <v>2005-03-07</v>
          </cell>
          <cell r="S1594" t="str">
            <v/>
          </cell>
          <cell r="T1594" t="str">
            <v>2005-03-07</v>
          </cell>
        </row>
        <row r="1595">
          <cell r="A1595" t="str">
            <v>McCusker,Jeffrey B</v>
          </cell>
          <cell r="B1595" t="str">
            <v>006066</v>
          </cell>
          <cell r="C1595" t="str">
            <v>Full-Time</v>
          </cell>
          <cell r="D1595" t="str">
            <v>UCU</v>
          </cell>
          <cell r="E1595">
            <v>40</v>
          </cell>
          <cell r="F1595" t="str">
            <v>5829</v>
          </cell>
          <cell r="G1595" t="str">
            <v>Rosemount CS</v>
          </cell>
          <cell r="H1595" t="str">
            <v>USU</v>
          </cell>
          <cell r="I1595" t="str">
            <v>CS</v>
          </cell>
          <cell r="J1595" t="str">
            <v>PNMNG</v>
          </cell>
          <cell r="K1595" t="str">
            <v>1069</v>
          </cell>
          <cell r="L1595" t="str">
            <v>MN-Rosemount</v>
          </cell>
          <cell r="M1595" t="str">
            <v>MN</v>
          </cell>
          <cell r="N1595" t="str">
            <v>1525</v>
          </cell>
          <cell r="O1595" t="str">
            <v>Operations Technician</v>
          </cell>
          <cell r="P1595" t="str">
            <v>00</v>
          </cell>
          <cell r="Q1595" t="str">
            <v>Nonexempt</v>
          </cell>
          <cell r="R1595" t="str">
            <v>2000-06-05</v>
          </cell>
          <cell r="S1595" t="str">
            <v/>
          </cell>
          <cell r="T1595" t="str">
            <v>2000-06-05</v>
          </cell>
        </row>
        <row r="1596">
          <cell r="A1596" t="str">
            <v>McDaniel,Kimberly D</v>
          </cell>
          <cell r="B1596" t="str">
            <v>002925</v>
          </cell>
          <cell r="C1596" t="str">
            <v>Full-Time</v>
          </cell>
          <cell r="D1596" t="str">
            <v>UCU</v>
          </cell>
          <cell r="E1596">
            <v>40</v>
          </cell>
          <cell r="F1596" t="str">
            <v>4014</v>
          </cell>
          <cell r="G1596" t="str">
            <v>Corporate Services - Raytown</v>
          </cell>
          <cell r="H1596" t="str">
            <v>ESF</v>
          </cell>
          <cell r="I1596" t="str">
            <v>FM</v>
          </cell>
          <cell r="J1596" t="str">
            <v>AQLCP</v>
          </cell>
          <cell r="K1596" t="str">
            <v>1000</v>
          </cell>
          <cell r="L1596" t="str">
            <v>MO-Raytown</v>
          </cell>
          <cell r="M1596" t="str">
            <v>MO</v>
          </cell>
          <cell r="N1596" t="str">
            <v>1337</v>
          </cell>
          <cell r="O1596" t="str">
            <v>Building Operator I</v>
          </cell>
          <cell r="P1596" t="str">
            <v>00</v>
          </cell>
          <cell r="Q1596" t="str">
            <v>Exempt</v>
          </cell>
          <cell r="R1596" t="str">
            <v>1986-12-01</v>
          </cell>
          <cell r="S1596" t="str">
            <v/>
          </cell>
          <cell r="T1596" t="str">
            <v>1986-12-01</v>
          </cell>
        </row>
        <row r="1597">
          <cell r="A1597" t="str">
            <v>McDaniel,Sherri R</v>
          </cell>
          <cell r="B1597" t="str">
            <v>002083</v>
          </cell>
          <cell r="C1597" t="str">
            <v>Full-Time</v>
          </cell>
          <cell r="D1597" t="str">
            <v>UCU</v>
          </cell>
          <cell r="E1597">
            <v>40</v>
          </cell>
          <cell r="F1597" t="str">
            <v>5774</v>
          </cell>
          <cell r="G1597" t="str">
            <v>NE Omaha Region</v>
          </cell>
          <cell r="H1597" t="str">
            <v>USU</v>
          </cell>
          <cell r="I1597" t="str">
            <v>CS</v>
          </cell>
          <cell r="J1597" t="str">
            <v>PNNEG</v>
          </cell>
          <cell r="K1597" t="str">
            <v>1113</v>
          </cell>
          <cell r="L1597" t="str">
            <v>NE-Papillion</v>
          </cell>
          <cell r="M1597" t="str">
            <v>NE</v>
          </cell>
          <cell r="N1597" t="str">
            <v>1135</v>
          </cell>
          <cell r="O1597" t="str">
            <v>Customer Service Associate Fie</v>
          </cell>
          <cell r="P1597" t="str">
            <v>00</v>
          </cell>
          <cell r="Q1597" t="str">
            <v>Nonexempt</v>
          </cell>
          <cell r="R1597" t="str">
            <v>1994-09-12</v>
          </cell>
          <cell r="S1597" t="str">
            <v/>
          </cell>
          <cell r="T1597" t="str">
            <v>1994-09-12</v>
          </cell>
        </row>
        <row r="1598">
          <cell r="A1598" t="str">
            <v>McDannel,Sandra K</v>
          </cell>
          <cell r="B1598" t="str">
            <v>002850</v>
          </cell>
          <cell r="C1598" t="str">
            <v>Full-Time</v>
          </cell>
          <cell r="D1598" t="str">
            <v>UCU</v>
          </cell>
          <cell r="E1598">
            <v>40</v>
          </cell>
          <cell r="F1598" t="str">
            <v>4014</v>
          </cell>
          <cell r="G1598" t="str">
            <v>Corporate Services - Raytown</v>
          </cell>
          <cell r="H1598" t="str">
            <v>ESF</v>
          </cell>
          <cell r="I1598" t="str">
            <v>FM</v>
          </cell>
          <cell r="J1598" t="str">
            <v>AQLCP</v>
          </cell>
          <cell r="K1598" t="str">
            <v>1000</v>
          </cell>
          <cell r="L1598" t="str">
            <v>MO-Raytown</v>
          </cell>
          <cell r="M1598" t="str">
            <v>MO</v>
          </cell>
          <cell r="N1598" t="str">
            <v>1337</v>
          </cell>
          <cell r="O1598" t="str">
            <v>Building Operator I</v>
          </cell>
          <cell r="P1598" t="str">
            <v>00</v>
          </cell>
          <cell r="Q1598" t="str">
            <v>Exempt</v>
          </cell>
          <cell r="R1598" t="str">
            <v>1979-06-12</v>
          </cell>
          <cell r="S1598" t="str">
            <v/>
          </cell>
          <cell r="T1598" t="str">
            <v>1979-06-12</v>
          </cell>
        </row>
        <row r="1599">
          <cell r="A1599" t="str">
            <v>McDevitt,Daniel S</v>
          </cell>
          <cell r="B1599" t="str">
            <v>001856</v>
          </cell>
          <cell r="C1599" t="str">
            <v>Full-Time</v>
          </cell>
          <cell r="D1599" t="str">
            <v>UCU</v>
          </cell>
          <cell r="E1599">
            <v>40</v>
          </cell>
          <cell r="F1599" t="str">
            <v>5775</v>
          </cell>
          <cell r="G1599" t="str">
            <v>NE North Region</v>
          </cell>
          <cell r="H1599" t="str">
            <v>USU</v>
          </cell>
          <cell r="I1599" t="str">
            <v>CS</v>
          </cell>
          <cell r="J1599" t="str">
            <v>PNNEG</v>
          </cell>
          <cell r="K1599" t="str">
            <v>1110</v>
          </cell>
          <cell r="L1599" t="str">
            <v>NE-Norfolk-S 7th St</v>
          </cell>
          <cell r="M1599" t="str">
            <v>NE</v>
          </cell>
          <cell r="N1599" t="str">
            <v>1602</v>
          </cell>
          <cell r="O1599" t="str">
            <v>Spec Service Tech (UN25)</v>
          </cell>
          <cell r="P1599" t="str">
            <v>25</v>
          </cell>
          <cell r="Q1599" t="str">
            <v>Nonexempt</v>
          </cell>
          <cell r="R1599" t="str">
            <v>1974-05-28</v>
          </cell>
          <cell r="S1599" t="str">
            <v/>
          </cell>
          <cell r="T1599" t="str">
            <v>1974-05-28</v>
          </cell>
        </row>
        <row r="1600">
          <cell r="A1600" t="str">
            <v>McDonald,John V</v>
          </cell>
          <cell r="B1600" t="str">
            <v>000539</v>
          </cell>
          <cell r="C1600" t="str">
            <v>Full-Time</v>
          </cell>
          <cell r="D1600" t="str">
            <v>UCU</v>
          </cell>
          <cell r="E1600">
            <v>40</v>
          </cell>
          <cell r="F1600" t="str">
            <v>5310</v>
          </cell>
          <cell r="G1600" t="str">
            <v>Northern KS Elec Network Ops</v>
          </cell>
          <cell r="H1600" t="str">
            <v>USU</v>
          </cell>
          <cell r="I1600" t="str">
            <v>OP</v>
          </cell>
          <cell r="J1600" t="str">
            <v>WPKSE</v>
          </cell>
          <cell r="K1600" t="str">
            <v>1047</v>
          </cell>
          <cell r="L1600" t="str">
            <v>KS-Smith Center</v>
          </cell>
          <cell r="M1600" t="str">
            <v>KS</v>
          </cell>
          <cell r="N1600" t="str">
            <v>1704</v>
          </cell>
          <cell r="O1600" t="str">
            <v>Journeyman Lineman (UN22)</v>
          </cell>
          <cell r="P1600" t="str">
            <v>22</v>
          </cell>
          <cell r="Q1600" t="str">
            <v>Nonexempt</v>
          </cell>
          <cell r="R1600" t="str">
            <v>1979-11-05</v>
          </cell>
          <cell r="S1600" t="str">
            <v/>
          </cell>
          <cell r="T1600" t="str">
            <v>1979-11-05</v>
          </cell>
        </row>
        <row r="1601">
          <cell r="A1601" t="str">
            <v>McDonald,Melinda</v>
          </cell>
          <cell r="B1601" t="str">
            <v>009819</v>
          </cell>
          <cell r="C1601" t="str">
            <v>Full-Time</v>
          </cell>
          <cell r="D1601" t="str">
            <v>UCU</v>
          </cell>
          <cell r="E1601">
            <v>40</v>
          </cell>
          <cell r="F1601" t="str">
            <v>5702</v>
          </cell>
          <cell r="G1601" t="str">
            <v>Customer Srv Ctr-Raytown</v>
          </cell>
          <cell r="H1601" t="str">
            <v>USU</v>
          </cell>
          <cell r="I1601" t="str">
            <v>CH</v>
          </cell>
          <cell r="J1601" t="str">
            <v>NETCO</v>
          </cell>
          <cell r="K1601" t="str">
            <v>1000</v>
          </cell>
          <cell r="L1601" t="str">
            <v>MO-Raytown</v>
          </cell>
          <cell r="M1601" t="str">
            <v>MO</v>
          </cell>
          <cell r="N1601" t="str">
            <v>1047</v>
          </cell>
          <cell r="O1601" t="str">
            <v>Customer Service Associate CC</v>
          </cell>
          <cell r="P1601" t="str">
            <v>00</v>
          </cell>
          <cell r="Q1601" t="str">
            <v>Nonexempt</v>
          </cell>
          <cell r="R1601" t="str">
            <v>2002-07-29</v>
          </cell>
          <cell r="S1601" t="str">
            <v/>
          </cell>
          <cell r="T1601" t="str">
            <v>2002-07-29</v>
          </cell>
        </row>
        <row r="1602">
          <cell r="A1602" t="str">
            <v>McDowell,Daniel A</v>
          </cell>
          <cell r="B1602" t="str">
            <v>007739</v>
          </cell>
          <cell r="C1602" t="str">
            <v>Full-Time</v>
          </cell>
          <cell r="D1602" t="str">
            <v>UCU</v>
          </cell>
          <cell r="E1602">
            <v>40</v>
          </cell>
          <cell r="F1602" t="str">
            <v>5253</v>
          </cell>
          <cell r="G1602" t="str">
            <v>MO Electric Standards</v>
          </cell>
          <cell r="H1602" t="str">
            <v>USU</v>
          </cell>
          <cell r="I1602" t="str">
            <v>NM</v>
          </cell>
          <cell r="J1602" t="str">
            <v>NETCO</v>
          </cell>
          <cell r="K1602" t="str">
            <v>1000</v>
          </cell>
          <cell r="L1602" t="str">
            <v>MO-Raytown</v>
          </cell>
          <cell r="M1602" t="str">
            <v>MO</v>
          </cell>
          <cell r="N1602" t="str">
            <v>1743</v>
          </cell>
          <cell r="O1602" t="str">
            <v>Drafting Mapping Specialist/NM</v>
          </cell>
          <cell r="P1602" t="str">
            <v>00</v>
          </cell>
          <cell r="Q1602" t="str">
            <v>Nonexempt</v>
          </cell>
          <cell r="R1602" t="str">
            <v>2000-11-06</v>
          </cell>
          <cell r="S1602" t="str">
            <v/>
          </cell>
          <cell r="T1602" t="str">
            <v>2000-11-06</v>
          </cell>
        </row>
        <row r="1603">
          <cell r="A1603" t="str">
            <v>McGaughey,Kevin D</v>
          </cell>
          <cell r="B1603" t="str">
            <v>007884</v>
          </cell>
          <cell r="C1603" t="str">
            <v>Full-Time</v>
          </cell>
          <cell r="D1603" t="str">
            <v>UCU</v>
          </cell>
          <cell r="E1603">
            <v>40</v>
          </cell>
          <cell r="F1603" t="str">
            <v>1060</v>
          </cell>
          <cell r="G1603" t="str">
            <v>Lake Road Common</v>
          </cell>
          <cell r="H1603" t="str">
            <v>USU</v>
          </cell>
          <cell r="I1603" t="str">
            <v>PS</v>
          </cell>
          <cell r="J1603" t="str">
            <v>SJMOE</v>
          </cell>
          <cell r="K1603" t="str">
            <v>1279</v>
          </cell>
          <cell r="L1603" t="str">
            <v>MO-St Joseph - Lake Road</v>
          </cell>
          <cell r="M1603" t="str">
            <v>MO</v>
          </cell>
          <cell r="N1603" t="str">
            <v>S0055</v>
          </cell>
          <cell r="O1603" t="str">
            <v>Operator</v>
          </cell>
          <cell r="P1603" t="str">
            <v>13</v>
          </cell>
          <cell r="Q1603" t="str">
            <v>Nonexempt</v>
          </cell>
          <cell r="R1603" t="str">
            <v>1998-12-14</v>
          </cell>
          <cell r="S1603" t="str">
            <v/>
          </cell>
          <cell r="T1603" t="str">
            <v>1998-12-14</v>
          </cell>
        </row>
        <row r="1604">
          <cell r="A1604" t="str">
            <v>McGill,Margaret A</v>
          </cell>
          <cell r="B1604" t="str">
            <v>003055</v>
          </cell>
          <cell r="C1604" t="str">
            <v>Full-Time</v>
          </cell>
          <cell r="D1604" t="str">
            <v>UCU</v>
          </cell>
          <cell r="E1604">
            <v>40</v>
          </cell>
          <cell r="F1604" t="str">
            <v>6372</v>
          </cell>
          <cell r="G1604" t="str">
            <v>Regulatory Services-Gas</v>
          </cell>
          <cell r="H1604" t="str">
            <v>USU</v>
          </cell>
          <cell r="I1604" t="str">
            <v>RE</v>
          </cell>
          <cell r="J1604" t="str">
            <v>NETCO</v>
          </cell>
          <cell r="K1604" t="str">
            <v>1143</v>
          </cell>
          <cell r="L1604" t="str">
            <v>NE-Omaha-Capitol Ave</v>
          </cell>
          <cell r="M1604" t="str">
            <v>NE</v>
          </cell>
          <cell r="N1604" t="str">
            <v>1843</v>
          </cell>
          <cell r="O1604" t="str">
            <v>Regulatory Mgr</v>
          </cell>
          <cell r="P1604" t="str">
            <v>00</v>
          </cell>
          <cell r="Q1604" t="str">
            <v>Exempt</v>
          </cell>
          <cell r="R1604" t="str">
            <v>1997-05-27</v>
          </cell>
          <cell r="S1604" t="str">
            <v/>
          </cell>
          <cell r="T1604" t="str">
            <v>1997-05-27</v>
          </cell>
        </row>
        <row r="1605">
          <cell r="A1605" t="str">
            <v>McGinley,William S</v>
          </cell>
          <cell r="B1605" t="str">
            <v>001457</v>
          </cell>
          <cell r="C1605" t="str">
            <v>Full-Time</v>
          </cell>
          <cell r="D1605" t="str">
            <v>UCU</v>
          </cell>
          <cell r="E1605">
            <v>40</v>
          </cell>
          <cell r="F1605" t="str">
            <v>6122</v>
          </cell>
          <cell r="G1605" t="str">
            <v>Customer Relations-KSE</v>
          </cell>
          <cell r="H1605" t="str">
            <v>USU</v>
          </cell>
          <cell r="I1605" t="str">
            <v>ED</v>
          </cell>
          <cell r="J1605" t="str">
            <v>WPKSE</v>
          </cell>
          <cell r="K1605" t="str">
            <v>1048</v>
          </cell>
          <cell r="L1605" t="str">
            <v>KS-Wichita-S Hoover</v>
          </cell>
          <cell r="M1605" t="str">
            <v>KS</v>
          </cell>
          <cell r="N1605" t="str">
            <v>3092</v>
          </cell>
          <cell r="O1605" t="str">
            <v>Sr Mgr External Affairs</v>
          </cell>
          <cell r="P1605" t="str">
            <v>00</v>
          </cell>
          <cell r="Q1605" t="str">
            <v>Exempt</v>
          </cell>
          <cell r="R1605" t="str">
            <v>1980-08-01</v>
          </cell>
          <cell r="S1605" t="str">
            <v/>
          </cell>
          <cell r="T1605" t="str">
            <v>1980-08-01</v>
          </cell>
        </row>
        <row r="1606">
          <cell r="A1606" t="str">
            <v>McGinn,Mike M</v>
          </cell>
          <cell r="B1606" t="str">
            <v>001920</v>
          </cell>
          <cell r="C1606" t="str">
            <v>Full-Time</v>
          </cell>
          <cell r="D1606" t="str">
            <v>UCU</v>
          </cell>
          <cell r="E1606">
            <v>40</v>
          </cell>
          <cell r="F1606" t="str">
            <v>5775</v>
          </cell>
          <cell r="G1606" t="str">
            <v>NE North Region</v>
          </cell>
          <cell r="H1606" t="str">
            <v>USU</v>
          </cell>
          <cell r="I1606" t="str">
            <v>CS</v>
          </cell>
          <cell r="J1606" t="str">
            <v>PNNEG</v>
          </cell>
          <cell r="K1606" t="str">
            <v>1105</v>
          </cell>
          <cell r="L1606" t="str">
            <v>NE-Columbus-23rd St</v>
          </cell>
          <cell r="M1606" t="str">
            <v>NE</v>
          </cell>
          <cell r="N1606" t="str">
            <v>1531</v>
          </cell>
          <cell r="O1606" t="str">
            <v>Meter Reader</v>
          </cell>
          <cell r="P1606" t="str">
            <v>00</v>
          </cell>
          <cell r="Q1606" t="str">
            <v>Nonexempt</v>
          </cell>
          <cell r="R1606" t="str">
            <v>1992-05-11</v>
          </cell>
          <cell r="S1606" t="str">
            <v/>
          </cell>
          <cell r="T1606" t="str">
            <v>1992-05-11</v>
          </cell>
        </row>
        <row r="1607">
          <cell r="A1607" t="str">
            <v>McGowan,Stephen P</v>
          </cell>
          <cell r="B1607" t="str">
            <v>002043</v>
          </cell>
          <cell r="C1607" t="str">
            <v>Full-Time</v>
          </cell>
          <cell r="D1607" t="str">
            <v>UCU</v>
          </cell>
          <cell r="E1607">
            <v>40</v>
          </cell>
          <cell r="F1607" t="str">
            <v>5827</v>
          </cell>
          <cell r="G1607" t="str">
            <v>Fairmont</v>
          </cell>
          <cell r="H1607" t="str">
            <v>USU</v>
          </cell>
          <cell r="I1607" t="str">
            <v>CS</v>
          </cell>
          <cell r="J1607" t="str">
            <v>PNMNG</v>
          </cell>
          <cell r="K1607" t="str">
            <v>1230</v>
          </cell>
          <cell r="L1607" t="str">
            <v>MN-Windom</v>
          </cell>
          <cell r="M1607" t="str">
            <v>MN</v>
          </cell>
          <cell r="N1607" t="str">
            <v>1138</v>
          </cell>
          <cell r="O1607" t="str">
            <v>Appliance Repair Technician</v>
          </cell>
          <cell r="P1607" t="str">
            <v>00</v>
          </cell>
          <cell r="Q1607" t="str">
            <v>Nonexempt</v>
          </cell>
          <cell r="R1607" t="str">
            <v>1989-01-16</v>
          </cell>
          <cell r="S1607" t="str">
            <v/>
          </cell>
          <cell r="T1607" t="str">
            <v>1989-01-16</v>
          </cell>
        </row>
        <row r="1608">
          <cell r="A1608" t="str">
            <v>McIntyre,Robert A</v>
          </cell>
          <cell r="B1608" t="str">
            <v>000911</v>
          </cell>
          <cell r="C1608" t="str">
            <v>Full-Time</v>
          </cell>
          <cell r="D1608" t="str">
            <v>UCU</v>
          </cell>
          <cell r="E1608">
            <v>40</v>
          </cell>
          <cell r="F1608" t="str">
            <v>5342</v>
          </cell>
          <cell r="G1608" t="str">
            <v>Trenton Elec Network Ops</v>
          </cell>
          <cell r="H1608" t="str">
            <v>USU</v>
          </cell>
          <cell r="I1608" t="str">
            <v>OP</v>
          </cell>
          <cell r="J1608" t="str">
            <v>MPMOE</v>
          </cell>
          <cell r="K1608" t="str">
            <v>1096</v>
          </cell>
          <cell r="L1608" t="str">
            <v>MO-Trenton</v>
          </cell>
          <cell r="M1608" t="str">
            <v>MO</v>
          </cell>
          <cell r="N1608" t="str">
            <v>U213</v>
          </cell>
          <cell r="O1608" t="str">
            <v>Spc Combo Lineman Svcmn</v>
          </cell>
          <cell r="P1608" t="str">
            <v>24</v>
          </cell>
          <cell r="Q1608" t="str">
            <v>Nonexempt</v>
          </cell>
          <cell r="R1608" t="str">
            <v>1985-01-14</v>
          </cell>
          <cell r="S1608" t="str">
            <v/>
          </cell>
          <cell r="T1608" t="str">
            <v>1985-01-14</v>
          </cell>
        </row>
        <row r="1609">
          <cell r="A1609" t="str">
            <v>McKee,Sharon S</v>
          </cell>
          <cell r="B1609" t="str">
            <v>003545</v>
          </cell>
          <cell r="C1609" t="str">
            <v>Part-Time</v>
          </cell>
          <cell r="D1609" t="str">
            <v>UCU</v>
          </cell>
          <cell r="E1609">
            <v>24</v>
          </cell>
          <cell r="F1609" t="str">
            <v>5700</v>
          </cell>
          <cell r="G1609" t="str">
            <v>Business Solutions</v>
          </cell>
          <cell r="H1609" t="str">
            <v>USU</v>
          </cell>
          <cell r="I1609" t="str">
            <v>CU</v>
          </cell>
          <cell r="J1609" t="str">
            <v>NETCO</v>
          </cell>
          <cell r="K1609" t="str">
            <v>1000</v>
          </cell>
          <cell r="L1609" t="str">
            <v>MO-Raytown</v>
          </cell>
          <cell r="M1609" t="str">
            <v>MO</v>
          </cell>
          <cell r="N1609" t="str">
            <v>3088</v>
          </cell>
          <cell r="O1609" t="str">
            <v>Sr Analyst</v>
          </cell>
          <cell r="P1609" t="str">
            <v>00</v>
          </cell>
          <cell r="Q1609" t="str">
            <v>Exempt</v>
          </cell>
          <cell r="R1609" t="str">
            <v>1993-04-15</v>
          </cell>
          <cell r="S1609" t="str">
            <v/>
          </cell>
          <cell r="T1609" t="str">
            <v>1993-04-15</v>
          </cell>
        </row>
        <row r="1610">
          <cell r="A1610" t="str">
            <v>McKune,Jason W</v>
          </cell>
          <cell r="B1610" t="str">
            <v>010614</v>
          </cell>
          <cell r="C1610" t="str">
            <v>Full-Time</v>
          </cell>
          <cell r="D1610" t="str">
            <v>UCU</v>
          </cell>
          <cell r="E1610">
            <v>40</v>
          </cell>
          <cell r="F1610" t="str">
            <v>5402</v>
          </cell>
          <cell r="G1610" t="str">
            <v>Castle Rock Gas Field Svcs</v>
          </cell>
          <cell r="H1610" t="str">
            <v>USU</v>
          </cell>
          <cell r="I1610" t="str">
            <v>OP</v>
          </cell>
          <cell r="J1610" t="str">
            <v>PNCOG</v>
          </cell>
          <cell r="K1610" t="str">
            <v>1005</v>
          </cell>
          <cell r="L1610" t="str">
            <v>CO-Castle Rock-Atchinson Ct</v>
          </cell>
          <cell r="M1610" t="str">
            <v>CO</v>
          </cell>
          <cell r="N1610" t="str">
            <v>1525</v>
          </cell>
          <cell r="O1610" t="str">
            <v>Operations Technician</v>
          </cell>
          <cell r="P1610" t="str">
            <v>00</v>
          </cell>
          <cell r="Q1610" t="str">
            <v>Nonexempt</v>
          </cell>
          <cell r="R1610" t="str">
            <v>2004-11-08</v>
          </cell>
          <cell r="S1610" t="str">
            <v/>
          </cell>
          <cell r="T1610" t="str">
            <v>2004-11-08</v>
          </cell>
        </row>
        <row r="1611">
          <cell r="A1611" t="str">
            <v>McLaughlin,David J</v>
          </cell>
          <cell r="B1611" t="str">
            <v>001638</v>
          </cell>
          <cell r="C1611" t="str">
            <v>Full-Time</v>
          </cell>
          <cell r="D1611" t="str">
            <v>UCU</v>
          </cell>
          <cell r="E1611">
            <v>40</v>
          </cell>
          <cell r="F1611" t="str">
            <v>5733</v>
          </cell>
          <cell r="G1611" t="str">
            <v>Iowa Dubuque Cust Serv</v>
          </cell>
          <cell r="H1611" t="str">
            <v>USU</v>
          </cell>
          <cell r="I1611" t="str">
            <v>CS</v>
          </cell>
          <cell r="J1611" t="str">
            <v>PNIAG</v>
          </cell>
          <cell r="K1611" t="str">
            <v>1019</v>
          </cell>
          <cell r="L1611" t="str">
            <v>IA-Dubuque-Cedar Cross Rd</v>
          </cell>
          <cell r="M1611" t="str">
            <v>IA</v>
          </cell>
          <cell r="N1611" t="str">
            <v>3105</v>
          </cell>
          <cell r="O1611" t="str">
            <v>Meter Reader (UN28)</v>
          </cell>
          <cell r="P1611" t="str">
            <v>28</v>
          </cell>
          <cell r="Q1611" t="str">
            <v>Nonexempt</v>
          </cell>
          <cell r="R1611" t="str">
            <v>1973-03-16</v>
          </cell>
          <cell r="S1611" t="str">
            <v/>
          </cell>
          <cell r="T1611" t="str">
            <v>1973-03-16</v>
          </cell>
        </row>
        <row r="1612">
          <cell r="A1612" t="str">
            <v>McLaughlin,Kenneth W</v>
          </cell>
          <cell r="B1612" t="str">
            <v>010916</v>
          </cell>
          <cell r="C1612" t="str">
            <v>Full-Time</v>
          </cell>
          <cell r="D1612" t="str">
            <v>UCU</v>
          </cell>
          <cell r="E1612">
            <v>40</v>
          </cell>
          <cell r="F1612" t="str">
            <v>5401</v>
          </cell>
          <cell r="G1612" t="str">
            <v>Woodland Park Gas Network Ops</v>
          </cell>
          <cell r="H1612" t="str">
            <v>USU</v>
          </cell>
          <cell r="I1612" t="str">
            <v>OP</v>
          </cell>
          <cell r="J1612" t="str">
            <v>PNCOG</v>
          </cell>
          <cell r="K1612" t="str">
            <v>1014</v>
          </cell>
          <cell r="L1612" t="str">
            <v>CO-Woodland Park</v>
          </cell>
          <cell r="M1612" t="str">
            <v>CO</v>
          </cell>
          <cell r="N1612" t="str">
            <v>1534</v>
          </cell>
          <cell r="O1612" t="str">
            <v>Utility Specialist</v>
          </cell>
          <cell r="P1612" t="str">
            <v>00</v>
          </cell>
          <cell r="Q1612" t="str">
            <v>Nonexempt</v>
          </cell>
          <cell r="R1612" t="str">
            <v>2005-09-26</v>
          </cell>
          <cell r="S1612" t="str">
            <v/>
          </cell>
          <cell r="T1612" t="str">
            <v>2005-09-26</v>
          </cell>
        </row>
        <row r="1613">
          <cell r="A1613" t="str">
            <v>McLaughlin,Stephen C</v>
          </cell>
          <cell r="B1613" t="str">
            <v>003932</v>
          </cell>
          <cell r="C1613" t="str">
            <v>Full-Time</v>
          </cell>
          <cell r="D1613" t="str">
            <v>UCU</v>
          </cell>
          <cell r="E1613">
            <v>40</v>
          </cell>
          <cell r="F1613" t="str">
            <v>5770</v>
          </cell>
          <cell r="G1613" t="str">
            <v>NE Customer Relations</v>
          </cell>
          <cell r="H1613" t="str">
            <v>USU</v>
          </cell>
          <cell r="I1613" t="str">
            <v>CS</v>
          </cell>
          <cell r="J1613" t="str">
            <v>PNNEG</v>
          </cell>
          <cell r="K1613" t="str">
            <v>1109</v>
          </cell>
          <cell r="L1613" t="str">
            <v>NE-Lincoln</v>
          </cell>
          <cell r="M1613" t="str">
            <v>NE</v>
          </cell>
          <cell r="N1613" t="str">
            <v>3078</v>
          </cell>
          <cell r="O1613" t="str">
            <v>Customer Relations Rep (Key)</v>
          </cell>
          <cell r="P1613" t="str">
            <v>00</v>
          </cell>
          <cell r="Q1613" t="str">
            <v>Exempt</v>
          </cell>
          <cell r="R1613" t="str">
            <v>1998-04-27</v>
          </cell>
          <cell r="S1613" t="str">
            <v>2001-08-06</v>
          </cell>
          <cell r="T1613" t="str">
            <v>1992-05-28</v>
          </cell>
        </row>
        <row r="1614">
          <cell r="A1614" t="str">
            <v>McLeod,William C</v>
          </cell>
          <cell r="B1614" t="str">
            <v>010664</v>
          </cell>
          <cell r="C1614" t="str">
            <v>Full-Time</v>
          </cell>
          <cell r="D1614" t="str">
            <v>UCU</v>
          </cell>
          <cell r="E1614">
            <v>40</v>
          </cell>
          <cell r="F1614" t="str">
            <v>5708</v>
          </cell>
          <cell r="G1614" t="str">
            <v>Accounts Receivable Mgmt</v>
          </cell>
          <cell r="H1614" t="str">
            <v>USU</v>
          </cell>
          <cell r="I1614" t="str">
            <v>CI</v>
          </cell>
          <cell r="J1614" t="str">
            <v>NETCO</v>
          </cell>
          <cell r="K1614" t="str">
            <v>1000</v>
          </cell>
          <cell r="L1614" t="str">
            <v>MO-Raytown</v>
          </cell>
          <cell r="M1614" t="str">
            <v>MO</v>
          </cell>
          <cell r="N1614" t="str">
            <v>3088</v>
          </cell>
          <cell r="O1614" t="str">
            <v>Sr Analyst</v>
          </cell>
          <cell r="P1614" t="str">
            <v>00</v>
          </cell>
          <cell r="Q1614" t="str">
            <v>Exempt</v>
          </cell>
          <cell r="R1614" t="str">
            <v>2005-02-14</v>
          </cell>
          <cell r="S1614" t="str">
            <v/>
          </cell>
          <cell r="T1614" t="str">
            <v>2005-02-14</v>
          </cell>
        </row>
        <row r="1615">
          <cell r="A1615" t="str">
            <v>McMechan,Stanley N</v>
          </cell>
          <cell r="B1615" t="str">
            <v>003696</v>
          </cell>
          <cell r="C1615" t="str">
            <v>Full-Time</v>
          </cell>
          <cell r="D1615" t="str">
            <v>UCU</v>
          </cell>
          <cell r="E1615">
            <v>40</v>
          </cell>
          <cell r="F1615" t="str">
            <v>5383</v>
          </cell>
          <cell r="G1615" t="str">
            <v>Lawrence Gas Field Svcs</v>
          </cell>
          <cell r="H1615" t="str">
            <v>USU</v>
          </cell>
          <cell r="I1615" t="str">
            <v>OP</v>
          </cell>
          <cell r="J1615" t="str">
            <v>PNKSG</v>
          </cell>
          <cell r="K1615" t="str">
            <v>1039</v>
          </cell>
          <cell r="L1615" t="str">
            <v>KS-Lawrence-E 8th St</v>
          </cell>
          <cell r="M1615" t="str">
            <v>KS</v>
          </cell>
          <cell r="N1615" t="str">
            <v>1731</v>
          </cell>
          <cell r="O1615" t="str">
            <v>Working Supervisor (UN11)</v>
          </cell>
          <cell r="P1615" t="str">
            <v>11</v>
          </cell>
          <cell r="Q1615" t="str">
            <v>Nonexempt</v>
          </cell>
          <cell r="R1615" t="str">
            <v>1980-12-08</v>
          </cell>
          <cell r="S1615" t="str">
            <v/>
          </cell>
          <cell r="T1615" t="str">
            <v>1980-12-08</v>
          </cell>
        </row>
        <row r="1616">
          <cell r="A1616" t="str">
            <v>McMillin,James C</v>
          </cell>
          <cell r="B1616" t="str">
            <v>010637</v>
          </cell>
          <cell r="C1616" t="str">
            <v>Full-Time</v>
          </cell>
          <cell r="D1616" t="str">
            <v>UCU</v>
          </cell>
          <cell r="E1616">
            <v>40</v>
          </cell>
          <cell r="F1616" t="str">
            <v>1003</v>
          </cell>
          <cell r="G1616" t="str">
            <v>Sibley General</v>
          </cell>
          <cell r="H1616" t="str">
            <v>USU</v>
          </cell>
          <cell r="I1616" t="str">
            <v>PS</v>
          </cell>
          <cell r="J1616" t="str">
            <v>MPMOE</v>
          </cell>
          <cell r="K1616" t="str">
            <v>1095</v>
          </cell>
          <cell r="L1616" t="str">
            <v>MO-Sibley</v>
          </cell>
          <cell r="M1616" t="str">
            <v>MO</v>
          </cell>
          <cell r="N1616" t="str">
            <v>U342</v>
          </cell>
          <cell r="O1616" t="str">
            <v>Laborer after 6 mos</v>
          </cell>
          <cell r="P1616" t="str">
            <v>24</v>
          </cell>
          <cell r="Q1616" t="str">
            <v>Nonexempt</v>
          </cell>
          <cell r="R1616" t="str">
            <v>2004-12-27</v>
          </cell>
          <cell r="S1616" t="str">
            <v/>
          </cell>
          <cell r="T1616" t="str">
            <v>2004-12-27</v>
          </cell>
        </row>
        <row r="1617">
          <cell r="A1617" t="str">
            <v>McMurdo,Robert A</v>
          </cell>
          <cell r="B1617" t="str">
            <v>000516</v>
          </cell>
          <cell r="C1617" t="str">
            <v>Full-Time</v>
          </cell>
          <cell r="D1617" t="str">
            <v>UCU</v>
          </cell>
          <cell r="E1617">
            <v>40</v>
          </cell>
          <cell r="F1617" t="str">
            <v>5310</v>
          </cell>
          <cell r="G1617" t="str">
            <v>Northern KS Elec Network Ops</v>
          </cell>
          <cell r="H1617" t="str">
            <v>USU</v>
          </cell>
          <cell r="I1617" t="str">
            <v>OP</v>
          </cell>
          <cell r="J1617" t="str">
            <v>WPKSE</v>
          </cell>
          <cell r="K1617" t="str">
            <v>1047</v>
          </cell>
          <cell r="L1617" t="str">
            <v>KS-Smith Center</v>
          </cell>
          <cell r="M1617" t="str">
            <v>KS</v>
          </cell>
          <cell r="N1617" t="str">
            <v>1704</v>
          </cell>
          <cell r="O1617" t="str">
            <v>Journeyman Lineman (UN22)</v>
          </cell>
          <cell r="P1617" t="str">
            <v>22</v>
          </cell>
          <cell r="Q1617" t="str">
            <v>Nonexempt</v>
          </cell>
          <cell r="R1617" t="str">
            <v>1988-12-19</v>
          </cell>
          <cell r="S1617" t="str">
            <v/>
          </cell>
          <cell r="T1617" t="str">
            <v>1988-12-19</v>
          </cell>
        </row>
        <row r="1618">
          <cell r="A1618" t="str">
            <v>McNair,Eric C</v>
          </cell>
          <cell r="B1618" t="str">
            <v>005121</v>
          </cell>
          <cell r="C1618" t="str">
            <v>Full-Time</v>
          </cell>
          <cell r="D1618" t="str">
            <v>UCU</v>
          </cell>
          <cell r="E1618">
            <v>40</v>
          </cell>
          <cell r="F1618" t="str">
            <v>5344</v>
          </cell>
          <cell r="G1618" t="str">
            <v>Warrensburg Elec Network Ops</v>
          </cell>
          <cell r="H1618" t="str">
            <v>USU</v>
          </cell>
          <cell r="I1618" t="str">
            <v>OP</v>
          </cell>
          <cell r="J1618" t="str">
            <v>MPMOE</v>
          </cell>
          <cell r="K1618" t="str">
            <v>1097</v>
          </cell>
          <cell r="L1618" t="str">
            <v>MO-Warrensburg</v>
          </cell>
          <cell r="M1618" t="str">
            <v>MO</v>
          </cell>
          <cell r="N1618" t="str">
            <v>U212</v>
          </cell>
          <cell r="O1618" t="str">
            <v>Comb Lineman Serviceman</v>
          </cell>
          <cell r="P1618" t="str">
            <v>24</v>
          </cell>
          <cell r="Q1618" t="str">
            <v>Nonexempt</v>
          </cell>
          <cell r="R1618" t="str">
            <v>1999-06-14</v>
          </cell>
          <cell r="S1618" t="str">
            <v/>
          </cell>
          <cell r="T1618" t="str">
            <v>1999-06-14</v>
          </cell>
        </row>
        <row r="1619">
          <cell r="A1619" t="str">
            <v>McNally,Mark T</v>
          </cell>
          <cell r="B1619" t="str">
            <v>003639</v>
          </cell>
          <cell r="C1619" t="str">
            <v>Full-Time</v>
          </cell>
          <cell r="D1619" t="str">
            <v>UCU</v>
          </cell>
          <cell r="E1619">
            <v>40</v>
          </cell>
          <cell r="F1619" t="str">
            <v>5373</v>
          </cell>
          <cell r="G1619" t="str">
            <v>MPS Substation Maintenance</v>
          </cell>
          <cell r="H1619" t="str">
            <v>USU</v>
          </cell>
          <cell r="I1619" t="str">
            <v>TS</v>
          </cell>
          <cell r="J1619" t="str">
            <v>MPMOE</v>
          </cell>
          <cell r="K1619" t="str">
            <v>1097</v>
          </cell>
          <cell r="L1619" t="str">
            <v>MO-Warrensburg</v>
          </cell>
          <cell r="M1619" t="str">
            <v>MO</v>
          </cell>
          <cell r="N1619" t="str">
            <v>1538</v>
          </cell>
          <cell r="O1619" t="str">
            <v>Substation Maintenance Mgr</v>
          </cell>
          <cell r="P1619" t="str">
            <v>00</v>
          </cell>
          <cell r="Q1619" t="str">
            <v>Exempt</v>
          </cell>
          <cell r="R1619" t="str">
            <v>1981-05-26</v>
          </cell>
          <cell r="S1619" t="str">
            <v/>
          </cell>
          <cell r="T1619" t="str">
            <v>1981-05-26</v>
          </cell>
        </row>
        <row r="1620">
          <cell r="A1620" t="str">
            <v>McNeese,Heather A</v>
          </cell>
          <cell r="B1620" t="str">
            <v>002257</v>
          </cell>
          <cell r="C1620" t="str">
            <v>Full-Time</v>
          </cell>
          <cell r="D1620" t="str">
            <v>UCU</v>
          </cell>
          <cell r="E1620">
            <v>40</v>
          </cell>
          <cell r="F1620" t="str">
            <v>5715</v>
          </cell>
          <cell r="G1620" t="str">
            <v>Field Resources Center-Lincoln</v>
          </cell>
          <cell r="H1620" t="str">
            <v>USU</v>
          </cell>
          <cell r="I1620" t="str">
            <v>FR</v>
          </cell>
          <cell r="J1620" t="str">
            <v>NETCO</v>
          </cell>
          <cell r="K1620" t="str">
            <v>1109</v>
          </cell>
          <cell r="L1620" t="str">
            <v>NE-Lincoln</v>
          </cell>
          <cell r="M1620" t="str">
            <v>NE</v>
          </cell>
          <cell r="N1620" t="str">
            <v>2955</v>
          </cell>
          <cell r="O1620" t="str">
            <v>Field Resource Associate</v>
          </cell>
          <cell r="P1620" t="str">
            <v>00</v>
          </cell>
          <cell r="Q1620" t="str">
            <v>Nonexempt</v>
          </cell>
          <cell r="R1620" t="str">
            <v>1998-04-20</v>
          </cell>
          <cell r="S1620" t="str">
            <v/>
          </cell>
          <cell r="T1620" t="str">
            <v>1998-04-20</v>
          </cell>
        </row>
        <row r="1621">
          <cell r="A1621" t="str">
            <v>McNeil,Charles J</v>
          </cell>
          <cell r="B1621" t="str">
            <v>001742</v>
          </cell>
          <cell r="C1621" t="str">
            <v>Full-Time</v>
          </cell>
          <cell r="D1621" t="str">
            <v>UCU</v>
          </cell>
          <cell r="E1621">
            <v>40</v>
          </cell>
          <cell r="F1621" t="str">
            <v>5771</v>
          </cell>
          <cell r="G1621" t="str">
            <v>NE Lincoln Region</v>
          </cell>
          <cell r="H1621" t="str">
            <v>USU</v>
          </cell>
          <cell r="I1621" t="str">
            <v>CS</v>
          </cell>
          <cell r="J1621" t="str">
            <v>PNNEG</v>
          </cell>
          <cell r="K1621" t="str">
            <v>1109</v>
          </cell>
          <cell r="L1621" t="str">
            <v>NE-Lincoln</v>
          </cell>
          <cell r="M1621" t="str">
            <v>NE</v>
          </cell>
          <cell r="N1621" t="str">
            <v>1622</v>
          </cell>
          <cell r="O1621" t="str">
            <v>Meter Reg Plant Tech B (UN25)</v>
          </cell>
          <cell r="P1621" t="str">
            <v>25</v>
          </cell>
          <cell r="Q1621" t="str">
            <v>Nonexempt</v>
          </cell>
          <cell r="R1621" t="str">
            <v>1971-04-26</v>
          </cell>
          <cell r="S1621" t="str">
            <v/>
          </cell>
          <cell r="T1621" t="str">
            <v>1971-04-26</v>
          </cell>
        </row>
        <row r="1622">
          <cell r="A1622" t="str">
            <v>McPeck,Michael P</v>
          </cell>
          <cell r="B1622" t="str">
            <v>002103</v>
          </cell>
          <cell r="C1622" t="str">
            <v>Full-Time</v>
          </cell>
          <cell r="D1622" t="str">
            <v>UCU</v>
          </cell>
          <cell r="E1622">
            <v>40</v>
          </cell>
          <cell r="F1622" t="str">
            <v>5452</v>
          </cell>
          <cell r="G1622" t="str">
            <v>Iowa Council Bluffs Net Ops</v>
          </cell>
          <cell r="H1622" t="str">
            <v>USU</v>
          </cell>
          <cell r="I1622" t="str">
            <v>OP</v>
          </cell>
          <cell r="J1622" t="str">
            <v>PNIAG</v>
          </cell>
          <cell r="K1622" t="str">
            <v>1015</v>
          </cell>
          <cell r="L1622" t="str">
            <v>IA-Council Bluffs-W Broadway</v>
          </cell>
          <cell r="M1622" t="str">
            <v>IA</v>
          </cell>
          <cell r="N1622" t="str">
            <v>3107</v>
          </cell>
          <cell r="O1622" t="str">
            <v>Operations Technician (UN28)</v>
          </cell>
          <cell r="P1622" t="str">
            <v>28</v>
          </cell>
          <cell r="Q1622" t="str">
            <v>Nonexempt</v>
          </cell>
          <cell r="R1622" t="str">
            <v>1992-03-01</v>
          </cell>
          <cell r="S1622" t="str">
            <v/>
          </cell>
          <cell r="T1622" t="str">
            <v>1992-03-01</v>
          </cell>
        </row>
        <row r="1623">
          <cell r="A1623" t="str">
            <v>McPhail,Donald W</v>
          </cell>
          <cell r="B1623" t="str">
            <v>001899</v>
          </cell>
          <cell r="C1623" t="str">
            <v>Full-Time</v>
          </cell>
          <cell r="D1623" t="str">
            <v>UCU</v>
          </cell>
          <cell r="E1623">
            <v>40</v>
          </cell>
          <cell r="F1623" t="str">
            <v>5375</v>
          </cell>
          <cell r="G1623" t="str">
            <v>SW KS Gen Gas Field Svcs</v>
          </cell>
          <cell r="H1623" t="str">
            <v>USU</v>
          </cell>
          <cell r="I1623" t="str">
            <v>OP</v>
          </cell>
          <cell r="J1623" t="str">
            <v>PNKSG</v>
          </cell>
          <cell r="K1623" t="str">
            <v>1272</v>
          </cell>
          <cell r="L1623" t="str">
            <v>KS-Dodge City-W Frontview</v>
          </cell>
          <cell r="M1623" t="str">
            <v>KS</v>
          </cell>
          <cell r="N1623" t="str">
            <v>1551</v>
          </cell>
          <cell r="O1623" t="str">
            <v>Lead Corrosion Prot Leak Tech</v>
          </cell>
          <cell r="P1623" t="str">
            <v>00</v>
          </cell>
          <cell r="Q1623" t="str">
            <v>Nonexempt</v>
          </cell>
          <cell r="R1623" t="str">
            <v>1991-01-01</v>
          </cell>
          <cell r="S1623" t="str">
            <v/>
          </cell>
          <cell r="T1623" t="str">
            <v>1991-01-01</v>
          </cell>
        </row>
        <row r="1624">
          <cell r="A1624" t="str">
            <v>McPhail,Michael L</v>
          </cell>
          <cell r="B1624" t="str">
            <v>002063</v>
          </cell>
          <cell r="C1624" t="str">
            <v>Full-Time</v>
          </cell>
          <cell r="D1624" t="str">
            <v>UCU</v>
          </cell>
          <cell r="E1624">
            <v>40</v>
          </cell>
          <cell r="F1624" t="str">
            <v>5387</v>
          </cell>
          <cell r="G1624" t="str">
            <v>Liberal Gas Field Svcs</v>
          </cell>
          <cell r="H1624" t="str">
            <v>USU</v>
          </cell>
          <cell r="I1624" t="str">
            <v>OP</v>
          </cell>
          <cell r="J1624" t="str">
            <v>PNKSG</v>
          </cell>
          <cell r="K1624" t="str">
            <v>1306</v>
          </cell>
          <cell r="L1624" t="str">
            <v>KS-Liberal-General Welch</v>
          </cell>
          <cell r="M1624" t="str">
            <v>KS</v>
          </cell>
          <cell r="N1624" t="str">
            <v>1533</v>
          </cell>
          <cell r="O1624" t="str">
            <v>Welder Operations Tech</v>
          </cell>
          <cell r="P1624" t="str">
            <v>00</v>
          </cell>
          <cell r="Q1624" t="str">
            <v>Nonexempt</v>
          </cell>
          <cell r="R1624" t="str">
            <v>1991-01-01</v>
          </cell>
          <cell r="S1624" t="str">
            <v/>
          </cell>
          <cell r="T1624" t="str">
            <v>1991-01-01</v>
          </cell>
        </row>
        <row r="1625">
          <cell r="A1625" t="str">
            <v>McPhaul,Sterling L</v>
          </cell>
          <cell r="B1625" t="str">
            <v>008675</v>
          </cell>
          <cell r="C1625" t="str">
            <v>Full-Time</v>
          </cell>
          <cell r="D1625" t="str">
            <v>UCU</v>
          </cell>
          <cell r="E1625">
            <v>40</v>
          </cell>
          <cell r="F1625" t="str">
            <v>5313</v>
          </cell>
          <cell r="G1625" t="str">
            <v>Southwest KS Elec Network Ops</v>
          </cell>
          <cell r="H1625" t="str">
            <v>USU</v>
          </cell>
          <cell r="I1625" t="str">
            <v>OP</v>
          </cell>
          <cell r="J1625" t="str">
            <v>WPKSE</v>
          </cell>
          <cell r="K1625" t="str">
            <v>1272</v>
          </cell>
          <cell r="L1625" t="str">
            <v>KS-Dodge City-W Frontview</v>
          </cell>
          <cell r="M1625" t="str">
            <v>KS</v>
          </cell>
          <cell r="N1625" t="str">
            <v>1718</v>
          </cell>
          <cell r="O1625" t="str">
            <v>Meter Reader (UN22)</v>
          </cell>
          <cell r="P1625" t="str">
            <v>22</v>
          </cell>
          <cell r="Q1625" t="str">
            <v>Nonexempt</v>
          </cell>
          <cell r="R1625" t="str">
            <v>2001-09-24</v>
          </cell>
          <cell r="S1625" t="str">
            <v/>
          </cell>
          <cell r="T1625" t="str">
            <v>2001-09-24</v>
          </cell>
        </row>
        <row r="1626">
          <cell r="A1626" t="str">
            <v>Meade,William T</v>
          </cell>
          <cell r="B1626" t="str">
            <v>007618</v>
          </cell>
          <cell r="C1626" t="str">
            <v>Full-Time</v>
          </cell>
          <cell r="D1626" t="str">
            <v>UCU</v>
          </cell>
          <cell r="E1626">
            <v>40</v>
          </cell>
          <cell r="F1626" t="str">
            <v>4177</v>
          </cell>
          <cell r="G1626" t="str">
            <v>Corp Accounting &amp; System Admin</v>
          </cell>
          <cell r="H1626" t="str">
            <v>ESF</v>
          </cell>
          <cell r="I1626" t="str">
            <v>AT</v>
          </cell>
          <cell r="J1626" t="str">
            <v>AQLCP</v>
          </cell>
          <cell r="K1626" t="str">
            <v>1082</v>
          </cell>
          <cell r="L1626" t="str">
            <v>MO-Kansas City-W Ninth</v>
          </cell>
          <cell r="M1626" t="str">
            <v>MO</v>
          </cell>
          <cell r="N1626" t="str">
            <v>1021</v>
          </cell>
          <cell r="O1626" t="str">
            <v>Accountant Intermediate</v>
          </cell>
          <cell r="P1626" t="str">
            <v>00</v>
          </cell>
          <cell r="Q1626" t="str">
            <v>Exempt</v>
          </cell>
          <cell r="R1626" t="str">
            <v>2000-09-18</v>
          </cell>
          <cell r="S1626" t="str">
            <v/>
          </cell>
          <cell r="T1626" t="str">
            <v>2000-09-18</v>
          </cell>
        </row>
        <row r="1627">
          <cell r="A1627" t="str">
            <v>Meadows,Scott R</v>
          </cell>
          <cell r="B1627" t="str">
            <v>002212</v>
          </cell>
          <cell r="C1627" t="str">
            <v>Full-Time</v>
          </cell>
          <cell r="D1627" t="str">
            <v>UCU</v>
          </cell>
          <cell r="E1627">
            <v>40</v>
          </cell>
          <cell r="F1627" t="str">
            <v>5827</v>
          </cell>
          <cell r="G1627" t="str">
            <v>Fairmont</v>
          </cell>
          <cell r="H1627" t="str">
            <v>USU</v>
          </cell>
          <cell r="I1627" t="str">
            <v>CS</v>
          </cell>
          <cell r="J1627" t="str">
            <v>PNMNG</v>
          </cell>
          <cell r="K1627" t="str">
            <v>1061</v>
          </cell>
          <cell r="L1627" t="str">
            <v>MN-Fairmont</v>
          </cell>
          <cell r="M1627" t="str">
            <v>MN</v>
          </cell>
          <cell r="N1627" t="str">
            <v>3086</v>
          </cell>
          <cell r="O1627" t="str">
            <v>Operations Mgr</v>
          </cell>
          <cell r="P1627" t="str">
            <v>00</v>
          </cell>
          <cell r="Q1627" t="str">
            <v>Exempt</v>
          </cell>
          <cell r="R1627" t="str">
            <v>1993-04-16</v>
          </cell>
          <cell r="S1627" t="str">
            <v/>
          </cell>
          <cell r="T1627" t="str">
            <v>1993-04-16</v>
          </cell>
        </row>
        <row r="1628">
          <cell r="A1628" t="str">
            <v>Meadows,Terri J</v>
          </cell>
          <cell r="B1628" t="str">
            <v>003152</v>
          </cell>
          <cell r="C1628" t="str">
            <v>Full-Time</v>
          </cell>
          <cell r="D1628" t="str">
            <v>UCU</v>
          </cell>
          <cell r="E1628">
            <v>40</v>
          </cell>
          <cell r="F1628" t="str">
            <v>5706</v>
          </cell>
          <cell r="G1628" t="str">
            <v>Billing-Omaha</v>
          </cell>
          <cell r="H1628" t="str">
            <v>USU</v>
          </cell>
          <cell r="I1628" t="str">
            <v>CI</v>
          </cell>
          <cell r="J1628" t="str">
            <v>NETCO</v>
          </cell>
          <cell r="K1628" t="str">
            <v>1143</v>
          </cell>
          <cell r="L1628" t="str">
            <v>NE-Omaha-Capitol Ave</v>
          </cell>
          <cell r="M1628" t="str">
            <v>NE</v>
          </cell>
          <cell r="N1628" t="str">
            <v>2212</v>
          </cell>
          <cell r="O1628" t="str">
            <v>Contract Administrator</v>
          </cell>
          <cell r="P1628" t="str">
            <v>00</v>
          </cell>
          <cell r="Q1628" t="str">
            <v>Nonexempt</v>
          </cell>
          <cell r="R1628" t="str">
            <v>1998-03-02</v>
          </cell>
          <cell r="S1628" t="str">
            <v/>
          </cell>
          <cell r="T1628" t="str">
            <v>1998-03-02</v>
          </cell>
        </row>
        <row r="1629">
          <cell r="A1629" t="str">
            <v>Mease,Chad A</v>
          </cell>
          <cell r="B1629" t="str">
            <v>010309</v>
          </cell>
          <cell r="C1629" t="str">
            <v>Full-Time</v>
          </cell>
          <cell r="D1629" t="str">
            <v>UCU</v>
          </cell>
          <cell r="E1629">
            <v>40</v>
          </cell>
          <cell r="F1629" t="str">
            <v>5313</v>
          </cell>
          <cell r="G1629" t="str">
            <v>Southwest KS Elec Network Ops</v>
          </cell>
          <cell r="H1629" t="str">
            <v>USU</v>
          </cell>
          <cell r="I1629" t="str">
            <v>OP</v>
          </cell>
          <cell r="J1629" t="str">
            <v>WPKSE</v>
          </cell>
          <cell r="K1629" t="str">
            <v>1306</v>
          </cell>
          <cell r="L1629" t="str">
            <v>KS-Liberal-General Welch</v>
          </cell>
          <cell r="M1629" t="str">
            <v>KS</v>
          </cell>
          <cell r="N1629" t="str">
            <v>3087</v>
          </cell>
          <cell r="O1629" t="str">
            <v>Operations Supv Field</v>
          </cell>
          <cell r="P1629" t="str">
            <v>00</v>
          </cell>
          <cell r="Q1629" t="str">
            <v>Exempt</v>
          </cell>
          <cell r="R1629" t="str">
            <v>2004-01-05</v>
          </cell>
          <cell r="S1629" t="str">
            <v/>
          </cell>
          <cell r="T1629" t="str">
            <v>2004-01-05</v>
          </cell>
        </row>
        <row r="1630">
          <cell r="A1630" t="str">
            <v>Meats,Carl W</v>
          </cell>
          <cell r="B1630" t="str">
            <v>000530</v>
          </cell>
          <cell r="C1630" t="str">
            <v>Full-Time</v>
          </cell>
          <cell r="D1630" t="str">
            <v>UCU</v>
          </cell>
          <cell r="E1630">
            <v>40</v>
          </cell>
          <cell r="F1630" t="str">
            <v>5310</v>
          </cell>
          <cell r="G1630" t="str">
            <v>Northern KS Elec Network Ops</v>
          </cell>
          <cell r="H1630" t="str">
            <v>USU</v>
          </cell>
          <cell r="I1630" t="str">
            <v>OP</v>
          </cell>
          <cell r="J1630" t="str">
            <v>WPKSE</v>
          </cell>
          <cell r="K1630" t="str">
            <v>1028</v>
          </cell>
          <cell r="L1630" t="str">
            <v>KS-Concordia-KS</v>
          </cell>
          <cell r="M1630" t="str">
            <v>KS</v>
          </cell>
          <cell r="N1630" t="str">
            <v>1704</v>
          </cell>
          <cell r="O1630" t="str">
            <v>Journeyman Lineman (UN22)</v>
          </cell>
          <cell r="P1630" t="str">
            <v>22</v>
          </cell>
          <cell r="Q1630" t="str">
            <v>Nonexempt</v>
          </cell>
          <cell r="R1630" t="str">
            <v>1988-02-08</v>
          </cell>
          <cell r="S1630" t="str">
            <v/>
          </cell>
          <cell r="T1630" t="str">
            <v>1988-02-08</v>
          </cell>
        </row>
        <row r="1631">
          <cell r="A1631" t="str">
            <v>Mechtenberg,Daniel J</v>
          </cell>
          <cell r="B1631" t="str">
            <v>002042</v>
          </cell>
          <cell r="C1631" t="str">
            <v>Full-Time</v>
          </cell>
          <cell r="D1631" t="str">
            <v>UCU</v>
          </cell>
          <cell r="E1631">
            <v>40</v>
          </cell>
          <cell r="F1631" t="str">
            <v>5227</v>
          </cell>
          <cell r="G1631" t="str">
            <v>NE Business Operations</v>
          </cell>
          <cell r="H1631" t="str">
            <v>USU</v>
          </cell>
          <cell r="I1631" t="str">
            <v>NM</v>
          </cell>
          <cell r="J1631" t="str">
            <v>PNNEG</v>
          </cell>
          <cell r="K1631" t="str">
            <v>1109</v>
          </cell>
          <cell r="L1631" t="str">
            <v>NE-Lincoln</v>
          </cell>
          <cell r="M1631" t="str">
            <v>NE</v>
          </cell>
          <cell r="N1631" t="str">
            <v>3041</v>
          </cell>
          <cell r="O1631" t="str">
            <v>Dir Business Operations</v>
          </cell>
          <cell r="P1631" t="str">
            <v>00</v>
          </cell>
          <cell r="Q1631" t="str">
            <v>Exempt</v>
          </cell>
          <cell r="R1631" t="str">
            <v>1979-05-16</v>
          </cell>
          <cell r="S1631" t="str">
            <v/>
          </cell>
          <cell r="T1631" t="str">
            <v>1979-05-16</v>
          </cell>
        </row>
        <row r="1632">
          <cell r="A1632" t="str">
            <v>Medeiros,Daniel M</v>
          </cell>
          <cell r="B1632" t="str">
            <v>002079</v>
          </cell>
          <cell r="C1632" t="str">
            <v>Full-Time</v>
          </cell>
          <cell r="D1632" t="str">
            <v>UCU</v>
          </cell>
          <cell r="E1632">
            <v>40</v>
          </cell>
          <cell r="F1632" t="str">
            <v>1015</v>
          </cell>
          <cell r="G1632" t="str">
            <v>Cimarron River Unit Steam</v>
          </cell>
          <cell r="H1632" t="str">
            <v>USU</v>
          </cell>
          <cell r="I1632" t="str">
            <v>PS</v>
          </cell>
          <cell r="J1632" t="str">
            <v>WPKSE</v>
          </cell>
          <cell r="K1632" t="str">
            <v>1027</v>
          </cell>
          <cell r="L1632" t="str">
            <v>KS-Liberal-PanhandleEastern Rd</v>
          </cell>
          <cell r="M1632" t="str">
            <v>KS</v>
          </cell>
          <cell r="N1632" t="str">
            <v>1738</v>
          </cell>
          <cell r="O1632" t="str">
            <v>Operator Technician (UN22)</v>
          </cell>
          <cell r="P1632" t="str">
            <v>22</v>
          </cell>
          <cell r="Q1632" t="str">
            <v>Nonexempt</v>
          </cell>
          <cell r="R1632" t="str">
            <v>1988-12-19</v>
          </cell>
          <cell r="S1632" t="str">
            <v/>
          </cell>
          <cell r="T1632" t="str">
            <v>1985-10-21</v>
          </cell>
        </row>
        <row r="1633">
          <cell r="A1633" t="str">
            <v>Medhin,Dagnachew W</v>
          </cell>
          <cell r="B1633" t="str">
            <v>010794</v>
          </cell>
          <cell r="C1633" t="str">
            <v>Full-Time</v>
          </cell>
          <cell r="D1633" t="str">
            <v>UCU</v>
          </cell>
          <cell r="E1633">
            <v>40</v>
          </cell>
          <cell r="F1633" t="str">
            <v>5820</v>
          </cell>
          <cell r="G1633" t="str">
            <v>MN Business Operations</v>
          </cell>
          <cell r="H1633" t="str">
            <v>USU</v>
          </cell>
          <cell r="I1633" t="str">
            <v>CS</v>
          </cell>
          <cell r="J1633" t="str">
            <v>NETCO</v>
          </cell>
          <cell r="K1633" t="str">
            <v>1069</v>
          </cell>
          <cell r="L1633" t="str">
            <v>MN-Rosemount</v>
          </cell>
          <cell r="M1633" t="str">
            <v>MN</v>
          </cell>
          <cell r="N1633" t="str">
            <v>1896</v>
          </cell>
          <cell r="O1633" t="str">
            <v>Engineer III</v>
          </cell>
          <cell r="P1633" t="str">
            <v>00</v>
          </cell>
          <cell r="Q1633" t="str">
            <v>Exempt</v>
          </cell>
          <cell r="R1633" t="str">
            <v>2005-06-20</v>
          </cell>
          <cell r="S1633" t="str">
            <v/>
          </cell>
          <cell r="T1633" t="str">
            <v>2005-06-20</v>
          </cell>
        </row>
        <row r="1634">
          <cell r="A1634" t="str">
            <v>Medina Jr,Moises</v>
          </cell>
          <cell r="B1634" t="str">
            <v>000342</v>
          </cell>
          <cell r="C1634" t="str">
            <v>Full-Time</v>
          </cell>
          <cell r="D1634" t="str">
            <v>UCU</v>
          </cell>
          <cell r="E1634">
            <v>40</v>
          </cell>
          <cell r="F1634" t="str">
            <v>5307</v>
          </cell>
          <cell r="G1634" t="str">
            <v>Rocky Ford Network Ops</v>
          </cell>
          <cell r="H1634" t="str">
            <v>USU</v>
          </cell>
          <cell r="I1634" t="str">
            <v>OP</v>
          </cell>
          <cell r="J1634" t="str">
            <v>WPCOE</v>
          </cell>
          <cell r="K1634" t="str">
            <v>1012</v>
          </cell>
          <cell r="L1634" t="str">
            <v>CO-Rocky Ford</v>
          </cell>
          <cell r="M1634" t="str">
            <v>CO</v>
          </cell>
          <cell r="N1634" t="str">
            <v>3087</v>
          </cell>
          <cell r="O1634" t="str">
            <v>Operations Supv Field</v>
          </cell>
          <cell r="P1634" t="str">
            <v>00</v>
          </cell>
          <cell r="Q1634" t="str">
            <v>Exempt</v>
          </cell>
          <cell r="R1634" t="str">
            <v>1970-09-14</v>
          </cell>
          <cell r="S1634" t="str">
            <v/>
          </cell>
          <cell r="T1634" t="str">
            <v>1970-09-14</v>
          </cell>
        </row>
        <row r="1635">
          <cell r="A1635" t="str">
            <v>Mehler,Jon A</v>
          </cell>
          <cell r="B1635" t="str">
            <v>000506</v>
          </cell>
          <cell r="C1635" t="str">
            <v>Full-Time</v>
          </cell>
          <cell r="D1635" t="str">
            <v>UCU</v>
          </cell>
          <cell r="E1635">
            <v>40</v>
          </cell>
          <cell r="F1635" t="str">
            <v>5312</v>
          </cell>
          <cell r="G1635" t="str">
            <v>Central KS Elec Network Ops</v>
          </cell>
          <cell r="H1635" t="str">
            <v>USU</v>
          </cell>
          <cell r="I1635" t="str">
            <v>OP</v>
          </cell>
          <cell r="J1635" t="str">
            <v>WPKSE</v>
          </cell>
          <cell r="K1635" t="str">
            <v>1032</v>
          </cell>
          <cell r="L1635" t="str">
            <v>KS-Ellsworth</v>
          </cell>
          <cell r="M1635" t="str">
            <v>KS</v>
          </cell>
          <cell r="N1635" t="str">
            <v>1704</v>
          </cell>
          <cell r="O1635" t="str">
            <v>Journeyman Lineman (UN22)</v>
          </cell>
          <cell r="P1635" t="str">
            <v>22</v>
          </cell>
          <cell r="Q1635" t="str">
            <v>Nonexempt</v>
          </cell>
          <cell r="R1635" t="str">
            <v>1972-02-10</v>
          </cell>
          <cell r="S1635" t="str">
            <v/>
          </cell>
          <cell r="T1635" t="str">
            <v>1972-02-10</v>
          </cell>
        </row>
        <row r="1636">
          <cell r="A1636" t="str">
            <v>Meinershagen,Gary W</v>
          </cell>
          <cell r="B1636" t="str">
            <v>000838</v>
          </cell>
          <cell r="C1636" t="str">
            <v>Full-Time</v>
          </cell>
          <cell r="D1636" t="str">
            <v>UCU</v>
          </cell>
          <cell r="E1636">
            <v>40</v>
          </cell>
          <cell r="F1636" t="str">
            <v>5005</v>
          </cell>
          <cell r="G1636" t="str">
            <v>Sys Protection Const&amp;Maint-MPS</v>
          </cell>
          <cell r="H1636" t="str">
            <v>USU</v>
          </cell>
          <cell r="I1636" t="str">
            <v>TS</v>
          </cell>
          <cell r="J1636" t="str">
            <v>MPMOE</v>
          </cell>
          <cell r="K1636" t="str">
            <v>1086</v>
          </cell>
          <cell r="L1636" t="str">
            <v>MO-Lee's Summit-SE 16th St</v>
          </cell>
          <cell r="M1636" t="str">
            <v>MO</v>
          </cell>
          <cell r="N1636" t="str">
            <v>U230</v>
          </cell>
          <cell r="O1636" t="str">
            <v>Journeyman Relayman</v>
          </cell>
          <cell r="P1636" t="str">
            <v>24</v>
          </cell>
          <cell r="Q1636" t="str">
            <v>Nonexempt</v>
          </cell>
          <cell r="R1636" t="str">
            <v>1973-10-11</v>
          </cell>
          <cell r="S1636" t="str">
            <v/>
          </cell>
          <cell r="T1636" t="str">
            <v>1973-10-11</v>
          </cell>
        </row>
        <row r="1637">
          <cell r="A1637" t="str">
            <v>Meis,Janice L</v>
          </cell>
          <cell r="B1637" t="str">
            <v>003896</v>
          </cell>
          <cell r="C1637" t="str">
            <v>Full-Time</v>
          </cell>
          <cell r="D1637" t="str">
            <v>UCU</v>
          </cell>
          <cell r="E1637">
            <v>40</v>
          </cell>
          <cell r="F1637" t="str">
            <v>2319</v>
          </cell>
          <cell r="G1637" t="str">
            <v>GSS Southern Operations</v>
          </cell>
          <cell r="H1637" t="str">
            <v>USU</v>
          </cell>
          <cell r="I1637" t="str">
            <v>GS</v>
          </cell>
          <cell r="J1637" t="str">
            <v>NETCO</v>
          </cell>
          <cell r="K1637" t="str">
            <v>1143</v>
          </cell>
          <cell r="L1637" t="str">
            <v>NE-Omaha-Capitol Ave</v>
          </cell>
          <cell r="M1637" t="str">
            <v>NE</v>
          </cell>
          <cell r="N1637" t="str">
            <v>1370</v>
          </cell>
          <cell r="O1637" t="str">
            <v>Analyst Transportation GS</v>
          </cell>
          <cell r="P1637" t="str">
            <v>00</v>
          </cell>
          <cell r="Q1637" t="str">
            <v>Exempt</v>
          </cell>
          <cell r="R1637" t="str">
            <v>1987-08-01</v>
          </cell>
          <cell r="S1637" t="str">
            <v/>
          </cell>
          <cell r="T1637" t="str">
            <v>1987-08-01</v>
          </cell>
        </row>
        <row r="1638">
          <cell r="A1638" t="str">
            <v>Mendenhall,Everett R</v>
          </cell>
          <cell r="B1638" t="str">
            <v>005236</v>
          </cell>
          <cell r="C1638" t="str">
            <v>Full-Time</v>
          </cell>
          <cell r="D1638" t="str">
            <v>UCU</v>
          </cell>
          <cell r="E1638">
            <v>40</v>
          </cell>
          <cell r="F1638" t="str">
            <v>5310</v>
          </cell>
          <cell r="G1638" t="str">
            <v>Northern KS Elec Network Ops</v>
          </cell>
          <cell r="H1638" t="str">
            <v>USU</v>
          </cell>
          <cell r="I1638" t="str">
            <v>OP</v>
          </cell>
          <cell r="J1638" t="str">
            <v>WPKSE</v>
          </cell>
          <cell r="K1638" t="str">
            <v>1028</v>
          </cell>
          <cell r="L1638" t="str">
            <v>KS-Concordia-KS</v>
          </cell>
          <cell r="M1638" t="str">
            <v>KS</v>
          </cell>
          <cell r="N1638" t="str">
            <v>1718</v>
          </cell>
          <cell r="O1638" t="str">
            <v>Meter Reader (UN22)</v>
          </cell>
          <cell r="P1638" t="str">
            <v>22</v>
          </cell>
          <cell r="Q1638" t="str">
            <v>Nonexempt</v>
          </cell>
          <cell r="R1638" t="str">
            <v>1999-07-09</v>
          </cell>
          <cell r="S1638" t="str">
            <v/>
          </cell>
          <cell r="T1638" t="str">
            <v>1999-07-09</v>
          </cell>
        </row>
        <row r="1639">
          <cell r="A1639" t="str">
            <v>Mendoza,Roman A</v>
          </cell>
          <cell r="B1639" t="str">
            <v>001317</v>
          </cell>
          <cell r="C1639" t="str">
            <v>Full-Time</v>
          </cell>
          <cell r="D1639" t="str">
            <v>UCU</v>
          </cell>
          <cell r="E1639">
            <v>40</v>
          </cell>
          <cell r="F1639" t="str">
            <v>5384</v>
          </cell>
          <cell r="G1639" t="str">
            <v>Wichita Gas Field Svcs</v>
          </cell>
          <cell r="H1639" t="str">
            <v>USU</v>
          </cell>
          <cell r="I1639" t="str">
            <v>OP</v>
          </cell>
          <cell r="J1639" t="str">
            <v>PNKSG</v>
          </cell>
          <cell r="K1639" t="str">
            <v>1137</v>
          </cell>
          <cell r="L1639" t="str">
            <v>KS-Wichita-W Harry</v>
          </cell>
          <cell r="M1639" t="str">
            <v>KS</v>
          </cell>
          <cell r="N1639" t="str">
            <v>1529</v>
          </cell>
          <cell r="O1639" t="str">
            <v>Utility Service Technician</v>
          </cell>
          <cell r="P1639" t="str">
            <v>00</v>
          </cell>
          <cell r="Q1639" t="str">
            <v>Nonexempt</v>
          </cell>
          <cell r="R1639" t="str">
            <v>1995-06-16</v>
          </cell>
          <cell r="S1639" t="str">
            <v/>
          </cell>
          <cell r="T1639" t="str">
            <v>1995-06-16</v>
          </cell>
        </row>
        <row r="1640">
          <cell r="A1640" t="str">
            <v>Mercado,Johnny L</v>
          </cell>
          <cell r="B1640" t="str">
            <v>000545</v>
          </cell>
          <cell r="C1640" t="str">
            <v>Full-Time</v>
          </cell>
          <cell r="D1640" t="str">
            <v>UCU</v>
          </cell>
          <cell r="E1640">
            <v>40</v>
          </cell>
          <cell r="F1640" t="str">
            <v>5371</v>
          </cell>
          <cell r="G1640" t="str">
            <v>KS Substation Maintenance</v>
          </cell>
          <cell r="H1640" t="str">
            <v>USU</v>
          </cell>
          <cell r="I1640" t="str">
            <v>OP</v>
          </cell>
          <cell r="J1640" t="str">
            <v>WPKSE</v>
          </cell>
          <cell r="K1640" t="str">
            <v>1272</v>
          </cell>
          <cell r="L1640" t="str">
            <v>KS-Dodge City-W Frontview</v>
          </cell>
          <cell r="M1640" t="str">
            <v>KS</v>
          </cell>
          <cell r="N1640" t="str">
            <v>1907</v>
          </cell>
          <cell r="O1640" t="str">
            <v>Substation Maintenance Tech</v>
          </cell>
          <cell r="P1640" t="str">
            <v>00</v>
          </cell>
          <cell r="Q1640" t="str">
            <v>Nonexempt</v>
          </cell>
          <cell r="R1640" t="str">
            <v>1973-09-17</v>
          </cell>
          <cell r="S1640" t="str">
            <v/>
          </cell>
          <cell r="T1640" t="str">
            <v>1973-09-17</v>
          </cell>
        </row>
        <row r="1641">
          <cell r="A1641" t="str">
            <v>Merling,Jason</v>
          </cell>
          <cell r="B1641" t="str">
            <v>010953</v>
          </cell>
          <cell r="C1641" t="str">
            <v>Full-Time</v>
          </cell>
          <cell r="D1641" t="str">
            <v>UCU</v>
          </cell>
          <cell r="E1641">
            <v>40</v>
          </cell>
          <cell r="F1641" t="str">
            <v>1003</v>
          </cell>
          <cell r="G1641" t="str">
            <v>Sibley General</v>
          </cell>
          <cell r="H1641" t="str">
            <v>USU</v>
          </cell>
          <cell r="I1641" t="str">
            <v>PS</v>
          </cell>
          <cell r="J1641" t="str">
            <v>MPMOE</v>
          </cell>
          <cell r="K1641" t="str">
            <v>1095</v>
          </cell>
          <cell r="L1641" t="str">
            <v>MO-Sibley</v>
          </cell>
          <cell r="M1641" t="str">
            <v>MO</v>
          </cell>
          <cell r="N1641" t="str">
            <v>U341</v>
          </cell>
          <cell r="O1641" t="str">
            <v>Probationary Laborer</v>
          </cell>
          <cell r="P1641" t="str">
            <v>24</v>
          </cell>
          <cell r="Q1641" t="str">
            <v>Nonexempt</v>
          </cell>
          <cell r="R1641" t="str">
            <v>2005-12-27</v>
          </cell>
          <cell r="S1641" t="str">
            <v/>
          </cell>
          <cell r="T1641" t="str">
            <v>2005-12-27</v>
          </cell>
        </row>
        <row r="1642">
          <cell r="A1642" t="str">
            <v>Mescher,Anne G</v>
          </cell>
          <cell r="B1642" t="str">
            <v>003275</v>
          </cell>
          <cell r="C1642" t="str">
            <v>Full-Time</v>
          </cell>
          <cell r="D1642" t="str">
            <v>UCU</v>
          </cell>
          <cell r="E1642">
            <v>40</v>
          </cell>
          <cell r="F1642" t="str">
            <v>6028</v>
          </cell>
          <cell r="G1642" t="str">
            <v>Cust Svcs Process Mgmt</v>
          </cell>
          <cell r="H1642" t="str">
            <v>USU</v>
          </cell>
          <cell r="I1642" t="str">
            <v>CU</v>
          </cell>
          <cell r="J1642" t="str">
            <v>NETCO</v>
          </cell>
          <cell r="K1642" t="str">
            <v>1000</v>
          </cell>
          <cell r="L1642" t="str">
            <v>MO-Raytown</v>
          </cell>
          <cell r="M1642" t="str">
            <v>MO</v>
          </cell>
          <cell r="N1642" t="str">
            <v>3088</v>
          </cell>
          <cell r="O1642" t="str">
            <v>Sr Analyst</v>
          </cell>
          <cell r="P1642" t="str">
            <v>00</v>
          </cell>
          <cell r="Q1642" t="str">
            <v>Exempt</v>
          </cell>
          <cell r="R1642" t="str">
            <v>1986-03-10</v>
          </cell>
          <cell r="S1642" t="str">
            <v/>
          </cell>
          <cell r="T1642" t="str">
            <v>1986-03-10</v>
          </cell>
        </row>
        <row r="1643">
          <cell r="A1643" t="str">
            <v>Mesias,Jaime A</v>
          </cell>
          <cell r="B1643" t="str">
            <v>010831</v>
          </cell>
          <cell r="C1643" t="str">
            <v>Full-Time</v>
          </cell>
          <cell r="D1643" t="str">
            <v>UCU</v>
          </cell>
          <cell r="E1643">
            <v>40</v>
          </cell>
          <cell r="F1643" t="str">
            <v>6360</v>
          </cell>
          <cell r="G1643" t="str">
            <v>IT Cust Serv Applications</v>
          </cell>
          <cell r="H1643" t="str">
            <v>USU</v>
          </cell>
          <cell r="I1643" t="str">
            <v>IT</v>
          </cell>
          <cell r="J1643" t="str">
            <v>NETCO</v>
          </cell>
          <cell r="K1643" t="str">
            <v>1000</v>
          </cell>
          <cell r="L1643" t="str">
            <v>MO-Raytown</v>
          </cell>
          <cell r="M1643" t="str">
            <v>MO</v>
          </cell>
          <cell r="N1643" t="str">
            <v>1446</v>
          </cell>
          <cell r="O1643" t="str">
            <v>Sr Systems Analyst</v>
          </cell>
          <cell r="P1643" t="str">
            <v>00</v>
          </cell>
          <cell r="Q1643" t="str">
            <v>Exempt</v>
          </cell>
          <cell r="R1643" t="str">
            <v>2005-07-29</v>
          </cell>
          <cell r="S1643" t="str">
            <v/>
          </cell>
          <cell r="T1643" t="str">
            <v>2005-07-29</v>
          </cell>
        </row>
        <row r="1644">
          <cell r="A1644" t="str">
            <v>Messick,Pamela S</v>
          </cell>
          <cell r="B1644" t="str">
            <v>004527</v>
          </cell>
          <cell r="C1644" t="str">
            <v>Full-Time</v>
          </cell>
          <cell r="D1644" t="str">
            <v>UCU</v>
          </cell>
          <cell r="E1644">
            <v>40</v>
          </cell>
          <cell r="F1644" t="str">
            <v>4183</v>
          </cell>
          <cell r="G1644" t="str">
            <v>Corp Reporting/Plan &amp; Analysis</v>
          </cell>
          <cell r="H1644" t="str">
            <v>ESF</v>
          </cell>
          <cell r="I1644" t="str">
            <v>AT</v>
          </cell>
          <cell r="J1644" t="str">
            <v>AQLCP</v>
          </cell>
          <cell r="K1644" t="str">
            <v>1000</v>
          </cell>
          <cell r="L1644" t="str">
            <v>MO-Raytown</v>
          </cell>
          <cell r="M1644" t="str">
            <v>MO</v>
          </cell>
          <cell r="N1644" t="str">
            <v>2912</v>
          </cell>
          <cell r="O1644" t="str">
            <v>Financial Mgmt Project Leader</v>
          </cell>
          <cell r="P1644" t="str">
            <v>00</v>
          </cell>
          <cell r="Q1644" t="str">
            <v>Exempt</v>
          </cell>
          <cell r="R1644" t="str">
            <v>1999-03-29</v>
          </cell>
          <cell r="S1644" t="str">
            <v/>
          </cell>
          <cell r="T1644" t="str">
            <v>1999-03-29</v>
          </cell>
        </row>
        <row r="1645">
          <cell r="A1645" t="str">
            <v>Meyer,Donald A</v>
          </cell>
          <cell r="B1645" t="str">
            <v>002140</v>
          </cell>
          <cell r="C1645" t="str">
            <v>Full-Time</v>
          </cell>
          <cell r="D1645" t="str">
            <v>UCU</v>
          </cell>
          <cell r="E1645">
            <v>40</v>
          </cell>
          <cell r="F1645" t="str">
            <v>5733</v>
          </cell>
          <cell r="G1645" t="str">
            <v>Iowa Dubuque Cust Serv</v>
          </cell>
          <cell r="H1645" t="str">
            <v>USU</v>
          </cell>
          <cell r="I1645" t="str">
            <v>CS</v>
          </cell>
          <cell r="J1645" t="str">
            <v>PNIAG</v>
          </cell>
          <cell r="K1645" t="str">
            <v>1019</v>
          </cell>
          <cell r="L1645" t="str">
            <v>IA-Dubuque-Cedar Cross Rd</v>
          </cell>
          <cell r="M1645" t="str">
            <v>IA</v>
          </cell>
          <cell r="N1645" t="str">
            <v>3171</v>
          </cell>
          <cell r="O1645" t="str">
            <v>Service Technician (UN28)</v>
          </cell>
          <cell r="P1645" t="str">
            <v>28</v>
          </cell>
          <cell r="Q1645" t="str">
            <v>Nonexempt</v>
          </cell>
          <cell r="R1645" t="str">
            <v>1995-10-16</v>
          </cell>
          <cell r="S1645" t="str">
            <v/>
          </cell>
          <cell r="T1645" t="str">
            <v>1995-10-16</v>
          </cell>
        </row>
        <row r="1646">
          <cell r="A1646" t="str">
            <v>Meyer,Gregory E</v>
          </cell>
          <cell r="B1646" t="str">
            <v>009451</v>
          </cell>
          <cell r="C1646" t="str">
            <v>Full-Time</v>
          </cell>
          <cell r="D1646" t="str">
            <v>UCU</v>
          </cell>
          <cell r="E1646">
            <v>40</v>
          </cell>
          <cell r="F1646" t="str">
            <v>5402</v>
          </cell>
          <cell r="G1646" t="str">
            <v>Castle Rock Gas Field Svcs</v>
          </cell>
          <cell r="H1646" t="str">
            <v>USU</v>
          </cell>
          <cell r="I1646" t="str">
            <v>OP</v>
          </cell>
          <cell r="J1646" t="str">
            <v>PNCOG</v>
          </cell>
          <cell r="K1646" t="str">
            <v>1005</v>
          </cell>
          <cell r="L1646" t="str">
            <v>CO-Castle Rock-Atchinson Ct</v>
          </cell>
          <cell r="M1646" t="str">
            <v>CO</v>
          </cell>
          <cell r="N1646" t="str">
            <v>1525</v>
          </cell>
          <cell r="O1646" t="str">
            <v>Operations Technician</v>
          </cell>
          <cell r="P1646" t="str">
            <v>00</v>
          </cell>
          <cell r="Q1646" t="str">
            <v>Nonexempt</v>
          </cell>
          <cell r="R1646" t="str">
            <v>2002-01-21</v>
          </cell>
          <cell r="S1646" t="str">
            <v/>
          </cell>
          <cell r="T1646" t="str">
            <v>2002-01-21</v>
          </cell>
        </row>
        <row r="1647">
          <cell r="A1647" t="str">
            <v>Meyer,Layne D</v>
          </cell>
          <cell r="B1647" t="str">
            <v>002258</v>
          </cell>
          <cell r="C1647" t="str">
            <v>Full-Time</v>
          </cell>
          <cell r="D1647" t="str">
            <v>UCU</v>
          </cell>
          <cell r="E1647">
            <v>40</v>
          </cell>
          <cell r="F1647" t="str">
            <v>5729</v>
          </cell>
          <cell r="G1647" t="str">
            <v>Iowa Decorah Cust Serv</v>
          </cell>
          <cell r="H1647" t="str">
            <v>USU</v>
          </cell>
          <cell r="I1647" t="str">
            <v>CS</v>
          </cell>
          <cell r="J1647" t="str">
            <v>PNIAG</v>
          </cell>
          <cell r="K1647" t="str">
            <v>1017</v>
          </cell>
          <cell r="L1647" t="str">
            <v>IA-Decorah</v>
          </cell>
          <cell r="M1647" t="str">
            <v>IA</v>
          </cell>
          <cell r="N1647" t="str">
            <v>3107</v>
          </cell>
          <cell r="O1647" t="str">
            <v>Operations Technician (UN28)</v>
          </cell>
          <cell r="P1647" t="str">
            <v>28</v>
          </cell>
          <cell r="Q1647" t="str">
            <v>Nonexempt</v>
          </cell>
          <cell r="R1647" t="str">
            <v>1988-02-08</v>
          </cell>
          <cell r="S1647" t="str">
            <v/>
          </cell>
          <cell r="T1647" t="str">
            <v>1989-01-01</v>
          </cell>
        </row>
        <row r="1648">
          <cell r="A1648" t="str">
            <v>Meyer,Lon</v>
          </cell>
          <cell r="B1648" t="str">
            <v>010936</v>
          </cell>
          <cell r="C1648" t="str">
            <v>Full-Time</v>
          </cell>
          <cell r="D1648" t="str">
            <v>UCU</v>
          </cell>
          <cell r="E1648">
            <v>40</v>
          </cell>
          <cell r="F1648" t="str">
            <v>5771</v>
          </cell>
          <cell r="G1648" t="str">
            <v>NE Lincoln Region</v>
          </cell>
          <cell r="H1648" t="str">
            <v>USU</v>
          </cell>
          <cell r="I1648" t="str">
            <v>CS</v>
          </cell>
          <cell r="J1648" t="str">
            <v>PNNEG</v>
          </cell>
          <cell r="K1648" t="str">
            <v>1109</v>
          </cell>
          <cell r="L1648" t="str">
            <v>NE-Lincoln</v>
          </cell>
          <cell r="M1648" t="str">
            <v>NE</v>
          </cell>
          <cell r="N1648" t="str">
            <v>3087</v>
          </cell>
          <cell r="O1648" t="str">
            <v>Operations Supv Field</v>
          </cell>
          <cell r="P1648" t="str">
            <v>00</v>
          </cell>
          <cell r="Q1648" t="str">
            <v>Exempt</v>
          </cell>
          <cell r="R1648" t="str">
            <v>2005-11-14</v>
          </cell>
          <cell r="S1648" t="str">
            <v/>
          </cell>
          <cell r="T1648" t="str">
            <v>2005-11-14</v>
          </cell>
        </row>
        <row r="1649">
          <cell r="A1649" t="str">
            <v>Meyer,Michael J</v>
          </cell>
          <cell r="B1649" t="str">
            <v>004063</v>
          </cell>
          <cell r="C1649" t="str">
            <v>Full-Time</v>
          </cell>
          <cell r="D1649" t="str">
            <v>UCU</v>
          </cell>
          <cell r="E1649">
            <v>40</v>
          </cell>
          <cell r="F1649" t="str">
            <v>4183</v>
          </cell>
          <cell r="G1649" t="str">
            <v>Corp Reporting/Plan &amp; Analysis</v>
          </cell>
          <cell r="H1649" t="str">
            <v>ESF</v>
          </cell>
          <cell r="I1649" t="str">
            <v>AT</v>
          </cell>
          <cell r="J1649" t="str">
            <v>AQLCP</v>
          </cell>
          <cell r="K1649" t="str">
            <v>1082</v>
          </cell>
          <cell r="L1649" t="str">
            <v>MO-Kansas City-W Ninth</v>
          </cell>
          <cell r="M1649" t="str">
            <v>MO</v>
          </cell>
          <cell r="N1649" t="str">
            <v>1257</v>
          </cell>
          <cell r="O1649" t="str">
            <v>Dir Financial Report &amp; Plan</v>
          </cell>
          <cell r="P1649" t="str">
            <v>00</v>
          </cell>
          <cell r="Q1649" t="str">
            <v>Exempt</v>
          </cell>
          <cell r="R1649" t="str">
            <v>1990-08-13</v>
          </cell>
          <cell r="S1649" t="str">
            <v>1997-10-31</v>
          </cell>
          <cell r="T1649" t="str">
            <v>1991-09-02</v>
          </cell>
        </row>
        <row r="1650">
          <cell r="A1650" t="str">
            <v>Meyers,Paul E</v>
          </cell>
          <cell r="B1650" t="str">
            <v>001910</v>
          </cell>
          <cell r="C1650" t="str">
            <v>Full-Time</v>
          </cell>
          <cell r="D1650" t="str">
            <v>UCU</v>
          </cell>
          <cell r="E1650">
            <v>40</v>
          </cell>
          <cell r="F1650" t="str">
            <v>5832</v>
          </cell>
          <cell r="G1650" t="str">
            <v>Rochester</v>
          </cell>
          <cell r="H1650" t="str">
            <v>USU</v>
          </cell>
          <cell r="I1650" t="str">
            <v>CS</v>
          </cell>
          <cell r="J1650" t="str">
            <v>PNMNG</v>
          </cell>
          <cell r="K1650" t="str">
            <v>1064</v>
          </cell>
          <cell r="L1650" t="str">
            <v>MN-Kasson</v>
          </cell>
          <cell r="M1650" t="str">
            <v>MN</v>
          </cell>
          <cell r="N1650" t="str">
            <v>1138</v>
          </cell>
          <cell r="O1650" t="str">
            <v>Appliance Repair Technician</v>
          </cell>
          <cell r="P1650" t="str">
            <v>00</v>
          </cell>
          <cell r="Q1650" t="str">
            <v>Nonexempt</v>
          </cell>
          <cell r="R1650" t="str">
            <v>1989-04-16</v>
          </cell>
          <cell r="S1650" t="str">
            <v/>
          </cell>
          <cell r="T1650" t="str">
            <v>1989-04-16</v>
          </cell>
        </row>
        <row r="1651">
          <cell r="A1651" t="str">
            <v>Micek,David C</v>
          </cell>
          <cell r="B1651" t="str">
            <v>002087</v>
          </cell>
          <cell r="C1651" t="str">
            <v>Full-Time</v>
          </cell>
          <cell r="D1651" t="str">
            <v>UCU</v>
          </cell>
          <cell r="E1651">
            <v>40</v>
          </cell>
          <cell r="F1651" t="str">
            <v>5775</v>
          </cell>
          <cell r="G1651" t="str">
            <v>NE North Region</v>
          </cell>
          <cell r="H1651" t="str">
            <v>USU</v>
          </cell>
          <cell r="I1651" t="str">
            <v>CS</v>
          </cell>
          <cell r="J1651" t="str">
            <v>PNNEG</v>
          </cell>
          <cell r="K1651" t="str">
            <v>1105</v>
          </cell>
          <cell r="L1651" t="str">
            <v>NE-Columbus-23rd St</v>
          </cell>
          <cell r="M1651" t="str">
            <v>NE</v>
          </cell>
          <cell r="N1651" t="str">
            <v>2328</v>
          </cell>
          <cell r="O1651" t="str">
            <v>Construction Coordinator</v>
          </cell>
          <cell r="P1651" t="str">
            <v>00</v>
          </cell>
          <cell r="Q1651" t="str">
            <v>Exempt</v>
          </cell>
          <cell r="R1651" t="str">
            <v>1977-04-25</v>
          </cell>
          <cell r="S1651" t="str">
            <v/>
          </cell>
          <cell r="T1651" t="str">
            <v>1977-04-25</v>
          </cell>
        </row>
        <row r="1652">
          <cell r="A1652" t="str">
            <v>Mickey,Bret A</v>
          </cell>
          <cell r="B1652" t="str">
            <v>008273</v>
          </cell>
          <cell r="C1652" t="str">
            <v>Full-Time</v>
          </cell>
          <cell r="D1652" t="str">
            <v>UCU</v>
          </cell>
          <cell r="E1652">
            <v>40</v>
          </cell>
          <cell r="F1652" t="str">
            <v>1003</v>
          </cell>
          <cell r="G1652" t="str">
            <v>Sibley General</v>
          </cell>
          <cell r="H1652" t="str">
            <v>USU</v>
          </cell>
          <cell r="I1652" t="str">
            <v>PS</v>
          </cell>
          <cell r="J1652" t="str">
            <v>MPMOE</v>
          </cell>
          <cell r="K1652" t="str">
            <v>1095</v>
          </cell>
          <cell r="L1652" t="str">
            <v>MO-Sibley</v>
          </cell>
          <cell r="M1652" t="str">
            <v>MO</v>
          </cell>
          <cell r="N1652" t="str">
            <v>U3312</v>
          </cell>
          <cell r="O1652" t="str">
            <v>UM/RAO Water Treater</v>
          </cell>
          <cell r="P1652" t="str">
            <v>24</v>
          </cell>
          <cell r="Q1652" t="str">
            <v>Nonexempt</v>
          </cell>
          <cell r="R1652" t="str">
            <v>2001-03-05</v>
          </cell>
          <cell r="S1652" t="str">
            <v/>
          </cell>
          <cell r="T1652" t="str">
            <v>2001-03-05</v>
          </cell>
        </row>
        <row r="1653">
          <cell r="A1653" t="str">
            <v>Miell,Nathaniel J</v>
          </cell>
          <cell r="B1653" t="str">
            <v>010911</v>
          </cell>
          <cell r="C1653" t="str">
            <v>Full-Time</v>
          </cell>
          <cell r="D1653" t="str">
            <v>UCU</v>
          </cell>
          <cell r="E1653">
            <v>40</v>
          </cell>
          <cell r="F1653" t="str">
            <v>5870</v>
          </cell>
          <cell r="G1653" t="str">
            <v>Pueblo Meter Reading</v>
          </cell>
          <cell r="H1653" t="str">
            <v>USU</v>
          </cell>
          <cell r="I1653" t="str">
            <v>CS</v>
          </cell>
          <cell r="J1653" t="str">
            <v>WPCOE</v>
          </cell>
          <cell r="K1653" t="str">
            <v>1011</v>
          </cell>
          <cell r="L1653" t="str">
            <v>CO-Pueblo-S Victoria Ave</v>
          </cell>
          <cell r="M1653" t="str">
            <v>CO</v>
          </cell>
          <cell r="N1653" t="str">
            <v>1669</v>
          </cell>
          <cell r="O1653" t="str">
            <v>Meter Reader (UN21)</v>
          </cell>
          <cell r="P1653" t="str">
            <v>21</v>
          </cell>
          <cell r="Q1653" t="str">
            <v>Nonexempt</v>
          </cell>
          <cell r="R1653" t="str">
            <v>2005-09-19</v>
          </cell>
          <cell r="S1653" t="str">
            <v/>
          </cell>
          <cell r="T1653" t="str">
            <v>2005-09-19</v>
          </cell>
        </row>
        <row r="1654">
          <cell r="A1654" t="str">
            <v>Mier,Walter V</v>
          </cell>
          <cell r="B1654" t="str">
            <v>001414</v>
          </cell>
          <cell r="C1654" t="str">
            <v>Full-Time</v>
          </cell>
          <cell r="D1654" t="str">
            <v>UCU</v>
          </cell>
          <cell r="E1654">
            <v>40</v>
          </cell>
          <cell r="F1654" t="str">
            <v>5732</v>
          </cell>
          <cell r="G1654" t="str">
            <v>Iowa Spencer</v>
          </cell>
          <cell r="H1654" t="str">
            <v>USU</v>
          </cell>
          <cell r="I1654" t="str">
            <v>CS</v>
          </cell>
          <cell r="J1654" t="str">
            <v>PNIAG</v>
          </cell>
          <cell r="K1654" t="str">
            <v>1024</v>
          </cell>
          <cell r="L1654" t="str">
            <v>IA-Spencer</v>
          </cell>
          <cell r="M1654" t="str">
            <v>IA</v>
          </cell>
          <cell r="N1654" t="str">
            <v>3107</v>
          </cell>
          <cell r="O1654" t="str">
            <v>Operations Technician (UN28)</v>
          </cell>
          <cell r="P1654" t="str">
            <v>28</v>
          </cell>
          <cell r="Q1654" t="str">
            <v>Nonexempt</v>
          </cell>
          <cell r="R1654" t="str">
            <v>1967-06-16</v>
          </cell>
          <cell r="S1654" t="str">
            <v/>
          </cell>
          <cell r="T1654" t="str">
            <v>1967-06-16</v>
          </cell>
        </row>
        <row r="1655">
          <cell r="A1655" t="str">
            <v>Mikesh,Patrick A</v>
          </cell>
          <cell r="B1655" t="str">
            <v>009956</v>
          </cell>
          <cell r="C1655" t="str">
            <v>Full-Time</v>
          </cell>
          <cell r="D1655" t="str">
            <v>UCU</v>
          </cell>
          <cell r="E1655">
            <v>40</v>
          </cell>
          <cell r="F1655" t="str">
            <v>5824</v>
          </cell>
          <cell r="G1655" t="str">
            <v>Thief River Falls</v>
          </cell>
          <cell r="H1655" t="str">
            <v>USU</v>
          </cell>
          <cell r="I1655" t="str">
            <v>CS</v>
          </cell>
          <cell r="J1655" t="str">
            <v>NMMNG</v>
          </cell>
          <cell r="K1655" t="str">
            <v>1205</v>
          </cell>
          <cell r="L1655" t="str">
            <v>MN-Park Rapids</v>
          </cell>
          <cell r="M1655" t="str">
            <v>MN</v>
          </cell>
          <cell r="N1655" t="str">
            <v>1594</v>
          </cell>
          <cell r="O1655" t="str">
            <v>Service Tech Class 1 (UN26)</v>
          </cell>
          <cell r="P1655" t="str">
            <v>26</v>
          </cell>
          <cell r="Q1655" t="str">
            <v>Nonexempt</v>
          </cell>
          <cell r="R1655" t="str">
            <v>2002-11-25</v>
          </cell>
          <cell r="S1655" t="str">
            <v/>
          </cell>
          <cell r="T1655" t="str">
            <v>2002-11-25</v>
          </cell>
        </row>
        <row r="1656">
          <cell r="A1656" t="str">
            <v>Mikkelsen,Harold E</v>
          </cell>
          <cell r="B1656" t="str">
            <v>003254</v>
          </cell>
          <cell r="C1656" t="str">
            <v>Full-Time</v>
          </cell>
          <cell r="D1656" t="str">
            <v>UCU</v>
          </cell>
          <cell r="E1656">
            <v>40</v>
          </cell>
          <cell r="F1656" t="str">
            <v>6384</v>
          </cell>
          <cell r="G1656" t="str">
            <v>Regulatory Acctg Svcs-Gas</v>
          </cell>
          <cell r="H1656" t="str">
            <v>USU</v>
          </cell>
          <cell r="I1656" t="str">
            <v>RE</v>
          </cell>
          <cell r="J1656" t="str">
            <v>NETCO</v>
          </cell>
          <cell r="K1656" t="str">
            <v>1143</v>
          </cell>
          <cell r="L1656" t="str">
            <v>NE-Omaha-Capitol Ave</v>
          </cell>
          <cell r="M1656" t="str">
            <v>NE</v>
          </cell>
          <cell r="N1656" t="str">
            <v>1843</v>
          </cell>
          <cell r="O1656" t="str">
            <v>Regulatory Mgr</v>
          </cell>
          <cell r="P1656" t="str">
            <v>00</v>
          </cell>
          <cell r="Q1656" t="str">
            <v>Exempt</v>
          </cell>
          <cell r="R1656" t="str">
            <v>1971-04-16</v>
          </cell>
          <cell r="S1656" t="str">
            <v/>
          </cell>
          <cell r="T1656" t="str">
            <v>1971-04-16</v>
          </cell>
        </row>
        <row r="1657">
          <cell r="A1657" t="str">
            <v>Milbrandt,Lisa A</v>
          </cell>
          <cell r="B1657" t="str">
            <v>009963</v>
          </cell>
          <cell r="C1657" t="str">
            <v>Full-Time</v>
          </cell>
          <cell r="D1657" t="str">
            <v>UCU</v>
          </cell>
          <cell r="E1657">
            <v>40</v>
          </cell>
          <cell r="F1657" t="str">
            <v>5832</v>
          </cell>
          <cell r="G1657" t="str">
            <v>Rochester</v>
          </cell>
          <cell r="H1657" t="str">
            <v>USU</v>
          </cell>
          <cell r="I1657" t="str">
            <v>CS</v>
          </cell>
          <cell r="J1657" t="str">
            <v>PNMNG</v>
          </cell>
          <cell r="K1657" t="str">
            <v>1068</v>
          </cell>
          <cell r="L1657" t="str">
            <v>MN-Rochester</v>
          </cell>
          <cell r="M1657" t="str">
            <v>MN</v>
          </cell>
          <cell r="N1657" t="str">
            <v>1531</v>
          </cell>
          <cell r="O1657" t="str">
            <v>Meter Reader</v>
          </cell>
          <cell r="P1657" t="str">
            <v>00</v>
          </cell>
          <cell r="Q1657" t="str">
            <v>Nonexempt</v>
          </cell>
          <cell r="R1657" t="str">
            <v>2002-12-04</v>
          </cell>
          <cell r="S1657" t="str">
            <v/>
          </cell>
          <cell r="T1657" t="str">
            <v>2002-12-04</v>
          </cell>
        </row>
        <row r="1658">
          <cell r="A1658" t="str">
            <v>Mill,Lori S</v>
          </cell>
          <cell r="B1658" t="str">
            <v>000273</v>
          </cell>
          <cell r="C1658" t="str">
            <v>Full-Time</v>
          </cell>
          <cell r="D1658" t="str">
            <v>UCU</v>
          </cell>
          <cell r="E1658">
            <v>40</v>
          </cell>
          <cell r="F1658" t="str">
            <v>2319</v>
          </cell>
          <cell r="G1658" t="str">
            <v>GSS Southern Operations</v>
          </cell>
          <cell r="H1658" t="str">
            <v>USU</v>
          </cell>
          <cell r="I1658" t="str">
            <v>GS</v>
          </cell>
          <cell r="J1658" t="str">
            <v>NETCO</v>
          </cell>
          <cell r="K1658" t="str">
            <v>1143</v>
          </cell>
          <cell r="L1658" t="str">
            <v>NE-Omaha-Capitol Ave</v>
          </cell>
          <cell r="M1658" t="str">
            <v>NE</v>
          </cell>
          <cell r="N1658" t="str">
            <v>1381</v>
          </cell>
          <cell r="O1658" t="str">
            <v>Sr Gas Volume Analyst GS</v>
          </cell>
          <cell r="P1658" t="str">
            <v>00</v>
          </cell>
          <cell r="Q1658" t="str">
            <v>Exempt</v>
          </cell>
          <cell r="R1658" t="str">
            <v>1995-07-05</v>
          </cell>
          <cell r="S1658" t="str">
            <v/>
          </cell>
          <cell r="T1658" t="str">
            <v>1995-07-05</v>
          </cell>
        </row>
        <row r="1659">
          <cell r="A1659" t="str">
            <v>Millam,David C</v>
          </cell>
          <cell r="B1659" t="str">
            <v>003479</v>
          </cell>
          <cell r="C1659" t="str">
            <v>Full-Time</v>
          </cell>
          <cell r="D1659" t="str">
            <v>UCU</v>
          </cell>
          <cell r="E1659">
            <v>40</v>
          </cell>
          <cell r="F1659" t="str">
            <v>1042</v>
          </cell>
          <cell r="G1659" t="str">
            <v>Resource_Operations</v>
          </cell>
          <cell r="H1659" t="str">
            <v>USU</v>
          </cell>
          <cell r="I1659" t="str">
            <v>ER</v>
          </cell>
          <cell r="J1659" t="str">
            <v>NETCO</v>
          </cell>
          <cell r="K1659" t="str">
            <v>1000</v>
          </cell>
          <cell r="L1659" t="str">
            <v>MO-Raytown</v>
          </cell>
          <cell r="M1659" t="str">
            <v>MO</v>
          </cell>
          <cell r="N1659" t="str">
            <v>3174</v>
          </cell>
          <cell r="O1659" t="str">
            <v>Energy Resources Trainer</v>
          </cell>
          <cell r="P1659" t="str">
            <v>00</v>
          </cell>
          <cell r="Q1659" t="str">
            <v>Exempt</v>
          </cell>
          <cell r="R1659" t="str">
            <v>1981-11-09</v>
          </cell>
          <cell r="S1659" t="str">
            <v/>
          </cell>
          <cell r="T1659" t="str">
            <v>1981-11-09</v>
          </cell>
        </row>
        <row r="1660">
          <cell r="A1660" t="str">
            <v>Miller,Corey W</v>
          </cell>
          <cell r="B1660" t="str">
            <v>000943</v>
          </cell>
          <cell r="C1660" t="str">
            <v>Full-Time</v>
          </cell>
          <cell r="D1660" t="str">
            <v>UCU</v>
          </cell>
          <cell r="E1660">
            <v>40</v>
          </cell>
          <cell r="F1660" t="str">
            <v>5341</v>
          </cell>
          <cell r="G1660" t="str">
            <v>Henri/Lex/Rich Elec Ntwrk Ops</v>
          </cell>
          <cell r="H1660" t="str">
            <v>USU</v>
          </cell>
          <cell r="I1660" t="str">
            <v>OP</v>
          </cell>
          <cell r="J1660" t="str">
            <v>MPMOE</v>
          </cell>
          <cell r="K1660" t="str">
            <v>1080</v>
          </cell>
          <cell r="L1660" t="str">
            <v>MO-Henrietta</v>
          </cell>
          <cell r="M1660" t="str">
            <v>MO</v>
          </cell>
          <cell r="N1660" t="str">
            <v>3087</v>
          </cell>
          <cell r="O1660" t="str">
            <v>Operations Supv Field</v>
          </cell>
          <cell r="P1660" t="str">
            <v>00</v>
          </cell>
          <cell r="Q1660" t="str">
            <v>Exempt</v>
          </cell>
          <cell r="R1660" t="str">
            <v>1990-07-30</v>
          </cell>
          <cell r="S1660" t="str">
            <v/>
          </cell>
          <cell r="T1660" t="str">
            <v>1990-07-30</v>
          </cell>
        </row>
        <row r="1661">
          <cell r="A1661" t="str">
            <v>Miller,Edward C</v>
          </cell>
          <cell r="B1661" t="str">
            <v>001636</v>
          </cell>
          <cell r="C1661" t="str">
            <v>Full-Time</v>
          </cell>
          <cell r="D1661" t="str">
            <v>UCU</v>
          </cell>
          <cell r="E1661">
            <v>40</v>
          </cell>
          <cell r="F1661" t="str">
            <v>5771</v>
          </cell>
          <cell r="G1661" t="str">
            <v>NE Lincoln Region</v>
          </cell>
          <cell r="H1661" t="str">
            <v>USU</v>
          </cell>
          <cell r="I1661" t="str">
            <v>CS</v>
          </cell>
          <cell r="J1661" t="str">
            <v>PNNEG</v>
          </cell>
          <cell r="K1661" t="str">
            <v>1109</v>
          </cell>
          <cell r="L1661" t="str">
            <v>NE-Lincoln</v>
          </cell>
          <cell r="M1661" t="str">
            <v>NE</v>
          </cell>
          <cell r="N1661" t="str">
            <v>1602</v>
          </cell>
          <cell r="O1661" t="str">
            <v>Spec Service Tech (UN25)</v>
          </cell>
          <cell r="P1661" t="str">
            <v>25</v>
          </cell>
          <cell r="Q1661" t="str">
            <v>Nonexempt</v>
          </cell>
          <cell r="R1661" t="str">
            <v>1970-09-21</v>
          </cell>
          <cell r="S1661" t="str">
            <v/>
          </cell>
          <cell r="T1661" t="str">
            <v>1970-09-21</v>
          </cell>
        </row>
        <row r="1662">
          <cell r="A1662" t="str">
            <v>Miller,Gerald F</v>
          </cell>
          <cell r="B1662" t="str">
            <v>005978</v>
          </cell>
          <cell r="C1662" t="str">
            <v>Full-Time</v>
          </cell>
          <cell r="D1662" t="str">
            <v>UCU</v>
          </cell>
          <cell r="E1662">
            <v>40</v>
          </cell>
          <cell r="F1662" t="str">
            <v>5385</v>
          </cell>
          <cell r="G1662" t="str">
            <v>Dodge City Gas Field Svcs</v>
          </cell>
          <cell r="H1662" t="str">
            <v>USU</v>
          </cell>
          <cell r="I1662" t="str">
            <v>OP</v>
          </cell>
          <cell r="J1662" t="str">
            <v>PNKSG</v>
          </cell>
          <cell r="K1662" t="str">
            <v>1272</v>
          </cell>
          <cell r="L1662" t="str">
            <v>KS-Dodge City-W Frontview</v>
          </cell>
          <cell r="M1662" t="str">
            <v>KS</v>
          </cell>
          <cell r="N1662" t="str">
            <v>1533</v>
          </cell>
          <cell r="O1662" t="str">
            <v>Welder Operations Tech</v>
          </cell>
          <cell r="P1662" t="str">
            <v>00</v>
          </cell>
          <cell r="Q1662" t="str">
            <v>Nonexempt</v>
          </cell>
          <cell r="R1662" t="str">
            <v>2000-05-08</v>
          </cell>
          <cell r="S1662" t="str">
            <v/>
          </cell>
          <cell r="T1662" t="str">
            <v>2000-05-08</v>
          </cell>
        </row>
        <row r="1663">
          <cell r="A1663" t="str">
            <v>Miller,Joseph O</v>
          </cell>
          <cell r="B1663" t="str">
            <v>008317</v>
          </cell>
          <cell r="C1663" t="str">
            <v>Full-Time</v>
          </cell>
          <cell r="D1663" t="str">
            <v>UCU</v>
          </cell>
          <cell r="E1663">
            <v>40</v>
          </cell>
          <cell r="F1663" t="str">
            <v>4290</v>
          </cell>
          <cell r="G1663" t="str">
            <v>IT Fin/HR Applications</v>
          </cell>
          <cell r="H1663" t="str">
            <v>ESF</v>
          </cell>
          <cell r="I1663" t="str">
            <v>IT</v>
          </cell>
          <cell r="J1663" t="str">
            <v>AQLCP</v>
          </cell>
          <cell r="K1663" t="str">
            <v>1082</v>
          </cell>
          <cell r="L1663" t="str">
            <v>MO-Kansas City-W Ninth</v>
          </cell>
          <cell r="M1663" t="str">
            <v>MO</v>
          </cell>
          <cell r="N1663" t="str">
            <v>1446</v>
          </cell>
          <cell r="O1663" t="str">
            <v>Sr Systems Analyst</v>
          </cell>
          <cell r="P1663" t="str">
            <v>00</v>
          </cell>
          <cell r="Q1663" t="str">
            <v>Exempt</v>
          </cell>
          <cell r="R1663" t="str">
            <v>2001-03-30</v>
          </cell>
          <cell r="S1663" t="str">
            <v/>
          </cell>
          <cell r="T1663" t="str">
            <v>2001-03-30</v>
          </cell>
        </row>
        <row r="1664">
          <cell r="A1664" t="str">
            <v>Miller,Judith L</v>
          </cell>
          <cell r="B1664" t="str">
            <v>003227</v>
          </cell>
          <cell r="C1664" t="str">
            <v>Full-Time</v>
          </cell>
          <cell r="D1664" t="str">
            <v>UCU</v>
          </cell>
          <cell r="E1664">
            <v>40</v>
          </cell>
          <cell r="F1664" t="str">
            <v>5700</v>
          </cell>
          <cell r="G1664" t="str">
            <v>Business Solutions</v>
          </cell>
          <cell r="H1664" t="str">
            <v>USU</v>
          </cell>
          <cell r="I1664" t="str">
            <v>CU</v>
          </cell>
          <cell r="J1664" t="str">
            <v>NETCO</v>
          </cell>
          <cell r="K1664" t="str">
            <v>1000</v>
          </cell>
          <cell r="L1664" t="str">
            <v>MO-Raytown</v>
          </cell>
          <cell r="M1664" t="str">
            <v>MO</v>
          </cell>
          <cell r="N1664" t="str">
            <v>3130</v>
          </cell>
          <cell r="O1664" t="str">
            <v>Project Manager IT</v>
          </cell>
          <cell r="P1664" t="str">
            <v>00</v>
          </cell>
          <cell r="Q1664" t="str">
            <v>Exempt</v>
          </cell>
          <cell r="R1664" t="str">
            <v>1991-04-08</v>
          </cell>
          <cell r="S1664" t="str">
            <v/>
          </cell>
          <cell r="T1664" t="str">
            <v>1991-04-08</v>
          </cell>
        </row>
        <row r="1665">
          <cell r="A1665" t="str">
            <v>Miller,Lance A</v>
          </cell>
          <cell r="B1665" t="str">
            <v>007629</v>
          </cell>
          <cell r="C1665" t="str">
            <v>Full-Time</v>
          </cell>
          <cell r="D1665" t="str">
            <v>UCU</v>
          </cell>
          <cell r="E1665">
            <v>40</v>
          </cell>
          <cell r="F1665" t="str">
            <v>4031</v>
          </cell>
          <cell r="G1665" t="str">
            <v>Gen Counsel &amp; Corp Secretary</v>
          </cell>
          <cell r="H1665" t="str">
            <v>ESF</v>
          </cell>
          <cell r="I1665" t="str">
            <v>SM</v>
          </cell>
          <cell r="J1665" t="str">
            <v>AQLCP</v>
          </cell>
          <cell r="K1665" t="str">
            <v>1082</v>
          </cell>
          <cell r="L1665" t="str">
            <v>MO-Kansas City-W Ninth</v>
          </cell>
          <cell r="M1665" t="str">
            <v>MO</v>
          </cell>
          <cell r="N1665" t="str">
            <v>2607</v>
          </cell>
          <cell r="O1665" t="str">
            <v>Sr Attorney</v>
          </cell>
          <cell r="P1665" t="str">
            <v>00</v>
          </cell>
          <cell r="Q1665" t="str">
            <v>Exempt</v>
          </cell>
          <cell r="R1665" t="str">
            <v>2000-09-25</v>
          </cell>
          <cell r="S1665" t="str">
            <v>2005-04-05</v>
          </cell>
          <cell r="T1665" t="str">
            <v>2003-04-05</v>
          </cell>
        </row>
        <row r="1666">
          <cell r="A1666" t="str">
            <v>Miller,Maynard M</v>
          </cell>
          <cell r="B1666" t="str">
            <v>000470</v>
          </cell>
          <cell r="C1666" t="str">
            <v>Full-Time</v>
          </cell>
          <cell r="D1666" t="str">
            <v>UCU</v>
          </cell>
          <cell r="E1666">
            <v>40</v>
          </cell>
          <cell r="F1666" t="str">
            <v>5312</v>
          </cell>
          <cell r="G1666" t="str">
            <v>Central KS Elec Network Ops</v>
          </cell>
          <cell r="H1666" t="str">
            <v>USU</v>
          </cell>
          <cell r="I1666" t="str">
            <v>OP</v>
          </cell>
          <cell r="J1666" t="str">
            <v>WPKSE</v>
          </cell>
          <cell r="K1666" t="str">
            <v>1033</v>
          </cell>
          <cell r="L1666" t="str">
            <v>KS-Great Bend-Second Ave</v>
          </cell>
          <cell r="M1666" t="str">
            <v>KS</v>
          </cell>
          <cell r="N1666" t="str">
            <v>1703</v>
          </cell>
          <cell r="O1666" t="str">
            <v>Line Foreman (UN22)</v>
          </cell>
          <cell r="P1666" t="str">
            <v>22</v>
          </cell>
          <cell r="Q1666" t="str">
            <v>Nonexempt</v>
          </cell>
          <cell r="R1666" t="str">
            <v>1968-05-27</v>
          </cell>
          <cell r="S1666" t="str">
            <v/>
          </cell>
          <cell r="T1666" t="str">
            <v>1968-05-27</v>
          </cell>
        </row>
        <row r="1667">
          <cell r="A1667" t="str">
            <v>Miller,Paul C</v>
          </cell>
          <cell r="B1667" t="str">
            <v>002238</v>
          </cell>
          <cell r="C1667" t="str">
            <v>Full-Time</v>
          </cell>
          <cell r="D1667" t="str">
            <v>UCU</v>
          </cell>
          <cell r="E1667">
            <v>40</v>
          </cell>
          <cell r="F1667" t="str">
            <v>5830</v>
          </cell>
          <cell r="G1667" t="str">
            <v>Pine City</v>
          </cell>
          <cell r="H1667" t="str">
            <v>USU</v>
          </cell>
          <cell r="I1667" t="str">
            <v>CS</v>
          </cell>
          <cell r="J1667" t="str">
            <v>PNMNG</v>
          </cell>
          <cell r="K1667" t="str">
            <v>1066</v>
          </cell>
          <cell r="L1667" t="str">
            <v>MN-Pine City-Sixth St</v>
          </cell>
          <cell r="M1667" t="str">
            <v>MN</v>
          </cell>
          <cell r="N1667" t="str">
            <v>3087</v>
          </cell>
          <cell r="O1667" t="str">
            <v>Operations Supv Field</v>
          </cell>
          <cell r="P1667" t="str">
            <v>00</v>
          </cell>
          <cell r="Q1667" t="str">
            <v>Exempt</v>
          </cell>
          <cell r="R1667" t="str">
            <v>1989-04-01</v>
          </cell>
          <cell r="S1667" t="str">
            <v/>
          </cell>
          <cell r="T1667" t="str">
            <v>1989-04-01</v>
          </cell>
        </row>
        <row r="1668">
          <cell r="A1668" t="str">
            <v>Miller,Raymond J</v>
          </cell>
          <cell r="B1668" t="str">
            <v>007890</v>
          </cell>
          <cell r="C1668" t="str">
            <v>Full-Time</v>
          </cell>
          <cell r="D1668" t="str">
            <v>UCU</v>
          </cell>
          <cell r="E1668">
            <v>40</v>
          </cell>
          <cell r="F1668" t="str">
            <v>1060</v>
          </cell>
          <cell r="G1668" t="str">
            <v>Lake Road Common</v>
          </cell>
          <cell r="H1668" t="str">
            <v>USU</v>
          </cell>
          <cell r="I1668" t="str">
            <v>PS</v>
          </cell>
          <cell r="J1668" t="str">
            <v>SJMOE</v>
          </cell>
          <cell r="K1668" t="str">
            <v>1279</v>
          </cell>
          <cell r="L1668" t="str">
            <v>MO-St Joseph - Lake Road</v>
          </cell>
          <cell r="M1668" t="str">
            <v>MO</v>
          </cell>
          <cell r="N1668" t="str">
            <v>S0096</v>
          </cell>
          <cell r="O1668" t="str">
            <v>Coal Handler Grade 2</v>
          </cell>
          <cell r="P1668" t="str">
            <v>13</v>
          </cell>
          <cell r="Q1668" t="str">
            <v>Nonexempt</v>
          </cell>
          <cell r="R1668" t="str">
            <v>2000-10-02</v>
          </cell>
          <cell r="S1668" t="str">
            <v/>
          </cell>
          <cell r="T1668" t="str">
            <v>2000-10-02</v>
          </cell>
        </row>
        <row r="1669">
          <cell r="A1669" t="str">
            <v>Miller,Richard W</v>
          </cell>
          <cell r="B1669" t="str">
            <v>009444</v>
          </cell>
          <cell r="C1669" t="str">
            <v>Full-Time</v>
          </cell>
          <cell r="D1669" t="str">
            <v>UCU</v>
          </cell>
          <cell r="E1669">
            <v>40</v>
          </cell>
          <cell r="F1669" t="str">
            <v>6360</v>
          </cell>
          <cell r="G1669" t="str">
            <v>IT Cust Serv Applications</v>
          </cell>
          <cell r="H1669" t="str">
            <v>USU</v>
          </cell>
          <cell r="I1669" t="str">
            <v>IT</v>
          </cell>
          <cell r="J1669" t="str">
            <v>NETCO</v>
          </cell>
          <cell r="K1669" t="str">
            <v>1000</v>
          </cell>
          <cell r="L1669" t="str">
            <v>MO-Raytown</v>
          </cell>
          <cell r="M1669" t="str">
            <v>MO</v>
          </cell>
          <cell r="N1669" t="str">
            <v>1446</v>
          </cell>
          <cell r="O1669" t="str">
            <v>Sr Systems Analyst</v>
          </cell>
          <cell r="P1669" t="str">
            <v>00</v>
          </cell>
          <cell r="Q1669" t="str">
            <v>Exempt</v>
          </cell>
          <cell r="R1669" t="str">
            <v>2002-01-28</v>
          </cell>
          <cell r="S1669" t="str">
            <v/>
          </cell>
          <cell r="T1669" t="str">
            <v>2002-01-28</v>
          </cell>
        </row>
        <row r="1670">
          <cell r="A1670" t="str">
            <v>Miller,Thomas C</v>
          </cell>
          <cell r="B1670" t="str">
            <v>010486</v>
          </cell>
          <cell r="C1670" t="str">
            <v>Full-Time</v>
          </cell>
          <cell r="D1670" t="str">
            <v>UCU</v>
          </cell>
          <cell r="E1670">
            <v>40</v>
          </cell>
          <cell r="F1670" t="str">
            <v>1004</v>
          </cell>
          <cell r="G1670" t="str">
            <v>Greenwood - General</v>
          </cell>
          <cell r="H1670" t="str">
            <v>USU</v>
          </cell>
          <cell r="I1670" t="str">
            <v>PS</v>
          </cell>
          <cell r="J1670" t="str">
            <v>MPMOE</v>
          </cell>
          <cell r="K1670" t="str">
            <v>1079</v>
          </cell>
          <cell r="L1670" t="str">
            <v>MO-Greenwood</v>
          </cell>
          <cell r="M1670" t="str">
            <v>MO</v>
          </cell>
          <cell r="N1670" t="str">
            <v>1802</v>
          </cell>
          <cell r="O1670" t="str">
            <v>Mgr Power Plant</v>
          </cell>
          <cell r="P1670" t="str">
            <v>00</v>
          </cell>
          <cell r="Q1670" t="str">
            <v>Exempt</v>
          </cell>
          <cell r="R1670" t="str">
            <v>2004-07-30</v>
          </cell>
          <cell r="S1670" t="str">
            <v/>
          </cell>
          <cell r="T1670" t="str">
            <v>2004-07-30</v>
          </cell>
        </row>
        <row r="1671">
          <cell r="A1671" t="str">
            <v>Mills,Clayton L</v>
          </cell>
          <cell r="B1671" t="str">
            <v>002297</v>
          </cell>
          <cell r="C1671" t="str">
            <v>Full-Time</v>
          </cell>
          <cell r="D1671" t="str">
            <v>UCU</v>
          </cell>
          <cell r="E1671">
            <v>40</v>
          </cell>
          <cell r="F1671" t="str">
            <v>5398</v>
          </cell>
          <cell r="G1671" t="str">
            <v>General CO Gas Network Ops</v>
          </cell>
          <cell r="H1671" t="str">
            <v>USU</v>
          </cell>
          <cell r="I1671" t="str">
            <v>OP</v>
          </cell>
          <cell r="J1671" t="str">
            <v>PNCOG</v>
          </cell>
          <cell r="K1671" t="str">
            <v>1006</v>
          </cell>
          <cell r="L1671" t="str">
            <v>CO-Fountain</v>
          </cell>
          <cell r="M1671" t="str">
            <v>CO</v>
          </cell>
          <cell r="N1671" t="str">
            <v>1527</v>
          </cell>
          <cell r="O1671" t="str">
            <v>Lead Field Measurement Tech</v>
          </cell>
          <cell r="P1671" t="str">
            <v>00</v>
          </cell>
          <cell r="Q1671" t="str">
            <v>Nonexempt</v>
          </cell>
          <cell r="R1671" t="str">
            <v>1989-08-01</v>
          </cell>
          <cell r="S1671" t="str">
            <v/>
          </cell>
          <cell r="T1671" t="str">
            <v>1989-08-01</v>
          </cell>
        </row>
        <row r="1672">
          <cell r="A1672" t="str">
            <v>Milstead,Haney D</v>
          </cell>
          <cell r="B1672" t="str">
            <v>001590</v>
          </cell>
          <cell r="C1672" t="str">
            <v>Full-Time</v>
          </cell>
          <cell r="D1672" t="str">
            <v>UCU</v>
          </cell>
          <cell r="E1672">
            <v>40</v>
          </cell>
          <cell r="F1672" t="str">
            <v>5772</v>
          </cell>
          <cell r="G1672" t="str">
            <v>NE South Region</v>
          </cell>
          <cell r="H1672" t="str">
            <v>USU</v>
          </cell>
          <cell r="I1672" t="str">
            <v>CS</v>
          </cell>
          <cell r="J1672" t="str">
            <v>PNNEG</v>
          </cell>
          <cell r="K1672" t="str">
            <v>1101</v>
          </cell>
          <cell r="L1672" t="str">
            <v>NE-Auburn</v>
          </cell>
          <cell r="M1672" t="str">
            <v>NE</v>
          </cell>
          <cell r="N1672" t="str">
            <v>1525</v>
          </cell>
          <cell r="O1672" t="str">
            <v>Operations Technician</v>
          </cell>
          <cell r="P1672" t="str">
            <v>00</v>
          </cell>
          <cell r="Q1672" t="str">
            <v>Nonexempt</v>
          </cell>
          <cell r="R1672" t="str">
            <v>1968-12-16</v>
          </cell>
          <cell r="S1672" t="str">
            <v/>
          </cell>
          <cell r="T1672" t="str">
            <v>1968-12-16</v>
          </cell>
        </row>
        <row r="1673">
          <cell r="A1673" t="str">
            <v>Mimick,Terrence A</v>
          </cell>
          <cell r="B1673" t="str">
            <v>001706</v>
          </cell>
          <cell r="C1673" t="str">
            <v>Full-Time</v>
          </cell>
          <cell r="D1673" t="str">
            <v>UCU</v>
          </cell>
          <cell r="E1673">
            <v>40</v>
          </cell>
          <cell r="F1673" t="str">
            <v>5775</v>
          </cell>
          <cell r="G1673" t="str">
            <v>NE North Region</v>
          </cell>
          <cell r="H1673" t="str">
            <v>USU</v>
          </cell>
          <cell r="I1673" t="str">
            <v>CS</v>
          </cell>
          <cell r="J1673" t="str">
            <v>PNNEG</v>
          </cell>
          <cell r="K1673" t="str">
            <v>1105</v>
          </cell>
          <cell r="L1673" t="str">
            <v>NE-Columbus-23rd St</v>
          </cell>
          <cell r="M1673" t="str">
            <v>NE</v>
          </cell>
          <cell r="N1673" t="str">
            <v>1602</v>
          </cell>
          <cell r="O1673" t="str">
            <v>Spec Service Tech (UN25)</v>
          </cell>
          <cell r="P1673" t="str">
            <v>25</v>
          </cell>
          <cell r="Q1673" t="str">
            <v>Nonexempt</v>
          </cell>
          <cell r="R1673" t="str">
            <v>1979-08-20</v>
          </cell>
          <cell r="S1673" t="str">
            <v/>
          </cell>
          <cell r="T1673" t="str">
            <v>1979-08-20</v>
          </cell>
        </row>
        <row r="1674">
          <cell r="A1674" t="str">
            <v>Minks,Richard W</v>
          </cell>
          <cell r="B1674" t="str">
            <v>001106</v>
          </cell>
          <cell r="C1674" t="str">
            <v>Full-Time</v>
          </cell>
          <cell r="D1674" t="str">
            <v>UCU</v>
          </cell>
          <cell r="E1674">
            <v>40</v>
          </cell>
          <cell r="F1674" t="str">
            <v>5574</v>
          </cell>
          <cell r="G1674" t="str">
            <v>Missouri Fleet Management</v>
          </cell>
          <cell r="H1674" t="str">
            <v>USU</v>
          </cell>
          <cell r="I1674" t="str">
            <v>MM</v>
          </cell>
          <cell r="J1674" t="str">
            <v>NETCO</v>
          </cell>
          <cell r="K1674" t="str">
            <v>1086</v>
          </cell>
          <cell r="L1674" t="str">
            <v>MO-Lee's Summit-SE 16th St</v>
          </cell>
          <cell r="M1674" t="str">
            <v>MO</v>
          </cell>
          <cell r="N1674" t="str">
            <v>U264</v>
          </cell>
          <cell r="O1674" t="str">
            <v>Sp Shop Foreman Wkg Gar</v>
          </cell>
          <cell r="P1674" t="str">
            <v>24</v>
          </cell>
          <cell r="Q1674" t="str">
            <v>Nonexempt</v>
          </cell>
          <cell r="R1674" t="str">
            <v>1988-03-21</v>
          </cell>
          <cell r="S1674" t="str">
            <v/>
          </cell>
          <cell r="T1674" t="str">
            <v>1988-03-21</v>
          </cell>
        </row>
        <row r="1675">
          <cell r="A1675" t="str">
            <v>Miracle,Bruce E</v>
          </cell>
          <cell r="B1675" t="str">
            <v>010402</v>
          </cell>
          <cell r="C1675" t="str">
            <v>Full-Time</v>
          </cell>
          <cell r="D1675" t="str">
            <v>UCU</v>
          </cell>
          <cell r="E1675">
            <v>40</v>
          </cell>
          <cell r="F1675" t="str">
            <v>5900</v>
          </cell>
          <cell r="G1675" t="str">
            <v>Clinton CS</v>
          </cell>
          <cell r="H1675" t="str">
            <v>USU</v>
          </cell>
          <cell r="I1675" t="str">
            <v>CS</v>
          </cell>
          <cell r="J1675" t="str">
            <v>MPMOE</v>
          </cell>
          <cell r="K1675" t="str">
            <v>1118</v>
          </cell>
          <cell r="L1675" t="str">
            <v>MO-Clinton-N 3rd</v>
          </cell>
          <cell r="M1675" t="str">
            <v>MO</v>
          </cell>
          <cell r="N1675" t="str">
            <v>U2501</v>
          </cell>
          <cell r="O1675" t="str">
            <v>Local Maintenance Man 1st yr</v>
          </cell>
          <cell r="P1675" t="str">
            <v>24</v>
          </cell>
          <cell r="Q1675" t="str">
            <v>Nonexempt</v>
          </cell>
          <cell r="R1675" t="str">
            <v>2004-04-05</v>
          </cell>
          <cell r="S1675" t="str">
            <v/>
          </cell>
          <cell r="T1675" t="str">
            <v>2004-04-05</v>
          </cell>
        </row>
        <row r="1676">
          <cell r="A1676" t="str">
            <v>Mitchell Burks,Dina</v>
          </cell>
          <cell r="B1676" t="str">
            <v>011007</v>
          </cell>
          <cell r="C1676" t="str">
            <v>Part-Time</v>
          </cell>
          <cell r="D1676" t="str">
            <v>UCU</v>
          </cell>
          <cell r="E1676">
            <v>20</v>
          </cell>
          <cell r="F1676" t="str">
            <v>5702</v>
          </cell>
          <cell r="G1676" t="str">
            <v>Customer Srv Ctr-Raytown</v>
          </cell>
          <cell r="H1676" t="str">
            <v>USU</v>
          </cell>
          <cell r="I1676" t="str">
            <v>CH</v>
          </cell>
          <cell r="J1676" t="str">
            <v>NETCO</v>
          </cell>
          <cell r="K1676" t="str">
            <v>1000</v>
          </cell>
          <cell r="L1676" t="str">
            <v>MO-Raytown</v>
          </cell>
          <cell r="M1676" t="str">
            <v>MO</v>
          </cell>
          <cell r="N1676" t="str">
            <v>1047</v>
          </cell>
          <cell r="O1676" t="str">
            <v>Customer Service Associate CC</v>
          </cell>
          <cell r="P1676" t="str">
            <v>00</v>
          </cell>
          <cell r="Q1676" t="str">
            <v>Nonexempt</v>
          </cell>
          <cell r="R1676" t="str">
            <v>2006-03-20</v>
          </cell>
          <cell r="S1676" t="str">
            <v/>
          </cell>
          <cell r="T1676" t="str">
            <v>2006-03-20</v>
          </cell>
        </row>
        <row r="1677">
          <cell r="A1677" t="str">
            <v>Mitchell,Barbara A</v>
          </cell>
          <cell r="B1677" t="str">
            <v>003367</v>
          </cell>
          <cell r="C1677" t="str">
            <v>Full-Time</v>
          </cell>
          <cell r="D1677" t="str">
            <v>UCU</v>
          </cell>
          <cell r="E1677">
            <v>40</v>
          </cell>
          <cell r="F1677" t="str">
            <v>5699</v>
          </cell>
          <cell r="G1677" t="str">
            <v>Centralized Services VP</v>
          </cell>
          <cell r="H1677" t="str">
            <v>USU</v>
          </cell>
          <cell r="I1677" t="str">
            <v>CL</v>
          </cell>
          <cell r="J1677" t="str">
            <v>NETCO</v>
          </cell>
          <cell r="K1677" t="str">
            <v>1000</v>
          </cell>
          <cell r="L1677" t="str">
            <v>MO-Raytown</v>
          </cell>
          <cell r="M1677" t="str">
            <v>MO</v>
          </cell>
          <cell r="N1677" t="str">
            <v>1003</v>
          </cell>
          <cell r="O1677" t="str">
            <v>Sr Admin Assist</v>
          </cell>
          <cell r="P1677" t="str">
            <v>00</v>
          </cell>
          <cell r="Q1677" t="str">
            <v>Nonexempt</v>
          </cell>
          <cell r="R1677" t="str">
            <v>1989-05-08</v>
          </cell>
          <cell r="S1677" t="str">
            <v/>
          </cell>
          <cell r="T1677" t="str">
            <v>1989-05-08</v>
          </cell>
        </row>
        <row r="1678">
          <cell r="A1678" t="str">
            <v>Mitchell,Marcia K</v>
          </cell>
          <cell r="B1678" t="str">
            <v>007891</v>
          </cell>
          <cell r="C1678" t="str">
            <v>Full-Time</v>
          </cell>
          <cell r="D1678" t="str">
            <v>UCU</v>
          </cell>
          <cell r="E1678">
            <v>40</v>
          </cell>
          <cell r="F1678" t="str">
            <v>1060</v>
          </cell>
          <cell r="G1678" t="str">
            <v>Lake Road Common</v>
          </cell>
          <cell r="H1678" t="str">
            <v>USU</v>
          </cell>
          <cell r="I1678" t="str">
            <v>PS</v>
          </cell>
          <cell r="J1678" t="str">
            <v>SJMOE</v>
          </cell>
          <cell r="K1678" t="str">
            <v>1279</v>
          </cell>
          <cell r="L1678" t="str">
            <v>MO-St Joseph - Lake Road</v>
          </cell>
          <cell r="M1678" t="str">
            <v>MO</v>
          </cell>
          <cell r="N1678" t="str">
            <v>S9205</v>
          </cell>
          <cell r="O1678" t="str">
            <v>Clerk Sr Thereafter</v>
          </cell>
          <cell r="P1678" t="str">
            <v>14</v>
          </cell>
          <cell r="Q1678" t="str">
            <v>Nonexempt</v>
          </cell>
          <cell r="R1678" t="str">
            <v>1988-10-12</v>
          </cell>
          <cell r="S1678" t="str">
            <v/>
          </cell>
          <cell r="T1678" t="str">
            <v>1988-10-12</v>
          </cell>
        </row>
        <row r="1679">
          <cell r="A1679" t="str">
            <v>Mitchell,Steven W</v>
          </cell>
          <cell r="B1679" t="str">
            <v>010586</v>
          </cell>
          <cell r="C1679" t="str">
            <v>Full-Time</v>
          </cell>
          <cell r="D1679" t="str">
            <v>UCU</v>
          </cell>
          <cell r="E1679">
            <v>40</v>
          </cell>
          <cell r="F1679" t="str">
            <v>6397</v>
          </cell>
          <cell r="G1679" t="str">
            <v>IT Call Cntr/Networks Telecom</v>
          </cell>
          <cell r="H1679" t="str">
            <v>USU</v>
          </cell>
          <cell r="I1679" t="str">
            <v>IT</v>
          </cell>
          <cell r="J1679" t="str">
            <v>NETCO</v>
          </cell>
          <cell r="K1679" t="str">
            <v>1000</v>
          </cell>
          <cell r="L1679" t="str">
            <v>MO-Raytown</v>
          </cell>
          <cell r="M1679" t="str">
            <v>MO</v>
          </cell>
          <cell r="N1679" t="str">
            <v>1465</v>
          </cell>
          <cell r="O1679" t="str">
            <v>Communications Engineer</v>
          </cell>
          <cell r="P1679" t="str">
            <v>00</v>
          </cell>
          <cell r="Q1679" t="str">
            <v>Exempt</v>
          </cell>
          <cell r="R1679" t="str">
            <v>2004-09-20</v>
          </cell>
          <cell r="S1679" t="str">
            <v/>
          </cell>
          <cell r="T1679" t="str">
            <v>2004-09-20</v>
          </cell>
        </row>
        <row r="1680">
          <cell r="A1680" t="str">
            <v>Mitchell,Syreeta S</v>
          </cell>
          <cell r="B1680" t="str">
            <v>010003</v>
          </cell>
          <cell r="C1680" t="str">
            <v>Full-Time</v>
          </cell>
          <cell r="D1680" t="str">
            <v>UCU</v>
          </cell>
          <cell r="E1680">
            <v>40</v>
          </cell>
          <cell r="F1680" t="str">
            <v>5763</v>
          </cell>
          <cell r="G1680" t="str">
            <v>Billing Adjustments</v>
          </cell>
          <cell r="H1680" t="str">
            <v>USU</v>
          </cell>
          <cell r="I1680" t="str">
            <v>CI</v>
          </cell>
          <cell r="J1680" t="str">
            <v>NETCO</v>
          </cell>
          <cell r="K1680" t="str">
            <v>1000</v>
          </cell>
          <cell r="L1680" t="str">
            <v>MO-Raytown</v>
          </cell>
          <cell r="M1680" t="str">
            <v>MO</v>
          </cell>
          <cell r="N1680" t="str">
            <v>1067</v>
          </cell>
          <cell r="O1680" t="str">
            <v>Assoc Cust Svc Acct Svcs I</v>
          </cell>
          <cell r="P1680" t="str">
            <v>00</v>
          </cell>
          <cell r="Q1680" t="str">
            <v>Nonexempt</v>
          </cell>
          <cell r="R1680" t="str">
            <v>2003-01-27</v>
          </cell>
          <cell r="S1680" t="str">
            <v/>
          </cell>
          <cell r="T1680" t="str">
            <v>2003-01-27</v>
          </cell>
        </row>
        <row r="1681">
          <cell r="A1681" t="str">
            <v>Mitchell,Thomas J</v>
          </cell>
          <cell r="B1681" t="str">
            <v>002751</v>
          </cell>
          <cell r="C1681" t="str">
            <v>Full-Time</v>
          </cell>
          <cell r="D1681" t="str">
            <v>UCU</v>
          </cell>
          <cell r="E1681">
            <v>40</v>
          </cell>
          <cell r="F1681" t="str">
            <v>6348</v>
          </cell>
          <cell r="G1681" t="str">
            <v>IT Business Services</v>
          </cell>
          <cell r="H1681" t="str">
            <v>USU</v>
          </cell>
          <cell r="I1681" t="str">
            <v>IT</v>
          </cell>
          <cell r="J1681" t="str">
            <v>NETCO</v>
          </cell>
          <cell r="K1681" t="str">
            <v>1082</v>
          </cell>
          <cell r="L1681" t="str">
            <v>MO-Kansas City-W Ninth</v>
          </cell>
          <cell r="M1681" t="str">
            <v>MO</v>
          </cell>
          <cell r="N1681" t="str">
            <v>3131</v>
          </cell>
          <cell r="O1681" t="str">
            <v>Sr Project Manager IT</v>
          </cell>
          <cell r="P1681" t="str">
            <v>00</v>
          </cell>
          <cell r="Q1681" t="str">
            <v>Exempt</v>
          </cell>
          <cell r="R1681" t="str">
            <v>1989-01-09</v>
          </cell>
          <cell r="S1681" t="str">
            <v/>
          </cell>
          <cell r="T1681" t="str">
            <v>1989-01-09</v>
          </cell>
        </row>
        <row r="1682">
          <cell r="A1682" t="str">
            <v>Mitchell,Vincent L</v>
          </cell>
          <cell r="B1682" t="str">
            <v>010293</v>
          </cell>
          <cell r="C1682" t="str">
            <v>Full-Time</v>
          </cell>
          <cell r="D1682" t="str">
            <v>UCU</v>
          </cell>
          <cell r="E1682">
            <v>40</v>
          </cell>
          <cell r="F1682" t="str">
            <v>5384</v>
          </cell>
          <cell r="G1682" t="str">
            <v>Wichita Gas Field Svcs</v>
          </cell>
          <cell r="H1682" t="str">
            <v>USU</v>
          </cell>
          <cell r="I1682" t="str">
            <v>OP</v>
          </cell>
          <cell r="J1682" t="str">
            <v>PNKSG</v>
          </cell>
          <cell r="K1682" t="str">
            <v>1137</v>
          </cell>
          <cell r="L1682" t="str">
            <v>KS-Wichita-W Harry</v>
          </cell>
          <cell r="M1682" t="str">
            <v>KS</v>
          </cell>
          <cell r="N1682" t="str">
            <v>1534</v>
          </cell>
          <cell r="O1682" t="str">
            <v>Utility Specialist</v>
          </cell>
          <cell r="P1682" t="str">
            <v>00</v>
          </cell>
          <cell r="Q1682" t="str">
            <v>Nonexempt</v>
          </cell>
          <cell r="R1682" t="str">
            <v>2003-12-08</v>
          </cell>
          <cell r="S1682" t="str">
            <v/>
          </cell>
          <cell r="T1682" t="str">
            <v>2003-12-08</v>
          </cell>
        </row>
        <row r="1683">
          <cell r="A1683" t="str">
            <v>Moebeck,Vincent H</v>
          </cell>
          <cell r="B1683" t="str">
            <v>001827</v>
          </cell>
          <cell r="C1683" t="str">
            <v>Full-Time</v>
          </cell>
          <cell r="D1683" t="str">
            <v>UCU</v>
          </cell>
          <cell r="E1683">
            <v>40</v>
          </cell>
          <cell r="F1683" t="str">
            <v>5829</v>
          </cell>
          <cell r="G1683" t="str">
            <v>Rosemount CS</v>
          </cell>
          <cell r="H1683" t="str">
            <v>USU</v>
          </cell>
          <cell r="I1683" t="str">
            <v>CS</v>
          </cell>
          <cell r="J1683" t="str">
            <v>PNMNG</v>
          </cell>
          <cell r="K1683" t="str">
            <v>1069</v>
          </cell>
          <cell r="L1683" t="str">
            <v>MN-Rosemount</v>
          </cell>
          <cell r="M1683" t="str">
            <v>MN</v>
          </cell>
          <cell r="N1683" t="str">
            <v>1138</v>
          </cell>
          <cell r="O1683" t="str">
            <v>Appliance Repair Technician</v>
          </cell>
          <cell r="P1683" t="str">
            <v>00</v>
          </cell>
          <cell r="Q1683" t="str">
            <v>Nonexempt</v>
          </cell>
          <cell r="R1683" t="str">
            <v>1978-04-16</v>
          </cell>
          <cell r="S1683" t="str">
            <v/>
          </cell>
          <cell r="T1683" t="str">
            <v>1978-04-16</v>
          </cell>
        </row>
        <row r="1684">
          <cell r="A1684" t="str">
            <v>Moen,Margaret L</v>
          </cell>
          <cell r="B1684" t="str">
            <v>001721</v>
          </cell>
          <cell r="C1684" t="str">
            <v>Full-Time</v>
          </cell>
          <cell r="D1684" t="str">
            <v>UCU</v>
          </cell>
          <cell r="E1684">
            <v>40</v>
          </cell>
          <cell r="F1684" t="str">
            <v>5822</v>
          </cell>
          <cell r="G1684" t="str">
            <v>Bemidji</v>
          </cell>
          <cell r="H1684" t="str">
            <v>USU</v>
          </cell>
          <cell r="I1684" t="str">
            <v>CS</v>
          </cell>
          <cell r="J1684" t="str">
            <v>PNMNG</v>
          </cell>
          <cell r="K1684" t="str">
            <v>1054</v>
          </cell>
          <cell r="L1684" t="str">
            <v>MN-Bemidji</v>
          </cell>
          <cell r="M1684" t="str">
            <v>MN</v>
          </cell>
          <cell r="N1684" t="str">
            <v>1134</v>
          </cell>
          <cell r="O1684" t="str">
            <v>Admin Asst</v>
          </cell>
          <cell r="P1684" t="str">
            <v>00</v>
          </cell>
          <cell r="Q1684" t="str">
            <v>Nonexempt</v>
          </cell>
          <cell r="R1684" t="str">
            <v>1985-09-09</v>
          </cell>
          <cell r="S1684" t="str">
            <v/>
          </cell>
          <cell r="T1684" t="str">
            <v>1985-09-09</v>
          </cell>
        </row>
        <row r="1685">
          <cell r="A1685" t="str">
            <v>Moga,Thomas R</v>
          </cell>
          <cell r="B1685" t="str">
            <v>002245</v>
          </cell>
          <cell r="C1685" t="str">
            <v>Full-Time</v>
          </cell>
          <cell r="D1685" t="str">
            <v>UCU</v>
          </cell>
          <cell r="E1685">
            <v>40</v>
          </cell>
          <cell r="F1685" t="str">
            <v>5829</v>
          </cell>
          <cell r="G1685" t="str">
            <v>Rosemount CS</v>
          </cell>
          <cell r="H1685" t="str">
            <v>USU</v>
          </cell>
          <cell r="I1685" t="str">
            <v>CS</v>
          </cell>
          <cell r="J1685" t="str">
            <v>PNMNG</v>
          </cell>
          <cell r="K1685" t="str">
            <v>1069</v>
          </cell>
          <cell r="L1685" t="str">
            <v>MN-Rosemount</v>
          </cell>
          <cell r="M1685" t="str">
            <v>MN</v>
          </cell>
          <cell r="N1685" t="str">
            <v>1138</v>
          </cell>
          <cell r="O1685" t="str">
            <v>Appliance Repair Technician</v>
          </cell>
          <cell r="P1685" t="str">
            <v>00</v>
          </cell>
          <cell r="Q1685" t="str">
            <v>Nonexempt</v>
          </cell>
          <cell r="R1685" t="str">
            <v>1994-06-28</v>
          </cell>
          <cell r="S1685" t="str">
            <v/>
          </cell>
          <cell r="T1685" t="str">
            <v>1994-06-28</v>
          </cell>
        </row>
        <row r="1686">
          <cell r="A1686" t="str">
            <v>Molina,Salena R</v>
          </cell>
          <cell r="B1686" t="str">
            <v>010714</v>
          </cell>
          <cell r="C1686" t="str">
            <v>Full-Time</v>
          </cell>
          <cell r="D1686" t="str">
            <v>UCU</v>
          </cell>
          <cell r="E1686">
            <v>40</v>
          </cell>
          <cell r="F1686" t="str">
            <v>5313</v>
          </cell>
          <cell r="G1686" t="str">
            <v>Southwest KS Elec Network Ops</v>
          </cell>
          <cell r="H1686" t="str">
            <v>USU</v>
          </cell>
          <cell r="I1686" t="str">
            <v>OP</v>
          </cell>
          <cell r="J1686" t="str">
            <v>WPKSE</v>
          </cell>
          <cell r="K1686" t="str">
            <v>1306</v>
          </cell>
          <cell r="L1686" t="str">
            <v>KS-Liberal-General Welch</v>
          </cell>
          <cell r="M1686" t="str">
            <v>KS</v>
          </cell>
          <cell r="N1686" t="str">
            <v>1718</v>
          </cell>
          <cell r="O1686" t="str">
            <v>Meter Reader (UN22)</v>
          </cell>
          <cell r="P1686" t="str">
            <v>22</v>
          </cell>
          <cell r="Q1686" t="str">
            <v>Nonexempt</v>
          </cell>
          <cell r="R1686" t="str">
            <v>2005-02-28</v>
          </cell>
          <cell r="S1686" t="str">
            <v>2005-09-12</v>
          </cell>
          <cell r="T1686" t="str">
            <v>2005-09-12</v>
          </cell>
        </row>
        <row r="1687">
          <cell r="A1687" t="str">
            <v>Monroe,Michael A</v>
          </cell>
          <cell r="B1687" t="str">
            <v>007893</v>
          </cell>
          <cell r="C1687" t="str">
            <v>Full-Time</v>
          </cell>
          <cell r="D1687" t="str">
            <v>UCU</v>
          </cell>
          <cell r="E1687">
            <v>40</v>
          </cell>
          <cell r="F1687" t="str">
            <v>1060</v>
          </cell>
          <cell r="G1687" t="str">
            <v>Lake Road Common</v>
          </cell>
          <cell r="H1687" t="str">
            <v>USU</v>
          </cell>
          <cell r="I1687" t="str">
            <v>PS</v>
          </cell>
          <cell r="J1687" t="str">
            <v>SJMOE</v>
          </cell>
          <cell r="K1687" t="str">
            <v>1279</v>
          </cell>
          <cell r="L1687" t="str">
            <v>MO-St Joseph - Lake Road</v>
          </cell>
          <cell r="M1687" t="str">
            <v>MO</v>
          </cell>
          <cell r="N1687" t="str">
            <v>S0115</v>
          </cell>
          <cell r="O1687" t="str">
            <v>Journeyman Maintenance</v>
          </cell>
          <cell r="P1687" t="str">
            <v>13</v>
          </cell>
          <cell r="Q1687" t="str">
            <v>Nonexempt</v>
          </cell>
          <cell r="R1687" t="str">
            <v>1997-10-06</v>
          </cell>
          <cell r="S1687" t="str">
            <v/>
          </cell>
          <cell r="T1687" t="str">
            <v>1997-10-06</v>
          </cell>
        </row>
        <row r="1688">
          <cell r="A1688" t="str">
            <v>Monroy,Julio</v>
          </cell>
          <cell r="B1688" t="str">
            <v>009756</v>
          </cell>
          <cell r="C1688" t="str">
            <v>Full-Time</v>
          </cell>
          <cell r="D1688" t="str">
            <v>UCU</v>
          </cell>
          <cell r="E1688">
            <v>40</v>
          </cell>
          <cell r="F1688" t="str">
            <v>5307</v>
          </cell>
          <cell r="G1688" t="str">
            <v>Rocky Ford Network Ops</v>
          </cell>
          <cell r="H1688" t="str">
            <v>USU</v>
          </cell>
          <cell r="I1688" t="str">
            <v>OP</v>
          </cell>
          <cell r="J1688" t="str">
            <v>WPCOE</v>
          </cell>
          <cell r="K1688" t="str">
            <v>1012</v>
          </cell>
          <cell r="L1688" t="str">
            <v>CO-Rocky Ford</v>
          </cell>
          <cell r="M1688" t="str">
            <v>CO</v>
          </cell>
          <cell r="N1688" t="str">
            <v>1669</v>
          </cell>
          <cell r="O1688" t="str">
            <v>Meter Reader (UN21)</v>
          </cell>
          <cell r="P1688" t="str">
            <v>21</v>
          </cell>
          <cell r="Q1688" t="str">
            <v>Nonexempt</v>
          </cell>
          <cell r="R1688" t="str">
            <v>2002-06-05</v>
          </cell>
          <cell r="S1688" t="str">
            <v/>
          </cell>
          <cell r="T1688" t="str">
            <v>2002-06-05</v>
          </cell>
        </row>
        <row r="1689">
          <cell r="A1689" t="str">
            <v>Montalto,Mary T</v>
          </cell>
          <cell r="B1689" t="str">
            <v>008095</v>
          </cell>
          <cell r="C1689" t="str">
            <v>Full-Time</v>
          </cell>
          <cell r="D1689" t="str">
            <v>UCU</v>
          </cell>
          <cell r="E1689">
            <v>40</v>
          </cell>
          <cell r="F1689" t="str">
            <v>4090</v>
          </cell>
          <cell r="G1689" t="str">
            <v>Environmental</v>
          </cell>
          <cell r="H1689" t="str">
            <v>ESF</v>
          </cell>
          <cell r="I1689" t="str">
            <v>EN</v>
          </cell>
          <cell r="J1689" t="str">
            <v>AQLCP</v>
          </cell>
          <cell r="K1689" t="str">
            <v>1082</v>
          </cell>
          <cell r="L1689" t="str">
            <v>MO-Kansas City-W Ninth</v>
          </cell>
          <cell r="M1689" t="str">
            <v>MO</v>
          </cell>
          <cell r="N1689" t="str">
            <v>2850</v>
          </cell>
          <cell r="O1689" t="str">
            <v>Environmental Records Coordina</v>
          </cell>
          <cell r="P1689" t="str">
            <v>00</v>
          </cell>
          <cell r="Q1689" t="str">
            <v>Nonexempt</v>
          </cell>
          <cell r="R1689" t="str">
            <v>2000-12-18</v>
          </cell>
          <cell r="S1689" t="str">
            <v/>
          </cell>
          <cell r="T1689" t="str">
            <v>2000-12-18</v>
          </cell>
        </row>
        <row r="1690">
          <cell r="A1690" t="str">
            <v>Montanez,Hortencia L</v>
          </cell>
          <cell r="B1690" t="str">
            <v>005936</v>
          </cell>
          <cell r="C1690" t="str">
            <v>Full-Time</v>
          </cell>
          <cell r="D1690" t="str">
            <v>UCU</v>
          </cell>
          <cell r="E1690">
            <v>40</v>
          </cell>
          <cell r="F1690" t="str">
            <v>5307</v>
          </cell>
          <cell r="G1690" t="str">
            <v>Rocky Ford Network Ops</v>
          </cell>
          <cell r="H1690" t="str">
            <v>USU</v>
          </cell>
          <cell r="I1690" t="str">
            <v>OP</v>
          </cell>
          <cell r="J1690" t="str">
            <v>WPCOE</v>
          </cell>
          <cell r="K1690" t="str">
            <v>1012</v>
          </cell>
          <cell r="L1690" t="str">
            <v>CO-Rocky Ford</v>
          </cell>
          <cell r="M1690" t="str">
            <v>CO</v>
          </cell>
          <cell r="N1690" t="str">
            <v>1664</v>
          </cell>
          <cell r="O1690" t="str">
            <v>Customer Service Assoc (UN21)</v>
          </cell>
          <cell r="P1690" t="str">
            <v>21</v>
          </cell>
          <cell r="Q1690" t="str">
            <v>Nonexempt</v>
          </cell>
          <cell r="R1690" t="str">
            <v>2000-05-01</v>
          </cell>
          <cell r="S1690" t="str">
            <v/>
          </cell>
          <cell r="T1690" t="str">
            <v>2000-05-01</v>
          </cell>
        </row>
        <row r="1691">
          <cell r="A1691" t="str">
            <v>Montbriand,Tricia M</v>
          </cell>
          <cell r="B1691" t="str">
            <v>010143</v>
          </cell>
          <cell r="C1691" t="str">
            <v>Full-Time</v>
          </cell>
          <cell r="D1691" t="str">
            <v>UCU</v>
          </cell>
          <cell r="E1691">
            <v>40</v>
          </cell>
          <cell r="F1691" t="str">
            <v>5830</v>
          </cell>
          <cell r="G1691" t="str">
            <v>Pine City</v>
          </cell>
          <cell r="H1691" t="str">
            <v>USU</v>
          </cell>
          <cell r="I1691" t="str">
            <v>CS</v>
          </cell>
          <cell r="J1691" t="str">
            <v>PNMNG</v>
          </cell>
          <cell r="K1691" t="str">
            <v>1066</v>
          </cell>
          <cell r="L1691" t="str">
            <v>MN-Pine City-Sixth St</v>
          </cell>
          <cell r="M1691" t="str">
            <v>MN</v>
          </cell>
          <cell r="N1691" t="str">
            <v>1534</v>
          </cell>
          <cell r="O1691" t="str">
            <v>Utility Specialist</v>
          </cell>
          <cell r="P1691" t="str">
            <v>00</v>
          </cell>
          <cell r="Q1691" t="str">
            <v>Nonexempt</v>
          </cell>
          <cell r="R1691" t="str">
            <v>2003-07-14</v>
          </cell>
          <cell r="S1691" t="str">
            <v/>
          </cell>
          <cell r="T1691" t="str">
            <v>2003-07-14</v>
          </cell>
        </row>
        <row r="1692">
          <cell r="A1692" t="str">
            <v>Montez,Paul K</v>
          </cell>
          <cell r="B1692" t="str">
            <v>011088</v>
          </cell>
          <cell r="C1692" t="str">
            <v>Full-Time</v>
          </cell>
          <cell r="D1692" t="str">
            <v>UCU</v>
          </cell>
          <cell r="E1692">
            <v>40</v>
          </cell>
          <cell r="F1692" t="str">
            <v>5303</v>
          </cell>
          <cell r="G1692" t="str">
            <v>Pueblo Network Ops</v>
          </cell>
          <cell r="H1692" t="str">
            <v>USU</v>
          </cell>
          <cell r="I1692" t="str">
            <v>OP</v>
          </cell>
          <cell r="J1692" t="str">
            <v>WPCOE</v>
          </cell>
          <cell r="K1692" t="str">
            <v>1011</v>
          </cell>
          <cell r="L1692" t="str">
            <v>CO-Pueblo-S Victoria Ave</v>
          </cell>
          <cell r="M1692" t="str">
            <v>CO</v>
          </cell>
          <cell r="N1692" t="str">
            <v>1664</v>
          </cell>
          <cell r="O1692" t="str">
            <v>Customer Service Assoc (UN21)</v>
          </cell>
          <cell r="P1692" t="str">
            <v>21</v>
          </cell>
          <cell r="Q1692" t="str">
            <v>Nonexempt</v>
          </cell>
          <cell r="R1692" t="str">
            <v>2006-06-13</v>
          </cell>
          <cell r="S1692" t="str">
            <v/>
          </cell>
          <cell r="T1692" t="str">
            <v>2006-06-14</v>
          </cell>
        </row>
        <row r="1693">
          <cell r="A1693" t="str">
            <v>Montgomery,Denise J</v>
          </cell>
          <cell r="B1693" t="str">
            <v>003657</v>
          </cell>
          <cell r="C1693" t="str">
            <v>Full-Time</v>
          </cell>
          <cell r="D1693" t="str">
            <v>UCU</v>
          </cell>
          <cell r="E1693">
            <v>40</v>
          </cell>
          <cell r="F1693" t="str">
            <v>5770</v>
          </cell>
          <cell r="G1693" t="str">
            <v>NE Customer Relations</v>
          </cell>
          <cell r="H1693" t="str">
            <v>USU</v>
          </cell>
          <cell r="I1693" t="str">
            <v>CS</v>
          </cell>
          <cell r="J1693" t="str">
            <v>PNNEG</v>
          </cell>
          <cell r="K1693" t="str">
            <v>1113</v>
          </cell>
          <cell r="L1693" t="str">
            <v>NE-Papillion</v>
          </cell>
          <cell r="M1693" t="str">
            <v>NE</v>
          </cell>
          <cell r="N1693" t="str">
            <v>3077</v>
          </cell>
          <cell r="O1693" t="str">
            <v>Customer Relations Rep</v>
          </cell>
          <cell r="P1693" t="str">
            <v>00</v>
          </cell>
          <cell r="Q1693" t="str">
            <v>Exempt</v>
          </cell>
          <cell r="R1693" t="str">
            <v>1978-04-10</v>
          </cell>
          <cell r="S1693" t="str">
            <v/>
          </cell>
          <cell r="T1693" t="str">
            <v>1978-04-10</v>
          </cell>
        </row>
        <row r="1694">
          <cell r="A1694" t="str">
            <v>Montover,Paul J</v>
          </cell>
          <cell r="B1694" t="str">
            <v>002147</v>
          </cell>
          <cell r="C1694" t="str">
            <v>Full-Time</v>
          </cell>
          <cell r="D1694" t="str">
            <v>UCU</v>
          </cell>
          <cell r="E1694">
            <v>40</v>
          </cell>
          <cell r="F1694" t="str">
            <v>5733</v>
          </cell>
          <cell r="G1694" t="str">
            <v>Iowa Dubuque Cust Serv</v>
          </cell>
          <cell r="H1694" t="str">
            <v>USU</v>
          </cell>
          <cell r="I1694" t="str">
            <v>CS</v>
          </cell>
          <cell r="J1694" t="str">
            <v>PNIAG</v>
          </cell>
          <cell r="K1694" t="str">
            <v>1019</v>
          </cell>
          <cell r="L1694" t="str">
            <v>IA-Dubuque-Cedar Cross Rd</v>
          </cell>
          <cell r="M1694" t="str">
            <v>IA</v>
          </cell>
          <cell r="N1694" t="str">
            <v>3171</v>
          </cell>
          <cell r="O1694" t="str">
            <v>Service Technician (UN28)</v>
          </cell>
          <cell r="P1694" t="str">
            <v>28</v>
          </cell>
          <cell r="Q1694" t="str">
            <v>Nonexempt</v>
          </cell>
          <cell r="R1694" t="str">
            <v>1991-10-16</v>
          </cell>
          <cell r="S1694" t="str">
            <v/>
          </cell>
          <cell r="T1694" t="str">
            <v>1991-10-16</v>
          </cell>
        </row>
        <row r="1695">
          <cell r="A1695" t="str">
            <v>Moody,Jeanna K</v>
          </cell>
          <cell r="B1695" t="str">
            <v>003140</v>
          </cell>
          <cell r="C1695" t="str">
            <v>Full-Time</v>
          </cell>
          <cell r="D1695" t="str">
            <v>UCU</v>
          </cell>
          <cell r="E1695">
            <v>40</v>
          </cell>
          <cell r="F1695" t="str">
            <v>4175</v>
          </cell>
          <cell r="G1695" t="str">
            <v>Disbursements</v>
          </cell>
          <cell r="H1695" t="str">
            <v>ESF</v>
          </cell>
          <cell r="I1695" t="str">
            <v>AT</v>
          </cell>
          <cell r="J1695" t="str">
            <v>AQLCP</v>
          </cell>
          <cell r="K1695" t="str">
            <v>1082</v>
          </cell>
          <cell r="L1695" t="str">
            <v>MO-Kansas City-W Ninth</v>
          </cell>
          <cell r="M1695" t="str">
            <v>MO</v>
          </cell>
          <cell r="N1695" t="str">
            <v>1022</v>
          </cell>
          <cell r="O1695" t="str">
            <v>Sr Accounting Clerk</v>
          </cell>
          <cell r="P1695" t="str">
            <v>00</v>
          </cell>
          <cell r="Q1695" t="str">
            <v>Nonexempt</v>
          </cell>
          <cell r="R1695" t="str">
            <v>1998-02-27</v>
          </cell>
          <cell r="S1695" t="str">
            <v/>
          </cell>
          <cell r="T1695" t="str">
            <v>1998-02-27</v>
          </cell>
        </row>
        <row r="1696">
          <cell r="A1696" t="str">
            <v>Mooneyham,Jon C</v>
          </cell>
          <cell r="B1696" t="str">
            <v>010050</v>
          </cell>
          <cell r="C1696" t="str">
            <v>Full-Time</v>
          </cell>
          <cell r="D1696" t="str">
            <v>UCU</v>
          </cell>
          <cell r="E1696">
            <v>40</v>
          </cell>
          <cell r="F1696" t="str">
            <v>5333</v>
          </cell>
          <cell r="G1696" t="str">
            <v>Lee's Summit 1 Elec Netwrk Ops</v>
          </cell>
          <cell r="H1696" t="str">
            <v>USU</v>
          </cell>
          <cell r="I1696" t="str">
            <v>OP</v>
          </cell>
          <cell r="J1696" t="str">
            <v>MPMOE</v>
          </cell>
          <cell r="K1696" t="str">
            <v>1085</v>
          </cell>
          <cell r="L1696" t="str">
            <v>MO-Lee's Summit-SE Hamblen Rd</v>
          </cell>
          <cell r="M1696" t="str">
            <v>MO</v>
          </cell>
          <cell r="N1696" t="str">
            <v>U208</v>
          </cell>
          <cell r="O1696" t="str">
            <v>Journeyman Lineman</v>
          </cell>
          <cell r="P1696" t="str">
            <v>24</v>
          </cell>
          <cell r="Q1696" t="str">
            <v>Nonexempt</v>
          </cell>
          <cell r="R1696" t="str">
            <v>2003-04-07</v>
          </cell>
          <cell r="S1696" t="str">
            <v/>
          </cell>
          <cell r="T1696" t="str">
            <v>2003-04-07</v>
          </cell>
        </row>
        <row r="1697">
          <cell r="A1697" t="str">
            <v>Moore,Andrew F</v>
          </cell>
          <cell r="B1697" t="str">
            <v>010982</v>
          </cell>
          <cell r="C1697" t="str">
            <v>Full-Time</v>
          </cell>
          <cell r="D1697" t="str">
            <v>UCU</v>
          </cell>
          <cell r="E1697">
            <v>40</v>
          </cell>
          <cell r="F1697" t="str">
            <v>5303</v>
          </cell>
          <cell r="G1697" t="str">
            <v>Pueblo Network Ops</v>
          </cell>
          <cell r="H1697" t="str">
            <v>USU</v>
          </cell>
          <cell r="I1697" t="str">
            <v>OP</v>
          </cell>
          <cell r="J1697" t="str">
            <v>WPCOE</v>
          </cell>
          <cell r="K1697" t="str">
            <v>1011</v>
          </cell>
          <cell r="L1697" t="str">
            <v>CO-Pueblo-S Victoria Ave</v>
          </cell>
          <cell r="M1697" t="str">
            <v>CO</v>
          </cell>
          <cell r="N1697" t="str">
            <v>1672</v>
          </cell>
          <cell r="O1697" t="str">
            <v>Line Serviceman (UN21)</v>
          </cell>
          <cell r="P1697" t="str">
            <v>21</v>
          </cell>
          <cell r="Q1697" t="str">
            <v>Nonexempt</v>
          </cell>
          <cell r="R1697" t="str">
            <v>2006-02-08</v>
          </cell>
          <cell r="S1697" t="str">
            <v/>
          </cell>
          <cell r="T1697" t="str">
            <v>2006-02-08</v>
          </cell>
        </row>
        <row r="1698">
          <cell r="A1698" t="str">
            <v>Moore,Charles T</v>
          </cell>
          <cell r="B1698" t="str">
            <v>000354</v>
          </cell>
          <cell r="C1698" t="str">
            <v>Full-Time</v>
          </cell>
          <cell r="D1698" t="str">
            <v>UCU</v>
          </cell>
          <cell r="E1698">
            <v>40</v>
          </cell>
          <cell r="F1698" t="str">
            <v>5303</v>
          </cell>
          <cell r="G1698" t="str">
            <v>Pueblo Network Ops</v>
          </cell>
          <cell r="H1698" t="str">
            <v>USU</v>
          </cell>
          <cell r="I1698" t="str">
            <v>OP</v>
          </cell>
          <cell r="J1698" t="str">
            <v>WPCOE</v>
          </cell>
          <cell r="K1698" t="str">
            <v>1011</v>
          </cell>
          <cell r="L1698" t="str">
            <v>CO-Pueblo-S Victoria Ave</v>
          </cell>
          <cell r="M1698" t="str">
            <v>CO</v>
          </cell>
          <cell r="N1698" t="str">
            <v>1672</v>
          </cell>
          <cell r="O1698" t="str">
            <v>Line Serviceman (UN21)</v>
          </cell>
          <cell r="P1698" t="str">
            <v>21</v>
          </cell>
          <cell r="Q1698" t="str">
            <v>Nonexempt</v>
          </cell>
          <cell r="R1698" t="str">
            <v>1963-06-10</v>
          </cell>
          <cell r="S1698" t="str">
            <v/>
          </cell>
          <cell r="T1698" t="str">
            <v>1963-06-10</v>
          </cell>
        </row>
        <row r="1699">
          <cell r="A1699" t="str">
            <v>Moore,Delores I</v>
          </cell>
          <cell r="B1699" t="str">
            <v>007895</v>
          </cell>
          <cell r="C1699" t="str">
            <v>Full-Time</v>
          </cell>
          <cell r="D1699" t="str">
            <v>UCU</v>
          </cell>
          <cell r="E1699">
            <v>40</v>
          </cell>
          <cell r="F1699" t="str">
            <v>5911</v>
          </cell>
          <cell r="G1699" t="str">
            <v>St Joseph CS</v>
          </cell>
          <cell r="H1699" t="str">
            <v>USU</v>
          </cell>
          <cell r="I1699" t="str">
            <v>CS</v>
          </cell>
          <cell r="J1699" t="str">
            <v>SJMOE</v>
          </cell>
          <cell r="K1699" t="str">
            <v>1278</v>
          </cell>
          <cell r="L1699" t="str">
            <v>MO-St Joseph - Atchison</v>
          </cell>
          <cell r="M1699" t="str">
            <v>MO</v>
          </cell>
          <cell r="N1699" t="str">
            <v>S8915</v>
          </cell>
          <cell r="O1699" t="str">
            <v>Janitor Thereafter</v>
          </cell>
          <cell r="P1699" t="str">
            <v>13</v>
          </cell>
          <cell r="Q1699" t="str">
            <v>Nonexempt</v>
          </cell>
          <cell r="R1699" t="str">
            <v>1988-11-09</v>
          </cell>
          <cell r="S1699" t="str">
            <v/>
          </cell>
          <cell r="T1699" t="str">
            <v>1988-11-09</v>
          </cell>
        </row>
        <row r="1700">
          <cell r="A1700" t="str">
            <v>Moore,Doris R</v>
          </cell>
          <cell r="B1700" t="str">
            <v>003611</v>
          </cell>
          <cell r="C1700" t="str">
            <v>Full-Time</v>
          </cell>
          <cell r="D1700" t="str">
            <v>UCU</v>
          </cell>
          <cell r="E1700">
            <v>40</v>
          </cell>
          <cell r="F1700" t="str">
            <v>5710</v>
          </cell>
          <cell r="G1700" t="str">
            <v>Credit and Collections</v>
          </cell>
          <cell r="H1700" t="str">
            <v>USU</v>
          </cell>
          <cell r="I1700" t="str">
            <v>CI</v>
          </cell>
          <cell r="J1700" t="str">
            <v>NETCO</v>
          </cell>
          <cell r="K1700" t="str">
            <v>1000</v>
          </cell>
          <cell r="L1700" t="str">
            <v>MO-Raytown</v>
          </cell>
          <cell r="M1700" t="str">
            <v>MO</v>
          </cell>
          <cell r="N1700" t="str">
            <v>1067</v>
          </cell>
          <cell r="O1700" t="str">
            <v>Assoc Cust Svc Acct Svcs I</v>
          </cell>
          <cell r="P1700" t="str">
            <v>00</v>
          </cell>
          <cell r="Q1700" t="str">
            <v>Nonexempt</v>
          </cell>
          <cell r="R1700" t="str">
            <v>1992-03-16</v>
          </cell>
          <cell r="S1700" t="str">
            <v>2004-07-19</v>
          </cell>
          <cell r="T1700" t="str">
            <v>1993-07-19</v>
          </cell>
        </row>
        <row r="1701">
          <cell r="A1701" t="str">
            <v>Moore,Eric L</v>
          </cell>
          <cell r="B1701" t="str">
            <v>011094</v>
          </cell>
          <cell r="C1701" t="str">
            <v>Full-Time</v>
          </cell>
          <cell r="D1701" t="str">
            <v>UCU</v>
          </cell>
          <cell r="E1701">
            <v>40</v>
          </cell>
          <cell r="F1701" t="str">
            <v>5402</v>
          </cell>
          <cell r="G1701" t="str">
            <v>Castle Rock Gas Field Svcs</v>
          </cell>
          <cell r="H1701" t="str">
            <v>USU</v>
          </cell>
          <cell r="I1701" t="str">
            <v>OP</v>
          </cell>
          <cell r="J1701" t="str">
            <v>PNCOG</v>
          </cell>
          <cell r="K1701" t="str">
            <v>1005</v>
          </cell>
          <cell r="L1701" t="str">
            <v>CO-Castle Rock-Atchinson Ct</v>
          </cell>
          <cell r="M1701" t="str">
            <v>CO</v>
          </cell>
          <cell r="N1701" t="str">
            <v>1531</v>
          </cell>
          <cell r="O1701" t="str">
            <v>Meter Reader</v>
          </cell>
          <cell r="P1701" t="str">
            <v>00</v>
          </cell>
          <cell r="Q1701" t="str">
            <v>Nonexempt</v>
          </cell>
          <cell r="R1701" t="str">
            <v>2006-06-19</v>
          </cell>
          <cell r="S1701" t="str">
            <v/>
          </cell>
          <cell r="T1701" t="str">
            <v>2006-06-19</v>
          </cell>
        </row>
        <row r="1702">
          <cell r="A1702" t="str">
            <v>Moore,Jennifer R</v>
          </cell>
          <cell r="B1702" t="str">
            <v>002773</v>
          </cell>
          <cell r="C1702" t="str">
            <v>Full-Time</v>
          </cell>
          <cell r="D1702" t="str">
            <v>UCU</v>
          </cell>
          <cell r="E1702">
            <v>40</v>
          </cell>
          <cell r="F1702" t="str">
            <v>6311</v>
          </cell>
          <cell r="G1702" t="str">
            <v>Financial Mgmt-AQN State Supp</v>
          </cell>
          <cell r="H1702" t="str">
            <v>USU</v>
          </cell>
          <cell r="I1702" t="str">
            <v>AT</v>
          </cell>
          <cell r="J1702" t="str">
            <v>NETCO</v>
          </cell>
          <cell r="K1702" t="str">
            <v>1000</v>
          </cell>
          <cell r="L1702" t="str">
            <v>MO-Raytown</v>
          </cell>
          <cell r="M1702" t="str">
            <v>MO</v>
          </cell>
          <cell r="N1702" t="str">
            <v>3093</v>
          </cell>
          <cell r="O1702" t="str">
            <v>Sr Mgr Financial Analysis</v>
          </cell>
          <cell r="P1702" t="str">
            <v>00</v>
          </cell>
          <cell r="Q1702" t="str">
            <v>Exempt</v>
          </cell>
          <cell r="R1702" t="str">
            <v>1995-06-05</v>
          </cell>
          <cell r="S1702" t="str">
            <v/>
          </cell>
          <cell r="T1702" t="str">
            <v>1995-06-05</v>
          </cell>
        </row>
        <row r="1703">
          <cell r="A1703" t="str">
            <v>Moore,John A</v>
          </cell>
          <cell r="B1703" t="str">
            <v>007894</v>
          </cell>
          <cell r="C1703" t="str">
            <v>Full-Time</v>
          </cell>
          <cell r="D1703" t="str">
            <v>UCU</v>
          </cell>
          <cell r="E1703">
            <v>40</v>
          </cell>
          <cell r="F1703" t="str">
            <v>5339</v>
          </cell>
          <cell r="G1703" t="str">
            <v>Platte City Elec Network Ops</v>
          </cell>
          <cell r="H1703" t="str">
            <v>USU</v>
          </cell>
          <cell r="I1703" t="str">
            <v>OP</v>
          </cell>
          <cell r="J1703" t="str">
            <v>MPMOE</v>
          </cell>
          <cell r="K1703" t="str">
            <v>1091</v>
          </cell>
          <cell r="L1703" t="str">
            <v>MO-Platte City</v>
          </cell>
          <cell r="M1703" t="str">
            <v>MO</v>
          </cell>
          <cell r="N1703" t="str">
            <v>U208</v>
          </cell>
          <cell r="O1703" t="str">
            <v>Journeyman Lineman</v>
          </cell>
          <cell r="P1703" t="str">
            <v>24</v>
          </cell>
          <cell r="Q1703" t="str">
            <v>Nonexempt</v>
          </cell>
          <cell r="R1703" t="str">
            <v>1976-08-30</v>
          </cell>
          <cell r="S1703" t="str">
            <v/>
          </cell>
          <cell r="T1703" t="str">
            <v>1976-08-30</v>
          </cell>
        </row>
        <row r="1704">
          <cell r="A1704" t="str">
            <v>Moore,John D</v>
          </cell>
          <cell r="B1704" t="str">
            <v>000493</v>
          </cell>
          <cell r="C1704" t="str">
            <v>Full-Time</v>
          </cell>
          <cell r="D1704" t="str">
            <v>UCU</v>
          </cell>
          <cell r="E1704">
            <v>40</v>
          </cell>
          <cell r="F1704" t="str">
            <v>1009</v>
          </cell>
          <cell r="G1704" t="str">
            <v>Arthur Mullergren-Great Bend</v>
          </cell>
          <cell r="H1704" t="str">
            <v>USU</v>
          </cell>
          <cell r="I1704" t="str">
            <v>PS</v>
          </cell>
          <cell r="J1704" t="str">
            <v>WPKSE</v>
          </cell>
          <cell r="K1704" t="str">
            <v>1034</v>
          </cell>
          <cell r="L1704" t="str">
            <v>KS-Great Bend-Highway K96</v>
          </cell>
          <cell r="M1704" t="str">
            <v>KS</v>
          </cell>
          <cell r="N1704" t="str">
            <v>1738</v>
          </cell>
          <cell r="O1704" t="str">
            <v>Operator Technician (UN22)</v>
          </cell>
          <cell r="P1704" t="str">
            <v>22</v>
          </cell>
          <cell r="Q1704" t="str">
            <v>Nonexempt</v>
          </cell>
          <cell r="R1704" t="str">
            <v>1992-01-15</v>
          </cell>
          <cell r="S1704" t="str">
            <v/>
          </cell>
          <cell r="T1704" t="str">
            <v>1992-01-15</v>
          </cell>
        </row>
        <row r="1705">
          <cell r="A1705" t="str">
            <v>Moore,Kevin J</v>
          </cell>
          <cell r="B1705" t="str">
            <v>010396</v>
          </cell>
          <cell r="C1705" t="str">
            <v>Full-Time</v>
          </cell>
          <cell r="D1705" t="str">
            <v>UCU</v>
          </cell>
          <cell r="E1705">
            <v>40</v>
          </cell>
          <cell r="F1705" t="str">
            <v>5829</v>
          </cell>
          <cell r="G1705" t="str">
            <v>Rosemount CS</v>
          </cell>
          <cell r="H1705" t="str">
            <v>USU</v>
          </cell>
          <cell r="I1705" t="str">
            <v>CS</v>
          </cell>
          <cell r="J1705" t="str">
            <v>PNMNG</v>
          </cell>
          <cell r="K1705" t="str">
            <v>1069</v>
          </cell>
          <cell r="L1705" t="str">
            <v>MN-Rosemount</v>
          </cell>
          <cell r="M1705" t="str">
            <v>MN</v>
          </cell>
          <cell r="N1705" t="str">
            <v>1525</v>
          </cell>
          <cell r="O1705" t="str">
            <v>Operations Technician</v>
          </cell>
          <cell r="P1705" t="str">
            <v>00</v>
          </cell>
          <cell r="Q1705" t="str">
            <v>Nonexempt</v>
          </cell>
          <cell r="R1705" t="str">
            <v>2004-03-29</v>
          </cell>
          <cell r="S1705" t="str">
            <v/>
          </cell>
          <cell r="T1705" t="str">
            <v>2004-03-29</v>
          </cell>
        </row>
        <row r="1706">
          <cell r="A1706" t="str">
            <v>Moore,Lester H</v>
          </cell>
          <cell r="B1706" t="str">
            <v>000349</v>
          </cell>
          <cell r="C1706" t="str">
            <v>Full-Time</v>
          </cell>
          <cell r="D1706" t="str">
            <v>UCU</v>
          </cell>
          <cell r="E1706">
            <v>40</v>
          </cell>
          <cell r="F1706" t="str">
            <v>5363</v>
          </cell>
          <cell r="G1706" t="str">
            <v>CO Elec Measurement</v>
          </cell>
          <cell r="H1706" t="str">
            <v>USU</v>
          </cell>
          <cell r="I1706" t="str">
            <v>OP</v>
          </cell>
          <cell r="J1706" t="str">
            <v>WPCOE</v>
          </cell>
          <cell r="K1706" t="str">
            <v>1009</v>
          </cell>
          <cell r="L1706" t="str">
            <v>CO-Pueblo-Lamkin</v>
          </cell>
          <cell r="M1706" t="str">
            <v>CO</v>
          </cell>
          <cell r="N1706" t="str">
            <v>1665</v>
          </cell>
          <cell r="O1706" t="str">
            <v>Meter Foreman (UN21)</v>
          </cell>
          <cell r="P1706" t="str">
            <v>21</v>
          </cell>
          <cell r="Q1706" t="str">
            <v>Nonexempt</v>
          </cell>
          <cell r="R1706" t="str">
            <v>1958-07-21</v>
          </cell>
          <cell r="S1706" t="str">
            <v/>
          </cell>
          <cell r="T1706" t="str">
            <v>1958-07-21</v>
          </cell>
        </row>
        <row r="1707">
          <cell r="A1707" t="str">
            <v>Moore,Lora M</v>
          </cell>
          <cell r="B1707" t="str">
            <v>003311</v>
          </cell>
          <cell r="C1707" t="str">
            <v>Full-Time</v>
          </cell>
          <cell r="D1707" t="str">
            <v>UCU</v>
          </cell>
          <cell r="E1707">
            <v>40</v>
          </cell>
          <cell r="F1707" t="str">
            <v>5709</v>
          </cell>
          <cell r="G1707" t="str">
            <v>Remittance Processing</v>
          </cell>
          <cell r="H1707" t="str">
            <v>USU</v>
          </cell>
          <cell r="I1707" t="str">
            <v>CI</v>
          </cell>
          <cell r="J1707" t="str">
            <v>NETCO</v>
          </cell>
          <cell r="K1707" t="str">
            <v>1000</v>
          </cell>
          <cell r="L1707" t="str">
            <v>MO-Raytown</v>
          </cell>
          <cell r="M1707" t="str">
            <v>MO</v>
          </cell>
          <cell r="N1707" t="str">
            <v>1067</v>
          </cell>
          <cell r="O1707" t="str">
            <v>Assoc Cust Svc Acct Svcs I</v>
          </cell>
          <cell r="P1707" t="str">
            <v>00</v>
          </cell>
          <cell r="Q1707" t="str">
            <v>Nonexempt</v>
          </cell>
          <cell r="R1707" t="str">
            <v>1993-09-13</v>
          </cell>
          <cell r="S1707" t="str">
            <v>1997-05-29</v>
          </cell>
          <cell r="T1707" t="str">
            <v>1993-09-13</v>
          </cell>
        </row>
        <row r="1708">
          <cell r="A1708" t="str">
            <v>Moore,Michelle A</v>
          </cell>
          <cell r="B1708" t="str">
            <v>003600</v>
          </cell>
          <cell r="C1708" t="str">
            <v>Full-Time</v>
          </cell>
          <cell r="D1708" t="str">
            <v>UCU</v>
          </cell>
          <cell r="E1708">
            <v>40</v>
          </cell>
          <cell r="F1708" t="str">
            <v>5763</v>
          </cell>
          <cell r="G1708" t="str">
            <v>Billing Adjustments</v>
          </cell>
          <cell r="H1708" t="str">
            <v>USU</v>
          </cell>
          <cell r="I1708" t="str">
            <v>CI</v>
          </cell>
          <cell r="J1708" t="str">
            <v>NETCO</v>
          </cell>
          <cell r="K1708" t="str">
            <v>1000</v>
          </cell>
          <cell r="L1708" t="str">
            <v>MO-Raytown</v>
          </cell>
          <cell r="M1708" t="str">
            <v>MO</v>
          </cell>
          <cell r="N1708" t="str">
            <v>1046</v>
          </cell>
          <cell r="O1708" t="str">
            <v>Supv Customer Service Ctr</v>
          </cell>
          <cell r="P1708" t="str">
            <v>00</v>
          </cell>
          <cell r="Q1708" t="str">
            <v>Exempt</v>
          </cell>
          <cell r="R1708" t="str">
            <v>1990-02-14</v>
          </cell>
          <cell r="S1708" t="str">
            <v/>
          </cell>
          <cell r="T1708" t="str">
            <v>1990-02-14</v>
          </cell>
        </row>
        <row r="1709">
          <cell r="A1709" t="str">
            <v>Moore,Stephen D</v>
          </cell>
          <cell r="B1709" t="str">
            <v>009492</v>
          </cell>
          <cell r="C1709" t="str">
            <v>Full-Time</v>
          </cell>
          <cell r="D1709" t="str">
            <v>UCU</v>
          </cell>
          <cell r="E1709">
            <v>40</v>
          </cell>
          <cell r="F1709" t="str">
            <v>4090</v>
          </cell>
          <cell r="G1709" t="str">
            <v>Environmental</v>
          </cell>
          <cell r="H1709" t="str">
            <v>ESF</v>
          </cell>
          <cell r="I1709" t="str">
            <v>EN</v>
          </cell>
          <cell r="J1709" t="str">
            <v>AQLCP</v>
          </cell>
          <cell r="K1709" t="str">
            <v>1000</v>
          </cell>
          <cell r="L1709" t="str">
            <v>MO-Raytown</v>
          </cell>
          <cell r="M1709" t="str">
            <v>MO</v>
          </cell>
          <cell r="N1709" t="str">
            <v>1180</v>
          </cell>
          <cell r="O1709" t="str">
            <v>Environmental Professional II</v>
          </cell>
          <cell r="P1709" t="str">
            <v>00</v>
          </cell>
          <cell r="Q1709" t="str">
            <v>Exempt</v>
          </cell>
          <cell r="R1709" t="str">
            <v>2002-02-11</v>
          </cell>
          <cell r="S1709" t="str">
            <v/>
          </cell>
          <cell r="T1709" t="str">
            <v>2002-02-11</v>
          </cell>
        </row>
        <row r="1710">
          <cell r="A1710" t="str">
            <v>Moore,Todd A</v>
          </cell>
          <cell r="B1710" t="str">
            <v>006211</v>
          </cell>
          <cell r="C1710" t="str">
            <v>Full-Time</v>
          </cell>
          <cell r="D1710" t="str">
            <v>UCU</v>
          </cell>
          <cell r="E1710">
            <v>40</v>
          </cell>
          <cell r="F1710" t="str">
            <v>5567</v>
          </cell>
          <cell r="G1710" t="str">
            <v>Procurement</v>
          </cell>
          <cell r="H1710" t="str">
            <v>USU</v>
          </cell>
          <cell r="I1710" t="str">
            <v>SM</v>
          </cell>
          <cell r="J1710" t="str">
            <v>NETCO</v>
          </cell>
          <cell r="K1710" t="str">
            <v>1082</v>
          </cell>
          <cell r="L1710" t="str">
            <v>MO-Kansas City-W Ninth</v>
          </cell>
          <cell r="M1710" t="str">
            <v>MO</v>
          </cell>
          <cell r="N1710" t="str">
            <v>2212</v>
          </cell>
          <cell r="O1710" t="str">
            <v>Contract Administrator</v>
          </cell>
          <cell r="P1710" t="str">
            <v>00</v>
          </cell>
          <cell r="Q1710" t="str">
            <v>Nonexempt</v>
          </cell>
          <cell r="R1710" t="str">
            <v>2000-09-11</v>
          </cell>
          <cell r="S1710" t="str">
            <v/>
          </cell>
          <cell r="T1710" t="str">
            <v>2000-09-11</v>
          </cell>
        </row>
        <row r="1711">
          <cell r="A1711" t="str">
            <v>Moore,Todd G</v>
          </cell>
          <cell r="B1711" t="str">
            <v>000714</v>
          </cell>
          <cell r="C1711" t="str">
            <v>Full-Time</v>
          </cell>
          <cell r="D1711" t="str">
            <v>UCU</v>
          </cell>
          <cell r="E1711">
            <v>40</v>
          </cell>
          <cell r="F1711" t="str">
            <v>5005</v>
          </cell>
          <cell r="G1711" t="str">
            <v>Sys Protection Const&amp;Maint-MPS</v>
          </cell>
          <cell r="H1711" t="str">
            <v>USU</v>
          </cell>
          <cell r="I1711" t="str">
            <v>TS</v>
          </cell>
          <cell r="J1711" t="str">
            <v>MPMOE</v>
          </cell>
          <cell r="K1711" t="str">
            <v>1141</v>
          </cell>
          <cell r="L1711" t="str">
            <v>MO-Lee's Summit-NW Missouri Rd</v>
          </cell>
          <cell r="M1711" t="str">
            <v>MO</v>
          </cell>
          <cell r="N1711" t="str">
            <v>1918</v>
          </cell>
          <cell r="O1711" t="str">
            <v>Supv System Protection</v>
          </cell>
          <cell r="P1711" t="str">
            <v>00</v>
          </cell>
          <cell r="Q1711" t="str">
            <v>Exempt</v>
          </cell>
          <cell r="R1711" t="str">
            <v>1991-11-25</v>
          </cell>
          <cell r="S1711" t="str">
            <v/>
          </cell>
          <cell r="T1711" t="str">
            <v>1991-11-25</v>
          </cell>
        </row>
        <row r="1712">
          <cell r="A1712" t="str">
            <v>Moore,William R</v>
          </cell>
          <cell r="B1712" t="str">
            <v>010235</v>
          </cell>
          <cell r="C1712" t="str">
            <v>Full-Time</v>
          </cell>
          <cell r="D1712" t="str">
            <v>UCU</v>
          </cell>
          <cell r="E1712">
            <v>40</v>
          </cell>
          <cell r="F1712" t="str">
            <v>6328</v>
          </cell>
          <cell r="G1712" t="str">
            <v>HR Central Safety</v>
          </cell>
          <cell r="H1712" t="str">
            <v>USU</v>
          </cell>
          <cell r="I1712" t="str">
            <v>HR</v>
          </cell>
          <cell r="J1712" t="str">
            <v>NETCO</v>
          </cell>
          <cell r="K1712" t="str">
            <v>1000</v>
          </cell>
          <cell r="L1712" t="str">
            <v>MO-Raytown</v>
          </cell>
          <cell r="M1712" t="str">
            <v>MO</v>
          </cell>
          <cell r="N1712" t="str">
            <v>1400</v>
          </cell>
          <cell r="O1712" t="str">
            <v>Mgr Safety</v>
          </cell>
          <cell r="P1712" t="str">
            <v>00</v>
          </cell>
          <cell r="Q1712" t="str">
            <v>Exempt</v>
          </cell>
          <cell r="R1712" t="str">
            <v>2003-10-20</v>
          </cell>
          <cell r="S1712" t="str">
            <v/>
          </cell>
          <cell r="T1712" t="str">
            <v>2003-10-20</v>
          </cell>
        </row>
        <row r="1713">
          <cell r="A1713" t="str">
            <v>Moorman,Charles E</v>
          </cell>
          <cell r="B1713" t="str">
            <v>007896</v>
          </cell>
          <cell r="C1713" t="str">
            <v>Full-Time</v>
          </cell>
          <cell r="D1713" t="str">
            <v>UCU</v>
          </cell>
          <cell r="E1713">
            <v>40</v>
          </cell>
          <cell r="F1713" t="str">
            <v>5355</v>
          </cell>
          <cell r="G1713" t="str">
            <v>St Joseph 2 Elec Network Ops</v>
          </cell>
          <cell r="H1713" t="str">
            <v>USU</v>
          </cell>
          <cell r="I1713" t="str">
            <v>OP</v>
          </cell>
          <cell r="J1713" t="str">
            <v>SJMOE</v>
          </cell>
          <cell r="K1713" t="str">
            <v>1278</v>
          </cell>
          <cell r="L1713" t="str">
            <v>MO-St Joseph - Atchison</v>
          </cell>
          <cell r="M1713" t="str">
            <v>MO</v>
          </cell>
          <cell r="N1713" t="str">
            <v>S1008</v>
          </cell>
          <cell r="O1713" t="str">
            <v>Lineman Journeyman Class "A"</v>
          </cell>
          <cell r="P1713" t="str">
            <v>13</v>
          </cell>
          <cell r="Q1713" t="str">
            <v>Nonexempt</v>
          </cell>
          <cell r="R1713" t="str">
            <v>1979-03-05</v>
          </cell>
          <cell r="S1713" t="str">
            <v/>
          </cell>
          <cell r="T1713" t="str">
            <v>1979-03-05</v>
          </cell>
        </row>
        <row r="1714">
          <cell r="A1714" t="str">
            <v>Moran,Kenneth L</v>
          </cell>
          <cell r="B1714" t="str">
            <v>007897</v>
          </cell>
          <cell r="C1714" t="str">
            <v>Full-Time</v>
          </cell>
          <cell r="D1714" t="str">
            <v>UCU</v>
          </cell>
          <cell r="E1714">
            <v>40</v>
          </cell>
          <cell r="F1714" t="str">
            <v>1060</v>
          </cell>
          <cell r="G1714" t="str">
            <v>Lake Road Common</v>
          </cell>
          <cell r="H1714" t="str">
            <v>USU</v>
          </cell>
          <cell r="I1714" t="str">
            <v>PS</v>
          </cell>
          <cell r="J1714" t="str">
            <v>SJMOE</v>
          </cell>
          <cell r="K1714" t="str">
            <v>1279</v>
          </cell>
          <cell r="L1714" t="str">
            <v>MO-St Joseph - Lake Road</v>
          </cell>
          <cell r="M1714" t="str">
            <v>MO</v>
          </cell>
          <cell r="N1714" t="str">
            <v>S0055</v>
          </cell>
          <cell r="O1714" t="str">
            <v>Operator</v>
          </cell>
          <cell r="P1714" t="str">
            <v>13</v>
          </cell>
          <cell r="Q1714" t="str">
            <v>Nonexempt</v>
          </cell>
          <cell r="R1714" t="str">
            <v>1999-10-18</v>
          </cell>
          <cell r="S1714" t="str">
            <v/>
          </cell>
          <cell r="T1714" t="str">
            <v>1999-10-18</v>
          </cell>
        </row>
        <row r="1715">
          <cell r="A1715" t="str">
            <v>Moreland,JaNice P</v>
          </cell>
          <cell r="B1715" t="str">
            <v>010701</v>
          </cell>
          <cell r="C1715" t="str">
            <v>Full-Time</v>
          </cell>
          <cell r="D1715" t="str">
            <v>UCU</v>
          </cell>
          <cell r="E1715">
            <v>40</v>
          </cell>
          <cell r="F1715" t="str">
            <v>5702</v>
          </cell>
          <cell r="G1715" t="str">
            <v>Customer Srv Ctr-Raytown</v>
          </cell>
          <cell r="H1715" t="str">
            <v>USU</v>
          </cell>
          <cell r="I1715" t="str">
            <v>CH</v>
          </cell>
          <cell r="J1715" t="str">
            <v>NETCO</v>
          </cell>
          <cell r="K1715" t="str">
            <v>1000</v>
          </cell>
          <cell r="L1715" t="str">
            <v>MO-Raytown</v>
          </cell>
          <cell r="M1715" t="str">
            <v>MO</v>
          </cell>
          <cell r="N1715" t="str">
            <v>1047</v>
          </cell>
          <cell r="O1715" t="str">
            <v>Customer Service Associate CC</v>
          </cell>
          <cell r="P1715" t="str">
            <v>00</v>
          </cell>
          <cell r="Q1715" t="str">
            <v>Nonexempt</v>
          </cell>
          <cell r="R1715" t="str">
            <v>2005-03-07</v>
          </cell>
          <cell r="S1715" t="str">
            <v/>
          </cell>
          <cell r="T1715" t="str">
            <v>2005-03-07</v>
          </cell>
        </row>
        <row r="1716">
          <cell r="A1716" t="str">
            <v>Morgan,Beverly L</v>
          </cell>
          <cell r="B1716" t="str">
            <v>001379</v>
          </cell>
          <cell r="C1716" t="str">
            <v>Full-Time</v>
          </cell>
          <cell r="D1716" t="str">
            <v>UCU</v>
          </cell>
          <cell r="E1716">
            <v>40</v>
          </cell>
          <cell r="F1716" t="str">
            <v>6184</v>
          </cell>
          <cell r="G1716" t="str">
            <v>Cust Relations - Gen KS/CO Gas</v>
          </cell>
          <cell r="H1716" t="str">
            <v>USU</v>
          </cell>
          <cell r="I1716" t="str">
            <v>CC</v>
          </cell>
          <cell r="J1716" t="str">
            <v>NETCO</v>
          </cell>
          <cell r="K1716" t="str">
            <v>1006</v>
          </cell>
          <cell r="L1716" t="str">
            <v>CO-Fountain</v>
          </cell>
          <cell r="M1716" t="str">
            <v>CO</v>
          </cell>
          <cell r="N1716" t="str">
            <v>3077</v>
          </cell>
          <cell r="O1716" t="str">
            <v>Customer Relations Rep</v>
          </cell>
          <cell r="P1716" t="str">
            <v>00</v>
          </cell>
          <cell r="Q1716" t="str">
            <v>Exempt</v>
          </cell>
          <cell r="R1716" t="str">
            <v>1979-07-16</v>
          </cell>
          <cell r="S1716" t="str">
            <v/>
          </cell>
          <cell r="T1716" t="str">
            <v>1979-07-16</v>
          </cell>
        </row>
        <row r="1717">
          <cell r="A1717" t="str">
            <v>Morgan,Jeremy W</v>
          </cell>
          <cell r="B1717" t="str">
            <v>002974</v>
          </cell>
          <cell r="C1717" t="str">
            <v>Full-Time</v>
          </cell>
          <cell r="D1717" t="str">
            <v>UCU</v>
          </cell>
          <cell r="E1717">
            <v>40</v>
          </cell>
          <cell r="F1717" t="str">
            <v>1043</v>
          </cell>
          <cell r="G1717" t="str">
            <v>VP_Energy_RES</v>
          </cell>
          <cell r="H1717" t="str">
            <v>USU</v>
          </cell>
          <cell r="I1717" t="str">
            <v>ER</v>
          </cell>
          <cell r="J1717" t="str">
            <v>NETCO</v>
          </cell>
          <cell r="K1717" t="str">
            <v>1082</v>
          </cell>
          <cell r="L1717" t="str">
            <v>MO-Kansas City-W Ninth</v>
          </cell>
          <cell r="M1717" t="str">
            <v>MO</v>
          </cell>
          <cell r="N1717" t="str">
            <v>3075</v>
          </cell>
          <cell r="O1717" t="str">
            <v>VP Bus Ops/Renewable Energy</v>
          </cell>
          <cell r="P1717" t="str">
            <v>00</v>
          </cell>
          <cell r="Q1717" t="str">
            <v>Exempt</v>
          </cell>
          <cell r="R1717" t="str">
            <v>1995-10-23</v>
          </cell>
          <cell r="S1717" t="str">
            <v/>
          </cell>
          <cell r="T1717" t="str">
            <v>1995-10-23</v>
          </cell>
        </row>
        <row r="1718">
          <cell r="A1718" t="str">
            <v>Morgan,Preston S</v>
          </cell>
          <cell r="B1718" t="str">
            <v>010854</v>
          </cell>
          <cell r="C1718" t="str">
            <v>Full-Time</v>
          </cell>
          <cell r="D1718" t="str">
            <v>UCU</v>
          </cell>
          <cell r="E1718">
            <v>40</v>
          </cell>
          <cell r="F1718" t="str">
            <v>5334</v>
          </cell>
          <cell r="G1718" t="str">
            <v>Lee's Summit 2 Elec Netwrk Ops</v>
          </cell>
          <cell r="H1718" t="str">
            <v>USU</v>
          </cell>
          <cell r="I1718" t="str">
            <v>OP</v>
          </cell>
          <cell r="J1718" t="str">
            <v>MPMOE</v>
          </cell>
          <cell r="K1718" t="str">
            <v>1085</v>
          </cell>
          <cell r="L1718" t="str">
            <v>MO-Lee's Summit-SE Hamblen Rd</v>
          </cell>
          <cell r="M1718" t="str">
            <v>MO</v>
          </cell>
          <cell r="N1718" t="str">
            <v>U213</v>
          </cell>
          <cell r="O1718" t="str">
            <v>Spc Combo Lineman Svcmn</v>
          </cell>
          <cell r="P1718" t="str">
            <v>24</v>
          </cell>
          <cell r="Q1718" t="str">
            <v>Nonexempt</v>
          </cell>
          <cell r="R1718" t="str">
            <v>2005-08-22</v>
          </cell>
          <cell r="S1718" t="str">
            <v/>
          </cell>
          <cell r="T1718" t="str">
            <v>2005-08-22</v>
          </cell>
        </row>
        <row r="1719">
          <cell r="A1719" t="str">
            <v>Morgan,Ronald D</v>
          </cell>
          <cell r="B1719" t="str">
            <v>000540</v>
          </cell>
          <cell r="C1719" t="str">
            <v>Full-Time</v>
          </cell>
          <cell r="D1719" t="str">
            <v>UCU</v>
          </cell>
          <cell r="E1719">
            <v>40</v>
          </cell>
          <cell r="F1719" t="str">
            <v>5310</v>
          </cell>
          <cell r="G1719" t="str">
            <v>Northern KS Elec Network Ops</v>
          </cell>
          <cell r="H1719" t="str">
            <v>USU</v>
          </cell>
          <cell r="I1719" t="str">
            <v>OP</v>
          </cell>
          <cell r="J1719" t="str">
            <v>WPKSE</v>
          </cell>
          <cell r="K1719" t="str">
            <v>1047</v>
          </cell>
          <cell r="L1719" t="str">
            <v>KS-Smith Center</v>
          </cell>
          <cell r="M1719" t="str">
            <v>KS</v>
          </cell>
          <cell r="N1719" t="str">
            <v>1703</v>
          </cell>
          <cell r="O1719" t="str">
            <v>Line Foreman (UN22)</v>
          </cell>
          <cell r="P1719" t="str">
            <v>22</v>
          </cell>
          <cell r="Q1719" t="str">
            <v>Nonexempt</v>
          </cell>
          <cell r="R1719" t="str">
            <v>1981-08-31</v>
          </cell>
          <cell r="S1719" t="str">
            <v/>
          </cell>
          <cell r="T1719" t="str">
            <v>1981-08-31</v>
          </cell>
        </row>
        <row r="1720">
          <cell r="A1720" t="str">
            <v>Morris,Kenneth E</v>
          </cell>
          <cell r="B1720" t="str">
            <v>002970</v>
          </cell>
          <cell r="C1720" t="str">
            <v>Full-Time</v>
          </cell>
          <cell r="D1720" t="str">
            <v>UCU</v>
          </cell>
          <cell r="E1720">
            <v>40</v>
          </cell>
          <cell r="F1720" t="str">
            <v>5722</v>
          </cell>
          <cell r="G1720" t="str">
            <v>Field Resource Center Director</v>
          </cell>
          <cell r="H1720" t="str">
            <v>USU</v>
          </cell>
          <cell r="I1720" t="str">
            <v>FR</v>
          </cell>
          <cell r="J1720" t="str">
            <v>NETCO</v>
          </cell>
          <cell r="K1720" t="str">
            <v>1000</v>
          </cell>
          <cell r="L1720" t="str">
            <v>MO-Raytown</v>
          </cell>
          <cell r="M1720" t="str">
            <v>MO</v>
          </cell>
          <cell r="N1720" t="str">
            <v>2837</v>
          </cell>
          <cell r="O1720" t="str">
            <v>Network Ops Project Analyst I</v>
          </cell>
          <cell r="P1720" t="str">
            <v>00</v>
          </cell>
          <cell r="Q1720" t="str">
            <v>Exempt</v>
          </cell>
          <cell r="R1720" t="str">
            <v>1969-08-11</v>
          </cell>
          <cell r="S1720" t="str">
            <v/>
          </cell>
          <cell r="T1720" t="str">
            <v>1969-08-11</v>
          </cell>
        </row>
        <row r="1721">
          <cell r="A1721" t="str">
            <v>Morrison,Patrick S</v>
          </cell>
          <cell r="B1721" t="str">
            <v>010490</v>
          </cell>
          <cell r="C1721" t="str">
            <v>Full-Time</v>
          </cell>
          <cell r="D1721" t="str">
            <v>UCU</v>
          </cell>
          <cell r="E1721">
            <v>40</v>
          </cell>
          <cell r="F1721" t="str">
            <v>4120</v>
          </cell>
          <cell r="G1721" t="str">
            <v>Communications-StkhldrOutreach</v>
          </cell>
          <cell r="H1721" t="str">
            <v>ESF</v>
          </cell>
          <cell r="I1721" t="str">
            <v>SM</v>
          </cell>
          <cell r="J1721" t="str">
            <v>AQLCP</v>
          </cell>
          <cell r="K1721" t="str">
            <v>1082</v>
          </cell>
          <cell r="L1721" t="str">
            <v>MO-Kansas City-W Ninth</v>
          </cell>
          <cell r="M1721" t="str">
            <v>MO</v>
          </cell>
          <cell r="N1721" t="str">
            <v>2648</v>
          </cell>
          <cell r="O1721" t="str">
            <v>Manager Creative Services</v>
          </cell>
          <cell r="P1721" t="str">
            <v>00</v>
          </cell>
          <cell r="Q1721" t="str">
            <v>Exempt</v>
          </cell>
          <cell r="R1721" t="str">
            <v>2004-07-12</v>
          </cell>
          <cell r="S1721" t="str">
            <v/>
          </cell>
          <cell r="T1721" t="str">
            <v>2004-07-12</v>
          </cell>
        </row>
        <row r="1722">
          <cell r="A1722" t="str">
            <v>Morrow,David D</v>
          </cell>
          <cell r="B1722" t="str">
            <v>002021</v>
          </cell>
          <cell r="C1722" t="str">
            <v>Full-Time</v>
          </cell>
          <cell r="D1722" t="str">
            <v>UCU</v>
          </cell>
          <cell r="E1722">
            <v>40</v>
          </cell>
          <cell r="F1722" t="str">
            <v>5775</v>
          </cell>
          <cell r="G1722" t="str">
            <v>NE North Region</v>
          </cell>
          <cell r="H1722" t="str">
            <v>USU</v>
          </cell>
          <cell r="I1722" t="str">
            <v>CS</v>
          </cell>
          <cell r="J1722" t="str">
            <v>PNNEG</v>
          </cell>
          <cell r="K1722" t="str">
            <v>1162</v>
          </cell>
          <cell r="L1722" t="str">
            <v>NE-Norfolk-Norfolk Ave</v>
          </cell>
          <cell r="M1722" t="str">
            <v>NE</v>
          </cell>
          <cell r="N1722" t="str">
            <v>1612</v>
          </cell>
          <cell r="O1722" t="str">
            <v>Special Welder (UN25)</v>
          </cell>
          <cell r="P1722" t="str">
            <v>25</v>
          </cell>
          <cell r="Q1722" t="str">
            <v>Nonexempt</v>
          </cell>
          <cell r="R1722" t="str">
            <v>1974-05-06</v>
          </cell>
          <cell r="S1722" t="str">
            <v/>
          </cell>
          <cell r="T1722" t="str">
            <v>1974-05-06</v>
          </cell>
        </row>
        <row r="1723">
          <cell r="A1723" t="str">
            <v>Morrow,Michael R</v>
          </cell>
          <cell r="B1723" t="str">
            <v>000436</v>
          </cell>
          <cell r="C1723" t="str">
            <v>Full-Time</v>
          </cell>
          <cell r="D1723" t="str">
            <v>UCU</v>
          </cell>
          <cell r="E1723">
            <v>40</v>
          </cell>
          <cell r="F1723" t="str">
            <v>1021</v>
          </cell>
          <cell r="G1723" t="str">
            <v>W.N. Clark-Canon City General</v>
          </cell>
          <cell r="H1723" t="str">
            <v>USU</v>
          </cell>
          <cell r="I1723" t="str">
            <v>PS</v>
          </cell>
          <cell r="J1723" t="str">
            <v>WPCOE</v>
          </cell>
          <cell r="K1723" t="str">
            <v>1002</v>
          </cell>
          <cell r="L1723" t="str">
            <v>CO-Canon City-W 50 Hwy</v>
          </cell>
          <cell r="M1723" t="str">
            <v>CO</v>
          </cell>
          <cell r="N1723" t="str">
            <v>2621</v>
          </cell>
          <cell r="O1723" t="str">
            <v>Operations Technician (UN 21)</v>
          </cell>
          <cell r="P1723" t="str">
            <v>21</v>
          </cell>
          <cell r="Q1723" t="str">
            <v>Nonexempt</v>
          </cell>
          <cell r="R1723" t="str">
            <v>1989-08-17</v>
          </cell>
          <cell r="S1723" t="str">
            <v/>
          </cell>
          <cell r="T1723" t="str">
            <v>1989-08-17</v>
          </cell>
        </row>
        <row r="1724">
          <cell r="A1724" t="str">
            <v>Mort,Mike D</v>
          </cell>
          <cell r="B1724" t="str">
            <v>010923</v>
          </cell>
          <cell r="C1724" t="str">
            <v>Full-Time</v>
          </cell>
          <cell r="D1724" t="str">
            <v>UCU</v>
          </cell>
          <cell r="E1724">
            <v>40</v>
          </cell>
          <cell r="F1724" t="str">
            <v>5774</v>
          </cell>
          <cell r="G1724" t="str">
            <v>NE Omaha Region</v>
          </cell>
          <cell r="H1724" t="str">
            <v>USU</v>
          </cell>
          <cell r="I1724" t="str">
            <v>CS</v>
          </cell>
          <cell r="J1724" t="str">
            <v>PNNEG</v>
          </cell>
          <cell r="K1724" t="str">
            <v>1113</v>
          </cell>
          <cell r="L1724" t="str">
            <v>NE-Papillion</v>
          </cell>
          <cell r="M1724" t="str">
            <v>NE</v>
          </cell>
          <cell r="N1724" t="str">
            <v>1531</v>
          </cell>
          <cell r="O1724" t="str">
            <v>Meter Reader</v>
          </cell>
          <cell r="P1724" t="str">
            <v>00</v>
          </cell>
          <cell r="Q1724" t="str">
            <v>Nonexempt</v>
          </cell>
          <cell r="R1724" t="str">
            <v>2005-10-17</v>
          </cell>
          <cell r="S1724" t="str">
            <v/>
          </cell>
          <cell r="T1724" t="str">
            <v>2005-10-17</v>
          </cell>
        </row>
        <row r="1725">
          <cell r="A1725" t="str">
            <v>Morten,Steven A</v>
          </cell>
          <cell r="B1725" t="str">
            <v>001907</v>
          </cell>
          <cell r="C1725" t="str">
            <v>Full-Time</v>
          </cell>
          <cell r="D1725" t="str">
            <v>UCU</v>
          </cell>
          <cell r="E1725">
            <v>40</v>
          </cell>
          <cell r="F1725" t="str">
            <v>5832</v>
          </cell>
          <cell r="G1725" t="str">
            <v>Rochester</v>
          </cell>
          <cell r="H1725" t="str">
            <v>USU</v>
          </cell>
          <cell r="I1725" t="str">
            <v>CS</v>
          </cell>
          <cell r="J1725" t="str">
            <v>PNMNG</v>
          </cell>
          <cell r="K1725" t="str">
            <v>1064</v>
          </cell>
          <cell r="L1725" t="str">
            <v>MN-Kasson</v>
          </cell>
          <cell r="M1725" t="str">
            <v>MN</v>
          </cell>
          <cell r="N1725" t="str">
            <v>1138</v>
          </cell>
          <cell r="O1725" t="str">
            <v>Appliance Repair Technician</v>
          </cell>
          <cell r="P1725" t="str">
            <v>00</v>
          </cell>
          <cell r="Q1725" t="str">
            <v>Nonexempt</v>
          </cell>
          <cell r="R1725" t="str">
            <v>1980-02-01</v>
          </cell>
          <cell r="S1725" t="str">
            <v/>
          </cell>
          <cell r="T1725" t="str">
            <v>1980-02-01</v>
          </cell>
        </row>
        <row r="1726">
          <cell r="A1726" t="str">
            <v>Morton,Julianne</v>
          </cell>
          <cell r="B1726" t="str">
            <v>001681</v>
          </cell>
          <cell r="C1726" t="str">
            <v>Full-Time</v>
          </cell>
          <cell r="D1726" t="str">
            <v>UCU</v>
          </cell>
          <cell r="E1726">
            <v>40</v>
          </cell>
          <cell r="F1726" t="str">
            <v>5731</v>
          </cell>
          <cell r="G1726" t="str">
            <v>Iowa Council Bluffs Cust Serv</v>
          </cell>
          <cell r="H1726" t="str">
            <v>USU</v>
          </cell>
          <cell r="I1726" t="str">
            <v>CS</v>
          </cell>
          <cell r="J1726" t="str">
            <v>PNIAG</v>
          </cell>
          <cell r="K1726" t="str">
            <v>1015</v>
          </cell>
          <cell r="L1726" t="str">
            <v>IA-Council Bluffs-W Broadway</v>
          </cell>
          <cell r="M1726" t="str">
            <v>IA</v>
          </cell>
          <cell r="N1726" t="str">
            <v>1135</v>
          </cell>
          <cell r="O1726" t="str">
            <v>Customer Service Associate Fie</v>
          </cell>
          <cell r="P1726" t="str">
            <v>00</v>
          </cell>
          <cell r="Q1726" t="str">
            <v>Nonexempt</v>
          </cell>
          <cell r="R1726" t="str">
            <v>1973-01-16</v>
          </cell>
          <cell r="S1726" t="str">
            <v/>
          </cell>
          <cell r="T1726" t="str">
            <v>1973-01-16</v>
          </cell>
        </row>
        <row r="1727">
          <cell r="A1727" t="str">
            <v>Morton,Leo E</v>
          </cell>
          <cell r="B1727" t="str">
            <v>002399</v>
          </cell>
          <cell r="C1727" t="str">
            <v>Full-Time</v>
          </cell>
          <cell r="D1727" t="str">
            <v>UCU</v>
          </cell>
          <cell r="E1727">
            <v>40</v>
          </cell>
          <cell r="F1727" t="str">
            <v>4223</v>
          </cell>
          <cell r="G1727" t="str">
            <v>HR Executive</v>
          </cell>
          <cell r="H1727" t="str">
            <v>ESF</v>
          </cell>
          <cell r="I1727" t="str">
            <v>SM</v>
          </cell>
          <cell r="J1727" t="str">
            <v>AQLCP</v>
          </cell>
          <cell r="K1727" t="str">
            <v>1082</v>
          </cell>
          <cell r="L1727" t="str">
            <v>MO-Kansas City-W Ninth</v>
          </cell>
          <cell r="M1727" t="str">
            <v>MO</v>
          </cell>
          <cell r="N1727" t="str">
            <v>1996</v>
          </cell>
          <cell r="O1727" t="str">
            <v>SVP &amp; Chief Admin Officer</v>
          </cell>
          <cell r="P1727" t="str">
            <v>00</v>
          </cell>
          <cell r="Q1727" t="str">
            <v>Exempt</v>
          </cell>
          <cell r="R1727" t="str">
            <v>1994-01-17</v>
          </cell>
          <cell r="S1727" t="str">
            <v/>
          </cell>
          <cell r="T1727" t="str">
            <v>1994-01-17</v>
          </cell>
        </row>
        <row r="1728">
          <cell r="A1728" t="str">
            <v>Morton,Steven T</v>
          </cell>
          <cell r="B1728" t="str">
            <v>001800</v>
          </cell>
          <cell r="C1728" t="str">
            <v>Full-Time</v>
          </cell>
          <cell r="D1728" t="str">
            <v>UCU</v>
          </cell>
          <cell r="E1728">
            <v>40</v>
          </cell>
          <cell r="F1728" t="str">
            <v>5735</v>
          </cell>
          <cell r="G1728" t="str">
            <v>Iowa Webster City</v>
          </cell>
          <cell r="H1728" t="str">
            <v>USU</v>
          </cell>
          <cell r="I1728" t="str">
            <v>CS</v>
          </cell>
          <cell r="J1728" t="str">
            <v>PNIAG</v>
          </cell>
          <cell r="K1728" t="str">
            <v>1025</v>
          </cell>
          <cell r="L1728" t="str">
            <v>IA-Webster City-1st St</v>
          </cell>
          <cell r="M1728" t="str">
            <v>IA</v>
          </cell>
          <cell r="N1728" t="str">
            <v>3107</v>
          </cell>
          <cell r="O1728" t="str">
            <v>Operations Technician (UN28)</v>
          </cell>
          <cell r="P1728" t="str">
            <v>28</v>
          </cell>
          <cell r="Q1728" t="str">
            <v>Nonexempt</v>
          </cell>
          <cell r="R1728" t="str">
            <v>1988-03-16</v>
          </cell>
          <cell r="S1728" t="str">
            <v/>
          </cell>
          <cell r="T1728" t="str">
            <v>1990-09-16</v>
          </cell>
        </row>
        <row r="1729">
          <cell r="A1729" t="str">
            <v>Mosser,Bryan D</v>
          </cell>
          <cell r="B1729" t="str">
            <v>009760</v>
          </cell>
          <cell r="C1729" t="str">
            <v>Full-Time</v>
          </cell>
          <cell r="D1729" t="str">
            <v>UCU</v>
          </cell>
          <cell r="E1729">
            <v>40</v>
          </cell>
          <cell r="F1729" t="str">
            <v>5355</v>
          </cell>
          <cell r="G1729" t="str">
            <v>St Joseph 2 Elec Network Ops</v>
          </cell>
          <cell r="H1729" t="str">
            <v>USU</v>
          </cell>
          <cell r="I1729" t="str">
            <v>OP</v>
          </cell>
          <cell r="J1729" t="str">
            <v>SJMOE</v>
          </cell>
          <cell r="K1729" t="str">
            <v>1278</v>
          </cell>
          <cell r="L1729" t="str">
            <v>MO-St Joseph - Atchison</v>
          </cell>
          <cell r="M1729" t="str">
            <v>MO</v>
          </cell>
          <cell r="N1729" t="str">
            <v>S1008</v>
          </cell>
          <cell r="O1729" t="str">
            <v>Lineman Journeyman Class "A"</v>
          </cell>
          <cell r="P1729" t="str">
            <v>13</v>
          </cell>
          <cell r="Q1729" t="str">
            <v>Nonexempt</v>
          </cell>
          <cell r="R1729" t="str">
            <v>2002-06-10</v>
          </cell>
          <cell r="S1729" t="str">
            <v/>
          </cell>
          <cell r="T1729" t="str">
            <v>2002-06-10</v>
          </cell>
        </row>
        <row r="1730">
          <cell r="A1730" t="str">
            <v>Moten,Allison K</v>
          </cell>
          <cell r="B1730" t="str">
            <v>002775</v>
          </cell>
          <cell r="C1730" t="str">
            <v>Full-Time</v>
          </cell>
          <cell r="D1730" t="str">
            <v>UCU</v>
          </cell>
          <cell r="E1730">
            <v>40</v>
          </cell>
          <cell r="F1730" t="str">
            <v>6312</v>
          </cell>
          <cell r="G1730" t="str">
            <v>Financial Mgmt-AQN Central Sup</v>
          </cell>
          <cell r="H1730" t="str">
            <v>USU</v>
          </cell>
          <cell r="I1730" t="str">
            <v>AT</v>
          </cell>
          <cell r="J1730" t="str">
            <v>NETCO</v>
          </cell>
          <cell r="K1730" t="str">
            <v>1082</v>
          </cell>
          <cell r="L1730" t="str">
            <v>MO-Kansas City-W Ninth</v>
          </cell>
          <cell r="M1730" t="str">
            <v>MO</v>
          </cell>
          <cell r="N1730" t="str">
            <v>2912</v>
          </cell>
          <cell r="O1730" t="str">
            <v>Financial Mgmt Project Leader</v>
          </cell>
          <cell r="P1730" t="str">
            <v>00</v>
          </cell>
          <cell r="Q1730" t="str">
            <v>Exempt</v>
          </cell>
          <cell r="R1730" t="str">
            <v>1985-07-15</v>
          </cell>
          <cell r="S1730" t="str">
            <v/>
          </cell>
          <cell r="T1730" t="str">
            <v>1985-07-15</v>
          </cell>
        </row>
        <row r="1731">
          <cell r="A1731" t="str">
            <v>Moten,Samuel L</v>
          </cell>
          <cell r="B1731" t="str">
            <v>000863</v>
          </cell>
          <cell r="C1731" t="str">
            <v>Full-Time</v>
          </cell>
          <cell r="D1731" t="str">
            <v>UCU</v>
          </cell>
          <cell r="E1731">
            <v>40</v>
          </cell>
          <cell r="F1731" t="str">
            <v>5394</v>
          </cell>
          <cell r="G1731" t="str">
            <v>MPS Gas Sedalia</v>
          </cell>
          <cell r="H1731" t="str">
            <v>USU</v>
          </cell>
          <cell r="I1731" t="str">
            <v>OP</v>
          </cell>
          <cell r="J1731" t="str">
            <v>MPMOG</v>
          </cell>
          <cell r="K1731" t="str">
            <v>1087</v>
          </cell>
          <cell r="L1731" t="str">
            <v>MO-Marshall</v>
          </cell>
          <cell r="M1731" t="str">
            <v>MO</v>
          </cell>
          <cell r="N1731" t="str">
            <v>U2475</v>
          </cell>
          <cell r="O1731" t="str">
            <v>SMR Grdm after 2yrs P 6/21/97</v>
          </cell>
          <cell r="P1731" t="str">
            <v>24</v>
          </cell>
          <cell r="Q1731" t="str">
            <v>Nonexempt</v>
          </cell>
          <cell r="R1731" t="str">
            <v>1978-04-19</v>
          </cell>
          <cell r="S1731" t="str">
            <v/>
          </cell>
          <cell r="T1731" t="str">
            <v>1978-04-19</v>
          </cell>
        </row>
        <row r="1732">
          <cell r="A1732" t="str">
            <v>Mothershead,Vonda K</v>
          </cell>
          <cell r="B1732" t="str">
            <v>003547</v>
          </cell>
          <cell r="C1732" t="str">
            <v>Full-Time</v>
          </cell>
          <cell r="D1732" t="str">
            <v>UCU</v>
          </cell>
          <cell r="E1732">
            <v>40</v>
          </cell>
          <cell r="F1732" t="str">
            <v>5702</v>
          </cell>
          <cell r="G1732" t="str">
            <v>Customer Srv Ctr-Raytown</v>
          </cell>
          <cell r="H1732" t="str">
            <v>USU</v>
          </cell>
          <cell r="I1732" t="str">
            <v>CH</v>
          </cell>
          <cell r="J1732" t="str">
            <v>NETCO</v>
          </cell>
          <cell r="K1732" t="str">
            <v>1000</v>
          </cell>
          <cell r="L1732" t="str">
            <v>MO-Raytown</v>
          </cell>
          <cell r="M1732" t="str">
            <v>MO</v>
          </cell>
          <cell r="N1732" t="str">
            <v>3133</v>
          </cell>
          <cell r="O1732" t="str">
            <v>Mgr Workforce Analysis</v>
          </cell>
          <cell r="P1732" t="str">
            <v>00</v>
          </cell>
          <cell r="Q1732" t="str">
            <v>Exempt</v>
          </cell>
          <cell r="R1732" t="str">
            <v>1994-07-05</v>
          </cell>
          <cell r="S1732" t="str">
            <v/>
          </cell>
          <cell r="T1732" t="str">
            <v>1994-07-05</v>
          </cell>
        </row>
        <row r="1733">
          <cell r="A1733" t="str">
            <v>Motzel,Robert L</v>
          </cell>
          <cell r="B1733" t="str">
            <v>001058</v>
          </cell>
          <cell r="C1733" t="str">
            <v>Full-Time</v>
          </cell>
          <cell r="D1733" t="str">
            <v>UCU</v>
          </cell>
          <cell r="E1733">
            <v>40</v>
          </cell>
          <cell r="F1733" t="str">
            <v>1003</v>
          </cell>
          <cell r="G1733" t="str">
            <v>Sibley General</v>
          </cell>
          <cell r="H1733" t="str">
            <v>USU</v>
          </cell>
          <cell r="I1733" t="str">
            <v>PS</v>
          </cell>
          <cell r="J1733" t="str">
            <v>MPMOE</v>
          </cell>
          <cell r="K1733" t="str">
            <v>1095</v>
          </cell>
          <cell r="L1733" t="str">
            <v>MO-Sibley</v>
          </cell>
          <cell r="M1733" t="str">
            <v>MO</v>
          </cell>
          <cell r="N1733" t="str">
            <v>U325</v>
          </cell>
          <cell r="O1733" t="str">
            <v>Journeyman Maint RG Sibley</v>
          </cell>
          <cell r="P1733" t="str">
            <v>24</v>
          </cell>
          <cell r="Q1733" t="str">
            <v>Nonexempt</v>
          </cell>
          <cell r="R1733" t="str">
            <v>1980-12-30</v>
          </cell>
          <cell r="S1733" t="str">
            <v/>
          </cell>
          <cell r="T1733" t="str">
            <v>1980-12-30</v>
          </cell>
        </row>
        <row r="1734">
          <cell r="A1734" t="str">
            <v>Moulder,Jonna R</v>
          </cell>
          <cell r="B1734" t="str">
            <v>003651</v>
          </cell>
          <cell r="C1734" t="str">
            <v>Full-Time</v>
          </cell>
          <cell r="D1734" t="str">
            <v>UCU</v>
          </cell>
          <cell r="E1734">
            <v>40</v>
          </cell>
          <cell r="F1734" t="str">
            <v>5716</v>
          </cell>
          <cell r="G1734" t="str">
            <v>Field Resources Center-Raytown</v>
          </cell>
          <cell r="H1734" t="str">
            <v>USU</v>
          </cell>
          <cell r="I1734" t="str">
            <v>FR</v>
          </cell>
          <cell r="J1734" t="str">
            <v>NETCO</v>
          </cell>
          <cell r="K1734" t="str">
            <v>1000</v>
          </cell>
          <cell r="L1734" t="str">
            <v>MO-Raytown</v>
          </cell>
          <cell r="M1734" t="str">
            <v>MO</v>
          </cell>
          <cell r="N1734" t="str">
            <v>2868</v>
          </cell>
          <cell r="O1734" t="str">
            <v>Supv Field Resource Center</v>
          </cell>
          <cell r="P1734" t="str">
            <v>00</v>
          </cell>
          <cell r="Q1734" t="str">
            <v>Exempt</v>
          </cell>
          <cell r="R1734" t="str">
            <v>1994-07-14</v>
          </cell>
          <cell r="S1734" t="str">
            <v>2003-07-01</v>
          </cell>
          <cell r="T1734" t="str">
            <v>1994-07-14</v>
          </cell>
        </row>
        <row r="1735">
          <cell r="A1735" t="str">
            <v>Moulton,Christopher L</v>
          </cell>
          <cell r="B1735" t="str">
            <v>011090</v>
          </cell>
          <cell r="C1735" t="str">
            <v>Full-Time</v>
          </cell>
          <cell r="D1735" t="str">
            <v>UCU</v>
          </cell>
          <cell r="E1735">
            <v>40</v>
          </cell>
          <cell r="F1735" t="str">
            <v>6176</v>
          </cell>
          <cell r="G1735" t="str">
            <v>CO Elect Tech Svcs Mgr</v>
          </cell>
          <cell r="H1735" t="str">
            <v>USU</v>
          </cell>
          <cell r="I1735" t="str">
            <v>DE</v>
          </cell>
          <cell r="J1735" t="str">
            <v>WPCOE</v>
          </cell>
          <cell r="K1735" t="str">
            <v>1011</v>
          </cell>
          <cell r="L1735" t="str">
            <v>CO-Pueblo-S Victoria Ave</v>
          </cell>
          <cell r="M1735" t="str">
            <v>CO</v>
          </cell>
          <cell r="N1735" t="str">
            <v>1896</v>
          </cell>
          <cell r="O1735" t="str">
            <v>Engineer III</v>
          </cell>
          <cell r="P1735" t="str">
            <v>00</v>
          </cell>
          <cell r="Q1735" t="str">
            <v>Exempt</v>
          </cell>
          <cell r="R1735" t="str">
            <v>2006-06-19</v>
          </cell>
          <cell r="S1735" t="str">
            <v/>
          </cell>
          <cell r="T1735" t="str">
            <v>2006-06-19</v>
          </cell>
        </row>
        <row r="1736">
          <cell r="A1736" t="str">
            <v>Mount,William N</v>
          </cell>
          <cell r="B1736" t="str">
            <v>010314</v>
          </cell>
          <cell r="C1736" t="str">
            <v>Full-Time</v>
          </cell>
          <cell r="D1736" t="str">
            <v>UCU</v>
          </cell>
          <cell r="E1736">
            <v>40</v>
          </cell>
          <cell r="F1736" t="str">
            <v>5400</v>
          </cell>
          <cell r="G1736" t="str">
            <v>Monument Network Ops</v>
          </cell>
          <cell r="H1736" t="str">
            <v>USU</v>
          </cell>
          <cell r="I1736" t="str">
            <v>OP</v>
          </cell>
          <cell r="J1736" t="str">
            <v>PNCOG</v>
          </cell>
          <cell r="K1736" t="str">
            <v>1008</v>
          </cell>
          <cell r="L1736" t="str">
            <v>CO-Monument</v>
          </cell>
          <cell r="M1736" t="str">
            <v>CO</v>
          </cell>
          <cell r="N1736" t="str">
            <v>1529</v>
          </cell>
          <cell r="O1736" t="str">
            <v>Utility Service Technician</v>
          </cell>
          <cell r="P1736" t="str">
            <v>00</v>
          </cell>
          <cell r="Q1736" t="str">
            <v>Nonexempt</v>
          </cell>
          <cell r="R1736" t="str">
            <v>2004-01-05</v>
          </cell>
          <cell r="S1736" t="str">
            <v/>
          </cell>
          <cell r="T1736" t="str">
            <v>2004-01-05</v>
          </cell>
        </row>
        <row r="1737">
          <cell r="A1737" t="str">
            <v>Moyers,Monty J</v>
          </cell>
          <cell r="B1737" t="str">
            <v>011033</v>
          </cell>
          <cell r="C1737" t="str">
            <v>Full-Time</v>
          </cell>
          <cell r="D1737" t="str">
            <v>UCU</v>
          </cell>
          <cell r="E1737">
            <v>40</v>
          </cell>
          <cell r="F1737" t="str">
            <v>6179</v>
          </cell>
          <cell r="G1737" t="str">
            <v>CO Elect Fleet Mgmt</v>
          </cell>
          <cell r="H1737" t="str">
            <v>USU</v>
          </cell>
          <cell r="I1737" t="str">
            <v>MP</v>
          </cell>
          <cell r="J1737" t="str">
            <v>WPCOE</v>
          </cell>
          <cell r="K1737" t="str">
            <v>1011</v>
          </cell>
          <cell r="L1737" t="str">
            <v>CO-Pueblo-S Victoria Ave</v>
          </cell>
          <cell r="M1737" t="str">
            <v>CO</v>
          </cell>
          <cell r="N1737" t="str">
            <v>1682</v>
          </cell>
          <cell r="O1737" t="str">
            <v>Mechanic (UN21)</v>
          </cell>
          <cell r="P1737" t="str">
            <v>21</v>
          </cell>
          <cell r="Q1737" t="str">
            <v>Nonexempt</v>
          </cell>
          <cell r="R1737" t="str">
            <v>2006-03-27</v>
          </cell>
          <cell r="S1737" t="str">
            <v/>
          </cell>
          <cell r="T1737" t="str">
            <v>2006-03-27</v>
          </cell>
        </row>
        <row r="1738">
          <cell r="A1738" t="str">
            <v>Muehlhausen,Stanton C</v>
          </cell>
          <cell r="B1738" t="str">
            <v>001825</v>
          </cell>
          <cell r="C1738" t="str">
            <v>Full-Time</v>
          </cell>
          <cell r="D1738" t="str">
            <v>UCU</v>
          </cell>
          <cell r="E1738">
            <v>40</v>
          </cell>
          <cell r="F1738" t="str">
            <v>5771</v>
          </cell>
          <cell r="G1738" t="str">
            <v>NE Lincoln Region</v>
          </cell>
          <cell r="H1738" t="str">
            <v>USU</v>
          </cell>
          <cell r="I1738" t="str">
            <v>CS</v>
          </cell>
          <cell r="J1738" t="str">
            <v>PNNEG</v>
          </cell>
          <cell r="K1738" t="str">
            <v>1109</v>
          </cell>
          <cell r="L1738" t="str">
            <v>NE-Lincoln</v>
          </cell>
          <cell r="M1738" t="str">
            <v>NE</v>
          </cell>
          <cell r="N1738" t="str">
            <v>1624</v>
          </cell>
          <cell r="O1738" t="str">
            <v>Vehicle Equip Mech A (UN25)</v>
          </cell>
          <cell r="P1738" t="str">
            <v>25</v>
          </cell>
          <cell r="Q1738" t="str">
            <v>Nonexempt</v>
          </cell>
          <cell r="R1738" t="str">
            <v>1980-01-22</v>
          </cell>
          <cell r="S1738" t="str">
            <v/>
          </cell>
          <cell r="T1738" t="str">
            <v>1980-01-22</v>
          </cell>
        </row>
        <row r="1739">
          <cell r="A1739" t="str">
            <v>Mueller,Vern D</v>
          </cell>
          <cell r="B1739" t="str">
            <v>001717</v>
          </cell>
          <cell r="C1739" t="str">
            <v>Full-Time</v>
          </cell>
          <cell r="D1739" t="str">
            <v>UCU</v>
          </cell>
          <cell r="E1739">
            <v>40</v>
          </cell>
          <cell r="F1739" t="str">
            <v>5772</v>
          </cell>
          <cell r="G1739" t="str">
            <v>NE South Region</v>
          </cell>
          <cell r="H1739" t="str">
            <v>USU</v>
          </cell>
          <cell r="I1739" t="str">
            <v>CS</v>
          </cell>
          <cell r="J1739" t="str">
            <v>PNNEG</v>
          </cell>
          <cell r="K1739" t="str">
            <v>1117</v>
          </cell>
          <cell r="L1739" t="str">
            <v>NE-Seward-Seward St</v>
          </cell>
          <cell r="M1739" t="str">
            <v>NE</v>
          </cell>
          <cell r="N1739" t="str">
            <v>1602</v>
          </cell>
          <cell r="O1739" t="str">
            <v>Spec Service Tech (UN25)</v>
          </cell>
          <cell r="P1739" t="str">
            <v>25</v>
          </cell>
          <cell r="Q1739" t="str">
            <v>Nonexempt</v>
          </cell>
          <cell r="R1739" t="str">
            <v>1989-10-16</v>
          </cell>
          <cell r="S1739" t="str">
            <v/>
          </cell>
          <cell r="T1739" t="str">
            <v>1989-10-16</v>
          </cell>
        </row>
        <row r="1740">
          <cell r="A1740" t="str">
            <v>Mueting,Justin D</v>
          </cell>
          <cell r="B1740" t="str">
            <v>010310</v>
          </cell>
          <cell r="C1740" t="str">
            <v>Full-Time</v>
          </cell>
          <cell r="D1740" t="str">
            <v>UCU</v>
          </cell>
          <cell r="E1740">
            <v>40</v>
          </cell>
          <cell r="F1740" t="str">
            <v>5310</v>
          </cell>
          <cell r="G1740" t="str">
            <v>Northern KS Elec Network Ops</v>
          </cell>
          <cell r="H1740" t="str">
            <v>USU</v>
          </cell>
          <cell r="I1740" t="str">
            <v>OP</v>
          </cell>
          <cell r="J1740" t="str">
            <v>WPKSE</v>
          </cell>
          <cell r="K1740" t="str">
            <v>1028</v>
          </cell>
          <cell r="L1740" t="str">
            <v>KS-Concordia-KS</v>
          </cell>
          <cell r="M1740" t="str">
            <v>KS</v>
          </cell>
          <cell r="N1740" t="str">
            <v>1705</v>
          </cell>
          <cell r="O1740" t="str">
            <v>Appren Lineman (UN22)</v>
          </cell>
          <cell r="P1740" t="str">
            <v>22</v>
          </cell>
          <cell r="Q1740" t="str">
            <v>Nonexempt</v>
          </cell>
          <cell r="R1740" t="str">
            <v>2003-12-29</v>
          </cell>
          <cell r="S1740" t="str">
            <v/>
          </cell>
          <cell r="T1740" t="str">
            <v>2003-12-29</v>
          </cell>
        </row>
        <row r="1741">
          <cell r="A1741" t="str">
            <v>Muhle,Mark A</v>
          </cell>
          <cell r="B1741" t="str">
            <v>001297</v>
          </cell>
          <cell r="C1741" t="str">
            <v>Full-Time</v>
          </cell>
          <cell r="D1741" t="str">
            <v>UCU</v>
          </cell>
          <cell r="E1741">
            <v>40</v>
          </cell>
          <cell r="F1741" t="str">
            <v>5775</v>
          </cell>
          <cell r="G1741" t="str">
            <v>NE North Region</v>
          </cell>
          <cell r="H1741" t="str">
            <v>USU</v>
          </cell>
          <cell r="I1741" t="str">
            <v>CS</v>
          </cell>
          <cell r="J1741" t="str">
            <v>PNNEG</v>
          </cell>
          <cell r="K1741" t="str">
            <v>1105</v>
          </cell>
          <cell r="L1741" t="str">
            <v>NE-Columbus-23rd St</v>
          </cell>
          <cell r="M1741" t="str">
            <v>NE</v>
          </cell>
          <cell r="N1741" t="str">
            <v>1138</v>
          </cell>
          <cell r="O1741" t="str">
            <v>Appliance Repair Technician</v>
          </cell>
          <cell r="P1741" t="str">
            <v>00</v>
          </cell>
          <cell r="Q1741" t="str">
            <v>Nonexempt</v>
          </cell>
          <cell r="R1741" t="str">
            <v>1991-08-26</v>
          </cell>
          <cell r="S1741" t="str">
            <v/>
          </cell>
          <cell r="T1741" t="str">
            <v>1991-08-26</v>
          </cell>
        </row>
        <row r="1742">
          <cell r="A1742" t="str">
            <v>Mulligan,James M</v>
          </cell>
          <cell r="B1742" t="str">
            <v>001867</v>
          </cell>
          <cell r="C1742" t="str">
            <v>Full-Time</v>
          </cell>
          <cell r="D1742" t="str">
            <v>UCU</v>
          </cell>
          <cell r="E1742">
            <v>40</v>
          </cell>
          <cell r="F1742" t="str">
            <v>5771</v>
          </cell>
          <cell r="G1742" t="str">
            <v>NE Lincoln Region</v>
          </cell>
          <cell r="H1742" t="str">
            <v>USU</v>
          </cell>
          <cell r="I1742" t="str">
            <v>CS</v>
          </cell>
          <cell r="J1742" t="str">
            <v>PNNEG</v>
          </cell>
          <cell r="K1742" t="str">
            <v>1109</v>
          </cell>
          <cell r="L1742" t="str">
            <v>NE-Lincoln</v>
          </cell>
          <cell r="M1742" t="str">
            <v>NE</v>
          </cell>
          <cell r="N1742" t="str">
            <v>1602</v>
          </cell>
          <cell r="O1742" t="str">
            <v>Spec Service Tech (UN25)</v>
          </cell>
          <cell r="P1742" t="str">
            <v>25</v>
          </cell>
          <cell r="Q1742" t="str">
            <v>Nonexempt</v>
          </cell>
          <cell r="R1742" t="str">
            <v>1992-07-06</v>
          </cell>
          <cell r="S1742" t="str">
            <v/>
          </cell>
          <cell r="T1742" t="str">
            <v>1992-07-06</v>
          </cell>
        </row>
        <row r="1743">
          <cell r="A1743" t="str">
            <v>Mulligan,Larry W</v>
          </cell>
          <cell r="B1743" t="str">
            <v>002760</v>
          </cell>
          <cell r="C1743" t="str">
            <v>Full-Time</v>
          </cell>
          <cell r="D1743" t="str">
            <v>UCU</v>
          </cell>
          <cell r="E1743">
            <v>40</v>
          </cell>
          <cell r="F1743" t="str">
            <v>6312</v>
          </cell>
          <cell r="G1743" t="str">
            <v>Financial Mgmt-AQN Central Sup</v>
          </cell>
          <cell r="H1743" t="str">
            <v>USU</v>
          </cell>
          <cell r="I1743" t="str">
            <v>AT</v>
          </cell>
          <cell r="J1743" t="str">
            <v>NETCO</v>
          </cell>
          <cell r="K1743" t="str">
            <v>1082</v>
          </cell>
          <cell r="L1743" t="str">
            <v>MO-Kansas City-W Ninth</v>
          </cell>
          <cell r="M1743" t="str">
            <v>MO</v>
          </cell>
          <cell r="N1743" t="str">
            <v>2912</v>
          </cell>
          <cell r="O1743" t="str">
            <v>Financial Mgmt Project Leader</v>
          </cell>
          <cell r="P1743" t="str">
            <v>00</v>
          </cell>
          <cell r="Q1743" t="str">
            <v>Exempt</v>
          </cell>
          <cell r="R1743" t="str">
            <v>1979-01-02</v>
          </cell>
          <cell r="S1743" t="str">
            <v/>
          </cell>
          <cell r="T1743" t="str">
            <v>1979-01-02</v>
          </cell>
        </row>
        <row r="1744">
          <cell r="A1744" t="str">
            <v>Mulso,Lance A</v>
          </cell>
          <cell r="B1744" t="str">
            <v>005806</v>
          </cell>
          <cell r="C1744" t="str">
            <v>Full-Time</v>
          </cell>
          <cell r="D1744" t="str">
            <v>UCU</v>
          </cell>
          <cell r="E1744">
            <v>40</v>
          </cell>
          <cell r="F1744" t="str">
            <v>5555</v>
          </cell>
          <cell r="G1744" t="str">
            <v>WPE CO Materials Mgmt</v>
          </cell>
          <cell r="H1744" t="str">
            <v>USU</v>
          </cell>
          <cell r="I1744" t="str">
            <v>MM</v>
          </cell>
          <cell r="J1744" t="str">
            <v>WPCOE</v>
          </cell>
          <cell r="K1744" t="str">
            <v>1004</v>
          </cell>
          <cell r="L1744" t="str">
            <v>CO-Canon City-Utility Dr</v>
          </cell>
          <cell r="M1744" t="str">
            <v>CO</v>
          </cell>
          <cell r="N1744" t="str">
            <v>1679</v>
          </cell>
          <cell r="O1744" t="str">
            <v>Storekeeper (UN21)</v>
          </cell>
          <cell r="P1744" t="str">
            <v>21</v>
          </cell>
          <cell r="Q1744" t="str">
            <v>Nonexempt</v>
          </cell>
          <cell r="R1744" t="str">
            <v>2000-02-21</v>
          </cell>
          <cell r="S1744" t="str">
            <v/>
          </cell>
          <cell r="T1744" t="str">
            <v>2000-02-21</v>
          </cell>
        </row>
        <row r="1745">
          <cell r="A1745" t="str">
            <v>Mumm,Paul D</v>
          </cell>
          <cell r="B1745" t="str">
            <v>000896</v>
          </cell>
          <cell r="C1745" t="str">
            <v>Full-Time</v>
          </cell>
          <cell r="D1745" t="str">
            <v>UCU</v>
          </cell>
          <cell r="E1745">
            <v>40</v>
          </cell>
          <cell r="F1745" t="str">
            <v>5041</v>
          </cell>
          <cell r="G1745" t="str">
            <v>MPS Telecom</v>
          </cell>
          <cell r="H1745" t="str">
            <v>USU</v>
          </cell>
          <cell r="I1745" t="str">
            <v>TS</v>
          </cell>
          <cell r="J1745" t="str">
            <v>MPMOE</v>
          </cell>
          <cell r="K1745" t="str">
            <v>1086</v>
          </cell>
          <cell r="L1745" t="str">
            <v>MO-Lee's Summit-SE 16th St</v>
          </cell>
          <cell r="M1745" t="str">
            <v>MO</v>
          </cell>
          <cell r="N1745" t="str">
            <v>U226</v>
          </cell>
          <cell r="O1745" t="str">
            <v>Journeyman Communication</v>
          </cell>
          <cell r="P1745" t="str">
            <v>24</v>
          </cell>
          <cell r="Q1745" t="str">
            <v>Nonexempt</v>
          </cell>
          <cell r="R1745" t="str">
            <v>1975-03-24</v>
          </cell>
          <cell r="S1745" t="str">
            <v/>
          </cell>
          <cell r="T1745" t="str">
            <v>1975-03-24</v>
          </cell>
        </row>
        <row r="1746">
          <cell r="A1746" t="str">
            <v>Munckton,Charles S</v>
          </cell>
          <cell r="B1746" t="str">
            <v>000992</v>
          </cell>
          <cell r="C1746" t="str">
            <v>Full-Time</v>
          </cell>
          <cell r="D1746" t="str">
            <v>UCU</v>
          </cell>
          <cell r="E1746">
            <v>40</v>
          </cell>
          <cell r="F1746" t="str">
            <v>5906</v>
          </cell>
          <cell r="G1746" t="str">
            <v>Blue Springs CS</v>
          </cell>
          <cell r="H1746" t="str">
            <v>USU</v>
          </cell>
          <cell r="I1746" t="str">
            <v>CS</v>
          </cell>
          <cell r="J1746" t="str">
            <v>MPMOE</v>
          </cell>
          <cell r="K1746" t="str">
            <v>1075</v>
          </cell>
          <cell r="L1746" t="str">
            <v>MO-Blue Springs</v>
          </cell>
          <cell r="M1746" t="str">
            <v>MO</v>
          </cell>
          <cell r="N1746" t="str">
            <v>U201</v>
          </cell>
          <cell r="O1746" t="str">
            <v>Customer Serviceman</v>
          </cell>
          <cell r="P1746" t="str">
            <v>24</v>
          </cell>
          <cell r="Q1746" t="str">
            <v>Nonexempt</v>
          </cell>
          <cell r="R1746" t="str">
            <v>1970-04-20</v>
          </cell>
          <cell r="S1746" t="str">
            <v/>
          </cell>
          <cell r="T1746" t="str">
            <v>1970-04-20</v>
          </cell>
        </row>
        <row r="1747">
          <cell r="A1747" t="str">
            <v>Munoz,Marisol</v>
          </cell>
          <cell r="B1747" t="str">
            <v>010362</v>
          </cell>
          <cell r="C1747" t="str">
            <v>Full-Time</v>
          </cell>
          <cell r="D1747" t="str">
            <v>UCU</v>
          </cell>
          <cell r="E1747">
            <v>40</v>
          </cell>
          <cell r="F1747" t="str">
            <v>5702</v>
          </cell>
          <cell r="G1747" t="str">
            <v>Customer Srv Ctr-Raytown</v>
          </cell>
          <cell r="H1747" t="str">
            <v>USU</v>
          </cell>
          <cell r="I1747" t="str">
            <v>CH</v>
          </cell>
          <cell r="J1747" t="str">
            <v>NETCO</v>
          </cell>
          <cell r="K1747" t="str">
            <v>1000</v>
          </cell>
          <cell r="L1747" t="str">
            <v>MO-Raytown</v>
          </cell>
          <cell r="M1747" t="str">
            <v>MO</v>
          </cell>
          <cell r="N1747" t="str">
            <v>1047</v>
          </cell>
          <cell r="O1747" t="str">
            <v>Customer Service Associate CC</v>
          </cell>
          <cell r="P1747" t="str">
            <v>00</v>
          </cell>
          <cell r="Q1747" t="str">
            <v>Nonexempt</v>
          </cell>
          <cell r="R1747" t="str">
            <v>2004-02-16</v>
          </cell>
          <cell r="S1747" t="str">
            <v/>
          </cell>
          <cell r="T1747" t="str">
            <v>2004-02-16</v>
          </cell>
        </row>
        <row r="1748">
          <cell r="A1748" t="str">
            <v>Munson,Brian K</v>
          </cell>
          <cell r="B1748" t="str">
            <v>005553</v>
          </cell>
          <cell r="C1748" t="str">
            <v>Full-Time</v>
          </cell>
          <cell r="D1748" t="str">
            <v>UCU</v>
          </cell>
          <cell r="E1748">
            <v>40</v>
          </cell>
          <cell r="F1748" t="str">
            <v>5460</v>
          </cell>
          <cell r="G1748" t="str">
            <v>Iowa Dubuque Net Ops</v>
          </cell>
          <cell r="H1748" t="str">
            <v>USU</v>
          </cell>
          <cell r="I1748" t="str">
            <v>OP</v>
          </cell>
          <cell r="J1748" t="str">
            <v>PNIAG</v>
          </cell>
          <cell r="K1748" t="str">
            <v>1019</v>
          </cell>
          <cell r="L1748" t="str">
            <v>IA-Dubuque-Cedar Cross Rd</v>
          </cell>
          <cell r="M1748" t="str">
            <v>IA</v>
          </cell>
          <cell r="N1748" t="str">
            <v>3107</v>
          </cell>
          <cell r="O1748" t="str">
            <v>Operations Technician (UN28)</v>
          </cell>
          <cell r="P1748" t="str">
            <v>28</v>
          </cell>
          <cell r="Q1748" t="str">
            <v>Nonexempt</v>
          </cell>
          <cell r="R1748" t="str">
            <v>1999-10-25</v>
          </cell>
          <cell r="S1748" t="str">
            <v/>
          </cell>
          <cell r="T1748" t="str">
            <v>1999-10-25</v>
          </cell>
        </row>
        <row r="1749">
          <cell r="A1749" t="str">
            <v>Murchie,Charles V</v>
          </cell>
          <cell r="B1749" t="str">
            <v>001063</v>
          </cell>
          <cell r="C1749" t="str">
            <v>Full-Time</v>
          </cell>
          <cell r="D1749" t="str">
            <v>UCU</v>
          </cell>
          <cell r="E1749">
            <v>40</v>
          </cell>
          <cell r="F1749" t="str">
            <v>1003</v>
          </cell>
          <cell r="G1749" t="str">
            <v>Sibley General</v>
          </cell>
          <cell r="H1749" t="str">
            <v>USU</v>
          </cell>
          <cell r="I1749" t="str">
            <v>PS</v>
          </cell>
          <cell r="J1749" t="str">
            <v>MPMOE</v>
          </cell>
          <cell r="K1749" t="str">
            <v>1095</v>
          </cell>
          <cell r="L1749" t="str">
            <v>MO-Sibley</v>
          </cell>
          <cell r="M1749" t="str">
            <v>MO</v>
          </cell>
          <cell r="N1749" t="str">
            <v>U308</v>
          </cell>
          <cell r="O1749" t="str">
            <v>Operator Sibley</v>
          </cell>
          <cell r="P1749" t="str">
            <v>24</v>
          </cell>
          <cell r="Q1749" t="str">
            <v>Nonexempt</v>
          </cell>
          <cell r="R1749" t="str">
            <v>1967-04-18</v>
          </cell>
          <cell r="S1749" t="str">
            <v/>
          </cell>
          <cell r="T1749" t="str">
            <v>1967-04-18</v>
          </cell>
        </row>
        <row r="1750">
          <cell r="A1750" t="str">
            <v>Murphy,Kelly R</v>
          </cell>
          <cell r="B1750" t="str">
            <v>004178</v>
          </cell>
          <cell r="C1750" t="str">
            <v>Full-Time</v>
          </cell>
          <cell r="D1750" t="str">
            <v>UCU</v>
          </cell>
          <cell r="E1750">
            <v>40</v>
          </cell>
          <cell r="F1750" t="str">
            <v>6327</v>
          </cell>
          <cell r="G1750" t="str">
            <v>HR Networks</v>
          </cell>
          <cell r="H1750" t="str">
            <v>USU</v>
          </cell>
          <cell r="I1750" t="str">
            <v>HR</v>
          </cell>
          <cell r="J1750" t="str">
            <v>NETCO</v>
          </cell>
          <cell r="K1750" t="str">
            <v>1082</v>
          </cell>
          <cell r="L1750" t="str">
            <v>MO-Kansas City-W Ninth</v>
          </cell>
          <cell r="M1750" t="str">
            <v>MO</v>
          </cell>
          <cell r="N1750" t="str">
            <v>2777</v>
          </cell>
          <cell r="O1750" t="str">
            <v>Lead HCG Generalist</v>
          </cell>
          <cell r="P1750" t="str">
            <v>00</v>
          </cell>
          <cell r="Q1750" t="str">
            <v>Exempt</v>
          </cell>
          <cell r="R1750" t="str">
            <v>1999-01-04</v>
          </cell>
          <cell r="S1750" t="str">
            <v/>
          </cell>
          <cell r="T1750" t="str">
            <v>1999-01-04</v>
          </cell>
        </row>
        <row r="1751">
          <cell r="A1751" t="str">
            <v>Murphy,Sean P</v>
          </cell>
          <cell r="B1751" t="str">
            <v>010244</v>
          </cell>
          <cell r="C1751" t="str">
            <v>Full-Time</v>
          </cell>
          <cell r="D1751" t="str">
            <v>UCU</v>
          </cell>
          <cell r="E1751">
            <v>40</v>
          </cell>
          <cell r="F1751" t="str">
            <v>5774</v>
          </cell>
          <cell r="G1751" t="str">
            <v>NE Omaha Region</v>
          </cell>
          <cell r="H1751" t="str">
            <v>USU</v>
          </cell>
          <cell r="I1751" t="str">
            <v>CS</v>
          </cell>
          <cell r="J1751" t="str">
            <v>PNNEG</v>
          </cell>
          <cell r="K1751" t="str">
            <v>1113</v>
          </cell>
          <cell r="L1751" t="str">
            <v>NE-Papillion</v>
          </cell>
          <cell r="M1751" t="str">
            <v>NE</v>
          </cell>
          <cell r="N1751" t="str">
            <v>1531</v>
          </cell>
          <cell r="O1751" t="str">
            <v>Meter Reader</v>
          </cell>
          <cell r="P1751" t="str">
            <v>00</v>
          </cell>
          <cell r="Q1751" t="str">
            <v>Nonexempt</v>
          </cell>
          <cell r="R1751" t="str">
            <v>2003-10-27</v>
          </cell>
          <cell r="S1751" t="str">
            <v/>
          </cell>
          <cell r="T1751" t="str">
            <v>2003-10-27</v>
          </cell>
        </row>
        <row r="1752">
          <cell r="A1752" t="str">
            <v>Murphy,Thomas J</v>
          </cell>
          <cell r="B1752" t="str">
            <v>010918</v>
          </cell>
          <cell r="C1752" t="str">
            <v>Full-Time</v>
          </cell>
          <cell r="D1752" t="str">
            <v>UCU</v>
          </cell>
          <cell r="E1752">
            <v>40</v>
          </cell>
          <cell r="F1752" t="str">
            <v>5313</v>
          </cell>
          <cell r="G1752" t="str">
            <v>Southwest KS Elec Network Ops</v>
          </cell>
          <cell r="H1752" t="str">
            <v>USU</v>
          </cell>
          <cell r="I1752" t="str">
            <v>OP</v>
          </cell>
          <cell r="J1752" t="str">
            <v>WPKSE</v>
          </cell>
          <cell r="K1752" t="str">
            <v>1306</v>
          </cell>
          <cell r="L1752" t="str">
            <v>KS-Liberal-General Welch</v>
          </cell>
          <cell r="M1752" t="str">
            <v>KS</v>
          </cell>
          <cell r="N1752" t="str">
            <v>1705</v>
          </cell>
          <cell r="O1752" t="str">
            <v>Appren Lineman (UN22)</v>
          </cell>
          <cell r="P1752" t="str">
            <v>22</v>
          </cell>
          <cell r="Q1752" t="str">
            <v>Nonexempt</v>
          </cell>
          <cell r="R1752" t="str">
            <v>2005-09-30</v>
          </cell>
          <cell r="S1752" t="str">
            <v/>
          </cell>
          <cell r="T1752" t="str">
            <v>2005-09-30</v>
          </cell>
        </row>
        <row r="1753">
          <cell r="A1753" t="str">
            <v>Murray,Amy S</v>
          </cell>
          <cell r="B1753" t="str">
            <v>002999</v>
          </cell>
          <cell r="C1753" t="str">
            <v>Full-Time</v>
          </cell>
          <cell r="D1753" t="str">
            <v>UCU</v>
          </cell>
          <cell r="E1753">
            <v>40</v>
          </cell>
          <cell r="F1753" t="str">
            <v>6382</v>
          </cell>
          <cell r="G1753" t="str">
            <v>Regulatory Acctg Svcs-Electric</v>
          </cell>
          <cell r="H1753" t="str">
            <v>USU</v>
          </cell>
          <cell r="I1753" t="str">
            <v>RE</v>
          </cell>
          <cell r="J1753" t="str">
            <v>NETCO</v>
          </cell>
          <cell r="K1753" t="str">
            <v>1082</v>
          </cell>
          <cell r="L1753" t="str">
            <v>MO-Kansas City-W Ninth</v>
          </cell>
          <cell r="M1753" t="str">
            <v>MO</v>
          </cell>
          <cell r="N1753" t="str">
            <v>1845</v>
          </cell>
          <cell r="O1753" t="str">
            <v>Sr Regulatory Analyst</v>
          </cell>
          <cell r="P1753" t="str">
            <v>00</v>
          </cell>
          <cell r="Q1753" t="str">
            <v>Exempt</v>
          </cell>
          <cell r="R1753" t="str">
            <v>1996-11-18</v>
          </cell>
          <cell r="S1753" t="str">
            <v/>
          </cell>
          <cell r="T1753" t="str">
            <v>1996-11-18</v>
          </cell>
        </row>
        <row r="1754">
          <cell r="A1754" t="str">
            <v>Murray,Stephen D</v>
          </cell>
          <cell r="B1754" t="str">
            <v>002881</v>
          </cell>
          <cell r="C1754" t="str">
            <v>Full-Time</v>
          </cell>
          <cell r="D1754" t="str">
            <v>UCU</v>
          </cell>
          <cell r="E1754">
            <v>40</v>
          </cell>
          <cell r="F1754" t="str">
            <v>6376</v>
          </cell>
          <cell r="G1754" t="str">
            <v>Reg Legislative Svcs-MO</v>
          </cell>
          <cell r="H1754" t="str">
            <v>USU</v>
          </cell>
          <cell r="I1754" t="str">
            <v>RE</v>
          </cell>
          <cell r="J1754" t="str">
            <v>NETCO</v>
          </cell>
          <cell r="K1754" t="str">
            <v>1000</v>
          </cell>
          <cell r="L1754" t="str">
            <v>MO-Raytown</v>
          </cell>
          <cell r="M1754" t="str">
            <v>MO</v>
          </cell>
          <cell r="N1754" t="str">
            <v>1842</v>
          </cell>
          <cell r="O1754" t="str">
            <v>Mgr Government Services</v>
          </cell>
          <cell r="P1754" t="str">
            <v>00</v>
          </cell>
          <cell r="Q1754" t="str">
            <v>Exempt</v>
          </cell>
          <cell r="R1754" t="str">
            <v>1991-06-03</v>
          </cell>
          <cell r="S1754" t="str">
            <v/>
          </cell>
          <cell r="T1754" t="str">
            <v>1991-06-03</v>
          </cell>
        </row>
        <row r="1755">
          <cell r="A1755" t="str">
            <v>Murray,Valerie L</v>
          </cell>
          <cell r="B1755" t="str">
            <v>005990</v>
          </cell>
          <cell r="C1755" t="str">
            <v>Full-Time</v>
          </cell>
          <cell r="D1755" t="str">
            <v>UCU</v>
          </cell>
          <cell r="E1755">
            <v>40</v>
          </cell>
          <cell r="F1755" t="str">
            <v>5709</v>
          </cell>
          <cell r="G1755" t="str">
            <v>Remittance Processing</v>
          </cell>
          <cell r="H1755" t="str">
            <v>USU</v>
          </cell>
          <cell r="I1755" t="str">
            <v>CI</v>
          </cell>
          <cell r="J1755" t="str">
            <v>NETCO</v>
          </cell>
          <cell r="K1755" t="str">
            <v>1000</v>
          </cell>
          <cell r="L1755" t="str">
            <v>MO-Raytown</v>
          </cell>
          <cell r="M1755" t="str">
            <v>MO</v>
          </cell>
          <cell r="N1755" t="str">
            <v>3039</v>
          </cell>
          <cell r="O1755" t="str">
            <v>Sr Vendor Relatnship Specialst</v>
          </cell>
          <cell r="P1755" t="str">
            <v>00</v>
          </cell>
          <cell r="Q1755" t="str">
            <v>Exempt</v>
          </cell>
          <cell r="R1755" t="str">
            <v>2000-05-15</v>
          </cell>
          <cell r="S1755" t="str">
            <v/>
          </cell>
          <cell r="T1755" t="str">
            <v>2000-05-15</v>
          </cell>
        </row>
        <row r="1756">
          <cell r="A1756" t="str">
            <v>Musolf,Bruce W</v>
          </cell>
          <cell r="B1756" t="str">
            <v>001865</v>
          </cell>
          <cell r="C1756" t="str">
            <v>Full-Time</v>
          </cell>
          <cell r="D1756" t="str">
            <v>UCU</v>
          </cell>
          <cell r="E1756">
            <v>40</v>
          </cell>
          <cell r="F1756" t="str">
            <v>5832</v>
          </cell>
          <cell r="G1756" t="str">
            <v>Rochester</v>
          </cell>
          <cell r="H1756" t="str">
            <v>USU</v>
          </cell>
          <cell r="I1756" t="str">
            <v>CS</v>
          </cell>
          <cell r="J1756" t="str">
            <v>PNMNG</v>
          </cell>
          <cell r="K1756" t="str">
            <v>1064</v>
          </cell>
          <cell r="L1756" t="str">
            <v>MN-Kasson</v>
          </cell>
          <cell r="M1756" t="str">
            <v>MN</v>
          </cell>
          <cell r="N1756" t="str">
            <v>1525</v>
          </cell>
          <cell r="O1756" t="str">
            <v>Operations Technician</v>
          </cell>
          <cell r="P1756" t="str">
            <v>00</v>
          </cell>
          <cell r="Q1756" t="str">
            <v>Nonexempt</v>
          </cell>
          <cell r="R1756" t="str">
            <v>1978-11-20</v>
          </cell>
          <cell r="S1756" t="str">
            <v/>
          </cell>
          <cell r="T1756" t="str">
            <v>1978-11-20</v>
          </cell>
        </row>
        <row r="1757">
          <cell r="A1757" t="str">
            <v>Musso,Greg W</v>
          </cell>
          <cell r="B1757" t="str">
            <v>000621</v>
          </cell>
          <cell r="C1757" t="str">
            <v>Full-Time</v>
          </cell>
          <cell r="D1757" t="str">
            <v>UCU</v>
          </cell>
          <cell r="E1757">
            <v>40</v>
          </cell>
          <cell r="F1757" t="str">
            <v>5303</v>
          </cell>
          <cell r="G1757" t="str">
            <v>Pueblo Network Ops</v>
          </cell>
          <cell r="H1757" t="str">
            <v>USU</v>
          </cell>
          <cell r="I1757" t="str">
            <v>OP</v>
          </cell>
          <cell r="J1757" t="str">
            <v>WPCOE</v>
          </cell>
          <cell r="K1757" t="str">
            <v>1011</v>
          </cell>
          <cell r="L1757" t="str">
            <v>CO-Pueblo-S Victoria Ave</v>
          </cell>
          <cell r="M1757" t="str">
            <v>CO</v>
          </cell>
          <cell r="N1757" t="str">
            <v>1672</v>
          </cell>
          <cell r="O1757" t="str">
            <v>Line Serviceman (UN21)</v>
          </cell>
          <cell r="P1757" t="str">
            <v>21</v>
          </cell>
          <cell r="Q1757" t="str">
            <v>Nonexempt</v>
          </cell>
          <cell r="R1757" t="str">
            <v>1996-11-18</v>
          </cell>
          <cell r="S1757" t="str">
            <v/>
          </cell>
          <cell r="T1757" t="str">
            <v>1996-11-18</v>
          </cell>
        </row>
        <row r="1758">
          <cell r="A1758" t="str">
            <v>Myers,Alan K</v>
          </cell>
          <cell r="B1758" t="str">
            <v>003628</v>
          </cell>
          <cell r="C1758" t="str">
            <v>Full-Time</v>
          </cell>
          <cell r="D1758" t="str">
            <v>UCU</v>
          </cell>
          <cell r="E1758">
            <v>40</v>
          </cell>
          <cell r="F1758" t="str">
            <v>5023</v>
          </cell>
          <cell r="G1758" t="str">
            <v>Elec Trans Business Ops-Genl</v>
          </cell>
          <cell r="H1758" t="str">
            <v>USU</v>
          </cell>
          <cell r="I1758" t="str">
            <v>TS</v>
          </cell>
          <cell r="J1758" t="str">
            <v>NETCO</v>
          </cell>
          <cell r="K1758" t="str">
            <v>1141</v>
          </cell>
          <cell r="L1758" t="str">
            <v>MO-Lee's Summit-NW Missouri Rd</v>
          </cell>
          <cell r="M1758" t="str">
            <v>MO</v>
          </cell>
          <cell r="N1758" t="str">
            <v>3096</v>
          </cell>
          <cell r="O1758" t="str">
            <v>Mgr Transmission Services</v>
          </cell>
          <cell r="P1758" t="str">
            <v>00</v>
          </cell>
          <cell r="Q1758" t="str">
            <v>Exempt</v>
          </cell>
          <cell r="R1758" t="str">
            <v>1996-08-05</v>
          </cell>
          <cell r="S1758" t="str">
            <v/>
          </cell>
          <cell r="T1758" t="str">
            <v>1996-08-05</v>
          </cell>
        </row>
        <row r="1759">
          <cell r="A1759" t="str">
            <v>Myers,Paul A</v>
          </cell>
          <cell r="B1759" t="str">
            <v>003009</v>
          </cell>
          <cell r="C1759" t="str">
            <v>Full-Time</v>
          </cell>
          <cell r="D1759" t="str">
            <v>UCU</v>
          </cell>
          <cell r="E1759">
            <v>40</v>
          </cell>
          <cell r="F1759" t="str">
            <v>6028</v>
          </cell>
          <cell r="G1759" t="str">
            <v>Cust Svcs Process Mgmt</v>
          </cell>
          <cell r="H1759" t="str">
            <v>USU</v>
          </cell>
          <cell r="I1759" t="str">
            <v>CU</v>
          </cell>
          <cell r="J1759" t="str">
            <v>NETCO</v>
          </cell>
          <cell r="K1759" t="str">
            <v>1000</v>
          </cell>
          <cell r="L1759" t="str">
            <v>MO-Raytown</v>
          </cell>
          <cell r="M1759" t="str">
            <v>MO</v>
          </cell>
          <cell r="N1759" t="str">
            <v>3130</v>
          </cell>
          <cell r="O1759" t="str">
            <v>Project Manager IT</v>
          </cell>
          <cell r="P1759" t="str">
            <v>00</v>
          </cell>
          <cell r="Q1759" t="str">
            <v>Exempt</v>
          </cell>
          <cell r="R1759" t="str">
            <v>1987-04-06</v>
          </cell>
          <cell r="S1759" t="str">
            <v/>
          </cell>
          <cell r="T1759" t="str">
            <v>1987-04-06</v>
          </cell>
        </row>
        <row r="1760">
          <cell r="A1760" t="str">
            <v>Myers,Wayne T</v>
          </cell>
          <cell r="B1760" t="str">
            <v>000378</v>
          </cell>
          <cell r="C1760" t="str">
            <v>Full-Time</v>
          </cell>
          <cell r="D1760" t="str">
            <v>UCU</v>
          </cell>
          <cell r="E1760">
            <v>40</v>
          </cell>
          <cell r="F1760" t="str">
            <v>5306</v>
          </cell>
          <cell r="G1760" t="str">
            <v>Canon City Elec Network Ops</v>
          </cell>
          <cell r="H1760" t="str">
            <v>USU</v>
          </cell>
          <cell r="I1760" t="str">
            <v>OP</v>
          </cell>
          <cell r="J1760" t="str">
            <v>WPCOE</v>
          </cell>
          <cell r="K1760" t="str">
            <v>1004</v>
          </cell>
          <cell r="L1760" t="str">
            <v>CO-Canon City-Utility Dr</v>
          </cell>
          <cell r="M1760" t="str">
            <v>CO</v>
          </cell>
          <cell r="N1760" t="str">
            <v>1671</v>
          </cell>
          <cell r="O1760" t="str">
            <v>Line Svc Foreman (UN21)</v>
          </cell>
          <cell r="P1760" t="str">
            <v>21</v>
          </cell>
          <cell r="Q1760" t="str">
            <v>Nonexempt</v>
          </cell>
          <cell r="R1760" t="str">
            <v>1974-06-17</v>
          </cell>
          <cell r="S1760" t="str">
            <v/>
          </cell>
          <cell r="T1760" t="str">
            <v>1974-06-17</v>
          </cell>
        </row>
        <row r="1761">
          <cell r="A1761" t="str">
            <v>Naber,Steven D</v>
          </cell>
          <cell r="B1761" t="str">
            <v>001087</v>
          </cell>
          <cell r="C1761" t="str">
            <v>Full-Time</v>
          </cell>
          <cell r="D1761" t="str">
            <v>UCU</v>
          </cell>
          <cell r="E1761">
            <v>40</v>
          </cell>
          <cell r="F1761" t="str">
            <v>5342</v>
          </cell>
          <cell r="G1761" t="str">
            <v>Trenton Elec Network Ops</v>
          </cell>
          <cell r="H1761" t="str">
            <v>USU</v>
          </cell>
          <cell r="I1761" t="str">
            <v>OP</v>
          </cell>
          <cell r="J1761" t="str">
            <v>MPMOE</v>
          </cell>
          <cell r="K1761" t="str">
            <v>1096</v>
          </cell>
          <cell r="L1761" t="str">
            <v>MO-Trenton</v>
          </cell>
          <cell r="M1761" t="str">
            <v>MO</v>
          </cell>
          <cell r="N1761" t="str">
            <v>U2503</v>
          </cell>
          <cell r="O1761" t="str">
            <v>Local Maintenance Man 3rd yr</v>
          </cell>
          <cell r="P1761" t="str">
            <v>24</v>
          </cell>
          <cell r="Q1761" t="str">
            <v>Nonexempt</v>
          </cell>
          <cell r="R1761" t="str">
            <v>1988-07-18</v>
          </cell>
          <cell r="S1761" t="str">
            <v/>
          </cell>
          <cell r="T1761" t="str">
            <v>1988-07-18</v>
          </cell>
        </row>
        <row r="1762">
          <cell r="A1762" t="str">
            <v>Navarro,Gloria D</v>
          </cell>
          <cell r="B1762" t="str">
            <v>000402</v>
          </cell>
          <cell r="C1762" t="str">
            <v>Full-Time</v>
          </cell>
          <cell r="D1762" t="str">
            <v>UCU</v>
          </cell>
          <cell r="E1762">
            <v>40</v>
          </cell>
          <cell r="F1762" t="str">
            <v>6177</v>
          </cell>
          <cell r="G1762" t="str">
            <v>CO Elect Engineering</v>
          </cell>
          <cell r="H1762" t="str">
            <v>USU</v>
          </cell>
          <cell r="I1762" t="str">
            <v>DE</v>
          </cell>
          <cell r="J1762" t="str">
            <v>WPCOE</v>
          </cell>
          <cell r="K1762" t="str">
            <v>1011</v>
          </cell>
          <cell r="L1762" t="str">
            <v>CO-Pueblo-S Victoria Ave</v>
          </cell>
          <cell r="M1762" t="str">
            <v>CO</v>
          </cell>
          <cell r="N1762" t="str">
            <v>1663</v>
          </cell>
          <cell r="O1762" t="str">
            <v>Department Clerk (UN21)</v>
          </cell>
          <cell r="P1762" t="str">
            <v>21</v>
          </cell>
          <cell r="Q1762" t="str">
            <v>Nonexempt</v>
          </cell>
          <cell r="R1762" t="str">
            <v>1978-07-17</v>
          </cell>
          <cell r="S1762" t="str">
            <v/>
          </cell>
          <cell r="T1762" t="str">
            <v>1978-07-17</v>
          </cell>
        </row>
        <row r="1763">
          <cell r="A1763" t="str">
            <v>Neasham,Ralph K</v>
          </cell>
          <cell r="B1763" t="str">
            <v>001014</v>
          </cell>
          <cell r="C1763" t="str">
            <v>Full-Time</v>
          </cell>
          <cell r="D1763" t="str">
            <v>UCU</v>
          </cell>
          <cell r="E1763">
            <v>40</v>
          </cell>
          <cell r="F1763" t="str">
            <v>5336</v>
          </cell>
          <cell r="G1763" t="str">
            <v>Blue Springs 2 Elec Netwrk Ops</v>
          </cell>
          <cell r="H1763" t="str">
            <v>USU</v>
          </cell>
          <cell r="I1763" t="str">
            <v>OP</v>
          </cell>
          <cell r="J1763" t="str">
            <v>MPMOE</v>
          </cell>
          <cell r="K1763" t="str">
            <v>1075</v>
          </cell>
          <cell r="L1763" t="str">
            <v>MO-Blue Springs</v>
          </cell>
          <cell r="M1763" t="str">
            <v>MO</v>
          </cell>
          <cell r="N1763" t="str">
            <v>U2503</v>
          </cell>
          <cell r="O1763" t="str">
            <v>Local Maintenance Man 3rd yr</v>
          </cell>
          <cell r="P1763" t="str">
            <v>24</v>
          </cell>
          <cell r="Q1763" t="str">
            <v>Nonexempt</v>
          </cell>
          <cell r="R1763" t="str">
            <v>1972-02-07</v>
          </cell>
          <cell r="S1763" t="str">
            <v/>
          </cell>
          <cell r="T1763" t="str">
            <v>1972-02-07</v>
          </cell>
        </row>
        <row r="1764">
          <cell r="A1764" t="str">
            <v>Neely,Ronald E</v>
          </cell>
          <cell r="B1764" t="str">
            <v>007903</v>
          </cell>
          <cell r="C1764" t="str">
            <v>Full-Time</v>
          </cell>
          <cell r="D1764" t="str">
            <v>UCU</v>
          </cell>
          <cell r="E1764">
            <v>40</v>
          </cell>
          <cell r="F1764" t="str">
            <v>5366</v>
          </cell>
          <cell r="G1764" t="str">
            <v>SJ Elec Measurement</v>
          </cell>
          <cell r="H1764" t="str">
            <v>USU</v>
          </cell>
          <cell r="I1764" t="str">
            <v>OP</v>
          </cell>
          <cell r="J1764" t="str">
            <v>SJMOE</v>
          </cell>
          <cell r="K1764" t="str">
            <v>1278</v>
          </cell>
          <cell r="L1764" t="str">
            <v>MO-St Joseph - Atchison</v>
          </cell>
          <cell r="M1764" t="str">
            <v>MO</v>
          </cell>
          <cell r="N1764" t="str">
            <v>S4012</v>
          </cell>
          <cell r="O1764" t="str">
            <v>Journeyman Meterman Electric</v>
          </cell>
          <cell r="P1764" t="str">
            <v>13</v>
          </cell>
          <cell r="Q1764" t="str">
            <v>Nonexempt</v>
          </cell>
          <cell r="R1764" t="str">
            <v>1969-06-02</v>
          </cell>
          <cell r="S1764" t="str">
            <v/>
          </cell>
          <cell r="T1764" t="str">
            <v>1969-06-02</v>
          </cell>
        </row>
        <row r="1765">
          <cell r="A1765" t="str">
            <v>Neilsen,Michael C</v>
          </cell>
          <cell r="B1765" t="str">
            <v>008363</v>
          </cell>
          <cell r="C1765" t="str">
            <v>Full-Time</v>
          </cell>
          <cell r="D1765" t="str">
            <v>UCU</v>
          </cell>
          <cell r="E1765">
            <v>40</v>
          </cell>
          <cell r="F1765" t="str">
            <v>6358</v>
          </cell>
          <cell r="G1765" t="str">
            <v>IT Ops / Service Support</v>
          </cell>
          <cell r="H1765" t="str">
            <v>USU</v>
          </cell>
          <cell r="I1765" t="str">
            <v>IT</v>
          </cell>
          <cell r="J1765" t="str">
            <v>NETCO</v>
          </cell>
          <cell r="K1765" t="str">
            <v>1143</v>
          </cell>
          <cell r="L1765" t="str">
            <v>NE-Omaha-Capitol Ave</v>
          </cell>
          <cell r="M1765" t="str">
            <v>NE</v>
          </cell>
          <cell r="N1765" t="str">
            <v>2178</v>
          </cell>
          <cell r="O1765" t="str">
            <v>IT Support Svcs Lvl 2 Speciali</v>
          </cell>
          <cell r="P1765" t="str">
            <v>00</v>
          </cell>
          <cell r="Q1765" t="str">
            <v>Exempt</v>
          </cell>
          <cell r="R1765" t="str">
            <v>2001-04-23</v>
          </cell>
          <cell r="S1765" t="str">
            <v/>
          </cell>
          <cell r="T1765" t="str">
            <v>2001-04-23</v>
          </cell>
        </row>
        <row r="1766">
          <cell r="A1766" t="str">
            <v>Nelepovitz,Jean J</v>
          </cell>
          <cell r="B1766" t="str">
            <v>008319</v>
          </cell>
          <cell r="C1766" t="str">
            <v>Part-Time</v>
          </cell>
          <cell r="D1766" t="str">
            <v>UCU</v>
          </cell>
          <cell r="E1766">
            <v>20</v>
          </cell>
          <cell r="F1766" t="str">
            <v>5701</v>
          </cell>
          <cell r="G1766" t="str">
            <v>Cust Service Center-Lincoln</v>
          </cell>
          <cell r="H1766" t="str">
            <v>USU</v>
          </cell>
          <cell r="I1766" t="str">
            <v>CH</v>
          </cell>
          <cell r="J1766" t="str">
            <v>NETCO</v>
          </cell>
          <cell r="K1766" t="str">
            <v>1109</v>
          </cell>
          <cell r="L1766" t="str">
            <v>NE-Lincoln</v>
          </cell>
          <cell r="M1766" t="str">
            <v>NE</v>
          </cell>
          <cell r="N1766" t="str">
            <v>1629</v>
          </cell>
          <cell r="O1766" t="str">
            <v>Customer Serv Ctr Assoc (UN25)</v>
          </cell>
          <cell r="P1766" t="str">
            <v>25</v>
          </cell>
          <cell r="Q1766" t="str">
            <v>Nonexempt</v>
          </cell>
          <cell r="R1766" t="str">
            <v>2001-03-26</v>
          </cell>
          <cell r="S1766" t="str">
            <v/>
          </cell>
          <cell r="T1766" t="str">
            <v>2001-03-26</v>
          </cell>
        </row>
        <row r="1767">
          <cell r="A1767" t="str">
            <v>Nelson,Bernard L</v>
          </cell>
          <cell r="B1767" t="str">
            <v>002122</v>
          </cell>
          <cell r="C1767" t="str">
            <v>Full-Time</v>
          </cell>
          <cell r="D1767" t="str">
            <v>UCU</v>
          </cell>
          <cell r="E1767">
            <v>40</v>
          </cell>
          <cell r="F1767" t="str">
            <v>5772</v>
          </cell>
          <cell r="G1767" t="str">
            <v>NE South Region</v>
          </cell>
          <cell r="H1767" t="str">
            <v>USU</v>
          </cell>
          <cell r="I1767" t="str">
            <v>CS</v>
          </cell>
          <cell r="J1767" t="str">
            <v>PNNEG</v>
          </cell>
          <cell r="K1767" t="str">
            <v>1117</v>
          </cell>
          <cell r="L1767" t="str">
            <v>NE-Seward-Seward St</v>
          </cell>
          <cell r="M1767" t="str">
            <v>NE</v>
          </cell>
          <cell r="N1767" t="str">
            <v>1607</v>
          </cell>
          <cell r="O1767" t="str">
            <v>Spec C&amp;M Mech Tech (UN25)</v>
          </cell>
          <cell r="P1767" t="str">
            <v>25</v>
          </cell>
          <cell r="Q1767" t="str">
            <v>Nonexempt</v>
          </cell>
          <cell r="R1767" t="str">
            <v>1976-06-28</v>
          </cell>
          <cell r="S1767" t="str">
            <v/>
          </cell>
          <cell r="T1767" t="str">
            <v>1976-06-28</v>
          </cell>
        </row>
        <row r="1768">
          <cell r="A1768" t="str">
            <v>Nelson,Joshua J</v>
          </cell>
          <cell r="B1768" t="str">
            <v>010746</v>
          </cell>
          <cell r="C1768" t="str">
            <v>Full-Time</v>
          </cell>
          <cell r="D1768" t="str">
            <v>UCU</v>
          </cell>
          <cell r="E1768">
            <v>40</v>
          </cell>
          <cell r="F1768" t="str">
            <v>5732</v>
          </cell>
          <cell r="G1768" t="str">
            <v>Iowa Spencer</v>
          </cell>
          <cell r="H1768" t="str">
            <v>USU</v>
          </cell>
          <cell r="I1768" t="str">
            <v>CS</v>
          </cell>
          <cell r="J1768" t="str">
            <v>PNIAG</v>
          </cell>
          <cell r="K1768" t="str">
            <v>1024</v>
          </cell>
          <cell r="L1768" t="str">
            <v>IA-Spencer</v>
          </cell>
          <cell r="M1768" t="str">
            <v>IA</v>
          </cell>
          <cell r="N1768" t="str">
            <v>3107</v>
          </cell>
          <cell r="O1768" t="str">
            <v>Operations Technician (UN28)</v>
          </cell>
          <cell r="P1768" t="str">
            <v>28</v>
          </cell>
          <cell r="Q1768" t="str">
            <v>Nonexempt</v>
          </cell>
          <cell r="R1768" t="str">
            <v>2005-04-18</v>
          </cell>
          <cell r="S1768" t="str">
            <v/>
          </cell>
          <cell r="T1768" t="str">
            <v>2005-04-18</v>
          </cell>
        </row>
        <row r="1769">
          <cell r="A1769" t="str">
            <v>Nelson,Sheila A</v>
          </cell>
          <cell r="B1769" t="str">
            <v>003265</v>
          </cell>
          <cell r="C1769" t="str">
            <v>Full-Time</v>
          </cell>
          <cell r="D1769" t="str">
            <v>UCU</v>
          </cell>
          <cell r="E1769">
            <v>40</v>
          </cell>
          <cell r="F1769" t="str">
            <v>6370</v>
          </cell>
          <cell r="G1769" t="str">
            <v>Regulatory Administration</v>
          </cell>
          <cell r="H1769" t="str">
            <v>USU</v>
          </cell>
          <cell r="I1769" t="str">
            <v>SM</v>
          </cell>
          <cell r="J1769" t="str">
            <v>NETCO</v>
          </cell>
          <cell r="K1769" t="str">
            <v>1143</v>
          </cell>
          <cell r="L1769" t="str">
            <v>NE-Omaha-Capitol Ave</v>
          </cell>
          <cell r="M1769" t="str">
            <v>NE</v>
          </cell>
          <cell r="N1769" t="str">
            <v>1455</v>
          </cell>
          <cell r="O1769" t="str">
            <v>Business Process Coordinator</v>
          </cell>
          <cell r="P1769" t="str">
            <v>00</v>
          </cell>
          <cell r="Q1769" t="str">
            <v>Nonexempt</v>
          </cell>
          <cell r="R1769" t="str">
            <v>1991-05-15</v>
          </cell>
          <cell r="S1769" t="str">
            <v/>
          </cell>
          <cell r="T1769" t="str">
            <v>1991-05-15</v>
          </cell>
        </row>
        <row r="1770">
          <cell r="A1770" t="str">
            <v>Nelson,Timothy M</v>
          </cell>
          <cell r="B1770" t="str">
            <v>008042</v>
          </cell>
          <cell r="C1770" t="str">
            <v>Full-Time</v>
          </cell>
          <cell r="D1770" t="str">
            <v>UCU</v>
          </cell>
          <cell r="E1770">
            <v>40</v>
          </cell>
          <cell r="F1770" t="str">
            <v>1044</v>
          </cell>
          <cell r="G1770" t="str">
            <v>Resource_Planning</v>
          </cell>
          <cell r="H1770" t="str">
            <v>USU</v>
          </cell>
          <cell r="I1770" t="str">
            <v>ER</v>
          </cell>
          <cell r="J1770" t="str">
            <v>NETCO</v>
          </cell>
          <cell r="K1770" t="str">
            <v>1000</v>
          </cell>
          <cell r="L1770" t="str">
            <v>MO-Raytown</v>
          </cell>
          <cell r="M1770" t="str">
            <v>MO</v>
          </cell>
          <cell r="N1770" t="str">
            <v>3215</v>
          </cell>
          <cell r="O1770" t="str">
            <v>Sr Electric Systems Analyst</v>
          </cell>
          <cell r="P1770" t="str">
            <v>00</v>
          </cell>
          <cell r="Q1770" t="str">
            <v>Exempt</v>
          </cell>
          <cell r="R1770" t="str">
            <v>1994-11-07</v>
          </cell>
          <cell r="S1770" t="str">
            <v/>
          </cell>
          <cell r="T1770" t="str">
            <v>1994-11-07</v>
          </cell>
        </row>
        <row r="1771">
          <cell r="A1771" t="str">
            <v>Ness,Judith L</v>
          </cell>
          <cell r="B1771" t="str">
            <v>003489</v>
          </cell>
          <cell r="C1771" t="str">
            <v>Full-Time</v>
          </cell>
          <cell r="D1771" t="str">
            <v>UCU</v>
          </cell>
          <cell r="E1771">
            <v>40</v>
          </cell>
          <cell r="F1771" t="str">
            <v>6124</v>
          </cell>
          <cell r="G1771" t="str">
            <v>Community Relations MO</v>
          </cell>
          <cell r="H1771" t="str">
            <v>USU</v>
          </cell>
          <cell r="I1771" t="str">
            <v>CR</v>
          </cell>
          <cell r="J1771" t="str">
            <v>NETCO</v>
          </cell>
          <cell r="K1771" t="str">
            <v>1000</v>
          </cell>
          <cell r="L1771" t="str">
            <v>MO-Raytown</v>
          </cell>
          <cell r="M1771" t="str">
            <v>MO</v>
          </cell>
          <cell r="N1771" t="str">
            <v>3092</v>
          </cell>
          <cell r="O1771" t="str">
            <v>Sr Mgr External Affairs</v>
          </cell>
          <cell r="P1771" t="str">
            <v>00</v>
          </cell>
          <cell r="Q1771" t="str">
            <v>Exempt</v>
          </cell>
          <cell r="R1771" t="str">
            <v>1977-08-15</v>
          </cell>
          <cell r="S1771" t="str">
            <v/>
          </cell>
          <cell r="T1771" t="str">
            <v>1977-08-15</v>
          </cell>
        </row>
        <row r="1772">
          <cell r="A1772" t="str">
            <v>Nettik,Johnny R</v>
          </cell>
          <cell r="B1772" t="str">
            <v>000405</v>
          </cell>
          <cell r="C1772" t="str">
            <v>Full-Time</v>
          </cell>
          <cell r="D1772" t="str">
            <v>UCU</v>
          </cell>
          <cell r="E1772">
            <v>40</v>
          </cell>
          <cell r="F1772" t="str">
            <v>5307</v>
          </cell>
          <cell r="G1772" t="str">
            <v>Rocky Ford Network Ops</v>
          </cell>
          <cell r="H1772" t="str">
            <v>USU</v>
          </cell>
          <cell r="I1772" t="str">
            <v>OP</v>
          </cell>
          <cell r="J1772" t="str">
            <v>WPCOE</v>
          </cell>
          <cell r="K1772" t="str">
            <v>1012</v>
          </cell>
          <cell r="L1772" t="str">
            <v>CO-Rocky Ford</v>
          </cell>
          <cell r="M1772" t="str">
            <v>CO</v>
          </cell>
          <cell r="N1772" t="str">
            <v>1672</v>
          </cell>
          <cell r="O1772" t="str">
            <v>Line Serviceman (UN21)</v>
          </cell>
          <cell r="P1772" t="str">
            <v>21</v>
          </cell>
          <cell r="Q1772" t="str">
            <v>Nonexempt</v>
          </cell>
          <cell r="R1772" t="str">
            <v>1984-05-14</v>
          </cell>
          <cell r="S1772" t="str">
            <v/>
          </cell>
          <cell r="T1772" t="str">
            <v>1984-05-14</v>
          </cell>
        </row>
        <row r="1773">
          <cell r="A1773" t="str">
            <v>Netz,Ryan L</v>
          </cell>
          <cell r="B1773" t="str">
            <v>010945</v>
          </cell>
          <cell r="C1773" t="str">
            <v>Full-Time</v>
          </cell>
          <cell r="D1773" t="str">
            <v>UCU</v>
          </cell>
          <cell r="E1773">
            <v>40</v>
          </cell>
          <cell r="F1773" t="str">
            <v>5732</v>
          </cell>
          <cell r="G1773" t="str">
            <v>Iowa Spencer</v>
          </cell>
          <cell r="H1773" t="str">
            <v>USU</v>
          </cell>
          <cell r="I1773" t="str">
            <v>CS</v>
          </cell>
          <cell r="J1773" t="str">
            <v>PNIAG</v>
          </cell>
          <cell r="K1773" t="str">
            <v>1024</v>
          </cell>
          <cell r="L1773" t="str">
            <v>IA-Spencer</v>
          </cell>
          <cell r="M1773" t="str">
            <v>IA</v>
          </cell>
          <cell r="N1773" t="str">
            <v>3107</v>
          </cell>
          <cell r="O1773" t="str">
            <v>Operations Technician (UN28)</v>
          </cell>
          <cell r="P1773" t="str">
            <v>28</v>
          </cell>
          <cell r="Q1773" t="str">
            <v>Nonexempt</v>
          </cell>
          <cell r="R1773" t="str">
            <v>2005-12-05</v>
          </cell>
          <cell r="S1773" t="str">
            <v/>
          </cell>
          <cell r="T1773" t="str">
            <v>2005-12-05</v>
          </cell>
        </row>
        <row r="1774">
          <cell r="A1774" t="str">
            <v>Neuman,Dana R</v>
          </cell>
          <cell r="B1774" t="str">
            <v>001726</v>
          </cell>
          <cell r="C1774" t="str">
            <v>Full-Time</v>
          </cell>
          <cell r="D1774" t="str">
            <v>UCU</v>
          </cell>
          <cell r="E1774">
            <v>40</v>
          </cell>
          <cell r="F1774" t="str">
            <v>5701</v>
          </cell>
          <cell r="G1774" t="str">
            <v>Cust Service Center-Lincoln</v>
          </cell>
          <cell r="H1774" t="str">
            <v>USU</v>
          </cell>
          <cell r="I1774" t="str">
            <v>CH</v>
          </cell>
          <cell r="J1774" t="str">
            <v>NETCO</v>
          </cell>
          <cell r="K1774" t="str">
            <v>1109</v>
          </cell>
          <cell r="L1774" t="str">
            <v>NE-Lincoln</v>
          </cell>
          <cell r="M1774" t="str">
            <v>NE</v>
          </cell>
          <cell r="N1774" t="str">
            <v>1629</v>
          </cell>
          <cell r="O1774" t="str">
            <v>Customer Serv Ctr Assoc (UN25)</v>
          </cell>
          <cell r="P1774" t="str">
            <v>25</v>
          </cell>
          <cell r="Q1774" t="str">
            <v>Nonexempt</v>
          </cell>
          <cell r="R1774" t="str">
            <v>1983-08-08</v>
          </cell>
          <cell r="S1774" t="str">
            <v/>
          </cell>
          <cell r="T1774" t="str">
            <v>1983-08-08</v>
          </cell>
        </row>
        <row r="1775">
          <cell r="A1775" t="str">
            <v>Nevels,Tina D</v>
          </cell>
          <cell r="B1775" t="str">
            <v>001009</v>
          </cell>
          <cell r="C1775" t="str">
            <v>Full-Time</v>
          </cell>
          <cell r="D1775" t="str">
            <v>UCU</v>
          </cell>
          <cell r="E1775">
            <v>40</v>
          </cell>
          <cell r="F1775" t="str">
            <v>5899</v>
          </cell>
          <cell r="G1775" t="str">
            <v>Warrensburg CS</v>
          </cell>
          <cell r="H1775" t="str">
            <v>USU</v>
          </cell>
          <cell r="I1775" t="str">
            <v>CS</v>
          </cell>
          <cell r="J1775" t="str">
            <v>MPMOE</v>
          </cell>
          <cell r="K1775" t="str">
            <v>1097</v>
          </cell>
          <cell r="L1775" t="str">
            <v>MO-Warrensburg</v>
          </cell>
          <cell r="M1775" t="str">
            <v>MO</v>
          </cell>
          <cell r="N1775" t="str">
            <v>U201</v>
          </cell>
          <cell r="O1775" t="str">
            <v>Customer Serviceman</v>
          </cell>
          <cell r="P1775" t="str">
            <v>24</v>
          </cell>
          <cell r="Q1775" t="str">
            <v>Nonexempt</v>
          </cell>
          <cell r="R1775" t="str">
            <v>1979-04-23</v>
          </cell>
          <cell r="S1775" t="str">
            <v/>
          </cell>
          <cell r="T1775" t="str">
            <v>1979-04-23</v>
          </cell>
        </row>
        <row r="1776">
          <cell r="A1776" t="str">
            <v>Newman,Diana L</v>
          </cell>
          <cell r="B1776" t="str">
            <v>003110</v>
          </cell>
          <cell r="C1776" t="str">
            <v>Full-Time</v>
          </cell>
          <cell r="D1776" t="str">
            <v>UCU</v>
          </cell>
          <cell r="E1776">
            <v>40</v>
          </cell>
          <cell r="F1776" t="str">
            <v>4131</v>
          </cell>
          <cell r="G1776" t="str">
            <v>Records Management</v>
          </cell>
          <cell r="H1776" t="str">
            <v>ESF</v>
          </cell>
          <cell r="I1776" t="str">
            <v>GC</v>
          </cell>
          <cell r="J1776" t="str">
            <v>AQLCP</v>
          </cell>
          <cell r="K1776" t="str">
            <v>1082</v>
          </cell>
          <cell r="L1776" t="str">
            <v>MO-Kansas City-W Ninth</v>
          </cell>
          <cell r="M1776" t="str">
            <v>MO</v>
          </cell>
          <cell r="N1776" t="str">
            <v>3163</v>
          </cell>
          <cell r="O1776" t="str">
            <v>Corporate Records Officer</v>
          </cell>
          <cell r="P1776" t="str">
            <v>00</v>
          </cell>
          <cell r="Q1776" t="str">
            <v>Exempt</v>
          </cell>
          <cell r="R1776" t="str">
            <v>1997-11-24</v>
          </cell>
          <cell r="S1776" t="str">
            <v/>
          </cell>
          <cell r="T1776" t="str">
            <v>1997-11-24</v>
          </cell>
        </row>
        <row r="1777">
          <cell r="A1777" t="str">
            <v>Newman,Jeffrey D</v>
          </cell>
          <cell r="B1777" t="str">
            <v>003582</v>
          </cell>
          <cell r="C1777" t="str">
            <v>Full-Time</v>
          </cell>
          <cell r="D1777" t="str">
            <v>UCU</v>
          </cell>
          <cell r="E1777">
            <v>40</v>
          </cell>
          <cell r="F1777" t="str">
            <v>5019</v>
          </cell>
          <cell r="G1777" t="str">
            <v>Transmission Eng MPS-General</v>
          </cell>
          <cell r="H1777" t="str">
            <v>USU</v>
          </cell>
          <cell r="I1777" t="str">
            <v>ES</v>
          </cell>
          <cell r="J1777" t="str">
            <v>MPMOE</v>
          </cell>
          <cell r="K1777" t="str">
            <v>1000</v>
          </cell>
          <cell r="L1777" t="str">
            <v>MO-Raytown</v>
          </cell>
          <cell r="M1777" t="str">
            <v>MO</v>
          </cell>
          <cell r="N1777" t="str">
            <v>1924</v>
          </cell>
          <cell r="O1777" t="str">
            <v>Sr Engineer</v>
          </cell>
          <cell r="P1777" t="str">
            <v>00</v>
          </cell>
          <cell r="Q1777" t="str">
            <v>Exempt</v>
          </cell>
          <cell r="R1777" t="str">
            <v>1997-01-20</v>
          </cell>
          <cell r="S1777" t="str">
            <v/>
          </cell>
          <cell r="T1777" t="str">
            <v>1997-01-20</v>
          </cell>
        </row>
        <row r="1778">
          <cell r="A1778" t="str">
            <v>Newport,Michael C</v>
          </cell>
          <cell r="B1778" t="str">
            <v>000595</v>
          </cell>
          <cell r="C1778" t="str">
            <v>Full-Time</v>
          </cell>
          <cell r="D1778" t="str">
            <v>UCU</v>
          </cell>
          <cell r="E1778">
            <v>40</v>
          </cell>
          <cell r="F1778" t="str">
            <v>1015</v>
          </cell>
          <cell r="G1778" t="str">
            <v>Cimarron River Unit Steam</v>
          </cell>
          <cell r="H1778" t="str">
            <v>USU</v>
          </cell>
          <cell r="I1778" t="str">
            <v>PS</v>
          </cell>
          <cell r="J1778" t="str">
            <v>WPKSE</v>
          </cell>
          <cell r="K1778" t="str">
            <v>1027</v>
          </cell>
          <cell r="L1778" t="str">
            <v>KS-Liberal-PanhandleEastern Rd</v>
          </cell>
          <cell r="M1778" t="str">
            <v>KS</v>
          </cell>
          <cell r="N1778" t="str">
            <v>1803</v>
          </cell>
          <cell r="O1778" t="str">
            <v>Asst Plant Mgr</v>
          </cell>
          <cell r="P1778" t="str">
            <v>00</v>
          </cell>
          <cell r="Q1778" t="str">
            <v>Exempt</v>
          </cell>
          <cell r="R1778" t="str">
            <v>1993-01-18</v>
          </cell>
          <cell r="S1778" t="str">
            <v/>
          </cell>
          <cell r="T1778" t="str">
            <v>1993-01-18</v>
          </cell>
        </row>
        <row r="1779">
          <cell r="A1779" t="str">
            <v>Ngov,Kong</v>
          </cell>
          <cell r="B1779" t="str">
            <v>002300</v>
          </cell>
          <cell r="C1779" t="str">
            <v>Full-Time</v>
          </cell>
          <cell r="D1779" t="str">
            <v>UCU</v>
          </cell>
          <cell r="E1779">
            <v>40</v>
          </cell>
          <cell r="F1779" t="str">
            <v>5832</v>
          </cell>
          <cell r="G1779" t="str">
            <v>Rochester</v>
          </cell>
          <cell r="H1779" t="str">
            <v>USU</v>
          </cell>
          <cell r="I1779" t="str">
            <v>CS</v>
          </cell>
          <cell r="J1779" t="str">
            <v>PNMNG</v>
          </cell>
          <cell r="K1779" t="str">
            <v>1068</v>
          </cell>
          <cell r="L1779" t="str">
            <v>MN-Rochester</v>
          </cell>
          <cell r="M1779" t="str">
            <v>MN</v>
          </cell>
          <cell r="N1779" t="str">
            <v>1138</v>
          </cell>
          <cell r="O1779" t="str">
            <v>Appliance Repair Technician</v>
          </cell>
          <cell r="P1779" t="str">
            <v>00</v>
          </cell>
          <cell r="Q1779" t="str">
            <v>Nonexempt</v>
          </cell>
          <cell r="R1779" t="str">
            <v>1994-04-01</v>
          </cell>
          <cell r="S1779" t="str">
            <v/>
          </cell>
          <cell r="T1779" t="str">
            <v>1994-04-01</v>
          </cell>
        </row>
        <row r="1780">
          <cell r="A1780" t="str">
            <v>Nible,Brian L</v>
          </cell>
          <cell r="B1780" t="str">
            <v>000412</v>
          </cell>
          <cell r="C1780" t="str">
            <v>Full-Time</v>
          </cell>
          <cell r="D1780" t="str">
            <v>UCU</v>
          </cell>
          <cell r="E1780">
            <v>40</v>
          </cell>
          <cell r="F1780" t="str">
            <v>5306</v>
          </cell>
          <cell r="G1780" t="str">
            <v>Canon City Elec Network Ops</v>
          </cell>
          <cell r="H1780" t="str">
            <v>USU</v>
          </cell>
          <cell r="I1780" t="str">
            <v>OP</v>
          </cell>
          <cell r="J1780" t="str">
            <v>WPCOE</v>
          </cell>
          <cell r="K1780" t="str">
            <v>1004</v>
          </cell>
          <cell r="L1780" t="str">
            <v>CO-Canon City-Utility Dr</v>
          </cell>
          <cell r="M1780" t="str">
            <v>CO</v>
          </cell>
          <cell r="N1780" t="str">
            <v>1672</v>
          </cell>
          <cell r="O1780" t="str">
            <v>Line Serviceman (UN21)</v>
          </cell>
          <cell r="P1780" t="str">
            <v>21</v>
          </cell>
          <cell r="Q1780" t="str">
            <v>Nonexempt</v>
          </cell>
          <cell r="R1780" t="str">
            <v>1985-04-29</v>
          </cell>
          <cell r="S1780" t="str">
            <v/>
          </cell>
          <cell r="T1780" t="str">
            <v>1985-04-29</v>
          </cell>
        </row>
        <row r="1781">
          <cell r="A1781" t="str">
            <v>Nichols,Julie A</v>
          </cell>
          <cell r="B1781" t="str">
            <v>004521</v>
          </cell>
          <cell r="C1781" t="str">
            <v>Full-Time</v>
          </cell>
          <cell r="D1781" t="str">
            <v>UCU</v>
          </cell>
          <cell r="E1781">
            <v>40</v>
          </cell>
          <cell r="F1781" t="str">
            <v>5716</v>
          </cell>
          <cell r="G1781" t="str">
            <v>Field Resources Center-Raytown</v>
          </cell>
          <cell r="H1781" t="str">
            <v>USU</v>
          </cell>
          <cell r="I1781" t="str">
            <v>FR</v>
          </cell>
          <cell r="J1781" t="str">
            <v>NETCO</v>
          </cell>
          <cell r="K1781" t="str">
            <v>1000</v>
          </cell>
          <cell r="L1781" t="str">
            <v>MO-Raytown</v>
          </cell>
          <cell r="M1781" t="str">
            <v>MO</v>
          </cell>
          <cell r="N1781" t="str">
            <v>2954</v>
          </cell>
          <cell r="O1781" t="str">
            <v>Lead Field Resource Planner</v>
          </cell>
          <cell r="P1781" t="str">
            <v>00</v>
          </cell>
          <cell r="Q1781" t="str">
            <v>Exempt</v>
          </cell>
          <cell r="R1781" t="str">
            <v>1999-03-09</v>
          </cell>
          <cell r="S1781" t="str">
            <v/>
          </cell>
          <cell r="T1781" t="str">
            <v>1999-03-09</v>
          </cell>
        </row>
        <row r="1782">
          <cell r="A1782" t="str">
            <v>Nicholson,Michael E</v>
          </cell>
          <cell r="B1782" t="str">
            <v>007745</v>
          </cell>
          <cell r="C1782" t="str">
            <v>Full-Time</v>
          </cell>
          <cell r="D1782" t="str">
            <v>UCU</v>
          </cell>
          <cell r="E1782">
            <v>40</v>
          </cell>
          <cell r="F1782" t="str">
            <v>1004</v>
          </cell>
          <cell r="G1782" t="str">
            <v>Greenwood - General</v>
          </cell>
          <cell r="H1782" t="str">
            <v>USU</v>
          </cell>
          <cell r="I1782" t="str">
            <v>PS</v>
          </cell>
          <cell r="J1782" t="str">
            <v>MPMOE</v>
          </cell>
          <cell r="K1782" t="str">
            <v>1079</v>
          </cell>
          <cell r="L1782" t="str">
            <v>MO-Greenwood</v>
          </cell>
          <cell r="M1782" t="str">
            <v>MO</v>
          </cell>
          <cell r="N1782" t="str">
            <v>U3073</v>
          </cell>
          <cell r="O1782" t="str">
            <v>Spec Comb Turbine Tech Oper</v>
          </cell>
          <cell r="P1782" t="str">
            <v>24</v>
          </cell>
          <cell r="Q1782" t="str">
            <v>Nonexempt</v>
          </cell>
          <cell r="R1782" t="str">
            <v>2000-11-13</v>
          </cell>
          <cell r="S1782" t="str">
            <v/>
          </cell>
          <cell r="T1782" t="str">
            <v>2000-11-13</v>
          </cell>
        </row>
        <row r="1783">
          <cell r="A1783" t="str">
            <v>Nickel,Annalee</v>
          </cell>
          <cell r="B1783" t="str">
            <v>001777</v>
          </cell>
          <cell r="C1783" t="str">
            <v>Full-Time</v>
          </cell>
          <cell r="D1783" t="str">
            <v>UCU</v>
          </cell>
          <cell r="E1783">
            <v>40</v>
          </cell>
          <cell r="F1783" t="str">
            <v>5701</v>
          </cell>
          <cell r="G1783" t="str">
            <v>Cust Service Center-Lincoln</v>
          </cell>
          <cell r="H1783" t="str">
            <v>USU</v>
          </cell>
          <cell r="I1783" t="str">
            <v>CH</v>
          </cell>
          <cell r="J1783" t="str">
            <v>NETCO</v>
          </cell>
          <cell r="K1783" t="str">
            <v>1109</v>
          </cell>
          <cell r="L1783" t="str">
            <v>NE-Lincoln</v>
          </cell>
          <cell r="M1783" t="str">
            <v>NE</v>
          </cell>
          <cell r="N1783" t="str">
            <v>3135</v>
          </cell>
          <cell r="O1783" t="str">
            <v>Mgr Call Center</v>
          </cell>
          <cell r="P1783" t="str">
            <v>00</v>
          </cell>
          <cell r="Q1783" t="str">
            <v>Exempt</v>
          </cell>
          <cell r="R1783" t="str">
            <v>1973-03-12</v>
          </cell>
          <cell r="S1783" t="str">
            <v/>
          </cell>
          <cell r="T1783" t="str">
            <v>1973-03-12</v>
          </cell>
        </row>
        <row r="1784">
          <cell r="A1784" t="str">
            <v>Nickell,Don A</v>
          </cell>
          <cell r="B1784" t="str">
            <v>001693</v>
          </cell>
          <cell r="C1784" t="str">
            <v>Full-Time</v>
          </cell>
          <cell r="D1784" t="str">
            <v>UCU</v>
          </cell>
          <cell r="E1784">
            <v>40</v>
          </cell>
          <cell r="F1784" t="str">
            <v>5384</v>
          </cell>
          <cell r="G1784" t="str">
            <v>Wichita Gas Field Svcs</v>
          </cell>
          <cell r="H1784" t="str">
            <v>USU</v>
          </cell>
          <cell r="I1784" t="str">
            <v>OP</v>
          </cell>
          <cell r="J1784" t="str">
            <v>PNKSG</v>
          </cell>
          <cell r="K1784" t="str">
            <v>1048</v>
          </cell>
          <cell r="L1784" t="str">
            <v>KS-Wichita-S Hoover</v>
          </cell>
          <cell r="M1784" t="str">
            <v>KS</v>
          </cell>
          <cell r="N1784" t="str">
            <v>1529</v>
          </cell>
          <cell r="O1784" t="str">
            <v>Utility Service Technician</v>
          </cell>
          <cell r="P1784" t="str">
            <v>00</v>
          </cell>
          <cell r="Q1784" t="str">
            <v>Nonexempt</v>
          </cell>
          <cell r="R1784" t="str">
            <v>1974-06-17</v>
          </cell>
          <cell r="S1784" t="str">
            <v/>
          </cell>
          <cell r="T1784" t="str">
            <v>1974-06-17</v>
          </cell>
        </row>
        <row r="1785">
          <cell r="A1785" t="str">
            <v>Nickell,Katherine A</v>
          </cell>
          <cell r="B1785" t="str">
            <v>001500</v>
          </cell>
          <cell r="C1785" t="str">
            <v>Full-Time</v>
          </cell>
          <cell r="D1785" t="str">
            <v>UCU</v>
          </cell>
          <cell r="E1785">
            <v>40</v>
          </cell>
          <cell r="F1785" t="str">
            <v>5384</v>
          </cell>
          <cell r="G1785" t="str">
            <v>Wichita Gas Field Svcs</v>
          </cell>
          <cell r="H1785" t="str">
            <v>USU</v>
          </cell>
          <cell r="I1785" t="str">
            <v>OP</v>
          </cell>
          <cell r="J1785" t="str">
            <v>PNKSG</v>
          </cell>
          <cell r="K1785" t="str">
            <v>1137</v>
          </cell>
          <cell r="L1785" t="str">
            <v>KS-Wichita-W Harry</v>
          </cell>
          <cell r="M1785" t="str">
            <v>KS</v>
          </cell>
          <cell r="N1785" t="str">
            <v>1134</v>
          </cell>
          <cell r="O1785" t="str">
            <v>Admin Asst</v>
          </cell>
          <cell r="P1785" t="str">
            <v>00</v>
          </cell>
          <cell r="Q1785" t="str">
            <v>Nonexempt</v>
          </cell>
          <cell r="R1785" t="str">
            <v>1987-08-10</v>
          </cell>
          <cell r="S1785" t="str">
            <v/>
          </cell>
          <cell r="T1785" t="str">
            <v>1987-08-10</v>
          </cell>
        </row>
        <row r="1786">
          <cell r="A1786" t="str">
            <v>Nickerson,Paul D</v>
          </cell>
          <cell r="B1786" t="str">
            <v>007906</v>
          </cell>
          <cell r="C1786" t="str">
            <v>Full-Time</v>
          </cell>
          <cell r="D1786" t="str">
            <v>UCU</v>
          </cell>
          <cell r="E1786">
            <v>40</v>
          </cell>
          <cell r="F1786" t="str">
            <v>5356</v>
          </cell>
          <cell r="G1786" t="str">
            <v>Maryville/Mound City El NetOps</v>
          </cell>
          <cell r="H1786" t="str">
            <v>USU</v>
          </cell>
          <cell r="I1786" t="str">
            <v>OP</v>
          </cell>
          <cell r="J1786" t="str">
            <v>SJMOE</v>
          </cell>
          <cell r="K1786" t="str">
            <v>1280</v>
          </cell>
          <cell r="L1786" t="str">
            <v>MO-Maryville</v>
          </cell>
          <cell r="M1786" t="str">
            <v>MO</v>
          </cell>
          <cell r="N1786" t="str">
            <v>S1003</v>
          </cell>
          <cell r="O1786" t="str">
            <v>Lineman Foreman</v>
          </cell>
          <cell r="P1786" t="str">
            <v>13</v>
          </cell>
          <cell r="Q1786" t="str">
            <v>Nonexempt</v>
          </cell>
          <cell r="R1786" t="str">
            <v>1970-06-08</v>
          </cell>
          <cell r="S1786" t="str">
            <v/>
          </cell>
          <cell r="T1786" t="str">
            <v>1970-06-08</v>
          </cell>
        </row>
        <row r="1787">
          <cell r="A1787" t="str">
            <v>Nickolite,Roland J</v>
          </cell>
          <cell r="B1787" t="str">
            <v>002228</v>
          </cell>
          <cell r="C1787" t="str">
            <v>Full-Time</v>
          </cell>
          <cell r="D1787" t="str">
            <v>UCU</v>
          </cell>
          <cell r="E1787">
            <v>40</v>
          </cell>
          <cell r="F1787" t="str">
            <v>5775</v>
          </cell>
          <cell r="G1787" t="str">
            <v>NE North Region</v>
          </cell>
          <cell r="H1787" t="str">
            <v>USU</v>
          </cell>
          <cell r="I1787" t="str">
            <v>CS</v>
          </cell>
          <cell r="J1787" t="str">
            <v>PNNEG</v>
          </cell>
          <cell r="K1787" t="str">
            <v>1105</v>
          </cell>
          <cell r="L1787" t="str">
            <v>NE-Columbus-23rd St</v>
          </cell>
          <cell r="M1787" t="str">
            <v>NE</v>
          </cell>
          <cell r="N1787" t="str">
            <v>2153</v>
          </cell>
          <cell r="O1787" t="str">
            <v>Lead Appliance Repair Tech</v>
          </cell>
          <cell r="P1787" t="str">
            <v>00</v>
          </cell>
          <cell r="Q1787" t="str">
            <v>Nonexempt</v>
          </cell>
          <cell r="R1787" t="str">
            <v>1990-02-22</v>
          </cell>
          <cell r="S1787" t="str">
            <v/>
          </cell>
          <cell r="T1787" t="str">
            <v>1990-02-22</v>
          </cell>
        </row>
        <row r="1788">
          <cell r="A1788" t="str">
            <v>Niehaus,John J</v>
          </cell>
          <cell r="B1788" t="str">
            <v>010056</v>
          </cell>
          <cell r="C1788" t="str">
            <v>Full-Time</v>
          </cell>
          <cell r="D1788" t="str">
            <v>UCU</v>
          </cell>
          <cell r="E1788">
            <v>40</v>
          </cell>
          <cell r="F1788" t="str">
            <v>6327</v>
          </cell>
          <cell r="G1788" t="str">
            <v>HR Networks</v>
          </cell>
          <cell r="H1788" t="str">
            <v>USU</v>
          </cell>
          <cell r="I1788" t="str">
            <v>HR</v>
          </cell>
          <cell r="J1788" t="str">
            <v>NETCO</v>
          </cell>
          <cell r="K1788" t="str">
            <v>1069</v>
          </cell>
          <cell r="L1788" t="str">
            <v>MN-Rosemount</v>
          </cell>
          <cell r="M1788" t="str">
            <v>MN</v>
          </cell>
          <cell r="N1788" t="str">
            <v>2767</v>
          </cell>
          <cell r="O1788" t="str">
            <v>Human Resources Mgr</v>
          </cell>
          <cell r="P1788" t="str">
            <v>00</v>
          </cell>
          <cell r="Q1788" t="str">
            <v>Exempt</v>
          </cell>
          <cell r="R1788" t="str">
            <v>2003-05-05</v>
          </cell>
          <cell r="S1788" t="str">
            <v/>
          </cell>
          <cell r="T1788" t="str">
            <v>2003-05-05</v>
          </cell>
        </row>
        <row r="1789">
          <cell r="A1789" t="str">
            <v>Nielsen,Debra S</v>
          </cell>
          <cell r="B1789" t="str">
            <v>003634</v>
          </cell>
          <cell r="C1789" t="str">
            <v>Full-Time</v>
          </cell>
          <cell r="D1789" t="str">
            <v>UCU</v>
          </cell>
          <cell r="E1789">
            <v>40</v>
          </cell>
          <cell r="F1789" t="str">
            <v>1004</v>
          </cell>
          <cell r="G1789" t="str">
            <v>Greenwood - General</v>
          </cell>
          <cell r="H1789" t="str">
            <v>USU</v>
          </cell>
          <cell r="I1789" t="str">
            <v>PS</v>
          </cell>
          <cell r="J1789" t="str">
            <v>MPMOE</v>
          </cell>
          <cell r="K1789" t="str">
            <v>1079</v>
          </cell>
          <cell r="L1789" t="str">
            <v>MO-Greenwood</v>
          </cell>
          <cell r="M1789" t="str">
            <v>MO</v>
          </cell>
          <cell r="N1789" t="str">
            <v>1790</v>
          </cell>
          <cell r="O1789" t="str">
            <v>Gas Turbine Administrator</v>
          </cell>
          <cell r="P1789" t="str">
            <v>00</v>
          </cell>
          <cell r="Q1789" t="str">
            <v>Exempt</v>
          </cell>
          <cell r="R1789" t="str">
            <v>1973-06-11</v>
          </cell>
          <cell r="S1789" t="str">
            <v/>
          </cell>
          <cell r="T1789" t="str">
            <v>1973-06-11</v>
          </cell>
        </row>
        <row r="1790">
          <cell r="A1790" t="str">
            <v>Nieman,James A</v>
          </cell>
          <cell r="B1790" t="str">
            <v>001787</v>
          </cell>
          <cell r="C1790" t="str">
            <v>Full-Time</v>
          </cell>
          <cell r="D1790" t="str">
            <v>UCU</v>
          </cell>
          <cell r="E1790">
            <v>40</v>
          </cell>
          <cell r="F1790" t="str">
            <v>5827</v>
          </cell>
          <cell r="G1790" t="str">
            <v>Fairmont</v>
          </cell>
          <cell r="H1790" t="str">
            <v>USU</v>
          </cell>
          <cell r="I1790" t="str">
            <v>CS</v>
          </cell>
          <cell r="J1790" t="str">
            <v>PNMNG</v>
          </cell>
          <cell r="K1790" t="str">
            <v>1073</v>
          </cell>
          <cell r="L1790" t="str">
            <v>MN-Worthington</v>
          </cell>
          <cell r="M1790" t="str">
            <v>MN</v>
          </cell>
          <cell r="N1790" t="str">
            <v>3087</v>
          </cell>
          <cell r="O1790" t="str">
            <v>Operations Supv Field</v>
          </cell>
          <cell r="P1790" t="str">
            <v>00</v>
          </cell>
          <cell r="Q1790" t="str">
            <v>Exempt</v>
          </cell>
          <cell r="R1790" t="str">
            <v>1972-09-25</v>
          </cell>
          <cell r="S1790" t="str">
            <v/>
          </cell>
          <cell r="T1790" t="str">
            <v>1972-09-25</v>
          </cell>
        </row>
        <row r="1791">
          <cell r="A1791" t="str">
            <v>Niepmann,Aaron E</v>
          </cell>
          <cell r="B1791" t="str">
            <v>010809</v>
          </cell>
          <cell r="C1791" t="str">
            <v>Full-Time</v>
          </cell>
          <cell r="D1791" t="str">
            <v>UCU</v>
          </cell>
          <cell r="E1791">
            <v>40</v>
          </cell>
          <cell r="F1791" t="str">
            <v>5340</v>
          </cell>
          <cell r="G1791" t="str">
            <v>Liberty Elec Network Ops</v>
          </cell>
          <cell r="H1791" t="str">
            <v>USU</v>
          </cell>
          <cell r="I1791" t="str">
            <v>OP</v>
          </cell>
          <cell r="J1791" t="str">
            <v>MPMOE</v>
          </cell>
          <cell r="K1791" t="str">
            <v>1084</v>
          </cell>
          <cell r="L1791" t="str">
            <v>MO-Liberty</v>
          </cell>
          <cell r="M1791" t="str">
            <v>MO</v>
          </cell>
          <cell r="N1791" t="str">
            <v>U2104</v>
          </cell>
          <cell r="O1791" t="str">
            <v>Appren Lineman 4th 6mo</v>
          </cell>
          <cell r="P1791" t="str">
            <v>24</v>
          </cell>
          <cell r="Q1791" t="str">
            <v>Nonexempt</v>
          </cell>
          <cell r="R1791" t="str">
            <v>2005-06-27</v>
          </cell>
          <cell r="S1791" t="str">
            <v/>
          </cell>
          <cell r="T1791" t="str">
            <v>2005-06-27</v>
          </cell>
        </row>
        <row r="1792">
          <cell r="A1792" t="str">
            <v>Nisley,Kirk A</v>
          </cell>
          <cell r="B1792" t="str">
            <v>001882</v>
          </cell>
          <cell r="C1792" t="str">
            <v>Full-Time</v>
          </cell>
          <cell r="D1792" t="str">
            <v>UCU</v>
          </cell>
          <cell r="E1792">
            <v>40</v>
          </cell>
          <cell r="F1792" t="str">
            <v>5771</v>
          </cell>
          <cell r="G1792" t="str">
            <v>NE Lincoln Region</v>
          </cell>
          <cell r="H1792" t="str">
            <v>USU</v>
          </cell>
          <cell r="I1792" t="str">
            <v>CS</v>
          </cell>
          <cell r="J1792" t="str">
            <v>PNNEG</v>
          </cell>
          <cell r="K1792" t="str">
            <v>1109</v>
          </cell>
          <cell r="L1792" t="str">
            <v>NE-Lincoln</v>
          </cell>
          <cell r="M1792" t="str">
            <v>NE</v>
          </cell>
          <cell r="N1792" t="str">
            <v>1607</v>
          </cell>
          <cell r="O1792" t="str">
            <v>Spec C&amp;M Mech Tech (UN25)</v>
          </cell>
          <cell r="P1792" t="str">
            <v>25</v>
          </cell>
          <cell r="Q1792" t="str">
            <v>Nonexempt</v>
          </cell>
          <cell r="R1792" t="str">
            <v>1972-06-19</v>
          </cell>
          <cell r="S1792" t="str">
            <v/>
          </cell>
          <cell r="T1792" t="str">
            <v>1972-06-19</v>
          </cell>
        </row>
        <row r="1793">
          <cell r="A1793" t="str">
            <v>Nix,Rene A</v>
          </cell>
          <cell r="B1793" t="str">
            <v>003077</v>
          </cell>
          <cell r="C1793" t="str">
            <v>Full-Time</v>
          </cell>
          <cell r="D1793" t="str">
            <v>UCU</v>
          </cell>
          <cell r="E1793">
            <v>40</v>
          </cell>
          <cell r="F1793" t="str">
            <v>5041</v>
          </cell>
          <cell r="G1793" t="str">
            <v>MPS Telecom</v>
          </cell>
          <cell r="H1793" t="str">
            <v>USU</v>
          </cell>
          <cell r="I1793" t="str">
            <v>TS</v>
          </cell>
          <cell r="J1793" t="str">
            <v>MPMOE</v>
          </cell>
          <cell r="K1793" t="str">
            <v>1141</v>
          </cell>
          <cell r="L1793" t="str">
            <v>MO-Lee's Summit-NW Missouri Rd</v>
          </cell>
          <cell r="M1793" t="str">
            <v>MO</v>
          </cell>
          <cell r="N1793" t="str">
            <v>3184</v>
          </cell>
          <cell r="O1793" t="str">
            <v>Telecommunication Ops Supv</v>
          </cell>
          <cell r="P1793" t="str">
            <v>00</v>
          </cell>
          <cell r="Q1793" t="str">
            <v>Exempt</v>
          </cell>
          <cell r="R1793" t="str">
            <v>1983-03-28</v>
          </cell>
          <cell r="S1793" t="str">
            <v/>
          </cell>
          <cell r="T1793" t="str">
            <v>1983-03-28</v>
          </cell>
        </row>
        <row r="1794">
          <cell r="A1794" t="str">
            <v>Nix,Ricky L</v>
          </cell>
          <cell r="B1794" t="str">
            <v>006020</v>
          </cell>
          <cell r="C1794" t="str">
            <v>Full-Time</v>
          </cell>
          <cell r="D1794" t="str">
            <v>UCU</v>
          </cell>
          <cell r="E1794">
            <v>40</v>
          </cell>
          <cell r="F1794" t="str">
            <v>1015</v>
          </cell>
          <cell r="G1794" t="str">
            <v>Cimarron River Unit Steam</v>
          </cell>
          <cell r="H1794" t="str">
            <v>USU</v>
          </cell>
          <cell r="I1794" t="str">
            <v>PS</v>
          </cell>
          <cell r="J1794" t="str">
            <v>WPKSE</v>
          </cell>
          <cell r="K1794" t="str">
            <v>1027</v>
          </cell>
          <cell r="L1794" t="str">
            <v>KS-Liberal-PanhandleEastern Rd</v>
          </cell>
          <cell r="M1794" t="str">
            <v>KS</v>
          </cell>
          <cell r="N1794" t="str">
            <v>2502</v>
          </cell>
          <cell r="O1794" t="str">
            <v>Engineer II</v>
          </cell>
          <cell r="P1794" t="str">
            <v>00</v>
          </cell>
          <cell r="Q1794" t="str">
            <v>Exempt</v>
          </cell>
          <cell r="R1794" t="str">
            <v>2000-06-05</v>
          </cell>
          <cell r="S1794" t="str">
            <v/>
          </cell>
          <cell r="T1794" t="str">
            <v>2000-06-05</v>
          </cell>
        </row>
        <row r="1795">
          <cell r="A1795" t="str">
            <v>Noblet,Kevin T</v>
          </cell>
          <cell r="B1795" t="str">
            <v>003841</v>
          </cell>
          <cell r="C1795" t="str">
            <v>Full-Time</v>
          </cell>
          <cell r="D1795" t="str">
            <v>UCU</v>
          </cell>
          <cell r="E1795">
            <v>40</v>
          </cell>
          <cell r="F1795" t="str">
            <v>1043</v>
          </cell>
          <cell r="G1795" t="str">
            <v>VP_Energy_RES</v>
          </cell>
          <cell r="H1795" t="str">
            <v>USU</v>
          </cell>
          <cell r="I1795" t="str">
            <v>ER</v>
          </cell>
          <cell r="J1795" t="str">
            <v>NETCO</v>
          </cell>
          <cell r="K1795" t="str">
            <v>1000</v>
          </cell>
          <cell r="L1795" t="str">
            <v>MO-Raytown</v>
          </cell>
          <cell r="M1795" t="str">
            <v>MO</v>
          </cell>
          <cell r="N1795" t="str">
            <v>3042</v>
          </cell>
          <cell r="O1795" t="str">
            <v>VP Energy Resources</v>
          </cell>
          <cell r="P1795" t="str">
            <v>00</v>
          </cell>
          <cell r="Q1795" t="str">
            <v>Exempt</v>
          </cell>
          <cell r="R1795" t="str">
            <v>1997-09-08</v>
          </cell>
          <cell r="S1795" t="str">
            <v/>
          </cell>
          <cell r="T1795" t="str">
            <v>1997-09-08</v>
          </cell>
        </row>
        <row r="1796">
          <cell r="A1796" t="str">
            <v>Nohavec,Duane L</v>
          </cell>
          <cell r="B1796" t="str">
            <v>001757</v>
          </cell>
          <cell r="C1796" t="str">
            <v>Full-Time</v>
          </cell>
          <cell r="D1796" t="str">
            <v>UCU</v>
          </cell>
          <cell r="E1796">
            <v>40</v>
          </cell>
          <cell r="F1796" t="str">
            <v>5560</v>
          </cell>
          <cell r="G1796" t="str">
            <v>Materials Mgmt-NE</v>
          </cell>
          <cell r="H1796" t="str">
            <v>USU</v>
          </cell>
          <cell r="I1796" t="str">
            <v>MM</v>
          </cell>
          <cell r="J1796" t="str">
            <v>PNNEG</v>
          </cell>
          <cell r="K1796" t="str">
            <v>1109</v>
          </cell>
          <cell r="L1796" t="str">
            <v>NE-Lincoln</v>
          </cell>
          <cell r="M1796" t="str">
            <v>NE</v>
          </cell>
          <cell r="N1796" t="str">
            <v>1633</v>
          </cell>
          <cell r="O1796" t="str">
            <v>Spec Storekeeper (UN25)</v>
          </cell>
          <cell r="P1796" t="str">
            <v>25</v>
          </cell>
          <cell r="Q1796" t="str">
            <v>Nonexempt</v>
          </cell>
          <cell r="R1796" t="str">
            <v>1972-09-11</v>
          </cell>
          <cell r="S1796" t="str">
            <v/>
          </cell>
          <cell r="T1796" t="str">
            <v>1972-09-11</v>
          </cell>
        </row>
        <row r="1797">
          <cell r="A1797" t="str">
            <v>Nold,Bryan D</v>
          </cell>
          <cell r="B1797" t="str">
            <v>007907</v>
          </cell>
          <cell r="C1797" t="str">
            <v>Full-Time</v>
          </cell>
          <cell r="D1797" t="str">
            <v>UCU</v>
          </cell>
          <cell r="E1797">
            <v>40</v>
          </cell>
          <cell r="F1797" t="str">
            <v>1060</v>
          </cell>
          <cell r="G1797" t="str">
            <v>Lake Road Common</v>
          </cell>
          <cell r="H1797" t="str">
            <v>USU</v>
          </cell>
          <cell r="I1797" t="str">
            <v>PS</v>
          </cell>
          <cell r="J1797" t="str">
            <v>SJMOE</v>
          </cell>
          <cell r="K1797" t="str">
            <v>1279</v>
          </cell>
          <cell r="L1797" t="str">
            <v>MO-St Joseph - Lake Road</v>
          </cell>
          <cell r="M1797" t="str">
            <v>MO</v>
          </cell>
          <cell r="N1797" t="str">
            <v>S0055</v>
          </cell>
          <cell r="O1797" t="str">
            <v>Operator</v>
          </cell>
          <cell r="P1797" t="str">
            <v>13</v>
          </cell>
          <cell r="Q1797" t="str">
            <v>Nonexempt</v>
          </cell>
          <cell r="R1797" t="str">
            <v>1997-03-10</v>
          </cell>
          <cell r="S1797" t="str">
            <v/>
          </cell>
          <cell r="T1797" t="str">
            <v>1997-03-10</v>
          </cell>
        </row>
        <row r="1798">
          <cell r="A1798" t="str">
            <v>Nordell,Donald J</v>
          </cell>
          <cell r="B1798" t="str">
            <v>002267</v>
          </cell>
          <cell r="C1798" t="str">
            <v>Full-Time</v>
          </cell>
          <cell r="D1798" t="str">
            <v>UCU</v>
          </cell>
          <cell r="E1798">
            <v>40</v>
          </cell>
          <cell r="F1798" t="str">
            <v>5771</v>
          </cell>
          <cell r="G1798" t="str">
            <v>NE Lincoln Region</v>
          </cell>
          <cell r="H1798" t="str">
            <v>USU</v>
          </cell>
          <cell r="I1798" t="str">
            <v>CS</v>
          </cell>
          <cell r="J1798" t="str">
            <v>PNNEG</v>
          </cell>
          <cell r="K1798" t="str">
            <v>1109</v>
          </cell>
          <cell r="L1798" t="str">
            <v>NE-Lincoln</v>
          </cell>
          <cell r="M1798" t="str">
            <v>NE</v>
          </cell>
          <cell r="N1798" t="str">
            <v>3086</v>
          </cell>
          <cell r="O1798" t="str">
            <v>Operations Mgr</v>
          </cell>
          <cell r="P1798" t="str">
            <v>00</v>
          </cell>
          <cell r="Q1798" t="str">
            <v>Exempt</v>
          </cell>
          <cell r="R1798" t="str">
            <v>1980-05-19</v>
          </cell>
          <cell r="S1798" t="str">
            <v/>
          </cell>
          <cell r="T1798" t="str">
            <v>1981-01-16</v>
          </cell>
        </row>
        <row r="1799">
          <cell r="A1799" t="str">
            <v>Nordike,Mark E</v>
          </cell>
          <cell r="B1799" t="str">
            <v>009496</v>
          </cell>
          <cell r="C1799" t="str">
            <v>Full-Time</v>
          </cell>
          <cell r="D1799" t="str">
            <v>UCU</v>
          </cell>
          <cell r="E1799">
            <v>40</v>
          </cell>
          <cell r="F1799" t="str">
            <v>6358</v>
          </cell>
          <cell r="G1799" t="str">
            <v>IT Ops / Service Support</v>
          </cell>
          <cell r="H1799" t="str">
            <v>USU</v>
          </cell>
          <cell r="I1799" t="str">
            <v>IT</v>
          </cell>
          <cell r="J1799" t="str">
            <v>NETCO</v>
          </cell>
          <cell r="K1799" t="str">
            <v>1000</v>
          </cell>
          <cell r="L1799" t="str">
            <v>MO-Raytown</v>
          </cell>
          <cell r="M1799" t="str">
            <v>MO</v>
          </cell>
          <cell r="N1799" t="str">
            <v>2175</v>
          </cell>
          <cell r="O1799" t="str">
            <v>Technical Support Mgr</v>
          </cell>
          <cell r="P1799" t="str">
            <v>00</v>
          </cell>
          <cell r="Q1799" t="str">
            <v>Exempt</v>
          </cell>
          <cell r="R1799" t="str">
            <v>2002-02-11</v>
          </cell>
          <cell r="S1799" t="str">
            <v/>
          </cell>
          <cell r="T1799" t="str">
            <v>2002-02-11</v>
          </cell>
        </row>
        <row r="1800">
          <cell r="A1800" t="str">
            <v>Norem,Robert E</v>
          </cell>
          <cell r="B1800" t="str">
            <v>001604</v>
          </cell>
          <cell r="C1800" t="str">
            <v>Full-Time</v>
          </cell>
          <cell r="D1800" t="str">
            <v>UCU</v>
          </cell>
          <cell r="E1800">
            <v>40</v>
          </cell>
          <cell r="F1800" t="str">
            <v>5735</v>
          </cell>
          <cell r="G1800" t="str">
            <v>Iowa Webster City</v>
          </cell>
          <cell r="H1800" t="str">
            <v>USU</v>
          </cell>
          <cell r="I1800" t="str">
            <v>CS</v>
          </cell>
          <cell r="J1800" t="str">
            <v>PNIAG</v>
          </cell>
          <cell r="K1800" t="str">
            <v>1020</v>
          </cell>
          <cell r="L1800" t="str">
            <v>IA-Forest City</v>
          </cell>
          <cell r="M1800" t="str">
            <v>IA</v>
          </cell>
          <cell r="N1800" t="str">
            <v>3171</v>
          </cell>
          <cell r="O1800" t="str">
            <v>Service Technician (UN28)</v>
          </cell>
          <cell r="P1800" t="str">
            <v>28</v>
          </cell>
          <cell r="Q1800" t="str">
            <v>Nonexempt</v>
          </cell>
          <cell r="R1800" t="str">
            <v>1965-07-01</v>
          </cell>
          <cell r="S1800" t="str">
            <v/>
          </cell>
          <cell r="T1800" t="str">
            <v>1965-07-01</v>
          </cell>
        </row>
        <row r="1801">
          <cell r="A1801" t="str">
            <v>Norfleet,David R</v>
          </cell>
          <cell r="B1801" t="str">
            <v>003497</v>
          </cell>
          <cell r="C1801" t="str">
            <v>Full-Time</v>
          </cell>
          <cell r="D1801" t="str">
            <v>UCU</v>
          </cell>
          <cell r="E1801">
            <v>40</v>
          </cell>
          <cell r="F1801" t="str">
            <v>5899</v>
          </cell>
          <cell r="G1801" t="str">
            <v>Warrensburg CS</v>
          </cell>
          <cell r="H1801" t="str">
            <v>USU</v>
          </cell>
          <cell r="I1801" t="str">
            <v>CS</v>
          </cell>
          <cell r="J1801" t="str">
            <v>MPMOE</v>
          </cell>
          <cell r="K1801" t="str">
            <v>1097</v>
          </cell>
          <cell r="L1801" t="str">
            <v>MO-Warrensburg</v>
          </cell>
          <cell r="M1801" t="str">
            <v>MO</v>
          </cell>
          <cell r="N1801" t="str">
            <v>3087</v>
          </cell>
          <cell r="O1801" t="str">
            <v>Operations Supv Field</v>
          </cell>
          <cell r="P1801" t="str">
            <v>00</v>
          </cell>
          <cell r="Q1801" t="str">
            <v>Exempt</v>
          </cell>
          <cell r="R1801" t="str">
            <v>1986-03-03</v>
          </cell>
          <cell r="S1801" t="str">
            <v/>
          </cell>
          <cell r="T1801" t="str">
            <v>1986-03-03</v>
          </cell>
        </row>
        <row r="1802">
          <cell r="A1802" t="str">
            <v>Norris,John W</v>
          </cell>
          <cell r="B1802" t="str">
            <v>003574</v>
          </cell>
          <cell r="C1802" t="str">
            <v>Full-Time</v>
          </cell>
          <cell r="D1802" t="str">
            <v>UCU</v>
          </cell>
          <cell r="E1802">
            <v>40</v>
          </cell>
          <cell r="F1802" t="str">
            <v>5255</v>
          </cell>
          <cell r="G1802" t="str">
            <v>Forestry MO/CO/KS</v>
          </cell>
          <cell r="H1802" t="str">
            <v>USU</v>
          </cell>
          <cell r="I1802" t="str">
            <v>NM</v>
          </cell>
          <cell r="J1802" t="str">
            <v>NETCO</v>
          </cell>
          <cell r="K1802" t="str">
            <v>1000</v>
          </cell>
          <cell r="L1802" t="str">
            <v>MO-Raytown</v>
          </cell>
          <cell r="M1802" t="str">
            <v>MO</v>
          </cell>
          <cell r="N1802" t="str">
            <v>1522</v>
          </cell>
          <cell r="O1802" t="str">
            <v>System Forester</v>
          </cell>
          <cell r="P1802" t="str">
            <v>00</v>
          </cell>
          <cell r="Q1802" t="str">
            <v>Exempt</v>
          </cell>
          <cell r="R1802" t="str">
            <v>1993-06-01</v>
          </cell>
          <cell r="S1802" t="str">
            <v/>
          </cell>
          <cell r="T1802" t="str">
            <v>1993-06-01</v>
          </cell>
        </row>
        <row r="1803">
          <cell r="A1803" t="str">
            <v>Norris,Robert S</v>
          </cell>
          <cell r="B1803" t="str">
            <v>010868</v>
          </cell>
          <cell r="C1803" t="str">
            <v>Full-Time</v>
          </cell>
          <cell r="D1803" t="str">
            <v>UCU</v>
          </cell>
          <cell r="E1803">
            <v>40</v>
          </cell>
          <cell r="F1803" t="str">
            <v>5387</v>
          </cell>
          <cell r="G1803" t="str">
            <v>Liberal Gas Field Svcs</v>
          </cell>
          <cell r="H1803" t="str">
            <v>USU</v>
          </cell>
          <cell r="I1803" t="str">
            <v>OP</v>
          </cell>
          <cell r="J1803" t="str">
            <v>PNKSG</v>
          </cell>
          <cell r="K1803" t="str">
            <v>1042</v>
          </cell>
          <cell r="L1803" t="str">
            <v>KS-Meade</v>
          </cell>
          <cell r="M1803" t="str">
            <v>KS</v>
          </cell>
          <cell r="N1803" t="str">
            <v>1534</v>
          </cell>
          <cell r="O1803" t="str">
            <v>Utility Specialist</v>
          </cell>
          <cell r="P1803" t="str">
            <v>00</v>
          </cell>
          <cell r="Q1803" t="str">
            <v>Nonexempt</v>
          </cell>
          <cell r="R1803" t="str">
            <v>2005-08-29</v>
          </cell>
          <cell r="S1803" t="str">
            <v/>
          </cell>
          <cell r="T1803" t="str">
            <v>2005-08-29</v>
          </cell>
        </row>
        <row r="1804">
          <cell r="A1804" t="str">
            <v>North,Donald W</v>
          </cell>
          <cell r="B1804" t="str">
            <v>001674</v>
          </cell>
          <cell r="C1804" t="str">
            <v>Full-Time</v>
          </cell>
          <cell r="D1804" t="str">
            <v>UCU</v>
          </cell>
          <cell r="E1804">
            <v>40</v>
          </cell>
          <cell r="F1804" t="str">
            <v>5403</v>
          </cell>
          <cell r="G1804" t="str">
            <v>Burlington Network Ops</v>
          </cell>
          <cell r="H1804" t="str">
            <v>USU</v>
          </cell>
          <cell r="I1804" t="str">
            <v>OP</v>
          </cell>
          <cell r="J1804" t="str">
            <v>PNCOG</v>
          </cell>
          <cell r="K1804" t="str">
            <v>1151</v>
          </cell>
          <cell r="L1804" t="str">
            <v>CO-Burlington-14th St</v>
          </cell>
          <cell r="M1804" t="str">
            <v>CO</v>
          </cell>
          <cell r="N1804" t="str">
            <v>3087</v>
          </cell>
          <cell r="O1804" t="str">
            <v>Operations Supv Field</v>
          </cell>
          <cell r="P1804" t="str">
            <v>00</v>
          </cell>
          <cell r="Q1804" t="str">
            <v>Exempt</v>
          </cell>
          <cell r="R1804" t="str">
            <v>1970-02-28</v>
          </cell>
          <cell r="S1804" t="str">
            <v/>
          </cell>
          <cell r="T1804" t="str">
            <v>1967-05-10</v>
          </cell>
        </row>
        <row r="1805">
          <cell r="A1805" t="str">
            <v>Norton,Sonya L</v>
          </cell>
          <cell r="B1805" t="str">
            <v>005943</v>
          </cell>
          <cell r="C1805" t="str">
            <v>Full-Time</v>
          </cell>
          <cell r="D1805" t="str">
            <v>UCU</v>
          </cell>
          <cell r="E1805">
            <v>40</v>
          </cell>
          <cell r="F1805" t="str">
            <v>4175</v>
          </cell>
          <cell r="G1805" t="str">
            <v>Disbursements</v>
          </cell>
          <cell r="H1805" t="str">
            <v>ESF</v>
          </cell>
          <cell r="I1805" t="str">
            <v>AT</v>
          </cell>
          <cell r="J1805" t="str">
            <v>AQLCP</v>
          </cell>
          <cell r="K1805" t="str">
            <v>1082</v>
          </cell>
          <cell r="L1805" t="str">
            <v>MO-Kansas City-W Ninth</v>
          </cell>
          <cell r="M1805" t="str">
            <v>MO</v>
          </cell>
          <cell r="N1805" t="str">
            <v>1022</v>
          </cell>
          <cell r="O1805" t="str">
            <v>Sr Accounting Clerk</v>
          </cell>
          <cell r="P1805" t="str">
            <v>00</v>
          </cell>
          <cell r="Q1805" t="str">
            <v>Nonexempt</v>
          </cell>
          <cell r="R1805" t="str">
            <v>2000-04-24</v>
          </cell>
          <cell r="S1805" t="str">
            <v/>
          </cell>
          <cell r="T1805" t="str">
            <v>2000-04-24</v>
          </cell>
        </row>
        <row r="1806">
          <cell r="A1806" t="str">
            <v>Notaft,Gayleen</v>
          </cell>
          <cell r="B1806" t="str">
            <v>000391</v>
          </cell>
          <cell r="C1806" t="str">
            <v>Full-Time</v>
          </cell>
          <cell r="D1806" t="str">
            <v>UCU</v>
          </cell>
          <cell r="E1806">
            <v>40</v>
          </cell>
          <cell r="F1806" t="str">
            <v>5306</v>
          </cell>
          <cell r="G1806" t="str">
            <v>Canon City Elec Network Ops</v>
          </cell>
          <cell r="H1806" t="str">
            <v>USU</v>
          </cell>
          <cell r="I1806" t="str">
            <v>OP</v>
          </cell>
          <cell r="J1806" t="str">
            <v>WPCOE</v>
          </cell>
          <cell r="K1806" t="str">
            <v>1004</v>
          </cell>
          <cell r="L1806" t="str">
            <v>CO-Canon City-Utility Dr</v>
          </cell>
          <cell r="M1806" t="str">
            <v>CO</v>
          </cell>
          <cell r="N1806" t="str">
            <v>1664</v>
          </cell>
          <cell r="O1806" t="str">
            <v>Customer Service Assoc (UN21)</v>
          </cell>
          <cell r="P1806" t="str">
            <v>21</v>
          </cell>
          <cell r="Q1806" t="str">
            <v>Nonexempt</v>
          </cell>
          <cell r="R1806" t="str">
            <v>1974-10-08</v>
          </cell>
          <cell r="S1806" t="str">
            <v/>
          </cell>
          <cell r="T1806" t="str">
            <v>1974-10-08</v>
          </cell>
        </row>
        <row r="1807">
          <cell r="A1807" t="str">
            <v>Notaft,Paul J</v>
          </cell>
          <cell r="B1807" t="str">
            <v>000351</v>
          </cell>
          <cell r="C1807" t="str">
            <v>Full-Time</v>
          </cell>
          <cell r="D1807" t="str">
            <v>UCU</v>
          </cell>
          <cell r="E1807">
            <v>40</v>
          </cell>
          <cell r="F1807" t="str">
            <v>5306</v>
          </cell>
          <cell r="G1807" t="str">
            <v>Canon City Elec Network Ops</v>
          </cell>
          <cell r="H1807" t="str">
            <v>USU</v>
          </cell>
          <cell r="I1807" t="str">
            <v>OP</v>
          </cell>
          <cell r="J1807" t="str">
            <v>WPCOE</v>
          </cell>
          <cell r="K1807" t="str">
            <v>1004</v>
          </cell>
          <cell r="L1807" t="str">
            <v>CO-Canon City-Utility Dr</v>
          </cell>
          <cell r="M1807" t="str">
            <v>CO</v>
          </cell>
          <cell r="N1807" t="str">
            <v>1671</v>
          </cell>
          <cell r="O1807" t="str">
            <v>Line Svc Foreman (UN21)</v>
          </cell>
          <cell r="P1807" t="str">
            <v>21</v>
          </cell>
          <cell r="Q1807" t="str">
            <v>Nonexempt</v>
          </cell>
          <cell r="R1807" t="str">
            <v>1978-07-10</v>
          </cell>
          <cell r="S1807" t="str">
            <v/>
          </cell>
          <cell r="T1807" t="str">
            <v>1978-07-10</v>
          </cell>
        </row>
        <row r="1808">
          <cell r="A1808" t="str">
            <v>Nothnagel,Richard L</v>
          </cell>
          <cell r="B1808" t="str">
            <v>009897</v>
          </cell>
          <cell r="C1808" t="str">
            <v>Full-Time</v>
          </cell>
          <cell r="D1808" t="str">
            <v>UCU</v>
          </cell>
          <cell r="E1808">
            <v>40</v>
          </cell>
          <cell r="F1808" t="str">
            <v>5339</v>
          </cell>
          <cell r="G1808" t="str">
            <v>Platte City Elec Network Ops</v>
          </cell>
          <cell r="H1808" t="str">
            <v>USU</v>
          </cell>
          <cell r="I1808" t="str">
            <v>OP</v>
          </cell>
          <cell r="J1808" t="str">
            <v>MPMOE</v>
          </cell>
          <cell r="K1808" t="str">
            <v>1091</v>
          </cell>
          <cell r="L1808" t="str">
            <v>MO-Platte City</v>
          </cell>
          <cell r="M1808" t="str">
            <v>MO</v>
          </cell>
          <cell r="N1808" t="str">
            <v>3087</v>
          </cell>
          <cell r="O1808" t="str">
            <v>Operations Supv Field</v>
          </cell>
          <cell r="P1808" t="str">
            <v>00</v>
          </cell>
          <cell r="Q1808" t="str">
            <v>Exempt</v>
          </cell>
          <cell r="R1808" t="str">
            <v>2002-11-04</v>
          </cell>
          <cell r="S1808" t="str">
            <v/>
          </cell>
          <cell r="T1808" t="str">
            <v>2002-11-04</v>
          </cell>
        </row>
        <row r="1809">
          <cell r="A1809" t="str">
            <v>Novak,Donald A</v>
          </cell>
          <cell r="B1809" t="str">
            <v>002069</v>
          </cell>
          <cell r="C1809" t="str">
            <v>Full-Time</v>
          </cell>
          <cell r="D1809" t="str">
            <v>UCU</v>
          </cell>
          <cell r="E1809">
            <v>40</v>
          </cell>
          <cell r="F1809" t="str">
            <v>5772</v>
          </cell>
          <cell r="G1809" t="str">
            <v>NE South Region</v>
          </cell>
          <cell r="H1809" t="str">
            <v>USU</v>
          </cell>
          <cell r="I1809" t="str">
            <v>CS</v>
          </cell>
          <cell r="J1809" t="str">
            <v>PNNEG</v>
          </cell>
          <cell r="K1809" t="str">
            <v>1106</v>
          </cell>
          <cell r="L1809" t="str">
            <v>NE-Crete</v>
          </cell>
          <cell r="M1809" t="str">
            <v>NE</v>
          </cell>
          <cell r="N1809" t="str">
            <v>1607</v>
          </cell>
          <cell r="O1809" t="str">
            <v>Spec C&amp;M Mech Tech (UN25)</v>
          </cell>
          <cell r="P1809" t="str">
            <v>25</v>
          </cell>
          <cell r="Q1809" t="str">
            <v>Nonexempt</v>
          </cell>
          <cell r="R1809" t="str">
            <v>1977-07-11</v>
          </cell>
          <cell r="S1809" t="str">
            <v/>
          </cell>
          <cell r="T1809" t="str">
            <v>1977-11-28</v>
          </cell>
        </row>
        <row r="1810">
          <cell r="A1810" t="str">
            <v>Novak,Rosemary</v>
          </cell>
          <cell r="B1810" t="str">
            <v>007908</v>
          </cell>
          <cell r="C1810" t="str">
            <v>Full-Time</v>
          </cell>
          <cell r="D1810" t="str">
            <v>UCU</v>
          </cell>
          <cell r="E1810">
            <v>40</v>
          </cell>
          <cell r="F1810" t="str">
            <v>5354</v>
          </cell>
          <cell r="G1810" t="str">
            <v>St Joseph 1 Elec Network Ops</v>
          </cell>
          <cell r="H1810" t="str">
            <v>USU</v>
          </cell>
          <cell r="I1810" t="str">
            <v>OP</v>
          </cell>
          <cell r="J1810" t="str">
            <v>SJMOE</v>
          </cell>
          <cell r="K1810" t="str">
            <v>1278</v>
          </cell>
          <cell r="L1810" t="str">
            <v>MO-St Joseph - Atchison</v>
          </cell>
          <cell r="M1810" t="str">
            <v>MO</v>
          </cell>
          <cell r="N1810" t="str">
            <v>S9220</v>
          </cell>
          <cell r="O1810" t="str">
            <v>Clerk Sr Radio Disptch Theraft</v>
          </cell>
          <cell r="P1810" t="str">
            <v>14</v>
          </cell>
          <cell r="Q1810" t="str">
            <v>Nonexempt</v>
          </cell>
          <cell r="R1810" t="str">
            <v>1971-11-04</v>
          </cell>
          <cell r="S1810" t="str">
            <v/>
          </cell>
          <cell r="T1810" t="str">
            <v>1971-11-04</v>
          </cell>
        </row>
        <row r="1811">
          <cell r="A1811" t="str">
            <v>Nunez,Genieve</v>
          </cell>
          <cell r="B1811" t="str">
            <v>000360</v>
          </cell>
          <cell r="C1811" t="str">
            <v>Full-Time</v>
          </cell>
          <cell r="D1811" t="str">
            <v>UCU</v>
          </cell>
          <cell r="E1811">
            <v>40</v>
          </cell>
          <cell r="F1811" t="str">
            <v>5870</v>
          </cell>
          <cell r="G1811" t="str">
            <v>Pueblo Meter Reading</v>
          </cell>
          <cell r="H1811" t="str">
            <v>USU</v>
          </cell>
          <cell r="I1811" t="str">
            <v>CS</v>
          </cell>
          <cell r="J1811" t="str">
            <v>WPCOE</v>
          </cell>
          <cell r="K1811" t="str">
            <v>1011</v>
          </cell>
          <cell r="L1811" t="str">
            <v>CO-Pueblo-S Victoria Ave</v>
          </cell>
          <cell r="M1811" t="str">
            <v>CO</v>
          </cell>
          <cell r="N1811" t="str">
            <v>1669</v>
          </cell>
          <cell r="O1811" t="str">
            <v>Meter Reader (UN21)</v>
          </cell>
          <cell r="P1811" t="str">
            <v>21</v>
          </cell>
          <cell r="Q1811" t="str">
            <v>Nonexempt</v>
          </cell>
          <cell r="R1811" t="str">
            <v>1979-11-15</v>
          </cell>
          <cell r="S1811" t="str">
            <v/>
          </cell>
          <cell r="T1811" t="str">
            <v>1979-11-15</v>
          </cell>
        </row>
        <row r="1812">
          <cell r="A1812" t="str">
            <v>Nunnery,Alexa L</v>
          </cell>
          <cell r="B1812" t="str">
            <v>003385</v>
          </cell>
          <cell r="C1812" t="str">
            <v>Full-Time</v>
          </cell>
          <cell r="D1812" t="str">
            <v>UCU</v>
          </cell>
          <cell r="E1812">
            <v>40</v>
          </cell>
          <cell r="F1812" t="str">
            <v>6160</v>
          </cell>
          <cell r="G1812" t="str">
            <v>MO Electric SR VP</v>
          </cell>
          <cell r="H1812" t="str">
            <v>USU</v>
          </cell>
          <cell r="I1812" t="str">
            <v>DE</v>
          </cell>
          <cell r="J1812" t="str">
            <v>NETCO</v>
          </cell>
          <cell r="K1812" t="str">
            <v>1000</v>
          </cell>
          <cell r="L1812" t="str">
            <v>MO-Raytown</v>
          </cell>
          <cell r="M1812" t="str">
            <v>MO</v>
          </cell>
          <cell r="N1812" t="str">
            <v>1003</v>
          </cell>
          <cell r="O1812" t="str">
            <v>Sr Admin Assist</v>
          </cell>
          <cell r="P1812" t="str">
            <v>00</v>
          </cell>
          <cell r="Q1812" t="str">
            <v>Nonexempt</v>
          </cell>
          <cell r="R1812" t="str">
            <v>1995-06-05</v>
          </cell>
          <cell r="S1812" t="str">
            <v/>
          </cell>
          <cell r="T1812" t="str">
            <v>1995-06-05</v>
          </cell>
        </row>
        <row r="1813">
          <cell r="A1813" t="str">
            <v>Oathout,Michael A</v>
          </cell>
          <cell r="B1813" t="str">
            <v>000606</v>
          </cell>
          <cell r="C1813" t="str">
            <v>Full-Time</v>
          </cell>
          <cell r="D1813" t="str">
            <v>UCU</v>
          </cell>
          <cell r="E1813">
            <v>40</v>
          </cell>
          <cell r="F1813" t="str">
            <v>5311</v>
          </cell>
          <cell r="G1813" t="str">
            <v>Southern KS Elec Network Ops</v>
          </cell>
          <cell r="H1813" t="str">
            <v>USU</v>
          </cell>
          <cell r="I1813" t="str">
            <v>OP</v>
          </cell>
          <cell r="J1813" t="str">
            <v>WPKSE</v>
          </cell>
          <cell r="K1813" t="str">
            <v>1026</v>
          </cell>
          <cell r="L1813" t="str">
            <v>KS-Caldwell</v>
          </cell>
          <cell r="M1813" t="str">
            <v>KS</v>
          </cell>
          <cell r="N1813" t="str">
            <v>1703</v>
          </cell>
          <cell r="O1813" t="str">
            <v>Line Foreman (UN22)</v>
          </cell>
          <cell r="P1813" t="str">
            <v>22</v>
          </cell>
          <cell r="Q1813" t="str">
            <v>Nonexempt</v>
          </cell>
          <cell r="R1813" t="str">
            <v>1969-09-29</v>
          </cell>
          <cell r="S1813" t="str">
            <v/>
          </cell>
          <cell r="T1813" t="str">
            <v>1969-09-29</v>
          </cell>
        </row>
        <row r="1814">
          <cell r="A1814" t="str">
            <v>Oatman,Brian F</v>
          </cell>
          <cell r="B1814" t="str">
            <v>010665</v>
          </cell>
          <cell r="C1814" t="str">
            <v>Full-Time</v>
          </cell>
          <cell r="D1814" t="str">
            <v>UCU</v>
          </cell>
          <cell r="E1814">
            <v>40</v>
          </cell>
          <cell r="F1814" t="str">
            <v>4186</v>
          </cell>
          <cell r="G1814" t="str">
            <v>Risk Assessment &amp; Audit Srvs</v>
          </cell>
          <cell r="H1814" t="str">
            <v>ESF</v>
          </cell>
          <cell r="I1814" t="str">
            <v>CP</v>
          </cell>
          <cell r="J1814" t="str">
            <v>AQLCP</v>
          </cell>
          <cell r="K1814" t="str">
            <v>1082</v>
          </cell>
          <cell r="L1814" t="str">
            <v>MO-Kansas City-W Ninth</v>
          </cell>
          <cell r="M1814" t="str">
            <v>MO</v>
          </cell>
          <cell r="N1814" t="str">
            <v>1040</v>
          </cell>
          <cell r="O1814" t="str">
            <v>Auditor</v>
          </cell>
          <cell r="P1814" t="str">
            <v>00</v>
          </cell>
          <cell r="Q1814" t="str">
            <v>Exempt</v>
          </cell>
          <cell r="R1814" t="str">
            <v>2005-02-07</v>
          </cell>
          <cell r="S1814" t="str">
            <v/>
          </cell>
          <cell r="T1814" t="str">
            <v>2005-02-07</v>
          </cell>
        </row>
        <row r="1815">
          <cell r="A1815" t="str">
            <v>OBanion,Dan J</v>
          </cell>
          <cell r="B1815" t="str">
            <v>009657</v>
          </cell>
          <cell r="C1815" t="str">
            <v>Full-Time</v>
          </cell>
          <cell r="D1815" t="str">
            <v>UCU</v>
          </cell>
          <cell r="E1815">
            <v>40</v>
          </cell>
          <cell r="F1815" t="str">
            <v>6352</v>
          </cell>
          <cell r="G1815" t="str">
            <v>IT Utility Delivery Apps</v>
          </cell>
          <cell r="H1815" t="str">
            <v>USU</v>
          </cell>
          <cell r="I1815" t="str">
            <v>IT</v>
          </cell>
          <cell r="J1815" t="str">
            <v>NETCO</v>
          </cell>
          <cell r="K1815" t="str">
            <v>1143</v>
          </cell>
          <cell r="L1815" t="str">
            <v>NE-Omaha-Capitol Ave</v>
          </cell>
          <cell r="M1815" t="str">
            <v>NE</v>
          </cell>
          <cell r="N1815" t="str">
            <v>1445</v>
          </cell>
          <cell r="O1815" t="str">
            <v>Sr Application Specialist</v>
          </cell>
          <cell r="P1815" t="str">
            <v>00</v>
          </cell>
          <cell r="Q1815" t="str">
            <v>Exempt</v>
          </cell>
          <cell r="R1815" t="str">
            <v>2002-04-29</v>
          </cell>
          <cell r="S1815" t="str">
            <v/>
          </cell>
          <cell r="T1815" t="str">
            <v>2002-04-29</v>
          </cell>
        </row>
        <row r="1816">
          <cell r="A1816" t="str">
            <v>Oberhelman,Robert L</v>
          </cell>
          <cell r="B1816" t="str">
            <v>003646</v>
          </cell>
          <cell r="C1816" t="str">
            <v>Full-Time</v>
          </cell>
          <cell r="D1816" t="str">
            <v>UCU</v>
          </cell>
          <cell r="E1816">
            <v>40</v>
          </cell>
          <cell r="F1816" t="str">
            <v>5030</v>
          </cell>
          <cell r="G1816" t="str">
            <v>Systems Operations-MPS General</v>
          </cell>
          <cell r="H1816" t="str">
            <v>USU</v>
          </cell>
          <cell r="I1816" t="str">
            <v>TS</v>
          </cell>
          <cell r="J1816" t="str">
            <v>NETCO</v>
          </cell>
          <cell r="K1816" t="str">
            <v>1141</v>
          </cell>
          <cell r="L1816" t="str">
            <v>MO-Lee's Summit-NW Missouri Rd</v>
          </cell>
          <cell r="M1816" t="str">
            <v>MO</v>
          </cell>
          <cell r="N1816" t="str">
            <v>1908</v>
          </cell>
          <cell r="O1816" t="str">
            <v>Transmission System Operator</v>
          </cell>
          <cell r="P1816" t="str">
            <v>00</v>
          </cell>
          <cell r="Q1816" t="str">
            <v>Exempt</v>
          </cell>
          <cell r="R1816" t="str">
            <v>1996-10-28</v>
          </cell>
          <cell r="S1816" t="str">
            <v/>
          </cell>
          <cell r="T1816" t="str">
            <v>1996-10-28</v>
          </cell>
        </row>
        <row r="1817">
          <cell r="A1817" t="str">
            <v>Oberhoffer,Douglas J</v>
          </cell>
          <cell r="B1817" t="str">
            <v>001916</v>
          </cell>
          <cell r="C1817" t="str">
            <v>Full-Time</v>
          </cell>
          <cell r="D1817" t="str">
            <v>UCU</v>
          </cell>
          <cell r="E1817">
            <v>40</v>
          </cell>
          <cell r="F1817" t="str">
            <v>5460</v>
          </cell>
          <cell r="G1817" t="str">
            <v>Iowa Dubuque Net Ops</v>
          </cell>
          <cell r="H1817" t="str">
            <v>USU</v>
          </cell>
          <cell r="I1817" t="str">
            <v>OP</v>
          </cell>
          <cell r="J1817" t="str">
            <v>PNIAG</v>
          </cell>
          <cell r="K1817" t="str">
            <v>1019</v>
          </cell>
          <cell r="L1817" t="str">
            <v>IA-Dubuque-Cedar Cross Rd</v>
          </cell>
          <cell r="M1817" t="str">
            <v>IA</v>
          </cell>
          <cell r="N1817" t="str">
            <v>3107</v>
          </cell>
          <cell r="O1817" t="str">
            <v>Operations Technician (UN28)</v>
          </cell>
          <cell r="P1817" t="str">
            <v>28</v>
          </cell>
          <cell r="Q1817" t="str">
            <v>Nonexempt</v>
          </cell>
          <cell r="R1817" t="str">
            <v>1992-04-06</v>
          </cell>
          <cell r="S1817" t="str">
            <v/>
          </cell>
          <cell r="T1817" t="str">
            <v>1992-04-06</v>
          </cell>
        </row>
        <row r="1818">
          <cell r="A1818" t="str">
            <v>Obersteadt,Carl W</v>
          </cell>
          <cell r="B1818" t="str">
            <v>007909</v>
          </cell>
          <cell r="C1818" t="str">
            <v>Full-Time</v>
          </cell>
          <cell r="D1818" t="str">
            <v>UCU</v>
          </cell>
          <cell r="E1818">
            <v>40</v>
          </cell>
          <cell r="F1818" t="str">
            <v>5037</v>
          </cell>
          <cell r="G1818" t="str">
            <v>SJLP Substation Maintenance</v>
          </cell>
          <cell r="H1818" t="str">
            <v>USU</v>
          </cell>
          <cell r="I1818" t="str">
            <v>TS</v>
          </cell>
          <cell r="J1818" t="str">
            <v>SJMOE</v>
          </cell>
          <cell r="K1818" t="str">
            <v>1278</v>
          </cell>
          <cell r="L1818" t="str">
            <v>MO-St Joseph - Atchison</v>
          </cell>
          <cell r="M1818" t="str">
            <v>MO</v>
          </cell>
          <cell r="N1818" t="str">
            <v>S1072</v>
          </cell>
          <cell r="O1818" t="str">
            <v>Trans&amp;Distr Journ Electrician</v>
          </cell>
          <cell r="P1818" t="str">
            <v>13</v>
          </cell>
          <cell r="Q1818" t="str">
            <v>Nonexempt</v>
          </cell>
          <cell r="R1818" t="str">
            <v>1968-01-08</v>
          </cell>
          <cell r="S1818" t="str">
            <v/>
          </cell>
          <cell r="T1818" t="str">
            <v>1968-01-08</v>
          </cell>
        </row>
        <row r="1819">
          <cell r="A1819" t="str">
            <v>OBrien,Seamus M</v>
          </cell>
          <cell r="B1819" t="str">
            <v>010454</v>
          </cell>
          <cell r="C1819" t="str">
            <v>Full-Time</v>
          </cell>
          <cell r="D1819" t="str">
            <v>UCU</v>
          </cell>
          <cell r="E1819">
            <v>40</v>
          </cell>
          <cell r="F1819" t="str">
            <v>5733</v>
          </cell>
          <cell r="G1819" t="str">
            <v>Iowa Dubuque Cust Serv</v>
          </cell>
          <cell r="H1819" t="str">
            <v>USU</v>
          </cell>
          <cell r="I1819" t="str">
            <v>CS</v>
          </cell>
          <cell r="J1819" t="str">
            <v>PNIAG</v>
          </cell>
          <cell r="K1819" t="str">
            <v>1019</v>
          </cell>
          <cell r="L1819" t="str">
            <v>IA-Dubuque-Cedar Cross Rd</v>
          </cell>
          <cell r="M1819" t="str">
            <v>IA</v>
          </cell>
          <cell r="N1819" t="str">
            <v>3105</v>
          </cell>
          <cell r="O1819" t="str">
            <v>Meter Reader (UN28)</v>
          </cell>
          <cell r="P1819" t="str">
            <v>28</v>
          </cell>
          <cell r="Q1819" t="str">
            <v>Nonexempt</v>
          </cell>
          <cell r="R1819" t="str">
            <v>2004-06-15</v>
          </cell>
          <cell r="S1819" t="str">
            <v/>
          </cell>
          <cell r="T1819" t="str">
            <v>2004-06-15</v>
          </cell>
        </row>
        <row r="1820">
          <cell r="A1820" t="str">
            <v>OConnor,James R</v>
          </cell>
          <cell r="B1820" t="str">
            <v>002239</v>
          </cell>
          <cell r="C1820" t="str">
            <v>Full-Time</v>
          </cell>
          <cell r="D1820" t="str">
            <v>UCU</v>
          </cell>
          <cell r="E1820">
            <v>40</v>
          </cell>
          <cell r="F1820" t="str">
            <v>5735</v>
          </cell>
          <cell r="G1820" t="str">
            <v>Iowa Webster City</v>
          </cell>
          <cell r="H1820" t="str">
            <v>USU</v>
          </cell>
          <cell r="I1820" t="str">
            <v>CS</v>
          </cell>
          <cell r="J1820" t="str">
            <v>PNIAG</v>
          </cell>
          <cell r="K1820" t="str">
            <v>1025</v>
          </cell>
          <cell r="L1820" t="str">
            <v>IA-Webster City-1st St</v>
          </cell>
          <cell r="M1820" t="str">
            <v>IA</v>
          </cell>
          <cell r="N1820" t="str">
            <v>3171</v>
          </cell>
          <cell r="O1820" t="str">
            <v>Service Technician (UN28)</v>
          </cell>
          <cell r="P1820" t="str">
            <v>28</v>
          </cell>
          <cell r="Q1820" t="str">
            <v>Nonexempt</v>
          </cell>
          <cell r="R1820" t="str">
            <v>1989-10-01</v>
          </cell>
          <cell r="S1820" t="str">
            <v/>
          </cell>
          <cell r="T1820" t="str">
            <v>1989-10-01</v>
          </cell>
        </row>
        <row r="1821">
          <cell r="A1821" t="str">
            <v>Odegard,Steven W</v>
          </cell>
          <cell r="B1821" t="str">
            <v>001765</v>
          </cell>
          <cell r="C1821" t="str">
            <v>Full-Time</v>
          </cell>
          <cell r="D1821" t="str">
            <v>UCU</v>
          </cell>
          <cell r="E1821">
            <v>40</v>
          </cell>
          <cell r="F1821" t="str">
            <v>6173</v>
          </cell>
          <cell r="G1821" t="str">
            <v>MN Gas VP HQ</v>
          </cell>
          <cell r="H1821" t="str">
            <v>USU</v>
          </cell>
          <cell r="I1821" t="str">
            <v>CC</v>
          </cell>
          <cell r="J1821" t="str">
            <v>NETCO</v>
          </cell>
          <cell r="K1821" t="str">
            <v>1066</v>
          </cell>
          <cell r="L1821" t="str">
            <v>MN-Pine City-Sixth St</v>
          </cell>
          <cell r="M1821" t="str">
            <v>MN</v>
          </cell>
          <cell r="N1821" t="str">
            <v>2493</v>
          </cell>
          <cell r="O1821" t="str">
            <v>Safety Representative</v>
          </cell>
          <cell r="P1821" t="str">
            <v>00</v>
          </cell>
          <cell r="Q1821" t="str">
            <v>Exempt</v>
          </cell>
          <cell r="R1821" t="str">
            <v>1981-11-16</v>
          </cell>
          <cell r="S1821" t="str">
            <v/>
          </cell>
          <cell r="T1821" t="str">
            <v>1982-02-01</v>
          </cell>
        </row>
        <row r="1822">
          <cell r="A1822" t="str">
            <v>Odell,Dennis L</v>
          </cell>
          <cell r="B1822" t="str">
            <v>000265</v>
          </cell>
          <cell r="C1822" t="str">
            <v>Full-Time</v>
          </cell>
          <cell r="D1822" t="str">
            <v>UCU</v>
          </cell>
          <cell r="E1822">
            <v>40</v>
          </cell>
          <cell r="F1822" t="str">
            <v>6160</v>
          </cell>
          <cell r="G1822" t="str">
            <v>MO Electric SR VP</v>
          </cell>
          <cell r="H1822" t="str">
            <v>USU</v>
          </cell>
          <cell r="I1822" t="str">
            <v>DE</v>
          </cell>
          <cell r="J1822" t="str">
            <v>NETCO</v>
          </cell>
          <cell r="K1822" t="str">
            <v>1000</v>
          </cell>
          <cell r="L1822" t="str">
            <v>MO-Raytown</v>
          </cell>
          <cell r="M1822" t="str">
            <v>MO</v>
          </cell>
          <cell r="N1822" t="str">
            <v>1755</v>
          </cell>
          <cell r="O1822" t="str">
            <v>Sr Dir Bus Planning-MO Elec</v>
          </cell>
          <cell r="P1822" t="str">
            <v>00</v>
          </cell>
          <cell r="Q1822" t="str">
            <v>Exempt</v>
          </cell>
          <cell r="R1822" t="str">
            <v>1993-05-12</v>
          </cell>
          <cell r="S1822" t="str">
            <v/>
          </cell>
          <cell r="T1822" t="str">
            <v>1993-05-12</v>
          </cell>
        </row>
        <row r="1823">
          <cell r="A1823" t="str">
            <v>Odell,Neelie A</v>
          </cell>
          <cell r="B1823" t="str">
            <v>010579</v>
          </cell>
          <cell r="C1823" t="str">
            <v>Full-Time</v>
          </cell>
          <cell r="D1823" t="str">
            <v>UCU</v>
          </cell>
          <cell r="E1823">
            <v>40</v>
          </cell>
          <cell r="F1823" t="str">
            <v>5702</v>
          </cell>
          <cell r="G1823" t="str">
            <v>Customer Srv Ctr-Raytown</v>
          </cell>
          <cell r="H1823" t="str">
            <v>USU</v>
          </cell>
          <cell r="I1823" t="str">
            <v>CH</v>
          </cell>
          <cell r="J1823" t="str">
            <v>NETCO</v>
          </cell>
          <cell r="K1823" t="str">
            <v>1000</v>
          </cell>
          <cell r="L1823" t="str">
            <v>MO-Raytown</v>
          </cell>
          <cell r="M1823" t="str">
            <v>MO</v>
          </cell>
          <cell r="N1823" t="str">
            <v>1047</v>
          </cell>
          <cell r="O1823" t="str">
            <v>Customer Service Associate CC</v>
          </cell>
          <cell r="P1823" t="str">
            <v>00</v>
          </cell>
          <cell r="Q1823" t="str">
            <v>Nonexempt</v>
          </cell>
          <cell r="R1823" t="str">
            <v>2004-09-13</v>
          </cell>
          <cell r="S1823" t="str">
            <v/>
          </cell>
          <cell r="T1823" t="str">
            <v>2004-09-13</v>
          </cell>
        </row>
        <row r="1824">
          <cell r="A1824" t="str">
            <v>Oden,Duane D</v>
          </cell>
          <cell r="B1824" t="str">
            <v>002230</v>
          </cell>
          <cell r="C1824" t="str">
            <v>Full-Time</v>
          </cell>
          <cell r="D1824" t="str">
            <v>UCU</v>
          </cell>
          <cell r="E1824">
            <v>40</v>
          </cell>
          <cell r="F1824" t="str">
            <v>5772</v>
          </cell>
          <cell r="G1824" t="str">
            <v>NE South Region</v>
          </cell>
          <cell r="H1824" t="str">
            <v>USU</v>
          </cell>
          <cell r="I1824" t="str">
            <v>CS</v>
          </cell>
          <cell r="J1824" t="str">
            <v>PNNEG</v>
          </cell>
          <cell r="K1824" t="str">
            <v>1102</v>
          </cell>
          <cell r="L1824" t="str">
            <v>NE-Beatrice</v>
          </cell>
          <cell r="M1824" t="str">
            <v>NE</v>
          </cell>
          <cell r="N1824" t="str">
            <v>1602</v>
          </cell>
          <cell r="O1824" t="str">
            <v>Spec Service Tech (UN25)</v>
          </cell>
          <cell r="P1824" t="str">
            <v>25</v>
          </cell>
          <cell r="Q1824" t="str">
            <v>Nonexempt</v>
          </cell>
          <cell r="R1824" t="str">
            <v>1981-01-05</v>
          </cell>
          <cell r="S1824" t="str">
            <v/>
          </cell>
          <cell r="T1824" t="str">
            <v>1981-01-05</v>
          </cell>
        </row>
        <row r="1825">
          <cell r="A1825" t="str">
            <v>Odneal,Brian B</v>
          </cell>
          <cell r="B1825" t="str">
            <v>009686</v>
          </cell>
          <cell r="C1825" t="str">
            <v>Full-Time</v>
          </cell>
          <cell r="D1825" t="str">
            <v>UCU</v>
          </cell>
          <cell r="E1825">
            <v>40</v>
          </cell>
          <cell r="F1825" t="str">
            <v>5386</v>
          </cell>
          <cell r="G1825" t="str">
            <v>Garden City Gas Field Svcs</v>
          </cell>
          <cell r="H1825" t="str">
            <v>USU</v>
          </cell>
          <cell r="I1825" t="str">
            <v>OP</v>
          </cell>
          <cell r="J1825" t="str">
            <v>PNKSG</v>
          </cell>
          <cell r="K1825" t="str">
            <v>1035</v>
          </cell>
          <cell r="L1825" t="str">
            <v>KS-Garden City-Ninth St</v>
          </cell>
          <cell r="M1825" t="str">
            <v>KS</v>
          </cell>
          <cell r="N1825" t="str">
            <v>1531</v>
          </cell>
          <cell r="O1825" t="str">
            <v>Meter Reader</v>
          </cell>
          <cell r="P1825" t="str">
            <v>00</v>
          </cell>
          <cell r="Q1825" t="str">
            <v>Nonexempt</v>
          </cell>
          <cell r="R1825" t="str">
            <v>2002-05-15</v>
          </cell>
          <cell r="S1825" t="str">
            <v/>
          </cell>
          <cell r="T1825" t="str">
            <v>2002-05-15</v>
          </cell>
        </row>
        <row r="1826">
          <cell r="A1826" t="str">
            <v>Oetken,Robert E</v>
          </cell>
          <cell r="B1826" t="str">
            <v>001857</v>
          </cell>
          <cell r="C1826" t="str">
            <v>Full-Time</v>
          </cell>
          <cell r="D1826" t="str">
            <v>UCU</v>
          </cell>
          <cell r="E1826">
            <v>40</v>
          </cell>
          <cell r="F1826" t="str">
            <v>5771</v>
          </cell>
          <cell r="G1826" t="str">
            <v>NE Lincoln Region</v>
          </cell>
          <cell r="H1826" t="str">
            <v>USU</v>
          </cell>
          <cell r="I1826" t="str">
            <v>CS</v>
          </cell>
          <cell r="J1826" t="str">
            <v>PNNEG</v>
          </cell>
          <cell r="K1826" t="str">
            <v>1109</v>
          </cell>
          <cell r="L1826" t="str">
            <v>NE-Lincoln</v>
          </cell>
          <cell r="M1826" t="str">
            <v>NE</v>
          </cell>
          <cell r="N1826" t="str">
            <v>1607</v>
          </cell>
          <cell r="O1826" t="str">
            <v>Spec C&amp;M Mech Tech (UN25)</v>
          </cell>
          <cell r="P1826" t="str">
            <v>25</v>
          </cell>
          <cell r="Q1826" t="str">
            <v>Nonexempt</v>
          </cell>
          <cell r="R1826" t="str">
            <v>1979-12-17</v>
          </cell>
          <cell r="S1826" t="str">
            <v/>
          </cell>
          <cell r="T1826" t="str">
            <v>1979-12-17</v>
          </cell>
        </row>
        <row r="1827">
          <cell r="A1827" t="str">
            <v>OHare,Clinton A</v>
          </cell>
          <cell r="B1827" t="str">
            <v>001079</v>
          </cell>
          <cell r="C1827" t="str">
            <v>Full-Time</v>
          </cell>
          <cell r="D1827" t="str">
            <v>UCU</v>
          </cell>
          <cell r="E1827">
            <v>40</v>
          </cell>
          <cell r="F1827" t="str">
            <v>5347</v>
          </cell>
          <cell r="G1827" t="str">
            <v>Sedalia Elec Network Ops</v>
          </cell>
          <cell r="H1827" t="str">
            <v>USU</v>
          </cell>
          <cell r="I1827" t="str">
            <v>OP</v>
          </cell>
          <cell r="J1827" t="str">
            <v>MPMOE</v>
          </cell>
          <cell r="K1827" t="str">
            <v>1094</v>
          </cell>
          <cell r="L1827" t="str">
            <v>MO-Sedalia</v>
          </cell>
          <cell r="M1827" t="str">
            <v>MO</v>
          </cell>
          <cell r="N1827" t="str">
            <v>U212</v>
          </cell>
          <cell r="O1827" t="str">
            <v>Comb Lineman Serviceman</v>
          </cell>
          <cell r="P1827" t="str">
            <v>24</v>
          </cell>
          <cell r="Q1827" t="str">
            <v>Nonexempt</v>
          </cell>
          <cell r="R1827" t="str">
            <v>1982-08-09</v>
          </cell>
          <cell r="S1827" t="str">
            <v/>
          </cell>
          <cell r="T1827" t="str">
            <v>1982-08-09</v>
          </cell>
        </row>
        <row r="1828">
          <cell r="A1828" t="str">
            <v>OKeefe,Sean E</v>
          </cell>
          <cell r="B1828" t="str">
            <v>010847</v>
          </cell>
          <cell r="C1828" t="str">
            <v>Full-Time</v>
          </cell>
          <cell r="D1828" t="str">
            <v>UCU</v>
          </cell>
          <cell r="E1828">
            <v>40</v>
          </cell>
          <cell r="F1828" t="str">
            <v>1003</v>
          </cell>
          <cell r="G1828" t="str">
            <v>Sibley General</v>
          </cell>
          <cell r="H1828" t="str">
            <v>USU</v>
          </cell>
          <cell r="I1828" t="str">
            <v>PS</v>
          </cell>
          <cell r="J1828" t="str">
            <v>MPMOE</v>
          </cell>
          <cell r="K1828" t="str">
            <v>1095</v>
          </cell>
          <cell r="L1828" t="str">
            <v>MO-Sibley</v>
          </cell>
          <cell r="M1828" t="str">
            <v>MO</v>
          </cell>
          <cell r="N1828" t="str">
            <v>1781</v>
          </cell>
          <cell r="O1828" t="str">
            <v>Chief Chemist</v>
          </cell>
          <cell r="P1828" t="str">
            <v>00</v>
          </cell>
          <cell r="Q1828" t="str">
            <v>Exempt</v>
          </cell>
          <cell r="R1828" t="str">
            <v>2005-08-29</v>
          </cell>
          <cell r="S1828" t="str">
            <v/>
          </cell>
          <cell r="T1828" t="str">
            <v>2005-08-29</v>
          </cell>
        </row>
        <row r="1829">
          <cell r="A1829" t="str">
            <v>Olesen,Craig L</v>
          </cell>
          <cell r="B1829" t="str">
            <v>009485</v>
          </cell>
          <cell r="C1829" t="str">
            <v>Full-Time</v>
          </cell>
          <cell r="D1829" t="str">
            <v>UCU</v>
          </cell>
          <cell r="E1829">
            <v>40</v>
          </cell>
          <cell r="F1829" t="str">
            <v>5458</v>
          </cell>
          <cell r="G1829" t="str">
            <v>Iowa Decorah Net Ops</v>
          </cell>
          <cell r="H1829" t="str">
            <v>USU</v>
          </cell>
          <cell r="I1829" t="str">
            <v>OP</v>
          </cell>
          <cell r="J1829" t="str">
            <v>PNIAG</v>
          </cell>
          <cell r="K1829" t="str">
            <v>1025</v>
          </cell>
          <cell r="L1829" t="str">
            <v>IA-Webster City-1st St</v>
          </cell>
          <cell r="M1829" t="str">
            <v>IA</v>
          </cell>
          <cell r="N1829" t="str">
            <v>3103</v>
          </cell>
          <cell r="O1829" t="str">
            <v>Corr Leak Detection Tech(UN28)</v>
          </cell>
          <cell r="P1829" t="str">
            <v>28</v>
          </cell>
          <cell r="Q1829" t="str">
            <v>Nonexempt</v>
          </cell>
          <cell r="R1829" t="str">
            <v>2002-01-30</v>
          </cell>
          <cell r="S1829" t="str">
            <v/>
          </cell>
          <cell r="T1829" t="str">
            <v>2002-01-30</v>
          </cell>
        </row>
        <row r="1830">
          <cell r="A1830" t="str">
            <v>Oliaro,Wendellyn M</v>
          </cell>
          <cell r="B1830" t="str">
            <v>002935</v>
          </cell>
          <cell r="C1830" t="str">
            <v>Full-Time</v>
          </cell>
          <cell r="D1830" t="str">
            <v>UCU</v>
          </cell>
          <cell r="E1830">
            <v>40</v>
          </cell>
          <cell r="F1830" t="str">
            <v>4164</v>
          </cell>
          <cell r="G1830" t="str">
            <v>Commodity Accounting</v>
          </cell>
          <cell r="H1830" t="str">
            <v>ESF</v>
          </cell>
          <cell r="I1830" t="str">
            <v>AT</v>
          </cell>
          <cell r="J1830" t="str">
            <v>AQLCP</v>
          </cell>
          <cell r="K1830" t="str">
            <v>1000</v>
          </cell>
          <cell r="L1830" t="str">
            <v>MO-Raytown</v>
          </cell>
          <cell r="M1830" t="str">
            <v>MO</v>
          </cell>
          <cell r="N1830" t="str">
            <v>2295</v>
          </cell>
          <cell r="O1830" t="str">
            <v>Sr Contract Admin - PS</v>
          </cell>
          <cell r="P1830" t="str">
            <v>00</v>
          </cell>
          <cell r="Q1830" t="str">
            <v>Exempt</v>
          </cell>
          <cell r="R1830" t="str">
            <v>1979-09-05</v>
          </cell>
          <cell r="S1830" t="str">
            <v/>
          </cell>
          <cell r="T1830" t="str">
            <v>1979-09-05</v>
          </cell>
        </row>
        <row r="1831">
          <cell r="A1831" t="str">
            <v>Oliver,Jerry W</v>
          </cell>
          <cell r="B1831" t="str">
            <v>001092</v>
          </cell>
          <cell r="C1831" t="str">
            <v>Full-Time</v>
          </cell>
          <cell r="D1831" t="str">
            <v>UCU</v>
          </cell>
          <cell r="E1831">
            <v>40</v>
          </cell>
          <cell r="F1831" t="str">
            <v>1003</v>
          </cell>
          <cell r="G1831" t="str">
            <v>Sibley General</v>
          </cell>
          <cell r="H1831" t="str">
            <v>USU</v>
          </cell>
          <cell r="I1831" t="str">
            <v>PS</v>
          </cell>
          <cell r="J1831" t="str">
            <v>MPMOE</v>
          </cell>
          <cell r="K1831" t="str">
            <v>1095</v>
          </cell>
          <cell r="L1831" t="str">
            <v>MO-Sibley</v>
          </cell>
          <cell r="M1831" t="str">
            <v>MO</v>
          </cell>
          <cell r="N1831" t="str">
            <v>1784</v>
          </cell>
          <cell r="O1831" t="str">
            <v>Maintenance Supervisor</v>
          </cell>
          <cell r="P1831" t="str">
            <v>00</v>
          </cell>
          <cell r="Q1831" t="str">
            <v>Exempt</v>
          </cell>
          <cell r="R1831" t="str">
            <v>1993-08-02</v>
          </cell>
          <cell r="S1831" t="str">
            <v/>
          </cell>
          <cell r="T1831" t="str">
            <v>1993-08-02</v>
          </cell>
        </row>
        <row r="1832">
          <cell r="A1832" t="str">
            <v>Olsen,Kenneth G</v>
          </cell>
          <cell r="B1832" t="str">
            <v>001836</v>
          </cell>
          <cell r="C1832" t="str">
            <v>Full-Time</v>
          </cell>
          <cell r="D1832" t="str">
            <v>UCU</v>
          </cell>
          <cell r="E1832">
            <v>40</v>
          </cell>
          <cell r="F1832" t="str">
            <v>5829</v>
          </cell>
          <cell r="G1832" t="str">
            <v>Rosemount CS</v>
          </cell>
          <cell r="H1832" t="str">
            <v>USU</v>
          </cell>
          <cell r="I1832" t="str">
            <v>CS</v>
          </cell>
          <cell r="J1832" t="str">
            <v>PNMNG</v>
          </cell>
          <cell r="K1832" t="str">
            <v>1069</v>
          </cell>
          <cell r="L1832" t="str">
            <v>MN-Rosemount</v>
          </cell>
          <cell r="M1832" t="str">
            <v>MN</v>
          </cell>
          <cell r="N1832" t="str">
            <v>1138</v>
          </cell>
          <cell r="O1832" t="str">
            <v>Appliance Repair Technician</v>
          </cell>
          <cell r="P1832" t="str">
            <v>00</v>
          </cell>
          <cell r="Q1832" t="str">
            <v>Nonexempt</v>
          </cell>
          <cell r="R1832" t="str">
            <v>1997-05-27</v>
          </cell>
          <cell r="S1832" t="str">
            <v/>
          </cell>
          <cell r="T1832" t="str">
            <v>1997-05-27</v>
          </cell>
        </row>
        <row r="1833">
          <cell r="A1833" t="str">
            <v>Olson,Aric A</v>
          </cell>
          <cell r="B1833" t="str">
            <v>010866</v>
          </cell>
          <cell r="C1833" t="str">
            <v>Full-Time</v>
          </cell>
          <cell r="D1833" t="str">
            <v>UCU</v>
          </cell>
          <cell r="E1833">
            <v>40</v>
          </cell>
          <cell r="F1833" t="str">
            <v>5733</v>
          </cell>
          <cell r="G1833" t="str">
            <v>Iowa Dubuque Cust Serv</v>
          </cell>
          <cell r="H1833" t="str">
            <v>USU</v>
          </cell>
          <cell r="I1833" t="str">
            <v>CS</v>
          </cell>
          <cell r="J1833" t="str">
            <v>PNIAG</v>
          </cell>
          <cell r="K1833" t="str">
            <v>1019</v>
          </cell>
          <cell r="L1833" t="str">
            <v>IA-Dubuque-Cedar Cross Rd</v>
          </cell>
          <cell r="M1833" t="str">
            <v>IA</v>
          </cell>
          <cell r="N1833" t="str">
            <v>3171</v>
          </cell>
          <cell r="O1833" t="str">
            <v>Service Technician (UN28)</v>
          </cell>
          <cell r="P1833" t="str">
            <v>28</v>
          </cell>
          <cell r="Q1833" t="str">
            <v>Nonexempt</v>
          </cell>
          <cell r="R1833" t="str">
            <v>2005-08-29</v>
          </cell>
          <cell r="S1833" t="str">
            <v/>
          </cell>
          <cell r="T1833" t="str">
            <v>2005-08-29</v>
          </cell>
        </row>
        <row r="1834">
          <cell r="A1834" t="str">
            <v>Olson,James T</v>
          </cell>
          <cell r="B1834" t="str">
            <v>009895</v>
          </cell>
          <cell r="C1834" t="str">
            <v>Full-Time</v>
          </cell>
          <cell r="D1834" t="str">
            <v>UCU</v>
          </cell>
          <cell r="E1834">
            <v>40</v>
          </cell>
          <cell r="F1834" t="str">
            <v>5824</v>
          </cell>
          <cell r="G1834" t="str">
            <v>Thief River Falls</v>
          </cell>
          <cell r="H1834" t="str">
            <v>USU</v>
          </cell>
          <cell r="I1834" t="str">
            <v>CS</v>
          </cell>
          <cell r="J1834" t="str">
            <v>NMMNG</v>
          </cell>
          <cell r="K1834" t="str">
            <v>1072</v>
          </cell>
          <cell r="L1834" t="str">
            <v>MN-Wadena</v>
          </cell>
          <cell r="M1834" t="str">
            <v>MN</v>
          </cell>
          <cell r="N1834" t="str">
            <v>1596</v>
          </cell>
          <cell r="O1834" t="str">
            <v>Service Tech Class 3 (UN26)</v>
          </cell>
          <cell r="P1834" t="str">
            <v>26</v>
          </cell>
          <cell r="Q1834" t="str">
            <v>Nonexempt</v>
          </cell>
          <cell r="R1834" t="str">
            <v>2002-09-30</v>
          </cell>
          <cell r="S1834" t="str">
            <v/>
          </cell>
          <cell r="T1834" t="str">
            <v>2002-09-30</v>
          </cell>
        </row>
        <row r="1835">
          <cell r="A1835" t="str">
            <v>Olson,Stephen O</v>
          </cell>
          <cell r="B1835" t="str">
            <v>002035</v>
          </cell>
          <cell r="C1835" t="str">
            <v>Full-Time</v>
          </cell>
          <cell r="D1835" t="str">
            <v>UCU</v>
          </cell>
          <cell r="E1835">
            <v>40</v>
          </cell>
          <cell r="F1835" t="str">
            <v>5829</v>
          </cell>
          <cell r="G1835" t="str">
            <v>Rosemount CS</v>
          </cell>
          <cell r="H1835" t="str">
            <v>USU</v>
          </cell>
          <cell r="I1835" t="str">
            <v>CS</v>
          </cell>
          <cell r="J1835" t="str">
            <v>PNMNG</v>
          </cell>
          <cell r="K1835" t="str">
            <v>1069</v>
          </cell>
          <cell r="L1835" t="str">
            <v>MN-Rosemount</v>
          </cell>
          <cell r="M1835" t="str">
            <v>MN</v>
          </cell>
          <cell r="N1835" t="str">
            <v>1525</v>
          </cell>
          <cell r="O1835" t="str">
            <v>Operations Technician</v>
          </cell>
          <cell r="P1835" t="str">
            <v>00</v>
          </cell>
          <cell r="Q1835" t="str">
            <v>Nonexempt</v>
          </cell>
          <cell r="R1835" t="str">
            <v>1991-06-20</v>
          </cell>
          <cell r="S1835" t="str">
            <v/>
          </cell>
          <cell r="T1835" t="str">
            <v>1991-06-20</v>
          </cell>
        </row>
        <row r="1836">
          <cell r="A1836" t="str">
            <v>ONeal,Clinton J</v>
          </cell>
          <cell r="B1836" t="str">
            <v>010834</v>
          </cell>
          <cell r="C1836" t="str">
            <v>Full-Time</v>
          </cell>
          <cell r="D1836" t="str">
            <v>UCU</v>
          </cell>
          <cell r="E1836">
            <v>40</v>
          </cell>
          <cell r="F1836" t="str">
            <v>5385</v>
          </cell>
          <cell r="G1836" t="str">
            <v>Dodge City Gas Field Svcs</v>
          </cell>
          <cell r="H1836" t="str">
            <v>USU</v>
          </cell>
          <cell r="I1836" t="str">
            <v>OP</v>
          </cell>
          <cell r="J1836" t="str">
            <v>PNKSG</v>
          </cell>
          <cell r="K1836" t="str">
            <v>1272</v>
          </cell>
          <cell r="L1836" t="str">
            <v>KS-Dodge City-W Frontview</v>
          </cell>
          <cell r="M1836" t="str">
            <v>KS</v>
          </cell>
          <cell r="N1836" t="str">
            <v>1525</v>
          </cell>
          <cell r="O1836" t="str">
            <v>Operations Technician</v>
          </cell>
          <cell r="P1836" t="str">
            <v>00</v>
          </cell>
          <cell r="Q1836" t="str">
            <v>Nonexempt</v>
          </cell>
          <cell r="R1836" t="str">
            <v>2005-07-27</v>
          </cell>
          <cell r="S1836" t="str">
            <v/>
          </cell>
          <cell r="T1836" t="str">
            <v>2005-07-27</v>
          </cell>
        </row>
        <row r="1837">
          <cell r="A1837" t="str">
            <v>Ono,Harry F</v>
          </cell>
          <cell r="B1837" t="str">
            <v>000271</v>
          </cell>
          <cell r="C1837" t="str">
            <v>Full-Time</v>
          </cell>
          <cell r="D1837" t="str">
            <v>UCU</v>
          </cell>
          <cell r="E1837">
            <v>40</v>
          </cell>
          <cell r="F1837" t="str">
            <v>2318</v>
          </cell>
          <cell r="G1837" t="str">
            <v>GSS Northern Operations</v>
          </cell>
          <cell r="H1837" t="str">
            <v>USU</v>
          </cell>
          <cell r="I1837" t="str">
            <v>GS</v>
          </cell>
          <cell r="J1837" t="str">
            <v>NETCO</v>
          </cell>
          <cell r="K1837" t="str">
            <v>1143</v>
          </cell>
          <cell r="L1837" t="str">
            <v>NE-Omaha-Capitol Ave</v>
          </cell>
          <cell r="M1837" t="str">
            <v>NE</v>
          </cell>
          <cell r="N1837" t="str">
            <v>3094</v>
          </cell>
          <cell r="O1837" t="str">
            <v>Sr Mgr Gas Supply</v>
          </cell>
          <cell r="P1837" t="str">
            <v>00</v>
          </cell>
          <cell r="Q1837" t="str">
            <v>Exempt</v>
          </cell>
          <cell r="R1837" t="str">
            <v>1989-12-04</v>
          </cell>
          <cell r="S1837" t="str">
            <v/>
          </cell>
          <cell r="T1837" t="str">
            <v>1989-12-04</v>
          </cell>
        </row>
        <row r="1838">
          <cell r="A1838" t="str">
            <v>Oppedal,Marvin L</v>
          </cell>
          <cell r="B1838" t="str">
            <v>001620</v>
          </cell>
          <cell r="C1838" t="str">
            <v>Full-Time</v>
          </cell>
          <cell r="D1838" t="str">
            <v>UCU</v>
          </cell>
          <cell r="E1838">
            <v>40</v>
          </cell>
          <cell r="F1838" t="str">
            <v>6107</v>
          </cell>
          <cell r="G1838" t="str">
            <v>Iowa Community Relations</v>
          </cell>
          <cell r="H1838" t="str">
            <v>USU</v>
          </cell>
          <cell r="I1838" t="str">
            <v>CR</v>
          </cell>
          <cell r="J1838" t="str">
            <v>PNIAG</v>
          </cell>
          <cell r="K1838" t="str">
            <v>1023</v>
          </cell>
          <cell r="L1838" t="str">
            <v>IA-Newton</v>
          </cell>
          <cell r="M1838" t="str">
            <v>IA</v>
          </cell>
          <cell r="N1838" t="str">
            <v>3074</v>
          </cell>
          <cell r="O1838" t="str">
            <v>Mgr External Affairs</v>
          </cell>
          <cell r="P1838" t="str">
            <v>00</v>
          </cell>
          <cell r="Q1838" t="str">
            <v>Exempt</v>
          </cell>
          <cell r="R1838" t="str">
            <v>1969-09-16</v>
          </cell>
          <cell r="S1838" t="str">
            <v/>
          </cell>
          <cell r="T1838" t="str">
            <v>1969-09-16</v>
          </cell>
        </row>
        <row r="1839">
          <cell r="A1839" t="str">
            <v>OReilly,Matthew G</v>
          </cell>
          <cell r="B1839" t="str">
            <v>002174</v>
          </cell>
          <cell r="C1839" t="str">
            <v>Full-Time</v>
          </cell>
          <cell r="D1839" t="str">
            <v>UCU</v>
          </cell>
          <cell r="E1839">
            <v>40</v>
          </cell>
          <cell r="F1839" t="str">
            <v>6035</v>
          </cell>
          <cell r="G1839" t="str">
            <v>Iowa Customer Relations</v>
          </cell>
          <cell r="H1839" t="str">
            <v>USU</v>
          </cell>
          <cell r="I1839" t="str">
            <v>SL</v>
          </cell>
          <cell r="J1839" t="str">
            <v>PNIAG</v>
          </cell>
          <cell r="K1839" t="str">
            <v>1015</v>
          </cell>
          <cell r="L1839" t="str">
            <v>IA-Council Bluffs-W Broadway</v>
          </cell>
          <cell r="M1839" t="str">
            <v>IA</v>
          </cell>
          <cell r="N1839" t="str">
            <v>3077</v>
          </cell>
          <cell r="O1839" t="str">
            <v>Customer Relations Rep</v>
          </cell>
          <cell r="P1839" t="str">
            <v>00</v>
          </cell>
          <cell r="Q1839" t="str">
            <v>Exempt</v>
          </cell>
          <cell r="R1839" t="str">
            <v>1987-04-13</v>
          </cell>
          <cell r="S1839" t="str">
            <v/>
          </cell>
          <cell r="T1839" t="str">
            <v>1987-04-13</v>
          </cell>
        </row>
        <row r="1840">
          <cell r="A1840" t="str">
            <v>Orr,Gary C</v>
          </cell>
          <cell r="B1840" t="str">
            <v>005334</v>
          </cell>
          <cell r="C1840" t="str">
            <v>Full-Time</v>
          </cell>
          <cell r="D1840" t="str">
            <v>UCU</v>
          </cell>
          <cell r="E1840">
            <v>40</v>
          </cell>
          <cell r="F1840" t="str">
            <v>5774</v>
          </cell>
          <cell r="G1840" t="str">
            <v>NE Omaha Region</v>
          </cell>
          <cell r="H1840" t="str">
            <v>USU</v>
          </cell>
          <cell r="I1840" t="str">
            <v>CS</v>
          </cell>
          <cell r="J1840" t="str">
            <v>PNNEG</v>
          </cell>
          <cell r="K1840" t="str">
            <v>1099</v>
          </cell>
          <cell r="L1840" t="str">
            <v>NE-Ashland-24th St</v>
          </cell>
          <cell r="M1840" t="str">
            <v>NE</v>
          </cell>
          <cell r="N1840" t="str">
            <v>1531</v>
          </cell>
          <cell r="O1840" t="str">
            <v>Meter Reader</v>
          </cell>
          <cell r="P1840" t="str">
            <v>00</v>
          </cell>
          <cell r="Q1840" t="str">
            <v>Nonexempt</v>
          </cell>
          <cell r="R1840" t="str">
            <v>1999-08-16</v>
          </cell>
          <cell r="S1840" t="str">
            <v/>
          </cell>
          <cell r="T1840" t="str">
            <v>1999-08-16</v>
          </cell>
        </row>
        <row r="1841">
          <cell r="A1841" t="str">
            <v>Ortega,Stephen J</v>
          </cell>
          <cell r="B1841" t="str">
            <v>000332</v>
          </cell>
          <cell r="C1841" t="str">
            <v>Full-Time</v>
          </cell>
          <cell r="D1841" t="str">
            <v>UCU</v>
          </cell>
          <cell r="E1841">
            <v>40</v>
          </cell>
          <cell r="F1841" t="str">
            <v>5363</v>
          </cell>
          <cell r="G1841" t="str">
            <v>CO Elec Measurement</v>
          </cell>
          <cell r="H1841" t="str">
            <v>USU</v>
          </cell>
          <cell r="I1841" t="str">
            <v>OP</v>
          </cell>
          <cell r="J1841" t="str">
            <v>WPCOE</v>
          </cell>
          <cell r="K1841" t="str">
            <v>1004</v>
          </cell>
          <cell r="L1841" t="str">
            <v>CO-Canon City-Utility Dr</v>
          </cell>
          <cell r="M1841" t="str">
            <v>CO</v>
          </cell>
          <cell r="N1841" t="str">
            <v>1666</v>
          </cell>
          <cell r="O1841" t="str">
            <v>Meter Technician (UN21)</v>
          </cell>
          <cell r="P1841" t="str">
            <v>21</v>
          </cell>
          <cell r="Q1841" t="str">
            <v>Nonexempt</v>
          </cell>
          <cell r="R1841" t="str">
            <v>1973-09-10</v>
          </cell>
          <cell r="S1841" t="str">
            <v/>
          </cell>
          <cell r="T1841" t="str">
            <v>1973-09-10</v>
          </cell>
        </row>
        <row r="1842">
          <cell r="A1842" t="str">
            <v>Orth,Richard M</v>
          </cell>
          <cell r="B1842" t="str">
            <v>009463</v>
          </cell>
          <cell r="C1842" t="str">
            <v>Full-Time</v>
          </cell>
          <cell r="D1842" t="str">
            <v>UCU</v>
          </cell>
          <cell r="E1842">
            <v>40</v>
          </cell>
          <cell r="F1842" t="str">
            <v>1060</v>
          </cell>
          <cell r="G1842" t="str">
            <v>Lake Road Common</v>
          </cell>
          <cell r="H1842" t="str">
            <v>USU</v>
          </cell>
          <cell r="I1842" t="str">
            <v>PS</v>
          </cell>
          <cell r="J1842" t="str">
            <v>SJMOE</v>
          </cell>
          <cell r="K1842" t="str">
            <v>1279</v>
          </cell>
          <cell r="L1842" t="str">
            <v>MO-St Joseph - Lake Road</v>
          </cell>
          <cell r="M1842" t="str">
            <v>MO</v>
          </cell>
          <cell r="N1842" t="str">
            <v>1793</v>
          </cell>
          <cell r="O1842" t="str">
            <v>Maintenance Superintendent</v>
          </cell>
          <cell r="P1842" t="str">
            <v>00</v>
          </cell>
          <cell r="Q1842" t="str">
            <v>Exempt</v>
          </cell>
          <cell r="R1842" t="str">
            <v>2002-02-01</v>
          </cell>
          <cell r="S1842" t="str">
            <v/>
          </cell>
          <cell r="T1842" t="str">
            <v>2002-02-01</v>
          </cell>
        </row>
        <row r="1843">
          <cell r="A1843" t="str">
            <v>Orwig,Pamela M</v>
          </cell>
          <cell r="B1843" t="str">
            <v>002159</v>
          </cell>
          <cell r="C1843" t="str">
            <v>Part-Time</v>
          </cell>
          <cell r="D1843" t="str">
            <v>UCU</v>
          </cell>
          <cell r="E1843">
            <v>30</v>
          </cell>
          <cell r="F1843" t="str">
            <v>5775</v>
          </cell>
          <cell r="G1843" t="str">
            <v>NE North Region</v>
          </cell>
          <cell r="H1843" t="str">
            <v>USU</v>
          </cell>
          <cell r="I1843" t="str">
            <v>CS</v>
          </cell>
          <cell r="J1843" t="str">
            <v>PNNEG</v>
          </cell>
          <cell r="K1843" t="str">
            <v>1162</v>
          </cell>
          <cell r="L1843" t="str">
            <v>NE-Norfolk-Norfolk Ave</v>
          </cell>
          <cell r="M1843" t="str">
            <v>NE</v>
          </cell>
          <cell r="N1843" t="str">
            <v>1134</v>
          </cell>
          <cell r="O1843" t="str">
            <v>Admin Asst</v>
          </cell>
          <cell r="P1843" t="str">
            <v>00</v>
          </cell>
          <cell r="Q1843" t="str">
            <v>Nonexempt</v>
          </cell>
          <cell r="R1843" t="str">
            <v>1998-10-05</v>
          </cell>
          <cell r="S1843" t="str">
            <v>2003-07-28</v>
          </cell>
          <cell r="T1843" t="str">
            <v>2000-07-27</v>
          </cell>
        </row>
        <row r="1844">
          <cell r="A1844" t="str">
            <v>Oshima,Barron H</v>
          </cell>
          <cell r="B1844" t="str">
            <v>003177</v>
          </cell>
          <cell r="C1844" t="str">
            <v>Full-Time</v>
          </cell>
          <cell r="D1844" t="str">
            <v>UCU</v>
          </cell>
          <cell r="E1844">
            <v>40</v>
          </cell>
          <cell r="F1844" t="str">
            <v>4290</v>
          </cell>
          <cell r="G1844" t="str">
            <v>IT Fin/HR Applications</v>
          </cell>
          <cell r="H1844" t="str">
            <v>ESF</v>
          </cell>
          <cell r="I1844" t="str">
            <v>IT</v>
          </cell>
          <cell r="J1844" t="str">
            <v>AQLCP</v>
          </cell>
          <cell r="K1844" t="str">
            <v>1082</v>
          </cell>
          <cell r="L1844" t="str">
            <v>MO-Kansas City-W Ninth</v>
          </cell>
          <cell r="M1844" t="str">
            <v>MO</v>
          </cell>
          <cell r="N1844" t="str">
            <v>1448</v>
          </cell>
          <cell r="O1844" t="str">
            <v>Applications Manager</v>
          </cell>
          <cell r="P1844" t="str">
            <v>00</v>
          </cell>
          <cell r="Q1844" t="str">
            <v>Exempt</v>
          </cell>
          <cell r="R1844" t="str">
            <v>1998-06-01</v>
          </cell>
          <cell r="S1844" t="str">
            <v/>
          </cell>
          <cell r="T1844" t="str">
            <v>1998-06-01</v>
          </cell>
        </row>
        <row r="1845">
          <cell r="A1845" t="str">
            <v>Ossowski,Steven B</v>
          </cell>
          <cell r="B1845" t="str">
            <v>010670</v>
          </cell>
          <cell r="C1845" t="str">
            <v>Full-Time</v>
          </cell>
          <cell r="D1845" t="str">
            <v>UCU</v>
          </cell>
          <cell r="E1845">
            <v>40</v>
          </cell>
          <cell r="F1845" t="str">
            <v>5771</v>
          </cell>
          <cell r="G1845" t="str">
            <v>NE Lincoln Region</v>
          </cell>
          <cell r="H1845" t="str">
            <v>USU</v>
          </cell>
          <cell r="I1845" t="str">
            <v>CS</v>
          </cell>
          <cell r="J1845" t="str">
            <v>PNNEG</v>
          </cell>
          <cell r="K1845" t="str">
            <v>1109</v>
          </cell>
          <cell r="L1845" t="str">
            <v>NE-Lincoln</v>
          </cell>
          <cell r="M1845" t="str">
            <v>NE</v>
          </cell>
          <cell r="N1845" t="str">
            <v>1604</v>
          </cell>
          <cell r="O1845" t="str">
            <v>Service Tech B (UN25)</v>
          </cell>
          <cell r="P1845" t="str">
            <v>25</v>
          </cell>
          <cell r="Q1845" t="str">
            <v>Nonexempt</v>
          </cell>
          <cell r="R1845" t="str">
            <v>2005-02-14</v>
          </cell>
          <cell r="S1845" t="str">
            <v/>
          </cell>
          <cell r="T1845" t="str">
            <v>2005-02-14</v>
          </cell>
        </row>
        <row r="1846">
          <cell r="A1846" t="str">
            <v>Otten,George R</v>
          </cell>
          <cell r="B1846" t="str">
            <v>001854</v>
          </cell>
          <cell r="C1846" t="str">
            <v>Full-Time</v>
          </cell>
          <cell r="D1846" t="str">
            <v>UCU</v>
          </cell>
          <cell r="E1846">
            <v>40</v>
          </cell>
          <cell r="F1846" t="str">
            <v>5774</v>
          </cell>
          <cell r="G1846" t="str">
            <v>NE Omaha Region</v>
          </cell>
          <cell r="H1846" t="str">
            <v>USU</v>
          </cell>
          <cell r="I1846" t="str">
            <v>CS</v>
          </cell>
          <cell r="J1846" t="str">
            <v>PNNEG</v>
          </cell>
          <cell r="K1846" t="str">
            <v>1113</v>
          </cell>
          <cell r="L1846" t="str">
            <v>NE-Papillion</v>
          </cell>
          <cell r="M1846" t="str">
            <v>NE</v>
          </cell>
          <cell r="N1846" t="str">
            <v>1138</v>
          </cell>
          <cell r="O1846" t="str">
            <v>Appliance Repair Technician</v>
          </cell>
          <cell r="P1846" t="str">
            <v>00</v>
          </cell>
          <cell r="Q1846" t="str">
            <v>Nonexempt</v>
          </cell>
          <cell r="R1846" t="str">
            <v>1980-06-24</v>
          </cell>
          <cell r="S1846" t="str">
            <v/>
          </cell>
          <cell r="T1846" t="str">
            <v>1981-02-01</v>
          </cell>
        </row>
        <row r="1847">
          <cell r="A1847" t="str">
            <v>Oursland,Roger G</v>
          </cell>
          <cell r="B1847" t="str">
            <v>001798</v>
          </cell>
          <cell r="C1847" t="str">
            <v>Full-Time</v>
          </cell>
          <cell r="D1847" t="str">
            <v>UCU</v>
          </cell>
          <cell r="E1847">
            <v>40</v>
          </cell>
          <cell r="F1847" t="str">
            <v>5775</v>
          </cell>
          <cell r="G1847" t="str">
            <v>NE North Region</v>
          </cell>
          <cell r="H1847" t="str">
            <v>USU</v>
          </cell>
          <cell r="I1847" t="str">
            <v>CS</v>
          </cell>
          <cell r="J1847" t="str">
            <v>PNNEG</v>
          </cell>
          <cell r="K1847" t="str">
            <v>1162</v>
          </cell>
          <cell r="L1847" t="str">
            <v>NE-Norfolk-Norfolk Ave</v>
          </cell>
          <cell r="M1847" t="str">
            <v>NE</v>
          </cell>
          <cell r="N1847" t="str">
            <v>1607</v>
          </cell>
          <cell r="O1847" t="str">
            <v>Spec C&amp;M Mech Tech (UN25)</v>
          </cell>
          <cell r="P1847" t="str">
            <v>25</v>
          </cell>
          <cell r="Q1847" t="str">
            <v>Nonexempt</v>
          </cell>
          <cell r="R1847" t="str">
            <v>1979-04-02</v>
          </cell>
          <cell r="S1847" t="str">
            <v/>
          </cell>
          <cell r="T1847" t="str">
            <v>1979-10-02</v>
          </cell>
        </row>
        <row r="1848">
          <cell r="A1848" t="str">
            <v>Outersky,Rebecca L</v>
          </cell>
          <cell r="B1848" t="str">
            <v>003005</v>
          </cell>
          <cell r="C1848" t="str">
            <v>Full-Time</v>
          </cell>
          <cell r="D1848" t="str">
            <v>UCU</v>
          </cell>
          <cell r="E1848">
            <v>40</v>
          </cell>
          <cell r="F1848" t="str">
            <v>4177</v>
          </cell>
          <cell r="G1848" t="str">
            <v>Corp Accounting &amp; System Admin</v>
          </cell>
          <cell r="H1848" t="str">
            <v>ESF</v>
          </cell>
          <cell r="I1848" t="str">
            <v>AT</v>
          </cell>
          <cell r="J1848" t="str">
            <v>AQLCP</v>
          </cell>
          <cell r="K1848" t="str">
            <v>1082</v>
          </cell>
          <cell r="L1848" t="str">
            <v>MO-Kansas City-W Ninth</v>
          </cell>
          <cell r="M1848" t="str">
            <v>MO</v>
          </cell>
          <cell r="N1848" t="str">
            <v>3063</v>
          </cell>
          <cell r="O1848" t="str">
            <v>Mgr Financial Apps</v>
          </cell>
          <cell r="P1848" t="str">
            <v>00</v>
          </cell>
          <cell r="Q1848" t="str">
            <v>Exempt</v>
          </cell>
          <cell r="R1848" t="str">
            <v>1996-12-02</v>
          </cell>
          <cell r="S1848" t="str">
            <v/>
          </cell>
          <cell r="T1848" t="str">
            <v>1996-12-02</v>
          </cell>
        </row>
        <row r="1849">
          <cell r="A1849" t="str">
            <v>Owen,Lorie A</v>
          </cell>
          <cell r="B1849" t="str">
            <v>003661</v>
          </cell>
          <cell r="C1849" t="str">
            <v>Full-Time</v>
          </cell>
          <cell r="D1849" t="str">
            <v>UCU</v>
          </cell>
          <cell r="E1849">
            <v>40</v>
          </cell>
          <cell r="F1849" t="str">
            <v>5763</v>
          </cell>
          <cell r="G1849" t="str">
            <v>Billing Adjustments</v>
          </cell>
          <cell r="H1849" t="str">
            <v>USU</v>
          </cell>
          <cell r="I1849" t="str">
            <v>CI</v>
          </cell>
          <cell r="J1849" t="str">
            <v>NETCO</v>
          </cell>
          <cell r="K1849" t="str">
            <v>1000</v>
          </cell>
          <cell r="L1849" t="str">
            <v>MO-Raytown</v>
          </cell>
          <cell r="M1849" t="str">
            <v>MO</v>
          </cell>
          <cell r="N1849" t="str">
            <v>2711</v>
          </cell>
          <cell r="O1849" t="str">
            <v>Cust Svc Acct Svcs Specialist</v>
          </cell>
          <cell r="P1849" t="str">
            <v>00</v>
          </cell>
          <cell r="Q1849" t="str">
            <v>Nonexempt</v>
          </cell>
          <cell r="R1849" t="str">
            <v>1996-12-02</v>
          </cell>
          <cell r="S1849" t="str">
            <v/>
          </cell>
          <cell r="T1849" t="str">
            <v>1996-12-02</v>
          </cell>
        </row>
        <row r="1850">
          <cell r="A1850" t="str">
            <v>Owens,Ansley H</v>
          </cell>
          <cell r="B1850" t="str">
            <v>000363</v>
          </cell>
          <cell r="C1850" t="str">
            <v>Full-Time</v>
          </cell>
          <cell r="D1850" t="str">
            <v>UCU</v>
          </cell>
          <cell r="E1850">
            <v>40</v>
          </cell>
          <cell r="F1850" t="str">
            <v>5303</v>
          </cell>
          <cell r="G1850" t="str">
            <v>Pueblo Network Ops</v>
          </cell>
          <cell r="H1850" t="str">
            <v>USU</v>
          </cell>
          <cell r="I1850" t="str">
            <v>OP</v>
          </cell>
          <cell r="J1850" t="str">
            <v>WPCOE</v>
          </cell>
          <cell r="K1850" t="str">
            <v>1011</v>
          </cell>
          <cell r="L1850" t="str">
            <v>CO-Pueblo-S Victoria Ave</v>
          </cell>
          <cell r="M1850" t="str">
            <v>CO</v>
          </cell>
          <cell r="N1850" t="str">
            <v>1672</v>
          </cell>
          <cell r="O1850" t="str">
            <v>Line Serviceman (UN21)</v>
          </cell>
          <cell r="P1850" t="str">
            <v>21</v>
          </cell>
          <cell r="Q1850" t="str">
            <v>Nonexempt</v>
          </cell>
          <cell r="R1850" t="str">
            <v>1972-04-24</v>
          </cell>
          <cell r="S1850" t="str">
            <v/>
          </cell>
          <cell r="T1850" t="str">
            <v>1972-04-24</v>
          </cell>
        </row>
        <row r="1851">
          <cell r="A1851" t="str">
            <v>Owens,Brian W</v>
          </cell>
          <cell r="B1851" t="str">
            <v>000571</v>
          </cell>
          <cell r="C1851" t="str">
            <v>Full-Time</v>
          </cell>
          <cell r="D1851" t="str">
            <v>UCU</v>
          </cell>
          <cell r="E1851">
            <v>40</v>
          </cell>
          <cell r="F1851" t="str">
            <v>1008</v>
          </cell>
          <cell r="G1851" t="str">
            <v>Judson Large-Dodge City</v>
          </cell>
          <cell r="H1851" t="str">
            <v>USU</v>
          </cell>
          <cell r="I1851" t="str">
            <v>PS</v>
          </cell>
          <cell r="J1851" t="str">
            <v>WPKSE</v>
          </cell>
          <cell r="K1851" t="str">
            <v>1155</v>
          </cell>
          <cell r="L1851" t="str">
            <v>KS-Dodge City-Fort Dodge Rd</v>
          </cell>
          <cell r="M1851" t="str">
            <v>KS</v>
          </cell>
          <cell r="N1851" t="str">
            <v>1738</v>
          </cell>
          <cell r="O1851" t="str">
            <v>Operator Technician (UN22)</v>
          </cell>
          <cell r="P1851" t="str">
            <v>22</v>
          </cell>
          <cell r="Q1851" t="str">
            <v>Nonexempt</v>
          </cell>
          <cell r="R1851" t="str">
            <v>1992-01-08</v>
          </cell>
          <cell r="S1851" t="str">
            <v/>
          </cell>
          <cell r="T1851" t="str">
            <v>1992-01-08</v>
          </cell>
        </row>
        <row r="1852">
          <cell r="A1852" t="str">
            <v>Owens,Bryan S</v>
          </cell>
          <cell r="B1852" t="str">
            <v>010458</v>
          </cell>
          <cell r="C1852" t="str">
            <v>Full-Time</v>
          </cell>
          <cell r="D1852" t="str">
            <v>UCU</v>
          </cell>
          <cell r="E1852">
            <v>40</v>
          </cell>
          <cell r="F1852" t="str">
            <v>6382</v>
          </cell>
          <cell r="G1852" t="str">
            <v>Regulatory Acctg Svcs-Electric</v>
          </cell>
          <cell r="H1852" t="str">
            <v>USU</v>
          </cell>
          <cell r="I1852" t="str">
            <v>RE</v>
          </cell>
          <cell r="J1852" t="str">
            <v>NETCO</v>
          </cell>
          <cell r="K1852" t="str">
            <v>1082</v>
          </cell>
          <cell r="L1852" t="str">
            <v>MO-Kansas City-W Ninth</v>
          </cell>
          <cell r="M1852" t="str">
            <v>MO</v>
          </cell>
          <cell r="N1852" t="str">
            <v>1845</v>
          </cell>
          <cell r="O1852" t="str">
            <v>Sr Regulatory Analyst</v>
          </cell>
          <cell r="P1852" t="str">
            <v>00</v>
          </cell>
          <cell r="Q1852" t="str">
            <v>Exempt</v>
          </cell>
          <cell r="R1852" t="str">
            <v>2004-06-21</v>
          </cell>
          <cell r="S1852" t="str">
            <v/>
          </cell>
          <cell r="T1852" t="str">
            <v>2004-06-21</v>
          </cell>
        </row>
        <row r="1853">
          <cell r="A1853" t="str">
            <v>Owens,Jim</v>
          </cell>
          <cell r="B1853" t="str">
            <v>002064</v>
          </cell>
          <cell r="C1853" t="str">
            <v>Full-Time</v>
          </cell>
          <cell r="D1853" t="str">
            <v>UCU</v>
          </cell>
          <cell r="E1853">
            <v>40</v>
          </cell>
          <cell r="F1853" t="str">
            <v>5492</v>
          </cell>
          <cell r="G1853" t="str">
            <v>Metershop Large Volume</v>
          </cell>
          <cell r="H1853" t="str">
            <v>USU</v>
          </cell>
          <cell r="I1853" t="str">
            <v>OP</v>
          </cell>
          <cell r="J1853" t="str">
            <v>NETCO</v>
          </cell>
          <cell r="K1853" t="str">
            <v>1016</v>
          </cell>
          <cell r="L1853" t="str">
            <v>IA-Council Bluffs-31st Ave</v>
          </cell>
          <cell r="M1853" t="str">
            <v>IA</v>
          </cell>
          <cell r="N1853" t="str">
            <v>3108</v>
          </cell>
          <cell r="O1853" t="str">
            <v>Shop Measurement Tech (UN28)</v>
          </cell>
          <cell r="P1853" t="str">
            <v>28</v>
          </cell>
          <cell r="Q1853" t="str">
            <v>Nonexempt</v>
          </cell>
          <cell r="R1853" t="str">
            <v>1990-04-16</v>
          </cell>
          <cell r="S1853" t="str">
            <v/>
          </cell>
          <cell r="T1853" t="str">
            <v>1990-10-16</v>
          </cell>
        </row>
        <row r="1854">
          <cell r="A1854" t="str">
            <v>Owings,Brad A</v>
          </cell>
          <cell r="B1854" t="str">
            <v>008394</v>
          </cell>
          <cell r="C1854" t="str">
            <v>Full-Time</v>
          </cell>
          <cell r="D1854" t="str">
            <v>UCU</v>
          </cell>
          <cell r="E1854">
            <v>40</v>
          </cell>
          <cell r="F1854" t="str">
            <v>5005</v>
          </cell>
          <cell r="G1854" t="str">
            <v>Sys Protection Const&amp;Maint-MPS</v>
          </cell>
          <cell r="H1854" t="str">
            <v>USU</v>
          </cell>
          <cell r="I1854" t="str">
            <v>TS</v>
          </cell>
          <cell r="J1854" t="str">
            <v>MPMOE</v>
          </cell>
          <cell r="K1854" t="str">
            <v>1086</v>
          </cell>
          <cell r="L1854" t="str">
            <v>MO-Lee's Summit-SE 16th St</v>
          </cell>
          <cell r="M1854" t="str">
            <v>MO</v>
          </cell>
          <cell r="N1854" t="str">
            <v>U2324</v>
          </cell>
          <cell r="O1854" t="str">
            <v>Appren Relayman 4th 6mo</v>
          </cell>
          <cell r="P1854" t="str">
            <v>24</v>
          </cell>
          <cell r="Q1854" t="str">
            <v>Nonexempt</v>
          </cell>
          <cell r="R1854" t="str">
            <v>2001-05-29</v>
          </cell>
          <cell r="S1854" t="str">
            <v/>
          </cell>
          <cell r="T1854" t="str">
            <v>2001-05-29</v>
          </cell>
        </row>
        <row r="1855">
          <cell r="A1855" t="str">
            <v>Paap,Randall W</v>
          </cell>
          <cell r="B1855" t="str">
            <v>001680</v>
          </cell>
          <cell r="C1855" t="str">
            <v>Full-Time</v>
          </cell>
          <cell r="D1855" t="str">
            <v>UCU</v>
          </cell>
          <cell r="E1855">
            <v>40</v>
          </cell>
          <cell r="F1855" t="str">
            <v>5254</v>
          </cell>
          <cell r="G1855" t="str">
            <v>Network Gas Stds &amp; Safety Trng</v>
          </cell>
          <cell r="H1855" t="str">
            <v>USU</v>
          </cell>
          <cell r="I1855" t="str">
            <v>NM</v>
          </cell>
          <cell r="J1855" t="str">
            <v>NETCO</v>
          </cell>
          <cell r="K1855" t="str">
            <v>1143</v>
          </cell>
          <cell r="L1855" t="str">
            <v>NE-Omaha-Capitol Ave</v>
          </cell>
          <cell r="M1855" t="str">
            <v>NE</v>
          </cell>
          <cell r="N1855" t="str">
            <v>3080</v>
          </cell>
          <cell r="O1855" t="str">
            <v>Dir Engineering Services</v>
          </cell>
          <cell r="P1855" t="str">
            <v>00</v>
          </cell>
          <cell r="Q1855" t="str">
            <v>Exempt</v>
          </cell>
          <cell r="R1855" t="str">
            <v>1987-05-04</v>
          </cell>
          <cell r="S1855" t="str">
            <v/>
          </cell>
          <cell r="T1855" t="str">
            <v>1987-05-04</v>
          </cell>
        </row>
        <row r="1856">
          <cell r="A1856" t="str">
            <v>Paden,Tela M</v>
          </cell>
          <cell r="B1856" t="str">
            <v>003523</v>
          </cell>
          <cell r="C1856" t="str">
            <v>Full-Time</v>
          </cell>
          <cell r="D1856" t="str">
            <v>UCU</v>
          </cell>
          <cell r="E1856">
            <v>40</v>
          </cell>
          <cell r="F1856" t="str">
            <v>5253</v>
          </cell>
          <cell r="G1856" t="str">
            <v>MO Electric Standards</v>
          </cell>
          <cell r="H1856" t="str">
            <v>USU</v>
          </cell>
          <cell r="I1856" t="str">
            <v>NM</v>
          </cell>
          <cell r="J1856" t="str">
            <v>NETCO</v>
          </cell>
          <cell r="K1856" t="str">
            <v>1000</v>
          </cell>
          <cell r="L1856" t="str">
            <v>MO-Raytown</v>
          </cell>
          <cell r="M1856" t="str">
            <v>MO</v>
          </cell>
          <cell r="N1856" t="str">
            <v>1743</v>
          </cell>
          <cell r="O1856" t="str">
            <v>Drafting Mapping Specialist/NM</v>
          </cell>
          <cell r="P1856" t="str">
            <v>00</v>
          </cell>
          <cell r="Q1856" t="str">
            <v>Nonexempt</v>
          </cell>
          <cell r="R1856" t="str">
            <v>1990-05-14</v>
          </cell>
          <cell r="S1856" t="str">
            <v/>
          </cell>
          <cell r="T1856" t="str">
            <v>1990-05-14</v>
          </cell>
        </row>
        <row r="1857">
          <cell r="A1857" t="str">
            <v>Padgett,Larry</v>
          </cell>
          <cell r="B1857" t="str">
            <v>003643</v>
          </cell>
          <cell r="C1857" t="str">
            <v>Full-Time</v>
          </cell>
          <cell r="D1857" t="str">
            <v>UCU</v>
          </cell>
          <cell r="E1857">
            <v>40</v>
          </cell>
          <cell r="F1857" t="str">
            <v>5004</v>
          </cell>
          <cell r="G1857" t="str">
            <v>Transmisson Ln Const&amp;Maint-MPS</v>
          </cell>
          <cell r="H1857" t="str">
            <v>USU</v>
          </cell>
          <cell r="I1857" t="str">
            <v>TS</v>
          </cell>
          <cell r="J1857" t="str">
            <v>MPMOE</v>
          </cell>
          <cell r="K1857" t="str">
            <v>1090</v>
          </cell>
          <cell r="L1857" t="str">
            <v>MO-Oak Grove</v>
          </cell>
          <cell r="M1857" t="str">
            <v>MO</v>
          </cell>
          <cell r="N1857" t="str">
            <v>1919</v>
          </cell>
          <cell r="O1857" t="str">
            <v>Supv Transmission Line</v>
          </cell>
          <cell r="P1857" t="str">
            <v>00</v>
          </cell>
          <cell r="Q1857" t="str">
            <v>Exempt</v>
          </cell>
          <cell r="R1857" t="str">
            <v>1971-06-18</v>
          </cell>
          <cell r="S1857" t="str">
            <v/>
          </cell>
          <cell r="T1857" t="str">
            <v>1971-06-18</v>
          </cell>
        </row>
        <row r="1858">
          <cell r="A1858" t="str">
            <v>Padilla,JoDee M</v>
          </cell>
          <cell r="B1858" t="str">
            <v>010840</v>
          </cell>
          <cell r="C1858" t="str">
            <v>Full-Time</v>
          </cell>
          <cell r="D1858" t="str">
            <v>UCU</v>
          </cell>
          <cell r="E1858">
            <v>40</v>
          </cell>
          <cell r="F1858" t="str">
            <v>5870</v>
          </cell>
          <cell r="G1858" t="str">
            <v>Pueblo Meter Reading</v>
          </cell>
          <cell r="H1858" t="str">
            <v>USU</v>
          </cell>
          <cell r="I1858" t="str">
            <v>CS</v>
          </cell>
          <cell r="J1858" t="str">
            <v>WPCOE</v>
          </cell>
          <cell r="K1858" t="str">
            <v>1011</v>
          </cell>
          <cell r="L1858" t="str">
            <v>CO-Pueblo-S Victoria Ave</v>
          </cell>
          <cell r="M1858" t="str">
            <v>CO</v>
          </cell>
          <cell r="N1858" t="str">
            <v>1669</v>
          </cell>
          <cell r="O1858" t="str">
            <v>Meter Reader (UN21)</v>
          </cell>
          <cell r="P1858" t="str">
            <v>21</v>
          </cell>
          <cell r="Q1858" t="str">
            <v>Nonexempt</v>
          </cell>
          <cell r="R1858" t="str">
            <v>2005-08-01</v>
          </cell>
          <cell r="S1858" t="str">
            <v/>
          </cell>
          <cell r="T1858" t="str">
            <v>2005-08-01</v>
          </cell>
        </row>
        <row r="1859">
          <cell r="A1859" t="str">
            <v>Page,Richard K</v>
          </cell>
          <cell r="B1859" t="str">
            <v>000935</v>
          </cell>
          <cell r="C1859" t="str">
            <v>Full-Time</v>
          </cell>
          <cell r="D1859" t="str">
            <v>UCU</v>
          </cell>
          <cell r="E1859">
            <v>40</v>
          </cell>
          <cell r="F1859" t="str">
            <v>1003</v>
          </cell>
          <cell r="G1859" t="str">
            <v>Sibley General</v>
          </cell>
          <cell r="H1859" t="str">
            <v>USU</v>
          </cell>
          <cell r="I1859" t="str">
            <v>PS</v>
          </cell>
          <cell r="J1859" t="str">
            <v>MPMOE</v>
          </cell>
          <cell r="K1859" t="str">
            <v>1095</v>
          </cell>
          <cell r="L1859" t="str">
            <v>MO-Sibley</v>
          </cell>
          <cell r="M1859" t="str">
            <v>MO</v>
          </cell>
          <cell r="N1859" t="str">
            <v>U308</v>
          </cell>
          <cell r="O1859" t="str">
            <v>Operator Sibley</v>
          </cell>
          <cell r="P1859" t="str">
            <v>24</v>
          </cell>
          <cell r="Q1859" t="str">
            <v>Nonexempt</v>
          </cell>
          <cell r="R1859" t="str">
            <v>1971-08-15</v>
          </cell>
          <cell r="S1859" t="str">
            <v/>
          </cell>
          <cell r="T1859" t="str">
            <v>1971-08-15</v>
          </cell>
        </row>
        <row r="1860">
          <cell r="A1860" t="str">
            <v>Paine,Richard Lee</v>
          </cell>
          <cell r="B1860" t="str">
            <v>000988</v>
          </cell>
          <cell r="C1860" t="str">
            <v>Full-Time</v>
          </cell>
          <cell r="D1860" t="str">
            <v>UCU</v>
          </cell>
          <cell r="E1860">
            <v>40</v>
          </cell>
          <cell r="F1860" t="str">
            <v>5335</v>
          </cell>
          <cell r="G1860" t="str">
            <v>Blue Springs 1 Elec Netwrk Ops</v>
          </cell>
          <cell r="H1860" t="str">
            <v>USU</v>
          </cell>
          <cell r="I1860" t="str">
            <v>OP</v>
          </cell>
          <cell r="J1860" t="str">
            <v>MPMOE</v>
          </cell>
          <cell r="K1860" t="str">
            <v>1075</v>
          </cell>
          <cell r="L1860" t="str">
            <v>MO-Blue Springs</v>
          </cell>
          <cell r="M1860" t="str">
            <v>MO</v>
          </cell>
          <cell r="N1860" t="str">
            <v>U271</v>
          </cell>
          <cell r="O1860" t="str">
            <v>Comb Ditch Opr Truckdrvr Grnd</v>
          </cell>
          <cell r="P1860" t="str">
            <v>24</v>
          </cell>
          <cell r="Q1860" t="str">
            <v>Nonexempt</v>
          </cell>
          <cell r="R1860" t="str">
            <v>1972-05-01</v>
          </cell>
          <cell r="S1860" t="str">
            <v/>
          </cell>
          <cell r="T1860" t="str">
            <v>1972-05-01</v>
          </cell>
        </row>
        <row r="1861">
          <cell r="A1861" t="str">
            <v>Pallin,Steven C</v>
          </cell>
          <cell r="B1861" t="str">
            <v>000046</v>
          </cell>
          <cell r="C1861" t="str">
            <v>Full-Time</v>
          </cell>
          <cell r="D1861" t="str">
            <v>UCU</v>
          </cell>
          <cell r="E1861">
            <v>40</v>
          </cell>
          <cell r="F1861" t="str">
            <v>5842</v>
          </cell>
          <cell r="G1861" t="str">
            <v>Cloquet</v>
          </cell>
          <cell r="H1861" t="str">
            <v>USU</v>
          </cell>
          <cell r="I1861" t="str">
            <v>CS</v>
          </cell>
          <cell r="J1861" t="str">
            <v>NMMNG</v>
          </cell>
          <cell r="K1861" t="str">
            <v>1062</v>
          </cell>
          <cell r="L1861" t="str">
            <v>MN-Grand Rapids</v>
          </cell>
          <cell r="M1861" t="str">
            <v>MN</v>
          </cell>
          <cell r="N1861" t="str">
            <v>1594</v>
          </cell>
          <cell r="O1861" t="str">
            <v>Service Tech Class 1 (UN26)</v>
          </cell>
          <cell r="P1861" t="str">
            <v>26</v>
          </cell>
          <cell r="Q1861" t="str">
            <v>Nonexempt</v>
          </cell>
          <cell r="R1861" t="str">
            <v>1986-02-24</v>
          </cell>
          <cell r="S1861" t="str">
            <v/>
          </cell>
          <cell r="T1861" t="str">
            <v>1986-02-24</v>
          </cell>
        </row>
        <row r="1862">
          <cell r="A1862" t="str">
            <v>Palmer,Donald L</v>
          </cell>
          <cell r="B1862" t="str">
            <v>000933</v>
          </cell>
          <cell r="C1862" t="str">
            <v>Full-Time</v>
          </cell>
          <cell r="D1862" t="str">
            <v>UCU</v>
          </cell>
          <cell r="E1862">
            <v>40</v>
          </cell>
          <cell r="F1862" t="str">
            <v>5332</v>
          </cell>
          <cell r="G1862" t="str">
            <v>West MO Elec District Manager</v>
          </cell>
          <cell r="H1862" t="str">
            <v>USU</v>
          </cell>
          <cell r="I1862" t="str">
            <v>OP</v>
          </cell>
          <cell r="J1862" t="str">
            <v>MPMOE</v>
          </cell>
          <cell r="K1862" t="str">
            <v>1074</v>
          </cell>
          <cell r="L1862" t="str">
            <v>MO-Belton</v>
          </cell>
          <cell r="M1862" t="str">
            <v>MO</v>
          </cell>
          <cell r="N1862" t="str">
            <v>2328</v>
          </cell>
          <cell r="O1862" t="str">
            <v>Construction Coordinator</v>
          </cell>
          <cell r="P1862" t="str">
            <v>00</v>
          </cell>
          <cell r="Q1862" t="str">
            <v>Exempt</v>
          </cell>
          <cell r="R1862" t="str">
            <v>1985-07-15</v>
          </cell>
          <cell r="S1862" t="str">
            <v/>
          </cell>
          <cell r="T1862" t="str">
            <v>1985-07-15</v>
          </cell>
        </row>
        <row r="1863">
          <cell r="A1863" t="str">
            <v>Palumbo Jr,Angelo F</v>
          </cell>
          <cell r="B1863" t="str">
            <v>000355</v>
          </cell>
          <cell r="C1863" t="str">
            <v>Full-Time</v>
          </cell>
          <cell r="D1863" t="str">
            <v>UCU</v>
          </cell>
          <cell r="E1863">
            <v>40</v>
          </cell>
          <cell r="F1863" t="str">
            <v>5372</v>
          </cell>
          <cell r="G1863" t="str">
            <v>CO Substation Maintenance</v>
          </cell>
          <cell r="H1863" t="str">
            <v>USU</v>
          </cell>
          <cell r="I1863" t="str">
            <v>OP</v>
          </cell>
          <cell r="J1863" t="str">
            <v>WPCOE</v>
          </cell>
          <cell r="K1863" t="str">
            <v>1011</v>
          </cell>
          <cell r="L1863" t="str">
            <v>CO-Pueblo-S Victoria Ave</v>
          </cell>
          <cell r="M1863" t="str">
            <v>CO</v>
          </cell>
          <cell r="N1863" t="str">
            <v>1685</v>
          </cell>
          <cell r="O1863" t="str">
            <v>Electrician Prod Elec (UN21)</v>
          </cell>
          <cell r="P1863" t="str">
            <v>21</v>
          </cell>
          <cell r="Q1863" t="str">
            <v>Nonexempt</v>
          </cell>
          <cell r="R1863" t="str">
            <v>1968-09-23</v>
          </cell>
          <cell r="S1863" t="str">
            <v/>
          </cell>
          <cell r="T1863" t="str">
            <v>1968-09-23</v>
          </cell>
        </row>
        <row r="1864">
          <cell r="A1864" t="str">
            <v>Pancoast Jr,Dallas W</v>
          </cell>
          <cell r="B1864" t="str">
            <v>000454</v>
          </cell>
          <cell r="C1864" t="str">
            <v>Full-Time</v>
          </cell>
          <cell r="D1864" t="str">
            <v>UCU</v>
          </cell>
          <cell r="E1864">
            <v>40</v>
          </cell>
          <cell r="F1864" t="str">
            <v>1018</v>
          </cell>
          <cell r="G1864" t="str">
            <v>Pueblo Unit #6</v>
          </cell>
          <cell r="H1864" t="str">
            <v>USU</v>
          </cell>
          <cell r="I1864" t="str">
            <v>PS</v>
          </cell>
          <cell r="J1864" t="str">
            <v>WPCOE</v>
          </cell>
          <cell r="K1864" t="str">
            <v>1011</v>
          </cell>
          <cell r="L1864" t="str">
            <v>CO-Pueblo-S Victoria Ave</v>
          </cell>
          <cell r="M1864" t="str">
            <v>CO</v>
          </cell>
          <cell r="N1864" t="str">
            <v>1803</v>
          </cell>
          <cell r="O1864" t="str">
            <v>Asst Plant Mgr</v>
          </cell>
          <cell r="P1864" t="str">
            <v>00</v>
          </cell>
          <cell r="Q1864" t="str">
            <v>Exempt</v>
          </cell>
          <cell r="R1864" t="str">
            <v>1991-09-30</v>
          </cell>
          <cell r="S1864" t="str">
            <v/>
          </cell>
          <cell r="T1864" t="str">
            <v>1991-09-30</v>
          </cell>
        </row>
        <row r="1865">
          <cell r="A1865" t="str">
            <v>Pardus,Kara N</v>
          </cell>
          <cell r="B1865" t="str">
            <v>008681</v>
          </cell>
          <cell r="C1865" t="str">
            <v>Full-Time</v>
          </cell>
          <cell r="D1865" t="str">
            <v>UCU</v>
          </cell>
          <cell r="E1865">
            <v>40</v>
          </cell>
          <cell r="F1865" t="str">
            <v>5702</v>
          </cell>
          <cell r="G1865" t="str">
            <v>Customer Srv Ctr-Raytown</v>
          </cell>
          <cell r="H1865" t="str">
            <v>USU</v>
          </cell>
          <cell r="I1865" t="str">
            <v>CH</v>
          </cell>
          <cell r="J1865" t="str">
            <v>NETCO</v>
          </cell>
          <cell r="K1865" t="str">
            <v>1000</v>
          </cell>
          <cell r="L1865" t="str">
            <v>MO-Raytown</v>
          </cell>
          <cell r="M1865" t="str">
            <v>MO</v>
          </cell>
          <cell r="N1865" t="str">
            <v>1047</v>
          </cell>
          <cell r="O1865" t="str">
            <v>Customer Service Associate CC</v>
          </cell>
          <cell r="P1865" t="str">
            <v>00</v>
          </cell>
          <cell r="Q1865" t="str">
            <v>Nonexempt</v>
          </cell>
          <cell r="R1865" t="str">
            <v>2001-10-08</v>
          </cell>
          <cell r="S1865" t="str">
            <v>2003-09-08</v>
          </cell>
          <cell r="T1865" t="str">
            <v>2003-09-08</v>
          </cell>
        </row>
        <row r="1866">
          <cell r="A1866" t="str">
            <v>Parish,Tammy J</v>
          </cell>
          <cell r="B1866" t="str">
            <v>010557</v>
          </cell>
          <cell r="C1866" t="str">
            <v>Full-Time</v>
          </cell>
          <cell r="D1866" t="str">
            <v>UCU</v>
          </cell>
          <cell r="E1866">
            <v>40</v>
          </cell>
          <cell r="F1866" t="str">
            <v>4140</v>
          </cell>
          <cell r="G1866" t="str">
            <v>Insurable Risk Management</v>
          </cell>
          <cell r="H1866" t="str">
            <v>ESF</v>
          </cell>
          <cell r="I1866" t="str">
            <v>CP</v>
          </cell>
          <cell r="J1866" t="str">
            <v>AQLCP</v>
          </cell>
          <cell r="K1866" t="str">
            <v>1082</v>
          </cell>
          <cell r="L1866" t="str">
            <v>MO-Kansas City-W Ninth</v>
          </cell>
          <cell r="M1866" t="str">
            <v>MO</v>
          </cell>
          <cell r="N1866" t="str">
            <v>1134</v>
          </cell>
          <cell r="O1866" t="str">
            <v>Admin Asst</v>
          </cell>
          <cell r="P1866" t="str">
            <v>00</v>
          </cell>
          <cell r="Q1866" t="str">
            <v>Nonexempt</v>
          </cell>
          <cell r="R1866" t="str">
            <v>2004-09-13</v>
          </cell>
          <cell r="S1866" t="str">
            <v/>
          </cell>
          <cell r="T1866" t="str">
            <v>2004-09-13</v>
          </cell>
        </row>
        <row r="1867">
          <cell r="A1867" t="str">
            <v>Park,Lisa M</v>
          </cell>
          <cell r="B1867" t="str">
            <v>005793</v>
          </cell>
          <cell r="C1867" t="str">
            <v>Full-Time</v>
          </cell>
          <cell r="D1867" t="str">
            <v>UCU</v>
          </cell>
          <cell r="E1867">
            <v>40</v>
          </cell>
          <cell r="F1867" t="str">
            <v>5702</v>
          </cell>
          <cell r="G1867" t="str">
            <v>Customer Srv Ctr-Raytown</v>
          </cell>
          <cell r="H1867" t="str">
            <v>USU</v>
          </cell>
          <cell r="I1867" t="str">
            <v>CH</v>
          </cell>
          <cell r="J1867" t="str">
            <v>NETCO</v>
          </cell>
          <cell r="K1867" t="str">
            <v>1000</v>
          </cell>
          <cell r="L1867" t="str">
            <v>MO-Raytown</v>
          </cell>
          <cell r="M1867" t="str">
            <v>MO</v>
          </cell>
          <cell r="N1867" t="str">
            <v>3128</v>
          </cell>
          <cell r="O1867" t="str">
            <v>Sr Cust Service Assoc CC</v>
          </cell>
          <cell r="P1867" t="str">
            <v>00</v>
          </cell>
          <cell r="Q1867" t="str">
            <v>Nonexempt</v>
          </cell>
          <cell r="R1867" t="str">
            <v>2000-02-14</v>
          </cell>
          <cell r="S1867" t="str">
            <v/>
          </cell>
          <cell r="T1867" t="str">
            <v>2000-02-14</v>
          </cell>
        </row>
        <row r="1868">
          <cell r="A1868" t="str">
            <v>Parker,Charles B</v>
          </cell>
          <cell r="B1868" t="str">
            <v>000956</v>
          </cell>
          <cell r="C1868" t="str">
            <v>Full-Time</v>
          </cell>
          <cell r="D1868" t="str">
            <v>UCU</v>
          </cell>
          <cell r="E1868">
            <v>40</v>
          </cell>
          <cell r="F1868" t="str">
            <v>1003</v>
          </cell>
          <cell r="G1868" t="str">
            <v>Sibley General</v>
          </cell>
          <cell r="H1868" t="str">
            <v>USU</v>
          </cell>
          <cell r="I1868" t="str">
            <v>PS</v>
          </cell>
          <cell r="J1868" t="str">
            <v>MPMOE</v>
          </cell>
          <cell r="K1868" t="str">
            <v>1095</v>
          </cell>
          <cell r="L1868" t="str">
            <v>MO-Sibley</v>
          </cell>
          <cell r="M1868" t="str">
            <v>MO</v>
          </cell>
          <cell r="N1868" t="str">
            <v>U325</v>
          </cell>
          <cell r="O1868" t="str">
            <v>Journeyman Maint RG Sibley</v>
          </cell>
          <cell r="P1868" t="str">
            <v>24</v>
          </cell>
          <cell r="Q1868" t="str">
            <v>Nonexempt</v>
          </cell>
          <cell r="R1868" t="str">
            <v>1983-12-05</v>
          </cell>
          <cell r="S1868" t="str">
            <v/>
          </cell>
          <cell r="T1868" t="str">
            <v>1983-12-05</v>
          </cell>
        </row>
        <row r="1869">
          <cell r="A1869" t="str">
            <v>Parker,James L</v>
          </cell>
          <cell r="B1869" t="str">
            <v>008044</v>
          </cell>
          <cell r="C1869" t="str">
            <v>Full-Time</v>
          </cell>
          <cell r="D1869" t="str">
            <v>UCU</v>
          </cell>
          <cell r="E1869">
            <v>40</v>
          </cell>
          <cell r="F1869" t="str">
            <v>1060</v>
          </cell>
          <cell r="G1869" t="str">
            <v>Lake Road Common</v>
          </cell>
          <cell r="H1869" t="str">
            <v>USU</v>
          </cell>
          <cell r="I1869" t="str">
            <v>PS</v>
          </cell>
          <cell r="J1869" t="str">
            <v>SJMOE</v>
          </cell>
          <cell r="K1869" t="str">
            <v>1279</v>
          </cell>
          <cell r="L1869" t="str">
            <v>MO-St Joseph - Lake Road</v>
          </cell>
          <cell r="M1869" t="str">
            <v>MO</v>
          </cell>
          <cell r="N1869" t="str">
            <v>2505</v>
          </cell>
          <cell r="O1869" t="str">
            <v>Operations Superintendent</v>
          </cell>
          <cell r="P1869" t="str">
            <v>00</v>
          </cell>
          <cell r="Q1869" t="str">
            <v>Exempt</v>
          </cell>
          <cell r="R1869" t="str">
            <v>1989-11-13</v>
          </cell>
          <cell r="S1869" t="str">
            <v/>
          </cell>
          <cell r="T1869" t="str">
            <v>1989-11-13</v>
          </cell>
        </row>
        <row r="1870">
          <cell r="A1870" t="str">
            <v>Parker,John L</v>
          </cell>
          <cell r="B1870" t="str">
            <v>010928</v>
          </cell>
          <cell r="C1870" t="str">
            <v>Full-Time</v>
          </cell>
          <cell r="D1870" t="str">
            <v>UCU</v>
          </cell>
          <cell r="E1870">
            <v>40</v>
          </cell>
          <cell r="F1870" t="str">
            <v>1004</v>
          </cell>
          <cell r="G1870" t="str">
            <v>Greenwood - General</v>
          </cell>
          <cell r="H1870" t="str">
            <v>USU</v>
          </cell>
          <cell r="I1870" t="str">
            <v>PS</v>
          </cell>
          <cell r="J1870" t="str">
            <v>MPMOE</v>
          </cell>
          <cell r="K1870" t="str">
            <v>1079</v>
          </cell>
          <cell r="L1870" t="str">
            <v>MO-Greenwood</v>
          </cell>
          <cell r="M1870" t="str">
            <v>MO</v>
          </cell>
          <cell r="N1870" t="str">
            <v>U3072</v>
          </cell>
          <cell r="O1870" t="str">
            <v>Spec Comb Turbine Maint Oper</v>
          </cell>
          <cell r="P1870" t="str">
            <v>24</v>
          </cell>
          <cell r="Q1870" t="str">
            <v>Nonexempt</v>
          </cell>
          <cell r="R1870" t="str">
            <v>2005-10-19</v>
          </cell>
          <cell r="S1870" t="str">
            <v/>
          </cell>
          <cell r="T1870" t="str">
            <v>2005-10-19</v>
          </cell>
        </row>
        <row r="1871">
          <cell r="A1871" t="str">
            <v>Parker,Johnny E</v>
          </cell>
          <cell r="B1871" t="str">
            <v>007911</v>
          </cell>
          <cell r="C1871" t="str">
            <v>Full-Time</v>
          </cell>
          <cell r="D1871" t="str">
            <v>UCU</v>
          </cell>
          <cell r="E1871">
            <v>40</v>
          </cell>
          <cell r="F1871" t="str">
            <v>5356</v>
          </cell>
          <cell r="G1871" t="str">
            <v>Maryville/Mound City El NetOps</v>
          </cell>
          <cell r="H1871" t="str">
            <v>USU</v>
          </cell>
          <cell r="I1871" t="str">
            <v>OP</v>
          </cell>
          <cell r="J1871" t="str">
            <v>SJMOE</v>
          </cell>
          <cell r="K1871" t="str">
            <v>1281</v>
          </cell>
          <cell r="L1871" t="str">
            <v>MO-Mound City</v>
          </cell>
          <cell r="M1871" t="str">
            <v>MO</v>
          </cell>
          <cell r="N1871" t="str">
            <v>S1003</v>
          </cell>
          <cell r="O1871" t="str">
            <v>Lineman Foreman</v>
          </cell>
          <cell r="P1871" t="str">
            <v>13</v>
          </cell>
          <cell r="Q1871" t="str">
            <v>Nonexempt</v>
          </cell>
          <cell r="R1871" t="str">
            <v>1977-11-21</v>
          </cell>
          <cell r="S1871" t="str">
            <v/>
          </cell>
          <cell r="T1871" t="str">
            <v>1977-11-21</v>
          </cell>
        </row>
        <row r="1872">
          <cell r="A1872" t="str">
            <v>Parker,Johnny L</v>
          </cell>
          <cell r="B1872" t="str">
            <v>000787</v>
          </cell>
          <cell r="C1872" t="str">
            <v>Full-Time</v>
          </cell>
          <cell r="D1872" t="str">
            <v>UCU</v>
          </cell>
          <cell r="E1872">
            <v>40</v>
          </cell>
          <cell r="F1872" t="str">
            <v>1003</v>
          </cell>
          <cell r="G1872" t="str">
            <v>Sibley General</v>
          </cell>
          <cell r="H1872" t="str">
            <v>USU</v>
          </cell>
          <cell r="I1872" t="str">
            <v>PS</v>
          </cell>
          <cell r="J1872" t="str">
            <v>MPMOE</v>
          </cell>
          <cell r="K1872" t="str">
            <v>1095</v>
          </cell>
          <cell r="L1872" t="str">
            <v>MO-Sibley</v>
          </cell>
          <cell r="M1872" t="str">
            <v>MO</v>
          </cell>
          <cell r="N1872" t="str">
            <v>U325</v>
          </cell>
          <cell r="O1872" t="str">
            <v>Journeyman Maint RG Sibley</v>
          </cell>
          <cell r="P1872" t="str">
            <v>24</v>
          </cell>
          <cell r="Q1872" t="str">
            <v>Nonexempt</v>
          </cell>
          <cell r="R1872" t="str">
            <v>1978-03-20</v>
          </cell>
          <cell r="S1872" t="str">
            <v/>
          </cell>
          <cell r="T1872" t="str">
            <v>1978-03-20</v>
          </cell>
        </row>
        <row r="1873">
          <cell r="A1873" t="str">
            <v>Parrish,John M</v>
          </cell>
          <cell r="B1873" t="str">
            <v>002383</v>
          </cell>
          <cell r="C1873" t="str">
            <v>Full-Time</v>
          </cell>
          <cell r="D1873" t="str">
            <v>UCU</v>
          </cell>
          <cell r="E1873">
            <v>40</v>
          </cell>
          <cell r="F1873" t="str">
            <v>5306</v>
          </cell>
          <cell r="G1873" t="str">
            <v>Canon City Elec Network Ops</v>
          </cell>
          <cell r="H1873" t="str">
            <v>USU</v>
          </cell>
          <cell r="I1873" t="str">
            <v>OP</v>
          </cell>
          <cell r="J1873" t="str">
            <v>WPCOE</v>
          </cell>
          <cell r="K1873" t="str">
            <v>1004</v>
          </cell>
          <cell r="L1873" t="str">
            <v>CO-Canon City-Utility Dr</v>
          </cell>
          <cell r="M1873" t="str">
            <v>CO</v>
          </cell>
          <cell r="N1873" t="str">
            <v>1672</v>
          </cell>
          <cell r="O1873" t="str">
            <v>Line Serviceman (UN21)</v>
          </cell>
          <cell r="P1873" t="str">
            <v>21</v>
          </cell>
          <cell r="Q1873" t="str">
            <v>Nonexempt</v>
          </cell>
          <cell r="R1873" t="str">
            <v>1990-02-26</v>
          </cell>
          <cell r="S1873" t="str">
            <v/>
          </cell>
          <cell r="T1873" t="str">
            <v>1990-02-26</v>
          </cell>
        </row>
        <row r="1874">
          <cell r="A1874" t="str">
            <v>Patterson,Melanie A</v>
          </cell>
          <cell r="B1874" t="str">
            <v>000583</v>
          </cell>
          <cell r="C1874" t="str">
            <v>Full-Time</v>
          </cell>
          <cell r="D1874" t="str">
            <v>UCU</v>
          </cell>
          <cell r="E1874">
            <v>40</v>
          </cell>
          <cell r="F1874" t="str">
            <v>5313</v>
          </cell>
          <cell r="G1874" t="str">
            <v>Southwest KS Elec Network Ops</v>
          </cell>
          <cell r="H1874" t="str">
            <v>USU</v>
          </cell>
          <cell r="I1874" t="str">
            <v>OP</v>
          </cell>
          <cell r="J1874" t="str">
            <v>WPKSE</v>
          </cell>
          <cell r="K1874" t="str">
            <v>1306</v>
          </cell>
          <cell r="L1874" t="str">
            <v>KS-Liberal-General Welch</v>
          </cell>
          <cell r="M1874" t="str">
            <v>KS</v>
          </cell>
          <cell r="N1874" t="str">
            <v>1135</v>
          </cell>
          <cell r="O1874" t="str">
            <v>Customer Service Associate Fie</v>
          </cell>
          <cell r="P1874" t="str">
            <v>00</v>
          </cell>
          <cell r="Q1874" t="str">
            <v>Nonexempt</v>
          </cell>
          <cell r="R1874" t="str">
            <v>1992-08-17</v>
          </cell>
          <cell r="S1874" t="str">
            <v/>
          </cell>
          <cell r="T1874" t="str">
            <v>1992-08-17</v>
          </cell>
        </row>
        <row r="1875">
          <cell r="A1875" t="str">
            <v>Patterson,Paul E</v>
          </cell>
          <cell r="B1875" t="str">
            <v>007912</v>
          </cell>
          <cell r="C1875" t="str">
            <v>Full-Time</v>
          </cell>
          <cell r="D1875" t="str">
            <v>UCU</v>
          </cell>
          <cell r="E1875">
            <v>40</v>
          </cell>
          <cell r="F1875" t="str">
            <v>5037</v>
          </cell>
          <cell r="G1875" t="str">
            <v>SJLP Substation Maintenance</v>
          </cell>
          <cell r="H1875" t="str">
            <v>USU</v>
          </cell>
          <cell r="I1875" t="str">
            <v>TS</v>
          </cell>
          <cell r="J1875" t="str">
            <v>SJMOE</v>
          </cell>
          <cell r="K1875" t="str">
            <v>1278</v>
          </cell>
          <cell r="L1875" t="str">
            <v>MO-St Joseph - Atchison</v>
          </cell>
          <cell r="M1875" t="str">
            <v>MO</v>
          </cell>
          <cell r="N1875" t="str">
            <v>S1070</v>
          </cell>
          <cell r="O1875" t="str">
            <v>Trans&amp;Distr Electr Foreman</v>
          </cell>
          <cell r="P1875" t="str">
            <v>13</v>
          </cell>
          <cell r="Q1875" t="str">
            <v>Nonexempt</v>
          </cell>
          <cell r="R1875" t="str">
            <v>1962-11-20</v>
          </cell>
          <cell r="S1875" t="str">
            <v/>
          </cell>
          <cell r="T1875" t="str">
            <v>1962-11-20</v>
          </cell>
        </row>
        <row r="1876">
          <cell r="A1876" t="str">
            <v>Patton,Ted R</v>
          </cell>
          <cell r="B1876" t="str">
            <v>001959</v>
          </cell>
          <cell r="C1876" t="str">
            <v>Full-Time</v>
          </cell>
          <cell r="D1876" t="str">
            <v>UCU</v>
          </cell>
          <cell r="E1876">
            <v>40</v>
          </cell>
          <cell r="F1876" t="str">
            <v>5387</v>
          </cell>
          <cell r="G1876" t="str">
            <v>Liberal Gas Field Svcs</v>
          </cell>
          <cell r="H1876" t="str">
            <v>USU</v>
          </cell>
          <cell r="I1876" t="str">
            <v>OP</v>
          </cell>
          <cell r="J1876" t="str">
            <v>PNKSG</v>
          </cell>
          <cell r="K1876" t="str">
            <v>1306</v>
          </cell>
          <cell r="L1876" t="str">
            <v>KS-Liberal-General Welch</v>
          </cell>
          <cell r="M1876" t="str">
            <v>KS</v>
          </cell>
          <cell r="N1876" t="str">
            <v>1525</v>
          </cell>
          <cell r="O1876" t="str">
            <v>Operations Technician</v>
          </cell>
          <cell r="P1876" t="str">
            <v>00</v>
          </cell>
          <cell r="Q1876" t="str">
            <v>Nonexempt</v>
          </cell>
          <cell r="R1876" t="str">
            <v>1988-12-19</v>
          </cell>
          <cell r="S1876" t="str">
            <v/>
          </cell>
          <cell r="T1876" t="str">
            <v>1982-05-03</v>
          </cell>
        </row>
        <row r="1877">
          <cell r="A1877" t="str">
            <v>Paul,Brenda L</v>
          </cell>
          <cell r="B1877" t="str">
            <v>003614</v>
          </cell>
          <cell r="C1877" t="str">
            <v>Full-Time</v>
          </cell>
          <cell r="D1877" t="str">
            <v>UCU</v>
          </cell>
          <cell r="E1877">
            <v>40</v>
          </cell>
          <cell r="F1877" t="str">
            <v>5710</v>
          </cell>
          <cell r="G1877" t="str">
            <v>Credit and Collections</v>
          </cell>
          <cell r="H1877" t="str">
            <v>USU</v>
          </cell>
          <cell r="I1877" t="str">
            <v>CI</v>
          </cell>
          <cell r="J1877" t="str">
            <v>NETCO</v>
          </cell>
          <cell r="K1877" t="str">
            <v>1000</v>
          </cell>
          <cell r="L1877" t="str">
            <v>MO-Raytown</v>
          </cell>
          <cell r="M1877" t="str">
            <v>MO</v>
          </cell>
          <cell r="N1877" t="str">
            <v>2711</v>
          </cell>
          <cell r="O1877" t="str">
            <v>Cust Svc Acct Svcs Specialist</v>
          </cell>
          <cell r="P1877" t="str">
            <v>00</v>
          </cell>
          <cell r="Q1877" t="str">
            <v>Nonexempt</v>
          </cell>
          <cell r="R1877" t="str">
            <v>1992-08-03</v>
          </cell>
          <cell r="S1877" t="str">
            <v/>
          </cell>
          <cell r="T1877" t="str">
            <v>1994-05-20</v>
          </cell>
        </row>
        <row r="1878">
          <cell r="A1878" t="str">
            <v>Paul,Clinton F</v>
          </cell>
          <cell r="B1878" t="str">
            <v>006168</v>
          </cell>
          <cell r="C1878" t="str">
            <v>Full-Time</v>
          </cell>
          <cell r="D1878" t="str">
            <v>UCU</v>
          </cell>
          <cell r="E1878">
            <v>40</v>
          </cell>
          <cell r="F1878" t="str">
            <v>5772</v>
          </cell>
          <cell r="G1878" t="str">
            <v>NE South Region</v>
          </cell>
          <cell r="H1878" t="str">
            <v>USU</v>
          </cell>
          <cell r="I1878" t="str">
            <v>CS</v>
          </cell>
          <cell r="J1878" t="str">
            <v>PNNEG</v>
          </cell>
          <cell r="K1878" t="str">
            <v>1168</v>
          </cell>
          <cell r="L1878" t="str">
            <v>NE-Wymore</v>
          </cell>
          <cell r="M1878" t="str">
            <v>NE</v>
          </cell>
          <cell r="N1878" t="str">
            <v>1138</v>
          </cell>
          <cell r="O1878" t="str">
            <v>Appliance Repair Technician</v>
          </cell>
          <cell r="P1878" t="str">
            <v>00</v>
          </cell>
          <cell r="Q1878" t="str">
            <v>Nonexempt</v>
          </cell>
          <cell r="R1878" t="str">
            <v>2000-08-21</v>
          </cell>
          <cell r="S1878" t="str">
            <v/>
          </cell>
          <cell r="T1878" t="str">
            <v>2000-08-21</v>
          </cell>
        </row>
        <row r="1879">
          <cell r="A1879" t="str">
            <v>Pauling,David L</v>
          </cell>
          <cell r="B1879" t="str">
            <v>004981</v>
          </cell>
          <cell r="C1879" t="str">
            <v>Full-Time</v>
          </cell>
          <cell r="D1879" t="str">
            <v>UCU</v>
          </cell>
          <cell r="E1879">
            <v>40</v>
          </cell>
          <cell r="F1879" t="str">
            <v>6035</v>
          </cell>
          <cell r="G1879" t="str">
            <v>Iowa Customer Relations</v>
          </cell>
          <cell r="H1879" t="str">
            <v>USU</v>
          </cell>
          <cell r="I1879" t="str">
            <v>SL</v>
          </cell>
          <cell r="J1879" t="str">
            <v>PNIAG</v>
          </cell>
          <cell r="K1879" t="str">
            <v>1018</v>
          </cell>
          <cell r="L1879" t="str">
            <v>IA-Denison</v>
          </cell>
          <cell r="M1879" t="str">
            <v>IA</v>
          </cell>
          <cell r="N1879" t="str">
            <v>3086</v>
          </cell>
          <cell r="O1879" t="str">
            <v>Operations Mgr</v>
          </cell>
          <cell r="P1879" t="str">
            <v>00</v>
          </cell>
          <cell r="Q1879" t="str">
            <v>Exempt</v>
          </cell>
          <cell r="R1879" t="str">
            <v>1999-05-13</v>
          </cell>
          <cell r="S1879" t="str">
            <v/>
          </cell>
          <cell r="T1879" t="str">
            <v>1999-05-13</v>
          </cell>
        </row>
        <row r="1880">
          <cell r="A1880" t="str">
            <v>Paulsen,Sally A</v>
          </cell>
          <cell r="B1880" t="str">
            <v>003248</v>
          </cell>
          <cell r="C1880" t="str">
            <v>Full-Time</v>
          </cell>
          <cell r="D1880" t="str">
            <v>UCU</v>
          </cell>
          <cell r="E1880">
            <v>40</v>
          </cell>
          <cell r="F1880" t="str">
            <v>5706</v>
          </cell>
          <cell r="G1880" t="str">
            <v>Billing-Omaha</v>
          </cell>
          <cell r="H1880" t="str">
            <v>USU</v>
          </cell>
          <cell r="I1880" t="str">
            <v>CI</v>
          </cell>
          <cell r="J1880" t="str">
            <v>NETCO</v>
          </cell>
          <cell r="K1880" t="str">
            <v>1143</v>
          </cell>
          <cell r="L1880" t="str">
            <v>NE-Omaha-Capitol Ave</v>
          </cell>
          <cell r="M1880" t="str">
            <v>NE</v>
          </cell>
          <cell r="N1880" t="str">
            <v>3039</v>
          </cell>
          <cell r="O1880" t="str">
            <v>Sr Vendor Relatnship Specialst</v>
          </cell>
          <cell r="P1880" t="str">
            <v>00</v>
          </cell>
          <cell r="Q1880" t="str">
            <v>Exempt</v>
          </cell>
          <cell r="R1880" t="str">
            <v>1986-05-26</v>
          </cell>
          <cell r="S1880" t="str">
            <v/>
          </cell>
          <cell r="T1880" t="str">
            <v>1986-05-26</v>
          </cell>
        </row>
        <row r="1881">
          <cell r="A1881" t="str">
            <v>Pavel,Robert D</v>
          </cell>
          <cell r="B1881" t="str">
            <v>010897</v>
          </cell>
          <cell r="C1881" t="str">
            <v>Full-Time</v>
          </cell>
          <cell r="D1881" t="str">
            <v>UCU</v>
          </cell>
          <cell r="E1881">
            <v>40</v>
          </cell>
          <cell r="F1881" t="str">
            <v>5772</v>
          </cell>
          <cell r="G1881" t="str">
            <v>NE South Region</v>
          </cell>
          <cell r="H1881" t="str">
            <v>USU</v>
          </cell>
          <cell r="I1881" t="str">
            <v>CS</v>
          </cell>
          <cell r="J1881" t="str">
            <v>PNNEG</v>
          </cell>
          <cell r="K1881" t="str">
            <v>1170</v>
          </cell>
          <cell r="L1881" t="str">
            <v>NE-York-Lincoln Ave</v>
          </cell>
          <cell r="M1881" t="str">
            <v>NE</v>
          </cell>
          <cell r="N1881" t="str">
            <v>1631</v>
          </cell>
          <cell r="O1881" t="str">
            <v>Meter Reader Utility (UN25)</v>
          </cell>
          <cell r="P1881" t="str">
            <v>25</v>
          </cell>
          <cell r="Q1881" t="str">
            <v>Nonexempt</v>
          </cell>
          <cell r="R1881" t="str">
            <v>2005-09-19</v>
          </cell>
          <cell r="S1881" t="str">
            <v/>
          </cell>
          <cell r="T1881" t="str">
            <v>2005-09-19</v>
          </cell>
        </row>
        <row r="1882">
          <cell r="A1882" t="str">
            <v>Paxton,Jimmy L</v>
          </cell>
          <cell r="B1882" t="str">
            <v>007913</v>
          </cell>
          <cell r="C1882" t="str">
            <v>Full-Time</v>
          </cell>
          <cell r="D1882" t="str">
            <v>UCU</v>
          </cell>
          <cell r="E1882">
            <v>40</v>
          </cell>
          <cell r="F1882" t="str">
            <v>1060</v>
          </cell>
          <cell r="G1882" t="str">
            <v>Lake Road Common</v>
          </cell>
          <cell r="H1882" t="str">
            <v>USU</v>
          </cell>
          <cell r="I1882" t="str">
            <v>PS</v>
          </cell>
          <cell r="J1882" t="str">
            <v>SJMOE</v>
          </cell>
          <cell r="K1882" t="str">
            <v>1279</v>
          </cell>
          <cell r="L1882" t="str">
            <v>MO-St Joseph - Lake Road</v>
          </cell>
          <cell r="M1882" t="str">
            <v>MO</v>
          </cell>
          <cell r="N1882" t="str">
            <v>1786</v>
          </cell>
          <cell r="O1882" t="str">
            <v>Operations Supervisor - Plant</v>
          </cell>
          <cell r="P1882" t="str">
            <v>00</v>
          </cell>
          <cell r="Q1882" t="str">
            <v>Exempt</v>
          </cell>
          <cell r="R1882" t="str">
            <v>1969-08-07</v>
          </cell>
          <cell r="S1882" t="str">
            <v/>
          </cell>
          <cell r="T1882" t="str">
            <v>1969-08-07</v>
          </cell>
        </row>
        <row r="1883">
          <cell r="A1883" t="str">
            <v>Payzant,Micheal R</v>
          </cell>
          <cell r="B1883" t="str">
            <v>005658</v>
          </cell>
          <cell r="C1883" t="str">
            <v>Full-Time</v>
          </cell>
          <cell r="D1883" t="str">
            <v>UCU</v>
          </cell>
          <cell r="E1883">
            <v>40</v>
          </cell>
          <cell r="F1883" t="str">
            <v>5732</v>
          </cell>
          <cell r="G1883" t="str">
            <v>Iowa Spencer</v>
          </cell>
          <cell r="H1883" t="str">
            <v>USU</v>
          </cell>
          <cell r="I1883" t="str">
            <v>CS</v>
          </cell>
          <cell r="J1883" t="str">
            <v>PNIAG</v>
          </cell>
          <cell r="K1883" t="str">
            <v>1024</v>
          </cell>
          <cell r="L1883" t="str">
            <v>IA-Spencer</v>
          </cell>
          <cell r="M1883" t="str">
            <v>IA</v>
          </cell>
          <cell r="N1883" t="str">
            <v>3171</v>
          </cell>
          <cell r="O1883" t="str">
            <v>Service Technician (UN28)</v>
          </cell>
          <cell r="P1883" t="str">
            <v>28</v>
          </cell>
          <cell r="Q1883" t="str">
            <v>Nonexempt</v>
          </cell>
          <cell r="R1883" t="str">
            <v>1981-08-31</v>
          </cell>
          <cell r="S1883" t="str">
            <v>1999-11-22</v>
          </cell>
          <cell r="T1883" t="str">
            <v>1984-11-21</v>
          </cell>
        </row>
        <row r="1884">
          <cell r="A1884" t="str">
            <v>Pearson,Mark V</v>
          </cell>
          <cell r="B1884" t="str">
            <v>003570</v>
          </cell>
          <cell r="C1884" t="str">
            <v>Full-Time</v>
          </cell>
          <cell r="D1884" t="str">
            <v>UCU</v>
          </cell>
          <cell r="E1884">
            <v>40</v>
          </cell>
          <cell r="F1884" t="str">
            <v>5334</v>
          </cell>
          <cell r="G1884" t="str">
            <v>Lee's Summit 2 Elec Netwrk Ops</v>
          </cell>
          <cell r="H1884" t="str">
            <v>USU</v>
          </cell>
          <cell r="I1884" t="str">
            <v>OP</v>
          </cell>
          <cell r="J1884" t="str">
            <v>MPMOE</v>
          </cell>
          <cell r="K1884" t="str">
            <v>1085</v>
          </cell>
          <cell r="L1884" t="str">
            <v>MO-Lee's Summit-SE Hamblen Rd</v>
          </cell>
          <cell r="M1884" t="str">
            <v>MO</v>
          </cell>
          <cell r="N1884" t="str">
            <v>3087</v>
          </cell>
          <cell r="O1884" t="str">
            <v>Operations Supv Field</v>
          </cell>
          <cell r="P1884" t="str">
            <v>00</v>
          </cell>
          <cell r="Q1884" t="str">
            <v>Exempt</v>
          </cell>
          <cell r="R1884" t="str">
            <v>1986-03-10</v>
          </cell>
          <cell r="S1884" t="str">
            <v/>
          </cell>
          <cell r="T1884" t="str">
            <v>1986-03-10</v>
          </cell>
        </row>
        <row r="1885">
          <cell r="A1885" t="str">
            <v>Peck,Rebecca A</v>
          </cell>
          <cell r="B1885" t="str">
            <v>010944</v>
          </cell>
          <cell r="C1885" t="str">
            <v>Full-Time</v>
          </cell>
          <cell r="D1885" t="str">
            <v>UCU</v>
          </cell>
          <cell r="E1885">
            <v>40</v>
          </cell>
          <cell r="F1885" t="str">
            <v>4186</v>
          </cell>
          <cell r="G1885" t="str">
            <v>Risk Assessment &amp; Audit Srvs</v>
          </cell>
          <cell r="H1885" t="str">
            <v>ESF</v>
          </cell>
          <cell r="I1885" t="str">
            <v>CP</v>
          </cell>
          <cell r="J1885" t="str">
            <v>AQLCP</v>
          </cell>
          <cell r="K1885" t="str">
            <v>1082</v>
          </cell>
          <cell r="L1885" t="str">
            <v>MO-Kansas City-W Ninth</v>
          </cell>
          <cell r="M1885" t="str">
            <v>MO</v>
          </cell>
          <cell r="N1885" t="str">
            <v>3189</v>
          </cell>
          <cell r="O1885" t="str">
            <v>Proj Mgr Audit/Risk</v>
          </cell>
          <cell r="P1885" t="str">
            <v>00</v>
          </cell>
          <cell r="Q1885" t="str">
            <v>Exempt</v>
          </cell>
          <cell r="R1885" t="str">
            <v>2005-12-12</v>
          </cell>
          <cell r="S1885" t="str">
            <v/>
          </cell>
          <cell r="T1885" t="str">
            <v>2005-12-12</v>
          </cell>
        </row>
        <row r="1886">
          <cell r="A1886" t="str">
            <v>Peckham,William B</v>
          </cell>
          <cell r="B1886" t="str">
            <v>002710</v>
          </cell>
          <cell r="C1886" t="str">
            <v>Full-Time</v>
          </cell>
          <cell r="D1886" t="str">
            <v>UCU</v>
          </cell>
          <cell r="E1886">
            <v>40</v>
          </cell>
          <cell r="F1886" t="str">
            <v>6360</v>
          </cell>
          <cell r="G1886" t="str">
            <v>IT Cust Serv Applications</v>
          </cell>
          <cell r="H1886" t="str">
            <v>USU</v>
          </cell>
          <cell r="I1886" t="str">
            <v>IT</v>
          </cell>
          <cell r="J1886" t="str">
            <v>NETCO</v>
          </cell>
          <cell r="K1886" t="str">
            <v>1082</v>
          </cell>
          <cell r="L1886" t="str">
            <v>MO-Kansas City-W Ninth</v>
          </cell>
          <cell r="M1886" t="str">
            <v>MO</v>
          </cell>
          <cell r="N1886" t="str">
            <v>3170</v>
          </cell>
          <cell r="O1886" t="str">
            <v>Sr Dir IT Networks</v>
          </cell>
          <cell r="P1886" t="str">
            <v>00</v>
          </cell>
          <cell r="Q1886" t="str">
            <v>Exempt</v>
          </cell>
          <cell r="R1886" t="str">
            <v>1985-06-24</v>
          </cell>
          <cell r="S1886" t="str">
            <v/>
          </cell>
          <cell r="T1886" t="str">
            <v>1985-06-24</v>
          </cell>
        </row>
        <row r="1887">
          <cell r="A1887" t="str">
            <v>Pedersen,Kenneth A</v>
          </cell>
          <cell r="B1887" t="str">
            <v>001521</v>
          </cell>
          <cell r="C1887" t="str">
            <v>Full-Time</v>
          </cell>
          <cell r="D1887" t="str">
            <v>UCU</v>
          </cell>
          <cell r="E1887">
            <v>40</v>
          </cell>
          <cell r="F1887" t="str">
            <v>5735</v>
          </cell>
          <cell r="G1887" t="str">
            <v>Iowa Webster City</v>
          </cell>
          <cell r="H1887" t="str">
            <v>USU</v>
          </cell>
          <cell r="I1887" t="str">
            <v>CS</v>
          </cell>
          <cell r="J1887" t="str">
            <v>PNIAG</v>
          </cell>
          <cell r="K1887" t="str">
            <v>1025</v>
          </cell>
          <cell r="L1887" t="str">
            <v>IA-Webster City-1st St</v>
          </cell>
          <cell r="M1887" t="str">
            <v>IA</v>
          </cell>
          <cell r="N1887" t="str">
            <v>3107</v>
          </cell>
          <cell r="O1887" t="str">
            <v>Operations Technician (UN28)</v>
          </cell>
          <cell r="P1887" t="str">
            <v>28</v>
          </cell>
          <cell r="Q1887" t="str">
            <v>Nonexempt</v>
          </cell>
          <cell r="R1887" t="str">
            <v>1964-04-28</v>
          </cell>
          <cell r="S1887" t="str">
            <v/>
          </cell>
          <cell r="T1887" t="str">
            <v>1964-04-28</v>
          </cell>
        </row>
        <row r="1888">
          <cell r="A1888" t="str">
            <v>Peerson,Michael H</v>
          </cell>
          <cell r="B1888" t="str">
            <v>000798</v>
          </cell>
          <cell r="C1888" t="str">
            <v>Full-Time</v>
          </cell>
          <cell r="D1888" t="str">
            <v>UCU</v>
          </cell>
          <cell r="E1888">
            <v>40</v>
          </cell>
          <cell r="F1888" t="str">
            <v>1003</v>
          </cell>
          <cell r="G1888" t="str">
            <v>Sibley General</v>
          </cell>
          <cell r="H1888" t="str">
            <v>USU</v>
          </cell>
          <cell r="I1888" t="str">
            <v>PS</v>
          </cell>
          <cell r="J1888" t="str">
            <v>MPMOE</v>
          </cell>
          <cell r="K1888" t="str">
            <v>1095</v>
          </cell>
          <cell r="L1888" t="str">
            <v>MO-Sibley</v>
          </cell>
          <cell r="M1888" t="str">
            <v>MO</v>
          </cell>
          <cell r="N1888" t="str">
            <v>U325</v>
          </cell>
          <cell r="O1888" t="str">
            <v>Journeyman Maint RG Sibley</v>
          </cell>
          <cell r="P1888" t="str">
            <v>24</v>
          </cell>
          <cell r="Q1888" t="str">
            <v>Nonexempt</v>
          </cell>
          <cell r="R1888" t="str">
            <v>1973-10-03</v>
          </cell>
          <cell r="S1888" t="str">
            <v/>
          </cell>
          <cell r="T1888" t="str">
            <v>1973-10-03</v>
          </cell>
        </row>
        <row r="1889">
          <cell r="A1889" t="str">
            <v>Peery,Harold W</v>
          </cell>
          <cell r="B1889" t="str">
            <v>002872</v>
          </cell>
          <cell r="C1889" t="str">
            <v>Full-Time</v>
          </cell>
          <cell r="D1889" t="str">
            <v>UCU</v>
          </cell>
          <cell r="E1889">
            <v>40</v>
          </cell>
          <cell r="F1889" t="str">
            <v>5130</v>
          </cell>
          <cell r="G1889" t="str">
            <v>General Business Support</v>
          </cell>
          <cell r="H1889" t="str">
            <v>USU</v>
          </cell>
          <cell r="I1889" t="str">
            <v>NM</v>
          </cell>
          <cell r="J1889" t="str">
            <v>NETCO</v>
          </cell>
          <cell r="K1889" t="str">
            <v>1000</v>
          </cell>
          <cell r="L1889" t="str">
            <v>MO-Raytown</v>
          </cell>
          <cell r="M1889" t="str">
            <v>MO</v>
          </cell>
          <cell r="N1889" t="str">
            <v>2837</v>
          </cell>
          <cell r="O1889" t="str">
            <v>Network Ops Project Analyst I</v>
          </cell>
          <cell r="P1889" t="str">
            <v>00</v>
          </cell>
          <cell r="Q1889" t="str">
            <v>Exempt</v>
          </cell>
          <cell r="R1889" t="str">
            <v>1983-04-18</v>
          </cell>
          <cell r="S1889" t="str">
            <v/>
          </cell>
          <cell r="T1889" t="str">
            <v>1983-04-18</v>
          </cell>
        </row>
        <row r="1890">
          <cell r="A1890" t="str">
            <v>Pella,Patrick J</v>
          </cell>
          <cell r="B1890" t="str">
            <v>001302</v>
          </cell>
          <cell r="C1890" t="str">
            <v>Full-Time</v>
          </cell>
          <cell r="D1890" t="str">
            <v>UCU</v>
          </cell>
          <cell r="E1890">
            <v>40</v>
          </cell>
          <cell r="F1890" t="str">
            <v>5715</v>
          </cell>
          <cell r="G1890" t="str">
            <v>Field Resources Center-Lincoln</v>
          </cell>
          <cell r="H1890" t="str">
            <v>USU</v>
          </cell>
          <cell r="I1890" t="str">
            <v>FR</v>
          </cell>
          <cell r="J1890" t="str">
            <v>NETCO</v>
          </cell>
          <cell r="K1890" t="str">
            <v>1109</v>
          </cell>
          <cell r="L1890" t="str">
            <v>NE-Lincoln</v>
          </cell>
          <cell r="M1890" t="str">
            <v>NE</v>
          </cell>
          <cell r="N1890" t="str">
            <v>2954</v>
          </cell>
          <cell r="O1890" t="str">
            <v>Lead Field Resource Planner</v>
          </cell>
          <cell r="P1890" t="str">
            <v>00</v>
          </cell>
          <cell r="Q1890" t="str">
            <v>Exempt</v>
          </cell>
          <cell r="R1890" t="str">
            <v>1996-12-02</v>
          </cell>
          <cell r="S1890" t="str">
            <v/>
          </cell>
          <cell r="T1890" t="str">
            <v>1996-12-02</v>
          </cell>
        </row>
        <row r="1891">
          <cell r="A1891" t="str">
            <v>Pella,Stephen L</v>
          </cell>
          <cell r="B1891" t="str">
            <v>003647</v>
          </cell>
          <cell r="C1891" t="str">
            <v>Full-Time</v>
          </cell>
          <cell r="D1891" t="str">
            <v>UCU</v>
          </cell>
          <cell r="E1891">
            <v>40</v>
          </cell>
          <cell r="F1891" t="str">
            <v>5462</v>
          </cell>
          <cell r="G1891" t="str">
            <v>General NE State Headquarters</v>
          </cell>
          <cell r="H1891" t="str">
            <v>USU</v>
          </cell>
          <cell r="I1891" t="str">
            <v>OP</v>
          </cell>
          <cell r="J1891" t="str">
            <v>PNNEG</v>
          </cell>
          <cell r="K1891" t="str">
            <v>1109</v>
          </cell>
          <cell r="L1891" t="str">
            <v>NE-Lincoln</v>
          </cell>
          <cell r="M1891" t="str">
            <v>NE</v>
          </cell>
          <cell r="N1891" t="str">
            <v>3037</v>
          </cell>
          <cell r="O1891" t="str">
            <v>Operating VP - Gas</v>
          </cell>
          <cell r="P1891" t="str">
            <v>00</v>
          </cell>
          <cell r="Q1891" t="str">
            <v>Exempt</v>
          </cell>
          <cell r="R1891" t="str">
            <v>1977-01-04</v>
          </cell>
          <cell r="S1891" t="str">
            <v/>
          </cell>
          <cell r="T1891" t="str">
            <v>1977-01-04</v>
          </cell>
        </row>
        <row r="1892">
          <cell r="A1892" t="str">
            <v>Pemberton,Robert S</v>
          </cell>
          <cell r="B1892" t="str">
            <v>010888</v>
          </cell>
          <cell r="C1892" t="str">
            <v>Full-Time</v>
          </cell>
          <cell r="D1892" t="str">
            <v>UCU</v>
          </cell>
          <cell r="E1892">
            <v>40</v>
          </cell>
          <cell r="F1892" t="str">
            <v>5359</v>
          </cell>
          <cell r="G1892" t="str">
            <v>St. Joseph3 Elec Network Ops</v>
          </cell>
          <cell r="H1892" t="str">
            <v>USU</v>
          </cell>
          <cell r="I1892" t="str">
            <v>OP</v>
          </cell>
          <cell r="J1892" t="str">
            <v>SJMOE</v>
          </cell>
          <cell r="K1892" t="str">
            <v>1278</v>
          </cell>
          <cell r="L1892" t="str">
            <v>MO-St Joseph - Atchison</v>
          </cell>
          <cell r="M1892" t="str">
            <v>MO</v>
          </cell>
          <cell r="N1892" t="str">
            <v>1896</v>
          </cell>
          <cell r="O1892" t="str">
            <v>Engineer III</v>
          </cell>
          <cell r="P1892" t="str">
            <v>00</v>
          </cell>
          <cell r="Q1892" t="str">
            <v>Exempt</v>
          </cell>
          <cell r="R1892" t="str">
            <v>2005-09-06</v>
          </cell>
          <cell r="S1892" t="str">
            <v/>
          </cell>
          <cell r="T1892" t="str">
            <v>2005-09-06</v>
          </cell>
        </row>
        <row r="1893">
          <cell r="A1893" t="str">
            <v>Pemberton,Sharon L</v>
          </cell>
          <cell r="B1893" t="str">
            <v>010967</v>
          </cell>
          <cell r="C1893" t="str">
            <v>Full-Time</v>
          </cell>
          <cell r="D1893" t="str">
            <v>UCU</v>
          </cell>
          <cell r="E1893">
            <v>40</v>
          </cell>
          <cell r="F1893" t="str">
            <v>4140</v>
          </cell>
          <cell r="G1893" t="str">
            <v>Insurable Risk Management</v>
          </cell>
          <cell r="H1893" t="str">
            <v>ESF</v>
          </cell>
          <cell r="I1893" t="str">
            <v>CP</v>
          </cell>
          <cell r="J1893" t="str">
            <v>AQLCP</v>
          </cell>
          <cell r="K1893" t="str">
            <v>1082</v>
          </cell>
          <cell r="L1893" t="str">
            <v>MO-Kansas City-W Ninth</v>
          </cell>
          <cell r="M1893" t="str">
            <v>MO</v>
          </cell>
          <cell r="N1893" t="str">
            <v>1317</v>
          </cell>
          <cell r="O1893" t="str">
            <v>Insurance Manager</v>
          </cell>
          <cell r="P1893" t="str">
            <v>00</v>
          </cell>
          <cell r="Q1893" t="str">
            <v>Exempt</v>
          </cell>
          <cell r="R1893" t="str">
            <v>2006-01-03</v>
          </cell>
          <cell r="S1893" t="str">
            <v/>
          </cell>
          <cell r="T1893" t="str">
            <v>2006-01-03</v>
          </cell>
        </row>
        <row r="1894">
          <cell r="A1894" t="str">
            <v>Pemberton,Zachary G</v>
          </cell>
          <cell r="B1894" t="str">
            <v>000804</v>
          </cell>
          <cell r="C1894" t="str">
            <v>Full-Time</v>
          </cell>
          <cell r="D1894" t="str">
            <v>UCU</v>
          </cell>
          <cell r="E1894">
            <v>40</v>
          </cell>
          <cell r="F1894" t="str">
            <v>5373</v>
          </cell>
          <cell r="G1894" t="str">
            <v>MPS Substation Maintenance</v>
          </cell>
          <cell r="H1894" t="str">
            <v>USU</v>
          </cell>
          <cell r="I1894" t="str">
            <v>TS</v>
          </cell>
          <cell r="J1894" t="str">
            <v>MPMOE</v>
          </cell>
          <cell r="K1894" t="str">
            <v>1097</v>
          </cell>
          <cell r="L1894" t="str">
            <v>MO-Warrensburg</v>
          </cell>
          <cell r="M1894" t="str">
            <v>MO</v>
          </cell>
          <cell r="N1894" t="str">
            <v>U2223</v>
          </cell>
          <cell r="O1894" t="str">
            <v>Appren Substation 3rd 6mo</v>
          </cell>
          <cell r="P1894" t="str">
            <v>24</v>
          </cell>
          <cell r="Q1894" t="str">
            <v>Nonexempt</v>
          </cell>
          <cell r="R1894" t="str">
            <v>1990-03-19</v>
          </cell>
          <cell r="S1894" t="str">
            <v/>
          </cell>
          <cell r="T1894" t="str">
            <v>1990-03-19</v>
          </cell>
        </row>
        <row r="1895">
          <cell r="A1895" t="str">
            <v>Pence,Kevin G</v>
          </cell>
          <cell r="B1895" t="str">
            <v>010723</v>
          </cell>
          <cell r="C1895" t="str">
            <v>Full-Time</v>
          </cell>
          <cell r="D1895" t="str">
            <v>UCU</v>
          </cell>
          <cell r="E1895">
            <v>40</v>
          </cell>
          <cell r="F1895" t="str">
            <v>1003</v>
          </cell>
          <cell r="G1895" t="str">
            <v>Sibley General</v>
          </cell>
          <cell r="H1895" t="str">
            <v>USU</v>
          </cell>
          <cell r="I1895" t="str">
            <v>PS</v>
          </cell>
          <cell r="J1895" t="str">
            <v>MPMOE</v>
          </cell>
          <cell r="K1895" t="str">
            <v>1095</v>
          </cell>
          <cell r="L1895" t="str">
            <v>MO-Sibley</v>
          </cell>
          <cell r="M1895" t="str">
            <v>MO</v>
          </cell>
          <cell r="N1895" t="str">
            <v>U342</v>
          </cell>
          <cell r="O1895" t="str">
            <v>Laborer after 6 mos</v>
          </cell>
          <cell r="P1895" t="str">
            <v>24</v>
          </cell>
          <cell r="Q1895" t="str">
            <v>Nonexempt</v>
          </cell>
          <cell r="R1895" t="str">
            <v>2005-03-14</v>
          </cell>
          <cell r="S1895" t="str">
            <v/>
          </cell>
          <cell r="T1895" t="str">
            <v>2005-03-14</v>
          </cell>
        </row>
        <row r="1896">
          <cell r="A1896" t="str">
            <v>Penkava,Galen D</v>
          </cell>
          <cell r="B1896" t="str">
            <v>010407</v>
          </cell>
          <cell r="C1896" t="str">
            <v>Full-Time</v>
          </cell>
          <cell r="D1896" t="str">
            <v>UCU</v>
          </cell>
          <cell r="E1896">
            <v>40</v>
          </cell>
          <cell r="F1896" t="str">
            <v>5701</v>
          </cell>
          <cell r="G1896" t="str">
            <v>Cust Service Center-Lincoln</v>
          </cell>
          <cell r="H1896" t="str">
            <v>USU</v>
          </cell>
          <cell r="I1896" t="str">
            <v>CH</v>
          </cell>
          <cell r="J1896" t="str">
            <v>NETCO</v>
          </cell>
          <cell r="K1896" t="str">
            <v>1109</v>
          </cell>
          <cell r="L1896" t="str">
            <v>NE-Lincoln</v>
          </cell>
          <cell r="M1896" t="str">
            <v>NE</v>
          </cell>
          <cell r="N1896" t="str">
            <v>1629</v>
          </cell>
          <cell r="O1896" t="str">
            <v>Customer Serv Ctr Assoc (UN25)</v>
          </cell>
          <cell r="P1896" t="str">
            <v>25</v>
          </cell>
          <cell r="Q1896" t="str">
            <v>Nonexempt</v>
          </cell>
          <cell r="R1896" t="str">
            <v>2004-04-12</v>
          </cell>
          <cell r="S1896" t="str">
            <v/>
          </cell>
          <cell r="T1896" t="str">
            <v>2004-04-12</v>
          </cell>
        </row>
        <row r="1897">
          <cell r="A1897" t="str">
            <v>Pennel,Mark R</v>
          </cell>
          <cell r="B1897" t="str">
            <v>003676</v>
          </cell>
          <cell r="C1897" t="str">
            <v>Full-Time</v>
          </cell>
          <cell r="D1897" t="str">
            <v>UCU</v>
          </cell>
          <cell r="E1897">
            <v>40</v>
          </cell>
          <cell r="F1897" t="str">
            <v>5383</v>
          </cell>
          <cell r="G1897" t="str">
            <v>Lawrence Gas Field Svcs</v>
          </cell>
          <cell r="H1897" t="str">
            <v>USU</v>
          </cell>
          <cell r="I1897" t="str">
            <v>OP</v>
          </cell>
          <cell r="J1897" t="str">
            <v>PNKSG</v>
          </cell>
          <cell r="K1897" t="str">
            <v>1234</v>
          </cell>
          <cell r="L1897" t="str">
            <v>KS-Lawrence-E 9th</v>
          </cell>
          <cell r="M1897" t="str">
            <v>KS</v>
          </cell>
          <cell r="N1897" t="str">
            <v>1720</v>
          </cell>
          <cell r="O1897" t="str">
            <v>Service Person Appli (UN11)</v>
          </cell>
          <cell r="P1897" t="str">
            <v>11</v>
          </cell>
          <cell r="Q1897" t="str">
            <v>Nonexempt</v>
          </cell>
          <cell r="R1897" t="str">
            <v>1990-09-24</v>
          </cell>
          <cell r="S1897" t="str">
            <v/>
          </cell>
          <cell r="T1897" t="str">
            <v>1990-09-24</v>
          </cell>
        </row>
        <row r="1898">
          <cell r="A1898" t="str">
            <v>Penner,Erica L</v>
          </cell>
          <cell r="B1898" t="str">
            <v>007653</v>
          </cell>
          <cell r="C1898" t="str">
            <v>Full-Time</v>
          </cell>
          <cell r="D1898" t="str">
            <v>UCU</v>
          </cell>
          <cell r="E1898">
            <v>40</v>
          </cell>
          <cell r="F1898" t="str">
            <v>5702</v>
          </cell>
          <cell r="G1898" t="str">
            <v>Customer Srv Ctr-Raytown</v>
          </cell>
          <cell r="H1898" t="str">
            <v>USU</v>
          </cell>
          <cell r="I1898" t="str">
            <v>CH</v>
          </cell>
          <cell r="J1898" t="str">
            <v>NETCO</v>
          </cell>
          <cell r="K1898" t="str">
            <v>1000</v>
          </cell>
          <cell r="L1898" t="str">
            <v>MO-Raytown</v>
          </cell>
          <cell r="M1898" t="str">
            <v>MO</v>
          </cell>
          <cell r="N1898" t="str">
            <v>1046</v>
          </cell>
          <cell r="O1898" t="str">
            <v>Supv Customer Service Ctr</v>
          </cell>
          <cell r="P1898" t="str">
            <v>00</v>
          </cell>
          <cell r="Q1898" t="str">
            <v>Exempt</v>
          </cell>
          <cell r="R1898" t="str">
            <v>2000-10-09</v>
          </cell>
          <cell r="S1898" t="str">
            <v/>
          </cell>
          <cell r="T1898" t="str">
            <v>2000-10-09</v>
          </cell>
        </row>
        <row r="1899">
          <cell r="A1899" t="str">
            <v>Penner,Matthew C</v>
          </cell>
          <cell r="B1899" t="str">
            <v>010544</v>
          </cell>
          <cell r="C1899" t="str">
            <v>Full-Time</v>
          </cell>
          <cell r="D1899" t="str">
            <v>UCU</v>
          </cell>
          <cell r="E1899">
            <v>40</v>
          </cell>
          <cell r="F1899" t="str">
            <v>5731</v>
          </cell>
          <cell r="G1899" t="str">
            <v>Iowa Council Bluffs Cust Serv</v>
          </cell>
          <cell r="H1899" t="str">
            <v>USU</v>
          </cell>
          <cell r="I1899" t="str">
            <v>CS</v>
          </cell>
          <cell r="J1899" t="str">
            <v>PNIAG</v>
          </cell>
          <cell r="K1899" t="str">
            <v>1015</v>
          </cell>
          <cell r="L1899" t="str">
            <v>IA-Council Bluffs-W Broadway</v>
          </cell>
          <cell r="M1899" t="str">
            <v>IA</v>
          </cell>
          <cell r="N1899" t="str">
            <v>3171</v>
          </cell>
          <cell r="O1899" t="str">
            <v>Service Technician (UN28)</v>
          </cell>
          <cell r="P1899" t="str">
            <v>28</v>
          </cell>
          <cell r="Q1899" t="str">
            <v>Nonexempt</v>
          </cell>
          <cell r="R1899" t="str">
            <v>2004-09-07</v>
          </cell>
          <cell r="S1899" t="str">
            <v/>
          </cell>
          <cell r="T1899" t="str">
            <v>2004-09-07</v>
          </cell>
        </row>
        <row r="1900">
          <cell r="A1900" t="str">
            <v>Penny,Robert W</v>
          </cell>
          <cell r="B1900" t="str">
            <v>000440</v>
          </cell>
          <cell r="C1900" t="str">
            <v>Full-Time</v>
          </cell>
          <cell r="D1900" t="str">
            <v>UCU</v>
          </cell>
          <cell r="E1900">
            <v>40</v>
          </cell>
          <cell r="F1900" t="str">
            <v>1021</v>
          </cell>
          <cell r="G1900" t="str">
            <v>W.N. Clark-Canon City General</v>
          </cell>
          <cell r="H1900" t="str">
            <v>USU</v>
          </cell>
          <cell r="I1900" t="str">
            <v>PS</v>
          </cell>
          <cell r="J1900" t="str">
            <v>WPCOE</v>
          </cell>
          <cell r="K1900" t="str">
            <v>1002</v>
          </cell>
          <cell r="L1900" t="str">
            <v>CO-Canon City-W 50 Hwy</v>
          </cell>
          <cell r="M1900" t="str">
            <v>CO</v>
          </cell>
          <cell r="N1900" t="str">
            <v>2621</v>
          </cell>
          <cell r="O1900" t="str">
            <v>Operations Technician (UN 21)</v>
          </cell>
          <cell r="P1900" t="str">
            <v>21</v>
          </cell>
          <cell r="Q1900" t="str">
            <v>Nonexempt</v>
          </cell>
          <cell r="R1900" t="str">
            <v>1991-01-21</v>
          </cell>
          <cell r="S1900" t="str">
            <v/>
          </cell>
          <cell r="T1900" t="str">
            <v>1991-01-21</v>
          </cell>
        </row>
        <row r="1901">
          <cell r="A1901" t="str">
            <v>Pepper,Tharn D</v>
          </cell>
          <cell r="B1901" t="str">
            <v>000594</v>
          </cell>
          <cell r="C1901" t="str">
            <v>Full-Time</v>
          </cell>
          <cell r="D1901" t="str">
            <v>UCU</v>
          </cell>
          <cell r="E1901">
            <v>40</v>
          </cell>
          <cell r="F1901" t="str">
            <v>1015</v>
          </cell>
          <cell r="G1901" t="str">
            <v>Cimarron River Unit Steam</v>
          </cell>
          <cell r="H1901" t="str">
            <v>USU</v>
          </cell>
          <cell r="I1901" t="str">
            <v>PS</v>
          </cell>
          <cell r="J1901" t="str">
            <v>WPKSE</v>
          </cell>
          <cell r="K1901" t="str">
            <v>1027</v>
          </cell>
          <cell r="L1901" t="str">
            <v>KS-Liberal-PanhandleEastern Rd</v>
          </cell>
          <cell r="M1901" t="str">
            <v>KS</v>
          </cell>
          <cell r="N1901" t="str">
            <v>1802</v>
          </cell>
          <cell r="O1901" t="str">
            <v>Mgr Power Plant</v>
          </cell>
          <cell r="P1901" t="str">
            <v>00</v>
          </cell>
          <cell r="Q1901" t="str">
            <v>Exempt</v>
          </cell>
          <cell r="R1901" t="str">
            <v>1991-10-16</v>
          </cell>
          <cell r="S1901" t="str">
            <v/>
          </cell>
          <cell r="T1901" t="str">
            <v>1991-10-16</v>
          </cell>
        </row>
        <row r="1902">
          <cell r="A1902" t="str">
            <v>Perila,Mark J</v>
          </cell>
          <cell r="B1902" t="str">
            <v>003398</v>
          </cell>
          <cell r="C1902" t="str">
            <v>Full-Time</v>
          </cell>
          <cell r="D1902" t="str">
            <v>UCU</v>
          </cell>
          <cell r="E1902">
            <v>40</v>
          </cell>
          <cell r="F1902" t="str">
            <v>5019</v>
          </cell>
          <cell r="G1902" t="str">
            <v>Transmission Eng MPS-General</v>
          </cell>
          <cell r="H1902" t="str">
            <v>USU</v>
          </cell>
          <cell r="I1902" t="str">
            <v>ES</v>
          </cell>
          <cell r="J1902" t="str">
            <v>MPMOE</v>
          </cell>
          <cell r="K1902" t="str">
            <v>1000</v>
          </cell>
          <cell r="L1902" t="str">
            <v>MO-Raytown</v>
          </cell>
          <cell r="M1902" t="str">
            <v>MO</v>
          </cell>
          <cell r="N1902" t="str">
            <v>1924</v>
          </cell>
          <cell r="O1902" t="str">
            <v>Sr Engineer</v>
          </cell>
          <cell r="P1902" t="str">
            <v>00</v>
          </cell>
          <cell r="Q1902" t="str">
            <v>Exempt</v>
          </cell>
          <cell r="R1902" t="str">
            <v>1997-11-10</v>
          </cell>
          <cell r="S1902" t="str">
            <v/>
          </cell>
          <cell r="T1902" t="str">
            <v>1997-11-10</v>
          </cell>
        </row>
        <row r="1903">
          <cell r="A1903" t="str">
            <v>Perkins,Ione C</v>
          </cell>
          <cell r="B1903" t="str">
            <v>002728</v>
          </cell>
          <cell r="C1903" t="str">
            <v>Full-Time</v>
          </cell>
          <cell r="D1903" t="str">
            <v>UCU</v>
          </cell>
          <cell r="E1903">
            <v>40</v>
          </cell>
          <cell r="F1903" t="str">
            <v>5567</v>
          </cell>
          <cell r="G1903" t="str">
            <v>Procurement</v>
          </cell>
          <cell r="H1903" t="str">
            <v>USU</v>
          </cell>
          <cell r="I1903" t="str">
            <v>SM</v>
          </cell>
          <cell r="J1903" t="str">
            <v>NETCO</v>
          </cell>
          <cell r="K1903" t="str">
            <v>1082</v>
          </cell>
          <cell r="L1903" t="str">
            <v>MO-Kansas City-W Ninth</v>
          </cell>
          <cell r="M1903" t="str">
            <v>MO</v>
          </cell>
          <cell r="N1903" t="str">
            <v>1822</v>
          </cell>
          <cell r="O1903" t="str">
            <v>Sr Negotiator</v>
          </cell>
          <cell r="P1903" t="str">
            <v>00</v>
          </cell>
          <cell r="Q1903" t="str">
            <v>Exempt</v>
          </cell>
          <cell r="R1903" t="str">
            <v>1977-06-30</v>
          </cell>
          <cell r="S1903" t="str">
            <v>2003-04-05</v>
          </cell>
          <cell r="T1903" t="str">
            <v>1977-06-30</v>
          </cell>
        </row>
        <row r="1904">
          <cell r="A1904" t="str">
            <v>Perkins,Terry L</v>
          </cell>
          <cell r="B1904" t="str">
            <v>002993</v>
          </cell>
          <cell r="C1904" t="str">
            <v>Full-Time</v>
          </cell>
          <cell r="D1904" t="str">
            <v>UCU</v>
          </cell>
          <cell r="E1904">
            <v>40</v>
          </cell>
          <cell r="F1904" t="str">
            <v>6134</v>
          </cell>
          <cell r="G1904" t="str">
            <v>Process Improvement</v>
          </cell>
          <cell r="H1904" t="str">
            <v>USU</v>
          </cell>
          <cell r="I1904" t="str">
            <v>OP</v>
          </cell>
          <cell r="J1904" t="str">
            <v>NETCO</v>
          </cell>
          <cell r="K1904" t="str">
            <v>1082</v>
          </cell>
          <cell r="L1904" t="str">
            <v>MO-Kansas City-W Ninth</v>
          </cell>
          <cell r="M1904" t="str">
            <v>MO</v>
          </cell>
          <cell r="N1904" t="str">
            <v>3122</v>
          </cell>
          <cell r="O1904" t="str">
            <v>Six Sigma Dir Cent Service</v>
          </cell>
          <cell r="P1904" t="str">
            <v>00</v>
          </cell>
          <cell r="Q1904" t="str">
            <v>Exempt</v>
          </cell>
          <cell r="R1904" t="str">
            <v>1989-01-09</v>
          </cell>
          <cell r="S1904" t="str">
            <v/>
          </cell>
          <cell r="T1904" t="str">
            <v>1989-01-09</v>
          </cell>
        </row>
        <row r="1905">
          <cell r="A1905" t="str">
            <v>Perlmutter,David L</v>
          </cell>
          <cell r="B1905" t="str">
            <v>010593</v>
          </cell>
          <cell r="C1905" t="str">
            <v>Part-Time</v>
          </cell>
          <cell r="D1905" t="str">
            <v>UCU</v>
          </cell>
          <cell r="E1905">
            <v>32</v>
          </cell>
          <cell r="F1905" t="str">
            <v>5822</v>
          </cell>
          <cell r="G1905" t="str">
            <v>Bemidji</v>
          </cell>
          <cell r="H1905" t="str">
            <v>USU</v>
          </cell>
          <cell r="I1905" t="str">
            <v>CS</v>
          </cell>
          <cell r="J1905" t="str">
            <v>PNMNG</v>
          </cell>
          <cell r="K1905" t="str">
            <v>1059</v>
          </cell>
          <cell r="L1905" t="str">
            <v>MN-Detroit Lakes</v>
          </cell>
          <cell r="M1905" t="str">
            <v>MN</v>
          </cell>
          <cell r="N1905" t="str">
            <v>1531</v>
          </cell>
          <cell r="O1905" t="str">
            <v>Meter Reader</v>
          </cell>
          <cell r="P1905" t="str">
            <v>00</v>
          </cell>
          <cell r="Q1905" t="str">
            <v>Nonexempt</v>
          </cell>
          <cell r="R1905" t="str">
            <v>2004-10-04</v>
          </cell>
          <cell r="S1905" t="str">
            <v/>
          </cell>
          <cell r="T1905" t="str">
            <v>2004-10-04</v>
          </cell>
        </row>
        <row r="1906">
          <cell r="A1906" t="str">
            <v>Perren,Michael D</v>
          </cell>
          <cell r="B1906" t="str">
            <v>010533</v>
          </cell>
          <cell r="C1906" t="str">
            <v>Full-Time</v>
          </cell>
          <cell r="D1906" t="str">
            <v>UCU</v>
          </cell>
          <cell r="E1906">
            <v>40</v>
          </cell>
          <cell r="F1906" t="str">
            <v>6327</v>
          </cell>
          <cell r="G1906" t="str">
            <v>HR Networks</v>
          </cell>
          <cell r="H1906" t="str">
            <v>USU</v>
          </cell>
          <cell r="I1906" t="str">
            <v>HR</v>
          </cell>
          <cell r="J1906" t="str">
            <v>NETCO</v>
          </cell>
          <cell r="K1906" t="str">
            <v>1000</v>
          </cell>
          <cell r="L1906" t="str">
            <v>MO-Raytown</v>
          </cell>
          <cell r="M1906" t="str">
            <v>MO</v>
          </cell>
          <cell r="N1906" t="str">
            <v>2767</v>
          </cell>
          <cell r="O1906" t="str">
            <v>Human Resources Mgr</v>
          </cell>
          <cell r="P1906" t="str">
            <v>00</v>
          </cell>
          <cell r="Q1906" t="str">
            <v>Exempt</v>
          </cell>
          <cell r="R1906" t="str">
            <v>2004-08-18</v>
          </cell>
          <cell r="S1906" t="str">
            <v/>
          </cell>
          <cell r="T1906" t="str">
            <v>2004-08-18</v>
          </cell>
        </row>
        <row r="1907">
          <cell r="A1907" t="str">
            <v>Perron,David A</v>
          </cell>
          <cell r="B1907" t="str">
            <v>001841</v>
          </cell>
          <cell r="C1907" t="str">
            <v>Full-Time</v>
          </cell>
          <cell r="D1907" t="str">
            <v>UCU</v>
          </cell>
          <cell r="E1907">
            <v>40</v>
          </cell>
          <cell r="F1907" t="str">
            <v>5829</v>
          </cell>
          <cell r="G1907" t="str">
            <v>Rosemount CS</v>
          </cell>
          <cell r="H1907" t="str">
            <v>USU</v>
          </cell>
          <cell r="I1907" t="str">
            <v>CS</v>
          </cell>
          <cell r="J1907" t="str">
            <v>PNMNG</v>
          </cell>
          <cell r="K1907" t="str">
            <v>1069</v>
          </cell>
          <cell r="L1907" t="str">
            <v>MN-Rosemount</v>
          </cell>
          <cell r="M1907" t="str">
            <v>MN</v>
          </cell>
          <cell r="N1907" t="str">
            <v>3086</v>
          </cell>
          <cell r="O1907" t="str">
            <v>Operations Mgr</v>
          </cell>
          <cell r="P1907" t="str">
            <v>00</v>
          </cell>
          <cell r="Q1907" t="str">
            <v>Exempt</v>
          </cell>
          <cell r="R1907" t="str">
            <v>1974-05-27</v>
          </cell>
          <cell r="S1907" t="str">
            <v/>
          </cell>
          <cell r="T1907" t="str">
            <v>1980-05-01</v>
          </cell>
        </row>
        <row r="1908">
          <cell r="A1908" t="str">
            <v>Perry,Jonathan B</v>
          </cell>
          <cell r="B1908" t="str">
            <v>004292</v>
          </cell>
          <cell r="C1908" t="str">
            <v>Full-Time</v>
          </cell>
          <cell r="D1908" t="str">
            <v>UCU</v>
          </cell>
          <cell r="E1908">
            <v>40</v>
          </cell>
          <cell r="F1908" t="str">
            <v>5701</v>
          </cell>
          <cell r="G1908" t="str">
            <v>Cust Service Center-Lincoln</v>
          </cell>
          <cell r="H1908" t="str">
            <v>USU</v>
          </cell>
          <cell r="I1908" t="str">
            <v>CH</v>
          </cell>
          <cell r="J1908" t="str">
            <v>NETCO</v>
          </cell>
          <cell r="K1908" t="str">
            <v>1109</v>
          </cell>
          <cell r="L1908" t="str">
            <v>NE-Lincoln</v>
          </cell>
          <cell r="M1908" t="str">
            <v>NE</v>
          </cell>
          <cell r="N1908" t="str">
            <v>1629</v>
          </cell>
          <cell r="O1908" t="str">
            <v>Customer Serv Ctr Assoc (UN25)</v>
          </cell>
          <cell r="P1908" t="str">
            <v>25</v>
          </cell>
          <cell r="Q1908" t="str">
            <v>Nonexempt</v>
          </cell>
          <cell r="R1908" t="str">
            <v>1999-01-12</v>
          </cell>
          <cell r="S1908" t="str">
            <v/>
          </cell>
          <cell r="T1908" t="str">
            <v>1999-01-12</v>
          </cell>
        </row>
        <row r="1909">
          <cell r="A1909" t="str">
            <v>Peters,Lance A</v>
          </cell>
          <cell r="B1909" t="str">
            <v>000450</v>
          </cell>
          <cell r="C1909" t="str">
            <v>Full-Time</v>
          </cell>
          <cell r="D1909" t="str">
            <v>UCU</v>
          </cell>
          <cell r="E1909">
            <v>40</v>
          </cell>
          <cell r="F1909" t="str">
            <v>5303</v>
          </cell>
          <cell r="G1909" t="str">
            <v>Pueblo Network Ops</v>
          </cell>
          <cell r="H1909" t="str">
            <v>USU</v>
          </cell>
          <cell r="I1909" t="str">
            <v>OP</v>
          </cell>
          <cell r="J1909" t="str">
            <v>WPCOE</v>
          </cell>
          <cell r="K1909" t="str">
            <v>1011</v>
          </cell>
          <cell r="L1909" t="str">
            <v>CO-Pueblo-S Victoria Ave</v>
          </cell>
          <cell r="M1909" t="str">
            <v>CO</v>
          </cell>
          <cell r="N1909" t="str">
            <v>3087</v>
          </cell>
          <cell r="O1909" t="str">
            <v>Operations Supv Field</v>
          </cell>
          <cell r="P1909" t="str">
            <v>00</v>
          </cell>
          <cell r="Q1909" t="str">
            <v>Exempt</v>
          </cell>
          <cell r="R1909" t="str">
            <v>1991-03-28</v>
          </cell>
          <cell r="S1909" t="str">
            <v/>
          </cell>
          <cell r="T1909" t="str">
            <v>1991-03-28</v>
          </cell>
        </row>
        <row r="1910">
          <cell r="A1910" t="str">
            <v>Peters,Ramon M</v>
          </cell>
          <cell r="B1910" t="str">
            <v>010408</v>
          </cell>
          <cell r="C1910" t="str">
            <v>Full-Time</v>
          </cell>
          <cell r="D1910" t="str">
            <v>UCU</v>
          </cell>
          <cell r="E1910">
            <v>40</v>
          </cell>
          <cell r="F1910" t="str">
            <v>5701</v>
          </cell>
          <cell r="G1910" t="str">
            <v>Cust Service Center-Lincoln</v>
          </cell>
          <cell r="H1910" t="str">
            <v>USU</v>
          </cell>
          <cell r="I1910" t="str">
            <v>CH</v>
          </cell>
          <cell r="J1910" t="str">
            <v>NETCO</v>
          </cell>
          <cell r="K1910" t="str">
            <v>1109</v>
          </cell>
          <cell r="L1910" t="str">
            <v>NE-Lincoln</v>
          </cell>
          <cell r="M1910" t="str">
            <v>NE</v>
          </cell>
          <cell r="N1910" t="str">
            <v>1629</v>
          </cell>
          <cell r="O1910" t="str">
            <v>Customer Serv Ctr Assoc (UN25)</v>
          </cell>
          <cell r="P1910" t="str">
            <v>25</v>
          </cell>
          <cell r="Q1910" t="str">
            <v>Nonexempt</v>
          </cell>
          <cell r="R1910" t="str">
            <v>2004-04-12</v>
          </cell>
          <cell r="S1910" t="str">
            <v/>
          </cell>
          <cell r="T1910" t="str">
            <v>2004-04-12</v>
          </cell>
        </row>
        <row r="1911">
          <cell r="A1911" t="str">
            <v>Peters,Steven A</v>
          </cell>
          <cell r="B1911" t="str">
            <v>002853</v>
          </cell>
          <cell r="C1911" t="str">
            <v>Full-Time</v>
          </cell>
          <cell r="D1911" t="str">
            <v>UCU</v>
          </cell>
          <cell r="E1911">
            <v>40</v>
          </cell>
          <cell r="F1911" t="str">
            <v>4183</v>
          </cell>
          <cell r="G1911" t="str">
            <v>Corp Reporting/Plan &amp; Analysis</v>
          </cell>
          <cell r="H1911" t="str">
            <v>ESF</v>
          </cell>
          <cell r="I1911" t="str">
            <v>AT</v>
          </cell>
          <cell r="J1911" t="str">
            <v>AQLCP</v>
          </cell>
          <cell r="K1911" t="str">
            <v>1082</v>
          </cell>
          <cell r="L1911" t="str">
            <v>MO-Kansas City-W Ninth</v>
          </cell>
          <cell r="M1911" t="str">
            <v>MO</v>
          </cell>
          <cell r="N1911" t="str">
            <v>3093</v>
          </cell>
          <cell r="O1911" t="str">
            <v>Sr Mgr Financial Analysis</v>
          </cell>
          <cell r="P1911" t="str">
            <v>00</v>
          </cell>
          <cell r="Q1911" t="str">
            <v>Exempt</v>
          </cell>
          <cell r="R1911" t="str">
            <v>1990-05-07</v>
          </cell>
          <cell r="S1911" t="str">
            <v>2004-12-20</v>
          </cell>
          <cell r="T1911" t="str">
            <v>1990-05-07</v>
          </cell>
        </row>
        <row r="1912">
          <cell r="A1912" t="str">
            <v>Peters,Susan K</v>
          </cell>
          <cell r="B1912" t="str">
            <v>002040</v>
          </cell>
          <cell r="C1912" t="str">
            <v>Full-Time</v>
          </cell>
          <cell r="D1912" t="str">
            <v>UCU</v>
          </cell>
          <cell r="E1912">
            <v>40</v>
          </cell>
          <cell r="F1912" t="str">
            <v>2301</v>
          </cell>
          <cell r="G1912" t="str">
            <v>GSS Planning &amp; Operations</v>
          </cell>
          <cell r="H1912" t="str">
            <v>USU</v>
          </cell>
          <cell r="I1912" t="str">
            <v>GS</v>
          </cell>
          <cell r="J1912" t="str">
            <v>NETCO</v>
          </cell>
          <cell r="K1912" t="str">
            <v>1143</v>
          </cell>
          <cell r="L1912" t="str">
            <v>NE-Omaha-Capitol Ave</v>
          </cell>
          <cell r="M1912" t="str">
            <v>NE</v>
          </cell>
          <cell r="N1912" t="str">
            <v>1754</v>
          </cell>
          <cell r="O1912" t="str">
            <v>Supv Measurement Information</v>
          </cell>
          <cell r="P1912" t="str">
            <v>00</v>
          </cell>
          <cell r="Q1912" t="str">
            <v>Exempt</v>
          </cell>
          <cell r="R1912" t="str">
            <v>1974-05-28</v>
          </cell>
          <cell r="S1912" t="str">
            <v/>
          </cell>
          <cell r="T1912" t="str">
            <v>1974-05-28</v>
          </cell>
        </row>
        <row r="1913">
          <cell r="A1913" t="str">
            <v>Petersen,Dawn</v>
          </cell>
          <cell r="B1913" t="str">
            <v>003853</v>
          </cell>
          <cell r="C1913" t="str">
            <v>Full-Time</v>
          </cell>
          <cell r="D1913" t="str">
            <v>UCU</v>
          </cell>
          <cell r="E1913">
            <v>40</v>
          </cell>
          <cell r="F1913" t="str">
            <v>5763</v>
          </cell>
          <cell r="G1913" t="str">
            <v>Billing Adjustments</v>
          </cell>
          <cell r="H1913" t="str">
            <v>USU</v>
          </cell>
          <cell r="I1913" t="str">
            <v>CI</v>
          </cell>
          <cell r="J1913" t="str">
            <v>NETCO</v>
          </cell>
          <cell r="K1913" t="str">
            <v>1000</v>
          </cell>
          <cell r="L1913" t="str">
            <v>MO-Raytown</v>
          </cell>
          <cell r="M1913" t="str">
            <v>MO</v>
          </cell>
          <cell r="N1913" t="str">
            <v>2711</v>
          </cell>
          <cell r="O1913" t="str">
            <v>Cust Svc Acct Svcs Specialist</v>
          </cell>
          <cell r="P1913" t="str">
            <v>00</v>
          </cell>
          <cell r="Q1913" t="str">
            <v>Nonexempt</v>
          </cell>
          <cell r="R1913" t="str">
            <v>1994-05-24</v>
          </cell>
          <cell r="S1913" t="str">
            <v>2002-08-19</v>
          </cell>
          <cell r="T1913" t="str">
            <v>1994-05-24</v>
          </cell>
        </row>
        <row r="1914">
          <cell r="A1914" t="str">
            <v>Petersen,Evan W</v>
          </cell>
          <cell r="B1914" t="str">
            <v>002980</v>
          </cell>
          <cell r="C1914" t="str">
            <v>Full-Time</v>
          </cell>
          <cell r="D1914" t="str">
            <v>UCU</v>
          </cell>
          <cell r="E1914">
            <v>40</v>
          </cell>
          <cell r="F1914" t="str">
            <v>6165</v>
          </cell>
          <cell r="G1914" t="str">
            <v>Iowa/Mo Gas VP HQ</v>
          </cell>
          <cell r="H1914" t="str">
            <v>USU</v>
          </cell>
          <cell r="I1914" t="str">
            <v>DG</v>
          </cell>
          <cell r="J1914" t="str">
            <v>NETCO</v>
          </cell>
          <cell r="K1914" t="str">
            <v>1172</v>
          </cell>
          <cell r="L1914" t="str">
            <v>IA-Des Moines</v>
          </cell>
          <cell r="M1914" t="str">
            <v>IA</v>
          </cell>
          <cell r="N1914" t="str">
            <v>3041</v>
          </cell>
          <cell r="O1914" t="str">
            <v>Dir Business Operations</v>
          </cell>
          <cell r="P1914" t="str">
            <v>00</v>
          </cell>
          <cell r="Q1914" t="str">
            <v>Exempt</v>
          </cell>
          <cell r="R1914" t="str">
            <v>1981-05-01</v>
          </cell>
          <cell r="S1914" t="str">
            <v/>
          </cell>
          <cell r="T1914" t="str">
            <v>1981-05-01</v>
          </cell>
        </row>
        <row r="1915">
          <cell r="A1915" t="str">
            <v>Petersen,Richard G</v>
          </cell>
          <cell r="B1915" t="str">
            <v>003255</v>
          </cell>
          <cell r="C1915" t="str">
            <v>Full-Time</v>
          </cell>
          <cell r="D1915" t="str">
            <v>UCU</v>
          </cell>
          <cell r="E1915">
            <v>40</v>
          </cell>
          <cell r="F1915" t="str">
            <v>6384</v>
          </cell>
          <cell r="G1915" t="str">
            <v>Regulatory Acctg Svcs-Gas</v>
          </cell>
          <cell r="H1915" t="str">
            <v>USU</v>
          </cell>
          <cell r="I1915" t="str">
            <v>RE</v>
          </cell>
          <cell r="J1915" t="str">
            <v>NETCO</v>
          </cell>
          <cell r="K1915" t="str">
            <v>1143</v>
          </cell>
          <cell r="L1915" t="str">
            <v>NE-Omaha-Capitol Ave</v>
          </cell>
          <cell r="M1915" t="str">
            <v>NE</v>
          </cell>
          <cell r="N1915" t="str">
            <v>1849</v>
          </cell>
          <cell r="O1915" t="str">
            <v>Dir Regulatory</v>
          </cell>
          <cell r="P1915" t="str">
            <v>00</v>
          </cell>
          <cell r="Q1915" t="str">
            <v>Exempt</v>
          </cell>
          <cell r="R1915" t="str">
            <v>1968-06-01</v>
          </cell>
          <cell r="S1915" t="str">
            <v/>
          </cell>
          <cell r="T1915" t="str">
            <v>1968-06-01</v>
          </cell>
        </row>
        <row r="1916">
          <cell r="A1916" t="str">
            <v>Peterson,Brian A</v>
          </cell>
          <cell r="B1916" t="str">
            <v>005095</v>
          </cell>
          <cell r="C1916" t="str">
            <v>Full-Time</v>
          </cell>
          <cell r="D1916" t="str">
            <v>UCU</v>
          </cell>
          <cell r="E1916">
            <v>40</v>
          </cell>
          <cell r="F1916" t="str">
            <v>5735</v>
          </cell>
          <cell r="G1916" t="str">
            <v>Iowa Webster City</v>
          </cell>
          <cell r="H1916" t="str">
            <v>USU</v>
          </cell>
          <cell r="I1916" t="str">
            <v>CS</v>
          </cell>
          <cell r="J1916" t="str">
            <v>PNIAG</v>
          </cell>
          <cell r="K1916" t="str">
            <v>1025</v>
          </cell>
          <cell r="L1916" t="str">
            <v>IA-Webster City-1st St</v>
          </cell>
          <cell r="M1916" t="str">
            <v>IA</v>
          </cell>
          <cell r="N1916" t="str">
            <v>3087</v>
          </cell>
          <cell r="O1916" t="str">
            <v>Operations Supv Field</v>
          </cell>
          <cell r="P1916" t="str">
            <v>00</v>
          </cell>
          <cell r="Q1916" t="str">
            <v>Exempt</v>
          </cell>
          <cell r="R1916" t="str">
            <v>1999-05-24</v>
          </cell>
          <cell r="S1916" t="str">
            <v/>
          </cell>
          <cell r="T1916" t="str">
            <v>1999-05-24</v>
          </cell>
        </row>
        <row r="1917">
          <cell r="A1917" t="str">
            <v>Peterson,Curtis L</v>
          </cell>
          <cell r="B1917" t="str">
            <v>010562</v>
          </cell>
          <cell r="C1917" t="str">
            <v>Full-Time</v>
          </cell>
          <cell r="D1917" t="str">
            <v>UCU</v>
          </cell>
          <cell r="E1917">
            <v>40</v>
          </cell>
          <cell r="F1917" t="str">
            <v>5774</v>
          </cell>
          <cell r="G1917" t="str">
            <v>NE Omaha Region</v>
          </cell>
          <cell r="H1917" t="str">
            <v>USU</v>
          </cell>
          <cell r="I1917" t="str">
            <v>CS</v>
          </cell>
          <cell r="J1917" t="str">
            <v>PNNEG</v>
          </cell>
          <cell r="K1917" t="str">
            <v>1113</v>
          </cell>
          <cell r="L1917" t="str">
            <v>NE-Papillion</v>
          </cell>
          <cell r="M1917" t="str">
            <v>NE</v>
          </cell>
          <cell r="N1917" t="str">
            <v>1138</v>
          </cell>
          <cell r="O1917" t="str">
            <v>Appliance Repair Technician</v>
          </cell>
          <cell r="P1917" t="str">
            <v>00</v>
          </cell>
          <cell r="Q1917" t="str">
            <v>Nonexempt</v>
          </cell>
          <cell r="R1917" t="str">
            <v>2004-09-13</v>
          </cell>
          <cell r="S1917" t="str">
            <v/>
          </cell>
          <cell r="T1917" t="str">
            <v>2004-09-13</v>
          </cell>
        </row>
        <row r="1918">
          <cell r="A1918" t="str">
            <v>Peterson,George M</v>
          </cell>
          <cell r="B1918" t="str">
            <v>002047</v>
          </cell>
          <cell r="C1918" t="str">
            <v>Full-Time</v>
          </cell>
          <cell r="D1918" t="str">
            <v>UCU</v>
          </cell>
          <cell r="E1918">
            <v>40</v>
          </cell>
          <cell r="F1918" t="str">
            <v>5398</v>
          </cell>
          <cell r="G1918" t="str">
            <v>General CO Gas Network Ops</v>
          </cell>
          <cell r="H1918" t="str">
            <v>USU</v>
          </cell>
          <cell r="I1918" t="str">
            <v>OP</v>
          </cell>
          <cell r="J1918" t="str">
            <v>PNCOG</v>
          </cell>
          <cell r="K1918" t="str">
            <v>1006</v>
          </cell>
          <cell r="L1918" t="str">
            <v>CO-Fountain</v>
          </cell>
          <cell r="M1918" t="str">
            <v>CO</v>
          </cell>
          <cell r="N1918" t="str">
            <v>2328</v>
          </cell>
          <cell r="O1918" t="str">
            <v>Construction Coordinator</v>
          </cell>
          <cell r="P1918" t="str">
            <v>00</v>
          </cell>
          <cell r="Q1918" t="str">
            <v>Exempt</v>
          </cell>
          <cell r="R1918" t="str">
            <v>1973-12-03</v>
          </cell>
          <cell r="S1918" t="str">
            <v/>
          </cell>
          <cell r="T1918" t="str">
            <v>1973-12-03</v>
          </cell>
        </row>
        <row r="1919">
          <cell r="A1919" t="str">
            <v>Peterson,Gerald E</v>
          </cell>
          <cell r="B1919" t="str">
            <v>000727</v>
          </cell>
          <cell r="C1919" t="str">
            <v>Full-Time</v>
          </cell>
          <cell r="D1919" t="str">
            <v>UCU</v>
          </cell>
          <cell r="E1919">
            <v>40</v>
          </cell>
          <cell r="F1919" t="str">
            <v>5340</v>
          </cell>
          <cell r="G1919" t="str">
            <v>Liberty Elec Network Ops</v>
          </cell>
          <cell r="H1919" t="str">
            <v>USU</v>
          </cell>
          <cell r="I1919" t="str">
            <v>OP</v>
          </cell>
          <cell r="J1919" t="str">
            <v>MPMOE</v>
          </cell>
          <cell r="K1919" t="str">
            <v>1084</v>
          </cell>
          <cell r="L1919" t="str">
            <v>MO-Liberty</v>
          </cell>
          <cell r="M1919" t="str">
            <v>MO</v>
          </cell>
          <cell r="N1919" t="str">
            <v>U213</v>
          </cell>
          <cell r="O1919" t="str">
            <v>Spc Combo Lineman Svcmn</v>
          </cell>
          <cell r="P1919" t="str">
            <v>24</v>
          </cell>
          <cell r="Q1919" t="str">
            <v>Nonexempt</v>
          </cell>
          <cell r="R1919" t="str">
            <v>1989-10-16</v>
          </cell>
          <cell r="S1919" t="str">
            <v/>
          </cell>
          <cell r="T1919" t="str">
            <v>1989-10-16</v>
          </cell>
        </row>
        <row r="1920">
          <cell r="A1920" t="str">
            <v>Peterson,Reynold L</v>
          </cell>
          <cell r="B1920" t="str">
            <v>010839</v>
          </cell>
          <cell r="C1920" t="str">
            <v>Full-Time</v>
          </cell>
          <cell r="D1920" t="str">
            <v>UCU</v>
          </cell>
          <cell r="E1920">
            <v>40</v>
          </cell>
          <cell r="F1920" t="str">
            <v>5732</v>
          </cell>
          <cell r="G1920" t="str">
            <v>Iowa Spencer</v>
          </cell>
          <cell r="H1920" t="str">
            <v>USU</v>
          </cell>
          <cell r="I1920" t="str">
            <v>CS</v>
          </cell>
          <cell r="J1920" t="str">
            <v>PNIAG</v>
          </cell>
          <cell r="K1920" t="str">
            <v>1024</v>
          </cell>
          <cell r="L1920" t="str">
            <v>IA-Spencer</v>
          </cell>
          <cell r="M1920" t="str">
            <v>IA</v>
          </cell>
          <cell r="N1920" t="str">
            <v>3107</v>
          </cell>
          <cell r="O1920" t="str">
            <v>Operations Technician (UN28)</v>
          </cell>
          <cell r="P1920" t="str">
            <v>28</v>
          </cell>
          <cell r="Q1920" t="str">
            <v>Nonexempt</v>
          </cell>
          <cell r="R1920" t="str">
            <v>2005-07-25</v>
          </cell>
          <cell r="S1920" t="str">
            <v/>
          </cell>
          <cell r="T1920" t="str">
            <v>2005-07-25</v>
          </cell>
        </row>
        <row r="1921">
          <cell r="A1921" t="str">
            <v>Peterson,Scott W</v>
          </cell>
          <cell r="B1921" t="str">
            <v>000012</v>
          </cell>
          <cell r="C1921" t="str">
            <v>Full-Time</v>
          </cell>
          <cell r="D1921" t="str">
            <v>UCU</v>
          </cell>
          <cell r="E1921">
            <v>40</v>
          </cell>
          <cell r="F1921" t="str">
            <v>5824</v>
          </cell>
          <cell r="G1921" t="str">
            <v>Thief River Falls</v>
          </cell>
          <cell r="H1921" t="str">
            <v>USU</v>
          </cell>
          <cell r="I1921" t="str">
            <v>CS</v>
          </cell>
          <cell r="J1921" t="str">
            <v>NMMNG</v>
          </cell>
          <cell r="K1921" t="str">
            <v>1165</v>
          </cell>
          <cell r="L1921" t="str">
            <v>MN-Roseau</v>
          </cell>
          <cell r="M1921" t="str">
            <v>MN</v>
          </cell>
          <cell r="N1921" t="str">
            <v>1594</v>
          </cell>
          <cell r="O1921" t="str">
            <v>Service Tech Class 1 (UN26)</v>
          </cell>
          <cell r="P1921" t="str">
            <v>26</v>
          </cell>
          <cell r="Q1921" t="str">
            <v>Nonexempt</v>
          </cell>
          <cell r="R1921" t="str">
            <v>1997-08-12</v>
          </cell>
          <cell r="S1921" t="str">
            <v/>
          </cell>
          <cell r="T1921" t="str">
            <v>1997-08-12</v>
          </cell>
        </row>
        <row r="1922">
          <cell r="A1922" t="str">
            <v>Peterson,Shannon M</v>
          </cell>
          <cell r="B1922" t="str">
            <v>010619</v>
          </cell>
          <cell r="C1922" t="str">
            <v>Full-Time</v>
          </cell>
          <cell r="D1922" t="str">
            <v>UCU</v>
          </cell>
          <cell r="E1922">
            <v>40</v>
          </cell>
          <cell r="F1922" t="str">
            <v>5567</v>
          </cell>
          <cell r="G1922" t="str">
            <v>Procurement</v>
          </cell>
          <cell r="H1922" t="str">
            <v>USU</v>
          </cell>
          <cell r="I1922" t="str">
            <v>SM</v>
          </cell>
          <cell r="J1922" t="str">
            <v>NETCO</v>
          </cell>
          <cell r="K1922" t="str">
            <v>1082</v>
          </cell>
          <cell r="L1922" t="str">
            <v>MO-Kansas City-W Ninth</v>
          </cell>
          <cell r="M1922" t="str">
            <v>MO</v>
          </cell>
          <cell r="N1922" t="str">
            <v>1834</v>
          </cell>
          <cell r="O1922" t="str">
            <v>Assoc Negotiator</v>
          </cell>
          <cell r="P1922" t="str">
            <v>00</v>
          </cell>
          <cell r="Q1922" t="str">
            <v>Exempt</v>
          </cell>
          <cell r="R1922" t="str">
            <v>2004-11-29</v>
          </cell>
          <cell r="S1922" t="str">
            <v/>
          </cell>
          <cell r="T1922" t="str">
            <v>2004-11-29</v>
          </cell>
        </row>
        <row r="1923">
          <cell r="A1923" t="str">
            <v>Peterson,Sheldon W</v>
          </cell>
          <cell r="B1923" t="str">
            <v>005914</v>
          </cell>
          <cell r="C1923" t="str">
            <v>Full-Time</v>
          </cell>
          <cell r="D1923" t="str">
            <v>UCU</v>
          </cell>
          <cell r="E1923">
            <v>40</v>
          </cell>
          <cell r="F1923" t="str">
            <v>5824</v>
          </cell>
          <cell r="G1923" t="str">
            <v>Thief River Falls</v>
          </cell>
          <cell r="H1923" t="str">
            <v>USU</v>
          </cell>
          <cell r="I1923" t="str">
            <v>CS</v>
          </cell>
          <cell r="J1923" t="str">
            <v>NMMNG</v>
          </cell>
          <cell r="K1923" t="str">
            <v>1071</v>
          </cell>
          <cell r="L1923" t="str">
            <v>MN-Thief River Falls</v>
          </cell>
          <cell r="M1923" t="str">
            <v>MN</v>
          </cell>
          <cell r="N1923" t="str">
            <v>1596</v>
          </cell>
          <cell r="O1923" t="str">
            <v>Service Tech Class 3 (UN26)</v>
          </cell>
          <cell r="P1923" t="str">
            <v>26</v>
          </cell>
          <cell r="Q1923" t="str">
            <v>Nonexempt</v>
          </cell>
          <cell r="R1923" t="str">
            <v>2000-04-13</v>
          </cell>
          <cell r="S1923" t="str">
            <v/>
          </cell>
          <cell r="T1923" t="str">
            <v>2000-04-13</v>
          </cell>
        </row>
        <row r="1924">
          <cell r="A1924" t="str">
            <v>Peterson,Terry L</v>
          </cell>
          <cell r="B1924" t="str">
            <v>001984</v>
          </cell>
          <cell r="C1924" t="str">
            <v>Full-Time</v>
          </cell>
          <cell r="D1924" t="str">
            <v>UCU</v>
          </cell>
          <cell r="E1924">
            <v>40</v>
          </cell>
          <cell r="F1924" t="str">
            <v>5772</v>
          </cell>
          <cell r="G1924" t="str">
            <v>NE South Region</v>
          </cell>
          <cell r="H1924" t="str">
            <v>USU</v>
          </cell>
          <cell r="I1924" t="str">
            <v>CS</v>
          </cell>
          <cell r="J1924" t="str">
            <v>PNNEG</v>
          </cell>
          <cell r="K1924" t="str">
            <v>1101</v>
          </cell>
          <cell r="L1924" t="str">
            <v>NE-Auburn</v>
          </cell>
          <cell r="M1924" t="str">
            <v>NE</v>
          </cell>
          <cell r="N1924" t="str">
            <v>1553</v>
          </cell>
          <cell r="O1924" t="str">
            <v>Lead Operations Tech</v>
          </cell>
          <cell r="P1924" t="str">
            <v>00</v>
          </cell>
          <cell r="Q1924" t="str">
            <v>Nonexempt</v>
          </cell>
          <cell r="R1924" t="str">
            <v>1993-04-16</v>
          </cell>
          <cell r="S1924" t="str">
            <v/>
          </cell>
          <cell r="T1924" t="str">
            <v>1993-04-16</v>
          </cell>
        </row>
        <row r="1925">
          <cell r="A1925" t="str">
            <v>Peterson,Tracy L</v>
          </cell>
          <cell r="B1925" t="str">
            <v>001978</v>
          </cell>
          <cell r="C1925" t="str">
            <v>Full-Time</v>
          </cell>
          <cell r="D1925" t="str">
            <v>UCU</v>
          </cell>
          <cell r="E1925">
            <v>40</v>
          </cell>
          <cell r="F1925" t="str">
            <v>6165</v>
          </cell>
          <cell r="G1925" t="str">
            <v>Iowa/Mo Gas VP HQ</v>
          </cell>
          <cell r="H1925" t="str">
            <v>USU</v>
          </cell>
          <cell r="I1925" t="str">
            <v>DG</v>
          </cell>
          <cell r="J1925" t="str">
            <v>NETCO</v>
          </cell>
          <cell r="K1925" t="str">
            <v>1172</v>
          </cell>
          <cell r="L1925" t="str">
            <v>IA-Des Moines</v>
          </cell>
          <cell r="M1925" t="str">
            <v>IA</v>
          </cell>
          <cell r="N1925" t="str">
            <v>3037</v>
          </cell>
          <cell r="O1925" t="str">
            <v>Operating VP - Gas</v>
          </cell>
          <cell r="P1925" t="str">
            <v>00</v>
          </cell>
          <cell r="Q1925" t="str">
            <v>Exempt</v>
          </cell>
          <cell r="R1925" t="str">
            <v>1979-12-01</v>
          </cell>
          <cell r="S1925" t="str">
            <v/>
          </cell>
          <cell r="T1925" t="str">
            <v>1980-02-01</v>
          </cell>
        </row>
        <row r="1926">
          <cell r="A1926" t="str">
            <v>Peterson,Trevor R</v>
          </cell>
          <cell r="B1926" t="str">
            <v>010860</v>
          </cell>
          <cell r="C1926" t="str">
            <v>Full-Time</v>
          </cell>
          <cell r="D1926" t="str">
            <v>UCU</v>
          </cell>
          <cell r="E1926">
            <v>40</v>
          </cell>
          <cell r="F1926" t="str">
            <v>5771</v>
          </cell>
          <cell r="G1926" t="str">
            <v>NE Lincoln Region</v>
          </cell>
          <cell r="H1926" t="str">
            <v>USU</v>
          </cell>
          <cell r="I1926" t="str">
            <v>CS</v>
          </cell>
          <cell r="J1926" t="str">
            <v>PNNEG</v>
          </cell>
          <cell r="K1926" t="str">
            <v>1109</v>
          </cell>
          <cell r="L1926" t="str">
            <v>NE-Lincoln</v>
          </cell>
          <cell r="M1926" t="str">
            <v>NE</v>
          </cell>
          <cell r="N1926" t="str">
            <v>1631</v>
          </cell>
          <cell r="O1926" t="str">
            <v>Meter Reader Utility (UN25)</v>
          </cell>
          <cell r="P1926" t="str">
            <v>25</v>
          </cell>
          <cell r="Q1926" t="str">
            <v>Nonexempt</v>
          </cell>
          <cell r="R1926" t="str">
            <v>2005-08-22</v>
          </cell>
          <cell r="S1926" t="str">
            <v/>
          </cell>
          <cell r="T1926" t="str">
            <v>2005-08-22</v>
          </cell>
        </row>
        <row r="1927">
          <cell r="A1927" t="str">
            <v>Pettigrew,Gregory A</v>
          </cell>
          <cell r="B1927" t="str">
            <v>007914</v>
          </cell>
          <cell r="C1927" t="str">
            <v>Full-Time</v>
          </cell>
          <cell r="D1927" t="str">
            <v>UCU</v>
          </cell>
          <cell r="E1927">
            <v>40</v>
          </cell>
          <cell r="F1927" t="str">
            <v>5355</v>
          </cell>
          <cell r="G1927" t="str">
            <v>St Joseph 2 Elec Network Ops</v>
          </cell>
          <cell r="H1927" t="str">
            <v>USU</v>
          </cell>
          <cell r="I1927" t="str">
            <v>OP</v>
          </cell>
          <cell r="J1927" t="str">
            <v>SJMOE</v>
          </cell>
          <cell r="K1927" t="str">
            <v>1278</v>
          </cell>
          <cell r="L1927" t="str">
            <v>MO-St Joseph - Atchison</v>
          </cell>
          <cell r="M1927" t="str">
            <v>MO</v>
          </cell>
          <cell r="N1927" t="str">
            <v>S1008</v>
          </cell>
          <cell r="O1927" t="str">
            <v>Lineman Journeyman Class "A"</v>
          </cell>
          <cell r="P1927" t="str">
            <v>13</v>
          </cell>
          <cell r="Q1927" t="str">
            <v>Nonexempt</v>
          </cell>
          <cell r="R1927" t="str">
            <v>1993-10-25</v>
          </cell>
          <cell r="S1927" t="str">
            <v/>
          </cell>
          <cell r="T1927" t="str">
            <v>1993-10-25</v>
          </cell>
        </row>
        <row r="1928">
          <cell r="A1928" t="str">
            <v>Petzoldt,Bridgett E</v>
          </cell>
          <cell r="B1928" t="str">
            <v>001396</v>
          </cell>
          <cell r="C1928" t="str">
            <v>Full-Time</v>
          </cell>
          <cell r="D1928" t="str">
            <v>UCU</v>
          </cell>
          <cell r="E1928">
            <v>40</v>
          </cell>
          <cell r="F1928" t="str">
            <v>6005</v>
          </cell>
          <cell r="G1928" t="str">
            <v>Service Guard Central Marketin</v>
          </cell>
          <cell r="H1928" t="str">
            <v>USU</v>
          </cell>
          <cell r="I1928" t="str">
            <v>BS</v>
          </cell>
          <cell r="J1928" t="str">
            <v>NETCO</v>
          </cell>
          <cell r="K1928" t="str">
            <v>1082</v>
          </cell>
          <cell r="L1928" t="str">
            <v>MO-Kansas City-W Ninth</v>
          </cell>
          <cell r="M1928" t="str">
            <v>MO</v>
          </cell>
          <cell r="N1928" t="str">
            <v>2503</v>
          </cell>
          <cell r="O1928" t="str">
            <v>Assoc Product Mgr</v>
          </cell>
          <cell r="P1928" t="str">
            <v>00</v>
          </cell>
          <cell r="Q1928" t="str">
            <v>Exempt</v>
          </cell>
          <cell r="R1928" t="str">
            <v>1998-04-20</v>
          </cell>
          <cell r="S1928" t="str">
            <v/>
          </cell>
          <cell r="T1928" t="str">
            <v>1998-04-20</v>
          </cell>
        </row>
        <row r="1929">
          <cell r="A1929" t="str">
            <v>Pflanz,Richard A</v>
          </cell>
          <cell r="B1929" t="str">
            <v>002133</v>
          </cell>
          <cell r="C1929" t="str">
            <v>Full-Time</v>
          </cell>
          <cell r="D1929" t="str">
            <v>UCU</v>
          </cell>
          <cell r="E1929">
            <v>40</v>
          </cell>
          <cell r="F1929" t="str">
            <v>5772</v>
          </cell>
          <cell r="G1929" t="str">
            <v>NE South Region</v>
          </cell>
          <cell r="H1929" t="str">
            <v>USU</v>
          </cell>
          <cell r="I1929" t="str">
            <v>CS</v>
          </cell>
          <cell r="J1929" t="str">
            <v>PNNEG</v>
          </cell>
          <cell r="K1929" t="str">
            <v>1106</v>
          </cell>
          <cell r="L1929" t="str">
            <v>NE-Crete</v>
          </cell>
          <cell r="M1929" t="str">
            <v>NE</v>
          </cell>
          <cell r="N1929" t="str">
            <v>1602</v>
          </cell>
          <cell r="O1929" t="str">
            <v>Spec Service Tech (UN25)</v>
          </cell>
          <cell r="P1929" t="str">
            <v>25</v>
          </cell>
          <cell r="Q1929" t="str">
            <v>Nonexempt</v>
          </cell>
          <cell r="R1929" t="str">
            <v>1993-12-16</v>
          </cell>
          <cell r="S1929" t="str">
            <v/>
          </cell>
          <cell r="T1929" t="str">
            <v>1994-07-01</v>
          </cell>
        </row>
        <row r="1930">
          <cell r="A1930" t="str">
            <v>Phegley,Greg J</v>
          </cell>
          <cell r="B1930" t="str">
            <v>002237</v>
          </cell>
          <cell r="C1930" t="str">
            <v>Full-Time</v>
          </cell>
          <cell r="D1930" t="str">
            <v>UCU</v>
          </cell>
          <cell r="E1930">
            <v>40</v>
          </cell>
          <cell r="F1930" t="str">
            <v>5824</v>
          </cell>
          <cell r="G1930" t="str">
            <v>Thief River Falls</v>
          </cell>
          <cell r="H1930" t="str">
            <v>USU</v>
          </cell>
          <cell r="I1930" t="str">
            <v>CS</v>
          </cell>
          <cell r="J1930" t="str">
            <v>NMMNG</v>
          </cell>
          <cell r="K1930" t="str">
            <v>1072</v>
          </cell>
          <cell r="L1930" t="str">
            <v>MN-Wadena</v>
          </cell>
          <cell r="M1930" t="str">
            <v>MN</v>
          </cell>
          <cell r="N1930" t="str">
            <v>1596</v>
          </cell>
          <cell r="O1930" t="str">
            <v>Service Tech Class 3 (UN26)</v>
          </cell>
          <cell r="P1930" t="str">
            <v>26</v>
          </cell>
          <cell r="Q1930" t="str">
            <v>Nonexempt</v>
          </cell>
          <cell r="R1930" t="str">
            <v>1991-04-30</v>
          </cell>
          <cell r="S1930" t="str">
            <v/>
          </cell>
          <cell r="T1930" t="str">
            <v>1991-04-30</v>
          </cell>
        </row>
        <row r="1931">
          <cell r="A1931" t="str">
            <v>Phelps,Kim G</v>
          </cell>
          <cell r="B1931" t="str">
            <v>001778</v>
          </cell>
          <cell r="C1931" t="str">
            <v>Full-Time</v>
          </cell>
          <cell r="D1931" t="str">
            <v>UCU</v>
          </cell>
          <cell r="E1931">
            <v>40</v>
          </cell>
          <cell r="F1931" t="str">
            <v>5832</v>
          </cell>
          <cell r="G1931" t="str">
            <v>Rochester</v>
          </cell>
          <cell r="H1931" t="str">
            <v>USU</v>
          </cell>
          <cell r="I1931" t="str">
            <v>CS</v>
          </cell>
          <cell r="J1931" t="str">
            <v>PNMNG</v>
          </cell>
          <cell r="K1931" t="str">
            <v>1068</v>
          </cell>
          <cell r="L1931" t="str">
            <v>MN-Rochester</v>
          </cell>
          <cell r="M1931" t="str">
            <v>MN</v>
          </cell>
          <cell r="N1931" t="str">
            <v>1138</v>
          </cell>
          <cell r="O1931" t="str">
            <v>Appliance Repair Technician</v>
          </cell>
          <cell r="P1931" t="str">
            <v>00</v>
          </cell>
          <cell r="Q1931" t="str">
            <v>Nonexempt</v>
          </cell>
          <cell r="R1931" t="str">
            <v>1979-06-18</v>
          </cell>
          <cell r="S1931" t="str">
            <v/>
          </cell>
          <cell r="T1931" t="str">
            <v>1979-12-06</v>
          </cell>
        </row>
        <row r="1932">
          <cell r="A1932" t="str">
            <v>Phillips,Mark E</v>
          </cell>
          <cell r="B1932" t="str">
            <v>008045</v>
          </cell>
          <cell r="C1932" t="str">
            <v>Full-Time</v>
          </cell>
          <cell r="D1932" t="str">
            <v>UCU</v>
          </cell>
          <cell r="E1932">
            <v>40</v>
          </cell>
          <cell r="F1932" t="str">
            <v>1060</v>
          </cell>
          <cell r="G1932" t="str">
            <v>Lake Road Common</v>
          </cell>
          <cell r="H1932" t="str">
            <v>USU</v>
          </cell>
          <cell r="I1932" t="str">
            <v>PS</v>
          </cell>
          <cell r="J1932" t="str">
            <v>SJMOE</v>
          </cell>
          <cell r="K1932" t="str">
            <v>1279</v>
          </cell>
          <cell r="L1932" t="str">
            <v>MO-St Joseph - Lake Road</v>
          </cell>
          <cell r="M1932" t="str">
            <v>MO</v>
          </cell>
          <cell r="N1932" t="str">
            <v>1786</v>
          </cell>
          <cell r="O1932" t="str">
            <v>Operations Supervisor - Plant</v>
          </cell>
          <cell r="P1932" t="str">
            <v>00</v>
          </cell>
          <cell r="Q1932" t="str">
            <v>Exempt</v>
          </cell>
          <cell r="R1932" t="str">
            <v>1990-03-12</v>
          </cell>
          <cell r="S1932" t="str">
            <v/>
          </cell>
          <cell r="T1932" t="str">
            <v>1990-03-12</v>
          </cell>
        </row>
        <row r="1933">
          <cell r="A1933" t="str">
            <v>Philpott,Larry S</v>
          </cell>
          <cell r="B1933" t="str">
            <v>000835</v>
          </cell>
          <cell r="C1933" t="str">
            <v>Full-Time</v>
          </cell>
          <cell r="D1933" t="str">
            <v>UCU</v>
          </cell>
          <cell r="E1933">
            <v>40</v>
          </cell>
          <cell r="F1933" t="str">
            <v>1003</v>
          </cell>
          <cell r="G1933" t="str">
            <v>Sibley General</v>
          </cell>
          <cell r="H1933" t="str">
            <v>USU</v>
          </cell>
          <cell r="I1933" t="str">
            <v>PS</v>
          </cell>
          <cell r="J1933" t="str">
            <v>MPMOE</v>
          </cell>
          <cell r="K1933" t="str">
            <v>1095</v>
          </cell>
          <cell r="L1933" t="str">
            <v>MO-Sibley</v>
          </cell>
          <cell r="M1933" t="str">
            <v>MO</v>
          </cell>
          <cell r="N1933" t="str">
            <v>U3191</v>
          </cell>
          <cell r="O1933" t="str">
            <v>Electrician Ralph Green Sibley</v>
          </cell>
          <cell r="P1933" t="str">
            <v>24</v>
          </cell>
          <cell r="Q1933" t="str">
            <v>Nonexempt</v>
          </cell>
          <cell r="R1933" t="str">
            <v>1971-06-23</v>
          </cell>
          <cell r="S1933" t="str">
            <v/>
          </cell>
          <cell r="T1933" t="str">
            <v>1971-06-23</v>
          </cell>
        </row>
        <row r="1934">
          <cell r="A1934" t="str">
            <v>Phipps,Steve W</v>
          </cell>
          <cell r="B1934" t="str">
            <v>010647</v>
          </cell>
          <cell r="C1934" t="str">
            <v>Full-Time</v>
          </cell>
          <cell r="D1934" t="str">
            <v>UCU</v>
          </cell>
          <cell r="E1934">
            <v>40</v>
          </cell>
          <cell r="F1934" t="str">
            <v>1008</v>
          </cell>
          <cell r="G1934" t="str">
            <v>Judson Large-Dodge City</v>
          </cell>
          <cell r="H1934" t="str">
            <v>USU</v>
          </cell>
          <cell r="I1934" t="str">
            <v>PS</v>
          </cell>
          <cell r="J1934" t="str">
            <v>WPKSE</v>
          </cell>
          <cell r="K1934" t="str">
            <v>1155</v>
          </cell>
          <cell r="L1934" t="str">
            <v>KS-Dodge City-Fort Dodge Rd</v>
          </cell>
          <cell r="M1934" t="str">
            <v>KS</v>
          </cell>
          <cell r="N1934" t="str">
            <v>1738</v>
          </cell>
          <cell r="O1934" t="str">
            <v>Operator Technician (UN22)</v>
          </cell>
          <cell r="P1934" t="str">
            <v>22</v>
          </cell>
          <cell r="Q1934" t="str">
            <v>Nonexempt</v>
          </cell>
          <cell r="R1934" t="str">
            <v>2005-01-19</v>
          </cell>
          <cell r="S1934" t="str">
            <v/>
          </cell>
          <cell r="T1934" t="str">
            <v>2005-01-19</v>
          </cell>
        </row>
        <row r="1935">
          <cell r="A1935" t="str">
            <v>Pickens,Charles E</v>
          </cell>
          <cell r="B1935" t="str">
            <v>001102</v>
          </cell>
          <cell r="C1935" t="str">
            <v>Full-Time</v>
          </cell>
          <cell r="D1935" t="str">
            <v>UCU</v>
          </cell>
          <cell r="E1935">
            <v>40</v>
          </cell>
          <cell r="F1935" t="str">
            <v>1003</v>
          </cell>
          <cell r="G1935" t="str">
            <v>Sibley General</v>
          </cell>
          <cell r="H1935" t="str">
            <v>USU</v>
          </cell>
          <cell r="I1935" t="str">
            <v>PS</v>
          </cell>
          <cell r="J1935" t="str">
            <v>MPMOE</v>
          </cell>
          <cell r="K1935" t="str">
            <v>1095</v>
          </cell>
          <cell r="L1935" t="str">
            <v>MO-Sibley</v>
          </cell>
          <cell r="M1935" t="str">
            <v>MO</v>
          </cell>
          <cell r="N1935" t="str">
            <v>U335</v>
          </cell>
          <cell r="O1935" t="str">
            <v>Utilityman</v>
          </cell>
          <cell r="P1935" t="str">
            <v>24</v>
          </cell>
          <cell r="Q1935" t="str">
            <v>Nonexempt</v>
          </cell>
          <cell r="R1935" t="str">
            <v>1979-01-10</v>
          </cell>
          <cell r="S1935" t="str">
            <v/>
          </cell>
          <cell r="T1935" t="str">
            <v>1979-01-10</v>
          </cell>
        </row>
        <row r="1936">
          <cell r="A1936" t="str">
            <v>Pierce,Larry D</v>
          </cell>
          <cell r="B1936" t="str">
            <v>003269</v>
          </cell>
          <cell r="C1936" t="str">
            <v>Full-Time</v>
          </cell>
          <cell r="D1936" t="str">
            <v>UCU</v>
          </cell>
          <cell r="E1936">
            <v>40</v>
          </cell>
          <cell r="F1936" t="str">
            <v>5254</v>
          </cell>
          <cell r="G1936" t="str">
            <v>Network Gas Stds &amp; Safety Trng</v>
          </cell>
          <cell r="H1936" t="str">
            <v>USU</v>
          </cell>
          <cell r="I1936" t="str">
            <v>NM</v>
          </cell>
          <cell r="J1936" t="str">
            <v>NETCO</v>
          </cell>
          <cell r="K1936" t="str">
            <v>1143</v>
          </cell>
          <cell r="L1936" t="str">
            <v>NE-Omaha-Capitol Ave</v>
          </cell>
          <cell r="M1936" t="str">
            <v>NE</v>
          </cell>
          <cell r="N1936" t="str">
            <v>2493</v>
          </cell>
          <cell r="O1936" t="str">
            <v>Safety Representative</v>
          </cell>
          <cell r="P1936" t="str">
            <v>00</v>
          </cell>
          <cell r="Q1936" t="str">
            <v>Exempt</v>
          </cell>
          <cell r="R1936" t="str">
            <v>1969-12-01</v>
          </cell>
          <cell r="S1936" t="str">
            <v/>
          </cell>
          <cell r="T1936" t="str">
            <v>1969-12-01</v>
          </cell>
        </row>
        <row r="1937">
          <cell r="A1937" t="str">
            <v>Pike,Gary L</v>
          </cell>
          <cell r="B1937" t="str">
            <v>001538</v>
          </cell>
          <cell r="C1937" t="str">
            <v>Full-Time</v>
          </cell>
          <cell r="D1937" t="str">
            <v>UCU</v>
          </cell>
          <cell r="E1937">
            <v>40</v>
          </cell>
          <cell r="F1937" t="str">
            <v>5832</v>
          </cell>
          <cell r="G1937" t="str">
            <v>Rochester</v>
          </cell>
          <cell r="H1937" t="str">
            <v>USU</v>
          </cell>
          <cell r="I1937" t="str">
            <v>CS</v>
          </cell>
          <cell r="J1937" t="str">
            <v>PNMNG</v>
          </cell>
          <cell r="K1937" t="str">
            <v>1068</v>
          </cell>
          <cell r="L1937" t="str">
            <v>MN-Rochester</v>
          </cell>
          <cell r="M1937" t="str">
            <v>MN</v>
          </cell>
          <cell r="N1937" t="str">
            <v>1138</v>
          </cell>
          <cell r="O1937" t="str">
            <v>Appliance Repair Technician</v>
          </cell>
          <cell r="P1937" t="str">
            <v>00</v>
          </cell>
          <cell r="Q1937" t="str">
            <v>Nonexempt</v>
          </cell>
          <cell r="R1937" t="str">
            <v>1974-04-16</v>
          </cell>
          <cell r="S1937" t="str">
            <v/>
          </cell>
          <cell r="T1937" t="str">
            <v>1974-04-16</v>
          </cell>
        </row>
        <row r="1938">
          <cell r="A1938" t="str">
            <v>Pinkston,Alvin D</v>
          </cell>
          <cell r="B1938" t="str">
            <v>010941</v>
          </cell>
          <cell r="C1938" t="str">
            <v>Full-Time</v>
          </cell>
          <cell r="D1938" t="str">
            <v>UCU</v>
          </cell>
          <cell r="E1938">
            <v>40</v>
          </cell>
          <cell r="F1938" t="str">
            <v>1021</v>
          </cell>
          <cell r="G1938" t="str">
            <v>W.N. Clark-Canon City General</v>
          </cell>
          <cell r="H1938" t="str">
            <v>USU</v>
          </cell>
          <cell r="I1938" t="str">
            <v>PS</v>
          </cell>
          <cell r="J1938" t="str">
            <v>WPCOE</v>
          </cell>
          <cell r="K1938" t="str">
            <v>1002</v>
          </cell>
          <cell r="L1938" t="str">
            <v>CO-Canon City-W 50 Hwy</v>
          </cell>
          <cell r="M1938" t="str">
            <v>CO</v>
          </cell>
          <cell r="N1938" t="str">
            <v>1803</v>
          </cell>
          <cell r="O1938" t="str">
            <v>Asst Plant Mgr</v>
          </cell>
          <cell r="P1938" t="str">
            <v>00</v>
          </cell>
          <cell r="Q1938" t="str">
            <v>Exempt</v>
          </cell>
          <cell r="R1938" t="str">
            <v>2005-11-28</v>
          </cell>
          <cell r="S1938" t="str">
            <v/>
          </cell>
          <cell r="T1938" t="str">
            <v>2005-11-28</v>
          </cell>
        </row>
        <row r="1939">
          <cell r="A1939" t="str">
            <v>Piper,Jeannie L</v>
          </cell>
          <cell r="B1939" t="str">
            <v>000738</v>
          </cell>
          <cell r="C1939" t="str">
            <v>Full-Time</v>
          </cell>
          <cell r="D1939" t="str">
            <v>UCU</v>
          </cell>
          <cell r="E1939">
            <v>40</v>
          </cell>
          <cell r="F1939" t="str">
            <v>5906</v>
          </cell>
          <cell r="G1939" t="str">
            <v>Blue Springs CS</v>
          </cell>
          <cell r="H1939" t="str">
            <v>USU</v>
          </cell>
          <cell r="I1939" t="str">
            <v>CS</v>
          </cell>
          <cell r="J1939" t="str">
            <v>MPMOE</v>
          </cell>
          <cell r="K1939" t="str">
            <v>1075</v>
          </cell>
          <cell r="L1939" t="str">
            <v>MO-Blue Springs</v>
          </cell>
          <cell r="M1939" t="str">
            <v>MO</v>
          </cell>
          <cell r="N1939" t="str">
            <v>U2475</v>
          </cell>
          <cell r="O1939" t="str">
            <v>SMR Grdm after 2yrs P 6/21/97</v>
          </cell>
          <cell r="P1939" t="str">
            <v>24</v>
          </cell>
          <cell r="Q1939" t="str">
            <v>Nonexempt</v>
          </cell>
          <cell r="R1939" t="str">
            <v>1986-02-18</v>
          </cell>
          <cell r="S1939" t="str">
            <v/>
          </cell>
          <cell r="T1939" t="str">
            <v>1986-02-18</v>
          </cell>
        </row>
        <row r="1940">
          <cell r="A1940" t="str">
            <v>Pittman,Ashley A</v>
          </cell>
          <cell r="B1940" t="str">
            <v>010764</v>
          </cell>
          <cell r="C1940" t="str">
            <v>Full-Time</v>
          </cell>
          <cell r="D1940" t="str">
            <v>UCU</v>
          </cell>
          <cell r="E1940">
            <v>40</v>
          </cell>
          <cell r="F1940" t="str">
            <v>5701</v>
          </cell>
          <cell r="G1940" t="str">
            <v>Cust Service Center-Lincoln</v>
          </cell>
          <cell r="H1940" t="str">
            <v>USU</v>
          </cell>
          <cell r="I1940" t="str">
            <v>CH</v>
          </cell>
          <cell r="J1940" t="str">
            <v>NETCO</v>
          </cell>
          <cell r="K1940" t="str">
            <v>1109</v>
          </cell>
          <cell r="L1940" t="str">
            <v>NE-Lincoln</v>
          </cell>
          <cell r="M1940" t="str">
            <v>NE</v>
          </cell>
          <cell r="N1940" t="str">
            <v>1629</v>
          </cell>
          <cell r="O1940" t="str">
            <v>Customer Serv Ctr Assoc (UN25)</v>
          </cell>
          <cell r="P1940" t="str">
            <v>25</v>
          </cell>
          <cell r="Q1940" t="str">
            <v>Nonexempt</v>
          </cell>
          <cell r="R1940" t="str">
            <v>2005-05-09</v>
          </cell>
          <cell r="S1940" t="str">
            <v/>
          </cell>
          <cell r="T1940" t="str">
            <v>2005-05-09</v>
          </cell>
        </row>
        <row r="1941">
          <cell r="A1941" t="str">
            <v>Pivonka,Andrew D</v>
          </cell>
          <cell r="B1941" t="str">
            <v>009382</v>
          </cell>
          <cell r="C1941" t="str">
            <v>Full-Time</v>
          </cell>
          <cell r="D1941" t="str">
            <v>UCU</v>
          </cell>
          <cell r="E1941">
            <v>40</v>
          </cell>
          <cell r="F1941" t="str">
            <v>5312</v>
          </cell>
          <cell r="G1941" t="str">
            <v>Central KS Elec Network Ops</v>
          </cell>
          <cell r="H1941" t="str">
            <v>USU</v>
          </cell>
          <cell r="I1941" t="str">
            <v>OP</v>
          </cell>
          <cell r="J1941" t="str">
            <v>WPKSE</v>
          </cell>
          <cell r="K1941" t="str">
            <v>1033</v>
          </cell>
          <cell r="L1941" t="str">
            <v>KS-Great Bend-Second Ave</v>
          </cell>
          <cell r="M1941" t="str">
            <v>KS</v>
          </cell>
          <cell r="N1941" t="str">
            <v>1705</v>
          </cell>
          <cell r="O1941" t="str">
            <v>Appren Lineman (UN22)</v>
          </cell>
          <cell r="P1941" t="str">
            <v>22</v>
          </cell>
          <cell r="Q1941" t="str">
            <v>Nonexempt</v>
          </cell>
          <cell r="R1941" t="str">
            <v>2001-12-10</v>
          </cell>
          <cell r="S1941" t="str">
            <v/>
          </cell>
          <cell r="T1941" t="str">
            <v>2001-12-10</v>
          </cell>
        </row>
        <row r="1942">
          <cell r="A1942" t="str">
            <v>Pogue,Tommy L</v>
          </cell>
          <cell r="B1942" t="str">
            <v>001425</v>
          </cell>
          <cell r="C1942" t="str">
            <v>Full-Time</v>
          </cell>
          <cell r="D1942" t="str">
            <v>UCU</v>
          </cell>
          <cell r="E1942">
            <v>40</v>
          </cell>
          <cell r="F1942" t="str">
            <v>5401</v>
          </cell>
          <cell r="G1942" t="str">
            <v>Woodland Park Gas Network Ops</v>
          </cell>
          <cell r="H1942" t="str">
            <v>USU</v>
          </cell>
          <cell r="I1942" t="str">
            <v>OP</v>
          </cell>
          <cell r="J1942" t="str">
            <v>PNCOG</v>
          </cell>
          <cell r="K1942" t="str">
            <v>1014</v>
          </cell>
          <cell r="L1942" t="str">
            <v>CO-Woodland Park</v>
          </cell>
          <cell r="M1942" t="str">
            <v>CO</v>
          </cell>
          <cell r="N1942" t="str">
            <v>1552</v>
          </cell>
          <cell r="O1942" t="str">
            <v>Lead Utility Service Tech</v>
          </cell>
          <cell r="P1942" t="str">
            <v>00</v>
          </cell>
          <cell r="Q1942" t="str">
            <v>Nonexempt</v>
          </cell>
          <cell r="R1942" t="str">
            <v>1989-03-01</v>
          </cell>
          <cell r="S1942" t="str">
            <v/>
          </cell>
          <cell r="T1942" t="str">
            <v>1989-03-01</v>
          </cell>
        </row>
        <row r="1943">
          <cell r="A1943" t="str">
            <v>Polzin,Diane E</v>
          </cell>
          <cell r="B1943" t="str">
            <v>001815</v>
          </cell>
          <cell r="C1943" t="str">
            <v>Full-Time</v>
          </cell>
          <cell r="D1943" t="str">
            <v>UCU</v>
          </cell>
          <cell r="E1943">
            <v>40</v>
          </cell>
          <cell r="F1943" t="str">
            <v>5452</v>
          </cell>
          <cell r="G1943" t="str">
            <v>Iowa Council Bluffs Net Ops</v>
          </cell>
          <cell r="H1943" t="str">
            <v>USU</v>
          </cell>
          <cell r="I1943" t="str">
            <v>OP</v>
          </cell>
          <cell r="J1943" t="str">
            <v>PNIAG</v>
          </cell>
          <cell r="K1943" t="str">
            <v>1015</v>
          </cell>
          <cell r="L1943" t="str">
            <v>IA-Council Bluffs-W Broadway</v>
          </cell>
          <cell r="M1943" t="str">
            <v>IA</v>
          </cell>
          <cell r="N1943" t="str">
            <v>1135</v>
          </cell>
          <cell r="O1943" t="str">
            <v>Customer Service Associate Fie</v>
          </cell>
          <cell r="P1943" t="str">
            <v>00</v>
          </cell>
          <cell r="Q1943" t="str">
            <v>Nonexempt</v>
          </cell>
          <cell r="R1943" t="str">
            <v>1991-05-06</v>
          </cell>
          <cell r="S1943" t="str">
            <v/>
          </cell>
          <cell r="T1943" t="str">
            <v>1991-05-06</v>
          </cell>
        </row>
        <row r="1944">
          <cell r="A1944" t="str">
            <v>Pool,Chad M</v>
          </cell>
          <cell r="B1944" t="str">
            <v>011102</v>
          </cell>
          <cell r="C1944" t="str">
            <v>Full-Time</v>
          </cell>
          <cell r="D1944" t="str">
            <v>UCU</v>
          </cell>
          <cell r="E1944">
            <v>40</v>
          </cell>
          <cell r="F1944" t="str">
            <v>5399</v>
          </cell>
          <cell r="G1944" t="str">
            <v>Fountain Gas Field Svcs</v>
          </cell>
          <cell r="H1944" t="str">
            <v>USU</v>
          </cell>
          <cell r="I1944" t="str">
            <v>OP</v>
          </cell>
          <cell r="J1944" t="str">
            <v>PNCOG</v>
          </cell>
          <cell r="K1944" t="str">
            <v>1006</v>
          </cell>
          <cell r="L1944" t="str">
            <v>CO-Fountain</v>
          </cell>
          <cell r="M1944" t="str">
            <v>CO</v>
          </cell>
          <cell r="N1944" t="str">
            <v>1531</v>
          </cell>
          <cell r="O1944" t="str">
            <v>Meter Reader</v>
          </cell>
          <cell r="P1944" t="str">
            <v>00</v>
          </cell>
          <cell r="Q1944" t="str">
            <v>Nonexempt</v>
          </cell>
          <cell r="R1944" t="str">
            <v>2006-06-26</v>
          </cell>
          <cell r="S1944" t="str">
            <v/>
          </cell>
          <cell r="T1944" t="str">
            <v>2006-06-26</v>
          </cell>
        </row>
        <row r="1945">
          <cell r="A1945" t="str">
            <v>Pool,Meredith K</v>
          </cell>
          <cell r="B1945" t="str">
            <v>009487</v>
          </cell>
          <cell r="C1945" t="str">
            <v>Full-Time</v>
          </cell>
          <cell r="D1945" t="str">
            <v>UCU</v>
          </cell>
          <cell r="E1945">
            <v>40</v>
          </cell>
          <cell r="F1945" t="str">
            <v>5709</v>
          </cell>
          <cell r="G1945" t="str">
            <v>Remittance Processing</v>
          </cell>
          <cell r="H1945" t="str">
            <v>USU</v>
          </cell>
          <cell r="I1945" t="str">
            <v>CI</v>
          </cell>
          <cell r="J1945" t="str">
            <v>NETCO</v>
          </cell>
          <cell r="K1945" t="str">
            <v>1000</v>
          </cell>
          <cell r="L1945" t="str">
            <v>MO-Raytown</v>
          </cell>
          <cell r="M1945" t="str">
            <v>MO</v>
          </cell>
          <cell r="N1945" t="str">
            <v>1067</v>
          </cell>
          <cell r="O1945" t="str">
            <v>Assoc Cust Svc Acct Svcs I</v>
          </cell>
          <cell r="P1945" t="str">
            <v>00</v>
          </cell>
          <cell r="Q1945" t="str">
            <v>Nonexempt</v>
          </cell>
          <cell r="R1945" t="str">
            <v>2002-01-28</v>
          </cell>
          <cell r="S1945" t="str">
            <v/>
          </cell>
          <cell r="T1945" t="str">
            <v>2002-01-28</v>
          </cell>
        </row>
        <row r="1946">
          <cell r="A1946" t="str">
            <v>Porter,Mitchell E</v>
          </cell>
          <cell r="B1946" t="str">
            <v>002124</v>
          </cell>
          <cell r="C1946" t="str">
            <v>Full-Time</v>
          </cell>
          <cell r="D1946" t="str">
            <v>UCU</v>
          </cell>
          <cell r="E1946">
            <v>40</v>
          </cell>
          <cell r="F1946" t="str">
            <v>5227</v>
          </cell>
          <cell r="G1946" t="str">
            <v>NE Business Operations</v>
          </cell>
          <cell r="H1946" t="str">
            <v>USU</v>
          </cell>
          <cell r="I1946" t="str">
            <v>NM</v>
          </cell>
          <cell r="J1946" t="str">
            <v>PNNEG</v>
          </cell>
          <cell r="K1946" t="str">
            <v>1109</v>
          </cell>
          <cell r="L1946" t="str">
            <v>NE-Lincoln</v>
          </cell>
          <cell r="M1946" t="str">
            <v>NE</v>
          </cell>
          <cell r="N1946" t="str">
            <v>3162</v>
          </cell>
          <cell r="O1946" t="str">
            <v>Coordinator Gas Ops (Cap Proj)</v>
          </cell>
          <cell r="P1946" t="str">
            <v>00</v>
          </cell>
          <cell r="Q1946" t="str">
            <v>Exempt</v>
          </cell>
          <cell r="R1946" t="str">
            <v>1977-04-25</v>
          </cell>
          <cell r="S1946" t="str">
            <v/>
          </cell>
          <cell r="T1946" t="str">
            <v>1977-04-25</v>
          </cell>
        </row>
        <row r="1947">
          <cell r="A1947" t="str">
            <v>Pospisil,Sandra K</v>
          </cell>
          <cell r="B1947" t="str">
            <v>002193</v>
          </cell>
          <cell r="C1947" t="str">
            <v>Full-Time</v>
          </cell>
          <cell r="D1947" t="str">
            <v>UCU</v>
          </cell>
          <cell r="E1947">
            <v>40</v>
          </cell>
          <cell r="F1947" t="str">
            <v>5715</v>
          </cell>
          <cell r="G1947" t="str">
            <v>Field Resources Center-Lincoln</v>
          </cell>
          <cell r="H1947" t="str">
            <v>USU</v>
          </cell>
          <cell r="I1947" t="str">
            <v>FR</v>
          </cell>
          <cell r="J1947" t="str">
            <v>NETCO</v>
          </cell>
          <cell r="K1947" t="str">
            <v>1109</v>
          </cell>
          <cell r="L1947" t="str">
            <v>NE-Lincoln</v>
          </cell>
          <cell r="M1947" t="str">
            <v>NE</v>
          </cell>
          <cell r="N1947" t="str">
            <v>2955</v>
          </cell>
          <cell r="O1947" t="str">
            <v>Field Resource Associate</v>
          </cell>
          <cell r="P1947" t="str">
            <v>00</v>
          </cell>
          <cell r="Q1947" t="str">
            <v>Nonexempt</v>
          </cell>
          <cell r="R1947" t="str">
            <v>1993-01-18</v>
          </cell>
          <cell r="S1947" t="str">
            <v/>
          </cell>
          <cell r="T1947" t="str">
            <v>1993-01-18</v>
          </cell>
        </row>
        <row r="1948">
          <cell r="A1948" t="str">
            <v>Post,Larry E</v>
          </cell>
          <cell r="B1948" t="str">
            <v>003336</v>
          </cell>
          <cell r="C1948" t="str">
            <v>Full-Time</v>
          </cell>
          <cell r="D1948" t="str">
            <v>UCU</v>
          </cell>
          <cell r="E1948">
            <v>40</v>
          </cell>
          <cell r="F1948" t="str">
            <v>5715</v>
          </cell>
          <cell r="G1948" t="str">
            <v>Field Resources Center-Lincoln</v>
          </cell>
          <cell r="H1948" t="str">
            <v>USU</v>
          </cell>
          <cell r="I1948" t="str">
            <v>FR</v>
          </cell>
          <cell r="J1948" t="str">
            <v>NETCO</v>
          </cell>
          <cell r="K1948" t="str">
            <v>1109</v>
          </cell>
          <cell r="L1948" t="str">
            <v>NE-Lincoln</v>
          </cell>
          <cell r="M1948" t="str">
            <v>NE</v>
          </cell>
          <cell r="N1948" t="str">
            <v>1145</v>
          </cell>
          <cell r="O1948" t="str">
            <v>Field Resource Planner</v>
          </cell>
          <cell r="P1948" t="str">
            <v>00</v>
          </cell>
          <cell r="Q1948" t="str">
            <v>Exempt</v>
          </cell>
          <cell r="R1948" t="str">
            <v>1998-12-14</v>
          </cell>
          <cell r="S1948" t="str">
            <v/>
          </cell>
          <cell r="T1948" t="str">
            <v>1998-12-14</v>
          </cell>
        </row>
        <row r="1949">
          <cell r="A1949" t="str">
            <v>Potter,Rodney D</v>
          </cell>
          <cell r="B1949" t="str">
            <v>010066</v>
          </cell>
          <cell r="C1949" t="str">
            <v>Full-Time</v>
          </cell>
          <cell r="D1949" t="str">
            <v>UCU</v>
          </cell>
          <cell r="E1949">
            <v>40</v>
          </cell>
          <cell r="F1949" t="str">
            <v>1060</v>
          </cell>
          <cell r="G1949" t="str">
            <v>Lake Road Common</v>
          </cell>
          <cell r="H1949" t="str">
            <v>USU</v>
          </cell>
          <cell r="I1949" t="str">
            <v>PS</v>
          </cell>
          <cell r="J1949" t="str">
            <v>SJMOE</v>
          </cell>
          <cell r="K1949" t="str">
            <v>1279</v>
          </cell>
          <cell r="L1949" t="str">
            <v>MO-St Joseph - Lake Road</v>
          </cell>
          <cell r="M1949" t="str">
            <v>MO</v>
          </cell>
          <cell r="N1949" t="str">
            <v>S0150</v>
          </cell>
          <cell r="O1949" t="str">
            <v>Instrument Technician</v>
          </cell>
          <cell r="P1949" t="str">
            <v>13</v>
          </cell>
          <cell r="Q1949" t="str">
            <v>Nonexempt</v>
          </cell>
          <cell r="R1949" t="str">
            <v>2003-05-05</v>
          </cell>
          <cell r="S1949" t="str">
            <v/>
          </cell>
          <cell r="T1949" t="str">
            <v>2003-05-05</v>
          </cell>
        </row>
        <row r="1950">
          <cell r="A1950" t="str">
            <v>Potts,Rick J</v>
          </cell>
          <cell r="B1950" t="str">
            <v>001711</v>
          </cell>
          <cell r="C1950" t="str">
            <v>Full-Time</v>
          </cell>
          <cell r="D1950" t="str">
            <v>UCU</v>
          </cell>
          <cell r="E1950">
            <v>40</v>
          </cell>
          <cell r="F1950" t="str">
            <v>5387</v>
          </cell>
          <cell r="G1950" t="str">
            <v>Liberal Gas Field Svcs</v>
          </cell>
          <cell r="H1950" t="str">
            <v>USU</v>
          </cell>
          <cell r="I1950" t="str">
            <v>OP</v>
          </cell>
          <cell r="J1950" t="str">
            <v>PNKSG</v>
          </cell>
          <cell r="K1950" t="str">
            <v>1306</v>
          </cell>
          <cell r="L1950" t="str">
            <v>KS-Liberal-General Welch</v>
          </cell>
          <cell r="M1950" t="str">
            <v>KS</v>
          </cell>
          <cell r="N1950" t="str">
            <v>1529</v>
          </cell>
          <cell r="O1950" t="str">
            <v>Utility Service Technician</v>
          </cell>
          <cell r="P1950" t="str">
            <v>00</v>
          </cell>
          <cell r="Q1950" t="str">
            <v>Nonexempt</v>
          </cell>
          <cell r="R1950" t="str">
            <v>1988-12-19</v>
          </cell>
          <cell r="S1950" t="str">
            <v/>
          </cell>
          <cell r="T1950" t="str">
            <v>1985-01-21</v>
          </cell>
        </row>
        <row r="1951">
          <cell r="A1951" t="str">
            <v>Powell,Celene M</v>
          </cell>
          <cell r="B1951" t="str">
            <v>005774</v>
          </cell>
          <cell r="C1951" t="str">
            <v>Full-Time</v>
          </cell>
          <cell r="D1951" t="str">
            <v>UCU</v>
          </cell>
          <cell r="E1951">
            <v>40</v>
          </cell>
          <cell r="F1951" t="str">
            <v>5726</v>
          </cell>
          <cell r="G1951" t="str">
            <v>Customer Account Correspondenc</v>
          </cell>
          <cell r="H1951" t="str">
            <v>USU</v>
          </cell>
          <cell r="I1951" t="str">
            <v>CI</v>
          </cell>
          <cell r="J1951" t="str">
            <v>NETCO</v>
          </cell>
          <cell r="K1951" t="str">
            <v>1000</v>
          </cell>
          <cell r="L1951" t="str">
            <v>MO-Raytown</v>
          </cell>
          <cell r="M1951" t="str">
            <v>MO</v>
          </cell>
          <cell r="N1951" t="str">
            <v>1067</v>
          </cell>
          <cell r="O1951" t="str">
            <v>Assoc Cust Svc Acct Svcs I</v>
          </cell>
          <cell r="P1951" t="str">
            <v>00</v>
          </cell>
          <cell r="Q1951" t="str">
            <v>Nonexempt</v>
          </cell>
          <cell r="R1951" t="str">
            <v>2000-01-31</v>
          </cell>
          <cell r="S1951" t="str">
            <v>2003-12-22</v>
          </cell>
          <cell r="T1951" t="str">
            <v>2000-12-22</v>
          </cell>
        </row>
        <row r="1952">
          <cell r="A1952" t="str">
            <v>Powers,Patricia A</v>
          </cell>
          <cell r="B1952" t="str">
            <v>001549</v>
          </cell>
          <cell r="C1952" t="str">
            <v>Full-Time</v>
          </cell>
          <cell r="D1952" t="str">
            <v>UCU</v>
          </cell>
          <cell r="E1952">
            <v>40</v>
          </cell>
          <cell r="F1952" t="str">
            <v>5227</v>
          </cell>
          <cell r="G1952" t="str">
            <v>NE Business Operations</v>
          </cell>
          <cell r="H1952" t="str">
            <v>USU</v>
          </cell>
          <cell r="I1952" t="str">
            <v>NM</v>
          </cell>
          <cell r="J1952" t="str">
            <v>PNNEG</v>
          </cell>
          <cell r="K1952" t="str">
            <v>1109</v>
          </cell>
          <cell r="L1952" t="str">
            <v>NE-Lincoln</v>
          </cell>
          <cell r="M1952" t="str">
            <v>NE</v>
          </cell>
          <cell r="N1952" t="str">
            <v>1003</v>
          </cell>
          <cell r="O1952" t="str">
            <v>Sr Admin Assist</v>
          </cell>
          <cell r="P1952" t="str">
            <v>00</v>
          </cell>
          <cell r="Q1952" t="str">
            <v>Nonexempt</v>
          </cell>
          <cell r="R1952" t="str">
            <v>1962-06-01</v>
          </cell>
          <cell r="S1952" t="str">
            <v/>
          </cell>
          <cell r="T1952" t="str">
            <v>1962-06-01</v>
          </cell>
        </row>
        <row r="1953">
          <cell r="A1953" t="str">
            <v>Powers,Sarah J</v>
          </cell>
          <cell r="B1953" t="str">
            <v>010232</v>
          </cell>
          <cell r="C1953" t="str">
            <v>Full-Time</v>
          </cell>
          <cell r="D1953" t="str">
            <v>UCU</v>
          </cell>
          <cell r="E1953">
            <v>40</v>
          </cell>
          <cell r="F1953" t="str">
            <v>5731</v>
          </cell>
          <cell r="G1953" t="str">
            <v>Iowa Council Bluffs Cust Serv</v>
          </cell>
          <cell r="H1953" t="str">
            <v>USU</v>
          </cell>
          <cell r="I1953" t="str">
            <v>CS</v>
          </cell>
          <cell r="J1953" t="str">
            <v>PNIAG</v>
          </cell>
          <cell r="K1953" t="str">
            <v>1015</v>
          </cell>
          <cell r="L1953" t="str">
            <v>IA-Council Bluffs-W Broadway</v>
          </cell>
          <cell r="M1953" t="str">
            <v>IA</v>
          </cell>
          <cell r="N1953" t="str">
            <v>3105</v>
          </cell>
          <cell r="O1953" t="str">
            <v>Meter Reader (UN28)</v>
          </cell>
          <cell r="P1953" t="str">
            <v>28</v>
          </cell>
          <cell r="Q1953" t="str">
            <v>Nonexempt</v>
          </cell>
          <cell r="R1953" t="str">
            <v>2003-09-29</v>
          </cell>
          <cell r="S1953" t="str">
            <v/>
          </cell>
          <cell r="T1953" t="str">
            <v>2003-09-29</v>
          </cell>
        </row>
        <row r="1954">
          <cell r="A1954" t="str">
            <v>Prater,Linda J</v>
          </cell>
          <cell r="B1954" t="str">
            <v>005826</v>
          </cell>
          <cell r="C1954" t="str">
            <v>Full-Time</v>
          </cell>
          <cell r="D1954" t="str">
            <v>UCU</v>
          </cell>
          <cell r="E1954">
            <v>40</v>
          </cell>
          <cell r="F1954" t="str">
            <v>4175</v>
          </cell>
          <cell r="G1954" t="str">
            <v>Disbursements</v>
          </cell>
          <cell r="H1954" t="str">
            <v>ESF</v>
          </cell>
          <cell r="I1954" t="str">
            <v>AT</v>
          </cell>
          <cell r="J1954" t="str">
            <v>AQLCP</v>
          </cell>
          <cell r="K1954" t="str">
            <v>1082</v>
          </cell>
          <cell r="L1954" t="str">
            <v>MO-Kansas City-W Ninth</v>
          </cell>
          <cell r="M1954" t="str">
            <v>MO</v>
          </cell>
          <cell r="N1954" t="str">
            <v>2272</v>
          </cell>
          <cell r="O1954" t="str">
            <v>Accounting Clerk</v>
          </cell>
          <cell r="P1954" t="str">
            <v>00</v>
          </cell>
          <cell r="Q1954" t="str">
            <v>Nonexempt</v>
          </cell>
          <cell r="R1954" t="str">
            <v>2000-03-06</v>
          </cell>
          <cell r="S1954" t="str">
            <v/>
          </cell>
          <cell r="T1954" t="str">
            <v>2000-03-06</v>
          </cell>
        </row>
        <row r="1955">
          <cell r="A1955" t="str">
            <v>Pratt,Kevin J</v>
          </cell>
          <cell r="B1955" t="str">
            <v>002036</v>
          </cell>
          <cell r="C1955" t="str">
            <v>Full-Time</v>
          </cell>
          <cell r="D1955" t="str">
            <v>UCU</v>
          </cell>
          <cell r="E1955">
            <v>40</v>
          </cell>
          <cell r="F1955" t="str">
            <v>6124</v>
          </cell>
          <cell r="G1955" t="str">
            <v>Community Relations MO</v>
          </cell>
          <cell r="H1955" t="str">
            <v>USU</v>
          </cell>
          <cell r="I1955" t="str">
            <v>CR</v>
          </cell>
          <cell r="J1955" t="str">
            <v>NETCO</v>
          </cell>
          <cell r="K1955" t="str">
            <v>1000</v>
          </cell>
          <cell r="L1955" t="str">
            <v>MO-Raytown</v>
          </cell>
          <cell r="M1955" t="str">
            <v>MO</v>
          </cell>
          <cell r="N1955" t="str">
            <v>3074F</v>
          </cell>
          <cell r="O1955" t="str">
            <v>Mgr External Affairs</v>
          </cell>
          <cell r="P1955" t="str">
            <v>00</v>
          </cell>
          <cell r="Q1955" t="str">
            <v>Exempt</v>
          </cell>
          <cell r="R1955" t="str">
            <v>1994-04-20</v>
          </cell>
          <cell r="S1955" t="str">
            <v/>
          </cell>
          <cell r="T1955" t="str">
            <v>1994-04-20</v>
          </cell>
        </row>
        <row r="1956">
          <cell r="A1956" t="str">
            <v>Prchal Jr,James</v>
          </cell>
          <cell r="B1956" t="str">
            <v>001891</v>
          </cell>
          <cell r="C1956" t="str">
            <v>Full-Time</v>
          </cell>
          <cell r="D1956" t="str">
            <v>UCU</v>
          </cell>
          <cell r="E1956">
            <v>40</v>
          </cell>
          <cell r="F1956" t="str">
            <v>5774</v>
          </cell>
          <cell r="G1956" t="str">
            <v>NE Omaha Region</v>
          </cell>
          <cell r="H1956" t="str">
            <v>USU</v>
          </cell>
          <cell r="I1956" t="str">
            <v>CS</v>
          </cell>
          <cell r="J1956" t="str">
            <v>PNNEG</v>
          </cell>
          <cell r="K1956" t="str">
            <v>1113</v>
          </cell>
          <cell r="L1956" t="str">
            <v>NE-Papillion</v>
          </cell>
          <cell r="M1956" t="str">
            <v>NE</v>
          </cell>
          <cell r="N1956" t="str">
            <v>1525</v>
          </cell>
          <cell r="O1956" t="str">
            <v>Operations Technician</v>
          </cell>
          <cell r="P1956" t="str">
            <v>00</v>
          </cell>
          <cell r="Q1956" t="str">
            <v>Nonexempt</v>
          </cell>
          <cell r="R1956" t="str">
            <v>1986-03-10</v>
          </cell>
          <cell r="S1956" t="str">
            <v/>
          </cell>
          <cell r="T1956" t="str">
            <v>1986-03-10</v>
          </cell>
        </row>
        <row r="1957">
          <cell r="A1957" t="str">
            <v>Preheim,Karin A</v>
          </cell>
          <cell r="B1957" t="str">
            <v>001323</v>
          </cell>
          <cell r="C1957" t="str">
            <v>Full-Time</v>
          </cell>
          <cell r="D1957" t="str">
            <v>UCU</v>
          </cell>
          <cell r="E1957">
            <v>40</v>
          </cell>
          <cell r="F1957" t="str">
            <v>5701</v>
          </cell>
          <cell r="G1957" t="str">
            <v>Cust Service Center-Lincoln</v>
          </cell>
          <cell r="H1957" t="str">
            <v>USU</v>
          </cell>
          <cell r="I1957" t="str">
            <v>CH</v>
          </cell>
          <cell r="J1957" t="str">
            <v>NETCO</v>
          </cell>
          <cell r="K1957" t="str">
            <v>1109</v>
          </cell>
          <cell r="L1957" t="str">
            <v>NE-Lincoln</v>
          </cell>
          <cell r="M1957" t="str">
            <v>NE</v>
          </cell>
          <cell r="N1957" t="str">
            <v>1060</v>
          </cell>
          <cell r="O1957" t="str">
            <v>Lead Cust Svcs Assoc CC</v>
          </cell>
          <cell r="P1957" t="str">
            <v>00</v>
          </cell>
          <cell r="Q1957" t="str">
            <v>Nonexempt</v>
          </cell>
          <cell r="R1957" t="str">
            <v>1997-07-16</v>
          </cell>
          <cell r="S1957" t="str">
            <v/>
          </cell>
          <cell r="T1957" t="str">
            <v>1997-07-16</v>
          </cell>
        </row>
        <row r="1958">
          <cell r="A1958" t="str">
            <v>Preucil,Nancy J</v>
          </cell>
          <cell r="B1958" t="str">
            <v>003242</v>
          </cell>
          <cell r="C1958" t="str">
            <v>Full-Time</v>
          </cell>
          <cell r="D1958" t="str">
            <v>UCU</v>
          </cell>
          <cell r="E1958">
            <v>40</v>
          </cell>
          <cell r="F1958" t="str">
            <v>5706</v>
          </cell>
          <cell r="G1958" t="str">
            <v>Billing-Omaha</v>
          </cell>
          <cell r="H1958" t="str">
            <v>USU</v>
          </cell>
          <cell r="I1958" t="str">
            <v>CI</v>
          </cell>
          <cell r="J1958" t="str">
            <v>NETCO</v>
          </cell>
          <cell r="K1958" t="str">
            <v>1143</v>
          </cell>
          <cell r="L1958" t="str">
            <v>NE-Omaha-Capitol Ave</v>
          </cell>
          <cell r="M1958" t="str">
            <v>NE</v>
          </cell>
          <cell r="N1958" t="str">
            <v>3098</v>
          </cell>
          <cell r="O1958" t="str">
            <v>Billing Analyst</v>
          </cell>
          <cell r="P1958" t="str">
            <v>00</v>
          </cell>
          <cell r="Q1958" t="str">
            <v>Nonexempt</v>
          </cell>
          <cell r="R1958" t="str">
            <v>1987-01-29</v>
          </cell>
          <cell r="S1958" t="str">
            <v/>
          </cell>
          <cell r="T1958" t="str">
            <v>1987-01-29</v>
          </cell>
        </row>
        <row r="1959">
          <cell r="A1959" t="str">
            <v>Prewitt,Linda S</v>
          </cell>
          <cell r="B1959" t="str">
            <v>007920</v>
          </cell>
          <cell r="C1959" t="str">
            <v>Full-Time</v>
          </cell>
          <cell r="D1959" t="str">
            <v>UCU</v>
          </cell>
          <cell r="E1959">
            <v>40</v>
          </cell>
          <cell r="F1959" t="str">
            <v>5358</v>
          </cell>
          <cell r="G1959" t="str">
            <v>North MO Elect Dist Mgmt</v>
          </cell>
          <cell r="H1959" t="str">
            <v>USU</v>
          </cell>
          <cell r="I1959" t="str">
            <v>DE</v>
          </cell>
          <cell r="J1959" t="str">
            <v>SJMOE</v>
          </cell>
          <cell r="K1959" t="str">
            <v>1278</v>
          </cell>
          <cell r="L1959" t="str">
            <v>MO-St Joseph - Atchison</v>
          </cell>
          <cell r="M1959" t="str">
            <v>MO</v>
          </cell>
          <cell r="N1959" t="str">
            <v>1003</v>
          </cell>
          <cell r="O1959" t="str">
            <v>Sr Admin Assist</v>
          </cell>
          <cell r="P1959" t="str">
            <v>00</v>
          </cell>
          <cell r="Q1959" t="str">
            <v>Nonexempt</v>
          </cell>
          <cell r="R1959" t="str">
            <v>1990-05-30</v>
          </cell>
          <cell r="S1959" t="str">
            <v/>
          </cell>
          <cell r="T1959" t="str">
            <v>1990-05-30</v>
          </cell>
        </row>
        <row r="1960">
          <cell r="A1960" t="str">
            <v>Price,Gary W</v>
          </cell>
          <cell r="B1960" t="str">
            <v>003361</v>
          </cell>
          <cell r="C1960" t="str">
            <v>Full-Time</v>
          </cell>
          <cell r="D1960" t="str">
            <v>UCU</v>
          </cell>
          <cell r="E1960">
            <v>40</v>
          </cell>
          <cell r="F1960" t="str">
            <v>5259</v>
          </cell>
          <cell r="G1960" t="str">
            <v>MO Electric Planning &amp; Design</v>
          </cell>
          <cell r="H1960" t="str">
            <v>USU</v>
          </cell>
          <cell r="I1960" t="str">
            <v>NM</v>
          </cell>
          <cell r="J1960" t="str">
            <v>MPMOE</v>
          </cell>
          <cell r="K1960" t="str">
            <v>1074</v>
          </cell>
          <cell r="L1960" t="str">
            <v>MO-Belton</v>
          </cell>
          <cell r="M1960" t="str">
            <v>MO</v>
          </cell>
          <cell r="N1960" t="str">
            <v>1896</v>
          </cell>
          <cell r="O1960" t="str">
            <v>Engineer III</v>
          </cell>
          <cell r="P1960" t="str">
            <v>00</v>
          </cell>
          <cell r="Q1960" t="str">
            <v>Exempt</v>
          </cell>
          <cell r="R1960" t="str">
            <v>1998-10-19</v>
          </cell>
          <cell r="S1960" t="str">
            <v/>
          </cell>
          <cell r="T1960" t="str">
            <v>1998-10-19</v>
          </cell>
        </row>
        <row r="1961">
          <cell r="A1961" t="str">
            <v>Priest,John W</v>
          </cell>
          <cell r="B1961" t="str">
            <v>001440</v>
          </cell>
          <cell r="C1961" t="str">
            <v>Full-Time</v>
          </cell>
          <cell r="D1961" t="str">
            <v>UCU</v>
          </cell>
          <cell r="E1961">
            <v>40</v>
          </cell>
          <cell r="F1961" t="str">
            <v>5387</v>
          </cell>
          <cell r="G1961" t="str">
            <v>Liberal Gas Field Svcs</v>
          </cell>
          <cell r="H1961" t="str">
            <v>USU</v>
          </cell>
          <cell r="I1961" t="str">
            <v>OP</v>
          </cell>
          <cell r="J1961" t="str">
            <v>PNKSG</v>
          </cell>
          <cell r="K1961" t="str">
            <v>1178</v>
          </cell>
          <cell r="L1961" t="str">
            <v>KS-Elkhart</v>
          </cell>
          <cell r="M1961" t="str">
            <v>KS</v>
          </cell>
          <cell r="N1961" t="str">
            <v>1138</v>
          </cell>
          <cell r="O1961" t="str">
            <v>Appliance Repair Technician</v>
          </cell>
          <cell r="P1961" t="str">
            <v>00</v>
          </cell>
          <cell r="Q1961" t="str">
            <v>Nonexempt</v>
          </cell>
          <cell r="R1961" t="str">
            <v>1996-08-19</v>
          </cell>
          <cell r="S1961" t="str">
            <v/>
          </cell>
          <cell r="T1961" t="str">
            <v>1996-08-19</v>
          </cell>
        </row>
        <row r="1962">
          <cell r="A1962" t="str">
            <v>Pritchett,Kermit S</v>
          </cell>
          <cell r="B1962" t="str">
            <v>001075</v>
          </cell>
          <cell r="C1962" t="str">
            <v>Full-Time</v>
          </cell>
          <cell r="D1962" t="str">
            <v>UCU</v>
          </cell>
          <cell r="E1962">
            <v>40</v>
          </cell>
          <cell r="F1962" t="str">
            <v>5897</v>
          </cell>
          <cell r="G1962" t="str">
            <v>Nevada CS</v>
          </cell>
          <cell r="H1962" t="str">
            <v>USU</v>
          </cell>
          <cell r="I1962" t="str">
            <v>CS</v>
          </cell>
          <cell r="J1962" t="str">
            <v>MPMOE</v>
          </cell>
          <cell r="K1962" t="str">
            <v>1088</v>
          </cell>
          <cell r="L1962" t="str">
            <v>MO-Nevada-N Osage</v>
          </cell>
          <cell r="M1962" t="str">
            <v>MO</v>
          </cell>
          <cell r="N1962" t="str">
            <v>U2011</v>
          </cell>
          <cell r="O1962" t="str">
            <v>Customer Serviceman in Trg</v>
          </cell>
          <cell r="P1962" t="str">
            <v>24</v>
          </cell>
          <cell r="Q1962" t="str">
            <v>Nonexempt</v>
          </cell>
          <cell r="R1962" t="str">
            <v>1973-01-24</v>
          </cell>
          <cell r="S1962" t="str">
            <v/>
          </cell>
          <cell r="T1962" t="str">
            <v>1973-01-24</v>
          </cell>
        </row>
        <row r="1963">
          <cell r="A1963" t="str">
            <v>Prochaska,Ann M</v>
          </cell>
          <cell r="B1963" t="str">
            <v>001374</v>
          </cell>
          <cell r="C1963" t="str">
            <v>Full-Time</v>
          </cell>
          <cell r="D1963" t="str">
            <v>UCU</v>
          </cell>
          <cell r="E1963">
            <v>40</v>
          </cell>
          <cell r="F1963" t="str">
            <v>5715</v>
          </cell>
          <cell r="G1963" t="str">
            <v>Field Resources Center-Lincoln</v>
          </cell>
          <cell r="H1963" t="str">
            <v>USU</v>
          </cell>
          <cell r="I1963" t="str">
            <v>FR</v>
          </cell>
          <cell r="J1963" t="str">
            <v>NETCO</v>
          </cell>
          <cell r="K1963" t="str">
            <v>1109</v>
          </cell>
          <cell r="L1963" t="str">
            <v>NE-Lincoln</v>
          </cell>
          <cell r="M1963" t="str">
            <v>NE</v>
          </cell>
          <cell r="N1963" t="str">
            <v>2955</v>
          </cell>
          <cell r="O1963" t="str">
            <v>Field Resource Associate</v>
          </cell>
          <cell r="P1963" t="str">
            <v>00</v>
          </cell>
          <cell r="Q1963" t="str">
            <v>Nonexempt</v>
          </cell>
          <cell r="R1963" t="str">
            <v>1997-04-01</v>
          </cell>
          <cell r="S1963" t="str">
            <v/>
          </cell>
          <cell r="T1963" t="str">
            <v>1997-04-01</v>
          </cell>
        </row>
        <row r="1964">
          <cell r="A1964" t="str">
            <v>Prochnow,Lola M</v>
          </cell>
          <cell r="B1964" t="str">
            <v>001713</v>
          </cell>
          <cell r="C1964" t="str">
            <v>Full-Time</v>
          </cell>
          <cell r="D1964" t="str">
            <v>UCU</v>
          </cell>
          <cell r="E1964">
            <v>40</v>
          </cell>
          <cell r="F1964" t="str">
            <v>5771</v>
          </cell>
          <cell r="G1964" t="str">
            <v>NE Lincoln Region</v>
          </cell>
          <cell r="H1964" t="str">
            <v>USU</v>
          </cell>
          <cell r="I1964" t="str">
            <v>CS</v>
          </cell>
          <cell r="J1964" t="str">
            <v>PNNEG</v>
          </cell>
          <cell r="K1964" t="str">
            <v>1109</v>
          </cell>
          <cell r="L1964" t="str">
            <v>NE-Lincoln</v>
          </cell>
          <cell r="M1964" t="str">
            <v>NE</v>
          </cell>
          <cell r="N1964" t="str">
            <v>1628</v>
          </cell>
          <cell r="O1964" t="str">
            <v>Customer Service Support (UN25</v>
          </cell>
          <cell r="P1964" t="str">
            <v>25</v>
          </cell>
          <cell r="Q1964" t="str">
            <v>Nonexempt</v>
          </cell>
          <cell r="R1964" t="str">
            <v>1971-03-08</v>
          </cell>
          <cell r="S1964" t="str">
            <v/>
          </cell>
          <cell r="T1964" t="str">
            <v>1971-03-08</v>
          </cell>
        </row>
        <row r="1965">
          <cell r="A1965" t="str">
            <v>Proksel,Timothy P</v>
          </cell>
          <cell r="B1965" t="str">
            <v>002295</v>
          </cell>
          <cell r="C1965" t="str">
            <v>Full-Time</v>
          </cell>
          <cell r="D1965" t="str">
            <v>UCU</v>
          </cell>
          <cell r="E1965">
            <v>40</v>
          </cell>
          <cell r="F1965" t="str">
            <v>5227</v>
          </cell>
          <cell r="G1965" t="str">
            <v>NE Business Operations</v>
          </cell>
          <cell r="H1965" t="str">
            <v>USU</v>
          </cell>
          <cell r="I1965" t="str">
            <v>NM</v>
          </cell>
          <cell r="J1965" t="str">
            <v>PNNEG</v>
          </cell>
          <cell r="K1965" t="str">
            <v>1109</v>
          </cell>
          <cell r="L1965" t="str">
            <v>NE-Lincoln</v>
          </cell>
          <cell r="M1965" t="str">
            <v>NE</v>
          </cell>
          <cell r="N1965" t="str">
            <v>3179</v>
          </cell>
          <cell r="O1965" t="str">
            <v>State Compliance Specialist</v>
          </cell>
          <cell r="P1965" t="str">
            <v>00</v>
          </cell>
          <cell r="Q1965" t="str">
            <v>Exempt</v>
          </cell>
          <cell r="R1965" t="str">
            <v>1992-02-01</v>
          </cell>
          <cell r="S1965" t="str">
            <v/>
          </cell>
          <cell r="T1965" t="str">
            <v>1992-02-01</v>
          </cell>
        </row>
        <row r="1966">
          <cell r="A1966" t="str">
            <v>Protzman Jr,William L</v>
          </cell>
          <cell r="B1966" t="str">
            <v>008047</v>
          </cell>
          <cell r="C1966" t="str">
            <v>Full-Time</v>
          </cell>
          <cell r="D1966" t="str">
            <v>UCU</v>
          </cell>
          <cell r="E1966">
            <v>40</v>
          </cell>
          <cell r="F1966" t="str">
            <v>5570</v>
          </cell>
          <cell r="G1966" t="str">
            <v>Materials Mgmt-MO SJLP</v>
          </cell>
          <cell r="H1966" t="str">
            <v>USU</v>
          </cell>
          <cell r="I1966" t="str">
            <v>MM</v>
          </cell>
          <cell r="J1966" t="str">
            <v>NETCO</v>
          </cell>
          <cell r="K1966" t="str">
            <v>1280</v>
          </cell>
          <cell r="L1966" t="str">
            <v>MO-Maryville</v>
          </cell>
          <cell r="M1966" t="str">
            <v>MO</v>
          </cell>
          <cell r="N1966" t="str">
            <v>S5905</v>
          </cell>
          <cell r="O1966" t="str">
            <v>Storekeeper</v>
          </cell>
          <cell r="P1966" t="str">
            <v>13</v>
          </cell>
          <cell r="Q1966" t="str">
            <v>Nonexempt</v>
          </cell>
          <cell r="R1966" t="str">
            <v>1969-05-19</v>
          </cell>
          <cell r="S1966" t="str">
            <v/>
          </cell>
          <cell r="T1966" t="str">
            <v>1969-05-19</v>
          </cell>
        </row>
        <row r="1967">
          <cell r="A1967" t="str">
            <v>Prouty,Pamela J</v>
          </cell>
          <cell r="B1967" t="str">
            <v>003565</v>
          </cell>
          <cell r="C1967" t="str">
            <v>Full-Time</v>
          </cell>
          <cell r="D1967" t="str">
            <v>UCU</v>
          </cell>
          <cell r="E1967">
            <v>40</v>
          </cell>
          <cell r="F1967" t="str">
            <v>5332</v>
          </cell>
          <cell r="G1967" t="str">
            <v>West MO Elec District Manager</v>
          </cell>
          <cell r="H1967" t="str">
            <v>USU</v>
          </cell>
          <cell r="I1967" t="str">
            <v>OP</v>
          </cell>
          <cell r="J1967" t="str">
            <v>MPMOE</v>
          </cell>
          <cell r="K1967" t="str">
            <v>1085</v>
          </cell>
          <cell r="L1967" t="str">
            <v>MO-Lee's Summit-SE Hamblen Rd</v>
          </cell>
          <cell r="M1967" t="str">
            <v>MO</v>
          </cell>
          <cell r="N1967" t="str">
            <v>2328</v>
          </cell>
          <cell r="O1967" t="str">
            <v>Construction Coordinator</v>
          </cell>
          <cell r="P1967" t="str">
            <v>00</v>
          </cell>
          <cell r="Q1967" t="str">
            <v>Exempt</v>
          </cell>
          <cell r="R1967" t="str">
            <v>1983-06-20</v>
          </cell>
          <cell r="S1967" t="str">
            <v/>
          </cell>
          <cell r="T1967" t="str">
            <v>1987-03-18</v>
          </cell>
        </row>
        <row r="1968">
          <cell r="A1968" t="str">
            <v>Provost Jr,Harry D</v>
          </cell>
          <cell r="B1968" t="str">
            <v>009616</v>
          </cell>
          <cell r="C1968" t="str">
            <v>Full-Time</v>
          </cell>
          <cell r="D1968" t="str">
            <v>UCU</v>
          </cell>
          <cell r="E1968">
            <v>40</v>
          </cell>
          <cell r="F1968" t="str">
            <v>4175</v>
          </cell>
          <cell r="G1968" t="str">
            <v>Disbursements</v>
          </cell>
          <cell r="H1968" t="str">
            <v>ESF</v>
          </cell>
          <cell r="I1968" t="str">
            <v>AT</v>
          </cell>
          <cell r="J1968" t="str">
            <v>AQLCP</v>
          </cell>
          <cell r="K1968" t="str">
            <v>1082</v>
          </cell>
          <cell r="L1968" t="str">
            <v>MO-Kansas City-W Ninth</v>
          </cell>
          <cell r="M1968" t="str">
            <v>MO</v>
          </cell>
          <cell r="N1968" t="str">
            <v>1022</v>
          </cell>
          <cell r="O1968" t="str">
            <v>Sr Accounting Clerk</v>
          </cell>
          <cell r="P1968" t="str">
            <v>00</v>
          </cell>
          <cell r="Q1968" t="str">
            <v>Nonexempt</v>
          </cell>
          <cell r="R1968" t="str">
            <v>2002-04-08</v>
          </cell>
          <cell r="S1968" t="str">
            <v>2003-10-28</v>
          </cell>
          <cell r="T1968" t="str">
            <v>2002-10-27</v>
          </cell>
        </row>
        <row r="1969">
          <cell r="A1969" t="str">
            <v>Prowell,Allyson B</v>
          </cell>
          <cell r="B1969" t="str">
            <v>010474</v>
          </cell>
          <cell r="C1969" t="str">
            <v>Full-Time</v>
          </cell>
          <cell r="D1969" t="str">
            <v>UCU</v>
          </cell>
          <cell r="E1969">
            <v>40</v>
          </cell>
          <cell r="F1969" t="str">
            <v>5702</v>
          </cell>
          <cell r="G1969" t="str">
            <v>Customer Srv Ctr-Raytown</v>
          </cell>
          <cell r="H1969" t="str">
            <v>USU</v>
          </cell>
          <cell r="I1969" t="str">
            <v>CH</v>
          </cell>
          <cell r="J1969" t="str">
            <v>NETCO</v>
          </cell>
          <cell r="K1969" t="str">
            <v>1000</v>
          </cell>
          <cell r="L1969" t="str">
            <v>MO-Raytown</v>
          </cell>
          <cell r="M1969" t="str">
            <v>MO</v>
          </cell>
          <cell r="N1969" t="str">
            <v>1047</v>
          </cell>
          <cell r="O1969" t="str">
            <v>Customer Service Associate CC</v>
          </cell>
          <cell r="P1969" t="str">
            <v>00</v>
          </cell>
          <cell r="Q1969" t="str">
            <v>Nonexempt</v>
          </cell>
          <cell r="R1969" t="str">
            <v>2004-06-21</v>
          </cell>
          <cell r="S1969" t="str">
            <v/>
          </cell>
          <cell r="T1969" t="str">
            <v>2004-06-21</v>
          </cell>
        </row>
        <row r="1970">
          <cell r="A1970" t="str">
            <v>Puett,Marcus A</v>
          </cell>
          <cell r="B1970" t="str">
            <v>010584</v>
          </cell>
          <cell r="C1970" t="str">
            <v>Full-Time</v>
          </cell>
          <cell r="D1970" t="str">
            <v>UCU</v>
          </cell>
          <cell r="E1970">
            <v>40</v>
          </cell>
          <cell r="F1970" t="str">
            <v>5771</v>
          </cell>
          <cell r="G1970" t="str">
            <v>NE Lincoln Region</v>
          </cell>
          <cell r="H1970" t="str">
            <v>USU</v>
          </cell>
          <cell r="I1970" t="str">
            <v>CS</v>
          </cell>
          <cell r="J1970" t="str">
            <v>PNNEG</v>
          </cell>
          <cell r="K1970" t="str">
            <v>1109</v>
          </cell>
          <cell r="L1970" t="str">
            <v>NE-Lincoln</v>
          </cell>
          <cell r="M1970" t="str">
            <v>NE</v>
          </cell>
          <cell r="N1970" t="str">
            <v>1604</v>
          </cell>
          <cell r="O1970" t="str">
            <v>Service Tech B (UN25)</v>
          </cell>
          <cell r="P1970" t="str">
            <v>25</v>
          </cell>
          <cell r="Q1970" t="str">
            <v>Nonexempt</v>
          </cell>
          <cell r="R1970" t="str">
            <v>2004-09-20</v>
          </cell>
          <cell r="S1970" t="str">
            <v/>
          </cell>
          <cell r="T1970" t="str">
            <v>2004-09-20</v>
          </cell>
        </row>
        <row r="1971">
          <cell r="A1971" t="str">
            <v>Purdy,Bernie Joe</v>
          </cell>
          <cell r="B1971" t="str">
            <v>000741</v>
          </cell>
          <cell r="C1971" t="str">
            <v>Full-Time</v>
          </cell>
          <cell r="D1971" t="str">
            <v>UCU</v>
          </cell>
          <cell r="E1971">
            <v>40</v>
          </cell>
          <cell r="F1971" t="str">
            <v>1003</v>
          </cell>
          <cell r="G1971" t="str">
            <v>Sibley General</v>
          </cell>
          <cell r="H1971" t="str">
            <v>USU</v>
          </cell>
          <cell r="I1971" t="str">
            <v>PS</v>
          </cell>
          <cell r="J1971" t="str">
            <v>MPMOE</v>
          </cell>
          <cell r="K1971" t="str">
            <v>1095</v>
          </cell>
          <cell r="L1971" t="str">
            <v>MO-Sibley</v>
          </cell>
          <cell r="M1971" t="str">
            <v>MO</v>
          </cell>
          <cell r="N1971" t="str">
            <v>U308</v>
          </cell>
          <cell r="O1971" t="str">
            <v>Operator Sibley</v>
          </cell>
          <cell r="P1971" t="str">
            <v>24</v>
          </cell>
          <cell r="Q1971" t="str">
            <v>Nonexempt</v>
          </cell>
          <cell r="R1971" t="str">
            <v>1970-03-30</v>
          </cell>
          <cell r="S1971" t="str">
            <v/>
          </cell>
          <cell r="T1971" t="str">
            <v>1970-03-30</v>
          </cell>
        </row>
        <row r="1972">
          <cell r="A1972" t="str">
            <v>Purdy,Larry G</v>
          </cell>
          <cell r="B1972" t="str">
            <v>000572</v>
          </cell>
          <cell r="C1972" t="str">
            <v>Full-Time</v>
          </cell>
          <cell r="D1972" t="str">
            <v>UCU</v>
          </cell>
          <cell r="E1972">
            <v>40</v>
          </cell>
          <cell r="F1972" t="str">
            <v>1008</v>
          </cell>
          <cell r="G1972" t="str">
            <v>Judson Large-Dodge City</v>
          </cell>
          <cell r="H1972" t="str">
            <v>USU</v>
          </cell>
          <cell r="I1972" t="str">
            <v>PS</v>
          </cell>
          <cell r="J1972" t="str">
            <v>WPKSE</v>
          </cell>
          <cell r="K1972" t="str">
            <v>1155</v>
          </cell>
          <cell r="L1972" t="str">
            <v>KS-Dodge City-Fort Dodge Rd</v>
          </cell>
          <cell r="M1972" t="str">
            <v>KS</v>
          </cell>
          <cell r="N1972" t="str">
            <v>1738</v>
          </cell>
          <cell r="O1972" t="str">
            <v>Operator Technician (UN22)</v>
          </cell>
          <cell r="P1972" t="str">
            <v>22</v>
          </cell>
          <cell r="Q1972" t="str">
            <v>Nonexempt</v>
          </cell>
          <cell r="R1972" t="str">
            <v>1995-06-19</v>
          </cell>
          <cell r="S1972" t="str">
            <v/>
          </cell>
          <cell r="T1972" t="str">
            <v>1995-06-19</v>
          </cell>
        </row>
        <row r="1973">
          <cell r="A1973" t="str">
            <v>Purvis,Brady N</v>
          </cell>
          <cell r="B1973" t="str">
            <v>011067</v>
          </cell>
          <cell r="C1973" t="str">
            <v>Full-Time</v>
          </cell>
          <cell r="D1973" t="str">
            <v>UCU</v>
          </cell>
          <cell r="E1973">
            <v>40</v>
          </cell>
          <cell r="F1973" t="str">
            <v>5354</v>
          </cell>
          <cell r="G1973" t="str">
            <v>St Joseph 1 Elec Network Ops</v>
          </cell>
          <cell r="H1973" t="str">
            <v>USU</v>
          </cell>
          <cell r="I1973" t="str">
            <v>OP</v>
          </cell>
          <cell r="J1973" t="str">
            <v>SJMOE</v>
          </cell>
          <cell r="K1973" t="str">
            <v>1278</v>
          </cell>
          <cell r="L1973" t="str">
            <v>MO-St Joseph - Atchison</v>
          </cell>
          <cell r="M1973" t="str">
            <v>MO</v>
          </cell>
          <cell r="N1973" t="str">
            <v>S1017</v>
          </cell>
          <cell r="O1973" t="str">
            <v>Lineman Apprentice Grade 3</v>
          </cell>
          <cell r="P1973" t="str">
            <v>13</v>
          </cell>
          <cell r="Q1973" t="str">
            <v>Nonexempt</v>
          </cell>
          <cell r="R1973" t="str">
            <v>2006-05-23</v>
          </cell>
          <cell r="S1973" t="str">
            <v/>
          </cell>
          <cell r="T1973" t="str">
            <v>2006-05-23</v>
          </cell>
        </row>
        <row r="1974">
          <cell r="A1974" t="str">
            <v>Quade,Pedro G</v>
          </cell>
          <cell r="B1974" t="str">
            <v>010452</v>
          </cell>
          <cell r="C1974" t="str">
            <v>Full-Time</v>
          </cell>
          <cell r="D1974" t="str">
            <v>UCU</v>
          </cell>
          <cell r="E1974">
            <v>40</v>
          </cell>
          <cell r="F1974" t="str">
            <v>1021</v>
          </cell>
          <cell r="G1974" t="str">
            <v>W.N. Clark-Canon City General</v>
          </cell>
          <cell r="H1974" t="str">
            <v>USU</v>
          </cell>
          <cell r="I1974" t="str">
            <v>PS</v>
          </cell>
          <cell r="J1974" t="str">
            <v>WPCOE</v>
          </cell>
          <cell r="K1974" t="str">
            <v>1002</v>
          </cell>
          <cell r="L1974" t="str">
            <v>CO-Canon City-W 50 Hwy</v>
          </cell>
          <cell r="M1974" t="str">
            <v>CO</v>
          </cell>
          <cell r="N1974" t="str">
            <v>2621</v>
          </cell>
          <cell r="O1974" t="str">
            <v>Operations Technician (UN 21)</v>
          </cell>
          <cell r="P1974" t="str">
            <v>21</v>
          </cell>
          <cell r="Q1974" t="str">
            <v>Nonexempt</v>
          </cell>
          <cell r="R1974" t="str">
            <v>2004-06-01</v>
          </cell>
          <cell r="S1974" t="str">
            <v/>
          </cell>
          <cell r="T1974" t="str">
            <v>2004-06-01</v>
          </cell>
        </row>
        <row r="1975">
          <cell r="A1975" t="str">
            <v>Qualkinbush,Robert A</v>
          </cell>
          <cell r="B1975" t="str">
            <v>000984</v>
          </cell>
          <cell r="C1975" t="str">
            <v>Full-Time</v>
          </cell>
          <cell r="D1975" t="str">
            <v>UCU</v>
          </cell>
          <cell r="E1975">
            <v>40</v>
          </cell>
          <cell r="F1975" t="str">
            <v>1004</v>
          </cell>
          <cell r="G1975" t="str">
            <v>Greenwood - General</v>
          </cell>
          <cell r="H1975" t="str">
            <v>USU</v>
          </cell>
          <cell r="I1975" t="str">
            <v>PS</v>
          </cell>
          <cell r="J1975" t="str">
            <v>MPMOE</v>
          </cell>
          <cell r="K1975" t="str">
            <v>1079</v>
          </cell>
          <cell r="L1975" t="str">
            <v>MO-Greenwood</v>
          </cell>
          <cell r="M1975" t="str">
            <v>MO</v>
          </cell>
          <cell r="N1975" t="str">
            <v>1787</v>
          </cell>
          <cell r="O1975" t="str">
            <v>Technician Supervisor</v>
          </cell>
          <cell r="P1975" t="str">
            <v>00</v>
          </cell>
          <cell r="Q1975" t="str">
            <v>Exempt</v>
          </cell>
          <cell r="R1975" t="str">
            <v>1981-04-06</v>
          </cell>
          <cell r="S1975" t="str">
            <v/>
          </cell>
          <cell r="T1975" t="str">
            <v>1981-04-06</v>
          </cell>
        </row>
        <row r="1976">
          <cell r="A1976" t="str">
            <v>Quigg,John A</v>
          </cell>
          <cell r="B1976" t="str">
            <v>000598</v>
          </cell>
          <cell r="C1976" t="str">
            <v>Full-Time</v>
          </cell>
          <cell r="D1976" t="str">
            <v>UCU</v>
          </cell>
          <cell r="E1976">
            <v>40</v>
          </cell>
          <cell r="F1976" t="str">
            <v>5371</v>
          </cell>
          <cell r="G1976" t="str">
            <v>KS Substation Maintenance</v>
          </cell>
          <cell r="H1976" t="str">
            <v>USU</v>
          </cell>
          <cell r="I1976" t="str">
            <v>OP</v>
          </cell>
          <cell r="J1976" t="str">
            <v>WPKSE</v>
          </cell>
          <cell r="K1976" t="str">
            <v>1037</v>
          </cell>
          <cell r="L1976" t="str">
            <v>KS-Harper</v>
          </cell>
          <cell r="M1976" t="str">
            <v>KS</v>
          </cell>
          <cell r="N1976" t="str">
            <v>1907</v>
          </cell>
          <cell r="O1976" t="str">
            <v>Substation Maintenance Tech</v>
          </cell>
          <cell r="P1976" t="str">
            <v>00</v>
          </cell>
          <cell r="Q1976" t="str">
            <v>Nonexempt</v>
          </cell>
          <cell r="R1976" t="str">
            <v>1974-02-18</v>
          </cell>
          <cell r="S1976" t="str">
            <v/>
          </cell>
          <cell r="T1976" t="str">
            <v>1974-02-18</v>
          </cell>
        </row>
        <row r="1977">
          <cell r="A1977" t="str">
            <v>Quilling,Rosanna</v>
          </cell>
          <cell r="B1977" t="str">
            <v>005407</v>
          </cell>
          <cell r="C1977" t="str">
            <v>Full-Time</v>
          </cell>
          <cell r="D1977" t="str">
            <v>UCU</v>
          </cell>
          <cell r="E1977">
            <v>40</v>
          </cell>
          <cell r="F1977" t="str">
            <v>5386</v>
          </cell>
          <cell r="G1977" t="str">
            <v>Garden City Gas Field Svcs</v>
          </cell>
          <cell r="H1977" t="str">
            <v>USU</v>
          </cell>
          <cell r="I1977" t="str">
            <v>OP</v>
          </cell>
          <cell r="J1977" t="str">
            <v>PNKSG</v>
          </cell>
          <cell r="K1977" t="str">
            <v>1035</v>
          </cell>
          <cell r="L1977" t="str">
            <v>KS-Garden City-Ninth St</v>
          </cell>
          <cell r="M1977" t="str">
            <v>KS</v>
          </cell>
          <cell r="N1977" t="str">
            <v>1135</v>
          </cell>
          <cell r="O1977" t="str">
            <v>Customer Service Associate Fie</v>
          </cell>
          <cell r="P1977" t="str">
            <v>00</v>
          </cell>
          <cell r="Q1977" t="str">
            <v>Nonexempt</v>
          </cell>
          <cell r="R1977" t="str">
            <v>1999-08-31</v>
          </cell>
          <cell r="S1977" t="str">
            <v/>
          </cell>
          <cell r="T1977" t="str">
            <v>1999-08-31</v>
          </cell>
        </row>
        <row r="1978">
          <cell r="A1978" t="str">
            <v>Quinn,Nancy J</v>
          </cell>
          <cell r="B1978" t="str">
            <v>009955</v>
          </cell>
          <cell r="C1978" t="str">
            <v>Full-Time</v>
          </cell>
          <cell r="D1978" t="str">
            <v>UCU</v>
          </cell>
          <cell r="E1978">
            <v>40</v>
          </cell>
          <cell r="F1978" t="str">
            <v>5710</v>
          </cell>
          <cell r="G1978" t="str">
            <v>Credit and Collections</v>
          </cell>
          <cell r="H1978" t="str">
            <v>USU</v>
          </cell>
          <cell r="I1978" t="str">
            <v>CI</v>
          </cell>
          <cell r="J1978" t="str">
            <v>NETCO</v>
          </cell>
          <cell r="K1978" t="str">
            <v>1000</v>
          </cell>
          <cell r="L1978" t="str">
            <v>MO-Raytown</v>
          </cell>
          <cell r="M1978" t="str">
            <v>MO</v>
          </cell>
          <cell r="N1978" t="str">
            <v>2711</v>
          </cell>
          <cell r="O1978" t="str">
            <v>Cust Svc Acct Svcs Specialist</v>
          </cell>
          <cell r="P1978" t="str">
            <v>00</v>
          </cell>
          <cell r="Q1978" t="str">
            <v>Nonexempt</v>
          </cell>
          <cell r="R1978" t="str">
            <v>2002-11-21</v>
          </cell>
          <cell r="S1978" t="str">
            <v/>
          </cell>
          <cell r="T1978" t="str">
            <v>2002-11-21</v>
          </cell>
        </row>
        <row r="1979">
          <cell r="A1979" t="str">
            <v>Quint,Randy P</v>
          </cell>
          <cell r="B1979" t="str">
            <v>010677</v>
          </cell>
          <cell r="C1979" t="str">
            <v>Full-Time</v>
          </cell>
          <cell r="D1979" t="str">
            <v>UCU</v>
          </cell>
          <cell r="E1979">
            <v>40</v>
          </cell>
          <cell r="F1979" t="str">
            <v>5313</v>
          </cell>
          <cell r="G1979" t="str">
            <v>Southwest KS Elec Network Ops</v>
          </cell>
          <cell r="H1979" t="str">
            <v>USU</v>
          </cell>
          <cell r="I1979" t="str">
            <v>OP</v>
          </cell>
          <cell r="J1979" t="str">
            <v>WPKSE</v>
          </cell>
          <cell r="K1979" t="str">
            <v>1272</v>
          </cell>
          <cell r="L1979" t="str">
            <v>KS-Dodge City-W Frontview</v>
          </cell>
          <cell r="M1979" t="str">
            <v>KS</v>
          </cell>
          <cell r="N1979" t="str">
            <v>1705</v>
          </cell>
          <cell r="O1979" t="str">
            <v>Appren Lineman (UN22)</v>
          </cell>
          <cell r="P1979" t="str">
            <v>22</v>
          </cell>
          <cell r="Q1979" t="str">
            <v>Nonexempt</v>
          </cell>
          <cell r="R1979" t="str">
            <v>2005-02-23</v>
          </cell>
          <cell r="S1979" t="str">
            <v/>
          </cell>
          <cell r="T1979" t="str">
            <v>2005-02-23</v>
          </cell>
        </row>
        <row r="1980">
          <cell r="A1980" t="str">
            <v>Quintana,Joan C</v>
          </cell>
          <cell r="B1980" t="str">
            <v>000369</v>
          </cell>
          <cell r="C1980" t="str">
            <v>Full-Time</v>
          </cell>
          <cell r="D1980" t="str">
            <v>UCU</v>
          </cell>
          <cell r="E1980">
            <v>40</v>
          </cell>
          <cell r="F1980" t="str">
            <v>5303</v>
          </cell>
          <cell r="G1980" t="str">
            <v>Pueblo Network Ops</v>
          </cell>
          <cell r="H1980" t="str">
            <v>USU</v>
          </cell>
          <cell r="I1980" t="str">
            <v>OP</v>
          </cell>
          <cell r="J1980" t="str">
            <v>WPCOE</v>
          </cell>
          <cell r="K1980" t="str">
            <v>1011</v>
          </cell>
          <cell r="L1980" t="str">
            <v>CO-Pueblo-S Victoria Ave</v>
          </cell>
          <cell r="M1980" t="str">
            <v>CO</v>
          </cell>
          <cell r="N1980" t="str">
            <v>1664</v>
          </cell>
          <cell r="O1980" t="str">
            <v>Customer Service Assoc (UN21)</v>
          </cell>
          <cell r="P1980" t="str">
            <v>21</v>
          </cell>
          <cell r="Q1980" t="str">
            <v>Nonexempt</v>
          </cell>
          <cell r="R1980" t="str">
            <v>1976-01-27</v>
          </cell>
          <cell r="S1980" t="str">
            <v/>
          </cell>
          <cell r="T1980" t="str">
            <v>1976-01-27</v>
          </cell>
        </row>
        <row r="1981">
          <cell r="A1981" t="str">
            <v>Rabbe,Monty J</v>
          </cell>
          <cell r="B1981" t="str">
            <v>001844</v>
          </cell>
          <cell r="C1981" t="str">
            <v>Full-Time</v>
          </cell>
          <cell r="D1981" t="str">
            <v>UCU</v>
          </cell>
          <cell r="E1981">
            <v>40</v>
          </cell>
          <cell r="F1981" t="str">
            <v>5827</v>
          </cell>
          <cell r="G1981" t="str">
            <v>Fairmont</v>
          </cell>
          <cell r="H1981" t="str">
            <v>USU</v>
          </cell>
          <cell r="I1981" t="str">
            <v>CS</v>
          </cell>
          <cell r="J1981" t="str">
            <v>PNMNG</v>
          </cell>
          <cell r="K1981" t="str">
            <v>1230</v>
          </cell>
          <cell r="L1981" t="str">
            <v>MN-Windom</v>
          </cell>
          <cell r="M1981" t="str">
            <v>MN</v>
          </cell>
          <cell r="N1981" t="str">
            <v>1138</v>
          </cell>
          <cell r="O1981" t="str">
            <v>Appliance Repair Technician</v>
          </cell>
          <cell r="P1981" t="str">
            <v>00</v>
          </cell>
          <cell r="Q1981" t="str">
            <v>Nonexempt</v>
          </cell>
          <cell r="R1981" t="str">
            <v>1990-02-12</v>
          </cell>
          <cell r="S1981" t="str">
            <v/>
          </cell>
          <cell r="T1981" t="str">
            <v>1990-05-16</v>
          </cell>
        </row>
        <row r="1982">
          <cell r="A1982" t="str">
            <v>Radl,Michael B</v>
          </cell>
          <cell r="B1982" t="str">
            <v>001553</v>
          </cell>
          <cell r="C1982" t="str">
            <v>Full-Time</v>
          </cell>
          <cell r="D1982" t="str">
            <v>UCU</v>
          </cell>
          <cell r="E1982">
            <v>40</v>
          </cell>
          <cell r="F1982" t="str">
            <v>5733</v>
          </cell>
          <cell r="G1982" t="str">
            <v>Iowa Dubuque Cust Serv</v>
          </cell>
          <cell r="H1982" t="str">
            <v>USU</v>
          </cell>
          <cell r="I1982" t="str">
            <v>CS</v>
          </cell>
          <cell r="J1982" t="str">
            <v>PNIAG</v>
          </cell>
          <cell r="K1982" t="str">
            <v>1019</v>
          </cell>
          <cell r="L1982" t="str">
            <v>IA-Dubuque-Cedar Cross Rd</v>
          </cell>
          <cell r="M1982" t="str">
            <v>IA</v>
          </cell>
          <cell r="N1982" t="str">
            <v>3171</v>
          </cell>
          <cell r="O1982" t="str">
            <v>Service Technician (UN28)</v>
          </cell>
          <cell r="P1982" t="str">
            <v>28</v>
          </cell>
          <cell r="Q1982" t="str">
            <v>Nonexempt</v>
          </cell>
          <cell r="R1982" t="str">
            <v>1973-02-16</v>
          </cell>
          <cell r="S1982" t="str">
            <v/>
          </cell>
          <cell r="T1982" t="str">
            <v>1973-02-16</v>
          </cell>
        </row>
        <row r="1983">
          <cell r="A1983" t="str">
            <v>Ragland,Danny J</v>
          </cell>
          <cell r="B1983" t="str">
            <v>010526</v>
          </cell>
          <cell r="C1983" t="str">
            <v>Full-Time</v>
          </cell>
          <cell r="D1983" t="str">
            <v>UCU</v>
          </cell>
          <cell r="E1983">
            <v>40</v>
          </cell>
          <cell r="F1983" t="str">
            <v>1003</v>
          </cell>
          <cell r="G1983" t="str">
            <v>Sibley General</v>
          </cell>
          <cell r="H1983" t="str">
            <v>USU</v>
          </cell>
          <cell r="I1983" t="str">
            <v>PS</v>
          </cell>
          <cell r="J1983" t="str">
            <v>MPMOE</v>
          </cell>
          <cell r="K1983" t="str">
            <v>1095</v>
          </cell>
          <cell r="L1983" t="str">
            <v>MO-Sibley</v>
          </cell>
          <cell r="M1983" t="str">
            <v>MO</v>
          </cell>
          <cell r="N1983" t="str">
            <v>U33121</v>
          </cell>
          <cell r="O1983" t="str">
            <v>UMRAO/Water Treater in Trg</v>
          </cell>
          <cell r="P1983" t="str">
            <v>24</v>
          </cell>
          <cell r="Q1983" t="str">
            <v>Nonexempt</v>
          </cell>
          <cell r="R1983" t="str">
            <v>2004-08-06</v>
          </cell>
          <cell r="S1983" t="str">
            <v/>
          </cell>
          <cell r="T1983" t="str">
            <v>2004-08-06</v>
          </cell>
        </row>
        <row r="1984">
          <cell r="A1984" t="str">
            <v>Ragsdale,Leatrice D</v>
          </cell>
          <cell r="B1984" t="str">
            <v>010371</v>
          </cell>
          <cell r="C1984" t="str">
            <v>Full-Time</v>
          </cell>
          <cell r="D1984" t="str">
            <v>UCU</v>
          </cell>
          <cell r="E1984">
            <v>40</v>
          </cell>
          <cell r="F1984" t="str">
            <v>5702</v>
          </cell>
          <cell r="G1984" t="str">
            <v>Customer Srv Ctr-Raytown</v>
          </cell>
          <cell r="H1984" t="str">
            <v>USU</v>
          </cell>
          <cell r="I1984" t="str">
            <v>CH</v>
          </cell>
          <cell r="J1984" t="str">
            <v>NETCO</v>
          </cell>
          <cell r="K1984" t="str">
            <v>1000</v>
          </cell>
          <cell r="L1984" t="str">
            <v>MO-Raytown</v>
          </cell>
          <cell r="M1984" t="str">
            <v>MO</v>
          </cell>
          <cell r="N1984" t="str">
            <v>1047</v>
          </cell>
          <cell r="O1984" t="str">
            <v>Customer Service Associate CC</v>
          </cell>
          <cell r="P1984" t="str">
            <v>00</v>
          </cell>
          <cell r="Q1984" t="str">
            <v>Nonexempt</v>
          </cell>
          <cell r="R1984" t="str">
            <v>2004-02-16</v>
          </cell>
          <cell r="S1984" t="str">
            <v/>
          </cell>
          <cell r="T1984" t="str">
            <v>2004-02-16</v>
          </cell>
        </row>
        <row r="1985">
          <cell r="A1985" t="str">
            <v>Raines,James T</v>
          </cell>
          <cell r="B1985" t="str">
            <v>005001</v>
          </cell>
          <cell r="C1985" t="str">
            <v>Full-Time</v>
          </cell>
          <cell r="D1985" t="str">
            <v>UCU</v>
          </cell>
          <cell r="E1985">
            <v>40</v>
          </cell>
          <cell r="F1985" t="str">
            <v>6348</v>
          </cell>
          <cell r="G1985" t="str">
            <v>IT Business Services</v>
          </cell>
          <cell r="H1985" t="str">
            <v>USU</v>
          </cell>
          <cell r="I1985" t="str">
            <v>IT</v>
          </cell>
          <cell r="J1985" t="str">
            <v>NETCO</v>
          </cell>
          <cell r="K1985" t="str">
            <v>1082</v>
          </cell>
          <cell r="L1985" t="str">
            <v>MO-Kansas City-W Ninth</v>
          </cell>
          <cell r="M1985" t="str">
            <v>MO</v>
          </cell>
          <cell r="N1985" t="str">
            <v>3161</v>
          </cell>
          <cell r="O1985" t="str">
            <v>Dir IT Security</v>
          </cell>
          <cell r="P1985" t="str">
            <v>00</v>
          </cell>
          <cell r="Q1985" t="str">
            <v>Exempt</v>
          </cell>
          <cell r="R1985" t="str">
            <v>1999-05-22</v>
          </cell>
          <cell r="S1985" t="str">
            <v/>
          </cell>
          <cell r="T1985" t="str">
            <v>1999-05-22</v>
          </cell>
        </row>
        <row r="1986">
          <cell r="A1986" t="str">
            <v>Ralph Jr,Robert A</v>
          </cell>
          <cell r="B1986" t="str">
            <v>001704</v>
          </cell>
          <cell r="C1986" t="str">
            <v>Full-Time</v>
          </cell>
          <cell r="D1986" t="str">
            <v>UCU</v>
          </cell>
          <cell r="E1986">
            <v>40</v>
          </cell>
          <cell r="F1986" t="str">
            <v>6166</v>
          </cell>
          <cell r="G1986" t="str">
            <v>Iowa/Mo Gas Bus Ops</v>
          </cell>
          <cell r="H1986" t="str">
            <v>USU</v>
          </cell>
          <cell r="I1986" t="str">
            <v>DG</v>
          </cell>
          <cell r="J1986" t="str">
            <v>NETCO</v>
          </cell>
          <cell r="K1986" t="str">
            <v>1172</v>
          </cell>
          <cell r="L1986" t="str">
            <v>IA-Des Moines</v>
          </cell>
          <cell r="M1986" t="str">
            <v>IA</v>
          </cell>
          <cell r="N1986" t="str">
            <v>3088</v>
          </cell>
          <cell r="O1986" t="str">
            <v>Sr Analyst</v>
          </cell>
          <cell r="P1986" t="str">
            <v>00</v>
          </cell>
          <cell r="Q1986" t="str">
            <v>Exempt</v>
          </cell>
          <cell r="R1986" t="str">
            <v>1968-09-01</v>
          </cell>
          <cell r="S1986" t="str">
            <v/>
          </cell>
          <cell r="T1986" t="str">
            <v>1968-09-01</v>
          </cell>
        </row>
        <row r="1987">
          <cell r="A1987" t="str">
            <v>Ramirez,John V</v>
          </cell>
          <cell r="B1987" t="str">
            <v>005775</v>
          </cell>
          <cell r="C1987" t="str">
            <v>Full-Time</v>
          </cell>
          <cell r="D1987" t="str">
            <v>UCU</v>
          </cell>
          <cell r="E1987">
            <v>40</v>
          </cell>
          <cell r="F1987" t="str">
            <v>1003</v>
          </cell>
          <cell r="G1987" t="str">
            <v>Sibley General</v>
          </cell>
          <cell r="H1987" t="str">
            <v>USU</v>
          </cell>
          <cell r="I1987" t="str">
            <v>PS</v>
          </cell>
          <cell r="J1987" t="str">
            <v>MPMOE</v>
          </cell>
          <cell r="K1987" t="str">
            <v>1095</v>
          </cell>
          <cell r="L1987" t="str">
            <v>MO-Sibley</v>
          </cell>
          <cell r="M1987" t="str">
            <v>MO</v>
          </cell>
          <cell r="N1987" t="str">
            <v>U325</v>
          </cell>
          <cell r="O1987" t="str">
            <v>Journeyman Maint RG Sibley</v>
          </cell>
          <cell r="P1987" t="str">
            <v>24</v>
          </cell>
          <cell r="Q1987" t="str">
            <v>Nonexempt</v>
          </cell>
          <cell r="R1987" t="str">
            <v>2000-02-07</v>
          </cell>
          <cell r="S1987" t="str">
            <v/>
          </cell>
          <cell r="T1987" t="str">
            <v>2000-02-07</v>
          </cell>
        </row>
        <row r="1988">
          <cell r="A1988" t="str">
            <v>Ramirez,Julie A</v>
          </cell>
          <cell r="B1988" t="str">
            <v>010607</v>
          </cell>
          <cell r="C1988" t="str">
            <v>Full-Time</v>
          </cell>
          <cell r="D1988" t="str">
            <v>UCU</v>
          </cell>
          <cell r="E1988">
            <v>40</v>
          </cell>
          <cell r="F1988" t="str">
            <v>6183</v>
          </cell>
          <cell r="G1988" t="str">
            <v>Headquarters - KS/CO Gas</v>
          </cell>
          <cell r="H1988" t="str">
            <v>USU</v>
          </cell>
          <cell r="I1988" t="str">
            <v>DG</v>
          </cell>
          <cell r="J1988" t="str">
            <v>NETCO</v>
          </cell>
          <cell r="K1988" t="str">
            <v>1234</v>
          </cell>
          <cell r="L1988" t="str">
            <v>KS-Lawrence-E 9th</v>
          </cell>
          <cell r="M1988" t="str">
            <v>KS</v>
          </cell>
          <cell r="N1988" t="str">
            <v>1003</v>
          </cell>
          <cell r="O1988" t="str">
            <v>Sr Admin Assist</v>
          </cell>
          <cell r="P1988" t="str">
            <v>00</v>
          </cell>
          <cell r="Q1988" t="str">
            <v>Nonexempt</v>
          </cell>
          <cell r="R1988" t="str">
            <v>2004-11-01</v>
          </cell>
          <cell r="S1988" t="str">
            <v/>
          </cell>
          <cell r="T1988" t="str">
            <v>2004-11-01</v>
          </cell>
        </row>
        <row r="1989">
          <cell r="A1989" t="str">
            <v>Ramnes,James D</v>
          </cell>
          <cell r="B1989" t="str">
            <v>000048</v>
          </cell>
          <cell r="C1989" t="str">
            <v>Full-Time</v>
          </cell>
          <cell r="D1989" t="str">
            <v>UCU</v>
          </cell>
          <cell r="E1989">
            <v>40</v>
          </cell>
          <cell r="F1989" t="str">
            <v>5824</v>
          </cell>
          <cell r="G1989" t="str">
            <v>Thief River Falls</v>
          </cell>
          <cell r="H1989" t="str">
            <v>USU</v>
          </cell>
          <cell r="I1989" t="str">
            <v>CS</v>
          </cell>
          <cell r="J1989" t="str">
            <v>NMMNG</v>
          </cell>
          <cell r="K1989" t="str">
            <v>1072</v>
          </cell>
          <cell r="L1989" t="str">
            <v>MN-Wadena</v>
          </cell>
          <cell r="M1989" t="str">
            <v>MN</v>
          </cell>
          <cell r="N1989" t="str">
            <v>3087</v>
          </cell>
          <cell r="O1989" t="str">
            <v>Operations Supv Field</v>
          </cell>
          <cell r="P1989" t="str">
            <v>00</v>
          </cell>
          <cell r="Q1989" t="str">
            <v>Exempt</v>
          </cell>
          <cell r="R1989" t="str">
            <v>1992-10-20</v>
          </cell>
          <cell r="S1989" t="str">
            <v/>
          </cell>
          <cell r="T1989" t="str">
            <v>1992-10-20</v>
          </cell>
        </row>
        <row r="1990">
          <cell r="A1990" t="str">
            <v>Ramsey,Donald H</v>
          </cell>
          <cell r="B1990" t="str">
            <v>007921</v>
          </cell>
          <cell r="C1990" t="str">
            <v>Full-Time</v>
          </cell>
          <cell r="D1990" t="str">
            <v>UCU</v>
          </cell>
          <cell r="E1990">
            <v>40</v>
          </cell>
          <cell r="F1990" t="str">
            <v>1060</v>
          </cell>
          <cell r="G1990" t="str">
            <v>Lake Road Common</v>
          </cell>
          <cell r="H1990" t="str">
            <v>USU</v>
          </cell>
          <cell r="I1990" t="str">
            <v>PS</v>
          </cell>
          <cell r="J1990" t="str">
            <v>SJMOE</v>
          </cell>
          <cell r="K1990" t="str">
            <v>1279</v>
          </cell>
          <cell r="L1990" t="str">
            <v>MO-St Joseph - Lake Road</v>
          </cell>
          <cell r="M1990" t="str">
            <v>MO</v>
          </cell>
          <cell r="N1990" t="str">
            <v>S5905</v>
          </cell>
          <cell r="O1990" t="str">
            <v>Storekeeper</v>
          </cell>
          <cell r="P1990" t="str">
            <v>13</v>
          </cell>
          <cell r="Q1990" t="str">
            <v>Nonexempt</v>
          </cell>
          <cell r="R1990" t="str">
            <v>1973-10-15</v>
          </cell>
          <cell r="S1990" t="str">
            <v/>
          </cell>
          <cell r="T1990" t="str">
            <v>1973-10-15</v>
          </cell>
        </row>
        <row r="1991">
          <cell r="A1991" t="str">
            <v>Randeris,Jason A</v>
          </cell>
          <cell r="B1991" t="str">
            <v>010737</v>
          </cell>
          <cell r="C1991" t="str">
            <v>Full-Time</v>
          </cell>
          <cell r="D1991" t="str">
            <v>UCU</v>
          </cell>
          <cell r="E1991">
            <v>40</v>
          </cell>
          <cell r="F1991" t="str">
            <v>5727</v>
          </cell>
          <cell r="G1991" t="str">
            <v>Iowa Denison</v>
          </cell>
          <cell r="H1991" t="str">
            <v>USU</v>
          </cell>
          <cell r="I1991" t="str">
            <v>CS</v>
          </cell>
          <cell r="J1991" t="str">
            <v>PNIAG</v>
          </cell>
          <cell r="K1991" t="str">
            <v>1018</v>
          </cell>
          <cell r="L1991" t="str">
            <v>IA-Denison</v>
          </cell>
          <cell r="M1991" t="str">
            <v>IA</v>
          </cell>
          <cell r="N1991" t="str">
            <v>3107</v>
          </cell>
          <cell r="O1991" t="str">
            <v>Operations Technician (UN28)</v>
          </cell>
          <cell r="P1991" t="str">
            <v>28</v>
          </cell>
          <cell r="Q1991" t="str">
            <v>Nonexempt</v>
          </cell>
          <cell r="R1991" t="str">
            <v>2005-04-04</v>
          </cell>
          <cell r="S1991" t="str">
            <v/>
          </cell>
          <cell r="T1991" t="str">
            <v>2005-04-04</v>
          </cell>
        </row>
        <row r="1992">
          <cell r="A1992" t="str">
            <v>Randol,Scott A</v>
          </cell>
          <cell r="B1992" t="str">
            <v>001105</v>
          </cell>
          <cell r="C1992" t="str">
            <v>Full-Time</v>
          </cell>
          <cell r="D1992" t="str">
            <v>UCU</v>
          </cell>
          <cell r="E1992">
            <v>40</v>
          </cell>
          <cell r="F1992" t="str">
            <v>5333</v>
          </cell>
          <cell r="G1992" t="str">
            <v>Lee's Summit 1 Elec Netwrk Ops</v>
          </cell>
          <cell r="H1992" t="str">
            <v>USU</v>
          </cell>
          <cell r="I1992" t="str">
            <v>OP</v>
          </cell>
          <cell r="J1992" t="str">
            <v>MPMOE</v>
          </cell>
          <cell r="K1992" t="str">
            <v>1085</v>
          </cell>
          <cell r="L1992" t="str">
            <v>MO-Lee's Summit-SE Hamblen Rd</v>
          </cell>
          <cell r="M1992" t="str">
            <v>MO</v>
          </cell>
          <cell r="N1992" t="str">
            <v>U208</v>
          </cell>
          <cell r="O1992" t="str">
            <v>Journeyman Lineman</v>
          </cell>
          <cell r="P1992" t="str">
            <v>24</v>
          </cell>
          <cell r="Q1992" t="str">
            <v>Nonexempt</v>
          </cell>
          <cell r="R1992" t="str">
            <v>1979-06-19</v>
          </cell>
          <cell r="S1992" t="str">
            <v/>
          </cell>
          <cell r="T1992" t="str">
            <v>1979-06-19</v>
          </cell>
        </row>
        <row r="1993">
          <cell r="A1993" t="str">
            <v>Rasmussen,Jason P</v>
          </cell>
          <cell r="B1993" t="str">
            <v>010979</v>
          </cell>
          <cell r="C1993" t="str">
            <v>Full-Time</v>
          </cell>
          <cell r="D1993" t="str">
            <v>UCU</v>
          </cell>
          <cell r="E1993">
            <v>40</v>
          </cell>
          <cell r="F1993" t="str">
            <v>5832</v>
          </cell>
          <cell r="G1993" t="str">
            <v>Rochester</v>
          </cell>
          <cell r="H1993" t="str">
            <v>USU</v>
          </cell>
          <cell r="I1993" t="str">
            <v>CS</v>
          </cell>
          <cell r="J1993" t="str">
            <v>PNMNG</v>
          </cell>
          <cell r="K1993" t="str">
            <v>1068</v>
          </cell>
          <cell r="L1993" t="str">
            <v>MN-Rochester</v>
          </cell>
          <cell r="M1993" t="str">
            <v>MN</v>
          </cell>
          <cell r="N1993" t="str">
            <v>1531</v>
          </cell>
          <cell r="O1993" t="str">
            <v>Meter Reader</v>
          </cell>
          <cell r="P1993" t="str">
            <v>00</v>
          </cell>
          <cell r="Q1993" t="str">
            <v>Nonexempt</v>
          </cell>
          <cell r="R1993" t="str">
            <v>2006-02-06</v>
          </cell>
          <cell r="S1993" t="str">
            <v/>
          </cell>
          <cell r="T1993" t="str">
            <v>2006-02-06</v>
          </cell>
        </row>
        <row r="1994">
          <cell r="A1994" t="str">
            <v>Ratliff,Royce E</v>
          </cell>
          <cell r="B1994" t="str">
            <v>000500</v>
          </cell>
          <cell r="C1994" t="str">
            <v>Full-Time</v>
          </cell>
          <cell r="D1994" t="str">
            <v>UCU</v>
          </cell>
          <cell r="E1994">
            <v>40</v>
          </cell>
          <cell r="F1994" t="str">
            <v>5310</v>
          </cell>
          <cell r="G1994" t="str">
            <v>Northern KS Elec Network Ops</v>
          </cell>
          <cell r="H1994" t="str">
            <v>USU</v>
          </cell>
          <cell r="I1994" t="str">
            <v>OP</v>
          </cell>
          <cell r="J1994" t="str">
            <v>WPKSE</v>
          </cell>
          <cell r="K1994" t="str">
            <v>1045</v>
          </cell>
          <cell r="L1994" t="str">
            <v>KS-Phillipsburg</v>
          </cell>
          <cell r="M1994" t="str">
            <v>KS</v>
          </cell>
          <cell r="N1994" t="str">
            <v>1703</v>
          </cell>
          <cell r="O1994" t="str">
            <v>Line Foreman (UN22)</v>
          </cell>
          <cell r="P1994" t="str">
            <v>22</v>
          </cell>
          <cell r="Q1994" t="str">
            <v>Nonexempt</v>
          </cell>
          <cell r="R1994" t="str">
            <v>1978-10-02</v>
          </cell>
          <cell r="S1994" t="str">
            <v/>
          </cell>
          <cell r="T1994" t="str">
            <v>1978-10-02</v>
          </cell>
        </row>
        <row r="1995">
          <cell r="A1995" t="str">
            <v>Rattei,Dennis L</v>
          </cell>
          <cell r="B1995" t="str">
            <v>005708</v>
          </cell>
          <cell r="C1995" t="str">
            <v>Full-Time</v>
          </cell>
          <cell r="D1995" t="str">
            <v>UCU</v>
          </cell>
          <cell r="E1995">
            <v>40</v>
          </cell>
          <cell r="F1995" t="str">
            <v>5822</v>
          </cell>
          <cell r="G1995" t="str">
            <v>Bemidji</v>
          </cell>
          <cell r="H1995" t="str">
            <v>USU</v>
          </cell>
          <cell r="I1995" t="str">
            <v>CS</v>
          </cell>
          <cell r="J1995" t="str">
            <v>PNMNG</v>
          </cell>
          <cell r="K1995" t="str">
            <v>1054</v>
          </cell>
          <cell r="L1995" t="str">
            <v>MN-Bemidji</v>
          </cell>
          <cell r="M1995" t="str">
            <v>MN</v>
          </cell>
          <cell r="N1995" t="str">
            <v>1138</v>
          </cell>
          <cell r="O1995" t="str">
            <v>Appliance Repair Technician</v>
          </cell>
          <cell r="P1995" t="str">
            <v>00</v>
          </cell>
          <cell r="Q1995" t="str">
            <v>Nonexempt</v>
          </cell>
          <cell r="R1995" t="str">
            <v>1999-12-13</v>
          </cell>
          <cell r="S1995" t="str">
            <v/>
          </cell>
          <cell r="T1995" t="str">
            <v>1999-12-13</v>
          </cell>
        </row>
        <row r="1996">
          <cell r="A1996" t="str">
            <v>Ratts,Gary A</v>
          </cell>
          <cell r="B1996" t="str">
            <v>003037</v>
          </cell>
          <cell r="C1996" t="str">
            <v>Full-Time</v>
          </cell>
          <cell r="D1996" t="str">
            <v>UCU</v>
          </cell>
          <cell r="E1996">
            <v>40</v>
          </cell>
          <cell r="F1996" t="str">
            <v>6187</v>
          </cell>
          <cell r="G1996" t="str">
            <v>Distribution Operations - KSE</v>
          </cell>
          <cell r="H1996" t="str">
            <v>USU</v>
          </cell>
          <cell r="I1996" t="str">
            <v>OP</v>
          </cell>
          <cell r="J1996" t="str">
            <v>WPKSE</v>
          </cell>
          <cell r="K1996" t="str">
            <v>1231</v>
          </cell>
          <cell r="L1996" t="str">
            <v>KS-Great Bend-Broadway</v>
          </cell>
          <cell r="M1996" t="str">
            <v>KS</v>
          </cell>
          <cell r="N1996" t="str">
            <v>3041</v>
          </cell>
          <cell r="O1996" t="str">
            <v>Dir Business Operations</v>
          </cell>
          <cell r="P1996" t="str">
            <v>00</v>
          </cell>
          <cell r="Q1996" t="str">
            <v>Exempt</v>
          </cell>
          <cell r="R1996" t="str">
            <v>1980-11-16</v>
          </cell>
          <cell r="S1996" t="str">
            <v>1987-08-24</v>
          </cell>
          <cell r="T1996" t="str">
            <v>1981-08-24</v>
          </cell>
        </row>
        <row r="1997">
          <cell r="A1997" t="str">
            <v>Ray,Michael J</v>
          </cell>
          <cell r="B1997" t="str">
            <v>010530</v>
          </cell>
          <cell r="C1997" t="str">
            <v>Full-Time</v>
          </cell>
          <cell r="D1997" t="str">
            <v>UCU</v>
          </cell>
          <cell r="E1997">
            <v>40</v>
          </cell>
          <cell r="F1997" t="str">
            <v>5731</v>
          </cell>
          <cell r="G1997" t="str">
            <v>Iowa Council Bluffs Cust Serv</v>
          </cell>
          <cell r="H1997" t="str">
            <v>USU</v>
          </cell>
          <cell r="I1997" t="str">
            <v>CS</v>
          </cell>
          <cell r="J1997" t="str">
            <v>PNIAG</v>
          </cell>
          <cell r="K1997" t="str">
            <v>1015</v>
          </cell>
          <cell r="L1997" t="str">
            <v>IA-Council Bluffs-W Broadway</v>
          </cell>
          <cell r="M1997" t="str">
            <v>IA</v>
          </cell>
          <cell r="N1997" t="str">
            <v>3171</v>
          </cell>
          <cell r="O1997" t="str">
            <v>Service Technician (UN28)</v>
          </cell>
          <cell r="P1997" t="str">
            <v>28</v>
          </cell>
          <cell r="Q1997" t="str">
            <v>Nonexempt</v>
          </cell>
          <cell r="R1997" t="str">
            <v>2004-08-18</v>
          </cell>
          <cell r="S1997" t="str">
            <v/>
          </cell>
          <cell r="T1997" t="str">
            <v>2004-08-18</v>
          </cell>
        </row>
        <row r="1998">
          <cell r="A1998" t="str">
            <v>Ray,Nickolaus W</v>
          </cell>
          <cell r="B1998" t="str">
            <v>010786</v>
          </cell>
          <cell r="C1998" t="str">
            <v>Full-Time</v>
          </cell>
          <cell r="D1998" t="str">
            <v>UCU</v>
          </cell>
          <cell r="E1998">
            <v>40</v>
          </cell>
          <cell r="F1998" t="str">
            <v>1003</v>
          </cell>
          <cell r="G1998" t="str">
            <v>Sibley General</v>
          </cell>
          <cell r="H1998" t="str">
            <v>USU</v>
          </cell>
          <cell r="I1998" t="str">
            <v>PS</v>
          </cell>
          <cell r="J1998" t="str">
            <v>MPMOE</v>
          </cell>
          <cell r="K1998" t="str">
            <v>1095</v>
          </cell>
          <cell r="L1998" t="str">
            <v>MO-Sibley</v>
          </cell>
          <cell r="M1998" t="str">
            <v>MO</v>
          </cell>
          <cell r="N1998" t="str">
            <v>1541G</v>
          </cell>
          <cell r="O1998" t="str">
            <v>Engineer I Generation</v>
          </cell>
          <cell r="P1998" t="str">
            <v>00</v>
          </cell>
          <cell r="Q1998" t="str">
            <v>Exempt</v>
          </cell>
          <cell r="R1998" t="str">
            <v>2005-05-31</v>
          </cell>
          <cell r="S1998" t="str">
            <v/>
          </cell>
          <cell r="T1998" t="str">
            <v>2005-05-31</v>
          </cell>
        </row>
        <row r="1999">
          <cell r="A1999" t="str">
            <v>Ray,Richard F</v>
          </cell>
          <cell r="B1999" t="str">
            <v>007922</v>
          </cell>
          <cell r="C1999" t="str">
            <v>Full-Time</v>
          </cell>
          <cell r="D1999" t="str">
            <v>UCU</v>
          </cell>
          <cell r="E1999">
            <v>40</v>
          </cell>
          <cell r="F1999" t="str">
            <v>5355</v>
          </cell>
          <cell r="G1999" t="str">
            <v>St Joseph 2 Elec Network Ops</v>
          </cell>
          <cell r="H1999" t="str">
            <v>USU</v>
          </cell>
          <cell r="I1999" t="str">
            <v>OP</v>
          </cell>
          <cell r="J1999" t="str">
            <v>SJMOE</v>
          </cell>
          <cell r="K1999" t="str">
            <v>1278</v>
          </cell>
          <cell r="L1999" t="str">
            <v>MO-St Joseph - Atchison</v>
          </cell>
          <cell r="M1999" t="str">
            <v>MO</v>
          </cell>
          <cell r="N1999" t="str">
            <v>S1008</v>
          </cell>
          <cell r="O1999" t="str">
            <v>Lineman Journeyman Class "A"</v>
          </cell>
          <cell r="P1999" t="str">
            <v>13</v>
          </cell>
          <cell r="Q1999" t="str">
            <v>Nonexempt</v>
          </cell>
          <cell r="R1999" t="str">
            <v>1973-09-24</v>
          </cell>
          <cell r="S1999" t="str">
            <v/>
          </cell>
          <cell r="T1999" t="str">
            <v>1973-09-24</v>
          </cell>
        </row>
        <row r="2000">
          <cell r="A2000" t="str">
            <v>Rayburn,Tim A</v>
          </cell>
          <cell r="B2000" t="str">
            <v>005835</v>
          </cell>
          <cell r="C2000" t="str">
            <v>Full-Time</v>
          </cell>
          <cell r="D2000" t="str">
            <v>UCU</v>
          </cell>
          <cell r="E2000">
            <v>40</v>
          </cell>
          <cell r="F2000" t="str">
            <v>5772</v>
          </cell>
          <cell r="G2000" t="str">
            <v>NE South Region</v>
          </cell>
          <cell r="H2000" t="str">
            <v>USU</v>
          </cell>
          <cell r="I2000" t="str">
            <v>CS</v>
          </cell>
          <cell r="J2000" t="str">
            <v>PNNEG</v>
          </cell>
          <cell r="K2000" t="str">
            <v>1102</v>
          </cell>
          <cell r="L2000" t="str">
            <v>NE-Beatrice</v>
          </cell>
          <cell r="M2000" t="str">
            <v>NE</v>
          </cell>
          <cell r="N2000" t="str">
            <v>1602</v>
          </cell>
          <cell r="O2000" t="str">
            <v>Spec Service Tech (UN25)</v>
          </cell>
          <cell r="P2000" t="str">
            <v>25</v>
          </cell>
          <cell r="Q2000" t="str">
            <v>Nonexempt</v>
          </cell>
          <cell r="R2000" t="str">
            <v>2000-03-13</v>
          </cell>
          <cell r="S2000" t="str">
            <v/>
          </cell>
          <cell r="T2000" t="str">
            <v>2000-03-13</v>
          </cell>
        </row>
        <row r="2001">
          <cell r="A2001" t="str">
            <v>Raye,Michele L</v>
          </cell>
          <cell r="B2001" t="str">
            <v>007759</v>
          </cell>
          <cell r="C2001" t="str">
            <v>Full-Time</v>
          </cell>
          <cell r="D2001" t="str">
            <v>UCU</v>
          </cell>
          <cell r="E2001">
            <v>40</v>
          </cell>
          <cell r="F2001" t="str">
            <v>4186</v>
          </cell>
          <cell r="G2001" t="str">
            <v>Risk Assessment &amp; Audit Srvs</v>
          </cell>
          <cell r="H2001" t="str">
            <v>ESF</v>
          </cell>
          <cell r="I2001" t="str">
            <v>CP</v>
          </cell>
          <cell r="J2001" t="str">
            <v>AQLCP</v>
          </cell>
          <cell r="K2001" t="str">
            <v>1082</v>
          </cell>
          <cell r="L2001" t="str">
            <v>MO-Kansas City-W Ninth</v>
          </cell>
          <cell r="M2001" t="str">
            <v>MO</v>
          </cell>
          <cell r="N2001" t="str">
            <v>3053</v>
          </cell>
          <cell r="O2001" t="str">
            <v>Staff Auditor</v>
          </cell>
          <cell r="P2001" t="str">
            <v>00</v>
          </cell>
          <cell r="Q2001" t="str">
            <v>Nonexempt</v>
          </cell>
          <cell r="R2001" t="str">
            <v>2000-11-06</v>
          </cell>
          <cell r="S2001" t="str">
            <v/>
          </cell>
          <cell r="T2001" t="str">
            <v>2000-11-06</v>
          </cell>
        </row>
        <row r="2002">
          <cell r="A2002" t="str">
            <v>Raymond,Susan K</v>
          </cell>
          <cell r="B2002" t="str">
            <v>005498</v>
          </cell>
          <cell r="C2002" t="str">
            <v>Full-Time</v>
          </cell>
          <cell r="D2002" t="str">
            <v>UCU</v>
          </cell>
          <cell r="E2002">
            <v>40</v>
          </cell>
          <cell r="F2002" t="str">
            <v>5726</v>
          </cell>
          <cell r="G2002" t="str">
            <v>Customer Account Correspondenc</v>
          </cell>
          <cell r="H2002" t="str">
            <v>USU</v>
          </cell>
          <cell r="I2002" t="str">
            <v>CI</v>
          </cell>
          <cell r="J2002" t="str">
            <v>NETCO</v>
          </cell>
          <cell r="K2002" t="str">
            <v>1000</v>
          </cell>
          <cell r="L2002" t="str">
            <v>MO-Raytown</v>
          </cell>
          <cell r="M2002" t="str">
            <v>MO</v>
          </cell>
          <cell r="N2002" t="str">
            <v>1067</v>
          </cell>
          <cell r="O2002" t="str">
            <v>Assoc Cust Svc Acct Svcs I</v>
          </cell>
          <cell r="P2002" t="str">
            <v>00</v>
          </cell>
          <cell r="Q2002" t="str">
            <v>Nonexempt</v>
          </cell>
          <cell r="R2002" t="str">
            <v>1999-10-04</v>
          </cell>
          <cell r="S2002" t="str">
            <v/>
          </cell>
          <cell r="T2002" t="str">
            <v>1999-10-04</v>
          </cell>
        </row>
        <row r="2003">
          <cell r="A2003" t="str">
            <v>Rebel,Terry L</v>
          </cell>
          <cell r="B2003" t="str">
            <v>000502</v>
          </cell>
          <cell r="C2003" t="str">
            <v>Full-Time</v>
          </cell>
          <cell r="D2003" t="str">
            <v>UCU</v>
          </cell>
          <cell r="E2003">
            <v>40</v>
          </cell>
          <cell r="F2003" t="str">
            <v>5312</v>
          </cell>
          <cell r="G2003" t="str">
            <v>Central KS Elec Network Ops</v>
          </cell>
          <cell r="H2003" t="str">
            <v>USU</v>
          </cell>
          <cell r="I2003" t="str">
            <v>OP</v>
          </cell>
          <cell r="J2003" t="str">
            <v>WPKSE</v>
          </cell>
          <cell r="K2003" t="str">
            <v>1033</v>
          </cell>
          <cell r="L2003" t="str">
            <v>KS-Great Bend-Second Ave</v>
          </cell>
          <cell r="M2003" t="str">
            <v>KS</v>
          </cell>
          <cell r="N2003" t="str">
            <v>1704</v>
          </cell>
          <cell r="O2003" t="str">
            <v>Journeyman Lineman (UN22)</v>
          </cell>
          <cell r="P2003" t="str">
            <v>22</v>
          </cell>
          <cell r="Q2003" t="str">
            <v>Nonexempt</v>
          </cell>
          <cell r="R2003" t="str">
            <v>1981-06-29</v>
          </cell>
          <cell r="S2003" t="str">
            <v/>
          </cell>
          <cell r="T2003" t="str">
            <v>1981-06-29</v>
          </cell>
        </row>
        <row r="2004">
          <cell r="A2004" t="str">
            <v>Recall,Leslie A</v>
          </cell>
          <cell r="B2004" t="str">
            <v>010250</v>
          </cell>
          <cell r="C2004" t="str">
            <v>Full-Time</v>
          </cell>
          <cell r="D2004" t="str">
            <v>UCU</v>
          </cell>
          <cell r="E2004">
            <v>40</v>
          </cell>
          <cell r="F2004" t="str">
            <v>5716</v>
          </cell>
          <cell r="G2004" t="str">
            <v>Field Resources Center-Raytown</v>
          </cell>
          <cell r="H2004" t="str">
            <v>USU</v>
          </cell>
          <cell r="I2004" t="str">
            <v>FR</v>
          </cell>
          <cell r="J2004" t="str">
            <v>NETCO</v>
          </cell>
          <cell r="K2004" t="str">
            <v>1000</v>
          </cell>
          <cell r="L2004" t="str">
            <v>MO-Raytown</v>
          </cell>
          <cell r="M2004" t="str">
            <v>MO</v>
          </cell>
          <cell r="N2004" t="str">
            <v>2955</v>
          </cell>
          <cell r="O2004" t="str">
            <v>Field Resource Associate</v>
          </cell>
          <cell r="P2004" t="str">
            <v>00</v>
          </cell>
          <cell r="Q2004" t="str">
            <v>Nonexempt</v>
          </cell>
          <cell r="R2004" t="str">
            <v>2003-11-03</v>
          </cell>
          <cell r="S2004" t="str">
            <v/>
          </cell>
          <cell r="T2004" t="str">
            <v>2003-11-03</v>
          </cell>
        </row>
        <row r="2005">
          <cell r="A2005" t="str">
            <v>Reed,Cynthia A</v>
          </cell>
          <cell r="B2005" t="str">
            <v>003165</v>
          </cell>
          <cell r="C2005" t="str">
            <v>Full-Time</v>
          </cell>
          <cell r="D2005" t="str">
            <v>UCU</v>
          </cell>
          <cell r="E2005">
            <v>40</v>
          </cell>
          <cell r="F2005" t="str">
            <v>6311</v>
          </cell>
          <cell r="G2005" t="str">
            <v>Financial Mgmt-AQN State Supp</v>
          </cell>
          <cell r="H2005" t="str">
            <v>USU</v>
          </cell>
          <cell r="I2005" t="str">
            <v>AT</v>
          </cell>
          <cell r="J2005" t="str">
            <v>NETCO</v>
          </cell>
          <cell r="K2005" t="str">
            <v>1000</v>
          </cell>
          <cell r="L2005" t="str">
            <v>MO-Raytown</v>
          </cell>
          <cell r="M2005" t="str">
            <v>MO</v>
          </cell>
          <cell r="N2005" t="str">
            <v>1030</v>
          </cell>
          <cell r="O2005" t="str">
            <v>Mgr Financial Management</v>
          </cell>
          <cell r="P2005" t="str">
            <v>00</v>
          </cell>
          <cell r="Q2005" t="str">
            <v>Exempt</v>
          </cell>
          <cell r="R2005" t="str">
            <v>1998-04-20</v>
          </cell>
          <cell r="S2005" t="str">
            <v/>
          </cell>
          <cell r="T2005" t="str">
            <v>1998-04-20</v>
          </cell>
        </row>
        <row r="2006">
          <cell r="A2006" t="str">
            <v>Reed,Denzil W</v>
          </cell>
          <cell r="B2006" t="str">
            <v>000603</v>
          </cell>
          <cell r="C2006" t="str">
            <v>Full-Time</v>
          </cell>
          <cell r="D2006" t="str">
            <v>UCU</v>
          </cell>
          <cell r="E2006">
            <v>40</v>
          </cell>
          <cell r="F2006" t="str">
            <v>5552</v>
          </cell>
          <cell r="G2006" t="str">
            <v>Materials Mgmt-KS WPD</v>
          </cell>
          <cell r="H2006" t="str">
            <v>USU</v>
          </cell>
          <cell r="I2006" t="str">
            <v>MM</v>
          </cell>
          <cell r="J2006" t="str">
            <v>WPKSE</v>
          </cell>
          <cell r="K2006" t="str">
            <v>1037</v>
          </cell>
          <cell r="L2006" t="str">
            <v>KS-Harper</v>
          </cell>
          <cell r="M2006" t="str">
            <v>KS</v>
          </cell>
          <cell r="N2006" t="str">
            <v>1712</v>
          </cell>
          <cell r="O2006" t="str">
            <v>Division Storekeeper (UN22)</v>
          </cell>
          <cell r="P2006" t="str">
            <v>22</v>
          </cell>
          <cell r="Q2006" t="str">
            <v>Nonexempt</v>
          </cell>
          <cell r="R2006" t="str">
            <v>1986-03-31</v>
          </cell>
          <cell r="S2006" t="str">
            <v/>
          </cell>
          <cell r="T2006" t="str">
            <v>1986-03-31</v>
          </cell>
        </row>
        <row r="2007">
          <cell r="A2007" t="str">
            <v>Reed,Edwin E</v>
          </cell>
          <cell r="B2007" t="str">
            <v>008049</v>
          </cell>
          <cell r="C2007" t="str">
            <v>Full-Time</v>
          </cell>
          <cell r="D2007" t="str">
            <v>UCU</v>
          </cell>
          <cell r="E2007">
            <v>40</v>
          </cell>
          <cell r="F2007" t="str">
            <v>5359</v>
          </cell>
          <cell r="G2007" t="str">
            <v>St. Joseph3 Elec Network Ops</v>
          </cell>
          <cell r="H2007" t="str">
            <v>USU</v>
          </cell>
          <cell r="I2007" t="str">
            <v>OP</v>
          </cell>
          <cell r="J2007" t="str">
            <v>SJMOE</v>
          </cell>
          <cell r="K2007" t="str">
            <v>1278</v>
          </cell>
          <cell r="L2007" t="str">
            <v>MO-St Joseph - Atchison</v>
          </cell>
          <cell r="M2007" t="str">
            <v>MO</v>
          </cell>
          <cell r="N2007" t="str">
            <v>2502</v>
          </cell>
          <cell r="O2007" t="str">
            <v>Engineer II</v>
          </cell>
          <cell r="P2007" t="str">
            <v>00</v>
          </cell>
          <cell r="Q2007" t="str">
            <v>Exempt</v>
          </cell>
          <cell r="R2007" t="str">
            <v>1987-11-02</v>
          </cell>
          <cell r="S2007" t="str">
            <v/>
          </cell>
          <cell r="T2007" t="str">
            <v>1987-11-02</v>
          </cell>
        </row>
        <row r="2008">
          <cell r="A2008" t="str">
            <v>Reed,James H</v>
          </cell>
          <cell r="B2008" t="str">
            <v>001091</v>
          </cell>
          <cell r="C2008" t="str">
            <v>Full-Time</v>
          </cell>
          <cell r="D2008" t="str">
            <v>UCU</v>
          </cell>
          <cell r="E2008">
            <v>40</v>
          </cell>
          <cell r="F2008" t="str">
            <v>5334</v>
          </cell>
          <cell r="G2008" t="str">
            <v>Lee's Summit 2 Elec Netwrk Ops</v>
          </cell>
          <cell r="H2008" t="str">
            <v>USU</v>
          </cell>
          <cell r="I2008" t="str">
            <v>OP</v>
          </cell>
          <cell r="J2008" t="str">
            <v>MPMOE</v>
          </cell>
          <cell r="K2008" t="str">
            <v>1085</v>
          </cell>
          <cell r="L2008" t="str">
            <v>MO-Lee's Summit-SE Hamblen Rd</v>
          </cell>
          <cell r="M2008" t="str">
            <v>MO</v>
          </cell>
          <cell r="N2008" t="str">
            <v>U209</v>
          </cell>
          <cell r="O2008" t="str">
            <v>Journeyman Lineman Swing</v>
          </cell>
          <cell r="P2008" t="str">
            <v>24</v>
          </cell>
          <cell r="Q2008" t="str">
            <v>Nonexempt</v>
          </cell>
          <cell r="R2008" t="str">
            <v>1968-09-16</v>
          </cell>
          <cell r="S2008" t="str">
            <v/>
          </cell>
          <cell r="T2008" t="str">
            <v>1968-09-16</v>
          </cell>
        </row>
        <row r="2009">
          <cell r="A2009" t="str">
            <v>Reed,Mark W</v>
          </cell>
          <cell r="B2009" t="str">
            <v>002405</v>
          </cell>
          <cell r="C2009" t="str">
            <v>Full-Time</v>
          </cell>
          <cell r="D2009" t="str">
            <v>UCU</v>
          </cell>
          <cell r="E2009">
            <v>40</v>
          </cell>
          <cell r="F2009" t="str">
            <v>6371</v>
          </cell>
          <cell r="G2009" t="str">
            <v>Regulatory Services Electric</v>
          </cell>
          <cell r="H2009" t="str">
            <v>USU</v>
          </cell>
          <cell r="I2009" t="str">
            <v>RE</v>
          </cell>
          <cell r="J2009" t="str">
            <v>NETCO</v>
          </cell>
          <cell r="K2009" t="str">
            <v>1082</v>
          </cell>
          <cell r="L2009" t="str">
            <v>MO-Kansas City-W Ninth</v>
          </cell>
          <cell r="M2009" t="str">
            <v>MO</v>
          </cell>
          <cell r="N2009" t="str">
            <v>1845</v>
          </cell>
          <cell r="O2009" t="str">
            <v>Sr Regulatory Analyst</v>
          </cell>
          <cell r="P2009" t="str">
            <v>00</v>
          </cell>
          <cell r="Q2009" t="str">
            <v>Exempt</v>
          </cell>
          <cell r="R2009" t="str">
            <v>1987-02-17</v>
          </cell>
          <cell r="S2009" t="str">
            <v/>
          </cell>
          <cell r="T2009" t="str">
            <v>1987-02-17</v>
          </cell>
        </row>
        <row r="2010">
          <cell r="A2010" t="str">
            <v>Reese,David L</v>
          </cell>
          <cell r="B2010" t="str">
            <v>000600</v>
          </cell>
          <cell r="C2010" t="str">
            <v>Full-Time</v>
          </cell>
          <cell r="D2010" t="str">
            <v>UCU</v>
          </cell>
          <cell r="E2010">
            <v>40</v>
          </cell>
          <cell r="F2010" t="str">
            <v>5311</v>
          </cell>
          <cell r="G2010" t="str">
            <v>Southern KS Elec Network Ops</v>
          </cell>
          <cell r="H2010" t="str">
            <v>USU</v>
          </cell>
          <cell r="I2010" t="str">
            <v>OP</v>
          </cell>
          <cell r="J2010" t="str">
            <v>WPKSE</v>
          </cell>
          <cell r="K2010" t="str">
            <v>1037</v>
          </cell>
          <cell r="L2010" t="str">
            <v>KS-Harper</v>
          </cell>
          <cell r="M2010" t="str">
            <v>KS</v>
          </cell>
          <cell r="N2010" t="str">
            <v>1704</v>
          </cell>
          <cell r="O2010" t="str">
            <v>Journeyman Lineman (UN22)</v>
          </cell>
          <cell r="P2010" t="str">
            <v>22</v>
          </cell>
          <cell r="Q2010" t="str">
            <v>Nonexempt</v>
          </cell>
          <cell r="R2010" t="str">
            <v>1979-03-05</v>
          </cell>
          <cell r="S2010" t="str">
            <v/>
          </cell>
          <cell r="T2010" t="str">
            <v>1979-03-05</v>
          </cell>
        </row>
        <row r="2011">
          <cell r="A2011" t="str">
            <v>Reese,Joni A</v>
          </cell>
          <cell r="B2011" t="str">
            <v>010931</v>
          </cell>
          <cell r="C2011" t="str">
            <v>Full-Time</v>
          </cell>
          <cell r="D2011" t="str">
            <v>UCU</v>
          </cell>
          <cell r="E2011">
            <v>40</v>
          </cell>
          <cell r="F2011" t="str">
            <v>4023</v>
          </cell>
          <cell r="G2011" t="str">
            <v>Security Services-General</v>
          </cell>
          <cell r="H2011" t="str">
            <v>ESF</v>
          </cell>
          <cell r="I2011" t="str">
            <v>FM</v>
          </cell>
          <cell r="J2011" t="str">
            <v>AQLCP</v>
          </cell>
          <cell r="K2011" t="str">
            <v>1082</v>
          </cell>
          <cell r="L2011" t="str">
            <v>MO-Kansas City-W Ninth</v>
          </cell>
          <cell r="M2011" t="str">
            <v>MO</v>
          </cell>
          <cell r="N2011" t="str">
            <v>3186</v>
          </cell>
          <cell r="O2011" t="str">
            <v>Security Systems Administrator</v>
          </cell>
          <cell r="P2011" t="str">
            <v>00</v>
          </cell>
          <cell r="Q2011" t="str">
            <v>Exempt</v>
          </cell>
          <cell r="R2011" t="str">
            <v>2005-10-29</v>
          </cell>
          <cell r="S2011" t="str">
            <v/>
          </cell>
          <cell r="T2011" t="str">
            <v>2005-10-29</v>
          </cell>
        </row>
        <row r="2012">
          <cell r="A2012" t="str">
            <v>Reetz,David C</v>
          </cell>
          <cell r="B2012" t="str">
            <v>010606</v>
          </cell>
          <cell r="C2012" t="str">
            <v>Full-Time</v>
          </cell>
          <cell r="D2012" t="str">
            <v>UCU</v>
          </cell>
          <cell r="E2012">
            <v>40</v>
          </cell>
          <cell r="F2012" t="str">
            <v>5303</v>
          </cell>
          <cell r="G2012" t="str">
            <v>Pueblo Network Ops</v>
          </cell>
          <cell r="H2012" t="str">
            <v>USU</v>
          </cell>
          <cell r="I2012" t="str">
            <v>OP</v>
          </cell>
          <cell r="J2012" t="str">
            <v>WPCOE</v>
          </cell>
          <cell r="K2012" t="str">
            <v>1011</v>
          </cell>
          <cell r="L2012" t="str">
            <v>CO-Pueblo-S Victoria Ave</v>
          </cell>
          <cell r="M2012" t="str">
            <v>CO</v>
          </cell>
          <cell r="N2012" t="str">
            <v>1672</v>
          </cell>
          <cell r="O2012" t="str">
            <v>Line Serviceman (UN21)</v>
          </cell>
          <cell r="P2012" t="str">
            <v>21</v>
          </cell>
          <cell r="Q2012" t="str">
            <v>Nonexempt</v>
          </cell>
          <cell r="R2012" t="str">
            <v>2004-10-25</v>
          </cell>
          <cell r="S2012" t="str">
            <v>2006-02-20</v>
          </cell>
          <cell r="T2012" t="str">
            <v>2004-10-25</v>
          </cell>
        </row>
        <row r="2013">
          <cell r="A2013" t="str">
            <v>Reetz,Janelle R</v>
          </cell>
          <cell r="B2013" t="str">
            <v>010492</v>
          </cell>
          <cell r="C2013" t="str">
            <v>Full-Time</v>
          </cell>
          <cell r="D2013" t="str">
            <v>UCU</v>
          </cell>
          <cell r="E2013">
            <v>40</v>
          </cell>
          <cell r="F2013" t="str">
            <v>5555</v>
          </cell>
          <cell r="G2013" t="str">
            <v>WPE CO Materials Mgmt</v>
          </cell>
          <cell r="H2013" t="str">
            <v>USU</v>
          </cell>
          <cell r="I2013" t="str">
            <v>MM</v>
          </cell>
          <cell r="J2013" t="str">
            <v>WPCOE</v>
          </cell>
          <cell r="K2013" t="str">
            <v>1009</v>
          </cell>
          <cell r="L2013" t="str">
            <v>CO-Pueblo-Lamkin</v>
          </cell>
          <cell r="M2013" t="str">
            <v>CO</v>
          </cell>
          <cell r="N2013" t="str">
            <v>1679</v>
          </cell>
          <cell r="O2013" t="str">
            <v>Storekeeper (UN21)</v>
          </cell>
          <cell r="P2013" t="str">
            <v>21</v>
          </cell>
          <cell r="Q2013" t="str">
            <v>Nonexempt</v>
          </cell>
          <cell r="R2013" t="str">
            <v>2004-07-12</v>
          </cell>
          <cell r="S2013" t="str">
            <v/>
          </cell>
          <cell r="T2013" t="str">
            <v>2004-07-12</v>
          </cell>
        </row>
        <row r="2014">
          <cell r="A2014" t="str">
            <v>Reeves,Alan G</v>
          </cell>
          <cell r="B2014" t="str">
            <v>000567</v>
          </cell>
          <cell r="C2014" t="str">
            <v>Full-Time</v>
          </cell>
          <cell r="D2014" t="str">
            <v>UCU</v>
          </cell>
          <cell r="E2014">
            <v>40</v>
          </cell>
          <cell r="F2014" t="str">
            <v>1008</v>
          </cell>
          <cell r="G2014" t="str">
            <v>Judson Large-Dodge City</v>
          </cell>
          <cell r="H2014" t="str">
            <v>USU</v>
          </cell>
          <cell r="I2014" t="str">
            <v>PS</v>
          </cell>
          <cell r="J2014" t="str">
            <v>WPKSE</v>
          </cell>
          <cell r="K2014" t="str">
            <v>1155</v>
          </cell>
          <cell r="L2014" t="str">
            <v>KS-Dodge City-Fort Dodge Rd</v>
          </cell>
          <cell r="M2014" t="str">
            <v>KS</v>
          </cell>
          <cell r="N2014" t="str">
            <v>1738</v>
          </cell>
          <cell r="O2014" t="str">
            <v>Operator Technician (UN22)</v>
          </cell>
          <cell r="P2014" t="str">
            <v>22</v>
          </cell>
          <cell r="Q2014" t="str">
            <v>Nonexempt</v>
          </cell>
          <cell r="R2014" t="str">
            <v>1989-06-26</v>
          </cell>
          <cell r="S2014" t="str">
            <v/>
          </cell>
          <cell r="T2014" t="str">
            <v>1989-06-26</v>
          </cell>
        </row>
        <row r="2015">
          <cell r="A2015" t="str">
            <v>Reeves,Sheldon S</v>
          </cell>
          <cell r="B2015" t="str">
            <v>000619</v>
          </cell>
          <cell r="C2015" t="str">
            <v>Full-Time</v>
          </cell>
          <cell r="D2015" t="str">
            <v>UCU</v>
          </cell>
          <cell r="E2015">
            <v>40</v>
          </cell>
          <cell r="F2015" t="str">
            <v>5306</v>
          </cell>
          <cell r="G2015" t="str">
            <v>Canon City Elec Network Ops</v>
          </cell>
          <cell r="H2015" t="str">
            <v>USU</v>
          </cell>
          <cell r="I2015" t="str">
            <v>OP</v>
          </cell>
          <cell r="J2015" t="str">
            <v>WPCOE</v>
          </cell>
          <cell r="K2015" t="str">
            <v>1004</v>
          </cell>
          <cell r="L2015" t="str">
            <v>CO-Canon City-Utility Dr</v>
          </cell>
          <cell r="M2015" t="str">
            <v>CO</v>
          </cell>
          <cell r="N2015" t="str">
            <v>1672</v>
          </cell>
          <cell r="O2015" t="str">
            <v>Line Serviceman (UN21)</v>
          </cell>
          <cell r="P2015" t="str">
            <v>21</v>
          </cell>
          <cell r="Q2015" t="str">
            <v>Nonexempt</v>
          </cell>
          <cell r="R2015" t="str">
            <v>1996-09-25</v>
          </cell>
          <cell r="S2015" t="str">
            <v/>
          </cell>
          <cell r="T2015" t="str">
            <v>1996-09-25</v>
          </cell>
        </row>
        <row r="2016">
          <cell r="A2016" t="str">
            <v>Rehm,David M</v>
          </cell>
          <cell r="B2016" t="str">
            <v>007924</v>
          </cell>
          <cell r="C2016" t="str">
            <v>Full-Time</v>
          </cell>
          <cell r="D2016" t="str">
            <v>UCU</v>
          </cell>
          <cell r="E2016">
            <v>40</v>
          </cell>
          <cell r="F2016" t="str">
            <v>1060</v>
          </cell>
          <cell r="G2016" t="str">
            <v>Lake Road Common</v>
          </cell>
          <cell r="H2016" t="str">
            <v>USU</v>
          </cell>
          <cell r="I2016" t="str">
            <v>PS</v>
          </cell>
          <cell r="J2016" t="str">
            <v>SJMOE</v>
          </cell>
          <cell r="K2016" t="str">
            <v>1279</v>
          </cell>
          <cell r="L2016" t="str">
            <v>MO-St Joseph - Lake Road</v>
          </cell>
          <cell r="M2016" t="str">
            <v>MO</v>
          </cell>
          <cell r="N2016" t="str">
            <v>1786</v>
          </cell>
          <cell r="O2016" t="str">
            <v>Operations Supervisor - Plant</v>
          </cell>
          <cell r="P2016" t="str">
            <v>00</v>
          </cell>
          <cell r="Q2016" t="str">
            <v>Exempt</v>
          </cell>
          <cell r="R2016" t="str">
            <v>1991-06-03</v>
          </cell>
          <cell r="S2016" t="str">
            <v/>
          </cell>
          <cell r="T2016" t="str">
            <v>1991-06-03</v>
          </cell>
        </row>
        <row r="2017">
          <cell r="A2017" t="str">
            <v>Reid,Charles D</v>
          </cell>
          <cell r="B2017" t="str">
            <v>001019</v>
          </cell>
          <cell r="C2017" t="str">
            <v>Full-Time</v>
          </cell>
          <cell r="D2017" t="str">
            <v>UCU</v>
          </cell>
          <cell r="E2017">
            <v>40</v>
          </cell>
          <cell r="F2017" t="str">
            <v>5342</v>
          </cell>
          <cell r="G2017" t="str">
            <v>Trenton Elec Network Ops</v>
          </cell>
          <cell r="H2017" t="str">
            <v>USU</v>
          </cell>
          <cell r="I2017" t="str">
            <v>OP</v>
          </cell>
          <cell r="J2017" t="str">
            <v>MPMOE</v>
          </cell>
          <cell r="K2017" t="str">
            <v>1096</v>
          </cell>
          <cell r="L2017" t="str">
            <v>MO-Trenton</v>
          </cell>
          <cell r="M2017" t="str">
            <v>MO</v>
          </cell>
          <cell r="N2017" t="str">
            <v>U201</v>
          </cell>
          <cell r="O2017" t="str">
            <v>Customer Serviceman</v>
          </cell>
          <cell r="P2017" t="str">
            <v>24</v>
          </cell>
          <cell r="Q2017" t="str">
            <v>Nonexempt</v>
          </cell>
          <cell r="R2017" t="str">
            <v>1974-06-24</v>
          </cell>
          <cell r="S2017" t="str">
            <v/>
          </cell>
          <cell r="T2017" t="str">
            <v>1974-06-24</v>
          </cell>
        </row>
        <row r="2018">
          <cell r="A2018" t="str">
            <v>Reighard,Angela L</v>
          </cell>
          <cell r="B2018" t="str">
            <v>010704</v>
          </cell>
          <cell r="C2018" t="str">
            <v>Part-Time</v>
          </cell>
          <cell r="D2018" t="str">
            <v>UCU</v>
          </cell>
          <cell r="E2018">
            <v>25</v>
          </cell>
          <cell r="F2018" t="str">
            <v>5702</v>
          </cell>
          <cell r="G2018" t="str">
            <v>Customer Srv Ctr-Raytown</v>
          </cell>
          <cell r="H2018" t="str">
            <v>USU</v>
          </cell>
          <cell r="I2018" t="str">
            <v>CH</v>
          </cell>
          <cell r="J2018" t="str">
            <v>NETCO</v>
          </cell>
          <cell r="K2018" t="str">
            <v>1000</v>
          </cell>
          <cell r="L2018" t="str">
            <v>MO-Raytown</v>
          </cell>
          <cell r="M2018" t="str">
            <v>MO</v>
          </cell>
          <cell r="N2018" t="str">
            <v>1047</v>
          </cell>
          <cell r="O2018" t="str">
            <v>Customer Service Associate CC</v>
          </cell>
          <cell r="P2018" t="str">
            <v>00</v>
          </cell>
          <cell r="Q2018" t="str">
            <v>Nonexempt</v>
          </cell>
          <cell r="R2018" t="str">
            <v>2005-03-07</v>
          </cell>
          <cell r="S2018" t="str">
            <v/>
          </cell>
          <cell r="T2018" t="str">
            <v>2005-03-07</v>
          </cell>
        </row>
        <row r="2019">
          <cell r="A2019" t="str">
            <v>Reil,James L</v>
          </cell>
          <cell r="B2019" t="str">
            <v>007925</v>
          </cell>
          <cell r="C2019" t="str">
            <v>Full-Time</v>
          </cell>
          <cell r="D2019" t="str">
            <v>UCU</v>
          </cell>
          <cell r="E2019">
            <v>40</v>
          </cell>
          <cell r="F2019" t="str">
            <v>5355</v>
          </cell>
          <cell r="G2019" t="str">
            <v>St Joseph 2 Elec Network Ops</v>
          </cell>
          <cell r="H2019" t="str">
            <v>USU</v>
          </cell>
          <cell r="I2019" t="str">
            <v>OP</v>
          </cell>
          <cell r="J2019" t="str">
            <v>SJMOE</v>
          </cell>
          <cell r="K2019" t="str">
            <v>1278</v>
          </cell>
          <cell r="L2019" t="str">
            <v>MO-St Joseph - Atchison</v>
          </cell>
          <cell r="M2019" t="str">
            <v>MO</v>
          </cell>
          <cell r="N2019" t="str">
            <v>S1003</v>
          </cell>
          <cell r="O2019" t="str">
            <v>Lineman Foreman</v>
          </cell>
          <cell r="P2019" t="str">
            <v>13</v>
          </cell>
          <cell r="Q2019" t="str">
            <v>Nonexempt</v>
          </cell>
          <cell r="R2019" t="str">
            <v>1967-02-13</v>
          </cell>
          <cell r="S2019" t="str">
            <v/>
          </cell>
          <cell r="T2019" t="str">
            <v>1967-02-13</v>
          </cell>
        </row>
        <row r="2020">
          <cell r="A2020" t="str">
            <v>Reineke,Jim L</v>
          </cell>
          <cell r="B2020" t="str">
            <v>000634</v>
          </cell>
          <cell r="C2020" t="str">
            <v>Full-Time</v>
          </cell>
          <cell r="D2020" t="str">
            <v>UCU</v>
          </cell>
          <cell r="E2020">
            <v>40</v>
          </cell>
          <cell r="F2020" t="str">
            <v>5313</v>
          </cell>
          <cell r="G2020" t="str">
            <v>Southwest KS Elec Network Ops</v>
          </cell>
          <cell r="H2020" t="str">
            <v>USU</v>
          </cell>
          <cell r="I2020" t="str">
            <v>OP</v>
          </cell>
          <cell r="J2020" t="str">
            <v>WPKSE</v>
          </cell>
          <cell r="K2020" t="str">
            <v>1306</v>
          </cell>
          <cell r="L2020" t="str">
            <v>KS-Liberal-General Welch</v>
          </cell>
          <cell r="M2020" t="str">
            <v>KS</v>
          </cell>
          <cell r="N2020" t="str">
            <v>1704</v>
          </cell>
          <cell r="O2020" t="str">
            <v>Journeyman Lineman (UN22)</v>
          </cell>
          <cell r="P2020" t="str">
            <v>22</v>
          </cell>
          <cell r="Q2020" t="str">
            <v>Nonexempt</v>
          </cell>
          <cell r="R2020" t="str">
            <v>1964-10-19</v>
          </cell>
          <cell r="S2020" t="str">
            <v/>
          </cell>
          <cell r="T2020" t="str">
            <v>1964-10-19</v>
          </cell>
        </row>
        <row r="2021">
          <cell r="A2021" t="str">
            <v>Reinert,Kirk A</v>
          </cell>
          <cell r="B2021" t="str">
            <v>004968</v>
          </cell>
          <cell r="C2021" t="str">
            <v>Full-Time</v>
          </cell>
          <cell r="D2021" t="str">
            <v>UCU</v>
          </cell>
          <cell r="E2021">
            <v>40</v>
          </cell>
          <cell r="F2021" t="str">
            <v>5312</v>
          </cell>
          <cell r="G2021" t="str">
            <v>Central KS Elec Network Ops</v>
          </cell>
          <cell r="H2021" t="str">
            <v>USU</v>
          </cell>
          <cell r="I2021" t="str">
            <v>OP</v>
          </cell>
          <cell r="J2021" t="str">
            <v>WPKSE</v>
          </cell>
          <cell r="K2021" t="str">
            <v>1044</v>
          </cell>
          <cell r="L2021" t="str">
            <v>KS-Ness City</v>
          </cell>
          <cell r="M2021" t="str">
            <v>KS</v>
          </cell>
          <cell r="N2021" t="str">
            <v>1718</v>
          </cell>
          <cell r="O2021" t="str">
            <v>Meter Reader (UN22)</v>
          </cell>
          <cell r="P2021" t="str">
            <v>22</v>
          </cell>
          <cell r="Q2021" t="str">
            <v>Nonexempt</v>
          </cell>
          <cell r="R2021" t="str">
            <v>1999-05-13</v>
          </cell>
          <cell r="S2021" t="str">
            <v/>
          </cell>
          <cell r="T2021" t="str">
            <v>1999-05-13</v>
          </cell>
        </row>
        <row r="2022">
          <cell r="A2022" t="str">
            <v>Reisdorff,Anita M</v>
          </cell>
          <cell r="B2022" t="str">
            <v>002154</v>
          </cell>
          <cell r="C2022" t="str">
            <v>Full-Time</v>
          </cell>
          <cell r="D2022" t="str">
            <v>UCU</v>
          </cell>
          <cell r="E2022">
            <v>40</v>
          </cell>
          <cell r="F2022" t="str">
            <v>5715</v>
          </cell>
          <cell r="G2022" t="str">
            <v>Field Resources Center-Lincoln</v>
          </cell>
          <cell r="H2022" t="str">
            <v>USU</v>
          </cell>
          <cell r="I2022" t="str">
            <v>FR</v>
          </cell>
          <cell r="J2022" t="str">
            <v>NETCO</v>
          </cell>
          <cell r="K2022" t="str">
            <v>1109</v>
          </cell>
          <cell r="L2022" t="str">
            <v>NE-Lincoln</v>
          </cell>
          <cell r="M2022" t="str">
            <v>NE</v>
          </cell>
          <cell r="N2022" t="str">
            <v>1145</v>
          </cell>
          <cell r="O2022" t="str">
            <v>Field Resource Planner</v>
          </cell>
          <cell r="P2022" t="str">
            <v>00</v>
          </cell>
          <cell r="Q2022" t="str">
            <v>Exempt</v>
          </cell>
          <cell r="R2022" t="str">
            <v>1983-05-31</v>
          </cell>
          <cell r="S2022" t="str">
            <v/>
          </cell>
          <cell r="T2022" t="str">
            <v>1983-05-31</v>
          </cell>
        </row>
        <row r="2023">
          <cell r="A2023" t="str">
            <v>Reitz,Christopher M</v>
          </cell>
          <cell r="B2023" t="str">
            <v>007656</v>
          </cell>
          <cell r="C2023" t="str">
            <v>Full-Time</v>
          </cell>
          <cell r="D2023" t="str">
            <v>UCU</v>
          </cell>
          <cell r="E2023">
            <v>40</v>
          </cell>
          <cell r="F2023" t="str">
            <v>4031</v>
          </cell>
          <cell r="G2023" t="str">
            <v>Gen Counsel &amp; Corp Secretary</v>
          </cell>
          <cell r="H2023" t="str">
            <v>ESF</v>
          </cell>
          <cell r="I2023" t="str">
            <v>SM</v>
          </cell>
          <cell r="J2023" t="str">
            <v>AQLCP</v>
          </cell>
          <cell r="K2023" t="str">
            <v>1082</v>
          </cell>
          <cell r="L2023" t="str">
            <v>MO-Kansas City-W Ninth</v>
          </cell>
          <cell r="M2023" t="str">
            <v>MO</v>
          </cell>
          <cell r="N2023" t="str">
            <v>2606</v>
          </cell>
          <cell r="O2023" t="str">
            <v>SVP, Gen Counsel, Corp Sec</v>
          </cell>
          <cell r="P2023" t="str">
            <v>00</v>
          </cell>
          <cell r="Q2023" t="str">
            <v>Exempt</v>
          </cell>
          <cell r="R2023" t="str">
            <v>2000-11-06</v>
          </cell>
          <cell r="S2023" t="str">
            <v/>
          </cell>
          <cell r="T2023" t="str">
            <v>2000-11-06</v>
          </cell>
        </row>
        <row r="2024">
          <cell r="A2024" t="str">
            <v>Rembold,Daniel F</v>
          </cell>
          <cell r="B2024" t="str">
            <v>003552</v>
          </cell>
          <cell r="C2024" t="str">
            <v>Full-Time</v>
          </cell>
          <cell r="D2024" t="str">
            <v>UCU</v>
          </cell>
          <cell r="E2024">
            <v>40</v>
          </cell>
          <cell r="F2024" t="str">
            <v>1003</v>
          </cell>
          <cell r="G2024" t="str">
            <v>Sibley General</v>
          </cell>
          <cell r="H2024" t="str">
            <v>USU</v>
          </cell>
          <cell r="I2024" t="str">
            <v>PS</v>
          </cell>
          <cell r="J2024" t="str">
            <v>MPMOE</v>
          </cell>
          <cell r="K2024" t="str">
            <v>1095</v>
          </cell>
          <cell r="L2024" t="str">
            <v>MO-Sibley</v>
          </cell>
          <cell r="M2024" t="str">
            <v>MO</v>
          </cell>
          <cell r="N2024" t="str">
            <v>2506</v>
          </cell>
          <cell r="O2024" t="str">
            <v>Mgr Generating Station</v>
          </cell>
          <cell r="P2024" t="str">
            <v>00</v>
          </cell>
          <cell r="Q2024" t="str">
            <v>Exempt</v>
          </cell>
          <cell r="R2024" t="str">
            <v>1981-01-19</v>
          </cell>
          <cell r="S2024" t="str">
            <v/>
          </cell>
          <cell r="T2024" t="str">
            <v>1981-01-19</v>
          </cell>
        </row>
        <row r="2025">
          <cell r="A2025" t="str">
            <v>Rempe,Lewis P</v>
          </cell>
          <cell r="B2025" t="str">
            <v>001989</v>
          </cell>
          <cell r="C2025" t="str">
            <v>Full-Time</v>
          </cell>
          <cell r="D2025" t="str">
            <v>UCU</v>
          </cell>
          <cell r="E2025">
            <v>40</v>
          </cell>
          <cell r="F2025" t="str">
            <v>5491</v>
          </cell>
          <cell r="G2025" t="str">
            <v>Metershop Small Volume</v>
          </cell>
          <cell r="H2025" t="str">
            <v>USU</v>
          </cell>
          <cell r="I2025" t="str">
            <v>OP</v>
          </cell>
          <cell r="J2025" t="str">
            <v>NETCO</v>
          </cell>
          <cell r="K2025" t="str">
            <v>1016</v>
          </cell>
          <cell r="L2025" t="str">
            <v>IA-Council Bluffs-31st Ave</v>
          </cell>
          <cell r="M2025" t="str">
            <v>IA</v>
          </cell>
          <cell r="N2025" t="str">
            <v>3108</v>
          </cell>
          <cell r="O2025" t="str">
            <v>Shop Measurement Tech (UN28)</v>
          </cell>
          <cell r="P2025" t="str">
            <v>28</v>
          </cell>
          <cell r="Q2025" t="str">
            <v>Nonexempt</v>
          </cell>
          <cell r="R2025" t="str">
            <v>1977-05-04</v>
          </cell>
          <cell r="S2025" t="str">
            <v/>
          </cell>
          <cell r="T2025" t="str">
            <v>1977-05-04</v>
          </cell>
        </row>
        <row r="2026">
          <cell r="A2026" t="str">
            <v>Renard,Tyler T</v>
          </cell>
          <cell r="B2026" t="str">
            <v>009969</v>
          </cell>
          <cell r="C2026" t="str">
            <v>Full-Time</v>
          </cell>
          <cell r="D2026" t="str">
            <v>UCU</v>
          </cell>
          <cell r="E2026">
            <v>40</v>
          </cell>
          <cell r="F2026" t="str">
            <v>5312</v>
          </cell>
          <cell r="G2026" t="str">
            <v>Central KS Elec Network Ops</v>
          </cell>
          <cell r="H2026" t="str">
            <v>USU</v>
          </cell>
          <cell r="I2026" t="str">
            <v>OP</v>
          </cell>
          <cell r="J2026" t="str">
            <v>WPKSE</v>
          </cell>
          <cell r="K2026" t="str">
            <v>1032</v>
          </cell>
          <cell r="L2026" t="str">
            <v>KS-Ellsworth</v>
          </cell>
          <cell r="M2026" t="str">
            <v>KS</v>
          </cell>
          <cell r="N2026" t="str">
            <v>1704</v>
          </cell>
          <cell r="O2026" t="str">
            <v>Journeyman Lineman (UN22)</v>
          </cell>
          <cell r="P2026" t="str">
            <v>22</v>
          </cell>
          <cell r="Q2026" t="str">
            <v>Nonexempt</v>
          </cell>
          <cell r="R2026" t="str">
            <v>2002-12-23</v>
          </cell>
          <cell r="S2026" t="str">
            <v/>
          </cell>
          <cell r="T2026" t="str">
            <v>2002-12-23</v>
          </cell>
        </row>
        <row r="2027">
          <cell r="A2027" t="str">
            <v>Renkosik,Jayne D</v>
          </cell>
          <cell r="B2027" t="str">
            <v>000420</v>
          </cell>
          <cell r="C2027" t="str">
            <v>Full-Time</v>
          </cell>
          <cell r="D2027" t="str">
            <v>UCU</v>
          </cell>
          <cell r="E2027">
            <v>40</v>
          </cell>
          <cell r="F2027" t="str">
            <v>6162</v>
          </cell>
          <cell r="G2027" t="str">
            <v>PS Engr/Generations Svcs</v>
          </cell>
          <cell r="H2027" t="str">
            <v>USU</v>
          </cell>
          <cell r="I2027" t="str">
            <v>PS</v>
          </cell>
          <cell r="J2027" t="str">
            <v>NETCO</v>
          </cell>
          <cell r="K2027" t="str">
            <v>1011</v>
          </cell>
          <cell r="L2027" t="str">
            <v>CO-Pueblo-S Victoria Ave</v>
          </cell>
          <cell r="M2027" t="str">
            <v>CO</v>
          </cell>
          <cell r="N2027" t="str">
            <v>1003</v>
          </cell>
          <cell r="O2027" t="str">
            <v>Sr Admin Assist</v>
          </cell>
          <cell r="P2027" t="str">
            <v>00</v>
          </cell>
          <cell r="Q2027" t="str">
            <v>Nonexempt</v>
          </cell>
          <cell r="R2027" t="str">
            <v>1986-01-02</v>
          </cell>
          <cell r="S2027" t="str">
            <v/>
          </cell>
          <cell r="T2027" t="str">
            <v>1986-01-02</v>
          </cell>
        </row>
        <row r="2028">
          <cell r="A2028" t="str">
            <v>Reyes,Florencia A</v>
          </cell>
          <cell r="B2028" t="str">
            <v>005123</v>
          </cell>
          <cell r="C2028" t="str">
            <v>Full-Time</v>
          </cell>
          <cell r="D2028" t="str">
            <v>UCU</v>
          </cell>
          <cell r="E2028">
            <v>40</v>
          </cell>
          <cell r="F2028" t="str">
            <v>5019</v>
          </cell>
          <cell r="G2028" t="str">
            <v>Transmission Eng MPS-General</v>
          </cell>
          <cell r="H2028" t="str">
            <v>USU</v>
          </cell>
          <cell r="I2028" t="str">
            <v>ES</v>
          </cell>
          <cell r="J2028" t="str">
            <v>MPMOE</v>
          </cell>
          <cell r="K2028" t="str">
            <v>1000</v>
          </cell>
          <cell r="L2028" t="str">
            <v>MO-Raytown</v>
          </cell>
          <cell r="M2028" t="str">
            <v>MO</v>
          </cell>
          <cell r="N2028" t="str">
            <v>1541</v>
          </cell>
          <cell r="O2028" t="str">
            <v>Engineer I</v>
          </cell>
          <cell r="P2028" t="str">
            <v>00</v>
          </cell>
          <cell r="Q2028" t="str">
            <v>Exempt</v>
          </cell>
          <cell r="R2028" t="str">
            <v>1999-06-15</v>
          </cell>
          <cell r="S2028" t="str">
            <v>2004-08-09</v>
          </cell>
          <cell r="T2028" t="str">
            <v>2004-08-09</v>
          </cell>
        </row>
        <row r="2029">
          <cell r="A2029" t="str">
            <v>Reyno,Carl A</v>
          </cell>
          <cell r="B2029" t="str">
            <v>008511</v>
          </cell>
          <cell r="C2029" t="str">
            <v>Full-Time</v>
          </cell>
          <cell r="D2029" t="str">
            <v>UCU</v>
          </cell>
          <cell r="E2029">
            <v>40</v>
          </cell>
          <cell r="F2029" t="str">
            <v>6358</v>
          </cell>
          <cell r="G2029" t="str">
            <v>IT Ops / Service Support</v>
          </cell>
          <cell r="H2029" t="str">
            <v>USU</v>
          </cell>
          <cell r="I2029" t="str">
            <v>IT</v>
          </cell>
          <cell r="J2029" t="str">
            <v>NETCO</v>
          </cell>
          <cell r="K2029" t="str">
            <v>1082</v>
          </cell>
          <cell r="L2029" t="str">
            <v>MO-Kansas City-W Ninth</v>
          </cell>
          <cell r="M2029" t="str">
            <v>MO</v>
          </cell>
          <cell r="N2029" t="str">
            <v>2178</v>
          </cell>
          <cell r="O2029" t="str">
            <v>IT Support Svcs Lvl 2 Speciali</v>
          </cell>
          <cell r="P2029" t="str">
            <v>00</v>
          </cell>
          <cell r="Q2029" t="str">
            <v>Exempt</v>
          </cell>
          <cell r="R2029" t="str">
            <v>2001-06-25</v>
          </cell>
          <cell r="S2029" t="str">
            <v/>
          </cell>
          <cell r="T2029" t="str">
            <v>2001-06-25</v>
          </cell>
        </row>
        <row r="2030">
          <cell r="A2030" t="str">
            <v>Reynolds,Bryce W</v>
          </cell>
          <cell r="B2030" t="str">
            <v>008627</v>
          </cell>
          <cell r="C2030" t="str">
            <v>Full-Time</v>
          </cell>
          <cell r="D2030" t="str">
            <v>UCU</v>
          </cell>
          <cell r="E2030">
            <v>40</v>
          </cell>
          <cell r="F2030" t="str">
            <v>5259</v>
          </cell>
          <cell r="G2030" t="str">
            <v>MO Electric Planning &amp; Design</v>
          </cell>
          <cell r="H2030" t="str">
            <v>USU</v>
          </cell>
          <cell r="I2030" t="str">
            <v>NM</v>
          </cell>
          <cell r="J2030" t="str">
            <v>MPMOE</v>
          </cell>
          <cell r="K2030" t="str">
            <v>1091</v>
          </cell>
          <cell r="L2030" t="str">
            <v>MO-Platte City</v>
          </cell>
          <cell r="M2030" t="str">
            <v>MO</v>
          </cell>
          <cell r="N2030" t="str">
            <v>1896</v>
          </cell>
          <cell r="O2030" t="str">
            <v>Engineer III</v>
          </cell>
          <cell r="P2030" t="str">
            <v>00</v>
          </cell>
          <cell r="Q2030" t="str">
            <v>Exempt</v>
          </cell>
          <cell r="R2030" t="str">
            <v>2001-09-10</v>
          </cell>
          <cell r="S2030" t="str">
            <v/>
          </cell>
          <cell r="T2030" t="str">
            <v>2001-09-10</v>
          </cell>
        </row>
        <row r="2031">
          <cell r="A2031" t="str">
            <v>Rhoades,Crystal A</v>
          </cell>
          <cell r="B2031" t="str">
            <v>007768</v>
          </cell>
          <cell r="C2031" t="str">
            <v>Full-Time</v>
          </cell>
          <cell r="D2031" t="str">
            <v>UCU</v>
          </cell>
          <cell r="E2031">
            <v>40</v>
          </cell>
          <cell r="F2031" t="str">
            <v>6358</v>
          </cell>
          <cell r="G2031" t="str">
            <v>IT Ops / Service Support</v>
          </cell>
          <cell r="H2031" t="str">
            <v>USU</v>
          </cell>
          <cell r="I2031" t="str">
            <v>IT</v>
          </cell>
          <cell r="J2031" t="str">
            <v>NETCO</v>
          </cell>
          <cell r="K2031" t="str">
            <v>1143</v>
          </cell>
          <cell r="L2031" t="str">
            <v>NE-Omaha-Capitol Ave</v>
          </cell>
          <cell r="M2031" t="str">
            <v>NE</v>
          </cell>
          <cell r="N2031" t="str">
            <v>1434</v>
          </cell>
          <cell r="O2031" t="str">
            <v>Assoc Operations Analyst IT</v>
          </cell>
          <cell r="P2031" t="str">
            <v>00</v>
          </cell>
          <cell r="Q2031" t="str">
            <v>Nonexempt</v>
          </cell>
          <cell r="R2031" t="str">
            <v>2000-11-19</v>
          </cell>
          <cell r="S2031" t="str">
            <v/>
          </cell>
          <cell r="T2031" t="str">
            <v>2000-11-19</v>
          </cell>
        </row>
        <row r="2032">
          <cell r="A2032" t="str">
            <v>Rice,Pat J</v>
          </cell>
          <cell r="B2032" t="str">
            <v>001842</v>
          </cell>
          <cell r="C2032" t="str">
            <v>Full-Time</v>
          </cell>
          <cell r="D2032" t="str">
            <v>UCU</v>
          </cell>
          <cell r="E2032">
            <v>40</v>
          </cell>
          <cell r="F2032" t="str">
            <v>6005</v>
          </cell>
          <cell r="G2032" t="str">
            <v>Service Guard Central Marketin</v>
          </cell>
          <cell r="H2032" t="str">
            <v>USU</v>
          </cell>
          <cell r="I2032" t="str">
            <v>BS</v>
          </cell>
          <cell r="J2032" t="str">
            <v>NETCO</v>
          </cell>
          <cell r="K2032" t="str">
            <v>1082</v>
          </cell>
          <cell r="L2032" t="str">
            <v>MO-Kansas City-W Ninth</v>
          </cell>
          <cell r="M2032" t="str">
            <v>MO</v>
          </cell>
          <cell r="N2032" t="str">
            <v>1049</v>
          </cell>
          <cell r="O2032" t="str">
            <v>Coordinator Cust Communication</v>
          </cell>
          <cell r="P2032" t="str">
            <v>00</v>
          </cell>
          <cell r="Q2032" t="str">
            <v>Exempt</v>
          </cell>
          <cell r="R2032" t="str">
            <v>1997-04-01</v>
          </cell>
          <cell r="S2032" t="str">
            <v/>
          </cell>
          <cell r="T2032" t="str">
            <v>1997-04-01</v>
          </cell>
        </row>
        <row r="2033">
          <cell r="A2033" t="str">
            <v>Rice,Phillip B</v>
          </cell>
          <cell r="B2033" t="str">
            <v>002089</v>
          </cell>
          <cell r="C2033" t="str">
            <v>Full-Time</v>
          </cell>
          <cell r="D2033" t="str">
            <v>UCU</v>
          </cell>
          <cell r="E2033">
            <v>40</v>
          </cell>
          <cell r="F2033" t="str">
            <v>5774</v>
          </cell>
          <cell r="G2033" t="str">
            <v>NE Omaha Region</v>
          </cell>
          <cell r="H2033" t="str">
            <v>USU</v>
          </cell>
          <cell r="I2033" t="str">
            <v>CS</v>
          </cell>
          <cell r="J2033" t="str">
            <v>PNNEG</v>
          </cell>
          <cell r="K2033" t="str">
            <v>1103</v>
          </cell>
          <cell r="L2033" t="str">
            <v>NE-Blair-936 Grant St</v>
          </cell>
          <cell r="M2033" t="str">
            <v>NE</v>
          </cell>
          <cell r="N2033" t="str">
            <v>1602</v>
          </cell>
          <cell r="O2033" t="str">
            <v>Spec Service Tech (UN25)</v>
          </cell>
          <cell r="P2033" t="str">
            <v>25</v>
          </cell>
          <cell r="Q2033" t="str">
            <v>Nonexempt</v>
          </cell>
          <cell r="R2033" t="str">
            <v>1982-11-15</v>
          </cell>
          <cell r="S2033" t="str">
            <v/>
          </cell>
          <cell r="T2033" t="str">
            <v>1982-11-15</v>
          </cell>
        </row>
        <row r="2034">
          <cell r="A2034" t="str">
            <v>Rice,Steven C</v>
          </cell>
          <cell r="B2034" t="str">
            <v>002106</v>
          </cell>
          <cell r="C2034" t="str">
            <v>Full-Time</v>
          </cell>
          <cell r="D2034" t="str">
            <v>UCU</v>
          </cell>
          <cell r="E2034">
            <v>40</v>
          </cell>
          <cell r="F2034" t="str">
            <v>5771</v>
          </cell>
          <cell r="G2034" t="str">
            <v>NE Lincoln Region</v>
          </cell>
          <cell r="H2034" t="str">
            <v>USU</v>
          </cell>
          <cell r="I2034" t="str">
            <v>CS</v>
          </cell>
          <cell r="J2034" t="str">
            <v>PNNEG</v>
          </cell>
          <cell r="K2034" t="str">
            <v>1109</v>
          </cell>
          <cell r="L2034" t="str">
            <v>NE-Lincoln</v>
          </cell>
          <cell r="M2034" t="str">
            <v>NE</v>
          </cell>
          <cell r="N2034" t="str">
            <v>1602</v>
          </cell>
          <cell r="O2034" t="str">
            <v>Spec Service Tech (UN25)</v>
          </cell>
          <cell r="P2034" t="str">
            <v>25</v>
          </cell>
          <cell r="Q2034" t="str">
            <v>Nonexempt</v>
          </cell>
          <cell r="R2034" t="str">
            <v>1994-01-24</v>
          </cell>
          <cell r="S2034" t="str">
            <v/>
          </cell>
          <cell r="T2034" t="str">
            <v>1994-01-24</v>
          </cell>
        </row>
        <row r="2035">
          <cell r="A2035" t="str">
            <v>Rice,Timothy</v>
          </cell>
          <cell r="B2035" t="str">
            <v>000049</v>
          </cell>
          <cell r="C2035" t="str">
            <v>Full-Time</v>
          </cell>
          <cell r="D2035" t="str">
            <v>UCU</v>
          </cell>
          <cell r="E2035">
            <v>40</v>
          </cell>
          <cell r="F2035" t="str">
            <v>5842</v>
          </cell>
          <cell r="G2035" t="str">
            <v>Cloquet</v>
          </cell>
          <cell r="H2035" t="str">
            <v>USU</v>
          </cell>
          <cell r="I2035" t="str">
            <v>CS</v>
          </cell>
          <cell r="J2035" t="str">
            <v>NMMNG</v>
          </cell>
          <cell r="K2035" t="str">
            <v>1055</v>
          </cell>
          <cell r="L2035" t="str">
            <v>MN-Chisholm</v>
          </cell>
          <cell r="M2035" t="str">
            <v>MN</v>
          </cell>
          <cell r="N2035" t="str">
            <v>1595</v>
          </cell>
          <cell r="O2035" t="str">
            <v>Service Tech Class 2 (UN26)</v>
          </cell>
          <cell r="P2035" t="str">
            <v>26</v>
          </cell>
          <cell r="Q2035" t="str">
            <v>Nonexempt</v>
          </cell>
          <cell r="R2035" t="str">
            <v>1979-09-26</v>
          </cell>
          <cell r="S2035" t="str">
            <v/>
          </cell>
          <cell r="T2035" t="str">
            <v>1979-09-26</v>
          </cell>
        </row>
        <row r="2036">
          <cell r="A2036" t="str">
            <v>Richards,Donald D</v>
          </cell>
          <cell r="B2036" t="str">
            <v>008706</v>
          </cell>
          <cell r="C2036" t="str">
            <v>Part-Time</v>
          </cell>
          <cell r="D2036" t="str">
            <v>UCU</v>
          </cell>
          <cell r="E2036">
            <v>20</v>
          </cell>
          <cell r="F2036" t="str">
            <v>5312</v>
          </cell>
          <cell r="G2036" t="str">
            <v>Central KS Elec Network Ops</v>
          </cell>
          <cell r="H2036" t="str">
            <v>USU</v>
          </cell>
          <cell r="I2036" t="str">
            <v>OP</v>
          </cell>
          <cell r="J2036" t="str">
            <v>WPKSE</v>
          </cell>
          <cell r="K2036" t="str">
            <v>1032</v>
          </cell>
          <cell r="L2036" t="str">
            <v>KS-Ellsworth</v>
          </cell>
          <cell r="M2036" t="str">
            <v>KS</v>
          </cell>
          <cell r="N2036" t="str">
            <v>1718</v>
          </cell>
          <cell r="O2036" t="str">
            <v>Meter Reader (UN22)</v>
          </cell>
          <cell r="P2036" t="str">
            <v>22</v>
          </cell>
          <cell r="Q2036" t="str">
            <v>Nonexempt</v>
          </cell>
          <cell r="R2036" t="str">
            <v>2001-10-08</v>
          </cell>
          <cell r="S2036" t="str">
            <v/>
          </cell>
          <cell r="T2036" t="str">
            <v>2001-10-08</v>
          </cell>
        </row>
        <row r="2037">
          <cell r="A2037" t="str">
            <v>Richardson,Donald L</v>
          </cell>
          <cell r="B2037" t="str">
            <v>000730</v>
          </cell>
          <cell r="C2037" t="str">
            <v>Full-Time</v>
          </cell>
          <cell r="D2037" t="str">
            <v>UCU</v>
          </cell>
          <cell r="E2037">
            <v>40</v>
          </cell>
          <cell r="F2037" t="str">
            <v>1003</v>
          </cell>
          <cell r="G2037" t="str">
            <v>Sibley General</v>
          </cell>
          <cell r="H2037" t="str">
            <v>USU</v>
          </cell>
          <cell r="I2037" t="str">
            <v>PS</v>
          </cell>
          <cell r="J2037" t="str">
            <v>MPMOE</v>
          </cell>
          <cell r="K2037" t="str">
            <v>1095</v>
          </cell>
          <cell r="L2037" t="str">
            <v>MO-Sibley</v>
          </cell>
          <cell r="M2037" t="str">
            <v>MO</v>
          </cell>
          <cell r="N2037" t="str">
            <v>U309</v>
          </cell>
          <cell r="O2037" t="str">
            <v>Asst Operator Sibley</v>
          </cell>
          <cell r="P2037" t="str">
            <v>24</v>
          </cell>
          <cell r="Q2037" t="str">
            <v>Nonexempt</v>
          </cell>
          <cell r="R2037" t="str">
            <v>1979-02-13</v>
          </cell>
          <cell r="S2037" t="str">
            <v/>
          </cell>
          <cell r="T2037" t="str">
            <v>1979-02-13</v>
          </cell>
        </row>
        <row r="2038">
          <cell r="A2038" t="str">
            <v>Richey,Mike B</v>
          </cell>
          <cell r="B2038" t="str">
            <v>007926</v>
          </cell>
          <cell r="C2038" t="str">
            <v>Full-Time</v>
          </cell>
          <cell r="D2038" t="str">
            <v>UCU</v>
          </cell>
          <cell r="E2038">
            <v>40</v>
          </cell>
          <cell r="F2038" t="str">
            <v>5355</v>
          </cell>
          <cell r="G2038" t="str">
            <v>St Joseph 2 Elec Network Ops</v>
          </cell>
          <cell r="H2038" t="str">
            <v>USU</v>
          </cell>
          <cell r="I2038" t="str">
            <v>OP</v>
          </cell>
          <cell r="J2038" t="str">
            <v>SJMOE</v>
          </cell>
          <cell r="K2038" t="str">
            <v>1278</v>
          </cell>
          <cell r="L2038" t="str">
            <v>MO-St Joseph - Atchison</v>
          </cell>
          <cell r="M2038" t="str">
            <v>MO</v>
          </cell>
          <cell r="N2038" t="str">
            <v>S1003</v>
          </cell>
          <cell r="O2038" t="str">
            <v>Lineman Foreman</v>
          </cell>
          <cell r="P2038" t="str">
            <v>13</v>
          </cell>
          <cell r="Q2038" t="str">
            <v>Nonexempt</v>
          </cell>
          <cell r="R2038" t="str">
            <v>1973-12-05</v>
          </cell>
          <cell r="S2038" t="str">
            <v/>
          </cell>
          <cell r="T2038" t="str">
            <v>1973-12-05</v>
          </cell>
        </row>
        <row r="2039">
          <cell r="A2039" t="str">
            <v>Richter,Michael F</v>
          </cell>
          <cell r="B2039" t="str">
            <v>000816</v>
          </cell>
          <cell r="C2039" t="str">
            <v>Full-Time</v>
          </cell>
          <cell r="D2039" t="str">
            <v>UCU</v>
          </cell>
          <cell r="E2039">
            <v>40</v>
          </cell>
          <cell r="F2039" t="str">
            <v>5574</v>
          </cell>
          <cell r="G2039" t="str">
            <v>Missouri Fleet Management</v>
          </cell>
          <cell r="H2039" t="str">
            <v>USU</v>
          </cell>
          <cell r="I2039" t="str">
            <v>MM</v>
          </cell>
          <cell r="J2039" t="str">
            <v>NETCO</v>
          </cell>
          <cell r="K2039" t="str">
            <v>1097</v>
          </cell>
          <cell r="L2039" t="str">
            <v>MO-Warrensburg</v>
          </cell>
          <cell r="M2039" t="str">
            <v>MO</v>
          </cell>
          <cell r="N2039" t="str">
            <v>U267</v>
          </cell>
          <cell r="O2039" t="str">
            <v>Special Mobile Mechanic</v>
          </cell>
          <cell r="P2039" t="str">
            <v>24</v>
          </cell>
          <cell r="Q2039" t="str">
            <v>Nonexempt</v>
          </cell>
          <cell r="R2039" t="str">
            <v>1992-12-01</v>
          </cell>
          <cell r="S2039" t="str">
            <v/>
          </cell>
          <cell r="T2039" t="str">
            <v>1992-12-01</v>
          </cell>
        </row>
        <row r="2040">
          <cell r="A2040" t="str">
            <v>Ridenour,Jessie</v>
          </cell>
          <cell r="B2040" t="str">
            <v>007927</v>
          </cell>
          <cell r="C2040" t="str">
            <v>Full-Time</v>
          </cell>
          <cell r="D2040" t="str">
            <v>UCU</v>
          </cell>
          <cell r="E2040">
            <v>40</v>
          </cell>
          <cell r="F2040" t="str">
            <v>5912</v>
          </cell>
          <cell r="G2040" t="str">
            <v>Maryville/Mound City CS</v>
          </cell>
          <cell r="H2040" t="str">
            <v>USU</v>
          </cell>
          <cell r="I2040" t="str">
            <v>CS</v>
          </cell>
          <cell r="J2040" t="str">
            <v>SJMOE</v>
          </cell>
          <cell r="K2040" t="str">
            <v>1280</v>
          </cell>
          <cell r="L2040" t="str">
            <v>MO-Maryville</v>
          </cell>
          <cell r="M2040" t="str">
            <v>MO</v>
          </cell>
          <cell r="N2040" t="str">
            <v>2328</v>
          </cell>
          <cell r="O2040" t="str">
            <v>Construction Coordinator</v>
          </cell>
          <cell r="P2040" t="str">
            <v>00</v>
          </cell>
          <cell r="Q2040" t="str">
            <v>Exempt</v>
          </cell>
          <cell r="R2040" t="str">
            <v>1979-01-02</v>
          </cell>
          <cell r="S2040" t="str">
            <v/>
          </cell>
          <cell r="T2040" t="str">
            <v>1979-01-02</v>
          </cell>
        </row>
        <row r="2041">
          <cell r="A2041" t="str">
            <v>Riecken,Chad E</v>
          </cell>
          <cell r="B2041" t="str">
            <v>007665</v>
          </cell>
          <cell r="C2041" t="str">
            <v>Full-Time</v>
          </cell>
          <cell r="D2041" t="str">
            <v>UCU</v>
          </cell>
          <cell r="E2041">
            <v>40</v>
          </cell>
          <cell r="F2041" t="str">
            <v>5774</v>
          </cell>
          <cell r="G2041" t="str">
            <v>NE Omaha Region</v>
          </cell>
          <cell r="H2041" t="str">
            <v>USU</v>
          </cell>
          <cell r="I2041" t="str">
            <v>CS</v>
          </cell>
          <cell r="J2041" t="str">
            <v>PNNEG</v>
          </cell>
          <cell r="K2041" t="str">
            <v>1113</v>
          </cell>
          <cell r="L2041" t="str">
            <v>NE-Papillion</v>
          </cell>
          <cell r="M2041" t="str">
            <v>NE</v>
          </cell>
          <cell r="N2041" t="str">
            <v>1531</v>
          </cell>
          <cell r="O2041" t="str">
            <v>Meter Reader</v>
          </cell>
          <cell r="P2041" t="str">
            <v>00</v>
          </cell>
          <cell r="Q2041" t="str">
            <v>Nonexempt</v>
          </cell>
          <cell r="R2041" t="str">
            <v>2000-10-17</v>
          </cell>
          <cell r="S2041" t="str">
            <v/>
          </cell>
          <cell r="T2041" t="str">
            <v>2000-10-17</v>
          </cell>
        </row>
        <row r="2042">
          <cell r="A2042" t="str">
            <v>Riecken,Michael L</v>
          </cell>
          <cell r="B2042" t="str">
            <v>001335</v>
          </cell>
          <cell r="C2042" t="str">
            <v>Full-Time</v>
          </cell>
          <cell r="D2042" t="str">
            <v>UCU</v>
          </cell>
          <cell r="E2042">
            <v>40</v>
          </cell>
          <cell r="F2042" t="str">
            <v>5774</v>
          </cell>
          <cell r="G2042" t="str">
            <v>NE Omaha Region</v>
          </cell>
          <cell r="H2042" t="str">
            <v>USU</v>
          </cell>
          <cell r="I2042" t="str">
            <v>CS</v>
          </cell>
          <cell r="J2042" t="str">
            <v>PNNEG</v>
          </cell>
          <cell r="K2042" t="str">
            <v>1113</v>
          </cell>
          <cell r="L2042" t="str">
            <v>NE-Papillion</v>
          </cell>
          <cell r="M2042" t="str">
            <v>NE</v>
          </cell>
          <cell r="N2042" t="str">
            <v>1534</v>
          </cell>
          <cell r="O2042" t="str">
            <v>Utility Specialist</v>
          </cell>
          <cell r="P2042" t="str">
            <v>00</v>
          </cell>
          <cell r="Q2042" t="str">
            <v>Nonexempt</v>
          </cell>
          <cell r="R2042" t="str">
            <v>1998-07-20</v>
          </cell>
          <cell r="S2042" t="str">
            <v/>
          </cell>
          <cell r="T2042" t="str">
            <v>1998-07-20</v>
          </cell>
        </row>
        <row r="2043">
          <cell r="A2043" t="str">
            <v>Rine,James P</v>
          </cell>
          <cell r="B2043" t="str">
            <v>001749</v>
          </cell>
          <cell r="C2043" t="str">
            <v>Full-Time</v>
          </cell>
          <cell r="D2043" t="str">
            <v>UCU</v>
          </cell>
          <cell r="E2043">
            <v>40</v>
          </cell>
          <cell r="F2043" t="str">
            <v>5772</v>
          </cell>
          <cell r="G2043" t="str">
            <v>NE South Region</v>
          </cell>
          <cell r="H2043" t="str">
            <v>USU</v>
          </cell>
          <cell r="I2043" t="str">
            <v>CS</v>
          </cell>
          <cell r="J2043" t="str">
            <v>PNNEG</v>
          </cell>
          <cell r="K2043" t="str">
            <v>1166</v>
          </cell>
          <cell r="L2043" t="str">
            <v>NE-Tecumseh</v>
          </cell>
          <cell r="M2043" t="str">
            <v>NE</v>
          </cell>
          <cell r="N2043" t="str">
            <v>1138</v>
          </cell>
          <cell r="O2043" t="str">
            <v>Appliance Repair Technician</v>
          </cell>
          <cell r="P2043" t="str">
            <v>00</v>
          </cell>
          <cell r="Q2043" t="str">
            <v>Nonexempt</v>
          </cell>
          <cell r="R2043" t="str">
            <v>1986-02-03</v>
          </cell>
          <cell r="S2043" t="str">
            <v/>
          </cell>
          <cell r="T2043" t="str">
            <v>1986-02-03</v>
          </cell>
        </row>
        <row r="2044">
          <cell r="A2044" t="str">
            <v>Rine,Scott A</v>
          </cell>
          <cell r="B2044" t="str">
            <v>005763</v>
          </cell>
          <cell r="C2044" t="str">
            <v>Full-Time</v>
          </cell>
          <cell r="D2044" t="str">
            <v>UCU</v>
          </cell>
          <cell r="E2044">
            <v>40</v>
          </cell>
          <cell r="F2044" t="str">
            <v>5774</v>
          </cell>
          <cell r="G2044" t="str">
            <v>NE Omaha Region</v>
          </cell>
          <cell r="H2044" t="str">
            <v>USU</v>
          </cell>
          <cell r="I2044" t="str">
            <v>CS</v>
          </cell>
          <cell r="J2044" t="str">
            <v>PNNEG</v>
          </cell>
          <cell r="K2044" t="str">
            <v>1113</v>
          </cell>
          <cell r="L2044" t="str">
            <v>NE-Papillion</v>
          </cell>
          <cell r="M2044" t="str">
            <v>NE</v>
          </cell>
          <cell r="N2044" t="str">
            <v>1534</v>
          </cell>
          <cell r="O2044" t="str">
            <v>Utility Specialist</v>
          </cell>
          <cell r="P2044" t="str">
            <v>00</v>
          </cell>
          <cell r="Q2044" t="str">
            <v>Nonexempt</v>
          </cell>
          <cell r="R2044" t="str">
            <v>2000-01-20</v>
          </cell>
          <cell r="S2044" t="str">
            <v/>
          </cell>
          <cell r="T2044" t="str">
            <v>2000-01-20</v>
          </cell>
        </row>
        <row r="2045">
          <cell r="A2045" t="str">
            <v>Riner,Andrew F</v>
          </cell>
          <cell r="B2045" t="str">
            <v>007715</v>
          </cell>
          <cell r="C2045" t="str">
            <v>Full-Time</v>
          </cell>
          <cell r="D2045" t="str">
            <v>UCU</v>
          </cell>
          <cell r="E2045">
            <v>40</v>
          </cell>
          <cell r="F2045" t="str">
            <v>1003</v>
          </cell>
          <cell r="G2045" t="str">
            <v>Sibley General</v>
          </cell>
          <cell r="H2045" t="str">
            <v>USU</v>
          </cell>
          <cell r="I2045" t="str">
            <v>PS</v>
          </cell>
          <cell r="J2045" t="str">
            <v>MPMOE</v>
          </cell>
          <cell r="K2045" t="str">
            <v>1095</v>
          </cell>
          <cell r="L2045" t="str">
            <v>MO-Sibley</v>
          </cell>
          <cell r="M2045" t="str">
            <v>MO</v>
          </cell>
          <cell r="N2045" t="str">
            <v>U3312</v>
          </cell>
          <cell r="O2045" t="str">
            <v>UM/RAO Water Treater</v>
          </cell>
          <cell r="P2045" t="str">
            <v>24</v>
          </cell>
          <cell r="Q2045" t="str">
            <v>Nonexempt</v>
          </cell>
          <cell r="R2045" t="str">
            <v>2000-11-06</v>
          </cell>
          <cell r="S2045" t="str">
            <v/>
          </cell>
          <cell r="T2045" t="str">
            <v>2000-11-06</v>
          </cell>
        </row>
        <row r="2046">
          <cell r="A2046" t="str">
            <v>Riner,Stephen D</v>
          </cell>
          <cell r="B2046" t="str">
            <v>002987</v>
          </cell>
          <cell r="C2046" t="str">
            <v>Full-Time</v>
          </cell>
          <cell r="D2046" t="str">
            <v>UCU</v>
          </cell>
          <cell r="E2046">
            <v>40</v>
          </cell>
          <cell r="F2046" t="str">
            <v>4090</v>
          </cell>
          <cell r="G2046" t="str">
            <v>Environmental</v>
          </cell>
          <cell r="H2046" t="str">
            <v>ESF</v>
          </cell>
          <cell r="I2046" t="str">
            <v>EN</v>
          </cell>
          <cell r="J2046" t="str">
            <v>AQLCP</v>
          </cell>
          <cell r="K2046" t="str">
            <v>1011</v>
          </cell>
          <cell r="L2046" t="str">
            <v>CO-Pueblo-S Victoria Ave</v>
          </cell>
          <cell r="M2046" t="str">
            <v>CO</v>
          </cell>
          <cell r="N2046" t="str">
            <v>1180</v>
          </cell>
          <cell r="O2046" t="str">
            <v>Environmental Professional II</v>
          </cell>
          <cell r="P2046" t="str">
            <v>00</v>
          </cell>
          <cell r="Q2046" t="str">
            <v>Exempt</v>
          </cell>
          <cell r="R2046" t="str">
            <v>1996-10-07</v>
          </cell>
          <cell r="S2046" t="str">
            <v/>
          </cell>
          <cell r="T2046" t="str">
            <v>1996-10-07</v>
          </cell>
        </row>
        <row r="2047">
          <cell r="A2047" t="str">
            <v>Ring,Candice</v>
          </cell>
          <cell r="B2047" t="str">
            <v>002217</v>
          </cell>
          <cell r="C2047" t="str">
            <v>Full-Time</v>
          </cell>
          <cell r="D2047" t="str">
            <v>UCU</v>
          </cell>
          <cell r="E2047">
            <v>40</v>
          </cell>
          <cell r="F2047" t="str">
            <v>6183</v>
          </cell>
          <cell r="G2047" t="str">
            <v>Headquarters - KS/CO Gas</v>
          </cell>
          <cell r="H2047" t="str">
            <v>USU</v>
          </cell>
          <cell r="I2047" t="str">
            <v>DG</v>
          </cell>
          <cell r="J2047" t="str">
            <v>NETCO</v>
          </cell>
          <cell r="K2047" t="str">
            <v>1137</v>
          </cell>
          <cell r="L2047" t="str">
            <v>KS-Wichita-W Harry</v>
          </cell>
          <cell r="M2047" t="str">
            <v>KS</v>
          </cell>
          <cell r="N2047" t="str">
            <v>1003</v>
          </cell>
          <cell r="O2047" t="str">
            <v>Sr Admin Assist</v>
          </cell>
          <cell r="P2047" t="str">
            <v>00</v>
          </cell>
          <cell r="Q2047" t="str">
            <v>Nonexempt</v>
          </cell>
          <cell r="R2047" t="str">
            <v>1997-10-15</v>
          </cell>
          <cell r="S2047" t="str">
            <v/>
          </cell>
          <cell r="T2047" t="str">
            <v>1997-10-15</v>
          </cell>
        </row>
        <row r="2048">
          <cell r="A2048" t="str">
            <v>Ringenberg,Jeffrey A</v>
          </cell>
          <cell r="B2048" t="str">
            <v>002301</v>
          </cell>
          <cell r="C2048" t="str">
            <v>Full-Time</v>
          </cell>
          <cell r="D2048" t="str">
            <v>UCU</v>
          </cell>
          <cell r="E2048">
            <v>40</v>
          </cell>
          <cell r="F2048" t="str">
            <v>5832</v>
          </cell>
          <cell r="G2048" t="str">
            <v>Rochester</v>
          </cell>
          <cell r="H2048" t="str">
            <v>USU</v>
          </cell>
          <cell r="I2048" t="str">
            <v>CS</v>
          </cell>
          <cell r="J2048" t="str">
            <v>PNMNG</v>
          </cell>
          <cell r="K2048" t="str">
            <v>1068</v>
          </cell>
          <cell r="L2048" t="str">
            <v>MN-Rochester</v>
          </cell>
          <cell r="M2048" t="str">
            <v>MN</v>
          </cell>
          <cell r="N2048" t="str">
            <v>1138</v>
          </cell>
          <cell r="O2048" t="str">
            <v>Appliance Repair Technician</v>
          </cell>
          <cell r="P2048" t="str">
            <v>00</v>
          </cell>
          <cell r="Q2048" t="str">
            <v>Nonexempt</v>
          </cell>
          <cell r="R2048" t="str">
            <v>1995-05-01</v>
          </cell>
          <cell r="S2048" t="str">
            <v/>
          </cell>
          <cell r="T2048" t="str">
            <v>1995-05-01</v>
          </cell>
        </row>
        <row r="2049">
          <cell r="A2049" t="str">
            <v>Rios Fernandez,Barbara M</v>
          </cell>
          <cell r="B2049" t="str">
            <v>000464</v>
          </cell>
          <cell r="C2049" t="str">
            <v>Full-Time</v>
          </cell>
          <cell r="D2049" t="str">
            <v>UCU</v>
          </cell>
          <cell r="E2049">
            <v>40</v>
          </cell>
          <cell r="F2049" t="str">
            <v>5385</v>
          </cell>
          <cell r="G2049" t="str">
            <v>Dodge City Gas Field Svcs</v>
          </cell>
          <cell r="H2049" t="str">
            <v>USU</v>
          </cell>
          <cell r="I2049" t="str">
            <v>OP</v>
          </cell>
          <cell r="J2049" t="str">
            <v>PNKSG</v>
          </cell>
          <cell r="K2049" t="str">
            <v>1272</v>
          </cell>
          <cell r="L2049" t="str">
            <v>KS-Dodge City-W Frontview</v>
          </cell>
          <cell r="M2049" t="str">
            <v>KS</v>
          </cell>
          <cell r="N2049" t="str">
            <v>1135</v>
          </cell>
          <cell r="O2049" t="str">
            <v>Customer Service Associate Fie</v>
          </cell>
          <cell r="P2049" t="str">
            <v>00</v>
          </cell>
          <cell r="Q2049" t="str">
            <v>Nonexempt</v>
          </cell>
          <cell r="R2049" t="str">
            <v>1976-05-20</v>
          </cell>
          <cell r="S2049" t="str">
            <v/>
          </cell>
          <cell r="T2049" t="str">
            <v>1976-05-20</v>
          </cell>
        </row>
        <row r="2050">
          <cell r="A2050" t="str">
            <v>Rippee,Daniel B</v>
          </cell>
          <cell r="B2050" t="str">
            <v>004183</v>
          </cell>
          <cell r="C2050" t="str">
            <v>Full-Time</v>
          </cell>
          <cell r="D2050" t="str">
            <v>UCU</v>
          </cell>
          <cell r="E2050">
            <v>40</v>
          </cell>
          <cell r="F2050" t="str">
            <v>4194</v>
          </cell>
          <cell r="G2050" t="str">
            <v>Tax Department</v>
          </cell>
          <cell r="H2050" t="str">
            <v>ESF</v>
          </cell>
          <cell r="I2050" t="str">
            <v>AT</v>
          </cell>
          <cell r="J2050" t="str">
            <v>AQLCP</v>
          </cell>
          <cell r="K2050" t="str">
            <v>1082</v>
          </cell>
          <cell r="L2050" t="str">
            <v>MO-Kansas City-W Ninth</v>
          </cell>
          <cell r="M2050" t="str">
            <v>MO</v>
          </cell>
          <cell r="N2050" t="str">
            <v>1012</v>
          </cell>
          <cell r="O2050" t="str">
            <v>Mgr Tax</v>
          </cell>
          <cell r="P2050" t="str">
            <v>00</v>
          </cell>
          <cell r="Q2050" t="str">
            <v>Exempt</v>
          </cell>
          <cell r="R2050" t="str">
            <v>1999-01-05</v>
          </cell>
          <cell r="S2050" t="str">
            <v/>
          </cell>
          <cell r="T2050" t="str">
            <v>1999-01-05</v>
          </cell>
        </row>
        <row r="2051">
          <cell r="A2051" t="str">
            <v>Rizek,John M</v>
          </cell>
          <cell r="B2051" t="str">
            <v>010861</v>
          </cell>
          <cell r="C2051" t="str">
            <v>Full-Time</v>
          </cell>
          <cell r="D2051" t="str">
            <v>UCU</v>
          </cell>
          <cell r="E2051">
            <v>40</v>
          </cell>
          <cell r="F2051" t="str">
            <v>5772</v>
          </cell>
          <cell r="G2051" t="str">
            <v>NE South Region</v>
          </cell>
          <cell r="H2051" t="str">
            <v>USU</v>
          </cell>
          <cell r="I2051" t="str">
            <v>CS</v>
          </cell>
          <cell r="J2051" t="str">
            <v>PNNEG</v>
          </cell>
          <cell r="K2051" t="str">
            <v>1101</v>
          </cell>
          <cell r="L2051" t="str">
            <v>NE-Auburn</v>
          </cell>
          <cell r="M2051" t="str">
            <v>NE</v>
          </cell>
          <cell r="N2051" t="str">
            <v>1138</v>
          </cell>
          <cell r="O2051" t="str">
            <v>Appliance Repair Technician</v>
          </cell>
          <cell r="P2051" t="str">
            <v>00</v>
          </cell>
          <cell r="Q2051" t="str">
            <v>Nonexempt</v>
          </cell>
          <cell r="R2051" t="str">
            <v>2005-08-22</v>
          </cell>
          <cell r="S2051" t="str">
            <v/>
          </cell>
          <cell r="T2051" t="str">
            <v>2005-08-22</v>
          </cell>
        </row>
        <row r="2052">
          <cell r="A2052" t="str">
            <v>Roach,Gary W</v>
          </cell>
          <cell r="B2052" t="str">
            <v>000928</v>
          </cell>
          <cell r="C2052" t="str">
            <v>Full-Time</v>
          </cell>
          <cell r="D2052" t="str">
            <v>UCU</v>
          </cell>
          <cell r="E2052">
            <v>40</v>
          </cell>
          <cell r="F2052" t="str">
            <v>1003</v>
          </cell>
          <cell r="G2052" t="str">
            <v>Sibley General</v>
          </cell>
          <cell r="H2052" t="str">
            <v>USU</v>
          </cell>
          <cell r="I2052" t="str">
            <v>PS</v>
          </cell>
          <cell r="J2052" t="str">
            <v>MPMOE</v>
          </cell>
          <cell r="K2052" t="str">
            <v>1095</v>
          </cell>
          <cell r="L2052" t="str">
            <v>MO-Sibley</v>
          </cell>
          <cell r="M2052" t="str">
            <v>MO</v>
          </cell>
          <cell r="N2052" t="str">
            <v>U3441</v>
          </cell>
          <cell r="O2052" t="str">
            <v>Plant Assistant (GF)</v>
          </cell>
          <cell r="P2052" t="str">
            <v>24</v>
          </cell>
          <cell r="Q2052" t="str">
            <v>Nonexempt</v>
          </cell>
          <cell r="R2052" t="str">
            <v>1972-09-25</v>
          </cell>
          <cell r="S2052" t="str">
            <v/>
          </cell>
          <cell r="T2052" t="str">
            <v>1972-09-25</v>
          </cell>
        </row>
        <row r="2053">
          <cell r="A2053" t="str">
            <v>Roam,Garry L</v>
          </cell>
          <cell r="B2053" t="str">
            <v>000879</v>
          </cell>
          <cell r="C2053" t="str">
            <v>Full-Time</v>
          </cell>
          <cell r="D2053" t="str">
            <v>UCU</v>
          </cell>
          <cell r="E2053">
            <v>40</v>
          </cell>
          <cell r="F2053" t="str">
            <v>5333</v>
          </cell>
          <cell r="G2053" t="str">
            <v>Lee's Summit 1 Elec Netwrk Ops</v>
          </cell>
          <cell r="H2053" t="str">
            <v>USU</v>
          </cell>
          <cell r="I2053" t="str">
            <v>OP</v>
          </cell>
          <cell r="J2053" t="str">
            <v>MPMOE</v>
          </cell>
          <cell r="K2053" t="str">
            <v>1085</v>
          </cell>
          <cell r="L2053" t="str">
            <v>MO-Lee's Summit-SE Hamblen Rd</v>
          </cell>
          <cell r="M2053" t="str">
            <v>MO</v>
          </cell>
          <cell r="N2053" t="str">
            <v>U2711</v>
          </cell>
          <cell r="O2053" t="str">
            <v>Tree Trim Comb Ditch Opr Trkdr</v>
          </cell>
          <cell r="P2053" t="str">
            <v>24</v>
          </cell>
          <cell r="Q2053" t="str">
            <v>Nonexempt</v>
          </cell>
          <cell r="R2053" t="str">
            <v>1979-09-17</v>
          </cell>
          <cell r="S2053" t="str">
            <v/>
          </cell>
          <cell r="T2053" t="str">
            <v>1979-09-17</v>
          </cell>
        </row>
        <row r="2054">
          <cell r="A2054" t="str">
            <v>Roberts,Joseph A</v>
          </cell>
          <cell r="B2054" t="str">
            <v>010961</v>
          </cell>
          <cell r="C2054" t="str">
            <v>Full-Time</v>
          </cell>
          <cell r="D2054" t="str">
            <v>UCU</v>
          </cell>
          <cell r="E2054">
            <v>40</v>
          </cell>
          <cell r="F2054" t="str">
            <v>5383</v>
          </cell>
          <cell r="G2054" t="str">
            <v>Lawrence Gas Field Svcs</v>
          </cell>
          <cell r="H2054" t="str">
            <v>USU</v>
          </cell>
          <cell r="I2054" t="str">
            <v>OP</v>
          </cell>
          <cell r="J2054" t="str">
            <v>PNKSG</v>
          </cell>
          <cell r="K2054" t="str">
            <v>1234</v>
          </cell>
          <cell r="L2054" t="str">
            <v>KS-Lawrence-E 9th</v>
          </cell>
          <cell r="M2054" t="str">
            <v>KS</v>
          </cell>
          <cell r="N2054" t="str">
            <v>1719</v>
          </cell>
          <cell r="O2054" t="str">
            <v>Service Person (UN11)</v>
          </cell>
          <cell r="P2054" t="str">
            <v>11</v>
          </cell>
          <cell r="Q2054" t="str">
            <v>Nonexempt</v>
          </cell>
          <cell r="R2054" t="str">
            <v>2005-12-30</v>
          </cell>
          <cell r="S2054" t="str">
            <v/>
          </cell>
          <cell r="T2054" t="str">
            <v>2005-12-30</v>
          </cell>
        </row>
        <row r="2055">
          <cell r="A2055" t="str">
            <v>Roberts,Kelly W</v>
          </cell>
          <cell r="B2055" t="str">
            <v>000576</v>
          </cell>
          <cell r="C2055" t="str">
            <v>Full-Time</v>
          </cell>
          <cell r="D2055" t="str">
            <v>UCU</v>
          </cell>
          <cell r="E2055">
            <v>40</v>
          </cell>
          <cell r="F2055" t="str">
            <v>5313</v>
          </cell>
          <cell r="G2055" t="str">
            <v>Southwest KS Elec Network Ops</v>
          </cell>
          <cell r="H2055" t="str">
            <v>USU</v>
          </cell>
          <cell r="I2055" t="str">
            <v>OP</v>
          </cell>
          <cell r="J2055" t="str">
            <v>WPKSE</v>
          </cell>
          <cell r="K2055" t="str">
            <v>1306</v>
          </cell>
          <cell r="L2055" t="str">
            <v>KS-Liberal-General Welch</v>
          </cell>
          <cell r="M2055" t="str">
            <v>KS</v>
          </cell>
          <cell r="N2055" t="str">
            <v>1703</v>
          </cell>
          <cell r="O2055" t="str">
            <v>Line Foreman (UN22)</v>
          </cell>
          <cell r="P2055" t="str">
            <v>22</v>
          </cell>
          <cell r="Q2055" t="str">
            <v>Nonexempt</v>
          </cell>
          <cell r="R2055" t="str">
            <v>1974-07-08</v>
          </cell>
          <cell r="S2055" t="str">
            <v/>
          </cell>
          <cell r="T2055" t="str">
            <v>1974-07-08</v>
          </cell>
        </row>
        <row r="2056">
          <cell r="A2056" t="str">
            <v>Roberts,Kenneth R</v>
          </cell>
          <cell r="B2056" t="str">
            <v>001535</v>
          </cell>
          <cell r="C2056" t="str">
            <v>Full-Time</v>
          </cell>
          <cell r="D2056" t="str">
            <v>UCU</v>
          </cell>
          <cell r="E2056">
            <v>40</v>
          </cell>
          <cell r="F2056" t="str">
            <v>6122</v>
          </cell>
          <cell r="G2056" t="str">
            <v>Customer Relations-KSE</v>
          </cell>
          <cell r="H2056" t="str">
            <v>USU</v>
          </cell>
          <cell r="I2056" t="str">
            <v>ED</v>
          </cell>
          <cell r="J2056" t="str">
            <v>WPKSE</v>
          </cell>
          <cell r="K2056" t="str">
            <v>1231</v>
          </cell>
          <cell r="L2056" t="str">
            <v>KS-Great Bend-Broadway</v>
          </cell>
          <cell r="M2056" t="str">
            <v>KS</v>
          </cell>
          <cell r="N2056" t="str">
            <v>3078</v>
          </cell>
          <cell r="O2056" t="str">
            <v>Customer Relations Rep (Key)</v>
          </cell>
          <cell r="P2056" t="str">
            <v>00</v>
          </cell>
          <cell r="Q2056" t="str">
            <v>Exempt</v>
          </cell>
          <cell r="R2056" t="str">
            <v>1969-02-03</v>
          </cell>
          <cell r="S2056" t="str">
            <v/>
          </cell>
          <cell r="T2056" t="str">
            <v>1969-02-03</v>
          </cell>
        </row>
        <row r="2057">
          <cell r="A2057" t="str">
            <v>Roberts,Kent J</v>
          </cell>
          <cell r="B2057" t="str">
            <v>002222</v>
          </cell>
          <cell r="C2057" t="str">
            <v>Full-Time</v>
          </cell>
          <cell r="D2057" t="str">
            <v>UCU</v>
          </cell>
          <cell r="E2057">
            <v>40</v>
          </cell>
          <cell r="F2057" t="str">
            <v>5774</v>
          </cell>
          <cell r="G2057" t="str">
            <v>NE Omaha Region</v>
          </cell>
          <cell r="H2057" t="str">
            <v>USU</v>
          </cell>
          <cell r="I2057" t="str">
            <v>CS</v>
          </cell>
          <cell r="J2057" t="str">
            <v>PNNEG</v>
          </cell>
          <cell r="K2057" t="str">
            <v>1113</v>
          </cell>
          <cell r="L2057" t="str">
            <v>NE-Papillion</v>
          </cell>
          <cell r="M2057" t="str">
            <v>NE</v>
          </cell>
          <cell r="N2057" t="str">
            <v>2328</v>
          </cell>
          <cell r="O2057" t="str">
            <v>Construction Coordinator</v>
          </cell>
          <cell r="P2057" t="str">
            <v>00</v>
          </cell>
          <cell r="Q2057" t="str">
            <v>Exempt</v>
          </cell>
          <cell r="R2057" t="str">
            <v>1979-11-26</v>
          </cell>
          <cell r="S2057" t="str">
            <v/>
          </cell>
          <cell r="T2057" t="str">
            <v>1980-02-01</v>
          </cell>
        </row>
        <row r="2058">
          <cell r="A2058" t="str">
            <v>Roberts,Robin W</v>
          </cell>
          <cell r="B2058" t="str">
            <v>007929</v>
          </cell>
          <cell r="C2058" t="str">
            <v>Full-Time</v>
          </cell>
          <cell r="D2058" t="str">
            <v>UCU</v>
          </cell>
          <cell r="E2058">
            <v>40</v>
          </cell>
          <cell r="F2058" t="str">
            <v>5354</v>
          </cell>
          <cell r="G2058" t="str">
            <v>St Joseph 1 Elec Network Ops</v>
          </cell>
          <cell r="H2058" t="str">
            <v>USU</v>
          </cell>
          <cell r="I2058" t="str">
            <v>OP</v>
          </cell>
          <cell r="J2058" t="str">
            <v>SJMOE</v>
          </cell>
          <cell r="K2058" t="str">
            <v>1278</v>
          </cell>
          <cell r="L2058" t="str">
            <v>MO-St Joseph - Atchison</v>
          </cell>
          <cell r="M2058" t="str">
            <v>MO</v>
          </cell>
          <cell r="N2058" t="str">
            <v>S1020</v>
          </cell>
          <cell r="O2058" t="str">
            <v>District Lineman</v>
          </cell>
          <cell r="P2058" t="str">
            <v>13</v>
          </cell>
          <cell r="Q2058" t="str">
            <v>Nonexempt</v>
          </cell>
          <cell r="R2058" t="str">
            <v>1979-10-03</v>
          </cell>
          <cell r="S2058" t="str">
            <v/>
          </cell>
          <cell r="T2058" t="str">
            <v>1979-10-03</v>
          </cell>
        </row>
        <row r="2059">
          <cell r="A2059" t="str">
            <v>Robertson,Bruce W</v>
          </cell>
          <cell r="B2059" t="str">
            <v>003621</v>
          </cell>
          <cell r="C2059" t="str">
            <v>Full-Time</v>
          </cell>
          <cell r="D2059" t="str">
            <v>UCU</v>
          </cell>
          <cell r="E2059">
            <v>40</v>
          </cell>
          <cell r="F2059" t="str">
            <v>1003</v>
          </cell>
          <cell r="G2059" t="str">
            <v>Sibley General</v>
          </cell>
          <cell r="H2059" t="str">
            <v>USU</v>
          </cell>
          <cell r="I2059" t="str">
            <v>PS</v>
          </cell>
          <cell r="J2059" t="str">
            <v>MPMOE</v>
          </cell>
          <cell r="K2059" t="str">
            <v>1095</v>
          </cell>
          <cell r="L2059" t="str">
            <v>MO-Sibley</v>
          </cell>
          <cell r="M2059" t="str">
            <v>MO</v>
          </cell>
          <cell r="N2059" t="str">
            <v>1787</v>
          </cell>
          <cell r="O2059" t="str">
            <v>Technician Supervisor</v>
          </cell>
          <cell r="P2059" t="str">
            <v>00</v>
          </cell>
          <cell r="Q2059" t="str">
            <v>Exempt</v>
          </cell>
          <cell r="R2059" t="str">
            <v>1968-11-25</v>
          </cell>
          <cell r="S2059" t="str">
            <v/>
          </cell>
          <cell r="T2059" t="str">
            <v>1968-11-25</v>
          </cell>
        </row>
        <row r="2060">
          <cell r="A2060" t="str">
            <v>Robertson,Charlie A</v>
          </cell>
          <cell r="B2060" t="str">
            <v>010598</v>
          </cell>
          <cell r="C2060" t="str">
            <v>Full-Time</v>
          </cell>
          <cell r="D2060" t="str">
            <v>UCU</v>
          </cell>
          <cell r="E2060">
            <v>40</v>
          </cell>
          <cell r="F2060" t="str">
            <v>5775</v>
          </cell>
          <cell r="G2060" t="str">
            <v>NE North Region</v>
          </cell>
          <cell r="H2060" t="str">
            <v>USU</v>
          </cell>
          <cell r="I2060" t="str">
            <v>CS</v>
          </cell>
          <cell r="J2060" t="str">
            <v>PNNEG</v>
          </cell>
          <cell r="K2060" t="str">
            <v>1119</v>
          </cell>
          <cell r="L2060" t="str">
            <v>NE-Wayne</v>
          </cell>
          <cell r="M2060" t="str">
            <v>NE</v>
          </cell>
          <cell r="N2060" t="str">
            <v>1525</v>
          </cell>
          <cell r="O2060" t="str">
            <v>Operations Technician</v>
          </cell>
          <cell r="P2060" t="str">
            <v>00</v>
          </cell>
          <cell r="Q2060" t="str">
            <v>Nonexempt</v>
          </cell>
          <cell r="R2060" t="str">
            <v>2004-10-04</v>
          </cell>
          <cell r="S2060" t="str">
            <v/>
          </cell>
          <cell r="T2060" t="str">
            <v>2004-10-04</v>
          </cell>
        </row>
        <row r="2061">
          <cell r="A2061" t="str">
            <v>Robertson,Michael C</v>
          </cell>
          <cell r="B2061" t="str">
            <v>007930</v>
          </cell>
          <cell r="C2061" t="str">
            <v>Full-Time</v>
          </cell>
          <cell r="D2061" t="str">
            <v>UCU</v>
          </cell>
          <cell r="E2061">
            <v>40</v>
          </cell>
          <cell r="F2061" t="str">
            <v>5570</v>
          </cell>
          <cell r="G2061" t="str">
            <v>Materials Mgmt-MO SJLP</v>
          </cell>
          <cell r="H2061" t="str">
            <v>USU</v>
          </cell>
          <cell r="I2061" t="str">
            <v>MM</v>
          </cell>
          <cell r="J2061" t="str">
            <v>NETCO</v>
          </cell>
          <cell r="K2061" t="str">
            <v>1278</v>
          </cell>
          <cell r="L2061" t="str">
            <v>MO-St Joseph - Atchison</v>
          </cell>
          <cell r="M2061" t="str">
            <v>MO</v>
          </cell>
          <cell r="N2061" t="str">
            <v>S5915</v>
          </cell>
          <cell r="O2061" t="str">
            <v>Stores Clerk</v>
          </cell>
          <cell r="P2061" t="str">
            <v>13</v>
          </cell>
          <cell r="Q2061" t="str">
            <v>Nonexempt</v>
          </cell>
          <cell r="R2061" t="str">
            <v>1974-09-03</v>
          </cell>
          <cell r="S2061" t="str">
            <v/>
          </cell>
          <cell r="T2061" t="str">
            <v>1974-09-03</v>
          </cell>
        </row>
        <row r="2062">
          <cell r="A2062" t="str">
            <v>Robertson,Nolan R</v>
          </cell>
          <cell r="B2062" t="str">
            <v>010636</v>
          </cell>
          <cell r="C2062" t="str">
            <v>Full-Time</v>
          </cell>
          <cell r="D2062" t="str">
            <v>UCU</v>
          </cell>
          <cell r="E2062">
            <v>40</v>
          </cell>
          <cell r="F2062" t="str">
            <v>1008</v>
          </cell>
          <cell r="G2062" t="str">
            <v>Judson Large-Dodge City</v>
          </cell>
          <cell r="H2062" t="str">
            <v>USU</v>
          </cell>
          <cell r="I2062" t="str">
            <v>PS</v>
          </cell>
          <cell r="J2062" t="str">
            <v>WPKSE</v>
          </cell>
          <cell r="K2062" t="str">
            <v>1155</v>
          </cell>
          <cell r="L2062" t="str">
            <v>KS-Dodge City-Fort Dodge Rd</v>
          </cell>
          <cell r="M2062" t="str">
            <v>KS</v>
          </cell>
          <cell r="N2062" t="str">
            <v>1738</v>
          </cell>
          <cell r="O2062" t="str">
            <v>Operator Technician (UN22)</v>
          </cell>
          <cell r="P2062" t="str">
            <v>22</v>
          </cell>
          <cell r="Q2062" t="str">
            <v>Nonexempt</v>
          </cell>
          <cell r="R2062" t="str">
            <v>2005-01-24</v>
          </cell>
          <cell r="S2062" t="str">
            <v/>
          </cell>
          <cell r="T2062" t="str">
            <v>2005-01-24</v>
          </cell>
        </row>
        <row r="2063">
          <cell r="A2063" t="str">
            <v>Robertson,Thomas B</v>
          </cell>
          <cell r="B2063" t="str">
            <v>001080</v>
          </cell>
          <cell r="C2063" t="str">
            <v>Full-Time</v>
          </cell>
          <cell r="D2063" t="str">
            <v>UCU</v>
          </cell>
          <cell r="E2063">
            <v>40</v>
          </cell>
          <cell r="F2063" t="str">
            <v>5005</v>
          </cell>
          <cell r="G2063" t="str">
            <v>Sys Protection Const&amp;Maint-MPS</v>
          </cell>
          <cell r="H2063" t="str">
            <v>USU</v>
          </cell>
          <cell r="I2063" t="str">
            <v>TS</v>
          </cell>
          <cell r="J2063" t="str">
            <v>MPMOE</v>
          </cell>
          <cell r="K2063" t="str">
            <v>1086</v>
          </cell>
          <cell r="L2063" t="str">
            <v>MO-Lee's Summit-SE 16th St</v>
          </cell>
          <cell r="M2063" t="str">
            <v>MO</v>
          </cell>
          <cell r="N2063" t="str">
            <v>U230</v>
          </cell>
          <cell r="O2063" t="str">
            <v>Journeyman Relayman</v>
          </cell>
          <cell r="P2063" t="str">
            <v>24</v>
          </cell>
          <cell r="Q2063" t="str">
            <v>Nonexempt</v>
          </cell>
          <cell r="R2063" t="str">
            <v>1972-10-26</v>
          </cell>
          <cell r="S2063" t="str">
            <v/>
          </cell>
          <cell r="T2063" t="str">
            <v>1972-10-26</v>
          </cell>
        </row>
        <row r="2064">
          <cell r="A2064" t="str">
            <v>Robinson,Linda R</v>
          </cell>
          <cell r="B2064" t="str">
            <v>001056</v>
          </cell>
          <cell r="C2064" t="str">
            <v>Full-Time</v>
          </cell>
          <cell r="D2064" t="str">
            <v>UCU</v>
          </cell>
          <cell r="E2064">
            <v>40</v>
          </cell>
          <cell r="F2064" t="str">
            <v>5340</v>
          </cell>
          <cell r="G2064" t="str">
            <v>Liberty Elec Network Ops</v>
          </cell>
          <cell r="H2064" t="str">
            <v>USU</v>
          </cell>
          <cell r="I2064" t="str">
            <v>OP</v>
          </cell>
          <cell r="J2064" t="str">
            <v>MPMOE</v>
          </cell>
          <cell r="K2064" t="str">
            <v>1084</v>
          </cell>
          <cell r="L2064" t="str">
            <v>MO-Liberty</v>
          </cell>
          <cell r="M2064" t="str">
            <v>MO</v>
          </cell>
          <cell r="N2064" t="str">
            <v>1135</v>
          </cell>
          <cell r="O2064" t="str">
            <v>Customer Service Associate Fie</v>
          </cell>
          <cell r="P2064" t="str">
            <v>00</v>
          </cell>
          <cell r="Q2064" t="str">
            <v>Nonexempt</v>
          </cell>
          <cell r="R2064" t="str">
            <v>1980-05-15</v>
          </cell>
          <cell r="S2064" t="str">
            <v/>
          </cell>
          <cell r="T2064" t="str">
            <v>1980-05-15</v>
          </cell>
        </row>
        <row r="2065">
          <cell r="A2065" t="str">
            <v>Robinson,Marc A</v>
          </cell>
          <cell r="B2065" t="str">
            <v>010784</v>
          </cell>
          <cell r="C2065" t="str">
            <v>Full-Time</v>
          </cell>
          <cell r="D2065" t="str">
            <v>UCU</v>
          </cell>
          <cell r="E2065">
            <v>40</v>
          </cell>
          <cell r="F2065" t="str">
            <v>6397</v>
          </cell>
          <cell r="G2065" t="str">
            <v>IT Call Cntr/Networks Telecom</v>
          </cell>
          <cell r="H2065" t="str">
            <v>USU</v>
          </cell>
          <cell r="I2065" t="str">
            <v>IT</v>
          </cell>
          <cell r="J2065" t="str">
            <v>NETCO</v>
          </cell>
          <cell r="K2065" t="str">
            <v>1000</v>
          </cell>
          <cell r="L2065" t="str">
            <v>MO-Raytown</v>
          </cell>
          <cell r="M2065" t="str">
            <v>MO</v>
          </cell>
          <cell r="N2065" t="str">
            <v>1465</v>
          </cell>
          <cell r="O2065" t="str">
            <v>Communications Engineer</v>
          </cell>
          <cell r="P2065" t="str">
            <v>00</v>
          </cell>
          <cell r="Q2065" t="str">
            <v>Exempt</v>
          </cell>
          <cell r="R2065" t="str">
            <v>2005-05-24</v>
          </cell>
          <cell r="S2065" t="str">
            <v/>
          </cell>
          <cell r="T2065" t="str">
            <v>2005-05-24</v>
          </cell>
        </row>
        <row r="2066">
          <cell r="A2066" t="str">
            <v>Robles,George A</v>
          </cell>
          <cell r="B2066" t="str">
            <v>007750</v>
          </cell>
          <cell r="C2066" t="str">
            <v>Full-Time</v>
          </cell>
          <cell r="D2066" t="str">
            <v>UCU</v>
          </cell>
          <cell r="E2066">
            <v>40</v>
          </cell>
          <cell r="F2066" t="str">
            <v>4032</v>
          </cell>
          <cell r="G2066" t="str">
            <v>Strategic Initiatives</v>
          </cell>
          <cell r="H2066" t="str">
            <v>ESF</v>
          </cell>
          <cell r="I2066" t="str">
            <v>SK</v>
          </cell>
          <cell r="J2066" t="str">
            <v>AQLCP</v>
          </cell>
          <cell r="K2066" t="str">
            <v>1082</v>
          </cell>
          <cell r="L2066" t="str">
            <v>MO-Kansas City-W Ninth</v>
          </cell>
          <cell r="M2066" t="str">
            <v>MO</v>
          </cell>
          <cell r="N2066" t="str">
            <v>2478</v>
          </cell>
          <cell r="O2066" t="str">
            <v>VP Business Development</v>
          </cell>
          <cell r="P2066" t="str">
            <v>00</v>
          </cell>
          <cell r="Q2066" t="str">
            <v>Exempt</v>
          </cell>
          <cell r="R2066" t="str">
            <v>2000-11-06</v>
          </cell>
          <cell r="S2066" t="str">
            <v/>
          </cell>
          <cell r="T2066" t="str">
            <v>2000-11-06</v>
          </cell>
        </row>
        <row r="2067">
          <cell r="A2067" t="str">
            <v>Rodd,Tami</v>
          </cell>
          <cell r="B2067" t="str">
            <v>000050</v>
          </cell>
          <cell r="C2067" t="str">
            <v>Full-Time</v>
          </cell>
          <cell r="D2067" t="str">
            <v>UCU</v>
          </cell>
          <cell r="E2067">
            <v>40</v>
          </cell>
          <cell r="F2067" t="str">
            <v>5842</v>
          </cell>
          <cell r="G2067" t="str">
            <v>Cloquet</v>
          </cell>
          <cell r="H2067" t="str">
            <v>USU</v>
          </cell>
          <cell r="I2067" t="str">
            <v>CS</v>
          </cell>
          <cell r="J2067" t="str">
            <v>NMMNG</v>
          </cell>
          <cell r="K2067" t="str">
            <v>1057</v>
          </cell>
          <cell r="L2067" t="str">
            <v>MN-Cloquet-Cloquet Ave</v>
          </cell>
          <cell r="M2067" t="str">
            <v>MN</v>
          </cell>
          <cell r="N2067" t="str">
            <v>1134</v>
          </cell>
          <cell r="O2067" t="str">
            <v>Admin Asst</v>
          </cell>
          <cell r="P2067" t="str">
            <v>00</v>
          </cell>
          <cell r="Q2067" t="str">
            <v>Nonexempt</v>
          </cell>
          <cell r="R2067" t="str">
            <v>1984-10-01</v>
          </cell>
          <cell r="S2067" t="str">
            <v/>
          </cell>
          <cell r="T2067" t="str">
            <v>1984-10-01</v>
          </cell>
        </row>
        <row r="2068">
          <cell r="A2068" t="str">
            <v>Rodenz,Lawrence L</v>
          </cell>
          <cell r="B2068" t="str">
            <v>001576</v>
          </cell>
          <cell r="C2068" t="str">
            <v>Full-Time</v>
          </cell>
          <cell r="D2068" t="str">
            <v>UCU</v>
          </cell>
          <cell r="E2068">
            <v>40</v>
          </cell>
          <cell r="F2068" t="str">
            <v>5832</v>
          </cell>
          <cell r="G2068" t="str">
            <v>Rochester</v>
          </cell>
          <cell r="H2068" t="str">
            <v>USU</v>
          </cell>
          <cell r="I2068" t="str">
            <v>CS</v>
          </cell>
          <cell r="J2068" t="str">
            <v>PNMNG</v>
          </cell>
          <cell r="K2068" t="str">
            <v>1065</v>
          </cell>
          <cell r="L2068" t="str">
            <v>MN-La Crescent</v>
          </cell>
          <cell r="M2068" t="str">
            <v>MN</v>
          </cell>
          <cell r="N2068" t="str">
            <v>1138</v>
          </cell>
          <cell r="O2068" t="str">
            <v>Appliance Repair Technician</v>
          </cell>
          <cell r="P2068" t="str">
            <v>00</v>
          </cell>
          <cell r="Q2068" t="str">
            <v>Nonexempt</v>
          </cell>
          <cell r="R2068" t="str">
            <v>1968-09-01</v>
          </cell>
          <cell r="S2068" t="str">
            <v/>
          </cell>
          <cell r="T2068" t="str">
            <v>1968-09-01</v>
          </cell>
        </row>
        <row r="2069">
          <cell r="A2069" t="str">
            <v>Rodriguez,Frank J</v>
          </cell>
          <cell r="B2069" t="str">
            <v>000387</v>
          </cell>
          <cell r="C2069" t="str">
            <v>Full-Time</v>
          </cell>
          <cell r="D2069" t="str">
            <v>UCU</v>
          </cell>
          <cell r="E2069">
            <v>40</v>
          </cell>
          <cell r="F2069" t="str">
            <v>5303</v>
          </cell>
          <cell r="G2069" t="str">
            <v>Pueblo Network Ops</v>
          </cell>
          <cell r="H2069" t="str">
            <v>USU</v>
          </cell>
          <cell r="I2069" t="str">
            <v>OP</v>
          </cell>
          <cell r="J2069" t="str">
            <v>WPCOE</v>
          </cell>
          <cell r="K2069" t="str">
            <v>1011</v>
          </cell>
          <cell r="L2069" t="str">
            <v>CO-Pueblo-S Victoria Ave</v>
          </cell>
          <cell r="M2069" t="str">
            <v>CO</v>
          </cell>
          <cell r="N2069" t="str">
            <v>1671</v>
          </cell>
          <cell r="O2069" t="str">
            <v>Line Svc Foreman (UN21)</v>
          </cell>
          <cell r="P2069" t="str">
            <v>21</v>
          </cell>
          <cell r="Q2069" t="str">
            <v>Nonexempt</v>
          </cell>
          <cell r="R2069" t="str">
            <v>1974-10-03</v>
          </cell>
          <cell r="S2069" t="str">
            <v/>
          </cell>
          <cell r="T2069" t="str">
            <v>1974-10-03</v>
          </cell>
        </row>
        <row r="2070">
          <cell r="A2070" t="str">
            <v>Rogers,Arnold L</v>
          </cell>
          <cell r="B2070" t="str">
            <v>001915</v>
          </cell>
          <cell r="C2070" t="str">
            <v>Full-Time</v>
          </cell>
          <cell r="D2070" t="str">
            <v>UCU</v>
          </cell>
          <cell r="E2070">
            <v>40</v>
          </cell>
          <cell r="F2070" t="str">
            <v>5774</v>
          </cell>
          <cell r="G2070" t="str">
            <v>NE Omaha Region</v>
          </cell>
          <cell r="H2070" t="str">
            <v>USU</v>
          </cell>
          <cell r="I2070" t="str">
            <v>CS</v>
          </cell>
          <cell r="J2070" t="str">
            <v>PNNEG</v>
          </cell>
          <cell r="K2070" t="str">
            <v>1113</v>
          </cell>
          <cell r="L2070" t="str">
            <v>NE-Papillion</v>
          </cell>
          <cell r="M2070" t="str">
            <v>NE</v>
          </cell>
          <cell r="N2070" t="str">
            <v>1525</v>
          </cell>
          <cell r="O2070" t="str">
            <v>Operations Technician</v>
          </cell>
          <cell r="P2070" t="str">
            <v>00</v>
          </cell>
          <cell r="Q2070" t="str">
            <v>Nonexempt</v>
          </cell>
          <cell r="R2070" t="str">
            <v>1970-09-14</v>
          </cell>
          <cell r="S2070" t="str">
            <v/>
          </cell>
          <cell r="T2070" t="str">
            <v>1970-09-14</v>
          </cell>
        </row>
        <row r="2071">
          <cell r="A2071" t="str">
            <v>Rogers,Everett L</v>
          </cell>
          <cell r="B2071" t="str">
            <v>001901</v>
          </cell>
          <cell r="C2071" t="str">
            <v>Full-Time</v>
          </cell>
          <cell r="D2071" t="str">
            <v>UCU</v>
          </cell>
          <cell r="E2071">
            <v>40</v>
          </cell>
          <cell r="F2071" t="str">
            <v>5387</v>
          </cell>
          <cell r="G2071" t="str">
            <v>Liberal Gas Field Svcs</v>
          </cell>
          <cell r="H2071" t="str">
            <v>USU</v>
          </cell>
          <cell r="I2071" t="str">
            <v>OP</v>
          </cell>
          <cell r="J2071" t="str">
            <v>PNKSG</v>
          </cell>
          <cell r="K2071" t="str">
            <v>1042</v>
          </cell>
          <cell r="L2071" t="str">
            <v>KS-Meade</v>
          </cell>
          <cell r="M2071" t="str">
            <v>KS</v>
          </cell>
          <cell r="N2071" t="str">
            <v>1525</v>
          </cell>
          <cell r="O2071" t="str">
            <v>Operations Technician</v>
          </cell>
          <cell r="P2071" t="str">
            <v>00</v>
          </cell>
          <cell r="Q2071" t="str">
            <v>Nonexempt</v>
          </cell>
          <cell r="R2071" t="str">
            <v>1994-07-18</v>
          </cell>
          <cell r="S2071" t="str">
            <v/>
          </cell>
          <cell r="T2071" t="str">
            <v>1994-07-18</v>
          </cell>
        </row>
        <row r="2072">
          <cell r="A2072" t="str">
            <v>Roggow,Bonita L</v>
          </cell>
          <cell r="B2072" t="str">
            <v>001759</v>
          </cell>
          <cell r="C2072" t="str">
            <v>Full-Time</v>
          </cell>
          <cell r="D2072" t="str">
            <v>UCU</v>
          </cell>
          <cell r="E2072">
            <v>40</v>
          </cell>
          <cell r="F2072" t="str">
            <v>5827</v>
          </cell>
          <cell r="G2072" t="str">
            <v>Fairmont</v>
          </cell>
          <cell r="H2072" t="str">
            <v>USU</v>
          </cell>
          <cell r="I2072" t="str">
            <v>CS</v>
          </cell>
          <cell r="J2072" t="str">
            <v>PNMNG</v>
          </cell>
          <cell r="K2072" t="str">
            <v>1061</v>
          </cell>
          <cell r="L2072" t="str">
            <v>MN-Fairmont</v>
          </cell>
          <cell r="M2072" t="str">
            <v>MN</v>
          </cell>
          <cell r="N2072" t="str">
            <v>1134</v>
          </cell>
          <cell r="O2072" t="str">
            <v>Admin Asst</v>
          </cell>
          <cell r="P2072" t="str">
            <v>00</v>
          </cell>
          <cell r="Q2072" t="str">
            <v>Nonexempt</v>
          </cell>
          <cell r="R2072" t="str">
            <v>1988-12-01</v>
          </cell>
          <cell r="S2072" t="str">
            <v/>
          </cell>
          <cell r="T2072" t="str">
            <v>1989-07-01</v>
          </cell>
        </row>
        <row r="2073">
          <cell r="A2073" t="str">
            <v>Rohani,Ramin</v>
          </cell>
          <cell r="B2073" t="str">
            <v>008679</v>
          </cell>
          <cell r="C2073" t="str">
            <v>Full-Time</v>
          </cell>
          <cell r="D2073" t="str">
            <v>UCU</v>
          </cell>
          <cell r="E2073">
            <v>40</v>
          </cell>
          <cell r="F2073" t="str">
            <v>4290</v>
          </cell>
          <cell r="G2073" t="str">
            <v>IT Fin/HR Applications</v>
          </cell>
          <cell r="H2073" t="str">
            <v>ESF</v>
          </cell>
          <cell r="I2073" t="str">
            <v>IT</v>
          </cell>
          <cell r="J2073" t="str">
            <v>AQLCP</v>
          </cell>
          <cell r="K2073" t="str">
            <v>1082</v>
          </cell>
          <cell r="L2073" t="str">
            <v>MO-Kansas City-W Ninth</v>
          </cell>
          <cell r="M2073" t="str">
            <v>MO</v>
          </cell>
          <cell r="N2073" t="str">
            <v>2864</v>
          </cell>
          <cell r="O2073" t="str">
            <v>Sr Systems Analyst AMS</v>
          </cell>
          <cell r="P2073" t="str">
            <v>00</v>
          </cell>
          <cell r="Q2073" t="str">
            <v>Exempt</v>
          </cell>
          <cell r="R2073" t="str">
            <v>2001-11-01</v>
          </cell>
          <cell r="S2073" t="str">
            <v/>
          </cell>
          <cell r="T2073" t="str">
            <v>2001-11-01</v>
          </cell>
        </row>
        <row r="2074">
          <cell r="A2074" t="str">
            <v>Rohr,Jason M</v>
          </cell>
          <cell r="B2074" t="str">
            <v>010073</v>
          </cell>
          <cell r="C2074" t="str">
            <v>Full-Time</v>
          </cell>
          <cell r="D2074" t="str">
            <v>UCU</v>
          </cell>
          <cell r="E2074">
            <v>40</v>
          </cell>
          <cell r="F2074" t="str">
            <v>5313</v>
          </cell>
          <cell r="G2074" t="str">
            <v>Southwest KS Elec Network Ops</v>
          </cell>
          <cell r="H2074" t="str">
            <v>USU</v>
          </cell>
          <cell r="I2074" t="str">
            <v>OP</v>
          </cell>
          <cell r="J2074" t="str">
            <v>WPKSE</v>
          </cell>
          <cell r="K2074" t="str">
            <v>1272</v>
          </cell>
          <cell r="L2074" t="str">
            <v>KS-Dodge City-W Frontview</v>
          </cell>
          <cell r="M2074" t="str">
            <v>KS</v>
          </cell>
          <cell r="N2074" t="str">
            <v>1705</v>
          </cell>
          <cell r="O2074" t="str">
            <v>Appren Lineman (UN22)</v>
          </cell>
          <cell r="P2074" t="str">
            <v>22</v>
          </cell>
          <cell r="Q2074" t="str">
            <v>Nonexempt</v>
          </cell>
          <cell r="R2074" t="str">
            <v>2003-05-12</v>
          </cell>
          <cell r="S2074" t="str">
            <v/>
          </cell>
          <cell r="T2074" t="str">
            <v>2003-05-12</v>
          </cell>
        </row>
        <row r="2075">
          <cell r="A2075" t="str">
            <v>Rohs,Mitchell H</v>
          </cell>
          <cell r="B2075" t="str">
            <v>010154</v>
          </cell>
          <cell r="C2075" t="str">
            <v>Full-Time</v>
          </cell>
          <cell r="D2075" t="str">
            <v>UCU</v>
          </cell>
          <cell r="E2075">
            <v>40</v>
          </cell>
          <cell r="F2075" t="str">
            <v>6364</v>
          </cell>
          <cell r="G2075" t="str">
            <v>IT Server/Storage Desktop Infr</v>
          </cell>
          <cell r="H2075" t="str">
            <v>USU</v>
          </cell>
          <cell r="I2075" t="str">
            <v>IT</v>
          </cell>
          <cell r="J2075" t="str">
            <v>NETCO</v>
          </cell>
          <cell r="K2075" t="str">
            <v>1143</v>
          </cell>
          <cell r="L2075" t="str">
            <v>NE-Omaha-Capitol Ave</v>
          </cell>
          <cell r="M2075" t="str">
            <v>NE</v>
          </cell>
          <cell r="N2075" t="str">
            <v>1429</v>
          </cell>
          <cell r="O2075" t="str">
            <v>Sr Systems Programmer</v>
          </cell>
          <cell r="P2075" t="str">
            <v>00</v>
          </cell>
          <cell r="Q2075" t="str">
            <v>Exempt</v>
          </cell>
          <cell r="R2075" t="str">
            <v>2003-07-31</v>
          </cell>
          <cell r="S2075" t="str">
            <v/>
          </cell>
          <cell r="T2075" t="str">
            <v>2003-07-31</v>
          </cell>
        </row>
        <row r="2076">
          <cell r="A2076" t="str">
            <v>Romero Jr,Ralph A</v>
          </cell>
          <cell r="B2076" t="str">
            <v>010374</v>
          </cell>
          <cell r="C2076" t="str">
            <v>Full-Time</v>
          </cell>
          <cell r="D2076" t="str">
            <v>UCU</v>
          </cell>
          <cell r="E2076">
            <v>40</v>
          </cell>
          <cell r="F2076" t="str">
            <v>5870</v>
          </cell>
          <cell r="G2076" t="str">
            <v>Pueblo Meter Reading</v>
          </cell>
          <cell r="H2076" t="str">
            <v>USU</v>
          </cell>
          <cell r="I2076" t="str">
            <v>CS</v>
          </cell>
          <cell r="J2076" t="str">
            <v>WPCOE</v>
          </cell>
          <cell r="K2076" t="str">
            <v>1011</v>
          </cell>
          <cell r="L2076" t="str">
            <v>CO-Pueblo-S Victoria Ave</v>
          </cell>
          <cell r="M2076" t="str">
            <v>CO</v>
          </cell>
          <cell r="N2076" t="str">
            <v>3190</v>
          </cell>
          <cell r="O2076" t="str">
            <v>Meter Reader Foreman (UN21)</v>
          </cell>
          <cell r="P2076" t="str">
            <v>21</v>
          </cell>
          <cell r="Q2076" t="str">
            <v>Nonexempt</v>
          </cell>
          <cell r="R2076" t="str">
            <v>2004-02-17</v>
          </cell>
          <cell r="S2076" t="str">
            <v/>
          </cell>
          <cell r="T2076" t="str">
            <v>2004-02-17</v>
          </cell>
        </row>
        <row r="2077">
          <cell r="A2077" t="str">
            <v>Romero,Kenneth P</v>
          </cell>
          <cell r="B2077" t="str">
            <v>011023</v>
          </cell>
          <cell r="C2077" t="str">
            <v>Full-Time</v>
          </cell>
          <cell r="D2077" t="str">
            <v>UCU</v>
          </cell>
          <cell r="E2077">
            <v>40</v>
          </cell>
          <cell r="F2077" t="str">
            <v>6178</v>
          </cell>
          <cell r="G2077" t="str">
            <v>Customer Services</v>
          </cell>
          <cell r="H2077" t="str">
            <v>USU</v>
          </cell>
          <cell r="I2077" t="str">
            <v>DE</v>
          </cell>
          <cell r="J2077" t="str">
            <v>WPCOE</v>
          </cell>
          <cell r="K2077" t="str">
            <v>1011</v>
          </cell>
          <cell r="L2077" t="str">
            <v>CO-Pueblo-S Victoria Ave</v>
          </cell>
          <cell r="M2077" t="str">
            <v>CO</v>
          </cell>
          <cell r="N2077" t="str">
            <v>3078</v>
          </cell>
          <cell r="O2077" t="str">
            <v>Customer Relations Rep (Key)</v>
          </cell>
          <cell r="P2077" t="str">
            <v>00</v>
          </cell>
          <cell r="Q2077" t="str">
            <v>Exempt</v>
          </cell>
          <cell r="R2077" t="str">
            <v>2006-04-03</v>
          </cell>
          <cell r="S2077" t="str">
            <v/>
          </cell>
          <cell r="T2077" t="str">
            <v>2006-04-03</v>
          </cell>
        </row>
        <row r="2078">
          <cell r="A2078" t="str">
            <v>Romig,Craig A</v>
          </cell>
          <cell r="B2078" t="str">
            <v>010920</v>
          </cell>
          <cell r="C2078" t="str">
            <v>Full-Time</v>
          </cell>
          <cell r="D2078" t="str">
            <v>UCU</v>
          </cell>
          <cell r="E2078">
            <v>40</v>
          </cell>
          <cell r="F2078" t="str">
            <v>1008</v>
          </cell>
          <cell r="G2078" t="str">
            <v>Judson Large-Dodge City</v>
          </cell>
          <cell r="H2078" t="str">
            <v>USU</v>
          </cell>
          <cell r="I2078" t="str">
            <v>PS</v>
          </cell>
          <cell r="J2078" t="str">
            <v>WPKSE</v>
          </cell>
          <cell r="K2078" t="str">
            <v>1155</v>
          </cell>
          <cell r="L2078" t="str">
            <v>KS-Dodge City-Fort Dodge Rd</v>
          </cell>
          <cell r="M2078" t="str">
            <v>KS</v>
          </cell>
          <cell r="N2078" t="str">
            <v>1738</v>
          </cell>
          <cell r="O2078" t="str">
            <v>Operator Technician (UN22)</v>
          </cell>
          <cell r="P2078" t="str">
            <v>22</v>
          </cell>
          <cell r="Q2078" t="str">
            <v>Nonexempt</v>
          </cell>
          <cell r="R2078" t="str">
            <v>2005-10-05</v>
          </cell>
          <cell r="S2078" t="str">
            <v/>
          </cell>
          <cell r="T2078" t="str">
            <v>2005-10-05</v>
          </cell>
        </row>
        <row r="2079">
          <cell r="A2079" t="str">
            <v>Rooney,H Davis</v>
          </cell>
          <cell r="B2079" t="str">
            <v>002864</v>
          </cell>
          <cell r="C2079" t="str">
            <v>Full-Time</v>
          </cell>
          <cell r="D2079" t="str">
            <v>UCU</v>
          </cell>
          <cell r="E2079">
            <v>40</v>
          </cell>
          <cell r="F2079" t="str">
            <v>1044</v>
          </cell>
          <cell r="G2079" t="str">
            <v>Resource_Planning</v>
          </cell>
          <cell r="H2079" t="str">
            <v>USU</v>
          </cell>
          <cell r="I2079" t="str">
            <v>ER</v>
          </cell>
          <cell r="J2079" t="str">
            <v>NETCO</v>
          </cell>
          <cell r="K2079" t="str">
            <v>1000</v>
          </cell>
          <cell r="L2079" t="str">
            <v>MO-Raytown</v>
          </cell>
          <cell r="M2079" t="str">
            <v>MO</v>
          </cell>
          <cell r="N2079" t="str">
            <v>3208</v>
          </cell>
          <cell r="O2079" t="str">
            <v>Dir Rsrce Plan Commodity Anlys</v>
          </cell>
          <cell r="P2079" t="str">
            <v>00</v>
          </cell>
          <cell r="Q2079" t="str">
            <v>Exempt</v>
          </cell>
          <cell r="R2079" t="str">
            <v>1992-11-02</v>
          </cell>
          <cell r="S2079" t="str">
            <v/>
          </cell>
          <cell r="T2079" t="str">
            <v>1992-11-02</v>
          </cell>
        </row>
        <row r="2080">
          <cell r="A2080" t="str">
            <v>Rooney,Kevin J</v>
          </cell>
          <cell r="B2080" t="str">
            <v>006041</v>
          </cell>
          <cell r="C2080" t="str">
            <v>Full-Time</v>
          </cell>
          <cell r="D2080" t="str">
            <v>UCU</v>
          </cell>
          <cell r="E2080">
            <v>40</v>
          </cell>
          <cell r="F2080" t="str">
            <v>4032</v>
          </cell>
          <cell r="G2080" t="str">
            <v>Strategic Initiatives</v>
          </cell>
          <cell r="H2080" t="str">
            <v>ESF</v>
          </cell>
          <cell r="I2080" t="str">
            <v>SK</v>
          </cell>
          <cell r="J2080" t="str">
            <v>AQLCP</v>
          </cell>
          <cell r="K2080" t="str">
            <v>1082</v>
          </cell>
          <cell r="L2080" t="str">
            <v>MO-Kansas City-W Ninth</v>
          </cell>
          <cell r="M2080" t="str">
            <v>MO</v>
          </cell>
          <cell r="N2080" t="str">
            <v>2478</v>
          </cell>
          <cell r="O2080" t="str">
            <v>VP Business Development</v>
          </cell>
          <cell r="P2080" t="str">
            <v>00</v>
          </cell>
          <cell r="Q2080" t="str">
            <v>Exempt</v>
          </cell>
          <cell r="R2080" t="str">
            <v>2000-06-05</v>
          </cell>
          <cell r="S2080" t="str">
            <v/>
          </cell>
          <cell r="T2080" t="str">
            <v>2000-06-05</v>
          </cell>
        </row>
        <row r="2081">
          <cell r="A2081" t="str">
            <v>Roos,Tammy J</v>
          </cell>
          <cell r="B2081" t="str">
            <v>010970</v>
          </cell>
          <cell r="C2081" t="str">
            <v>Part-Time</v>
          </cell>
          <cell r="D2081" t="str">
            <v>UCU</v>
          </cell>
          <cell r="E2081">
            <v>30</v>
          </cell>
          <cell r="F2081" t="str">
            <v>5827</v>
          </cell>
          <cell r="G2081" t="str">
            <v>Fairmont</v>
          </cell>
          <cell r="H2081" t="str">
            <v>USU</v>
          </cell>
          <cell r="I2081" t="str">
            <v>CS</v>
          </cell>
          <cell r="J2081" t="str">
            <v>PNMNG</v>
          </cell>
          <cell r="K2081" t="str">
            <v>1073</v>
          </cell>
          <cell r="L2081" t="str">
            <v>MN-Worthington</v>
          </cell>
          <cell r="M2081" t="str">
            <v>MN</v>
          </cell>
          <cell r="N2081" t="str">
            <v>1531</v>
          </cell>
          <cell r="O2081" t="str">
            <v>Meter Reader</v>
          </cell>
          <cell r="P2081" t="str">
            <v>00</v>
          </cell>
          <cell r="Q2081" t="str">
            <v>Nonexempt</v>
          </cell>
          <cell r="R2081" t="str">
            <v>2006-01-23</v>
          </cell>
          <cell r="S2081" t="str">
            <v/>
          </cell>
          <cell r="T2081" t="str">
            <v>2006-01-23</v>
          </cell>
        </row>
        <row r="2082">
          <cell r="A2082" t="str">
            <v>Root,Lezli A</v>
          </cell>
          <cell r="B2082" t="str">
            <v>003649</v>
          </cell>
          <cell r="C2082" t="str">
            <v>Full-Time</v>
          </cell>
          <cell r="D2082" t="str">
            <v>UCU</v>
          </cell>
          <cell r="E2082">
            <v>40</v>
          </cell>
          <cell r="F2082" t="str">
            <v>6185</v>
          </cell>
          <cell r="G2082" t="str">
            <v>Customer Relations - KSG</v>
          </cell>
          <cell r="H2082" t="str">
            <v>USU</v>
          </cell>
          <cell r="I2082" t="str">
            <v>CC</v>
          </cell>
          <cell r="J2082" t="str">
            <v>PNKSG</v>
          </cell>
          <cell r="K2082" t="str">
            <v>1039</v>
          </cell>
          <cell r="L2082" t="str">
            <v>KS-Lawrence-E 8th St</v>
          </cell>
          <cell r="M2082" t="str">
            <v>KS</v>
          </cell>
          <cell r="N2082" t="str">
            <v>3078</v>
          </cell>
          <cell r="O2082" t="str">
            <v>Customer Relations Rep (Key)</v>
          </cell>
          <cell r="P2082" t="str">
            <v>00</v>
          </cell>
          <cell r="Q2082" t="str">
            <v>Exempt</v>
          </cell>
          <cell r="R2082" t="str">
            <v>1980-02-15</v>
          </cell>
          <cell r="S2082" t="str">
            <v/>
          </cell>
          <cell r="T2082" t="str">
            <v>1980-02-15</v>
          </cell>
        </row>
        <row r="2083">
          <cell r="A2083" t="str">
            <v>Rose,James R</v>
          </cell>
          <cell r="B2083" t="str">
            <v>005956</v>
          </cell>
          <cell r="C2083" t="str">
            <v>Full-Time</v>
          </cell>
          <cell r="D2083" t="str">
            <v>UCU</v>
          </cell>
          <cell r="E2083">
            <v>40</v>
          </cell>
          <cell r="F2083" t="str">
            <v>4186</v>
          </cell>
          <cell r="G2083" t="str">
            <v>Risk Assessment &amp; Audit Srvs</v>
          </cell>
          <cell r="H2083" t="str">
            <v>ESF</v>
          </cell>
          <cell r="I2083" t="str">
            <v>CP</v>
          </cell>
          <cell r="J2083" t="str">
            <v>AQLCP</v>
          </cell>
          <cell r="K2083" t="str">
            <v>1082</v>
          </cell>
          <cell r="L2083" t="str">
            <v>MO-Kansas City-W Ninth</v>
          </cell>
          <cell r="M2083" t="str">
            <v>MO</v>
          </cell>
          <cell r="N2083" t="str">
            <v>1038</v>
          </cell>
          <cell r="O2083" t="str">
            <v>Risk Assessment Mgt</v>
          </cell>
          <cell r="P2083" t="str">
            <v>00</v>
          </cell>
          <cell r="Q2083" t="str">
            <v>Exempt</v>
          </cell>
          <cell r="R2083" t="str">
            <v>2000-06-05</v>
          </cell>
          <cell r="S2083" t="str">
            <v/>
          </cell>
          <cell r="T2083" t="str">
            <v>2000-06-05</v>
          </cell>
        </row>
        <row r="2084">
          <cell r="A2084" t="str">
            <v>Rose,Larry R</v>
          </cell>
          <cell r="B2084" t="str">
            <v>007931</v>
          </cell>
          <cell r="C2084" t="str">
            <v>Full-Time</v>
          </cell>
          <cell r="D2084" t="str">
            <v>UCU</v>
          </cell>
          <cell r="E2084">
            <v>40</v>
          </cell>
          <cell r="F2084" t="str">
            <v>5356</v>
          </cell>
          <cell r="G2084" t="str">
            <v>Maryville/Mound City El NetOps</v>
          </cell>
          <cell r="H2084" t="str">
            <v>USU</v>
          </cell>
          <cell r="I2084" t="str">
            <v>OP</v>
          </cell>
          <cell r="J2084" t="str">
            <v>SJMOE</v>
          </cell>
          <cell r="K2084" t="str">
            <v>1281</v>
          </cell>
          <cell r="L2084" t="str">
            <v>MO-Mound City</v>
          </cell>
          <cell r="M2084" t="str">
            <v>MO</v>
          </cell>
          <cell r="N2084" t="str">
            <v>S1020</v>
          </cell>
          <cell r="O2084" t="str">
            <v>District Lineman</v>
          </cell>
          <cell r="P2084" t="str">
            <v>13</v>
          </cell>
          <cell r="Q2084" t="str">
            <v>Nonexempt</v>
          </cell>
          <cell r="R2084" t="str">
            <v>1974-01-02</v>
          </cell>
          <cell r="S2084" t="str">
            <v/>
          </cell>
          <cell r="T2084" t="str">
            <v>1974-01-02</v>
          </cell>
        </row>
        <row r="2085">
          <cell r="A2085" t="str">
            <v>Rosenthal,David M</v>
          </cell>
          <cell r="B2085" t="str">
            <v>005043</v>
          </cell>
          <cell r="C2085" t="str">
            <v>Full-Time</v>
          </cell>
          <cell r="D2085" t="str">
            <v>UCU</v>
          </cell>
          <cell r="E2085">
            <v>40</v>
          </cell>
          <cell r="F2085" t="str">
            <v>1042</v>
          </cell>
          <cell r="G2085" t="str">
            <v>Resource_Operations</v>
          </cell>
          <cell r="H2085" t="str">
            <v>USU</v>
          </cell>
          <cell r="I2085" t="str">
            <v>ER</v>
          </cell>
          <cell r="J2085" t="str">
            <v>NETCO</v>
          </cell>
          <cell r="K2085" t="str">
            <v>1000</v>
          </cell>
          <cell r="L2085" t="str">
            <v>MO-Raytown</v>
          </cell>
          <cell r="M2085" t="str">
            <v>MO</v>
          </cell>
          <cell r="N2085" t="str">
            <v>1812</v>
          </cell>
          <cell r="O2085" t="str">
            <v>Systems Operator Generation</v>
          </cell>
          <cell r="P2085" t="str">
            <v>00</v>
          </cell>
          <cell r="Q2085" t="str">
            <v>Exempt</v>
          </cell>
          <cell r="R2085" t="str">
            <v>1999-06-30</v>
          </cell>
          <cell r="S2085" t="str">
            <v/>
          </cell>
          <cell r="T2085" t="str">
            <v>1999-06-30</v>
          </cell>
        </row>
        <row r="2086">
          <cell r="A2086" t="str">
            <v>Roth,Eric L</v>
          </cell>
          <cell r="B2086" t="str">
            <v>008492</v>
          </cell>
          <cell r="C2086" t="str">
            <v>Full-Time</v>
          </cell>
          <cell r="D2086" t="str">
            <v>UCU</v>
          </cell>
          <cell r="E2086">
            <v>40</v>
          </cell>
          <cell r="F2086" t="str">
            <v>5373</v>
          </cell>
          <cell r="G2086" t="str">
            <v>MPS Substation Maintenance</v>
          </cell>
          <cell r="H2086" t="str">
            <v>USU</v>
          </cell>
          <cell r="I2086" t="str">
            <v>TS</v>
          </cell>
          <cell r="J2086" t="str">
            <v>MPMOE</v>
          </cell>
          <cell r="K2086" t="str">
            <v>1097</v>
          </cell>
          <cell r="L2086" t="str">
            <v>MO-Warrensburg</v>
          </cell>
          <cell r="M2086" t="str">
            <v>MO</v>
          </cell>
          <cell r="N2086" t="str">
            <v>U2222</v>
          </cell>
          <cell r="O2086" t="str">
            <v>Appren Substation 2nd 6mo</v>
          </cell>
          <cell r="P2086" t="str">
            <v>24</v>
          </cell>
          <cell r="Q2086" t="str">
            <v>Nonexempt</v>
          </cell>
          <cell r="R2086" t="str">
            <v>2001-06-18</v>
          </cell>
          <cell r="S2086" t="str">
            <v/>
          </cell>
          <cell r="T2086" t="str">
            <v>2001-06-18</v>
          </cell>
        </row>
        <row r="2087">
          <cell r="A2087" t="str">
            <v>Roubinek,Jacob C</v>
          </cell>
          <cell r="B2087" t="str">
            <v>001358</v>
          </cell>
          <cell r="C2087" t="str">
            <v>Full-Time</v>
          </cell>
          <cell r="D2087" t="str">
            <v>UCU</v>
          </cell>
          <cell r="E2087">
            <v>40</v>
          </cell>
          <cell r="F2087" t="str">
            <v>5829</v>
          </cell>
          <cell r="G2087" t="str">
            <v>Rosemount CS</v>
          </cell>
          <cell r="H2087" t="str">
            <v>USU</v>
          </cell>
          <cell r="I2087" t="str">
            <v>CS</v>
          </cell>
          <cell r="J2087" t="str">
            <v>PNMNG</v>
          </cell>
          <cell r="K2087" t="str">
            <v>1069</v>
          </cell>
          <cell r="L2087" t="str">
            <v>MN-Rosemount</v>
          </cell>
          <cell r="M2087" t="str">
            <v>MN</v>
          </cell>
          <cell r="N2087" t="str">
            <v>1534</v>
          </cell>
          <cell r="O2087" t="str">
            <v>Utility Specialist</v>
          </cell>
          <cell r="P2087" t="str">
            <v>00</v>
          </cell>
          <cell r="Q2087" t="str">
            <v>Nonexempt</v>
          </cell>
          <cell r="R2087" t="str">
            <v>1998-09-02</v>
          </cell>
          <cell r="S2087" t="str">
            <v>2002-05-06</v>
          </cell>
          <cell r="T2087" t="str">
            <v>2002-05-06</v>
          </cell>
        </row>
        <row r="2088">
          <cell r="A2088" t="str">
            <v>Rouchka,John L</v>
          </cell>
          <cell r="B2088" t="str">
            <v>002983</v>
          </cell>
          <cell r="C2088" t="str">
            <v>Full-Time</v>
          </cell>
          <cell r="D2088" t="str">
            <v>UCU</v>
          </cell>
          <cell r="E2088">
            <v>40</v>
          </cell>
          <cell r="F2088" t="str">
            <v>5559</v>
          </cell>
          <cell r="G2088" t="str">
            <v>Manager of Mtls-MO</v>
          </cell>
          <cell r="H2088" t="str">
            <v>USU</v>
          </cell>
          <cell r="I2088" t="str">
            <v>MM</v>
          </cell>
          <cell r="J2088" t="str">
            <v>NETCO</v>
          </cell>
          <cell r="K2088" t="str">
            <v>1082</v>
          </cell>
          <cell r="L2088" t="str">
            <v>MO-Kansas City-W Ninth</v>
          </cell>
          <cell r="M2088" t="str">
            <v>MO</v>
          </cell>
          <cell r="N2088" t="str">
            <v>2032</v>
          </cell>
          <cell r="O2088" t="str">
            <v>Lead Negotiator</v>
          </cell>
          <cell r="P2088" t="str">
            <v>00</v>
          </cell>
          <cell r="Q2088" t="str">
            <v>Exempt</v>
          </cell>
          <cell r="R2088" t="str">
            <v>1972-07-19</v>
          </cell>
          <cell r="S2088" t="str">
            <v/>
          </cell>
          <cell r="T2088" t="str">
            <v>1972-07-19</v>
          </cell>
        </row>
        <row r="2089">
          <cell r="A2089" t="str">
            <v>Roussell,Laura J</v>
          </cell>
          <cell r="B2089" t="str">
            <v>002155</v>
          </cell>
          <cell r="C2089" t="str">
            <v>Full-Time</v>
          </cell>
          <cell r="D2089" t="str">
            <v>UCU</v>
          </cell>
          <cell r="E2089">
            <v>40</v>
          </cell>
          <cell r="F2089" t="str">
            <v>6107</v>
          </cell>
          <cell r="G2089" t="str">
            <v>Iowa Community Relations</v>
          </cell>
          <cell r="H2089" t="str">
            <v>USU</v>
          </cell>
          <cell r="I2089" t="str">
            <v>CR</v>
          </cell>
          <cell r="J2089" t="str">
            <v>PNIAG</v>
          </cell>
          <cell r="K2089" t="str">
            <v>1019</v>
          </cell>
          <cell r="L2089" t="str">
            <v>IA-Dubuque-Cedar Cross Rd</v>
          </cell>
          <cell r="M2089" t="str">
            <v>IA</v>
          </cell>
          <cell r="N2089" t="str">
            <v>3074</v>
          </cell>
          <cell r="O2089" t="str">
            <v>Mgr External Affairs</v>
          </cell>
          <cell r="P2089" t="str">
            <v>00</v>
          </cell>
          <cell r="Q2089" t="str">
            <v>Exempt</v>
          </cell>
          <cell r="R2089" t="str">
            <v>1988-10-01</v>
          </cell>
          <cell r="S2089" t="str">
            <v/>
          </cell>
          <cell r="T2089" t="str">
            <v>1988-10-01</v>
          </cell>
        </row>
        <row r="2090">
          <cell r="A2090" t="str">
            <v>Rowland,Neil E</v>
          </cell>
          <cell r="B2090" t="str">
            <v>003663</v>
          </cell>
          <cell r="C2090" t="str">
            <v>Full-Time</v>
          </cell>
          <cell r="D2090" t="str">
            <v>UCU</v>
          </cell>
          <cell r="E2090">
            <v>40</v>
          </cell>
          <cell r="F2090" t="str">
            <v>1042</v>
          </cell>
          <cell r="G2090" t="str">
            <v>Resource_Operations</v>
          </cell>
          <cell r="H2090" t="str">
            <v>USU</v>
          </cell>
          <cell r="I2090" t="str">
            <v>ER</v>
          </cell>
          <cell r="J2090" t="str">
            <v>NETCO</v>
          </cell>
          <cell r="K2090" t="str">
            <v>1000</v>
          </cell>
          <cell r="L2090" t="str">
            <v>MO-Raytown</v>
          </cell>
          <cell r="M2090" t="str">
            <v>MO</v>
          </cell>
          <cell r="N2090" t="str">
            <v>2068</v>
          </cell>
          <cell r="O2090" t="str">
            <v>Mgr Wholesale Operations</v>
          </cell>
          <cell r="P2090" t="str">
            <v>00</v>
          </cell>
          <cell r="Q2090" t="str">
            <v>Exempt</v>
          </cell>
          <cell r="R2090" t="str">
            <v>1985-06-10</v>
          </cell>
          <cell r="S2090" t="str">
            <v/>
          </cell>
          <cell r="T2090" t="str">
            <v>1985-06-10</v>
          </cell>
        </row>
        <row r="2091">
          <cell r="A2091" t="str">
            <v>Royalty,Eric S</v>
          </cell>
          <cell r="B2091" t="str">
            <v>005920</v>
          </cell>
          <cell r="C2091" t="str">
            <v>Full-Time</v>
          </cell>
          <cell r="D2091" t="str">
            <v>UCU</v>
          </cell>
          <cell r="E2091">
            <v>40</v>
          </cell>
          <cell r="F2091" t="str">
            <v>5731</v>
          </cell>
          <cell r="G2091" t="str">
            <v>Iowa Council Bluffs Cust Serv</v>
          </cell>
          <cell r="H2091" t="str">
            <v>USU</v>
          </cell>
          <cell r="I2091" t="str">
            <v>CS</v>
          </cell>
          <cell r="J2091" t="str">
            <v>PNIAG</v>
          </cell>
          <cell r="K2091" t="str">
            <v>1015</v>
          </cell>
          <cell r="L2091" t="str">
            <v>IA-Council Bluffs-W Broadway</v>
          </cell>
          <cell r="M2091" t="str">
            <v>IA</v>
          </cell>
          <cell r="N2091" t="str">
            <v>3105</v>
          </cell>
          <cell r="O2091" t="str">
            <v>Meter Reader (UN28)</v>
          </cell>
          <cell r="P2091" t="str">
            <v>28</v>
          </cell>
          <cell r="Q2091" t="str">
            <v>Nonexempt</v>
          </cell>
          <cell r="R2091" t="str">
            <v>2000-04-24</v>
          </cell>
          <cell r="S2091" t="str">
            <v/>
          </cell>
          <cell r="T2091" t="str">
            <v>2000-04-24</v>
          </cell>
        </row>
        <row r="2092">
          <cell r="A2092" t="str">
            <v>Royalty,Jessica L</v>
          </cell>
          <cell r="B2092" t="str">
            <v>010008</v>
          </cell>
          <cell r="C2092" t="str">
            <v>Full-Time</v>
          </cell>
          <cell r="D2092" t="str">
            <v>UCU</v>
          </cell>
          <cell r="E2092">
            <v>40</v>
          </cell>
          <cell r="F2092" t="str">
            <v>5702</v>
          </cell>
          <cell r="G2092" t="str">
            <v>Customer Srv Ctr-Raytown</v>
          </cell>
          <cell r="H2092" t="str">
            <v>USU</v>
          </cell>
          <cell r="I2092" t="str">
            <v>CH</v>
          </cell>
          <cell r="J2092" t="str">
            <v>NETCO</v>
          </cell>
          <cell r="K2092" t="str">
            <v>1000</v>
          </cell>
          <cell r="L2092" t="str">
            <v>MO-Raytown</v>
          </cell>
          <cell r="M2092" t="str">
            <v>MO</v>
          </cell>
          <cell r="N2092" t="str">
            <v>1047</v>
          </cell>
          <cell r="O2092" t="str">
            <v>Customer Service Associate CC</v>
          </cell>
          <cell r="P2092" t="str">
            <v>00</v>
          </cell>
          <cell r="Q2092" t="str">
            <v>Nonexempt</v>
          </cell>
          <cell r="R2092" t="str">
            <v>2003-02-10</v>
          </cell>
          <cell r="S2092" t="str">
            <v>2005-01-17</v>
          </cell>
          <cell r="T2092" t="str">
            <v>2003-02-10</v>
          </cell>
        </row>
        <row r="2093">
          <cell r="A2093" t="str">
            <v>Royer,Judy E</v>
          </cell>
          <cell r="B2093" t="str">
            <v>000832</v>
          </cell>
          <cell r="C2093" t="str">
            <v>Full-Time</v>
          </cell>
          <cell r="D2093" t="str">
            <v>UCU</v>
          </cell>
          <cell r="E2093">
            <v>40</v>
          </cell>
          <cell r="F2093" t="str">
            <v>5347</v>
          </cell>
          <cell r="G2093" t="str">
            <v>Sedalia Elec Network Ops</v>
          </cell>
          <cell r="H2093" t="str">
            <v>USU</v>
          </cell>
          <cell r="I2093" t="str">
            <v>OP</v>
          </cell>
          <cell r="J2093" t="str">
            <v>MPMOE</v>
          </cell>
          <cell r="K2093" t="str">
            <v>1094</v>
          </cell>
          <cell r="L2093" t="str">
            <v>MO-Sedalia</v>
          </cell>
          <cell r="M2093" t="str">
            <v>MO</v>
          </cell>
          <cell r="N2093" t="str">
            <v>1135</v>
          </cell>
          <cell r="O2093" t="str">
            <v>Customer Service Associate Fie</v>
          </cell>
          <cell r="P2093" t="str">
            <v>00</v>
          </cell>
          <cell r="Q2093" t="str">
            <v>Nonexempt</v>
          </cell>
          <cell r="R2093" t="str">
            <v>1986-12-22</v>
          </cell>
          <cell r="S2093" t="str">
            <v/>
          </cell>
          <cell r="T2093" t="str">
            <v>1988-07-05</v>
          </cell>
        </row>
        <row r="2094">
          <cell r="A2094" t="str">
            <v>Rozinka,Gerald</v>
          </cell>
          <cell r="B2094" t="str">
            <v>000051</v>
          </cell>
          <cell r="C2094" t="str">
            <v>Full-Time</v>
          </cell>
          <cell r="D2094" t="str">
            <v>UCU</v>
          </cell>
          <cell r="E2094">
            <v>40</v>
          </cell>
          <cell r="F2094" t="str">
            <v>5842</v>
          </cell>
          <cell r="G2094" t="str">
            <v>Cloquet</v>
          </cell>
          <cell r="H2094" t="str">
            <v>USU</v>
          </cell>
          <cell r="I2094" t="str">
            <v>CS</v>
          </cell>
          <cell r="J2094" t="str">
            <v>NMMNG</v>
          </cell>
          <cell r="K2094" t="str">
            <v>1060</v>
          </cell>
          <cell r="L2094" t="str">
            <v>MN-Eveleth</v>
          </cell>
          <cell r="M2094" t="str">
            <v>MN</v>
          </cell>
          <cell r="N2094" t="str">
            <v>1595</v>
          </cell>
          <cell r="O2094" t="str">
            <v>Service Tech Class 2 (UN26)</v>
          </cell>
          <cell r="P2094" t="str">
            <v>26</v>
          </cell>
          <cell r="Q2094" t="str">
            <v>Nonexempt</v>
          </cell>
          <cell r="R2094" t="str">
            <v>1987-10-02</v>
          </cell>
          <cell r="S2094" t="str">
            <v/>
          </cell>
          <cell r="T2094" t="str">
            <v>1987-10-02</v>
          </cell>
        </row>
        <row r="2095">
          <cell r="A2095" t="str">
            <v>Rubin,Troy D</v>
          </cell>
          <cell r="B2095" t="str">
            <v>002117</v>
          </cell>
          <cell r="C2095" t="str">
            <v>Full-Time</v>
          </cell>
          <cell r="D2095" t="str">
            <v>UCU</v>
          </cell>
          <cell r="E2095">
            <v>40</v>
          </cell>
          <cell r="F2095" t="str">
            <v>5832</v>
          </cell>
          <cell r="G2095" t="str">
            <v>Rochester</v>
          </cell>
          <cell r="H2095" t="str">
            <v>USU</v>
          </cell>
          <cell r="I2095" t="str">
            <v>CS</v>
          </cell>
          <cell r="J2095" t="str">
            <v>PNMNG</v>
          </cell>
          <cell r="K2095" t="str">
            <v>1068</v>
          </cell>
          <cell r="L2095" t="str">
            <v>MN-Rochester</v>
          </cell>
          <cell r="M2095" t="str">
            <v>MN</v>
          </cell>
          <cell r="N2095" t="str">
            <v>1525</v>
          </cell>
          <cell r="O2095" t="str">
            <v>Operations Technician</v>
          </cell>
          <cell r="P2095" t="str">
            <v>00</v>
          </cell>
          <cell r="Q2095" t="str">
            <v>Nonexempt</v>
          </cell>
          <cell r="R2095" t="str">
            <v>1994-08-16</v>
          </cell>
          <cell r="S2095" t="str">
            <v/>
          </cell>
          <cell r="T2095" t="str">
            <v>1994-08-16</v>
          </cell>
        </row>
        <row r="2096">
          <cell r="A2096" t="str">
            <v>Rudolph,Warren A</v>
          </cell>
          <cell r="B2096" t="str">
            <v>001903</v>
          </cell>
          <cell r="C2096" t="str">
            <v>Full-Time</v>
          </cell>
          <cell r="D2096" t="str">
            <v>UCU</v>
          </cell>
          <cell r="E2096">
            <v>40</v>
          </cell>
          <cell r="F2096" t="str">
            <v>5560</v>
          </cell>
          <cell r="G2096" t="str">
            <v>Materials Mgmt-NE</v>
          </cell>
          <cell r="H2096" t="str">
            <v>USU</v>
          </cell>
          <cell r="I2096" t="str">
            <v>MM</v>
          </cell>
          <cell r="J2096" t="str">
            <v>PNNEG</v>
          </cell>
          <cell r="K2096" t="str">
            <v>1109</v>
          </cell>
          <cell r="L2096" t="str">
            <v>NE-Lincoln</v>
          </cell>
          <cell r="M2096" t="str">
            <v>NE</v>
          </cell>
          <cell r="N2096" t="str">
            <v>1633</v>
          </cell>
          <cell r="O2096" t="str">
            <v>Spec Storekeeper (UN25)</v>
          </cell>
          <cell r="P2096" t="str">
            <v>25</v>
          </cell>
          <cell r="Q2096" t="str">
            <v>Nonexempt</v>
          </cell>
          <cell r="R2096" t="str">
            <v>1976-01-22</v>
          </cell>
          <cell r="S2096" t="str">
            <v/>
          </cell>
          <cell r="T2096" t="str">
            <v>1976-01-22</v>
          </cell>
        </row>
        <row r="2097">
          <cell r="A2097" t="str">
            <v>Ruffner,Daniel W</v>
          </cell>
          <cell r="B2097" t="str">
            <v>001734</v>
          </cell>
          <cell r="C2097" t="str">
            <v>Full-Time</v>
          </cell>
          <cell r="D2097" t="str">
            <v>UCU</v>
          </cell>
          <cell r="E2097">
            <v>40</v>
          </cell>
          <cell r="F2097" t="str">
            <v>5774</v>
          </cell>
          <cell r="G2097" t="str">
            <v>NE Omaha Region</v>
          </cell>
          <cell r="H2097" t="str">
            <v>USU</v>
          </cell>
          <cell r="I2097" t="str">
            <v>CS</v>
          </cell>
          <cell r="J2097" t="str">
            <v>PNNEG</v>
          </cell>
          <cell r="K2097" t="str">
            <v>1113</v>
          </cell>
          <cell r="L2097" t="str">
            <v>NE-Papillion</v>
          </cell>
          <cell r="M2097" t="str">
            <v>NE</v>
          </cell>
          <cell r="N2097" t="str">
            <v>1138</v>
          </cell>
          <cell r="O2097" t="str">
            <v>Appliance Repair Technician</v>
          </cell>
          <cell r="P2097" t="str">
            <v>00</v>
          </cell>
          <cell r="Q2097" t="str">
            <v>Nonexempt</v>
          </cell>
          <cell r="R2097" t="str">
            <v>1985-01-01</v>
          </cell>
          <cell r="S2097" t="str">
            <v/>
          </cell>
          <cell r="T2097" t="str">
            <v>1985-01-01</v>
          </cell>
        </row>
        <row r="2098">
          <cell r="A2098" t="str">
            <v>Ruiz II,Michael J</v>
          </cell>
          <cell r="B2098" t="str">
            <v>010380</v>
          </cell>
          <cell r="C2098" t="str">
            <v>Full-Time</v>
          </cell>
          <cell r="D2098" t="str">
            <v>UCU</v>
          </cell>
          <cell r="E2098">
            <v>40</v>
          </cell>
          <cell r="F2098" t="str">
            <v>5384</v>
          </cell>
          <cell r="G2098" t="str">
            <v>Wichita Gas Field Svcs</v>
          </cell>
          <cell r="H2098" t="str">
            <v>USU</v>
          </cell>
          <cell r="I2098" t="str">
            <v>OP</v>
          </cell>
          <cell r="J2098" t="str">
            <v>PNKSG</v>
          </cell>
          <cell r="K2098" t="str">
            <v>1137</v>
          </cell>
          <cell r="L2098" t="str">
            <v>KS-Wichita-W Harry</v>
          </cell>
          <cell r="M2098" t="str">
            <v>KS</v>
          </cell>
          <cell r="N2098" t="str">
            <v>1533</v>
          </cell>
          <cell r="O2098" t="str">
            <v>Welder Operations Tech</v>
          </cell>
          <cell r="P2098" t="str">
            <v>00</v>
          </cell>
          <cell r="Q2098" t="str">
            <v>Nonexempt</v>
          </cell>
          <cell r="R2098" t="str">
            <v>2004-03-01</v>
          </cell>
          <cell r="S2098" t="str">
            <v/>
          </cell>
          <cell r="T2098" t="str">
            <v>2004-03-01</v>
          </cell>
        </row>
        <row r="2099">
          <cell r="A2099" t="str">
            <v>Runde,Daryl L</v>
          </cell>
          <cell r="B2099" t="str">
            <v>010401</v>
          </cell>
          <cell r="C2099" t="str">
            <v>Full-Time</v>
          </cell>
          <cell r="D2099" t="str">
            <v>UCU</v>
          </cell>
          <cell r="E2099">
            <v>40</v>
          </cell>
          <cell r="F2099" t="str">
            <v>5460</v>
          </cell>
          <cell r="G2099" t="str">
            <v>Iowa Dubuque Net Ops</v>
          </cell>
          <cell r="H2099" t="str">
            <v>USU</v>
          </cell>
          <cell r="I2099" t="str">
            <v>OP</v>
          </cell>
          <cell r="J2099" t="str">
            <v>PNIAG</v>
          </cell>
          <cell r="K2099" t="str">
            <v>1019</v>
          </cell>
          <cell r="L2099" t="str">
            <v>IA-Dubuque-Cedar Cross Rd</v>
          </cell>
          <cell r="M2099" t="str">
            <v>IA</v>
          </cell>
          <cell r="N2099" t="str">
            <v>3107</v>
          </cell>
          <cell r="O2099" t="str">
            <v>Operations Technician (UN28)</v>
          </cell>
          <cell r="P2099" t="str">
            <v>28</v>
          </cell>
          <cell r="Q2099" t="str">
            <v>Nonexempt</v>
          </cell>
          <cell r="R2099" t="str">
            <v>2004-04-07</v>
          </cell>
          <cell r="S2099" t="str">
            <v/>
          </cell>
          <cell r="T2099" t="str">
            <v>2004-04-07</v>
          </cell>
        </row>
        <row r="2100">
          <cell r="A2100" t="str">
            <v>Ruppelius,Robert P</v>
          </cell>
          <cell r="B2100" t="str">
            <v>010046</v>
          </cell>
          <cell r="C2100" t="str">
            <v>Full-Time</v>
          </cell>
          <cell r="D2100" t="str">
            <v>UCU</v>
          </cell>
          <cell r="E2100">
            <v>40</v>
          </cell>
          <cell r="F2100" t="str">
            <v>5710</v>
          </cell>
          <cell r="G2100" t="str">
            <v>Credit and Collections</v>
          </cell>
          <cell r="H2100" t="str">
            <v>USU</v>
          </cell>
          <cell r="I2100" t="str">
            <v>CI</v>
          </cell>
          <cell r="J2100" t="str">
            <v>NETCO</v>
          </cell>
          <cell r="K2100" t="str">
            <v>1000</v>
          </cell>
          <cell r="L2100" t="str">
            <v>MO-Raytown</v>
          </cell>
          <cell r="M2100" t="str">
            <v>MO</v>
          </cell>
          <cell r="N2100" t="str">
            <v>1067</v>
          </cell>
          <cell r="O2100" t="str">
            <v>Assoc Cust Svc Acct Svcs I</v>
          </cell>
          <cell r="P2100" t="str">
            <v>00</v>
          </cell>
          <cell r="Q2100" t="str">
            <v>Nonexempt</v>
          </cell>
          <cell r="R2100" t="str">
            <v>2003-03-31</v>
          </cell>
          <cell r="S2100" t="str">
            <v/>
          </cell>
          <cell r="T2100" t="str">
            <v>2003-03-31</v>
          </cell>
        </row>
        <row r="2101">
          <cell r="A2101" t="str">
            <v>Rurup,Daniel M</v>
          </cell>
          <cell r="B2101" t="str">
            <v>010659</v>
          </cell>
          <cell r="C2101" t="str">
            <v>Full-Time</v>
          </cell>
          <cell r="D2101" t="str">
            <v>UCU</v>
          </cell>
          <cell r="E2101">
            <v>40</v>
          </cell>
          <cell r="F2101" t="str">
            <v>5735</v>
          </cell>
          <cell r="G2101" t="str">
            <v>Iowa Webster City</v>
          </cell>
          <cell r="H2101" t="str">
            <v>USU</v>
          </cell>
          <cell r="I2101" t="str">
            <v>CS</v>
          </cell>
          <cell r="J2101" t="str">
            <v>PNIAG</v>
          </cell>
          <cell r="K2101" t="str">
            <v>1025</v>
          </cell>
          <cell r="L2101" t="str">
            <v>IA-Webster City-1st St</v>
          </cell>
          <cell r="M2101" t="str">
            <v>IA</v>
          </cell>
          <cell r="N2101" t="str">
            <v>3171</v>
          </cell>
          <cell r="O2101" t="str">
            <v>Service Technician (UN28)</v>
          </cell>
          <cell r="P2101" t="str">
            <v>28</v>
          </cell>
          <cell r="Q2101" t="str">
            <v>Nonexempt</v>
          </cell>
          <cell r="R2101" t="str">
            <v>2005-01-31</v>
          </cell>
          <cell r="S2101" t="str">
            <v/>
          </cell>
          <cell r="T2101" t="str">
            <v>2005-01-31</v>
          </cell>
        </row>
        <row r="2102">
          <cell r="A2102" t="str">
            <v>Russell Jr,Eugene R</v>
          </cell>
          <cell r="B2102" t="str">
            <v>002848</v>
          </cell>
          <cell r="C2102" t="str">
            <v>Full-Time</v>
          </cell>
          <cell r="D2102" t="str">
            <v>UCU</v>
          </cell>
          <cell r="E2102">
            <v>40</v>
          </cell>
          <cell r="F2102" t="str">
            <v>4090</v>
          </cell>
          <cell r="G2102" t="str">
            <v>Environmental</v>
          </cell>
          <cell r="H2102" t="str">
            <v>ESF</v>
          </cell>
          <cell r="I2102" t="str">
            <v>EN</v>
          </cell>
          <cell r="J2102" t="str">
            <v>AQLCP</v>
          </cell>
          <cell r="K2102" t="str">
            <v>1082</v>
          </cell>
          <cell r="L2102" t="str">
            <v>MO-Kansas City-W Ninth</v>
          </cell>
          <cell r="M2102" t="str">
            <v>MO</v>
          </cell>
          <cell r="N2102" t="str">
            <v>1177</v>
          </cell>
          <cell r="O2102" t="str">
            <v>Dir Environmental Services</v>
          </cell>
          <cell r="P2102" t="str">
            <v>00</v>
          </cell>
          <cell r="Q2102" t="str">
            <v>Exempt</v>
          </cell>
          <cell r="R2102" t="str">
            <v>1995-10-10</v>
          </cell>
          <cell r="S2102" t="str">
            <v/>
          </cell>
          <cell r="T2102" t="str">
            <v>1995-10-10</v>
          </cell>
        </row>
        <row r="2103">
          <cell r="A2103" t="str">
            <v>Rust,Michael P</v>
          </cell>
          <cell r="B2103" t="str">
            <v>000535</v>
          </cell>
          <cell r="C2103" t="str">
            <v>Full-Time</v>
          </cell>
          <cell r="D2103" t="str">
            <v>UCU</v>
          </cell>
          <cell r="E2103">
            <v>40</v>
          </cell>
          <cell r="F2103" t="str">
            <v>5312</v>
          </cell>
          <cell r="G2103" t="str">
            <v>Central KS Elec Network Ops</v>
          </cell>
          <cell r="H2103" t="str">
            <v>USU</v>
          </cell>
          <cell r="I2103" t="str">
            <v>OP</v>
          </cell>
          <cell r="J2103" t="str">
            <v>WPKSE</v>
          </cell>
          <cell r="K2103" t="str">
            <v>1032</v>
          </cell>
          <cell r="L2103" t="str">
            <v>KS-Ellsworth</v>
          </cell>
          <cell r="M2103" t="str">
            <v>KS</v>
          </cell>
          <cell r="N2103" t="str">
            <v>1704</v>
          </cell>
          <cell r="O2103" t="str">
            <v>Journeyman Lineman (UN22)</v>
          </cell>
          <cell r="P2103" t="str">
            <v>22</v>
          </cell>
          <cell r="Q2103" t="str">
            <v>Nonexempt</v>
          </cell>
          <cell r="R2103" t="str">
            <v>1972-02-21</v>
          </cell>
          <cell r="S2103" t="str">
            <v/>
          </cell>
          <cell r="T2103" t="str">
            <v>1972-02-21</v>
          </cell>
        </row>
        <row r="2104">
          <cell r="A2104" t="str">
            <v>Ruth,Thomas M</v>
          </cell>
          <cell r="B2104" t="str">
            <v>000694</v>
          </cell>
          <cell r="C2104" t="str">
            <v>Full-Time</v>
          </cell>
          <cell r="D2104" t="str">
            <v>UCU</v>
          </cell>
          <cell r="E2104">
            <v>40</v>
          </cell>
          <cell r="F2104" t="str">
            <v>6175</v>
          </cell>
          <cell r="G2104" t="str">
            <v>CO Electric Headquarters</v>
          </cell>
          <cell r="H2104" t="str">
            <v>USU</v>
          </cell>
          <cell r="I2104" t="str">
            <v>DE</v>
          </cell>
          <cell r="J2104" t="str">
            <v>WPCOE</v>
          </cell>
          <cell r="K2104" t="str">
            <v>1011</v>
          </cell>
          <cell r="L2104" t="str">
            <v>CO-Pueblo-S Victoria Ave</v>
          </cell>
          <cell r="M2104" t="str">
            <v>CO</v>
          </cell>
          <cell r="N2104" t="str">
            <v>3041</v>
          </cell>
          <cell r="O2104" t="str">
            <v>Dir Business Operations</v>
          </cell>
          <cell r="P2104" t="str">
            <v>00</v>
          </cell>
          <cell r="Q2104" t="str">
            <v>Exempt</v>
          </cell>
          <cell r="R2104" t="str">
            <v>1995-06-19</v>
          </cell>
          <cell r="S2104" t="str">
            <v/>
          </cell>
          <cell r="T2104" t="str">
            <v>1995-06-19</v>
          </cell>
        </row>
        <row r="2105">
          <cell r="A2105" t="str">
            <v>Ryan,James W</v>
          </cell>
          <cell r="B2105" t="str">
            <v>001588</v>
          </cell>
          <cell r="C2105" t="str">
            <v>Full-Time</v>
          </cell>
          <cell r="D2105" t="str">
            <v>UCU</v>
          </cell>
          <cell r="E2105">
            <v>40</v>
          </cell>
          <cell r="F2105" t="str">
            <v>5832</v>
          </cell>
          <cell r="G2105" t="str">
            <v>Rochester</v>
          </cell>
          <cell r="H2105" t="str">
            <v>USU</v>
          </cell>
          <cell r="I2105" t="str">
            <v>CS</v>
          </cell>
          <cell r="J2105" t="str">
            <v>PNMNG</v>
          </cell>
          <cell r="K2105" t="str">
            <v>1056</v>
          </cell>
          <cell r="L2105" t="str">
            <v>MN-Chatfield</v>
          </cell>
          <cell r="M2105" t="str">
            <v>MN</v>
          </cell>
          <cell r="N2105" t="str">
            <v>1138</v>
          </cell>
          <cell r="O2105" t="str">
            <v>Appliance Repair Technician</v>
          </cell>
          <cell r="P2105" t="str">
            <v>00</v>
          </cell>
          <cell r="Q2105" t="str">
            <v>Nonexempt</v>
          </cell>
          <cell r="R2105" t="str">
            <v>1967-11-07</v>
          </cell>
          <cell r="S2105" t="str">
            <v/>
          </cell>
          <cell r="T2105" t="str">
            <v>1967-11-07</v>
          </cell>
        </row>
        <row r="2106">
          <cell r="A2106" t="str">
            <v>Saale,Ruth E</v>
          </cell>
          <cell r="B2106" t="str">
            <v>002968</v>
          </cell>
          <cell r="C2106" t="str">
            <v>Full-Time</v>
          </cell>
          <cell r="D2106" t="str">
            <v>UCU</v>
          </cell>
          <cell r="E2106">
            <v>40</v>
          </cell>
          <cell r="F2106" t="str">
            <v>4183</v>
          </cell>
          <cell r="G2106" t="str">
            <v>Corp Reporting/Plan &amp; Analysis</v>
          </cell>
          <cell r="H2106" t="str">
            <v>ESF</v>
          </cell>
          <cell r="I2106" t="str">
            <v>AT</v>
          </cell>
          <cell r="J2106" t="str">
            <v>AQLCP</v>
          </cell>
          <cell r="K2106" t="str">
            <v>1082</v>
          </cell>
          <cell r="L2106" t="str">
            <v>MO-Kansas City-W Ninth</v>
          </cell>
          <cell r="M2106" t="str">
            <v>MO</v>
          </cell>
          <cell r="N2106" t="str">
            <v>1030</v>
          </cell>
          <cell r="O2106" t="str">
            <v>Mgr Financial Management</v>
          </cell>
          <cell r="P2106" t="str">
            <v>00</v>
          </cell>
          <cell r="Q2106" t="str">
            <v>Exempt</v>
          </cell>
          <cell r="R2106" t="str">
            <v>1990-06-05</v>
          </cell>
          <cell r="S2106" t="str">
            <v/>
          </cell>
          <cell r="T2106" t="str">
            <v>1990-06-05</v>
          </cell>
        </row>
        <row r="2107">
          <cell r="A2107" t="str">
            <v>Saathoff,Mike W</v>
          </cell>
          <cell r="B2107" t="str">
            <v>003677</v>
          </cell>
          <cell r="C2107" t="str">
            <v>Full-Time</v>
          </cell>
          <cell r="D2107" t="str">
            <v>UCU</v>
          </cell>
          <cell r="E2107">
            <v>40</v>
          </cell>
          <cell r="F2107" t="str">
            <v>5383</v>
          </cell>
          <cell r="G2107" t="str">
            <v>Lawrence Gas Field Svcs</v>
          </cell>
          <cell r="H2107" t="str">
            <v>USU</v>
          </cell>
          <cell r="I2107" t="str">
            <v>OP</v>
          </cell>
          <cell r="J2107" t="str">
            <v>PNKSG</v>
          </cell>
          <cell r="K2107" t="str">
            <v>1039</v>
          </cell>
          <cell r="L2107" t="str">
            <v>KS-Lawrence-E 8th St</v>
          </cell>
          <cell r="M2107" t="str">
            <v>KS</v>
          </cell>
          <cell r="N2107" t="str">
            <v>2472</v>
          </cell>
          <cell r="O2107" t="str">
            <v>Operations Technician (UN11)</v>
          </cell>
          <cell r="P2107" t="str">
            <v>11</v>
          </cell>
          <cell r="Q2107" t="str">
            <v>Nonexempt</v>
          </cell>
          <cell r="R2107" t="str">
            <v>1991-03-21</v>
          </cell>
          <cell r="S2107" t="str">
            <v/>
          </cell>
          <cell r="T2107" t="str">
            <v>1991-03-21</v>
          </cell>
        </row>
        <row r="2108">
          <cell r="A2108" t="str">
            <v>Saffold,Kenneth E</v>
          </cell>
          <cell r="B2108" t="str">
            <v>010638</v>
          </cell>
          <cell r="C2108" t="str">
            <v>Full-Time</v>
          </cell>
          <cell r="D2108" t="str">
            <v>UCU</v>
          </cell>
          <cell r="E2108">
            <v>40</v>
          </cell>
          <cell r="F2108" t="str">
            <v>5915</v>
          </cell>
          <cell r="G2108" t="str">
            <v>Belton 2 Elect Field Ops</v>
          </cell>
          <cell r="H2108" t="str">
            <v>USU</v>
          </cell>
          <cell r="I2108" t="str">
            <v>DE</v>
          </cell>
          <cell r="J2108" t="str">
            <v>MPMOE</v>
          </cell>
          <cell r="K2108" t="str">
            <v>1074</v>
          </cell>
          <cell r="L2108" t="str">
            <v>MO-Belton</v>
          </cell>
          <cell r="M2108" t="str">
            <v>MO</v>
          </cell>
          <cell r="N2108" t="str">
            <v>U213</v>
          </cell>
          <cell r="O2108" t="str">
            <v>Spc Combo Lineman Svcmn</v>
          </cell>
          <cell r="P2108" t="str">
            <v>24</v>
          </cell>
          <cell r="Q2108" t="str">
            <v>Nonexempt</v>
          </cell>
          <cell r="R2108" t="str">
            <v>2004-12-27</v>
          </cell>
          <cell r="S2108" t="str">
            <v/>
          </cell>
          <cell r="T2108" t="str">
            <v>2004-12-27</v>
          </cell>
        </row>
        <row r="2109">
          <cell r="A2109" t="str">
            <v>Sagastume,Cindy K</v>
          </cell>
          <cell r="B2109" t="str">
            <v>005618</v>
          </cell>
          <cell r="C2109" t="str">
            <v>Full-Time</v>
          </cell>
          <cell r="D2109" t="str">
            <v>UCU</v>
          </cell>
          <cell r="E2109">
            <v>40</v>
          </cell>
          <cell r="F2109" t="str">
            <v>5709</v>
          </cell>
          <cell r="G2109" t="str">
            <v>Remittance Processing</v>
          </cell>
          <cell r="H2109" t="str">
            <v>USU</v>
          </cell>
          <cell r="I2109" t="str">
            <v>CI</v>
          </cell>
          <cell r="J2109" t="str">
            <v>NETCO</v>
          </cell>
          <cell r="K2109" t="str">
            <v>1000</v>
          </cell>
          <cell r="L2109" t="str">
            <v>MO-Raytown</v>
          </cell>
          <cell r="M2109" t="str">
            <v>MO</v>
          </cell>
          <cell r="N2109" t="str">
            <v>2711</v>
          </cell>
          <cell r="O2109" t="str">
            <v>Cust Svc Acct Svcs Specialist</v>
          </cell>
          <cell r="P2109" t="str">
            <v>00</v>
          </cell>
          <cell r="Q2109" t="str">
            <v>Nonexempt</v>
          </cell>
          <cell r="R2109" t="str">
            <v>1999-11-08</v>
          </cell>
          <cell r="S2109" t="str">
            <v/>
          </cell>
          <cell r="T2109" t="str">
            <v>1999-11-08</v>
          </cell>
        </row>
        <row r="2110">
          <cell r="A2110" t="str">
            <v>Sager,Arlo R</v>
          </cell>
          <cell r="B2110" t="str">
            <v>001511</v>
          </cell>
          <cell r="C2110" t="str">
            <v>Full-Time</v>
          </cell>
          <cell r="D2110" t="str">
            <v>UCU</v>
          </cell>
          <cell r="E2110">
            <v>40</v>
          </cell>
          <cell r="F2110" t="str">
            <v>5827</v>
          </cell>
          <cell r="G2110" t="str">
            <v>Fairmont</v>
          </cell>
          <cell r="H2110" t="str">
            <v>USU</v>
          </cell>
          <cell r="I2110" t="str">
            <v>CS</v>
          </cell>
          <cell r="J2110" t="str">
            <v>PNMNG</v>
          </cell>
          <cell r="K2110" t="str">
            <v>1061</v>
          </cell>
          <cell r="L2110" t="str">
            <v>MN-Fairmont</v>
          </cell>
          <cell r="M2110" t="str">
            <v>MN</v>
          </cell>
          <cell r="N2110" t="str">
            <v>1553</v>
          </cell>
          <cell r="O2110" t="str">
            <v>Lead Operations Tech</v>
          </cell>
          <cell r="P2110" t="str">
            <v>00</v>
          </cell>
          <cell r="Q2110" t="str">
            <v>Nonexempt</v>
          </cell>
          <cell r="R2110" t="str">
            <v>1966-03-21</v>
          </cell>
          <cell r="S2110" t="str">
            <v/>
          </cell>
          <cell r="T2110" t="str">
            <v>1987-09-01</v>
          </cell>
        </row>
        <row r="2111">
          <cell r="A2111" t="str">
            <v>Saitta,Thomas G</v>
          </cell>
          <cell r="B2111" t="str">
            <v>003656</v>
          </cell>
          <cell r="C2111" t="str">
            <v>Full-Time</v>
          </cell>
          <cell r="D2111" t="str">
            <v>UCU</v>
          </cell>
          <cell r="E2111">
            <v>40</v>
          </cell>
          <cell r="F2111" t="str">
            <v>1042</v>
          </cell>
          <cell r="G2111" t="str">
            <v>Resource_Operations</v>
          </cell>
          <cell r="H2111" t="str">
            <v>USU</v>
          </cell>
          <cell r="I2111" t="str">
            <v>ER</v>
          </cell>
          <cell r="J2111" t="str">
            <v>NETCO</v>
          </cell>
          <cell r="K2111" t="str">
            <v>1000</v>
          </cell>
          <cell r="L2111" t="str">
            <v>MO-Raytown</v>
          </cell>
          <cell r="M2111" t="str">
            <v>MO</v>
          </cell>
          <cell r="N2111" t="str">
            <v>3176</v>
          </cell>
          <cell r="O2111" t="str">
            <v>Dir Wholesale Energy</v>
          </cell>
          <cell r="P2111" t="str">
            <v>00</v>
          </cell>
          <cell r="Q2111" t="str">
            <v>Exempt</v>
          </cell>
          <cell r="R2111" t="str">
            <v>1989-02-06</v>
          </cell>
          <cell r="S2111" t="str">
            <v/>
          </cell>
          <cell r="T2111" t="str">
            <v>1989-02-06</v>
          </cell>
        </row>
        <row r="2112">
          <cell r="A2112" t="str">
            <v>Saldana,Henry J</v>
          </cell>
          <cell r="B2112" t="str">
            <v>000359</v>
          </cell>
          <cell r="C2112" t="str">
            <v>Full-Time</v>
          </cell>
          <cell r="D2112" t="str">
            <v>UCU</v>
          </cell>
          <cell r="E2112">
            <v>40</v>
          </cell>
          <cell r="F2112" t="str">
            <v>5372</v>
          </cell>
          <cell r="G2112" t="str">
            <v>CO Substation Maintenance</v>
          </cell>
          <cell r="H2112" t="str">
            <v>USU</v>
          </cell>
          <cell r="I2112" t="str">
            <v>OP</v>
          </cell>
          <cell r="J2112" t="str">
            <v>WPCOE</v>
          </cell>
          <cell r="K2112" t="str">
            <v>1011</v>
          </cell>
          <cell r="L2112" t="str">
            <v>CO-Pueblo-S Victoria Ave</v>
          </cell>
          <cell r="M2112" t="str">
            <v>CO</v>
          </cell>
          <cell r="N2112" t="str">
            <v>1685</v>
          </cell>
          <cell r="O2112" t="str">
            <v>Electrician Prod Elec (UN21)</v>
          </cell>
          <cell r="P2112" t="str">
            <v>21</v>
          </cell>
          <cell r="Q2112" t="str">
            <v>Nonexempt</v>
          </cell>
          <cell r="R2112" t="str">
            <v>1979-10-15</v>
          </cell>
          <cell r="S2112" t="str">
            <v/>
          </cell>
          <cell r="T2112" t="str">
            <v>1979-10-15</v>
          </cell>
        </row>
        <row r="2113">
          <cell r="A2113" t="str">
            <v>Sallee,Brandie L</v>
          </cell>
          <cell r="B2113" t="str">
            <v>003124</v>
          </cell>
          <cell r="C2113" t="str">
            <v>Full-Time</v>
          </cell>
          <cell r="D2113" t="str">
            <v>UCU</v>
          </cell>
          <cell r="E2113">
            <v>40</v>
          </cell>
          <cell r="F2113" t="str">
            <v>4175</v>
          </cell>
          <cell r="G2113" t="str">
            <v>Disbursements</v>
          </cell>
          <cell r="H2113" t="str">
            <v>ESF</v>
          </cell>
          <cell r="I2113" t="str">
            <v>AT</v>
          </cell>
          <cell r="J2113" t="str">
            <v>AQLCP</v>
          </cell>
          <cell r="K2113" t="str">
            <v>1082</v>
          </cell>
          <cell r="L2113" t="str">
            <v>MO-Kansas City-W Ninth</v>
          </cell>
          <cell r="M2113" t="str">
            <v>MO</v>
          </cell>
          <cell r="N2113" t="str">
            <v>1022</v>
          </cell>
          <cell r="O2113" t="str">
            <v>Sr Accounting Clerk</v>
          </cell>
          <cell r="P2113" t="str">
            <v>00</v>
          </cell>
          <cell r="Q2113" t="str">
            <v>Nonexempt</v>
          </cell>
          <cell r="R2113" t="str">
            <v>1998-01-05</v>
          </cell>
          <cell r="S2113" t="str">
            <v/>
          </cell>
          <cell r="T2113" t="str">
            <v>1998-01-05</v>
          </cell>
        </row>
        <row r="2114">
          <cell r="A2114" t="str">
            <v>Samaroo,Kamla J</v>
          </cell>
          <cell r="B2114" t="str">
            <v>002270</v>
          </cell>
          <cell r="C2114" t="str">
            <v>Full-Time</v>
          </cell>
          <cell r="D2114" t="str">
            <v>UCU</v>
          </cell>
          <cell r="E2114">
            <v>40</v>
          </cell>
          <cell r="F2114" t="str">
            <v>5763</v>
          </cell>
          <cell r="G2114" t="str">
            <v>Billing Adjustments</v>
          </cell>
          <cell r="H2114" t="str">
            <v>USU</v>
          </cell>
          <cell r="I2114" t="str">
            <v>CI</v>
          </cell>
          <cell r="J2114" t="str">
            <v>NETCO</v>
          </cell>
          <cell r="K2114" t="str">
            <v>1000</v>
          </cell>
          <cell r="L2114" t="str">
            <v>MO-Raytown</v>
          </cell>
          <cell r="M2114" t="str">
            <v>MO</v>
          </cell>
          <cell r="N2114" t="str">
            <v>2711</v>
          </cell>
          <cell r="O2114" t="str">
            <v>Cust Svc Acct Svcs Specialist</v>
          </cell>
          <cell r="P2114" t="str">
            <v>00</v>
          </cell>
          <cell r="Q2114" t="str">
            <v>Nonexempt</v>
          </cell>
          <cell r="R2114" t="str">
            <v>1998-09-21</v>
          </cell>
          <cell r="S2114" t="str">
            <v/>
          </cell>
          <cell r="T2114" t="str">
            <v>1998-09-21</v>
          </cell>
        </row>
        <row r="2115">
          <cell r="A2115" t="str">
            <v>Samborski,Helen G</v>
          </cell>
          <cell r="B2115" t="str">
            <v>005798</v>
          </cell>
          <cell r="C2115" t="str">
            <v>Full-Time</v>
          </cell>
          <cell r="D2115" t="str">
            <v>UCU</v>
          </cell>
          <cell r="E2115">
            <v>40</v>
          </cell>
          <cell r="F2115" t="str">
            <v>5710</v>
          </cell>
          <cell r="G2115" t="str">
            <v>Credit and Collections</v>
          </cell>
          <cell r="H2115" t="str">
            <v>USU</v>
          </cell>
          <cell r="I2115" t="str">
            <v>CI</v>
          </cell>
          <cell r="J2115" t="str">
            <v>NETCO</v>
          </cell>
          <cell r="K2115" t="str">
            <v>1000</v>
          </cell>
          <cell r="L2115" t="str">
            <v>MO-Raytown</v>
          </cell>
          <cell r="M2115" t="str">
            <v>MO</v>
          </cell>
          <cell r="N2115" t="str">
            <v>1067</v>
          </cell>
          <cell r="O2115" t="str">
            <v>Assoc Cust Svc Acct Svcs I</v>
          </cell>
          <cell r="P2115" t="str">
            <v>00</v>
          </cell>
          <cell r="Q2115" t="str">
            <v>Nonexempt</v>
          </cell>
          <cell r="R2115" t="str">
            <v>2000-02-14</v>
          </cell>
          <cell r="S2115" t="str">
            <v/>
          </cell>
          <cell r="T2115" t="str">
            <v>2000-02-14</v>
          </cell>
        </row>
        <row r="2116">
          <cell r="A2116" t="str">
            <v>Sampson,Michael T</v>
          </cell>
          <cell r="B2116" t="str">
            <v>001016</v>
          </cell>
          <cell r="C2116" t="str">
            <v>Full-Time</v>
          </cell>
          <cell r="D2116" t="str">
            <v>UCU</v>
          </cell>
          <cell r="E2116">
            <v>40</v>
          </cell>
          <cell r="F2116" t="str">
            <v>5915</v>
          </cell>
          <cell r="G2116" t="str">
            <v>Belton 2 Elect Field Ops</v>
          </cell>
          <cell r="H2116" t="str">
            <v>USU</v>
          </cell>
          <cell r="I2116" t="str">
            <v>DE</v>
          </cell>
          <cell r="J2116" t="str">
            <v>MPMOE</v>
          </cell>
          <cell r="K2116" t="str">
            <v>1074</v>
          </cell>
          <cell r="L2116" t="str">
            <v>MO-Belton</v>
          </cell>
          <cell r="M2116" t="str">
            <v>MO</v>
          </cell>
          <cell r="N2116" t="str">
            <v>3087</v>
          </cell>
          <cell r="O2116" t="str">
            <v>Operations Supv Field</v>
          </cell>
          <cell r="P2116" t="str">
            <v>00</v>
          </cell>
          <cell r="Q2116" t="str">
            <v>Exempt</v>
          </cell>
          <cell r="R2116" t="str">
            <v>1990-03-12</v>
          </cell>
          <cell r="S2116" t="str">
            <v/>
          </cell>
          <cell r="T2116" t="str">
            <v>1990-03-12</v>
          </cell>
        </row>
        <row r="2117">
          <cell r="A2117" t="str">
            <v>Sanburg,Gary D</v>
          </cell>
          <cell r="B2117" t="str">
            <v>002256</v>
          </cell>
          <cell r="C2117" t="str">
            <v>Full-Time</v>
          </cell>
          <cell r="D2117" t="str">
            <v>UCU</v>
          </cell>
          <cell r="E2117">
            <v>40</v>
          </cell>
          <cell r="F2117" t="str">
            <v>5402</v>
          </cell>
          <cell r="G2117" t="str">
            <v>Castle Rock Gas Field Svcs</v>
          </cell>
          <cell r="H2117" t="str">
            <v>USU</v>
          </cell>
          <cell r="I2117" t="str">
            <v>OP</v>
          </cell>
          <cell r="J2117" t="str">
            <v>PNCOG</v>
          </cell>
          <cell r="K2117" t="str">
            <v>1005</v>
          </cell>
          <cell r="L2117" t="str">
            <v>CO-Castle Rock-Atchinson Ct</v>
          </cell>
          <cell r="M2117" t="str">
            <v>CO</v>
          </cell>
          <cell r="N2117" t="str">
            <v>1534</v>
          </cell>
          <cell r="O2117" t="str">
            <v>Utility Specialist</v>
          </cell>
          <cell r="P2117" t="str">
            <v>00</v>
          </cell>
          <cell r="Q2117" t="str">
            <v>Nonexempt</v>
          </cell>
          <cell r="R2117" t="str">
            <v>1979-05-01</v>
          </cell>
          <cell r="S2117" t="str">
            <v/>
          </cell>
          <cell r="T2117" t="str">
            <v>1979-05-01</v>
          </cell>
        </row>
        <row r="2118">
          <cell r="A2118" t="str">
            <v>Sanchez,Jennifer E</v>
          </cell>
          <cell r="B2118" t="str">
            <v>011015</v>
          </cell>
          <cell r="C2118" t="str">
            <v>Part-Time</v>
          </cell>
          <cell r="D2118" t="str">
            <v>UCU</v>
          </cell>
          <cell r="E2118">
            <v>25</v>
          </cell>
          <cell r="F2118" t="str">
            <v>5702</v>
          </cell>
          <cell r="G2118" t="str">
            <v>Customer Srv Ctr-Raytown</v>
          </cell>
          <cell r="H2118" t="str">
            <v>USU</v>
          </cell>
          <cell r="I2118" t="str">
            <v>CH</v>
          </cell>
          <cell r="J2118" t="str">
            <v>NETCO</v>
          </cell>
          <cell r="K2118" t="str">
            <v>1000</v>
          </cell>
          <cell r="L2118" t="str">
            <v>MO-Raytown</v>
          </cell>
          <cell r="M2118" t="str">
            <v>MO</v>
          </cell>
          <cell r="N2118" t="str">
            <v>1047</v>
          </cell>
          <cell r="O2118" t="str">
            <v>Customer Service Associate CC</v>
          </cell>
          <cell r="P2118" t="str">
            <v>00</v>
          </cell>
          <cell r="Q2118" t="str">
            <v>Nonexempt</v>
          </cell>
          <cell r="R2118" t="str">
            <v>2006-04-03</v>
          </cell>
          <cell r="S2118" t="str">
            <v/>
          </cell>
          <cell r="T2118" t="str">
            <v>2006-04-03</v>
          </cell>
        </row>
        <row r="2119">
          <cell r="A2119" t="str">
            <v>Sanchez,Linda M</v>
          </cell>
          <cell r="B2119" t="str">
            <v>001906</v>
          </cell>
          <cell r="C2119" t="str">
            <v>Full-Time</v>
          </cell>
          <cell r="D2119" t="str">
            <v>UCU</v>
          </cell>
          <cell r="E2119">
            <v>40</v>
          </cell>
          <cell r="F2119" t="str">
            <v>5399</v>
          </cell>
          <cell r="G2119" t="str">
            <v>Fountain Gas Field Svcs</v>
          </cell>
          <cell r="H2119" t="str">
            <v>USU</v>
          </cell>
          <cell r="I2119" t="str">
            <v>OP</v>
          </cell>
          <cell r="J2119" t="str">
            <v>PNCOG</v>
          </cell>
          <cell r="K2119" t="str">
            <v>1006</v>
          </cell>
          <cell r="L2119" t="str">
            <v>CO-Fountain</v>
          </cell>
          <cell r="M2119" t="str">
            <v>CO</v>
          </cell>
          <cell r="N2119" t="str">
            <v>1135</v>
          </cell>
          <cell r="O2119" t="str">
            <v>Customer Service Associate Fie</v>
          </cell>
          <cell r="P2119" t="str">
            <v>00</v>
          </cell>
          <cell r="Q2119" t="str">
            <v>Nonexempt</v>
          </cell>
          <cell r="R2119" t="str">
            <v>1996-11-11</v>
          </cell>
          <cell r="S2119" t="str">
            <v/>
          </cell>
          <cell r="T2119" t="str">
            <v>1996-11-11</v>
          </cell>
        </row>
        <row r="2120">
          <cell r="A2120" t="str">
            <v>Sand,Mary M</v>
          </cell>
          <cell r="B2120" t="str">
            <v>010142</v>
          </cell>
          <cell r="C2120" t="str">
            <v>Full-Time</v>
          </cell>
          <cell r="D2120" t="str">
            <v>UCU</v>
          </cell>
          <cell r="E2120">
            <v>40</v>
          </cell>
          <cell r="F2120" t="str">
            <v>5733</v>
          </cell>
          <cell r="G2120" t="str">
            <v>Iowa Dubuque Cust Serv</v>
          </cell>
          <cell r="H2120" t="str">
            <v>USU</v>
          </cell>
          <cell r="I2120" t="str">
            <v>CS</v>
          </cell>
          <cell r="J2120" t="str">
            <v>PNIAG</v>
          </cell>
          <cell r="K2120" t="str">
            <v>1019</v>
          </cell>
          <cell r="L2120" t="str">
            <v>IA-Dubuque-Cedar Cross Rd</v>
          </cell>
          <cell r="M2120" t="str">
            <v>IA</v>
          </cell>
          <cell r="N2120" t="str">
            <v>3105</v>
          </cell>
          <cell r="O2120" t="str">
            <v>Meter Reader (UN28)</v>
          </cell>
          <cell r="P2120" t="str">
            <v>28</v>
          </cell>
          <cell r="Q2120" t="str">
            <v>Nonexempt</v>
          </cell>
          <cell r="R2120" t="str">
            <v>2003-07-12</v>
          </cell>
          <cell r="S2120" t="str">
            <v/>
          </cell>
          <cell r="T2120" t="str">
            <v>2003-02-23</v>
          </cell>
        </row>
        <row r="2121">
          <cell r="A2121" t="str">
            <v>Sanders,Donald W</v>
          </cell>
          <cell r="B2121" t="str">
            <v>000458</v>
          </cell>
          <cell r="C2121" t="str">
            <v>Full-Time</v>
          </cell>
          <cell r="D2121" t="str">
            <v>UCU</v>
          </cell>
          <cell r="E2121">
            <v>40</v>
          </cell>
          <cell r="F2121" t="str">
            <v>5306</v>
          </cell>
          <cell r="G2121" t="str">
            <v>Canon City Elec Network Ops</v>
          </cell>
          <cell r="H2121" t="str">
            <v>USU</v>
          </cell>
          <cell r="I2121" t="str">
            <v>OP</v>
          </cell>
          <cell r="J2121" t="str">
            <v>WPCOE</v>
          </cell>
          <cell r="K2121" t="str">
            <v>1004</v>
          </cell>
          <cell r="L2121" t="str">
            <v>CO-Canon City-Utility Dr</v>
          </cell>
          <cell r="M2121" t="str">
            <v>CO</v>
          </cell>
          <cell r="N2121" t="str">
            <v>1671</v>
          </cell>
          <cell r="O2121" t="str">
            <v>Line Svc Foreman (UN21)</v>
          </cell>
          <cell r="P2121" t="str">
            <v>21</v>
          </cell>
          <cell r="Q2121" t="str">
            <v>Nonexempt</v>
          </cell>
          <cell r="R2121" t="str">
            <v>1989-08-07</v>
          </cell>
          <cell r="S2121" t="str">
            <v/>
          </cell>
          <cell r="T2121" t="str">
            <v>1989-08-07</v>
          </cell>
        </row>
        <row r="2122">
          <cell r="A2122" t="str">
            <v>Sanders,Tyler B</v>
          </cell>
          <cell r="B2122" t="str">
            <v>011096</v>
          </cell>
          <cell r="C2122" t="str">
            <v>Full-Time</v>
          </cell>
          <cell r="D2122" t="str">
            <v>UCU</v>
          </cell>
          <cell r="E2122">
            <v>40</v>
          </cell>
          <cell r="F2122" t="str">
            <v>5400</v>
          </cell>
          <cell r="G2122" t="str">
            <v>Monument Network Ops</v>
          </cell>
          <cell r="H2122" t="str">
            <v>USU</v>
          </cell>
          <cell r="I2122" t="str">
            <v>OP</v>
          </cell>
          <cell r="J2122" t="str">
            <v>PNCOG</v>
          </cell>
          <cell r="K2122" t="str">
            <v>1008</v>
          </cell>
          <cell r="L2122" t="str">
            <v>CO-Monument</v>
          </cell>
          <cell r="M2122" t="str">
            <v>CO</v>
          </cell>
          <cell r="N2122" t="str">
            <v>1531</v>
          </cell>
          <cell r="O2122" t="str">
            <v>Meter Reader</v>
          </cell>
          <cell r="P2122" t="str">
            <v>00</v>
          </cell>
          <cell r="Q2122" t="str">
            <v>Nonexempt</v>
          </cell>
          <cell r="R2122" t="str">
            <v>2006-06-21</v>
          </cell>
          <cell r="S2122" t="str">
            <v/>
          </cell>
          <cell r="T2122" t="str">
            <v>2006-06-21</v>
          </cell>
        </row>
        <row r="2123">
          <cell r="A2123" t="str">
            <v>Sandoval,LeRoy J</v>
          </cell>
          <cell r="B2123" t="str">
            <v>010872</v>
          </cell>
          <cell r="C2123" t="str">
            <v>Full-Time</v>
          </cell>
          <cell r="D2123" t="str">
            <v>UCU</v>
          </cell>
          <cell r="E2123">
            <v>40</v>
          </cell>
          <cell r="F2123" t="str">
            <v>5870</v>
          </cell>
          <cell r="G2123" t="str">
            <v>Pueblo Meter Reading</v>
          </cell>
          <cell r="H2123" t="str">
            <v>USU</v>
          </cell>
          <cell r="I2123" t="str">
            <v>CS</v>
          </cell>
          <cell r="J2123" t="str">
            <v>WPCOE</v>
          </cell>
          <cell r="K2123" t="str">
            <v>1011</v>
          </cell>
          <cell r="L2123" t="str">
            <v>CO-Pueblo-S Victoria Ave</v>
          </cell>
          <cell r="M2123" t="str">
            <v>CO</v>
          </cell>
          <cell r="N2123" t="str">
            <v>1669</v>
          </cell>
          <cell r="O2123" t="str">
            <v>Meter Reader (UN21)</v>
          </cell>
          <cell r="P2123" t="str">
            <v>21</v>
          </cell>
          <cell r="Q2123" t="str">
            <v>Nonexempt</v>
          </cell>
          <cell r="R2123" t="str">
            <v>2005-08-29</v>
          </cell>
          <cell r="S2123" t="str">
            <v/>
          </cell>
          <cell r="T2123" t="str">
            <v>2005-08-29</v>
          </cell>
        </row>
        <row r="2124">
          <cell r="A2124" t="str">
            <v>Sandring,Rebecca M</v>
          </cell>
          <cell r="B2124" t="str">
            <v>002854</v>
          </cell>
          <cell r="C2124" t="str">
            <v>Full-Time</v>
          </cell>
          <cell r="D2124" t="str">
            <v>UCU</v>
          </cell>
          <cell r="E2124">
            <v>40</v>
          </cell>
          <cell r="F2124" t="str">
            <v>4183</v>
          </cell>
          <cell r="G2124" t="str">
            <v>Corp Reporting/Plan &amp; Analysis</v>
          </cell>
          <cell r="H2124" t="str">
            <v>ESF</v>
          </cell>
          <cell r="I2124" t="str">
            <v>AT</v>
          </cell>
          <cell r="J2124" t="str">
            <v>AQLCP</v>
          </cell>
          <cell r="K2124" t="str">
            <v>1082</v>
          </cell>
          <cell r="L2124" t="str">
            <v>MO-Kansas City-W Ninth</v>
          </cell>
          <cell r="M2124" t="str">
            <v>MO</v>
          </cell>
          <cell r="N2124" t="str">
            <v>3124</v>
          </cell>
          <cell r="O2124" t="str">
            <v>Six Sigma Dir Finance</v>
          </cell>
          <cell r="P2124" t="str">
            <v>00</v>
          </cell>
          <cell r="Q2124" t="str">
            <v>Exempt</v>
          </cell>
          <cell r="R2124" t="str">
            <v>1984-08-13</v>
          </cell>
          <cell r="S2124" t="str">
            <v/>
          </cell>
          <cell r="T2124" t="str">
            <v>1984-08-13</v>
          </cell>
        </row>
        <row r="2125">
          <cell r="A2125" t="str">
            <v>Sandstrom,Rita L</v>
          </cell>
          <cell r="B2125" t="str">
            <v>008052</v>
          </cell>
          <cell r="C2125" t="str">
            <v>Full-Time</v>
          </cell>
          <cell r="D2125" t="str">
            <v>UCU</v>
          </cell>
          <cell r="E2125">
            <v>40</v>
          </cell>
          <cell r="F2125" t="str">
            <v>1060</v>
          </cell>
          <cell r="G2125" t="str">
            <v>Lake Road Common</v>
          </cell>
          <cell r="H2125" t="str">
            <v>USU</v>
          </cell>
          <cell r="I2125" t="str">
            <v>PS</v>
          </cell>
          <cell r="J2125" t="str">
            <v>SJMOE</v>
          </cell>
          <cell r="K2125" t="str">
            <v>1279</v>
          </cell>
          <cell r="L2125" t="str">
            <v>MO-St Joseph - Lake Road</v>
          </cell>
          <cell r="M2125" t="str">
            <v>MO</v>
          </cell>
          <cell r="N2125" t="str">
            <v>1003</v>
          </cell>
          <cell r="O2125" t="str">
            <v>Sr Admin Assist</v>
          </cell>
          <cell r="P2125" t="str">
            <v>00</v>
          </cell>
          <cell r="Q2125" t="str">
            <v>Nonexempt</v>
          </cell>
          <cell r="R2125" t="str">
            <v>1981-06-08</v>
          </cell>
          <cell r="S2125" t="str">
            <v/>
          </cell>
          <cell r="T2125" t="str">
            <v>1981-06-08</v>
          </cell>
        </row>
        <row r="2126">
          <cell r="A2126" t="str">
            <v>Sauber,Michael J</v>
          </cell>
          <cell r="B2126" t="str">
            <v>000652</v>
          </cell>
          <cell r="C2126" t="str">
            <v>Full-Time</v>
          </cell>
          <cell r="D2126" t="str">
            <v>UCU</v>
          </cell>
          <cell r="E2126">
            <v>40</v>
          </cell>
          <cell r="F2126" t="str">
            <v>5013</v>
          </cell>
          <cell r="G2126" t="str">
            <v>Transmission Ops KS-General</v>
          </cell>
          <cell r="H2126" t="str">
            <v>USU</v>
          </cell>
          <cell r="I2126" t="str">
            <v>TO</v>
          </cell>
          <cell r="J2126" t="str">
            <v>WPKSE</v>
          </cell>
          <cell r="K2126" t="str">
            <v>1231</v>
          </cell>
          <cell r="L2126" t="str">
            <v>KS-Great Bend-Broadway</v>
          </cell>
          <cell r="M2126" t="str">
            <v>KS</v>
          </cell>
          <cell r="N2126" t="str">
            <v>1538</v>
          </cell>
          <cell r="O2126" t="str">
            <v>Substation Maintenance Mgr</v>
          </cell>
          <cell r="P2126" t="str">
            <v>00</v>
          </cell>
          <cell r="Q2126" t="str">
            <v>Exempt</v>
          </cell>
          <cell r="R2126" t="str">
            <v>1984-04-01</v>
          </cell>
          <cell r="S2126" t="str">
            <v/>
          </cell>
          <cell r="T2126" t="str">
            <v>1984-04-01</v>
          </cell>
        </row>
        <row r="2127">
          <cell r="A2127" t="str">
            <v>Sauer,William D</v>
          </cell>
          <cell r="B2127" t="str">
            <v>001998</v>
          </cell>
          <cell r="C2127" t="str">
            <v>Full-Time</v>
          </cell>
          <cell r="D2127" t="str">
            <v>UCU</v>
          </cell>
          <cell r="E2127">
            <v>40</v>
          </cell>
          <cell r="F2127" t="str">
            <v>5452</v>
          </cell>
          <cell r="G2127" t="str">
            <v>Iowa Council Bluffs Net Ops</v>
          </cell>
          <cell r="H2127" t="str">
            <v>USU</v>
          </cell>
          <cell r="I2127" t="str">
            <v>OP</v>
          </cell>
          <cell r="J2127" t="str">
            <v>PNIAG</v>
          </cell>
          <cell r="K2127" t="str">
            <v>1015</v>
          </cell>
          <cell r="L2127" t="str">
            <v>IA-Council Bluffs-W Broadway</v>
          </cell>
          <cell r="M2127" t="str">
            <v>IA</v>
          </cell>
          <cell r="N2127" t="str">
            <v>3115</v>
          </cell>
          <cell r="O2127" t="str">
            <v>Welder Operations Tech (UN28)</v>
          </cell>
          <cell r="P2127" t="str">
            <v>28</v>
          </cell>
          <cell r="Q2127" t="str">
            <v>Nonexempt</v>
          </cell>
          <cell r="R2127" t="str">
            <v>1998-06-30</v>
          </cell>
          <cell r="S2127" t="str">
            <v/>
          </cell>
          <cell r="T2127" t="str">
            <v>1998-06-30</v>
          </cell>
        </row>
        <row r="2128">
          <cell r="A2128" t="str">
            <v>Sawyer,Donald G</v>
          </cell>
          <cell r="B2128" t="str">
            <v>010431</v>
          </cell>
          <cell r="C2128" t="str">
            <v>Full-Time</v>
          </cell>
          <cell r="D2128" t="str">
            <v>UCU</v>
          </cell>
          <cell r="E2128">
            <v>40</v>
          </cell>
          <cell r="F2128" t="str">
            <v>5829</v>
          </cell>
          <cell r="G2128" t="str">
            <v>Rosemount CS</v>
          </cell>
          <cell r="H2128" t="str">
            <v>USU</v>
          </cell>
          <cell r="I2128" t="str">
            <v>CS</v>
          </cell>
          <cell r="J2128" t="str">
            <v>PNMNG</v>
          </cell>
          <cell r="K2128" t="str">
            <v>1069</v>
          </cell>
          <cell r="L2128" t="str">
            <v>MN-Rosemount</v>
          </cell>
          <cell r="M2128" t="str">
            <v>MN</v>
          </cell>
          <cell r="N2128" t="str">
            <v>1138</v>
          </cell>
          <cell r="O2128" t="str">
            <v>Appliance Repair Technician</v>
          </cell>
          <cell r="P2128" t="str">
            <v>00</v>
          </cell>
          <cell r="Q2128" t="str">
            <v>Nonexempt</v>
          </cell>
          <cell r="R2128" t="str">
            <v>2004-05-03</v>
          </cell>
          <cell r="S2128" t="str">
            <v/>
          </cell>
          <cell r="T2128" t="str">
            <v>2004-05-03</v>
          </cell>
        </row>
        <row r="2129">
          <cell r="A2129" t="str">
            <v>Scarberry,Craig O</v>
          </cell>
          <cell r="B2129" t="str">
            <v>010658</v>
          </cell>
          <cell r="C2129" t="str">
            <v>Full-Time</v>
          </cell>
          <cell r="D2129" t="str">
            <v>UCU</v>
          </cell>
          <cell r="E2129">
            <v>40</v>
          </cell>
          <cell r="F2129" t="str">
            <v>1021</v>
          </cell>
          <cell r="G2129" t="str">
            <v>W.N. Clark-Canon City General</v>
          </cell>
          <cell r="H2129" t="str">
            <v>USU</v>
          </cell>
          <cell r="I2129" t="str">
            <v>PS</v>
          </cell>
          <cell r="J2129" t="str">
            <v>WPCOE</v>
          </cell>
          <cell r="K2129" t="str">
            <v>1002</v>
          </cell>
          <cell r="L2129" t="str">
            <v>CO-Canon City-W 50 Hwy</v>
          </cell>
          <cell r="M2129" t="str">
            <v>CO</v>
          </cell>
          <cell r="N2129" t="str">
            <v>1690</v>
          </cell>
          <cell r="O2129" t="str">
            <v>Coal Handler II (UN21)</v>
          </cell>
          <cell r="P2129" t="str">
            <v>21</v>
          </cell>
          <cell r="Q2129" t="str">
            <v>Nonexempt</v>
          </cell>
          <cell r="R2129" t="str">
            <v>2005-01-26</v>
          </cell>
          <cell r="S2129" t="str">
            <v/>
          </cell>
          <cell r="T2129" t="str">
            <v>2005-01-26</v>
          </cell>
        </row>
        <row r="2130">
          <cell r="A2130" t="str">
            <v>Scarbrough,Gary L</v>
          </cell>
          <cell r="B2130" t="str">
            <v>007933</v>
          </cell>
          <cell r="C2130" t="str">
            <v>Full-Time</v>
          </cell>
          <cell r="D2130" t="str">
            <v>UCU</v>
          </cell>
          <cell r="E2130">
            <v>40</v>
          </cell>
          <cell r="F2130" t="str">
            <v>5912</v>
          </cell>
          <cell r="G2130" t="str">
            <v>Maryville/Mound City CS</v>
          </cell>
          <cell r="H2130" t="str">
            <v>USU</v>
          </cell>
          <cell r="I2130" t="str">
            <v>CS</v>
          </cell>
          <cell r="J2130" t="str">
            <v>SJMOE</v>
          </cell>
          <cell r="K2130" t="str">
            <v>1281</v>
          </cell>
          <cell r="L2130" t="str">
            <v>MO-Mound City</v>
          </cell>
          <cell r="M2130" t="str">
            <v>MO</v>
          </cell>
          <cell r="N2130" t="str">
            <v>S9300</v>
          </cell>
          <cell r="O2130" t="str">
            <v>Meter Reader Thereafter</v>
          </cell>
          <cell r="P2130" t="str">
            <v>14</v>
          </cell>
          <cell r="Q2130" t="str">
            <v>Nonexempt</v>
          </cell>
          <cell r="R2130" t="str">
            <v>1974-10-29</v>
          </cell>
          <cell r="S2130" t="str">
            <v/>
          </cell>
          <cell r="T2130" t="str">
            <v>1974-10-29</v>
          </cell>
        </row>
        <row r="2131">
          <cell r="A2131" t="str">
            <v>Scaro,Jane M</v>
          </cell>
          <cell r="B2131" t="str">
            <v>003172</v>
          </cell>
          <cell r="C2131" t="str">
            <v>Full-Time</v>
          </cell>
          <cell r="D2131" t="str">
            <v>UCU</v>
          </cell>
          <cell r="E2131">
            <v>40</v>
          </cell>
          <cell r="F2131" t="str">
            <v>4164</v>
          </cell>
          <cell r="G2131" t="str">
            <v>Commodity Accounting</v>
          </cell>
          <cell r="H2131" t="str">
            <v>ESF</v>
          </cell>
          <cell r="I2131" t="str">
            <v>AT</v>
          </cell>
          <cell r="J2131" t="str">
            <v>AQLCP</v>
          </cell>
          <cell r="K2131" t="str">
            <v>1082</v>
          </cell>
          <cell r="L2131" t="str">
            <v>MO-Kansas City-W Ninth</v>
          </cell>
          <cell r="M2131" t="str">
            <v>MO</v>
          </cell>
          <cell r="N2131" t="str">
            <v>1021</v>
          </cell>
          <cell r="O2131" t="str">
            <v>Accountant Intermediate</v>
          </cell>
          <cell r="P2131" t="str">
            <v>00</v>
          </cell>
          <cell r="Q2131" t="str">
            <v>Exempt</v>
          </cell>
          <cell r="R2131" t="str">
            <v>1998-05-04</v>
          </cell>
          <cell r="S2131" t="str">
            <v/>
          </cell>
          <cell r="T2131" t="str">
            <v>1998-05-04</v>
          </cell>
        </row>
        <row r="2132">
          <cell r="A2132" t="str">
            <v>Schaben,Brian L</v>
          </cell>
          <cell r="B2132" t="str">
            <v>002711</v>
          </cell>
          <cell r="C2132" t="str">
            <v>Full-Time</v>
          </cell>
          <cell r="D2132" t="str">
            <v>UCU</v>
          </cell>
          <cell r="E2132">
            <v>40</v>
          </cell>
          <cell r="F2132" t="str">
            <v>6364</v>
          </cell>
          <cell r="G2132" t="str">
            <v>IT Server/Storage Desktop Infr</v>
          </cell>
          <cell r="H2132" t="str">
            <v>USU</v>
          </cell>
          <cell r="I2132" t="str">
            <v>IT</v>
          </cell>
          <cell r="J2132" t="str">
            <v>NETCO</v>
          </cell>
          <cell r="K2132" t="str">
            <v>1082</v>
          </cell>
          <cell r="L2132" t="str">
            <v>MO-Kansas City-W Ninth</v>
          </cell>
          <cell r="M2132" t="str">
            <v>MO</v>
          </cell>
          <cell r="N2132" t="str">
            <v>3155</v>
          </cell>
          <cell r="O2132" t="str">
            <v>Dir Infrastructure Services</v>
          </cell>
          <cell r="P2132" t="str">
            <v>00</v>
          </cell>
          <cell r="Q2132" t="str">
            <v>Exempt</v>
          </cell>
          <cell r="R2132" t="str">
            <v>1994-01-03</v>
          </cell>
          <cell r="S2132" t="str">
            <v/>
          </cell>
          <cell r="T2132" t="str">
            <v>1994-01-03</v>
          </cell>
        </row>
        <row r="2133">
          <cell r="A2133" t="str">
            <v>Schaefer,Adam J</v>
          </cell>
          <cell r="B2133" t="str">
            <v>010932</v>
          </cell>
          <cell r="C2133" t="str">
            <v>Full-Time</v>
          </cell>
          <cell r="D2133" t="str">
            <v>UCU</v>
          </cell>
          <cell r="E2133">
            <v>40</v>
          </cell>
          <cell r="F2133" t="str">
            <v>5832</v>
          </cell>
          <cell r="G2133" t="str">
            <v>Rochester</v>
          </cell>
          <cell r="H2133" t="str">
            <v>USU</v>
          </cell>
          <cell r="I2133" t="str">
            <v>CS</v>
          </cell>
          <cell r="J2133" t="str">
            <v>PNMNG</v>
          </cell>
          <cell r="K2133" t="str">
            <v>1068</v>
          </cell>
          <cell r="L2133" t="str">
            <v>MN-Rochester</v>
          </cell>
          <cell r="M2133" t="str">
            <v>MN</v>
          </cell>
          <cell r="N2133" t="str">
            <v>1531</v>
          </cell>
          <cell r="O2133" t="str">
            <v>Meter Reader</v>
          </cell>
          <cell r="P2133" t="str">
            <v>00</v>
          </cell>
          <cell r="Q2133" t="str">
            <v>Nonexempt</v>
          </cell>
          <cell r="R2133" t="str">
            <v>2005-10-31</v>
          </cell>
          <cell r="S2133" t="str">
            <v/>
          </cell>
          <cell r="T2133" t="str">
            <v>2005-10-31</v>
          </cell>
        </row>
        <row r="2134">
          <cell r="A2134" t="str">
            <v>Schaffer,Matthew J</v>
          </cell>
          <cell r="B2134" t="str">
            <v>010580</v>
          </cell>
          <cell r="C2134" t="str">
            <v>Full-Time</v>
          </cell>
          <cell r="D2134" t="str">
            <v>UCU</v>
          </cell>
          <cell r="E2134">
            <v>40</v>
          </cell>
          <cell r="F2134" t="str">
            <v>5774</v>
          </cell>
          <cell r="G2134" t="str">
            <v>NE Omaha Region</v>
          </cell>
          <cell r="H2134" t="str">
            <v>USU</v>
          </cell>
          <cell r="I2134" t="str">
            <v>CS</v>
          </cell>
          <cell r="J2134" t="str">
            <v>PNNEG</v>
          </cell>
          <cell r="K2134" t="str">
            <v>1113</v>
          </cell>
          <cell r="L2134" t="str">
            <v>NE-Papillion</v>
          </cell>
          <cell r="M2134" t="str">
            <v>NE</v>
          </cell>
          <cell r="N2134" t="str">
            <v>1138</v>
          </cell>
          <cell r="O2134" t="str">
            <v>Appliance Repair Technician</v>
          </cell>
          <cell r="P2134" t="str">
            <v>00</v>
          </cell>
          <cell r="Q2134" t="str">
            <v>Nonexempt</v>
          </cell>
          <cell r="R2134" t="str">
            <v>2004-09-20</v>
          </cell>
          <cell r="S2134" t="str">
            <v/>
          </cell>
          <cell r="T2134" t="str">
            <v>2004-09-20</v>
          </cell>
        </row>
        <row r="2135">
          <cell r="A2135" t="str">
            <v>Schartz,Matthew W</v>
          </cell>
          <cell r="B2135" t="str">
            <v>000479</v>
          </cell>
          <cell r="C2135" t="str">
            <v>Full-Time</v>
          </cell>
          <cell r="D2135" t="str">
            <v>UCU</v>
          </cell>
          <cell r="E2135">
            <v>40</v>
          </cell>
          <cell r="F2135" t="str">
            <v>5371</v>
          </cell>
          <cell r="G2135" t="str">
            <v>KS Substation Maintenance</v>
          </cell>
          <cell r="H2135" t="str">
            <v>USU</v>
          </cell>
          <cell r="I2135" t="str">
            <v>OP</v>
          </cell>
          <cell r="J2135" t="str">
            <v>WPKSE</v>
          </cell>
          <cell r="K2135" t="str">
            <v>1033</v>
          </cell>
          <cell r="L2135" t="str">
            <v>KS-Great Bend-Second Ave</v>
          </cell>
          <cell r="M2135" t="str">
            <v>KS</v>
          </cell>
          <cell r="N2135" t="str">
            <v>1907</v>
          </cell>
          <cell r="O2135" t="str">
            <v>Substation Maintenance Tech</v>
          </cell>
          <cell r="P2135" t="str">
            <v>00</v>
          </cell>
          <cell r="Q2135" t="str">
            <v>Nonexempt</v>
          </cell>
          <cell r="R2135" t="str">
            <v>1985-12-09</v>
          </cell>
          <cell r="S2135" t="str">
            <v/>
          </cell>
          <cell r="T2135" t="str">
            <v>1985-12-09</v>
          </cell>
        </row>
        <row r="2136">
          <cell r="A2136" t="str">
            <v>Scheff,Scot A</v>
          </cell>
          <cell r="B2136" t="str">
            <v>009917</v>
          </cell>
          <cell r="C2136" t="str">
            <v>Full-Time</v>
          </cell>
          <cell r="D2136" t="str">
            <v>UCU</v>
          </cell>
          <cell r="E2136">
            <v>40</v>
          </cell>
          <cell r="F2136" t="str">
            <v>5827</v>
          </cell>
          <cell r="G2136" t="str">
            <v>Fairmont</v>
          </cell>
          <cell r="H2136" t="str">
            <v>USU</v>
          </cell>
          <cell r="I2136" t="str">
            <v>CS</v>
          </cell>
          <cell r="J2136" t="str">
            <v>PNMNG</v>
          </cell>
          <cell r="K2136" t="str">
            <v>1061</v>
          </cell>
          <cell r="L2136" t="str">
            <v>MN-Fairmont</v>
          </cell>
          <cell r="M2136" t="str">
            <v>MN</v>
          </cell>
          <cell r="N2136" t="str">
            <v>1534</v>
          </cell>
          <cell r="O2136" t="str">
            <v>Utility Specialist</v>
          </cell>
          <cell r="P2136" t="str">
            <v>00</v>
          </cell>
          <cell r="Q2136" t="str">
            <v>Nonexempt</v>
          </cell>
          <cell r="R2136" t="str">
            <v>2002-11-01</v>
          </cell>
          <cell r="S2136" t="str">
            <v/>
          </cell>
          <cell r="T2136" t="str">
            <v>2002-11-01</v>
          </cell>
        </row>
        <row r="2137">
          <cell r="A2137" t="str">
            <v>Scheffer,Jerry L</v>
          </cell>
          <cell r="B2137" t="str">
            <v>005230</v>
          </cell>
          <cell r="C2137" t="str">
            <v>Full-Time</v>
          </cell>
          <cell r="D2137" t="str">
            <v>UCU</v>
          </cell>
          <cell r="E2137">
            <v>40</v>
          </cell>
          <cell r="F2137" t="str">
            <v>5830</v>
          </cell>
          <cell r="G2137" t="str">
            <v>Pine City</v>
          </cell>
          <cell r="H2137" t="str">
            <v>USU</v>
          </cell>
          <cell r="I2137" t="str">
            <v>CS</v>
          </cell>
          <cell r="J2137" t="str">
            <v>PNMNG</v>
          </cell>
          <cell r="K2137" t="str">
            <v>1066</v>
          </cell>
          <cell r="L2137" t="str">
            <v>MN-Pine City-Sixth St</v>
          </cell>
          <cell r="M2137" t="str">
            <v>MN</v>
          </cell>
          <cell r="N2137" t="str">
            <v>1138</v>
          </cell>
          <cell r="O2137" t="str">
            <v>Appliance Repair Technician</v>
          </cell>
          <cell r="P2137" t="str">
            <v>00</v>
          </cell>
          <cell r="Q2137" t="str">
            <v>Nonexempt</v>
          </cell>
          <cell r="R2137" t="str">
            <v>1999-07-12</v>
          </cell>
          <cell r="S2137" t="str">
            <v/>
          </cell>
          <cell r="T2137" t="str">
            <v>1999-07-12</v>
          </cell>
        </row>
        <row r="2138">
          <cell r="A2138" t="str">
            <v>Schiermeyer,Stanley F</v>
          </cell>
          <cell r="B2138" t="str">
            <v>001686</v>
          </cell>
          <cell r="C2138" t="str">
            <v>Full-Time</v>
          </cell>
          <cell r="D2138" t="str">
            <v>UCU</v>
          </cell>
          <cell r="E2138">
            <v>40</v>
          </cell>
          <cell r="F2138" t="str">
            <v>5772</v>
          </cell>
          <cell r="G2138" t="str">
            <v>NE South Region</v>
          </cell>
          <cell r="H2138" t="str">
            <v>USU</v>
          </cell>
          <cell r="I2138" t="str">
            <v>CS</v>
          </cell>
          <cell r="J2138" t="str">
            <v>PNNEG</v>
          </cell>
          <cell r="K2138" t="str">
            <v>1107</v>
          </cell>
          <cell r="L2138" t="str">
            <v>NE-Fairbury</v>
          </cell>
          <cell r="M2138" t="str">
            <v>NE</v>
          </cell>
          <cell r="N2138" t="str">
            <v>1138</v>
          </cell>
          <cell r="O2138" t="str">
            <v>Appliance Repair Technician</v>
          </cell>
          <cell r="P2138" t="str">
            <v>00</v>
          </cell>
          <cell r="Q2138" t="str">
            <v>Nonexempt</v>
          </cell>
          <cell r="R2138" t="str">
            <v>1969-05-01</v>
          </cell>
          <cell r="S2138" t="str">
            <v/>
          </cell>
          <cell r="T2138" t="str">
            <v>1979-08-16</v>
          </cell>
        </row>
        <row r="2139">
          <cell r="A2139" t="str">
            <v>Schlautman,John W</v>
          </cell>
          <cell r="B2139" t="str">
            <v>001950</v>
          </cell>
          <cell r="C2139" t="str">
            <v>Full-Time</v>
          </cell>
          <cell r="D2139" t="str">
            <v>UCU</v>
          </cell>
          <cell r="E2139">
            <v>40</v>
          </cell>
          <cell r="F2139" t="str">
            <v>5770</v>
          </cell>
          <cell r="G2139" t="str">
            <v>NE Customer Relations</v>
          </cell>
          <cell r="H2139" t="str">
            <v>USU</v>
          </cell>
          <cell r="I2139" t="str">
            <v>CS</v>
          </cell>
          <cell r="J2139" t="str">
            <v>PNNEG</v>
          </cell>
          <cell r="K2139" t="str">
            <v>1113</v>
          </cell>
          <cell r="L2139" t="str">
            <v>NE-Papillion</v>
          </cell>
          <cell r="M2139" t="str">
            <v>NE</v>
          </cell>
          <cell r="N2139" t="str">
            <v>3077</v>
          </cell>
          <cell r="O2139" t="str">
            <v>Customer Relations Rep</v>
          </cell>
          <cell r="P2139" t="str">
            <v>00</v>
          </cell>
          <cell r="Q2139" t="str">
            <v>Exempt</v>
          </cell>
          <cell r="R2139" t="str">
            <v>1990-12-17</v>
          </cell>
          <cell r="S2139" t="str">
            <v/>
          </cell>
          <cell r="T2139" t="str">
            <v>1990-12-17</v>
          </cell>
        </row>
        <row r="2140">
          <cell r="A2140" t="str">
            <v>Schleiger,Ronald C</v>
          </cell>
          <cell r="B2140" t="str">
            <v>001634</v>
          </cell>
          <cell r="C2140" t="str">
            <v>Full-Time</v>
          </cell>
          <cell r="D2140" t="str">
            <v>UCU</v>
          </cell>
          <cell r="E2140">
            <v>40</v>
          </cell>
          <cell r="F2140" t="str">
            <v>5771</v>
          </cell>
          <cell r="G2140" t="str">
            <v>NE Lincoln Region</v>
          </cell>
          <cell r="H2140" t="str">
            <v>USU</v>
          </cell>
          <cell r="I2140" t="str">
            <v>CS</v>
          </cell>
          <cell r="J2140" t="str">
            <v>PNNEG</v>
          </cell>
          <cell r="K2140" t="str">
            <v>1109</v>
          </cell>
          <cell r="L2140" t="str">
            <v>NE-Lincoln</v>
          </cell>
          <cell r="M2140" t="str">
            <v>NE</v>
          </cell>
          <cell r="N2140" t="str">
            <v>1631</v>
          </cell>
          <cell r="O2140" t="str">
            <v>Meter Reader Utility (UN25)</v>
          </cell>
          <cell r="P2140" t="str">
            <v>25</v>
          </cell>
          <cell r="Q2140" t="str">
            <v>Nonexempt</v>
          </cell>
          <cell r="R2140" t="str">
            <v>1981-01-26</v>
          </cell>
          <cell r="S2140" t="str">
            <v/>
          </cell>
          <cell r="T2140" t="str">
            <v>1981-01-26</v>
          </cell>
        </row>
        <row r="2141">
          <cell r="A2141" t="str">
            <v>Schlickau,Gabe A</v>
          </cell>
          <cell r="B2141" t="str">
            <v>010624</v>
          </cell>
          <cell r="C2141" t="str">
            <v>Full-Time</v>
          </cell>
          <cell r="D2141" t="str">
            <v>UCU</v>
          </cell>
          <cell r="E2141">
            <v>40</v>
          </cell>
          <cell r="F2141" t="str">
            <v>6185</v>
          </cell>
          <cell r="G2141" t="str">
            <v>Customer Relations - KSG</v>
          </cell>
          <cell r="H2141" t="str">
            <v>USU</v>
          </cell>
          <cell r="I2141" t="str">
            <v>CC</v>
          </cell>
          <cell r="J2141" t="str">
            <v>PNKSG</v>
          </cell>
          <cell r="K2141" t="str">
            <v>1272</v>
          </cell>
          <cell r="L2141" t="str">
            <v>KS-Dodge City-W Frontview</v>
          </cell>
          <cell r="M2141" t="str">
            <v>KS</v>
          </cell>
          <cell r="N2141" t="str">
            <v>3077</v>
          </cell>
          <cell r="O2141" t="str">
            <v>Customer Relations Rep</v>
          </cell>
          <cell r="P2141" t="str">
            <v>00</v>
          </cell>
          <cell r="Q2141" t="str">
            <v>Exempt</v>
          </cell>
          <cell r="R2141" t="str">
            <v>2004-12-06</v>
          </cell>
          <cell r="S2141" t="str">
            <v/>
          </cell>
          <cell r="T2141" t="str">
            <v>2004-12-06</v>
          </cell>
        </row>
        <row r="2142">
          <cell r="A2142" t="str">
            <v>Schmidt,Bennie G</v>
          </cell>
          <cell r="B2142" t="str">
            <v>010048</v>
          </cell>
          <cell r="C2142" t="str">
            <v>Full-Time</v>
          </cell>
          <cell r="D2142" t="str">
            <v>UCU</v>
          </cell>
          <cell r="E2142">
            <v>40</v>
          </cell>
          <cell r="F2142" t="str">
            <v>5310</v>
          </cell>
          <cell r="G2142" t="str">
            <v>Northern KS Elec Network Ops</v>
          </cell>
          <cell r="H2142" t="str">
            <v>USU</v>
          </cell>
          <cell r="I2142" t="str">
            <v>OP</v>
          </cell>
          <cell r="J2142" t="str">
            <v>WPKSE</v>
          </cell>
          <cell r="K2142" t="str">
            <v>1047</v>
          </cell>
          <cell r="L2142" t="str">
            <v>KS-Smith Center</v>
          </cell>
          <cell r="M2142" t="str">
            <v>KS</v>
          </cell>
          <cell r="N2142" t="str">
            <v>1704</v>
          </cell>
          <cell r="O2142" t="str">
            <v>Journeyman Lineman (UN22)</v>
          </cell>
          <cell r="P2142" t="str">
            <v>22</v>
          </cell>
          <cell r="Q2142" t="str">
            <v>Nonexempt</v>
          </cell>
          <cell r="R2142" t="str">
            <v>2003-04-07</v>
          </cell>
          <cell r="S2142" t="str">
            <v/>
          </cell>
          <cell r="T2142" t="str">
            <v>1982-01-03</v>
          </cell>
        </row>
        <row r="2143">
          <cell r="A2143" t="str">
            <v>Schmidt,Jody L</v>
          </cell>
          <cell r="B2143" t="str">
            <v>002262</v>
          </cell>
          <cell r="C2143" t="str">
            <v>Full-Time</v>
          </cell>
          <cell r="D2143" t="str">
            <v>UCU</v>
          </cell>
          <cell r="E2143">
            <v>40</v>
          </cell>
          <cell r="F2143" t="str">
            <v>5715</v>
          </cell>
          <cell r="G2143" t="str">
            <v>Field Resources Center-Lincoln</v>
          </cell>
          <cell r="H2143" t="str">
            <v>USU</v>
          </cell>
          <cell r="I2143" t="str">
            <v>FR</v>
          </cell>
          <cell r="J2143" t="str">
            <v>NETCO</v>
          </cell>
          <cell r="K2143" t="str">
            <v>1109</v>
          </cell>
          <cell r="L2143" t="str">
            <v>NE-Lincoln</v>
          </cell>
          <cell r="M2143" t="str">
            <v>NE</v>
          </cell>
          <cell r="N2143" t="str">
            <v>1145</v>
          </cell>
          <cell r="O2143" t="str">
            <v>Field Resource Planner</v>
          </cell>
          <cell r="P2143" t="str">
            <v>00</v>
          </cell>
          <cell r="Q2143" t="str">
            <v>Exempt</v>
          </cell>
          <cell r="R2143" t="str">
            <v>1997-02-10</v>
          </cell>
          <cell r="S2143" t="str">
            <v/>
          </cell>
          <cell r="T2143" t="str">
            <v>1997-02-10</v>
          </cell>
        </row>
        <row r="2144">
          <cell r="A2144" t="str">
            <v>Schnakenberg,Jim E</v>
          </cell>
          <cell r="B2144" t="str">
            <v>001097</v>
          </cell>
          <cell r="C2144" t="str">
            <v>Full-Time</v>
          </cell>
          <cell r="D2144" t="str">
            <v>UCU</v>
          </cell>
          <cell r="E2144">
            <v>40</v>
          </cell>
          <cell r="F2144" t="str">
            <v>5347</v>
          </cell>
          <cell r="G2144" t="str">
            <v>Sedalia Elec Network Ops</v>
          </cell>
          <cell r="H2144" t="str">
            <v>USU</v>
          </cell>
          <cell r="I2144" t="str">
            <v>OP</v>
          </cell>
          <cell r="J2144" t="str">
            <v>MPMOE</v>
          </cell>
          <cell r="K2144" t="str">
            <v>1094</v>
          </cell>
          <cell r="L2144" t="str">
            <v>MO-Sedalia</v>
          </cell>
          <cell r="M2144" t="str">
            <v>MO</v>
          </cell>
          <cell r="N2144" t="str">
            <v>U2503</v>
          </cell>
          <cell r="O2144" t="str">
            <v>Local Maintenance Man 3rd yr</v>
          </cell>
          <cell r="P2144" t="str">
            <v>24</v>
          </cell>
          <cell r="Q2144" t="str">
            <v>Nonexempt</v>
          </cell>
          <cell r="R2144" t="str">
            <v>1977-11-07</v>
          </cell>
          <cell r="S2144" t="str">
            <v/>
          </cell>
          <cell r="T2144" t="str">
            <v>1977-11-07</v>
          </cell>
        </row>
        <row r="2145">
          <cell r="A2145" t="str">
            <v>Schneider,Patricia A</v>
          </cell>
          <cell r="B2145" t="str">
            <v>009287</v>
          </cell>
          <cell r="C2145" t="str">
            <v>Full-Time</v>
          </cell>
          <cell r="D2145" t="str">
            <v>UCU</v>
          </cell>
          <cell r="E2145">
            <v>40</v>
          </cell>
          <cell r="F2145" t="str">
            <v>2309</v>
          </cell>
          <cell r="G2145" t="str">
            <v>GSS Cost Management</v>
          </cell>
          <cell r="H2145" t="str">
            <v>USU</v>
          </cell>
          <cell r="I2145" t="str">
            <v>AT</v>
          </cell>
          <cell r="J2145" t="str">
            <v>NETCO</v>
          </cell>
          <cell r="K2145" t="str">
            <v>1143</v>
          </cell>
          <cell r="L2145" t="str">
            <v>NE-Omaha-Capitol Ave</v>
          </cell>
          <cell r="M2145" t="str">
            <v>NE</v>
          </cell>
          <cell r="N2145" t="str">
            <v>1359</v>
          </cell>
          <cell r="O2145" t="str">
            <v>Financial Analyst</v>
          </cell>
          <cell r="P2145" t="str">
            <v>00</v>
          </cell>
          <cell r="Q2145" t="str">
            <v>Exempt</v>
          </cell>
          <cell r="R2145" t="str">
            <v>2001-11-12</v>
          </cell>
          <cell r="S2145" t="str">
            <v/>
          </cell>
          <cell r="T2145" t="str">
            <v>2001-11-12</v>
          </cell>
        </row>
        <row r="2146">
          <cell r="A2146" t="str">
            <v>Schoon,Mark</v>
          </cell>
          <cell r="B2146" t="str">
            <v>010613</v>
          </cell>
          <cell r="C2146" t="str">
            <v>Full-Time</v>
          </cell>
          <cell r="D2146" t="str">
            <v>UCU</v>
          </cell>
          <cell r="E2146">
            <v>40</v>
          </cell>
          <cell r="F2146" t="str">
            <v>5339</v>
          </cell>
          <cell r="G2146" t="str">
            <v>Platte City Elec Network Ops</v>
          </cell>
          <cell r="H2146" t="str">
            <v>USU</v>
          </cell>
          <cell r="I2146" t="str">
            <v>OP</v>
          </cell>
          <cell r="J2146" t="str">
            <v>MPMOE</v>
          </cell>
          <cell r="K2146" t="str">
            <v>1091</v>
          </cell>
          <cell r="L2146" t="str">
            <v>MO-Platte City</v>
          </cell>
          <cell r="M2146" t="str">
            <v>MO</v>
          </cell>
          <cell r="N2146" t="str">
            <v>U2106</v>
          </cell>
          <cell r="O2146" t="str">
            <v>Appren Lineman 6th 6mo</v>
          </cell>
          <cell r="P2146" t="str">
            <v>24</v>
          </cell>
          <cell r="Q2146" t="str">
            <v>Nonexempt</v>
          </cell>
          <cell r="R2146" t="str">
            <v>2004-11-08</v>
          </cell>
          <cell r="S2146" t="str">
            <v/>
          </cell>
          <cell r="T2146" t="str">
            <v>2004-11-08</v>
          </cell>
        </row>
        <row r="2147">
          <cell r="A2147" t="str">
            <v>Schrader,Bradley R</v>
          </cell>
          <cell r="B2147" t="str">
            <v>008678</v>
          </cell>
          <cell r="C2147" t="str">
            <v>Full-Time</v>
          </cell>
          <cell r="D2147" t="str">
            <v>UCU</v>
          </cell>
          <cell r="E2147">
            <v>40</v>
          </cell>
          <cell r="F2147" t="str">
            <v>5832</v>
          </cell>
          <cell r="G2147" t="str">
            <v>Rochester</v>
          </cell>
          <cell r="H2147" t="str">
            <v>USU</v>
          </cell>
          <cell r="I2147" t="str">
            <v>CS</v>
          </cell>
          <cell r="J2147" t="str">
            <v>PNMNG</v>
          </cell>
          <cell r="K2147" t="str">
            <v>1068</v>
          </cell>
          <cell r="L2147" t="str">
            <v>MN-Rochester</v>
          </cell>
          <cell r="M2147" t="str">
            <v>MN</v>
          </cell>
          <cell r="N2147" t="str">
            <v>1531</v>
          </cell>
          <cell r="O2147" t="str">
            <v>Meter Reader</v>
          </cell>
          <cell r="P2147" t="str">
            <v>00</v>
          </cell>
          <cell r="Q2147" t="str">
            <v>Nonexempt</v>
          </cell>
          <cell r="R2147" t="str">
            <v>2001-10-08</v>
          </cell>
          <cell r="S2147" t="str">
            <v/>
          </cell>
          <cell r="T2147" t="str">
            <v>2001-10-08</v>
          </cell>
        </row>
        <row r="2148">
          <cell r="A2148" t="str">
            <v>Schreiner,Billy B</v>
          </cell>
          <cell r="B2148" t="str">
            <v>001971</v>
          </cell>
          <cell r="C2148" t="str">
            <v>Full-Time</v>
          </cell>
          <cell r="D2148" t="str">
            <v>UCU</v>
          </cell>
          <cell r="E2148">
            <v>40</v>
          </cell>
          <cell r="F2148" t="str">
            <v>5774</v>
          </cell>
          <cell r="G2148" t="str">
            <v>NE Omaha Region</v>
          </cell>
          <cell r="H2148" t="str">
            <v>USU</v>
          </cell>
          <cell r="I2148" t="str">
            <v>CS</v>
          </cell>
          <cell r="J2148" t="str">
            <v>PNNEG</v>
          </cell>
          <cell r="K2148" t="str">
            <v>1113</v>
          </cell>
          <cell r="L2148" t="str">
            <v>NE-Papillion</v>
          </cell>
          <cell r="M2148" t="str">
            <v>NE</v>
          </cell>
          <cell r="N2148" t="str">
            <v>1525</v>
          </cell>
          <cell r="O2148" t="str">
            <v>Operations Technician</v>
          </cell>
          <cell r="P2148" t="str">
            <v>00</v>
          </cell>
          <cell r="Q2148" t="str">
            <v>Nonexempt</v>
          </cell>
          <cell r="R2148" t="str">
            <v>1996-02-01</v>
          </cell>
          <cell r="S2148" t="str">
            <v/>
          </cell>
          <cell r="T2148" t="str">
            <v>1996-02-01</v>
          </cell>
        </row>
        <row r="2149">
          <cell r="A2149" t="str">
            <v>Schroeder,Bryan A</v>
          </cell>
          <cell r="B2149" t="str">
            <v>009631</v>
          </cell>
          <cell r="C2149" t="str">
            <v>Full-Time</v>
          </cell>
          <cell r="D2149" t="str">
            <v>UCU</v>
          </cell>
          <cell r="E2149">
            <v>40</v>
          </cell>
          <cell r="F2149" t="str">
            <v>5827</v>
          </cell>
          <cell r="G2149" t="str">
            <v>Fairmont</v>
          </cell>
          <cell r="H2149" t="str">
            <v>USU</v>
          </cell>
          <cell r="I2149" t="str">
            <v>CS</v>
          </cell>
          <cell r="J2149" t="str">
            <v>PNMNG</v>
          </cell>
          <cell r="K2149" t="str">
            <v>1061</v>
          </cell>
          <cell r="L2149" t="str">
            <v>MN-Fairmont</v>
          </cell>
          <cell r="M2149" t="str">
            <v>MN</v>
          </cell>
          <cell r="N2149" t="str">
            <v>1525</v>
          </cell>
          <cell r="O2149" t="str">
            <v>Operations Technician</v>
          </cell>
          <cell r="P2149" t="str">
            <v>00</v>
          </cell>
          <cell r="Q2149" t="str">
            <v>Nonexempt</v>
          </cell>
          <cell r="R2149" t="str">
            <v>2002-04-22</v>
          </cell>
          <cell r="S2149" t="str">
            <v/>
          </cell>
          <cell r="T2149" t="str">
            <v>2002-04-22</v>
          </cell>
        </row>
        <row r="2150">
          <cell r="A2150" t="str">
            <v>Schroeder,Robert A</v>
          </cell>
          <cell r="B2150" t="str">
            <v>001629</v>
          </cell>
          <cell r="C2150" t="str">
            <v>Full-Time</v>
          </cell>
          <cell r="D2150" t="str">
            <v>UCU</v>
          </cell>
          <cell r="E2150">
            <v>40</v>
          </cell>
          <cell r="F2150" t="str">
            <v>5718</v>
          </cell>
          <cell r="G2150" t="str">
            <v>Service Guard Mat Mgmt</v>
          </cell>
          <cell r="H2150" t="str">
            <v>USU</v>
          </cell>
          <cell r="I2150" t="str">
            <v>CS</v>
          </cell>
          <cell r="J2150" t="str">
            <v>NETCO</v>
          </cell>
          <cell r="K2150" t="str">
            <v>1068</v>
          </cell>
          <cell r="L2150" t="str">
            <v>MN-Rochester</v>
          </cell>
          <cell r="M2150" t="str">
            <v>MN</v>
          </cell>
          <cell r="N2150" t="str">
            <v>2871</v>
          </cell>
          <cell r="O2150" t="str">
            <v>Sr Storekeeper</v>
          </cell>
          <cell r="P2150" t="str">
            <v>00</v>
          </cell>
          <cell r="Q2150" t="str">
            <v>Nonexempt</v>
          </cell>
          <cell r="R2150" t="str">
            <v>1972-03-01</v>
          </cell>
          <cell r="S2150" t="str">
            <v/>
          </cell>
          <cell r="T2150" t="str">
            <v>1972-03-01</v>
          </cell>
        </row>
        <row r="2151">
          <cell r="A2151" t="str">
            <v>Schroeder,Ryan D</v>
          </cell>
          <cell r="B2151" t="str">
            <v>001896</v>
          </cell>
          <cell r="C2151" t="str">
            <v>Full-Time</v>
          </cell>
          <cell r="D2151" t="str">
            <v>UCU</v>
          </cell>
          <cell r="E2151">
            <v>40</v>
          </cell>
          <cell r="F2151" t="str">
            <v>5827</v>
          </cell>
          <cell r="G2151" t="str">
            <v>Fairmont</v>
          </cell>
          <cell r="H2151" t="str">
            <v>USU</v>
          </cell>
          <cell r="I2151" t="str">
            <v>CS</v>
          </cell>
          <cell r="J2151" t="str">
            <v>PNMNG</v>
          </cell>
          <cell r="K2151" t="str">
            <v>1073</v>
          </cell>
          <cell r="L2151" t="str">
            <v>MN-Worthington</v>
          </cell>
          <cell r="M2151" t="str">
            <v>MN</v>
          </cell>
          <cell r="N2151" t="str">
            <v>1525</v>
          </cell>
          <cell r="O2151" t="str">
            <v>Operations Technician</v>
          </cell>
          <cell r="P2151" t="str">
            <v>00</v>
          </cell>
          <cell r="Q2151" t="str">
            <v>Nonexempt</v>
          </cell>
          <cell r="R2151" t="str">
            <v>1987-11-23</v>
          </cell>
          <cell r="S2151" t="str">
            <v/>
          </cell>
          <cell r="T2151" t="str">
            <v>1987-11-23</v>
          </cell>
        </row>
        <row r="2152">
          <cell r="A2152" t="str">
            <v>Schroepfer,Judith C</v>
          </cell>
          <cell r="B2152" t="str">
            <v>008401</v>
          </cell>
          <cell r="C2152" t="str">
            <v>Full-Time</v>
          </cell>
          <cell r="D2152" t="str">
            <v>UCU</v>
          </cell>
          <cell r="E2152">
            <v>40</v>
          </cell>
          <cell r="F2152" t="str">
            <v>4175</v>
          </cell>
          <cell r="G2152" t="str">
            <v>Disbursements</v>
          </cell>
          <cell r="H2152" t="str">
            <v>ESF</v>
          </cell>
          <cell r="I2152" t="str">
            <v>AT</v>
          </cell>
          <cell r="J2152" t="str">
            <v>AQLCP</v>
          </cell>
          <cell r="K2152" t="str">
            <v>1082</v>
          </cell>
          <cell r="L2152" t="str">
            <v>MO-Kansas City-W Ninth</v>
          </cell>
          <cell r="M2152" t="str">
            <v>MO</v>
          </cell>
          <cell r="N2152" t="str">
            <v>1022</v>
          </cell>
          <cell r="O2152" t="str">
            <v>Sr Accounting Clerk</v>
          </cell>
          <cell r="P2152" t="str">
            <v>00</v>
          </cell>
          <cell r="Q2152" t="str">
            <v>Nonexempt</v>
          </cell>
          <cell r="R2152" t="str">
            <v>2001-05-14</v>
          </cell>
          <cell r="S2152" t="str">
            <v/>
          </cell>
          <cell r="T2152" t="str">
            <v>2001-05-14</v>
          </cell>
        </row>
        <row r="2153">
          <cell r="A2153" t="str">
            <v>Schuder,Jason C</v>
          </cell>
          <cell r="B2153" t="str">
            <v>010845</v>
          </cell>
          <cell r="C2153" t="str">
            <v>Part-Time</v>
          </cell>
          <cell r="D2153" t="str">
            <v>UCU</v>
          </cell>
          <cell r="E2153">
            <v>30</v>
          </cell>
          <cell r="F2153" t="str">
            <v>5827</v>
          </cell>
          <cell r="G2153" t="str">
            <v>Fairmont</v>
          </cell>
          <cell r="H2153" t="str">
            <v>USU</v>
          </cell>
          <cell r="I2153" t="str">
            <v>CS</v>
          </cell>
          <cell r="J2153" t="str">
            <v>PNMNG</v>
          </cell>
          <cell r="K2153" t="str">
            <v>1061</v>
          </cell>
          <cell r="L2153" t="str">
            <v>MN-Fairmont</v>
          </cell>
          <cell r="M2153" t="str">
            <v>MN</v>
          </cell>
          <cell r="N2153" t="str">
            <v>1531</v>
          </cell>
          <cell r="O2153" t="str">
            <v>Meter Reader</v>
          </cell>
          <cell r="P2153" t="str">
            <v>00</v>
          </cell>
          <cell r="Q2153" t="str">
            <v>Nonexempt</v>
          </cell>
          <cell r="R2153" t="str">
            <v>2005-08-15</v>
          </cell>
          <cell r="S2153" t="str">
            <v/>
          </cell>
          <cell r="T2153" t="str">
            <v>2005-08-15</v>
          </cell>
        </row>
        <row r="2154">
          <cell r="A2154" t="str">
            <v>Schueman,James D</v>
          </cell>
          <cell r="B2154" t="str">
            <v>001483</v>
          </cell>
          <cell r="C2154" t="str">
            <v>Full-Time</v>
          </cell>
          <cell r="D2154" t="str">
            <v>UCU</v>
          </cell>
          <cell r="E2154">
            <v>40</v>
          </cell>
          <cell r="F2154" t="str">
            <v>5492</v>
          </cell>
          <cell r="G2154" t="str">
            <v>Metershop Large Volume</v>
          </cell>
          <cell r="H2154" t="str">
            <v>USU</v>
          </cell>
          <cell r="I2154" t="str">
            <v>OP</v>
          </cell>
          <cell r="J2154" t="str">
            <v>NETCO</v>
          </cell>
          <cell r="K2154" t="str">
            <v>1016</v>
          </cell>
          <cell r="L2154" t="str">
            <v>IA-Council Bluffs-31st Ave</v>
          </cell>
          <cell r="M2154" t="str">
            <v>IA</v>
          </cell>
          <cell r="N2154" t="str">
            <v>3137</v>
          </cell>
          <cell r="O2154" t="str">
            <v>Storekpr/Mat Trk Driver (UN28)</v>
          </cell>
          <cell r="P2154" t="str">
            <v>28</v>
          </cell>
          <cell r="Q2154" t="str">
            <v>Nonexempt</v>
          </cell>
          <cell r="R2154" t="str">
            <v>1998-10-30</v>
          </cell>
          <cell r="S2154" t="str">
            <v/>
          </cell>
          <cell r="T2154" t="str">
            <v>1998-10-30</v>
          </cell>
        </row>
        <row r="2155">
          <cell r="A2155" t="str">
            <v>Schulte,Amy J</v>
          </cell>
          <cell r="B2155" t="str">
            <v>010508</v>
          </cell>
          <cell r="C2155" t="str">
            <v>Full-Time</v>
          </cell>
          <cell r="D2155" t="str">
            <v>UCU</v>
          </cell>
          <cell r="E2155">
            <v>40</v>
          </cell>
          <cell r="F2155" t="str">
            <v>5771</v>
          </cell>
          <cell r="G2155" t="str">
            <v>NE Lincoln Region</v>
          </cell>
          <cell r="H2155" t="str">
            <v>USU</v>
          </cell>
          <cell r="I2155" t="str">
            <v>CS</v>
          </cell>
          <cell r="J2155" t="str">
            <v>PNNEG</v>
          </cell>
          <cell r="K2155" t="str">
            <v>1109</v>
          </cell>
          <cell r="L2155" t="str">
            <v>NE-Lincoln</v>
          </cell>
          <cell r="M2155" t="str">
            <v>NE</v>
          </cell>
          <cell r="N2155" t="str">
            <v>1631</v>
          </cell>
          <cell r="O2155" t="str">
            <v>Meter Reader Utility (UN25)</v>
          </cell>
          <cell r="P2155" t="str">
            <v>25</v>
          </cell>
          <cell r="Q2155" t="str">
            <v>Nonexempt</v>
          </cell>
          <cell r="R2155" t="str">
            <v>2004-08-02</v>
          </cell>
          <cell r="S2155" t="str">
            <v/>
          </cell>
          <cell r="T2155" t="str">
            <v>2004-08-02</v>
          </cell>
        </row>
        <row r="2156">
          <cell r="A2156" t="str">
            <v>Schulte,Edward J</v>
          </cell>
          <cell r="B2156" t="str">
            <v>001096</v>
          </cell>
          <cell r="C2156" t="str">
            <v>Full-Time</v>
          </cell>
          <cell r="D2156" t="str">
            <v>UCU</v>
          </cell>
          <cell r="E2156">
            <v>40</v>
          </cell>
          <cell r="F2156" t="str">
            <v>5373</v>
          </cell>
          <cell r="G2156" t="str">
            <v>MPS Substation Maintenance</v>
          </cell>
          <cell r="H2156" t="str">
            <v>USU</v>
          </cell>
          <cell r="I2156" t="str">
            <v>TS</v>
          </cell>
          <cell r="J2156" t="str">
            <v>MPMOE</v>
          </cell>
          <cell r="K2156" t="str">
            <v>1097</v>
          </cell>
          <cell r="L2156" t="str">
            <v>MO-Warrensburg</v>
          </cell>
          <cell r="M2156" t="str">
            <v>MO</v>
          </cell>
          <cell r="N2156" t="str">
            <v>U207</v>
          </cell>
          <cell r="O2156" t="str">
            <v>Substation Foreman</v>
          </cell>
          <cell r="P2156" t="str">
            <v>24</v>
          </cell>
          <cell r="Q2156" t="str">
            <v>Nonexempt</v>
          </cell>
          <cell r="R2156" t="str">
            <v>1972-09-25</v>
          </cell>
          <cell r="S2156" t="str">
            <v/>
          </cell>
          <cell r="T2156" t="str">
            <v>1972-09-25</v>
          </cell>
        </row>
        <row r="2157">
          <cell r="A2157" t="str">
            <v>Schultz,Barbara J</v>
          </cell>
          <cell r="B2157" t="str">
            <v>003235</v>
          </cell>
          <cell r="C2157" t="str">
            <v>Full-Time</v>
          </cell>
          <cell r="D2157" t="str">
            <v>UCU</v>
          </cell>
          <cell r="E2157">
            <v>40</v>
          </cell>
          <cell r="F2157" t="str">
            <v>6358</v>
          </cell>
          <cell r="G2157" t="str">
            <v>IT Ops / Service Support</v>
          </cell>
          <cell r="H2157" t="str">
            <v>USU</v>
          </cell>
          <cell r="I2157" t="str">
            <v>IT</v>
          </cell>
          <cell r="J2157" t="str">
            <v>NETCO</v>
          </cell>
          <cell r="K2157" t="str">
            <v>1143</v>
          </cell>
          <cell r="L2157" t="str">
            <v>NE-Omaha-Capitol Ave</v>
          </cell>
          <cell r="M2157" t="str">
            <v>NE</v>
          </cell>
          <cell r="N2157" t="str">
            <v>1433</v>
          </cell>
          <cell r="O2157" t="str">
            <v>Sr Operations Analyst IT</v>
          </cell>
          <cell r="P2157" t="str">
            <v>00</v>
          </cell>
          <cell r="Q2157" t="str">
            <v>Exempt</v>
          </cell>
          <cell r="R2157" t="str">
            <v>1975-02-25</v>
          </cell>
          <cell r="S2157" t="str">
            <v/>
          </cell>
          <cell r="T2157" t="str">
            <v>1975-02-25</v>
          </cell>
        </row>
        <row r="2158">
          <cell r="A2158" t="str">
            <v>Schultz,Chris A</v>
          </cell>
          <cell r="B2158" t="str">
            <v>006177</v>
          </cell>
          <cell r="C2158" t="str">
            <v>Full-Time</v>
          </cell>
          <cell r="D2158" t="str">
            <v>UCU</v>
          </cell>
          <cell r="E2158">
            <v>40</v>
          </cell>
          <cell r="F2158" t="str">
            <v>5385</v>
          </cell>
          <cell r="G2158" t="str">
            <v>Dodge City Gas Field Svcs</v>
          </cell>
          <cell r="H2158" t="str">
            <v>USU</v>
          </cell>
          <cell r="I2158" t="str">
            <v>OP</v>
          </cell>
          <cell r="J2158" t="str">
            <v>PNKSG</v>
          </cell>
          <cell r="K2158" t="str">
            <v>1272</v>
          </cell>
          <cell r="L2158" t="str">
            <v>KS-Dodge City-W Frontview</v>
          </cell>
          <cell r="M2158" t="str">
            <v>KS</v>
          </cell>
          <cell r="N2158" t="str">
            <v>1525</v>
          </cell>
          <cell r="O2158" t="str">
            <v>Operations Technician</v>
          </cell>
          <cell r="P2158" t="str">
            <v>00</v>
          </cell>
          <cell r="Q2158" t="str">
            <v>Nonexempt</v>
          </cell>
          <cell r="R2158" t="str">
            <v>2000-08-25</v>
          </cell>
          <cell r="S2158" t="str">
            <v/>
          </cell>
          <cell r="T2158" t="str">
            <v>2000-08-25</v>
          </cell>
        </row>
        <row r="2159">
          <cell r="A2159" t="str">
            <v>Schumacher,Edward C</v>
          </cell>
          <cell r="B2159" t="str">
            <v>001875</v>
          </cell>
          <cell r="C2159" t="str">
            <v>Full-Time</v>
          </cell>
          <cell r="D2159" t="str">
            <v>UCU</v>
          </cell>
          <cell r="E2159">
            <v>40</v>
          </cell>
          <cell r="F2159" t="str">
            <v>5830</v>
          </cell>
          <cell r="G2159" t="str">
            <v>Pine City</v>
          </cell>
          <cell r="H2159" t="str">
            <v>USU</v>
          </cell>
          <cell r="I2159" t="str">
            <v>CS</v>
          </cell>
          <cell r="J2159" t="str">
            <v>PNMNG</v>
          </cell>
          <cell r="K2159" t="str">
            <v>1066</v>
          </cell>
          <cell r="L2159" t="str">
            <v>MN-Pine City-Sixth St</v>
          </cell>
          <cell r="M2159" t="str">
            <v>MN</v>
          </cell>
          <cell r="N2159" t="str">
            <v>1525</v>
          </cell>
          <cell r="O2159" t="str">
            <v>Operations Technician</v>
          </cell>
          <cell r="P2159" t="str">
            <v>00</v>
          </cell>
          <cell r="Q2159" t="str">
            <v>Nonexempt</v>
          </cell>
          <cell r="R2159" t="str">
            <v>1985-03-18</v>
          </cell>
          <cell r="S2159" t="str">
            <v/>
          </cell>
          <cell r="T2159" t="str">
            <v>1985-09-18</v>
          </cell>
        </row>
        <row r="2160">
          <cell r="A2160" t="str">
            <v>Schumaker,Larry W</v>
          </cell>
          <cell r="B2160" t="str">
            <v>000979</v>
          </cell>
          <cell r="C2160" t="str">
            <v>Full-Time</v>
          </cell>
          <cell r="D2160" t="str">
            <v>UCU</v>
          </cell>
          <cell r="E2160">
            <v>40</v>
          </cell>
          <cell r="F2160" t="str">
            <v>5347</v>
          </cell>
          <cell r="G2160" t="str">
            <v>Sedalia Elec Network Ops</v>
          </cell>
          <cell r="H2160" t="str">
            <v>USU</v>
          </cell>
          <cell r="I2160" t="str">
            <v>OP</v>
          </cell>
          <cell r="J2160" t="str">
            <v>MPMOE</v>
          </cell>
          <cell r="K2160" t="str">
            <v>1094</v>
          </cell>
          <cell r="L2160" t="str">
            <v>MO-Sedalia</v>
          </cell>
          <cell r="M2160" t="str">
            <v>MO</v>
          </cell>
          <cell r="N2160" t="str">
            <v>U201</v>
          </cell>
          <cell r="O2160" t="str">
            <v>Customer Serviceman</v>
          </cell>
          <cell r="P2160" t="str">
            <v>24</v>
          </cell>
          <cell r="Q2160" t="str">
            <v>Nonexempt</v>
          </cell>
          <cell r="R2160" t="str">
            <v>1970-09-21</v>
          </cell>
          <cell r="S2160" t="str">
            <v/>
          </cell>
          <cell r="T2160" t="str">
            <v>1970-09-21</v>
          </cell>
        </row>
        <row r="2161">
          <cell r="A2161" t="str">
            <v>Schuster,Donavon P</v>
          </cell>
          <cell r="B2161" t="str">
            <v>002236</v>
          </cell>
          <cell r="C2161" t="str">
            <v>Full-Time</v>
          </cell>
          <cell r="D2161" t="str">
            <v>UCU</v>
          </cell>
          <cell r="E2161">
            <v>40</v>
          </cell>
          <cell r="F2161" t="str">
            <v>5772</v>
          </cell>
          <cell r="G2161" t="str">
            <v>NE South Region</v>
          </cell>
          <cell r="H2161" t="str">
            <v>USU</v>
          </cell>
          <cell r="I2161" t="str">
            <v>CS</v>
          </cell>
          <cell r="J2161" t="str">
            <v>PNNEG</v>
          </cell>
          <cell r="K2161" t="str">
            <v>1170</v>
          </cell>
          <cell r="L2161" t="str">
            <v>NE-York-Lincoln Ave</v>
          </cell>
          <cell r="M2161" t="str">
            <v>NE</v>
          </cell>
          <cell r="N2161" t="str">
            <v>1607</v>
          </cell>
          <cell r="O2161" t="str">
            <v>Spec C&amp;M Mech Tech (UN25)</v>
          </cell>
          <cell r="P2161" t="str">
            <v>25</v>
          </cell>
          <cell r="Q2161" t="str">
            <v>Nonexempt</v>
          </cell>
          <cell r="R2161" t="str">
            <v>1980-07-21</v>
          </cell>
          <cell r="S2161" t="str">
            <v/>
          </cell>
          <cell r="T2161" t="str">
            <v>1980-12-22</v>
          </cell>
        </row>
        <row r="2162">
          <cell r="A2162" t="str">
            <v>Schuster,James A</v>
          </cell>
          <cell r="B2162" t="str">
            <v>000763</v>
          </cell>
          <cell r="C2162" t="str">
            <v>Full-Time</v>
          </cell>
          <cell r="D2162" t="str">
            <v>UCU</v>
          </cell>
          <cell r="E2162">
            <v>40</v>
          </cell>
          <cell r="F2162" t="str">
            <v>5915</v>
          </cell>
          <cell r="G2162" t="str">
            <v>Belton 2 Elect Field Ops</v>
          </cell>
          <cell r="H2162" t="str">
            <v>USU</v>
          </cell>
          <cell r="I2162" t="str">
            <v>DE</v>
          </cell>
          <cell r="J2162" t="str">
            <v>MPMOE</v>
          </cell>
          <cell r="K2162" t="str">
            <v>1074</v>
          </cell>
          <cell r="L2162" t="str">
            <v>MO-Belton</v>
          </cell>
          <cell r="M2162" t="str">
            <v>MO</v>
          </cell>
          <cell r="N2162" t="str">
            <v>U201</v>
          </cell>
          <cell r="O2162" t="str">
            <v>Customer Serviceman</v>
          </cell>
          <cell r="P2162" t="str">
            <v>24</v>
          </cell>
          <cell r="Q2162" t="str">
            <v>Nonexempt</v>
          </cell>
          <cell r="R2162" t="str">
            <v>1974-09-23</v>
          </cell>
          <cell r="S2162" t="str">
            <v/>
          </cell>
          <cell r="T2162" t="str">
            <v>1974-09-23</v>
          </cell>
        </row>
        <row r="2163">
          <cell r="A2163" t="str">
            <v>Schwalie,James B</v>
          </cell>
          <cell r="B2163" t="str">
            <v>003606</v>
          </cell>
          <cell r="C2163" t="str">
            <v>Full-Time</v>
          </cell>
          <cell r="D2163" t="str">
            <v>UCU</v>
          </cell>
          <cell r="E2163">
            <v>40</v>
          </cell>
          <cell r="F2163" t="str">
            <v>6028</v>
          </cell>
          <cell r="G2163" t="str">
            <v>Cust Svcs Process Mgmt</v>
          </cell>
          <cell r="H2163" t="str">
            <v>USU</v>
          </cell>
          <cell r="I2163" t="str">
            <v>CU</v>
          </cell>
          <cell r="J2163" t="str">
            <v>NETCO</v>
          </cell>
          <cell r="K2163" t="str">
            <v>1000</v>
          </cell>
          <cell r="L2163" t="str">
            <v>MO-Raytown</v>
          </cell>
          <cell r="M2163" t="str">
            <v>MO</v>
          </cell>
          <cell r="N2163" t="str">
            <v>3088</v>
          </cell>
          <cell r="O2163" t="str">
            <v>Sr Analyst</v>
          </cell>
          <cell r="P2163" t="str">
            <v>00</v>
          </cell>
          <cell r="Q2163" t="str">
            <v>Exempt</v>
          </cell>
          <cell r="R2163" t="str">
            <v>1983-01-12</v>
          </cell>
          <cell r="S2163" t="str">
            <v/>
          </cell>
          <cell r="T2163" t="str">
            <v>1983-01-12</v>
          </cell>
        </row>
        <row r="2164">
          <cell r="A2164" t="str">
            <v>Schwartz,Ricky J</v>
          </cell>
          <cell r="B2164" t="str">
            <v>001641</v>
          </cell>
          <cell r="C2164" t="str">
            <v>Full-Time</v>
          </cell>
          <cell r="D2164" t="str">
            <v>UCU</v>
          </cell>
          <cell r="E2164">
            <v>40</v>
          </cell>
          <cell r="F2164" t="str">
            <v>5772</v>
          </cell>
          <cell r="G2164" t="str">
            <v>NE South Region</v>
          </cell>
          <cell r="H2164" t="str">
            <v>USU</v>
          </cell>
          <cell r="I2164" t="str">
            <v>CS</v>
          </cell>
          <cell r="J2164" t="str">
            <v>PNNEG</v>
          </cell>
          <cell r="K2164" t="str">
            <v>1102</v>
          </cell>
          <cell r="L2164" t="str">
            <v>NE-Beatrice</v>
          </cell>
          <cell r="M2164" t="str">
            <v>NE</v>
          </cell>
          <cell r="N2164" t="str">
            <v>3087</v>
          </cell>
          <cell r="O2164" t="str">
            <v>Operations Supv Field</v>
          </cell>
          <cell r="P2164" t="str">
            <v>00</v>
          </cell>
          <cell r="Q2164" t="str">
            <v>Exempt</v>
          </cell>
          <cell r="R2164" t="str">
            <v>1981-06-01</v>
          </cell>
          <cell r="S2164" t="str">
            <v/>
          </cell>
          <cell r="T2164" t="str">
            <v>1981-06-01</v>
          </cell>
        </row>
        <row r="2165">
          <cell r="A2165" t="str">
            <v>Schwartzer,Frank J</v>
          </cell>
          <cell r="B2165" t="str">
            <v>001729</v>
          </cell>
          <cell r="C2165" t="str">
            <v>Full-Time</v>
          </cell>
          <cell r="D2165" t="str">
            <v>UCU</v>
          </cell>
          <cell r="E2165">
            <v>40</v>
          </cell>
          <cell r="F2165" t="str">
            <v>5775</v>
          </cell>
          <cell r="G2165" t="str">
            <v>NE North Region</v>
          </cell>
          <cell r="H2165" t="str">
            <v>USU</v>
          </cell>
          <cell r="I2165" t="str">
            <v>CS</v>
          </cell>
          <cell r="J2165" t="str">
            <v>PNNEG</v>
          </cell>
          <cell r="K2165" t="str">
            <v>1110</v>
          </cell>
          <cell r="L2165" t="str">
            <v>NE-Norfolk-S 7th St</v>
          </cell>
          <cell r="M2165" t="str">
            <v>NE</v>
          </cell>
          <cell r="N2165" t="str">
            <v>1602</v>
          </cell>
          <cell r="O2165" t="str">
            <v>Spec Service Tech (UN25)</v>
          </cell>
          <cell r="P2165" t="str">
            <v>25</v>
          </cell>
          <cell r="Q2165" t="str">
            <v>Nonexempt</v>
          </cell>
          <cell r="R2165" t="str">
            <v>1980-08-01</v>
          </cell>
          <cell r="S2165" t="str">
            <v/>
          </cell>
          <cell r="T2165" t="str">
            <v>1980-08-01</v>
          </cell>
        </row>
        <row r="2166">
          <cell r="A2166" t="str">
            <v>Schwender,Sebastian M</v>
          </cell>
          <cell r="B2166" t="str">
            <v>010383</v>
          </cell>
          <cell r="C2166" t="str">
            <v>Full-Time</v>
          </cell>
          <cell r="D2166" t="str">
            <v>UCU</v>
          </cell>
          <cell r="E2166">
            <v>40</v>
          </cell>
          <cell r="F2166" t="str">
            <v>5399</v>
          </cell>
          <cell r="G2166" t="str">
            <v>Fountain Gas Field Svcs</v>
          </cell>
          <cell r="H2166" t="str">
            <v>USU</v>
          </cell>
          <cell r="I2166" t="str">
            <v>OP</v>
          </cell>
          <cell r="J2166" t="str">
            <v>PNCOG</v>
          </cell>
          <cell r="K2166" t="str">
            <v>1006</v>
          </cell>
          <cell r="L2166" t="str">
            <v>CO-Fountain</v>
          </cell>
          <cell r="M2166" t="str">
            <v>CO</v>
          </cell>
          <cell r="N2166" t="str">
            <v>1525</v>
          </cell>
          <cell r="O2166" t="str">
            <v>Operations Technician</v>
          </cell>
          <cell r="P2166" t="str">
            <v>00</v>
          </cell>
          <cell r="Q2166" t="str">
            <v>Nonexempt</v>
          </cell>
          <cell r="R2166" t="str">
            <v>2004-03-01</v>
          </cell>
          <cell r="S2166" t="str">
            <v/>
          </cell>
          <cell r="T2166" t="str">
            <v>2004-03-01</v>
          </cell>
        </row>
        <row r="2167">
          <cell r="A2167" t="str">
            <v>Schwendinger,Dean M</v>
          </cell>
          <cell r="B2167" t="str">
            <v>001866</v>
          </cell>
          <cell r="C2167" t="str">
            <v>Full-Time</v>
          </cell>
          <cell r="D2167" t="str">
            <v>UCU</v>
          </cell>
          <cell r="E2167">
            <v>40</v>
          </cell>
          <cell r="F2167" t="str">
            <v>5733</v>
          </cell>
          <cell r="G2167" t="str">
            <v>Iowa Dubuque Cust Serv</v>
          </cell>
          <cell r="H2167" t="str">
            <v>USU</v>
          </cell>
          <cell r="I2167" t="str">
            <v>CS</v>
          </cell>
          <cell r="J2167" t="str">
            <v>PNIAG</v>
          </cell>
          <cell r="K2167" t="str">
            <v>1019</v>
          </cell>
          <cell r="L2167" t="str">
            <v>IA-Dubuque-Cedar Cross Rd</v>
          </cell>
          <cell r="M2167" t="str">
            <v>IA</v>
          </cell>
          <cell r="N2167" t="str">
            <v>3171</v>
          </cell>
          <cell r="O2167" t="str">
            <v>Service Technician (UN28)</v>
          </cell>
          <cell r="P2167" t="str">
            <v>28</v>
          </cell>
          <cell r="Q2167" t="str">
            <v>Nonexempt</v>
          </cell>
          <cell r="R2167" t="str">
            <v>1979-07-16</v>
          </cell>
          <cell r="S2167" t="str">
            <v/>
          </cell>
          <cell r="T2167" t="str">
            <v>1979-07-16</v>
          </cell>
        </row>
        <row r="2168">
          <cell r="A2168" t="str">
            <v>Scott,Cameron G</v>
          </cell>
          <cell r="B2168" t="str">
            <v>009891</v>
          </cell>
          <cell r="C2168" t="str">
            <v>Full-Time</v>
          </cell>
          <cell r="D2168" t="str">
            <v>UCU</v>
          </cell>
          <cell r="E2168">
            <v>40</v>
          </cell>
          <cell r="F2168" t="str">
            <v>5347</v>
          </cell>
          <cell r="G2168" t="str">
            <v>Sedalia Elec Network Ops</v>
          </cell>
          <cell r="H2168" t="str">
            <v>USU</v>
          </cell>
          <cell r="I2168" t="str">
            <v>OP</v>
          </cell>
          <cell r="J2168" t="str">
            <v>MPMOE</v>
          </cell>
          <cell r="K2168" t="str">
            <v>1094</v>
          </cell>
          <cell r="L2168" t="str">
            <v>MO-Sedalia</v>
          </cell>
          <cell r="M2168" t="str">
            <v>MO</v>
          </cell>
          <cell r="N2168" t="str">
            <v>U206</v>
          </cell>
          <cell r="O2168" t="str">
            <v>Line Foreman</v>
          </cell>
          <cell r="P2168" t="str">
            <v>24</v>
          </cell>
          <cell r="Q2168" t="str">
            <v>Nonexempt</v>
          </cell>
          <cell r="R2168" t="str">
            <v>2002-09-30</v>
          </cell>
          <cell r="S2168" t="str">
            <v/>
          </cell>
          <cell r="T2168" t="str">
            <v>2002-09-30</v>
          </cell>
        </row>
        <row r="2169">
          <cell r="A2169" t="str">
            <v>Scott,Randy A</v>
          </cell>
          <cell r="B2169" t="str">
            <v>001041</v>
          </cell>
          <cell r="C2169" t="str">
            <v>Full-Time</v>
          </cell>
          <cell r="D2169" t="str">
            <v>UCU</v>
          </cell>
          <cell r="E2169">
            <v>40</v>
          </cell>
          <cell r="F2169" t="str">
            <v>5344</v>
          </cell>
          <cell r="G2169" t="str">
            <v>Warrensburg Elec Network Ops</v>
          </cell>
          <cell r="H2169" t="str">
            <v>USU</v>
          </cell>
          <cell r="I2169" t="str">
            <v>OP</v>
          </cell>
          <cell r="J2169" t="str">
            <v>MPMOE</v>
          </cell>
          <cell r="K2169" t="str">
            <v>1097</v>
          </cell>
          <cell r="L2169" t="str">
            <v>MO-Warrensburg</v>
          </cell>
          <cell r="M2169" t="str">
            <v>MO</v>
          </cell>
          <cell r="N2169" t="str">
            <v>U208</v>
          </cell>
          <cell r="O2169" t="str">
            <v>Journeyman Lineman</v>
          </cell>
          <cell r="P2169" t="str">
            <v>24</v>
          </cell>
          <cell r="Q2169" t="str">
            <v>Nonexempt</v>
          </cell>
          <cell r="R2169" t="str">
            <v>1997-11-04</v>
          </cell>
          <cell r="S2169" t="str">
            <v/>
          </cell>
          <cell r="T2169" t="str">
            <v>1997-11-04</v>
          </cell>
        </row>
        <row r="2170">
          <cell r="A2170" t="str">
            <v>Scott,Shirley L</v>
          </cell>
          <cell r="B2170" t="str">
            <v>006012</v>
          </cell>
          <cell r="C2170" t="str">
            <v>Full-Time</v>
          </cell>
          <cell r="D2170" t="str">
            <v>UCU</v>
          </cell>
          <cell r="E2170">
            <v>40</v>
          </cell>
          <cell r="F2170" t="str">
            <v>5710</v>
          </cell>
          <cell r="G2170" t="str">
            <v>Credit and Collections</v>
          </cell>
          <cell r="H2170" t="str">
            <v>USU</v>
          </cell>
          <cell r="I2170" t="str">
            <v>CI</v>
          </cell>
          <cell r="J2170" t="str">
            <v>NETCO</v>
          </cell>
          <cell r="K2170" t="str">
            <v>1000</v>
          </cell>
          <cell r="L2170" t="str">
            <v>MO-Raytown</v>
          </cell>
          <cell r="M2170" t="str">
            <v>MO</v>
          </cell>
          <cell r="N2170" t="str">
            <v>1067</v>
          </cell>
          <cell r="O2170" t="str">
            <v>Assoc Cust Svc Acct Svcs I</v>
          </cell>
          <cell r="P2170" t="str">
            <v>00</v>
          </cell>
          <cell r="Q2170" t="str">
            <v>Nonexempt</v>
          </cell>
          <cell r="R2170" t="str">
            <v>2000-05-22</v>
          </cell>
          <cell r="S2170" t="str">
            <v/>
          </cell>
          <cell r="T2170" t="str">
            <v>2000-05-22</v>
          </cell>
        </row>
        <row r="2171">
          <cell r="A2171" t="str">
            <v>Scruggs,Kelly</v>
          </cell>
          <cell r="B2171" t="str">
            <v>002084</v>
          </cell>
          <cell r="C2171" t="str">
            <v>Full-Time</v>
          </cell>
          <cell r="D2171" t="str">
            <v>UCU</v>
          </cell>
          <cell r="E2171">
            <v>40</v>
          </cell>
          <cell r="F2171" t="str">
            <v>5387</v>
          </cell>
          <cell r="G2171" t="str">
            <v>Liberal Gas Field Svcs</v>
          </cell>
          <cell r="H2171" t="str">
            <v>USU</v>
          </cell>
          <cell r="I2171" t="str">
            <v>OP</v>
          </cell>
          <cell r="J2171" t="str">
            <v>PNKSG</v>
          </cell>
          <cell r="K2171" t="str">
            <v>1306</v>
          </cell>
          <cell r="L2171" t="str">
            <v>KS-Liberal-General Welch</v>
          </cell>
          <cell r="M2171" t="str">
            <v>KS</v>
          </cell>
          <cell r="N2171" t="str">
            <v>1534</v>
          </cell>
          <cell r="O2171" t="str">
            <v>Utility Specialist</v>
          </cell>
          <cell r="P2171" t="str">
            <v>00</v>
          </cell>
          <cell r="Q2171" t="str">
            <v>Nonexempt</v>
          </cell>
          <cell r="R2171" t="str">
            <v>1988-12-19</v>
          </cell>
          <cell r="S2171" t="str">
            <v/>
          </cell>
          <cell r="T2171" t="str">
            <v>1988-02-29</v>
          </cell>
        </row>
        <row r="2172">
          <cell r="A2172" t="str">
            <v>Seacat,Dean D</v>
          </cell>
          <cell r="B2172" t="str">
            <v>002002</v>
          </cell>
          <cell r="C2172" t="str">
            <v>Full-Time</v>
          </cell>
          <cell r="D2172" t="str">
            <v>UCU</v>
          </cell>
          <cell r="E2172">
            <v>40</v>
          </cell>
          <cell r="F2172" t="str">
            <v>1008</v>
          </cell>
          <cell r="G2172" t="str">
            <v>Judson Large-Dodge City</v>
          </cell>
          <cell r="H2172" t="str">
            <v>USU</v>
          </cell>
          <cell r="I2172" t="str">
            <v>PS</v>
          </cell>
          <cell r="J2172" t="str">
            <v>WPKSE</v>
          </cell>
          <cell r="K2172" t="str">
            <v>1155</v>
          </cell>
          <cell r="L2172" t="str">
            <v>KS-Dodge City-Fort Dodge Rd</v>
          </cell>
          <cell r="M2172" t="str">
            <v>KS</v>
          </cell>
          <cell r="N2172" t="str">
            <v>1802</v>
          </cell>
          <cell r="O2172" t="str">
            <v>Mgr Power Plant</v>
          </cell>
          <cell r="P2172" t="str">
            <v>00</v>
          </cell>
          <cell r="Q2172" t="str">
            <v>Exempt</v>
          </cell>
          <cell r="R2172" t="str">
            <v>1983-03-07</v>
          </cell>
          <cell r="S2172" t="str">
            <v/>
          </cell>
          <cell r="T2172" t="str">
            <v>1984-03-27</v>
          </cell>
        </row>
        <row r="2173">
          <cell r="A2173" t="str">
            <v>Seaman,Amy R</v>
          </cell>
          <cell r="B2173" t="str">
            <v>010783</v>
          </cell>
          <cell r="C2173" t="str">
            <v>Full-Time</v>
          </cell>
          <cell r="D2173" t="str">
            <v>UCU</v>
          </cell>
          <cell r="E2173">
            <v>40</v>
          </cell>
          <cell r="F2173" t="str">
            <v>2301</v>
          </cell>
          <cell r="G2173" t="str">
            <v>GSS Planning &amp; Operations</v>
          </cell>
          <cell r="H2173" t="str">
            <v>USU</v>
          </cell>
          <cell r="I2173" t="str">
            <v>GS</v>
          </cell>
          <cell r="J2173" t="str">
            <v>NETCO</v>
          </cell>
          <cell r="K2173" t="str">
            <v>1143</v>
          </cell>
          <cell r="L2173" t="str">
            <v>NE-Omaha-Capitol Ave</v>
          </cell>
          <cell r="M2173" t="str">
            <v>NE</v>
          </cell>
          <cell r="N2173" t="str">
            <v>1134</v>
          </cell>
          <cell r="O2173" t="str">
            <v>Admin Asst</v>
          </cell>
          <cell r="P2173" t="str">
            <v>00</v>
          </cell>
          <cell r="Q2173" t="str">
            <v>Nonexempt</v>
          </cell>
          <cell r="R2173" t="str">
            <v>2005-05-27</v>
          </cell>
          <cell r="S2173" t="str">
            <v/>
          </cell>
          <cell r="T2173" t="str">
            <v>2005-05-27</v>
          </cell>
        </row>
        <row r="2174">
          <cell r="A2174" t="str">
            <v>Sears,Susan R</v>
          </cell>
          <cell r="B2174" t="str">
            <v>001848</v>
          </cell>
          <cell r="C2174" t="str">
            <v>Full-Time</v>
          </cell>
          <cell r="D2174" t="str">
            <v>UCU</v>
          </cell>
          <cell r="E2174">
            <v>40</v>
          </cell>
          <cell r="F2174" t="str">
            <v>5732</v>
          </cell>
          <cell r="G2174" t="str">
            <v>Iowa Spencer</v>
          </cell>
          <cell r="H2174" t="str">
            <v>USU</v>
          </cell>
          <cell r="I2174" t="str">
            <v>CS</v>
          </cell>
          <cell r="J2174" t="str">
            <v>PNIAG</v>
          </cell>
          <cell r="K2174" t="str">
            <v>1024</v>
          </cell>
          <cell r="L2174" t="str">
            <v>IA-Spencer</v>
          </cell>
          <cell r="M2174" t="str">
            <v>IA</v>
          </cell>
          <cell r="N2174" t="str">
            <v>1135</v>
          </cell>
          <cell r="O2174" t="str">
            <v>Customer Service Associate Fie</v>
          </cell>
          <cell r="P2174" t="str">
            <v>00</v>
          </cell>
          <cell r="Q2174" t="str">
            <v>Nonexempt</v>
          </cell>
          <cell r="R2174" t="str">
            <v>1969-10-16</v>
          </cell>
          <cell r="S2174" t="str">
            <v/>
          </cell>
          <cell r="T2174" t="str">
            <v>1969-10-16</v>
          </cell>
        </row>
        <row r="2175">
          <cell r="A2175" t="str">
            <v>Sebastian,Eduardo C</v>
          </cell>
          <cell r="B2175" t="str">
            <v>005294</v>
          </cell>
          <cell r="C2175" t="str">
            <v>Full-Time</v>
          </cell>
          <cell r="D2175" t="str">
            <v>UCU</v>
          </cell>
          <cell r="E2175">
            <v>40</v>
          </cell>
          <cell r="F2175" t="str">
            <v>5384</v>
          </cell>
          <cell r="G2175" t="str">
            <v>Wichita Gas Field Svcs</v>
          </cell>
          <cell r="H2175" t="str">
            <v>USU</v>
          </cell>
          <cell r="I2175" t="str">
            <v>OP</v>
          </cell>
          <cell r="J2175" t="str">
            <v>PNKSG</v>
          </cell>
          <cell r="K2175" t="str">
            <v>1137</v>
          </cell>
          <cell r="L2175" t="str">
            <v>KS-Wichita-W Harry</v>
          </cell>
          <cell r="M2175" t="str">
            <v>KS</v>
          </cell>
          <cell r="N2175" t="str">
            <v>1531</v>
          </cell>
          <cell r="O2175" t="str">
            <v>Meter Reader</v>
          </cell>
          <cell r="P2175" t="str">
            <v>00</v>
          </cell>
          <cell r="Q2175" t="str">
            <v>Nonexempt</v>
          </cell>
          <cell r="R2175" t="str">
            <v>1999-08-02</v>
          </cell>
          <cell r="S2175" t="str">
            <v/>
          </cell>
          <cell r="T2175" t="str">
            <v>1999-08-02</v>
          </cell>
        </row>
        <row r="2176">
          <cell r="A2176" t="str">
            <v>Seck,John C</v>
          </cell>
          <cell r="B2176" t="str">
            <v>007614</v>
          </cell>
          <cell r="C2176" t="str">
            <v>Full-Time</v>
          </cell>
          <cell r="D2176" t="str">
            <v>UCU</v>
          </cell>
          <cell r="E2176">
            <v>40</v>
          </cell>
          <cell r="F2176" t="str">
            <v>1042</v>
          </cell>
          <cell r="G2176" t="str">
            <v>Resource_Operations</v>
          </cell>
          <cell r="H2176" t="str">
            <v>USU</v>
          </cell>
          <cell r="I2176" t="str">
            <v>ER</v>
          </cell>
          <cell r="J2176" t="str">
            <v>NETCO</v>
          </cell>
          <cell r="K2176" t="str">
            <v>1000</v>
          </cell>
          <cell r="L2176" t="str">
            <v>MO-Raytown</v>
          </cell>
          <cell r="M2176" t="str">
            <v>MO</v>
          </cell>
          <cell r="N2176" t="str">
            <v>3167</v>
          </cell>
          <cell r="O2176" t="str">
            <v>Transmission Ops Specialist</v>
          </cell>
          <cell r="P2176" t="str">
            <v>00</v>
          </cell>
          <cell r="Q2176" t="str">
            <v>Exempt</v>
          </cell>
          <cell r="R2176" t="str">
            <v>2000-09-18</v>
          </cell>
          <cell r="S2176" t="str">
            <v/>
          </cell>
          <cell r="T2176" t="str">
            <v>2000-09-18</v>
          </cell>
        </row>
        <row r="2177">
          <cell r="A2177" t="str">
            <v>Sedlacek,Dan D</v>
          </cell>
          <cell r="B2177" t="str">
            <v>010616</v>
          </cell>
          <cell r="C2177" t="str">
            <v>Full-Time</v>
          </cell>
          <cell r="D2177" t="str">
            <v>UCU</v>
          </cell>
          <cell r="E2177">
            <v>40</v>
          </cell>
          <cell r="F2177" t="str">
            <v>5339</v>
          </cell>
          <cell r="G2177" t="str">
            <v>Platte City Elec Network Ops</v>
          </cell>
          <cell r="H2177" t="str">
            <v>USU</v>
          </cell>
          <cell r="I2177" t="str">
            <v>OP</v>
          </cell>
          <cell r="J2177" t="str">
            <v>MPMOE</v>
          </cell>
          <cell r="K2177" t="str">
            <v>1091</v>
          </cell>
          <cell r="L2177" t="str">
            <v>MO-Platte City</v>
          </cell>
          <cell r="M2177" t="str">
            <v>MO</v>
          </cell>
          <cell r="N2177" t="str">
            <v>U208</v>
          </cell>
          <cell r="O2177" t="str">
            <v>Journeyman Lineman</v>
          </cell>
          <cell r="P2177" t="str">
            <v>24</v>
          </cell>
          <cell r="Q2177" t="str">
            <v>Nonexempt</v>
          </cell>
          <cell r="R2177" t="str">
            <v>2004-11-17</v>
          </cell>
          <cell r="S2177" t="str">
            <v/>
          </cell>
          <cell r="T2177" t="str">
            <v>2004-11-17</v>
          </cell>
        </row>
        <row r="2178">
          <cell r="A2178" t="str">
            <v>Seemann,Raymond L</v>
          </cell>
          <cell r="B2178" t="str">
            <v>003411</v>
          </cell>
          <cell r="C2178" t="str">
            <v>Full-Time</v>
          </cell>
          <cell r="D2178" t="str">
            <v>UCU</v>
          </cell>
          <cell r="E2178">
            <v>40</v>
          </cell>
          <cell r="F2178" t="str">
            <v>5385</v>
          </cell>
          <cell r="G2178" t="str">
            <v>Dodge City Gas Field Svcs</v>
          </cell>
          <cell r="H2178" t="str">
            <v>USU</v>
          </cell>
          <cell r="I2178" t="str">
            <v>OP</v>
          </cell>
          <cell r="J2178" t="str">
            <v>PNKSG</v>
          </cell>
          <cell r="K2178" t="str">
            <v>1272</v>
          </cell>
          <cell r="L2178" t="str">
            <v>KS-Dodge City-W Frontview</v>
          </cell>
          <cell r="M2178" t="str">
            <v>KS</v>
          </cell>
          <cell r="N2178" t="str">
            <v>1529</v>
          </cell>
          <cell r="O2178" t="str">
            <v>Utility Service Technician</v>
          </cell>
          <cell r="P2178" t="str">
            <v>00</v>
          </cell>
          <cell r="Q2178" t="str">
            <v>Nonexempt</v>
          </cell>
          <cell r="R2178" t="str">
            <v>1998-09-14</v>
          </cell>
          <cell r="S2178" t="str">
            <v/>
          </cell>
          <cell r="T2178" t="str">
            <v>1998-09-14</v>
          </cell>
        </row>
        <row r="2179">
          <cell r="A2179" t="str">
            <v>Seib,Myron E</v>
          </cell>
          <cell r="B2179" t="str">
            <v>000505</v>
          </cell>
          <cell r="C2179" t="str">
            <v>Full-Time</v>
          </cell>
          <cell r="D2179" t="str">
            <v>UCU</v>
          </cell>
          <cell r="E2179">
            <v>40</v>
          </cell>
          <cell r="F2179" t="str">
            <v>5312</v>
          </cell>
          <cell r="G2179" t="str">
            <v>Central KS Elec Network Ops</v>
          </cell>
          <cell r="H2179" t="str">
            <v>USU</v>
          </cell>
          <cell r="I2179" t="str">
            <v>OP</v>
          </cell>
          <cell r="J2179" t="str">
            <v>WPKSE</v>
          </cell>
          <cell r="K2179" t="str">
            <v>1044</v>
          </cell>
          <cell r="L2179" t="str">
            <v>KS-Ness City</v>
          </cell>
          <cell r="M2179" t="str">
            <v>KS</v>
          </cell>
          <cell r="N2179" t="str">
            <v>1704</v>
          </cell>
          <cell r="O2179" t="str">
            <v>Journeyman Lineman (UN22)</v>
          </cell>
          <cell r="P2179" t="str">
            <v>22</v>
          </cell>
          <cell r="Q2179" t="str">
            <v>Nonexempt</v>
          </cell>
          <cell r="R2179" t="str">
            <v>1988-09-12</v>
          </cell>
          <cell r="S2179" t="str">
            <v>1997-06-23</v>
          </cell>
          <cell r="T2179" t="str">
            <v>1990-09-30</v>
          </cell>
        </row>
        <row r="2180">
          <cell r="A2180" t="str">
            <v>Seidl,Thomas A</v>
          </cell>
          <cell r="B2180" t="str">
            <v>000457</v>
          </cell>
          <cell r="C2180" t="str">
            <v>Full-Time</v>
          </cell>
          <cell r="D2180" t="str">
            <v>UCU</v>
          </cell>
          <cell r="E2180">
            <v>40</v>
          </cell>
          <cell r="F2180" t="str">
            <v>5306</v>
          </cell>
          <cell r="G2180" t="str">
            <v>Canon City Elec Network Ops</v>
          </cell>
          <cell r="H2180" t="str">
            <v>USU</v>
          </cell>
          <cell r="I2180" t="str">
            <v>OP</v>
          </cell>
          <cell r="J2180" t="str">
            <v>WPCOE</v>
          </cell>
          <cell r="K2180" t="str">
            <v>1004</v>
          </cell>
          <cell r="L2180" t="str">
            <v>CO-Canon City-Utility Dr</v>
          </cell>
          <cell r="M2180" t="str">
            <v>CO</v>
          </cell>
          <cell r="N2180" t="str">
            <v>1671</v>
          </cell>
          <cell r="O2180" t="str">
            <v>Line Svc Foreman (UN21)</v>
          </cell>
          <cell r="P2180" t="str">
            <v>21</v>
          </cell>
          <cell r="Q2180" t="str">
            <v>Nonexempt</v>
          </cell>
          <cell r="R2180" t="str">
            <v>1981-07-20</v>
          </cell>
          <cell r="S2180" t="str">
            <v/>
          </cell>
          <cell r="T2180" t="str">
            <v>1981-07-20</v>
          </cell>
        </row>
        <row r="2181">
          <cell r="A2181" t="str">
            <v>Selnes,Monty D</v>
          </cell>
          <cell r="B2181" t="str">
            <v>005754</v>
          </cell>
          <cell r="C2181" t="str">
            <v>Full-Time</v>
          </cell>
          <cell r="D2181" t="str">
            <v>UCU</v>
          </cell>
          <cell r="E2181">
            <v>40</v>
          </cell>
          <cell r="F2181" t="str">
            <v>5827</v>
          </cell>
          <cell r="G2181" t="str">
            <v>Fairmont</v>
          </cell>
          <cell r="H2181" t="str">
            <v>USU</v>
          </cell>
          <cell r="I2181" t="str">
            <v>CS</v>
          </cell>
          <cell r="J2181" t="str">
            <v>PNMNG</v>
          </cell>
          <cell r="K2181" t="str">
            <v>1061</v>
          </cell>
          <cell r="L2181" t="str">
            <v>MN-Fairmont</v>
          </cell>
          <cell r="M2181" t="str">
            <v>MN</v>
          </cell>
          <cell r="N2181" t="str">
            <v>1528</v>
          </cell>
          <cell r="O2181" t="str">
            <v>Corrosion Leak Detection Tech</v>
          </cell>
          <cell r="P2181" t="str">
            <v>00</v>
          </cell>
          <cell r="Q2181" t="str">
            <v>Nonexempt</v>
          </cell>
          <cell r="R2181" t="str">
            <v>2000-01-10</v>
          </cell>
          <cell r="S2181" t="str">
            <v/>
          </cell>
          <cell r="T2181" t="str">
            <v>2000-01-10</v>
          </cell>
        </row>
        <row r="2182">
          <cell r="A2182" t="str">
            <v>Semchenko,Brian D</v>
          </cell>
          <cell r="B2182" t="str">
            <v>000715</v>
          </cell>
          <cell r="C2182" t="str">
            <v>Full-Time</v>
          </cell>
          <cell r="D2182" t="str">
            <v>UCU</v>
          </cell>
          <cell r="E2182">
            <v>40</v>
          </cell>
          <cell r="F2182" t="str">
            <v>5897</v>
          </cell>
          <cell r="G2182" t="str">
            <v>Nevada CS</v>
          </cell>
          <cell r="H2182" t="str">
            <v>USU</v>
          </cell>
          <cell r="I2182" t="str">
            <v>CS</v>
          </cell>
          <cell r="J2182" t="str">
            <v>MPMOE</v>
          </cell>
          <cell r="K2182" t="str">
            <v>1088</v>
          </cell>
          <cell r="L2182" t="str">
            <v>MO-Nevada-N Osage</v>
          </cell>
          <cell r="M2182" t="str">
            <v>MO</v>
          </cell>
          <cell r="N2182" t="str">
            <v>U212</v>
          </cell>
          <cell r="O2182" t="str">
            <v>Comb Lineman Serviceman</v>
          </cell>
          <cell r="P2182" t="str">
            <v>24</v>
          </cell>
          <cell r="Q2182" t="str">
            <v>Nonexempt</v>
          </cell>
          <cell r="R2182" t="str">
            <v>1985-12-30</v>
          </cell>
          <cell r="S2182" t="str">
            <v/>
          </cell>
          <cell r="T2182" t="str">
            <v>1985-12-30</v>
          </cell>
        </row>
        <row r="2183">
          <cell r="A2183" t="str">
            <v>Sessler,William G</v>
          </cell>
          <cell r="B2183" t="str">
            <v>001764</v>
          </cell>
          <cell r="C2183" t="str">
            <v>Full-Time</v>
          </cell>
          <cell r="D2183" t="str">
            <v>UCU</v>
          </cell>
          <cell r="E2183">
            <v>40</v>
          </cell>
          <cell r="F2183" t="str">
            <v>5771</v>
          </cell>
          <cell r="G2183" t="str">
            <v>NE Lincoln Region</v>
          </cell>
          <cell r="H2183" t="str">
            <v>USU</v>
          </cell>
          <cell r="I2183" t="str">
            <v>CS</v>
          </cell>
          <cell r="J2183" t="str">
            <v>PNNEG</v>
          </cell>
          <cell r="K2183" t="str">
            <v>1109</v>
          </cell>
          <cell r="L2183" t="str">
            <v>NE-Lincoln</v>
          </cell>
          <cell r="M2183" t="str">
            <v>NE</v>
          </cell>
          <cell r="N2183" t="str">
            <v>1607</v>
          </cell>
          <cell r="O2183" t="str">
            <v>Spec C&amp;M Mech Tech (UN25)</v>
          </cell>
          <cell r="P2183" t="str">
            <v>25</v>
          </cell>
          <cell r="Q2183" t="str">
            <v>Nonexempt</v>
          </cell>
          <cell r="R2183" t="str">
            <v>1977-11-02</v>
          </cell>
          <cell r="S2183" t="str">
            <v/>
          </cell>
          <cell r="T2183" t="str">
            <v>1977-11-02</v>
          </cell>
        </row>
        <row r="2184">
          <cell r="A2184" t="str">
            <v>Settle,Harry D</v>
          </cell>
          <cell r="B2184" t="str">
            <v>001876</v>
          </cell>
          <cell r="C2184" t="str">
            <v>Full-Time</v>
          </cell>
          <cell r="D2184" t="str">
            <v>UCU</v>
          </cell>
          <cell r="E2184">
            <v>40</v>
          </cell>
          <cell r="F2184" t="str">
            <v>5822</v>
          </cell>
          <cell r="G2184" t="str">
            <v>Bemidji</v>
          </cell>
          <cell r="H2184" t="str">
            <v>USU</v>
          </cell>
          <cell r="I2184" t="str">
            <v>CS</v>
          </cell>
          <cell r="J2184" t="str">
            <v>PNMNG</v>
          </cell>
          <cell r="K2184" t="str">
            <v>1054</v>
          </cell>
          <cell r="L2184" t="str">
            <v>MN-Bemidji</v>
          </cell>
          <cell r="M2184" t="str">
            <v>MN</v>
          </cell>
          <cell r="N2184" t="str">
            <v>1138</v>
          </cell>
          <cell r="O2184" t="str">
            <v>Appliance Repair Technician</v>
          </cell>
          <cell r="P2184" t="str">
            <v>00</v>
          </cell>
          <cell r="Q2184" t="str">
            <v>Nonexempt</v>
          </cell>
          <cell r="R2184" t="str">
            <v>1994-04-18</v>
          </cell>
          <cell r="S2184" t="str">
            <v/>
          </cell>
          <cell r="T2184" t="str">
            <v>1994-04-18</v>
          </cell>
        </row>
        <row r="2185">
          <cell r="A2185" t="str">
            <v>Seubert,Charles W</v>
          </cell>
          <cell r="B2185" t="str">
            <v>001078</v>
          </cell>
          <cell r="C2185" t="str">
            <v>Full-Time</v>
          </cell>
          <cell r="D2185" t="str">
            <v>UCU</v>
          </cell>
          <cell r="E2185">
            <v>40</v>
          </cell>
          <cell r="F2185" t="str">
            <v>5339</v>
          </cell>
          <cell r="G2185" t="str">
            <v>Platte City Elec Network Ops</v>
          </cell>
          <cell r="H2185" t="str">
            <v>USU</v>
          </cell>
          <cell r="I2185" t="str">
            <v>OP</v>
          </cell>
          <cell r="J2185" t="str">
            <v>MPMOE</v>
          </cell>
          <cell r="K2185" t="str">
            <v>1091</v>
          </cell>
          <cell r="L2185" t="str">
            <v>MO-Platte City</v>
          </cell>
          <cell r="M2185" t="str">
            <v>MO</v>
          </cell>
          <cell r="N2185" t="str">
            <v>U213</v>
          </cell>
          <cell r="O2185" t="str">
            <v>Spc Combo Lineman Svcmn</v>
          </cell>
          <cell r="P2185" t="str">
            <v>24</v>
          </cell>
          <cell r="Q2185" t="str">
            <v>Nonexempt</v>
          </cell>
          <cell r="R2185" t="str">
            <v>1988-10-31</v>
          </cell>
          <cell r="S2185" t="str">
            <v/>
          </cell>
          <cell r="T2185" t="str">
            <v>1988-10-31</v>
          </cell>
        </row>
        <row r="2186">
          <cell r="A2186" t="str">
            <v>Severin,Christine A</v>
          </cell>
          <cell r="B2186" t="str">
            <v>001309</v>
          </cell>
          <cell r="C2186" t="str">
            <v>Full-Time</v>
          </cell>
          <cell r="D2186" t="str">
            <v>UCU</v>
          </cell>
          <cell r="E2186">
            <v>40</v>
          </cell>
          <cell r="F2186" t="str">
            <v>5700</v>
          </cell>
          <cell r="G2186" t="str">
            <v>Business Solutions</v>
          </cell>
          <cell r="H2186" t="str">
            <v>USU</v>
          </cell>
          <cell r="I2186" t="str">
            <v>CU</v>
          </cell>
          <cell r="J2186" t="str">
            <v>NETCO</v>
          </cell>
          <cell r="K2186" t="str">
            <v>1000</v>
          </cell>
          <cell r="L2186" t="str">
            <v>MO-Raytown</v>
          </cell>
          <cell r="M2186" t="str">
            <v>MO</v>
          </cell>
          <cell r="N2186" t="str">
            <v>3088</v>
          </cell>
          <cell r="O2186" t="str">
            <v>Sr Analyst</v>
          </cell>
          <cell r="P2186" t="str">
            <v>00</v>
          </cell>
          <cell r="Q2186" t="str">
            <v>Exempt</v>
          </cell>
          <cell r="R2186" t="str">
            <v>1992-06-11</v>
          </cell>
          <cell r="S2186" t="str">
            <v/>
          </cell>
          <cell r="T2186" t="str">
            <v>1992-06-11</v>
          </cell>
        </row>
        <row r="2187">
          <cell r="A2187" t="str">
            <v>Shane,Prentiss R</v>
          </cell>
          <cell r="B2187" t="str">
            <v>004636</v>
          </cell>
          <cell r="C2187" t="str">
            <v>Full-Time</v>
          </cell>
          <cell r="D2187" t="str">
            <v>UCU</v>
          </cell>
          <cell r="E2187">
            <v>40</v>
          </cell>
          <cell r="F2187" t="str">
            <v>4010</v>
          </cell>
          <cell r="G2187" t="str">
            <v>Corporate Services - 20W Ninth</v>
          </cell>
          <cell r="H2187" t="str">
            <v>ESF</v>
          </cell>
          <cell r="I2187" t="str">
            <v>FM</v>
          </cell>
          <cell r="J2187" t="str">
            <v>AQLCP</v>
          </cell>
          <cell r="K2187" t="str">
            <v>1082</v>
          </cell>
          <cell r="L2187" t="str">
            <v>MO-Kansas City-W Ninth</v>
          </cell>
          <cell r="M2187" t="str">
            <v>MO</v>
          </cell>
          <cell r="N2187" t="str">
            <v>3209</v>
          </cell>
          <cell r="O2187" t="str">
            <v>AV-Multi Media Assoc</v>
          </cell>
          <cell r="P2187" t="str">
            <v>00</v>
          </cell>
          <cell r="Q2187" t="str">
            <v>Nonexempt</v>
          </cell>
          <cell r="R2187" t="str">
            <v>1999-04-19</v>
          </cell>
          <cell r="S2187" t="str">
            <v/>
          </cell>
          <cell r="T2187" t="str">
            <v>1999-04-19</v>
          </cell>
        </row>
        <row r="2188">
          <cell r="A2188" t="str">
            <v>Shanker,Dennis J</v>
          </cell>
          <cell r="B2188" t="str">
            <v>001692</v>
          </cell>
          <cell r="C2188" t="str">
            <v>Full-Time</v>
          </cell>
          <cell r="D2188" t="str">
            <v>UCU</v>
          </cell>
          <cell r="E2188">
            <v>40</v>
          </cell>
          <cell r="F2188" t="str">
            <v>5731</v>
          </cell>
          <cell r="G2188" t="str">
            <v>Iowa Council Bluffs Cust Serv</v>
          </cell>
          <cell r="H2188" t="str">
            <v>USU</v>
          </cell>
          <cell r="I2188" t="str">
            <v>CS</v>
          </cell>
          <cell r="J2188" t="str">
            <v>PNIAG</v>
          </cell>
          <cell r="K2188" t="str">
            <v>1015</v>
          </cell>
          <cell r="L2188" t="str">
            <v>IA-Council Bluffs-W Broadway</v>
          </cell>
          <cell r="M2188" t="str">
            <v>IA</v>
          </cell>
          <cell r="N2188" t="str">
            <v>3171</v>
          </cell>
          <cell r="O2188" t="str">
            <v>Service Technician (UN28)</v>
          </cell>
          <cell r="P2188" t="str">
            <v>28</v>
          </cell>
          <cell r="Q2188" t="str">
            <v>Nonexempt</v>
          </cell>
          <cell r="R2188" t="str">
            <v>1991-08-19</v>
          </cell>
          <cell r="S2188" t="str">
            <v/>
          </cell>
          <cell r="T2188" t="str">
            <v>1991-08-19</v>
          </cell>
        </row>
        <row r="2189">
          <cell r="A2189" t="str">
            <v>Shanklin,Robert E</v>
          </cell>
          <cell r="B2189" t="str">
            <v>004598</v>
          </cell>
          <cell r="C2189" t="str">
            <v>Full-Time</v>
          </cell>
          <cell r="D2189" t="str">
            <v>UCU</v>
          </cell>
          <cell r="E2189">
            <v>40</v>
          </cell>
          <cell r="F2189" t="str">
            <v>1156</v>
          </cell>
          <cell r="G2189" t="str">
            <v>MEP Origination</v>
          </cell>
          <cell r="H2189" t="str">
            <v>AQU</v>
          </cell>
          <cell r="I2189" t="str">
            <v>ME</v>
          </cell>
          <cell r="J2189" t="str">
            <v>MEP</v>
          </cell>
          <cell r="K2189" t="str">
            <v>1082</v>
          </cell>
          <cell r="L2189" t="str">
            <v>MO-Kansas City-W Ninth</v>
          </cell>
          <cell r="M2189" t="str">
            <v>MO</v>
          </cell>
          <cell r="N2189" t="str">
            <v>2466</v>
          </cell>
          <cell r="O2189" t="str">
            <v>Dir Asset Optimization</v>
          </cell>
          <cell r="P2189" t="str">
            <v>00</v>
          </cell>
          <cell r="Q2189" t="str">
            <v>Exempt</v>
          </cell>
          <cell r="R2189" t="str">
            <v>1999-04-15</v>
          </cell>
          <cell r="S2189" t="str">
            <v/>
          </cell>
          <cell r="T2189" t="str">
            <v>1999-04-15</v>
          </cell>
        </row>
        <row r="2190">
          <cell r="A2190" t="str">
            <v>Shaul,Vernon D</v>
          </cell>
          <cell r="B2190" t="str">
            <v>007770</v>
          </cell>
          <cell r="C2190" t="str">
            <v>Full-Time</v>
          </cell>
          <cell r="D2190" t="str">
            <v>UCU</v>
          </cell>
          <cell r="E2190">
            <v>40</v>
          </cell>
          <cell r="F2190" t="str">
            <v>1003</v>
          </cell>
          <cell r="G2190" t="str">
            <v>Sibley General</v>
          </cell>
          <cell r="H2190" t="str">
            <v>USU</v>
          </cell>
          <cell r="I2190" t="str">
            <v>PS</v>
          </cell>
          <cell r="J2190" t="str">
            <v>MPMOE</v>
          </cell>
          <cell r="K2190" t="str">
            <v>1095</v>
          </cell>
          <cell r="L2190" t="str">
            <v>MO-Sibley</v>
          </cell>
          <cell r="M2190" t="str">
            <v>MO</v>
          </cell>
          <cell r="N2190" t="str">
            <v>U309</v>
          </cell>
          <cell r="O2190" t="str">
            <v>Asst Operator Sibley</v>
          </cell>
          <cell r="P2190" t="str">
            <v>24</v>
          </cell>
          <cell r="Q2190" t="str">
            <v>Nonexempt</v>
          </cell>
          <cell r="R2190" t="str">
            <v>2000-11-20</v>
          </cell>
          <cell r="S2190" t="str">
            <v/>
          </cell>
          <cell r="T2190" t="str">
            <v>2000-11-20</v>
          </cell>
        </row>
        <row r="2191">
          <cell r="A2191" t="str">
            <v>Shaw,Connie J</v>
          </cell>
          <cell r="B2191" t="str">
            <v>001709</v>
          </cell>
          <cell r="C2191" t="str">
            <v>Full-Time</v>
          </cell>
          <cell r="D2191" t="str">
            <v>UCU</v>
          </cell>
          <cell r="E2191">
            <v>40</v>
          </cell>
          <cell r="F2191" t="str">
            <v>5771</v>
          </cell>
          <cell r="G2191" t="str">
            <v>NE Lincoln Region</v>
          </cell>
          <cell r="H2191" t="str">
            <v>USU</v>
          </cell>
          <cell r="I2191" t="str">
            <v>CS</v>
          </cell>
          <cell r="J2191" t="str">
            <v>PNNEG</v>
          </cell>
          <cell r="K2191" t="str">
            <v>1109</v>
          </cell>
          <cell r="L2191" t="str">
            <v>NE-Lincoln</v>
          </cell>
          <cell r="M2191" t="str">
            <v>NE</v>
          </cell>
          <cell r="N2191" t="str">
            <v>1003</v>
          </cell>
          <cell r="O2191" t="str">
            <v>Sr Admin Assist</v>
          </cell>
          <cell r="P2191" t="str">
            <v>00</v>
          </cell>
          <cell r="Q2191" t="str">
            <v>Nonexempt</v>
          </cell>
          <cell r="R2191" t="str">
            <v>1972-12-06</v>
          </cell>
          <cell r="S2191" t="str">
            <v/>
          </cell>
          <cell r="T2191" t="str">
            <v>1972-12-06</v>
          </cell>
        </row>
        <row r="2192">
          <cell r="A2192" t="str">
            <v>Shaw,Gina I</v>
          </cell>
          <cell r="B2192" t="str">
            <v>006064</v>
          </cell>
          <cell r="C2192" t="str">
            <v>Full-Time</v>
          </cell>
          <cell r="D2192" t="str">
            <v>UCU</v>
          </cell>
          <cell r="E2192">
            <v>40</v>
          </cell>
          <cell r="F2192" t="str">
            <v>4194</v>
          </cell>
          <cell r="G2192" t="str">
            <v>Tax Department</v>
          </cell>
          <cell r="H2192" t="str">
            <v>ESF</v>
          </cell>
          <cell r="I2192" t="str">
            <v>AT</v>
          </cell>
          <cell r="J2192" t="str">
            <v>AQLCP</v>
          </cell>
          <cell r="K2192" t="str">
            <v>1082</v>
          </cell>
          <cell r="L2192" t="str">
            <v>MO-Kansas City-W Ninth</v>
          </cell>
          <cell r="M2192" t="str">
            <v>MO</v>
          </cell>
          <cell r="N2192" t="str">
            <v>1014</v>
          </cell>
          <cell r="O2192" t="str">
            <v>Sr Tax Accountant</v>
          </cell>
          <cell r="P2192" t="str">
            <v>00</v>
          </cell>
          <cell r="Q2192" t="str">
            <v>Exempt</v>
          </cell>
          <cell r="R2192" t="str">
            <v>2000-06-19</v>
          </cell>
          <cell r="S2192" t="str">
            <v/>
          </cell>
          <cell r="T2192" t="str">
            <v>2000-06-19</v>
          </cell>
        </row>
        <row r="2193">
          <cell r="A2193" t="str">
            <v>Shaw,John F</v>
          </cell>
          <cell r="B2193" t="str">
            <v>003548</v>
          </cell>
          <cell r="C2193" t="str">
            <v>Full-Time</v>
          </cell>
          <cell r="D2193" t="str">
            <v>UCU</v>
          </cell>
          <cell r="E2193">
            <v>40</v>
          </cell>
          <cell r="F2193" t="str">
            <v>5030</v>
          </cell>
          <cell r="G2193" t="str">
            <v>Systems Operations-MPS General</v>
          </cell>
          <cell r="H2193" t="str">
            <v>USU</v>
          </cell>
          <cell r="I2193" t="str">
            <v>TS</v>
          </cell>
          <cell r="J2193" t="str">
            <v>NETCO</v>
          </cell>
          <cell r="K2193" t="str">
            <v>1141</v>
          </cell>
          <cell r="L2193" t="str">
            <v>MO-Lee's Summit-NW Missouri Rd</v>
          </cell>
          <cell r="M2193" t="str">
            <v>MO</v>
          </cell>
          <cell r="N2193" t="str">
            <v>1908</v>
          </cell>
          <cell r="O2193" t="str">
            <v>Transmission System Operator</v>
          </cell>
          <cell r="P2193" t="str">
            <v>00</v>
          </cell>
          <cell r="Q2193" t="str">
            <v>Exempt</v>
          </cell>
          <cell r="R2193" t="str">
            <v>1984-11-13</v>
          </cell>
          <cell r="S2193" t="str">
            <v/>
          </cell>
          <cell r="T2193" t="str">
            <v>1984-11-13</v>
          </cell>
        </row>
        <row r="2194">
          <cell r="A2194" t="str">
            <v>Shehee,Julie D</v>
          </cell>
          <cell r="B2194" t="str">
            <v>009973</v>
          </cell>
          <cell r="C2194" t="str">
            <v>Full-Time</v>
          </cell>
          <cell r="D2194" t="str">
            <v>UCU</v>
          </cell>
          <cell r="E2194">
            <v>40</v>
          </cell>
          <cell r="F2194" t="str">
            <v>5702</v>
          </cell>
          <cell r="G2194" t="str">
            <v>Customer Srv Ctr-Raytown</v>
          </cell>
          <cell r="H2194" t="str">
            <v>USU</v>
          </cell>
          <cell r="I2194" t="str">
            <v>CH</v>
          </cell>
          <cell r="J2194" t="str">
            <v>NETCO</v>
          </cell>
          <cell r="K2194" t="str">
            <v>1000</v>
          </cell>
          <cell r="L2194" t="str">
            <v>MO-Raytown</v>
          </cell>
          <cell r="M2194" t="str">
            <v>MO</v>
          </cell>
          <cell r="N2194" t="str">
            <v>1047</v>
          </cell>
          <cell r="O2194" t="str">
            <v>Customer Service Associate CC</v>
          </cell>
          <cell r="P2194" t="str">
            <v>00</v>
          </cell>
          <cell r="Q2194" t="str">
            <v>Nonexempt</v>
          </cell>
          <cell r="R2194" t="str">
            <v>2002-12-23</v>
          </cell>
          <cell r="S2194" t="str">
            <v/>
          </cell>
          <cell r="T2194" t="str">
            <v>2002-12-23</v>
          </cell>
        </row>
        <row r="2195">
          <cell r="A2195" t="str">
            <v>Shelton,Billy L</v>
          </cell>
          <cell r="B2195" t="str">
            <v>003504</v>
          </cell>
          <cell r="C2195" t="str">
            <v>Full-Time</v>
          </cell>
          <cell r="D2195" t="str">
            <v>UCU</v>
          </cell>
          <cell r="E2195">
            <v>40</v>
          </cell>
          <cell r="F2195" t="str">
            <v>1003</v>
          </cell>
          <cell r="G2195" t="str">
            <v>Sibley General</v>
          </cell>
          <cell r="H2195" t="str">
            <v>USU</v>
          </cell>
          <cell r="I2195" t="str">
            <v>PS</v>
          </cell>
          <cell r="J2195" t="str">
            <v>MPMOE</v>
          </cell>
          <cell r="K2195" t="str">
            <v>1095</v>
          </cell>
          <cell r="L2195" t="str">
            <v>MO-Sibley</v>
          </cell>
          <cell r="M2195" t="str">
            <v>MO</v>
          </cell>
          <cell r="N2195" t="str">
            <v>1786</v>
          </cell>
          <cell r="O2195" t="str">
            <v>Operations Supervisor - Plant</v>
          </cell>
          <cell r="P2195" t="str">
            <v>00</v>
          </cell>
          <cell r="Q2195" t="str">
            <v>Exempt</v>
          </cell>
          <cell r="R2195" t="str">
            <v>1969-09-16</v>
          </cell>
          <cell r="S2195" t="str">
            <v/>
          </cell>
          <cell r="T2195" t="str">
            <v>1969-09-16</v>
          </cell>
        </row>
        <row r="2196">
          <cell r="A2196" t="str">
            <v>Shelton,Jennifer L</v>
          </cell>
          <cell r="B2196" t="str">
            <v>008553</v>
          </cell>
          <cell r="C2196" t="str">
            <v>Full-Time</v>
          </cell>
          <cell r="D2196" t="str">
            <v>UCU</v>
          </cell>
          <cell r="E2196">
            <v>40</v>
          </cell>
          <cell r="F2196" t="str">
            <v>5702</v>
          </cell>
          <cell r="G2196" t="str">
            <v>Customer Srv Ctr-Raytown</v>
          </cell>
          <cell r="H2196" t="str">
            <v>USU</v>
          </cell>
          <cell r="I2196" t="str">
            <v>CH</v>
          </cell>
          <cell r="J2196" t="str">
            <v>NETCO</v>
          </cell>
          <cell r="K2196" t="str">
            <v>1000</v>
          </cell>
          <cell r="L2196" t="str">
            <v>MO-Raytown</v>
          </cell>
          <cell r="M2196" t="str">
            <v>MO</v>
          </cell>
          <cell r="N2196" t="str">
            <v>3154</v>
          </cell>
          <cell r="O2196" t="str">
            <v>Customer Resolution Specialist</v>
          </cell>
          <cell r="P2196" t="str">
            <v>00</v>
          </cell>
          <cell r="Q2196" t="str">
            <v>Nonexempt</v>
          </cell>
          <cell r="R2196" t="str">
            <v>2001-07-12</v>
          </cell>
          <cell r="S2196" t="str">
            <v/>
          </cell>
          <cell r="T2196" t="str">
            <v>2001-07-12</v>
          </cell>
        </row>
        <row r="2197">
          <cell r="A2197" t="str">
            <v>Shepek,Timothy L</v>
          </cell>
          <cell r="B2197" t="str">
            <v>010329</v>
          </cell>
          <cell r="C2197" t="str">
            <v>Full-Time</v>
          </cell>
          <cell r="D2197" t="str">
            <v>UCU</v>
          </cell>
          <cell r="E2197">
            <v>40</v>
          </cell>
          <cell r="F2197" t="str">
            <v>5333</v>
          </cell>
          <cell r="G2197" t="str">
            <v>Lee's Summit 1 Elec Netwrk Ops</v>
          </cell>
          <cell r="H2197" t="str">
            <v>USU</v>
          </cell>
          <cell r="I2197" t="str">
            <v>OP</v>
          </cell>
          <cell r="J2197" t="str">
            <v>MPMOE</v>
          </cell>
          <cell r="K2197" t="str">
            <v>1085</v>
          </cell>
          <cell r="L2197" t="str">
            <v>MO-Lee's Summit-SE Hamblen Rd</v>
          </cell>
          <cell r="M2197" t="str">
            <v>MO</v>
          </cell>
          <cell r="N2197" t="str">
            <v>U2108</v>
          </cell>
          <cell r="O2197" t="str">
            <v>Appren Lineman 8th 6mo</v>
          </cell>
          <cell r="P2197" t="str">
            <v>24</v>
          </cell>
          <cell r="Q2197" t="str">
            <v>Nonexempt</v>
          </cell>
          <cell r="R2197" t="str">
            <v>2004-01-12</v>
          </cell>
          <cell r="S2197" t="str">
            <v/>
          </cell>
          <cell r="T2197" t="str">
            <v>2004-01-12</v>
          </cell>
        </row>
        <row r="2198">
          <cell r="A2198" t="str">
            <v>Sherman,Max A</v>
          </cell>
          <cell r="B2198" t="str">
            <v>003756</v>
          </cell>
          <cell r="C2198" t="str">
            <v>Full-Time</v>
          </cell>
          <cell r="D2198" t="str">
            <v>UCU</v>
          </cell>
          <cell r="E2198">
            <v>40</v>
          </cell>
          <cell r="F2198" t="str">
            <v>1043</v>
          </cell>
          <cell r="G2198" t="str">
            <v>VP_Energy_RES</v>
          </cell>
          <cell r="H2198" t="str">
            <v>USU</v>
          </cell>
          <cell r="I2198" t="str">
            <v>ER</v>
          </cell>
          <cell r="J2198" t="str">
            <v>NETCO</v>
          </cell>
          <cell r="K2198" t="str">
            <v>1000</v>
          </cell>
          <cell r="L2198" t="str">
            <v>MO-Raytown</v>
          </cell>
          <cell r="M2198" t="str">
            <v>MO</v>
          </cell>
          <cell r="N2198" t="str">
            <v>3156</v>
          </cell>
          <cell r="O2198" t="str">
            <v>VP Strategic Initiatives</v>
          </cell>
          <cell r="P2198" t="str">
            <v>00</v>
          </cell>
          <cell r="Q2198" t="str">
            <v>Exempt</v>
          </cell>
          <cell r="R2198" t="str">
            <v>1996-05-13</v>
          </cell>
          <cell r="S2198" t="str">
            <v>2004-10-25</v>
          </cell>
          <cell r="T2198" t="str">
            <v>1996-09-27</v>
          </cell>
        </row>
        <row r="2199">
          <cell r="A2199" t="str">
            <v>Sherman,Stephen C</v>
          </cell>
          <cell r="B2199" t="str">
            <v>002981</v>
          </cell>
          <cell r="C2199" t="str">
            <v>Full-Time</v>
          </cell>
          <cell r="D2199" t="str">
            <v>UCU</v>
          </cell>
          <cell r="E2199">
            <v>40</v>
          </cell>
          <cell r="F2199" t="str">
            <v>5567</v>
          </cell>
          <cell r="G2199" t="str">
            <v>Procurement</v>
          </cell>
          <cell r="H2199" t="str">
            <v>USU</v>
          </cell>
          <cell r="I2199" t="str">
            <v>SM</v>
          </cell>
          <cell r="J2199" t="str">
            <v>NETCO</v>
          </cell>
          <cell r="K2199" t="str">
            <v>1082</v>
          </cell>
          <cell r="L2199" t="str">
            <v>MO-Kansas City-W Ninth</v>
          </cell>
          <cell r="M2199" t="str">
            <v>MO</v>
          </cell>
          <cell r="N2199" t="str">
            <v>2032</v>
          </cell>
          <cell r="O2199" t="str">
            <v>Lead Negotiator</v>
          </cell>
          <cell r="P2199" t="str">
            <v>00</v>
          </cell>
          <cell r="Q2199" t="str">
            <v>Exempt</v>
          </cell>
          <cell r="R2199" t="str">
            <v>1985-09-03</v>
          </cell>
          <cell r="S2199" t="str">
            <v/>
          </cell>
          <cell r="T2199" t="str">
            <v>1985-09-03</v>
          </cell>
        </row>
        <row r="2200">
          <cell r="A2200" t="str">
            <v>Sherrow,Bryan S</v>
          </cell>
          <cell r="B2200" t="str">
            <v>010422</v>
          </cell>
          <cell r="C2200" t="str">
            <v>Full-Time</v>
          </cell>
          <cell r="D2200" t="str">
            <v>UCU</v>
          </cell>
          <cell r="E2200">
            <v>40</v>
          </cell>
          <cell r="F2200" t="str">
            <v>5259</v>
          </cell>
          <cell r="G2200" t="str">
            <v>MO Electric Planning &amp; Design</v>
          </cell>
          <cell r="H2200" t="str">
            <v>USU</v>
          </cell>
          <cell r="I2200" t="str">
            <v>NM</v>
          </cell>
          <cell r="J2200" t="str">
            <v>MPMOE</v>
          </cell>
          <cell r="K2200" t="str">
            <v>1091</v>
          </cell>
          <cell r="L2200" t="str">
            <v>MO-Platte City</v>
          </cell>
          <cell r="M2200" t="str">
            <v>MO</v>
          </cell>
          <cell r="N2200" t="str">
            <v>2502</v>
          </cell>
          <cell r="O2200" t="str">
            <v>Engineer II</v>
          </cell>
          <cell r="P2200" t="str">
            <v>00</v>
          </cell>
          <cell r="Q2200" t="str">
            <v>Exempt</v>
          </cell>
          <cell r="R2200" t="str">
            <v>2004-04-19</v>
          </cell>
          <cell r="S2200" t="str">
            <v/>
          </cell>
          <cell r="T2200" t="str">
            <v>2004-04-19</v>
          </cell>
        </row>
        <row r="2201">
          <cell r="A2201" t="str">
            <v>Shewey,Michael D</v>
          </cell>
          <cell r="B2201" t="str">
            <v>000305</v>
          </cell>
          <cell r="C2201" t="str">
            <v>Full-Time</v>
          </cell>
          <cell r="D2201" t="str">
            <v>UCU</v>
          </cell>
          <cell r="E2201">
            <v>40</v>
          </cell>
          <cell r="F2201" t="str">
            <v>5313</v>
          </cell>
          <cell r="G2201" t="str">
            <v>Southwest KS Elec Network Ops</v>
          </cell>
          <cell r="H2201" t="str">
            <v>USU</v>
          </cell>
          <cell r="I2201" t="str">
            <v>OP</v>
          </cell>
          <cell r="J2201" t="str">
            <v>WPKSE</v>
          </cell>
          <cell r="K2201" t="str">
            <v>1272</v>
          </cell>
          <cell r="L2201" t="str">
            <v>KS-Dodge City-W Frontview</v>
          </cell>
          <cell r="M2201" t="str">
            <v>KS</v>
          </cell>
          <cell r="N2201" t="str">
            <v>1704</v>
          </cell>
          <cell r="O2201" t="str">
            <v>Journeyman Lineman (UN22)</v>
          </cell>
          <cell r="P2201" t="str">
            <v>22</v>
          </cell>
          <cell r="Q2201" t="str">
            <v>Nonexempt</v>
          </cell>
          <cell r="R2201" t="str">
            <v>1998-06-08</v>
          </cell>
          <cell r="S2201" t="str">
            <v/>
          </cell>
          <cell r="T2201" t="str">
            <v>1998-06-08</v>
          </cell>
        </row>
        <row r="2202">
          <cell r="A2202" t="str">
            <v>Shinaut,Gregory L</v>
          </cell>
          <cell r="B2202" t="str">
            <v>006132</v>
          </cell>
          <cell r="C2202" t="str">
            <v>Full-Time</v>
          </cell>
          <cell r="D2202" t="str">
            <v>UCU</v>
          </cell>
          <cell r="E2202">
            <v>40</v>
          </cell>
          <cell r="F2202" t="str">
            <v>5770</v>
          </cell>
          <cell r="G2202" t="str">
            <v>NE Customer Relations</v>
          </cell>
          <cell r="H2202" t="str">
            <v>USU</v>
          </cell>
          <cell r="I2202" t="str">
            <v>CS</v>
          </cell>
          <cell r="J2202" t="str">
            <v>PNNEG</v>
          </cell>
          <cell r="K2202" t="str">
            <v>1109</v>
          </cell>
          <cell r="L2202" t="str">
            <v>NE-Lincoln</v>
          </cell>
          <cell r="M2202" t="str">
            <v>NE</v>
          </cell>
          <cell r="N2202" t="str">
            <v>3077</v>
          </cell>
          <cell r="O2202" t="str">
            <v>Customer Relations Rep</v>
          </cell>
          <cell r="P2202" t="str">
            <v>00</v>
          </cell>
          <cell r="Q2202" t="str">
            <v>Exempt</v>
          </cell>
          <cell r="R2202" t="str">
            <v>2000-07-24</v>
          </cell>
          <cell r="S2202" t="str">
            <v/>
          </cell>
          <cell r="T2202" t="str">
            <v>2000-07-24</v>
          </cell>
        </row>
        <row r="2203">
          <cell r="A2203" t="str">
            <v>Shinliver,Christopher M</v>
          </cell>
          <cell r="B2203" t="str">
            <v>010146</v>
          </cell>
          <cell r="C2203" t="str">
            <v>Full-Time</v>
          </cell>
          <cell r="D2203" t="str">
            <v>UCU</v>
          </cell>
          <cell r="E2203">
            <v>40</v>
          </cell>
          <cell r="F2203" t="str">
            <v>5311</v>
          </cell>
          <cell r="G2203" t="str">
            <v>Southern KS Elec Network Ops</v>
          </cell>
          <cell r="H2203" t="str">
            <v>USU</v>
          </cell>
          <cell r="I2203" t="str">
            <v>OP</v>
          </cell>
          <cell r="J2203" t="str">
            <v>WPKSE</v>
          </cell>
          <cell r="K2203" t="str">
            <v>1043</v>
          </cell>
          <cell r="L2203" t="str">
            <v>KS-Medicine Lodge</v>
          </cell>
          <cell r="M2203" t="str">
            <v>KS</v>
          </cell>
          <cell r="N2203" t="str">
            <v>1705</v>
          </cell>
          <cell r="O2203" t="str">
            <v>Appren Lineman (UN22)</v>
          </cell>
          <cell r="P2203" t="str">
            <v>22</v>
          </cell>
          <cell r="Q2203" t="str">
            <v>Nonexempt</v>
          </cell>
          <cell r="R2203" t="str">
            <v>2003-07-14</v>
          </cell>
          <cell r="S2203" t="str">
            <v/>
          </cell>
          <cell r="T2203" t="str">
            <v>2003-07-14</v>
          </cell>
        </row>
        <row r="2204">
          <cell r="A2204" t="str">
            <v>Shock,Thomas M</v>
          </cell>
          <cell r="B2204" t="str">
            <v>002118</v>
          </cell>
          <cell r="C2204" t="str">
            <v>Full-Time</v>
          </cell>
          <cell r="D2204" t="str">
            <v>UCU</v>
          </cell>
          <cell r="E2204">
            <v>40</v>
          </cell>
          <cell r="F2204" t="str">
            <v>5771</v>
          </cell>
          <cell r="G2204" t="str">
            <v>NE Lincoln Region</v>
          </cell>
          <cell r="H2204" t="str">
            <v>USU</v>
          </cell>
          <cell r="I2204" t="str">
            <v>CS</v>
          </cell>
          <cell r="J2204" t="str">
            <v>PNNEG</v>
          </cell>
          <cell r="K2204" t="str">
            <v>1109</v>
          </cell>
          <cell r="L2204" t="str">
            <v>NE-Lincoln</v>
          </cell>
          <cell r="M2204" t="str">
            <v>NE</v>
          </cell>
          <cell r="N2204" t="str">
            <v>1601</v>
          </cell>
          <cell r="O2204" t="str">
            <v>Master Service Tech (UN25)</v>
          </cell>
          <cell r="P2204" t="str">
            <v>25</v>
          </cell>
          <cell r="Q2204" t="str">
            <v>Nonexempt</v>
          </cell>
          <cell r="R2204" t="str">
            <v>1989-10-16</v>
          </cell>
          <cell r="S2204" t="str">
            <v/>
          </cell>
          <cell r="T2204" t="str">
            <v>1989-10-16</v>
          </cell>
        </row>
        <row r="2205">
          <cell r="A2205" t="str">
            <v>Shotkoski,Joseph E</v>
          </cell>
          <cell r="B2205" t="str">
            <v>003279</v>
          </cell>
          <cell r="C2205" t="str">
            <v>Full-Time</v>
          </cell>
          <cell r="D2205" t="str">
            <v>UCU</v>
          </cell>
          <cell r="E2205">
            <v>40</v>
          </cell>
          <cell r="F2205" t="str">
            <v>4015</v>
          </cell>
          <cell r="G2205" t="str">
            <v>Corporate Services-Omaha</v>
          </cell>
          <cell r="H2205" t="str">
            <v>ESF</v>
          </cell>
          <cell r="I2205" t="str">
            <v>FM</v>
          </cell>
          <cell r="J2205" t="str">
            <v>AQLCP</v>
          </cell>
          <cell r="K2205" t="str">
            <v>1143</v>
          </cell>
          <cell r="L2205" t="str">
            <v>NE-Omaha-Capitol Ave</v>
          </cell>
          <cell r="M2205" t="str">
            <v>NE</v>
          </cell>
          <cell r="N2205" t="str">
            <v>1337</v>
          </cell>
          <cell r="O2205" t="str">
            <v>Building Operator I</v>
          </cell>
          <cell r="P2205" t="str">
            <v>00</v>
          </cell>
          <cell r="Q2205" t="str">
            <v>Exempt</v>
          </cell>
          <cell r="R2205" t="str">
            <v>1991-05-13</v>
          </cell>
          <cell r="S2205" t="str">
            <v/>
          </cell>
          <cell r="T2205" t="str">
            <v>1991-05-13</v>
          </cell>
        </row>
        <row r="2206">
          <cell r="A2206" t="str">
            <v>Shrestha,Sanjay</v>
          </cell>
          <cell r="B2206" t="str">
            <v>008226</v>
          </cell>
          <cell r="C2206" t="str">
            <v>Full-Time</v>
          </cell>
          <cell r="D2206" t="str">
            <v>UCU</v>
          </cell>
          <cell r="E2206">
            <v>40</v>
          </cell>
          <cell r="F2206" t="str">
            <v>6352</v>
          </cell>
          <cell r="G2206" t="str">
            <v>IT Utility Delivery Apps</v>
          </cell>
          <cell r="H2206" t="str">
            <v>USU</v>
          </cell>
          <cell r="I2206" t="str">
            <v>IT</v>
          </cell>
          <cell r="J2206" t="str">
            <v>NETCO</v>
          </cell>
          <cell r="K2206" t="str">
            <v>1000</v>
          </cell>
          <cell r="L2206" t="str">
            <v>MO-Raytown</v>
          </cell>
          <cell r="M2206" t="str">
            <v>MO</v>
          </cell>
          <cell r="N2206" t="str">
            <v>1445</v>
          </cell>
          <cell r="O2206" t="str">
            <v>Sr Application Specialist</v>
          </cell>
          <cell r="P2206" t="str">
            <v>00</v>
          </cell>
          <cell r="Q2206" t="str">
            <v>Exempt</v>
          </cell>
          <cell r="R2206" t="str">
            <v>2001-02-19</v>
          </cell>
          <cell r="S2206" t="str">
            <v/>
          </cell>
          <cell r="T2206" t="str">
            <v>2001-02-19</v>
          </cell>
        </row>
        <row r="2207">
          <cell r="A2207" t="str">
            <v>Shreve,Stan P</v>
          </cell>
          <cell r="B2207" t="str">
            <v>002838</v>
          </cell>
          <cell r="C2207" t="str">
            <v>Full-Time</v>
          </cell>
          <cell r="D2207" t="str">
            <v>UCU</v>
          </cell>
          <cell r="E2207">
            <v>40</v>
          </cell>
          <cell r="F2207" t="str">
            <v>5832</v>
          </cell>
          <cell r="G2207" t="str">
            <v>Rochester</v>
          </cell>
          <cell r="H2207" t="str">
            <v>USU</v>
          </cell>
          <cell r="I2207" t="str">
            <v>CS</v>
          </cell>
          <cell r="J2207" t="str">
            <v>PNMNG</v>
          </cell>
          <cell r="K2207" t="str">
            <v>1068</v>
          </cell>
          <cell r="L2207" t="str">
            <v>MN-Rochester</v>
          </cell>
          <cell r="M2207" t="str">
            <v>MN</v>
          </cell>
          <cell r="N2207" t="str">
            <v>3086</v>
          </cell>
          <cell r="O2207" t="str">
            <v>Operations Mgr</v>
          </cell>
          <cell r="P2207" t="str">
            <v>00</v>
          </cell>
          <cell r="Q2207" t="str">
            <v>Exempt</v>
          </cell>
          <cell r="R2207" t="str">
            <v>1980-05-19</v>
          </cell>
          <cell r="S2207" t="str">
            <v/>
          </cell>
          <cell r="T2207" t="str">
            <v>1980-05-19</v>
          </cell>
        </row>
        <row r="2208">
          <cell r="A2208" t="str">
            <v>Shrouf,Nancy J</v>
          </cell>
          <cell r="B2208" t="str">
            <v>001966</v>
          </cell>
          <cell r="C2208" t="str">
            <v>Full-Time</v>
          </cell>
          <cell r="D2208" t="str">
            <v>UCU</v>
          </cell>
          <cell r="E2208">
            <v>40</v>
          </cell>
          <cell r="F2208" t="str">
            <v>5066</v>
          </cell>
          <cell r="G2208" t="str">
            <v>Gas Transmission Ops-KS</v>
          </cell>
          <cell r="H2208" t="str">
            <v>USU</v>
          </cell>
          <cell r="I2208" t="str">
            <v>TO</v>
          </cell>
          <cell r="J2208" t="str">
            <v>PNKSG</v>
          </cell>
          <cell r="K2208" t="str">
            <v>1137</v>
          </cell>
          <cell r="L2208" t="str">
            <v>KS-Wichita-W Harry</v>
          </cell>
          <cell r="M2208" t="str">
            <v>KS</v>
          </cell>
          <cell r="N2208" t="str">
            <v>1917</v>
          </cell>
          <cell r="O2208" t="str">
            <v>Gas Controller</v>
          </cell>
          <cell r="P2208" t="str">
            <v>00</v>
          </cell>
          <cell r="Q2208" t="str">
            <v>Exempt</v>
          </cell>
          <cell r="R2208" t="str">
            <v>1984-11-01</v>
          </cell>
          <cell r="S2208" t="str">
            <v/>
          </cell>
          <cell r="T2208" t="str">
            <v>1984-11-01</v>
          </cell>
        </row>
        <row r="2209">
          <cell r="A2209" t="str">
            <v>Sidel,Marvin E</v>
          </cell>
          <cell r="B2209" t="str">
            <v>002200</v>
          </cell>
          <cell r="C2209" t="str">
            <v>Full-Time</v>
          </cell>
          <cell r="D2209" t="str">
            <v>UCU</v>
          </cell>
          <cell r="E2209">
            <v>40</v>
          </cell>
          <cell r="F2209" t="str">
            <v>5775</v>
          </cell>
          <cell r="G2209" t="str">
            <v>NE North Region</v>
          </cell>
          <cell r="H2209" t="str">
            <v>USU</v>
          </cell>
          <cell r="I2209" t="str">
            <v>CS</v>
          </cell>
          <cell r="J2209" t="str">
            <v>PNNEG</v>
          </cell>
          <cell r="K2209" t="str">
            <v>1105</v>
          </cell>
          <cell r="L2209" t="str">
            <v>NE-Columbus-23rd St</v>
          </cell>
          <cell r="M2209" t="str">
            <v>NE</v>
          </cell>
          <cell r="N2209" t="str">
            <v>1531</v>
          </cell>
          <cell r="O2209" t="str">
            <v>Meter Reader</v>
          </cell>
          <cell r="P2209" t="str">
            <v>00</v>
          </cell>
          <cell r="Q2209" t="str">
            <v>Nonexempt</v>
          </cell>
          <cell r="R2209" t="str">
            <v>1998-06-01</v>
          </cell>
          <cell r="S2209" t="str">
            <v/>
          </cell>
          <cell r="T2209" t="str">
            <v>1998-06-01</v>
          </cell>
        </row>
        <row r="2210">
          <cell r="A2210" t="str">
            <v>Sidwell,Vanessa M</v>
          </cell>
          <cell r="B2210" t="str">
            <v>011026</v>
          </cell>
          <cell r="C2210" t="str">
            <v>Full-Time</v>
          </cell>
          <cell r="D2210" t="str">
            <v>UCU</v>
          </cell>
          <cell r="E2210">
            <v>40</v>
          </cell>
          <cell r="F2210" t="str">
            <v>5702</v>
          </cell>
          <cell r="G2210" t="str">
            <v>Customer Srv Ctr-Raytown</v>
          </cell>
          <cell r="H2210" t="str">
            <v>USU</v>
          </cell>
          <cell r="I2210" t="str">
            <v>CH</v>
          </cell>
          <cell r="J2210" t="str">
            <v>NETCO</v>
          </cell>
          <cell r="K2210" t="str">
            <v>1000</v>
          </cell>
          <cell r="L2210" t="str">
            <v>MO-Raytown</v>
          </cell>
          <cell r="M2210" t="str">
            <v>MO</v>
          </cell>
          <cell r="N2210" t="str">
            <v>1047</v>
          </cell>
          <cell r="O2210" t="str">
            <v>Customer Service Associate CC</v>
          </cell>
          <cell r="P2210" t="str">
            <v>00</v>
          </cell>
          <cell r="Q2210" t="str">
            <v>Nonexempt</v>
          </cell>
          <cell r="R2210" t="str">
            <v>2006-04-03</v>
          </cell>
          <cell r="S2210" t="str">
            <v/>
          </cell>
          <cell r="T2210" t="str">
            <v>2006-04-03</v>
          </cell>
        </row>
        <row r="2211">
          <cell r="A2211" t="str">
            <v>Siebern,Oscar W</v>
          </cell>
          <cell r="B2211" t="str">
            <v>008053</v>
          </cell>
          <cell r="C2211" t="str">
            <v>Full-Time</v>
          </cell>
          <cell r="D2211" t="str">
            <v>UCU</v>
          </cell>
          <cell r="E2211">
            <v>40</v>
          </cell>
          <cell r="F2211" t="str">
            <v>1060</v>
          </cell>
          <cell r="G2211" t="str">
            <v>Lake Road Common</v>
          </cell>
          <cell r="H2211" t="str">
            <v>USU</v>
          </cell>
          <cell r="I2211" t="str">
            <v>PS</v>
          </cell>
          <cell r="J2211" t="str">
            <v>SJMOE</v>
          </cell>
          <cell r="K2211" t="str">
            <v>1279</v>
          </cell>
          <cell r="L2211" t="str">
            <v>MO-St Joseph - Lake Road</v>
          </cell>
          <cell r="M2211" t="str">
            <v>MO</v>
          </cell>
          <cell r="N2211" t="str">
            <v>1896G</v>
          </cell>
          <cell r="O2211" t="str">
            <v>Engineer III Generation</v>
          </cell>
          <cell r="P2211" t="str">
            <v>00</v>
          </cell>
          <cell r="Q2211" t="str">
            <v>Exempt</v>
          </cell>
          <cell r="R2211" t="str">
            <v>1970-02-02</v>
          </cell>
          <cell r="S2211" t="str">
            <v/>
          </cell>
          <cell r="T2211" t="str">
            <v>1970-02-02</v>
          </cell>
        </row>
        <row r="2212">
          <cell r="A2212" t="str">
            <v>Siemek,Michael J</v>
          </cell>
          <cell r="B2212" t="str">
            <v>010425</v>
          </cell>
          <cell r="C2212" t="str">
            <v>Full-Time</v>
          </cell>
          <cell r="D2212" t="str">
            <v>UCU</v>
          </cell>
          <cell r="E2212">
            <v>40</v>
          </cell>
          <cell r="F2212" t="str">
            <v>5227</v>
          </cell>
          <cell r="G2212" t="str">
            <v>NE Business Operations</v>
          </cell>
          <cell r="H2212" t="str">
            <v>USU</v>
          </cell>
          <cell r="I2212" t="str">
            <v>NM</v>
          </cell>
          <cell r="J2212" t="str">
            <v>PNNEG</v>
          </cell>
          <cell r="K2212" t="str">
            <v>1143</v>
          </cell>
          <cell r="L2212" t="str">
            <v>NE-Omaha-Capitol Ave</v>
          </cell>
          <cell r="M2212" t="str">
            <v>NE</v>
          </cell>
          <cell r="N2212" t="str">
            <v>1541</v>
          </cell>
          <cell r="O2212" t="str">
            <v>Engineer I</v>
          </cell>
          <cell r="P2212" t="str">
            <v>00</v>
          </cell>
          <cell r="Q2212" t="str">
            <v>Exempt</v>
          </cell>
          <cell r="R2212" t="str">
            <v>2004-05-10</v>
          </cell>
          <cell r="S2212" t="str">
            <v>2005-05-09</v>
          </cell>
          <cell r="T2212" t="str">
            <v>2005-05-09</v>
          </cell>
        </row>
        <row r="2213">
          <cell r="A2213" t="str">
            <v>Siemek,Vern J</v>
          </cell>
          <cell r="B2213" t="str">
            <v>003655</v>
          </cell>
          <cell r="C2213" t="str">
            <v>Full-Time</v>
          </cell>
          <cell r="D2213" t="str">
            <v>UCU</v>
          </cell>
          <cell r="E2213">
            <v>40</v>
          </cell>
          <cell r="F2213" t="str">
            <v>6311</v>
          </cell>
          <cell r="G2213" t="str">
            <v>Financial Mgmt-AQN State Supp</v>
          </cell>
          <cell r="H2213" t="str">
            <v>USU</v>
          </cell>
          <cell r="I2213" t="str">
            <v>AT</v>
          </cell>
          <cell r="J2213" t="str">
            <v>NETCO</v>
          </cell>
          <cell r="K2213" t="str">
            <v>1143</v>
          </cell>
          <cell r="L2213" t="str">
            <v>NE-Omaha-Capitol Ave</v>
          </cell>
          <cell r="M2213" t="str">
            <v>NE</v>
          </cell>
          <cell r="N2213" t="str">
            <v>3093</v>
          </cell>
          <cell r="O2213" t="str">
            <v>Sr Mgr Financial Analysis</v>
          </cell>
          <cell r="P2213" t="str">
            <v>00</v>
          </cell>
          <cell r="Q2213" t="str">
            <v>Exempt</v>
          </cell>
          <cell r="R2213" t="str">
            <v>1984-05-01</v>
          </cell>
          <cell r="S2213" t="str">
            <v/>
          </cell>
          <cell r="T2213" t="str">
            <v>1984-05-01</v>
          </cell>
        </row>
        <row r="2214">
          <cell r="A2214" t="str">
            <v>Sigwarth,Steve A</v>
          </cell>
          <cell r="B2214" t="str">
            <v>002183</v>
          </cell>
          <cell r="C2214" t="str">
            <v>Full-Time</v>
          </cell>
          <cell r="D2214" t="str">
            <v>UCU</v>
          </cell>
          <cell r="E2214">
            <v>40</v>
          </cell>
          <cell r="F2214" t="str">
            <v>5561</v>
          </cell>
          <cell r="G2214" t="str">
            <v>Iowa Material Mgmt</v>
          </cell>
          <cell r="H2214" t="str">
            <v>USU</v>
          </cell>
          <cell r="I2214" t="str">
            <v>MM</v>
          </cell>
          <cell r="J2214" t="str">
            <v>PNIAG</v>
          </cell>
          <cell r="K2214" t="str">
            <v>1019</v>
          </cell>
          <cell r="L2214" t="str">
            <v>IA-Dubuque-Cedar Cross Rd</v>
          </cell>
          <cell r="M2214" t="str">
            <v>IA</v>
          </cell>
          <cell r="N2214" t="str">
            <v>3109</v>
          </cell>
          <cell r="O2214" t="str">
            <v>Storekeeper (UN28)</v>
          </cell>
          <cell r="P2214" t="str">
            <v>28</v>
          </cell>
          <cell r="Q2214" t="str">
            <v>Nonexempt</v>
          </cell>
          <cell r="R2214" t="str">
            <v>1994-02-16</v>
          </cell>
          <cell r="S2214" t="str">
            <v/>
          </cell>
          <cell r="T2214" t="str">
            <v>1994-02-16</v>
          </cell>
        </row>
        <row r="2215">
          <cell r="A2215" t="str">
            <v>Sikkema,Daniel R</v>
          </cell>
          <cell r="B2215" t="str">
            <v>002011</v>
          </cell>
          <cell r="C2215" t="str">
            <v>Full-Time</v>
          </cell>
          <cell r="D2215" t="str">
            <v>UCU</v>
          </cell>
          <cell r="E2215">
            <v>40</v>
          </cell>
          <cell r="F2215" t="str">
            <v>5832</v>
          </cell>
          <cell r="G2215" t="str">
            <v>Rochester</v>
          </cell>
          <cell r="H2215" t="str">
            <v>USU</v>
          </cell>
          <cell r="I2215" t="str">
            <v>CS</v>
          </cell>
          <cell r="J2215" t="str">
            <v>PNMNG</v>
          </cell>
          <cell r="K2215" t="str">
            <v>1065</v>
          </cell>
          <cell r="L2215" t="str">
            <v>MN-La Crescent</v>
          </cell>
          <cell r="M2215" t="str">
            <v>MN</v>
          </cell>
          <cell r="N2215" t="str">
            <v>1525</v>
          </cell>
          <cell r="O2215" t="str">
            <v>Operations Technician</v>
          </cell>
          <cell r="P2215" t="str">
            <v>00</v>
          </cell>
          <cell r="Q2215" t="str">
            <v>Nonexempt</v>
          </cell>
          <cell r="R2215" t="str">
            <v>1989-02-06</v>
          </cell>
          <cell r="S2215" t="str">
            <v/>
          </cell>
          <cell r="T2215" t="str">
            <v>1989-02-06</v>
          </cell>
        </row>
        <row r="2216">
          <cell r="A2216" t="str">
            <v>Sila,Cullen D</v>
          </cell>
          <cell r="B2216" t="str">
            <v>002096</v>
          </cell>
          <cell r="C2216" t="str">
            <v>Full-Time</v>
          </cell>
          <cell r="D2216" t="str">
            <v>UCU</v>
          </cell>
          <cell r="E2216">
            <v>40</v>
          </cell>
          <cell r="F2216" t="str">
            <v>5775</v>
          </cell>
          <cell r="G2216" t="str">
            <v>NE North Region</v>
          </cell>
          <cell r="H2216" t="str">
            <v>USU</v>
          </cell>
          <cell r="I2216" t="str">
            <v>CS</v>
          </cell>
          <cell r="J2216" t="str">
            <v>PNNEG</v>
          </cell>
          <cell r="K2216" t="str">
            <v>1162</v>
          </cell>
          <cell r="L2216" t="str">
            <v>NE-Norfolk-Norfolk Ave</v>
          </cell>
          <cell r="M2216" t="str">
            <v>NE</v>
          </cell>
          <cell r="N2216" t="str">
            <v>1553</v>
          </cell>
          <cell r="O2216" t="str">
            <v>Lead Operations Tech</v>
          </cell>
          <cell r="P2216" t="str">
            <v>00</v>
          </cell>
          <cell r="Q2216" t="str">
            <v>Nonexempt</v>
          </cell>
          <cell r="R2216" t="str">
            <v>1987-11-16</v>
          </cell>
          <cell r="S2216" t="str">
            <v/>
          </cell>
          <cell r="T2216" t="str">
            <v>1988-12-19</v>
          </cell>
        </row>
        <row r="2217">
          <cell r="A2217" t="str">
            <v>Sima,Jacqueline L</v>
          </cell>
          <cell r="B2217" t="str">
            <v>001834</v>
          </cell>
          <cell r="C2217" t="str">
            <v>Full-Time</v>
          </cell>
          <cell r="D2217" t="str">
            <v>UCU</v>
          </cell>
          <cell r="E2217">
            <v>40</v>
          </cell>
          <cell r="F2217" t="str">
            <v>5701</v>
          </cell>
          <cell r="G2217" t="str">
            <v>Cust Service Center-Lincoln</v>
          </cell>
          <cell r="H2217" t="str">
            <v>USU</v>
          </cell>
          <cell r="I2217" t="str">
            <v>CH</v>
          </cell>
          <cell r="J2217" t="str">
            <v>NETCO</v>
          </cell>
          <cell r="K2217" t="str">
            <v>1109</v>
          </cell>
          <cell r="L2217" t="str">
            <v>NE-Lincoln</v>
          </cell>
          <cell r="M2217" t="str">
            <v>NE</v>
          </cell>
          <cell r="N2217" t="str">
            <v>1629</v>
          </cell>
          <cell r="O2217" t="str">
            <v>Customer Serv Ctr Assoc (UN25)</v>
          </cell>
          <cell r="P2217" t="str">
            <v>25</v>
          </cell>
          <cell r="Q2217" t="str">
            <v>Nonexempt</v>
          </cell>
          <cell r="R2217" t="str">
            <v>1973-08-13</v>
          </cell>
          <cell r="S2217" t="str">
            <v/>
          </cell>
          <cell r="T2217" t="str">
            <v>1973-08-13</v>
          </cell>
        </row>
        <row r="2218">
          <cell r="A2218" t="str">
            <v>Simmons,Loren C</v>
          </cell>
          <cell r="B2218" t="str">
            <v>002793</v>
          </cell>
          <cell r="C2218" t="str">
            <v>Full-Time</v>
          </cell>
          <cell r="D2218" t="str">
            <v>UCU</v>
          </cell>
          <cell r="E2218">
            <v>40</v>
          </cell>
          <cell r="F2218" t="str">
            <v>6332</v>
          </cell>
          <cell r="G2218" t="str">
            <v>Safety &amp; Tech Trng-Elect Trng</v>
          </cell>
          <cell r="H2218" t="str">
            <v>USU</v>
          </cell>
          <cell r="I2218" t="str">
            <v>NA</v>
          </cell>
          <cell r="J2218" t="str">
            <v>NETCO</v>
          </cell>
          <cell r="K2218" t="str">
            <v>1000</v>
          </cell>
          <cell r="L2218" t="str">
            <v>MO-Raytown</v>
          </cell>
          <cell r="M2218" t="str">
            <v>MO</v>
          </cell>
          <cell r="N2218" t="str">
            <v>2652</v>
          </cell>
          <cell r="O2218" t="str">
            <v>Sr Safety Rep</v>
          </cell>
          <cell r="P2218" t="str">
            <v>00</v>
          </cell>
          <cell r="Q2218" t="str">
            <v>Exempt</v>
          </cell>
          <cell r="R2218" t="str">
            <v>1982-06-10</v>
          </cell>
          <cell r="S2218" t="str">
            <v/>
          </cell>
          <cell r="T2218" t="str">
            <v>1982-06-10</v>
          </cell>
        </row>
        <row r="2219">
          <cell r="A2219" t="str">
            <v>Simmons,Mary A</v>
          </cell>
          <cell r="B2219" t="str">
            <v>001830</v>
          </cell>
          <cell r="C2219" t="str">
            <v>Full-Time</v>
          </cell>
          <cell r="D2219" t="str">
            <v>UCU</v>
          </cell>
          <cell r="E2219">
            <v>40</v>
          </cell>
          <cell r="F2219" t="str">
            <v>5462</v>
          </cell>
          <cell r="G2219" t="str">
            <v>General NE State Headquarters</v>
          </cell>
          <cell r="H2219" t="str">
            <v>USU</v>
          </cell>
          <cell r="I2219" t="str">
            <v>OP</v>
          </cell>
          <cell r="J2219" t="str">
            <v>PNNEG</v>
          </cell>
          <cell r="K2219" t="str">
            <v>1109</v>
          </cell>
          <cell r="L2219" t="str">
            <v>NE-Lincoln</v>
          </cell>
          <cell r="M2219" t="str">
            <v>NE</v>
          </cell>
          <cell r="N2219" t="str">
            <v>3074</v>
          </cell>
          <cell r="O2219" t="str">
            <v>Mgr External Affairs</v>
          </cell>
          <cell r="P2219" t="str">
            <v>00</v>
          </cell>
          <cell r="Q2219" t="str">
            <v>Exempt</v>
          </cell>
          <cell r="R2219" t="str">
            <v>1998-04-13</v>
          </cell>
          <cell r="S2219" t="str">
            <v/>
          </cell>
          <cell r="T2219" t="str">
            <v>1998-04-13</v>
          </cell>
        </row>
        <row r="2220">
          <cell r="A2220" t="str">
            <v>Simpson,Marshall C</v>
          </cell>
          <cell r="B2220" t="str">
            <v>000974</v>
          </cell>
          <cell r="C2220" t="str">
            <v>Full-Time</v>
          </cell>
          <cell r="D2220" t="str">
            <v>UCU</v>
          </cell>
          <cell r="E2220">
            <v>40</v>
          </cell>
          <cell r="F2220" t="str">
            <v>5341</v>
          </cell>
          <cell r="G2220" t="str">
            <v>Henri/Lex/Rich Elec Ntwrk Ops</v>
          </cell>
          <cell r="H2220" t="str">
            <v>USU</v>
          </cell>
          <cell r="I2220" t="str">
            <v>OP</v>
          </cell>
          <cell r="J2220" t="str">
            <v>MPMOE</v>
          </cell>
          <cell r="K2220" t="str">
            <v>1080</v>
          </cell>
          <cell r="L2220" t="str">
            <v>MO-Henrietta</v>
          </cell>
          <cell r="M2220" t="str">
            <v>MO</v>
          </cell>
          <cell r="N2220" t="str">
            <v>U213</v>
          </cell>
          <cell r="O2220" t="str">
            <v>Spc Combo Lineman Svcmn</v>
          </cell>
          <cell r="P2220" t="str">
            <v>24</v>
          </cell>
          <cell r="Q2220" t="str">
            <v>Nonexempt</v>
          </cell>
          <cell r="R2220" t="str">
            <v>1985-10-28</v>
          </cell>
          <cell r="S2220" t="str">
            <v/>
          </cell>
          <cell r="T2220" t="str">
            <v>1986-10-27</v>
          </cell>
        </row>
        <row r="2221">
          <cell r="A2221" t="str">
            <v>Simpson,Ronald L</v>
          </cell>
          <cell r="B2221" t="str">
            <v>007936</v>
          </cell>
          <cell r="C2221" t="str">
            <v>Full-Time</v>
          </cell>
          <cell r="D2221" t="str">
            <v>UCU</v>
          </cell>
          <cell r="E2221">
            <v>40</v>
          </cell>
          <cell r="F2221" t="str">
            <v>1060</v>
          </cell>
          <cell r="G2221" t="str">
            <v>Lake Road Common</v>
          </cell>
          <cell r="H2221" t="str">
            <v>USU</v>
          </cell>
          <cell r="I2221" t="str">
            <v>PS</v>
          </cell>
          <cell r="J2221" t="str">
            <v>SJMOE</v>
          </cell>
          <cell r="K2221" t="str">
            <v>1279</v>
          </cell>
          <cell r="L2221" t="str">
            <v>MO-St Joseph - Lake Road</v>
          </cell>
          <cell r="M2221" t="str">
            <v>MO</v>
          </cell>
          <cell r="N2221" t="str">
            <v>S0115</v>
          </cell>
          <cell r="O2221" t="str">
            <v>Journeyman Maintenance</v>
          </cell>
          <cell r="P2221" t="str">
            <v>13</v>
          </cell>
          <cell r="Q2221" t="str">
            <v>Nonexempt</v>
          </cell>
          <cell r="R2221" t="str">
            <v>1995-05-08</v>
          </cell>
          <cell r="S2221" t="str">
            <v/>
          </cell>
          <cell r="T2221" t="str">
            <v>1995-05-08</v>
          </cell>
        </row>
        <row r="2222">
          <cell r="A2222" t="str">
            <v>Simrell,William L</v>
          </cell>
          <cell r="B2222" t="str">
            <v>000766</v>
          </cell>
          <cell r="C2222" t="str">
            <v>Full-Time</v>
          </cell>
          <cell r="D2222" t="str">
            <v>UCU</v>
          </cell>
          <cell r="E2222">
            <v>40</v>
          </cell>
          <cell r="F2222" t="str">
            <v>5897</v>
          </cell>
          <cell r="G2222" t="str">
            <v>Nevada CS</v>
          </cell>
          <cell r="H2222" t="str">
            <v>USU</v>
          </cell>
          <cell r="I2222" t="str">
            <v>CS</v>
          </cell>
          <cell r="J2222" t="str">
            <v>MPMOE</v>
          </cell>
          <cell r="K2222" t="str">
            <v>1088</v>
          </cell>
          <cell r="L2222" t="str">
            <v>MO-Nevada-N Osage</v>
          </cell>
          <cell r="M2222" t="str">
            <v>MO</v>
          </cell>
          <cell r="N2222" t="str">
            <v>U2503</v>
          </cell>
          <cell r="O2222" t="str">
            <v>Local Maintenance Man 3rd yr</v>
          </cell>
          <cell r="P2222" t="str">
            <v>24</v>
          </cell>
          <cell r="Q2222" t="str">
            <v>Nonexempt</v>
          </cell>
          <cell r="R2222" t="str">
            <v>1991-12-30</v>
          </cell>
          <cell r="S2222" t="str">
            <v/>
          </cell>
          <cell r="T2222" t="str">
            <v>1991-12-30</v>
          </cell>
        </row>
        <row r="2223">
          <cell r="A2223" t="str">
            <v>Sims,Brian D</v>
          </cell>
          <cell r="B2223" t="str">
            <v>010100</v>
          </cell>
          <cell r="C2223" t="str">
            <v>Full-Time</v>
          </cell>
          <cell r="D2223" t="str">
            <v>UCU</v>
          </cell>
          <cell r="E2223">
            <v>40</v>
          </cell>
          <cell r="F2223" t="str">
            <v>1003</v>
          </cell>
          <cell r="G2223" t="str">
            <v>Sibley General</v>
          </cell>
          <cell r="H2223" t="str">
            <v>USU</v>
          </cell>
          <cell r="I2223" t="str">
            <v>PS</v>
          </cell>
          <cell r="J2223" t="str">
            <v>MPMOE</v>
          </cell>
          <cell r="K2223" t="str">
            <v>1095</v>
          </cell>
          <cell r="L2223" t="str">
            <v>MO-Sibley</v>
          </cell>
          <cell r="M2223" t="str">
            <v>MO</v>
          </cell>
          <cell r="N2223" t="str">
            <v>U3312</v>
          </cell>
          <cell r="O2223" t="str">
            <v>UM/RAO Water Treater</v>
          </cell>
          <cell r="P2223" t="str">
            <v>24</v>
          </cell>
          <cell r="Q2223" t="str">
            <v>Nonexempt</v>
          </cell>
          <cell r="R2223" t="str">
            <v>2003-06-23</v>
          </cell>
          <cell r="S2223" t="str">
            <v/>
          </cell>
          <cell r="T2223" t="str">
            <v>2003-06-23</v>
          </cell>
        </row>
        <row r="2224">
          <cell r="A2224" t="str">
            <v>Sims,Gerald D</v>
          </cell>
          <cell r="B2224" t="str">
            <v>001006</v>
          </cell>
          <cell r="C2224" t="str">
            <v>Full-Time</v>
          </cell>
          <cell r="D2224" t="str">
            <v>UCU</v>
          </cell>
          <cell r="E2224">
            <v>40</v>
          </cell>
          <cell r="F2224" t="str">
            <v>1003</v>
          </cell>
          <cell r="G2224" t="str">
            <v>Sibley General</v>
          </cell>
          <cell r="H2224" t="str">
            <v>USU</v>
          </cell>
          <cell r="I2224" t="str">
            <v>PS</v>
          </cell>
          <cell r="J2224" t="str">
            <v>MPMOE</v>
          </cell>
          <cell r="K2224" t="str">
            <v>1095</v>
          </cell>
          <cell r="L2224" t="str">
            <v>MO-Sibley</v>
          </cell>
          <cell r="M2224" t="str">
            <v>MO</v>
          </cell>
          <cell r="N2224" t="str">
            <v>U309</v>
          </cell>
          <cell r="O2224" t="str">
            <v>Asst Operator Sibley</v>
          </cell>
          <cell r="P2224" t="str">
            <v>24</v>
          </cell>
          <cell r="Q2224" t="str">
            <v>Nonexempt</v>
          </cell>
          <cell r="R2224" t="str">
            <v>1970-10-05</v>
          </cell>
          <cell r="S2224" t="str">
            <v/>
          </cell>
          <cell r="T2224" t="str">
            <v>1970-10-05</v>
          </cell>
        </row>
        <row r="2225">
          <cell r="A2225" t="str">
            <v>Sinatra,Paul L</v>
          </cell>
          <cell r="B2225" t="str">
            <v>010634</v>
          </cell>
          <cell r="C2225" t="str">
            <v>Full-Time</v>
          </cell>
          <cell r="D2225" t="str">
            <v>UCU</v>
          </cell>
          <cell r="E2225">
            <v>40</v>
          </cell>
          <cell r="F2225" t="str">
            <v>6332</v>
          </cell>
          <cell r="G2225" t="str">
            <v>Safety &amp; Tech Trng-Elect Trng</v>
          </cell>
          <cell r="H2225" t="str">
            <v>USU</v>
          </cell>
          <cell r="I2225" t="str">
            <v>NA</v>
          </cell>
          <cell r="J2225" t="str">
            <v>NETCO</v>
          </cell>
          <cell r="K2225" t="str">
            <v>1000</v>
          </cell>
          <cell r="L2225" t="str">
            <v>MO-Raytown</v>
          </cell>
          <cell r="M2225" t="str">
            <v>MO</v>
          </cell>
          <cell r="N2225" t="str">
            <v>2652</v>
          </cell>
          <cell r="O2225" t="str">
            <v>Sr Safety Rep</v>
          </cell>
          <cell r="P2225" t="str">
            <v>00</v>
          </cell>
          <cell r="Q2225" t="str">
            <v>Exempt</v>
          </cell>
          <cell r="R2225" t="str">
            <v>2005-01-03</v>
          </cell>
          <cell r="S2225" t="str">
            <v/>
          </cell>
          <cell r="T2225" t="str">
            <v>2005-01-03</v>
          </cell>
        </row>
        <row r="2226">
          <cell r="A2226" t="str">
            <v>Singer,David M</v>
          </cell>
          <cell r="B2226" t="str">
            <v>001462</v>
          </cell>
          <cell r="C2226" t="str">
            <v>Full-Time</v>
          </cell>
          <cell r="D2226" t="str">
            <v>UCU</v>
          </cell>
          <cell r="E2226">
            <v>40</v>
          </cell>
          <cell r="F2226" t="str">
            <v>5399</v>
          </cell>
          <cell r="G2226" t="str">
            <v>Fountain Gas Field Svcs</v>
          </cell>
          <cell r="H2226" t="str">
            <v>USU</v>
          </cell>
          <cell r="I2226" t="str">
            <v>OP</v>
          </cell>
          <cell r="J2226" t="str">
            <v>PNCOG</v>
          </cell>
          <cell r="K2226" t="str">
            <v>1006</v>
          </cell>
          <cell r="L2226" t="str">
            <v>CO-Fountain</v>
          </cell>
          <cell r="M2226" t="str">
            <v>CO</v>
          </cell>
          <cell r="N2226" t="str">
            <v>1529</v>
          </cell>
          <cell r="O2226" t="str">
            <v>Utility Service Technician</v>
          </cell>
          <cell r="P2226" t="str">
            <v>00</v>
          </cell>
          <cell r="Q2226" t="str">
            <v>Nonexempt</v>
          </cell>
          <cell r="R2226" t="str">
            <v>1988-08-01</v>
          </cell>
          <cell r="S2226" t="str">
            <v/>
          </cell>
          <cell r="T2226" t="str">
            <v>1988-08-01</v>
          </cell>
        </row>
        <row r="2227">
          <cell r="A2227" t="str">
            <v>Sisco,Eric C</v>
          </cell>
          <cell r="B2227" t="str">
            <v>000625</v>
          </cell>
          <cell r="C2227" t="str">
            <v>Full-Time</v>
          </cell>
          <cell r="D2227" t="str">
            <v>UCU</v>
          </cell>
          <cell r="E2227">
            <v>40</v>
          </cell>
          <cell r="F2227" t="str">
            <v>5306</v>
          </cell>
          <cell r="G2227" t="str">
            <v>Canon City Elec Network Ops</v>
          </cell>
          <cell r="H2227" t="str">
            <v>USU</v>
          </cell>
          <cell r="I2227" t="str">
            <v>OP</v>
          </cell>
          <cell r="J2227" t="str">
            <v>WPCOE</v>
          </cell>
          <cell r="K2227" t="str">
            <v>1004</v>
          </cell>
          <cell r="L2227" t="str">
            <v>CO-Canon City-Utility Dr</v>
          </cell>
          <cell r="M2227" t="str">
            <v>CO</v>
          </cell>
          <cell r="N2227" t="str">
            <v>1674</v>
          </cell>
          <cell r="O2227" t="str">
            <v>Estimator (UN21)</v>
          </cell>
          <cell r="P2227" t="str">
            <v>21</v>
          </cell>
          <cell r="Q2227" t="str">
            <v>Nonexempt</v>
          </cell>
          <cell r="R2227" t="str">
            <v>1997-09-02</v>
          </cell>
          <cell r="S2227" t="str">
            <v/>
          </cell>
          <cell r="T2227" t="str">
            <v>1997-09-02</v>
          </cell>
        </row>
        <row r="2228">
          <cell r="A2228" t="str">
            <v>Sisel,David A</v>
          </cell>
          <cell r="B2228" t="str">
            <v>002865</v>
          </cell>
          <cell r="C2228" t="str">
            <v>Full-Time</v>
          </cell>
          <cell r="D2228" t="str">
            <v>UCU</v>
          </cell>
          <cell r="E2228">
            <v>40</v>
          </cell>
          <cell r="F2228" t="str">
            <v>4219</v>
          </cell>
          <cell r="G2228" t="str">
            <v>HR Benefits &amp; People Center</v>
          </cell>
          <cell r="H2228" t="str">
            <v>ESF</v>
          </cell>
          <cell r="I2228" t="str">
            <v>HR</v>
          </cell>
          <cell r="J2228" t="str">
            <v>AQLCP</v>
          </cell>
          <cell r="K2228" t="str">
            <v>1082</v>
          </cell>
          <cell r="L2228" t="str">
            <v>MO-Kansas City-W Ninth</v>
          </cell>
          <cell r="M2228" t="str">
            <v>MO</v>
          </cell>
          <cell r="N2228" t="str">
            <v>3099</v>
          </cell>
          <cell r="O2228" t="str">
            <v>Sr Mgr People Center</v>
          </cell>
          <cell r="P2228" t="str">
            <v>00</v>
          </cell>
          <cell r="Q2228" t="str">
            <v>Exempt</v>
          </cell>
          <cell r="R2228" t="str">
            <v>1980-03-04</v>
          </cell>
          <cell r="S2228" t="str">
            <v/>
          </cell>
          <cell r="T2228" t="str">
            <v>1980-03-04</v>
          </cell>
        </row>
        <row r="2229">
          <cell r="A2229" t="str">
            <v>Skiple,Herbert A</v>
          </cell>
          <cell r="B2229" t="str">
            <v>000056</v>
          </cell>
          <cell r="C2229" t="str">
            <v>Full-Time</v>
          </cell>
          <cell r="D2229" t="str">
            <v>UCU</v>
          </cell>
          <cell r="E2229">
            <v>40</v>
          </cell>
          <cell r="F2229" t="str">
            <v>5824</v>
          </cell>
          <cell r="G2229" t="str">
            <v>Thief River Falls</v>
          </cell>
          <cell r="H2229" t="str">
            <v>USU</v>
          </cell>
          <cell r="I2229" t="str">
            <v>CS</v>
          </cell>
          <cell r="J2229" t="str">
            <v>NMMNG</v>
          </cell>
          <cell r="K2229" t="str">
            <v>1071</v>
          </cell>
          <cell r="L2229" t="str">
            <v>MN-Thief River Falls</v>
          </cell>
          <cell r="M2229" t="str">
            <v>MN</v>
          </cell>
          <cell r="N2229" t="str">
            <v>1594</v>
          </cell>
          <cell r="O2229" t="str">
            <v>Service Tech Class 1 (UN26)</v>
          </cell>
          <cell r="P2229" t="str">
            <v>26</v>
          </cell>
          <cell r="Q2229" t="str">
            <v>Nonexempt</v>
          </cell>
          <cell r="R2229" t="str">
            <v>1975-08-25</v>
          </cell>
          <cell r="S2229" t="str">
            <v/>
          </cell>
          <cell r="T2229" t="str">
            <v>1975-08-25</v>
          </cell>
        </row>
        <row r="2230">
          <cell r="A2230" t="str">
            <v>Skipton,Joetta J</v>
          </cell>
          <cell r="B2230" t="str">
            <v>003246</v>
          </cell>
          <cell r="C2230" t="str">
            <v>Full-Time</v>
          </cell>
          <cell r="D2230" t="str">
            <v>UCU</v>
          </cell>
          <cell r="E2230">
            <v>40</v>
          </cell>
          <cell r="F2230" t="str">
            <v>5706</v>
          </cell>
          <cell r="G2230" t="str">
            <v>Billing-Omaha</v>
          </cell>
          <cell r="H2230" t="str">
            <v>USU</v>
          </cell>
          <cell r="I2230" t="str">
            <v>CI</v>
          </cell>
          <cell r="J2230" t="str">
            <v>NETCO</v>
          </cell>
          <cell r="K2230" t="str">
            <v>1143</v>
          </cell>
          <cell r="L2230" t="str">
            <v>NE-Omaha-Capitol Ave</v>
          </cell>
          <cell r="M2230" t="str">
            <v>NE</v>
          </cell>
          <cell r="N2230" t="str">
            <v>1046</v>
          </cell>
          <cell r="O2230" t="str">
            <v>Supv Customer Service Ctr</v>
          </cell>
          <cell r="P2230" t="str">
            <v>00</v>
          </cell>
          <cell r="Q2230" t="str">
            <v>Exempt</v>
          </cell>
          <cell r="R2230" t="str">
            <v>1981-10-01</v>
          </cell>
          <cell r="S2230" t="str">
            <v/>
          </cell>
          <cell r="T2230" t="str">
            <v>1981-10-01</v>
          </cell>
        </row>
        <row r="2231">
          <cell r="A2231" t="str">
            <v>Skoumal,Susan E</v>
          </cell>
          <cell r="B2231" t="str">
            <v>003135</v>
          </cell>
          <cell r="C2231" t="str">
            <v>Full-Time</v>
          </cell>
          <cell r="D2231" t="str">
            <v>UCU</v>
          </cell>
          <cell r="E2231">
            <v>40</v>
          </cell>
          <cell r="F2231" t="str">
            <v>6372</v>
          </cell>
          <cell r="G2231" t="str">
            <v>Regulatory Services-Gas</v>
          </cell>
          <cell r="H2231" t="str">
            <v>USU</v>
          </cell>
          <cell r="I2231" t="str">
            <v>RE</v>
          </cell>
          <cell r="J2231" t="str">
            <v>NETCO</v>
          </cell>
          <cell r="K2231" t="str">
            <v>1143</v>
          </cell>
          <cell r="L2231" t="str">
            <v>NE-Omaha-Capitol Ave</v>
          </cell>
          <cell r="M2231" t="str">
            <v>NE</v>
          </cell>
          <cell r="N2231" t="str">
            <v>1845</v>
          </cell>
          <cell r="O2231" t="str">
            <v>Sr Regulatory Analyst</v>
          </cell>
          <cell r="P2231" t="str">
            <v>00</v>
          </cell>
          <cell r="Q2231" t="str">
            <v>Exempt</v>
          </cell>
          <cell r="R2231" t="str">
            <v>1998-01-26</v>
          </cell>
          <cell r="S2231" t="str">
            <v/>
          </cell>
          <cell r="T2231" t="str">
            <v>1998-01-26</v>
          </cell>
        </row>
        <row r="2232">
          <cell r="A2232" t="str">
            <v>Slaughter Jr,Louis</v>
          </cell>
          <cell r="B2232" t="str">
            <v>000916</v>
          </cell>
          <cell r="C2232" t="str">
            <v>Full-Time</v>
          </cell>
          <cell r="D2232" t="str">
            <v>UCU</v>
          </cell>
          <cell r="E2232">
            <v>40</v>
          </cell>
          <cell r="F2232" t="str">
            <v>1003</v>
          </cell>
          <cell r="G2232" t="str">
            <v>Sibley General</v>
          </cell>
          <cell r="H2232" t="str">
            <v>USU</v>
          </cell>
          <cell r="I2232" t="str">
            <v>PS</v>
          </cell>
          <cell r="J2232" t="str">
            <v>MPMOE</v>
          </cell>
          <cell r="K2232" t="str">
            <v>1095</v>
          </cell>
          <cell r="L2232" t="str">
            <v>MO-Sibley</v>
          </cell>
          <cell r="M2232" t="str">
            <v>MO</v>
          </cell>
          <cell r="N2232" t="str">
            <v>U309</v>
          </cell>
          <cell r="O2232" t="str">
            <v>Asst Operator Sibley</v>
          </cell>
          <cell r="P2232" t="str">
            <v>24</v>
          </cell>
          <cell r="Q2232" t="str">
            <v>Nonexempt</v>
          </cell>
          <cell r="R2232" t="str">
            <v>1993-04-13</v>
          </cell>
          <cell r="S2232" t="str">
            <v/>
          </cell>
          <cell r="T2232" t="str">
            <v>1993-04-13</v>
          </cell>
        </row>
        <row r="2233">
          <cell r="A2233" t="str">
            <v>Slaven,Daniel N</v>
          </cell>
          <cell r="B2233" t="str">
            <v>003664</v>
          </cell>
          <cell r="C2233" t="str">
            <v>Full-Time</v>
          </cell>
          <cell r="D2233" t="str">
            <v>UCU</v>
          </cell>
          <cell r="E2233">
            <v>40</v>
          </cell>
          <cell r="F2233" t="str">
            <v>5019</v>
          </cell>
          <cell r="G2233" t="str">
            <v>Transmission Eng MPS-General</v>
          </cell>
          <cell r="H2233" t="str">
            <v>USU</v>
          </cell>
          <cell r="I2233" t="str">
            <v>ES</v>
          </cell>
          <cell r="J2233" t="str">
            <v>MPMOE</v>
          </cell>
          <cell r="K2233" t="str">
            <v>1000</v>
          </cell>
          <cell r="L2233" t="str">
            <v>MO-Raytown</v>
          </cell>
          <cell r="M2233" t="str">
            <v>MO</v>
          </cell>
          <cell r="N2233" t="str">
            <v>1924</v>
          </cell>
          <cell r="O2233" t="str">
            <v>Sr Engineer</v>
          </cell>
          <cell r="P2233" t="str">
            <v>00</v>
          </cell>
          <cell r="Q2233" t="str">
            <v>Exempt</v>
          </cell>
          <cell r="R2233" t="str">
            <v>1989-01-03</v>
          </cell>
          <cell r="S2233" t="str">
            <v/>
          </cell>
          <cell r="T2233" t="str">
            <v>1989-01-03</v>
          </cell>
        </row>
        <row r="2234">
          <cell r="A2234" t="str">
            <v>Smalley,Tracie E</v>
          </cell>
          <cell r="B2234" t="str">
            <v>010117</v>
          </cell>
          <cell r="C2234" t="str">
            <v>Full-Time</v>
          </cell>
          <cell r="D2234" t="str">
            <v>UCU</v>
          </cell>
          <cell r="E2234">
            <v>40</v>
          </cell>
          <cell r="F2234" t="str">
            <v>5701</v>
          </cell>
          <cell r="G2234" t="str">
            <v>Cust Service Center-Lincoln</v>
          </cell>
          <cell r="H2234" t="str">
            <v>USU</v>
          </cell>
          <cell r="I2234" t="str">
            <v>CH</v>
          </cell>
          <cell r="J2234" t="str">
            <v>NETCO</v>
          </cell>
          <cell r="K2234" t="str">
            <v>1109</v>
          </cell>
          <cell r="L2234" t="str">
            <v>NE-Lincoln</v>
          </cell>
          <cell r="M2234" t="str">
            <v>NE</v>
          </cell>
          <cell r="N2234" t="str">
            <v>1629</v>
          </cell>
          <cell r="O2234" t="str">
            <v>Customer Serv Ctr Assoc (UN25)</v>
          </cell>
          <cell r="P2234" t="str">
            <v>25</v>
          </cell>
          <cell r="Q2234" t="str">
            <v>Nonexempt</v>
          </cell>
          <cell r="R2234" t="str">
            <v>2003-07-07</v>
          </cell>
          <cell r="S2234" t="str">
            <v/>
          </cell>
          <cell r="T2234" t="str">
            <v>2003-07-07</v>
          </cell>
        </row>
        <row r="2235">
          <cell r="A2235" t="str">
            <v>Smallwood,Sharon L</v>
          </cell>
          <cell r="B2235" t="str">
            <v>000432</v>
          </cell>
          <cell r="C2235" t="str">
            <v>Full-Time</v>
          </cell>
          <cell r="D2235" t="str">
            <v>UCU</v>
          </cell>
          <cell r="E2235">
            <v>40</v>
          </cell>
          <cell r="F2235" t="str">
            <v>5306</v>
          </cell>
          <cell r="G2235" t="str">
            <v>Canon City Elec Network Ops</v>
          </cell>
          <cell r="H2235" t="str">
            <v>USU</v>
          </cell>
          <cell r="I2235" t="str">
            <v>OP</v>
          </cell>
          <cell r="J2235" t="str">
            <v>WPCOE</v>
          </cell>
          <cell r="K2235" t="str">
            <v>1004</v>
          </cell>
          <cell r="L2235" t="str">
            <v>CO-Canon City-Utility Dr</v>
          </cell>
          <cell r="M2235" t="str">
            <v>CO</v>
          </cell>
          <cell r="N2235" t="str">
            <v>1667</v>
          </cell>
          <cell r="O2235" t="str">
            <v>Field Representative (UN21)</v>
          </cell>
          <cell r="P2235" t="str">
            <v>21</v>
          </cell>
          <cell r="Q2235" t="str">
            <v>Nonexempt</v>
          </cell>
          <cell r="R2235" t="str">
            <v>1988-04-14</v>
          </cell>
          <cell r="S2235" t="str">
            <v/>
          </cell>
          <cell r="T2235" t="str">
            <v>1988-04-14</v>
          </cell>
        </row>
        <row r="2236">
          <cell r="A2236" t="str">
            <v>Smarr,Kenneth B</v>
          </cell>
          <cell r="B2236" t="str">
            <v>000871</v>
          </cell>
          <cell r="C2236" t="str">
            <v>Full-Time</v>
          </cell>
          <cell r="D2236" t="str">
            <v>UCU</v>
          </cell>
          <cell r="E2236">
            <v>40</v>
          </cell>
          <cell r="F2236" t="str">
            <v>5899</v>
          </cell>
          <cell r="G2236" t="str">
            <v>Warrensburg CS</v>
          </cell>
          <cell r="H2236" t="str">
            <v>USU</v>
          </cell>
          <cell r="I2236" t="str">
            <v>CS</v>
          </cell>
          <cell r="J2236" t="str">
            <v>MPMOE</v>
          </cell>
          <cell r="K2236" t="str">
            <v>1097</v>
          </cell>
          <cell r="L2236" t="str">
            <v>MO-Warrensburg</v>
          </cell>
          <cell r="M2236" t="str">
            <v>MO</v>
          </cell>
          <cell r="N2236" t="str">
            <v>U201</v>
          </cell>
          <cell r="O2236" t="str">
            <v>Customer Serviceman</v>
          </cell>
          <cell r="P2236" t="str">
            <v>24</v>
          </cell>
          <cell r="Q2236" t="str">
            <v>Nonexempt</v>
          </cell>
          <cell r="R2236" t="str">
            <v>1973-10-01</v>
          </cell>
          <cell r="S2236" t="str">
            <v/>
          </cell>
          <cell r="T2236" t="str">
            <v>1973-10-01</v>
          </cell>
        </row>
        <row r="2237">
          <cell r="A2237" t="str">
            <v>Smedsrud,Donn C</v>
          </cell>
          <cell r="B2237" t="str">
            <v>001850</v>
          </cell>
          <cell r="C2237" t="str">
            <v>Full-Time</v>
          </cell>
          <cell r="D2237" t="str">
            <v>UCU</v>
          </cell>
          <cell r="E2237">
            <v>40</v>
          </cell>
          <cell r="F2237" t="str">
            <v>5729</v>
          </cell>
          <cell r="G2237" t="str">
            <v>Iowa Decorah Cust Serv</v>
          </cell>
          <cell r="H2237" t="str">
            <v>USU</v>
          </cell>
          <cell r="I2237" t="str">
            <v>CS</v>
          </cell>
          <cell r="J2237" t="str">
            <v>PNIAG</v>
          </cell>
          <cell r="K2237" t="str">
            <v>1017</v>
          </cell>
          <cell r="L2237" t="str">
            <v>IA-Decorah</v>
          </cell>
          <cell r="M2237" t="str">
            <v>IA</v>
          </cell>
          <cell r="N2237" t="str">
            <v>3171</v>
          </cell>
          <cell r="O2237" t="str">
            <v>Service Technician (UN28)</v>
          </cell>
          <cell r="P2237" t="str">
            <v>28</v>
          </cell>
          <cell r="Q2237" t="str">
            <v>Nonexempt</v>
          </cell>
          <cell r="R2237" t="str">
            <v>1990-02-12</v>
          </cell>
          <cell r="S2237" t="str">
            <v/>
          </cell>
          <cell r="T2237" t="str">
            <v>1990-02-12</v>
          </cell>
        </row>
        <row r="2238">
          <cell r="A2238" t="str">
            <v>Smetter,Edward D</v>
          </cell>
          <cell r="B2238" t="str">
            <v>001904</v>
          </cell>
          <cell r="C2238" t="str">
            <v>Full-Time</v>
          </cell>
          <cell r="D2238" t="str">
            <v>UCU</v>
          </cell>
          <cell r="E2238">
            <v>40</v>
          </cell>
          <cell r="F2238" t="str">
            <v>5771</v>
          </cell>
          <cell r="G2238" t="str">
            <v>NE Lincoln Region</v>
          </cell>
          <cell r="H2238" t="str">
            <v>USU</v>
          </cell>
          <cell r="I2238" t="str">
            <v>CS</v>
          </cell>
          <cell r="J2238" t="str">
            <v>PNNEG</v>
          </cell>
          <cell r="K2238" t="str">
            <v>1109</v>
          </cell>
          <cell r="L2238" t="str">
            <v>NE-Lincoln</v>
          </cell>
          <cell r="M2238" t="str">
            <v>NE</v>
          </cell>
          <cell r="N2238" t="str">
            <v>1606</v>
          </cell>
          <cell r="O2238" t="str">
            <v>Master C&amp;M Mechanic (UN25)</v>
          </cell>
          <cell r="P2238" t="str">
            <v>25</v>
          </cell>
          <cell r="Q2238" t="str">
            <v>Nonexempt</v>
          </cell>
          <cell r="R2238" t="str">
            <v>1972-09-20</v>
          </cell>
          <cell r="S2238" t="str">
            <v/>
          </cell>
          <cell r="T2238" t="str">
            <v>1972-09-20</v>
          </cell>
        </row>
        <row r="2239">
          <cell r="A2239" t="str">
            <v>Smith,Bernard L</v>
          </cell>
          <cell r="B2239" t="str">
            <v>001716</v>
          </cell>
          <cell r="C2239" t="str">
            <v>Full-Time</v>
          </cell>
          <cell r="D2239" t="str">
            <v>UCU</v>
          </cell>
          <cell r="E2239">
            <v>40</v>
          </cell>
          <cell r="F2239" t="str">
            <v>5387</v>
          </cell>
          <cell r="G2239" t="str">
            <v>Liberal Gas Field Svcs</v>
          </cell>
          <cell r="H2239" t="str">
            <v>USU</v>
          </cell>
          <cell r="I2239" t="str">
            <v>OP</v>
          </cell>
          <cell r="J2239" t="str">
            <v>PNKSG</v>
          </cell>
          <cell r="K2239" t="str">
            <v>1038</v>
          </cell>
          <cell r="L2239" t="str">
            <v>KS-Hugoton</v>
          </cell>
          <cell r="M2239" t="str">
            <v>KS</v>
          </cell>
          <cell r="N2239" t="str">
            <v>1529</v>
          </cell>
          <cell r="O2239" t="str">
            <v>Utility Service Technician</v>
          </cell>
          <cell r="P2239" t="str">
            <v>00</v>
          </cell>
          <cell r="Q2239" t="str">
            <v>Nonexempt</v>
          </cell>
          <cell r="R2239" t="str">
            <v>1990-09-01</v>
          </cell>
          <cell r="S2239" t="str">
            <v/>
          </cell>
          <cell r="T2239" t="str">
            <v>1990-09-01</v>
          </cell>
        </row>
        <row r="2240">
          <cell r="A2240" t="str">
            <v>Smith,Brandee R</v>
          </cell>
          <cell r="B2240" t="str">
            <v>010808</v>
          </cell>
          <cell r="C2240" t="str">
            <v>Full-Time</v>
          </cell>
          <cell r="D2240" t="str">
            <v>UCU</v>
          </cell>
          <cell r="E2240">
            <v>40</v>
          </cell>
          <cell r="F2240" t="str">
            <v>4120</v>
          </cell>
          <cell r="G2240" t="str">
            <v>Communications-StkhldrOutreach</v>
          </cell>
          <cell r="H2240" t="str">
            <v>ESF</v>
          </cell>
          <cell r="I2240" t="str">
            <v>SM</v>
          </cell>
          <cell r="J2240" t="str">
            <v>AQLCP</v>
          </cell>
          <cell r="K2240" t="str">
            <v>1082</v>
          </cell>
          <cell r="L2240" t="str">
            <v>MO-Kansas City-W Ninth</v>
          </cell>
          <cell r="M2240" t="str">
            <v>MO</v>
          </cell>
          <cell r="N2240" t="str">
            <v>3193</v>
          </cell>
          <cell r="O2240" t="str">
            <v>Writer</v>
          </cell>
          <cell r="P2240" t="str">
            <v>00</v>
          </cell>
          <cell r="Q2240" t="str">
            <v>Exempt</v>
          </cell>
          <cell r="R2240" t="str">
            <v>2005-06-21</v>
          </cell>
          <cell r="S2240" t="str">
            <v/>
          </cell>
          <cell r="T2240" t="str">
            <v>2005-06-21</v>
          </cell>
        </row>
        <row r="2241">
          <cell r="A2241" t="str">
            <v>Smith,Brian L</v>
          </cell>
          <cell r="B2241" t="str">
            <v>000604</v>
          </cell>
          <cell r="C2241" t="str">
            <v>Full-Time</v>
          </cell>
          <cell r="D2241" t="str">
            <v>UCU</v>
          </cell>
          <cell r="E2241">
            <v>40</v>
          </cell>
          <cell r="F2241" t="str">
            <v>5311</v>
          </cell>
          <cell r="G2241" t="str">
            <v>Southern KS Elec Network Ops</v>
          </cell>
          <cell r="H2241" t="str">
            <v>USU</v>
          </cell>
          <cell r="I2241" t="str">
            <v>OP</v>
          </cell>
          <cell r="J2241" t="str">
            <v>WPKSE</v>
          </cell>
          <cell r="K2241" t="str">
            <v>1043</v>
          </cell>
          <cell r="L2241" t="str">
            <v>KS-Medicine Lodge</v>
          </cell>
          <cell r="M2241" t="str">
            <v>KS</v>
          </cell>
          <cell r="N2241" t="str">
            <v>1704</v>
          </cell>
          <cell r="O2241" t="str">
            <v>Journeyman Lineman (UN22)</v>
          </cell>
          <cell r="P2241" t="str">
            <v>22</v>
          </cell>
          <cell r="Q2241" t="str">
            <v>Nonexempt</v>
          </cell>
          <cell r="R2241" t="str">
            <v>1986-03-31</v>
          </cell>
          <cell r="S2241" t="str">
            <v/>
          </cell>
          <cell r="T2241" t="str">
            <v>1986-03-31</v>
          </cell>
        </row>
        <row r="2242">
          <cell r="A2242" t="str">
            <v>Smith,Christina M</v>
          </cell>
          <cell r="B2242" t="str">
            <v>010889</v>
          </cell>
          <cell r="C2242" t="str">
            <v>Full-Time</v>
          </cell>
          <cell r="D2242" t="str">
            <v>UCU</v>
          </cell>
          <cell r="E2242">
            <v>40</v>
          </cell>
          <cell r="F2242" t="str">
            <v>5702</v>
          </cell>
          <cell r="G2242" t="str">
            <v>Customer Srv Ctr-Raytown</v>
          </cell>
          <cell r="H2242" t="str">
            <v>USU</v>
          </cell>
          <cell r="I2242" t="str">
            <v>CH</v>
          </cell>
          <cell r="J2242" t="str">
            <v>NETCO</v>
          </cell>
          <cell r="K2242" t="str">
            <v>1000</v>
          </cell>
          <cell r="L2242" t="str">
            <v>MO-Raytown</v>
          </cell>
          <cell r="M2242" t="str">
            <v>MO</v>
          </cell>
          <cell r="N2242" t="str">
            <v>1047</v>
          </cell>
          <cell r="O2242" t="str">
            <v>Customer Service Associate CC</v>
          </cell>
          <cell r="P2242" t="str">
            <v>00</v>
          </cell>
          <cell r="Q2242" t="str">
            <v>Nonexempt</v>
          </cell>
          <cell r="R2242" t="str">
            <v>2005-09-19</v>
          </cell>
          <cell r="S2242" t="str">
            <v/>
          </cell>
          <cell r="T2242" t="str">
            <v>2005-09-19</v>
          </cell>
        </row>
        <row r="2243">
          <cell r="A2243" t="str">
            <v>Smith,Daniel H</v>
          </cell>
          <cell r="B2243" t="str">
            <v>002025</v>
          </cell>
          <cell r="C2243" t="str">
            <v>Full-Time</v>
          </cell>
          <cell r="D2243" t="str">
            <v>UCU</v>
          </cell>
          <cell r="E2243">
            <v>40</v>
          </cell>
          <cell r="F2243" t="str">
            <v>6124</v>
          </cell>
          <cell r="G2243" t="str">
            <v>Community Relations MO</v>
          </cell>
          <cell r="H2243" t="str">
            <v>USU</v>
          </cell>
          <cell r="I2243" t="str">
            <v>CR</v>
          </cell>
          <cell r="J2243" t="str">
            <v>NETCO</v>
          </cell>
          <cell r="K2243" t="str">
            <v>1000</v>
          </cell>
          <cell r="L2243" t="str">
            <v>MO-Raytown</v>
          </cell>
          <cell r="M2243" t="str">
            <v>MO</v>
          </cell>
          <cell r="N2243" t="str">
            <v>1158</v>
          </cell>
          <cell r="O2243" t="str">
            <v>Dir Econ Dev-Cust Rel-MO Elec</v>
          </cell>
          <cell r="P2243" t="str">
            <v>00</v>
          </cell>
          <cell r="Q2243" t="str">
            <v>Exempt</v>
          </cell>
          <cell r="R2243" t="str">
            <v>1995-06-19</v>
          </cell>
          <cell r="S2243" t="str">
            <v/>
          </cell>
          <cell r="T2243" t="str">
            <v>1995-06-19</v>
          </cell>
        </row>
        <row r="2244">
          <cell r="A2244" t="str">
            <v>Smith,Danny M</v>
          </cell>
          <cell r="B2244" t="str">
            <v>000610</v>
          </cell>
          <cell r="C2244" t="str">
            <v>Full-Time</v>
          </cell>
          <cell r="D2244" t="str">
            <v>UCU</v>
          </cell>
          <cell r="E2244">
            <v>40</v>
          </cell>
          <cell r="F2244" t="str">
            <v>5311</v>
          </cell>
          <cell r="G2244" t="str">
            <v>Southern KS Elec Network Ops</v>
          </cell>
          <cell r="H2244" t="str">
            <v>USU</v>
          </cell>
          <cell r="I2244" t="str">
            <v>OP</v>
          </cell>
          <cell r="J2244" t="str">
            <v>WPKSE</v>
          </cell>
          <cell r="K2244" t="str">
            <v>1043</v>
          </cell>
          <cell r="L2244" t="str">
            <v>KS-Medicine Lodge</v>
          </cell>
          <cell r="M2244" t="str">
            <v>KS</v>
          </cell>
          <cell r="N2244" t="str">
            <v>1704</v>
          </cell>
          <cell r="O2244" t="str">
            <v>Journeyman Lineman (UN22)</v>
          </cell>
          <cell r="P2244" t="str">
            <v>22</v>
          </cell>
          <cell r="Q2244" t="str">
            <v>Nonexempt</v>
          </cell>
          <cell r="R2244" t="str">
            <v>1980-05-06</v>
          </cell>
          <cell r="S2244" t="str">
            <v>1982-07-12</v>
          </cell>
          <cell r="T2244" t="str">
            <v>1981-06-05</v>
          </cell>
        </row>
        <row r="2245">
          <cell r="A2245" t="str">
            <v>Smith,Gary C</v>
          </cell>
          <cell r="B2245" t="str">
            <v>008056</v>
          </cell>
          <cell r="C2245" t="str">
            <v>Full-Time</v>
          </cell>
          <cell r="D2245" t="str">
            <v>UCU</v>
          </cell>
          <cell r="E2245">
            <v>40</v>
          </cell>
          <cell r="F2245" t="str">
            <v>5911</v>
          </cell>
          <cell r="G2245" t="str">
            <v>St Joseph CS</v>
          </cell>
          <cell r="H2245" t="str">
            <v>USU</v>
          </cell>
          <cell r="I2245" t="str">
            <v>CS</v>
          </cell>
          <cell r="J2245" t="str">
            <v>SJMOE</v>
          </cell>
          <cell r="K2245" t="str">
            <v>1278</v>
          </cell>
          <cell r="L2245" t="str">
            <v>MO-St Joseph - Atchison</v>
          </cell>
          <cell r="M2245" t="str">
            <v>MO</v>
          </cell>
          <cell r="N2245" t="str">
            <v>S9636</v>
          </cell>
          <cell r="O2245" t="str">
            <v>Customer Svc Tech Elec</v>
          </cell>
          <cell r="P2245" t="str">
            <v>13</v>
          </cell>
          <cell r="Q2245" t="str">
            <v>Nonexempt</v>
          </cell>
          <cell r="R2245" t="str">
            <v>1973-10-08</v>
          </cell>
          <cell r="S2245" t="str">
            <v/>
          </cell>
          <cell r="T2245" t="str">
            <v>1973-10-08</v>
          </cell>
        </row>
        <row r="2246">
          <cell r="A2246" t="str">
            <v>Smith,Kevan J</v>
          </cell>
          <cell r="B2246" t="str">
            <v>005765</v>
          </cell>
          <cell r="C2246" t="str">
            <v>Full-Time</v>
          </cell>
          <cell r="D2246" t="str">
            <v>UCU</v>
          </cell>
          <cell r="E2246">
            <v>40</v>
          </cell>
          <cell r="F2246" t="str">
            <v>5400</v>
          </cell>
          <cell r="G2246" t="str">
            <v>Monument Network Ops</v>
          </cell>
          <cell r="H2246" t="str">
            <v>USU</v>
          </cell>
          <cell r="I2246" t="str">
            <v>OP</v>
          </cell>
          <cell r="J2246" t="str">
            <v>PNCOG</v>
          </cell>
          <cell r="K2246" t="str">
            <v>1008</v>
          </cell>
          <cell r="L2246" t="str">
            <v>CO-Monument</v>
          </cell>
          <cell r="M2246" t="str">
            <v>CO</v>
          </cell>
          <cell r="N2246" t="str">
            <v>3087</v>
          </cell>
          <cell r="O2246" t="str">
            <v>Operations Supv Field</v>
          </cell>
          <cell r="P2246" t="str">
            <v>00</v>
          </cell>
          <cell r="Q2246" t="str">
            <v>Exempt</v>
          </cell>
          <cell r="R2246" t="str">
            <v>2000-01-17</v>
          </cell>
          <cell r="S2246" t="str">
            <v/>
          </cell>
          <cell r="T2246" t="str">
            <v>2000-01-17</v>
          </cell>
        </row>
        <row r="2247">
          <cell r="A2247" t="str">
            <v>Smith,LaShonda N</v>
          </cell>
          <cell r="B2247" t="str">
            <v>010708</v>
          </cell>
          <cell r="C2247" t="str">
            <v>Full-Time</v>
          </cell>
          <cell r="D2247" t="str">
            <v>UCU</v>
          </cell>
          <cell r="E2247">
            <v>40</v>
          </cell>
          <cell r="F2247" t="str">
            <v>5702</v>
          </cell>
          <cell r="G2247" t="str">
            <v>Customer Srv Ctr-Raytown</v>
          </cell>
          <cell r="H2247" t="str">
            <v>USU</v>
          </cell>
          <cell r="I2247" t="str">
            <v>CH</v>
          </cell>
          <cell r="J2247" t="str">
            <v>NETCO</v>
          </cell>
          <cell r="K2247" t="str">
            <v>1000</v>
          </cell>
          <cell r="L2247" t="str">
            <v>MO-Raytown</v>
          </cell>
          <cell r="M2247" t="str">
            <v>MO</v>
          </cell>
          <cell r="N2247" t="str">
            <v>1047</v>
          </cell>
          <cell r="O2247" t="str">
            <v>Customer Service Associate CC</v>
          </cell>
          <cell r="P2247" t="str">
            <v>00</v>
          </cell>
          <cell r="Q2247" t="str">
            <v>Nonexempt</v>
          </cell>
          <cell r="R2247" t="str">
            <v>2005-03-07</v>
          </cell>
          <cell r="S2247" t="str">
            <v/>
          </cell>
          <cell r="T2247" t="str">
            <v>2005-03-07</v>
          </cell>
        </row>
        <row r="2248">
          <cell r="A2248" t="str">
            <v>Smith,Mary C</v>
          </cell>
          <cell r="B2248" t="str">
            <v>000975</v>
          </cell>
          <cell r="C2248" t="str">
            <v>Full-Time</v>
          </cell>
          <cell r="D2248" t="str">
            <v>UCU</v>
          </cell>
          <cell r="E2248">
            <v>40</v>
          </cell>
          <cell r="F2248" t="str">
            <v>5030</v>
          </cell>
          <cell r="G2248" t="str">
            <v>Systems Operations-MPS General</v>
          </cell>
          <cell r="H2248" t="str">
            <v>USU</v>
          </cell>
          <cell r="I2248" t="str">
            <v>TS</v>
          </cell>
          <cell r="J2248" t="str">
            <v>NETCO</v>
          </cell>
          <cell r="K2248" t="str">
            <v>1141</v>
          </cell>
          <cell r="L2248" t="str">
            <v>MO-Lee's Summit-NW Missouri Rd</v>
          </cell>
          <cell r="M2248" t="str">
            <v>MO</v>
          </cell>
          <cell r="N2248" t="str">
            <v>1022</v>
          </cell>
          <cell r="O2248" t="str">
            <v>Sr Accounting Clerk</v>
          </cell>
          <cell r="P2248" t="str">
            <v>00</v>
          </cell>
          <cell r="Q2248" t="str">
            <v>Nonexempt</v>
          </cell>
          <cell r="R2248" t="str">
            <v>1993-09-21</v>
          </cell>
          <cell r="S2248" t="str">
            <v/>
          </cell>
          <cell r="T2248" t="str">
            <v>1993-09-21</v>
          </cell>
        </row>
        <row r="2249">
          <cell r="A2249" t="str">
            <v>Smith,Michael S</v>
          </cell>
          <cell r="B2249" t="str">
            <v>008055</v>
          </cell>
          <cell r="C2249" t="str">
            <v>Full-Time</v>
          </cell>
          <cell r="D2249" t="str">
            <v>UCU</v>
          </cell>
          <cell r="E2249">
            <v>40</v>
          </cell>
          <cell r="F2249" t="str">
            <v>1060</v>
          </cell>
          <cell r="G2249" t="str">
            <v>Lake Road Common</v>
          </cell>
          <cell r="H2249" t="str">
            <v>USU</v>
          </cell>
          <cell r="I2249" t="str">
            <v>PS</v>
          </cell>
          <cell r="J2249" t="str">
            <v>SJMOE</v>
          </cell>
          <cell r="K2249" t="str">
            <v>1279</v>
          </cell>
          <cell r="L2249" t="str">
            <v>MO-St Joseph - Lake Road</v>
          </cell>
          <cell r="M2249" t="str">
            <v>MO</v>
          </cell>
          <cell r="N2249" t="str">
            <v>2506</v>
          </cell>
          <cell r="O2249" t="str">
            <v>Mgr Generating Station</v>
          </cell>
          <cell r="P2249" t="str">
            <v>00</v>
          </cell>
          <cell r="Q2249" t="str">
            <v>Exempt</v>
          </cell>
          <cell r="R2249" t="str">
            <v>1973-05-21</v>
          </cell>
          <cell r="S2249" t="str">
            <v/>
          </cell>
          <cell r="T2249" t="str">
            <v>1973-05-21</v>
          </cell>
        </row>
        <row r="2250">
          <cell r="A2250" t="str">
            <v>Smith,Pamela R</v>
          </cell>
          <cell r="B2250" t="str">
            <v>003285</v>
          </cell>
          <cell r="C2250" t="str">
            <v>Full-Time</v>
          </cell>
          <cell r="D2250" t="str">
            <v>UCU</v>
          </cell>
          <cell r="E2250">
            <v>40</v>
          </cell>
          <cell r="F2250" t="str">
            <v>6384</v>
          </cell>
          <cell r="G2250" t="str">
            <v>Regulatory Acctg Svcs-Gas</v>
          </cell>
          <cell r="H2250" t="str">
            <v>USU</v>
          </cell>
          <cell r="I2250" t="str">
            <v>RE</v>
          </cell>
          <cell r="J2250" t="str">
            <v>NETCO</v>
          </cell>
          <cell r="K2250" t="str">
            <v>1143</v>
          </cell>
          <cell r="L2250" t="str">
            <v>NE-Omaha-Capitol Ave</v>
          </cell>
          <cell r="M2250" t="str">
            <v>NE</v>
          </cell>
          <cell r="N2250" t="str">
            <v>1846</v>
          </cell>
          <cell r="O2250" t="str">
            <v>Regulatory Analyst</v>
          </cell>
          <cell r="P2250" t="str">
            <v>00</v>
          </cell>
          <cell r="Q2250" t="str">
            <v>Exempt</v>
          </cell>
          <cell r="R2250" t="str">
            <v>1973-03-05</v>
          </cell>
          <cell r="S2250" t="str">
            <v/>
          </cell>
          <cell r="T2250" t="str">
            <v>1973-03-05</v>
          </cell>
        </row>
        <row r="2251">
          <cell r="A2251" t="str">
            <v>Smith,Rhonda M</v>
          </cell>
          <cell r="B2251" t="str">
            <v>007939</v>
          </cell>
          <cell r="C2251" t="str">
            <v>Full-Time</v>
          </cell>
          <cell r="D2251" t="str">
            <v>UCU</v>
          </cell>
          <cell r="E2251">
            <v>40</v>
          </cell>
          <cell r="F2251" t="str">
            <v>5912</v>
          </cell>
          <cell r="G2251" t="str">
            <v>Maryville/Mound City CS</v>
          </cell>
          <cell r="H2251" t="str">
            <v>USU</v>
          </cell>
          <cell r="I2251" t="str">
            <v>CS</v>
          </cell>
          <cell r="J2251" t="str">
            <v>SJMOE</v>
          </cell>
          <cell r="K2251" t="str">
            <v>1280</v>
          </cell>
          <cell r="L2251" t="str">
            <v>MO-Maryville</v>
          </cell>
          <cell r="M2251" t="str">
            <v>MO</v>
          </cell>
          <cell r="N2251" t="str">
            <v>S9245</v>
          </cell>
          <cell r="O2251" t="str">
            <v>Customer Contact Rep Thereaftr</v>
          </cell>
          <cell r="P2251" t="str">
            <v>14</v>
          </cell>
          <cell r="Q2251" t="str">
            <v>Nonexempt</v>
          </cell>
          <cell r="R2251" t="str">
            <v>1984-01-23</v>
          </cell>
          <cell r="S2251" t="str">
            <v/>
          </cell>
          <cell r="T2251" t="str">
            <v>1984-01-23</v>
          </cell>
        </row>
        <row r="2252">
          <cell r="A2252" t="str">
            <v>Smith,Rodney L</v>
          </cell>
          <cell r="B2252" t="str">
            <v>001921</v>
          </cell>
          <cell r="C2252" t="str">
            <v>Full-Time</v>
          </cell>
          <cell r="D2252" t="str">
            <v>UCU</v>
          </cell>
          <cell r="E2252">
            <v>40</v>
          </cell>
          <cell r="F2252" t="str">
            <v>5384</v>
          </cell>
          <cell r="G2252" t="str">
            <v>Wichita Gas Field Svcs</v>
          </cell>
          <cell r="H2252" t="str">
            <v>USU</v>
          </cell>
          <cell r="I2252" t="str">
            <v>OP</v>
          </cell>
          <cell r="J2252" t="str">
            <v>PNKSG</v>
          </cell>
          <cell r="K2252" t="str">
            <v>1137</v>
          </cell>
          <cell r="L2252" t="str">
            <v>KS-Wichita-W Harry</v>
          </cell>
          <cell r="M2252" t="str">
            <v>KS</v>
          </cell>
          <cell r="N2252" t="str">
            <v>1529</v>
          </cell>
          <cell r="O2252" t="str">
            <v>Utility Service Technician</v>
          </cell>
          <cell r="P2252" t="str">
            <v>00</v>
          </cell>
          <cell r="Q2252" t="str">
            <v>Nonexempt</v>
          </cell>
          <cell r="R2252" t="str">
            <v>1986-05-30</v>
          </cell>
          <cell r="S2252" t="str">
            <v/>
          </cell>
          <cell r="T2252" t="str">
            <v>1986-05-30</v>
          </cell>
        </row>
        <row r="2253">
          <cell r="A2253" t="str">
            <v>Smith,Stuart H</v>
          </cell>
          <cell r="B2253" t="str">
            <v>004324</v>
          </cell>
          <cell r="C2253" t="str">
            <v>Full-Time</v>
          </cell>
          <cell r="D2253" t="str">
            <v>UCU</v>
          </cell>
          <cell r="E2253">
            <v>40</v>
          </cell>
          <cell r="F2253" t="str">
            <v>5771</v>
          </cell>
          <cell r="G2253" t="str">
            <v>NE Lincoln Region</v>
          </cell>
          <cell r="H2253" t="str">
            <v>USU</v>
          </cell>
          <cell r="I2253" t="str">
            <v>CS</v>
          </cell>
          <cell r="J2253" t="str">
            <v>PNNEG</v>
          </cell>
          <cell r="K2253" t="str">
            <v>1109</v>
          </cell>
          <cell r="L2253" t="str">
            <v>NE-Lincoln</v>
          </cell>
          <cell r="M2253" t="str">
            <v>NE</v>
          </cell>
          <cell r="N2253" t="str">
            <v>1602</v>
          </cell>
          <cell r="O2253" t="str">
            <v>Spec Service Tech (UN25)</v>
          </cell>
          <cell r="P2253" t="str">
            <v>25</v>
          </cell>
          <cell r="Q2253" t="str">
            <v>Nonexempt</v>
          </cell>
          <cell r="R2253" t="str">
            <v>1999-01-25</v>
          </cell>
          <cell r="S2253" t="str">
            <v/>
          </cell>
          <cell r="T2253" t="str">
            <v>1999-01-25</v>
          </cell>
        </row>
        <row r="2254">
          <cell r="A2254" t="str">
            <v>Smith,Terry L</v>
          </cell>
          <cell r="B2254" t="str">
            <v>007938</v>
          </cell>
          <cell r="C2254" t="str">
            <v>Full-Time</v>
          </cell>
          <cell r="D2254" t="str">
            <v>UCU</v>
          </cell>
          <cell r="E2254">
            <v>40</v>
          </cell>
          <cell r="F2254" t="str">
            <v>6385</v>
          </cell>
          <cell r="G2254" t="str">
            <v>Aquila Networks Load Research</v>
          </cell>
          <cell r="H2254" t="str">
            <v>USU</v>
          </cell>
          <cell r="I2254" t="str">
            <v>RE</v>
          </cell>
          <cell r="J2254" t="str">
            <v>NETCO</v>
          </cell>
          <cell r="K2254" t="str">
            <v>1278</v>
          </cell>
          <cell r="L2254" t="str">
            <v>MO-St Joseph - Atchison</v>
          </cell>
          <cell r="M2254" t="str">
            <v>MO</v>
          </cell>
          <cell r="N2254" t="str">
            <v>2721</v>
          </cell>
          <cell r="O2254" t="str">
            <v>Load Research Technician</v>
          </cell>
          <cell r="P2254" t="str">
            <v>00</v>
          </cell>
          <cell r="Q2254" t="str">
            <v>Nonexempt</v>
          </cell>
          <cell r="R2254" t="str">
            <v>1989-08-07</v>
          </cell>
          <cell r="S2254" t="str">
            <v>2002-01-07</v>
          </cell>
          <cell r="T2254" t="str">
            <v>1991-01-07</v>
          </cell>
        </row>
        <row r="2255">
          <cell r="A2255" t="str">
            <v>Smith,Travis M</v>
          </cell>
          <cell r="B2255" t="str">
            <v>010929</v>
          </cell>
          <cell r="C2255" t="str">
            <v>Full-Time</v>
          </cell>
          <cell r="D2255" t="str">
            <v>UCU</v>
          </cell>
          <cell r="E2255">
            <v>40</v>
          </cell>
          <cell r="F2255" t="str">
            <v>1003</v>
          </cell>
          <cell r="G2255" t="str">
            <v>Sibley General</v>
          </cell>
          <cell r="H2255" t="str">
            <v>USU</v>
          </cell>
          <cell r="I2255" t="str">
            <v>PS</v>
          </cell>
          <cell r="J2255" t="str">
            <v>MPMOE</v>
          </cell>
          <cell r="K2255" t="str">
            <v>1095</v>
          </cell>
          <cell r="L2255" t="str">
            <v>MO-Sibley</v>
          </cell>
          <cell r="M2255" t="str">
            <v>MO</v>
          </cell>
          <cell r="N2255" t="str">
            <v>U342</v>
          </cell>
          <cell r="O2255" t="str">
            <v>Laborer after 6 mos</v>
          </cell>
          <cell r="P2255" t="str">
            <v>24</v>
          </cell>
          <cell r="Q2255" t="str">
            <v>Nonexempt</v>
          </cell>
          <cell r="R2255" t="str">
            <v>2005-10-17</v>
          </cell>
          <cell r="S2255" t="str">
            <v/>
          </cell>
          <cell r="T2255" t="str">
            <v>2005-10-17</v>
          </cell>
        </row>
        <row r="2256">
          <cell r="A2256" t="str">
            <v>Smith,Veronica L</v>
          </cell>
          <cell r="B2256" t="str">
            <v>010289</v>
          </cell>
          <cell r="C2256" t="str">
            <v>Part-Time</v>
          </cell>
          <cell r="D2256" t="str">
            <v>UCU</v>
          </cell>
          <cell r="E2256">
            <v>12</v>
          </cell>
          <cell r="F2256" t="str">
            <v>4131</v>
          </cell>
          <cell r="G2256" t="str">
            <v>Records Management</v>
          </cell>
          <cell r="H2256" t="str">
            <v>ESF</v>
          </cell>
          <cell r="I2256" t="str">
            <v>GC</v>
          </cell>
          <cell r="J2256" t="str">
            <v>AQLCP</v>
          </cell>
          <cell r="K2256" t="str">
            <v>1082</v>
          </cell>
          <cell r="L2256" t="str">
            <v>MO-Kansas City-W Ninth</v>
          </cell>
          <cell r="M2256" t="str">
            <v>MO</v>
          </cell>
          <cell r="N2256" t="str">
            <v>2852</v>
          </cell>
          <cell r="O2256" t="str">
            <v>Records Management Assistant</v>
          </cell>
          <cell r="P2256" t="str">
            <v>00</v>
          </cell>
          <cell r="Q2256" t="str">
            <v>Nonexempt</v>
          </cell>
          <cell r="R2256" t="str">
            <v>2003-11-24</v>
          </cell>
          <cell r="S2256" t="str">
            <v/>
          </cell>
          <cell r="T2256" t="str">
            <v>2003-11-24</v>
          </cell>
        </row>
        <row r="2257">
          <cell r="A2257" t="str">
            <v>Smock,Charles W</v>
          </cell>
          <cell r="B2257" t="str">
            <v>000083</v>
          </cell>
          <cell r="C2257" t="str">
            <v>Full-Time</v>
          </cell>
          <cell r="D2257" t="str">
            <v>UCU</v>
          </cell>
          <cell r="E2257">
            <v>40</v>
          </cell>
          <cell r="F2257" t="str">
            <v>5715</v>
          </cell>
          <cell r="G2257" t="str">
            <v>Field Resources Center-Lincoln</v>
          </cell>
          <cell r="H2257" t="str">
            <v>USU</v>
          </cell>
          <cell r="I2257" t="str">
            <v>FR</v>
          </cell>
          <cell r="J2257" t="str">
            <v>NETCO</v>
          </cell>
          <cell r="K2257" t="str">
            <v>1109</v>
          </cell>
          <cell r="L2257" t="str">
            <v>NE-Lincoln</v>
          </cell>
          <cell r="M2257" t="str">
            <v>NE</v>
          </cell>
          <cell r="N2257" t="str">
            <v>1145</v>
          </cell>
          <cell r="O2257" t="str">
            <v>Field Resource Planner</v>
          </cell>
          <cell r="P2257" t="str">
            <v>00</v>
          </cell>
          <cell r="Q2257" t="str">
            <v>Exempt</v>
          </cell>
          <cell r="R2257" t="str">
            <v>1980-01-16</v>
          </cell>
          <cell r="S2257" t="str">
            <v/>
          </cell>
          <cell r="T2257" t="str">
            <v>1980-01-16</v>
          </cell>
        </row>
        <row r="2258">
          <cell r="A2258" t="str">
            <v>Smothers,Kenneth W</v>
          </cell>
          <cell r="B2258" t="str">
            <v>008542</v>
          </cell>
          <cell r="C2258" t="str">
            <v>Full-Time</v>
          </cell>
          <cell r="D2258" t="str">
            <v>UCU</v>
          </cell>
          <cell r="E2258">
            <v>40</v>
          </cell>
          <cell r="F2258" t="str">
            <v>1060</v>
          </cell>
          <cell r="G2258" t="str">
            <v>Lake Road Common</v>
          </cell>
          <cell r="H2258" t="str">
            <v>USU</v>
          </cell>
          <cell r="I2258" t="str">
            <v>PS</v>
          </cell>
          <cell r="J2258" t="str">
            <v>SJMOE</v>
          </cell>
          <cell r="K2258" t="str">
            <v>1279</v>
          </cell>
          <cell r="L2258" t="str">
            <v>MO-St Joseph - Lake Road</v>
          </cell>
          <cell r="M2258" t="str">
            <v>MO</v>
          </cell>
          <cell r="N2258" t="str">
            <v>1793</v>
          </cell>
          <cell r="O2258" t="str">
            <v>Maintenance Superintendent</v>
          </cell>
          <cell r="P2258" t="str">
            <v>00</v>
          </cell>
          <cell r="Q2258" t="str">
            <v>Exempt</v>
          </cell>
          <cell r="R2258" t="str">
            <v>2001-07-30</v>
          </cell>
          <cell r="S2258" t="str">
            <v/>
          </cell>
          <cell r="T2258" t="str">
            <v>2001-07-30</v>
          </cell>
        </row>
        <row r="2259">
          <cell r="A2259" t="str">
            <v>Sneegas,Linda S</v>
          </cell>
          <cell r="B2259" t="str">
            <v>004613</v>
          </cell>
          <cell r="C2259" t="str">
            <v>Full-Time</v>
          </cell>
          <cell r="D2259" t="str">
            <v>UCU</v>
          </cell>
          <cell r="E2259">
            <v>40</v>
          </cell>
          <cell r="F2259" t="str">
            <v>5383</v>
          </cell>
          <cell r="G2259" t="str">
            <v>Lawrence Gas Field Svcs</v>
          </cell>
          <cell r="H2259" t="str">
            <v>USU</v>
          </cell>
          <cell r="I2259" t="str">
            <v>OP</v>
          </cell>
          <cell r="J2259" t="str">
            <v>PNKSG</v>
          </cell>
          <cell r="K2259" t="str">
            <v>1234</v>
          </cell>
          <cell r="L2259" t="str">
            <v>KS-Lawrence-E 9th</v>
          </cell>
          <cell r="M2259" t="str">
            <v>KS</v>
          </cell>
          <cell r="N2259" t="str">
            <v>1722</v>
          </cell>
          <cell r="O2259" t="str">
            <v>Meter Reader (UN11)</v>
          </cell>
          <cell r="P2259" t="str">
            <v>11</v>
          </cell>
          <cell r="Q2259" t="str">
            <v>Nonexempt</v>
          </cell>
          <cell r="R2259" t="str">
            <v>1999-04-12</v>
          </cell>
          <cell r="S2259" t="str">
            <v/>
          </cell>
          <cell r="T2259" t="str">
            <v>1999-04-12</v>
          </cell>
        </row>
        <row r="2260">
          <cell r="A2260" t="str">
            <v>Snipes,Rick M</v>
          </cell>
          <cell r="B2260" t="str">
            <v>008057</v>
          </cell>
          <cell r="C2260" t="str">
            <v>Full-Time</v>
          </cell>
          <cell r="D2260" t="str">
            <v>UCU</v>
          </cell>
          <cell r="E2260">
            <v>40</v>
          </cell>
          <cell r="F2260" t="str">
            <v>5911</v>
          </cell>
          <cell r="G2260" t="str">
            <v>St Joseph CS</v>
          </cell>
          <cell r="H2260" t="str">
            <v>USU</v>
          </cell>
          <cell r="I2260" t="str">
            <v>CS</v>
          </cell>
          <cell r="J2260" t="str">
            <v>SJMOE</v>
          </cell>
          <cell r="K2260" t="str">
            <v>1278</v>
          </cell>
          <cell r="L2260" t="str">
            <v>MO-St Joseph - Atchison</v>
          </cell>
          <cell r="M2260" t="str">
            <v>MO</v>
          </cell>
          <cell r="N2260" t="str">
            <v>S9300</v>
          </cell>
          <cell r="O2260" t="str">
            <v>Meter Reader Thereafter</v>
          </cell>
          <cell r="P2260" t="str">
            <v>14</v>
          </cell>
          <cell r="Q2260" t="str">
            <v>Nonexempt</v>
          </cell>
          <cell r="R2260" t="str">
            <v>1973-10-23</v>
          </cell>
          <cell r="S2260" t="str">
            <v/>
          </cell>
          <cell r="T2260" t="str">
            <v>1973-10-23</v>
          </cell>
        </row>
        <row r="2261">
          <cell r="A2261" t="str">
            <v>Snively,Susan M</v>
          </cell>
          <cell r="B2261" t="str">
            <v>001881</v>
          </cell>
          <cell r="C2261" t="str">
            <v>Full-Time</v>
          </cell>
          <cell r="D2261" t="str">
            <v>UCU</v>
          </cell>
          <cell r="E2261">
            <v>40</v>
          </cell>
          <cell r="F2261" t="str">
            <v>5729</v>
          </cell>
          <cell r="G2261" t="str">
            <v>Iowa Decorah Cust Serv</v>
          </cell>
          <cell r="H2261" t="str">
            <v>USU</v>
          </cell>
          <cell r="I2261" t="str">
            <v>CS</v>
          </cell>
          <cell r="J2261" t="str">
            <v>PNIAG</v>
          </cell>
          <cell r="K2261" t="str">
            <v>1017</v>
          </cell>
          <cell r="L2261" t="str">
            <v>IA-Decorah</v>
          </cell>
          <cell r="M2261" t="str">
            <v>IA</v>
          </cell>
          <cell r="N2261" t="str">
            <v>1135</v>
          </cell>
          <cell r="O2261" t="str">
            <v>Customer Service Associate Fie</v>
          </cell>
          <cell r="P2261" t="str">
            <v>00</v>
          </cell>
          <cell r="Q2261" t="str">
            <v>Nonexempt</v>
          </cell>
          <cell r="R2261" t="str">
            <v>1975-11-01</v>
          </cell>
          <cell r="S2261" t="str">
            <v/>
          </cell>
          <cell r="T2261" t="str">
            <v>1975-11-01</v>
          </cell>
        </row>
        <row r="2262">
          <cell r="A2262" t="str">
            <v>Snyder,Laura E</v>
          </cell>
          <cell r="B2262" t="str">
            <v>011080</v>
          </cell>
          <cell r="C2262" t="str">
            <v>Full-Time</v>
          </cell>
          <cell r="D2262" t="str">
            <v>UCU</v>
          </cell>
          <cell r="E2262">
            <v>40</v>
          </cell>
          <cell r="F2262" t="str">
            <v>4120</v>
          </cell>
          <cell r="G2262" t="str">
            <v>Communications-StkhldrOutreach</v>
          </cell>
          <cell r="H2262" t="str">
            <v>ESF</v>
          </cell>
          <cell r="I2262" t="str">
            <v>SM</v>
          </cell>
          <cell r="J2262" t="str">
            <v>AQLCP</v>
          </cell>
          <cell r="K2262" t="str">
            <v>1082</v>
          </cell>
          <cell r="L2262" t="str">
            <v>MO-Kansas City-W Ninth</v>
          </cell>
          <cell r="M2262" t="str">
            <v>MO</v>
          </cell>
          <cell r="N2262" t="str">
            <v>3013</v>
          </cell>
          <cell r="O2262" t="str">
            <v>Communications Coordinator</v>
          </cell>
          <cell r="P2262" t="str">
            <v>00</v>
          </cell>
          <cell r="Q2262" t="str">
            <v>Exempt</v>
          </cell>
          <cell r="R2262" t="str">
            <v>2006-05-31</v>
          </cell>
          <cell r="S2262" t="str">
            <v/>
          </cell>
          <cell r="T2262" t="str">
            <v>2006-05-31</v>
          </cell>
        </row>
        <row r="2263">
          <cell r="A2263" t="str">
            <v>Solberg,Richard J</v>
          </cell>
          <cell r="B2263" t="str">
            <v>008544</v>
          </cell>
          <cell r="C2263" t="str">
            <v>Full-Time</v>
          </cell>
          <cell r="D2263" t="str">
            <v>UCU</v>
          </cell>
          <cell r="E2263">
            <v>40</v>
          </cell>
          <cell r="F2263" t="str">
            <v>5019</v>
          </cell>
          <cell r="G2263" t="str">
            <v>Transmission Eng MPS-General</v>
          </cell>
          <cell r="H2263" t="str">
            <v>USU</v>
          </cell>
          <cell r="I2263" t="str">
            <v>ES</v>
          </cell>
          <cell r="J2263" t="str">
            <v>MPMOE</v>
          </cell>
          <cell r="K2263" t="str">
            <v>1000</v>
          </cell>
          <cell r="L2263" t="str">
            <v>MO-Raytown</v>
          </cell>
          <cell r="M2263" t="str">
            <v>MO</v>
          </cell>
          <cell r="N2263" t="str">
            <v>1896</v>
          </cell>
          <cell r="O2263" t="str">
            <v>Engineer III</v>
          </cell>
          <cell r="P2263" t="str">
            <v>00</v>
          </cell>
          <cell r="Q2263" t="str">
            <v>Exempt</v>
          </cell>
          <cell r="R2263" t="str">
            <v>2001-07-23</v>
          </cell>
          <cell r="S2263" t="str">
            <v/>
          </cell>
          <cell r="T2263" t="str">
            <v>2001-07-23</v>
          </cell>
        </row>
        <row r="2264">
          <cell r="A2264" t="str">
            <v>Sonder,Dale A</v>
          </cell>
          <cell r="B2264" t="str">
            <v>002076</v>
          </cell>
          <cell r="C2264" t="str">
            <v>Full-Time</v>
          </cell>
          <cell r="D2264" t="str">
            <v>UCU</v>
          </cell>
          <cell r="E2264">
            <v>40</v>
          </cell>
          <cell r="F2264" t="str">
            <v>5771</v>
          </cell>
          <cell r="G2264" t="str">
            <v>NE Lincoln Region</v>
          </cell>
          <cell r="H2264" t="str">
            <v>USU</v>
          </cell>
          <cell r="I2264" t="str">
            <v>CS</v>
          </cell>
          <cell r="J2264" t="str">
            <v>PNNEG</v>
          </cell>
          <cell r="K2264" t="str">
            <v>1109</v>
          </cell>
          <cell r="L2264" t="str">
            <v>NE-Lincoln</v>
          </cell>
          <cell r="M2264" t="str">
            <v>NE</v>
          </cell>
          <cell r="N2264" t="str">
            <v>1602</v>
          </cell>
          <cell r="O2264" t="str">
            <v>Spec Service Tech (UN25)</v>
          </cell>
          <cell r="P2264" t="str">
            <v>25</v>
          </cell>
          <cell r="Q2264" t="str">
            <v>Nonexempt</v>
          </cell>
          <cell r="R2264" t="str">
            <v>1976-09-13</v>
          </cell>
          <cell r="S2264" t="str">
            <v/>
          </cell>
          <cell r="T2264" t="str">
            <v>1977-08-15</v>
          </cell>
        </row>
        <row r="2265">
          <cell r="A2265" t="str">
            <v>Soppe,Leroy L</v>
          </cell>
          <cell r="B2265" t="str">
            <v>001840</v>
          </cell>
          <cell r="C2265" t="str">
            <v>Full-Time</v>
          </cell>
          <cell r="D2265" t="str">
            <v>UCU</v>
          </cell>
          <cell r="E2265">
            <v>40</v>
          </cell>
          <cell r="F2265" t="str">
            <v>5729</v>
          </cell>
          <cell r="G2265" t="str">
            <v>Iowa Decorah Cust Serv</v>
          </cell>
          <cell r="H2265" t="str">
            <v>USU</v>
          </cell>
          <cell r="I2265" t="str">
            <v>CS</v>
          </cell>
          <cell r="J2265" t="str">
            <v>PNIAG</v>
          </cell>
          <cell r="K2265" t="str">
            <v>1017</v>
          </cell>
          <cell r="L2265" t="str">
            <v>IA-Decorah</v>
          </cell>
          <cell r="M2265" t="str">
            <v>IA</v>
          </cell>
          <cell r="N2265" t="str">
            <v>3171</v>
          </cell>
          <cell r="O2265" t="str">
            <v>Service Technician (UN28)</v>
          </cell>
          <cell r="P2265" t="str">
            <v>28</v>
          </cell>
          <cell r="Q2265" t="str">
            <v>Nonexempt</v>
          </cell>
          <cell r="R2265" t="str">
            <v>1973-01-01</v>
          </cell>
          <cell r="S2265" t="str">
            <v/>
          </cell>
          <cell r="T2265" t="str">
            <v>1973-01-01</v>
          </cell>
        </row>
        <row r="2266">
          <cell r="A2266" t="str">
            <v>Sorensen,Curtis D</v>
          </cell>
          <cell r="B2266" t="str">
            <v>002714</v>
          </cell>
          <cell r="C2266" t="str">
            <v>Full-Time</v>
          </cell>
          <cell r="D2266" t="str">
            <v>UCU</v>
          </cell>
          <cell r="E2266">
            <v>40</v>
          </cell>
          <cell r="F2266" t="str">
            <v>6360</v>
          </cell>
          <cell r="G2266" t="str">
            <v>IT Cust Serv Applications</v>
          </cell>
          <cell r="H2266" t="str">
            <v>USU</v>
          </cell>
          <cell r="I2266" t="str">
            <v>IT</v>
          </cell>
          <cell r="J2266" t="str">
            <v>NETCO</v>
          </cell>
          <cell r="K2266" t="str">
            <v>1000</v>
          </cell>
          <cell r="L2266" t="str">
            <v>MO-Raytown</v>
          </cell>
          <cell r="M2266" t="str">
            <v>MO</v>
          </cell>
          <cell r="N2266" t="str">
            <v>1448</v>
          </cell>
          <cell r="O2266" t="str">
            <v>Applications Manager</v>
          </cell>
          <cell r="P2266" t="str">
            <v>00</v>
          </cell>
          <cell r="Q2266" t="str">
            <v>Exempt</v>
          </cell>
          <cell r="R2266" t="str">
            <v>1984-12-26</v>
          </cell>
          <cell r="S2266" t="str">
            <v/>
          </cell>
          <cell r="T2266" t="str">
            <v>1984-12-26</v>
          </cell>
        </row>
        <row r="2267">
          <cell r="A2267" t="str">
            <v>Sorensen,Thomas L</v>
          </cell>
          <cell r="B2267" t="str">
            <v>001961</v>
          </cell>
          <cell r="C2267" t="str">
            <v>Full-Time</v>
          </cell>
          <cell r="D2267" t="str">
            <v>UCU</v>
          </cell>
          <cell r="E2267">
            <v>40</v>
          </cell>
          <cell r="F2267" t="str">
            <v>5774</v>
          </cell>
          <cell r="G2267" t="str">
            <v>NE Omaha Region</v>
          </cell>
          <cell r="H2267" t="str">
            <v>USU</v>
          </cell>
          <cell r="I2267" t="str">
            <v>CS</v>
          </cell>
          <cell r="J2267" t="str">
            <v>PNNEG</v>
          </cell>
          <cell r="K2267" t="str">
            <v>1113</v>
          </cell>
          <cell r="L2267" t="str">
            <v>NE-Papillion</v>
          </cell>
          <cell r="M2267" t="str">
            <v>NE</v>
          </cell>
          <cell r="N2267" t="str">
            <v>1525</v>
          </cell>
          <cell r="O2267" t="str">
            <v>Operations Technician</v>
          </cell>
          <cell r="P2267" t="str">
            <v>00</v>
          </cell>
          <cell r="Q2267" t="str">
            <v>Nonexempt</v>
          </cell>
          <cell r="R2267" t="str">
            <v>1993-05-05</v>
          </cell>
          <cell r="S2267" t="str">
            <v/>
          </cell>
          <cell r="T2267" t="str">
            <v>1993-10-04</v>
          </cell>
        </row>
        <row r="2268">
          <cell r="A2268" t="str">
            <v>Souder,Charles W</v>
          </cell>
          <cell r="B2268" t="str">
            <v>001048</v>
          </cell>
          <cell r="C2268" t="str">
            <v>Full-Time</v>
          </cell>
          <cell r="D2268" t="str">
            <v>UCU</v>
          </cell>
          <cell r="E2268">
            <v>40</v>
          </cell>
          <cell r="F2268" t="str">
            <v>5574</v>
          </cell>
          <cell r="G2268" t="str">
            <v>Missouri Fleet Management</v>
          </cell>
          <cell r="H2268" t="str">
            <v>USU</v>
          </cell>
          <cell r="I2268" t="str">
            <v>MM</v>
          </cell>
          <cell r="J2268" t="str">
            <v>NETCO</v>
          </cell>
          <cell r="K2268" t="str">
            <v>1086</v>
          </cell>
          <cell r="L2268" t="str">
            <v>MO-Lee's Summit-SE 16th St</v>
          </cell>
          <cell r="M2268" t="str">
            <v>MO</v>
          </cell>
          <cell r="N2268" t="str">
            <v>U267</v>
          </cell>
          <cell r="O2268" t="str">
            <v>Special Mobile Mechanic</v>
          </cell>
          <cell r="P2268" t="str">
            <v>24</v>
          </cell>
          <cell r="Q2268" t="str">
            <v>Nonexempt</v>
          </cell>
          <cell r="R2268" t="str">
            <v>1984-10-15</v>
          </cell>
          <cell r="S2268" t="str">
            <v/>
          </cell>
          <cell r="T2268" t="str">
            <v>1984-10-15</v>
          </cell>
        </row>
        <row r="2269">
          <cell r="A2269" t="str">
            <v>Souder,Robin J</v>
          </cell>
          <cell r="B2269" t="str">
            <v>002847</v>
          </cell>
          <cell r="C2269" t="str">
            <v>Full-Time</v>
          </cell>
          <cell r="D2269" t="str">
            <v>UCU</v>
          </cell>
          <cell r="E2269">
            <v>40</v>
          </cell>
          <cell r="F2269" t="str">
            <v>5702</v>
          </cell>
          <cell r="G2269" t="str">
            <v>Customer Srv Ctr-Raytown</v>
          </cell>
          <cell r="H2269" t="str">
            <v>USU</v>
          </cell>
          <cell r="I2269" t="str">
            <v>CH</v>
          </cell>
          <cell r="J2269" t="str">
            <v>NETCO</v>
          </cell>
          <cell r="K2269" t="str">
            <v>1000</v>
          </cell>
          <cell r="L2269" t="str">
            <v>MO-Raytown</v>
          </cell>
          <cell r="M2269" t="str">
            <v>MO</v>
          </cell>
          <cell r="N2269" t="str">
            <v>2873</v>
          </cell>
          <cell r="O2269" t="str">
            <v>Dir Customer Service Center II</v>
          </cell>
          <cell r="P2269" t="str">
            <v>00</v>
          </cell>
          <cell r="Q2269" t="str">
            <v>Exempt</v>
          </cell>
          <cell r="R2269" t="str">
            <v>1987-06-15</v>
          </cell>
          <cell r="S2269" t="str">
            <v/>
          </cell>
          <cell r="T2269" t="str">
            <v>1987-06-15</v>
          </cell>
        </row>
        <row r="2270">
          <cell r="A2270" t="str">
            <v>Soukup,Gerald C</v>
          </cell>
          <cell r="B2270" t="str">
            <v>001664</v>
          </cell>
          <cell r="C2270" t="str">
            <v>Full-Time</v>
          </cell>
          <cell r="D2270" t="str">
            <v>UCU</v>
          </cell>
          <cell r="E2270">
            <v>40</v>
          </cell>
          <cell r="F2270" t="str">
            <v>5772</v>
          </cell>
          <cell r="G2270" t="str">
            <v>NE South Region</v>
          </cell>
          <cell r="H2270" t="str">
            <v>USU</v>
          </cell>
          <cell r="I2270" t="str">
            <v>CS</v>
          </cell>
          <cell r="J2270" t="str">
            <v>PNNEG</v>
          </cell>
          <cell r="K2270" t="str">
            <v>1109</v>
          </cell>
          <cell r="L2270" t="str">
            <v>NE-Lincoln</v>
          </cell>
          <cell r="M2270" t="str">
            <v>NE</v>
          </cell>
          <cell r="N2270" t="str">
            <v>3086</v>
          </cell>
          <cell r="O2270" t="str">
            <v>Operations Mgr</v>
          </cell>
          <cell r="P2270" t="str">
            <v>00</v>
          </cell>
          <cell r="Q2270" t="str">
            <v>Exempt</v>
          </cell>
          <cell r="R2270" t="str">
            <v>1969-01-27</v>
          </cell>
          <cell r="S2270" t="str">
            <v/>
          </cell>
          <cell r="T2270" t="str">
            <v>1969-01-27</v>
          </cell>
        </row>
        <row r="2271">
          <cell r="A2271" t="str">
            <v>Southworth,Keith W</v>
          </cell>
          <cell r="B2271" t="str">
            <v>001421</v>
          </cell>
          <cell r="C2271" t="str">
            <v>Full-Time</v>
          </cell>
          <cell r="D2271" t="str">
            <v>UCU</v>
          </cell>
          <cell r="E2271">
            <v>40</v>
          </cell>
          <cell r="F2271" t="str">
            <v>5774</v>
          </cell>
          <cell r="G2271" t="str">
            <v>NE Omaha Region</v>
          </cell>
          <cell r="H2271" t="str">
            <v>USU</v>
          </cell>
          <cell r="I2271" t="str">
            <v>CS</v>
          </cell>
          <cell r="J2271" t="str">
            <v>PNNEG</v>
          </cell>
          <cell r="K2271" t="str">
            <v>1113</v>
          </cell>
          <cell r="L2271" t="str">
            <v>NE-Papillion</v>
          </cell>
          <cell r="M2271" t="str">
            <v>NE</v>
          </cell>
          <cell r="N2271" t="str">
            <v>1525</v>
          </cell>
          <cell r="O2271" t="str">
            <v>Operations Technician</v>
          </cell>
          <cell r="P2271" t="str">
            <v>00</v>
          </cell>
          <cell r="Q2271" t="str">
            <v>Nonexempt</v>
          </cell>
          <cell r="R2271" t="str">
            <v>1991-05-16</v>
          </cell>
          <cell r="S2271" t="str">
            <v/>
          </cell>
          <cell r="T2271" t="str">
            <v>1991-05-16</v>
          </cell>
        </row>
        <row r="2272">
          <cell r="A2272" t="str">
            <v>Spain,James M</v>
          </cell>
          <cell r="B2272" t="str">
            <v>000579</v>
          </cell>
          <cell r="C2272" t="str">
            <v>Full-Time</v>
          </cell>
          <cell r="D2272" t="str">
            <v>UCU</v>
          </cell>
          <cell r="E2272">
            <v>40</v>
          </cell>
          <cell r="F2272" t="str">
            <v>1015</v>
          </cell>
          <cell r="G2272" t="str">
            <v>Cimarron River Unit Steam</v>
          </cell>
          <cell r="H2272" t="str">
            <v>USU</v>
          </cell>
          <cell r="I2272" t="str">
            <v>PS</v>
          </cell>
          <cell r="J2272" t="str">
            <v>WPKSE</v>
          </cell>
          <cell r="K2272" t="str">
            <v>1027</v>
          </cell>
          <cell r="L2272" t="str">
            <v>KS-Liberal-PanhandleEastern Rd</v>
          </cell>
          <cell r="M2272" t="str">
            <v>KS</v>
          </cell>
          <cell r="N2272" t="str">
            <v>1738</v>
          </cell>
          <cell r="O2272" t="str">
            <v>Operator Technician (UN22)</v>
          </cell>
          <cell r="P2272" t="str">
            <v>22</v>
          </cell>
          <cell r="Q2272" t="str">
            <v>Nonexempt</v>
          </cell>
          <cell r="R2272" t="str">
            <v>1989-11-27</v>
          </cell>
          <cell r="S2272" t="str">
            <v/>
          </cell>
          <cell r="T2272" t="str">
            <v>1989-11-27</v>
          </cell>
        </row>
        <row r="2273">
          <cell r="A2273" t="str">
            <v>Speak,Sharla R</v>
          </cell>
          <cell r="B2273" t="str">
            <v>010894</v>
          </cell>
          <cell r="C2273" t="str">
            <v>Full-Time</v>
          </cell>
          <cell r="D2273" t="str">
            <v>UCU</v>
          </cell>
          <cell r="E2273">
            <v>40</v>
          </cell>
          <cell r="F2273" t="str">
            <v>5702</v>
          </cell>
          <cell r="G2273" t="str">
            <v>Customer Srv Ctr-Raytown</v>
          </cell>
          <cell r="H2273" t="str">
            <v>USU</v>
          </cell>
          <cell r="I2273" t="str">
            <v>CH</v>
          </cell>
          <cell r="J2273" t="str">
            <v>NETCO</v>
          </cell>
          <cell r="K2273" t="str">
            <v>1000</v>
          </cell>
          <cell r="L2273" t="str">
            <v>MO-Raytown</v>
          </cell>
          <cell r="M2273" t="str">
            <v>MO</v>
          </cell>
          <cell r="N2273" t="str">
            <v>1047</v>
          </cell>
          <cell r="O2273" t="str">
            <v>Customer Service Associate CC</v>
          </cell>
          <cell r="P2273" t="str">
            <v>00</v>
          </cell>
          <cell r="Q2273" t="str">
            <v>Nonexempt</v>
          </cell>
          <cell r="R2273" t="str">
            <v>2005-09-19</v>
          </cell>
          <cell r="S2273" t="str">
            <v/>
          </cell>
          <cell r="T2273" t="str">
            <v>2005-09-19</v>
          </cell>
        </row>
        <row r="2274">
          <cell r="A2274" t="str">
            <v>Speaks,Tony D</v>
          </cell>
          <cell r="B2274" t="str">
            <v>010336</v>
          </cell>
          <cell r="C2274" t="str">
            <v>Full-Time</v>
          </cell>
          <cell r="D2274" t="str">
            <v>UCU</v>
          </cell>
          <cell r="E2274">
            <v>40</v>
          </cell>
          <cell r="F2274" t="str">
            <v>1003</v>
          </cell>
          <cell r="G2274" t="str">
            <v>Sibley General</v>
          </cell>
          <cell r="H2274" t="str">
            <v>USU</v>
          </cell>
          <cell r="I2274" t="str">
            <v>PS</v>
          </cell>
          <cell r="J2274" t="str">
            <v>MPMOE</v>
          </cell>
          <cell r="K2274" t="str">
            <v>1095</v>
          </cell>
          <cell r="L2274" t="str">
            <v>MO-Sibley</v>
          </cell>
          <cell r="M2274" t="str">
            <v>MO</v>
          </cell>
          <cell r="N2274" t="str">
            <v>U3312</v>
          </cell>
          <cell r="O2274" t="str">
            <v>UM/RAO Water Treater</v>
          </cell>
          <cell r="P2274" t="str">
            <v>24</v>
          </cell>
          <cell r="Q2274" t="str">
            <v>Nonexempt</v>
          </cell>
          <cell r="R2274" t="str">
            <v>2004-01-30</v>
          </cell>
          <cell r="S2274" t="str">
            <v/>
          </cell>
          <cell r="T2274" t="str">
            <v>2004-01-30</v>
          </cell>
        </row>
        <row r="2275">
          <cell r="A2275" t="str">
            <v>Spencer,Michael E</v>
          </cell>
          <cell r="B2275" t="str">
            <v>002958</v>
          </cell>
          <cell r="C2275" t="str">
            <v>Full-Time</v>
          </cell>
          <cell r="D2275" t="str">
            <v>UCU</v>
          </cell>
          <cell r="E2275">
            <v>40</v>
          </cell>
          <cell r="F2275" t="str">
            <v>5557</v>
          </cell>
          <cell r="G2275" t="str">
            <v>Materials Mgmt-MO MPS</v>
          </cell>
          <cell r="H2275" t="str">
            <v>USU</v>
          </cell>
          <cell r="I2275" t="str">
            <v>MM</v>
          </cell>
          <cell r="J2275" t="str">
            <v>NETCO</v>
          </cell>
          <cell r="K2275" t="str">
            <v>1097</v>
          </cell>
          <cell r="L2275" t="str">
            <v>MO-Warrensburg</v>
          </cell>
          <cell r="M2275" t="str">
            <v>MO</v>
          </cell>
          <cell r="N2275" t="str">
            <v>2664</v>
          </cell>
          <cell r="O2275" t="str">
            <v>Sr Mgr Materials Management</v>
          </cell>
          <cell r="P2275" t="str">
            <v>00</v>
          </cell>
          <cell r="Q2275" t="str">
            <v>Exempt</v>
          </cell>
          <cell r="R2275" t="str">
            <v>1988-11-14</v>
          </cell>
          <cell r="S2275" t="str">
            <v/>
          </cell>
          <cell r="T2275" t="str">
            <v>1988-11-14</v>
          </cell>
        </row>
        <row r="2276">
          <cell r="A2276" t="str">
            <v>Spencer,Stacy D</v>
          </cell>
          <cell r="B2276" t="str">
            <v>010568</v>
          </cell>
          <cell r="C2276" t="str">
            <v>Full-Time</v>
          </cell>
          <cell r="D2276" t="str">
            <v>UCU</v>
          </cell>
          <cell r="E2276">
            <v>40</v>
          </cell>
          <cell r="F2276" t="str">
            <v>5702</v>
          </cell>
          <cell r="G2276" t="str">
            <v>Customer Srv Ctr-Raytown</v>
          </cell>
          <cell r="H2276" t="str">
            <v>USU</v>
          </cell>
          <cell r="I2276" t="str">
            <v>CH</v>
          </cell>
          <cell r="J2276" t="str">
            <v>NETCO</v>
          </cell>
          <cell r="K2276" t="str">
            <v>1000</v>
          </cell>
          <cell r="L2276" t="str">
            <v>MO-Raytown</v>
          </cell>
          <cell r="M2276" t="str">
            <v>MO</v>
          </cell>
          <cell r="N2276" t="str">
            <v>1047</v>
          </cell>
          <cell r="O2276" t="str">
            <v>Customer Service Associate CC</v>
          </cell>
          <cell r="P2276" t="str">
            <v>00</v>
          </cell>
          <cell r="Q2276" t="str">
            <v>Nonexempt</v>
          </cell>
          <cell r="R2276" t="str">
            <v>2004-09-13</v>
          </cell>
          <cell r="S2276" t="str">
            <v/>
          </cell>
          <cell r="T2276" t="str">
            <v>2004-09-13</v>
          </cell>
        </row>
        <row r="2277">
          <cell r="A2277" t="str">
            <v>Spencer,Steven W</v>
          </cell>
          <cell r="B2277" t="str">
            <v>001849</v>
          </cell>
          <cell r="C2277" t="str">
            <v>Full-Time</v>
          </cell>
          <cell r="D2277" t="str">
            <v>UCU</v>
          </cell>
          <cell r="E2277">
            <v>40</v>
          </cell>
          <cell r="F2277" t="str">
            <v>5400</v>
          </cell>
          <cell r="G2277" t="str">
            <v>Monument Network Ops</v>
          </cell>
          <cell r="H2277" t="str">
            <v>USU</v>
          </cell>
          <cell r="I2277" t="str">
            <v>OP</v>
          </cell>
          <cell r="J2277" t="str">
            <v>PNCOG</v>
          </cell>
          <cell r="K2277" t="str">
            <v>1006</v>
          </cell>
          <cell r="L2277" t="str">
            <v>CO-Fountain</v>
          </cell>
          <cell r="M2277" t="str">
            <v>CO</v>
          </cell>
          <cell r="N2277" t="str">
            <v>1529</v>
          </cell>
          <cell r="O2277" t="str">
            <v>Utility Service Technician</v>
          </cell>
          <cell r="P2277" t="str">
            <v>00</v>
          </cell>
          <cell r="Q2277" t="str">
            <v>Nonexempt</v>
          </cell>
          <cell r="R2277" t="str">
            <v>1971-08-01</v>
          </cell>
          <cell r="S2277" t="str">
            <v/>
          </cell>
          <cell r="T2277" t="str">
            <v>1971-08-01</v>
          </cell>
        </row>
        <row r="2278">
          <cell r="A2278" t="str">
            <v>Spinuzzi,Michael A</v>
          </cell>
          <cell r="B2278" t="str">
            <v>000383</v>
          </cell>
          <cell r="C2278" t="str">
            <v>Full-Time</v>
          </cell>
          <cell r="D2278" t="str">
            <v>UCU</v>
          </cell>
          <cell r="E2278">
            <v>40</v>
          </cell>
          <cell r="F2278" t="str">
            <v>5303</v>
          </cell>
          <cell r="G2278" t="str">
            <v>Pueblo Network Ops</v>
          </cell>
          <cell r="H2278" t="str">
            <v>USU</v>
          </cell>
          <cell r="I2278" t="str">
            <v>OP</v>
          </cell>
          <cell r="J2278" t="str">
            <v>WPCOE</v>
          </cell>
          <cell r="K2278" t="str">
            <v>1011</v>
          </cell>
          <cell r="L2278" t="str">
            <v>CO-Pueblo-S Victoria Ave</v>
          </cell>
          <cell r="M2278" t="str">
            <v>CO</v>
          </cell>
          <cell r="N2278" t="str">
            <v>1671</v>
          </cell>
          <cell r="O2278" t="str">
            <v>Line Svc Foreman (UN21)</v>
          </cell>
          <cell r="P2278" t="str">
            <v>21</v>
          </cell>
          <cell r="Q2278" t="str">
            <v>Nonexempt</v>
          </cell>
          <cell r="R2278" t="str">
            <v>1973-09-25</v>
          </cell>
          <cell r="S2278" t="str">
            <v/>
          </cell>
          <cell r="T2278" t="str">
            <v>1973-09-25</v>
          </cell>
        </row>
        <row r="2279">
          <cell r="A2279" t="str">
            <v>Spratley,Bruce A</v>
          </cell>
          <cell r="B2279" t="str">
            <v>010924</v>
          </cell>
          <cell r="C2279" t="str">
            <v>Full-Time</v>
          </cell>
          <cell r="D2279" t="str">
            <v>UCU</v>
          </cell>
          <cell r="E2279">
            <v>40</v>
          </cell>
          <cell r="F2279" t="str">
            <v>5347</v>
          </cell>
          <cell r="G2279" t="str">
            <v>Sedalia Elec Network Ops</v>
          </cell>
          <cell r="H2279" t="str">
            <v>USU</v>
          </cell>
          <cell r="I2279" t="str">
            <v>OP</v>
          </cell>
          <cell r="J2279" t="str">
            <v>MPMOE</v>
          </cell>
          <cell r="K2279" t="str">
            <v>1094</v>
          </cell>
          <cell r="L2279" t="str">
            <v>MO-Sedalia</v>
          </cell>
          <cell r="M2279" t="str">
            <v>MO</v>
          </cell>
          <cell r="N2279" t="str">
            <v>U2101</v>
          </cell>
          <cell r="O2279" t="str">
            <v>Appren Lineman 1st 6mo</v>
          </cell>
          <cell r="P2279" t="str">
            <v>24</v>
          </cell>
          <cell r="Q2279" t="str">
            <v>Nonexempt</v>
          </cell>
          <cell r="R2279" t="str">
            <v>2005-10-31</v>
          </cell>
          <cell r="S2279" t="str">
            <v/>
          </cell>
          <cell r="T2279" t="str">
            <v>2005-10-31</v>
          </cell>
        </row>
        <row r="2280">
          <cell r="A2280" t="str">
            <v>Spratt,Mark A</v>
          </cell>
          <cell r="B2280" t="str">
            <v>007941</v>
          </cell>
          <cell r="C2280" t="str">
            <v>Full-Time</v>
          </cell>
          <cell r="D2280" t="str">
            <v>UCU</v>
          </cell>
          <cell r="E2280">
            <v>40</v>
          </cell>
          <cell r="F2280" t="str">
            <v>1060</v>
          </cell>
          <cell r="G2280" t="str">
            <v>Lake Road Common</v>
          </cell>
          <cell r="H2280" t="str">
            <v>USU</v>
          </cell>
          <cell r="I2280" t="str">
            <v>PS</v>
          </cell>
          <cell r="J2280" t="str">
            <v>SJMOE</v>
          </cell>
          <cell r="K2280" t="str">
            <v>1279</v>
          </cell>
          <cell r="L2280" t="str">
            <v>MO-St Joseph - Lake Road</v>
          </cell>
          <cell r="M2280" t="str">
            <v>MO</v>
          </cell>
          <cell r="N2280" t="str">
            <v>S0051</v>
          </cell>
          <cell r="O2280" t="str">
            <v>Head Operator</v>
          </cell>
          <cell r="P2280" t="str">
            <v>13</v>
          </cell>
          <cell r="Q2280" t="str">
            <v>Nonexempt</v>
          </cell>
          <cell r="R2280" t="str">
            <v>1987-11-16</v>
          </cell>
          <cell r="S2280" t="str">
            <v/>
          </cell>
          <cell r="T2280" t="str">
            <v>1987-11-16</v>
          </cell>
        </row>
        <row r="2281">
          <cell r="A2281" t="str">
            <v>Springer,Pauline R</v>
          </cell>
          <cell r="B2281" t="str">
            <v>010319</v>
          </cell>
          <cell r="C2281" t="str">
            <v>Full-Time</v>
          </cell>
          <cell r="D2281" t="str">
            <v>UCU</v>
          </cell>
          <cell r="E2281">
            <v>40</v>
          </cell>
          <cell r="F2281" t="str">
            <v>5701</v>
          </cell>
          <cell r="G2281" t="str">
            <v>Cust Service Center-Lincoln</v>
          </cell>
          <cell r="H2281" t="str">
            <v>USU</v>
          </cell>
          <cell r="I2281" t="str">
            <v>CH</v>
          </cell>
          <cell r="J2281" t="str">
            <v>NETCO</v>
          </cell>
          <cell r="K2281" t="str">
            <v>1109</v>
          </cell>
          <cell r="L2281" t="str">
            <v>NE-Lincoln</v>
          </cell>
          <cell r="M2281" t="str">
            <v>NE</v>
          </cell>
          <cell r="N2281" t="str">
            <v>1629</v>
          </cell>
          <cell r="O2281" t="str">
            <v>Customer Serv Ctr Assoc (UN25)</v>
          </cell>
          <cell r="P2281" t="str">
            <v>25</v>
          </cell>
          <cell r="Q2281" t="str">
            <v>Nonexempt</v>
          </cell>
          <cell r="R2281" t="str">
            <v>2004-01-05</v>
          </cell>
          <cell r="S2281" t="str">
            <v/>
          </cell>
          <cell r="T2281" t="str">
            <v>2004-01-05</v>
          </cell>
        </row>
        <row r="2282">
          <cell r="A2282" t="str">
            <v>Squire,Jeremy S</v>
          </cell>
          <cell r="B2282" t="str">
            <v>010031</v>
          </cell>
          <cell r="C2282" t="str">
            <v>Full-Time</v>
          </cell>
          <cell r="D2282" t="str">
            <v>UCU</v>
          </cell>
          <cell r="E2282">
            <v>40</v>
          </cell>
          <cell r="F2282" t="str">
            <v>5709</v>
          </cell>
          <cell r="G2282" t="str">
            <v>Remittance Processing</v>
          </cell>
          <cell r="H2282" t="str">
            <v>USU</v>
          </cell>
          <cell r="I2282" t="str">
            <v>CI</v>
          </cell>
          <cell r="J2282" t="str">
            <v>NETCO</v>
          </cell>
          <cell r="K2282" t="str">
            <v>1000</v>
          </cell>
          <cell r="L2282" t="str">
            <v>MO-Raytown</v>
          </cell>
          <cell r="M2282" t="str">
            <v>MO</v>
          </cell>
          <cell r="N2282" t="str">
            <v>1067</v>
          </cell>
          <cell r="O2282" t="str">
            <v>Assoc Cust Svc Acct Svcs I</v>
          </cell>
          <cell r="P2282" t="str">
            <v>00</v>
          </cell>
          <cell r="Q2282" t="str">
            <v>Nonexempt</v>
          </cell>
          <cell r="R2282" t="str">
            <v>2003-02-24</v>
          </cell>
          <cell r="S2282" t="str">
            <v/>
          </cell>
          <cell r="T2282" t="str">
            <v>2003-02-24</v>
          </cell>
        </row>
        <row r="2283">
          <cell r="A2283" t="str">
            <v>Stahl,Gregory A</v>
          </cell>
          <cell r="B2283" t="str">
            <v>000513</v>
          </cell>
          <cell r="C2283" t="str">
            <v>Full-Time</v>
          </cell>
          <cell r="D2283" t="str">
            <v>UCU</v>
          </cell>
          <cell r="E2283">
            <v>40</v>
          </cell>
          <cell r="F2283" t="str">
            <v>5310</v>
          </cell>
          <cell r="G2283" t="str">
            <v>Northern KS Elec Network Ops</v>
          </cell>
          <cell r="H2283" t="str">
            <v>USU</v>
          </cell>
          <cell r="I2283" t="str">
            <v>OP</v>
          </cell>
          <cell r="J2283" t="str">
            <v>WPKSE</v>
          </cell>
          <cell r="K2283" t="str">
            <v>1046</v>
          </cell>
          <cell r="L2283" t="str">
            <v>KS-Plainville</v>
          </cell>
          <cell r="M2283" t="str">
            <v>KS</v>
          </cell>
          <cell r="N2283" t="str">
            <v>1704</v>
          </cell>
          <cell r="O2283" t="str">
            <v>Journeyman Lineman (UN22)</v>
          </cell>
          <cell r="P2283" t="str">
            <v>22</v>
          </cell>
          <cell r="Q2283" t="str">
            <v>Nonexempt</v>
          </cell>
          <cell r="R2283" t="str">
            <v>1978-02-20</v>
          </cell>
          <cell r="S2283" t="str">
            <v/>
          </cell>
          <cell r="T2283" t="str">
            <v>1978-02-20</v>
          </cell>
        </row>
        <row r="2284">
          <cell r="A2284" t="str">
            <v>Staiert,Gary L</v>
          </cell>
          <cell r="B2284" t="str">
            <v>001795</v>
          </cell>
          <cell r="C2284" t="str">
            <v>Full-Time</v>
          </cell>
          <cell r="D2284" t="str">
            <v>UCU</v>
          </cell>
          <cell r="E2284">
            <v>40</v>
          </cell>
          <cell r="F2284" t="str">
            <v>5715</v>
          </cell>
          <cell r="G2284" t="str">
            <v>Field Resources Center-Lincoln</v>
          </cell>
          <cell r="H2284" t="str">
            <v>USU</v>
          </cell>
          <cell r="I2284" t="str">
            <v>FR</v>
          </cell>
          <cell r="J2284" t="str">
            <v>NETCO</v>
          </cell>
          <cell r="K2284" t="str">
            <v>1109</v>
          </cell>
          <cell r="L2284" t="str">
            <v>NE-Lincoln</v>
          </cell>
          <cell r="M2284" t="str">
            <v>NE</v>
          </cell>
          <cell r="N2284" t="str">
            <v>2954</v>
          </cell>
          <cell r="O2284" t="str">
            <v>Lead Field Resource Planner</v>
          </cell>
          <cell r="P2284" t="str">
            <v>00</v>
          </cell>
          <cell r="Q2284" t="str">
            <v>Exempt</v>
          </cell>
          <cell r="R2284" t="str">
            <v>1989-02-06</v>
          </cell>
          <cell r="S2284" t="str">
            <v/>
          </cell>
          <cell r="T2284" t="str">
            <v>1989-02-06</v>
          </cell>
        </row>
        <row r="2285">
          <cell r="A2285" t="str">
            <v>Stambaugh,Jerry L</v>
          </cell>
          <cell r="B2285" t="str">
            <v>000308</v>
          </cell>
          <cell r="C2285" t="str">
            <v>Full-Time</v>
          </cell>
          <cell r="D2285" t="str">
            <v>UCU</v>
          </cell>
          <cell r="E2285">
            <v>40</v>
          </cell>
          <cell r="F2285" t="str">
            <v>1009</v>
          </cell>
          <cell r="G2285" t="str">
            <v>Arthur Mullergren-Great Bend</v>
          </cell>
          <cell r="H2285" t="str">
            <v>USU</v>
          </cell>
          <cell r="I2285" t="str">
            <v>PS</v>
          </cell>
          <cell r="J2285" t="str">
            <v>WPKSE</v>
          </cell>
          <cell r="K2285" t="str">
            <v>1034</v>
          </cell>
          <cell r="L2285" t="str">
            <v>KS-Great Bend-Highway K96</v>
          </cell>
          <cell r="M2285" t="str">
            <v>KS</v>
          </cell>
          <cell r="N2285" t="str">
            <v>1738</v>
          </cell>
          <cell r="O2285" t="str">
            <v>Operator Technician (UN22)</v>
          </cell>
          <cell r="P2285" t="str">
            <v>22</v>
          </cell>
          <cell r="Q2285" t="str">
            <v>Nonexempt</v>
          </cell>
          <cell r="R2285" t="str">
            <v>1998-10-01</v>
          </cell>
          <cell r="S2285" t="str">
            <v/>
          </cell>
          <cell r="T2285" t="str">
            <v>1998-10-01</v>
          </cell>
        </row>
        <row r="2286">
          <cell r="A2286" t="str">
            <v>Stamm,Jeffrey J</v>
          </cell>
          <cell r="B2286" t="str">
            <v>009478</v>
          </cell>
          <cell r="C2286" t="str">
            <v>Full-Time</v>
          </cell>
          <cell r="D2286" t="str">
            <v>UCU</v>
          </cell>
          <cell r="E2286">
            <v>40</v>
          </cell>
          <cell r="F2286" t="str">
            <v>4194</v>
          </cell>
          <cell r="G2286" t="str">
            <v>Tax Department</v>
          </cell>
          <cell r="H2286" t="str">
            <v>ESF</v>
          </cell>
          <cell r="I2286" t="str">
            <v>AT</v>
          </cell>
          <cell r="J2286" t="str">
            <v>AQLCP</v>
          </cell>
          <cell r="K2286" t="str">
            <v>1082</v>
          </cell>
          <cell r="L2286" t="str">
            <v>MO-Kansas City-W Ninth</v>
          </cell>
          <cell r="M2286" t="str">
            <v>MO</v>
          </cell>
          <cell r="N2286" t="str">
            <v>1009</v>
          </cell>
          <cell r="O2286" t="str">
            <v>VP Taxes</v>
          </cell>
          <cell r="P2286" t="str">
            <v>00</v>
          </cell>
          <cell r="Q2286" t="str">
            <v>Exempt</v>
          </cell>
          <cell r="R2286" t="str">
            <v>2002-02-11</v>
          </cell>
          <cell r="S2286" t="str">
            <v/>
          </cell>
          <cell r="T2286" t="str">
            <v>2002-02-11</v>
          </cell>
        </row>
        <row r="2287">
          <cell r="A2287" t="str">
            <v>Stamm,Keith G</v>
          </cell>
          <cell r="B2287" t="str">
            <v>003086</v>
          </cell>
          <cell r="C2287" t="str">
            <v>Full-Time</v>
          </cell>
          <cell r="D2287" t="str">
            <v>UCU</v>
          </cell>
          <cell r="E2287">
            <v>40</v>
          </cell>
          <cell r="F2287" t="str">
            <v>4030</v>
          </cell>
          <cell r="G2287" t="str">
            <v>Chief Operating Officer</v>
          </cell>
          <cell r="H2287" t="str">
            <v>ESF</v>
          </cell>
          <cell r="I2287" t="str">
            <v>SM</v>
          </cell>
          <cell r="J2287" t="str">
            <v>AQLCP</v>
          </cell>
          <cell r="K2287" t="str">
            <v>1082</v>
          </cell>
          <cell r="L2287" t="str">
            <v>MO-Kansas City-W Ninth</v>
          </cell>
          <cell r="M2287" t="str">
            <v>MO</v>
          </cell>
          <cell r="N2287" t="str">
            <v>2961</v>
          </cell>
          <cell r="O2287" t="str">
            <v>SVP &amp; Chief Operating Officer</v>
          </cell>
          <cell r="P2287" t="str">
            <v>00</v>
          </cell>
          <cell r="Q2287" t="str">
            <v>Exempt</v>
          </cell>
          <cell r="R2287" t="str">
            <v>1983-01-31</v>
          </cell>
          <cell r="S2287" t="str">
            <v/>
          </cell>
          <cell r="T2287" t="str">
            <v>1983-01-31</v>
          </cell>
        </row>
        <row r="2288">
          <cell r="A2288" t="str">
            <v>Stankiewicz,Tom E</v>
          </cell>
          <cell r="B2288" t="str">
            <v>003146</v>
          </cell>
          <cell r="C2288" t="str">
            <v>Full-Time</v>
          </cell>
          <cell r="D2288" t="str">
            <v>UCU</v>
          </cell>
          <cell r="E2288">
            <v>40</v>
          </cell>
          <cell r="F2288" t="str">
            <v>4015</v>
          </cell>
          <cell r="G2288" t="str">
            <v>Corporate Services-Omaha</v>
          </cell>
          <cell r="H2288" t="str">
            <v>ESF</v>
          </cell>
          <cell r="I2288" t="str">
            <v>FM</v>
          </cell>
          <cell r="J2288" t="str">
            <v>AQLCP</v>
          </cell>
          <cell r="K2288" t="str">
            <v>1143</v>
          </cell>
          <cell r="L2288" t="str">
            <v>NE-Omaha-Capitol Ave</v>
          </cell>
          <cell r="M2288" t="str">
            <v>NE</v>
          </cell>
          <cell r="N2288" t="str">
            <v>1339</v>
          </cell>
          <cell r="O2288" t="str">
            <v>Building Operator II</v>
          </cell>
          <cell r="P2288" t="str">
            <v>00</v>
          </cell>
          <cell r="Q2288" t="str">
            <v>Nonexempt</v>
          </cell>
          <cell r="R2288" t="str">
            <v>1998-03-02</v>
          </cell>
          <cell r="S2288" t="str">
            <v/>
          </cell>
          <cell r="T2288" t="str">
            <v>1998-03-02</v>
          </cell>
        </row>
        <row r="2289">
          <cell r="A2289" t="str">
            <v>Stanko,Eugene L</v>
          </cell>
          <cell r="B2289" t="str">
            <v>000435</v>
          </cell>
          <cell r="C2289" t="str">
            <v>Full-Time</v>
          </cell>
          <cell r="D2289" t="str">
            <v>UCU</v>
          </cell>
          <cell r="E2289">
            <v>40</v>
          </cell>
          <cell r="F2289" t="str">
            <v>1034</v>
          </cell>
          <cell r="G2289" t="str">
            <v>WPE CO Generation Maint</v>
          </cell>
          <cell r="H2289" t="str">
            <v>USU</v>
          </cell>
          <cell r="I2289" t="str">
            <v>PS</v>
          </cell>
          <cell r="J2289" t="str">
            <v>WPCOE</v>
          </cell>
          <cell r="K2289" t="str">
            <v>1011</v>
          </cell>
          <cell r="L2289" t="str">
            <v>CO-Pueblo-S Victoria Ave</v>
          </cell>
          <cell r="M2289" t="str">
            <v>CO</v>
          </cell>
          <cell r="N2289" t="str">
            <v>1692</v>
          </cell>
          <cell r="O2289" t="str">
            <v>Master Prod Mechanic II (UN21)</v>
          </cell>
          <cell r="P2289" t="str">
            <v>21</v>
          </cell>
          <cell r="Q2289" t="str">
            <v>Nonexempt</v>
          </cell>
          <cell r="R2289" t="str">
            <v>1989-04-06</v>
          </cell>
          <cell r="S2289" t="str">
            <v/>
          </cell>
          <cell r="T2289" t="str">
            <v>1989-04-06</v>
          </cell>
        </row>
        <row r="2290">
          <cell r="A2290" t="str">
            <v>Stanton,Bradley D</v>
          </cell>
          <cell r="B2290" t="str">
            <v>007943</v>
          </cell>
          <cell r="C2290" t="str">
            <v>Full-Time</v>
          </cell>
          <cell r="D2290" t="str">
            <v>UCU</v>
          </cell>
          <cell r="E2290">
            <v>40</v>
          </cell>
          <cell r="F2290" t="str">
            <v>1060</v>
          </cell>
          <cell r="G2290" t="str">
            <v>Lake Road Common</v>
          </cell>
          <cell r="H2290" t="str">
            <v>USU</v>
          </cell>
          <cell r="I2290" t="str">
            <v>PS</v>
          </cell>
          <cell r="J2290" t="str">
            <v>SJMOE</v>
          </cell>
          <cell r="K2290" t="str">
            <v>1279</v>
          </cell>
          <cell r="L2290" t="str">
            <v>MO-St Joseph - Lake Road</v>
          </cell>
          <cell r="M2290" t="str">
            <v>MO</v>
          </cell>
          <cell r="N2290" t="str">
            <v>S0115</v>
          </cell>
          <cell r="O2290" t="str">
            <v>Journeyman Maintenance</v>
          </cell>
          <cell r="P2290" t="str">
            <v>13</v>
          </cell>
          <cell r="Q2290" t="str">
            <v>Nonexempt</v>
          </cell>
          <cell r="R2290" t="str">
            <v>1993-08-30</v>
          </cell>
          <cell r="S2290" t="str">
            <v/>
          </cell>
          <cell r="T2290" t="str">
            <v>1993-08-30</v>
          </cell>
        </row>
        <row r="2291">
          <cell r="A2291" t="str">
            <v>Stanton,Daniel L</v>
          </cell>
          <cell r="B2291" t="str">
            <v>001516</v>
          </cell>
          <cell r="C2291" t="str">
            <v>Full-Time</v>
          </cell>
          <cell r="D2291" t="str">
            <v>UCU</v>
          </cell>
          <cell r="E2291">
            <v>40</v>
          </cell>
          <cell r="F2291" t="str">
            <v>5772</v>
          </cell>
          <cell r="G2291" t="str">
            <v>NE South Region</v>
          </cell>
          <cell r="H2291" t="str">
            <v>USU</v>
          </cell>
          <cell r="I2291" t="str">
            <v>CS</v>
          </cell>
          <cell r="J2291" t="str">
            <v>PNNEG</v>
          </cell>
          <cell r="K2291" t="str">
            <v>1107</v>
          </cell>
          <cell r="L2291" t="str">
            <v>NE-Fairbury</v>
          </cell>
          <cell r="M2291" t="str">
            <v>NE</v>
          </cell>
          <cell r="N2291" t="str">
            <v>1525</v>
          </cell>
          <cell r="O2291" t="str">
            <v>Operations Technician</v>
          </cell>
          <cell r="P2291" t="str">
            <v>00</v>
          </cell>
          <cell r="Q2291" t="str">
            <v>Nonexempt</v>
          </cell>
          <cell r="R2291" t="str">
            <v>1967-10-01</v>
          </cell>
          <cell r="S2291" t="str">
            <v/>
          </cell>
          <cell r="T2291" t="str">
            <v>1967-10-01</v>
          </cell>
        </row>
        <row r="2292">
          <cell r="A2292" t="str">
            <v>Stanwix,Gary A</v>
          </cell>
          <cell r="B2292" t="str">
            <v>003701</v>
          </cell>
          <cell r="C2292" t="str">
            <v>Full-Time</v>
          </cell>
          <cell r="D2292" t="str">
            <v>UCU</v>
          </cell>
          <cell r="E2292">
            <v>40</v>
          </cell>
          <cell r="F2292" t="str">
            <v>5383</v>
          </cell>
          <cell r="G2292" t="str">
            <v>Lawrence Gas Field Svcs</v>
          </cell>
          <cell r="H2292" t="str">
            <v>USU</v>
          </cell>
          <cell r="I2292" t="str">
            <v>OP</v>
          </cell>
          <cell r="J2292" t="str">
            <v>PNKSG</v>
          </cell>
          <cell r="K2292" t="str">
            <v>1039</v>
          </cell>
          <cell r="L2292" t="str">
            <v>KS-Lawrence-E 8th St</v>
          </cell>
          <cell r="M2292" t="str">
            <v>KS</v>
          </cell>
          <cell r="N2292" t="str">
            <v>1733</v>
          </cell>
          <cell r="O2292" t="str">
            <v>Stores Clerk (UN11)</v>
          </cell>
          <cell r="P2292" t="str">
            <v>11</v>
          </cell>
          <cell r="Q2292" t="str">
            <v>Nonexempt</v>
          </cell>
          <cell r="R2292" t="str">
            <v>1978-07-24</v>
          </cell>
          <cell r="S2292" t="str">
            <v/>
          </cell>
          <cell r="T2292" t="str">
            <v>1978-07-24</v>
          </cell>
        </row>
        <row r="2293">
          <cell r="A2293" t="str">
            <v>Stark,John E</v>
          </cell>
          <cell r="B2293" t="str">
            <v>001728</v>
          </cell>
          <cell r="C2293" t="str">
            <v>Full-Time</v>
          </cell>
          <cell r="D2293" t="str">
            <v>UCU</v>
          </cell>
          <cell r="E2293">
            <v>40</v>
          </cell>
          <cell r="F2293" t="str">
            <v>5384</v>
          </cell>
          <cell r="G2293" t="str">
            <v>Wichita Gas Field Svcs</v>
          </cell>
          <cell r="H2293" t="str">
            <v>USU</v>
          </cell>
          <cell r="I2293" t="str">
            <v>OP</v>
          </cell>
          <cell r="J2293" t="str">
            <v>PNKSG</v>
          </cell>
          <cell r="K2293" t="str">
            <v>1048</v>
          </cell>
          <cell r="L2293" t="str">
            <v>KS-Wichita-S Hoover</v>
          </cell>
          <cell r="M2293" t="str">
            <v>KS</v>
          </cell>
          <cell r="N2293" t="str">
            <v>2328</v>
          </cell>
          <cell r="O2293" t="str">
            <v>Construction Coordinator</v>
          </cell>
          <cell r="P2293" t="str">
            <v>00</v>
          </cell>
          <cell r="Q2293" t="str">
            <v>Exempt</v>
          </cell>
          <cell r="R2293" t="str">
            <v>1980-11-10</v>
          </cell>
          <cell r="S2293" t="str">
            <v/>
          </cell>
          <cell r="T2293" t="str">
            <v>1980-11-10</v>
          </cell>
        </row>
        <row r="2294">
          <cell r="A2294" t="str">
            <v>Starkebaum,Lisa A</v>
          </cell>
          <cell r="B2294" t="str">
            <v>003075</v>
          </cell>
          <cell r="C2294" t="str">
            <v>Full-Time</v>
          </cell>
          <cell r="D2294" t="str">
            <v>UCU</v>
          </cell>
          <cell r="E2294">
            <v>40</v>
          </cell>
          <cell r="F2294" t="str">
            <v>6382</v>
          </cell>
          <cell r="G2294" t="str">
            <v>Regulatory Acctg Svcs-Electric</v>
          </cell>
          <cell r="H2294" t="str">
            <v>USU</v>
          </cell>
          <cell r="I2294" t="str">
            <v>RE</v>
          </cell>
          <cell r="J2294" t="str">
            <v>NETCO</v>
          </cell>
          <cell r="K2294" t="str">
            <v>1082</v>
          </cell>
          <cell r="L2294" t="str">
            <v>MO-Kansas City-W Ninth</v>
          </cell>
          <cell r="M2294" t="str">
            <v>MO</v>
          </cell>
          <cell r="N2294" t="str">
            <v>1843</v>
          </cell>
          <cell r="O2294" t="str">
            <v>Regulatory Mgr</v>
          </cell>
          <cell r="P2294" t="str">
            <v>00</v>
          </cell>
          <cell r="Q2294" t="str">
            <v>Exempt</v>
          </cell>
          <cell r="R2294" t="str">
            <v>1997-07-21</v>
          </cell>
          <cell r="S2294" t="str">
            <v/>
          </cell>
          <cell r="T2294" t="str">
            <v>1997-07-21</v>
          </cell>
        </row>
        <row r="2295">
          <cell r="A2295" t="str">
            <v>Starnes,William A</v>
          </cell>
          <cell r="B2295" t="str">
            <v>001534</v>
          </cell>
          <cell r="C2295" t="str">
            <v>Full-Time</v>
          </cell>
          <cell r="D2295" t="str">
            <v>UCU</v>
          </cell>
          <cell r="E2295">
            <v>40</v>
          </cell>
          <cell r="F2295" t="str">
            <v>5731</v>
          </cell>
          <cell r="G2295" t="str">
            <v>Iowa Council Bluffs Cust Serv</v>
          </cell>
          <cell r="H2295" t="str">
            <v>USU</v>
          </cell>
          <cell r="I2295" t="str">
            <v>CS</v>
          </cell>
          <cell r="J2295" t="str">
            <v>PNIAG</v>
          </cell>
          <cell r="K2295" t="str">
            <v>1015</v>
          </cell>
          <cell r="L2295" t="str">
            <v>IA-Council Bluffs-W Broadway</v>
          </cell>
          <cell r="M2295" t="str">
            <v>IA</v>
          </cell>
          <cell r="N2295" t="str">
            <v>3171</v>
          </cell>
          <cell r="O2295" t="str">
            <v>Service Technician (UN28)</v>
          </cell>
          <cell r="P2295" t="str">
            <v>28</v>
          </cell>
          <cell r="Q2295" t="str">
            <v>Nonexempt</v>
          </cell>
          <cell r="R2295" t="str">
            <v>1968-12-01</v>
          </cell>
          <cell r="S2295" t="str">
            <v/>
          </cell>
          <cell r="T2295" t="str">
            <v>1968-12-01</v>
          </cell>
        </row>
        <row r="2296">
          <cell r="A2296" t="str">
            <v>Starr,Teri A</v>
          </cell>
          <cell r="B2296" t="str">
            <v>006148</v>
          </cell>
          <cell r="C2296" t="str">
            <v>Full-Time</v>
          </cell>
          <cell r="D2296" t="str">
            <v>UCU</v>
          </cell>
          <cell r="E2296">
            <v>40</v>
          </cell>
          <cell r="F2296" t="str">
            <v>5772</v>
          </cell>
          <cell r="G2296" t="str">
            <v>NE South Region</v>
          </cell>
          <cell r="H2296" t="str">
            <v>USU</v>
          </cell>
          <cell r="I2296" t="str">
            <v>CS</v>
          </cell>
          <cell r="J2296" t="str">
            <v>PNNEG</v>
          </cell>
          <cell r="K2296" t="str">
            <v>1107</v>
          </cell>
          <cell r="L2296" t="str">
            <v>NE-Fairbury</v>
          </cell>
          <cell r="M2296" t="str">
            <v>NE</v>
          </cell>
          <cell r="N2296" t="str">
            <v>1531</v>
          </cell>
          <cell r="O2296" t="str">
            <v>Meter Reader</v>
          </cell>
          <cell r="P2296" t="str">
            <v>00</v>
          </cell>
          <cell r="Q2296" t="str">
            <v>Nonexempt</v>
          </cell>
          <cell r="R2296" t="str">
            <v>2000-07-31</v>
          </cell>
          <cell r="S2296" t="str">
            <v/>
          </cell>
          <cell r="T2296" t="str">
            <v>2000-07-31</v>
          </cell>
        </row>
        <row r="2297">
          <cell r="A2297" t="str">
            <v>Stawarz,Mary K</v>
          </cell>
          <cell r="B2297" t="str">
            <v>009873</v>
          </cell>
          <cell r="C2297" t="str">
            <v>Full-Time</v>
          </cell>
          <cell r="D2297" t="str">
            <v>UCU</v>
          </cell>
          <cell r="E2297">
            <v>40</v>
          </cell>
          <cell r="F2297" t="str">
            <v>5726</v>
          </cell>
          <cell r="G2297" t="str">
            <v>Customer Account Correspondenc</v>
          </cell>
          <cell r="H2297" t="str">
            <v>USU</v>
          </cell>
          <cell r="I2297" t="str">
            <v>CI</v>
          </cell>
          <cell r="J2297" t="str">
            <v>NETCO</v>
          </cell>
          <cell r="K2297" t="str">
            <v>1000</v>
          </cell>
          <cell r="L2297" t="str">
            <v>MO-Raytown</v>
          </cell>
          <cell r="M2297" t="str">
            <v>MO</v>
          </cell>
          <cell r="N2297" t="str">
            <v>1067</v>
          </cell>
          <cell r="O2297" t="str">
            <v>Assoc Cust Svc Acct Svcs I</v>
          </cell>
          <cell r="P2297" t="str">
            <v>00</v>
          </cell>
          <cell r="Q2297" t="str">
            <v>Nonexempt</v>
          </cell>
          <cell r="R2297" t="str">
            <v>2002-09-06</v>
          </cell>
          <cell r="S2297" t="str">
            <v/>
          </cell>
          <cell r="T2297" t="str">
            <v>2002-09-06</v>
          </cell>
        </row>
        <row r="2298">
          <cell r="A2298" t="str">
            <v>Steeby,Caryl G</v>
          </cell>
          <cell r="B2298" t="str">
            <v>007944</v>
          </cell>
          <cell r="C2298" t="str">
            <v>Full-Time</v>
          </cell>
          <cell r="D2298" t="str">
            <v>UCU</v>
          </cell>
          <cell r="E2298">
            <v>40</v>
          </cell>
          <cell r="F2298" t="str">
            <v>5366</v>
          </cell>
          <cell r="G2298" t="str">
            <v>SJ Elec Measurement</v>
          </cell>
          <cell r="H2298" t="str">
            <v>USU</v>
          </cell>
          <cell r="I2298" t="str">
            <v>OP</v>
          </cell>
          <cell r="J2298" t="str">
            <v>SJMOE</v>
          </cell>
          <cell r="K2298" t="str">
            <v>1278</v>
          </cell>
          <cell r="L2298" t="str">
            <v>MO-St Joseph - Atchison</v>
          </cell>
          <cell r="M2298" t="str">
            <v>MO</v>
          </cell>
          <cell r="N2298" t="str">
            <v>S4017</v>
          </cell>
          <cell r="O2298" t="str">
            <v>Appren Meterman Electric Grd 3</v>
          </cell>
          <cell r="P2298" t="str">
            <v>13</v>
          </cell>
          <cell r="Q2298" t="str">
            <v>Nonexempt</v>
          </cell>
          <cell r="R2298" t="str">
            <v>1994-02-07</v>
          </cell>
          <cell r="S2298" t="str">
            <v/>
          </cell>
          <cell r="T2298" t="str">
            <v>1994-02-07</v>
          </cell>
        </row>
        <row r="2299">
          <cell r="A2299" t="str">
            <v>Steeby,Jason L</v>
          </cell>
          <cell r="B2299" t="str">
            <v>009398</v>
          </cell>
          <cell r="C2299" t="str">
            <v>Full-Time</v>
          </cell>
          <cell r="D2299" t="str">
            <v>UCU</v>
          </cell>
          <cell r="E2299">
            <v>40</v>
          </cell>
          <cell r="F2299" t="str">
            <v>1060</v>
          </cell>
          <cell r="G2299" t="str">
            <v>Lake Road Common</v>
          </cell>
          <cell r="H2299" t="str">
            <v>USU</v>
          </cell>
          <cell r="I2299" t="str">
            <v>PS</v>
          </cell>
          <cell r="J2299" t="str">
            <v>SJMOE</v>
          </cell>
          <cell r="K2299" t="str">
            <v>1279</v>
          </cell>
          <cell r="L2299" t="str">
            <v>MO-St Joseph - Lake Road</v>
          </cell>
          <cell r="M2299" t="str">
            <v>MO</v>
          </cell>
          <cell r="N2299" t="str">
            <v>S0055</v>
          </cell>
          <cell r="O2299" t="str">
            <v>Operator</v>
          </cell>
          <cell r="P2299" t="str">
            <v>13</v>
          </cell>
          <cell r="Q2299" t="str">
            <v>Nonexempt</v>
          </cell>
          <cell r="R2299" t="str">
            <v>2001-12-28</v>
          </cell>
          <cell r="S2299" t="str">
            <v/>
          </cell>
          <cell r="T2299" t="str">
            <v>2001-12-28</v>
          </cell>
        </row>
        <row r="2300">
          <cell r="A2300" t="str">
            <v>Steele,Aaron A</v>
          </cell>
          <cell r="B2300" t="str">
            <v>008402</v>
          </cell>
          <cell r="C2300" t="str">
            <v>Full-Time</v>
          </cell>
          <cell r="D2300" t="str">
            <v>UCU</v>
          </cell>
          <cell r="E2300">
            <v>40</v>
          </cell>
          <cell r="F2300" t="str">
            <v>1003</v>
          </cell>
          <cell r="G2300" t="str">
            <v>Sibley General</v>
          </cell>
          <cell r="H2300" t="str">
            <v>USU</v>
          </cell>
          <cell r="I2300" t="str">
            <v>PS</v>
          </cell>
          <cell r="J2300" t="str">
            <v>MPMOE</v>
          </cell>
          <cell r="K2300" t="str">
            <v>1095</v>
          </cell>
          <cell r="L2300" t="str">
            <v>MO-Sibley</v>
          </cell>
          <cell r="M2300" t="str">
            <v>MO</v>
          </cell>
          <cell r="N2300" t="str">
            <v>U309</v>
          </cell>
          <cell r="O2300" t="str">
            <v>Asst Operator Sibley</v>
          </cell>
          <cell r="P2300" t="str">
            <v>24</v>
          </cell>
          <cell r="Q2300" t="str">
            <v>Nonexempt</v>
          </cell>
          <cell r="R2300" t="str">
            <v>2001-05-14</v>
          </cell>
          <cell r="S2300" t="str">
            <v/>
          </cell>
          <cell r="T2300" t="str">
            <v>2001-05-14</v>
          </cell>
        </row>
        <row r="2301">
          <cell r="A2301" t="str">
            <v>Steele,Alan E</v>
          </cell>
          <cell r="B2301" t="str">
            <v>002903</v>
          </cell>
          <cell r="C2301" t="str">
            <v>Full-Time</v>
          </cell>
          <cell r="D2301" t="str">
            <v>UCU</v>
          </cell>
          <cell r="E2301">
            <v>40</v>
          </cell>
          <cell r="F2301" t="str">
            <v>6183</v>
          </cell>
          <cell r="G2301" t="str">
            <v>Headquarters - KS/CO Gas</v>
          </cell>
          <cell r="H2301" t="str">
            <v>USU</v>
          </cell>
          <cell r="I2301" t="str">
            <v>DG</v>
          </cell>
          <cell r="J2301" t="str">
            <v>NETCO</v>
          </cell>
          <cell r="K2301" t="str">
            <v>1000</v>
          </cell>
          <cell r="L2301" t="str">
            <v>MO-Raytown</v>
          </cell>
          <cell r="M2301" t="str">
            <v>MO</v>
          </cell>
          <cell r="N2301" t="str">
            <v>1924</v>
          </cell>
          <cell r="O2301" t="str">
            <v>Sr Engineer</v>
          </cell>
          <cell r="P2301" t="str">
            <v>00</v>
          </cell>
          <cell r="Q2301" t="str">
            <v>Exempt</v>
          </cell>
          <cell r="R2301" t="str">
            <v>1990-10-22</v>
          </cell>
          <cell r="S2301" t="str">
            <v/>
          </cell>
          <cell r="T2301" t="str">
            <v>1990-10-22</v>
          </cell>
        </row>
        <row r="2302">
          <cell r="A2302" t="str">
            <v>Steele,Rick D</v>
          </cell>
          <cell r="B2302" t="str">
            <v>007945</v>
          </cell>
          <cell r="C2302" t="str">
            <v>Full-Time</v>
          </cell>
          <cell r="D2302" t="str">
            <v>UCU</v>
          </cell>
          <cell r="E2302">
            <v>40</v>
          </cell>
          <cell r="F2302" t="str">
            <v>5570</v>
          </cell>
          <cell r="G2302" t="str">
            <v>Materials Mgmt-MO SJLP</v>
          </cell>
          <cell r="H2302" t="str">
            <v>USU</v>
          </cell>
          <cell r="I2302" t="str">
            <v>MM</v>
          </cell>
          <cell r="J2302" t="str">
            <v>NETCO</v>
          </cell>
          <cell r="K2302" t="str">
            <v>1278</v>
          </cell>
          <cell r="L2302" t="str">
            <v>MO-St Joseph - Atchison</v>
          </cell>
          <cell r="M2302" t="str">
            <v>MO</v>
          </cell>
          <cell r="N2302" t="str">
            <v>2213</v>
          </cell>
          <cell r="O2302" t="str">
            <v>Mgr Materials</v>
          </cell>
          <cell r="P2302" t="str">
            <v>00</v>
          </cell>
          <cell r="Q2302" t="str">
            <v>Exempt</v>
          </cell>
          <cell r="R2302" t="str">
            <v>1983-01-17</v>
          </cell>
          <cell r="S2302" t="str">
            <v/>
          </cell>
          <cell r="T2302" t="str">
            <v>1983-01-17</v>
          </cell>
        </row>
        <row r="2303">
          <cell r="A2303" t="str">
            <v>Steeley,Audrey C</v>
          </cell>
          <cell r="B2303" t="str">
            <v>001027</v>
          </cell>
          <cell r="C2303" t="str">
            <v>Full-Time</v>
          </cell>
          <cell r="D2303" t="str">
            <v>UCU</v>
          </cell>
          <cell r="E2303">
            <v>40</v>
          </cell>
          <cell r="F2303" t="str">
            <v>5896</v>
          </cell>
          <cell r="G2303" t="str">
            <v>Belton CS</v>
          </cell>
          <cell r="H2303" t="str">
            <v>USU</v>
          </cell>
          <cell r="I2303" t="str">
            <v>CS</v>
          </cell>
          <cell r="J2303" t="str">
            <v>MPMOE</v>
          </cell>
          <cell r="K2303" t="str">
            <v>1074</v>
          </cell>
          <cell r="L2303" t="str">
            <v>MO-Belton</v>
          </cell>
          <cell r="M2303" t="str">
            <v>MO</v>
          </cell>
          <cell r="N2303" t="str">
            <v>U2475</v>
          </cell>
          <cell r="O2303" t="str">
            <v>SMR Grdm after 2yrs P 6/21/97</v>
          </cell>
          <cell r="P2303" t="str">
            <v>24</v>
          </cell>
          <cell r="Q2303" t="str">
            <v>Nonexempt</v>
          </cell>
          <cell r="R2303" t="str">
            <v>1985-07-08</v>
          </cell>
          <cell r="S2303" t="str">
            <v/>
          </cell>
          <cell r="T2303" t="str">
            <v>1985-07-08</v>
          </cell>
        </row>
        <row r="2304">
          <cell r="A2304" t="str">
            <v>Steen,Susan L</v>
          </cell>
          <cell r="B2304" t="str">
            <v>006143</v>
          </cell>
          <cell r="C2304" t="str">
            <v>Full-Time</v>
          </cell>
          <cell r="D2304" t="str">
            <v>UCU</v>
          </cell>
          <cell r="E2304">
            <v>40</v>
          </cell>
          <cell r="F2304" t="str">
            <v>1043</v>
          </cell>
          <cell r="G2304" t="str">
            <v>VP_Energy_RES</v>
          </cell>
          <cell r="H2304" t="str">
            <v>USU</v>
          </cell>
          <cell r="I2304" t="str">
            <v>ER</v>
          </cell>
          <cell r="J2304" t="str">
            <v>NETCO</v>
          </cell>
          <cell r="K2304" t="str">
            <v>1000</v>
          </cell>
          <cell r="L2304" t="str">
            <v>MO-Raytown</v>
          </cell>
          <cell r="M2304" t="str">
            <v>MO</v>
          </cell>
          <cell r="N2304" t="str">
            <v>1003</v>
          </cell>
          <cell r="O2304" t="str">
            <v>Sr Admin Assist</v>
          </cell>
          <cell r="P2304" t="str">
            <v>00</v>
          </cell>
          <cell r="Q2304" t="str">
            <v>Nonexempt</v>
          </cell>
          <cell r="R2304" t="str">
            <v>2000-07-31</v>
          </cell>
          <cell r="S2304" t="str">
            <v>2005-01-31</v>
          </cell>
          <cell r="T2304" t="str">
            <v>2001-01-24</v>
          </cell>
        </row>
        <row r="2305">
          <cell r="A2305" t="str">
            <v>Steenhard,Brian J</v>
          </cell>
          <cell r="B2305" t="str">
            <v>009654</v>
          </cell>
          <cell r="C2305" t="str">
            <v>Full-Time</v>
          </cell>
          <cell r="D2305" t="str">
            <v>UCU</v>
          </cell>
          <cell r="E2305">
            <v>40</v>
          </cell>
          <cell r="F2305" t="str">
            <v>4183</v>
          </cell>
          <cell r="G2305" t="str">
            <v>Corp Reporting/Plan &amp; Analysis</v>
          </cell>
          <cell r="H2305" t="str">
            <v>ESF</v>
          </cell>
          <cell r="I2305" t="str">
            <v>AT</v>
          </cell>
          <cell r="J2305" t="str">
            <v>AQLCP</v>
          </cell>
          <cell r="K2305" t="str">
            <v>1082</v>
          </cell>
          <cell r="L2305" t="str">
            <v>MO-Kansas City-W Ninth</v>
          </cell>
          <cell r="M2305" t="str">
            <v>MO</v>
          </cell>
          <cell r="N2305" t="str">
            <v>1030</v>
          </cell>
          <cell r="O2305" t="str">
            <v>Mgr Financial Management</v>
          </cell>
          <cell r="P2305" t="str">
            <v>00</v>
          </cell>
          <cell r="Q2305" t="str">
            <v>Exempt</v>
          </cell>
          <cell r="R2305" t="str">
            <v>2002-04-29</v>
          </cell>
          <cell r="S2305" t="str">
            <v/>
          </cell>
          <cell r="T2305" t="str">
            <v>2002-04-29</v>
          </cell>
        </row>
        <row r="2306">
          <cell r="A2306" t="str">
            <v>Stefanich Jr,William</v>
          </cell>
          <cell r="B2306" t="str">
            <v>000409</v>
          </cell>
          <cell r="C2306" t="str">
            <v>Full-Time</v>
          </cell>
          <cell r="D2306" t="str">
            <v>UCU</v>
          </cell>
          <cell r="E2306">
            <v>40</v>
          </cell>
          <cell r="F2306" t="str">
            <v>1034</v>
          </cell>
          <cell r="G2306" t="str">
            <v>WPE CO Generation Maint</v>
          </cell>
          <cell r="H2306" t="str">
            <v>USU</v>
          </cell>
          <cell r="I2306" t="str">
            <v>PS</v>
          </cell>
          <cell r="J2306" t="str">
            <v>WPCOE</v>
          </cell>
          <cell r="K2306" t="str">
            <v>1011</v>
          </cell>
          <cell r="L2306" t="str">
            <v>CO-Pueblo-S Victoria Ave</v>
          </cell>
          <cell r="M2306" t="str">
            <v>CO</v>
          </cell>
          <cell r="N2306" t="str">
            <v>1685</v>
          </cell>
          <cell r="O2306" t="str">
            <v>Electrician Prod Elec (UN21)</v>
          </cell>
          <cell r="P2306" t="str">
            <v>21</v>
          </cell>
          <cell r="Q2306" t="str">
            <v>Nonexempt</v>
          </cell>
          <cell r="R2306" t="str">
            <v>1984-10-29</v>
          </cell>
          <cell r="S2306" t="str">
            <v/>
          </cell>
          <cell r="T2306" t="str">
            <v>1984-10-29</v>
          </cell>
        </row>
        <row r="2307">
          <cell r="A2307" t="str">
            <v>Stefek,Alan M</v>
          </cell>
          <cell r="B2307" t="str">
            <v>000508</v>
          </cell>
          <cell r="C2307" t="str">
            <v>Full-Time</v>
          </cell>
          <cell r="D2307" t="str">
            <v>UCU</v>
          </cell>
          <cell r="E2307">
            <v>40</v>
          </cell>
          <cell r="F2307" t="str">
            <v>5312</v>
          </cell>
          <cell r="G2307" t="str">
            <v>Central KS Elec Network Ops</v>
          </cell>
          <cell r="H2307" t="str">
            <v>USU</v>
          </cell>
          <cell r="I2307" t="str">
            <v>OP</v>
          </cell>
          <cell r="J2307" t="str">
            <v>WPKSE</v>
          </cell>
          <cell r="K2307" t="str">
            <v>1032</v>
          </cell>
          <cell r="L2307" t="str">
            <v>KS-Ellsworth</v>
          </cell>
          <cell r="M2307" t="str">
            <v>KS</v>
          </cell>
          <cell r="N2307" t="str">
            <v>1703</v>
          </cell>
          <cell r="O2307" t="str">
            <v>Line Foreman (UN22)</v>
          </cell>
          <cell r="P2307" t="str">
            <v>22</v>
          </cell>
          <cell r="Q2307" t="str">
            <v>Nonexempt</v>
          </cell>
          <cell r="R2307" t="str">
            <v>1976-05-11</v>
          </cell>
          <cell r="S2307" t="str">
            <v/>
          </cell>
          <cell r="T2307" t="str">
            <v>1976-05-11</v>
          </cell>
        </row>
        <row r="2308">
          <cell r="A2308" t="str">
            <v>Steffek,Markus</v>
          </cell>
          <cell r="B2308" t="str">
            <v>010096</v>
          </cell>
          <cell r="C2308" t="str">
            <v>Full-Time</v>
          </cell>
          <cell r="D2308" t="str">
            <v>UCU</v>
          </cell>
          <cell r="E2308">
            <v>40</v>
          </cell>
          <cell r="F2308" t="str">
            <v>4183</v>
          </cell>
          <cell r="G2308" t="str">
            <v>Corp Reporting/Plan &amp; Analysis</v>
          </cell>
          <cell r="H2308" t="str">
            <v>ESF</v>
          </cell>
          <cell r="I2308" t="str">
            <v>AT</v>
          </cell>
          <cell r="J2308" t="str">
            <v>AQLCP</v>
          </cell>
          <cell r="K2308" t="str">
            <v>1082</v>
          </cell>
          <cell r="L2308" t="str">
            <v>MO-Kansas City-W Ninth</v>
          </cell>
          <cell r="M2308" t="str">
            <v>MO</v>
          </cell>
          <cell r="N2308" t="str">
            <v>2912</v>
          </cell>
          <cell r="O2308" t="str">
            <v>Financial Mgmt Project Leader</v>
          </cell>
          <cell r="P2308" t="str">
            <v>00</v>
          </cell>
          <cell r="Q2308" t="str">
            <v>Exempt</v>
          </cell>
          <cell r="R2308" t="str">
            <v>2003-06-16</v>
          </cell>
          <cell r="S2308" t="str">
            <v/>
          </cell>
          <cell r="T2308" t="str">
            <v>2003-06-16</v>
          </cell>
        </row>
        <row r="2309">
          <cell r="A2309" t="str">
            <v>Steffen,Jason W</v>
          </cell>
          <cell r="B2309" t="str">
            <v>007605</v>
          </cell>
          <cell r="C2309" t="str">
            <v>Full-Time</v>
          </cell>
          <cell r="D2309" t="str">
            <v>UCU</v>
          </cell>
          <cell r="E2309">
            <v>40</v>
          </cell>
          <cell r="F2309" t="str">
            <v>6364</v>
          </cell>
          <cell r="G2309" t="str">
            <v>IT Server/Storage Desktop Infr</v>
          </cell>
          <cell r="H2309" t="str">
            <v>USU</v>
          </cell>
          <cell r="I2309" t="str">
            <v>IT</v>
          </cell>
          <cell r="J2309" t="str">
            <v>NETCO</v>
          </cell>
          <cell r="K2309" t="str">
            <v>1082</v>
          </cell>
          <cell r="L2309" t="str">
            <v>MO-Kansas City-W Ninth</v>
          </cell>
          <cell r="M2309" t="str">
            <v>MO</v>
          </cell>
          <cell r="N2309" t="str">
            <v>2749</v>
          </cell>
          <cell r="O2309" t="str">
            <v>Systems Engineer</v>
          </cell>
          <cell r="P2309" t="str">
            <v>00</v>
          </cell>
          <cell r="Q2309" t="str">
            <v>Exempt</v>
          </cell>
          <cell r="R2309" t="str">
            <v>2000-09-11</v>
          </cell>
          <cell r="S2309" t="str">
            <v/>
          </cell>
          <cell r="T2309" t="str">
            <v>2000-09-11</v>
          </cell>
        </row>
        <row r="2310">
          <cell r="A2310" t="str">
            <v>Stegall,Kenneth W</v>
          </cell>
          <cell r="B2310" t="str">
            <v>000802</v>
          </cell>
          <cell r="C2310" t="str">
            <v>Full-Time</v>
          </cell>
          <cell r="D2310" t="str">
            <v>UCU</v>
          </cell>
          <cell r="E2310">
            <v>40</v>
          </cell>
          <cell r="F2310" t="str">
            <v>5573</v>
          </cell>
          <cell r="G2310" t="str">
            <v>North MPS Matls Mgmt</v>
          </cell>
          <cell r="H2310" t="str">
            <v>USU</v>
          </cell>
          <cell r="I2310" t="str">
            <v>MM</v>
          </cell>
          <cell r="J2310" t="str">
            <v>NETCO</v>
          </cell>
          <cell r="K2310" t="str">
            <v>1084</v>
          </cell>
          <cell r="L2310" t="str">
            <v>MO-Liberty</v>
          </cell>
          <cell r="M2310" t="str">
            <v>MO</v>
          </cell>
          <cell r="N2310" t="str">
            <v>2871</v>
          </cell>
          <cell r="O2310" t="str">
            <v>Sr Storekeeper</v>
          </cell>
          <cell r="P2310" t="str">
            <v>00</v>
          </cell>
          <cell r="Q2310" t="str">
            <v>Nonexempt</v>
          </cell>
          <cell r="R2310" t="str">
            <v>1969-06-10</v>
          </cell>
          <cell r="S2310" t="str">
            <v/>
          </cell>
          <cell r="T2310" t="str">
            <v>1969-06-10</v>
          </cell>
        </row>
        <row r="2311">
          <cell r="A2311" t="str">
            <v>Stegman,Francis E</v>
          </cell>
          <cell r="B2311" t="str">
            <v>000542</v>
          </cell>
          <cell r="C2311" t="str">
            <v>Full-Time</v>
          </cell>
          <cell r="D2311" t="str">
            <v>UCU</v>
          </cell>
          <cell r="E2311">
            <v>40</v>
          </cell>
          <cell r="F2311" t="str">
            <v>5313</v>
          </cell>
          <cell r="G2311" t="str">
            <v>Southwest KS Elec Network Ops</v>
          </cell>
          <cell r="H2311" t="str">
            <v>USU</v>
          </cell>
          <cell r="I2311" t="str">
            <v>OP</v>
          </cell>
          <cell r="J2311" t="str">
            <v>WPKSE</v>
          </cell>
          <cell r="K2311" t="str">
            <v>1272</v>
          </cell>
          <cell r="L2311" t="str">
            <v>KS-Dodge City-W Frontview</v>
          </cell>
          <cell r="M2311" t="str">
            <v>KS</v>
          </cell>
          <cell r="N2311" t="str">
            <v>2328</v>
          </cell>
          <cell r="O2311" t="str">
            <v>Construction Coordinator</v>
          </cell>
          <cell r="P2311" t="str">
            <v>00</v>
          </cell>
          <cell r="Q2311" t="str">
            <v>Exempt</v>
          </cell>
          <cell r="R2311" t="str">
            <v>1961-08-07</v>
          </cell>
          <cell r="S2311" t="str">
            <v>2005-09-12</v>
          </cell>
          <cell r="T2311" t="str">
            <v>1964-09-11</v>
          </cell>
        </row>
        <row r="2312">
          <cell r="A2312" t="str">
            <v>Stegman,Mark E</v>
          </cell>
          <cell r="B2312" t="str">
            <v>000590</v>
          </cell>
          <cell r="C2312" t="str">
            <v>Full-Time</v>
          </cell>
          <cell r="D2312" t="str">
            <v>UCU</v>
          </cell>
          <cell r="E2312">
            <v>40</v>
          </cell>
          <cell r="F2312" t="str">
            <v>5313</v>
          </cell>
          <cell r="G2312" t="str">
            <v>Southwest KS Elec Network Ops</v>
          </cell>
          <cell r="H2312" t="str">
            <v>USU</v>
          </cell>
          <cell r="I2312" t="str">
            <v>OP</v>
          </cell>
          <cell r="J2312" t="str">
            <v>WPKSE</v>
          </cell>
          <cell r="K2312" t="str">
            <v>1306</v>
          </cell>
          <cell r="L2312" t="str">
            <v>KS-Liberal-General Welch</v>
          </cell>
          <cell r="M2312" t="str">
            <v>KS</v>
          </cell>
          <cell r="N2312" t="str">
            <v>1704</v>
          </cell>
          <cell r="O2312" t="str">
            <v>Journeyman Lineman (UN22)</v>
          </cell>
          <cell r="P2312" t="str">
            <v>22</v>
          </cell>
          <cell r="Q2312" t="str">
            <v>Nonexempt</v>
          </cell>
          <cell r="R2312" t="str">
            <v>1981-10-19</v>
          </cell>
          <cell r="S2312" t="str">
            <v/>
          </cell>
          <cell r="T2312" t="str">
            <v>1981-10-19</v>
          </cell>
        </row>
        <row r="2313">
          <cell r="A2313" t="str">
            <v>Stegner,Lajuana K</v>
          </cell>
          <cell r="B2313" t="str">
            <v>010193</v>
          </cell>
          <cell r="C2313" t="str">
            <v>Full-Time</v>
          </cell>
          <cell r="D2313" t="str">
            <v>UCU</v>
          </cell>
          <cell r="E2313">
            <v>40</v>
          </cell>
          <cell r="F2313" t="str">
            <v>5702</v>
          </cell>
          <cell r="G2313" t="str">
            <v>Customer Srv Ctr-Raytown</v>
          </cell>
          <cell r="H2313" t="str">
            <v>USU</v>
          </cell>
          <cell r="I2313" t="str">
            <v>CH</v>
          </cell>
          <cell r="J2313" t="str">
            <v>NETCO</v>
          </cell>
          <cell r="K2313" t="str">
            <v>1000</v>
          </cell>
          <cell r="L2313" t="str">
            <v>MO-Raytown</v>
          </cell>
          <cell r="M2313" t="str">
            <v>MO</v>
          </cell>
          <cell r="N2313" t="str">
            <v>1047</v>
          </cell>
          <cell r="O2313" t="str">
            <v>Customer Service Associate CC</v>
          </cell>
          <cell r="P2313" t="str">
            <v>00</v>
          </cell>
          <cell r="Q2313" t="str">
            <v>Nonexempt</v>
          </cell>
          <cell r="R2313" t="str">
            <v>2003-09-08</v>
          </cell>
          <cell r="S2313" t="str">
            <v/>
          </cell>
          <cell r="T2313" t="str">
            <v>2003-09-08</v>
          </cell>
        </row>
        <row r="2314">
          <cell r="A2314" t="str">
            <v>Steinbach,Daniel E</v>
          </cell>
          <cell r="B2314" t="str">
            <v>008234</v>
          </cell>
          <cell r="C2314" t="str">
            <v>Full-Time</v>
          </cell>
          <cell r="D2314" t="str">
            <v>UCU</v>
          </cell>
          <cell r="E2314">
            <v>40</v>
          </cell>
          <cell r="F2314" t="str">
            <v>5344</v>
          </cell>
          <cell r="G2314" t="str">
            <v>Warrensburg Elec Network Ops</v>
          </cell>
          <cell r="H2314" t="str">
            <v>USU</v>
          </cell>
          <cell r="I2314" t="str">
            <v>OP</v>
          </cell>
          <cell r="J2314" t="str">
            <v>MPMOE</v>
          </cell>
          <cell r="K2314" t="str">
            <v>1097</v>
          </cell>
          <cell r="L2314" t="str">
            <v>MO-Warrensburg</v>
          </cell>
          <cell r="M2314" t="str">
            <v>MO</v>
          </cell>
          <cell r="N2314" t="str">
            <v>U206</v>
          </cell>
          <cell r="O2314" t="str">
            <v>Line Foreman</v>
          </cell>
          <cell r="P2314" t="str">
            <v>24</v>
          </cell>
          <cell r="Q2314" t="str">
            <v>Nonexempt</v>
          </cell>
          <cell r="R2314" t="str">
            <v>2001-02-26</v>
          </cell>
          <cell r="S2314" t="str">
            <v/>
          </cell>
          <cell r="T2314" t="str">
            <v>2001-02-26</v>
          </cell>
        </row>
        <row r="2315">
          <cell r="A2315" t="str">
            <v>Steiner,James R</v>
          </cell>
          <cell r="B2315" t="str">
            <v>009812</v>
          </cell>
          <cell r="C2315" t="str">
            <v>Full-Time</v>
          </cell>
          <cell r="D2315" t="str">
            <v>UCU</v>
          </cell>
          <cell r="E2315">
            <v>40</v>
          </cell>
          <cell r="F2315" t="str">
            <v>1009</v>
          </cell>
          <cell r="G2315" t="str">
            <v>Arthur Mullergren-Great Bend</v>
          </cell>
          <cell r="H2315" t="str">
            <v>USU</v>
          </cell>
          <cell r="I2315" t="str">
            <v>PS</v>
          </cell>
          <cell r="J2315" t="str">
            <v>WPKSE</v>
          </cell>
          <cell r="K2315" t="str">
            <v>1034</v>
          </cell>
          <cell r="L2315" t="str">
            <v>KS-Great Bend-Highway K96</v>
          </cell>
          <cell r="M2315" t="str">
            <v>KS</v>
          </cell>
          <cell r="N2315" t="str">
            <v>1738</v>
          </cell>
          <cell r="O2315" t="str">
            <v>Operator Technician (UN22)</v>
          </cell>
          <cell r="P2315" t="str">
            <v>22</v>
          </cell>
          <cell r="Q2315" t="str">
            <v>Nonexempt</v>
          </cell>
          <cell r="R2315" t="str">
            <v>2002-07-22</v>
          </cell>
          <cell r="S2315" t="str">
            <v/>
          </cell>
          <cell r="T2315" t="str">
            <v>2002-07-22</v>
          </cell>
        </row>
        <row r="2316">
          <cell r="A2316" t="str">
            <v>Stensrud,Stephen C</v>
          </cell>
          <cell r="B2316" t="str">
            <v>002092</v>
          </cell>
          <cell r="C2316" t="str">
            <v>Full-Time</v>
          </cell>
          <cell r="D2316" t="str">
            <v>UCU</v>
          </cell>
          <cell r="E2316">
            <v>40</v>
          </cell>
          <cell r="F2316" t="str">
            <v>5832</v>
          </cell>
          <cell r="G2316" t="str">
            <v>Rochester</v>
          </cell>
          <cell r="H2316" t="str">
            <v>USU</v>
          </cell>
          <cell r="I2316" t="str">
            <v>CS</v>
          </cell>
          <cell r="J2316" t="str">
            <v>PNMNG</v>
          </cell>
          <cell r="K2316" t="str">
            <v>1068</v>
          </cell>
          <cell r="L2316" t="str">
            <v>MN-Rochester</v>
          </cell>
          <cell r="M2316" t="str">
            <v>MN</v>
          </cell>
          <cell r="N2316" t="str">
            <v>1138</v>
          </cell>
          <cell r="O2316" t="str">
            <v>Appliance Repair Technician</v>
          </cell>
          <cell r="P2316" t="str">
            <v>00</v>
          </cell>
          <cell r="Q2316" t="str">
            <v>Nonexempt</v>
          </cell>
          <cell r="R2316" t="str">
            <v>1991-07-15</v>
          </cell>
          <cell r="S2316" t="str">
            <v/>
          </cell>
          <cell r="T2316" t="str">
            <v>1991-07-15</v>
          </cell>
        </row>
        <row r="2317">
          <cell r="A2317" t="str">
            <v>Stephenson,Clayton L</v>
          </cell>
          <cell r="B2317" t="str">
            <v>009541</v>
          </cell>
          <cell r="C2317" t="str">
            <v>Full-Time</v>
          </cell>
          <cell r="D2317" t="str">
            <v>UCU</v>
          </cell>
          <cell r="E2317">
            <v>40</v>
          </cell>
          <cell r="F2317" t="str">
            <v>5307</v>
          </cell>
          <cell r="G2317" t="str">
            <v>Rocky Ford Network Ops</v>
          </cell>
          <cell r="H2317" t="str">
            <v>USU</v>
          </cell>
          <cell r="I2317" t="str">
            <v>OP</v>
          </cell>
          <cell r="J2317" t="str">
            <v>WPCOE</v>
          </cell>
          <cell r="K2317" t="str">
            <v>1012</v>
          </cell>
          <cell r="L2317" t="str">
            <v>CO-Rocky Ford</v>
          </cell>
          <cell r="M2317" t="str">
            <v>CO</v>
          </cell>
          <cell r="N2317" t="str">
            <v>1671</v>
          </cell>
          <cell r="O2317" t="str">
            <v>Line Svc Foreman (UN21)</v>
          </cell>
          <cell r="P2317" t="str">
            <v>21</v>
          </cell>
          <cell r="Q2317" t="str">
            <v>Nonexempt</v>
          </cell>
          <cell r="R2317" t="str">
            <v>2002-03-04</v>
          </cell>
          <cell r="S2317" t="str">
            <v/>
          </cell>
          <cell r="T2317" t="str">
            <v>2002-03-04</v>
          </cell>
        </row>
        <row r="2318">
          <cell r="A2318" t="str">
            <v>Stephenson,Geraldine F</v>
          </cell>
          <cell r="B2318" t="str">
            <v>003792</v>
          </cell>
          <cell r="C2318" t="str">
            <v>Part-Time</v>
          </cell>
          <cell r="D2318" t="str">
            <v>UCU</v>
          </cell>
          <cell r="E2318">
            <v>32</v>
          </cell>
          <cell r="F2318" t="str">
            <v>6311</v>
          </cell>
          <cell r="G2318" t="str">
            <v>Financial Mgmt-AQN State Supp</v>
          </cell>
          <cell r="H2318" t="str">
            <v>USU</v>
          </cell>
          <cell r="I2318" t="str">
            <v>AT</v>
          </cell>
          <cell r="J2318" t="str">
            <v>NETCO</v>
          </cell>
          <cell r="K2318" t="str">
            <v>1000</v>
          </cell>
          <cell r="L2318" t="str">
            <v>MO-Raytown</v>
          </cell>
          <cell r="M2318" t="str">
            <v>MO</v>
          </cell>
          <cell r="N2318" t="str">
            <v>1028</v>
          </cell>
          <cell r="O2318" t="str">
            <v>Dir Financial Management</v>
          </cell>
          <cell r="P2318" t="str">
            <v>00</v>
          </cell>
          <cell r="Q2318" t="str">
            <v>Exempt</v>
          </cell>
          <cell r="R2318" t="str">
            <v>1993-01-19</v>
          </cell>
          <cell r="S2318" t="str">
            <v/>
          </cell>
          <cell r="T2318" t="str">
            <v>1993-01-19</v>
          </cell>
        </row>
        <row r="2319">
          <cell r="A2319" t="str">
            <v>Sterbens,Joelle M</v>
          </cell>
          <cell r="B2319" t="str">
            <v>004155</v>
          </cell>
          <cell r="C2319" t="str">
            <v>Full-Time</v>
          </cell>
          <cell r="D2319" t="str">
            <v>UCU</v>
          </cell>
          <cell r="E2319">
            <v>40</v>
          </cell>
          <cell r="F2319" t="str">
            <v>4153</v>
          </cell>
          <cell r="G2319" t="str">
            <v>Commodity Risk Management</v>
          </cell>
          <cell r="H2319" t="str">
            <v>ESF</v>
          </cell>
          <cell r="I2319" t="str">
            <v>CP</v>
          </cell>
          <cell r="J2319" t="str">
            <v>AQLCP</v>
          </cell>
          <cell r="K2319" t="str">
            <v>1000</v>
          </cell>
          <cell r="L2319" t="str">
            <v>MO-Raytown</v>
          </cell>
          <cell r="M2319" t="str">
            <v>MO</v>
          </cell>
          <cell r="N2319" t="str">
            <v>2740</v>
          </cell>
          <cell r="O2319" t="str">
            <v>Risk Manager</v>
          </cell>
          <cell r="P2319" t="str">
            <v>00</v>
          </cell>
          <cell r="Q2319" t="str">
            <v>Exempt</v>
          </cell>
          <cell r="R2319" t="str">
            <v>1996-04-04</v>
          </cell>
          <cell r="S2319" t="str">
            <v/>
          </cell>
          <cell r="T2319" t="str">
            <v>1996-04-04</v>
          </cell>
        </row>
        <row r="2320">
          <cell r="A2320" t="str">
            <v>Sterle,Frederick J</v>
          </cell>
          <cell r="B2320" t="str">
            <v>002717</v>
          </cell>
          <cell r="C2320" t="str">
            <v>Full-Time</v>
          </cell>
          <cell r="D2320" t="str">
            <v>UCU</v>
          </cell>
          <cell r="E2320">
            <v>40</v>
          </cell>
          <cell r="F2320" t="str">
            <v>4177</v>
          </cell>
          <cell r="G2320" t="str">
            <v>Corp Accounting &amp; System Admin</v>
          </cell>
          <cell r="H2320" t="str">
            <v>ESF</v>
          </cell>
          <cell r="I2320" t="str">
            <v>AT</v>
          </cell>
          <cell r="J2320" t="str">
            <v>AQLCP</v>
          </cell>
          <cell r="K2320" t="str">
            <v>1082</v>
          </cell>
          <cell r="L2320" t="str">
            <v>MO-Kansas City-W Ninth</v>
          </cell>
          <cell r="M2320" t="str">
            <v>MO</v>
          </cell>
          <cell r="N2320" t="str">
            <v>3063</v>
          </cell>
          <cell r="O2320" t="str">
            <v>Mgr Financial Apps</v>
          </cell>
          <cell r="P2320" t="str">
            <v>00</v>
          </cell>
          <cell r="Q2320" t="str">
            <v>Exempt</v>
          </cell>
          <cell r="R2320" t="str">
            <v>1991-03-20</v>
          </cell>
          <cell r="S2320" t="str">
            <v/>
          </cell>
          <cell r="T2320" t="str">
            <v>1991-03-20</v>
          </cell>
        </row>
        <row r="2321">
          <cell r="A2321" t="str">
            <v>Steve,Joseph R</v>
          </cell>
          <cell r="B2321" t="str">
            <v>008514</v>
          </cell>
          <cell r="C2321" t="str">
            <v>Full-Time</v>
          </cell>
          <cell r="D2321" t="str">
            <v>UCU</v>
          </cell>
          <cell r="E2321">
            <v>40</v>
          </cell>
          <cell r="F2321" t="str">
            <v>5567</v>
          </cell>
          <cell r="G2321" t="str">
            <v>Procurement</v>
          </cell>
          <cell r="H2321" t="str">
            <v>USU</v>
          </cell>
          <cell r="I2321" t="str">
            <v>SM</v>
          </cell>
          <cell r="J2321" t="str">
            <v>NETCO</v>
          </cell>
          <cell r="K2321" t="str">
            <v>1082</v>
          </cell>
          <cell r="L2321" t="str">
            <v>MO-Kansas City-W Ninth</v>
          </cell>
          <cell r="M2321" t="str">
            <v>MO</v>
          </cell>
          <cell r="N2321" t="str">
            <v>2032</v>
          </cell>
          <cell r="O2321" t="str">
            <v>Lead Negotiator</v>
          </cell>
          <cell r="P2321" t="str">
            <v>00</v>
          </cell>
          <cell r="Q2321" t="str">
            <v>Exempt</v>
          </cell>
          <cell r="R2321" t="str">
            <v>2001-07-09</v>
          </cell>
          <cell r="S2321" t="str">
            <v/>
          </cell>
          <cell r="T2321" t="str">
            <v>2001-07-09</v>
          </cell>
        </row>
        <row r="2322">
          <cell r="A2322" t="str">
            <v>Stevens,Brian W</v>
          </cell>
          <cell r="B2322" t="str">
            <v>004176</v>
          </cell>
          <cell r="C2322" t="str">
            <v>Full-Time</v>
          </cell>
          <cell r="D2322" t="str">
            <v>UCU</v>
          </cell>
          <cell r="E2322">
            <v>40</v>
          </cell>
          <cell r="F2322" t="str">
            <v>5774</v>
          </cell>
          <cell r="G2322" t="str">
            <v>NE Omaha Region</v>
          </cell>
          <cell r="H2322" t="str">
            <v>USU</v>
          </cell>
          <cell r="I2322" t="str">
            <v>CS</v>
          </cell>
          <cell r="J2322" t="str">
            <v>PNNEG</v>
          </cell>
          <cell r="K2322" t="str">
            <v>1113</v>
          </cell>
          <cell r="L2322" t="str">
            <v>NE-Papillion</v>
          </cell>
          <cell r="M2322" t="str">
            <v>NE</v>
          </cell>
          <cell r="N2322" t="str">
            <v>1138</v>
          </cell>
          <cell r="O2322" t="str">
            <v>Appliance Repair Technician</v>
          </cell>
          <cell r="P2322" t="str">
            <v>00</v>
          </cell>
          <cell r="Q2322" t="str">
            <v>Nonexempt</v>
          </cell>
          <cell r="R2322" t="str">
            <v>1998-12-14</v>
          </cell>
          <cell r="S2322" t="str">
            <v/>
          </cell>
          <cell r="T2322" t="str">
            <v>1998-12-14</v>
          </cell>
        </row>
        <row r="2323">
          <cell r="A2323" t="str">
            <v>Stewart,Nathan D</v>
          </cell>
          <cell r="B2323" t="str">
            <v>010164</v>
          </cell>
          <cell r="C2323" t="str">
            <v>Full-Time</v>
          </cell>
          <cell r="D2323" t="str">
            <v>UCU</v>
          </cell>
          <cell r="E2323">
            <v>40</v>
          </cell>
          <cell r="F2323" t="str">
            <v>5771</v>
          </cell>
          <cell r="G2323" t="str">
            <v>NE Lincoln Region</v>
          </cell>
          <cell r="H2323" t="str">
            <v>USU</v>
          </cell>
          <cell r="I2323" t="str">
            <v>CS</v>
          </cell>
          <cell r="J2323" t="str">
            <v>PNNEG</v>
          </cell>
          <cell r="K2323" t="str">
            <v>1109</v>
          </cell>
          <cell r="L2323" t="str">
            <v>NE-Lincoln</v>
          </cell>
          <cell r="M2323" t="str">
            <v>NE</v>
          </cell>
          <cell r="N2323" t="str">
            <v>1326</v>
          </cell>
          <cell r="O2323" t="str">
            <v>Collections Coordinator</v>
          </cell>
          <cell r="P2323" t="str">
            <v>00</v>
          </cell>
          <cell r="Q2323" t="str">
            <v>Nonexempt</v>
          </cell>
          <cell r="R2323" t="str">
            <v>2003-09-02</v>
          </cell>
          <cell r="S2323" t="str">
            <v/>
          </cell>
          <cell r="T2323" t="str">
            <v>2003-09-02</v>
          </cell>
        </row>
        <row r="2324">
          <cell r="A2324" t="str">
            <v>Stichler,Ann L</v>
          </cell>
          <cell r="B2324" t="str">
            <v>003302</v>
          </cell>
          <cell r="C2324" t="str">
            <v>Full-Time</v>
          </cell>
          <cell r="D2324" t="str">
            <v>UCU</v>
          </cell>
          <cell r="E2324">
            <v>40</v>
          </cell>
          <cell r="F2324" t="str">
            <v>6384</v>
          </cell>
          <cell r="G2324" t="str">
            <v>Regulatory Acctg Svcs-Gas</v>
          </cell>
          <cell r="H2324" t="str">
            <v>USU</v>
          </cell>
          <cell r="I2324" t="str">
            <v>RE</v>
          </cell>
          <cell r="J2324" t="str">
            <v>NETCO</v>
          </cell>
          <cell r="K2324" t="str">
            <v>1143</v>
          </cell>
          <cell r="L2324" t="str">
            <v>NE-Omaha-Capitol Ave</v>
          </cell>
          <cell r="M2324" t="str">
            <v>NE</v>
          </cell>
          <cell r="N2324" t="str">
            <v>1845</v>
          </cell>
          <cell r="O2324" t="str">
            <v>Sr Regulatory Analyst</v>
          </cell>
          <cell r="P2324" t="str">
            <v>00</v>
          </cell>
          <cell r="Q2324" t="str">
            <v>Exempt</v>
          </cell>
          <cell r="R2324" t="str">
            <v>1984-06-16</v>
          </cell>
          <cell r="S2324" t="str">
            <v/>
          </cell>
          <cell r="T2324" t="str">
            <v>1984-06-16</v>
          </cell>
        </row>
        <row r="2325">
          <cell r="A2325" t="str">
            <v>Stichler,Brent W</v>
          </cell>
          <cell r="B2325" t="str">
            <v>002166</v>
          </cell>
          <cell r="C2325" t="str">
            <v>Full-Time</v>
          </cell>
          <cell r="D2325" t="str">
            <v>UCU</v>
          </cell>
          <cell r="E2325">
            <v>40</v>
          </cell>
          <cell r="F2325" t="str">
            <v>5452</v>
          </cell>
          <cell r="G2325" t="str">
            <v>Iowa Council Bluffs Net Ops</v>
          </cell>
          <cell r="H2325" t="str">
            <v>USU</v>
          </cell>
          <cell r="I2325" t="str">
            <v>OP</v>
          </cell>
          <cell r="J2325" t="str">
            <v>PNIAG</v>
          </cell>
          <cell r="K2325" t="str">
            <v>1015</v>
          </cell>
          <cell r="L2325" t="str">
            <v>IA-Council Bluffs-W Broadway</v>
          </cell>
          <cell r="M2325" t="str">
            <v>IA</v>
          </cell>
          <cell r="N2325" t="str">
            <v>3107</v>
          </cell>
          <cell r="O2325" t="str">
            <v>Operations Technician (UN28)</v>
          </cell>
          <cell r="P2325" t="str">
            <v>28</v>
          </cell>
          <cell r="Q2325" t="str">
            <v>Nonexempt</v>
          </cell>
          <cell r="R2325" t="str">
            <v>1985-08-05</v>
          </cell>
          <cell r="S2325" t="str">
            <v/>
          </cell>
          <cell r="T2325" t="str">
            <v>1985-08-05</v>
          </cell>
        </row>
        <row r="2326">
          <cell r="A2326" t="str">
            <v>Stiffarm,Larry R</v>
          </cell>
          <cell r="B2326" t="str">
            <v>000886</v>
          </cell>
          <cell r="C2326" t="str">
            <v>Full-Time</v>
          </cell>
          <cell r="D2326" t="str">
            <v>UCU</v>
          </cell>
          <cell r="E2326">
            <v>40</v>
          </cell>
          <cell r="F2326" t="str">
            <v>1003</v>
          </cell>
          <cell r="G2326" t="str">
            <v>Sibley General</v>
          </cell>
          <cell r="H2326" t="str">
            <v>USU</v>
          </cell>
          <cell r="I2326" t="str">
            <v>PS</v>
          </cell>
          <cell r="J2326" t="str">
            <v>MPMOE</v>
          </cell>
          <cell r="K2326" t="str">
            <v>1095</v>
          </cell>
          <cell r="L2326" t="str">
            <v>MO-Sibley</v>
          </cell>
          <cell r="M2326" t="str">
            <v>MO</v>
          </cell>
          <cell r="N2326" t="str">
            <v>U335</v>
          </cell>
          <cell r="O2326" t="str">
            <v>Utilityman</v>
          </cell>
          <cell r="P2326" t="str">
            <v>24</v>
          </cell>
          <cell r="Q2326" t="str">
            <v>Nonexempt</v>
          </cell>
          <cell r="R2326" t="str">
            <v>1983-06-02</v>
          </cell>
          <cell r="S2326" t="str">
            <v/>
          </cell>
          <cell r="T2326" t="str">
            <v>1983-06-02</v>
          </cell>
        </row>
        <row r="2327">
          <cell r="A2327" t="str">
            <v>Stiles,Lori A</v>
          </cell>
          <cell r="B2327" t="str">
            <v>010657</v>
          </cell>
          <cell r="C2327" t="str">
            <v>Full-Time</v>
          </cell>
          <cell r="D2327" t="str">
            <v>UCU</v>
          </cell>
          <cell r="E2327">
            <v>40</v>
          </cell>
          <cell r="F2327" t="str">
            <v>5342</v>
          </cell>
          <cell r="G2327" t="str">
            <v>Trenton Elec Network Ops</v>
          </cell>
          <cell r="H2327" t="str">
            <v>USU</v>
          </cell>
          <cell r="I2327" t="str">
            <v>OP</v>
          </cell>
          <cell r="J2327" t="str">
            <v>MPMOE</v>
          </cell>
          <cell r="K2327" t="str">
            <v>1096</v>
          </cell>
          <cell r="L2327" t="str">
            <v>MO-Trenton</v>
          </cell>
          <cell r="M2327" t="str">
            <v>MO</v>
          </cell>
          <cell r="N2327" t="str">
            <v>U2478</v>
          </cell>
          <cell r="O2327" t="str">
            <v>SMR Grdm 3rd 6mo B 6/21/97</v>
          </cell>
          <cell r="P2327" t="str">
            <v>24</v>
          </cell>
          <cell r="Q2327" t="str">
            <v>Nonexempt</v>
          </cell>
          <cell r="R2327" t="str">
            <v>2005-01-26</v>
          </cell>
          <cell r="S2327" t="str">
            <v/>
          </cell>
          <cell r="T2327" t="str">
            <v>2005-01-26</v>
          </cell>
        </row>
        <row r="2328">
          <cell r="A2328" t="str">
            <v>Stiles,Patti K</v>
          </cell>
          <cell r="B2328" t="str">
            <v>003271</v>
          </cell>
          <cell r="C2328" t="str">
            <v>Full-Time</v>
          </cell>
          <cell r="D2328" t="str">
            <v>UCU</v>
          </cell>
          <cell r="E2328">
            <v>40</v>
          </cell>
          <cell r="F2328" t="str">
            <v>5706</v>
          </cell>
          <cell r="G2328" t="str">
            <v>Billing-Omaha</v>
          </cell>
          <cell r="H2328" t="str">
            <v>USU</v>
          </cell>
          <cell r="I2328" t="str">
            <v>CI</v>
          </cell>
          <cell r="J2328" t="str">
            <v>NETCO</v>
          </cell>
          <cell r="K2328" t="str">
            <v>1143</v>
          </cell>
          <cell r="L2328" t="str">
            <v>NE-Omaha-Capitol Ave</v>
          </cell>
          <cell r="M2328" t="str">
            <v>NE</v>
          </cell>
          <cell r="N2328" t="str">
            <v>3098</v>
          </cell>
          <cell r="O2328" t="str">
            <v>Billing Analyst</v>
          </cell>
          <cell r="P2328" t="str">
            <v>00</v>
          </cell>
          <cell r="Q2328" t="str">
            <v>Nonexempt</v>
          </cell>
          <cell r="R2328" t="str">
            <v>1985-12-31</v>
          </cell>
          <cell r="S2328" t="str">
            <v/>
          </cell>
          <cell r="T2328" t="str">
            <v>1990-12-24</v>
          </cell>
        </row>
        <row r="2329">
          <cell r="A2329" t="str">
            <v>Stockett,Jonathan W</v>
          </cell>
          <cell r="B2329" t="str">
            <v>009640</v>
          </cell>
          <cell r="C2329" t="str">
            <v>Full-Time</v>
          </cell>
          <cell r="D2329" t="str">
            <v>UCU</v>
          </cell>
          <cell r="E2329">
            <v>40</v>
          </cell>
          <cell r="F2329" t="str">
            <v>5355</v>
          </cell>
          <cell r="G2329" t="str">
            <v>St Joseph 2 Elec Network Ops</v>
          </cell>
          <cell r="H2329" t="str">
            <v>USU</v>
          </cell>
          <cell r="I2329" t="str">
            <v>OP</v>
          </cell>
          <cell r="J2329" t="str">
            <v>SJMOE</v>
          </cell>
          <cell r="K2329" t="str">
            <v>1278</v>
          </cell>
          <cell r="L2329" t="str">
            <v>MO-St Joseph - Atchison</v>
          </cell>
          <cell r="M2329" t="str">
            <v>MO</v>
          </cell>
          <cell r="N2329" t="str">
            <v>S1008</v>
          </cell>
          <cell r="O2329" t="str">
            <v>Lineman Journeyman Class "A"</v>
          </cell>
          <cell r="P2329" t="str">
            <v>13</v>
          </cell>
          <cell r="Q2329" t="str">
            <v>Nonexempt</v>
          </cell>
          <cell r="R2329" t="str">
            <v>2002-04-29</v>
          </cell>
          <cell r="S2329" t="str">
            <v/>
          </cell>
          <cell r="T2329" t="str">
            <v>2002-04-29</v>
          </cell>
        </row>
        <row r="2330">
          <cell r="A2330" t="str">
            <v>Stoecklein,Lester J</v>
          </cell>
          <cell r="B2330" t="str">
            <v>000504</v>
          </cell>
          <cell r="C2330" t="str">
            <v>Full-Time</v>
          </cell>
          <cell r="D2330" t="str">
            <v>UCU</v>
          </cell>
          <cell r="E2330">
            <v>40</v>
          </cell>
          <cell r="F2330" t="str">
            <v>5312</v>
          </cell>
          <cell r="G2330" t="str">
            <v>Central KS Elec Network Ops</v>
          </cell>
          <cell r="H2330" t="str">
            <v>USU</v>
          </cell>
          <cell r="I2330" t="str">
            <v>OP</v>
          </cell>
          <cell r="J2330" t="str">
            <v>WPKSE</v>
          </cell>
          <cell r="K2330" t="str">
            <v>1044</v>
          </cell>
          <cell r="L2330" t="str">
            <v>KS-Ness City</v>
          </cell>
          <cell r="M2330" t="str">
            <v>KS</v>
          </cell>
          <cell r="N2330" t="str">
            <v>1704</v>
          </cell>
          <cell r="O2330" t="str">
            <v>Journeyman Lineman (UN22)</v>
          </cell>
          <cell r="P2330" t="str">
            <v>22</v>
          </cell>
          <cell r="Q2330" t="str">
            <v>Nonexempt</v>
          </cell>
          <cell r="R2330" t="str">
            <v>1986-01-20</v>
          </cell>
          <cell r="S2330" t="str">
            <v/>
          </cell>
          <cell r="T2330" t="str">
            <v>1986-01-20</v>
          </cell>
        </row>
        <row r="2331">
          <cell r="A2331" t="str">
            <v>Stolzenburg,Lisa J</v>
          </cell>
          <cell r="B2331" t="str">
            <v>002272</v>
          </cell>
          <cell r="C2331" t="str">
            <v>Full-Time</v>
          </cell>
          <cell r="D2331" t="str">
            <v>UCU</v>
          </cell>
          <cell r="E2331">
            <v>40</v>
          </cell>
          <cell r="F2331" t="str">
            <v>5715</v>
          </cell>
          <cell r="G2331" t="str">
            <v>Field Resources Center-Lincoln</v>
          </cell>
          <cell r="H2331" t="str">
            <v>USU</v>
          </cell>
          <cell r="I2331" t="str">
            <v>FR</v>
          </cell>
          <cell r="J2331" t="str">
            <v>NETCO</v>
          </cell>
          <cell r="K2331" t="str">
            <v>1109</v>
          </cell>
          <cell r="L2331" t="str">
            <v>NE-Lincoln</v>
          </cell>
          <cell r="M2331" t="str">
            <v>NE</v>
          </cell>
          <cell r="N2331" t="str">
            <v>2955</v>
          </cell>
          <cell r="O2331" t="str">
            <v>Field Resource Associate</v>
          </cell>
          <cell r="P2331" t="str">
            <v>00</v>
          </cell>
          <cell r="Q2331" t="str">
            <v>Nonexempt</v>
          </cell>
          <cell r="R2331" t="str">
            <v>1997-02-10</v>
          </cell>
          <cell r="S2331" t="str">
            <v/>
          </cell>
          <cell r="T2331" t="str">
            <v>1997-02-10</v>
          </cell>
        </row>
        <row r="2332">
          <cell r="A2332" t="str">
            <v>Stonacek,Trudy J</v>
          </cell>
          <cell r="B2332" t="str">
            <v>002910</v>
          </cell>
          <cell r="C2332" t="str">
            <v>Full-Time</v>
          </cell>
          <cell r="D2332" t="str">
            <v>UCU</v>
          </cell>
          <cell r="E2332">
            <v>40</v>
          </cell>
          <cell r="F2332" t="str">
            <v>6352</v>
          </cell>
          <cell r="G2332" t="str">
            <v>IT Utility Delivery Apps</v>
          </cell>
          <cell r="H2332" t="str">
            <v>USU</v>
          </cell>
          <cell r="I2332" t="str">
            <v>IT</v>
          </cell>
          <cell r="J2332" t="str">
            <v>NETCO</v>
          </cell>
          <cell r="K2332" t="str">
            <v>1000</v>
          </cell>
          <cell r="L2332" t="str">
            <v>MO-Raytown</v>
          </cell>
          <cell r="M2332" t="str">
            <v>MO</v>
          </cell>
          <cell r="N2332" t="str">
            <v>1448</v>
          </cell>
          <cell r="O2332" t="str">
            <v>Applications Manager</v>
          </cell>
          <cell r="P2332" t="str">
            <v>00</v>
          </cell>
          <cell r="Q2332" t="str">
            <v>Exempt</v>
          </cell>
          <cell r="R2332" t="str">
            <v>1987-01-26</v>
          </cell>
          <cell r="S2332" t="str">
            <v/>
          </cell>
          <cell r="T2332" t="str">
            <v>1987-01-26</v>
          </cell>
        </row>
        <row r="2333">
          <cell r="A2333" t="str">
            <v>Stone,Gary C</v>
          </cell>
          <cell r="B2333" t="str">
            <v>002253</v>
          </cell>
          <cell r="C2333" t="str">
            <v>Full-Time</v>
          </cell>
          <cell r="D2333" t="str">
            <v>UCU</v>
          </cell>
          <cell r="E2333">
            <v>40</v>
          </cell>
          <cell r="F2333" t="str">
            <v>6175</v>
          </cell>
          <cell r="G2333" t="str">
            <v>CO Electric Headquarters</v>
          </cell>
          <cell r="H2333" t="str">
            <v>USU</v>
          </cell>
          <cell r="I2333" t="str">
            <v>DE</v>
          </cell>
          <cell r="J2333" t="str">
            <v>WPCOE</v>
          </cell>
          <cell r="K2333" t="str">
            <v>1011</v>
          </cell>
          <cell r="L2333" t="str">
            <v>CO-Pueblo-S Victoria Ave</v>
          </cell>
          <cell r="M2333" t="str">
            <v>CO</v>
          </cell>
          <cell r="N2333" t="str">
            <v>3038</v>
          </cell>
          <cell r="O2333" t="str">
            <v>Operating VP - Elec/Dist</v>
          </cell>
          <cell r="P2333" t="str">
            <v>00</v>
          </cell>
          <cell r="Q2333" t="str">
            <v>Exempt</v>
          </cell>
          <cell r="R2333" t="str">
            <v>1973-09-10</v>
          </cell>
          <cell r="S2333" t="str">
            <v/>
          </cell>
          <cell r="T2333" t="str">
            <v>1973-09-10</v>
          </cell>
        </row>
        <row r="2334">
          <cell r="A2334" t="str">
            <v>Stone,Jason T</v>
          </cell>
          <cell r="B2334" t="str">
            <v>005874</v>
          </cell>
          <cell r="C2334" t="str">
            <v>Full-Time</v>
          </cell>
          <cell r="D2334" t="str">
            <v>UCU</v>
          </cell>
          <cell r="E2334">
            <v>40</v>
          </cell>
          <cell r="F2334" t="str">
            <v>5400</v>
          </cell>
          <cell r="G2334" t="str">
            <v>Monument Network Ops</v>
          </cell>
          <cell r="H2334" t="str">
            <v>USU</v>
          </cell>
          <cell r="I2334" t="str">
            <v>OP</v>
          </cell>
          <cell r="J2334" t="str">
            <v>PNCOG</v>
          </cell>
          <cell r="K2334" t="str">
            <v>1008</v>
          </cell>
          <cell r="L2334" t="str">
            <v>CO-Monument</v>
          </cell>
          <cell r="M2334" t="str">
            <v>CO</v>
          </cell>
          <cell r="N2334" t="str">
            <v>1534</v>
          </cell>
          <cell r="O2334" t="str">
            <v>Utility Specialist</v>
          </cell>
          <cell r="P2334" t="str">
            <v>00</v>
          </cell>
          <cell r="Q2334" t="str">
            <v>Nonexempt</v>
          </cell>
          <cell r="R2334" t="str">
            <v>2000-03-27</v>
          </cell>
          <cell r="S2334" t="str">
            <v/>
          </cell>
          <cell r="T2334" t="str">
            <v>2000-03-27</v>
          </cell>
        </row>
        <row r="2335">
          <cell r="A2335" t="str">
            <v>Stone,Jean A</v>
          </cell>
          <cell r="B2335" t="str">
            <v>000290</v>
          </cell>
          <cell r="C2335" t="str">
            <v>Full-Time</v>
          </cell>
          <cell r="D2335" t="str">
            <v>UCU</v>
          </cell>
          <cell r="E2335">
            <v>40</v>
          </cell>
          <cell r="F2335" t="str">
            <v>2309</v>
          </cell>
          <cell r="G2335" t="str">
            <v>GSS Cost Management</v>
          </cell>
          <cell r="H2335" t="str">
            <v>USU</v>
          </cell>
          <cell r="I2335" t="str">
            <v>AT</v>
          </cell>
          <cell r="J2335" t="str">
            <v>NETCO</v>
          </cell>
          <cell r="K2335" t="str">
            <v>1143</v>
          </cell>
          <cell r="L2335" t="str">
            <v>NE-Omaha-Capitol Ave</v>
          </cell>
          <cell r="M2335" t="str">
            <v>NE</v>
          </cell>
          <cell r="N2335" t="str">
            <v>1359</v>
          </cell>
          <cell r="O2335" t="str">
            <v>Financial Analyst</v>
          </cell>
          <cell r="P2335" t="str">
            <v>00</v>
          </cell>
          <cell r="Q2335" t="str">
            <v>Exempt</v>
          </cell>
          <cell r="R2335" t="str">
            <v>1995-04-10</v>
          </cell>
          <cell r="S2335" t="str">
            <v/>
          </cell>
          <cell r="T2335" t="str">
            <v>1995-04-10</v>
          </cell>
        </row>
        <row r="2336">
          <cell r="A2336" t="str">
            <v>Stone,Joseph C</v>
          </cell>
          <cell r="B2336" t="str">
            <v>007946</v>
          </cell>
          <cell r="C2336" t="str">
            <v>Full-Time</v>
          </cell>
          <cell r="D2336" t="str">
            <v>UCU</v>
          </cell>
          <cell r="E2336">
            <v>40</v>
          </cell>
          <cell r="F2336" t="str">
            <v>1060</v>
          </cell>
          <cell r="G2336" t="str">
            <v>Lake Road Common</v>
          </cell>
          <cell r="H2336" t="str">
            <v>USU</v>
          </cell>
          <cell r="I2336" t="str">
            <v>PS</v>
          </cell>
          <cell r="J2336" t="str">
            <v>SJMOE</v>
          </cell>
          <cell r="K2336" t="str">
            <v>1279</v>
          </cell>
          <cell r="L2336" t="str">
            <v>MO-St Joseph - Lake Road</v>
          </cell>
          <cell r="M2336" t="str">
            <v>MO</v>
          </cell>
          <cell r="N2336" t="str">
            <v>S0051</v>
          </cell>
          <cell r="O2336" t="str">
            <v>Head Operator</v>
          </cell>
          <cell r="P2336" t="str">
            <v>13</v>
          </cell>
          <cell r="Q2336" t="str">
            <v>Nonexempt</v>
          </cell>
          <cell r="R2336" t="str">
            <v>1987-06-09</v>
          </cell>
          <cell r="S2336" t="str">
            <v/>
          </cell>
          <cell r="T2336" t="str">
            <v>1987-06-09</v>
          </cell>
        </row>
        <row r="2337">
          <cell r="A2337" t="str">
            <v>Stone,Steven W</v>
          </cell>
          <cell r="B2337" t="str">
            <v>001404</v>
          </cell>
          <cell r="C2337" t="str">
            <v>Full-Time</v>
          </cell>
          <cell r="D2337" t="str">
            <v>UCU</v>
          </cell>
          <cell r="E2337">
            <v>40</v>
          </cell>
          <cell r="F2337" t="str">
            <v>5452</v>
          </cell>
          <cell r="G2337" t="str">
            <v>Iowa Council Bluffs Net Ops</v>
          </cell>
          <cell r="H2337" t="str">
            <v>USU</v>
          </cell>
          <cell r="I2337" t="str">
            <v>OP</v>
          </cell>
          <cell r="J2337" t="str">
            <v>PNIAG</v>
          </cell>
          <cell r="K2337" t="str">
            <v>1015</v>
          </cell>
          <cell r="L2337" t="str">
            <v>IA-Council Bluffs-W Broadway</v>
          </cell>
          <cell r="M2337" t="str">
            <v>IA</v>
          </cell>
          <cell r="N2337" t="str">
            <v>3087</v>
          </cell>
          <cell r="O2337" t="str">
            <v>Operations Supv Field</v>
          </cell>
          <cell r="P2337" t="str">
            <v>00</v>
          </cell>
          <cell r="Q2337" t="str">
            <v>Exempt</v>
          </cell>
          <cell r="R2337" t="str">
            <v>1990-06-01</v>
          </cell>
          <cell r="S2337" t="str">
            <v/>
          </cell>
          <cell r="T2337" t="str">
            <v>1990-06-01</v>
          </cell>
        </row>
        <row r="2338">
          <cell r="A2338" t="str">
            <v>Stout,Harold L</v>
          </cell>
          <cell r="B2338" t="str">
            <v>010529</v>
          </cell>
          <cell r="C2338" t="str">
            <v>Full-Time</v>
          </cell>
          <cell r="D2338" t="str">
            <v>UCU</v>
          </cell>
          <cell r="E2338">
            <v>40</v>
          </cell>
          <cell r="F2338" t="str">
            <v>1009</v>
          </cell>
          <cell r="G2338" t="str">
            <v>Arthur Mullergren-Great Bend</v>
          </cell>
          <cell r="H2338" t="str">
            <v>USU</v>
          </cell>
          <cell r="I2338" t="str">
            <v>PS</v>
          </cell>
          <cell r="J2338" t="str">
            <v>WPKSE</v>
          </cell>
          <cell r="K2338" t="str">
            <v>1034</v>
          </cell>
          <cell r="L2338" t="str">
            <v>KS-Great Bend-Highway K96</v>
          </cell>
          <cell r="M2338" t="str">
            <v>KS</v>
          </cell>
          <cell r="N2338" t="str">
            <v>1738</v>
          </cell>
          <cell r="O2338" t="str">
            <v>Operator Technician (UN22)</v>
          </cell>
          <cell r="P2338" t="str">
            <v>22</v>
          </cell>
          <cell r="Q2338" t="str">
            <v>Nonexempt</v>
          </cell>
          <cell r="R2338" t="str">
            <v>2004-08-18</v>
          </cell>
          <cell r="S2338" t="str">
            <v/>
          </cell>
          <cell r="T2338" t="str">
            <v>2004-08-18</v>
          </cell>
        </row>
        <row r="2339">
          <cell r="A2339" t="str">
            <v>Stowe,David L</v>
          </cell>
          <cell r="B2339" t="str">
            <v>009470</v>
          </cell>
          <cell r="C2339" t="str">
            <v>Full-Time</v>
          </cell>
          <cell r="D2339" t="str">
            <v>UCU</v>
          </cell>
          <cell r="E2339">
            <v>40</v>
          </cell>
          <cell r="F2339" t="str">
            <v>6374</v>
          </cell>
          <cell r="G2339" t="str">
            <v>Regulatory Analytical Support</v>
          </cell>
          <cell r="H2339" t="str">
            <v>USU</v>
          </cell>
          <cell r="I2339" t="str">
            <v>RE</v>
          </cell>
          <cell r="J2339" t="str">
            <v>NETCO</v>
          </cell>
          <cell r="K2339" t="str">
            <v>1082</v>
          </cell>
          <cell r="L2339" t="str">
            <v>MO-Kansas City-W Ninth</v>
          </cell>
          <cell r="M2339" t="str">
            <v>MO</v>
          </cell>
          <cell r="N2339" t="str">
            <v>1845</v>
          </cell>
          <cell r="O2339" t="str">
            <v>Sr Regulatory Analyst</v>
          </cell>
          <cell r="P2339" t="str">
            <v>00</v>
          </cell>
          <cell r="Q2339" t="str">
            <v>Exempt</v>
          </cell>
          <cell r="R2339" t="str">
            <v>2002-01-31</v>
          </cell>
          <cell r="S2339" t="str">
            <v/>
          </cell>
          <cell r="T2339" t="str">
            <v>2002-01-31</v>
          </cell>
        </row>
        <row r="2340">
          <cell r="A2340" t="str">
            <v>Strah,John R</v>
          </cell>
          <cell r="B2340" t="str">
            <v>000455</v>
          </cell>
          <cell r="C2340" t="str">
            <v>Full-Time</v>
          </cell>
          <cell r="D2340" t="str">
            <v>UCU</v>
          </cell>
          <cell r="E2340">
            <v>40</v>
          </cell>
          <cell r="F2340" t="str">
            <v>5372</v>
          </cell>
          <cell r="G2340" t="str">
            <v>CO Substation Maintenance</v>
          </cell>
          <cell r="H2340" t="str">
            <v>USU</v>
          </cell>
          <cell r="I2340" t="str">
            <v>OP</v>
          </cell>
          <cell r="J2340" t="str">
            <v>WPCOE</v>
          </cell>
          <cell r="K2340" t="str">
            <v>1011</v>
          </cell>
          <cell r="L2340" t="str">
            <v>CO-Pueblo-S Victoria Ave</v>
          </cell>
          <cell r="M2340" t="str">
            <v>CO</v>
          </cell>
          <cell r="N2340" t="str">
            <v>3158</v>
          </cell>
          <cell r="O2340" t="str">
            <v>Appren Construction Electricia</v>
          </cell>
          <cell r="P2340" t="str">
            <v>21</v>
          </cell>
          <cell r="Q2340" t="str">
            <v>Nonexempt</v>
          </cell>
          <cell r="R2340" t="str">
            <v>1992-03-25</v>
          </cell>
          <cell r="S2340" t="str">
            <v/>
          </cell>
          <cell r="T2340" t="str">
            <v>1992-03-25</v>
          </cell>
        </row>
        <row r="2341">
          <cell r="A2341" t="str">
            <v>Strassburg,Raymond J</v>
          </cell>
          <cell r="B2341" t="str">
            <v>000058</v>
          </cell>
          <cell r="C2341" t="str">
            <v>Full-Time</v>
          </cell>
          <cell r="D2341" t="str">
            <v>UCU</v>
          </cell>
          <cell r="E2341">
            <v>40</v>
          </cell>
          <cell r="F2341" t="str">
            <v>5824</v>
          </cell>
          <cell r="G2341" t="str">
            <v>Thief River Falls</v>
          </cell>
          <cell r="H2341" t="str">
            <v>USU</v>
          </cell>
          <cell r="I2341" t="str">
            <v>CS</v>
          </cell>
          <cell r="J2341" t="str">
            <v>NMMNG</v>
          </cell>
          <cell r="K2341" t="str">
            <v>1218</v>
          </cell>
          <cell r="L2341" t="str">
            <v>MN-Staples</v>
          </cell>
          <cell r="M2341" t="str">
            <v>MN</v>
          </cell>
          <cell r="N2341" t="str">
            <v>1595</v>
          </cell>
          <cell r="O2341" t="str">
            <v>Service Tech Class 2 (UN26)</v>
          </cell>
          <cell r="P2341" t="str">
            <v>26</v>
          </cell>
          <cell r="Q2341" t="str">
            <v>Nonexempt</v>
          </cell>
          <cell r="R2341" t="str">
            <v>1991-07-15</v>
          </cell>
          <cell r="S2341" t="str">
            <v/>
          </cell>
          <cell r="T2341" t="str">
            <v>1991-07-15</v>
          </cell>
        </row>
        <row r="2342">
          <cell r="A2342" t="str">
            <v>Strasser,Rick B</v>
          </cell>
          <cell r="B2342" t="str">
            <v>010242</v>
          </cell>
          <cell r="C2342" t="str">
            <v>Full-Time</v>
          </cell>
          <cell r="D2342" t="str">
            <v>UCU</v>
          </cell>
          <cell r="E2342">
            <v>40</v>
          </cell>
          <cell r="F2342" t="str">
            <v>5366</v>
          </cell>
          <cell r="G2342" t="str">
            <v>SJ Elec Measurement</v>
          </cell>
          <cell r="H2342" t="str">
            <v>USU</v>
          </cell>
          <cell r="I2342" t="str">
            <v>OP</v>
          </cell>
          <cell r="J2342" t="str">
            <v>SJMOE</v>
          </cell>
          <cell r="K2342" t="str">
            <v>1278</v>
          </cell>
          <cell r="L2342" t="str">
            <v>MO-St Joseph - Atchison</v>
          </cell>
          <cell r="M2342" t="str">
            <v>MO</v>
          </cell>
          <cell r="N2342" t="str">
            <v>S4015</v>
          </cell>
          <cell r="O2342" t="str">
            <v>Appren Meterman Electric Grd 1</v>
          </cell>
          <cell r="P2342" t="str">
            <v>13</v>
          </cell>
          <cell r="Q2342" t="str">
            <v>Nonexempt</v>
          </cell>
          <cell r="R2342" t="str">
            <v>1986-09-15</v>
          </cell>
          <cell r="S2342" t="str">
            <v/>
          </cell>
          <cell r="T2342" t="str">
            <v>1986-09-15</v>
          </cell>
        </row>
        <row r="2343">
          <cell r="A2343" t="str">
            <v>Stratemeier IV,Edward H</v>
          </cell>
          <cell r="B2343" t="str">
            <v>009519</v>
          </cell>
          <cell r="C2343" t="str">
            <v>Full-Time</v>
          </cell>
          <cell r="D2343" t="str">
            <v>UCU</v>
          </cell>
          <cell r="E2343">
            <v>40</v>
          </cell>
          <cell r="F2343" t="str">
            <v>6348</v>
          </cell>
          <cell r="G2343" t="str">
            <v>IT Business Services</v>
          </cell>
          <cell r="H2343" t="str">
            <v>USU</v>
          </cell>
          <cell r="I2343" t="str">
            <v>IT</v>
          </cell>
          <cell r="J2343" t="str">
            <v>NETCO</v>
          </cell>
          <cell r="K2343" t="str">
            <v>1082</v>
          </cell>
          <cell r="L2343" t="str">
            <v>MO-Kansas City-W Ninth</v>
          </cell>
          <cell r="M2343" t="str">
            <v>MO</v>
          </cell>
          <cell r="N2343" t="str">
            <v>3127</v>
          </cell>
          <cell r="O2343" t="str">
            <v>General Mgr IT</v>
          </cell>
          <cell r="P2343" t="str">
            <v>00</v>
          </cell>
          <cell r="Q2343" t="str">
            <v>Exempt</v>
          </cell>
          <cell r="R2343" t="str">
            <v>2002-03-04</v>
          </cell>
          <cell r="S2343" t="str">
            <v/>
          </cell>
          <cell r="T2343" t="str">
            <v>2002-03-04</v>
          </cell>
        </row>
        <row r="2344">
          <cell r="A2344" t="str">
            <v>Streeter,Becky Sue</v>
          </cell>
          <cell r="B2344" t="str">
            <v>002733</v>
          </cell>
          <cell r="C2344" t="str">
            <v>Full-Time</v>
          </cell>
          <cell r="D2344" t="str">
            <v>UCU</v>
          </cell>
          <cell r="E2344">
            <v>40</v>
          </cell>
          <cell r="F2344" t="str">
            <v>4194</v>
          </cell>
          <cell r="G2344" t="str">
            <v>Tax Department</v>
          </cell>
          <cell r="H2344" t="str">
            <v>ESF</v>
          </cell>
          <cell r="I2344" t="str">
            <v>AT</v>
          </cell>
          <cell r="J2344" t="str">
            <v>AQLCP</v>
          </cell>
          <cell r="K2344" t="str">
            <v>1082</v>
          </cell>
          <cell r="L2344" t="str">
            <v>MO-Kansas City-W Ninth</v>
          </cell>
          <cell r="M2344" t="str">
            <v>MO</v>
          </cell>
          <cell r="N2344" t="str">
            <v>1012</v>
          </cell>
          <cell r="O2344" t="str">
            <v>Mgr Tax</v>
          </cell>
          <cell r="P2344" t="str">
            <v>00</v>
          </cell>
          <cell r="Q2344" t="str">
            <v>Exempt</v>
          </cell>
          <cell r="R2344" t="str">
            <v>1975-12-29</v>
          </cell>
          <cell r="S2344" t="str">
            <v/>
          </cell>
          <cell r="T2344" t="str">
            <v>1975-12-29</v>
          </cell>
        </row>
        <row r="2345">
          <cell r="A2345" t="str">
            <v>Stretz,Janet M</v>
          </cell>
          <cell r="B2345" t="str">
            <v>003096</v>
          </cell>
          <cell r="C2345" t="str">
            <v>Full-Time</v>
          </cell>
          <cell r="D2345" t="str">
            <v>UCU</v>
          </cell>
          <cell r="E2345">
            <v>40</v>
          </cell>
          <cell r="F2345" t="str">
            <v>4194</v>
          </cell>
          <cell r="G2345" t="str">
            <v>Tax Department</v>
          </cell>
          <cell r="H2345" t="str">
            <v>ESF</v>
          </cell>
          <cell r="I2345" t="str">
            <v>AT</v>
          </cell>
          <cell r="J2345" t="str">
            <v>AQLCP</v>
          </cell>
          <cell r="K2345" t="str">
            <v>1082</v>
          </cell>
          <cell r="L2345" t="str">
            <v>MO-Kansas City-W Ninth</v>
          </cell>
          <cell r="M2345" t="str">
            <v>MO</v>
          </cell>
          <cell r="N2345" t="str">
            <v>1013</v>
          </cell>
          <cell r="O2345" t="str">
            <v>Sr Tax Analyst</v>
          </cell>
          <cell r="P2345" t="str">
            <v>00</v>
          </cell>
          <cell r="Q2345" t="str">
            <v>Exempt</v>
          </cell>
          <cell r="R2345" t="str">
            <v>1997-09-24</v>
          </cell>
          <cell r="S2345" t="str">
            <v/>
          </cell>
          <cell r="T2345" t="str">
            <v>1997-09-24</v>
          </cell>
        </row>
        <row r="2346">
          <cell r="A2346" t="str">
            <v>Strickland,Rachel A</v>
          </cell>
          <cell r="B2346" t="str">
            <v>010092</v>
          </cell>
          <cell r="C2346" t="str">
            <v>Part-Time</v>
          </cell>
          <cell r="D2346" t="str">
            <v>UCU</v>
          </cell>
          <cell r="E2346">
            <v>20</v>
          </cell>
          <cell r="F2346" t="str">
            <v>1015</v>
          </cell>
          <cell r="G2346" t="str">
            <v>Cimarron River Unit Steam</v>
          </cell>
          <cell r="H2346" t="str">
            <v>USU</v>
          </cell>
          <cell r="I2346" t="str">
            <v>PS</v>
          </cell>
          <cell r="J2346" t="str">
            <v>WPKSE</v>
          </cell>
          <cell r="K2346" t="str">
            <v>1027</v>
          </cell>
          <cell r="L2346" t="str">
            <v>KS-Liberal-PanhandleEastern Rd</v>
          </cell>
          <cell r="M2346" t="str">
            <v>KS</v>
          </cell>
          <cell r="N2346" t="str">
            <v>1134</v>
          </cell>
          <cell r="O2346" t="str">
            <v>Admin Asst</v>
          </cell>
          <cell r="P2346" t="str">
            <v>00</v>
          </cell>
          <cell r="Q2346" t="str">
            <v>Nonexempt</v>
          </cell>
          <cell r="R2346" t="str">
            <v>2003-06-04</v>
          </cell>
          <cell r="S2346" t="str">
            <v/>
          </cell>
          <cell r="T2346" t="str">
            <v>2003-06-04</v>
          </cell>
        </row>
        <row r="2347">
          <cell r="A2347" t="str">
            <v>Strom,Gary D</v>
          </cell>
          <cell r="B2347" t="str">
            <v>008565</v>
          </cell>
          <cell r="C2347" t="str">
            <v>Full-Time</v>
          </cell>
          <cell r="D2347" t="str">
            <v>UCU</v>
          </cell>
          <cell r="E2347">
            <v>40</v>
          </cell>
          <cell r="F2347" t="str">
            <v>5339</v>
          </cell>
          <cell r="G2347" t="str">
            <v>Platte City Elec Network Ops</v>
          </cell>
          <cell r="H2347" t="str">
            <v>USU</v>
          </cell>
          <cell r="I2347" t="str">
            <v>OP</v>
          </cell>
          <cell r="J2347" t="str">
            <v>MPMOE</v>
          </cell>
          <cell r="K2347" t="str">
            <v>1091</v>
          </cell>
          <cell r="L2347" t="str">
            <v>MO-Platte City</v>
          </cell>
          <cell r="M2347" t="str">
            <v>MO</v>
          </cell>
          <cell r="N2347" t="str">
            <v>U206</v>
          </cell>
          <cell r="O2347" t="str">
            <v>Line Foreman</v>
          </cell>
          <cell r="P2347" t="str">
            <v>24</v>
          </cell>
          <cell r="Q2347" t="str">
            <v>Nonexempt</v>
          </cell>
          <cell r="R2347" t="str">
            <v>2001-08-27</v>
          </cell>
          <cell r="S2347" t="str">
            <v/>
          </cell>
          <cell r="T2347" t="str">
            <v>2001-08-27</v>
          </cell>
        </row>
        <row r="2348">
          <cell r="A2348" t="str">
            <v>Stuart,Larry E</v>
          </cell>
          <cell r="B2348" t="str">
            <v>007948</v>
          </cell>
          <cell r="C2348" t="str">
            <v>Full-Time</v>
          </cell>
          <cell r="D2348" t="str">
            <v>UCU</v>
          </cell>
          <cell r="E2348">
            <v>40</v>
          </cell>
          <cell r="F2348" t="str">
            <v>5356</v>
          </cell>
          <cell r="G2348" t="str">
            <v>Maryville/Mound City El NetOps</v>
          </cell>
          <cell r="H2348" t="str">
            <v>USU</v>
          </cell>
          <cell r="I2348" t="str">
            <v>OP</v>
          </cell>
          <cell r="J2348" t="str">
            <v>SJMOE</v>
          </cell>
          <cell r="K2348" t="str">
            <v>1280</v>
          </cell>
          <cell r="L2348" t="str">
            <v>MO-Maryville</v>
          </cell>
          <cell r="M2348" t="str">
            <v>MO</v>
          </cell>
          <cell r="N2348" t="str">
            <v>3087</v>
          </cell>
          <cell r="O2348" t="str">
            <v>Operations Supv Field</v>
          </cell>
          <cell r="P2348" t="str">
            <v>00</v>
          </cell>
          <cell r="Q2348" t="str">
            <v>Exempt</v>
          </cell>
          <cell r="R2348" t="str">
            <v>1973-07-30</v>
          </cell>
          <cell r="S2348" t="str">
            <v/>
          </cell>
          <cell r="T2348" t="str">
            <v>1973-07-30</v>
          </cell>
        </row>
        <row r="2349">
          <cell r="A2349" t="str">
            <v>Stubblefield,Shannon D</v>
          </cell>
          <cell r="B2349" t="str">
            <v>009865</v>
          </cell>
          <cell r="C2349" t="str">
            <v>Full-Time</v>
          </cell>
          <cell r="D2349" t="str">
            <v>UCU</v>
          </cell>
          <cell r="E2349">
            <v>40</v>
          </cell>
          <cell r="F2349" t="str">
            <v>5716</v>
          </cell>
          <cell r="G2349" t="str">
            <v>Field Resources Center-Raytown</v>
          </cell>
          <cell r="H2349" t="str">
            <v>USU</v>
          </cell>
          <cell r="I2349" t="str">
            <v>FR</v>
          </cell>
          <cell r="J2349" t="str">
            <v>NETCO</v>
          </cell>
          <cell r="K2349" t="str">
            <v>1000</v>
          </cell>
          <cell r="L2349" t="str">
            <v>MO-Raytown</v>
          </cell>
          <cell r="M2349" t="str">
            <v>MO</v>
          </cell>
          <cell r="N2349" t="str">
            <v>1145</v>
          </cell>
          <cell r="O2349" t="str">
            <v>Field Resource Planner</v>
          </cell>
          <cell r="P2349" t="str">
            <v>00</v>
          </cell>
          <cell r="Q2349" t="str">
            <v>Exempt</v>
          </cell>
          <cell r="R2349" t="str">
            <v>2002-08-26</v>
          </cell>
          <cell r="S2349" t="str">
            <v/>
          </cell>
          <cell r="T2349" t="str">
            <v>2002-08-26</v>
          </cell>
        </row>
        <row r="2350">
          <cell r="A2350" t="str">
            <v>Studebaker Payne,Lee Anna</v>
          </cell>
          <cell r="B2350" t="str">
            <v>010151</v>
          </cell>
          <cell r="C2350" t="str">
            <v>Full-Time</v>
          </cell>
          <cell r="D2350" t="str">
            <v>UCU</v>
          </cell>
          <cell r="E2350">
            <v>40</v>
          </cell>
          <cell r="F2350" t="str">
            <v>5763</v>
          </cell>
          <cell r="G2350" t="str">
            <v>Billing Adjustments</v>
          </cell>
          <cell r="H2350" t="str">
            <v>USU</v>
          </cell>
          <cell r="I2350" t="str">
            <v>CI</v>
          </cell>
          <cell r="J2350" t="str">
            <v>NETCO</v>
          </cell>
          <cell r="K2350" t="str">
            <v>1000</v>
          </cell>
          <cell r="L2350" t="str">
            <v>MO-Raytown</v>
          </cell>
          <cell r="M2350" t="str">
            <v>MO</v>
          </cell>
          <cell r="N2350" t="str">
            <v>1067</v>
          </cell>
          <cell r="O2350" t="str">
            <v>Assoc Cust Svc Acct Svcs I</v>
          </cell>
          <cell r="P2350" t="str">
            <v>00</v>
          </cell>
          <cell r="Q2350" t="str">
            <v>Nonexempt</v>
          </cell>
          <cell r="R2350" t="str">
            <v>2003-07-28</v>
          </cell>
          <cell r="S2350" t="str">
            <v/>
          </cell>
          <cell r="T2350" t="str">
            <v>2003-07-28</v>
          </cell>
        </row>
        <row r="2351">
          <cell r="A2351" t="str">
            <v>Stuhr,Deborah R</v>
          </cell>
          <cell r="B2351" t="str">
            <v>003303</v>
          </cell>
          <cell r="C2351" t="str">
            <v>Full-Time</v>
          </cell>
          <cell r="D2351" t="str">
            <v>UCU</v>
          </cell>
          <cell r="E2351">
            <v>40</v>
          </cell>
          <cell r="F2351" t="str">
            <v>6384</v>
          </cell>
          <cell r="G2351" t="str">
            <v>Regulatory Acctg Svcs-Gas</v>
          </cell>
          <cell r="H2351" t="str">
            <v>USU</v>
          </cell>
          <cell r="I2351" t="str">
            <v>RE</v>
          </cell>
          <cell r="J2351" t="str">
            <v>NETCO</v>
          </cell>
          <cell r="K2351" t="str">
            <v>1143</v>
          </cell>
          <cell r="L2351" t="str">
            <v>NE-Omaha-Capitol Ave</v>
          </cell>
          <cell r="M2351" t="str">
            <v>NE</v>
          </cell>
          <cell r="N2351" t="str">
            <v>3166</v>
          </cell>
          <cell r="O2351" t="str">
            <v>Rate Analyst</v>
          </cell>
          <cell r="P2351" t="str">
            <v>00</v>
          </cell>
          <cell r="Q2351" t="str">
            <v>Nonexempt</v>
          </cell>
          <cell r="R2351" t="str">
            <v>1987-08-27</v>
          </cell>
          <cell r="S2351" t="str">
            <v/>
          </cell>
          <cell r="T2351" t="str">
            <v>1987-08-27</v>
          </cell>
        </row>
        <row r="2352">
          <cell r="A2352" t="str">
            <v>Stundebeck,Clifford M</v>
          </cell>
          <cell r="B2352" t="str">
            <v>010312</v>
          </cell>
          <cell r="C2352" t="str">
            <v>Full-Time</v>
          </cell>
          <cell r="D2352" t="str">
            <v>UCU</v>
          </cell>
          <cell r="E2352">
            <v>40</v>
          </cell>
          <cell r="F2352" t="str">
            <v>5341</v>
          </cell>
          <cell r="G2352" t="str">
            <v>Henri/Lex/Rich Elec Ntwrk Ops</v>
          </cell>
          <cell r="H2352" t="str">
            <v>USU</v>
          </cell>
          <cell r="I2352" t="str">
            <v>OP</v>
          </cell>
          <cell r="J2352" t="str">
            <v>MPMOE</v>
          </cell>
          <cell r="K2352" t="str">
            <v>1080</v>
          </cell>
          <cell r="L2352" t="str">
            <v>MO-Henrietta</v>
          </cell>
          <cell r="M2352" t="str">
            <v>MO</v>
          </cell>
          <cell r="N2352" t="str">
            <v>U2107</v>
          </cell>
          <cell r="O2352" t="str">
            <v>Appren Lineman 7th 6mo</v>
          </cell>
          <cell r="P2352" t="str">
            <v>24</v>
          </cell>
          <cell r="Q2352" t="str">
            <v>Nonexempt</v>
          </cell>
          <cell r="R2352" t="str">
            <v>2003-12-29</v>
          </cell>
          <cell r="S2352" t="str">
            <v/>
          </cell>
          <cell r="T2352" t="str">
            <v>2003-12-29</v>
          </cell>
        </row>
        <row r="2353">
          <cell r="A2353" t="str">
            <v>Sublett,Phillip N</v>
          </cell>
          <cell r="B2353" t="str">
            <v>002796</v>
          </cell>
          <cell r="C2353" t="str">
            <v>Full-Time</v>
          </cell>
          <cell r="D2353" t="str">
            <v>UCU</v>
          </cell>
          <cell r="E2353">
            <v>40</v>
          </cell>
          <cell r="F2353" t="str">
            <v>4290</v>
          </cell>
          <cell r="G2353" t="str">
            <v>IT Fin/HR Applications</v>
          </cell>
          <cell r="H2353" t="str">
            <v>ESF</v>
          </cell>
          <cell r="I2353" t="str">
            <v>IT</v>
          </cell>
          <cell r="J2353" t="str">
            <v>AQLCP</v>
          </cell>
          <cell r="K2353" t="str">
            <v>1082</v>
          </cell>
          <cell r="L2353" t="str">
            <v>MO-Kansas City-W Ninth</v>
          </cell>
          <cell r="M2353" t="str">
            <v>MO</v>
          </cell>
          <cell r="N2353" t="str">
            <v>1444</v>
          </cell>
          <cell r="O2353" t="str">
            <v>Systems Analyst</v>
          </cell>
          <cell r="P2353" t="str">
            <v>00</v>
          </cell>
          <cell r="Q2353" t="str">
            <v>Exempt</v>
          </cell>
          <cell r="R2353" t="str">
            <v>1990-11-26</v>
          </cell>
          <cell r="S2353" t="str">
            <v>2003-04-01</v>
          </cell>
          <cell r="T2353" t="str">
            <v>1991-04-01</v>
          </cell>
        </row>
        <row r="2354">
          <cell r="A2354" t="str">
            <v>Suedmeier,Darrell C</v>
          </cell>
          <cell r="B2354" t="str">
            <v>001585</v>
          </cell>
          <cell r="C2354" t="str">
            <v>Full-Time</v>
          </cell>
          <cell r="D2354" t="str">
            <v>UCU</v>
          </cell>
          <cell r="E2354">
            <v>40</v>
          </cell>
          <cell r="F2354" t="str">
            <v>5774</v>
          </cell>
          <cell r="G2354" t="str">
            <v>NE Omaha Region</v>
          </cell>
          <cell r="H2354" t="str">
            <v>USU</v>
          </cell>
          <cell r="I2354" t="str">
            <v>CS</v>
          </cell>
          <cell r="J2354" t="str">
            <v>PNNEG</v>
          </cell>
          <cell r="K2354" t="str">
            <v>1113</v>
          </cell>
          <cell r="L2354" t="str">
            <v>NE-Papillion</v>
          </cell>
          <cell r="M2354" t="str">
            <v>NE</v>
          </cell>
          <cell r="N2354" t="str">
            <v>2153</v>
          </cell>
          <cell r="O2354" t="str">
            <v>Lead Appliance Repair Tech</v>
          </cell>
          <cell r="P2354" t="str">
            <v>00</v>
          </cell>
          <cell r="Q2354" t="str">
            <v>Nonexempt</v>
          </cell>
          <cell r="R2354" t="str">
            <v>1968-01-16</v>
          </cell>
          <cell r="S2354" t="str">
            <v/>
          </cell>
          <cell r="T2354" t="str">
            <v>1968-01-16</v>
          </cell>
        </row>
        <row r="2355">
          <cell r="A2355" t="str">
            <v>Sullivan,Brogan T</v>
          </cell>
          <cell r="B2355" t="str">
            <v>006091</v>
          </cell>
          <cell r="C2355" t="str">
            <v>Full-Time</v>
          </cell>
          <cell r="D2355" t="str">
            <v>UCU</v>
          </cell>
          <cell r="E2355">
            <v>40</v>
          </cell>
          <cell r="F2355" t="str">
            <v>4031</v>
          </cell>
          <cell r="G2355" t="str">
            <v>Gen Counsel &amp; Corp Secretary</v>
          </cell>
          <cell r="H2355" t="str">
            <v>ESF</v>
          </cell>
          <cell r="I2355" t="str">
            <v>SM</v>
          </cell>
          <cell r="J2355" t="str">
            <v>AQLCP</v>
          </cell>
          <cell r="K2355" t="str">
            <v>1082</v>
          </cell>
          <cell r="L2355" t="str">
            <v>MO-Kansas City-W Ninth</v>
          </cell>
          <cell r="M2355" t="str">
            <v>MO</v>
          </cell>
          <cell r="N2355" t="str">
            <v>3067</v>
          </cell>
          <cell r="O2355" t="str">
            <v>Assoc General Counsel</v>
          </cell>
          <cell r="P2355" t="str">
            <v>00</v>
          </cell>
          <cell r="Q2355" t="str">
            <v>Exempt</v>
          </cell>
          <cell r="R2355" t="str">
            <v>2000-06-30</v>
          </cell>
          <cell r="S2355" t="str">
            <v/>
          </cell>
          <cell r="T2355" t="str">
            <v>2000-06-30</v>
          </cell>
        </row>
        <row r="2356">
          <cell r="A2356" t="str">
            <v>Sullivan,Frank L</v>
          </cell>
          <cell r="B2356" t="str">
            <v>002831</v>
          </cell>
          <cell r="C2356" t="str">
            <v>Full-Time</v>
          </cell>
          <cell r="D2356" t="str">
            <v>UCU</v>
          </cell>
          <cell r="E2356">
            <v>40</v>
          </cell>
          <cell r="F2356" t="str">
            <v>6360</v>
          </cell>
          <cell r="G2356" t="str">
            <v>IT Cust Serv Applications</v>
          </cell>
          <cell r="H2356" t="str">
            <v>USU</v>
          </cell>
          <cell r="I2356" t="str">
            <v>IT</v>
          </cell>
          <cell r="J2356" t="str">
            <v>NETCO</v>
          </cell>
          <cell r="K2356" t="str">
            <v>1000</v>
          </cell>
          <cell r="L2356" t="str">
            <v>MO-Raytown</v>
          </cell>
          <cell r="M2356" t="str">
            <v>MO</v>
          </cell>
          <cell r="N2356" t="str">
            <v>1446</v>
          </cell>
          <cell r="O2356" t="str">
            <v>Sr Systems Analyst</v>
          </cell>
          <cell r="P2356" t="str">
            <v>00</v>
          </cell>
          <cell r="Q2356" t="str">
            <v>Exempt</v>
          </cell>
          <cell r="R2356" t="str">
            <v>1969-09-08</v>
          </cell>
          <cell r="S2356" t="str">
            <v/>
          </cell>
          <cell r="T2356" t="str">
            <v>1969-09-08</v>
          </cell>
        </row>
        <row r="2357">
          <cell r="A2357" t="str">
            <v>Sulzen,Stephanie A</v>
          </cell>
          <cell r="B2357" t="str">
            <v>003189</v>
          </cell>
          <cell r="C2357" t="str">
            <v>Full-Time</v>
          </cell>
          <cell r="D2357" t="str">
            <v>UCU</v>
          </cell>
          <cell r="E2357">
            <v>40</v>
          </cell>
          <cell r="F2357" t="str">
            <v>4132</v>
          </cell>
          <cell r="G2357" t="str">
            <v>Investor/Shareholder Relations</v>
          </cell>
          <cell r="H2357" t="str">
            <v>ESF</v>
          </cell>
          <cell r="I2357" t="str">
            <v>FI</v>
          </cell>
          <cell r="J2357" t="str">
            <v>AQLCP</v>
          </cell>
          <cell r="K2357" t="str">
            <v>1082</v>
          </cell>
          <cell r="L2357" t="str">
            <v>MO-Kansas City-W Ninth</v>
          </cell>
          <cell r="M2357" t="str">
            <v>MO</v>
          </cell>
          <cell r="N2357" t="str">
            <v>2605</v>
          </cell>
          <cell r="O2357" t="str">
            <v>Sr Investor Relations Analyst</v>
          </cell>
          <cell r="P2357" t="str">
            <v>00</v>
          </cell>
          <cell r="Q2357" t="str">
            <v>Exempt</v>
          </cell>
          <cell r="R2357" t="str">
            <v>1997-11-03</v>
          </cell>
          <cell r="S2357" t="str">
            <v/>
          </cell>
          <cell r="T2357" t="str">
            <v>1997-11-03</v>
          </cell>
        </row>
        <row r="2358">
          <cell r="A2358" t="str">
            <v>Sumner Jr,Ronald W</v>
          </cell>
          <cell r="B2358" t="str">
            <v>002033</v>
          </cell>
          <cell r="C2358" t="str">
            <v>Full-Time</v>
          </cell>
          <cell r="D2358" t="str">
            <v>UCU</v>
          </cell>
          <cell r="E2358">
            <v>40</v>
          </cell>
          <cell r="F2358" t="str">
            <v>5387</v>
          </cell>
          <cell r="G2358" t="str">
            <v>Liberal Gas Field Svcs</v>
          </cell>
          <cell r="H2358" t="str">
            <v>USU</v>
          </cell>
          <cell r="I2358" t="str">
            <v>OP</v>
          </cell>
          <cell r="J2358" t="str">
            <v>PNKSG</v>
          </cell>
          <cell r="K2358" t="str">
            <v>1306</v>
          </cell>
          <cell r="L2358" t="str">
            <v>KS-Liberal-General Welch</v>
          </cell>
          <cell r="M2358" t="str">
            <v>KS</v>
          </cell>
          <cell r="N2358" t="str">
            <v>1553</v>
          </cell>
          <cell r="O2358" t="str">
            <v>Lead Operations Tech</v>
          </cell>
          <cell r="P2358" t="str">
            <v>00</v>
          </cell>
          <cell r="Q2358" t="str">
            <v>Nonexempt</v>
          </cell>
          <cell r="R2358" t="str">
            <v>1988-12-19</v>
          </cell>
          <cell r="S2358" t="str">
            <v/>
          </cell>
          <cell r="T2358" t="str">
            <v>1984-09-10</v>
          </cell>
        </row>
        <row r="2359">
          <cell r="A2359" t="str">
            <v>Sunnarborg,Mark J</v>
          </cell>
          <cell r="B2359" t="str">
            <v>000059</v>
          </cell>
          <cell r="C2359" t="str">
            <v>Full-Time</v>
          </cell>
          <cell r="D2359" t="str">
            <v>UCU</v>
          </cell>
          <cell r="E2359">
            <v>40</v>
          </cell>
          <cell r="F2359" t="str">
            <v>5842</v>
          </cell>
          <cell r="G2359" t="str">
            <v>Cloquet</v>
          </cell>
          <cell r="H2359" t="str">
            <v>USU</v>
          </cell>
          <cell r="I2359" t="str">
            <v>CS</v>
          </cell>
          <cell r="J2359" t="str">
            <v>NMMNG</v>
          </cell>
          <cell r="K2359" t="str">
            <v>1057</v>
          </cell>
          <cell r="L2359" t="str">
            <v>MN-Cloquet-Cloquet Ave</v>
          </cell>
          <cell r="M2359" t="str">
            <v>MN</v>
          </cell>
          <cell r="N2359" t="str">
            <v>1595</v>
          </cell>
          <cell r="O2359" t="str">
            <v>Service Tech Class 2 (UN26)</v>
          </cell>
          <cell r="P2359" t="str">
            <v>26</v>
          </cell>
          <cell r="Q2359" t="str">
            <v>Nonexempt</v>
          </cell>
          <cell r="R2359" t="str">
            <v>1987-09-23</v>
          </cell>
          <cell r="S2359" t="str">
            <v/>
          </cell>
          <cell r="T2359" t="str">
            <v>1987-09-23</v>
          </cell>
        </row>
        <row r="2360">
          <cell r="A2360" t="str">
            <v>Suppes,Clarence D</v>
          </cell>
          <cell r="B2360" t="str">
            <v>000659</v>
          </cell>
          <cell r="C2360" t="str">
            <v>Full-Time</v>
          </cell>
          <cell r="D2360" t="str">
            <v>UCU</v>
          </cell>
          <cell r="E2360">
            <v>40</v>
          </cell>
          <cell r="F2360" t="str">
            <v>5022</v>
          </cell>
          <cell r="G2360" t="str">
            <v>Transmission Eng KS-General</v>
          </cell>
          <cell r="H2360" t="str">
            <v>USU</v>
          </cell>
          <cell r="I2360" t="str">
            <v>ES</v>
          </cell>
          <cell r="J2360" t="str">
            <v>WPKSE</v>
          </cell>
          <cell r="K2360" t="str">
            <v>1231</v>
          </cell>
          <cell r="L2360" t="str">
            <v>KS-Great Bend-Broadway</v>
          </cell>
          <cell r="M2360" t="str">
            <v>KS</v>
          </cell>
          <cell r="N2360" t="str">
            <v>2145</v>
          </cell>
          <cell r="O2360" t="str">
            <v>Supervisory Engineer</v>
          </cell>
          <cell r="P2360" t="str">
            <v>00</v>
          </cell>
          <cell r="Q2360" t="str">
            <v>Exempt</v>
          </cell>
          <cell r="R2360" t="str">
            <v>1982-03-15</v>
          </cell>
          <cell r="S2360" t="str">
            <v/>
          </cell>
          <cell r="T2360" t="str">
            <v>1982-03-15</v>
          </cell>
        </row>
        <row r="2361">
          <cell r="A2361" t="str">
            <v>Sutherland,Scott R</v>
          </cell>
          <cell r="B2361" t="str">
            <v>010152</v>
          </cell>
          <cell r="C2361" t="str">
            <v>Full-Time</v>
          </cell>
          <cell r="D2361" t="str">
            <v>UCU</v>
          </cell>
          <cell r="E2361">
            <v>40</v>
          </cell>
          <cell r="F2361" t="str">
            <v>6016</v>
          </cell>
          <cell r="G2361" t="str">
            <v>Customer Services Training</v>
          </cell>
          <cell r="H2361" t="str">
            <v>USU</v>
          </cell>
          <cell r="I2361" t="str">
            <v>QT</v>
          </cell>
          <cell r="J2361" t="str">
            <v>NETCO</v>
          </cell>
          <cell r="K2361" t="str">
            <v>1000</v>
          </cell>
          <cell r="L2361" t="str">
            <v>MO-Raytown</v>
          </cell>
          <cell r="M2361" t="str">
            <v>MO</v>
          </cell>
          <cell r="N2361" t="str">
            <v>3191</v>
          </cell>
          <cell r="O2361" t="str">
            <v>Supv Quality and Training</v>
          </cell>
          <cell r="P2361" t="str">
            <v>00</v>
          </cell>
          <cell r="Q2361" t="str">
            <v>Exempt</v>
          </cell>
          <cell r="R2361" t="str">
            <v>2003-07-24</v>
          </cell>
          <cell r="S2361" t="str">
            <v/>
          </cell>
          <cell r="T2361" t="str">
            <v>2003-07-24</v>
          </cell>
        </row>
        <row r="2362">
          <cell r="A2362" t="str">
            <v>Sutton,Terry L</v>
          </cell>
          <cell r="B2362" t="str">
            <v>008680</v>
          </cell>
          <cell r="C2362" t="str">
            <v>Full-Time</v>
          </cell>
          <cell r="D2362" t="str">
            <v>UCU</v>
          </cell>
          <cell r="E2362">
            <v>40</v>
          </cell>
          <cell r="F2362" t="str">
            <v>4219</v>
          </cell>
          <cell r="G2362" t="str">
            <v>HR Benefits &amp; People Center</v>
          </cell>
          <cell r="H2362" t="str">
            <v>ESF</v>
          </cell>
          <cell r="I2362" t="str">
            <v>HR</v>
          </cell>
          <cell r="J2362" t="str">
            <v>AQLCP</v>
          </cell>
          <cell r="K2362" t="str">
            <v>1082</v>
          </cell>
          <cell r="L2362" t="str">
            <v>MO-Kansas City-W Ninth</v>
          </cell>
          <cell r="M2362" t="str">
            <v>MO</v>
          </cell>
          <cell r="N2362" t="str">
            <v>3201</v>
          </cell>
          <cell r="O2362" t="str">
            <v>HR Support Specialist</v>
          </cell>
          <cell r="P2362" t="str">
            <v>00</v>
          </cell>
          <cell r="Q2362" t="str">
            <v>Nonexempt</v>
          </cell>
          <cell r="R2362" t="str">
            <v>2001-10-01</v>
          </cell>
          <cell r="S2362" t="str">
            <v/>
          </cell>
          <cell r="T2362" t="str">
            <v>2001-10-01</v>
          </cell>
        </row>
        <row r="2363">
          <cell r="A2363" t="str">
            <v>Svoboda,David J</v>
          </cell>
          <cell r="B2363" t="str">
            <v>010331</v>
          </cell>
          <cell r="C2363" t="str">
            <v>Full-Time</v>
          </cell>
          <cell r="D2363" t="str">
            <v>UCU</v>
          </cell>
          <cell r="E2363">
            <v>40</v>
          </cell>
          <cell r="F2363" t="str">
            <v>5337</v>
          </cell>
          <cell r="G2363" t="str">
            <v>Belton 1 Elect Field Ops</v>
          </cell>
          <cell r="H2363" t="str">
            <v>USU</v>
          </cell>
          <cell r="I2363" t="str">
            <v>OP</v>
          </cell>
          <cell r="J2363" t="str">
            <v>MPMOE</v>
          </cell>
          <cell r="K2363" t="str">
            <v>1074</v>
          </cell>
          <cell r="L2363" t="str">
            <v>MO-Belton</v>
          </cell>
          <cell r="M2363" t="str">
            <v>MO</v>
          </cell>
          <cell r="N2363" t="str">
            <v>U2108</v>
          </cell>
          <cell r="O2363" t="str">
            <v>Appren Lineman 8th 6mo</v>
          </cell>
          <cell r="P2363" t="str">
            <v>24</v>
          </cell>
          <cell r="Q2363" t="str">
            <v>Nonexempt</v>
          </cell>
          <cell r="R2363" t="str">
            <v>2004-01-12</v>
          </cell>
          <cell r="S2363" t="str">
            <v/>
          </cell>
          <cell r="T2363" t="str">
            <v>2004-01-12</v>
          </cell>
        </row>
        <row r="2364">
          <cell r="A2364" t="str">
            <v>Swackhamer,Jay T</v>
          </cell>
          <cell r="B2364" t="str">
            <v>003173</v>
          </cell>
          <cell r="C2364" t="str">
            <v>Full-Time</v>
          </cell>
          <cell r="D2364" t="str">
            <v>UCU</v>
          </cell>
          <cell r="E2364">
            <v>40</v>
          </cell>
          <cell r="F2364" t="str">
            <v>6364</v>
          </cell>
          <cell r="G2364" t="str">
            <v>IT Server/Storage Desktop Infr</v>
          </cell>
          <cell r="H2364" t="str">
            <v>USU</v>
          </cell>
          <cell r="I2364" t="str">
            <v>IT</v>
          </cell>
          <cell r="J2364" t="str">
            <v>NETCO</v>
          </cell>
          <cell r="K2364" t="str">
            <v>1143</v>
          </cell>
          <cell r="L2364" t="str">
            <v>NE-Omaha-Capitol Ave</v>
          </cell>
          <cell r="M2364" t="str">
            <v>NE</v>
          </cell>
          <cell r="N2364" t="str">
            <v>1429</v>
          </cell>
          <cell r="O2364" t="str">
            <v>Sr Systems Programmer</v>
          </cell>
          <cell r="P2364" t="str">
            <v>00</v>
          </cell>
          <cell r="Q2364" t="str">
            <v>Exempt</v>
          </cell>
          <cell r="R2364" t="str">
            <v>1998-05-11</v>
          </cell>
          <cell r="S2364" t="str">
            <v/>
          </cell>
          <cell r="T2364" t="str">
            <v>1998-05-11</v>
          </cell>
        </row>
        <row r="2365">
          <cell r="A2365" t="str">
            <v>Swanson,Michael P</v>
          </cell>
          <cell r="B2365" t="str">
            <v>010453</v>
          </cell>
          <cell r="C2365" t="str">
            <v>Full-Time</v>
          </cell>
          <cell r="D2365" t="str">
            <v>UCU</v>
          </cell>
          <cell r="E2365">
            <v>40</v>
          </cell>
          <cell r="F2365" t="str">
            <v>6332</v>
          </cell>
          <cell r="G2365" t="str">
            <v>Safety &amp; Tech Trng-Elect Trng</v>
          </cell>
          <cell r="H2365" t="str">
            <v>USU</v>
          </cell>
          <cell r="I2365" t="str">
            <v>NA</v>
          </cell>
          <cell r="J2365" t="str">
            <v>NETCO</v>
          </cell>
          <cell r="K2365" t="str">
            <v>1000</v>
          </cell>
          <cell r="L2365" t="str">
            <v>MO-Raytown</v>
          </cell>
          <cell r="M2365" t="str">
            <v>MO</v>
          </cell>
          <cell r="N2365" t="str">
            <v>2652</v>
          </cell>
          <cell r="O2365" t="str">
            <v>Sr Safety Rep</v>
          </cell>
          <cell r="P2365" t="str">
            <v>00</v>
          </cell>
          <cell r="Q2365" t="str">
            <v>Exempt</v>
          </cell>
          <cell r="R2365" t="str">
            <v>2004-07-12</v>
          </cell>
          <cell r="S2365" t="str">
            <v/>
          </cell>
          <cell r="T2365" t="str">
            <v>2004-07-12</v>
          </cell>
        </row>
        <row r="2366">
          <cell r="A2366" t="str">
            <v>Swanson,Patricia A</v>
          </cell>
          <cell r="B2366" t="str">
            <v>003092</v>
          </cell>
          <cell r="C2366" t="str">
            <v>Full-Time</v>
          </cell>
          <cell r="D2366" t="str">
            <v>UCU</v>
          </cell>
          <cell r="E2366">
            <v>40</v>
          </cell>
          <cell r="F2366" t="str">
            <v>6312</v>
          </cell>
          <cell r="G2366" t="str">
            <v>Financial Mgmt-AQN Central Sup</v>
          </cell>
          <cell r="H2366" t="str">
            <v>USU</v>
          </cell>
          <cell r="I2366" t="str">
            <v>AT</v>
          </cell>
          <cell r="J2366" t="str">
            <v>NETCO</v>
          </cell>
          <cell r="K2366" t="str">
            <v>1082</v>
          </cell>
          <cell r="L2366" t="str">
            <v>MO-Kansas City-W Ninth</v>
          </cell>
          <cell r="M2366" t="str">
            <v>MO</v>
          </cell>
          <cell r="N2366" t="str">
            <v>1021</v>
          </cell>
          <cell r="O2366" t="str">
            <v>Accountant Intermediate</v>
          </cell>
          <cell r="P2366" t="str">
            <v>00</v>
          </cell>
          <cell r="Q2366" t="str">
            <v>Exempt</v>
          </cell>
          <cell r="R2366" t="str">
            <v>1997-09-08</v>
          </cell>
          <cell r="S2366" t="str">
            <v/>
          </cell>
          <cell r="T2366" t="str">
            <v>1997-09-08</v>
          </cell>
        </row>
        <row r="2367">
          <cell r="A2367" t="str">
            <v>Swartz,Bernard J</v>
          </cell>
          <cell r="B2367" t="str">
            <v>007949</v>
          </cell>
          <cell r="C2367" t="str">
            <v>Full-Time</v>
          </cell>
          <cell r="D2367" t="str">
            <v>UCU</v>
          </cell>
          <cell r="E2367">
            <v>40</v>
          </cell>
          <cell r="F2367" t="str">
            <v>5570</v>
          </cell>
          <cell r="G2367" t="str">
            <v>Materials Mgmt-MO SJLP</v>
          </cell>
          <cell r="H2367" t="str">
            <v>USU</v>
          </cell>
          <cell r="I2367" t="str">
            <v>MM</v>
          </cell>
          <cell r="J2367" t="str">
            <v>NETCO</v>
          </cell>
          <cell r="K2367" t="str">
            <v>1278</v>
          </cell>
          <cell r="L2367" t="str">
            <v>MO-St Joseph - Atchison</v>
          </cell>
          <cell r="M2367" t="str">
            <v>MO</v>
          </cell>
          <cell r="N2367" t="str">
            <v>S5905</v>
          </cell>
          <cell r="O2367" t="str">
            <v>Storekeeper</v>
          </cell>
          <cell r="P2367" t="str">
            <v>13</v>
          </cell>
          <cell r="Q2367" t="str">
            <v>Nonexempt</v>
          </cell>
          <cell r="R2367" t="str">
            <v>1974-08-19</v>
          </cell>
          <cell r="S2367" t="str">
            <v/>
          </cell>
          <cell r="T2367" t="str">
            <v>1974-08-19</v>
          </cell>
        </row>
        <row r="2368">
          <cell r="A2368" t="str">
            <v>Swartz,Eric D</v>
          </cell>
          <cell r="B2368" t="str">
            <v>008266</v>
          </cell>
          <cell r="C2368" t="str">
            <v>Full-Time</v>
          </cell>
          <cell r="D2368" t="str">
            <v>UCU</v>
          </cell>
          <cell r="E2368">
            <v>40</v>
          </cell>
          <cell r="F2368" t="str">
            <v>5030</v>
          </cell>
          <cell r="G2368" t="str">
            <v>Systems Operations-MPS General</v>
          </cell>
          <cell r="H2368" t="str">
            <v>USU</v>
          </cell>
          <cell r="I2368" t="str">
            <v>TS</v>
          </cell>
          <cell r="J2368" t="str">
            <v>NETCO</v>
          </cell>
          <cell r="K2368" t="str">
            <v>1141</v>
          </cell>
          <cell r="L2368" t="str">
            <v>MO-Lee's Summit-NW Missouri Rd</v>
          </cell>
          <cell r="M2368" t="str">
            <v>MO</v>
          </cell>
          <cell r="N2368" t="str">
            <v>1908</v>
          </cell>
          <cell r="O2368" t="str">
            <v>Transmission System Operator</v>
          </cell>
          <cell r="P2368" t="str">
            <v>00</v>
          </cell>
          <cell r="Q2368" t="str">
            <v>Exempt</v>
          </cell>
          <cell r="R2368" t="str">
            <v>2001-02-28</v>
          </cell>
          <cell r="S2368" t="str">
            <v/>
          </cell>
          <cell r="T2368" t="str">
            <v>2001-02-28</v>
          </cell>
        </row>
        <row r="2369">
          <cell r="A2369" t="str">
            <v>Swatek,Robert J</v>
          </cell>
          <cell r="B2369" t="str">
            <v>010030</v>
          </cell>
          <cell r="C2369" t="str">
            <v>Full-Time</v>
          </cell>
          <cell r="D2369" t="str">
            <v>UCU</v>
          </cell>
          <cell r="E2369">
            <v>40</v>
          </cell>
          <cell r="F2369" t="str">
            <v>5400</v>
          </cell>
          <cell r="G2369" t="str">
            <v>Monument Network Ops</v>
          </cell>
          <cell r="H2369" t="str">
            <v>USU</v>
          </cell>
          <cell r="I2369" t="str">
            <v>OP</v>
          </cell>
          <cell r="J2369" t="str">
            <v>PNCOG</v>
          </cell>
          <cell r="K2369" t="str">
            <v>1008</v>
          </cell>
          <cell r="L2369" t="str">
            <v>CO-Monument</v>
          </cell>
          <cell r="M2369" t="str">
            <v>CO</v>
          </cell>
          <cell r="N2369" t="str">
            <v>1525</v>
          </cell>
          <cell r="O2369" t="str">
            <v>Operations Technician</v>
          </cell>
          <cell r="P2369" t="str">
            <v>00</v>
          </cell>
          <cell r="Q2369" t="str">
            <v>Nonexempt</v>
          </cell>
          <cell r="R2369" t="str">
            <v>2003-02-24</v>
          </cell>
          <cell r="S2369" t="str">
            <v/>
          </cell>
          <cell r="T2369" t="str">
            <v>2003-02-24</v>
          </cell>
        </row>
        <row r="2370">
          <cell r="A2370" t="str">
            <v>Swaters,John</v>
          </cell>
          <cell r="B2370" t="str">
            <v>008626</v>
          </cell>
          <cell r="C2370" t="str">
            <v>Full-Time</v>
          </cell>
          <cell r="D2370" t="str">
            <v>UCU</v>
          </cell>
          <cell r="E2370">
            <v>40</v>
          </cell>
          <cell r="F2370" t="str">
            <v>5900</v>
          </cell>
          <cell r="G2370" t="str">
            <v>Clinton CS</v>
          </cell>
          <cell r="H2370" t="str">
            <v>USU</v>
          </cell>
          <cell r="I2370" t="str">
            <v>CS</v>
          </cell>
          <cell r="J2370" t="str">
            <v>MPMOE</v>
          </cell>
          <cell r="K2370" t="str">
            <v>1118</v>
          </cell>
          <cell r="L2370" t="str">
            <v>MO-Clinton-N 3rd</v>
          </cell>
          <cell r="M2370" t="str">
            <v>MO</v>
          </cell>
          <cell r="N2370" t="str">
            <v>U24711</v>
          </cell>
          <cell r="O2370" t="str">
            <v>SMR Grdm after 2yrs B 6/21/97</v>
          </cell>
          <cell r="P2370" t="str">
            <v>24</v>
          </cell>
          <cell r="Q2370" t="str">
            <v>Nonexempt</v>
          </cell>
          <cell r="R2370" t="str">
            <v>2001-09-04</v>
          </cell>
          <cell r="S2370" t="str">
            <v/>
          </cell>
          <cell r="T2370" t="str">
            <v>2001-09-04</v>
          </cell>
        </row>
        <row r="2371">
          <cell r="A2371" t="str">
            <v>Sweeney,Jeffrey J</v>
          </cell>
          <cell r="B2371" t="str">
            <v>001308</v>
          </cell>
          <cell r="C2371" t="str">
            <v>Full-Time</v>
          </cell>
          <cell r="D2371" t="str">
            <v>UCU</v>
          </cell>
          <cell r="E2371">
            <v>40</v>
          </cell>
          <cell r="F2371" t="str">
            <v>5734</v>
          </cell>
          <cell r="G2371" t="str">
            <v>Iowa Newton</v>
          </cell>
          <cell r="H2371" t="str">
            <v>USU</v>
          </cell>
          <cell r="I2371" t="str">
            <v>CS</v>
          </cell>
          <cell r="J2371" t="str">
            <v>PNIAG</v>
          </cell>
          <cell r="K2371" t="str">
            <v>1023</v>
          </cell>
          <cell r="L2371" t="str">
            <v>IA-Newton</v>
          </cell>
          <cell r="M2371" t="str">
            <v>IA</v>
          </cell>
          <cell r="N2371" t="str">
            <v>3171</v>
          </cell>
          <cell r="O2371" t="str">
            <v>Service Technician (UN28)</v>
          </cell>
          <cell r="P2371" t="str">
            <v>28</v>
          </cell>
          <cell r="Q2371" t="str">
            <v>Nonexempt</v>
          </cell>
          <cell r="R2371" t="str">
            <v>1995-08-01</v>
          </cell>
          <cell r="S2371" t="str">
            <v/>
          </cell>
          <cell r="T2371" t="str">
            <v>1995-08-01</v>
          </cell>
        </row>
        <row r="2372">
          <cell r="A2372" t="str">
            <v>Sweet,Michael A</v>
          </cell>
          <cell r="B2372" t="str">
            <v>002268</v>
          </cell>
          <cell r="C2372" t="str">
            <v>Full-Time</v>
          </cell>
          <cell r="D2372" t="str">
            <v>UCU</v>
          </cell>
          <cell r="E2372">
            <v>40</v>
          </cell>
          <cell r="F2372" t="str">
            <v>5402</v>
          </cell>
          <cell r="G2372" t="str">
            <v>Castle Rock Gas Field Svcs</v>
          </cell>
          <cell r="H2372" t="str">
            <v>USU</v>
          </cell>
          <cell r="I2372" t="str">
            <v>OP</v>
          </cell>
          <cell r="J2372" t="str">
            <v>PNCOG</v>
          </cell>
          <cell r="K2372" t="str">
            <v>1005</v>
          </cell>
          <cell r="L2372" t="str">
            <v>CO-Castle Rock-Atchinson Ct</v>
          </cell>
          <cell r="M2372" t="str">
            <v>CO</v>
          </cell>
          <cell r="N2372" t="str">
            <v>1529</v>
          </cell>
          <cell r="O2372" t="str">
            <v>Utility Service Technician</v>
          </cell>
          <cell r="P2372" t="str">
            <v>00</v>
          </cell>
          <cell r="Q2372" t="str">
            <v>Nonexempt</v>
          </cell>
          <cell r="R2372" t="str">
            <v>1990-09-04</v>
          </cell>
          <cell r="S2372" t="str">
            <v/>
          </cell>
          <cell r="T2372" t="str">
            <v>1990-09-04</v>
          </cell>
        </row>
        <row r="2373">
          <cell r="A2373" t="str">
            <v>Sweet,Steve A</v>
          </cell>
          <cell r="B2373" t="str">
            <v>001313</v>
          </cell>
          <cell r="C2373" t="str">
            <v>Full-Time</v>
          </cell>
          <cell r="D2373" t="str">
            <v>UCU</v>
          </cell>
          <cell r="E2373">
            <v>40</v>
          </cell>
          <cell r="F2373" t="str">
            <v>5729</v>
          </cell>
          <cell r="G2373" t="str">
            <v>Iowa Decorah Cust Serv</v>
          </cell>
          <cell r="H2373" t="str">
            <v>USU</v>
          </cell>
          <cell r="I2373" t="str">
            <v>CS</v>
          </cell>
          <cell r="J2373" t="str">
            <v>PNIAG</v>
          </cell>
          <cell r="K2373" t="str">
            <v>1017</v>
          </cell>
          <cell r="L2373" t="str">
            <v>IA-Decorah</v>
          </cell>
          <cell r="M2373" t="str">
            <v>IA</v>
          </cell>
          <cell r="N2373" t="str">
            <v>3107</v>
          </cell>
          <cell r="O2373" t="str">
            <v>Operations Technician (UN28)</v>
          </cell>
          <cell r="P2373" t="str">
            <v>28</v>
          </cell>
          <cell r="Q2373" t="str">
            <v>Nonexempt</v>
          </cell>
          <cell r="R2373" t="str">
            <v>1989-06-16</v>
          </cell>
          <cell r="S2373" t="str">
            <v/>
          </cell>
          <cell r="T2373" t="str">
            <v>1989-06-16</v>
          </cell>
        </row>
        <row r="2374">
          <cell r="A2374" t="str">
            <v>Swiatek,Patricia J</v>
          </cell>
          <cell r="B2374" t="str">
            <v>001347</v>
          </cell>
          <cell r="C2374" t="str">
            <v>Full-Time</v>
          </cell>
          <cell r="D2374" t="str">
            <v>UCU</v>
          </cell>
          <cell r="E2374">
            <v>40</v>
          </cell>
          <cell r="F2374" t="str">
            <v>6134</v>
          </cell>
          <cell r="G2374" t="str">
            <v>Process Improvement</v>
          </cell>
          <cell r="H2374" t="str">
            <v>USU</v>
          </cell>
          <cell r="I2374" t="str">
            <v>OP</v>
          </cell>
          <cell r="J2374" t="str">
            <v>NETCO</v>
          </cell>
          <cell r="K2374" t="str">
            <v>1082</v>
          </cell>
          <cell r="L2374" t="str">
            <v>MO-Kansas City-W Ninth</v>
          </cell>
          <cell r="M2374" t="str">
            <v>MO</v>
          </cell>
          <cell r="N2374" t="str">
            <v>3182</v>
          </cell>
          <cell r="O2374" t="str">
            <v>Master Black Belt</v>
          </cell>
          <cell r="P2374" t="str">
            <v>00</v>
          </cell>
          <cell r="Q2374" t="str">
            <v>Exempt</v>
          </cell>
          <cell r="R2374" t="str">
            <v>1992-02-17</v>
          </cell>
          <cell r="S2374" t="str">
            <v/>
          </cell>
          <cell r="T2374" t="str">
            <v>1992-02-17</v>
          </cell>
        </row>
        <row r="2375">
          <cell r="A2375" t="str">
            <v>Swing,David M</v>
          </cell>
          <cell r="B2375" t="str">
            <v>007950</v>
          </cell>
          <cell r="C2375" t="str">
            <v>Full-Time</v>
          </cell>
          <cell r="D2375" t="str">
            <v>UCU</v>
          </cell>
          <cell r="E2375">
            <v>40</v>
          </cell>
          <cell r="F2375" t="str">
            <v>1060</v>
          </cell>
          <cell r="G2375" t="str">
            <v>Lake Road Common</v>
          </cell>
          <cell r="H2375" t="str">
            <v>USU</v>
          </cell>
          <cell r="I2375" t="str">
            <v>PS</v>
          </cell>
          <cell r="J2375" t="str">
            <v>SJMOE</v>
          </cell>
          <cell r="K2375" t="str">
            <v>1279</v>
          </cell>
          <cell r="L2375" t="str">
            <v>MO-St Joseph - Lake Road</v>
          </cell>
          <cell r="M2375" t="str">
            <v>MO</v>
          </cell>
          <cell r="N2375" t="str">
            <v>S5945</v>
          </cell>
          <cell r="O2375" t="str">
            <v>Laboratory Assistant</v>
          </cell>
          <cell r="P2375" t="str">
            <v>13</v>
          </cell>
          <cell r="Q2375" t="str">
            <v>Nonexempt</v>
          </cell>
          <cell r="R2375" t="str">
            <v>1979-08-15</v>
          </cell>
          <cell r="S2375" t="str">
            <v/>
          </cell>
          <cell r="T2375" t="str">
            <v>1979-08-15</v>
          </cell>
        </row>
        <row r="2376">
          <cell r="A2376" t="str">
            <v>Swirczek,David L</v>
          </cell>
          <cell r="B2376" t="str">
            <v>007634</v>
          </cell>
          <cell r="C2376" t="str">
            <v>Full-Time</v>
          </cell>
          <cell r="D2376" t="str">
            <v>UCU</v>
          </cell>
          <cell r="E2376">
            <v>40</v>
          </cell>
          <cell r="F2376" t="str">
            <v>5774</v>
          </cell>
          <cell r="G2376" t="str">
            <v>NE Omaha Region</v>
          </cell>
          <cell r="H2376" t="str">
            <v>USU</v>
          </cell>
          <cell r="I2376" t="str">
            <v>CS</v>
          </cell>
          <cell r="J2376" t="str">
            <v>PNNEG</v>
          </cell>
          <cell r="K2376" t="str">
            <v>1113</v>
          </cell>
          <cell r="L2376" t="str">
            <v>NE-Papillion</v>
          </cell>
          <cell r="M2376" t="str">
            <v>NE</v>
          </cell>
          <cell r="N2376" t="str">
            <v>1525</v>
          </cell>
          <cell r="O2376" t="str">
            <v>Operations Technician</v>
          </cell>
          <cell r="P2376" t="str">
            <v>00</v>
          </cell>
          <cell r="Q2376" t="str">
            <v>Nonexempt</v>
          </cell>
          <cell r="R2376" t="str">
            <v>2000-09-25</v>
          </cell>
          <cell r="S2376" t="str">
            <v/>
          </cell>
          <cell r="T2376" t="str">
            <v>2000-09-25</v>
          </cell>
        </row>
        <row r="2377">
          <cell r="A2377" t="str">
            <v>Swisher,David A</v>
          </cell>
          <cell r="B2377" t="str">
            <v>003702</v>
          </cell>
          <cell r="C2377" t="str">
            <v>Full-Time</v>
          </cell>
          <cell r="D2377" t="str">
            <v>UCU</v>
          </cell>
          <cell r="E2377">
            <v>40</v>
          </cell>
          <cell r="F2377" t="str">
            <v>5383</v>
          </cell>
          <cell r="G2377" t="str">
            <v>Lawrence Gas Field Svcs</v>
          </cell>
          <cell r="H2377" t="str">
            <v>USU</v>
          </cell>
          <cell r="I2377" t="str">
            <v>OP</v>
          </cell>
          <cell r="J2377" t="str">
            <v>PNKSG</v>
          </cell>
          <cell r="K2377" t="str">
            <v>1234</v>
          </cell>
          <cell r="L2377" t="str">
            <v>KS-Lawrence-E 9th</v>
          </cell>
          <cell r="M2377" t="str">
            <v>KS</v>
          </cell>
          <cell r="N2377" t="str">
            <v>1720</v>
          </cell>
          <cell r="O2377" t="str">
            <v>Service Person Appli (UN11)</v>
          </cell>
          <cell r="P2377" t="str">
            <v>11</v>
          </cell>
          <cell r="Q2377" t="str">
            <v>Nonexempt</v>
          </cell>
          <cell r="R2377" t="str">
            <v>1986-10-07</v>
          </cell>
          <cell r="S2377" t="str">
            <v/>
          </cell>
          <cell r="T2377" t="str">
            <v>1986-10-07</v>
          </cell>
        </row>
        <row r="2378">
          <cell r="A2378" t="str">
            <v>Swisher,Tammy S</v>
          </cell>
          <cell r="B2378" t="str">
            <v>001329</v>
          </cell>
          <cell r="C2378" t="str">
            <v>Full-Time</v>
          </cell>
          <cell r="D2378" t="str">
            <v>UCU</v>
          </cell>
          <cell r="E2378">
            <v>40</v>
          </cell>
          <cell r="F2378" t="str">
            <v>5715</v>
          </cell>
          <cell r="G2378" t="str">
            <v>Field Resources Center-Lincoln</v>
          </cell>
          <cell r="H2378" t="str">
            <v>USU</v>
          </cell>
          <cell r="I2378" t="str">
            <v>FR</v>
          </cell>
          <cell r="J2378" t="str">
            <v>NETCO</v>
          </cell>
          <cell r="K2378" t="str">
            <v>1109</v>
          </cell>
          <cell r="L2378" t="str">
            <v>NE-Lincoln</v>
          </cell>
          <cell r="M2378" t="str">
            <v>NE</v>
          </cell>
          <cell r="N2378" t="str">
            <v>1145</v>
          </cell>
          <cell r="O2378" t="str">
            <v>Field Resource Planner</v>
          </cell>
          <cell r="P2378" t="str">
            <v>00</v>
          </cell>
          <cell r="Q2378" t="str">
            <v>Exempt</v>
          </cell>
          <cell r="R2378" t="str">
            <v>1993-01-04</v>
          </cell>
          <cell r="S2378" t="str">
            <v/>
          </cell>
          <cell r="T2378" t="str">
            <v>1993-01-04</v>
          </cell>
        </row>
        <row r="2379">
          <cell r="A2379" t="str">
            <v>Szukis,Kirk TW</v>
          </cell>
          <cell r="B2379" t="str">
            <v>010249</v>
          </cell>
          <cell r="C2379" t="str">
            <v>Full-Time</v>
          </cell>
          <cell r="D2379" t="str">
            <v>UCU</v>
          </cell>
          <cell r="E2379">
            <v>40</v>
          </cell>
          <cell r="F2379" t="str">
            <v>5842</v>
          </cell>
          <cell r="G2379" t="str">
            <v>Cloquet</v>
          </cell>
          <cell r="H2379" t="str">
            <v>USU</v>
          </cell>
          <cell r="I2379" t="str">
            <v>CS</v>
          </cell>
          <cell r="J2379" t="str">
            <v>NMMNG</v>
          </cell>
          <cell r="K2379" t="str">
            <v>1057</v>
          </cell>
          <cell r="L2379" t="str">
            <v>MN-Cloquet-Cloquet Ave</v>
          </cell>
          <cell r="M2379" t="str">
            <v>MN</v>
          </cell>
          <cell r="N2379" t="str">
            <v>1599</v>
          </cell>
          <cell r="O2379" t="str">
            <v>Meter Reader (UN26)</v>
          </cell>
          <cell r="P2379" t="str">
            <v>26</v>
          </cell>
          <cell r="Q2379" t="str">
            <v>Nonexempt</v>
          </cell>
          <cell r="R2379" t="str">
            <v>2003-11-03</v>
          </cell>
          <cell r="S2379" t="str">
            <v/>
          </cell>
          <cell r="T2379" t="str">
            <v>2003-11-03</v>
          </cell>
        </row>
        <row r="2380">
          <cell r="A2380" t="str">
            <v>Taber,Michiel B</v>
          </cell>
          <cell r="B2380" t="str">
            <v>001573</v>
          </cell>
          <cell r="C2380" t="str">
            <v>Full-Time</v>
          </cell>
          <cell r="D2380" t="str">
            <v>UCU</v>
          </cell>
          <cell r="E2380">
            <v>40</v>
          </cell>
          <cell r="F2380" t="str">
            <v>5734</v>
          </cell>
          <cell r="G2380" t="str">
            <v>Iowa Newton</v>
          </cell>
          <cell r="H2380" t="str">
            <v>USU</v>
          </cell>
          <cell r="I2380" t="str">
            <v>CS</v>
          </cell>
          <cell r="J2380" t="str">
            <v>PNIAG</v>
          </cell>
          <cell r="K2380" t="str">
            <v>1023</v>
          </cell>
          <cell r="L2380" t="str">
            <v>IA-Newton</v>
          </cell>
          <cell r="M2380" t="str">
            <v>IA</v>
          </cell>
          <cell r="N2380" t="str">
            <v>3171</v>
          </cell>
          <cell r="O2380" t="str">
            <v>Service Technician (UN28)</v>
          </cell>
          <cell r="P2380" t="str">
            <v>28</v>
          </cell>
          <cell r="Q2380" t="str">
            <v>Nonexempt</v>
          </cell>
          <cell r="R2380" t="str">
            <v>1969-12-16</v>
          </cell>
          <cell r="S2380" t="str">
            <v/>
          </cell>
          <cell r="T2380" t="str">
            <v>1969-12-16</v>
          </cell>
        </row>
        <row r="2381">
          <cell r="A2381" t="str">
            <v>Tacha,Robert J</v>
          </cell>
          <cell r="B2381" t="str">
            <v>010292</v>
          </cell>
          <cell r="C2381" t="str">
            <v>Full-Time</v>
          </cell>
          <cell r="D2381" t="str">
            <v>UCU</v>
          </cell>
          <cell r="E2381">
            <v>40</v>
          </cell>
          <cell r="F2381" t="str">
            <v>5387</v>
          </cell>
          <cell r="G2381" t="str">
            <v>Liberal Gas Field Svcs</v>
          </cell>
          <cell r="H2381" t="str">
            <v>USU</v>
          </cell>
          <cell r="I2381" t="str">
            <v>OP</v>
          </cell>
          <cell r="J2381" t="str">
            <v>PNKSG</v>
          </cell>
          <cell r="K2381" t="str">
            <v>1042</v>
          </cell>
          <cell r="L2381" t="str">
            <v>KS-Meade</v>
          </cell>
          <cell r="M2381" t="str">
            <v>KS</v>
          </cell>
          <cell r="N2381" t="str">
            <v>1529</v>
          </cell>
          <cell r="O2381" t="str">
            <v>Utility Service Technician</v>
          </cell>
          <cell r="P2381" t="str">
            <v>00</v>
          </cell>
          <cell r="Q2381" t="str">
            <v>Nonexempt</v>
          </cell>
          <cell r="R2381" t="str">
            <v>2003-12-08</v>
          </cell>
          <cell r="S2381" t="str">
            <v/>
          </cell>
          <cell r="T2381" t="str">
            <v>2003-12-08</v>
          </cell>
        </row>
        <row r="2382">
          <cell r="A2382" t="str">
            <v>Talbott,Richard D</v>
          </cell>
          <cell r="B2382" t="str">
            <v>001974</v>
          </cell>
          <cell r="C2382" t="str">
            <v>Full-Time</v>
          </cell>
          <cell r="D2382" t="str">
            <v>UCU</v>
          </cell>
          <cell r="E2382">
            <v>40</v>
          </cell>
          <cell r="F2382" t="str">
            <v>5452</v>
          </cell>
          <cell r="G2382" t="str">
            <v>Iowa Council Bluffs Net Ops</v>
          </cell>
          <cell r="H2382" t="str">
            <v>USU</v>
          </cell>
          <cell r="I2382" t="str">
            <v>OP</v>
          </cell>
          <cell r="J2382" t="str">
            <v>PNIAG</v>
          </cell>
          <cell r="K2382" t="str">
            <v>1015</v>
          </cell>
          <cell r="L2382" t="str">
            <v>IA-Council Bluffs-W Broadway</v>
          </cell>
          <cell r="M2382" t="str">
            <v>IA</v>
          </cell>
          <cell r="N2382" t="str">
            <v>3111</v>
          </cell>
          <cell r="O2382" t="str">
            <v>Tech Field Measurement (UN28)</v>
          </cell>
          <cell r="P2382" t="str">
            <v>28</v>
          </cell>
          <cell r="Q2382" t="str">
            <v>Nonexempt</v>
          </cell>
          <cell r="R2382" t="str">
            <v>1972-04-24</v>
          </cell>
          <cell r="S2382" t="str">
            <v/>
          </cell>
          <cell r="T2382" t="str">
            <v>1972-10-24</v>
          </cell>
        </row>
        <row r="2383">
          <cell r="A2383" t="str">
            <v>Talcott,John M</v>
          </cell>
          <cell r="B2383" t="str">
            <v>001702</v>
          </cell>
          <cell r="C2383" t="str">
            <v>Full-Time</v>
          </cell>
          <cell r="D2383" t="str">
            <v>UCU</v>
          </cell>
          <cell r="E2383">
            <v>40</v>
          </cell>
          <cell r="F2383" t="str">
            <v>5832</v>
          </cell>
          <cell r="G2383" t="str">
            <v>Rochester</v>
          </cell>
          <cell r="H2383" t="str">
            <v>USU</v>
          </cell>
          <cell r="I2383" t="str">
            <v>CS</v>
          </cell>
          <cell r="J2383" t="str">
            <v>PNMNG</v>
          </cell>
          <cell r="K2383" t="str">
            <v>1064</v>
          </cell>
          <cell r="L2383" t="str">
            <v>MN-Kasson</v>
          </cell>
          <cell r="M2383" t="str">
            <v>MN</v>
          </cell>
          <cell r="N2383" t="str">
            <v>1138</v>
          </cell>
          <cell r="O2383" t="str">
            <v>Appliance Repair Technician</v>
          </cell>
          <cell r="P2383" t="str">
            <v>00</v>
          </cell>
          <cell r="Q2383" t="str">
            <v>Nonexempt</v>
          </cell>
          <cell r="R2383" t="str">
            <v>1979-02-01</v>
          </cell>
          <cell r="S2383" t="str">
            <v/>
          </cell>
          <cell r="T2383" t="str">
            <v>1979-02-01</v>
          </cell>
        </row>
        <row r="2384">
          <cell r="A2384" t="str">
            <v>Tan,Andy P</v>
          </cell>
          <cell r="B2384" t="str">
            <v>010483</v>
          </cell>
          <cell r="C2384" t="str">
            <v>Full-Time</v>
          </cell>
          <cell r="D2384" t="str">
            <v>UCU</v>
          </cell>
          <cell r="E2384">
            <v>40</v>
          </cell>
          <cell r="F2384" t="str">
            <v>4186</v>
          </cell>
          <cell r="G2384" t="str">
            <v>Risk Assessment &amp; Audit Srvs</v>
          </cell>
          <cell r="H2384" t="str">
            <v>ESF</v>
          </cell>
          <cell r="I2384" t="str">
            <v>CP</v>
          </cell>
          <cell r="J2384" t="str">
            <v>AQLCP</v>
          </cell>
          <cell r="K2384" t="str">
            <v>1082</v>
          </cell>
          <cell r="L2384" t="str">
            <v>MO-Kansas City-W Ninth</v>
          </cell>
          <cell r="M2384" t="str">
            <v>MO</v>
          </cell>
          <cell r="N2384" t="str">
            <v>1039</v>
          </cell>
          <cell r="O2384" t="str">
            <v>Sr Auditor</v>
          </cell>
          <cell r="P2384" t="str">
            <v>00</v>
          </cell>
          <cell r="Q2384" t="str">
            <v>Exempt</v>
          </cell>
          <cell r="R2384" t="str">
            <v>2004-06-29</v>
          </cell>
          <cell r="S2384" t="str">
            <v/>
          </cell>
          <cell r="T2384" t="str">
            <v>2004-06-29</v>
          </cell>
        </row>
        <row r="2385">
          <cell r="A2385" t="str">
            <v>Tangeman,Rebecca Jo</v>
          </cell>
          <cell r="B2385" t="str">
            <v>003295</v>
          </cell>
          <cell r="C2385" t="str">
            <v>Full-Time</v>
          </cell>
          <cell r="D2385" t="str">
            <v>UCU</v>
          </cell>
          <cell r="E2385">
            <v>40</v>
          </cell>
          <cell r="F2385" t="str">
            <v>6384</v>
          </cell>
          <cell r="G2385" t="str">
            <v>Regulatory Acctg Svcs-Gas</v>
          </cell>
          <cell r="H2385" t="str">
            <v>USU</v>
          </cell>
          <cell r="I2385" t="str">
            <v>RE</v>
          </cell>
          <cell r="J2385" t="str">
            <v>NETCO</v>
          </cell>
          <cell r="K2385" t="str">
            <v>1143</v>
          </cell>
          <cell r="L2385" t="str">
            <v>NE-Omaha-Capitol Ave</v>
          </cell>
          <cell r="M2385" t="str">
            <v>NE</v>
          </cell>
          <cell r="N2385" t="str">
            <v>1845</v>
          </cell>
          <cell r="O2385" t="str">
            <v>Sr Regulatory Analyst</v>
          </cell>
          <cell r="P2385" t="str">
            <v>00</v>
          </cell>
          <cell r="Q2385" t="str">
            <v>Exempt</v>
          </cell>
          <cell r="R2385" t="str">
            <v>1981-02-16</v>
          </cell>
          <cell r="S2385" t="str">
            <v/>
          </cell>
          <cell r="T2385" t="str">
            <v>1981-02-16</v>
          </cell>
        </row>
        <row r="2386">
          <cell r="A2386" t="str">
            <v>Tangen,Jon R</v>
          </cell>
          <cell r="B2386" t="str">
            <v>001644</v>
          </cell>
          <cell r="C2386" t="str">
            <v>Full-Time</v>
          </cell>
          <cell r="D2386" t="str">
            <v>UCU</v>
          </cell>
          <cell r="E2386">
            <v>40</v>
          </cell>
          <cell r="F2386" t="str">
            <v>5832</v>
          </cell>
          <cell r="G2386" t="str">
            <v>Rochester</v>
          </cell>
          <cell r="H2386" t="str">
            <v>USU</v>
          </cell>
          <cell r="I2386" t="str">
            <v>CS</v>
          </cell>
          <cell r="J2386" t="str">
            <v>PNMNG</v>
          </cell>
          <cell r="K2386" t="str">
            <v>1056</v>
          </cell>
          <cell r="L2386" t="str">
            <v>MN-Chatfield</v>
          </cell>
          <cell r="M2386" t="str">
            <v>MN</v>
          </cell>
          <cell r="N2386" t="str">
            <v>1138</v>
          </cell>
          <cell r="O2386" t="str">
            <v>Appliance Repair Technician</v>
          </cell>
          <cell r="P2386" t="str">
            <v>00</v>
          </cell>
          <cell r="Q2386" t="str">
            <v>Nonexempt</v>
          </cell>
          <cell r="R2386" t="str">
            <v>1971-11-16</v>
          </cell>
          <cell r="S2386" t="str">
            <v/>
          </cell>
          <cell r="T2386" t="str">
            <v>1971-11-16</v>
          </cell>
        </row>
        <row r="2387">
          <cell r="A2387" t="str">
            <v>Tapken,Donald P</v>
          </cell>
          <cell r="B2387" t="str">
            <v>001743</v>
          </cell>
          <cell r="C2387" t="str">
            <v>Full-Time</v>
          </cell>
          <cell r="D2387" t="str">
            <v>UCU</v>
          </cell>
          <cell r="E2387">
            <v>40</v>
          </cell>
          <cell r="F2387" t="str">
            <v>5460</v>
          </cell>
          <cell r="G2387" t="str">
            <v>Iowa Dubuque Net Ops</v>
          </cell>
          <cell r="H2387" t="str">
            <v>USU</v>
          </cell>
          <cell r="I2387" t="str">
            <v>OP</v>
          </cell>
          <cell r="J2387" t="str">
            <v>PNIAG</v>
          </cell>
          <cell r="K2387" t="str">
            <v>1019</v>
          </cell>
          <cell r="L2387" t="str">
            <v>IA-Dubuque-Cedar Cross Rd</v>
          </cell>
          <cell r="M2387" t="str">
            <v>IA</v>
          </cell>
          <cell r="N2387" t="str">
            <v>1553</v>
          </cell>
          <cell r="O2387" t="str">
            <v>Lead Operations Tech</v>
          </cell>
          <cell r="P2387" t="str">
            <v>00</v>
          </cell>
          <cell r="Q2387" t="str">
            <v>Nonexempt</v>
          </cell>
          <cell r="R2387" t="str">
            <v>1968-08-05</v>
          </cell>
          <cell r="S2387" t="str">
            <v/>
          </cell>
          <cell r="T2387" t="str">
            <v>1968-08-05</v>
          </cell>
        </row>
        <row r="2388">
          <cell r="A2388" t="str">
            <v>Tarantino,Maria J</v>
          </cell>
          <cell r="B2388" t="str">
            <v>009370</v>
          </cell>
          <cell r="C2388" t="str">
            <v>Full-Time</v>
          </cell>
          <cell r="D2388" t="str">
            <v>UCU</v>
          </cell>
          <cell r="E2388">
            <v>40</v>
          </cell>
          <cell r="F2388" t="str">
            <v>4175</v>
          </cell>
          <cell r="G2388" t="str">
            <v>Disbursements</v>
          </cell>
          <cell r="H2388" t="str">
            <v>ESF</v>
          </cell>
          <cell r="I2388" t="str">
            <v>AT</v>
          </cell>
          <cell r="J2388" t="str">
            <v>AQLCP</v>
          </cell>
          <cell r="K2388" t="str">
            <v>1082</v>
          </cell>
          <cell r="L2388" t="str">
            <v>MO-Kansas City-W Ninth</v>
          </cell>
          <cell r="M2388" t="str">
            <v>MO</v>
          </cell>
          <cell r="N2388" t="str">
            <v>2272</v>
          </cell>
          <cell r="O2388" t="str">
            <v>Accounting Clerk</v>
          </cell>
          <cell r="P2388" t="str">
            <v>00</v>
          </cell>
          <cell r="Q2388" t="str">
            <v>Nonexempt</v>
          </cell>
          <cell r="R2388" t="str">
            <v>2001-12-10</v>
          </cell>
          <cell r="S2388" t="str">
            <v/>
          </cell>
          <cell r="T2388" t="str">
            <v>2001-12-10</v>
          </cell>
        </row>
        <row r="2389">
          <cell r="A2389" t="str">
            <v>Tartaglia,Karla J</v>
          </cell>
          <cell r="B2389" t="str">
            <v>003209</v>
          </cell>
          <cell r="C2389" t="str">
            <v>Part-Time</v>
          </cell>
          <cell r="D2389" t="str">
            <v>UCU</v>
          </cell>
          <cell r="E2389">
            <v>20</v>
          </cell>
          <cell r="F2389" t="str">
            <v>4164</v>
          </cell>
          <cell r="G2389" t="str">
            <v>Commodity Accounting</v>
          </cell>
          <cell r="H2389" t="str">
            <v>ESF</v>
          </cell>
          <cell r="I2389" t="str">
            <v>AT</v>
          </cell>
          <cell r="J2389" t="str">
            <v>AQLCP</v>
          </cell>
          <cell r="K2389" t="str">
            <v>1082</v>
          </cell>
          <cell r="L2389" t="str">
            <v>MO-Kansas City-W Ninth</v>
          </cell>
          <cell r="M2389" t="str">
            <v>MO</v>
          </cell>
          <cell r="N2389" t="str">
            <v>3063</v>
          </cell>
          <cell r="O2389" t="str">
            <v>Mgr Financial Apps</v>
          </cell>
          <cell r="P2389" t="str">
            <v>00</v>
          </cell>
          <cell r="Q2389" t="str">
            <v>Exempt</v>
          </cell>
          <cell r="R2389" t="str">
            <v>1998-08-03</v>
          </cell>
          <cell r="S2389" t="str">
            <v/>
          </cell>
          <cell r="T2389" t="str">
            <v>1998-08-03</v>
          </cell>
        </row>
        <row r="2390">
          <cell r="A2390" t="str">
            <v>Tatman,Lydia H</v>
          </cell>
          <cell r="B2390" t="str">
            <v>001678</v>
          </cell>
          <cell r="C2390" t="str">
            <v>Full-Time</v>
          </cell>
          <cell r="D2390" t="str">
            <v>UCU</v>
          </cell>
          <cell r="E2390">
            <v>40</v>
          </cell>
          <cell r="F2390" t="str">
            <v>5716</v>
          </cell>
          <cell r="G2390" t="str">
            <v>Field Resources Center-Raytown</v>
          </cell>
          <cell r="H2390" t="str">
            <v>USU</v>
          </cell>
          <cell r="I2390" t="str">
            <v>FR</v>
          </cell>
          <cell r="J2390" t="str">
            <v>NETCO</v>
          </cell>
          <cell r="K2390" t="str">
            <v>1000</v>
          </cell>
          <cell r="L2390" t="str">
            <v>MO-Raytown</v>
          </cell>
          <cell r="M2390" t="str">
            <v>MO</v>
          </cell>
          <cell r="N2390" t="str">
            <v>2955</v>
          </cell>
          <cell r="O2390" t="str">
            <v>Field Resource Associate</v>
          </cell>
          <cell r="P2390" t="str">
            <v>00</v>
          </cell>
          <cell r="Q2390" t="str">
            <v>Nonexempt</v>
          </cell>
          <cell r="R2390" t="str">
            <v>1990-08-01</v>
          </cell>
          <cell r="S2390" t="str">
            <v/>
          </cell>
          <cell r="T2390" t="str">
            <v>1991-02-01</v>
          </cell>
        </row>
        <row r="2391">
          <cell r="A2391" t="str">
            <v>Taylor,Brandi M</v>
          </cell>
          <cell r="B2391" t="str">
            <v>011030</v>
          </cell>
          <cell r="C2391" t="str">
            <v>Full-Time</v>
          </cell>
          <cell r="D2391" t="str">
            <v>UCU</v>
          </cell>
          <cell r="E2391">
            <v>40</v>
          </cell>
          <cell r="F2391" t="str">
            <v>5702</v>
          </cell>
          <cell r="G2391" t="str">
            <v>Customer Srv Ctr-Raytown</v>
          </cell>
          <cell r="H2391" t="str">
            <v>USU</v>
          </cell>
          <cell r="I2391" t="str">
            <v>CH</v>
          </cell>
          <cell r="J2391" t="str">
            <v>NETCO</v>
          </cell>
          <cell r="K2391" t="str">
            <v>1000</v>
          </cell>
          <cell r="L2391" t="str">
            <v>MO-Raytown</v>
          </cell>
          <cell r="M2391" t="str">
            <v>MO</v>
          </cell>
          <cell r="N2391" t="str">
            <v>1047</v>
          </cell>
          <cell r="O2391" t="str">
            <v>Customer Service Associate CC</v>
          </cell>
          <cell r="P2391" t="str">
            <v>00</v>
          </cell>
          <cell r="Q2391" t="str">
            <v>Nonexempt</v>
          </cell>
          <cell r="R2391" t="str">
            <v>2006-04-03</v>
          </cell>
          <cell r="S2391" t="str">
            <v/>
          </cell>
          <cell r="T2391" t="str">
            <v>2006-04-03</v>
          </cell>
        </row>
        <row r="2392">
          <cell r="A2392" t="str">
            <v>Taylor,Cristin N</v>
          </cell>
          <cell r="B2392" t="str">
            <v>008263</v>
          </cell>
          <cell r="C2392" t="str">
            <v>Full-Time</v>
          </cell>
          <cell r="D2392" t="str">
            <v>UCU</v>
          </cell>
          <cell r="E2392">
            <v>40</v>
          </cell>
          <cell r="F2392" t="str">
            <v>5710</v>
          </cell>
          <cell r="G2392" t="str">
            <v>Credit and Collections</v>
          </cell>
          <cell r="H2392" t="str">
            <v>USU</v>
          </cell>
          <cell r="I2392" t="str">
            <v>CI</v>
          </cell>
          <cell r="J2392" t="str">
            <v>NETCO</v>
          </cell>
          <cell r="K2392" t="str">
            <v>1000</v>
          </cell>
          <cell r="L2392" t="str">
            <v>MO-Raytown</v>
          </cell>
          <cell r="M2392" t="str">
            <v>MO</v>
          </cell>
          <cell r="N2392" t="str">
            <v>3039</v>
          </cell>
          <cell r="O2392" t="str">
            <v>Sr Vendor Relatnship Specialst</v>
          </cell>
          <cell r="P2392" t="str">
            <v>00</v>
          </cell>
          <cell r="Q2392" t="str">
            <v>Exempt</v>
          </cell>
          <cell r="R2392" t="str">
            <v>2001-03-05</v>
          </cell>
          <cell r="S2392" t="str">
            <v/>
          </cell>
          <cell r="T2392" t="str">
            <v>2001-03-05</v>
          </cell>
        </row>
        <row r="2393">
          <cell r="A2393" t="str">
            <v>Taylor,Jason S</v>
          </cell>
          <cell r="B2393" t="str">
            <v>010635</v>
          </cell>
          <cell r="C2393" t="str">
            <v>Full-Time</v>
          </cell>
          <cell r="D2393" t="str">
            <v>UCU</v>
          </cell>
          <cell r="E2393">
            <v>40</v>
          </cell>
          <cell r="F2393" t="str">
            <v>5344</v>
          </cell>
          <cell r="G2393" t="str">
            <v>Warrensburg Elec Network Ops</v>
          </cell>
          <cell r="H2393" t="str">
            <v>USU</v>
          </cell>
          <cell r="I2393" t="str">
            <v>OP</v>
          </cell>
          <cell r="J2393" t="str">
            <v>MPMOE</v>
          </cell>
          <cell r="K2393" t="str">
            <v>1097</v>
          </cell>
          <cell r="L2393" t="str">
            <v>MO-Warrensburg</v>
          </cell>
          <cell r="M2393" t="str">
            <v>MO</v>
          </cell>
          <cell r="N2393" t="str">
            <v>U206</v>
          </cell>
          <cell r="O2393" t="str">
            <v>Line Foreman</v>
          </cell>
          <cell r="P2393" t="str">
            <v>24</v>
          </cell>
          <cell r="Q2393" t="str">
            <v>Nonexempt</v>
          </cell>
          <cell r="R2393" t="str">
            <v>2004-12-20</v>
          </cell>
          <cell r="S2393" t="str">
            <v/>
          </cell>
          <cell r="T2393" t="str">
            <v>2004-12-20</v>
          </cell>
        </row>
        <row r="2394">
          <cell r="A2394" t="str">
            <v>Taylor,Jayne M</v>
          </cell>
          <cell r="B2394" t="str">
            <v>001049</v>
          </cell>
          <cell r="C2394" t="str">
            <v>Full-Time</v>
          </cell>
          <cell r="D2394" t="str">
            <v>UCU</v>
          </cell>
          <cell r="E2394">
            <v>40</v>
          </cell>
          <cell r="F2394" t="str">
            <v>5900</v>
          </cell>
          <cell r="G2394" t="str">
            <v>Clinton CS</v>
          </cell>
          <cell r="H2394" t="str">
            <v>USU</v>
          </cell>
          <cell r="I2394" t="str">
            <v>CS</v>
          </cell>
          <cell r="J2394" t="str">
            <v>MPMOE</v>
          </cell>
          <cell r="K2394" t="str">
            <v>1118</v>
          </cell>
          <cell r="L2394" t="str">
            <v>MO-Clinton-N 3rd</v>
          </cell>
          <cell r="M2394" t="str">
            <v>MO</v>
          </cell>
          <cell r="N2394" t="str">
            <v>1135</v>
          </cell>
          <cell r="O2394" t="str">
            <v>Customer Service Associate Fie</v>
          </cell>
          <cell r="P2394" t="str">
            <v>00</v>
          </cell>
          <cell r="Q2394" t="str">
            <v>Nonexempt</v>
          </cell>
          <cell r="R2394" t="str">
            <v>1985-09-10</v>
          </cell>
          <cell r="S2394" t="str">
            <v/>
          </cell>
          <cell r="T2394" t="str">
            <v>1985-09-10</v>
          </cell>
        </row>
        <row r="2395">
          <cell r="A2395" t="str">
            <v>Taylor,Richard V</v>
          </cell>
          <cell r="B2395" t="str">
            <v>010019</v>
          </cell>
          <cell r="C2395" t="str">
            <v>Full-Time</v>
          </cell>
          <cell r="D2395" t="str">
            <v>UCU</v>
          </cell>
          <cell r="E2395">
            <v>40</v>
          </cell>
          <cell r="F2395" t="str">
            <v>5702</v>
          </cell>
          <cell r="G2395" t="str">
            <v>Customer Srv Ctr-Raytown</v>
          </cell>
          <cell r="H2395" t="str">
            <v>USU</v>
          </cell>
          <cell r="I2395" t="str">
            <v>CH</v>
          </cell>
          <cell r="J2395" t="str">
            <v>NETCO</v>
          </cell>
          <cell r="K2395" t="str">
            <v>1000</v>
          </cell>
          <cell r="L2395" t="str">
            <v>MO-Raytown</v>
          </cell>
          <cell r="M2395" t="str">
            <v>MO</v>
          </cell>
          <cell r="N2395" t="str">
            <v>1060</v>
          </cell>
          <cell r="O2395" t="str">
            <v>Lead Cust Svcs Assoc CC</v>
          </cell>
          <cell r="P2395" t="str">
            <v>00</v>
          </cell>
          <cell r="Q2395" t="str">
            <v>Nonexempt</v>
          </cell>
          <cell r="R2395" t="str">
            <v>2003-02-08</v>
          </cell>
          <cell r="S2395" t="str">
            <v/>
          </cell>
          <cell r="T2395" t="str">
            <v>2003-02-08</v>
          </cell>
        </row>
        <row r="2396">
          <cell r="A2396" t="str">
            <v>Taylor,Rocky D</v>
          </cell>
          <cell r="B2396" t="str">
            <v>000544</v>
          </cell>
          <cell r="C2396" t="str">
            <v>Full-Time</v>
          </cell>
          <cell r="D2396" t="str">
            <v>UCU</v>
          </cell>
          <cell r="E2396">
            <v>40</v>
          </cell>
          <cell r="F2396" t="str">
            <v>5371</v>
          </cell>
          <cell r="G2396" t="str">
            <v>KS Substation Maintenance</v>
          </cell>
          <cell r="H2396" t="str">
            <v>USU</v>
          </cell>
          <cell r="I2396" t="str">
            <v>OP</v>
          </cell>
          <cell r="J2396" t="str">
            <v>WPKSE</v>
          </cell>
          <cell r="K2396" t="str">
            <v>1272</v>
          </cell>
          <cell r="L2396" t="str">
            <v>KS-Dodge City-W Frontview</v>
          </cell>
          <cell r="M2396" t="str">
            <v>KS</v>
          </cell>
          <cell r="N2396" t="str">
            <v>1907</v>
          </cell>
          <cell r="O2396" t="str">
            <v>Substation Maintenance Tech</v>
          </cell>
          <cell r="P2396" t="str">
            <v>00</v>
          </cell>
          <cell r="Q2396" t="str">
            <v>Nonexempt</v>
          </cell>
          <cell r="R2396" t="str">
            <v>1972-01-27</v>
          </cell>
          <cell r="S2396" t="str">
            <v/>
          </cell>
          <cell r="T2396" t="str">
            <v>1972-01-27</v>
          </cell>
        </row>
        <row r="2397">
          <cell r="A2397" t="str">
            <v>Taylor,Sandra K</v>
          </cell>
          <cell r="B2397" t="str">
            <v>002740</v>
          </cell>
          <cell r="C2397" t="str">
            <v>Full-Time</v>
          </cell>
          <cell r="D2397" t="str">
            <v>UCU</v>
          </cell>
          <cell r="E2397">
            <v>40</v>
          </cell>
          <cell r="F2397" t="str">
            <v>4175</v>
          </cell>
          <cell r="G2397" t="str">
            <v>Disbursements</v>
          </cell>
          <cell r="H2397" t="str">
            <v>ESF</v>
          </cell>
          <cell r="I2397" t="str">
            <v>AT</v>
          </cell>
          <cell r="J2397" t="str">
            <v>AQLCP</v>
          </cell>
          <cell r="K2397" t="str">
            <v>1082</v>
          </cell>
          <cell r="L2397" t="str">
            <v>MO-Kansas City-W Ninth</v>
          </cell>
          <cell r="M2397" t="str">
            <v>MO</v>
          </cell>
          <cell r="N2397" t="str">
            <v>1022</v>
          </cell>
          <cell r="O2397" t="str">
            <v>Sr Accounting Clerk</v>
          </cell>
          <cell r="P2397" t="str">
            <v>00</v>
          </cell>
          <cell r="Q2397" t="str">
            <v>Nonexempt</v>
          </cell>
          <cell r="R2397" t="str">
            <v>1973-12-17</v>
          </cell>
          <cell r="S2397" t="str">
            <v/>
          </cell>
          <cell r="T2397" t="str">
            <v>1973-12-17</v>
          </cell>
        </row>
        <row r="2398">
          <cell r="A2398" t="str">
            <v>Taylor,Timothy C</v>
          </cell>
          <cell r="B2398" t="str">
            <v>001821</v>
          </cell>
          <cell r="C2398" t="str">
            <v>Full-Time</v>
          </cell>
          <cell r="D2398" t="str">
            <v>UCU</v>
          </cell>
          <cell r="E2398">
            <v>40</v>
          </cell>
          <cell r="F2398" t="str">
            <v>5458</v>
          </cell>
          <cell r="G2398" t="str">
            <v>Iowa Decorah Net Ops</v>
          </cell>
          <cell r="H2398" t="str">
            <v>USU</v>
          </cell>
          <cell r="I2398" t="str">
            <v>OP</v>
          </cell>
          <cell r="J2398" t="str">
            <v>PNIAG</v>
          </cell>
          <cell r="K2398" t="str">
            <v>1015</v>
          </cell>
          <cell r="L2398" t="str">
            <v>IA-Council Bluffs-W Broadway</v>
          </cell>
          <cell r="M2398" t="str">
            <v>IA</v>
          </cell>
          <cell r="N2398" t="str">
            <v>3103</v>
          </cell>
          <cell r="O2398" t="str">
            <v>Corr Leak Detection Tech(UN28)</v>
          </cell>
          <cell r="P2398" t="str">
            <v>28</v>
          </cell>
          <cell r="Q2398" t="str">
            <v>Nonexempt</v>
          </cell>
          <cell r="R2398" t="str">
            <v>1975-07-01</v>
          </cell>
          <cell r="S2398" t="str">
            <v>2004-07-26</v>
          </cell>
          <cell r="T2398" t="str">
            <v>1976-07-26</v>
          </cell>
        </row>
        <row r="2399">
          <cell r="A2399" t="str">
            <v>Taylor,Timothy P</v>
          </cell>
          <cell r="B2399" t="str">
            <v>002978</v>
          </cell>
          <cell r="C2399" t="str">
            <v>Full-Time</v>
          </cell>
          <cell r="D2399" t="str">
            <v>UCU</v>
          </cell>
          <cell r="E2399">
            <v>40</v>
          </cell>
          <cell r="F2399" t="str">
            <v>5722</v>
          </cell>
          <cell r="G2399" t="str">
            <v>Field Resource Center Director</v>
          </cell>
          <cell r="H2399" t="str">
            <v>USU</v>
          </cell>
          <cell r="I2399" t="str">
            <v>FR</v>
          </cell>
          <cell r="J2399" t="str">
            <v>NETCO</v>
          </cell>
          <cell r="K2399" t="str">
            <v>1000</v>
          </cell>
          <cell r="L2399" t="str">
            <v>MO-Raytown</v>
          </cell>
          <cell r="M2399" t="str">
            <v>MO</v>
          </cell>
          <cell r="N2399" t="str">
            <v>2837</v>
          </cell>
          <cell r="O2399" t="str">
            <v>Network Ops Project Analyst I</v>
          </cell>
          <cell r="P2399" t="str">
            <v>00</v>
          </cell>
          <cell r="Q2399" t="str">
            <v>Exempt</v>
          </cell>
          <cell r="R2399" t="str">
            <v>1978-11-01</v>
          </cell>
          <cell r="S2399" t="str">
            <v/>
          </cell>
          <cell r="T2399" t="str">
            <v>1978-11-01</v>
          </cell>
        </row>
        <row r="2400">
          <cell r="A2400" t="str">
            <v>Tedrow,Dolly A</v>
          </cell>
          <cell r="B2400" t="str">
            <v>000371</v>
          </cell>
          <cell r="C2400" t="str">
            <v>Full-Time</v>
          </cell>
          <cell r="D2400" t="str">
            <v>UCU</v>
          </cell>
          <cell r="E2400">
            <v>40</v>
          </cell>
          <cell r="F2400" t="str">
            <v>5303</v>
          </cell>
          <cell r="G2400" t="str">
            <v>Pueblo Network Ops</v>
          </cell>
          <cell r="H2400" t="str">
            <v>USU</v>
          </cell>
          <cell r="I2400" t="str">
            <v>OP</v>
          </cell>
          <cell r="J2400" t="str">
            <v>WPCOE</v>
          </cell>
          <cell r="K2400" t="str">
            <v>1011</v>
          </cell>
          <cell r="L2400" t="str">
            <v>CO-Pueblo-S Victoria Ave</v>
          </cell>
          <cell r="M2400" t="str">
            <v>CO</v>
          </cell>
          <cell r="N2400" t="str">
            <v>1664</v>
          </cell>
          <cell r="O2400" t="str">
            <v>Customer Service Assoc (UN21)</v>
          </cell>
          <cell r="P2400" t="str">
            <v>21</v>
          </cell>
          <cell r="Q2400" t="str">
            <v>Nonexempt</v>
          </cell>
          <cell r="R2400" t="str">
            <v>1970-01-28</v>
          </cell>
          <cell r="S2400" t="str">
            <v/>
          </cell>
          <cell r="T2400" t="str">
            <v>1970-01-28</v>
          </cell>
        </row>
        <row r="2401">
          <cell r="A2401" t="str">
            <v>Teegardin,Gary A</v>
          </cell>
          <cell r="B2401" t="str">
            <v>000563</v>
          </cell>
          <cell r="C2401" t="str">
            <v>Full-Time</v>
          </cell>
          <cell r="D2401" t="str">
            <v>UCU</v>
          </cell>
          <cell r="E2401">
            <v>40</v>
          </cell>
          <cell r="F2401" t="str">
            <v>1008</v>
          </cell>
          <cell r="G2401" t="str">
            <v>Judson Large-Dodge City</v>
          </cell>
          <cell r="H2401" t="str">
            <v>USU</v>
          </cell>
          <cell r="I2401" t="str">
            <v>PS</v>
          </cell>
          <cell r="J2401" t="str">
            <v>WPKSE</v>
          </cell>
          <cell r="K2401" t="str">
            <v>1155</v>
          </cell>
          <cell r="L2401" t="str">
            <v>KS-Dodge City-Fort Dodge Rd</v>
          </cell>
          <cell r="M2401" t="str">
            <v>KS</v>
          </cell>
          <cell r="N2401" t="str">
            <v>2085</v>
          </cell>
          <cell r="O2401" t="str">
            <v>Master Prod Electrician (UN22)</v>
          </cell>
          <cell r="P2401" t="str">
            <v>22</v>
          </cell>
          <cell r="Q2401" t="str">
            <v>Nonexempt</v>
          </cell>
          <cell r="R2401" t="str">
            <v>1978-05-25</v>
          </cell>
          <cell r="S2401" t="str">
            <v/>
          </cell>
          <cell r="T2401" t="str">
            <v>1978-05-25</v>
          </cell>
        </row>
        <row r="2402">
          <cell r="A2402" t="str">
            <v>Teichmer,Tristan D</v>
          </cell>
          <cell r="B2402" t="str">
            <v>010728</v>
          </cell>
          <cell r="C2402" t="str">
            <v>Full-Time</v>
          </cell>
          <cell r="D2402" t="str">
            <v>UCU</v>
          </cell>
          <cell r="E2402">
            <v>40</v>
          </cell>
          <cell r="F2402" t="str">
            <v>1015</v>
          </cell>
          <cell r="G2402" t="str">
            <v>Cimarron River Unit Steam</v>
          </cell>
          <cell r="H2402" t="str">
            <v>USU</v>
          </cell>
          <cell r="I2402" t="str">
            <v>PS</v>
          </cell>
          <cell r="J2402" t="str">
            <v>WPKSE</v>
          </cell>
          <cell r="K2402" t="str">
            <v>1027</v>
          </cell>
          <cell r="L2402" t="str">
            <v>KS-Liberal-PanhandleEastern Rd</v>
          </cell>
          <cell r="M2402" t="str">
            <v>KS</v>
          </cell>
          <cell r="N2402" t="str">
            <v>1738</v>
          </cell>
          <cell r="O2402" t="str">
            <v>Operator Technician (UN22)</v>
          </cell>
          <cell r="P2402" t="str">
            <v>22</v>
          </cell>
          <cell r="Q2402" t="str">
            <v>Nonexempt</v>
          </cell>
          <cell r="R2402" t="str">
            <v>2005-03-28</v>
          </cell>
          <cell r="S2402" t="str">
            <v/>
          </cell>
          <cell r="T2402" t="str">
            <v>2005-03-28</v>
          </cell>
        </row>
        <row r="2403">
          <cell r="A2403" t="str">
            <v>Tempero,Preston E</v>
          </cell>
          <cell r="B2403" t="str">
            <v>011056</v>
          </cell>
          <cell r="C2403" t="str">
            <v>Full-Time</v>
          </cell>
          <cell r="D2403" t="str">
            <v>UCU</v>
          </cell>
          <cell r="E2403">
            <v>40</v>
          </cell>
          <cell r="F2403" t="str">
            <v>6162</v>
          </cell>
          <cell r="G2403" t="str">
            <v>PS Engr/Generations Svcs</v>
          </cell>
          <cell r="H2403" t="str">
            <v>USU</v>
          </cell>
          <cell r="I2403" t="str">
            <v>PS</v>
          </cell>
          <cell r="J2403" t="str">
            <v>NETCO</v>
          </cell>
          <cell r="K2403" t="str">
            <v>1000</v>
          </cell>
          <cell r="L2403" t="str">
            <v>MO-Raytown</v>
          </cell>
          <cell r="M2403" t="str">
            <v>MO</v>
          </cell>
          <cell r="N2403" t="str">
            <v>2145</v>
          </cell>
          <cell r="O2403" t="str">
            <v>Supervisory Engineer</v>
          </cell>
          <cell r="P2403" t="str">
            <v>00</v>
          </cell>
          <cell r="Q2403" t="str">
            <v>Exempt</v>
          </cell>
          <cell r="R2403" t="str">
            <v>2006-05-24</v>
          </cell>
          <cell r="S2403" t="str">
            <v/>
          </cell>
          <cell r="T2403" t="str">
            <v>2006-05-24</v>
          </cell>
        </row>
        <row r="2404">
          <cell r="A2404" t="str">
            <v>Templeman,Laura A</v>
          </cell>
          <cell r="B2404" t="str">
            <v>004072</v>
          </cell>
          <cell r="C2404" t="str">
            <v>Full-Time</v>
          </cell>
          <cell r="D2404" t="str">
            <v>UCU</v>
          </cell>
          <cell r="E2404">
            <v>40</v>
          </cell>
          <cell r="F2404" t="str">
            <v>4164</v>
          </cell>
          <cell r="G2404" t="str">
            <v>Commodity Accounting</v>
          </cell>
          <cell r="H2404" t="str">
            <v>ESF</v>
          </cell>
          <cell r="I2404" t="str">
            <v>AT</v>
          </cell>
          <cell r="J2404" t="str">
            <v>AQLCP</v>
          </cell>
          <cell r="K2404" t="str">
            <v>1082</v>
          </cell>
          <cell r="L2404" t="str">
            <v>MO-Kansas City-W Ninth</v>
          </cell>
          <cell r="M2404" t="str">
            <v>MO</v>
          </cell>
          <cell r="N2404" t="str">
            <v>2223</v>
          </cell>
          <cell r="O2404" t="str">
            <v>Dir Accounting Finance</v>
          </cell>
          <cell r="P2404" t="str">
            <v>00</v>
          </cell>
          <cell r="Q2404" t="str">
            <v>Exempt</v>
          </cell>
          <cell r="R2404" t="str">
            <v>1990-09-10</v>
          </cell>
          <cell r="S2404" t="str">
            <v/>
          </cell>
          <cell r="T2404" t="str">
            <v>1990-09-10</v>
          </cell>
        </row>
        <row r="2405">
          <cell r="A2405" t="str">
            <v>Terrel,April C</v>
          </cell>
          <cell r="B2405" t="str">
            <v>001782</v>
          </cell>
          <cell r="C2405" t="str">
            <v>Full-Time</v>
          </cell>
          <cell r="D2405" t="str">
            <v>UCU</v>
          </cell>
          <cell r="E2405">
            <v>40</v>
          </cell>
          <cell r="F2405" t="str">
            <v>5384</v>
          </cell>
          <cell r="G2405" t="str">
            <v>Wichita Gas Field Svcs</v>
          </cell>
          <cell r="H2405" t="str">
            <v>USU</v>
          </cell>
          <cell r="I2405" t="str">
            <v>OP</v>
          </cell>
          <cell r="J2405" t="str">
            <v>PNKSG</v>
          </cell>
          <cell r="K2405" t="str">
            <v>1048</v>
          </cell>
          <cell r="L2405" t="str">
            <v>KS-Wichita-S Hoover</v>
          </cell>
          <cell r="M2405" t="str">
            <v>KS</v>
          </cell>
          <cell r="N2405" t="str">
            <v>1524</v>
          </cell>
          <cell r="O2405" t="str">
            <v>Storekeeper</v>
          </cell>
          <cell r="P2405" t="str">
            <v>00</v>
          </cell>
          <cell r="Q2405" t="str">
            <v>Nonexempt</v>
          </cell>
          <cell r="R2405" t="str">
            <v>1986-03-17</v>
          </cell>
          <cell r="S2405" t="str">
            <v/>
          </cell>
          <cell r="T2405" t="str">
            <v>1986-03-17</v>
          </cell>
        </row>
        <row r="2406">
          <cell r="A2406" t="str">
            <v>Terrian,Richard R</v>
          </cell>
          <cell r="B2406" t="str">
            <v>000613</v>
          </cell>
          <cell r="C2406" t="str">
            <v>Full-Time</v>
          </cell>
          <cell r="D2406" t="str">
            <v>UCU</v>
          </cell>
          <cell r="E2406">
            <v>40</v>
          </cell>
          <cell r="F2406" t="str">
            <v>5306</v>
          </cell>
          <cell r="G2406" t="str">
            <v>Canon City Elec Network Ops</v>
          </cell>
          <cell r="H2406" t="str">
            <v>USU</v>
          </cell>
          <cell r="I2406" t="str">
            <v>OP</v>
          </cell>
          <cell r="J2406" t="str">
            <v>WPCOE</v>
          </cell>
          <cell r="K2406" t="str">
            <v>1004</v>
          </cell>
          <cell r="L2406" t="str">
            <v>CO-Canon City-Utility Dr</v>
          </cell>
          <cell r="M2406" t="str">
            <v>CO</v>
          </cell>
          <cell r="N2406" t="str">
            <v>1672</v>
          </cell>
          <cell r="O2406" t="str">
            <v>Line Serviceman (UN21)</v>
          </cell>
          <cell r="P2406" t="str">
            <v>21</v>
          </cell>
          <cell r="Q2406" t="str">
            <v>Nonexempt</v>
          </cell>
          <cell r="R2406" t="str">
            <v>1990-12-03</v>
          </cell>
          <cell r="S2406" t="str">
            <v/>
          </cell>
          <cell r="T2406" t="str">
            <v>1990-12-03</v>
          </cell>
        </row>
        <row r="2407">
          <cell r="A2407" t="str">
            <v>Terry,Kristine K</v>
          </cell>
          <cell r="B2407" t="str">
            <v>001930</v>
          </cell>
          <cell r="C2407" t="str">
            <v>Full-Time</v>
          </cell>
          <cell r="D2407" t="str">
            <v>UCU</v>
          </cell>
          <cell r="E2407">
            <v>40</v>
          </cell>
          <cell r="F2407" t="str">
            <v>5400</v>
          </cell>
          <cell r="G2407" t="str">
            <v>Monument Network Ops</v>
          </cell>
          <cell r="H2407" t="str">
            <v>USU</v>
          </cell>
          <cell r="I2407" t="str">
            <v>OP</v>
          </cell>
          <cell r="J2407" t="str">
            <v>PNCOG</v>
          </cell>
          <cell r="K2407" t="str">
            <v>1006</v>
          </cell>
          <cell r="L2407" t="str">
            <v>CO-Fountain</v>
          </cell>
          <cell r="M2407" t="str">
            <v>CO</v>
          </cell>
          <cell r="N2407" t="str">
            <v>1135</v>
          </cell>
          <cell r="O2407" t="str">
            <v>Customer Service Associate Fie</v>
          </cell>
          <cell r="P2407" t="str">
            <v>00</v>
          </cell>
          <cell r="Q2407" t="str">
            <v>Nonexempt</v>
          </cell>
          <cell r="R2407" t="str">
            <v>1983-10-01</v>
          </cell>
          <cell r="S2407" t="str">
            <v>1990-06-01</v>
          </cell>
          <cell r="T2407" t="str">
            <v>1985-08-01</v>
          </cell>
        </row>
        <row r="2408">
          <cell r="A2408" t="str">
            <v>Tessmer,Ronald E</v>
          </cell>
          <cell r="B2408" t="str">
            <v>001565</v>
          </cell>
          <cell r="C2408" t="str">
            <v>Full-Time</v>
          </cell>
          <cell r="D2408" t="str">
            <v>UCU</v>
          </cell>
          <cell r="E2408">
            <v>40</v>
          </cell>
          <cell r="F2408" t="str">
            <v>5832</v>
          </cell>
          <cell r="G2408" t="str">
            <v>Rochester</v>
          </cell>
          <cell r="H2408" t="str">
            <v>USU</v>
          </cell>
          <cell r="I2408" t="str">
            <v>CS</v>
          </cell>
          <cell r="J2408" t="str">
            <v>PNMNG</v>
          </cell>
          <cell r="K2408" t="str">
            <v>1064</v>
          </cell>
          <cell r="L2408" t="str">
            <v>MN-Kasson</v>
          </cell>
          <cell r="M2408" t="str">
            <v>MN</v>
          </cell>
          <cell r="N2408" t="str">
            <v>1138</v>
          </cell>
          <cell r="O2408" t="str">
            <v>Appliance Repair Technician</v>
          </cell>
          <cell r="P2408" t="str">
            <v>00</v>
          </cell>
          <cell r="Q2408" t="str">
            <v>Nonexempt</v>
          </cell>
          <cell r="R2408" t="str">
            <v>1968-02-20</v>
          </cell>
          <cell r="S2408" t="str">
            <v/>
          </cell>
          <cell r="T2408" t="str">
            <v>1968-02-20</v>
          </cell>
        </row>
        <row r="2409">
          <cell r="A2409" t="str">
            <v>Theis,Mark T</v>
          </cell>
          <cell r="B2409" t="str">
            <v>002241</v>
          </cell>
          <cell r="C2409" t="str">
            <v>Full-Time</v>
          </cell>
          <cell r="D2409" t="str">
            <v>UCU</v>
          </cell>
          <cell r="E2409">
            <v>40</v>
          </cell>
          <cell r="F2409" t="str">
            <v>5729</v>
          </cell>
          <cell r="G2409" t="str">
            <v>Iowa Decorah Cust Serv</v>
          </cell>
          <cell r="H2409" t="str">
            <v>USU</v>
          </cell>
          <cell r="I2409" t="str">
            <v>CS</v>
          </cell>
          <cell r="J2409" t="str">
            <v>PNIAG</v>
          </cell>
          <cell r="K2409" t="str">
            <v>1017</v>
          </cell>
          <cell r="L2409" t="str">
            <v>IA-Decorah</v>
          </cell>
          <cell r="M2409" t="str">
            <v>IA</v>
          </cell>
          <cell r="N2409" t="str">
            <v>3136</v>
          </cell>
          <cell r="O2409" t="str">
            <v>Foreman (UN28)</v>
          </cell>
          <cell r="P2409" t="str">
            <v>28</v>
          </cell>
          <cell r="Q2409" t="str">
            <v>Nonexempt</v>
          </cell>
          <cell r="R2409" t="str">
            <v>1994-03-01</v>
          </cell>
          <cell r="S2409" t="str">
            <v/>
          </cell>
          <cell r="T2409" t="str">
            <v>1994-03-01</v>
          </cell>
        </row>
        <row r="2410">
          <cell r="A2410" t="str">
            <v>Theis,Michael F</v>
          </cell>
          <cell r="B2410" t="str">
            <v>001860</v>
          </cell>
          <cell r="C2410" t="str">
            <v>Full-Time</v>
          </cell>
          <cell r="D2410" t="str">
            <v>UCU</v>
          </cell>
          <cell r="E2410">
            <v>40</v>
          </cell>
          <cell r="F2410" t="str">
            <v>5734</v>
          </cell>
          <cell r="G2410" t="str">
            <v>Iowa Newton</v>
          </cell>
          <cell r="H2410" t="str">
            <v>USU</v>
          </cell>
          <cell r="I2410" t="str">
            <v>CS</v>
          </cell>
          <cell r="J2410" t="str">
            <v>PNIAG</v>
          </cell>
          <cell r="K2410" t="str">
            <v>1023</v>
          </cell>
          <cell r="L2410" t="str">
            <v>IA-Newton</v>
          </cell>
          <cell r="M2410" t="str">
            <v>IA</v>
          </cell>
          <cell r="N2410" t="str">
            <v>3171</v>
          </cell>
          <cell r="O2410" t="str">
            <v>Service Technician (UN28)</v>
          </cell>
          <cell r="P2410" t="str">
            <v>28</v>
          </cell>
          <cell r="Q2410" t="str">
            <v>Nonexempt</v>
          </cell>
          <cell r="R2410" t="str">
            <v>1978-12-01</v>
          </cell>
          <cell r="S2410" t="str">
            <v/>
          </cell>
          <cell r="T2410" t="str">
            <v>1978-12-01</v>
          </cell>
        </row>
        <row r="2411">
          <cell r="A2411" t="str">
            <v>Thelen,James M</v>
          </cell>
          <cell r="B2411" t="str">
            <v>010730</v>
          </cell>
          <cell r="C2411" t="str">
            <v>Full-Time</v>
          </cell>
          <cell r="D2411" t="str">
            <v>UCU</v>
          </cell>
          <cell r="E2411">
            <v>40</v>
          </cell>
          <cell r="F2411" t="str">
            <v>5727</v>
          </cell>
          <cell r="G2411" t="str">
            <v>Iowa Denison</v>
          </cell>
          <cell r="H2411" t="str">
            <v>USU</v>
          </cell>
          <cell r="I2411" t="str">
            <v>CS</v>
          </cell>
          <cell r="J2411" t="str">
            <v>PNIAG</v>
          </cell>
          <cell r="K2411" t="str">
            <v>1018</v>
          </cell>
          <cell r="L2411" t="str">
            <v>IA-Denison</v>
          </cell>
          <cell r="M2411" t="str">
            <v>IA</v>
          </cell>
          <cell r="N2411" t="str">
            <v>3171</v>
          </cell>
          <cell r="O2411" t="str">
            <v>Service Technician (UN28)</v>
          </cell>
          <cell r="P2411" t="str">
            <v>28</v>
          </cell>
          <cell r="Q2411" t="str">
            <v>Nonexempt</v>
          </cell>
          <cell r="R2411" t="str">
            <v>2005-04-04</v>
          </cell>
          <cell r="S2411" t="str">
            <v/>
          </cell>
          <cell r="T2411" t="str">
            <v>2005-04-04</v>
          </cell>
        </row>
        <row r="2412">
          <cell r="A2412" t="str">
            <v>Thibeaux,Andrea L</v>
          </cell>
          <cell r="B2412" t="str">
            <v>008261</v>
          </cell>
          <cell r="C2412" t="str">
            <v>Part-Time</v>
          </cell>
          <cell r="D2412" t="str">
            <v>UCU</v>
          </cell>
          <cell r="E2412">
            <v>30</v>
          </cell>
          <cell r="F2412" t="str">
            <v>5702</v>
          </cell>
          <cell r="G2412" t="str">
            <v>Customer Srv Ctr-Raytown</v>
          </cell>
          <cell r="H2412" t="str">
            <v>USU</v>
          </cell>
          <cell r="I2412" t="str">
            <v>CH</v>
          </cell>
          <cell r="J2412" t="str">
            <v>NETCO</v>
          </cell>
          <cell r="K2412" t="str">
            <v>1000</v>
          </cell>
          <cell r="L2412" t="str">
            <v>MO-Raytown</v>
          </cell>
          <cell r="M2412" t="str">
            <v>MO</v>
          </cell>
          <cell r="N2412" t="str">
            <v>1047</v>
          </cell>
          <cell r="O2412" t="str">
            <v>Customer Service Associate CC</v>
          </cell>
          <cell r="P2412" t="str">
            <v>00</v>
          </cell>
          <cell r="Q2412" t="str">
            <v>Nonexempt</v>
          </cell>
          <cell r="R2412" t="str">
            <v>2001-03-05</v>
          </cell>
          <cell r="S2412" t="str">
            <v/>
          </cell>
          <cell r="T2412" t="str">
            <v>2001-03-05</v>
          </cell>
        </row>
        <row r="2413">
          <cell r="A2413" t="str">
            <v>Thiede,Richard P</v>
          </cell>
          <cell r="B2413" t="str">
            <v>003637</v>
          </cell>
          <cell r="C2413" t="str">
            <v>Full-Time</v>
          </cell>
          <cell r="D2413" t="str">
            <v>UCU</v>
          </cell>
          <cell r="E2413">
            <v>40</v>
          </cell>
          <cell r="F2413" t="str">
            <v>5716</v>
          </cell>
          <cell r="G2413" t="str">
            <v>Field Resources Center-Raytown</v>
          </cell>
          <cell r="H2413" t="str">
            <v>USU</v>
          </cell>
          <cell r="I2413" t="str">
            <v>FR</v>
          </cell>
          <cell r="J2413" t="str">
            <v>NETCO</v>
          </cell>
          <cell r="K2413" t="str">
            <v>1000</v>
          </cell>
          <cell r="L2413" t="str">
            <v>MO-Raytown</v>
          </cell>
          <cell r="M2413" t="str">
            <v>MO</v>
          </cell>
          <cell r="N2413" t="str">
            <v>1145</v>
          </cell>
          <cell r="O2413" t="str">
            <v>Field Resource Planner</v>
          </cell>
          <cell r="P2413" t="str">
            <v>00</v>
          </cell>
          <cell r="Q2413" t="str">
            <v>Exempt</v>
          </cell>
          <cell r="R2413" t="str">
            <v>1997-01-06</v>
          </cell>
          <cell r="S2413" t="str">
            <v/>
          </cell>
          <cell r="T2413" t="str">
            <v>1997-01-06</v>
          </cell>
        </row>
        <row r="2414">
          <cell r="A2414" t="str">
            <v>Thiedke,Rhonda J</v>
          </cell>
          <cell r="B2414" t="str">
            <v>010645</v>
          </cell>
          <cell r="C2414" t="str">
            <v>Full-Time</v>
          </cell>
          <cell r="D2414" t="str">
            <v>UCU</v>
          </cell>
          <cell r="E2414">
            <v>40</v>
          </cell>
          <cell r="F2414" t="str">
            <v>4219</v>
          </cell>
          <cell r="G2414" t="str">
            <v>HR Benefits &amp; People Center</v>
          </cell>
          <cell r="H2414" t="str">
            <v>ESF</v>
          </cell>
          <cell r="I2414" t="str">
            <v>HR</v>
          </cell>
          <cell r="J2414" t="str">
            <v>AQLCP</v>
          </cell>
          <cell r="K2414" t="str">
            <v>1082</v>
          </cell>
          <cell r="L2414" t="str">
            <v>MO-Kansas City-W Ninth</v>
          </cell>
          <cell r="M2414" t="str">
            <v>MO</v>
          </cell>
          <cell r="N2414" t="str">
            <v>3157</v>
          </cell>
          <cell r="O2414" t="str">
            <v>Sr Benefits Administrator</v>
          </cell>
          <cell r="P2414" t="str">
            <v>00</v>
          </cell>
          <cell r="Q2414" t="str">
            <v>Exempt</v>
          </cell>
          <cell r="R2414" t="str">
            <v>2005-01-10</v>
          </cell>
          <cell r="S2414" t="str">
            <v/>
          </cell>
          <cell r="T2414" t="str">
            <v>2005-01-10</v>
          </cell>
        </row>
        <row r="2415">
          <cell r="A2415" t="str">
            <v>Thiele,Charles E</v>
          </cell>
          <cell r="B2415" t="str">
            <v>002160</v>
          </cell>
          <cell r="C2415" t="str">
            <v>Full-Time</v>
          </cell>
          <cell r="D2415" t="str">
            <v>UCU</v>
          </cell>
          <cell r="E2415">
            <v>40</v>
          </cell>
          <cell r="F2415" t="str">
            <v>5715</v>
          </cell>
          <cell r="G2415" t="str">
            <v>Field Resources Center-Lincoln</v>
          </cell>
          <cell r="H2415" t="str">
            <v>USU</v>
          </cell>
          <cell r="I2415" t="str">
            <v>FR</v>
          </cell>
          <cell r="J2415" t="str">
            <v>NETCO</v>
          </cell>
          <cell r="K2415" t="str">
            <v>1109</v>
          </cell>
          <cell r="L2415" t="str">
            <v>NE-Lincoln</v>
          </cell>
          <cell r="M2415" t="str">
            <v>NE</v>
          </cell>
          <cell r="N2415" t="str">
            <v>1145</v>
          </cell>
          <cell r="O2415" t="str">
            <v>Field Resource Planner</v>
          </cell>
          <cell r="P2415" t="str">
            <v>00</v>
          </cell>
          <cell r="Q2415" t="str">
            <v>Exempt</v>
          </cell>
          <cell r="R2415" t="str">
            <v>1987-01-16</v>
          </cell>
          <cell r="S2415" t="str">
            <v/>
          </cell>
          <cell r="T2415" t="str">
            <v>1987-01-16</v>
          </cell>
        </row>
        <row r="2416">
          <cell r="A2416" t="str">
            <v>Thomas,Andrew C</v>
          </cell>
          <cell r="B2416" t="str">
            <v>010646</v>
          </cell>
          <cell r="C2416" t="str">
            <v>Full-Time</v>
          </cell>
          <cell r="D2416" t="str">
            <v>UCU</v>
          </cell>
          <cell r="E2416">
            <v>40</v>
          </cell>
          <cell r="F2416" t="str">
            <v>5335</v>
          </cell>
          <cell r="G2416" t="str">
            <v>Blue Springs 1 Elec Netwrk Ops</v>
          </cell>
          <cell r="H2416" t="str">
            <v>USU</v>
          </cell>
          <cell r="I2416" t="str">
            <v>OP</v>
          </cell>
          <cell r="J2416" t="str">
            <v>MPMOE</v>
          </cell>
          <cell r="K2416" t="str">
            <v>1075</v>
          </cell>
          <cell r="L2416" t="str">
            <v>MO-Blue Springs</v>
          </cell>
          <cell r="M2416" t="str">
            <v>MO</v>
          </cell>
          <cell r="N2416" t="str">
            <v>U2105</v>
          </cell>
          <cell r="O2416" t="str">
            <v>Appren Lineman 5th 6mo</v>
          </cell>
          <cell r="P2416" t="str">
            <v>24</v>
          </cell>
          <cell r="Q2416" t="str">
            <v>Nonexempt</v>
          </cell>
          <cell r="R2416" t="str">
            <v>2005-01-10</v>
          </cell>
          <cell r="S2416" t="str">
            <v/>
          </cell>
          <cell r="T2416" t="str">
            <v>2005-01-10</v>
          </cell>
        </row>
        <row r="2417">
          <cell r="A2417" t="str">
            <v>Thomas,Christopher W</v>
          </cell>
          <cell r="B2417" t="str">
            <v>000614</v>
          </cell>
          <cell r="C2417" t="str">
            <v>Full-Time</v>
          </cell>
          <cell r="D2417" t="str">
            <v>UCU</v>
          </cell>
          <cell r="E2417">
            <v>40</v>
          </cell>
          <cell r="F2417" t="str">
            <v>5306</v>
          </cell>
          <cell r="G2417" t="str">
            <v>Canon City Elec Network Ops</v>
          </cell>
          <cell r="H2417" t="str">
            <v>USU</v>
          </cell>
          <cell r="I2417" t="str">
            <v>OP</v>
          </cell>
          <cell r="J2417" t="str">
            <v>WPCOE</v>
          </cell>
          <cell r="K2417" t="str">
            <v>1004</v>
          </cell>
          <cell r="L2417" t="str">
            <v>CO-Canon City-Utility Dr</v>
          </cell>
          <cell r="M2417" t="str">
            <v>CO</v>
          </cell>
          <cell r="N2417" t="str">
            <v>1672</v>
          </cell>
          <cell r="O2417" t="str">
            <v>Line Serviceman (UN21)</v>
          </cell>
          <cell r="P2417" t="str">
            <v>21</v>
          </cell>
          <cell r="Q2417" t="str">
            <v>Nonexempt</v>
          </cell>
          <cell r="R2417" t="str">
            <v>1988-09-12</v>
          </cell>
          <cell r="S2417" t="str">
            <v/>
          </cell>
          <cell r="T2417" t="str">
            <v>1988-09-12</v>
          </cell>
        </row>
        <row r="2418">
          <cell r="A2418" t="str">
            <v>Thomas,Donna J</v>
          </cell>
          <cell r="B2418" t="str">
            <v>001645</v>
          </cell>
          <cell r="C2418" t="str">
            <v>Full-Time</v>
          </cell>
          <cell r="D2418" t="str">
            <v>UCU</v>
          </cell>
          <cell r="E2418">
            <v>40</v>
          </cell>
          <cell r="F2418" t="str">
            <v>5731</v>
          </cell>
          <cell r="G2418" t="str">
            <v>Iowa Council Bluffs Cust Serv</v>
          </cell>
          <cell r="H2418" t="str">
            <v>USU</v>
          </cell>
          <cell r="I2418" t="str">
            <v>CS</v>
          </cell>
          <cell r="J2418" t="str">
            <v>PNIAG</v>
          </cell>
          <cell r="K2418" t="str">
            <v>1015</v>
          </cell>
          <cell r="L2418" t="str">
            <v>IA-Council Bluffs-W Broadway</v>
          </cell>
          <cell r="M2418" t="str">
            <v>IA</v>
          </cell>
          <cell r="N2418" t="str">
            <v>1135</v>
          </cell>
          <cell r="O2418" t="str">
            <v>Customer Service Associate Fie</v>
          </cell>
          <cell r="P2418" t="str">
            <v>00</v>
          </cell>
          <cell r="Q2418" t="str">
            <v>Nonexempt</v>
          </cell>
          <cell r="R2418" t="str">
            <v>1982-06-22</v>
          </cell>
          <cell r="S2418" t="str">
            <v/>
          </cell>
          <cell r="T2418" t="str">
            <v>1984-01-01</v>
          </cell>
        </row>
        <row r="2419">
          <cell r="A2419" t="str">
            <v>Thomas,Harry K</v>
          </cell>
          <cell r="B2419" t="str">
            <v>000855</v>
          </cell>
          <cell r="C2419" t="str">
            <v>Full-Time</v>
          </cell>
          <cell r="D2419" t="str">
            <v>UCU</v>
          </cell>
          <cell r="E2419">
            <v>40</v>
          </cell>
          <cell r="F2419" t="str">
            <v>5333</v>
          </cell>
          <cell r="G2419" t="str">
            <v>Lee's Summit 1 Elec Netwrk Ops</v>
          </cell>
          <cell r="H2419" t="str">
            <v>USU</v>
          </cell>
          <cell r="I2419" t="str">
            <v>OP</v>
          </cell>
          <cell r="J2419" t="str">
            <v>MPMOE</v>
          </cell>
          <cell r="K2419" t="str">
            <v>1085</v>
          </cell>
          <cell r="L2419" t="str">
            <v>MO-Lee's Summit-SE Hamblen Rd</v>
          </cell>
          <cell r="M2419" t="str">
            <v>MO</v>
          </cell>
          <cell r="N2419" t="str">
            <v>U206</v>
          </cell>
          <cell r="O2419" t="str">
            <v>Line Foreman</v>
          </cell>
          <cell r="P2419" t="str">
            <v>24</v>
          </cell>
          <cell r="Q2419" t="str">
            <v>Nonexempt</v>
          </cell>
          <cell r="R2419" t="str">
            <v>1983-03-14</v>
          </cell>
          <cell r="S2419" t="str">
            <v/>
          </cell>
          <cell r="T2419" t="str">
            <v>1983-03-14</v>
          </cell>
        </row>
        <row r="2420">
          <cell r="A2420" t="str">
            <v>Thomas,Jeffrey O</v>
          </cell>
          <cell r="B2420" t="str">
            <v>003253</v>
          </cell>
          <cell r="C2420" t="str">
            <v>Full-Time</v>
          </cell>
          <cell r="D2420" t="str">
            <v>UCU</v>
          </cell>
          <cell r="E2420">
            <v>40</v>
          </cell>
          <cell r="F2420" t="str">
            <v>6384</v>
          </cell>
          <cell r="G2420" t="str">
            <v>Regulatory Acctg Svcs-Gas</v>
          </cell>
          <cell r="H2420" t="str">
            <v>USU</v>
          </cell>
          <cell r="I2420" t="str">
            <v>RE</v>
          </cell>
          <cell r="J2420" t="str">
            <v>NETCO</v>
          </cell>
          <cell r="K2420" t="str">
            <v>1143</v>
          </cell>
          <cell r="L2420" t="str">
            <v>NE-Omaha-Capitol Ave</v>
          </cell>
          <cell r="M2420" t="str">
            <v>NE</v>
          </cell>
          <cell r="N2420" t="str">
            <v>1845</v>
          </cell>
          <cell r="O2420" t="str">
            <v>Sr Regulatory Analyst</v>
          </cell>
          <cell r="P2420" t="str">
            <v>00</v>
          </cell>
          <cell r="Q2420" t="str">
            <v>Exempt</v>
          </cell>
          <cell r="R2420" t="str">
            <v>1980-02-18</v>
          </cell>
          <cell r="S2420" t="str">
            <v/>
          </cell>
          <cell r="T2420" t="str">
            <v>1980-02-18</v>
          </cell>
        </row>
        <row r="2421">
          <cell r="A2421" t="str">
            <v>Thomas,Josh R</v>
          </cell>
          <cell r="B2421" t="str">
            <v>010259</v>
          </cell>
          <cell r="C2421" t="str">
            <v>Full-Time</v>
          </cell>
          <cell r="D2421" t="str">
            <v>UCU</v>
          </cell>
          <cell r="E2421">
            <v>40</v>
          </cell>
          <cell r="F2421" t="str">
            <v>5702</v>
          </cell>
          <cell r="G2421" t="str">
            <v>Customer Srv Ctr-Raytown</v>
          </cell>
          <cell r="H2421" t="str">
            <v>USU</v>
          </cell>
          <cell r="I2421" t="str">
            <v>CH</v>
          </cell>
          <cell r="J2421" t="str">
            <v>NETCO</v>
          </cell>
          <cell r="K2421" t="str">
            <v>1000</v>
          </cell>
          <cell r="L2421" t="str">
            <v>MO-Raytown</v>
          </cell>
          <cell r="M2421" t="str">
            <v>MO</v>
          </cell>
          <cell r="N2421" t="str">
            <v>1047</v>
          </cell>
          <cell r="O2421" t="str">
            <v>Customer Service Associate CC</v>
          </cell>
          <cell r="P2421" t="str">
            <v>00</v>
          </cell>
          <cell r="Q2421" t="str">
            <v>Nonexempt</v>
          </cell>
          <cell r="R2421" t="str">
            <v>2003-11-03</v>
          </cell>
          <cell r="S2421" t="str">
            <v/>
          </cell>
          <cell r="T2421" t="str">
            <v>2003-11-03</v>
          </cell>
        </row>
        <row r="2422">
          <cell r="A2422" t="str">
            <v>Thomas,Katherine M</v>
          </cell>
          <cell r="B2422" t="str">
            <v>003498</v>
          </cell>
          <cell r="C2422" t="str">
            <v>Full-Time</v>
          </cell>
          <cell r="D2422" t="str">
            <v>UCU</v>
          </cell>
          <cell r="E2422">
            <v>40</v>
          </cell>
          <cell r="F2422" t="str">
            <v>5706</v>
          </cell>
          <cell r="G2422" t="str">
            <v>Billing-Omaha</v>
          </cell>
          <cell r="H2422" t="str">
            <v>USU</v>
          </cell>
          <cell r="I2422" t="str">
            <v>CI</v>
          </cell>
          <cell r="J2422" t="str">
            <v>NETCO</v>
          </cell>
          <cell r="K2422" t="str">
            <v>1143</v>
          </cell>
          <cell r="L2422" t="str">
            <v>NE-Omaha-Capitol Ave</v>
          </cell>
          <cell r="M2422" t="str">
            <v>NE</v>
          </cell>
          <cell r="N2422" t="str">
            <v>3098</v>
          </cell>
          <cell r="O2422" t="str">
            <v>Billing Analyst</v>
          </cell>
          <cell r="P2422" t="str">
            <v>00</v>
          </cell>
          <cell r="Q2422" t="str">
            <v>Nonexempt</v>
          </cell>
          <cell r="R2422" t="str">
            <v>1998-08-03</v>
          </cell>
          <cell r="S2422" t="str">
            <v/>
          </cell>
          <cell r="T2422" t="str">
            <v>1998-08-03</v>
          </cell>
        </row>
        <row r="2423">
          <cell r="A2423" t="str">
            <v>Thomas,Stanley W</v>
          </cell>
          <cell r="B2423" t="str">
            <v>000698</v>
          </cell>
          <cell r="C2423" t="str">
            <v>Full-Time</v>
          </cell>
          <cell r="D2423" t="str">
            <v>UCU</v>
          </cell>
          <cell r="E2423">
            <v>40</v>
          </cell>
          <cell r="F2423" t="str">
            <v>5900</v>
          </cell>
          <cell r="G2423" t="str">
            <v>Clinton CS</v>
          </cell>
          <cell r="H2423" t="str">
            <v>USU</v>
          </cell>
          <cell r="I2423" t="str">
            <v>CS</v>
          </cell>
          <cell r="J2423" t="str">
            <v>MPMOE</v>
          </cell>
          <cell r="K2423" t="str">
            <v>1118</v>
          </cell>
          <cell r="L2423" t="str">
            <v>MO-Clinton-N 3rd</v>
          </cell>
          <cell r="M2423" t="str">
            <v>MO</v>
          </cell>
          <cell r="N2423" t="str">
            <v>U2502</v>
          </cell>
          <cell r="O2423" t="str">
            <v>Local Maintenance Man 2nd yr</v>
          </cell>
          <cell r="P2423" t="str">
            <v>24</v>
          </cell>
          <cell r="Q2423" t="str">
            <v>Nonexempt</v>
          </cell>
          <cell r="R2423" t="str">
            <v>1998-06-22</v>
          </cell>
          <cell r="S2423" t="str">
            <v/>
          </cell>
          <cell r="T2423" t="str">
            <v>1998-06-22</v>
          </cell>
        </row>
        <row r="2424">
          <cell r="A2424" t="str">
            <v>Thomas,Terry R</v>
          </cell>
          <cell r="B2424" t="str">
            <v>002827</v>
          </cell>
          <cell r="C2424" t="str">
            <v>Full-Time</v>
          </cell>
          <cell r="D2424" t="str">
            <v>UCU</v>
          </cell>
          <cell r="E2424">
            <v>40</v>
          </cell>
          <cell r="F2424" t="str">
            <v>6311</v>
          </cell>
          <cell r="G2424" t="str">
            <v>Financial Mgmt-AQN State Supp</v>
          </cell>
          <cell r="H2424" t="str">
            <v>USU</v>
          </cell>
          <cell r="I2424" t="str">
            <v>AT</v>
          </cell>
          <cell r="J2424" t="str">
            <v>NETCO</v>
          </cell>
          <cell r="K2424" t="str">
            <v>1082</v>
          </cell>
          <cell r="L2424" t="str">
            <v>MO-Kansas City-W Ninth</v>
          </cell>
          <cell r="M2424" t="str">
            <v>MO</v>
          </cell>
          <cell r="N2424" t="str">
            <v>3093</v>
          </cell>
          <cell r="O2424" t="str">
            <v>Sr Mgr Financial Analysis</v>
          </cell>
          <cell r="P2424" t="str">
            <v>00</v>
          </cell>
          <cell r="Q2424" t="str">
            <v>Exempt</v>
          </cell>
          <cell r="R2424" t="str">
            <v>1986-08-15</v>
          </cell>
          <cell r="S2424" t="str">
            <v/>
          </cell>
          <cell r="T2424" t="str">
            <v>1986-08-15</v>
          </cell>
        </row>
        <row r="2425">
          <cell r="A2425" t="str">
            <v>Thomas,Tom A</v>
          </cell>
          <cell r="B2425" t="str">
            <v>010735</v>
          </cell>
          <cell r="C2425" t="str">
            <v>Part-Time</v>
          </cell>
          <cell r="D2425" t="str">
            <v>UCU</v>
          </cell>
          <cell r="E2425">
            <v>30</v>
          </cell>
          <cell r="F2425" t="str">
            <v>5775</v>
          </cell>
          <cell r="G2425" t="str">
            <v>NE North Region</v>
          </cell>
          <cell r="H2425" t="str">
            <v>USU</v>
          </cell>
          <cell r="I2425" t="str">
            <v>CS</v>
          </cell>
          <cell r="J2425" t="str">
            <v>PNNEG</v>
          </cell>
          <cell r="K2425" t="str">
            <v>1162</v>
          </cell>
          <cell r="L2425" t="str">
            <v>NE-Norfolk-Norfolk Ave</v>
          </cell>
          <cell r="M2425" t="str">
            <v>NE</v>
          </cell>
          <cell r="N2425" t="str">
            <v>1631</v>
          </cell>
          <cell r="O2425" t="str">
            <v>Meter Reader Utility (UN25)</v>
          </cell>
          <cell r="P2425" t="str">
            <v>25</v>
          </cell>
          <cell r="Q2425" t="str">
            <v>Nonexempt</v>
          </cell>
          <cell r="R2425" t="str">
            <v>2005-03-28</v>
          </cell>
          <cell r="S2425" t="str">
            <v/>
          </cell>
          <cell r="T2425" t="str">
            <v>2005-03-28</v>
          </cell>
        </row>
        <row r="2426">
          <cell r="A2426" t="str">
            <v>Thompson,Arlen C</v>
          </cell>
          <cell r="B2426" t="str">
            <v>001814</v>
          </cell>
          <cell r="C2426" t="str">
            <v>Full-Time</v>
          </cell>
          <cell r="D2426" t="str">
            <v>UCU</v>
          </cell>
          <cell r="E2426">
            <v>40</v>
          </cell>
          <cell r="F2426" t="str">
            <v>6183</v>
          </cell>
          <cell r="G2426" t="str">
            <v>Headquarters - KS/CO Gas</v>
          </cell>
          <cell r="H2426" t="str">
            <v>USU</v>
          </cell>
          <cell r="I2426" t="str">
            <v>DG</v>
          </cell>
          <cell r="J2426" t="str">
            <v>NETCO</v>
          </cell>
          <cell r="K2426" t="str">
            <v>1234</v>
          </cell>
          <cell r="L2426" t="str">
            <v>KS-Lawrence-E 9th</v>
          </cell>
          <cell r="M2426" t="str">
            <v>KS</v>
          </cell>
          <cell r="N2426" t="str">
            <v>2493</v>
          </cell>
          <cell r="O2426" t="str">
            <v>Safety Representative</v>
          </cell>
          <cell r="P2426" t="str">
            <v>00</v>
          </cell>
          <cell r="Q2426" t="str">
            <v>Exempt</v>
          </cell>
          <cell r="R2426" t="str">
            <v>1984-02-16</v>
          </cell>
          <cell r="S2426" t="str">
            <v/>
          </cell>
          <cell r="T2426" t="str">
            <v>1984-02-16</v>
          </cell>
        </row>
        <row r="2427">
          <cell r="A2427" t="str">
            <v>Thompson,James D</v>
          </cell>
          <cell r="B2427" t="str">
            <v>010812</v>
          </cell>
          <cell r="C2427" t="str">
            <v>Full-Time</v>
          </cell>
          <cell r="D2427" t="str">
            <v>UCU</v>
          </cell>
          <cell r="E2427">
            <v>40</v>
          </cell>
          <cell r="F2427" t="str">
            <v>5460</v>
          </cell>
          <cell r="G2427" t="str">
            <v>Iowa Dubuque Net Ops</v>
          </cell>
          <cell r="H2427" t="str">
            <v>USU</v>
          </cell>
          <cell r="I2427" t="str">
            <v>OP</v>
          </cell>
          <cell r="J2427" t="str">
            <v>PNIAG</v>
          </cell>
          <cell r="K2427" t="str">
            <v>1019</v>
          </cell>
          <cell r="L2427" t="str">
            <v>IA-Dubuque-Cedar Cross Rd</v>
          </cell>
          <cell r="M2427" t="str">
            <v>IA</v>
          </cell>
          <cell r="N2427" t="str">
            <v>3107</v>
          </cell>
          <cell r="O2427" t="str">
            <v>Operations Technician (UN28)</v>
          </cell>
          <cell r="P2427" t="str">
            <v>28</v>
          </cell>
          <cell r="Q2427" t="str">
            <v>Nonexempt</v>
          </cell>
          <cell r="R2427" t="str">
            <v>2005-06-20</v>
          </cell>
          <cell r="S2427" t="str">
            <v/>
          </cell>
          <cell r="T2427" t="str">
            <v>2005-06-20</v>
          </cell>
        </row>
        <row r="2428">
          <cell r="A2428" t="str">
            <v>Thompson,Kelly D</v>
          </cell>
          <cell r="B2428" t="str">
            <v>008265</v>
          </cell>
          <cell r="C2428" t="str">
            <v>Full-Time</v>
          </cell>
          <cell r="D2428" t="str">
            <v>UCU</v>
          </cell>
          <cell r="E2428">
            <v>40</v>
          </cell>
          <cell r="F2428" t="str">
            <v>5906</v>
          </cell>
          <cell r="G2428" t="str">
            <v>Blue Springs CS</v>
          </cell>
          <cell r="H2428" t="str">
            <v>USU</v>
          </cell>
          <cell r="I2428" t="str">
            <v>CS</v>
          </cell>
          <cell r="J2428" t="str">
            <v>MPMOE</v>
          </cell>
          <cell r="K2428" t="str">
            <v>1075</v>
          </cell>
          <cell r="L2428" t="str">
            <v>MO-Blue Springs</v>
          </cell>
          <cell r="M2428" t="str">
            <v>MO</v>
          </cell>
          <cell r="N2428" t="str">
            <v>1135</v>
          </cell>
          <cell r="O2428" t="str">
            <v>Customer Service Associate Fie</v>
          </cell>
          <cell r="P2428" t="str">
            <v>00</v>
          </cell>
          <cell r="Q2428" t="str">
            <v>Nonexempt</v>
          </cell>
          <cell r="R2428" t="str">
            <v>2001-03-05</v>
          </cell>
          <cell r="S2428" t="str">
            <v/>
          </cell>
          <cell r="T2428" t="str">
            <v>2001-03-05</v>
          </cell>
        </row>
        <row r="2429">
          <cell r="A2429" t="str">
            <v>Thompson,Kerry L</v>
          </cell>
          <cell r="B2429" t="str">
            <v>011047</v>
          </cell>
          <cell r="C2429" t="str">
            <v>Full-Time</v>
          </cell>
          <cell r="D2429" t="str">
            <v>UCU</v>
          </cell>
          <cell r="E2429">
            <v>40</v>
          </cell>
          <cell r="F2429" t="str">
            <v>6358</v>
          </cell>
          <cell r="G2429" t="str">
            <v>IT Ops / Service Support</v>
          </cell>
          <cell r="H2429" t="str">
            <v>USU</v>
          </cell>
          <cell r="I2429" t="str">
            <v>IT</v>
          </cell>
          <cell r="J2429" t="str">
            <v>NETCO</v>
          </cell>
          <cell r="K2429" t="str">
            <v>1082</v>
          </cell>
          <cell r="L2429" t="str">
            <v>MO-Kansas City-W Ninth</v>
          </cell>
          <cell r="M2429" t="str">
            <v>MO</v>
          </cell>
          <cell r="N2429" t="str">
            <v>3212</v>
          </cell>
          <cell r="O2429" t="str">
            <v>CCR Analyst</v>
          </cell>
          <cell r="P2429" t="str">
            <v>00</v>
          </cell>
          <cell r="Q2429" t="str">
            <v>Exempt</v>
          </cell>
          <cell r="R2429" t="str">
            <v>2006-04-27</v>
          </cell>
          <cell r="S2429" t="str">
            <v/>
          </cell>
          <cell r="T2429" t="str">
            <v>2006-04-27</v>
          </cell>
        </row>
        <row r="2430">
          <cell r="A2430" t="str">
            <v>Thompson,Lu A</v>
          </cell>
          <cell r="B2430" t="str">
            <v>001822</v>
          </cell>
          <cell r="C2430" t="str">
            <v>Full-Time</v>
          </cell>
          <cell r="D2430" t="str">
            <v>UCU</v>
          </cell>
          <cell r="E2430">
            <v>40</v>
          </cell>
          <cell r="F2430" t="str">
            <v>5490</v>
          </cell>
          <cell r="G2430" t="str">
            <v>Metershop General</v>
          </cell>
          <cell r="H2430" t="str">
            <v>USU</v>
          </cell>
          <cell r="I2430" t="str">
            <v>OP</v>
          </cell>
          <cell r="J2430" t="str">
            <v>NETCO</v>
          </cell>
          <cell r="K2430" t="str">
            <v>1016</v>
          </cell>
          <cell r="L2430" t="str">
            <v>IA-Council Bluffs-31st Ave</v>
          </cell>
          <cell r="M2430" t="str">
            <v>IA</v>
          </cell>
          <cell r="N2430" t="str">
            <v>3148</v>
          </cell>
          <cell r="O2430" t="str">
            <v>Meter Shop Specialist</v>
          </cell>
          <cell r="P2430" t="str">
            <v>00</v>
          </cell>
          <cell r="Q2430" t="str">
            <v>Exempt</v>
          </cell>
          <cell r="R2430" t="str">
            <v>1977-12-20</v>
          </cell>
          <cell r="S2430" t="str">
            <v/>
          </cell>
          <cell r="T2430" t="str">
            <v>1977-12-20</v>
          </cell>
        </row>
        <row r="2431">
          <cell r="A2431" t="str">
            <v>Thompson,Sidney A</v>
          </cell>
          <cell r="B2431" t="str">
            <v>001371</v>
          </cell>
          <cell r="C2431" t="str">
            <v>Full-Time</v>
          </cell>
          <cell r="D2431" t="str">
            <v>UCU</v>
          </cell>
          <cell r="E2431">
            <v>40</v>
          </cell>
          <cell r="F2431" t="str">
            <v>5403</v>
          </cell>
          <cell r="G2431" t="str">
            <v>Burlington Network Ops</v>
          </cell>
          <cell r="H2431" t="str">
            <v>USU</v>
          </cell>
          <cell r="I2431" t="str">
            <v>OP</v>
          </cell>
          <cell r="J2431" t="str">
            <v>PNCOG</v>
          </cell>
          <cell r="K2431" t="str">
            <v>1151</v>
          </cell>
          <cell r="L2431" t="str">
            <v>CO-Burlington-14th St</v>
          </cell>
          <cell r="M2431" t="str">
            <v>CO</v>
          </cell>
          <cell r="N2431" t="str">
            <v>1529</v>
          </cell>
          <cell r="O2431" t="str">
            <v>Utility Service Technician</v>
          </cell>
          <cell r="P2431" t="str">
            <v>00</v>
          </cell>
          <cell r="Q2431" t="str">
            <v>Nonexempt</v>
          </cell>
          <cell r="R2431" t="str">
            <v>1991-01-01</v>
          </cell>
          <cell r="S2431" t="str">
            <v/>
          </cell>
          <cell r="T2431" t="str">
            <v>1991-01-01</v>
          </cell>
        </row>
        <row r="2432">
          <cell r="A2432" t="str">
            <v>Thompson,Tommy A</v>
          </cell>
          <cell r="B2432" t="str">
            <v>007954</v>
          </cell>
          <cell r="C2432" t="str">
            <v>Full-Time</v>
          </cell>
          <cell r="D2432" t="str">
            <v>UCU</v>
          </cell>
          <cell r="E2432">
            <v>40</v>
          </cell>
          <cell r="F2432" t="str">
            <v>1060</v>
          </cell>
          <cell r="G2432" t="str">
            <v>Lake Road Common</v>
          </cell>
          <cell r="H2432" t="str">
            <v>USU</v>
          </cell>
          <cell r="I2432" t="str">
            <v>PS</v>
          </cell>
          <cell r="J2432" t="str">
            <v>SJMOE</v>
          </cell>
          <cell r="K2432" t="str">
            <v>1279</v>
          </cell>
          <cell r="L2432" t="str">
            <v>MO-St Joseph - Lake Road</v>
          </cell>
          <cell r="M2432" t="str">
            <v>MO</v>
          </cell>
          <cell r="N2432" t="str">
            <v>S8915</v>
          </cell>
          <cell r="O2432" t="str">
            <v>Janitor Thereafter</v>
          </cell>
          <cell r="P2432" t="str">
            <v>13</v>
          </cell>
          <cell r="Q2432" t="str">
            <v>Nonexempt</v>
          </cell>
          <cell r="R2432" t="str">
            <v>1973-11-12</v>
          </cell>
          <cell r="S2432" t="str">
            <v/>
          </cell>
          <cell r="T2432" t="str">
            <v>1973-11-12</v>
          </cell>
        </row>
        <row r="2433">
          <cell r="A2433" t="str">
            <v>Thomsen,Dean M</v>
          </cell>
          <cell r="B2433" t="str">
            <v>010813</v>
          </cell>
          <cell r="C2433" t="str">
            <v>Full-Time</v>
          </cell>
          <cell r="D2433" t="str">
            <v>UCU</v>
          </cell>
          <cell r="E2433">
            <v>40</v>
          </cell>
          <cell r="F2433" t="str">
            <v>5727</v>
          </cell>
          <cell r="G2433" t="str">
            <v>Iowa Denison</v>
          </cell>
          <cell r="H2433" t="str">
            <v>USU</v>
          </cell>
          <cell r="I2433" t="str">
            <v>CS</v>
          </cell>
          <cell r="J2433" t="str">
            <v>PNIAG</v>
          </cell>
          <cell r="K2433" t="str">
            <v>1018</v>
          </cell>
          <cell r="L2433" t="str">
            <v>IA-Denison</v>
          </cell>
          <cell r="M2433" t="str">
            <v>IA</v>
          </cell>
          <cell r="N2433" t="str">
            <v>3171</v>
          </cell>
          <cell r="O2433" t="str">
            <v>Service Technician (UN28)</v>
          </cell>
          <cell r="P2433" t="str">
            <v>28</v>
          </cell>
          <cell r="Q2433" t="str">
            <v>Nonexempt</v>
          </cell>
          <cell r="R2433" t="str">
            <v>2005-07-06</v>
          </cell>
          <cell r="S2433" t="str">
            <v/>
          </cell>
          <cell r="T2433" t="str">
            <v>2005-07-06</v>
          </cell>
        </row>
        <row r="2434">
          <cell r="A2434" t="str">
            <v>Thurman,Tiffany M</v>
          </cell>
          <cell r="B2434" t="str">
            <v>003320</v>
          </cell>
          <cell r="C2434" t="str">
            <v>Full-Time</v>
          </cell>
          <cell r="D2434" t="str">
            <v>UCU</v>
          </cell>
          <cell r="E2434">
            <v>40</v>
          </cell>
          <cell r="F2434" t="str">
            <v>5716</v>
          </cell>
          <cell r="G2434" t="str">
            <v>Field Resources Center-Raytown</v>
          </cell>
          <cell r="H2434" t="str">
            <v>USU</v>
          </cell>
          <cell r="I2434" t="str">
            <v>FR</v>
          </cell>
          <cell r="J2434" t="str">
            <v>NETCO</v>
          </cell>
          <cell r="K2434" t="str">
            <v>1000</v>
          </cell>
          <cell r="L2434" t="str">
            <v>MO-Raytown</v>
          </cell>
          <cell r="M2434" t="str">
            <v>MO</v>
          </cell>
          <cell r="N2434" t="str">
            <v>2955</v>
          </cell>
          <cell r="O2434" t="str">
            <v>Field Resource Associate</v>
          </cell>
          <cell r="P2434" t="str">
            <v>00</v>
          </cell>
          <cell r="Q2434" t="str">
            <v>Nonexempt</v>
          </cell>
          <cell r="R2434" t="str">
            <v>1998-02-03</v>
          </cell>
          <cell r="S2434" t="str">
            <v/>
          </cell>
          <cell r="T2434" t="str">
            <v>1998-02-03</v>
          </cell>
        </row>
        <row r="2435">
          <cell r="A2435" t="str">
            <v>Tierney,Kathleen M</v>
          </cell>
          <cell r="B2435" t="str">
            <v>001803</v>
          </cell>
          <cell r="C2435" t="str">
            <v>Full-Time</v>
          </cell>
          <cell r="D2435" t="str">
            <v>UCU</v>
          </cell>
          <cell r="E2435">
            <v>40</v>
          </cell>
          <cell r="F2435" t="str">
            <v>5733</v>
          </cell>
          <cell r="G2435" t="str">
            <v>Iowa Dubuque Cust Serv</v>
          </cell>
          <cell r="H2435" t="str">
            <v>USU</v>
          </cell>
          <cell r="I2435" t="str">
            <v>CS</v>
          </cell>
          <cell r="J2435" t="str">
            <v>PNIAG</v>
          </cell>
          <cell r="K2435" t="str">
            <v>1019</v>
          </cell>
          <cell r="L2435" t="str">
            <v>IA-Dubuque-Cedar Cross Rd</v>
          </cell>
          <cell r="M2435" t="str">
            <v>IA</v>
          </cell>
          <cell r="N2435" t="str">
            <v>3105</v>
          </cell>
          <cell r="O2435" t="str">
            <v>Meter Reader (UN28)</v>
          </cell>
          <cell r="P2435" t="str">
            <v>28</v>
          </cell>
          <cell r="Q2435" t="str">
            <v>Nonexempt</v>
          </cell>
          <cell r="R2435" t="str">
            <v>1976-10-18</v>
          </cell>
          <cell r="S2435" t="str">
            <v>1986-01-01</v>
          </cell>
          <cell r="T2435" t="str">
            <v>1980-12-31</v>
          </cell>
        </row>
        <row r="2436">
          <cell r="A2436" t="str">
            <v>Tiesing,Stephen D</v>
          </cell>
          <cell r="B2436" t="str">
            <v>003483</v>
          </cell>
          <cell r="C2436" t="str">
            <v>Full-Time</v>
          </cell>
          <cell r="D2436" t="str">
            <v>UCU</v>
          </cell>
          <cell r="E2436">
            <v>40</v>
          </cell>
          <cell r="F2436" t="str">
            <v>5253</v>
          </cell>
          <cell r="G2436" t="str">
            <v>MO Electric Standards</v>
          </cell>
          <cell r="H2436" t="str">
            <v>USU</v>
          </cell>
          <cell r="I2436" t="str">
            <v>NM</v>
          </cell>
          <cell r="J2436" t="str">
            <v>NETCO</v>
          </cell>
          <cell r="K2436" t="str">
            <v>1000</v>
          </cell>
          <cell r="L2436" t="str">
            <v>MO-Raytown</v>
          </cell>
          <cell r="M2436" t="str">
            <v>MO</v>
          </cell>
          <cell r="N2436" t="str">
            <v>1761</v>
          </cell>
          <cell r="O2436" t="str">
            <v>Standards Mgr</v>
          </cell>
          <cell r="P2436" t="str">
            <v>00</v>
          </cell>
          <cell r="Q2436" t="str">
            <v>Exempt</v>
          </cell>
          <cell r="R2436" t="str">
            <v>1973-01-31</v>
          </cell>
          <cell r="S2436" t="str">
            <v/>
          </cell>
          <cell r="T2436" t="str">
            <v>1973-01-31</v>
          </cell>
        </row>
        <row r="2437">
          <cell r="A2437" t="str">
            <v>Timmerman,Carolyn J</v>
          </cell>
          <cell r="B2437" t="str">
            <v>001714</v>
          </cell>
          <cell r="C2437" t="str">
            <v>Full-Time</v>
          </cell>
          <cell r="D2437" t="str">
            <v>UCU</v>
          </cell>
          <cell r="E2437">
            <v>40</v>
          </cell>
          <cell r="F2437" t="str">
            <v>5701</v>
          </cell>
          <cell r="G2437" t="str">
            <v>Cust Service Center-Lincoln</v>
          </cell>
          <cell r="H2437" t="str">
            <v>USU</v>
          </cell>
          <cell r="I2437" t="str">
            <v>CH</v>
          </cell>
          <cell r="J2437" t="str">
            <v>NETCO</v>
          </cell>
          <cell r="K2437" t="str">
            <v>1109</v>
          </cell>
          <cell r="L2437" t="str">
            <v>NE-Lincoln</v>
          </cell>
          <cell r="M2437" t="str">
            <v>NE</v>
          </cell>
          <cell r="N2437" t="str">
            <v>1629</v>
          </cell>
          <cell r="O2437" t="str">
            <v>Customer Serv Ctr Assoc (UN25)</v>
          </cell>
          <cell r="P2437" t="str">
            <v>25</v>
          </cell>
          <cell r="Q2437" t="str">
            <v>Nonexempt</v>
          </cell>
          <cell r="R2437" t="str">
            <v>1998-09-08</v>
          </cell>
          <cell r="S2437" t="str">
            <v/>
          </cell>
          <cell r="T2437" t="str">
            <v>1998-09-08</v>
          </cell>
        </row>
        <row r="2438">
          <cell r="A2438" t="str">
            <v>Tittel,Donna F</v>
          </cell>
          <cell r="B2438" t="str">
            <v>000633</v>
          </cell>
          <cell r="C2438" t="str">
            <v>Full-Time</v>
          </cell>
          <cell r="D2438" t="str">
            <v>UCU</v>
          </cell>
          <cell r="E2438">
            <v>40</v>
          </cell>
          <cell r="F2438" t="str">
            <v>5312</v>
          </cell>
          <cell r="G2438" t="str">
            <v>Central KS Elec Network Ops</v>
          </cell>
          <cell r="H2438" t="str">
            <v>USU</v>
          </cell>
          <cell r="I2438" t="str">
            <v>OP</v>
          </cell>
          <cell r="J2438" t="str">
            <v>WPKSE</v>
          </cell>
          <cell r="K2438" t="str">
            <v>1033</v>
          </cell>
          <cell r="L2438" t="str">
            <v>KS-Great Bend-Second Ave</v>
          </cell>
          <cell r="M2438" t="str">
            <v>KS</v>
          </cell>
          <cell r="N2438" t="str">
            <v>1715</v>
          </cell>
          <cell r="O2438" t="str">
            <v>Power Meterman (UN22)</v>
          </cell>
          <cell r="P2438" t="str">
            <v>22</v>
          </cell>
          <cell r="Q2438" t="str">
            <v>Nonexempt</v>
          </cell>
          <cell r="R2438" t="str">
            <v>1981-03-20</v>
          </cell>
          <cell r="S2438" t="str">
            <v/>
          </cell>
          <cell r="T2438" t="str">
            <v>1981-03-20</v>
          </cell>
        </row>
        <row r="2439">
          <cell r="A2439" t="str">
            <v>Tlougan,Edward J</v>
          </cell>
          <cell r="B2439" t="str">
            <v>002111</v>
          </cell>
          <cell r="C2439" t="str">
            <v>Full-Time</v>
          </cell>
          <cell r="D2439" t="str">
            <v>UCU</v>
          </cell>
          <cell r="E2439">
            <v>40</v>
          </cell>
          <cell r="F2439" t="str">
            <v>5832</v>
          </cell>
          <cell r="G2439" t="str">
            <v>Rochester</v>
          </cell>
          <cell r="H2439" t="str">
            <v>USU</v>
          </cell>
          <cell r="I2439" t="str">
            <v>CS</v>
          </cell>
          <cell r="J2439" t="str">
            <v>PNMNG</v>
          </cell>
          <cell r="K2439" t="str">
            <v>1065</v>
          </cell>
          <cell r="L2439" t="str">
            <v>MN-La Crescent</v>
          </cell>
          <cell r="M2439" t="str">
            <v>MN</v>
          </cell>
          <cell r="N2439" t="str">
            <v>1138</v>
          </cell>
          <cell r="O2439" t="str">
            <v>Appliance Repair Technician</v>
          </cell>
          <cell r="P2439" t="str">
            <v>00</v>
          </cell>
          <cell r="Q2439" t="str">
            <v>Nonexempt</v>
          </cell>
          <cell r="R2439" t="str">
            <v>1989-06-05</v>
          </cell>
          <cell r="S2439" t="str">
            <v/>
          </cell>
          <cell r="T2439" t="str">
            <v>1989-06-05</v>
          </cell>
        </row>
        <row r="2440">
          <cell r="A2440" t="str">
            <v>Tobin,Darla J</v>
          </cell>
          <cell r="B2440" t="str">
            <v>008065</v>
          </cell>
          <cell r="C2440" t="str">
            <v>Full-Time</v>
          </cell>
          <cell r="D2440" t="str">
            <v>UCU</v>
          </cell>
          <cell r="E2440">
            <v>40</v>
          </cell>
          <cell r="F2440" t="str">
            <v>6360</v>
          </cell>
          <cell r="G2440" t="str">
            <v>IT Cust Serv Applications</v>
          </cell>
          <cell r="H2440" t="str">
            <v>USU</v>
          </cell>
          <cell r="I2440" t="str">
            <v>IT</v>
          </cell>
          <cell r="J2440" t="str">
            <v>NETCO</v>
          </cell>
          <cell r="K2440" t="str">
            <v>1000</v>
          </cell>
          <cell r="L2440" t="str">
            <v>MO-Raytown</v>
          </cell>
          <cell r="M2440" t="str">
            <v>MO</v>
          </cell>
          <cell r="N2440" t="str">
            <v>1446</v>
          </cell>
          <cell r="O2440" t="str">
            <v>Sr Systems Analyst</v>
          </cell>
          <cell r="P2440" t="str">
            <v>00</v>
          </cell>
          <cell r="Q2440" t="str">
            <v>Exempt</v>
          </cell>
          <cell r="R2440" t="str">
            <v>1979-02-12</v>
          </cell>
          <cell r="S2440" t="str">
            <v/>
          </cell>
          <cell r="T2440" t="str">
            <v>1979-02-12</v>
          </cell>
        </row>
        <row r="2441">
          <cell r="A2441" t="str">
            <v>Tobin,David W</v>
          </cell>
          <cell r="B2441" t="str">
            <v>008066</v>
          </cell>
          <cell r="C2441" t="str">
            <v>Full-Time</v>
          </cell>
          <cell r="D2441" t="str">
            <v>UCU</v>
          </cell>
          <cell r="E2441">
            <v>40</v>
          </cell>
          <cell r="F2441" t="str">
            <v>5266</v>
          </cell>
          <cell r="G2441" t="str">
            <v>SJ Mapping and Drafting</v>
          </cell>
          <cell r="H2441" t="str">
            <v>USU</v>
          </cell>
          <cell r="I2441" t="str">
            <v>NM</v>
          </cell>
          <cell r="J2441" t="str">
            <v>SJMOE</v>
          </cell>
          <cell r="K2441" t="str">
            <v>1278</v>
          </cell>
          <cell r="L2441" t="str">
            <v>MO-St Joseph - Atchison</v>
          </cell>
          <cell r="M2441" t="str">
            <v>MO</v>
          </cell>
          <cell r="N2441" t="str">
            <v>1743</v>
          </cell>
          <cell r="O2441" t="str">
            <v>Drafting Mapping Specialist/NM</v>
          </cell>
          <cell r="P2441" t="str">
            <v>00</v>
          </cell>
          <cell r="Q2441" t="str">
            <v>Nonexempt</v>
          </cell>
          <cell r="R2441" t="str">
            <v>1979-05-01</v>
          </cell>
          <cell r="S2441" t="str">
            <v/>
          </cell>
          <cell r="T2441" t="str">
            <v>1979-05-01</v>
          </cell>
        </row>
        <row r="2442">
          <cell r="A2442" t="str">
            <v>Tomlin,Edward M</v>
          </cell>
          <cell r="B2442" t="str">
            <v>005897</v>
          </cell>
          <cell r="C2442" t="str">
            <v>Full-Time</v>
          </cell>
          <cell r="D2442" t="str">
            <v>UCU</v>
          </cell>
          <cell r="E2442">
            <v>40</v>
          </cell>
          <cell r="F2442" t="str">
            <v>4164</v>
          </cell>
          <cell r="G2442" t="str">
            <v>Commodity Accounting</v>
          </cell>
          <cell r="H2442" t="str">
            <v>ESF</v>
          </cell>
          <cell r="I2442" t="str">
            <v>AT</v>
          </cell>
          <cell r="J2442" t="str">
            <v>AQLCP</v>
          </cell>
          <cell r="K2442" t="str">
            <v>1082</v>
          </cell>
          <cell r="L2442" t="str">
            <v>MO-Kansas City-W Ninth</v>
          </cell>
          <cell r="M2442" t="str">
            <v>MO</v>
          </cell>
          <cell r="N2442" t="str">
            <v>1020</v>
          </cell>
          <cell r="O2442" t="str">
            <v>Sr Accountant</v>
          </cell>
          <cell r="P2442" t="str">
            <v>00</v>
          </cell>
          <cell r="Q2442" t="str">
            <v>Exempt</v>
          </cell>
          <cell r="R2442" t="str">
            <v>2000-04-24</v>
          </cell>
          <cell r="S2442" t="str">
            <v>2003-09-11</v>
          </cell>
          <cell r="T2442" t="str">
            <v>2000-04-24</v>
          </cell>
        </row>
        <row r="2443">
          <cell r="A2443" t="str">
            <v>Tonniges,Allison D</v>
          </cell>
          <cell r="B2443" t="str">
            <v>005234</v>
          </cell>
          <cell r="C2443" t="str">
            <v>Full-Time</v>
          </cell>
          <cell r="D2443" t="str">
            <v>UCU</v>
          </cell>
          <cell r="E2443">
            <v>40</v>
          </cell>
          <cell r="F2443" t="str">
            <v>5715</v>
          </cell>
          <cell r="G2443" t="str">
            <v>Field Resources Center-Lincoln</v>
          </cell>
          <cell r="H2443" t="str">
            <v>USU</v>
          </cell>
          <cell r="I2443" t="str">
            <v>FR</v>
          </cell>
          <cell r="J2443" t="str">
            <v>NETCO</v>
          </cell>
          <cell r="K2443" t="str">
            <v>1109</v>
          </cell>
          <cell r="L2443" t="str">
            <v>NE-Lincoln</v>
          </cell>
          <cell r="M2443" t="str">
            <v>NE</v>
          </cell>
          <cell r="N2443" t="str">
            <v>2955</v>
          </cell>
          <cell r="O2443" t="str">
            <v>Field Resource Associate</v>
          </cell>
          <cell r="P2443" t="str">
            <v>00</v>
          </cell>
          <cell r="Q2443" t="str">
            <v>Nonexempt</v>
          </cell>
          <cell r="R2443" t="str">
            <v>1999-07-13</v>
          </cell>
          <cell r="S2443" t="str">
            <v/>
          </cell>
          <cell r="T2443" t="str">
            <v>1999-07-13</v>
          </cell>
        </row>
        <row r="2444">
          <cell r="A2444" t="str">
            <v>Topping,Donald</v>
          </cell>
          <cell r="B2444" t="str">
            <v>000865</v>
          </cell>
          <cell r="C2444" t="str">
            <v>Full-Time</v>
          </cell>
          <cell r="D2444" t="str">
            <v>UCU</v>
          </cell>
          <cell r="E2444">
            <v>40</v>
          </cell>
          <cell r="F2444" t="str">
            <v>5915</v>
          </cell>
          <cell r="G2444" t="str">
            <v>Belton 2 Elect Field Ops</v>
          </cell>
          <cell r="H2444" t="str">
            <v>USU</v>
          </cell>
          <cell r="I2444" t="str">
            <v>DE</v>
          </cell>
          <cell r="J2444" t="str">
            <v>MPMOE</v>
          </cell>
          <cell r="K2444" t="str">
            <v>1074</v>
          </cell>
          <cell r="L2444" t="str">
            <v>MO-Belton</v>
          </cell>
          <cell r="M2444" t="str">
            <v>MO</v>
          </cell>
          <cell r="N2444" t="str">
            <v>U201</v>
          </cell>
          <cell r="O2444" t="str">
            <v>Customer Serviceman</v>
          </cell>
          <cell r="P2444" t="str">
            <v>24</v>
          </cell>
          <cell r="Q2444" t="str">
            <v>Nonexempt</v>
          </cell>
          <cell r="R2444" t="str">
            <v>1977-05-26</v>
          </cell>
          <cell r="S2444" t="str">
            <v/>
          </cell>
          <cell r="T2444" t="str">
            <v>1977-05-26</v>
          </cell>
        </row>
        <row r="2445">
          <cell r="A2445" t="str">
            <v>Torkelson,Roger A</v>
          </cell>
          <cell r="B2445" t="str">
            <v>001561</v>
          </cell>
          <cell r="C2445" t="str">
            <v>Full-Time</v>
          </cell>
          <cell r="D2445" t="str">
            <v>UCU</v>
          </cell>
          <cell r="E2445">
            <v>40</v>
          </cell>
          <cell r="F2445" t="str">
            <v>5735</v>
          </cell>
          <cell r="G2445" t="str">
            <v>Iowa Webster City</v>
          </cell>
          <cell r="H2445" t="str">
            <v>USU</v>
          </cell>
          <cell r="I2445" t="str">
            <v>CS</v>
          </cell>
          <cell r="J2445" t="str">
            <v>PNIAG</v>
          </cell>
          <cell r="K2445" t="str">
            <v>1020</v>
          </cell>
          <cell r="L2445" t="str">
            <v>IA-Forest City</v>
          </cell>
          <cell r="M2445" t="str">
            <v>IA</v>
          </cell>
          <cell r="N2445" t="str">
            <v>1553</v>
          </cell>
          <cell r="O2445" t="str">
            <v>Lead Operations Tech</v>
          </cell>
          <cell r="P2445" t="str">
            <v>00</v>
          </cell>
          <cell r="Q2445" t="str">
            <v>Nonexempt</v>
          </cell>
          <cell r="R2445" t="str">
            <v>1970-08-01</v>
          </cell>
          <cell r="S2445" t="str">
            <v/>
          </cell>
          <cell r="T2445" t="str">
            <v>1970-08-01</v>
          </cell>
        </row>
        <row r="2446">
          <cell r="A2446" t="str">
            <v>Townsend,Logan O</v>
          </cell>
          <cell r="B2446" t="str">
            <v>007957</v>
          </cell>
          <cell r="C2446" t="str">
            <v>Full-Time</v>
          </cell>
          <cell r="D2446" t="str">
            <v>UCU</v>
          </cell>
          <cell r="E2446">
            <v>40</v>
          </cell>
          <cell r="F2446" t="str">
            <v>5575</v>
          </cell>
          <cell r="G2446" t="str">
            <v>MO SJ Fleet Management</v>
          </cell>
          <cell r="H2446" t="str">
            <v>USU</v>
          </cell>
          <cell r="I2446" t="str">
            <v>MM</v>
          </cell>
          <cell r="J2446" t="str">
            <v>NETCO</v>
          </cell>
          <cell r="K2446" t="str">
            <v>1278</v>
          </cell>
          <cell r="L2446" t="str">
            <v>MO-St Joseph - Atchison</v>
          </cell>
          <cell r="M2446" t="str">
            <v>MO</v>
          </cell>
          <cell r="N2446" t="str">
            <v>S3013</v>
          </cell>
          <cell r="O2446" t="str">
            <v>Garage Mechanic</v>
          </cell>
          <cell r="P2446" t="str">
            <v>13</v>
          </cell>
          <cell r="Q2446" t="str">
            <v>Nonexempt</v>
          </cell>
          <cell r="R2446" t="str">
            <v>1979-03-05</v>
          </cell>
          <cell r="S2446" t="str">
            <v/>
          </cell>
          <cell r="T2446" t="str">
            <v>1979-03-05</v>
          </cell>
        </row>
        <row r="2447">
          <cell r="A2447" t="str">
            <v>Tracy,James M</v>
          </cell>
          <cell r="B2447" t="str">
            <v>002798</v>
          </cell>
          <cell r="C2447" t="str">
            <v>Full-Time</v>
          </cell>
          <cell r="D2447" t="str">
            <v>UCU</v>
          </cell>
          <cell r="E2447">
            <v>40</v>
          </cell>
          <cell r="F2447" t="str">
            <v>6385</v>
          </cell>
          <cell r="G2447" t="str">
            <v>Aquila Networks Load Research</v>
          </cell>
          <cell r="H2447" t="str">
            <v>USU</v>
          </cell>
          <cell r="I2447" t="str">
            <v>RE</v>
          </cell>
          <cell r="J2447" t="str">
            <v>NETCO</v>
          </cell>
          <cell r="K2447" t="str">
            <v>1082</v>
          </cell>
          <cell r="L2447" t="str">
            <v>MO-Kansas City-W Ninth</v>
          </cell>
          <cell r="M2447" t="str">
            <v>MO</v>
          </cell>
          <cell r="N2447" t="str">
            <v>1843</v>
          </cell>
          <cell r="O2447" t="str">
            <v>Regulatory Mgr</v>
          </cell>
          <cell r="P2447" t="str">
            <v>00</v>
          </cell>
          <cell r="Q2447" t="str">
            <v>Exempt</v>
          </cell>
          <cell r="R2447" t="str">
            <v>1985-01-02</v>
          </cell>
          <cell r="S2447" t="str">
            <v/>
          </cell>
          <cell r="T2447" t="str">
            <v>1985-01-02</v>
          </cell>
        </row>
        <row r="2448">
          <cell r="A2448" t="str">
            <v>Tramel,Christopher N</v>
          </cell>
          <cell r="B2448" t="str">
            <v>004510</v>
          </cell>
          <cell r="C2448" t="str">
            <v>Full-Time</v>
          </cell>
          <cell r="D2448" t="str">
            <v>UCU</v>
          </cell>
          <cell r="E2448">
            <v>40</v>
          </cell>
          <cell r="F2448" t="str">
            <v>5383</v>
          </cell>
          <cell r="G2448" t="str">
            <v>Lawrence Gas Field Svcs</v>
          </cell>
          <cell r="H2448" t="str">
            <v>USU</v>
          </cell>
          <cell r="I2448" t="str">
            <v>OP</v>
          </cell>
          <cell r="J2448" t="str">
            <v>PNKSG</v>
          </cell>
          <cell r="K2448" t="str">
            <v>1234</v>
          </cell>
          <cell r="L2448" t="str">
            <v>KS-Lawrence-E 9th</v>
          </cell>
          <cell r="M2448" t="str">
            <v>KS</v>
          </cell>
          <cell r="N2448" t="str">
            <v>1722</v>
          </cell>
          <cell r="O2448" t="str">
            <v>Meter Reader (UN11)</v>
          </cell>
          <cell r="P2448" t="str">
            <v>11</v>
          </cell>
          <cell r="Q2448" t="str">
            <v>Nonexempt</v>
          </cell>
          <cell r="R2448" t="str">
            <v>1999-03-01</v>
          </cell>
          <cell r="S2448" t="str">
            <v/>
          </cell>
          <cell r="T2448" t="str">
            <v>1999-03-01</v>
          </cell>
        </row>
        <row r="2449">
          <cell r="A2449" t="str">
            <v>Trapp,Nicholas A</v>
          </cell>
          <cell r="B2449" t="str">
            <v>010631</v>
          </cell>
          <cell r="C2449" t="str">
            <v>Full-Time</v>
          </cell>
          <cell r="D2449" t="str">
            <v>UCU</v>
          </cell>
          <cell r="E2449">
            <v>40</v>
          </cell>
          <cell r="F2449" t="str">
            <v>5335</v>
          </cell>
          <cell r="G2449" t="str">
            <v>Blue Springs 1 Elec Netwrk Ops</v>
          </cell>
          <cell r="H2449" t="str">
            <v>USU</v>
          </cell>
          <cell r="I2449" t="str">
            <v>OP</v>
          </cell>
          <cell r="J2449" t="str">
            <v>MPMOE</v>
          </cell>
          <cell r="K2449" t="str">
            <v>1075</v>
          </cell>
          <cell r="L2449" t="str">
            <v>MO-Blue Springs</v>
          </cell>
          <cell r="M2449" t="str">
            <v>MO</v>
          </cell>
          <cell r="N2449" t="str">
            <v>U2106</v>
          </cell>
          <cell r="O2449" t="str">
            <v>Appren Lineman 6th 6mo</v>
          </cell>
          <cell r="P2449" t="str">
            <v>24</v>
          </cell>
          <cell r="Q2449" t="str">
            <v>Nonexempt</v>
          </cell>
          <cell r="R2449" t="str">
            <v>2004-12-20</v>
          </cell>
          <cell r="S2449" t="str">
            <v/>
          </cell>
          <cell r="T2449" t="str">
            <v>2004-12-20</v>
          </cell>
        </row>
        <row r="2450">
          <cell r="A2450" t="str">
            <v>Trautman,Levi K</v>
          </cell>
          <cell r="B2450" t="str">
            <v>010716</v>
          </cell>
          <cell r="C2450" t="str">
            <v>Full-Time</v>
          </cell>
          <cell r="D2450" t="str">
            <v>UCU</v>
          </cell>
          <cell r="E2450">
            <v>40</v>
          </cell>
          <cell r="F2450" t="str">
            <v>5775</v>
          </cell>
          <cell r="G2450" t="str">
            <v>NE North Region</v>
          </cell>
          <cell r="H2450" t="str">
            <v>USU</v>
          </cell>
          <cell r="I2450" t="str">
            <v>CS</v>
          </cell>
          <cell r="J2450" t="str">
            <v>PNNEG</v>
          </cell>
          <cell r="K2450" t="str">
            <v>1119</v>
          </cell>
          <cell r="L2450" t="str">
            <v>NE-Wayne</v>
          </cell>
          <cell r="M2450" t="str">
            <v>NE</v>
          </cell>
          <cell r="N2450" t="str">
            <v>1534</v>
          </cell>
          <cell r="O2450" t="str">
            <v>Utility Specialist</v>
          </cell>
          <cell r="P2450" t="str">
            <v>00</v>
          </cell>
          <cell r="Q2450" t="str">
            <v>Nonexempt</v>
          </cell>
          <cell r="R2450" t="str">
            <v>2005-02-28</v>
          </cell>
          <cell r="S2450" t="str">
            <v/>
          </cell>
          <cell r="T2450" t="str">
            <v>2005-02-28</v>
          </cell>
        </row>
        <row r="2451">
          <cell r="A2451" t="str">
            <v>Travis,Donald Jerry</v>
          </cell>
          <cell r="B2451" t="str">
            <v>000712</v>
          </cell>
          <cell r="C2451" t="str">
            <v>Full-Time</v>
          </cell>
          <cell r="D2451" t="str">
            <v>UCU</v>
          </cell>
          <cell r="E2451">
            <v>40</v>
          </cell>
          <cell r="F2451" t="str">
            <v>5337</v>
          </cell>
          <cell r="G2451" t="str">
            <v>Belton 1 Elect Field Ops</v>
          </cell>
          <cell r="H2451" t="str">
            <v>USU</v>
          </cell>
          <cell r="I2451" t="str">
            <v>OP</v>
          </cell>
          <cell r="J2451" t="str">
            <v>MPMOE</v>
          </cell>
          <cell r="K2451" t="str">
            <v>1074</v>
          </cell>
          <cell r="L2451" t="str">
            <v>MO-Belton</v>
          </cell>
          <cell r="M2451" t="str">
            <v>MO</v>
          </cell>
          <cell r="N2451" t="str">
            <v>U206</v>
          </cell>
          <cell r="O2451" t="str">
            <v>Line Foreman</v>
          </cell>
          <cell r="P2451" t="str">
            <v>24</v>
          </cell>
          <cell r="Q2451" t="str">
            <v>Nonexempt</v>
          </cell>
          <cell r="R2451" t="str">
            <v>1985-01-14</v>
          </cell>
          <cell r="S2451" t="str">
            <v/>
          </cell>
          <cell r="T2451" t="str">
            <v>1985-01-14</v>
          </cell>
        </row>
        <row r="2452">
          <cell r="A2452" t="str">
            <v>Traylor,Robert M</v>
          </cell>
          <cell r="B2452" t="str">
            <v>000554</v>
          </cell>
          <cell r="C2452" t="str">
            <v>Full-Time</v>
          </cell>
          <cell r="D2452" t="str">
            <v>UCU</v>
          </cell>
          <cell r="E2452">
            <v>40</v>
          </cell>
          <cell r="F2452" t="str">
            <v>5385</v>
          </cell>
          <cell r="G2452" t="str">
            <v>Dodge City Gas Field Svcs</v>
          </cell>
          <cell r="H2452" t="str">
            <v>USU</v>
          </cell>
          <cell r="I2452" t="str">
            <v>OP</v>
          </cell>
          <cell r="J2452" t="str">
            <v>PNKSG</v>
          </cell>
          <cell r="K2452" t="str">
            <v>1272</v>
          </cell>
          <cell r="L2452" t="str">
            <v>KS-Dodge City-W Frontview</v>
          </cell>
          <cell r="M2452" t="str">
            <v>KS</v>
          </cell>
          <cell r="N2452" t="str">
            <v>1529</v>
          </cell>
          <cell r="O2452" t="str">
            <v>Utility Service Technician</v>
          </cell>
          <cell r="P2452" t="str">
            <v>00</v>
          </cell>
          <cell r="Q2452" t="str">
            <v>Nonexempt</v>
          </cell>
          <cell r="R2452" t="str">
            <v>1998-04-20</v>
          </cell>
          <cell r="S2452" t="str">
            <v/>
          </cell>
          <cell r="T2452" t="str">
            <v>1998-04-20</v>
          </cell>
        </row>
        <row r="2453">
          <cell r="A2453" t="str">
            <v>Trevithick,Mark R</v>
          </cell>
          <cell r="B2453" t="str">
            <v>004361</v>
          </cell>
          <cell r="C2453" t="str">
            <v>Full-Time</v>
          </cell>
          <cell r="D2453" t="str">
            <v>UCU</v>
          </cell>
          <cell r="E2453">
            <v>40</v>
          </cell>
          <cell r="F2453" t="str">
            <v>5021</v>
          </cell>
          <cell r="G2453" t="str">
            <v>Transmission Eng CO-General</v>
          </cell>
          <cell r="H2453" t="str">
            <v>USU</v>
          </cell>
          <cell r="I2453" t="str">
            <v>TO</v>
          </cell>
          <cell r="J2453" t="str">
            <v>WPCOE</v>
          </cell>
          <cell r="K2453" t="str">
            <v>1011</v>
          </cell>
          <cell r="L2453" t="str">
            <v>CO-Pueblo-S Victoria Ave</v>
          </cell>
          <cell r="M2453" t="str">
            <v>CO</v>
          </cell>
          <cell r="N2453" t="str">
            <v>1924</v>
          </cell>
          <cell r="O2453" t="str">
            <v>Sr Engineer</v>
          </cell>
          <cell r="P2453" t="str">
            <v>00</v>
          </cell>
          <cell r="Q2453" t="str">
            <v>Exempt</v>
          </cell>
          <cell r="R2453" t="str">
            <v>1987-06-01</v>
          </cell>
          <cell r="S2453" t="str">
            <v>1999-01-31</v>
          </cell>
          <cell r="T2453" t="str">
            <v>1990-04-18</v>
          </cell>
        </row>
        <row r="2454">
          <cell r="A2454" t="str">
            <v>Trost,Randall G</v>
          </cell>
          <cell r="B2454" t="str">
            <v>000526</v>
          </cell>
          <cell r="C2454" t="str">
            <v>Full-Time</v>
          </cell>
          <cell r="D2454" t="str">
            <v>UCU</v>
          </cell>
          <cell r="E2454">
            <v>40</v>
          </cell>
          <cell r="F2454" t="str">
            <v>5310</v>
          </cell>
          <cell r="G2454" t="str">
            <v>Northern KS Elec Network Ops</v>
          </cell>
          <cell r="H2454" t="str">
            <v>USU</v>
          </cell>
          <cell r="I2454" t="str">
            <v>OP</v>
          </cell>
          <cell r="J2454" t="str">
            <v>WPKSE</v>
          </cell>
          <cell r="K2454" t="str">
            <v>1028</v>
          </cell>
          <cell r="L2454" t="str">
            <v>KS-Concordia-KS</v>
          </cell>
          <cell r="M2454" t="str">
            <v>KS</v>
          </cell>
          <cell r="N2454" t="str">
            <v>1704</v>
          </cell>
          <cell r="O2454" t="str">
            <v>Journeyman Lineman (UN22)</v>
          </cell>
          <cell r="P2454" t="str">
            <v>22</v>
          </cell>
          <cell r="Q2454" t="str">
            <v>Nonexempt</v>
          </cell>
          <cell r="R2454" t="str">
            <v>1976-03-29</v>
          </cell>
          <cell r="S2454" t="str">
            <v/>
          </cell>
          <cell r="T2454" t="str">
            <v>1976-03-29</v>
          </cell>
        </row>
        <row r="2455">
          <cell r="A2455" t="str">
            <v>Troupe,Michael J</v>
          </cell>
          <cell r="B2455" t="str">
            <v>000811</v>
          </cell>
          <cell r="C2455" t="str">
            <v>Full-Time</v>
          </cell>
          <cell r="D2455" t="str">
            <v>UCU</v>
          </cell>
          <cell r="E2455">
            <v>40</v>
          </cell>
          <cell r="F2455" t="str">
            <v>5369</v>
          </cell>
          <cell r="G2455" t="str">
            <v>MO Electric Measurement</v>
          </cell>
          <cell r="H2455" t="str">
            <v>USU</v>
          </cell>
          <cell r="I2455" t="str">
            <v>OP</v>
          </cell>
          <cell r="J2455" t="str">
            <v>MPMOE</v>
          </cell>
          <cell r="K2455" t="str">
            <v>1074</v>
          </cell>
          <cell r="L2455" t="str">
            <v>MO-Belton</v>
          </cell>
          <cell r="M2455" t="str">
            <v>MO</v>
          </cell>
          <cell r="N2455" t="str">
            <v>U255</v>
          </cell>
          <cell r="O2455" t="str">
            <v>Primary Meterman Field</v>
          </cell>
          <cell r="P2455" t="str">
            <v>24</v>
          </cell>
          <cell r="Q2455" t="str">
            <v>Nonexempt</v>
          </cell>
          <cell r="R2455" t="str">
            <v>1971-10-20</v>
          </cell>
          <cell r="S2455" t="str">
            <v/>
          </cell>
          <cell r="T2455" t="str">
            <v>1971-10-20</v>
          </cell>
        </row>
        <row r="2456">
          <cell r="A2456" t="str">
            <v>Trujillo,Arthur R</v>
          </cell>
          <cell r="B2456" t="str">
            <v>000390</v>
          </cell>
          <cell r="C2456" t="str">
            <v>Full-Time</v>
          </cell>
          <cell r="D2456" t="str">
            <v>UCU</v>
          </cell>
          <cell r="E2456">
            <v>40</v>
          </cell>
          <cell r="F2456" t="str">
            <v>5555</v>
          </cell>
          <cell r="G2456" t="str">
            <v>WPE CO Materials Mgmt</v>
          </cell>
          <cell r="H2456" t="str">
            <v>USU</v>
          </cell>
          <cell r="I2456" t="str">
            <v>MM</v>
          </cell>
          <cell r="J2456" t="str">
            <v>WPCOE</v>
          </cell>
          <cell r="K2456" t="str">
            <v>1009</v>
          </cell>
          <cell r="L2456" t="str">
            <v>CO-Pueblo-Lamkin</v>
          </cell>
          <cell r="M2456" t="str">
            <v>CO</v>
          </cell>
          <cell r="N2456" t="str">
            <v>1679</v>
          </cell>
          <cell r="O2456" t="str">
            <v>Storekeeper (UN21)</v>
          </cell>
          <cell r="P2456" t="str">
            <v>21</v>
          </cell>
          <cell r="Q2456" t="str">
            <v>Nonexempt</v>
          </cell>
          <cell r="R2456" t="str">
            <v>1972-12-11</v>
          </cell>
          <cell r="S2456" t="str">
            <v/>
          </cell>
          <cell r="T2456" t="str">
            <v>1972-12-11</v>
          </cell>
        </row>
        <row r="2457">
          <cell r="A2457" t="str">
            <v>Trujillo,Bernice M</v>
          </cell>
          <cell r="B2457" t="str">
            <v>000388</v>
          </cell>
          <cell r="C2457" t="str">
            <v>Full-Time</v>
          </cell>
          <cell r="D2457" t="str">
            <v>UCU</v>
          </cell>
          <cell r="E2457">
            <v>40</v>
          </cell>
          <cell r="F2457" t="str">
            <v>5555</v>
          </cell>
          <cell r="G2457" t="str">
            <v>WPE CO Materials Mgmt</v>
          </cell>
          <cell r="H2457" t="str">
            <v>USU</v>
          </cell>
          <cell r="I2457" t="str">
            <v>MM</v>
          </cell>
          <cell r="J2457" t="str">
            <v>WPCOE</v>
          </cell>
          <cell r="K2457" t="str">
            <v>1009</v>
          </cell>
          <cell r="L2457" t="str">
            <v>CO-Pueblo-Lamkin</v>
          </cell>
          <cell r="M2457" t="str">
            <v>CO</v>
          </cell>
          <cell r="N2457" t="str">
            <v>2725</v>
          </cell>
          <cell r="O2457" t="str">
            <v>Supv Material Management</v>
          </cell>
          <cell r="P2457" t="str">
            <v>00</v>
          </cell>
          <cell r="Q2457" t="str">
            <v>Exempt</v>
          </cell>
          <cell r="R2457" t="str">
            <v>1974-10-14</v>
          </cell>
          <cell r="S2457" t="str">
            <v/>
          </cell>
          <cell r="T2457" t="str">
            <v>1974-10-14</v>
          </cell>
        </row>
        <row r="2458">
          <cell r="A2458" t="str">
            <v>Trujillo,Nicholas G</v>
          </cell>
          <cell r="B2458" t="str">
            <v>009902</v>
          </cell>
          <cell r="C2458" t="str">
            <v>Full-Time</v>
          </cell>
          <cell r="D2458" t="str">
            <v>UCU</v>
          </cell>
          <cell r="E2458">
            <v>40</v>
          </cell>
          <cell r="F2458" t="str">
            <v>5402</v>
          </cell>
          <cell r="G2458" t="str">
            <v>Castle Rock Gas Field Svcs</v>
          </cell>
          <cell r="H2458" t="str">
            <v>USU</v>
          </cell>
          <cell r="I2458" t="str">
            <v>OP</v>
          </cell>
          <cell r="J2458" t="str">
            <v>PNCOG</v>
          </cell>
          <cell r="K2458" t="str">
            <v>1005</v>
          </cell>
          <cell r="L2458" t="str">
            <v>CO-Castle Rock-Atchinson Ct</v>
          </cell>
          <cell r="M2458" t="str">
            <v>CO</v>
          </cell>
          <cell r="N2458" t="str">
            <v>1529</v>
          </cell>
          <cell r="O2458" t="str">
            <v>Utility Service Technician</v>
          </cell>
          <cell r="P2458" t="str">
            <v>00</v>
          </cell>
          <cell r="Q2458" t="str">
            <v>Nonexempt</v>
          </cell>
          <cell r="R2458" t="str">
            <v>2002-10-14</v>
          </cell>
          <cell r="S2458" t="str">
            <v/>
          </cell>
          <cell r="T2458" t="str">
            <v>2002-10-14</v>
          </cell>
        </row>
        <row r="2459">
          <cell r="A2459" t="str">
            <v>Tschirhart,Deborah K</v>
          </cell>
          <cell r="B2459" t="str">
            <v>005466</v>
          </cell>
          <cell r="C2459" t="str">
            <v>Full-Time</v>
          </cell>
          <cell r="D2459" t="str">
            <v>UCU</v>
          </cell>
          <cell r="E2459">
            <v>40</v>
          </cell>
          <cell r="F2459" t="str">
            <v>6372</v>
          </cell>
          <cell r="G2459" t="str">
            <v>Regulatory Services-Gas</v>
          </cell>
          <cell r="H2459" t="str">
            <v>USU</v>
          </cell>
          <cell r="I2459" t="str">
            <v>RE</v>
          </cell>
          <cell r="J2459" t="str">
            <v>NETCO</v>
          </cell>
          <cell r="K2459" t="str">
            <v>1000</v>
          </cell>
          <cell r="L2459" t="str">
            <v>MO-Raytown</v>
          </cell>
          <cell r="M2459" t="str">
            <v>MO</v>
          </cell>
          <cell r="N2459" t="str">
            <v>1866</v>
          </cell>
          <cell r="O2459" t="str">
            <v>Energy Efficiency Administrato</v>
          </cell>
          <cell r="P2459" t="str">
            <v>00</v>
          </cell>
          <cell r="Q2459" t="str">
            <v>Exempt</v>
          </cell>
          <cell r="R2459" t="str">
            <v>1999-09-27</v>
          </cell>
          <cell r="S2459" t="str">
            <v/>
          </cell>
          <cell r="T2459" t="str">
            <v>1999-09-27</v>
          </cell>
        </row>
        <row r="2460">
          <cell r="A2460" t="str">
            <v>Tubbs,Clark L</v>
          </cell>
          <cell r="B2460" t="str">
            <v>010308</v>
          </cell>
          <cell r="C2460" t="str">
            <v>Full-Time</v>
          </cell>
          <cell r="D2460" t="str">
            <v>UCU</v>
          </cell>
          <cell r="E2460">
            <v>40</v>
          </cell>
          <cell r="F2460" t="str">
            <v>5354</v>
          </cell>
          <cell r="G2460" t="str">
            <v>St Joseph 1 Elec Network Ops</v>
          </cell>
          <cell r="H2460" t="str">
            <v>USU</v>
          </cell>
          <cell r="I2460" t="str">
            <v>OP</v>
          </cell>
          <cell r="J2460" t="str">
            <v>SJMOE</v>
          </cell>
          <cell r="K2460" t="str">
            <v>1278</v>
          </cell>
          <cell r="L2460" t="str">
            <v>MO-St Joseph - Atchison</v>
          </cell>
          <cell r="M2460" t="str">
            <v>MO</v>
          </cell>
          <cell r="N2460" t="str">
            <v>S1015</v>
          </cell>
          <cell r="O2460" t="str">
            <v>Lineman Apprentice Grade 1</v>
          </cell>
          <cell r="P2460" t="str">
            <v>13</v>
          </cell>
          <cell r="Q2460" t="str">
            <v>Nonexempt</v>
          </cell>
          <cell r="R2460" t="str">
            <v>2003-12-22</v>
          </cell>
          <cell r="S2460" t="str">
            <v/>
          </cell>
          <cell r="T2460" t="str">
            <v>2003-12-22</v>
          </cell>
        </row>
        <row r="2461">
          <cell r="A2461" t="str">
            <v>Tucker,Benjamin K</v>
          </cell>
          <cell r="B2461" t="str">
            <v>005772</v>
          </cell>
          <cell r="C2461" t="str">
            <v>Full-Time</v>
          </cell>
          <cell r="D2461" t="str">
            <v>UCU</v>
          </cell>
          <cell r="E2461">
            <v>40</v>
          </cell>
          <cell r="F2461" t="str">
            <v>1003</v>
          </cell>
          <cell r="G2461" t="str">
            <v>Sibley General</v>
          </cell>
          <cell r="H2461" t="str">
            <v>USU</v>
          </cell>
          <cell r="I2461" t="str">
            <v>PS</v>
          </cell>
          <cell r="J2461" t="str">
            <v>MPMOE</v>
          </cell>
          <cell r="K2461" t="str">
            <v>1095</v>
          </cell>
          <cell r="L2461" t="str">
            <v>MO-Sibley</v>
          </cell>
          <cell r="M2461" t="str">
            <v>MO</v>
          </cell>
          <cell r="N2461" t="str">
            <v>U325</v>
          </cell>
          <cell r="O2461" t="str">
            <v>Journeyman Maint RG Sibley</v>
          </cell>
          <cell r="P2461" t="str">
            <v>24</v>
          </cell>
          <cell r="Q2461" t="str">
            <v>Nonexempt</v>
          </cell>
          <cell r="R2461" t="str">
            <v>2000-01-27</v>
          </cell>
          <cell r="S2461" t="str">
            <v/>
          </cell>
          <cell r="T2461" t="str">
            <v>2000-01-27</v>
          </cell>
        </row>
        <row r="2462">
          <cell r="A2462" t="str">
            <v>Turk,Nicole L</v>
          </cell>
          <cell r="B2462" t="str">
            <v>010145</v>
          </cell>
          <cell r="C2462" t="str">
            <v>Full-Time</v>
          </cell>
          <cell r="D2462" t="str">
            <v>UCU</v>
          </cell>
          <cell r="E2462">
            <v>40</v>
          </cell>
          <cell r="F2462" t="str">
            <v>2301</v>
          </cell>
          <cell r="G2462" t="str">
            <v>GSS Planning &amp; Operations</v>
          </cell>
          <cell r="H2462" t="str">
            <v>USU</v>
          </cell>
          <cell r="I2462" t="str">
            <v>GS</v>
          </cell>
          <cell r="J2462" t="str">
            <v>NETCO</v>
          </cell>
          <cell r="K2462" t="str">
            <v>1143</v>
          </cell>
          <cell r="L2462" t="str">
            <v>NE-Omaha-Capitol Ave</v>
          </cell>
          <cell r="M2462" t="str">
            <v>NE</v>
          </cell>
          <cell r="N2462" t="str">
            <v>3150</v>
          </cell>
          <cell r="O2462" t="str">
            <v>Sr Forecast Analyst</v>
          </cell>
          <cell r="P2462" t="str">
            <v>00</v>
          </cell>
          <cell r="Q2462" t="str">
            <v>Exempt</v>
          </cell>
          <cell r="R2462" t="str">
            <v>2003-07-28</v>
          </cell>
          <cell r="S2462" t="str">
            <v/>
          </cell>
          <cell r="T2462" t="str">
            <v>2003-07-28</v>
          </cell>
        </row>
        <row r="2463">
          <cell r="A2463" t="str">
            <v>Turner,Andrea M</v>
          </cell>
          <cell r="B2463" t="str">
            <v>004506</v>
          </cell>
          <cell r="C2463" t="str">
            <v>Full-Time</v>
          </cell>
          <cell r="D2463" t="str">
            <v>UCU</v>
          </cell>
          <cell r="E2463">
            <v>40</v>
          </cell>
          <cell r="F2463" t="str">
            <v>5701</v>
          </cell>
          <cell r="G2463" t="str">
            <v>Cust Service Center-Lincoln</v>
          </cell>
          <cell r="H2463" t="str">
            <v>USU</v>
          </cell>
          <cell r="I2463" t="str">
            <v>CH</v>
          </cell>
          <cell r="J2463" t="str">
            <v>NETCO</v>
          </cell>
          <cell r="K2463" t="str">
            <v>1109</v>
          </cell>
          <cell r="L2463" t="str">
            <v>NE-Lincoln</v>
          </cell>
          <cell r="M2463" t="str">
            <v>NE</v>
          </cell>
          <cell r="N2463" t="str">
            <v>1629</v>
          </cell>
          <cell r="O2463" t="str">
            <v>Customer Serv Ctr Assoc (UN25)</v>
          </cell>
          <cell r="P2463" t="str">
            <v>25</v>
          </cell>
          <cell r="Q2463" t="str">
            <v>Nonexempt</v>
          </cell>
          <cell r="R2463" t="str">
            <v>1999-03-02</v>
          </cell>
          <cell r="S2463" t="str">
            <v/>
          </cell>
          <cell r="T2463" t="str">
            <v>1999-03-02</v>
          </cell>
        </row>
        <row r="2464">
          <cell r="A2464" t="str">
            <v>Turner,Carl A</v>
          </cell>
          <cell r="B2464" t="str">
            <v>003458</v>
          </cell>
          <cell r="C2464" t="str">
            <v>Full-Time</v>
          </cell>
          <cell r="D2464" t="str">
            <v>UCU</v>
          </cell>
          <cell r="E2464">
            <v>40</v>
          </cell>
          <cell r="F2464" t="str">
            <v>5699</v>
          </cell>
          <cell r="G2464" t="str">
            <v>Centralized Services VP</v>
          </cell>
          <cell r="H2464" t="str">
            <v>USU</v>
          </cell>
          <cell r="I2464" t="str">
            <v>CL</v>
          </cell>
          <cell r="J2464" t="str">
            <v>NETCO</v>
          </cell>
          <cell r="K2464" t="str">
            <v>1000</v>
          </cell>
          <cell r="L2464" t="str">
            <v>MO-Raytown</v>
          </cell>
          <cell r="M2464" t="str">
            <v>MO</v>
          </cell>
          <cell r="N2464" t="str">
            <v>3130</v>
          </cell>
          <cell r="O2464" t="str">
            <v>Project Manager IT</v>
          </cell>
          <cell r="P2464" t="str">
            <v>00</v>
          </cell>
          <cell r="Q2464" t="str">
            <v>Exempt</v>
          </cell>
          <cell r="R2464" t="str">
            <v>1981-09-09</v>
          </cell>
          <cell r="S2464" t="str">
            <v/>
          </cell>
          <cell r="T2464" t="str">
            <v>1981-09-09</v>
          </cell>
        </row>
        <row r="2465">
          <cell r="A2465" t="str">
            <v>Turner,Summer C</v>
          </cell>
          <cell r="B2465" t="str">
            <v>009648</v>
          </cell>
          <cell r="C2465" t="str">
            <v>Full-Time</v>
          </cell>
          <cell r="D2465" t="str">
            <v>UCU</v>
          </cell>
          <cell r="E2465">
            <v>40</v>
          </cell>
          <cell r="F2465" t="str">
            <v>4120</v>
          </cell>
          <cell r="G2465" t="str">
            <v>Communications-StkhldrOutreach</v>
          </cell>
          <cell r="H2465" t="str">
            <v>ESF</v>
          </cell>
          <cell r="I2465" t="str">
            <v>SM</v>
          </cell>
          <cell r="J2465" t="str">
            <v>AQLCP</v>
          </cell>
          <cell r="K2465" t="str">
            <v>1082</v>
          </cell>
          <cell r="L2465" t="str">
            <v>MO-Kansas City-W Ninth</v>
          </cell>
          <cell r="M2465" t="str">
            <v>MO</v>
          </cell>
          <cell r="N2465" t="str">
            <v>1003</v>
          </cell>
          <cell r="O2465" t="str">
            <v>Sr Admin Assist</v>
          </cell>
          <cell r="P2465" t="str">
            <v>00</v>
          </cell>
          <cell r="Q2465" t="str">
            <v>Nonexempt</v>
          </cell>
          <cell r="R2465" t="str">
            <v>2002-04-22</v>
          </cell>
          <cell r="S2465" t="str">
            <v>2005-07-05</v>
          </cell>
          <cell r="T2465" t="str">
            <v>2004-07-04</v>
          </cell>
        </row>
        <row r="2466">
          <cell r="A2466" t="str">
            <v>Turpin,Thomas W</v>
          </cell>
          <cell r="B2466" t="str">
            <v>010158</v>
          </cell>
          <cell r="C2466" t="str">
            <v>Full-Time</v>
          </cell>
          <cell r="D2466" t="str">
            <v>UCU</v>
          </cell>
          <cell r="E2466">
            <v>40</v>
          </cell>
          <cell r="F2466" t="str">
            <v>5019</v>
          </cell>
          <cell r="G2466" t="str">
            <v>Transmission Eng MPS-General</v>
          </cell>
          <cell r="H2466" t="str">
            <v>USU</v>
          </cell>
          <cell r="I2466" t="str">
            <v>ES</v>
          </cell>
          <cell r="J2466" t="str">
            <v>MPMOE</v>
          </cell>
          <cell r="K2466" t="str">
            <v>1000</v>
          </cell>
          <cell r="L2466" t="str">
            <v>MO-Raytown</v>
          </cell>
          <cell r="M2466" t="str">
            <v>MO</v>
          </cell>
          <cell r="N2466" t="str">
            <v>1743</v>
          </cell>
          <cell r="O2466" t="str">
            <v>Drafting Mapping Specialist/NM</v>
          </cell>
          <cell r="P2466" t="str">
            <v>00</v>
          </cell>
          <cell r="Q2466" t="str">
            <v>Nonexempt</v>
          </cell>
          <cell r="R2466" t="str">
            <v>2003-08-11</v>
          </cell>
          <cell r="S2466" t="str">
            <v/>
          </cell>
          <cell r="T2466" t="str">
            <v>2003-08-11</v>
          </cell>
        </row>
        <row r="2467">
          <cell r="A2467" t="str">
            <v>Tverberg,Kathleen A</v>
          </cell>
          <cell r="B2467" t="str">
            <v>001643</v>
          </cell>
          <cell r="C2467" t="str">
            <v>Full-Time</v>
          </cell>
          <cell r="D2467" t="str">
            <v>UCU</v>
          </cell>
          <cell r="E2467">
            <v>40</v>
          </cell>
          <cell r="F2467" t="str">
            <v>6173</v>
          </cell>
          <cell r="G2467" t="str">
            <v>MN Gas VP HQ</v>
          </cell>
          <cell r="H2467" t="str">
            <v>USU</v>
          </cell>
          <cell r="I2467" t="str">
            <v>CC</v>
          </cell>
          <cell r="J2467" t="str">
            <v>NETCO</v>
          </cell>
          <cell r="K2467" t="str">
            <v>1069</v>
          </cell>
          <cell r="L2467" t="str">
            <v>MN-Rosemount</v>
          </cell>
          <cell r="M2467" t="str">
            <v>MN</v>
          </cell>
          <cell r="N2467" t="str">
            <v>1143</v>
          </cell>
          <cell r="O2467" t="str">
            <v>Supv Customer Operations</v>
          </cell>
          <cell r="P2467" t="str">
            <v>00</v>
          </cell>
          <cell r="Q2467" t="str">
            <v>Exempt</v>
          </cell>
          <cell r="R2467" t="str">
            <v>1974-11-11</v>
          </cell>
          <cell r="S2467" t="str">
            <v/>
          </cell>
          <cell r="T2467" t="str">
            <v>1974-11-11</v>
          </cell>
        </row>
        <row r="2468">
          <cell r="A2468" t="str">
            <v>Tverberg,Steve A</v>
          </cell>
          <cell r="B2468" t="str">
            <v>005828</v>
          </cell>
          <cell r="C2468" t="str">
            <v>Full-Time</v>
          </cell>
          <cell r="D2468" t="str">
            <v>UCU</v>
          </cell>
          <cell r="E2468">
            <v>40</v>
          </cell>
          <cell r="F2468" t="str">
            <v>5829</v>
          </cell>
          <cell r="G2468" t="str">
            <v>Rosemount CS</v>
          </cell>
          <cell r="H2468" t="str">
            <v>USU</v>
          </cell>
          <cell r="I2468" t="str">
            <v>CS</v>
          </cell>
          <cell r="J2468" t="str">
            <v>PNMNG</v>
          </cell>
          <cell r="K2468" t="str">
            <v>1069</v>
          </cell>
          <cell r="L2468" t="str">
            <v>MN-Rosemount</v>
          </cell>
          <cell r="M2468" t="str">
            <v>MN</v>
          </cell>
          <cell r="N2468" t="str">
            <v>1753</v>
          </cell>
          <cell r="O2468" t="str">
            <v>Field Measurement Technician</v>
          </cell>
          <cell r="P2468" t="str">
            <v>00</v>
          </cell>
          <cell r="Q2468" t="str">
            <v>Nonexempt</v>
          </cell>
          <cell r="R2468" t="str">
            <v>2000-03-01</v>
          </cell>
          <cell r="S2468" t="str">
            <v/>
          </cell>
          <cell r="T2468" t="str">
            <v>2000-03-01</v>
          </cell>
        </row>
        <row r="2469">
          <cell r="A2469" t="str">
            <v>Twigg,William D</v>
          </cell>
          <cell r="B2469" t="str">
            <v>007959</v>
          </cell>
          <cell r="C2469" t="str">
            <v>Full-Time</v>
          </cell>
          <cell r="D2469" t="str">
            <v>UCU</v>
          </cell>
          <cell r="E2469">
            <v>40</v>
          </cell>
          <cell r="F2469" t="str">
            <v>1060</v>
          </cell>
          <cell r="G2469" t="str">
            <v>Lake Road Common</v>
          </cell>
          <cell r="H2469" t="str">
            <v>USU</v>
          </cell>
          <cell r="I2469" t="str">
            <v>PS</v>
          </cell>
          <cell r="J2469" t="str">
            <v>SJMOE</v>
          </cell>
          <cell r="K2469" t="str">
            <v>1279</v>
          </cell>
          <cell r="L2469" t="str">
            <v>MO-St Joseph - Lake Road</v>
          </cell>
          <cell r="M2469" t="str">
            <v>MO</v>
          </cell>
          <cell r="N2469" t="str">
            <v>S0115</v>
          </cell>
          <cell r="O2469" t="str">
            <v>Journeyman Maintenance</v>
          </cell>
          <cell r="P2469" t="str">
            <v>13</v>
          </cell>
          <cell r="Q2469" t="str">
            <v>Nonexempt</v>
          </cell>
          <cell r="R2469" t="str">
            <v>2000-03-01</v>
          </cell>
          <cell r="S2469" t="str">
            <v/>
          </cell>
          <cell r="T2469" t="str">
            <v>2000-03-01</v>
          </cell>
        </row>
        <row r="2470">
          <cell r="A2470" t="str">
            <v>Tworek Hofstetter,Virgil F</v>
          </cell>
          <cell r="B2470" t="str">
            <v>001642</v>
          </cell>
          <cell r="C2470" t="str">
            <v>Full-Time</v>
          </cell>
          <cell r="D2470" t="str">
            <v>UCU</v>
          </cell>
          <cell r="E2470">
            <v>40</v>
          </cell>
          <cell r="F2470" t="str">
            <v>5775</v>
          </cell>
          <cell r="G2470" t="str">
            <v>NE North Region</v>
          </cell>
          <cell r="H2470" t="str">
            <v>USU</v>
          </cell>
          <cell r="I2470" t="str">
            <v>CS</v>
          </cell>
          <cell r="J2470" t="str">
            <v>PNNEG</v>
          </cell>
          <cell r="K2470" t="str">
            <v>1105</v>
          </cell>
          <cell r="L2470" t="str">
            <v>NE-Columbus-23rd St</v>
          </cell>
          <cell r="M2470" t="str">
            <v>NE</v>
          </cell>
          <cell r="N2470" t="str">
            <v>1631</v>
          </cell>
          <cell r="O2470" t="str">
            <v>Meter Reader Utility (UN25)</v>
          </cell>
          <cell r="P2470" t="str">
            <v>25</v>
          </cell>
          <cell r="Q2470" t="str">
            <v>Nonexempt</v>
          </cell>
          <cell r="R2470" t="str">
            <v>1997-09-15</v>
          </cell>
          <cell r="S2470" t="str">
            <v/>
          </cell>
          <cell r="T2470" t="str">
            <v>1997-09-15</v>
          </cell>
        </row>
        <row r="2471">
          <cell r="A2471" t="str">
            <v>Tye,Melissa D</v>
          </cell>
          <cell r="B2471" t="str">
            <v>005666</v>
          </cell>
          <cell r="C2471" t="str">
            <v>Full-Time</v>
          </cell>
          <cell r="D2471" t="str">
            <v>UCU</v>
          </cell>
          <cell r="E2471">
            <v>40</v>
          </cell>
          <cell r="F2471" t="str">
            <v>4177</v>
          </cell>
          <cell r="G2471" t="str">
            <v>Corp Accounting &amp; System Admin</v>
          </cell>
          <cell r="H2471" t="str">
            <v>ESF</v>
          </cell>
          <cell r="I2471" t="str">
            <v>AT</v>
          </cell>
          <cell r="J2471" t="str">
            <v>AQLCP</v>
          </cell>
          <cell r="K2471" t="str">
            <v>1082</v>
          </cell>
          <cell r="L2471" t="str">
            <v>MO-Kansas City-W Ninth</v>
          </cell>
          <cell r="M2471" t="str">
            <v>MO</v>
          </cell>
          <cell r="N2471" t="str">
            <v>1020</v>
          </cell>
          <cell r="O2471" t="str">
            <v>Sr Accountant</v>
          </cell>
          <cell r="P2471" t="str">
            <v>00</v>
          </cell>
          <cell r="Q2471" t="str">
            <v>Exempt</v>
          </cell>
          <cell r="R2471" t="str">
            <v>1999-11-29</v>
          </cell>
          <cell r="S2471" t="str">
            <v/>
          </cell>
          <cell r="T2471" t="str">
            <v>1999-11-29</v>
          </cell>
        </row>
        <row r="2472">
          <cell r="A2472" t="str">
            <v>Udofia,Sharon A</v>
          </cell>
          <cell r="B2472" t="str">
            <v>003284</v>
          </cell>
          <cell r="C2472" t="str">
            <v>Full-Time</v>
          </cell>
          <cell r="D2472" t="str">
            <v>UCU</v>
          </cell>
          <cell r="E2472">
            <v>40</v>
          </cell>
          <cell r="F2472" t="str">
            <v>6372</v>
          </cell>
          <cell r="G2472" t="str">
            <v>Regulatory Services-Gas</v>
          </cell>
          <cell r="H2472" t="str">
            <v>USU</v>
          </cell>
          <cell r="I2472" t="str">
            <v>RE</v>
          </cell>
          <cell r="J2472" t="str">
            <v>NETCO</v>
          </cell>
          <cell r="K2472" t="str">
            <v>1143</v>
          </cell>
          <cell r="L2472" t="str">
            <v>NE-Omaha-Capitol Ave</v>
          </cell>
          <cell r="M2472" t="str">
            <v>NE</v>
          </cell>
          <cell r="N2472" t="str">
            <v>1134</v>
          </cell>
          <cell r="O2472" t="str">
            <v>Admin Asst</v>
          </cell>
          <cell r="P2472" t="str">
            <v>00</v>
          </cell>
          <cell r="Q2472" t="str">
            <v>Nonexempt</v>
          </cell>
          <cell r="R2472" t="str">
            <v>1993-06-01</v>
          </cell>
          <cell r="S2472" t="str">
            <v/>
          </cell>
          <cell r="T2472" t="str">
            <v>1993-06-01</v>
          </cell>
        </row>
        <row r="2473">
          <cell r="A2473" t="str">
            <v>Uffelmann,Darryl K</v>
          </cell>
          <cell r="B2473" t="str">
            <v>010053</v>
          </cell>
          <cell r="C2473" t="str">
            <v>Full-Time</v>
          </cell>
          <cell r="D2473" t="str">
            <v>UCU</v>
          </cell>
          <cell r="E2473">
            <v>40</v>
          </cell>
          <cell r="F2473" t="str">
            <v>6327</v>
          </cell>
          <cell r="G2473" t="str">
            <v>HR Networks</v>
          </cell>
          <cell r="H2473" t="str">
            <v>USU</v>
          </cell>
          <cell r="I2473" t="str">
            <v>HR</v>
          </cell>
          <cell r="J2473" t="str">
            <v>NETCO</v>
          </cell>
          <cell r="K2473" t="str">
            <v>1082</v>
          </cell>
          <cell r="L2473" t="str">
            <v>MO-Kansas City-W Ninth</v>
          </cell>
          <cell r="M2473" t="str">
            <v>MO</v>
          </cell>
          <cell r="N2473" t="str">
            <v>3168</v>
          </cell>
          <cell r="O2473" t="str">
            <v>Dir Lbr Emp Rel Sr Crp Csl CCO</v>
          </cell>
          <cell r="P2473" t="str">
            <v>00</v>
          </cell>
          <cell r="Q2473" t="str">
            <v>Exempt</v>
          </cell>
          <cell r="R2473" t="str">
            <v>2003-04-30</v>
          </cell>
          <cell r="S2473" t="str">
            <v/>
          </cell>
          <cell r="T2473" t="str">
            <v>2003-04-30</v>
          </cell>
        </row>
        <row r="2474">
          <cell r="A2474" t="str">
            <v>Ulberg,Phillip G</v>
          </cell>
          <cell r="B2474" t="str">
            <v>010611</v>
          </cell>
          <cell r="C2474" t="str">
            <v>Full-Time</v>
          </cell>
          <cell r="D2474" t="str">
            <v>UCU</v>
          </cell>
          <cell r="E2474">
            <v>40</v>
          </cell>
          <cell r="F2474" t="str">
            <v>1003</v>
          </cell>
          <cell r="G2474" t="str">
            <v>Sibley General</v>
          </cell>
          <cell r="H2474" t="str">
            <v>USU</v>
          </cell>
          <cell r="I2474" t="str">
            <v>PS</v>
          </cell>
          <cell r="J2474" t="str">
            <v>MPMOE</v>
          </cell>
          <cell r="K2474" t="str">
            <v>1095</v>
          </cell>
          <cell r="L2474" t="str">
            <v>MO-Sibley</v>
          </cell>
          <cell r="M2474" t="str">
            <v>MO</v>
          </cell>
          <cell r="N2474" t="str">
            <v>U330</v>
          </cell>
          <cell r="O2474" t="str">
            <v>UM/RAO in Training</v>
          </cell>
          <cell r="P2474" t="str">
            <v>24</v>
          </cell>
          <cell r="Q2474" t="str">
            <v>Nonexempt</v>
          </cell>
          <cell r="R2474" t="str">
            <v>2004-11-10</v>
          </cell>
          <cell r="S2474" t="str">
            <v/>
          </cell>
          <cell r="T2474" t="str">
            <v>2004-11-10</v>
          </cell>
        </row>
        <row r="2475">
          <cell r="A2475" t="str">
            <v>Ulberg,Sarah</v>
          </cell>
          <cell r="B2475" t="str">
            <v>000801</v>
          </cell>
          <cell r="C2475" t="str">
            <v>Full-Time</v>
          </cell>
          <cell r="D2475" t="str">
            <v>UCU</v>
          </cell>
          <cell r="E2475">
            <v>40</v>
          </cell>
          <cell r="F2475" t="str">
            <v>1003</v>
          </cell>
          <cell r="G2475" t="str">
            <v>Sibley General</v>
          </cell>
          <cell r="H2475" t="str">
            <v>USU</v>
          </cell>
          <cell r="I2475" t="str">
            <v>PS</v>
          </cell>
          <cell r="J2475" t="str">
            <v>MPMOE</v>
          </cell>
          <cell r="K2475" t="str">
            <v>1095</v>
          </cell>
          <cell r="L2475" t="str">
            <v>MO-Sibley</v>
          </cell>
          <cell r="M2475" t="str">
            <v>MO</v>
          </cell>
          <cell r="N2475" t="str">
            <v>1003</v>
          </cell>
          <cell r="O2475" t="str">
            <v>Sr Admin Assist</v>
          </cell>
          <cell r="P2475" t="str">
            <v>00</v>
          </cell>
          <cell r="Q2475" t="str">
            <v>Nonexempt</v>
          </cell>
          <cell r="R2475" t="str">
            <v>1993-10-11</v>
          </cell>
          <cell r="S2475" t="str">
            <v/>
          </cell>
          <cell r="T2475" t="str">
            <v>1993-10-11</v>
          </cell>
        </row>
        <row r="2476">
          <cell r="A2476" t="str">
            <v>Ulbrich,Jon J</v>
          </cell>
          <cell r="B2476" t="str">
            <v>004505</v>
          </cell>
          <cell r="C2476" t="str">
            <v>Full-Time</v>
          </cell>
          <cell r="D2476" t="str">
            <v>UCU</v>
          </cell>
          <cell r="E2476">
            <v>40</v>
          </cell>
          <cell r="F2476" t="str">
            <v>5460</v>
          </cell>
          <cell r="G2476" t="str">
            <v>Iowa Dubuque Net Ops</v>
          </cell>
          <cell r="H2476" t="str">
            <v>USU</v>
          </cell>
          <cell r="I2476" t="str">
            <v>OP</v>
          </cell>
          <cell r="J2476" t="str">
            <v>PNIAG</v>
          </cell>
          <cell r="K2476" t="str">
            <v>1019</v>
          </cell>
          <cell r="L2476" t="str">
            <v>IA-Dubuque-Cedar Cross Rd</v>
          </cell>
          <cell r="M2476" t="str">
            <v>IA</v>
          </cell>
          <cell r="N2476" t="str">
            <v>3136</v>
          </cell>
          <cell r="O2476" t="str">
            <v>Foreman (UN28)</v>
          </cell>
          <cell r="P2476" t="str">
            <v>28</v>
          </cell>
          <cell r="Q2476" t="str">
            <v>Nonexempt</v>
          </cell>
          <cell r="R2476" t="str">
            <v>1999-03-01</v>
          </cell>
          <cell r="S2476" t="str">
            <v/>
          </cell>
          <cell r="T2476" t="str">
            <v>1999-03-01</v>
          </cell>
        </row>
        <row r="2477">
          <cell r="A2477" t="str">
            <v>Underwood,Kelvin R</v>
          </cell>
          <cell r="B2477" t="str">
            <v>008612</v>
          </cell>
          <cell r="C2477" t="str">
            <v>Full-Time</v>
          </cell>
          <cell r="D2477" t="str">
            <v>UCU</v>
          </cell>
          <cell r="E2477">
            <v>40</v>
          </cell>
          <cell r="F2477" t="str">
            <v>5265</v>
          </cell>
          <cell r="G2477" t="str">
            <v>SJ Electric Planning &amp; Design</v>
          </cell>
          <cell r="H2477" t="str">
            <v>USU</v>
          </cell>
          <cell r="I2477" t="str">
            <v>NM</v>
          </cell>
          <cell r="J2477" t="str">
            <v>SJMOE</v>
          </cell>
          <cell r="K2477" t="str">
            <v>1278</v>
          </cell>
          <cell r="L2477" t="str">
            <v>MO-St Joseph - Atchison</v>
          </cell>
          <cell r="M2477" t="str">
            <v>MO</v>
          </cell>
          <cell r="N2477" t="str">
            <v>1896</v>
          </cell>
          <cell r="O2477" t="str">
            <v>Engineer III</v>
          </cell>
          <cell r="P2477" t="str">
            <v>00</v>
          </cell>
          <cell r="Q2477" t="str">
            <v>Exempt</v>
          </cell>
          <cell r="R2477" t="str">
            <v>2001-08-13</v>
          </cell>
          <cell r="S2477" t="str">
            <v/>
          </cell>
          <cell r="T2477" t="str">
            <v>2001-08-13</v>
          </cell>
        </row>
        <row r="2478">
          <cell r="A2478" t="str">
            <v>Underwood,Richard L</v>
          </cell>
          <cell r="B2478" t="str">
            <v>010302</v>
          </cell>
          <cell r="C2478" t="str">
            <v>Full-Time</v>
          </cell>
          <cell r="D2478" t="str">
            <v>UCU</v>
          </cell>
          <cell r="E2478">
            <v>40</v>
          </cell>
          <cell r="F2478" t="str">
            <v>5727</v>
          </cell>
          <cell r="G2478" t="str">
            <v>Iowa Denison</v>
          </cell>
          <cell r="H2478" t="str">
            <v>USU</v>
          </cell>
          <cell r="I2478" t="str">
            <v>CS</v>
          </cell>
          <cell r="J2478" t="str">
            <v>PNIAG</v>
          </cell>
          <cell r="K2478" t="str">
            <v>1018</v>
          </cell>
          <cell r="L2478" t="str">
            <v>IA-Denison</v>
          </cell>
          <cell r="M2478" t="str">
            <v>IA</v>
          </cell>
          <cell r="N2478" t="str">
            <v>3171</v>
          </cell>
          <cell r="O2478" t="str">
            <v>Service Technician (UN28)</v>
          </cell>
          <cell r="P2478" t="str">
            <v>28</v>
          </cell>
          <cell r="Q2478" t="str">
            <v>Nonexempt</v>
          </cell>
          <cell r="R2478" t="str">
            <v>2004-01-19</v>
          </cell>
          <cell r="S2478" t="str">
            <v/>
          </cell>
          <cell r="T2478" t="str">
            <v>2004-01-19</v>
          </cell>
        </row>
        <row r="2479">
          <cell r="A2479" t="str">
            <v>Underwood,Susan M</v>
          </cell>
          <cell r="B2479" t="str">
            <v>007820</v>
          </cell>
          <cell r="C2479" t="str">
            <v>Full-Time</v>
          </cell>
          <cell r="D2479" t="str">
            <v>UCU</v>
          </cell>
          <cell r="E2479">
            <v>40</v>
          </cell>
          <cell r="F2479" t="str">
            <v>5911</v>
          </cell>
          <cell r="G2479" t="str">
            <v>St Joseph CS</v>
          </cell>
          <cell r="H2479" t="str">
            <v>USU</v>
          </cell>
          <cell r="I2479" t="str">
            <v>CS</v>
          </cell>
          <cell r="J2479" t="str">
            <v>SJMOE</v>
          </cell>
          <cell r="K2479" t="str">
            <v>1278</v>
          </cell>
          <cell r="L2479" t="str">
            <v>MO-St Joseph - Atchison</v>
          </cell>
          <cell r="M2479" t="str">
            <v>MO</v>
          </cell>
          <cell r="N2479" t="str">
            <v>S9245</v>
          </cell>
          <cell r="O2479" t="str">
            <v>Customer Contact Rep Thereaftr</v>
          </cell>
          <cell r="P2479" t="str">
            <v>14</v>
          </cell>
          <cell r="Q2479" t="str">
            <v>Nonexempt</v>
          </cell>
          <cell r="R2479" t="str">
            <v>1978-02-22</v>
          </cell>
          <cell r="S2479" t="str">
            <v/>
          </cell>
          <cell r="T2479" t="str">
            <v>1978-02-22</v>
          </cell>
        </row>
        <row r="2480">
          <cell r="A2480" t="str">
            <v>Unsen,David M</v>
          </cell>
          <cell r="B2480" t="str">
            <v>001647</v>
          </cell>
          <cell r="C2480" t="str">
            <v>Full-Time</v>
          </cell>
          <cell r="D2480" t="str">
            <v>UCU</v>
          </cell>
          <cell r="E2480">
            <v>40</v>
          </cell>
          <cell r="F2480" t="str">
            <v>5733</v>
          </cell>
          <cell r="G2480" t="str">
            <v>Iowa Dubuque Cust Serv</v>
          </cell>
          <cell r="H2480" t="str">
            <v>USU</v>
          </cell>
          <cell r="I2480" t="str">
            <v>CS</v>
          </cell>
          <cell r="J2480" t="str">
            <v>PNIAG</v>
          </cell>
          <cell r="K2480" t="str">
            <v>1019</v>
          </cell>
          <cell r="L2480" t="str">
            <v>IA-Dubuque-Cedar Cross Rd</v>
          </cell>
          <cell r="M2480" t="str">
            <v>IA</v>
          </cell>
          <cell r="N2480" t="str">
            <v>3171</v>
          </cell>
          <cell r="O2480" t="str">
            <v>Service Technician (UN28)</v>
          </cell>
          <cell r="P2480" t="str">
            <v>28</v>
          </cell>
          <cell r="Q2480" t="str">
            <v>Nonexempt</v>
          </cell>
          <cell r="R2480" t="str">
            <v>1972-12-01</v>
          </cell>
          <cell r="S2480" t="str">
            <v/>
          </cell>
          <cell r="T2480" t="str">
            <v>1972-12-01</v>
          </cell>
        </row>
        <row r="2481">
          <cell r="A2481" t="str">
            <v>Utsler,Jennifer L</v>
          </cell>
          <cell r="B2481" t="str">
            <v>006155</v>
          </cell>
          <cell r="C2481" t="str">
            <v>Full-Time</v>
          </cell>
          <cell r="D2481" t="str">
            <v>UCU</v>
          </cell>
          <cell r="E2481">
            <v>40</v>
          </cell>
          <cell r="F2481" t="str">
            <v>6356</v>
          </cell>
          <cell r="G2481" t="str">
            <v>IT DBA/Infra Applications</v>
          </cell>
          <cell r="H2481" t="str">
            <v>USU</v>
          </cell>
          <cell r="I2481" t="str">
            <v>IT</v>
          </cell>
          <cell r="J2481" t="str">
            <v>NETCO</v>
          </cell>
          <cell r="K2481" t="str">
            <v>1082</v>
          </cell>
          <cell r="L2481" t="str">
            <v>MO-Kansas City-W Ninth</v>
          </cell>
          <cell r="M2481" t="str">
            <v>MO</v>
          </cell>
          <cell r="N2481" t="str">
            <v>1438</v>
          </cell>
          <cell r="O2481" t="str">
            <v>Sr Database Administrator</v>
          </cell>
          <cell r="P2481" t="str">
            <v>00</v>
          </cell>
          <cell r="Q2481" t="str">
            <v>Exempt</v>
          </cell>
          <cell r="R2481" t="str">
            <v>2000-08-14</v>
          </cell>
          <cell r="S2481" t="str">
            <v/>
          </cell>
          <cell r="T2481" t="str">
            <v>2000-08-14</v>
          </cell>
        </row>
        <row r="2482">
          <cell r="A2482" t="str">
            <v>Vacinek,Dennis A</v>
          </cell>
          <cell r="B2482" t="str">
            <v>002216</v>
          </cell>
          <cell r="C2482" t="str">
            <v>Full-Time</v>
          </cell>
          <cell r="D2482" t="str">
            <v>UCU</v>
          </cell>
          <cell r="E2482">
            <v>40</v>
          </cell>
          <cell r="F2482" t="str">
            <v>5830</v>
          </cell>
          <cell r="G2482" t="str">
            <v>Pine City</v>
          </cell>
          <cell r="H2482" t="str">
            <v>USU</v>
          </cell>
          <cell r="I2482" t="str">
            <v>CS</v>
          </cell>
          <cell r="J2482" t="str">
            <v>PNMNG</v>
          </cell>
          <cell r="K2482" t="str">
            <v>1066</v>
          </cell>
          <cell r="L2482" t="str">
            <v>MN-Pine City-Sixth St</v>
          </cell>
          <cell r="M2482" t="str">
            <v>MN</v>
          </cell>
          <cell r="N2482" t="str">
            <v>1138</v>
          </cell>
          <cell r="O2482" t="str">
            <v>Appliance Repair Technician</v>
          </cell>
          <cell r="P2482" t="str">
            <v>00</v>
          </cell>
          <cell r="Q2482" t="str">
            <v>Nonexempt</v>
          </cell>
          <cell r="R2482" t="str">
            <v>1984-06-05</v>
          </cell>
          <cell r="S2482" t="str">
            <v/>
          </cell>
          <cell r="T2482" t="str">
            <v>1984-06-05</v>
          </cell>
        </row>
        <row r="2483">
          <cell r="A2483" t="str">
            <v>Vacura,Mark A</v>
          </cell>
          <cell r="B2483" t="str">
            <v>005056</v>
          </cell>
          <cell r="C2483" t="str">
            <v>Full-Time</v>
          </cell>
          <cell r="D2483" t="str">
            <v>UCU</v>
          </cell>
          <cell r="E2483">
            <v>40</v>
          </cell>
          <cell r="F2483" t="str">
            <v>5832</v>
          </cell>
          <cell r="G2483" t="str">
            <v>Rochester</v>
          </cell>
          <cell r="H2483" t="str">
            <v>USU</v>
          </cell>
          <cell r="I2483" t="str">
            <v>CS</v>
          </cell>
          <cell r="J2483" t="str">
            <v>PNMNG</v>
          </cell>
          <cell r="K2483" t="str">
            <v>1064</v>
          </cell>
          <cell r="L2483" t="str">
            <v>MN-Kasson</v>
          </cell>
          <cell r="M2483" t="str">
            <v>MN</v>
          </cell>
          <cell r="N2483" t="str">
            <v>1138</v>
          </cell>
          <cell r="O2483" t="str">
            <v>Appliance Repair Technician</v>
          </cell>
          <cell r="P2483" t="str">
            <v>00</v>
          </cell>
          <cell r="Q2483" t="str">
            <v>Nonexempt</v>
          </cell>
          <cell r="R2483" t="str">
            <v>1999-06-01</v>
          </cell>
          <cell r="S2483" t="str">
            <v/>
          </cell>
          <cell r="T2483" t="str">
            <v>1999-06-01</v>
          </cell>
        </row>
        <row r="2484">
          <cell r="A2484" t="str">
            <v>Valdez,Marvin J</v>
          </cell>
          <cell r="B2484" t="str">
            <v>000334</v>
          </cell>
          <cell r="C2484" t="str">
            <v>Full-Time</v>
          </cell>
          <cell r="D2484" t="str">
            <v>UCU</v>
          </cell>
          <cell r="E2484">
            <v>40</v>
          </cell>
          <cell r="F2484" t="str">
            <v>5306</v>
          </cell>
          <cell r="G2484" t="str">
            <v>Canon City Elec Network Ops</v>
          </cell>
          <cell r="H2484" t="str">
            <v>USU</v>
          </cell>
          <cell r="I2484" t="str">
            <v>OP</v>
          </cell>
          <cell r="J2484" t="str">
            <v>WPCOE</v>
          </cell>
          <cell r="K2484" t="str">
            <v>1004</v>
          </cell>
          <cell r="L2484" t="str">
            <v>CO-Canon City-Utility Dr</v>
          </cell>
          <cell r="M2484" t="str">
            <v>CO</v>
          </cell>
          <cell r="N2484" t="str">
            <v>1674</v>
          </cell>
          <cell r="O2484" t="str">
            <v>Estimator (UN21)</v>
          </cell>
          <cell r="P2484" t="str">
            <v>21</v>
          </cell>
          <cell r="Q2484" t="str">
            <v>Nonexempt</v>
          </cell>
          <cell r="R2484" t="str">
            <v>1974-08-26</v>
          </cell>
          <cell r="S2484" t="str">
            <v/>
          </cell>
          <cell r="T2484" t="str">
            <v>1974-08-26</v>
          </cell>
        </row>
        <row r="2485">
          <cell r="A2485" t="str">
            <v>Valentine,W E</v>
          </cell>
          <cell r="B2485" t="str">
            <v>001661</v>
          </cell>
          <cell r="C2485" t="str">
            <v>Full-Time</v>
          </cell>
          <cell r="D2485" t="str">
            <v>UCU</v>
          </cell>
          <cell r="E2485">
            <v>40</v>
          </cell>
          <cell r="F2485" t="str">
            <v>5458</v>
          </cell>
          <cell r="G2485" t="str">
            <v>Iowa Decorah Net Ops</v>
          </cell>
          <cell r="H2485" t="str">
            <v>USU</v>
          </cell>
          <cell r="I2485" t="str">
            <v>OP</v>
          </cell>
          <cell r="J2485" t="str">
            <v>PNIAG</v>
          </cell>
          <cell r="K2485" t="str">
            <v>1019</v>
          </cell>
          <cell r="L2485" t="str">
            <v>IA-Dubuque-Cedar Cross Rd</v>
          </cell>
          <cell r="M2485" t="str">
            <v>IA</v>
          </cell>
          <cell r="N2485" t="str">
            <v>3103</v>
          </cell>
          <cell r="O2485" t="str">
            <v>Corr Leak Detection Tech(UN28)</v>
          </cell>
          <cell r="P2485" t="str">
            <v>28</v>
          </cell>
          <cell r="Q2485" t="str">
            <v>Nonexempt</v>
          </cell>
          <cell r="R2485" t="str">
            <v>1965-06-01</v>
          </cell>
          <cell r="S2485" t="str">
            <v/>
          </cell>
          <cell r="T2485" t="str">
            <v>1965-06-01</v>
          </cell>
        </row>
        <row r="2486">
          <cell r="A2486" t="str">
            <v>Van Guilder,Thomas M</v>
          </cell>
          <cell r="B2486" t="str">
            <v>000062</v>
          </cell>
          <cell r="C2486" t="str">
            <v>Full-Time</v>
          </cell>
          <cell r="D2486" t="str">
            <v>UCU</v>
          </cell>
          <cell r="E2486">
            <v>40</v>
          </cell>
          <cell r="F2486" t="str">
            <v>5842</v>
          </cell>
          <cell r="G2486" t="str">
            <v>Cloquet</v>
          </cell>
          <cell r="H2486" t="str">
            <v>USU</v>
          </cell>
          <cell r="I2486" t="str">
            <v>CS</v>
          </cell>
          <cell r="J2486" t="str">
            <v>NMMNG</v>
          </cell>
          <cell r="K2486" t="str">
            <v>1057</v>
          </cell>
          <cell r="L2486" t="str">
            <v>MN-Cloquet-Cloquet Ave</v>
          </cell>
          <cell r="M2486" t="str">
            <v>MN</v>
          </cell>
          <cell r="N2486" t="str">
            <v>1592</v>
          </cell>
          <cell r="O2486" t="str">
            <v>T &amp; I Technician (UN26)</v>
          </cell>
          <cell r="P2486" t="str">
            <v>26</v>
          </cell>
          <cell r="Q2486" t="str">
            <v>Nonexempt</v>
          </cell>
          <cell r="R2486" t="str">
            <v>1981-11-16</v>
          </cell>
          <cell r="S2486" t="str">
            <v/>
          </cell>
          <cell r="T2486" t="str">
            <v>1981-11-16</v>
          </cell>
        </row>
        <row r="2487">
          <cell r="A2487" t="str">
            <v>Van Leeuwen,David E</v>
          </cell>
          <cell r="B2487" t="str">
            <v>009360</v>
          </cell>
          <cell r="C2487" t="str">
            <v>Full-Time</v>
          </cell>
          <cell r="D2487" t="str">
            <v>UCU</v>
          </cell>
          <cell r="E2487">
            <v>40</v>
          </cell>
          <cell r="F2487" t="str">
            <v>4140</v>
          </cell>
          <cell r="G2487" t="str">
            <v>Insurable Risk Management</v>
          </cell>
          <cell r="H2487" t="str">
            <v>ESF</v>
          </cell>
          <cell r="I2487" t="str">
            <v>CP</v>
          </cell>
          <cell r="J2487" t="str">
            <v>AQLCP</v>
          </cell>
          <cell r="K2487" t="str">
            <v>1082</v>
          </cell>
          <cell r="L2487" t="str">
            <v>MO-Kansas City-W Ninth</v>
          </cell>
          <cell r="M2487" t="str">
            <v>MO</v>
          </cell>
          <cell r="N2487" t="str">
            <v>3132</v>
          </cell>
          <cell r="O2487" t="str">
            <v>Dir Insurance</v>
          </cell>
          <cell r="P2487" t="str">
            <v>00</v>
          </cell>
          <cell r="Q2487" t="str">
            <v>Exempt</v>
          </cell>
          <cell r="R2487" t="str">
            <v>2001-12-17</v>
          </cell>
          <cell r="S2487" t="str">
            <v/>
          </cell>
          <cell r="T2487" t="str">
            <v>2001-12-17</v>
          </cell>
        </row>
        <row r="2488">
          <cell r="A2488" t="str">
            <v>Van Pelt,Dae E</v>
          </cell>
          <cell r="B2488" t="str">
            <v>010913</v>
          </cell>
          <cell r="C2488" t="str">
            <v>Full-Time</v>
          </cell>
          <cell r="D2488" t="str">
            <v>UCU</v>
          </cell>
          <cell r="E2488">
            <v>40</v>
          </cell>
          <cell r="F2488" t="str">
            <v>1009</v>
          </cell>
          <cell r="G2488" t="str">
            <v>Arthur Mullergren-Great Bend</v>
          </cell>
          <cell r="H2488" t="str">
            <v>USU</v>
          </cell>
          <cell r="I2488" t="str">
            <v>PS</v>
          </cell>
          <cell r="J2488" t="str">
            <v>WPKSE</v>
          </cell>
          <cell r="K2488" t="str">
            <v>1034</v>
          </cell>
          <cell r="L2488" t="str">
            <v>KS-Great Bend-Highway K96</v>
          </cell>
          <cell r="M2488" t="str">
            <v>KS</v>
          </cell>
          <cell r="N2488" t="str">
            <v>1738</v>
          </cell>
          <cell r="O2488" t="str">
            <v>Operator Technician (UN22)</v>
          </cell>
          <cell r="P2488" t="str">
            <v>22</v>
          </cell>
          <cell r="Q2488" t="str">
            <v>Nonexempt</v>
          </cell>
          <cell r="R2488" t="str">
            <v>2005-09-26</v>
          </cell>
          <cell r="S2488" t="str">
            <v/>
          </cell>
          <cell r="T2488" t="str">
            <v>2005-09-26</v>
          </cell>
        </row>
        <row r="2489">
          <cell r="A2489" t="str">
            <v>Vanbrimmer,Virginia K</v>
          </cell>
          <cell r="B2489" t="str">
            <v>000658</v>
          </cell>
          <cell r="C2489" t="str">
            <v>Full-Time</v>
          </cell>
          <cell r="D2489" t="str">
            <v>UCU</v>
          </cell>
          <cell r="E2489">
            <v>40</v>
          </cell>
          <cell r="F2489" t="str">
            <v>5013</v>
          </cell>
          <cell r="G2489" t="str">
            <v>Transmission Ops KS-General</v>
          </cell>
          <cell r="H2489" t="str">
            <v>USU</v>
          </cell>
          <cell r="I2489" t="str">
            <v>TO</v>
          </cell>
          <cell r="J2489" t="str">
            <v>WPKSE</v>
          </cell>
          <cell r="K2489" t="str">
            <v>1231</v>
          </cell>
          <cell r="L2489" t="str">
            <v>KS-Great Bend-Broadway</v>
          </cell>
          <cell r="M2489" t="str">
            <v>KS</v>
          </cell>
          <cell r="N2489" t="str">
            <v>3116</v>
          </cell>
          <cell r="O2489" t="str">
            <v>Operations Analyst</v>
          </cell>
          <cell r="P2489" t="str">
            <v>00</v>
          </cell>
          <cell r="Q2489" t="str">
            <v>Exempt</v>
          </cell>
          <cell r="R2489" t="str">
            <v>1981-03-02</v>
          </cell>
          <cell r="S2489" t="str">
            <v/>
          </cell>
          <cell r="T2489" t="str">
            <v>1981-03-02</v>
          </cell>
        </row>
        <row r="2490">
          <cell r="A2490" t="str">
            <v>Vancas,Ivan</v>
          </cell>
          <cell r="B2490" t="str">
            <v>003527</v>
          </cell>
          <cell r="C2490" t="str">
            <v>Full-Time</v>
          </cell>
          <cell r="D2490" t="str">
            <v>UCU</v>
          </cell>
          <cell r="E2490">
            <v>40</v>
          </cell>
          <cell r="F2490" t="str">
            <v>6160</v>
          </cell>
          <cell r="G2490" t="str">
            <v>MO Electric SR VP</v>
          </cell>
          <cell r="H2490" t="str">
            <v>USU</v>
          </cell>
          <cell r="I2490" t="str">
            <v>DE</v>
          </cell>
          <cell r="J2490" t="str">
            <v>NETCO</v>
          </cell>
          <cell r="K2490" t="str">
            <v>1000</v>
          </cell>
          <cell r="L2490" t="str">
            <v>MO-Raytown</v>
          </cell>
          <cell r="M2490" t="str">
            <v>MO</v>
          </cell>
          <cell r="N2490" t="str">
            <v>3206</v>
          </cell>
          <cell r="O2490" t="str">
            <v>Operating VP-Elec/Dist &amp; Trans</v>
          </cell>
          <cell r="P2490" t="str">
            <v>00</v>
          </cell>
          <cell r="Q2490" t="str">
            <v>Exempt</v>
          </cell>
          <cell r="R2490" t="str">
            <v>1989-03-04</v>
          </cell>
          <cell r="S2490" t="str">
            <v/>
          </cell>
          <cell r="T2490" t="str">
            <v>1989-03-04</v>
          </cell>
        </row>
        <row r="2491">
          <cell r="A2491" t="str">
            <v>Vandenbos Jr,William L</v>
          </cell>
          <cell r="B2491" t="str">
            <v>007716</v>
          </cell>
          <cell r="C2491" t="str">
            <v>Full-Time</v>
          </cell>
          <cell r="D2491" t="str">
            <v>UCU</v>
          </cell>
          <cell r="E2491">
            <v>40</v>
          </cell>
          <cell r="F2491" t="str">
            <v>1003</v>
          </cell>
          <cell r="G2491" t="str">
            <v>Sibley General</v>
          </cell>
          <cell r="H2491" t="str">
            <v>USU</v>
          </cell>
          <cell r="I2491" t="str">
            <v>PS</v>
          </cell>
          <cell r="J2491" t="str">
            <v>MPMOE</v>
          </cell>
          <cell r="K2491" t="str">
            <v>1095</v>
          </cell>
          <cell r="L2491" t="str">
            <v>MO-Sibley</v>
          </cell>
          <cell r="M2491" t="str">
            <v>MO</v>
          </cell>
          <cell r="N2491" t="str">
            <v>U325</v>
          </cell>
          <cell r="O2491" t="str">
            <v>Journeyman Maint RG Sibley</v>
          </cell>
          <cell r="P2491" t="str">
            <v>24</v>
          </cell>
          <cell r="Q2491" t="str">
            <v>Nonexempt</v>
          </cell>
          <cell r="R2491" t="str">
            <v>2000-11-13</v>
          </cell>
          <cell r="S2491" t="str">
            <v/>
          </cell>
          <cell r="T2491" t="str">
            <v>2000-11-13</v>
          </cell>
        </row>
        <row r="2492">
          <cell r="A2492" t="str">
            <v>Vanderburg,Wendy D</v>
          </cell>
          <cell r="B2492" t="str">
            <v>008268</v>
          </cell>
          <cell r="C2492" t="str">
            <v>Full-Time</v>
          </cell>
          <cell r="D2492" t="str">
            <v>UCU</v>
          </cell>
          <cell r="E2492">
            <v>40</v>
          </cell>
          <cell r="F2492" t="str">
            <v>5763</v>
          </cell>
          <cell r="G2492" t="str">
            <v>Billing Adjustments</v>
          </cell>
          <cell r="H2492" t="str">
            <v>USU</v>
          </cell>
          <cell r="I2492" t="str">
            <v>CI</v>
          </cell>
          <cell r="J2492" t="str">
            <v>NETCO</v>
          </cell>
          <cell r="K2492" t="str">
            <v>1000</v>
          </cell>
          <cell r="L2492" t="str">
            <v>MO-Raytown</v>
          </cell>
          <cell r="M2492" t="str">
            <v>MO</v>
          </cell>
          <cell r="N2492" t="str">
            <v>1067</v>
          </cell>
          <cell r="O2492" t="str">
            <v>Assoc Cust Svc Acct Svcs I</v>
          </cell>
          <cell r="P2492" t="str">
            <v>00</v>
          </cell>
          <cell r="Q2492" t="str">
            <v>Nonexempt</v>
          </cell>
          <cell r="R2492" t="str">
            <v>2001-03-05</v>
          </cell>
          <cell r="S2492" t="str">
            <v/>
          </cell>
          <cell r="T2492" t="str">
            <v>2001-03-05</v>
          </cell>
        </row>
        <row r="2493">
          <cell r="A2493" t="str">
            <v>Vanderveen,Barry L</v>
          </cell>
          <cell r="B2493" t="str">
            <v>010949</v>
          </cell>
          <cell r="C2493" t="str">
            <v>Full-Time</v>
          </cell>
          <cell r="D2493" t="str">
            <v>UCU</v>
          </cell>
          <cell r="E2493">
            <v>40</v>
          </cell>
          <cell r="F2493" t="str">
            <v>5829</v>
          </cell>
          <cell r="G2493" t="str">
            <v>Rosemount CS</v>
          </cell>
          <cell r="H2493" t="str">
            <v>USU</v>
          </cell>
          <cell r="I2493" t="str">
            <v>CS</v>
          </cell>
          <cell r="J2493" t="str">
            <v>PNMNG</v>
          </cell>
          <cell r="K2493" t="str">
            <v>1069</v>
          </cell>
          <cell r="L2493" t="str">
            <v>MN-Rosemount</v>
          </cell>
          <cell r="M2493" t="str">
            <v>MN</v>
          </cell>
          <cell r="N2493" t="str">
            <v>1138</v>
          </cell>
          <cell r="O2493" t="str">
            <v>Appliance Repair Technician</v>
          </cell>
          <cell r="P2493" t="str">
            <v>00</v>
          </cell>
          <cell r="Q2493" t="str">
            <v>Nonexempt</v>
          </cell>
          <cell r="R2493" t="str">
            <v>2005-12-12</v>
          </cell>
          <cell r="S2493" t="str">
            <v/>
          </cell>
          <cell r="T2493" t="str">
            <v>2005-12-12</v>
          </cell>
        </row>
        <row r="2494">
          <cell r="A2494" t="str">
            <v>Vanderwalker,Milton J</v>
          </cell>
          <cell r="B2494" t="str">
            <v>001578</v>
          </cell>
          <cell r="C2494" t="str">
            <v>Full-Time</v>
          </cell>
          <cell r="D2494" t="str">
            <v>UCU</v>
          </cell>
          <cell r="E2494">
            <v>40</v>
          </cell>
          <cell r="F2494" t="str">
            <v>6178</v>
          </cell>
          <cell r="G2494" t="str">
            <v>Customer Services</v>
          </cell>
          <cell r="H2494" t="str">
            <v>USU</v>
          </cell>
          <cell r="I2494" t="str">
            <v>DE</v>
          </cell>
          <cell r="J2494" t="str">
            <v>WPCOE</v>
          </cell>
          <cell r="K2494" t="str">
            <v>1011</v>
          </cell>
          <cell r="L2494" t="str">
            <v>CO-Pueblo-S Victoria Ave</v>
          </cell>
          <cell r="M2494" t="str">
            <v>CO</v>
          </cell>
          <cell r="N2494" t="str">
            <v>3092</v>
          </cell>
          <cell r="O2494" t="str">
            <v>Sr Mgr External Affairs</v>
          </cell>
          <cell r="P2494" t="str">
            <v>00</v>
          </cell>
          <cell r="Q2494" t="str">
            <v>Exempt</v>
          </cell>
          <cell r="R2494" t="str">
            <v>1964-06-23</v>
          </cell>
          <cell r="S2494" t="str">
            <v/>
          </cell>
          <cell r="T2494" t="str">
            <v>1964-06-23</v>
          </cell>
        </row>
        <row r="2495">
          <cell r="A2495" t="str">
            <v>Vandiver,Ronnie D</v>
          </cell>
          <cell r="B2495" t="str">
            <v>007961</v>
          </cell>
          <cell r="C2495" t="str">
            <v>Full-Time</v>
          </cell>
          <cell r="D2495" t="str">
            <v>UCU</v>
          </cell>
          <cell r="E2495">
            <v>40</v>
          </cell>
          <cell r="F2495" t="str">
            <v>5912</v>
          </cell>
          <cell r="G2495" t="str">
            <v>Maryville/Mound City CS</v>
          </cell>
          <cell r="H2495" t="str">
            <v>USU</v>
          </cell>
          <cell r="I2495" t="str">
            <v>CS</v>
          </cell>
          <cell r="J2495" t="str">
            <v>SJMOE</v>
          </cell>
          <cell r="K2495" t="str">
            <v>1280</v>
          </cell>
          <cell r="L2495" t="str">
            <v>MO-Maryville</v>
          </cell>
          <cell r="M2495" t="str">
            <v>MO</v>
          </cell>
          <cell r="N2495" t="str">
            <v>3087</v>
          </cell>
          <cell r="O2495" t="str">
            <v>Operations Supv Field</v>
          </cell>
          <cell r="P2495" t="str">
            <v>00</v>
          </cell>
          <cell r="Q2495" t="str">
            <v>Exempt</v>
          </cell>
          <cell r="R2495" t="str">
            <v>1975-06-16</v>
          </cell>
          <cell r="S2495" t="str">
            <v/>
          </cell>
          <cell r="T2495" t="str">
            <v>1975-06-16</v>
          </cell>
        </row>
        <row r="2496">
          <cell r="A2496" t="str">
            <v>Vandivert,Richard W</v>
          </cell>
          <cell r="B2496" t="str">
            <v>010775</v>
          </cell>
          <cell r="C2496" t="str">
            <v>Full-Time</v>
          </cell>
          <cell r="D2496" t="str">
            <v>UCU</v>
          </cell>
          <cell r="E2496">
            <v>40</v>
          </cell>
          <cell r="F2496" t="str">
            <v>1060</v>
          </cell>
          <cell r="G2496" t="str">
            <v>Lake Road Common</v>
          </cell>
          <cell r="H2496" t="str">
            <v>USU</v>
          </cell>
          <cell r="I2496" t="str">
            <v>PS</v>
          </cell>
          <cell r="J2496" t="str">
            <v>SJMOE</v>
          </cell>
          <cell r="K2496" t="str">
            <v>1279</v>
          </cell>
          <cell r="L2496" t="str">
            <v>MO-St Joseph - Lake Road</v>
          </cell>
          <cell r="M2496" t="str">
            <v>MO</v>
          </cell>
          <cell r="N2496" t="str">
            <v>S0015</v>
          </cell>
          <cell r="O2496" t="str">
            <v>Auxiliary Operator Grade 1</v>
          </cell>
          <cell r="P2496" t="str">
            <v>13</v>
          </cell>
          <cell r="Q2496" t="str">
            <v>Nonexempt</v>
          </cell>
          <cell r="R2496" t="str">
            <v>2005-05-10</v>
          </cell>
          <cell r="S2496" t="str">
            <v/>
          </cell>
          <cell r="T2496" t="str">
            <v>2005-05-10</v>
          </cell>
        </row>
        <row r="2497">
          <cell r="A2497" t="str">
            <v>VanDusseldorp,Karen J</v>
          </cell>
          <cell r="B2497" t="str">
            <v>002250</v>
          </cell>
          <cell r="C2497" t="str">
            <v>Full-Time</v>
          </cell>
          <cell r="D2497" t="str">
            <v>UCU</v>
          </cell>
          <cell r="E2497">
            <v>40</v>
          </cell>
          <cell r="F2497" t="str">
            <v>5734</v>
          </cell>
          <cell r="G2497" t="str">
            <v>Iowa Newton</v>
          </cell>
          <cell r="H2497" t="str">
            <v>USU</v>
          </cell>
          <cell r="I2497" t="str">
            <v>CS</v>
          </cell>
          <cell r="J2497" t="str">
            <v>PNIAG</v>
          </cell>
          <cell r="K2497" t="str">
            <v>1023</v>
          </cell>
          <cell r="L2497" t="str">
            <v>IA-Newton</v>
          </cell>
          <cell r="M2497" t="str">
            <v>IA</v>
          </cell>
          <cell r="N2497" t="str">
            <v>3105</v>
          </cell>
          <cell r="O2497" t="str">
            <v>Meter Reader (UN28)</v>
          </cell>
          <cell r="P2497" t="str">
            <v>28</v>
          </cell>
          <cell r="Q2497" t="str">
            <v>Nonexempt</v>
          </cell>
          <cell r="R2497" t="str">
            <v>1981-06-01</v>
          </cell>
          <cell r="S2497" t="str">
            <v/>
          </cell>
          <cell r="T2497" t="str">
            <v>1981-06-01</v>
          </cell>
        </row>
        <row r="2498">
          <cell r="A2498" t="str">
            <v>VanMeter,Carrie J</v>
          </cell>
          <cell r="B2498" t="str">
            <v>002001</v>
          </cell>
          <cell r="C2498" t="str">
            <v>Full-Time</v>
          </cell>
          <cell r="D2498" t="str">
            <v>UCU</v>
          </cell>
          <cell r="E2498">
            <v>40</v>
          </cell>
          <cell r="F2498" t="str">
            <v>5386</v>
          </cell>
          <cell r="G2498" t="str">
            <v>Garden City Gas Field Svcs</v>
          </cell>
          <cell r="H2498" t="str">
            <v>USU</v>
          </cell>
          <cell r="I2498" t="str">
            <v>OP</v>
          </cell>
          <cell r="J2498" t="str">
            <v>PNKSG</v>
          </cell>
          <cell r="K2498" t="str">
            <v>1035</v>
          </cell>
          <cell r="L2498" t="str">
            <v>KS-Garden City-Ninth St</v>
          </cell>
          <cell r="M2498" t="str">
            <v>KS</v>
          </cell>
          <cell r="N2498" t="str">
            <v>1531</v>
          </cell>
          <cell r="O2498" t="str">
            <v>Meter Reader</v>
          </cell>
          <cell r="P2498" t="str">
            <v>00</v>
          </cell>
          <cell r="Q2498" t="str">
            <v>Nonexempt</v>
          </cell>
          <cell r="R2498" t="str">
            <v>1998-11-23</v>
          </cell>
          <cell r="S2498" t="str">
            <v/>
          </cell>
          <cell r="T2498" t="str">
            <v>1998-11-23</v>
          </cell>
        </row>
        <row r="2499">
          <cell r="A2499" t="str">
            <v>Vanmoorleghem,Karin M</v>
          </cell>
          <cell r="B2499" t="str">
            <v>001745</v>
          </cell>
          <cell r="C2499" t="str">
            <v>Full-Time</v>
          </cell>
          <cell r="D2499" t="str">
            <v>UCU</v>
          </cell>
          <cell r="E2499">
            <v>40</v>
          </cell>
          <cell r="F2499" t="str">
            <v>2301</v>
          </cell>
          <cell r="G2499" t="str">
            <v>GSS Planning &amp; Operations</v>
          </cell>
          <cell r="H2499" t="str">
            <v>USU</v>
          </cell>
          <cell r="I2499" t="str">
            <v>GS</v>
          </cell>
          <cell r="J2499" t="str">
            <v>NETCO</v>
          </cell>
          <cell r="K2499" t="str">
            <v>1143</v>
          </cell>
          <cell r="L2499" t="str">
            <v>NE-Omaha-Capitol Ave</v>
          </cell>
          <cell r="M2499" t="str">
            <v>NE</v>
          </cell>
          <cell r="N2499" t="str">
            <v>1067</v>
          </cell>
          <cell r="O2499" t="str">
            <v>Assoc Cust Svc Acct Svcs I</v>
          </cell>
          <cell r="P2499" t="str">
            <v>00</v>
          </cell>
          <cell r="Q2499" t="str">
            <v>Nonexempt</v>
          </cell>
          <cell r="R2499" t="str">
            <v>1989-02-20</v>
          </cell>
          <cell r="S2499" t="str">
            <v/>
          </cell>
          <cell r="T2499" t="str">
            <v>1989-02-20</v>
          </cell>
        </row>
        <row r="2500">
          <cell r="A2500" t="str">
            <v>Vansickle,Carolyn F</v>
          </cell>
          <cell r="B2500" t="str">
            <v>001064</v>
          </cell>
          <cell r="C2500" t="str">
            <v>Full-Time</v>
          </cell>
          <cell r="D2500" t="str">
            <v>UCU</v>
          </cell>
          <cell r="E2500">
            <v>40</v>
          </cell>
          <cell r="F2500" t="str">
            <v>5893</v>
          </cell>
          <cell r="G2500" t="str">
            <v>Liberty/Platte City CS</v>
          </cell>
          <cell r="H2500" t="str">
            <v>USU</v>
          </cell>
          <cell r="I2500" t="str">
            <v>CS</v>
          </cell>
          <cell r="J2500" t="str">
            <v>MPMOE</v>
          </cell>
          <cell r="K2500" t="str">
            <v>1091</v>
          </cell>
          <cell r="L2500" t="str">
            <v>MO-Platte City</v>
          </cell>
          <cell r="M2500" t="str">
            <v>MO</v>
          </cell>
          <cell r="N2500" t="str">
            <v>1135</v>
          </cell>
          <cell r="O2500" t="str">
            <v>Customer Service Associate Fie</v>
          </cell>
          <cell r="P2500" t="str">
            <v>00</v>
          </cell>
          <cell r="Q2500" t="str">
            <v>Nonexempt</v>
          </cell>
          <cell r="R2500" t="str">
            <v>1989-06-12</v>
          </cell>
          <cell r="S2500" t="str">
            <v>2003-05-12</v>
          </cell>
          <cell r="T2500" t="str">
            <v>1989-06-12</v>
          </cell>
        </row>
        <row r="2501">
          <cell r="A2501" t="str">
            <v>VanZuiden,Michael R</v>
          </cell>
          <cell r="B2501" t="str">
            <v>006096</v>
          </cell>
          <cell r="C2501" t="str">
            <v>Full-Time</v>
          </cell>
          <cell r="D2501" t="str">
            <v>UCU</v>
          </cell>
          <cell r="E2501">
            <v>40</v>
          </cell>
          <cell r="F2501" t="str">
            <v>5383</v>
          </cell>
          <cell r="G2501" t="str">
            <v>Lawrence Gas Field Svcs</v>
          </cell>
          <cell r="H2501" t="str">
            <v>USU</v>
          </cell>
          <cell r="I2501" t="str">
            <v>OP</v>
          </cell>
          <cell r="J2501" t="str">
            <v>PNKSG</v>
          </cell>
          <cell r="K2501" t="str">
            <v>1234</v>
          </cell>
          <cell r="L2501" t="str">
            <v>KS-Lawrence-E 9th</v>
          </cell>
          <cell r="M2501" t="str">
            <v>KS</v>
          </cell>
          <cell r="N2501" t="str">
            <v>3087</v>
          </cell>
          <cell r="O2501" t="str">
            <v>Operations Supv Field</v>
          </cell>
          <cell r="P2501" t="str">
            <v>00</v>
          </cell>
          <cell r="Q2501" t="str">
            <v>Exempt</v>
          </cell>
          <cell r="R2501" t="str">
            <v>2000-07-03</v>
          </cell>
          <cell r="S2501" t="str">
            <v/>
          </cell>
          <cell r="T2501" t="str">
            <v>2000-07-03</v>
          </cell>
        </row>
        <row r="2502">
          <cell r="A2502" t="str">
            <v>Vargas,Emil</v>
          </cell>
          <cell r="B2502" t="str">
            <v>009924</v>
          </cell>
          <cell r="C2502" t="str">
            <v>Full-Time</v>
          </cell>
          <cell r="D2502" t="str">
            <v>UCU</v>
          </cell>
          <cell r="E2502">
            <v>40</v>
          </cell>
          <cell r="F2502" t="str">
            <v>5385</v>
          </cell>
          <cell r="G2502" t="str">
            <v>Dodge City Gas Field Svcs</v>
          </cell>
          <cell r="H2502" t="str">
            <v>USU</v>
          </cell>
          <cell r="I2502" t="str">
            <v>OP</v>
          </cell>
          <cell r="J2502" t="str">
            <v>PNKSG</v>
          </cell>
          <cell r="K2502" t="str">
            <v>1272</v>
          </cell>
          <cell r="L2502" t="str">
            <v>KS-Dodge City-W Frontview</v>
          </cell>
          <cell r="M2502" t="str">
            <v>KS</v>
          </cell>
          <cell r="N2502" t="str">
            <v>1529</v>
          </cell>
          <cell r="O2502" t="str">
            <v>Utility Service Technician</v>
          </cell>
          <cell r="P2502" t="str">
            <v>00</v>
          </cell>
          <cell r="Q2502" t="str">
            <v>Nonexempt</v>
          </cell>
          <cell r="R2502" t="str">
            <v>2002-11-04</v>
          </cell>
          <cell r="S2502" t="str">
            <v/>
          </cell>
          <cell r="T2502" t="str">
            <v>2002-11-04</v>
          </cell>
        </row>
        <row r="2503">
          <cell r="A2503" t="str">
            <v>Veal,Barry C</v>
          </cell>
          <cell r="B2503" t="str">
            <v>008325</v>
          </cell>
          <cell r="C2503" t="str">
            <v>Full-Time</v>
          </cell>
          <cell r="D2503" t="str">
            <v>UCU</v>
          </cell>
          <cell r="E2503">
            <v>40</v>
          </cell>
          <cell r="F2503" t="str">
            <v>1060</v>
          </cell>
          <cell r="G2503" t="str">
            <v>Lake Road Common</v>
          </cell>
          <cell r="H2503" t="str">
            <v>USU</v>
          </cell>
          <cell r="I2503" t="str">
            <v>PS</v>
          </cell>
          <cell r="J2503" t="str">
            <v>SJMOE</v>
          </cell>
          <cell r="K2503" t="str">
            <v>1279</v>
          </cell>
          <cell r="L2503" t="str">
            <v>MO-St Joseph - Lake Road</v>
          </cell>
          <cell r="M2503" t="str">
            <v>MO</v>
          </cell>
          <cell r="N2503" t="str">
            <v>1786</v>
          </cell>
          <cell r="O2503" t="str">
            <v>Operations Supervisor - Plant</v>
          </cell>
          <cell r="P2503" t="str">
            <v>00</v>
          </cell>
          <cell r="Q2503" t="str">
            <v>Exempt</v>
          </cell>
          <cell r="R2503" t="str">
            <v>2001-04-09</v>
          </cell>
          <cell r="S2503" t="str">
            <v/>
          </cell>
          <cell r="T2503" t="str">
            <v>2001-04-09</v>
          </cell>
        </row>
        <row r="2504">
          <cell r="A2504" t="str">
            <v>Veatch,Richard E</v>
          </cell>
          <cell r="B2504" t="str">
            <v>003216</v>
          </cell>
          <cell r="C2504" t="str">
            <v>Full-Time</v>
          </cell>
          <cell r="D2504" t="str">
            <v>UCU</v>
          </cell>
          <cell r="E2504">
            <v>40</v>
          </cell>
          <cell r="F2504" t="str">
            <v>1039</v>
          </cell>
          <cell r="G2504" t="str">
            <v>Resource_Mgmt</v>
          </cell>
          <cell r="H2504" t="str">
            <v>USU</v>
          </cell>
          <cell r="I2504" t="str">
            <v>ER</v>
          </cell>
          <cell r="J2504" t="str">
            <v>NETCO</v>
          </cell>
          <cell r="K2504" t="str">
            <v>1000</v>
          </cell>
          <cell r="L2504" t="str">
            <v>MO-Raytown</v>
          </cell>
          <cell r="M2504" t="str">
            <v>MO</v>
          </cell>
          <cell r="N2504" t="str">
            <v>3083</v>
          </cell>
          <cell r="O2504" t="str">
            <v>Mgr Energy Resources</v>
          </cell>
          <cell r="P2504" t="str">
            <v>00</v>
          </cell>
          <cell r="Q2504" t="str">
            <v>Exempt</v>
          </cell>
          <cell r="R2504" t="str">
            <v>1992-05-18</v>
          </cell>
          <cell r="S2504" t="str">
            <v/>
          </cell>
          <cell r="T2504" t="str">
            <v>1992-05-18</v>
          </cell>
        </row>
        <row r="2505">
          <cell r="A2505" t="str">
            <v>Vernon,Donald T</v>
          </cell>
          <cell r="B2505" t="str">
            <v>001690</v>
          </cell>
          <cell r="C2505" t="str">
            <v>Full-Time</v>
          </cell>
          <cell r="D2505" t="str">
            <v>UCU</v>
          </cell>
          <cell r="E2505">
            <v>40</v>
          </cell>
          <cell r="F2505" t="str">
            <v>5384</v>
          </cell>
          <cell r="G2505" t="str">
            <v>Wichita Gas Field Svcs</v>
          </cell>
          <cell r="H2505" t="str">
            <v>USU</v>
          </cell>
          <cell r="I2505" t="str">
            <v>OP</v>
          </cell>
          <cell r="J2505" t="str">
            <v>PNKSG</v>
          </cell>
          <cell r="K2505" t="str">
            <v>1048</v>
          </cell>
          <cell r="L2505" t="str">
            <v>KS-Wichita-S Hoover</v>
          </cell>
          <cell r="M2505" t="str">
            <v>KS</v>
          </cell>
          <cell r="N2505" t="str">
            <v>1525</v>
          </cell>
          <cell r="O2505" t="str">
            <v>Operations Technician</v>
          </cell>
          <cell r="P2505" t="str">
            <v>00</v>
          </cell>
          <cell r="Q2505" t="str">
            <v>Nonexempt</v>
          </cell>
          <cell r="R2505" t="str">
            <v>1983-01-24</v>
          </cell>
          <cell r="S2505" t="str">
            <v/>
          </cell>
          <cell r="T2505" t="str">
            <v>1983-01-24</v>
          </cell>
        </row>
        <row r="2506">
          <cell r="A2506" t="str">
            <v>Vernon,Nancy A</v>
          </cell>
          <cell r="B2506" t="str">
            <v>003105</v>
          </cell>
          <cell r="C2506" t="str">
            <v>Full-Time</v>
          </cell>
          <cell r="D2506" t="str">
            <v>UCU</v>
          </cell>
          <cell r="E2506">
            <v>40</v>
          </cell>
          <cell r="F2506" t="str">
            <v>6384</v>
          </cell>
          <cell r="G2506" t="str">
            <v>Regulatory Acctg Svcs-Gas</v>
          </cell>
          <cell r="H2506" t="str">
            <v>USU</v>
          </cell>
          <cell r="I2506" t="str">
            <v>RE</v>
          </cell>
          <cell r="J2506" t="str">
            <v>NETCO</v>
          </cell>
          <cell r="K2506" t="str">
            <v>1143</v>
          </cell>
          <cell r="L2506" t="str">
            <v>NE-Omaha-Capitol Ave</v>
          </cell>
          <cell r="M2506" t="str">
            <v>NE</v>
          </cell>
          <cell r="N2506" t="str">
            <v>1846</v>
          </cell>
          <cell r="O2506" t="str">
            <v>Regulatory Analyst</v>
          </cell>
          <cell r="P2506" t="str">
            <v>00</v>
          </cell>
          <cell r="Q2506" t="str">
            <v>Exempt</v>
          </cell>
          <cell r="R2506" t="str">
            <v>1995-08-28</v>
          </cell>
          <cell r="S2506" t="str">
            <v>2003-02-17</v>
          </cell>
          <cell r="T2506" t="str">
            <v>1995-08-28</v>
          </cell>
        </row>
        <row r="2507">
          <cell r="A2507" t="str">
            <v>Veverka,Kara A</v>
          </cell>
          <cell r="B2507" t="str">
            <v>010683</v>
          </cell>
          <cell r="C2507" t="str">
            <v>Full-Time</v>
          </cell>
          <cell r="D2507" t="str">
            <v>UCU</v>
          </cell>
          <cell r="E2507">
            <v>40</v>
          </cell>
          <cell r="F2507" t="str">
            <v>6327</v>
          </cell>
          <cell r="G2507" t="str">
            <v>HR Networks</v>
          </cell>
          <cell r="H2507" t="str">
            <v>USU</v>
          </cell>
          <cell r="I2507" t="str">
            <v>HR</v>
          </cell>
          <cell r="J2507" t="str">
            <v>NETCO</v>
          </cell>
          <cell r="K2507" t="str">
            <v>1231</v>
          </cell>
          <cell r="L2507" t="str">
            <v>KS-Great Bend-Broadway</v>
          </cell>
          <cell r="M2507" t="str">
            <v>KS</v>
          </cell>
          <cell r="N2507" t="str">
            <v>2759</v>
          </cell>
          <cell r="O2507" t="str">
            <v>Assoc HR Representative</v>
          </cell>
          <cell r="P2507" t="str">
            <v>00</v>
          </cell>
          <cell r="Q2507" t="str">
            <v>Exempt</v>
          </cell>
          <cell r="R2507" t="str">
            <v>2005-03-04</v>
          </cell>
          <cell r="S2507" t="str">
            <v/>
          </cell>
          <cell r="T2507" t="str">
            <v>2005-03-04</v>
          </cell>
        </row>
        <row r="2508">
          <cell r="A2508" t="str">
            <v>Vick,Adrien L</v>
          </cell>
          <cell r="B2508" t="str">
            <v>010161</v>
          </cell>
          <cell r="C2508" t="str">
            <v>Full-Time</v>
          </cell>
          <cell r="D2508" t="str">
            <v>UCU</v>
          </cell>
          <cell r="E2508">
            <v>40</v>
          </cell>
          <cell r="F2508" t="str">
            <v>5344</v>
          </cell>
          <cell r="G2508" t="str">
            <v>Warrensburg Elec Network Ops</v>
          </cell>
          <cell r="H2508" t="str">
            <v>USU</v>
          </cell>
          <cell r="I2508" t="str">
            <v>OP</v>
          </cell>
          <cell r="J2508" t="str">
            <v>MPMOE</v>
          </cell>
          <cell r="K2508" t="str">
            <v>1097</v>
          </cell>
          <cell r="L2508" t="str">
            <v>MO-Warrensburg</v>
          </cell>
          <cell r="M2508" t="str">
            <v>MO</v>
          </cell>
          <cell r="N2508" t="str">
            <v>U2104</v>
          </cell>
          <cell r="O2508" t="str">
            <v>Appren Lineman 4th 6mo</v>
          </cell>
          <cell r="P2508" t="str">
            <v>24</v>
          </cell>
          <cell r="Q2508" t="str">
            <v>Nonexempt</v>
          </cell>
          <cell r="R2508" t="str">
            <v>2003-08-19</v>
          </cell>
          <cell r="S2508" t="str">
            <v/>
          </cell>
          <cell r="T2508" t="str">
            <v>2003-08-19</v>
          </cell>
        </row>
        <row r="2509">
          <cell r="A2509" t="str">
            <v>Vickers,Curtiss J</v>
          </cell>
          <cell r="B2509" t="str">
            <v>001088</v>
          </cell>
          <cell r="C2509" t="str">
            <v>Full-Time</v>
          </cell>
          <cell r="D2509" t="str">
            <v>UCU</v>
          </cell>
          <cell r="E2509">
            <v>40</v>
          </cell>
          <cell r="F2509" t="str">
            <v>1003</v>
          </cell>
          <cell r="G2509" t="str">
            <v>Sibley General</v>
          </cell>
          <cell r="H2509" t="str">
            <v>USU</v>
          </cell>
          <cell r="I2509" t="str">
            <v>PS</v>
          </cell>
          <cell r="J2509" t="str">
            <v>MPMOE</v>
          </cell>
          <cell r="K2509" t="str">
            <v>1095</v>
          </cell>
          <cell r="L2509" t="str">
            <v>MO-Sibley</v>
          </cell>
          <cell r="M2509" t="str">
            <v>MO</v>
          </cell>
          <cell r="N2509" t="str">
            <v>U335</v>
          </cell>
          <cell r="O2509" t="str">
            <v>Utilityman</v>
          </cell>
          <cell r="P2509" t="str">
            <v>24</v>
          </cell>
          <cell r="Q2509" t="str">
            <v>Nonexempt</v>
          </cell>
          <cell r="R2509" t="str">
            <v>1979-10-23</v>
          </cell>
          <cell r="S2509" t="str">
            <v/>
          </cell>
          <cell r="T2509" t="str">
            <v>1979-10-23</v>
          </cell>
        </row>
        <row r="2510">
          <cell r="A2510" t="str">
            <v>Vigil,Andy</v>
          </cell>
          <cell r="B2510" t="str">
            <v>003169</v>
          </cell>
          <cell r="C2510" t="str">
            <v>Full-Time</v>
          </cell>
          <cell r="D2510" t="str">
            <v>UCU</v>
          </cell>
          <cell r="E2510">
            <v>40</v>
          </cell>
          <cell r="F2510" t="str">
            <v>6180</v>
          </cell>
          <cell r="G2510" t="str">
            <v>CO Elec Communications Svc Mgr</v>
          </cell>
          <cell r="H2510" t="str">
            <v>USU</v>
          </cell>
          <cell r="I2510" t="str">
            <v>CR</v>
          </cell>
          <cell r="J2510" t="str">
            <v>WPCOE</v>
          </cell>
          <cell r="K2510" t="str">
            <v>1011</v>
          </cell>
          <cell r="L2510" t="str">
            <v>CO-Pueblo-S Victoria Ave</v>
          </cell>
          <cell r="M2510" t="str">
            <v>CO</v>
          </cell>
          <cell r="N2510" t="str">
            <v>1463</v>
          </cell>
          <cell r="O2510" t="str">
            <v>Sr Tech Communications Analyst</v>
          </cell>
          <cell r="P2510" t="str">
            <v>00</v>
          </cell>
          <cell r="Q2510" t="str">
            <v>Exempt</v>
          </cell>
          <cell r="R2510" t="str">
            <v>1984-02-28</v>
          </cell>
          <cell r="S2510" t="str">
            <v/>
          </cell>
          <cell r="T2510" t="str">
            <v>1984-02-28</v>
          </cell>
        </row>
        <row r="2511">
          <cell r="A2511" t="str">
            <v>Vigil,Orlando L</v>
          </cell>
          <cell r="B2511" t="str">
            <v>000401</v>
          </cell>
          <cell r="C2511" t="str">
            <v>Full-Time</v>
          </cell>
          <cell r="D2511" t="str">
            <v>UCU</v>
          </cell>
          <cell r="E2511">
            <v>40</v>
          </cell>
          <cell r="F2511" t="str">
            <v>5372</v>
          </cell>
          <cell r="G2511" t="str">
            <v>CO Substation Maintenance</v>
          </cell>
          <cell r="H2511" t="str">
            <v>USU</v>
          </cell>
          <cell r="I2511" t="str">
            <v>OP</v>
          </cell>
          <cell r="J2511" t="str">
            <v>WPCOE</v>
          </cell>
          <cell r="K2511" t="str">
            <v>1011</v>
          </cell>
          <cell r="L2511" t="str">
            <v>CO-Pueblo-S Victoria Ave</v>
          </cell>
          <cell r="M2511" t="str">
            <v>CO</v>
          </cell>
          <cell r="N2511" t="str">
            <v>1677</v>
          </cell>
          <cell r="O2511" t="str">
            <v>Groundman (UN21)</v>
          </cell>
          <cell r="P2511" t="str">
            <v>21</v>
          </cell>
          <cell r="Q2511" t="str">
            <v>Nonexempt</v>
          </cell>
          <cell r="R2511" t="str">
            <v>1975-10-02</v>
          </cell>
          <cell r="S2511" t="str">
            <v/>
          </cell>
          <cell r="T2511" t="str">
            <v>1975-10-02</v>
          </cell>
        </row>
        <row r="2512">
          <cell r="A2512" t="str">
            <v>Villagrana,John M</v>
          </cell>
          <cell r="B2512" t="str">
            <v>000326</v>
          </cell>
          <cell r="C2512" t="str">
            <v>Full-Time</v>
          </cell>
          <cell r="D2512" t="str">
            <v>UCU</v>
          </cell>
          <cell r="E2512">
            <v>40</v>
          </cell>
          <cell r="F2512" t="str">
            <v>5306</v>
          </cell>
          <cell r="G2512" t="str">
            <v>Canon City Elec Network Ops</v>
          </cell>
          <cell r="H2512" t="str">
            <v>USU</v>
          </cell>
          <cell r="I2512" t="str">
            <v>OP</v>
          </cell>
          <cell r="J2512" t="str">
            <v>WPCOE</v>
          </cell>
          <cell r="K2512" t="str">
            <v>1004</v>
          </cell>
          <cell r="L2512" t="str">
            <v>CO-Canon City-Utility Dr</v>
          </cell>
          <cell r="M2512" t="str">
            <v>CO</v>
          </cell>
          <cell r="N2512" t="str">
            <v>1669</v>
          </cell>
          <cell r="O2512" t="str">
            <v>Meter Reader (UN21)</v>
          </cell>
          <cell r="P2512" t="str">
            <v>21</v>
          </cell>
          <cell r="Q2512" t="str">
            <v>Nonexempt</v>
          </cell>
          <cell r="R2512" t="str">
            <v>1971-03-15</v>
          </cell>
          <cell r="S2512" t="str">
            <v/>
          </cell>
          <cell r="T2512" t="str">
            <v>1971-03-15</v>
          </cell>
        </row>
        <row r="2513">
          <cell r="A2513" t="str">
            <v>Vinar,John R</v>
          </cell>
          <cell r="B2513" t="str">
            <v>009965</v>
          </cell>
          <cell r="C2513" t="str">
            <v>Full-Time</v>
          </cell>
          <cell r="D2513" t="str">
            <v>UCU</v>
          </cell>
          <cell r="E2513">
            <v>40</v>
          </cell>
          <cell r="F2513" t="str">
            <v>5842</v>
          </cell>
          <cell r="G2513" t="str">
            <v>Cloquet</v>
          </cell>
          <cell r="H2513" t="str">
            <v>USU</v>
          </cell>
          <cell r="I2513" t="str">
            <v>CS</v>
          </cell>
          <cell r="J2513" t="str">
            <v>NMMNG</v>
          </cell>
          <cell r="K2513" t="str">
            <v>1063</v>
          </cell>
          <cell r="L2513" t="str">
            <v>MN-International Falls</v>
          </cell>
          <cell r="M2513" t="str">
            <v>MN</v>
          </cell>
          <cell r="N2513" t="str">
            <v>1598</v>
          </cell>
          <cell r="O2513" t="str">
            <v>Service Tech Class 5 (UN26)</v>
          </cell>
          <cell r="P2513" t="str">
            <v>26</v>
          </cell>
          <cell r="Q2513" t="str">
            <v>Nonexempt</v>
          </cell>
          <cell r="R2513" t="str">
            <v>2002-12-16</v>
          </cell>
          <cell r="S2513" t="str">
            <v/>
          </cell>
          <cell r="T2513" t="str">
            <v>2002-12-16</v>
          </cell>
        </row>
        <row r="2514">
          <cell r="A2514" t="str">
            <v>Vincent,David D</v>
          </cell>
          <cell r="B2514" t="str">
            <v>001470</v>
          </cell>
          <cell r="C2514" t="str">
            <v>Full-Time</v>
          </cell>
          <cell r="D2514" t="str">
            <v>UCU</v>
          </cell>
          <cell r="E2514">
            <v>40</v>
          </cell>
          <cell r="F2514" t="str">
            <v>5402</v>
          </cell>
          <cell r="G2514" t="str">
            <v>Castle Rock Gas Field Svcs</v>
          </cell>
          <cell r="H2514" t="str">
            <v>USU</v>
          </cell>
          <cell r="I2514" t="str">
            <v>OP</v>
          </cell>
          <cell r="J2514" t="str">
            <v>PNCOG</v>
          </cell>
          <cell r="K2514" t="str">
            <v>1005</v>
          </cell>
          <cell r="L2514" t="str">
            <v>CO-Castle Rock-Atchinson Ct</v>
          </cell>
          <cell r="M2514" t="str">
            <v>CO</v>
          </cell>
          <cell r="N2514" t="str">
            <v>1525</v>
          </cell>
          <cell r="O2514" t="str">
            <v>Operations Technician</v>
          </cell>
          <cell r="P2514" t="str">
            <v>00</v>
          </cell>
          <cell r="Q2514" t="str">
            <v>Nonexempt</v>
          </cell>
          <cell r="R2514" t="str">
            <v>1974-05-28</v>
          </cell>
          <cell r="S2514" t="str">
            <v/>
          </cell>
          <cell r="T2514" t="str">
            <v>1974-05-28</v>
          </cell>
        </row>
        <row r="2515">
          <cell r="A2515" t="str">
            <v>Vitamvas,Diane K</v>
          </cell>
          <cell r="B2515" t="str">
            <v>001926</v>
          </cell>
          <cell r="C2515" t="str">
            <v>Part-Time</v>
          </cell>
          <cell r="D2515" t="str">
            <v>UCU</v>
          </cell>
          <cell r="E2515">
            <v>30</v>
          </cell>
          <cell r="F2515" t="str">
            <v>5775</v>
          </cell>
          <cell r="G2515" t="str">
            <v>NE North Region</v>
          </cell>
          <cell r="H2515" t="str">
            <v>USU</v>
          </cell>
          <cell r="I2515" t="str">
            <v>CS</v>
          </cell>
          <cell r="J2515" t="str">
            <v>PNNEG</v>
          </cell>
          <cell r="K2515" t="str">
            <v>1105</v>
          </cell>
          <cell r="L2515" t="str">
            <v>NE-Columbus-23rd St</v>
          </cell>
          <cell r="M2515" t="str">
            <v>NE</v>
          </cell>
          <cell r="N2515" t="str">
            <v>1134</v>
          </cell>
          <cell r="O2515" t="str">
            <v>Admin Asst</v>
          </cell>
          <cell r="P2515" t="str">
            <v>00</v>
          </cell>
          <cell r="Q2515" t="str">
            <v>Nonexempt</v>
          </cell>
          <cell r="R2515" t="str">
            <v>1979-10-15</v>
          </cell>
          <cell r="S2515" t="str">
            <v/>
          </cell>
          <cell r="T2515" t="str">
            <v>1979-10-15</v>
          </cell>
        </row>
        <row r="2516">
          <cell r="A2516" t="str">
            <v>Vittetoe,Kevin W</v>
          </cell>
          <cell r="B2516" t="str">
            <v>001000</v>
          </cell>
          <cell r="C2516" t="str">
            <v>Full-Time</v>
          </cell>
          <cell r="D2516" t="str">
            <v>UCU</v>
          </cell>
          <cell r="E2516">
            <v>40</v>
          </cell>
          <cell r="F2516" t="str">
            <v>1003</v>
          </cell>
          <cell r="G2516" t="str">
            <v>Sibley General</v>
          </cell>
          <cell r="H2516" t="str">
            <v>USU</v>
          </cell>
          <cell r="I2516" t="str">
            <v>PS</v>
          </cell>
          <cell r="J2516" t="str">
            <v>MPMOE</v>
          </cell>
          <cell r="K2516" t="str">
            <v>1095</v>
          </cell>
          <cell r="L2516" t="str">
            <v>MO-Sibley</v>
          </cell>
          <cell r="M2516" t="str">
            <v>MO</v>
          </cell>
          <cell r="N2516" t="str">
            <v>U335</v>
          </cell>
          <cell r="O2516" t="str">
            <v>Utilityman</v>
          </cell>
          <cell r="P2516" t="str">
            <v>24</v>
          </cell>
          <cell r="Q2516" t="str">
            <v>Nonexempt</v>
          </cell>
          <cell r="R2516" t="str">
            <v>1982-03-09</v>
          </cell>
          <cell r="S2516" t="str">
            <v/>
          </cell>
          <cell r="T2516" t="str">
            <v>1982-03-09</v>
          </cell>
        </row>
        <row r="2517">
          <cell r="A2517" t="str">
            <v>Voelker,Robert M</v>
          </cell>
          <cell r="B2517" t="str">
            <v>002282</v>
          </cell>
          <cell r="C2517" t="str">
            <v>Full-Time</v>
          </cell>
          <cell r="D2517" t="str">
            <v>UCU</v>
          </cell>
          <cell r="E2517">
            <v>40</v>
          </cell>
          <cell r="F2517" t="str">
            <v>5774</v>
          </cell>
          <cell r="G2517" t="str">
            <v>NE Omaha Region</v>
          </cell>
          <cell r="H2517" t="str">
            <v>USU</v>
          </cell>
          <cell r="I2517" t="str">
            <v>CS</v>
          </cell>
          <cell r="J2517" t="str">
            <v>PNNEG</v>
          </cell>
          <cell r="K2517" t="str">
            <v>1115</v>
          </cell>
          <cell r="L2517" t="str">
            <v>NE-Plattsmouth</v>
          </cell>
          <cell r="M2517" t="str">
            <v>NE</v>
          </cell>
          <cell r="N2517" t="str">
            <v>1602</v>
          </cell>
          <cell r="O2517" t="str">
            <v>Spec Service Tech (UN25)</v>
          </cell>
          <cell r="P2517" t="str">
            <v>25</v>
          </cell>
          <cell r="Q2517" t="str">
            <v>Nonexempt</v>
          </cell>
          <cell r="R2517" t="str">
            <v>1998-04-16</v>
          </cell>
          <cell r="S2517" t="str">
            <v/>
          </cell>
          <cell r="T2517" t="str">
            <v>1998-04-16</v>
          </cell>
        </row>
        <row r="2518">
          <cell r="A2518" t="str">
            <v>Vogel,William J</v>
          </cell>
          <cell r="B2518" t="str">
            <v>001025</v>
          </cell>
          <cell r="C2518" t="str">
            <v>Full-Time</v>
          </cell>
          <cell r="D2518" t="str">
            <v>UCU</v>
          </cell>
          <cell r="E2518">
            <v>40</v>
          </cell>
          <cell r="F2518" t="str">
            <v>5339</v>
          </cell>
          <cell r="G2518" t="str">
            <v>Platte City Elec Network Ops</v>
          </cell>
          <cell r="H2518" t="str">
            <v>USU</v>
          </cell>
          <cell r="I2518" t="str">
            <v>OP</v>
          </cell>
          <cell r="J2518" t="str">
            <v>MPMOE</v>
          </cell>
          <cell r="K2518" t="str">
            <v>1091</v>
          </cell>
          <cell r="L2518" t="str">
            <v>MO-Platte City</v>
          </cell>
          <cell r="M2518" t="str">
            <v>MO</v>
          </cell>
          <cell r="N2518" t="str">
            <v>U206</v>
          </cell>
          <cell r="O2518" t="str">
            <v>Line Foreman</v>
          </cell>
          <cell r="P2518" t="str">
            <v>24</v>
          </cell>
          <cell r="Q2518" t="str">
            <v>Nonexempt</v>
          </cell>
          <cell r="R2518" t="str">
            <v>1973-06-29</v>
          </cell>
          <cell r="S2518" t="str">
            <v/>
          </cell>
          <cell r="T2518" t="str">
            <v>1973-06-29</v>
          </cell>
        </row>
        <row r="2519">
          <cell r="A2519" t="str">
            <v>Vogt,Thomas J</v>
          </cell>
          <cell r="B2519" t="str">
            <v>008758</v>
          </cell>
          <cell r="C2519" t="str">
            <v>Full-Time</v>
          </cell>
          <cell r="D2519" t="str">
            <v>UCU</v>
          </cell>
          <cell r="E2519">
            <v>40</v>
          </cell>
          <cell r="F2519" t="str">
            <v>1003</v>
          </cell>
          <cell r="G2519" t="str">
            <v>Sibley General</v>
          </cell>
          <cell r="H2519" t="str">
            <v>USU</v>
          </cell>
          <cell r="I2519" t="str">
            <v>PS</v>
          </cell>
          <cell r="J2519" t="str">
            <v>MPMOE</v>
          </cell>
          <cell r="K2519" t="str">
            <v>1095</v>
          </cell>
          <cell r="L2519" t="str">
            <v>MO-Sibley</v>
          </cell>
          <cell r="M2519" t="str">
            <v>MO</v>
          </cell>
          <cell r="N2519" t="str">
            <v>U3112</v>
          </cell>
          <cell r="O2519" t="str">
            <v>Instrument Technician</v>
          </cell>
          <cell r="P2519" t="str">
            <v>24</v>
          </cell>
          <cell r="Q2519" t="str">
            <v>Nonexempt</v>
          </cell>
          <cell r="R2519" t="str">
            <v>2001-11-05</v>
          </cell>
          <cell r="S2519" t="str">
            <v/>
          </cell>
          <cell r="T2519" t="str">
            <v>2001-11-05</v>
          </cell>
        </row>
        <row r="2520">
          <cell r="A2520" t="str">
            <v>Vohland,Connie K</v>
          </cell>
          <cell r="B2520" t="str">
            <v>001994</v>
          </cell>
          <cell r="C2520" t="str">
            <v>Full-Time</v>
          </cell>
          <cell r="D2520" t="str">
            <v>UCU</v>
          </cell>
          <cell r="E2520">
            <v>40</v>
          </cell>
          <cell r="F2520" t="str">
            <v>5771</v>
          </cell>
          <cell r="G2520" t="str">
            <v>NE Lincoln Region</v>
          </cell>
          <cell r="H2520" t="str">
            <v>USU</v>
          </cell>
          <cell r="I2520" t="str">
            <v>CS</v>
          </cell>
          <cell r="J2520" t="str">
            <v>PNNEG</v>
          </cell>
          <cell r="K2520" t="str">
            <v>1109</v>
          </cell>
          <cell r="L2520" t="str">
            <v>NE-Lincoln</v>
          </cell>
          <cell r="M2520" t="str">
            <v>NE</v>
          </cell>
          <cell r="N2520" t="str">
            <v>1631</v>
          </cell>
          <cell r="O2520" t="str">
            <v>Meter Reader Utility (UN25)</v>
          </cell>
          <cell r="P2520" t="str">
            <v>25</v>
          </cell>
          <cell r="Q2520" t="str">
            <v>Nonexempt</v>
          </cell>
          <cell r="R2520" t="str">
            <v>1977-05-25</v>
          </cell>
          <cell r="S2520" t="str">
            <v/>
          </cell>
          <cell r="T2520" t="str">
            <v>1977-05-25</v>
          </cell>
        </row>
        <row r="2521">
          <cell r="A2521" t="str">
            <v>Volkart,Terry A</v>
          </cell>
          <cell r="B2521" t="str">
            <v>010367</v>
          </cell>
          <cell r="C2521" t="str">
            <v>Full-Time</v>
          </cell>
          <cell r="D2521" t="str">
            <v>UCU</v>
          </cell>
          <cell r="E2521">
            <v>40</v>
          </cell>
          <cell r="F2521" t="str">
            <v>5702</v>
          </cell>
          <cell r="G2521" t="str">
            <v>Customer Srv Ctr-Raytown</v>
          </cell>
          <cell r="H2521" t="str">
            <v>USU</v>
          </cell>
          <cell r="I2521" t="str">
            <v>CH</v>
          </cell>
          <cell r="J2521" t="str">
            <v>NETCO</v>
          </cell>
          <cell r="K2521" t="str">
            <v>1000</v>
          </cell>
          <cell r="L2521" t="str">
            <v>MO-Raytown</v>
          </cell>
          <cell r="M2521" t="str">
            <v>MO</v>
          </cell>
          <cell r="N2521" t="str">
            <v>1047</v>
          </cell>
          <cell r="O2521" t="str">
            <v>Customer Service Associate CC</v>
          </cell>
          <cell r="P2521" t="str">
            <v>00</v>
          </cell>
          <cell r="Q2521" t="str">
            <v>Nonexempt</v>
          </cell>
          <cell r="R2521" t="str">
            <v>2004-02-16</v>
          </cell>
          <cell r="S2521" t="str">
            <v/>
          </cell>
          <cell r="T2521" t="str">
            <v>2004-02-16</v>
          </cell>
        </row>
        <row r="2522">
          <cell r="A2522" t="str">
            <v>Volmer,Karen K</v>
          </cell>
          <cell r="B2522" t="str">
            <v>003507</v>
          </cell>
          <cell r="C2522" t="str">
            <v>Full-Time</v>
          </cell>
          <cell r="D2522" t="str">
            <v>UCU</v>
          </cell>
          <cell r="E2522">
            <v>40</v>
          </cell>
          <cell r="F2522" t="str">
            <v>5305</v>
          </cell>
          <cell r="G2522" t="str">
            <v>Net Ops Work Management</v>
          </cell>
          <cell r="H2522" t="str">
            <v>USU</v>
          </cell>
          <cell r="I2522" t="str">
            <v>OP</v>
          </cell>
          <cell r="J2522" t="str">
            <v>NETCO</v>
          </cell>
          <cell r="K2522" t="str">
            <v>1000</v>
          </cell>
          <cell r="L2522" t="str">
            <v>MO-Raytown</v>
          </cell>
          <cell r="M2522" t="str">
            <v>MO</v>
          </cell>
          <cell r="N2522" t="str">
            <v>2837</v>
          </cell>
          <cell r="O2522" t="str">
            <v>Network Ops Project Analyst I</v>
          </cell>
          <cell r="P2522" t="str">
            <v>00</v>
          </cell>
          <cell r="Q2522" t="str">
            <v>Exempt</v>
          </cell>
          <cell r="R2522" t="str">
            <v>1970-08-26</v>
          </cell>
          <cell r="S2522" t="str">
            <v>2003-06-02</v>
          </cell>
          <cell r="T2522" t="str">
            <v>1971-06-02</v>
          </cell>
        </row>
        <row r="2523">
          <cell r="A2523" t="str">
            <v>Volquartsen,Patrick D</v>
          </cell>
          <cell r="B2523" t="str">
            <v>010237</v>
          </cell>
          <cell r="C2523" t="str">
            <v>Full-Time</v>
          </cell>
          <cell r="D2523" t="str">
            <v>UCU</v>
          </cell>
          <cell r="E2523">
            <v>40</v>
          </cell>
          <cell r="F2523" t="str">
            <v>5774</v>
          </cell>
          <cell r="G2523" t="str">
            <v>NE Omaha Region</v>
          </cell>
          <cell r="H2523" t="str">
            <v>USU</v>
          </cell>
          <cell r="I2523" t="str">
            <v>CS</v>
          </cell>
          <cell r="J2523" t="str">
            <v>PNNEG</v>
          </cell>
          <cell r="K2523" t="str">
            <v>1103</v>
          </cell>
          <cell r="L2523" t="str">
            <v>NE-Blair-936 Grant St</v>
          </cell>
          <cell r="M2523" t="str">
            <v>NE</v>
          </cell>
          <cell r="N2523" t="str">
            <v>1631</v>
          </cell>
          <cell r="O2523" t="str">
            <v>Meter Reader Utility (UN25)</v>
          </cell>
          <cell r="P2523" t="str">
            <v>25</v>
          </cell>
          <cell r="Q2523" t="str">
            <v>Nonexempt</v>
          </cell>
          <cell r="R2523" t="str">
            <v>2003-10-20</v>
          </cell>
          <cell r="S2523" t="str">
            <v/>
          </cell>
          <cell r="T2523" t="str">
            <v>2003-10-20</v>
          </cell>
        </row>
        <row r="2524">
          <cell r="A2524" t="str">
            <v>Vos,Joel M</v>
          </cell>
          <cell r="B2524" t="str">
            <v>010734</v>
          </cell>
          <cell r="C2524" t="str">
            <v>Full-Time</v>
          </cell>
          <cell r="D2524" t="str">
            <v>UCU</v>
          </cell>
          <cell r="E2524">
            <v>40</v>
          </cell>
          <cell r="F2524" t="str">
            <v>5732</v>
          </cell>
          <cell r="G2524" t="str">
            <v>Iowa Spencer</v>
          </cell>
          <cell r="H2524" t="str">
            <v>USU</v>
          </cell>
          <cell r="I2524" t="str">
            <v>CS</v>
          </cell>
          <cell r="J2524" t="str">
            <v>PNIAG</v>
          </cell>
          <cell r="K2524" t="str">
            <v>1024</v>
          </cell>
          <cell r="L2524" t="str">
            <v>IA-Spencer</v>
          </cell>
          <cell r="M2524" t="str">
            <v>IA</v>
          </cell>
          <cell r="N2524" t="str">
            <v>3171</v>
          </cell>
          <cell r="O2524" t="str">
            <v>Service Technician (UN28)</v>
          </cell>
          <cell r="P2524" t="str">
            <v>28</v>
          </cell>
          <cell r="Q2524" t="str">
            <v>Nonexempt</v>
          </cell>
          <cell r="R2524" t="str">
            <v>2005-03-28</v>
          </cell>
          <cell r="S2524" t="str">
            <v/>
          </cell>
          <cell r="T2524" t="str">
            <v>2005-03-28</v>
          </cell>
        </row>
        <row r="2525">
          <cell r="A2525" t="str">
            <v>Vose,Patrick L</v>
          </cell>
          <cell r="B2525" t="str">
            <v>000489</v>
          </cell>
          <cell r="C2525" t="str">
            <v>Full-Time</v>
          </cell>
          <cell r="D2525" t="str">
            <v>UCU</v>
          </cell>
          <cell r="E2525">
            <v>40</v>
          </cell>
          <cell r="F2525" t="str">
            <v>5313</v>
          </cell>
          <cell r="G2525" t="str">
            <v>Southwest KS Elec Network Ops</v>
          </cell>
          <cell r="H2525" t="str">
            <v>USU</v>
          </cell>
          <cell r="I2525" t="str">
            <v>OP</v>
          </cell>
          <cell r="J2525" t="str">
            <v>WPKSE</v>
          </cell>
          <cell r="K2525" t="str">
            <v>1306</v>
          </cell>
          <cell r="L2525" t="str">
            <v>KS-Liberal-General Welch</v>
          </cell>
          <cell r="M2525" t="str">
            <v>KS</v>
          </cell>
          <cell r="N2525" t="str">
            <v>1704</v>
          </cell>
          <cell r="O2525" t="str">
            <v>Journeyman Lineman (UN22)</v>
          </cell>
          <cell r="P2525" t="str">
            <v>22</v>
          </cell>
          <cell r="Q2525" t="str">
            <v>Nonexempt</v>
          </cell>
          <cell r="R2525" t="str">
            <v>1983-11-14</v>
          </cell>
          <cell r="S2525" t="str">
            <v/>
          </cell>
          <cell r="T2525" t="str">
            <v>1983-11-14</v>
          </cell>
        </row>
        <row r="2526">
          <cell r="A2526" t="str">
            <v>Voss,David J</v>
          </cell>
          <cell r="B2526" t="str">
            <v>001956</v>
          </cell>
          <cell r="C2526" t="str">
            <v>Full-Time</v>
          </cell>
          <cell r="D2526" t="str">
            <v>UCU</v>
          </cell>
          <cell r="E2526">
            <v>40</v>
          </cell>
          <cell r="F2526" t="str">
            <v>5729</v>
          </cell>
          <cell r="G2526" t="str">
            <v>Iowa Decorah Cust Serv</v>
          </cell>
          <cell r="H2526" t="str">
            <v>USU</v>
          </cell>
          <cell r="I2526" t="str">
            <v>CS</v>
          </cell>
          <cell r="J2526" t="str">
            <v>PNIAG</v>
          </cell>
          <cell r="K2526" t="str">
            <v>1017</v>
          </cell>
          <cell r="L2526" t="str">
            <v>IA-Decorah</v>
          </cell>
          <cell r="M2526" t="str">
            <v>IA</v>
          </cell>
          <cell r="N2526" t="str">
            <v>3171</v>
          </cell>
          <cell r="O2526" t="str">
            <v>Service Technician (UN28)</v>
          </cell>
          <cell r="P2526" t="str">
            <v>28</v>
          </cell>
          <cell r="Q2526" t="str">
            <v>Nonexempt</v>
          </cell>
          <cell r="R2526" t="str">
            <v>1987-11-01</v>
          </cell>
          <cell r="S2526" t="str">
            <v/>
          </cell>
          <cell r="T2526" t="str">
            <v>1987-11-01</v>
          </cell>
        </row>
        <row r="2527">
          <cell r="A2527" t="str">
            <v>Voss,Richard L</v>
          </cell>
          <cell r="B2527" t="str">
            <v>001776</v>
          </cell>
          <cell r="C2527" t="str">
            <v>Part-Time</v>
          </cell>
          <cell r="D2527" t="str">
            <v>UCU</v>
          </cell>
          <cell r="E2527">
            <v>20</v>
          </cell>
          <cell r="F2527" t="str">
            <v>5827</v>
          </cell>
          <cell r="G2527" t="str">
            <v>Fairmont</v>
          </cell>
          <cell r="H2527" t="str">
            <v>USU</v>
          </cell>
          <cell r="I2527" t="str">
            <v>CS</v>
          </cell>
          <cell r="J2527" t="str">
            <v>PNMNG</v>
          </cell>
          <cell r="K2527" t="str">
            <v>1061</v>
          </cell>
          <cell r="L2527" t="str">
            <v>MN-Fairmont</v>
          </cell>
          <cell r="M2527" t="str">
            <v>MN</v>
          </cell>
          <cell r="N2527" t="str">
            <v>1531</v>
          </cell>
          <cell r="O2527" t="str">
            <v>Meter Reader</v>
          </cell>
          <cell r="P2527" t="str">
            <v>00</v>
          </cell>
          <cell r="Q2527" t="str">
            <v>Nonexempt</v>
          </cell>
          <cell r="R2527" t="str">
            <v>1998-02-16</v>
          </cell>
          <cell r="S2527" t="str">
            <v/>
          </cell>
          <cell r="T2527" t="str">
            <v>1998-02-16</v>
          </cell>
        </row>
        <row r="2528">
          <cell r="A2528" t="str">
            <v>Vovos,Michael D</v>
          </cell>
          <cell r="B2528" t="str">
            <v>002249</v>
          </cell>
          <cell r="C2528" t="str">
            <v>Full-Time</v>
          </cell>
          <cell r="D2528" t="str">
            <v>UCU</v>
          </cell>
          <cell r="E2528">
            <v>40</v>
          </cell>
          <cell r="F2528" t="str">
            <v>5775</v>
          </cell>
          <cell r="G2528" t="str">
            <v>NE North Region</v>
          </cell>
          <cell r="H2528" t="str">
            <v>USU</v>
          </cell>
          <cell r="I2528" t="str">
            <v>CS</v>
          </cell>
          <cell r="J2528" t="str">
            <v>PNNEG</v>
          </cell>
          <cell r="K2528" t="str">
            <v>1119</v>
          </cell>
          <cell r="L2528" t="str">
            <v>NE-Wayne</v>
          </cell>
          <cell r="M2528" t="str">
            <v>NE</v>
          </cell>
          <cell r="N2528" t="str">
            <v>1138</v>
          </cell>
          <cell r="O2528" t="str">
            <v>Appliance Repair Technician</v>
          </cell>
          <cell r="P2528" t="str">
            <v>00</v>
          </cell>
          <cell r="Q2528" t="str">
            <v>Nonexempt</v>
          </cell>
          <cell r="R2528" t="str">
            <v>1990-04-01</v>
          </cell>
          <cell r="S2528" t="str">
            <v/>
          </cell>
          <cell r="T2528" t="str">
            <v>1990-04-01</v>
          </cell>
        </row>
        <row r="2529">
          <cell r="A2529" t="str">
            <v>Vsetecka,John E</v>
          </cell>
          <cell r="B2529" t="str">
            <v>004200</v>
          </cell>
          <cell r="C2529" t="str">
            <v>Full-Time</v>
          </cell>
          <cell r="D2529" t="str">
            <v>UCU</v>
          </cell>
          <cell r="E2529">
            <v>40</v>
          </cell>
          <cell r="F2529" t="str">
            <v>1009</v>
          </cell>
          <cell r="G2529" t="str">
            <v>Arthur Mullergren-Great Bend</v>
          </cell>
          <cell r="H2529" t="str">
            <v>USU</v>
          </cell>
          <cell r="I2529" t="str">
            <v>PS</v>
          </cell>
          <cell r="J2529" t="str">
            <v>WPKSE</v>
          </cell>
          <cell r="K2529" t="str">
            <v>1034</v>
          </cell>
          <cell r="L2529" t="str">
            <v>KS-Great Bend-Highway K96</v>
          </cell>
          <cell r="M2529" t="str">
            <v>KS</v>
          </cell>
          <cell r="N2529" t="str">
            <v>1738</v>
          </cell>
          <cell r="O2529" t="str">
            <v>Operator Technician (UN22)</v>
          </cell>
          <cell r="P2529" t="str">
            <v>22</v>
          </cell>
          <cell r="Q2529" t="str">
            <v>Nonexempt</v>
          </cell>
          <cell r="R2529" t="str">
            <v>1998-12-16</v>
          </cell>
          <cell r="S2529" t="str">
            <v/>
          </cell>
          <cell r="T2529" t="str">
            <v>1998-12-16</v>
          </cell>
        </row>
        <row r="2530">
          <cell r="A2530" t="str">
            <v>Vu,John Binh N</v>
          </cell>
          <cell r="B2530" t="str">
            <v>010480</v>
          </cell>
          <cell r="C2530" t="str">
            <v>Full-Time</v>
          </cell>
          <cell r="D2530" t="str">
            <v>UCU</v>
          </cell>
          <cell r="E2530">
            <v>40</v>
          </cell>
          <cell r="F2530" t="str">
            <v>5023</v>
          </cell>
          <cell r="G2530" t="str">
            <v>Elec Trans Business Ops-Genl</v>
          </cell>
          <cell r="H2530" t="str">
            <v>USU</v>
          </cell>
          <cell r="I2530" t="str">
            <v>TS</v>
          </cell>
          <cell r="J2530" t="str">
            <v>NETCO</v>
          </cell>
          <cell r="K2530" t="str">
            <v>1141</v>
          </cell>
          <cell r="L2530" t="str">
            <v>MO-Lee's Summit-NW Missouri Rd</v>
          </cell>
          <cell r="M2530" t="str">
            <v>MO</v>
          </cell>
          <cell r="N2530" t="str">
            <v>2502T</v>
          </cell>
          <cell r="O2530" t="str">
            <v>Engineer II Transmission</v>
          </cell>
          <cell r="P2530" t="str">
            <v>00</v>
          </cell>
          <cell r="Q2530" t="str">
            <v>Exempt</v>
          </cell>
          <cell r="R2530" t="str">
            <v>2004-06-21</v>
          </cell>
          <cell r="S2530" t="str">
            <v/>
          </cell>
          <cell r="T2530" t="str">
            <v>2004-06-21</v>
          </cell>
        </row>
        <row r="2531">
          <cell r="A2531" t="str">
            <v>Vujcich,Chris A</v>
          </cell>
          <cell r="B2531" t="str">
            <v>000618</v>
          </cell>
          <cell r="C2531" t="str">
            <v>Full-Time</v>
          </cell>
          <cell r="D2531" t="str">
            <v>UCU</v>
          </cell>
          <cell r="E2531">
            <v>40</v>
          </cell>
          <cell r="F2531" t="str">
            <v>1021</v>
          </cell>
          <cell r="G2531" t="str">
            <v>W.N. Clark-Canon City General</v>
          </cell>
          <cell r="H2531" t="str">
            <v>USU</v>
          </cell>
          <cell r="I2531" t="str">
            <v>PS</v>
          </cell>
          <cell r="J2531" t="str">
            <v>WPCOE</v>
          </cell>
          <cell r="K2531" t="str">
            <v>1002</v>
          </cell>
          <cell r="L2531" t="str">
            <v>CO-Canon City-W 50 Hwy</v>
          </cell>
          <cell r="M2531" t="str">
            <v>CO</v>
          </cell>
          <cell r="N2531" t="str">
            <v>2621</v>
          </cell>
          <cell r="O2531" t="str">
            <v>Operations Technician (UN 21)</v>
          </cell>
          <cell r="P2531" t="str">
            <v>21</v>
          </cell>
          <cell r="Q2531" t="str">
            <v>Nonexempt</v>
          </cell>
          <cell r="R2531" t="str">
            <v>1996-09-09</v>
          </cell>
          <cell r="S2531" t="str">
            <v/>
          </cell>
          <cell r="T2531" t="str">
            <v>1996-09-09</v>
          </cell>
        </row>
        <row r="2532">
          <cell r="A2532" t="str">
            <v>Waechter,Robert E</v>
          </cell>
          <cell r="B2532" t="str">
            <v>001949</v>
          </cell>
          <cell r="C2532" t="str">
            <v>Full-Time</v>
          </cell>
          <cell r="D2532" t="str">
            <v>UCU</v>
          </cell>
          <cell r="E2532">
            <v>40</v>
          </cell>
          <cell r="F2532" t="str">
            <v>5460</v>
          </cell>
          <cell r="G2532" t="str">
            <v>Iowa Dubuque Net Ops</v>
          </cell>
          <cell r="H2532" t="str">
            <v>USU</v>
          </cell>
          <cell r="I2532" t="str">
            <v>OP</v>
          </cell>
          <cell r="J2532" t="str">
            <v>PNIAG</v>
          </cell>
          <cell r="K2532" t="str">
            <v>1019</v>
          </cell>
          <cell r="L2532" t="str">
            <v>IA-Dubuque-Cedar Cross Rd</v>
          </cell>
          <cell r="M2532" t="str">
            <v>IA</v>
          </cell>
          <cell r="N2532" t="str">
            <v>3107</v>
          </cell>
          <cell r="O2532" t="str">
            <v>Operations Technician (UN28)</v>
          </cell>
          <cell r="P2532" t="str">
            <v>28</v>
          </cell>
          <cell r="Q2532" t="str">
            <v>Nonexempt</v>
          </cell>
          <cell r="R2532" t="str">
            <v>1973-12-03</v>
          </cell>
          <cell r="S2532" t="str">
            <v/>
          </cell>
          <cell r="T2532" t="str">
            <v>1973-12-03</v>
          </cell>
        </row>
        <row r="2533">
          <cell r="A2533" t="str">
            <v>Wagner,Denise J</v>
          </cell>
          <cell r="B2533" t="str">
            <v>010271</v>
          </cell>
          <cell r="C2533" t="str">
            <v>Full-Time</v>
          </cell>
          <cell r="D2533" t="str">
            <v>UCU</v>
          </cell>
          <cell r="E2533">
            <v>40</v>
          </cell>
          <cell r="F2533" t="str">
            <v>5906</v>
          </cell>
          <cell r="G2533" t="str">
            <v>Blue Springs CS</v>
          </cell>
          <cell r="H2533" t="str">
            <v>USU</v>
          </cell>
          <cell r="I2533" t="str">
            <v>CS</v>
          </cell>
          <cell r="J2533" t="str">
            <v>MPMOE</v>
          </cell>
          <cell r="K2533" t="str">
            <v>1075</v>
          </cell>
          <cell r="L2533" t="str">
            <v>MO-Blue Springs</v>
          </cell>
          <cell r="M2533" t="str">
            <v>MO</v>
          </cell>
          <cell r="N2533" t="str">
            <v>1135</v>
          </cell>
          <cell r="O2533" t="str">
            <v>Customer Service Associate Fie</v>
          </cell>
          <cell r="P2533" t="str">
            <v>00</v>
          </cell>
          <cell r="Q2533" t="str">
            <v>Nonexempt</v>
          </cell>
          <cell r="R2533" t="str">
            <v>2003-11-03</v>
          </cell>
          <cell r="S2533" t="str">
            <v/>
          </cell>
          <cell r="T2533" t="str">
            <v>2003-11-03</v>
          </cell>
        </row>
        <row r="2534">
          <cell r="A2534" t="str">
            <v>Walden,Jayna J</v>
          </cell>
          <cell r="B2534" t="str">
            <v>010139</v>
          </cell>
          <cell r="C2534" t="str">
            <v>Full-Time</v>
          </cell>
          <cell r="D2534" t="str">
            <v>UCU</v>
          </cell>
          <cell r="E2534">
            <v>40</v>
          </cell>
          <cell r="F2534" t="str">
            <v>5702</v>
          </cell>
          <cell r="G2534" t="str">
            <v>Customer Srv Ctr-Raytown</v>
          </cell>
          <cell r="H2534" t="str">
            <v>USU</v>
          </cell>
          <cell r="I2534" t="str">
            <v>CH</v>
          </cell>
          <cell r="J2534" t="str">
            <v>NETCO</v>
          </cell>
          <cell r="K2534" t="str">
            <v>1000</v>
          </cell>
          <cell r="L2534" t="str">
            <v>MO-Raytown</v>
          </cell>
          <cell r="M2534" t="str">
            <v>MO</v>
          </cell>
          <cell r="N2534" t="str">
            <v>1047</v>
          </cell>
          <cell r="O2534" t="str">
            <v>Customer Service Associate CC</v>
          </cell>
          <cell r="P2534" t="str">
            <v>00</v>
          </cell>
          <cell r="Q2534" t="str">
            <v>Nonexempt</v>
          </cell>
          <cell r="R2534" t="str">
            <v>2003-07-01</v>
          </cell>
          <cell r="S2534" t="str">
            <v/>
          </cell>
          <cell r="T2534" t="str">
            <v>2003-07-01</v>
          </cell>
        </row>
        <row r="2535">
          <cell r="A2535" t="str">
            <v>Walkenhorst,Edwin G</v>
          </cell>
          <cell r="B2535" t="str">
            <v>000827</v>
          </cell>
          <cell r="C2535" t="str">
            <v>Full-Time</v>
          </cell>
          <cell r="D2535" t="str">
            <v>UCU</v>
          </cell>
          <cell r="E2535">
            <v>40</v>
          </cell>
          <cell r="F2535" t="str">
            <v>5557</v>
          </cell>
          <cell r="G2535" t="str">
            <v>Materials Mgmt-MO MPS</v>
          </cell>
          <cell r="H2535" t="str">
            <v>USU</v>
          </cell>
          <cell r="I2535" t="str">
            <v>MM</v>
          </cell>
          <cell r="J2535" t="str">
            <v>NETCO</v>
          </cell>
          <cell r="K2535" t="str">
            <v>1085</v>
          </cell>
          <cell r="L2535" t="str">
            <v>MO-Lee's Summit-SE Hamblen Rd</v>
          </cell>
          <cell r="M2535" t="str">
            <v>MO</v>
          </cell>
          <cell r="N2535" t="str">
            <v>2871</v>
          </cell>
          <cell r="O2535" t="str">
            <v>Sr Storekeeper</v>
          </cell>
          <cell r="P2535" t="str">
            <v>00</v>
          </cell>
          <cell r="Q2535" t="str">
            <v>Nonexempt</v>
          </cell>
          <cell r="R2535" t="str">
            <v>1968-08-22</v>
          </cell>
          <cell r="S2535" t="str">
            <v/>
          </cell>
          <cell r="T2535" t="str">
            <v>1971-04-04</v>
          </cell>
        </row>
        <row r="2536">
          <cell r="A2536" t="str">
            <v>Walker,Brian B</v>
          </cell>
          <cell r="B2536" t="str">
            <v>002192</v>
          </cell>
          <cell r="C2536" t="str">
            <v>Full-Time</v>
          </cell>
          <cell r="D2536" t="str">
            <v>UCU</v>
          </cell>
          <cell r="E2536">
            <v>40</v>
          </cell>
          <cell r="F2536" t="str">
            <v>5771</v>
          </cell>
          <cell r="G2536" t="str">
            <v>NE Lincoln Region</v>
          </cell>
          <cell r="H2536" t="str">
            <v>USU</v>
          </cell>
          <cell r="I2536" t="str">
            <v>CS</v>
          </cell>
          <cell r="J2536" t="str">
            <v>PNNEG</v>
          </cell>
          <cell r="K2536" t="str">
            <v>1109</v>
          </cell>
          <cell r="L2536" t="str">
            <v>NE-Lincoln</v>
          </cell>
          <cell r="M2536" t="str">
            <v>NE</v>
          </cell>
          <cell r="N2536" t="str">
            <v>1607</v>
          </cell>
          <cell r="O2536" t="str">
            <v>Spec C&amp;M Mech Tech (UN25)</v>
          </cell>
          <cell r="P2536" t="str">
            <v>25</v>
          </cell>
          <cell r="Q2536" t="str">
            <v>Nonexempt</v>
          </cell>
          <cell r="R2536" t="str">
            <v>1980-10-06</v>
          </cell>
          <cell r="S2536" t="str">
            <v/>
          </cell>
          <cell r="T2536" t="str">
            <v>1980-10-06</v>
          </cell>
        </row>
        <row r="2537">
          <cell r="A2537" t="str">
            <v>Walker,Jack R</v>
          </cell>
          <cell r="B2537" t="str">
            <v>010753</v>
          </cell>
          <cell r="C2537" t="str">
            <v>Full-Time</v>
          </cell>
          <cell r="D2537" t="str">
            <v>UCU</v>
          </cell>
          <cell r="E2537">
            <v>40</v>
          </cell>
          <cell r="F2537" t="str">
            <v>5870</v>
          </cell>
          <cell r="G2537" t="str">
            <v>Pueblo Meter Reading</v>
          </cell>
          <cell r="H2537" t="str">
            <v>USU</v>
          </cell>
          <cell r="I2537" t="str">
            <v>CS</v>
          </cell>
          <cell r="J2537" t="str">
            <v>WPCOE</v>
          </cell>
          <cell r="K2537" t="str">
            <v>1011</v>
          </cell>
          <cell r="L2537" t="str">
            <v>CO-Pueblo-S Victoria Ave</v>
          </cell>
          <cell r="M2537" t="str">
            <v>CO</v>
          </cell>
          <cell r="N2537" t="str">
            <v>1669</v>
          </cell>
          <cell r="O2537" t="str">
            <v>Meter Reader (UN21)</v>
          </cell>
          <cell r="P2537" t="str">
            <v>21</v>
          </cell>
          <cell r="Q2537" t="str">
            <v>Nonexempt</v>
          </cell>
          <cell r="R2537" t="str">
            <v>2005-04-25</v>
          </cell>
          <cell r="S2537" t="str">
            <v/>
          </cell>
          <cell r="T2537" t="str">
            <v>2005-04-25</v>
          </cell>
        </row>
        <row r="2538">
          <cell r="A2538" t="str">
            <v>Wallace,Barbara K</v>
          </cell>
          <cell r="B2538" t="str">
            <v>002882</v>
          </cell>
          <cell r="C2538" t="str">
            <v>Full-Time</v>
          </cell>
          <cell r="D2538" t="str">
            <v>UCU</v>
          </cell>
          <cell r="E2538">
            <v>40</v>
          </cell>
          <cell r="F2538" t="str">
            <v>5706</v>
          </cell>
          <cell r="G2538" t="str">
            <v>Billing-Omaha</v>
          </cell>
          <cell r="H2538" t="str">
            <v>USU</v>
          </cell>
          <cell r="I2538" t="str">
            <v>CI</v>
          </cell>
          <cell r="J2538" t="str">
            <v>NETCO</v>
          </cell>
          <cell r="K2538" t="str">
            <v>1143</v>
          </cell>
          <cell r="L2538" t="str">
            <v>NE-Omaha-Capitol Ave</v>
          </cell>
          <cell r="M2538" t="str">
            <v>NE</v>
          </cell>
          <cell r="N2538" t="str">
            <v>3153</v>
          </cell>
          <cell r="O2538" t="str">
            <v>Assoc Business Analyst</v>
          </cell>
          <cell r="P2538" t="str">
            <v>00</v>
          </cell>
          <cell r="Q2538" t="str">
            <v>Exempt</v>
          </cell>
          <cell r="R2538" t="str">
            <v>1985-01-21</v>
          </cell>
          <cell r="S2538" t="str">
            <v/>
          </cell>
          <cell r="T2538" t="str">
            <v>1985-01-21</v>
          </cell>
        </row>
        <row r="2539">
          <cell r="A2539" t="str">
            <v>Wallace,Bradley D</v>
          </cell>
          <cell r="B2539" t="str">
            <v>002229</v>
          </cell>
          <cell r="C2539" t="str">
            <v>Full-Time</v>
          </cell>
          <cell r="D2539" t="str">
            <v>UCU</v>
          </cell>
          <cell r="E2539">
            <v>40</v>
          </cell>
          <cell r="F2539" t="str">
            <v>5402</v>
          </cell>
          <cell r="G2539" t="str">
            <v>Castle Rock Gas Field Svcs</v>
          </cell>
          <cell r="H2539" t="str">
            <v>USU</v>
          </cell>
          <cell r="I2539" t="str">
            <v>OP</v>
          </cell>
          <cell r="J2539" t="str">
            <v>PNCOG</v>
          </cell>
          <cell r="K2539" t="str">
            <v>1005</v>
          </cell>
          <cell r="L2539" t="str">
            <v>CO-Castle Rock-Atchinson Ct</v>
          </cell>
          <cell r="M2539" t="str">
            <v>CO</v>
          </cell>
          <cell r="N2539" t="str">
            <v>1525</v>
          </cell>
          <cell r="O2539" t="str">
            <v>Operations Technician</v>
          </cell>
          <cell r="P2539" t="str">
            <v>00</v>
          </cell>
          <cell r="Q2539" t="str">
            <v>Nonexempt</v>
          </cell>
          <cell r="R2539" t="str">
            <v>1997-09-08</v>
          </cell>
          <cell r="S2539" t="str">
            <v/>
          </cell>
          <cell r="T2539" t="str">
            <v>1990-12-25</v>
          </cell>
        </row>
        <row r="2540">
          <cell r="A2540" t="str">
            <v>Wallace,Edgar L</v>
          </cell>
          <cell r="B2540" t="str">
            <v>001332</v>
          </cell>
          <cell r="C2540" t="str">
            <v>Full-Time</v>
          </cell>
          <cell r="D2540" t="str">
            <v>UCU</v>
          </cell>
          <cell r="E2540">
            <v>40</v>
          </cell>
          <cell r="F2540" t="str">
            <v>5384</v>
          </cell>
          <cell r="G2540" t="str">
            <v>Wichita Gas Field Svcs</v>
          </cell>
          <cell r="H2540" t="str">
            <v>USU</v>
          </cell>
          <cell r="I2540" t="str">
            <v>OP</v>
          </cell>
          <cell r="J2540" t="str">
            <v>PNKSG</v>
          </cell>
          <cell r="K2540" t="str">
            <v>1137</v>
          </cell>
          <cell r="L2540" t="str">
            <v>KS-Wichita-W Harry</v>
          </cell>
          <cell r="M2540" t="str">
            <v>KS</v>
          </cell>
          <cell r="N2540" t="str">
            <v>1529</v>
          </cell>
          <cell r="O2540" t="str">
            <v>Utility Service Technician</v>
          </cell>
          <cell r="P2540" t="str">
            <v>00</v>
          </cell>
          <cell r="Q2540" t="str">
            <v>Nonexempt</v>
          </cell>
          <cell r="R2540" t="str">
            <v>1978-09-18</v>
          </cell>
          <cell r="S2540" t="str">
            <v/>
          </cell>
          <cell r="T2540" t="str">
            <v>1978-09-18</v>
          </cell>
        </row>
        <row r="2541">
          <cell r="A2541" t="str">
            <v>Wallace,Pamela S</v>
          </cell>
          <cell r="B2541" t="str">
            <v>003880</v>
          </cell>
          <cell r="C2541" t="str">
            <v>Full-Time</v>
          </cell>
          <cell r="D2541" t="str">
            <v>UCU</v>
          </cell>
          <cell r="E2541">
            <v>40</v>
          </cell>
          <cell r="F2541" t="str">
            <v>2309</v>
          </cell>
          <cell r="G2541" t="str">
            <v>GSS Cost Management</v>
          </cell>
          <cell r="H2541" t="str">
            <v>USU</v>
          </cell>
          <cell r="I2541" t="str">
            <v>AT</v>
          </cell>
          <cell r="J2541" t="str">
            <v>NETCO</v>
          </cell>
          <cell r="K2541" t="str">
            <v>1143</v>
          </cell>
          <cell r="L2541" t="str">
            <v>NE-Omaha-Capitol Ave</v>
          </cell>
          <cell r="M2541" t="str">
            <v>NE</v>
          </cell>
          <cell r="N2541" t="str">
            <v>1020</v>
          </cell>
          <cell r="O2541" t="str">
            <v>Sr Accountant</v>
          </cell>
          <cell r="P2541" t="str">
            <v>00</v>
          </cell>
          <cell r="Q2541" t="str">
            <v>Exempt</v>
          </cell>
          <cell r="R2541" t="str">
            <v>1986-06-01</v>
          </cell>
          <cell r="S2541" t="str">
            <v/>
          </cell>
          <cell r="T2541" t="str">
            <v>1986-06-01</v>
          </cell>
        </row>
        <row r="2542">
          <cell r="A2542" t="str">
            <v>Wallace,Thomas E</v>
          </cell>
          <cell r="B2542" t="str">
            <v>008653</v>
          </cell>
          <cell r="C2542" t="str">
            <v>Full-Time</v>
          </cell>
          <cell r="D2542" t="str">
            <v>UCU</v>
          </cell>
          <cell r="E2542">
            <v>40</v>
          </cell>
          <cell r="F2542" t="str">
            <v>1003</v>
          </cell>
          <cell r="G2542" t="str">
            <v>Sibley General</v>
          </cell>
          <cell r="H2542" t="str">
            <v>USU</v>
          </cell>
          <cell r="I2542" t="str">
            <v>PS</v>
          </cell>
          <cell r="J2542" t="str">
            <v>MPMOE</v>
          </cell>
          <cell r="K2542" t="str">
            <v>1095</v>
          </cell>
          <cell r="L2542" t="str">
            <v>MO-Sibley</v>
          </cell>
          <cell r="M2542" t="str">
            <v>MO</v>
          </cell>
          <cell r="N2542" t="str">
            <v>U335</v>
          </cell>
          <cell r="O2542" t="str">
            <v>Utilityman</v>
          </cell>
          <cell r="P2542" t="str">
            <v>24</v>
          </cell>
          <cell r="Q2542" t="str">
            <v>Nonexempt</v>
          </cell>
          <cell r="R2542" t="str">
            <v>2001-09-24</v>
          </cell>
          <cell r="S2542" t="str">
            <v/>
          </cell>
          <cell r="T2542" t="str">
            <v>2001-09-24</v>
          </cell>
        </row>
        <row r="2543">
          <cell r="A2543" t="str">
            <v>Walls,James C</v>
          </cell>
          <cell r="B2543" t="str">
            <v>000971</v>
          </cell>
          <cell r="C2543" t="str">
            <v>Full-Time</v>
          </cell>
          <cell r="D2543" t="str">
            <v>UCU</v>
          </cell>
          <cell r="E2543">
            <v>40</v>
          </cell>
          <cell r="F2543" t="str">
            <v>5896</v>
          </cell>
          <cell r="G2543" t="str">
            <v>Belton CS</v>
          </cell>
          <cell r="H2543" t="str">
            <v>USU</v>
          </cell>
          <cell r="I2543" t="str">
            <v>CS</v>
          </cell>
          <cell r="J2543" t="str">
            <v>MPMOE</v>
          </cell>
          <cell r="K2543" t="str">
            <v>1074</v>
          </cell>
          <cell r="L2543" t="str">
            <v>MO-Belton</v>
          </cell>
          <cell r="M2543" t="str">
            <v>MO</v>
          </cell>
          <cell r="N2543" t="str">
            <v>U2475</v>
          </cell>
          <cell r="O2543" t="str">
            <v>SMR Grdm after 2yrs P 6/21/97</v>
          </cell>
          <cell r="P2543" t="str">
            <v>24</v>
          </cell>
          <cell r="Q2543" t="str">
            <v>Nonexempt</v>
          </cell>
          <cell r="R2543" t="str">
            <v>1986-05-15</v>
          </cell>
          <cell r="S2543" t="str">
            <v/>
          </cell>
          <cell r="T2543" t="str">
            <v>1986-11-13</v>
          </cell>
        </row>
        <row r="2544">
          <cell r="A2544" t="str">
            <v>Walls,Shawn L</v>
          </cell>
          <cell r="B2544" t="str">
            <v>010962</v>
          </cell>
          <cell r="C2544" t="str">
            <v>Full-Time</v>
          </cell>
          <cell r="D2544" t="str">
            <v>UCU</v>
          </cell>
          <cell r="E2544">
            <v>40</v>
          </cell>
          <cell r="F2544" t="str">
            <v>5829</v>
          </cell>
          <cell r="G2544" t="str">
            <v>Rosemount CS</v>
          </cell>
          <cell r="H2544" t="str">
            <v>USU</v>
          </cell>
          <cell r="I2544" t="str">
            <v>CS</v>
          </cell>
          <cell r="J2544" t="str">
            <v>PNMNG</v>
          </cell>
          <cell r="K2544" t="str">
            <v>1069</v>
          </cell>
          <cell r="L2544" t="str">
            <v>MN-Rosemount</v>
          </cell>
          <cell r="M2544" t="str">
            <v>MN</v>
          </cell>
          <cell r="N2544" t="str">
            <v>1138</v>
          </cell>
          <cell r="O2544" t="str">
            <v>Appliance Repair Technician</v>
          </cell>
          <cell r="P2544" t="str">
            <v>00</v>
          </cell>
          <cell r="Q2544" t="str">
            <v>Nonexempt</v>
          </cell>
          <cell r="R2544" t="str">
            <v>2006-01-03</v>
          </cell>
          <cell r="S2544" t="str">
            <v/>
          </cell>
          <cell r="T2544" t="str">
            <v>2006-01-03</v>
          </cell>
        </row>
        <row r="2545">
          <cell r="A2545" t="str">
            <v>Walsh,Brad A</v>
          </cell>
          <cell r="B2545" t="str">
            <v>009875</v>
          </cell>
          <cell r="C2545" t="str">
            <v>Full-Time</v>
          </cell>
          <cell r="D2545" t="str">
            <v>UCU</v>
          </cell>
          <cell r="E2545">
            <v>40</v>
          </cell>
          <cell r="F2545" t="str">
            <v>5726</v>
          </cell>
          <cell r="G2545" t="str">
            <v>Customer Account Correspondenc</v>
          </cell>
          <cell r="H2545" t="str">
            <v>USU</v>
          </cell>
          <cell r="I2545" t="str">
            <v>CI</v>
          </cell>
          <cell r="J2545" t="str">
            <v>NETCO</v>
          </cell>
          <cell r="K2545" t="str">
            <v>1000</v>
          </cell>
          <cell r="L2545" t="str">
            <v>MO-Raytown</v>
          </cell>
          <cell r="M2545" t="str">
            <v>MO</v>
          </cell>
          <cell r="N2545" t="str">
            <v>1065</v>
          </cell>
          <cell r="O2545" t="str">
            <v>Assoc Supervisor</v>
          </cell>
          <cell r="P2545" t="str">
            <v>00</v>
          </cell>
          <cell r="Q2545" t="str">
            <v>Exempt</v>
          </cell>
          <cell r="R2545" t="str">
            <v>2002-09-06</v>
          </cell>
          <cell r="S2545" t="str">
            <v/>
          </cell>
          <cell r="T2545" t="str">
            <v>2002-09-06</v>
          </cell>
        </row>
        <row r="2546">
          <cell r="A2546" t="str">
            <v>Walter,Susan J</v>
          </cell>
          <cell r="B2546" t="str">
            <v>003289</v>
          </cell>
          <cell r="C2546" t="str">
            <v>Full-Time</v>
          </cell>
          <cell r="D2546" t="str">
            <v>UCU</v>
          </cell>
          <cell r="E2546">
            <v>40</v>
          </cell>
          <cell r="F2546" t="str">
            <v>6375</v>
          </cell>
          <cell r="G2546" t="str">
            <v>Regulatory Legislative Svcs-IA</v>
          </cell>
          <cell r="H2546" t="str">
            <v>USU</v>
          </cell>
          <cell r="I2546" t="str">
            <v>RE</v>
          </cell>
          <cell r="J2546" t="str">
            <v>PNIAG</v>
          </cell>
          <cell r="K2546" t="str">
            <v>1172</v>
          </cell>
          <cell r="L2546" t="str">
            <v>IA-Des Moines</v>
          </cell>
          <cell r="M2546" t="str">
            <v>IA</v>
          </cell>
          <cell r="N2546" t="str">
            <v>1842</v>
          </cell>
          <cell r="O2546" t="str">
            <v>Mgr Government Services</v>
          </cell>
          <cell r="P2546" t="str">
            <v>00</v>
          </cell>
          <cell r="Q2546" t="str">
            <v>Exempt</v>
          </cell>
          <cell r="R2546" t="str">
            <v>1983-10-24</v>
          </cell>
          <cell r="S2546" t="str">
            <v/>
          </cell>
          <cell r="T2546" t="str">
            <v>1983-10-24</v>
          </cell>
        </row>
        <row r="2547">
          <cell r="A2547" t="str">
            <v>Walters,Gregory J</v>
          </cell>
          <cell r="B2547" t="str">
            <v>001727</v>
          </cell>
          <cell r="C2547" t="str">
            <v>Full-Time</v>
          </cell>
          <cell r="D2547" t="str">
            <v>UCU</v>
          </cell>
          <cell r="E2547">
            <v>40</v>
          </cell>
          <cell r="F2547" t="str">
            <v>5927</v>
          </cell>
          <cell r="G2547" t="str">
            <v>Minnesota Customer Relations</v>
          </cell>
          <cell r="H2547" t="str">
            <v>USU</v>
          </cell>
          <cell r="I2547" t="str">
            <v>CS</v>
          </cell>
          <cell r="J2547" t="str">
            <v>NETCO</v>
          </cell>
          <cell r="K2547" t="str">
            <v>1068</v>
          </cell>
          <cell r="L2547" t="str">
            <v>MN-Rochester</v>
          </cell>
          <cell r="M2547" t="str">
            <v>MN</v>
          </cell>
          <cell r="N2547" t="str">
            <v>3092</v>
          </cell>
          <cell r="O2547" t="str">
            <v>Sr Mgr External Affairs</v>
          </cell>
          <cell r="P2547" t="str">
            <v>00</v>
          </cell>
          <cell r="Q2547" t="str">
            <v>Exempt</v>
          </cell>
          <cell r="R2547" t="str">
            <v>1974-04-16</v>
          </cell>
          <cell r="S2547" t="str">
            <v/>
          </cell>
          <cell r="T2547" t="str">
            <v>1974-04-16</v>
          </cell>
        </row>
        <row r="2548">
          <cell r="A2548" t="str">
            <v>Wampler,Nicholas J</v>
          </cell>
          <cell r="B2548" t="str">
            <v>010740</v>
          </cell>
          <cell r="C2548" t="str">
            <v>Full-Time</v>
          </cell>
          <cell r="D2548" t="str">
            <v>UCU</v>
          </cell>
          <cell r="E2548">
            <v>40</v>
          </cell>
          <cell r="F2548" t="str">
            <v>1060</v>
          </cell>
          <cell r="G2548" t="str">
            <v>Lake Road Common</v>
          </cell>
          <cell r="H2548" t="str">
            <v>USU</v>
          </cell>
          <cell r="I2548" t="str">
            <v>PS</v>
          </cell>
          <cell r="J2548" t="str">
            <v>SJMOE</v>
          </cell>
          <cell r="K2548" t="str">
            <v>1279</v>
          </cell>
          <cell r="L2548" t="str">
            <v>MO-St Joseph - Lake Road</v>
          </cell>
          <cell r="M2548" t="str">
            <v>MO</v>
          </cell>
          <cell r="N2548" t="str">
            <v>S0025</v>
          </cell>
          <cell r="O2548" t="str">
            <v>Auxiliary Operator</v>
          </cell>
          <cell r="P2548" t="str">
            <v>13</v>
          </cell>
          <cell r="Q2548" t="str">
            <v>Nonexempt</v>
          </cell>
          <cell r="R2548" t="str">
            <v>2005-04-06</v>
          </cell>
          <cell r="S2548" t="str">
            <v/>
          </cell>
          <cell r="T2548" t="str">
            <v>2005-04-06</v>
          </cell>
        </row>
        <row r="2549">
          <cell r="A2549" t="str">
            <v>Wamsley,Jesse J</v>
          </cell>
          <cell r="B2549" t="str">
            <v>010801</v>
          </cell>
          <cell r="C2549" t="str">
            <v>Full-Time</v>
          </cell>
          <cell r="D2549" t="str">
            <v>UCU</v>
          </cell>
          <cell r="E2549">
            <v>40</v>
          </cell>
          <cell r="F2549" t="str">
            <v>1003</v>
          </cell>
          <cell r="G2549" t="str">
            <v>Sibley General</v>
          </cell>
          <cell r="H2549" t="str">
            <v>USU</v>
          </cell>
          <cell r="I2549" t="str">
            <v>PS</v>
          </cell>
          <cell r="J2549" t="str">
            <v>MPMOE</v>
          </cell>
          <cell r="K2549" t="str">
            <v>1095</v>
          </cell>
          <cell r="L2549" t="str">
            <v>MO-Sibley</v>
          </cell>
          <cell r="M2549" t="str">
            <v>MO</v>
          </cell>
          <cell r="N2549" t="str">
            <v>1541G</v>
          </cell>
          <cell r="O2549" t="str">
            <v>Engineer I Generation</v>
          </cell>
          <cell r="P2549" t="str">
            <v>00</v>
          </cell>
          <cell r="Q2549" t="str">
            <v>Exempt</v>
          </cell>
          <cell r="R2549" t="str">
            <v>2005-06-15</v>
          </cell>
          <cell r="S2549" t="str">
            <v/>
          </cell>
          <cell r="T2549" t="str">
            <v>2005-06-15</v>
          </cell>
        </row>
        <row r="2550">
          <cell r="A2550" t="str">
            <v>Wanager,Erik B</v>
          </cell>
          <cell r="B2550" t="str">
            <v>010742</v>
          </cell>
          <cell r="C2550" t="str">
            <v>Full-Time</v>
          </cell>
          <cell r="D2550" t="str">
            <v>UCU</v>
          </cell>
          <cell r="E2550">
            <v>40</v>
          </cell>
          <cell r="F2550" t="str">
            <v>1003</v>
          </cell>
          <cell r="G2550" t="str">
            <v>Sibley General</v>
          </cell>
          <cell r="H2550" t="str">
            <v>USU</v>
          </cell>
          <cell r="I2550" t="str">
            <v>PS</v>
          </cell>
          <cell r="J2550" t="str">
            <v>MPMOE</v>
          </cell>
          <cell r="K2550" t="str">
            <v>1095</v>
          </cell>
          <cell r="L2550" t="str">
            <v>MO-Sibley</v>
          </cell>
          <cell r="M2550" t="str">
            <v>MO</v>
          </cell>
          <cell r="N2550" t="str">
            <v>U342</v>
          </cell>
          <cell r="O2550" t="str">
            <v>Laborer after 6 mos</v>
          </cell>
          <cell r="P2550" t="str">
            <v>24</v>
          </cell>
          <cell r="Q2550" t="str">
            <v>Nonexempt</v>
          </cell>
          <cell r="R2550" t="str">
            <v>2005-04-11</v>
          </cell>
          <cell r="S2550" t="str">
            <v/>
          </cell>
          <cell r="T2550" t="str">
            <v>2005-04-11</v>
          </cell>
        </row>
        <row r="2551">
          <cell r="A2551" t="str">
            <v>Ward,Derek A</v>
          </cell>
          <cell r="B2551" t="str">
            <v>010587</v>
          </cell>
          <cell r="C2551" t="str">
            <v>Full-Time</v>
          </cell>
          <cell r="D2551" t="str">
            <v>UCU</v>
          </cell>
          <cell r="E2551">
            <v>40</v>
          </cell>
          <cell r="F2551" t="str">
            <v>5002</v>
          </cell>
          <cell r="G2551" t="str">
            <v>Elec Trans Ops-ROW-MO/CO/KS</v>
          </cell>
          <cell r="H2551" t="str">
            <v>USU</v>
          </cell>
          <cell r="I2551" t="str">
            <v>TS</v>
          </cell>
          <cell r="J2551" t="str">
            <v>NETCO</v>
          </cell>
          <cell r="K2551" t="str">
            <v>1000</v>
          </cell>
          <cell r="L2551" t="str">
            <v>MO-Raytown</v>
          </cell>
          <cell r="M2551" t="str">
            <v>MO</v>
          </cell>
          <cell r="N2551" t="str">
            <v>1900</v>
          </cell>
          <cell r="O2551" t="str">
            <v>Right of Way Supervisor</v>
          </cell>
          <cell r="P2551" t="str">
            <v>00</v>
          </cell>
          <cell r="Q2551" t="str">
            <v>Exempt</v>
          </cell>
          <cell r="R2551" t="str">
            <v>2004-09-20</v>
          </cell>
          <cell r="S2551" t="str">
            <v/>
          </cell>
          <cell r="T2551" t="str">
            <v>2004-09-20</v>
          </cell>
        </row>
        <row r="2552">
          <cell r="A2552" t="str">
            <v>Ward,Larry S</v>
          </cell>
          <cell r="B2552" t="str">
            <v>000009</v>
          </cell>
          <cell r="C2552" t="str">
            <v>Full-Time</v>
          </cell>
          <cell r="D2552" t="str">
            <v>UCU</v>
          </cell>
          <cell r="E2552">
            <v>40</v>
          </cell>
          <cell r="F2552" t="str">
            <v>5842</v>
          </cell>
          <cell r="G2552" t="str">
            <v>Cloquet</v>
          </cell>
          <cell r="H2552" t="str">
            <v>USU</v>
          </cell>
          <cell r="I2552" t="str">
            <v>CS</v>
          </cell>
          <cell r="J2552" t="str">
            <v>NMMNG</v>
          </cell>
          <cell r="K2552" t="str">
            <v>1057</v>
          </cell>
          <cell r="L2552" t="str">
            <v>MN-Cloquet-Cloquet Ave</v>
          </cell>
          <cell r="M2552" t="str">
            <v>MN</v>
          </cell>
          <cell r="N2552" t="str">
            <v>1596</v>
          </cell>
          <cell r="O2552" t="str">
            <v>Service Tech Class 3 (UN26)</v>
          </cell>
          <cell r="P2552" t="str">
            <v>26</v>
          </cell>
          <cell r="Q2552" t="str">
            <v>Nonexempt</v>
          </cell>
          <cell r="R2552" t="str">
            <v>1998-07-22</v>
          </cell>
          <cell r="S2552" t="str">
            <v/>
          </cell>
          <cell r="T2552" t="str">
            <v>1998-07-22</v>
          </cell>
        </row>
        <row r="2553">
          <cell r="A2553" t="str">
            <v>Ward,Mark A</v>
          </cell>
          <cell r="B2553" t="str">
            <v>010948</v>
          </cell>
          <cell r="C2553" t="str">
            <v>Full-Time</v>
          </cell>
          <cell r="D2553" t="str">
            <v>UCU</v>
          </cell>
          <cell r="E2553">
            <v>40</v>
          </cell>
          <cell r="F2553" t="str">
            <v>1060</v>
          </cell>
          <cell r="G2553" t="str">
            <v>Lake Road Common</v>
          </cell>
          <cell r="H2553" t="str">
            <v>USU</v>
          </cell>
          <cell r="I2553" t="str">
            <v>PS</v>
          </cell>
          <cell r="J2553" t="str">
            <v>SJMOE</v>
          </cell>
          <cell r="K2553" t="str">
            <v>1279</v>
          </cell>
          <cell r="L2553" t="str">
            <v>MO-St Joseph - Lake Road</v>
          </cell>
          <cell r="M2553" t="str">
            <v>MO</v>
          </cell>
          <cell r="N2553" t="str">
            <v>2502G</v>
          </cell>
          <cell r="O2553" t="str">
            <v>Engineer II Generation</v>
          </cell>
          <cell r="P2553" t="str">
            <v>00</v>
          </cell>
          <cell r="Q2553" t="str">
            <v>Exempt</v>
          </cell>
          <cell r="R2553" t="str">
            <v>2005-12-06</v>
          </cell>
          <cell r="S2553" t="str">
            <v/>
          </cell>
          <cell r="T2553" t="str">
            <v>2005-12-06</v>
          </cell>
        </row>
        <row r="2554">
          <cell r="A2554" t="str">
            <v>Ward,Samyel D</v>
          </cell>
          <cell r="B2554" t="str">
            <v>010219</v>
          </cell>
          <cell r="C2554" t="str">
            <v>Full-Time</v>
          </cell>
          <cell r="D2554" t="str">
            <v>UCU</v>
          </cell>
          <cell r="E2554">
            <v>40</v>
          </cell>
          <cell r="F2554" t="str">
            <v>5716</v>
          </cell>
          <cell r="G2554" t="str">
            <v>Field Resources Center-Raytown</v>
          </cell>
          <cell r="H2554" t="str">
            <v>USU</v>
          </cell>
          <cell r="I2554" t="str">
            <v>FR</v>
          </cell>
          <cell r="J2554" t="str">
            <v>NETCO</v>
          </cell>
          <cell r="K2554" t="str">
            <v>1000</v>
          </cell>
          <cell r="L2554" t="str">
            <v>MO-Raytown</v>
          </cell>
          <cell r="M2554" t="str">
            <v>MO</v>
          </cell>
          <cell r="N2554" t="str">
            <v>2955</v>
          </cell>
          <cell r="O2554" t="str">
            <v>Field Resource Associate</v>
          </cell>
          <cell r="P2554" t="str">
            <v>00</v>
          </cell>
          <cell r="Q2554" t="str">
            <v>Nonexempt</v>
          </cell>
          <cell r="R2554" t="str">
            <v>2003-09-13</v>
          </cell>
          <cell r="S2554" t="str">
            <v/>
          </cell>
          <cell r="T2554" t="str">
            <v>2003-09-13</v>
          </cell>
        </row>
        <row r="2555">
          <cell r="A2555" t="str">
            <v>Warga,Jerry C</v>
          </cell>
          <cell r="B2555" t="str">
            <v>001880</v>
          </cell>
          <cell r="C2555" t="str">
            <v>Full-Time</v>
          </cell>
          <cell r="D2555" t="str">
            <v>UCU</v>
          </cell>
          <cell r="E2555">
            <v>40</v>
          </cell>
          <cell r="F2555" t="str">
            <v>5774</v>
          </cell>
          <cell r="G2555" t="str">
            <v>NE Omaha Region</v>
          </cell>
          <cell r="H2555" t="str">
            <v>USU</v>
          </cell>
          <cell r="I2555" t="str">
            <v>CS</v>
          </cell>
          <cell r="J2555" t="str">
            <v>PNNEG</v>
          </cell>
          <cell r="K2555" t="str">
            <v>1099</v>
          </cell>
          <cell r="L2555" t="str">
            <v>NE-Ashland-24th St</v>
          </cell>
          <cell r="M2555" t="str">
            <v>NE</v>
          </cell>
          <cell r="N2555" t="str">
            <v>1146</v>
          </cell>
          <cell r="O2555" t="str">
            <v>Lead Meter Reader</v>
          </cell>
          <cell r="P2555" t="str">
            <v>00</v>
          </cell>
          <cell r="Q2555" t="str">
            <v>Nonexempt</v>
          </cell>
          <cell r="R2555" t="str">
            <v>1978-05-01</v>
          </cell>
          <cell r="S2555" t="str">
            <v/>
          </cell>
          <cell r="T2555" t="str">
            <v>1978-09-05</v>
          </cell>
        </row>
        <row r="2556">
          <cell r="A2556" t="str">
            <v>Warmack,Kevin P</v>
          </cell>
          <cell r="B2556" t="str">
            <v>000311</v>
          </cell>
          <cell r="C2556" t="str">
            <v>Full-Time</v>
          </cell>
          <cell r="D2556" t="str">
            <v>UCU</v>
          </cell>
          <cell r="E2556">
            <v>40</v>
          </cell>
          <cell r="F2556" t="str">
            <v>5303</v>
          </cell>
          <cell r="G2556" t="str">
            <v>Pueblo Network Ops</v>
          </cell>
          <cell r="H2556" t="str">
            <v>USU</v>
          </cell>
          <cell r="I2556" t="str">
            <v>OP</v>
          </cell>
          <cell r="J2556" t="str">
            <v>WPCOE</v>
          </cell>
          <cell r="K2556" t="str">
            <v>1011</v>
          </cell>
          <cell r="L2556" t="str">
            <v>CO-Pueblo-S Victoria Ave</v>
          </cell>
          <cell r="M2556" t="str">
            <v>CO</v>
          </cell>
          <cell r="N2556" t="str">
            <v>1671</v>
          </cell>
          <cell r="O2556" t="str">
            <v>Line Svc Foreman (UN21)</v>
          </cell>
          <cell r="P2556" t="str">
            <v>21</v>
          </cell>
          <cell r="Q2556" t="str">
            <v>Nonexempt</v>
          </cell>
          <cell r="R2556" t="str">
            <v>1979-05-07</v>
          </cell>
          <cell r="S2556" t="str">
            <v/>
          </cell>
          <cell r="T2556" t="str">
            <v>1979-05-07</v>
          </cell>
        </row>
        <row r="2557">
          <cell r="A2557" t="str">
            <v>Warneke,David R</v>
          </cell>
          <cell r="B2557" t="str">
            <v>010867</v>
          </cell>
          <cell r="C2557" t="str">
            <v>Full-Time</v>
          </cell>
          <cell r="D2557" t="str">
            <v>UCU</v>
          </cell>
          <cell r="E2557">
            <v>40</v>
          </cell>
          <cell r="F2557" t="str">
            <v>5227</v>
          </cell>
          <cell r="G2557" t="str">
            <v>NE Business Operations</v>
          </cell>
          <cell r="H2557" t="str">
            <v>USU</v>
          </cell>
          <cell r="I2557" t="str">
            <v>NM</v>
          </cell>
          <cell r="J2557" t="str">
            <v>PNNEG</v>
          </cell>
          <cell r="K2557" t="str">
            <v>1109</v>
          </cell>
          <cell r="L2557" t="str">
            <v>NE-Lincoln</v>
          </cell>
          <cell r="M2557" t="str">
            <v>NE</v>
          </cell>
          <cell r="N2557" t="str">
            <v>2493</v>
          </cell>
          <cell r="O2557" t="str">
            <v>Safety Representative</v>
          </cell>
          <cell r="P2557" t="str">
            <v>00</v>
          </cell>
          <cell r="Q2557" t="str">
            <v>Exempt</v>
          </cell>
          <cell r="R2557" t="str">
            <v>2005-08-31</v>
          </cell>
          <cell r="S2557" t="str">
            <v/>
          </cell>
          <cell r="T2557" t="str">
            <v>2005-08-31</v>
          </cell>
        </row>
        <row r="2558">
          <cell r="A2558" t="str">
            <v>Warner,Danny</v>
          </cell>
          <cell r="B2558" t="str">
            <v>003193</v>
          </cell>
          <cell r="C2558" t="str">
            <v>Full-Time</v>
          </cell>
          <cell r="D2558" t="str">
            <v>UCU</v>
          </cell>
          <cell r="E2558">
            <v>40</v>
          </cell>
          <cell r="F2558" t="str">
            <v>6358</v>
          </cell>
          <cell r="G2558" t="str">
            <v>IT Ops / Service Support</v>
          </cell>
          <cell r="H2558" t="str">
            <v>USU</v>
          </cell>
          <cell r="I2558" t="str">
            <v>IT</v>
          </cell>
          <cell r="J2558" t="str">
            <v>NETCO</v>
          </cell>
          <cell r="K2558" t="str">
            <v>1143</v>
          </cell>
          <cell r="L2558" t="str">
            <v>NE-Omaha-Capitol Ave</v>
          </cell>
          <cell r="M2558" t="str">
            <v>NE</v>
          </cell>
          <cell r="N2558" t="str">
            <v>2175</v>
          </cell>
          <cell r="O2558" t="str">
            <v>Technical Support Mgr</v>
          </cell>
          <cell r="P2558" t="str">
            <v>00</v>
          </cell>
          <cell r="Q2558" t="str">
            <v>Exempt</v>
          </cell>
          <cell r="R2558" t="str">
            <v>1998-06-22</v>
          </cell>
          <cell r="S2558" t="str">
            <v/>
          </cell>
          <cell r="T2558" t="str">
            <v>1998-06-22</v>
          </cell>
        </row>
        <row r="2559">
          <cell r="A2559" t="str">
            <v>Warner,Kristina M</v>
          </cell>
          <cell r="B2559" t="str">
            <v>008260</v>
          </cell>
          <cell r="C2559" t="str">
            <v>Full-Time</v>
          </cell>
          <cell r="D2559" t="str">
            <v>UCU</v>
          </cell>
          <cell r="E2559">
            <v>40</v>
          </cell>
          <cell r="F2559" t="str">
            <v>5915</v>
          </cell>
          <cell r="G2559" t="str">
            <v>Belton 2 Elect Field Ops</v>
          </cell>
          <cell r="H2559" t="str">
            <v>USU</v>
          </cell>
          <cell r="I2559" t="str">
            <v>DE</v>
          </cell>
          <cell r="J2559" t="str">
            <v>MPMOE</v>
          </cell>
          <cell r="K2559" t="str">
            <v>1074</v>
          </cell>
          <cell r="L2559" t="str">
            <v>MO-Belton</v>
          </cell>
          <cell r="M2559" t="str">
            <v>MO</v>
          </cell>
          <cell r="N2559" t="str">
            <v>3211</v>
          </cell>
          <cell r="O2559" t="str">
            <v>Network Ops Administrator</v>
          </cell>
          <cell r="P2559" t="str">
            <v>00</v>
          </cell>
          <cell r="Q2559" t="str">
            <v>Exempt</v>
          </cell>
          <cell r="R2559" t="str">
            <v>2001-03-05</v>
          </cell>
          <cell r="S2559" t="str">
            <v/>
          </cell>
          <cell r="T2559" t="str">
            <v>2001-03-05</v>
          </cell>
        </row>
        <row r="2560">
          <cell r="A2560" t="str">
            <v>Warnke,Beth M</v>
          </cell>
          <cell r="B2560" t="str">
            <v>001933</v>
          </cell>
          <cell r="C2560" t="str">
            <v>Full-Time</v>
          </cell>
          <cell r="D2560" t="str">
            <v>UCU</v>
          </cell>
          <cell r="E2560">
            <v>40</v>
          </cell>
          <cell r="F2560" t="str">
            <v>6173</v>
          </cell>
          <cell r="G2560" t="str">
            <v>MN Gas VP HQ</v>
          </cell>
          <cell r="H2560" t="str">
            <v>USU</v>
          </cell>
          <cell r="I2560" t="str">
            <v>CC</v>
          </cell>
          <cell r="J2560" t="str">
            <v>NETCO</v>
          </cell>
          <cell r="K2560" t="str">
            <v>1069</v>
          </cell>
          <cell r="L2560" t="str">
            <v>MN-Rosemount</v>
          </cell>
          <cell r="M2560" t="str">
            <v>MN</v>
          </cell>
          <cell r="N2560" t="str">
            <v>1135</v>
          </cell>
          <cell r="O2560" t="str">
            <v>Customer Service Associate Fie</v>
          </cell>
          <cell r="P2560" t="str">
            <v>00</v>
          </cell>
          <cell r="Q2560" t="str">
            <v>Nonexempt</v>
          </cell>
          <cell r="R2560" t="str">
            <v>1987-07-27</v>
          </cell>
          <cell r="S2560" t="str">
            <v/>
          </cell>
          <cell r="T2560" t="str">
            <v>1987-07-27</v>
          </cell>
        </row>
        <row r="2561">
          <cell r="A2561" t="str">
            <v>Warnken,Louis E</v>
          </cell>
          <cell r="B2561" t="str">
            <v>000824</v>
          </cell>
          <cell r="C2561" t="str">
            <v>Full-Time</v>
          </cell>
          <cell r="D2561" t="str">
            <v>UCU</v>
          </cell>
          <cell r="E2561">
            <v>40</v>
          </cell>
          <cell r="F2561" t="str">
            <v>5335</v>
          </cell>
          <cell r="G2561" t="str">
            <v>Blue Springs 1 Elec Netwrk Ops</v>
          </cell>
          <cell r="H2561" t="str">
            <v>USU</v>
          </cell>
          <cell r="I2561" t="str">
            <v>OP</v>
          </cell>
          <cell r="J2561" t="str">
            <v>MPMOE</v>
          </cell>
          <cell r="K2561" t="str">
            <v>1075</v>
          </cell>
          <cell r="L2561" t="str">
            <v>MO-Blue Springs</v>
          </cell>
          <cell r="M2561" t="str">
            <v>MO</v>
          </cell>
          <cell r="N2561" t="str">
            <v>U206</v>
          </cell>
          <cell r="O2561" t="str">
            <v>Line Foreman</v>
          </cell>
          <cell r="P2561" t="str">
            <v>24</v>
          </cell>
          <cell r="Q2561" t="str">
            <v>Nonexempt</v>
          </cell>
          <cell r="R2561" t="str">
            <v>1965-09-27</v>
          </cell>
          <cell r="S2561" t="str">
            <v/>
          </cell>
          <cell r="T2561" t="str">
            <v>1965-09-27</v>
          </cell>
        </row>
        <row r="2562">
          <cell r="A2562" t="str">
            <v>Warren,Edward C</v>
          </cell>
          <cell r="B2562" t="str">
            <v>002102</v>
          </cell>
          <cell r="C2562" t="str">
            <v>Full-Time</v>
          </cell>
          <cell r="D2562" t="str">
            <v>UCU</v>
          </cell>
          <cell r="E2562">
            <v>40</v>
          </cell>
          <cell r="F2562" t="str">
            <v>5774</v>
          </cell>
          <cell r="G2562" t="str">
            <v>NE Omaha Region</v>
          </cell>
          <cell r="H2562" t="str">
            <v>USU</v>
          </cell>
          <cell r="I2562" t="str">
            <v>CS</v>
          </cell>
          <cell r="J2562" t="str">
            <v>PNNEG</v>
          </cell>
          <cell r="K2562" t="str">
            <v>1113</v>
          </cell>
          <cell r="L2562" t="str">
            <v>NE-Papillion</v>
          </cell>
          <cell r="M2562" t="str">
            <v>NE</v>
          </cell>
          <cell r="N2562" t="str">
            <v>3087</v>
          </cell>
          <cell r="O2562" t="str">
            <v>Operations Supv Field</v>
          </cell>
          <cell r="P2562" t="str">
            <v>00</v>
          </cell>
          <cell r="Q2562" t="str">
            <v>Exempt</v>
          </cell>
          <cell r="R2562" t="str">
            <v>1997-03-10</v>
          </cell>
          <cell r="S2562" t="str">
            <v/>
          </cell>
          <cell r="T2562" t="str">
            <v>1997-03-10</v>
          </cell>
        </row>
        <row r="2563">
          <cell r="A2563" t="str">
            <v>Warweg,Michael J</v>
          </cell>
          <cell r="B2563" t="str">
            <v>001739</v>
          </cell>
          <cell r="C2563" t="str">
            <v>Full-Time</v>
          </cell>
          <cell r="D2563" t="str">
            <v>UCU</v>
          </cell>
          <cell r="E2563">
            <v>40</v>
          </cell>
          <cell r="F2563" t="str">
            <v>5822</v>
          </cell>
          <cell r="G2563" t="str">
            <v>Bemidji</v>
          </cell>
          <cell r="H2563" t="str">
            <v>USU</v>
          </cell>
          <cell r="I2563" t="str">
            <v>CS</v>
          </cell>
          <cell r="J2563" t="str">
            <v>PNMNG</v>
          </cell>
          <cell r="K2563" t="str">
            <v>1059</v>
          </cell>
          <cell r="L2563" t="str">
            <v>MN-Detroit Lakes</v>
          </cell>
          <cell r="M2563" t="str">
            <v>MN</v>
          </cell>
          <cell r="N2563" t="str">
            <v>1138</v>
          </cell>
          <cell r="O2563" t="str">
            <v>Appliance Repair Technician</v>
          </cell>
          <cell r="P2563" t="str">
            <v>00</v>
          </cell>
          <cell r="Q2563" t="str">
            <v>Nonexempt</v>
          </cell>
          <cell r="R2563" t="str">
            <v>1976-04-01</v>
          </cell>
          <cell r="S2563" t="str">
            <v/>
          </cell>
          <cell r="T2563" t="str">
            <v>1976-04-01</v>
          </cell>
        </row>
        <row r="2564">
          <cell r="A2564" t="str">
            <v>Wathen,David F</v>
          </cell>
          <cell r="B2564" t="str">
            <v>005555</v>
          </cell>
          <cell r="C2564" t="str">
            <v>Full-Time</v>
          </cell>
          <cell r="D2564" t="str">
            <v>UCU</v>
          </cell>
          <cell r="E2564">
            <v>40</v>
          </cell>
          <cell r="F2564" t="str">
            <v>4290</v>
          </cell>
          <cell r="G2564" t="str">
            <v>IT Fin/HR Applications</v>
          </cell>
          <cell r="H2564" t="str">
            <v>ESF</v>
          </cell>
          <cell r="I2564" t="str">
            <v>IT</v>
          </cell>
          <cell r="J2564" t="str">
            <v>AQLCP</v>
          </cell>
          <cell r="K2564" t="str">
            <v>1082</v>
          </cell>
          <cell r="L2564" t="str">
            <v>MO-Kansas City-W Ninth</v>
          </cell>
          <cell r="M2564" t="str">
            <v>MO</v>
          </cell>
          <cell r="N2564" t="str">
            <v>1444</v>
          </cell>
          <cell r="O2564" t="str">
            <v>Systems Analyst</v>
          </cell>
          <cell r="P2564" t="str">
            <v>00</v>
          </cell>
          <cell r="Q2564" t="str">
            <v>Exempt</v>
          </cell>
          <cell r="R2564" t="str">
            <v>1999-10-25</v>
          </cell>
          <cell r="S2564" t="str">
            <v/>
          </cell>
          <cell r="T2564" t="str">
            <v>1999-10-25</v>
          </cell>
        </row>
        <row r="2565">
          <cell r="A2565" t="str">
            <v>Watkins,Jerry A</v>
          </cell>
          <cell r="B2565" t="str">
            <v>002050</v>
          </cell>
          <cell r="C2565" t="str">
            <v>Full-Time</v>
          </cell>
          <cell r="D2565" t="str">
            <v>UCU</v>
          </cell>
          <cell r="E2565">
            <v>40</v>
          </cell>
          <cell r="F2565" t="str">
            <v>5384</v>
          </cell>
          <cell r="G2565" t="str">
            <v>Wichita Gas Field Svcs</v>
          </cell>
          <cell r="H2565" t="str">
            <v>USU</v>
          </cell>
          <cell r="I2565" t="str">
            <v>OP</v>
          </cell>
          <cell r="J2565" t="str">
            <v>PNKSG</v>
          </cell>
          <cell r="K2565" t="str">
            <v>1048</v>
          </cell>
          <cell r="L2565" t="str">
            <v>KS-Wichita-S Hoover</v>
          </cell>
          <cell r="M2565" t="str">
            <v>KS</v>
          </cell>
          <cell r="N2565" t="str">
            <v>3087</v>
          </cell>
          <cell r="O2565" t="str">
            <v>Operations Supv Field</v>
          </cell>
          <cell r="P2565" t="str">
            <v>00</v>
          </cell>
          <cell r="Q2565" t="str">
            <v>Exempt</v>
          </cell>
          <cell r="R2565" t="str">
            <v>1981-01-19</v>
          </cell>
          <cell r="S2565" t="str">
            <v/>
          </cell>
          <cell r="T2565" t="str">
            <v>1981-01-19</v>
          </cell>
        </row>
        <row r="2566">
          <cell r="A2566" t="str">
            <v>Watson,Steven R</v>
          </cell>
          <cell r="B2566" t="str">
            <v>008311</v>
          </cell>
          <cell r="C2566" t="str">
            <v>Full-Time</v>
          </cell>
          <cell r="D2566" t="str">
            <v>UCU</v>
          </cell>
          <cell r="E2566">
            <v>40</v>
          </cell>
          <cell r="F2566" t="str">
            <v>5383</v>
          </cell>
          <cell r="G2566" t="str">
            <v>Lawrence Gas Field Svcs</v>
          </cell>
          <cell r="H2566" t="str">
            <v>USU</v>
          </cell>
          <cell r="I2566" t="str">
            <v>OP</v>
          </cell>
          <cell r="J2566" t="str">
            <v>PNKSG</v>
          </cell>
          <cell r="K2566" t="str">
            <v>1234</v>
          </cell>
          <cell r="L2566" t="str">
            <v>KS-Lawrence-E 9th</v>
          </cell>
          <cell r="M2566" t="str">
            <v>KS</v>
          </cell>
          <cell r="N2566" t="str">
            <v>3087</v>
          </cell>
          <cell r="O2566" t="str">
            <v>Operations Supv Field</v>
          </cell>
          <cell r="P2566" t="str">
            <v>00</v>
          </cell>
          <cell r="Q2566" t="str">
            <v>Exempt</v>
          </cell>
          <cell r="R2566" t="str">
            <v>2001-03-26</v>
          </cell>
          <cell r="S2566" t="str">
            <v/>
          </cell>
          <cell r="T2566" t="str">
            <v>2001-03-26</v>
          </cell>
        </row>
        <row r="2567">
          <cell r="A2567" t="str">
            <v>Watson,Timmi R</v>
          </cell>
          <cell r="B2567" t="str">
            <v>003197</v>
          </cell>
          <cell r="C2567" t="str">
            <v>Full-Time</v>
          </cell>
          <cell r="D2567" t="str">
            <v>UCU</v>
          </cell>
          <cell r="E2567">
            <v>40</v>
          </cell>
          <cell r="F2567" t="str">
            <v>6356</v>
          </cell>
          <cell r="G2567" t="str">
            <v>IT DBA/Infra Applications</v>
          </cell>
          <cell r="H2567" t="str">
            <v>USU</v>
          </cell>
          <cell r="I2567" t="str">
            <v>IT</v>
          </cell>
          <cell r="J2567" t="str">
            <v>NETCO</v>
          </cell>
          <cell r="K2567" t="str">
            <v>1082</v>
          </cell>
          <cell r="L2567" t="str">
            <v>MO-Kansas City-W Ninth</v>
          </cell>
          <cell r="M2567" t="str">
            <v>MO</v>
          </cell>
          <cell r="N2567" t="str">
            <v>1438</v>
          </cell>
          <cell r="O2567" t="str">
            <v>Sr Database Administrator</v>
          </cell>
          <cell r="P2567" t="str">
            <v>00</v>
          </cell>
          <cell r="Q2567" t="str">
            <v>Exempt</v>
          </cell>
          <cell r="R2567" t="str">
            <v>1998-06-29</v>
          </cell>
          <cell r="S2567" t="str">
            <v/>
          </cell>
          <cell r="T2567" t="str">
            <v>1998-06-29</v>
          </cell>
        </row>
        <row r="2568">
          <cell r="A2568" t="str">
            <v>Watts,Ronda F</v>
          </cell>
          <cell r="B2568" t="str">
            <v>003666</v>
          </cell>
          <cell r="C2568" t="str">
            <v>Full-Time</v>
          </cell>
          <cell r="D2568" t="str">
            <v>UCU</v>
          </cell>
          <cell r="E2568">
            <v>40</v>
          </cell>
          <cell r="F2568" t="str">
            <v>5343</v>
          </cell>
          <cell r="G2568" t="str">
            <v>South MO Elec District Manager</v>
          </cell>
          <cell r="H2568" t="str">
            <v>USU</v>
          </cell>
          <cell r="I2568" t="str">
            <v>OP</v>
          </cell>
          <cell r="J2568" t="str">
            <v>MPMOE</v>
          </cell>
          <cell r="K2568" t="str">
            <v>1097</v>
          </cell>
          <cell r="L2568" t="str">
            <v>MO-Warrensburg</v>
          </cell>
          <cell r="M2568" t="str">
            <v>MO</v>
          </cell>
          <cell r="N2568" t="str">
            <v>3086</v>
          </cell>
          <cell r="O2568" t="str">
            <v>Operations Mgr</v>
          </cell>
          <cell r="P2568" t="str">
            <v>00</v>
          </cell>
          <cell r="Q2568" t="str">
            <v>Exempt</v>
          </cell>
          <cell r="R2568" t="str">
            <v>1985-03-20</v>
          </cell>
          <cell r="S2568" t="str">
            <v/>
          </cell>
          <cell r="T2568" t="str">
            <v>1985-03-20</v>
          </cell>
        </row>
        <row r="2569">
          <cell r="A2569" t="str">
            <v>Watts,Thomas D</v>
          </cell>
          <cell r="B2569" t="str">
            <v>010853</v>
          </cell>
          <cell r="C2569" t="str">
            <v>Full-Time</v>
          </cell>
          <cell r="D2569" t="str">
            <v>UCU</v>
          </cell>
          <cell r="E2569">
            <v>40</v>
          </cell>
          <cell r="F2569" t="str">
            <v>1003</v>
          </cell>
          <cell r="G2569" t="str">
            <v>Sibley General</v>
          </cell>
          <cell r="H2569" t="str">
            <v>USU</v>
          </cell>
          <cell r="I2569" t="str">
            <v>PS</v>
          </cell>
          <cell r="J2569" t="str">
            <v>MPMOE</v>
          </cell>
          <cell r="K2569" t="str">
            <v>1095</v>
          </cell>
          <cell r="L2569" t="str">
            <v>MO-Sibley</v>
          </cell>
          <cell r="M2569" t="str">
            <v>MO</v>
          </cell>
          <cell r="N2569" t="str">
            <v>U325</v>
          </cell>
          <cell r="O2569" t="str">
            <v>Journeyman Maint RG Sibley</v>
          </cell>
          <cell r="P2569" t="str">
            <v>24</v>
          </cell>
          <cell r="Q2569" t="str">
            <v>Nonexempt</v>
          </cell>
          <cell r="R2569" t="str">
            <v>2005-08-15</v>
          </cell>
          <cell r="S2569" t="str">
            <v/>
          </cell>
          <cell r="T2569" t="str">
            <v>2005-08-15</v>
          </cell>
        </row>
        <row r="2570">
          <cell r="A2570" t="str">
            <v>Waugh,Joseph B</v>
          </cell>
          <cell r="B2570" t="str">
            <v>007964</v>
          </cell>
          <cell r="C2570" t="str">
            <v>Full-Time</v>
          </cell>
          <cell r="D2570" t="str">
            <v>UCU</v>
          </cell>
          <cell r="E2570">
            <v>40</v>
          </cell>
          <cell r="F2570" t="str">
            <v>5354</v>
          </cell>
          <cell r="G2570" t="str">
            <v>St Joseph 1 Elec Network Ops</v>
          </cell>
          <cell r="H2570" t="str">
            <v>USU</v>
          </cell>
          <cell r="I2570" t="str">
            <v>OP</v>
          </cell>
          <cell r="J2570" t="str">
            <v>SJMOE</v>
          </cell>
          <cell r="K2570" t="str">
            <v>1278</v>
          </cell>
          <cell r="L2570" t="str">
            <v>MO-St Joseph - Atchison</v>
          </cell>
          <cell r="M2570" t="str">
            <v>MO</v>
          </cell>
          <cell r="N2570" t="str">
            <v>S1005</v>
          </cell>
          <cell r="O2570" t="str">
            <v>Troubleman</v>
          </cell>
          <cell r="P2570" t="str">
            <v>13</v>
          </cell>
          <cell r="Q2570" t="str">
            <v>Nonexempt</v>
          </cell>
          <cell r="R2570" t="str">
            <v>1970-01-05</v>
          </cell>
          <cell r="S2570" t="str">
            <v/>
          </cell>
          <cell r="T2570" t="str">
            <v>1970-01-05</v>
          </cell>
        </row>
        <row r="2571">
          <cell r="A2571" t="str">
            <v>Weathers,A Lee</v>
          </cell>
          <cell r="B2571" t="str">
            <v>000720</v>
          </cell>
          <cell r="C2571" t="str">
            <v>Full-Time</v>
          </cell>
          <cell r="D2571" t="str">
            <v>UCU</v>
          </cell>
          <cell r="E2571">
            <v>40</v>
          </cell>
          <cell r="F2571" t="str">
            <v>5336</v>
          </cell>
          <cell r="G2571" t="str">
            <v>Blue Springs 2 Elec Netwrk Ops</v>
          </cell>
          <cell r="H2571" t="str">
            <v>USU</v>
          </cell>
          <cell r="I2571" t="str">
            <v>OP</v>
          </cell>
          <cell r="J2571" t="str">
            <v>MPMOE</v>
          </cell>
          <cell r="K2571" t="str">
            <v>1075</v>
          </cell>
          <cell r="L2571" t="str">
            <v>MO-Blue Springs</v>
          </cell>
          <cell r="M2571" t="str">
            <v>MO</v>
          </cell>
          <cell r="N2571" t="str">
            <v>U213</v>
          </cell>
          <cell r="O2571" t="str">
            <v>Spc Combo Lineman Svcmn</v>
          </cell>
          <cell r="P2571" t="str">
            <v>24</v>
          </cell>
          <cell r="Q2571" t="str">
            <v>Nonexempt</v>
          </cell>
          <cell r="R2571" t="str">
            <v>1986-09-02</v>
          </cell>
          <cell r="S2571" t="str">
            <v/>
          </cell>
          <cell r="T2571" t="str">
            <v>1986-09-03</v>
          </cell>
        </row>
        <row r="2572">
          <cell r="A2572" t="str">
            <v>Weaver,Frank R</v>
          </cell>
          <cell r="B2572" t="str">
            <v>002774</v>
          </cell>
          <cell r="C2572" t="str">
            <v>Full-Time</v>
          </cell>
          <cell r="D2572" t="str">
            <v>UCU</v>
          </cell>
          <cell r="E2572">
            <v>40</v>
          </cell>
          <cell r="F2572" t="str">
            <v>4090</v>
          </cell>
          <cell r="G2572" t="str">
            <v>Environmental</v>
          </cell>
          <cell r="H2572" t="str">
            <v>ESF</v>
          </cell>
          <cell r="I2572" t="str">
            <v>EN</v>
          </cell>
          <cell r="J2572" t="str">
            <v>AQLCP</v>
          </cell>
          <cell r="K2572" t="str">
            <v>1000</v>
          </cell>
          <cell r="L2572" t="str">
            <v>MO-Raytown</v>
          </cell>
          <cell r="M2572" t="str">
            <v>MO</v>
          </cell>
          <cell r="N2572" t="str">
            <v>1180</v>
          </cell>
          <cell r="O2572" t="str">
            <v>Environmental Professional II</v>
          </cell>
          <cell r="P2572" t="str">
            <v>00</v>
          </cell>
          <cell r="Q2572" t="str">
            <v>Exempt</v>
          </cell>
          <cell r="R2572" t="str">
            <v>1990-08-31</v>
          </cell>
          <cell r="S2572" t="str">
            <v/>
          </cell>
          <cell r="T2572" t="str">
            <v>1990-08-31</v>
          </cell>
        </row>
        <row r="2573">
          <cell r="A2573" t="str">
            <v>Webb,Brent A</v>
          </cell>
          <cell r="B2573" t="str">
            <v>010104</v>
          </cell>
          <cell r="C2573" t="str">
            <v>Full-Time</v>
          </cell>
          <cell r="D2573" t="str">
            <v>UCU</v>
          </cell>
          <cell r="E2573">
            <v>40</v>
          </cell>
          <cell r="F2573" t="str">
            <v>5383</v>
          </cell>
          <cell r="G2573" t="str">
            <v>Lawrence Gas Field Svcs</v>
          </cell>
          <cell r="H2573" t="str">
            <v>USU</v>
          </cell>
          <cell r="I2573" t="str">
            <v>OP</v>
          </cell>
          <cell r="J2573" t="str">
            <v>PNKSG</v>
          </cell>
          <cell r="K2573" t="str">
            <v>1234</v>
          </cell>
          <cell r="L2573" t="str">
            <v>KS-Lawrence-E 9th</v>
          </cell>
          <cell r="M2573" t="str">
            <v>KS</v>
          </cell>
          <cell r="N2573" t="str">
            <v>1720</v>
          </cell>
          <cell r="O2573" t="str">
            <v>Service Person Appli (UN11)</v>
          </cell>
          <cell r="P2573" t="str">
            <v>11</v>
          </cell>
          <cell r="Q2573" t="str">
            <v>Nonexempt</v>
          </cell>
          <cell r="R2573" t="str">
            <v>2003-07-07</v>
          </cell>
          <cell r="S2573" t="str">
            <v/>
          </cell>
          <cell r="T2573" t="str">
            <v>2003-07-07</v>
          </cell>
        </row>
        <row r="2574">
          <cell r="A2574" t="str">
            <v>Webb,Larry F</v>
          </cell>
          <cell r="B2574" t="str">
            <v>000327</v>
          </cell>
          <cell r="C2574" t="str">
            <v>Full-Time</v>
          </cell>
          <cell r="D2574" t="str">
            <v>UCU</v>
          </cell>
          <cell r="E2574">
            <v>40</v>
          </cell>
          <cell r="F2574" t="str">
            <v>1021</v>
          </cell>
          <cell r="G2574" t="str">
            <v>W.N. Clark-Canon City General</v>
          </cell>
          <cell r="H2574" t="str">
            <v>USU</v>
          </cell>
          <cell r="I2574" t="str">
            <v>PS</v>
          </cell>
          <cell r="J2574" t="str">
            <v>WPCOE</v>
          </cell>
          <cell r="K2574" t="str">
            <v>1002</v>
          </cell>
          <cell r="L2574" t="str">
            <v>CO-Canon City-W 50 Hwy</v>
          </cell>
          <cell r="M2574" t="str">
            <v>CO</v>
          </cell>
          <cell r="N2574" t="str">
            <v>2621</v>
          </cell>
          <cell r="O2574" t="str">
            <v>Operations Technician (UN 21)</v>
          </cell>
          <cell r="P2574" t="str">
            <v>21</v>
          </cell>
          <cell r="Q2574" t="str">
            <v>Nonexempt</v>
          </cell>
          <cell r="R2574" t="str">
            <v>1975-04-05</v>
          </cell>
          <cell r="S2574" t="str">
            <v/>
          </cell>
          <cell r="T2574" t="str">
            <v>1975-04-05</v>
          </cell>
        </row>
        <row r="2575">
          <cell r="A2575" t="str">
            <v>Webb,Richard W</v>
          </cell>
          <cell r="B2575" t="str">
            <v>008143</v>
          </cell>
          <cell r="C2575" t="str">
            <v>Full-Time</v>
          </cell>
          <cell r="D2575" t="str">
            <v>UCU</v>
          </cell>
          <cell r="E2575">
            <v>40</v>
          </cell>
          <cell r="F2575" t="str">
            <v>1003</v>
          </cell>
          <cell r="G2575" t="str">
            <v>Sibley General</v>
          </cell>
          <cell r="H2575" t="str">
            <v>USU</v>
          </cell>
          <cell r="I2575" t="str">
            <v>PS</v>
          </cell>
          <cell r="J2575" t="str">
            <v>MPMOE</v>
          </cell>
          <cell r="K2575" t="str">
            <v>1095</v>
          </cell>
          <cell r="L2575" t="str">
            <v>MO-Sibley</v>
          </cell>
          <cell r="M2575" t="str">
            <v>MO</v>
          </cell>
          <cell r="N2575" t="str">
            <v>U344</v>
          </cell>
          <cell r="O2575" t="str">
            <v>Plant Assistant</v>
          </cell>
          <cell r="P2575" t="str">
            <v>24</v>
          </cell>
          <cell r="Q2575" t="str">
            <v>Nonexempt</v>
          </cell>
          <cell r="R2575" t="str">
            <v>2001-01-08</v>
          </cell>
          <cell r="S2575" t="str">
            <v/>
          </cell>
          <cell r="T2575" t="str">
            <v>2001-01-08</v>
          </cell>
        </row>
        <row r="2576">
          <cell r="A2576" t="str">
            <v>Weigart,Robert D</v>
          </cell>
          <cell r="B2576" t="str">
            <v>009418</v>
          </cell>
          <cell r="C2576" t="str">
            <v>Full-Time</v>
          </cell>
          <cell r="D2576" t="str">
            <v>UCU</v>
          </cell>
          <cell r="E2576">
            <v>40</v>
          </cell>
          <cell r="F2576" t="str">
            <v>1060</v>
          </cell>
          <cell r="G2576" t="str">
            <v>Lake Road Common</v>
          </cell>
          <cell r="H2576" t="str">
            <v>USU</v>
          </cell>
          <cell r="I2576" t="str">
            <v>PS</v>
          </cell>
          <cell r="J2576" t="str">
            <v>SJMOE</v>
          </cell>
          <cell r="K2576" t="str">
            <v>1279</v>
          </cell>
          <cell r="L2576" t="str">
            <v>MO-St Joseph - Lake Road</v>
          </cell>
          <cell r="M2576" t="str">
            <v>MO</v>
          </cell>
          <cell r="N2576" t="str">
            <v>S0115</v>
          </cell>
          <cell r="O2576" t="str">
            <v>Journeyman Maintenance</v>
          </cell>
          <cell r="P2576" t="str">
            <v>13</v>
          </cell>
          <cell r="Q2576" t="str">
            <v>Nonexempt</v>
          </cell>
          <cell r="R2576" t="str">
            <v>2002-01-14</v>
          </cell>
          <cell r="S2576" t="str">
            <v/>
          </cell>
          <cell r="T2576" t="str">
            <v>2002-01-14</v>
          </cell>
        </row>
        <row r="2577">
          <cell r="A2577" t="str">
            <v>Weigum,Gregory P</v>
          </cell>
          <cell r="B2577" t="str">
            <v>000833</v>
          </cell>
          <cell r="C2577" t="str">
            <v>Full-Time</v>
          </cell>
          <cell r="D2577" t="str">
            <v>UCU</v>
          </cell>
          <cell r="E2577">
            <v>40</v>
          </cell>
          <cell r="F2577" t="str">
            <v>1003</v>
          </cell>
          <cell r="G2577" t="str">
            <v>Sibley General</v>
          </cell>
          <cell r="H2577" t="str">
            <v>USU</v>
          </cell>
          <cell r="I2577" t="str">
            <v>PS</v>
          </cell>
          <cell r="J2577" t="str">
            <v>MPMOE</v>
          </cell>
          <cell r="K2577" t="str">
            <v>1095</v>
          </cell>
          <cell r="L2577" t="str">
            <v>MO-Sibley</v>
          </cell>
          <cell r="M2577" t="str">
            <v>MO</v>
          </cell>
          <cell r="N2577" t="str">
            <v>U309</v>
          </cell>
          <cell r="O2577" t="str">
            <v>Asst Operator Sibley</v>
          </cell>
          <cell r="P2577" t="str">
            <v>24</v>
          </cell>
          <cell r="Q2577" t="str">
            <v>Nonexempt</v>
          </cell>
          <cell r="R2577" t="str">
            <v>1993-10-25</v>
          </cell>
          <cell r="S2577" t="str">
            <v/>
          </cell>
          <cell r="T2577" t="str">
            <v>1993-10-25</v>
          </cell>
        </row>
        <row r="2578">
          <cell r="A2578" t="str">
            <v>Weiler,Patrick A</v>
          </cell>
          <cell r="B2578" t="str">
            <v>003585</v>
          </cell>
          <cell r="C2578" t="str">
            <v>Full-Time</v>
          </cell>
          <cell r="D2578" t="str">
            <v>UCU</v>
          </cell>
          <cell r="E2578">
            <v>40</v>
          </cell>
          <cell r="F2578" t="str">
            <v>1042</v>
          </cell>
          <cell r="G2578" t="str">
            <v>Resource_Operations</v>
          </cell>
          <cell r="H2578" t="str">
            <v>USU</v>
          </cell>
          <cell r="I2578" t="str">
            <v>ER</v>
          </cell>
          <cell r="J2578" t="str">
            <v>NETCO</v>
          </cell>
          <cell r="K2578" t="str">
            <v>1000</v>
          </cell>
          <cell r="L2578" t="str">
            <v>MO-Raytown</v>
          </cell>
          <cell r="M2578" t="str">
            <v>MO</v>
          </cell>
          <cell r="N2578" t="str">
            <v>1812</v>
          </cell>
          <cell r="O2578" t="str">
            <v>Systems Operator Generation</v>
          </cell>
          <cell r="P2578" t="str">
            <v>00</v>
          </cell>
          <cell r="Q2578" t="str">
            <v>Exempt</v>
          </cell>
          <cell r="R2578" t="str">
            <v>1993-09-20</v>
          </cell>
          <cell r="S2578" t="str">
            <v>1997-06-30</v>
          </cell>
          <cell r="T2578" t="str">
            <v>1993-09-20</v>
          </cell>
        </row>
        <row r="2579">
          <cell r="A2579" t="str">
            <v>Weiner,Scott R</v>
          </cell>
          <cell r="B2579" t="str">
            <v>008282</v>
          </cell>
          <cell r="C2579" t="str">
            <v>Full-Time</v>
          </cell>
          <cell r="D2579" t="str">
            <v>UCU</v>
          </cell>
          <cell r="E2579">
            <v>40</v>
          </cell>
          <cell r="F2579" t="str">
            <v>6358</v>
          </cell>
          <cell r="G2579" t="str">
            <v>IT Ops / Service Support</v>
          </cell>
          <cell r="H2579" t="str">
            <v>USU</v>
          </cell>
          <cell r="I2579" t="str">
            <v>IT</v>
          </cell>
          <cell r="J2579" t="str">
            <v>NETCO</v>
          </cell>
          <cell r="K2579" t="str">
            <v>1082</v>
          </cell>
          <cell r="L2579" t="str">
            <v>MO-Kansas City-W Ninth</v>
          </cell>
          <cell r="M2579" t="str">
            <v>MO</v>
          </cell>
          <cell r="N2579" t="str">
            <v>2173</v>
          </cell>
          <cell r="O2579" t="str">
            <v>Help Desk Agent</v>
          </cell>
          <cell r="P2579" t="str">
            <v>00</v>
          </cell>
          <cell r="Q2579" t="str">
            <v>Nonexempt</v>
          </cell>
          <cell r="R2579" t="str">
            <v>2001-03-19</v>
          </cell>
          <cell r="S2579" t="str">
            <v/>
          </cell>
          <cell r="T2579" t="str">
            <v>2001-03-19</v>
          </cell>
        </row>
        <row r="2580">
          <cell r="A2580" t="str">
            <v>Weir,Kimberly S</v>
          </cell>
          <cell r="B2580" t="str">
            <v>003510</v>
          </cell>
          <cell r="C2580" t="str">
            <v>Full-Time</v>
          </cell>
          <cell r="D2580" t="str">
            <v>UCU</v>
          </cell>
          <cell r="E2580">
            <v>40</v>
          </cell>
          <cell r="F2580" t="str">
            <v>6162</v>
          </cell>
          <cell r="G2580" t="str">
            <v>PS Engr/Generations Svcs</v>
          </cell>
          <cell r="H2580" t="str">
            <v>USU</v>
          </cell>
          <cell r="I2580" t="str">
            <v>PS</v>
          </cell>
          <cell r="J2580" t="str">
            <v>NETCO</v>
          </cell>
          <cell r="K2580" t="str">
            <v>1000</v>
          </cell>
          <cell r="L2580" t="str">
            <v>MO-Raytown</v>
          </cell>
          <cell r="M2580" t="str">
            <v>MO</v>
          </cell>
          <cell r="N2580" t="str">
            <v>1896G</v>
          </cell>
          <cell r="O2580" t="str">
            <v>Engineer III Generation</v>
          </cell>
          <cell r="P2580" t="str">
            <v>00</v>
          </cell>
          <cell r="Q2580" t="str">
            <v>Exempt</v>
          </cell>
          <cell r="R2580" t="str">
            <v>1991-09-30</v>
          </cell>
          <cell r="S2580" t="str">
            <v>2006-06-12</v>
          </cell>
          <cell r="T2580" t="str">
            <v>1998-06-12</v>
          </cell>
        </row>
        <row r="2581">
          <cell r="A2581" t="str">
            <v>Weis,Elinor A</v>
          </cell>
          <cell r="B2581" t="str">
            <v>010972</v>
          </cell>
          <cell r="C2581" t="str">
            <v>Full-Time</v>
          </cell>
          <cell r="D2581" t="str">
            <v>UCU</v>
          </cell>
          <cell r="E2581">
            <v>40</v>
          </cell>
          <cell r="F2581" t="str">
            <v>5733</v>
          </cell>
          <cell r="G2581" t="str">
            <v>Iowa Dubuque Cust Serv</v>
          </cell>
          <cell r="H2581" t="str">
            <v>USU</v>
          </cell>
          <cell r="I2581" t="str">
            <v>CS</v>
          </cell>
          <cell r="J2581" t="str">
            <v>PNIAG</v>
          </cell>
          <cell r="K2581" t="str">
            <v>1019</v>
          </cell>
          <cell r="L2581" t="str">
            <v>IA-Dubuque-Cedar Cross Rd</v>
          </cell>
          <cell r="M2581" t="str">
            <v>IA</v>
          </cell>
          <cell r="N2581" t="str">
            <v>1135</v>
          </cell>
          <cell r="O2581" t="str">
            <v>Customer Service Associate Fie</v>
          </cell>
          <cell r="P2581" t="str">
            <v>00</v>
          </cell>
          <cell r="Q2581" t="str">
            <v>Nonexempt</v>
          </cell>
          <cell r="R2581" t="str">
            <v>2006-02-13</v>
          </cell>
          <cell r="S2581" t="str">
            <v/>
          </cell>
          <cell r="T2581" t="str">
            <v>2006-02-13</v>
          </cell>
        </row>
        <row r="2582">
          <cell r="A2582" t="str">
            <v>Welch,Julie M</v>
          </cell>
          <cell r="B2582" t="str">
            <v>000810</v>
          </cell>
          <cell r="C2582" t="str">
            <v>Full-Time</v>
          </cell>
          <cell r="D2582" t="str">
            <v>UCU</v>
          </cell>
          <cell r="E2582">
            <v>40</v>
          </cell>
          <cell r="F2582" t="str">
            <v>5906</v>
          </cell>
          <cell r="G2582" t="str">
            <v>Blue Springs CS</v>
          </cell>
          <cell r="H2582" t="str">
            <v>USU</v>
          </cell>
          <cell r="I2582" t="str">
            <v>CS</v>
          </cell>
          <cell r="J2582" t="str">
            <v>MPMOE</v>
          </cell>
          <cell r="K2582" t="str">
            <v>1075</v>
          </cell>
          <cell r="L2582" t="str">
            <v>MO-Blue Springs</v>
          </cell>
          <cell r="M2582" t="str">
            <v>MO</v>
          </cell>
          <cell r="N2582" t="str">
            <v>1135</v>
          </cell>
          <cell r="O2582" t="str">
            <v>Customer Service Associate Fie</v>
          </cell>
          <cell r="P2582" t="str">
            <v>00</v>
          </cell>
          <cell r="Q2582" t="str">
            <v>Nonexempt</v>
          </cell>
          <cell r="R2582" t="str">
            <v>1985-03-21</v>
          </cell>
          <cell r="S2582" t="str">
            <v/>
          </cell>
          <cell r="T2582" t="str">
            <v>1985-03-21</v>
          </cell>
        </row>
        <row r="2583">
          <cell r="A2583" t="str">
            <v>Welch,Lucinda D</v>
          </cell>
          <cell r="B2583" t="str">
            <v>005280</v>
          </cell>
          <cell r="C2583" t="str">
            <v>Full-Time</v>
          </cell>
          <cell r="D2583" t="str">
            <v>UCU</v>
          </cell>
          <cell r="E2583">
            <v>40</v>
          </cell>
          <cell r="F2583" t="str">
            <v>6358</v>
          </cell>
          <cell r="G2583" t="str">
            <v>IT Ops / Service Support</v>
          </cell>
          <cell r="H2583" t="str">
            <v>USU</v>
          </cell>
          <cell r="I2583" t="str">
            <v>IT</v>
          </cell>
          <cell r="J2583" t="str">
            <v>NETCO</v>
          </cell>
          <cell r="K2583" t="str">
            <v>1000</v>
          </cell>
          <cell r="L2583" t="str">
            <v>MO-Raytown</v>
          </cell>
          <cell r="M2583" t="str">
            <v>MO</v>
          </cell>
          <cell r="N2583" t="str">
            <v>2178</v>
          </cell>
          <cell r="O2583" t="str">
            <v>IT Support Svcs Lvl 2 Speciali</v>
          </cell>
          <cell r="P2583" t="str">
            <v>00</v>
          </cell>
          <cell r="Q2583" t="str">
            <v>Exempt</v>
          </cell>
          <cell r="R2583" t="str">
            <v>1999-08-16</v>
          </cell>
          <cell r="S2583" t="str">
            <v>2004-11-18</v>
          </cell>
          <cell r="T2583" t="str">
            <v>2001-11-18</v>
          </cell>
        </row>
        <row r="2584">
          <cell r="A2584" t="str">
            <v>Wellman,Marsha J</v>
          </cell>
          <cell r="B2584" t="str">
            <v>002126</v>
          </cell>
          <cell r="C2584" t="str">
            <v>Full-Time</v>
          </cell>
          <cell r="D2584" t="str">
            <v>UCU</v>
          </cell>
          <cell r="E2584">
            <v>40</v>
          </cell>
          <cell r="F2584" t="str">
            <v>5490</v>
          </cell>
          <cell r="G2584" t="str">
            <v>Metershop General</v>
          </cell>
          <cell r="H2584" t="str">
            <v>USU</v>
          </cell>
          <cell r="I2584" t="str">
            <v>OP</v>
          </cell>
          <cell r="J2584" t="str">
            <v>NETCO</v>
          </cell>
          <cell r="K2584" t="str">
            <v>1016</v>
          </cell>
          <cell r="L2584" t="str">
            <v>IA-Council Bluffs-31st Ave</v>
          </cell>
          <cell r="M2584" t="str">
            <v>IA</v>
          </cell>
          <cell r="N2584" t="str">
            <v>1003</v>
          </cell>
          <cell r="O2584" t="str">
            <v>Sr Admin Assist</v>
          </cell>
          <cell r="P2584" t="str">
            <v>00</v>
          </cell>
          <cell r="Q2584" t="str">
            <v>Nonexempt</v>
          </cell>
          <cell r="R2584" t="str">
            <v>1980-04-01</v>
          </cell>
          <cell r="S2584" t="str">
            <v/>
          </cell>
          <cell r="T2584" t="str">
            <v>1980-04-01</v>
          </cell>
        </row>
        <row r="2585">
          <cell r="A2585" t="str">
            <v>Wells,Pamela L</v>
          </cell>
          <cell r="B2585" t="str">
            <v>007966</v>
          </cell>
          <cell r="C2585" t="str">
            <v>Full-Time</v>
          </cell>
          <cell r="D2585" t="str">
            <v>UCU</v>
          </cell>
          <cell r="E2585">
            <v>40</v>
          </cell>
          <cell r="F2585" t="str">
            <v>1060</v>
          </cell>
          <cell r="G2585" t="str">
            <v>Lake Road Common</v>
          </cell>
          <cell r="H2585" t="str">
            <v>USU</v>
          </cell>
          <cell r="I2585" t="str">
            <v>PS</v>
          </cell>
          <cell r="J2585" t="str">
            <v>SJMOE</v>
          </cell>
          <cell r="K2585" t="str">
            <v>1279</v>
          </cell>
          <cell r="L2585" t="str">
            <v>MO-St Joseph - Lake Road</v>
          </cell>
          <cell r="M2585" t="str">
            <v>MO</v>
          </cell>
          <cell r="N2585" t="str">
            <v>S5935</v>
          </cell>
          <cell r="O2585" t="str">
            <v>Results Clerk Thereafter</v>
          </cell>
          <cell r="P2585" t="str">
            <v>13</v>
          </cell>
          <cell r="Q2585" t="str">
            <v>Nonexempt</v>
          </cell>
          <cell r="R2585" t="str">
            <v>1978-10-02</v>
          </cell>
          <cell r="S2585" t="str">
            <v/>
          </cell>
          <cell r="T2585" t="str">
            <v>1978-10-02</v>
          </cell>
        </row>
        <row r="2586">
          <cell r="A2586" t="str">
            <v>Weltmer,Daniel J</v>
          </cell>
          <cell r="B2586" t="str">
            <v>000512</v>
          </cell>
          <cell r="C2586" t="str">
            <v>Full-Time</v>
          </cell>
          <cell r="D2586" t="str">
            <v>UCU</v>
          </cell>
          <cell r="E2586">
            <v>40</v>
          </cell>
          <cell r="F2586" t="str">
            <v>5310</v>
          </cell>
          <cell r="G2586" t="str">
            <v>Northern KS Elec Network Ops</v>
          </cell>
          <cell r="H2586" t="str">
            <v>USU</v>
          </cell>
          <cell r="I2586" t="str">
            <v>OP</v>
          </cell>
          <cell r="J2586" t="str">
            <v>WPKSE</v>
          </cell>
          <cell r="K2586" t="str">
            <v>1046</v>
          </cell>
          <cell r="L2586" t="str">
            <v>KS-Plainville</v>
          </cell>
          <cell r="M2586" t="str">
            <v>KS</v>
          </cell>
          <cell r="N2586" t="str">
            <v>1703</v>
          </cell>
          <cell r="O2586" t="str">
            <v>Line Foreman (UN22)</v>
          </cell>
          <cell r="P2586" t="str">
            <v>22</v>
          </cell>
          <cell r="Q2586" t="str">
            <v>Nonexempt</v>
          </cell>
          <cell r="R2586" t="str">
            <v>1976-11-08</v>
          </cell>
          <cell r="S2586" t="str">
            <v/>
          </cell>
          <cell r="T2586" t="str">
            <v>1976-11-08</v>
          </cell>
        </row>
        <row r="2587">
          <cell r="A2587" t="str">
            <v>Welu,Paula J</v>
          </cell>
          <cell r="B2587" t="str">
            <v>010811</v>
          </cell>
          <cell r="C2587" t="str">
            <v>Full-Time</v>
          </cell>
          <cell r="D2587" t="str">
            <v>UCU</v>
          </cell>
          <cell r="E2587">
            <v>40</v>
          </cell>
          <cell r="F2587" t="str">
            <v>5733</v>
          </cell>
          <cell r="G2587" t="str">
            <v>Iowa Dubuque Cust Serv</v>
          </cell>
          <cell r="H2587" t="str">
            <v>USU</v>
          </cell>
          <cell r="I2587" t="str">
            <v>CS</v>
          </cell>
          <cell r="J2587" t="str">
            <v>PNIAG</v>
          </cell>
          <cell r="K2587" t="str">
            <v>1019</v>
          </cell>
          <cell r="L2587" t="str">
            <v>IA-Dubuque-Cedar Cross Rd</v>
          </cell>
          <cell r="M2587" t="str">
            <v>IA</v>
          </cell>
          <cell r="N2587" t="str">
            <v>3105</v>
          </cell>
          <cell r="O2587" t="str">
            <v>Meter Reader (UN28)</v>
          </cell>
          <cell r="P2587" t="str">
            <v>28</v>
          </cell>
          <cell r="Q2587" t="str">
            <v>Nonexempt</v>
          </cell>
          <cell r="R2587" t="str">
            <v>2005-06-27</v>
          </cell>
          <cell r="S2587" t="str">
            <v/>
          </cell>
          <cell r="T2587" t="str">
            <v>2005-06-27</v>
          </cell>
        </row>
        <row r="2588">
          <cell r="A2588" t="str">
            <v>Wendt,Barrett D</v>
          </cell>
          <cell r="B2588" t="str">
            <v>007680</v>
          </cell>
          <cell r="C2588" t="str">
            <v>Full-Time</v>
          </cell>
          <cell r="D2588" t="str">
            <v>UCU</v>
          </cell>
          <cell r="E2588">
            <v>40</v>
          </cell>
          <cell r="F2588" t="str">
            <v>6364</v>
          </cell>
          <cell r="G2588" t="str">
            <v>IT Server/Storage Desktop Infr</v>
          </cell>
          <cell r="H2588" t="str">
            <v>USU</v>
          </cell>
          <cell r="I2588" t="str">
            <v>IT</v>
          </cell>
          <cell r="J2588" t="str">
            <v>NETCO</v>
          </cell>
          <cell r="K2588" t="str">
            <v>1082</v>
          </cell>
          <cell r="L2588" t="str">
            <v>MO-Kansas City-W Ninth</v>
          </cell>
          <cell r="M2588" t="str">
            <v>MO</v>
          </cell>
          <cell r="N2588" t="str">
            <v>2749</v>
          </cell>
          <cell r="O2588" t="str">
            <v>Systems Engineer</v>
          </cell>
          <cell r="P2588" t="str">
            <v>00</v>
          </cell>
          <cell r="Q2588" t="str">
            <v>Exempt</v>
          </cell>
          <cell r="R2588" t="str">
            <v>2000-10-23</v>
          </cell>
          <cell r="S2588" t="str">
            <v/>
          </cell>
          <cell r="T2588" t="str">
            <v>2000-10-23</v>
          </cell>
        </row>
        <row r="2589">
          <cell r="A2589" t="str">
            <v>Wendt,Trevor M</v>
          </cell>
          <cell r="B2589" t="str">
            <v>008354</v>
          </cell>
          <cell r="C2589" t="str">
            <v>Full-Time</v>
          </cell>
          <cell r="D2589" t="str">
            <v>UCU</v>
          </cell>
          <cell r="E2589">
            <v>40</v>
          </cell>
          <cell r="F2589" t="str">
            <v>6360</v>
          </cell>
          <cell r="G2589" t="str">
            <v>IT Cust Serv Applications</v>
          </cell>
          <cell r="H2589" t="str">
            <v>USU</v>
          </cell>
          <cell r="I2589" t="str">
            <v>IT</v>
          </cell>
          <cell r="J2589" t="str">
            <v>NETCO</v>
          </cell>
          <cell r="K2589" t="str">
            <v>1082</v>
          </cell>
          <cell r="L2589" t="str">
            <v>MO-Kansas City-W Ninth</v>
          </cell>
          <cell r="M2589" t="str">
            <v>MO</v>
          </cell>
          <cell r="N2589" t="str">
            <v>1458</v>
          </cell>
          <cell r="O2589" t="str">
            <v>Sr Technical Consultant IT</v>
          </cell>
          <cell r="P2589" t="str">
            <v>00</v>
          </cell>
          <cell r="Q2589" t="str">
            <v>Exempt</v>
          </cell>
          <cell r="R2589" t="str">
            <v>2001-04-16</v>
          </cell>
          <cell r="S2589" t="str">
            <v/>
          </cell>
          <cell r="T2589" t="str">
            <v>2001-04-16</v>
          </cell>
        </row>
        <row r="2590">
          <cell r="A2590" t="str">
            <v>Wenzl,Thomas M</v>
          </cell>
          <cell r="B2590" t="str">
            <v>000692</v>
          </cell>
          <cell r="C2590" t="str">
            <v>Full-Time</v>
          </cell>
          <cell r="D2590" t="str">
            <v>UCU</v>
          </cell>
          <cell r="E2590">
            <v>40</v>
          </cell>
          <cell r="F2590" t="str">
            <v>6177</v>
          </cell>
          <cell r="G2590" t="str">
            <v>CO Elect Engineering</v>
          </cell>
          <cell r="H2590" t="str">
            <v>USU</v>
          </cell>
          <cell r="I2590" t="str">
            <v>DE</v>
          </cell>
          <cell r="J2590" t="str">
            <v>WPCOE</v>
          </cell>
          <cell r="K2590" t="str">
            <v>1011</v>
          </cell>
          <cell r="L2590" t="str">
            <v>CO-Pueblo-S Victoria Ave</v>
          </cell>
          <cell r="M2590" t="str">
            <v>CO</v>
          </cell>
          <cell r="N2590" t="str">
            <v>1924</v>
          </cell>
          <cell r="O2590" t="str">
            <v>Sr Engineer</v>
          </cell>
          <cell r="P2590" t="str">
            <v>00</v>
          </cell>
          <cell r="Q2590" t="str">
            <v>Exempt</v>
          </cell>
          <cell r="R2590" t="str">
            <v>1986-06-02</v>
          </cell>
          <cell r="S2590" t="str">
            <v/>
          </cell>
          <cell r="T2590" t="str">
            <v>1986-06-02</v>
          </cell>
        </row>
        <row r="2591">
          <cell r="A2591" t="str">
            <v>Wergin,Jessie E</v>
          </cell>
          <cell r="B2591" t="str">
            <v>004508</v>
          </cell>
          <cell r="C2591" t="str">
            <v>Full-Time</v>
          </cell>
          <cell r="D2591" t="str">
            <v>UCU</v>
          </cell>
          <cell r="E2591">
            <v>40</v>
          </cell>
          <cell r="F2591" t="str">
            <v>5701</v>
          </cell>
          <cell r="G2591" t="str">
            <v>Cust Service Center-Lincoln</v>
          </cell>
          <cell r="H2591" t="str">
            <v>USU</v>
          </cell>
          <cell r="I2591" t="str">
            <v>CH</v>
          </cell>
          <cell r="J2591" t="str">
            <v>NETCO</v>
          </cell>
          <cell r="K2591" t="str">
            <v>1109</v>
          </cell>
          <cell r="L2591" t="str">
            <v>NE-Lincoln</v>
          </cell>
          <cell r="M2591" t="str">
            <v>NE</v>
          </cell>
          <cell r="N2591" t="str">
            <v>1060</v>
          </cell>
          <cell r="O2591" t="str">
            <v>Lead Cust Svcs Assoc CC</v>
          </cell>
          <cell r="P2591" t="str">
            <v>00</v>
          </cell>
          <cell r="Q2591" t="str">
            <v>Nonexempt</v>
          </cell>
          <cell r="R2591" t="str">
            <v>1999-03-02</v>
          </cell>
          <cell r="S2591" t="str">
            <v/>
          </cell>
          <cell r="T2591" t="str">
            <v>1999-03-02</v>
          </cell>
        </row>
        <row r="2592">
          <cell r="A2592" t="str">
            <v>Werner,William J</v>
          </cell>
          <cell r="B2592" t="str">
            <v>007967</v>
          </cell>
          <cell r="C2592" t="str">
            <v>Full-Time</v>
          </cell>
          <cell r="D2592" t="str">
            <v>UCU</v>
          </cell>
          <cell r="E2592">
            <v>40</v>
          </cell>
          <cell r="F2592" t="str">
            <v>5354</v>
          </cell>
          <cell r="G2592" t="str">
            <v>St Joseph 1 Elec Network Ops</v>
          </cell>
          <cell r="H2592" t="str">
            <v>USU</v>
          </cell>
          <cell r="I2592" t="str">
            <v>OP</v>
          </cell>
          <cell r="J2592" t="str">
            <v>SJMOE</v>
          </cell>
          <cell r="K2592" t="str">
            <v>1278</v>
          </cell>
          <cell r="L2592" t="str">
            <v>MO-St Joseph - Atchison</v>
          </cell>
          <cell r="M2592" t="str">
            <v>MO</v>
          </cell>
          <cell r="N2592" t="str">
            <v>S1020</v>
          </cell>
          <cell r="O2592" t="str">
            <v>District Lineman</v>
          </cell>
          <cell r="P2592" t="str">
            <v>13</v>
          </cell>
          <cell r="Q2592" t="str">
            <v>Nonexempt</v>
          </cell>
          <cell r="R2592" t="str">
            <v>1969-09-17</v>
          </cell>
          <cell r="S2592" t="str">
            <v/>
          </cell>
          <cell r="T2592" t="str">
            <v>1969-09-17</v>
          </cell>
        </row>
        <row r="2593">
          <cell r="A2593" t="str">
            <v>Wessley,Lori A</v>
          </cell>
          <cell r="B2593" t="str">
            <v>003414</v>
          </cell>
          <cell r="C2593" t="str">
            <v>Full-Time</v>
          </cell>
          <cell r="D2593" t="str">
            <v>UCU</v>
          </cell>
          <cell r="E2593">
            <v>40</v>
          </cell>
          <cell r="F2593" t="str">
            <v>5155</v>
          </cell>
          <cell r="G2593" t="str">
            <v>MO Elect Networks Mgr</v>
          </cell>
          <cell r="H2593" t="str">
            <v>USU</v>
          </cell>
          <cell r="I2593" t="str">
            <v>OP</v>
          </cell>
          <cell r="J2593" t="str">
            <v>NETCO</v>
          </cell>
          <cell r="K2593" t="str">
            <v>1075</v>
          </cell>
          <cell r="L2593" t="str">
            <v>MO-Blue Springs</v>
          </cell>
          <cell r="M2593" t="str">
            <v>MO</v>
          </cell>
          <cell r="N2593" t="str">
            <v>2919</v>
          </cell>
          <cell r="O2593" t="str">
            <v>Operations Coord Aquila Netwks</v>
          </cell>
          <cell r="P2593" t="str">
            <v>00</v>
          </cell>
          <cell r="Q2593" t="str">
            <v>Exempt</v>
          </cell>
          <cell r="R2593" t="str">
            <v>1985-02-20</v>
          </cell>
          <cell r="S2593" t="str">
            <v/>
          </cell>
          <cell r="T2593" t="str">
            <v>1985-02-20</v>
          </cell>
        </row>
        <row r="2594">
          <cell r="A2594" t="str">
            <v>Westcott,Mark T</v>
          </cell>
          <cell r="B2594" t="str">
            <v>010827</v>
          </cell>
          <cell r="C2594" t="str">
            <v>Full-Time</v>
          </cell>
          <cell r="D2594" t="str">
            <v>UCU</v>
          </cell>
          <cell r="E2594">
            <v>40</v>
          </cell>
          <cell r="F2594" t="str">
            <v>5827</v>
          </cell>
          <cell r="G2594" t="str">
            <v>Fairmont</v>
          </cell>
          <cell r="H2594" t="str">
            <v>USU</v>
          </cell>
          <cell r="I2594" t="str">
            <v>CS</v>
          </cell>
          <cell r="J2594" t="str">
            <v>PNMNG</v>
          </cell>
          <cell r="K2594" t="str">
            <v>1061</v>
          </cell>
          <cell r="L2594" t="str">
            <v>MN-Fairmont</v>
          </cell>
          <cell r="M2594" t="str">
            <v>MN</v>
          </cell>
          <cell r="N2594" t="str">
            <v>1138</v>
          </cell>
          <cell r="O2594" t="str">
            <v>Appliance Repair Technician</v>
          </cell>
          <cell r="P2594" t="str">
            <v>00</v>
          </cell>
          <cell r="Q2594" t="str">
            <v>Nonexempt</v>
          </cell>
          <cell r="R2594" t="str">
            <v>2005-07-25</v>
          </cell>
          <cell r="S2594" t="str">
            <v/>
          </cell>
          <cell r="T2594" t="str">
            <v>2005-07-25</v>
          </cell>
        </row>
        <row r="2595">
          <cell r="A2595" t="str">
            <v>Wetig,John E</v>
          </cell>
          <cell r="B2595" t="str">
            <v>000664</v>
          </cell>
          <cell r="C2595" t="str">
            <v>Full-Time</v>
          </cell>
          <cell r="D2595" t="str">
            <v>UCU</v>
          </cell>
          <cell r="E2595">
            <v>40</v>
          </cell>
          <cell r="F2595" t="str">
            <v>5014</v>
          </cell>
          <cell r="G2595" t="str">
            <v>Transmission Ln Const&amp;Maint-KS</v>
          </cell>
          <cell r="H2595" t="str">
            <v>USU</v>
          </cell>
          <cell r="I2595" t="str">
            <v>TO</v>
          </cell>
          <cell r="J2595" t="str">
            <v>WPKSE</v>
          </cell>
          <cell r="K2595" t="str">
            <v>1231</v>
          </cell>
          <cell r="L2595" t="str">
            <v>KS-Great Bend-Broadway</v>
          </cell>
          <cell r="M2595" t="str">
            <v>KS</v>
          </cell>
          <cell r="N2595" t="str">
            <v>1919</v>
          </cell>
          <cell r="O2595" t="str">
            <v>Supv Transmission Line</v>
          </cell>
          <cell r="P2595" t="str">
            <v>00</v>
          </cell>
          <cell r="Q2595" t="str">
            <v>Exempt</v>
          </cell>
          <cell r="R2595" t="str">
            <v>1987-03-10</v>
          </cell>
          <cell r="S2595" t="str">
            <v/>
          </cell>
          <cell r="T2595" t="str">
            <v>1987-03-10</v>
          </cell>
        </row>
        <row r="2596">
          <cell r="A2596" t="str">
            <v>Weyer,Eydie R</v>
          </cell>
          <cell r="B2596" t="str">
            <v>002207</v>
          </cell>
          <cell r="C2596" t="str">
            <v>Full-Time</v>
          </cell>
          <cell r="D2596" t="str">
            <v>UCU</v>
          </cell>
          <cell r="E2596">
            <v>40</v>
          </cell>
          <cell r="F2596" t="str">
            <v>5701</v>
          </cell>
          <cell r="G2596" t="str">
            <v>Cust Service Center-Lincoln</v>
          </cell>
          <cell r="H2596" t="str">
            <v>USU</v>
          </cell>
          <cell r="I2596" t="str">
            <v>CH</v>
          </cell>
          <cell r="J2596" t="str">
            <v>NETCO</v>
          </cell>
          <cell r="K2596" t="str">
            <v>1109</v>
          </cell>
          <cell r="L2596" t="str">
            <v>NE-Lincoln</v>
          </cell>
          <cell r="M2596" t="str">
            <v>NE</v>
          </cell>
          <cell r="N2596" t="str">
            <v>1628</v>
          </cell>
          <cell r="O2596" t="str">
            <v>Customer Service Support (UN25</v>
          </cell>
          <cell r="P2596" t="str">
            <v>25</v>
          </cell>
          <cell r="Q2596" t="str">
            <v>Nonexempt</v>
          </cell>
          <cell r="R2596" t="str">
            <v>1988-12-27</v>
          </cell>
          <cell r="S2596" t="str">
            <v/>
          </cell>
          <cell r="T2596" t="str">
            <v>1988-12-27</v>
          </cell>
        </row>
        <row r="2597">
          <cell r="A2597" t="str">
            <v>Whalen,Rodney L</v>
          </cell>
          <cell r="B2597" t="str">
            <v>000850</v>
          </cell>
          <cell r="C2597" t="str">
            <v>Full-Time</v>
          </cell>
          <cell r="D2597" t="str">
            <v>UCU</v>
          </cell>
          <cell r="E2597">
            <v>40</v>
          </cell>
          <cell r="F2597" t="str">
            <v>5893</v>
          </cell>
          <cell r="G2597" t="str">
            <v>Liberty/Platte City CS</v>
          </cell>
          <cell r="H2597" t="str">
            <v>USU</v>
          </cell>
          <cell r="I2597" t="str">
            <v>CS</v>
          </cell>
          <cell r="J2597" t="str">
            <v>MPMOE</v>
          </cell>
          <cell r="K2597" t="str">
            <v>1091</v>
          </cell>
          <cell r="L2597" t="str">
            <v>MO-Platte City</v>
          </cell>
          <cell r="M2597" t="str">
            <v>MO</v>
          </cell>
          <cell r="N2597" t="str">
            <v>U2011</v>
          </cell>
          <cell r="O2597" t="str">
            <v>Customer Serviceman in Trg</v>
          </cell>
          <cell r="P2597" t="str">
            <v>24</v>
          </cell>
          <cell r="Q2597" t="str">
            <v>Nonexempt</v>
          </cell>
          <cell r="R2597" t="str">
            <v>1986-04-14</v>
          </cell>
          <cell r="S2597" t="str">
            <v/>
          </cell>
          <cell r="T2597" t="str">
            <v>1986-04-14</v>
          </cell>
        </row>
        <row r="2598">
          <cell r="A2598" t="str">
            <v>Wheat,Jeffrey W</v>
          </cell>
          <cell r="B2598" t="str">
            <v>010099</v>
          </cell>
          <cell r="C2598" t="str">
            <v>Full-Time</v>
          </cell>
          <cell r="D2598" t="str">
            <v>UCU</v>
          </cell>
          <cell r="E2598">
            <v>40</v>
          </cell>
          <cell r="F2598" t="str">
            <v>5384</v>
          </cell>
          <cell r="G2598" t="str">
            <v>Wichita Gas Field Svcs</v>
          </cell>
          <cell r="H2598" t="str">
            <v>USU</v>
          </cell>
          <cell r="I2598" t="str">
            <v>OP</v>
          </cell>
          <cell r="J2598" t="str">
            <v>PNKSG</v>
          </cell>
          <cell r="K2598" t="str">
            <v>1137</v>
          </cell>
          <cell r="L2598" t="str">
            <v>KS-Wichita-W Harry</v>
          </cell>
          <cell r="M2598" t="str">
            <v>KS</v>
          </cell>
          <cell r="N2598" t="str">
            <v>1529</v>
          </cell>
          <cell r="O2598" t="str">
            <v>Utility Service Technician</v>
          </cell>
          <cell r="P2598" t="str">
            <v>00</v>
          </cell>
          <cell r="Q2598" t="str">
            <v>Nonexempt</v>
          </cell>
          <cell r="R2598" t="str">
            <v>2003-06-16</v>
          </cell>
          <cell r="S2598" t="str">
            <v/>
          </cell>
          <cell r="T2598" t="str">
            <v>2003-06-16</v>
          </cell>
        </row>
        <row r="2599">
          <cell r="A2599" t="str">
            <v>Whitaker,Stephanie D</v>
          </cell>
          <cell r="B2599" t="str">
            <v>003376</v>
          </cell>
          <cell r="C2599" t="str">
            <v>Full-Time</v>
          </cell>
          <cell r="D2599" t="str">
            <v>UCU</v>
          </cell>
          <cell r="E2599">
            <v>40</v>
          </cell>
          <cell r="F2599" t="str">
            <v>5763</v>
          </cell>
          <cell r="G2599" t="str">
            <v>Billing Adjustments</v>
          </cell>
          <cell r="H2599" t="str">
            <v>USU</v>
          </cell>
          <cell r="I2599" t="str">
            <v>CI</v>
          </cell>
          <cell r="J2599" t="str">
            <v>NETCO</v>
          </cell>
          <cell r="K2599" t="str">
            <v>1000</v>
          </cell>
          <cell r="L2599" t="str">
            <v>MO-Raytown</v>
          </cell>
          <cell r="M2599" t="str">
            <v>MO</v>
          </cell>
          <cell r="N2599" t="str">
            <v>1067</v>
          </cell>
          <cell r="O2599" t="str">
            <v>Assoc Cust Svc Acct Svcs I</v>
          </cell>
          <cell r="P2599" t="str">
            <v>00</v>
          </cell>
          <cell r="Q2599" t="str">
            <v>Nonexempt</v>
          </cell>
          <cell r="R2599" t="str">
            <v>1997-07-28</v>
          </cell>
          <cell r="S2599" t="str">
            <v/>
          </cell>
          <cell r="T2599" t="str">
            <v>1997-07-28</v>
          </cell>
        </row>
        <row r="2600">
          <cell r="A2600" t="str">
            <v>White Jr,Michael G</v>
          </cell>
          <cell r="B2600" t="str">
            <v>005013</v>
          </cell>
          <cell r="C2600" t="str">
            <v>Full-Time</v>
          </cell>
          <cell r="D2600" t="str">
            <v>UCU</v>
          </cell>
          <cell r="E2600">
            <v>40</v>
          </cell>
          <cell r="F2600" t="str">
            <v>1003</v>
          </cell>
          <cell r="G2600" t="str">
            <v>Sibley General</v>
          </cell>
          <cell r="H2600" t="str">
            <v>USU</v>
          </cell>
          <cell r="I2600" t="str">
            <v>PS</v>
          </cell>
          <cell r="J2600" t="str">
            <v>MPMOE</v>
          </cell>
          <cell r="K2600" t="str">
            <v>1095</v>
          </cell>
          <cell r="L2600" t="str">
            <v>MO-Sibley</v>
          </cell>
          <cell r="M2600" t="str">
            <v>MO</v>
          </cell>
          <cell r="N2600" t="str">
            <v>2145</v>
          </cell>
          <cell r="O2600" t="str">
            <v>Supervisory Engineer</v>
          </cell>
          <cell r="P2600" t="str">
            <v>00</v>
          </cell>
          <cell r="Q2600" t="str">
            <v>Exempt</v>
          </cell>
          <cell r="R2600" t="str">
            <v>1999-05-17</v>
          </cell>
          <cell r="S2600" t="str">
            <v/>
          </cell>
          <cell r="T2600" t="str">
            <v>1999-05-17</v>
          </cell>
        </row>
        <row r="2601">
          <cell r="A2601" t="str">
            <v>White,Amy G</v>
          </cell>
          <cell r="B2601" t="str">
            <v>010035</v>
          </cell>
          <cell r="C2601" t="str">
            <v>Part-Time</v>
          </cell>
          <cell r="D2601" t="str">
            <v>UCU</v>
          </cell>
          <cell r="E2601">
            <v>19</v>
          </cell>
          <cell r="F2601" t="str">
            <v>6111</v>
          </cell>
          <cell r="G2601" t="str">
            <v>Economic Development-General</v>
          </cell>
          <cell r="H2601" t="str">
            <v>USU</v>
          </cell>
          <cell r="I2601" t="str">
            <v>ED</v>
          </cell>
          <cell r="J2601" t="str">
            <v>NETCO</v>
          </cell>
          <cell r="K2601" t="str">
            <v>1172</v>
          </cell>
          <cell r="L2601" t="str">
            <v>IA-Des Moines</v>
          </cell>
          <cell r="M2601" t="str">
            <v>IA</v>
          </cell>
          <cell r="N2601" t="str">
            <v>2614</v>
          </cell>
          <cell r="O2601" t="str">
            <v>Information Processor</v>
          </cell>
          <cell r="P2601" t="str">
            <v>00</v>
          </cell>
          <cell r="Q2601" t="str">
            <v>Nonexempt</v>
          </cell>
          <cell r="R2601" t="str">
            <v>2003-03-08</v>
          </cell>
          <cell r="S2601" t="str">
            <v/>
          </cell>
          <cell r="T2601" t="str">
            <v>2003-03-08</v>
          </cell>
        </row>
        <row r="2602">
          <cell r="A2602" t="str">
            <v>White,Craig A</v>
          </cell>
          <cell r="B2602" t="str">
            <v>000497</v>
          </cell>
          <cell r="C2602" t="str">
            <v>Full-Time</v>
          </cell>
          <cell r="D2602" t="str">
            <v>UCU</v>
          </cell>
          <cell r="E2602">
            <v>40</v>
          </cell>
          <cell r="F2602" t="str">
            <v>1009</v>
          </cell>
          <cell r="G2602" t="str">
            <v>Arthur Mullergren-Great Bend</v>
          </cell>
          <cell r="H2602" t="str">
            <v>USU</v>
          </cell>
          <cell r="I2602" t="str">
            <v>PS</v>
          </cell>
          <cell r="J2602" t="str">
            <v>WPKSE</v>
          </cell>
          <cell r="K2602" t="str">
            <v>1034</v>
          </cell>
          <cell r="L2602" t="str">
            <v>KS-Great Bend-Highway K96</v>
          </cell>
          <cell r="M2602" t="str">
            <v>KS</v>
          </cell>
          <cell r="N2602" t="str">
            <v>1738</v>
          </cell>
          <cell r="O2602" t="str">
            <v>Operator Technician (UN22)</v>
          </cell>
          <cell r="P2602" t="str">
            <v>22</v>
          </cell>
          <cell r="Q2602" t="str">
            <v>Nonexempt</v>
          </cell>
          <cell r="R2602" t="str">
            <v>1998-03-02</v>
          </cell>
          <cell r="S2602" t="str">
            <v/>
          </cell>
          <cell r="T2602" t="str">
            <v>1998-03-02</v>
          </cell>
        </row>
        <row r="2603">
          <cell r="A2603" t="str">
            <v>White,Daniel C</v>
          </cell>
          <cell r="B2603" t="str">
            <v>010442</v>
          </cell>
          <cell r="C2603" t="str">
            <v>Full-Time</v>
          </cell>
          <cell r="D2603" t="str">
            <v>UCU</v>
          </cell>
          <cell r="E2603">
            <v>40</v>
          </cell>
          <cell r="F2603" t="str">
            <v>5341</v>
          </cell>
          <cell r="G2603" t="str">
            <v>Henri/Lex/Rich Elec Ntwrk Ops</v>
          </cell>
          <cell r="H2603" t="str">
            <v>USU</v>
          </cell>
          <cell r="I2603" t="str">
            <v>OP</v>
          </cell>
          <cell r="J2603" t="str">
            <v>MPMOE</v>
          </cell>
          <cell r="K2603" t="str">
            <v>1080</v>
          </cell>
          <cell r="L2603" t="str">
            <v>MO-Henrietta</v>
          </cell>
          <cell r="M2603" t="str">
            <v>MO</v>
          </cell>
          <cell r="N2603" t="str">
            <v>U2105</v>
          </cell>
          <cell r="O2603" t="str">
            <v>Appren Lineman 5th 6mo</v>
          </cell>
          <cell r="P2603" t="str">
            <v>24</v>
          </cell>
          <cell r="Q2603" t="str">
            <v>Nonexempt</v>
          </cell>
          <cell r="R2603" t="str">
            <v>2004-05-17</v>
          </cell>
          <cell r="S2603" t="str">
            <v>2005-10-24</v>
          </cell>
          <cell r="T2603" t="str">
            <v>2004-10-23</v>
          </cell>
        </row>
        <row r="2604">
          <cell r="A2604" t="str">
            <v>White,Dwayne T</v>
          </cell>
          <cell r="B2604" t="str">
            <v>010709</v>
          </cell>
          <cell r="C2604" t="str">
            <v>Full-Time</v>
          </cell>
          <cell r="D2604" t="str">
            <v>UCU</v>
          </cell>
          <cell r="E2604">
            <v>40</v>
          </cell>
          <cell r="F2604" t="str">
            <v>5702</v>
          </cell>
          <cell r="G2604" t="str">
            <v>Customer Srv Ctr-Raytown</v>
          </cell>
          <cell r="H2604" t="str">
            <v>USU</v>
          </cell>
          <cell r="I2604" t="str">
            <v>CH</v>
          </cell>
          <cell r="J2604" t="str">
            <v>NETCO</v>
          </cell>
          <cell r="K2604" t="str">
            <v>1000</v>
          </cell>
          <cell r="L2604" t="str">
            <v>MO-Raytown</v>
          </cell>
          <cell r="M2604" t="str">
            <v>MO</v>
          </cell>
          <cell r="N2604" t="str">
            <v>1047</v>
          </cell>
          <cell r="O2604" t="str">
            <v>Customer Service Associate CC</v>
          </cell>
          <cell r="P2604" t="str">
            <v>00</v>
          </cell>
          <cell r="Q2604" t="str">
            <v>Nonexempt</v>
          </cell>
          <cell r="R2604" t="str">
            <v>2005-03-07</v>
          </cell>
          <cell r="S2604" t="str">
            <v/>
          </cell>
          <cell r="T2604" t="str">
            <v>2005-03-07</v>
          </cell>
        </row>
        <row r="2605">
          <cell r="A2605" t="str">
            <v>White,Kevin E</v>
          </cell>
          <cell r="B2605" t="str">
            <v>010921</v>
          </cell>
          <cell r="C2605" t="str">
            <v>Full-Time</v>
          </cell>
          <cell r="D2605" t="str">
            <v>UCU</v>
          </cell>
          <cell r="E2605">
            <v>40</v>
          </cell>
          <cell r="F2605" t="str">
            <v>5401</v>
          </cell>
          <cell r="G2605" t="str">
            <v>Woodland Park Gas Network Ops</v>
          </cell>
          <cell r="H2605" t="str">
            <v>USU</v>
          </cell>
          <cell r="I2605" t="str">
            <v>OP</v>
          </cell>
          <cell r="J2605" t="str">
            <v>PNCOG</v>
          </cell>
          <cell r="K2605" t="str">
            <v>1014</v>
          </cell>
          <cell r="L2605" t="str">
            <v>CO-Woodland Park</v>
          </cell>
          <cell r="M2605" t="str">
            <v>CO</v>
          </cell>
          <cell r="N2605" t="str">
            <v>1525</v>
          </cell>
          <cell r="O2605" t="str">
            <v>Operations Technician</v>
          </cell>
          <cell r="P2605" t="str">
            <v>00</v>
          </cell>
          <cell r="Q2605" t="str">
            <v>Nonexempt</v>
          </cell>
          <cell r="R2605" t="str">
            <v>2005-10-03</v>
          </cell>
          <cell r="S2605" t="str">
            <v/>
          </cell>
          <cell r="T2605" t="str">
            <v>2005-10-03</v>
          </cell>
        </row>
        <row r="2606">
          <cell r="A2606" t="str">
            <v>White,Larry D</v>
          </cell>
          <cell r="B2606" t="str">
            <v>000626</v>
          </cell>
          <cell r="C2606" t="str">
            <v>Full-Time</v>
          </cell>
          <cell r="D2606" t="str">
            <v>UCU</v>
          </cell>
          <cell r="E2606">
            <v>40</v>
          </cell>
          <cell r="F2606" t="str">
            <v>5307</v>
          </cell>
          <cell r="G2606" t="str">
            <v>Rocky Ford Network Ops</v>
          </cell>
          <cell r="H2606" t="str">
            <v>USU</v>
          </cell>
          <cell r="I2606" t="str">
            <v>OP</v>
          </cell>
          <cell r="J2606" t="str">
            <v>WPCOE</v>
          </cell>
          <cell r="K2606" t="str">
            <v>1012</v>
          </cell>
          <cell r="L2606" t="str">
            <v>CO-Rocky Ford</v>
          </cell>
          <cell r="M2606" t="str">
            <v>CO</v>
          </cell>
          <cell r="N2606" t="str">
            <v>1672</v>
          </cell>
          <cell r="O2606" t="str">
            <v>Line Serviceman (UN21)</v>
          </cell>
          <cell r="P2606" t="str">
            <v>21</v>
          </cell>
          <cell r="Q2606" t="str">
            <v>Nonexempt</v>
          </cell>
          <cell r="R2606" t="str">
            <v>1997-09-22</v>
          </cell>
          <cell r="S2606" t="str">
            <v/>
          </cell>
          <cell r="T2606" t="str">
            <v>1997-09-22</v>
          </cell>
        </row>
        <row r="2607">
          <cell r="A2607" t="str">
            <v>White,Michele V</v>
          </cell>
          <cell r="B2607" t="str">
            <v>004555</v>
          </cell>
          <cell r="C2607" t="str">
            <v>Full-Time</v>
          </cell>
          <cell r="D2607" t="str">
            <v>UCU</v>
          </cell>
          <cell r="E2607">
            <v>40</v>
          </cell>
          <cell r="F2607" t="str">
            <v>4164</v>
          </cell>
          <cell r="G2607" t="str">
            <v>Commodity Accounting</v>
          </cell>
          <cell r="H2607" t="str">
            <v>ESF</v>
          </cell>
          <cell r="I2607" t="str">
            <v>AT</v>
          </cell>
          <cell r="J2607" t="str">
            <v>AQLCP</v>
          </cell>
          <cell r="K2607" t="str">
            <v>1082</v>
          </cell>
          <cell r="L2607" t="str">
            <v>MO-Kansas City-W Ninth</v>
          </cell>
          <cell r="M2607" t="str">
            <v>MO</v>
          </cell>
          <cell r="N2607" t="str">
            <v>1021</v>
          </cell>
          <cell r="O2607" t="str">
            <v>Accountant Intermediate</v>
          </cell>
          <cell r="P2607" t="str">
            <v>00</v>
          </cell>
          <cell r="Q2607" t="str">
            <v>Exempt</v>
          </cell>
          <cell r="R2607" t="str">
            <v>1999-03-22</v>
          </cell>
          <cell r="S2607" t="str">
            <v/>
          </cell>
          <cell r="T2607" t="str">
            <v>1999-03-22</v>
          </cell>
        </row>
        <row r="2608">
          <cell r="A2608" t="str">
            <v>White,N V</v>
          </cell>
          <cell r="B2608" t="str">
            <v>000845</v>
          </cell>
          <cell r="C2608" t="str">
            <v>Full-Time</v>
          </cell>
          <cell r="D2608" t="str">
            <v>UCU</v>
          </cell>
          <cell r="E2608">
            <v>40</v>
          </cell>
          <cell r="F2608" t="str">
            <v>5339</v>
          </cell>
          <cell r="G2608" t="str">
            <v>Platte City Elec Network Ops</v>
          </cell>
          <cell r="H2608" t="str">
            <v>USU</v>
          </cell>
          <cell r="I2608" t="str">
            <v>OP</v>
          </cell>
          <cell r="J2608" t="str">
            <v>MPMOE</v>
          </cell>
          <cell r="K2608" t="str">
            <v>1091</v>
          </cell>
          <cell r="L2608" t="str">
            <v>MO-Platte City</v>
          </cell>
          <cell r="M2608" t="str">
            <v>MO</v>
          </cell>
          <cell r="N2608" t="str">
            <v>U2712</v>
          </cell>
          <cell r="O2608" t="str">
            <v>Tree Trim Comb Ditch Opr</v>
          </cell>
          <cell r="P2608" t="str">
            <v>24</v>
          </cell>
          <cell r="Q2608" t="str">
            <v>Nonexempt</v>
          </cell>
          <cell r="R2608" t="str">
            <v>1972-10-17</v>
          </cell>
          <cell r="S2608" t="str">
            <v/>
          </cell>
          <cell r="T2608" t="str">
            <v>1972-10-17</v>
          </cell>
        </row>
        <row r="2609">
          <cell r="A2609" t="str">
            <v>White,Robert L</v>
          </cell>
          <cell r="B2609" t="str">
            <v>010656</v>
          </cell>
          <cell r="C2609" t="str">
            <v>Full-Time</v>
          </cell>
          <cell r="D2609" t="str">
            <v>UCU</v>
          </cell>
          <cell r="E2609">
            <v>40</v>
          </cell>
          <cell r="F2609" t="str">
            <v>5869</v>
          </cell>
          <cell r="G2609" t="str">
            <v>Customer Support</v>
          </cell>
          <cell r="H2609" t="str">
            <v>USU</v>
          </cell>
          <cell r="I2609" t="str">
            <v>CS</v>
          </cell>
          <cell r="J2609" t="str">
            <v>WPCOE</v>
          </cell>
          <cell r="K2609" t="str">
            <v>1011</v>
          </cell>
          <cell r="L2609" t="str">
            <v>CO-Pueblo-S Victoria Ave</v>
          </cell>
          <cell r="M2609" t="str">
            <v>CO</v>
          </cell>
          <cell r="N2609" t="str">
            <v>1667</v>
          </cell>
          <cell r="O2609" t="str">
            <v>Field Representative (UN21)</v>
          </cell>
          <cell r="P2609" t="str">
            <v>21</v>
          </cell>
          <cell r="Q2609" t="str">
            <v>Nonexempt</v>
          </cell>
          <cell r="R2609" t="str">
            <v>2005-01-24</v>
          </cell>
          <cell r="S2609" t="str">
            <v/>
          </cell>
          <cell r="T2609" t="str">
            <v>2005-01-24</v>
          </cell>
        </row>
        <row r="2610">
          <cell r="A2610" t="str">
            <v>White,William J</v>
          </cell>
          <cell r="B2610" t="str">
            <v>008070</v>
          </cell>
          <cell r="C2610" t="str">
            <v>Full-Time</v>
          </cell>
          <cell r="D2610" t="str">
            <v>UCU</v>
          </cell>
          <cell r="E2610">
            <v>40</v>
          </cell>
          <cell r="F2610" t="str">
            <v>1060</v>
          </cell>
          <cell r="G2610" t="str">
            <v>Lake Road Common</v>
          </cell>
          <cell r="H2610" t="str">
            <v>USU</v>
          </cell>
          <cell r="I2610" t="str">
            <v>PS</v>
          </cell>
          <cell r="J2610" t="str">
            <v>SJMOE</v>
          </cell>
          <cell r="K2610" t="str">
            <v>1279</v>
          </cell>
          <cell r="L2610" t="str">
            <v>MO-St Joseph - Lake Road</v>
          </cell>
          <cell r="M2610" t="str">
            <v>MO</v>
          </cell>
          <cell r="N2610" t="str">
            <v>1786</v>
          </cell>
          <cell r="O2610" t="str">
            <v>Operations Supervisor - Plant</v>
          </cell>
          <cell r="P2610" t="str">
            <v>00</v>
          </cell>
          <cell r="Q2610" t="str">
            <v>Exempt</v>
          </cell>
          <cell r="R2610" t="str">
            <v>1970-10-14</v>
          </cell>
          <cell r="S2610" t="str">
            <v/>
          </cell>
          <cell r="T2610" t="str">
            <v>1970-10-14</v>
          </cell>
        </row>
        <row r="2611">
          <cell r="A2611" t="str">
            <v>Whitebread,Mark S</v>
          </cell>
          <cell r="B2611" t="str">
            <v>010438</v>
          </cell>
          <cell r="C2611" t="str">
            <v>Full-Time</v>
          </cell>
          <cell r="D2611" t="str">
            <v>UCU</v>
          </cell>
          <cell r="E2611">
            <v>40</v>
          </cell>
          <cell r="F2611" t="str">
            <v>5311</v>
          </cell>
          <cell r="G2611" t="str">
            <v>Southern KS Elec Network Ops</v>
          </cell>
          <cell r="H2611" t="str">
            <v>USU</v>
          </cell>
          <cell r="I2611" t="str">
            <v>OP</v>
          </cell>
          <cell r="J2611" t="str">
            <v>WPKSE</v>
          </cell>
          <cell r="K2611" t="str">
            <v>1043</v>
          </cell>
          <cell r="L2611" t="str">
            <v>KS-Medicine Lodge</v>
          </cell>
          <cell r="M2611" t="str">
            <v>KS</v>
          </cell>
          <cell r="N2611" t="str">
            <v>1705</v>
          </cell>
          <cell r="O2611" t="str">
            <v>Appren Lineman (UN22)</v>
          </cell>
          <cell r="P2611" t="str">
            <v>22</v>
          </cell>
          <cell r="Q2611" t="str">
            <v>Nonexempt</v>
          </cell>
          <cell r="R2611" t="str">
            <v>2004-05-10</v>
          </cell>
          <cell r="S2611" t="str">
            <v>2005-08-29</v>
          </cell>
          <cell r="T2611" t="str">
            <v>2005-08-29</v>
          </cell>
        </row>
        <row r="2612">
          <cell r="A2612" t="str">
            <v>Whitehead,Paul E</v>
          </cell>
          <cell r="B2612" t="str">
            <v>001574</v>
          </cell>
          <cell r="C2612" t="str">
            <v>Full-Time</v>
          </cell>
          <cell r="D2612" t="str">
            <v>UCU</v>
          </cell>
          <cell r="E2612">
            <v>40</v>
          </cell>
          <cell r="F2612" t="str">
            <v>5701</v>
          </cell>
          <cell r="G2612" t="str">
            <v>Cust Service Center-Lincoln</v>
          </cell>
          <cell r="H2612" t="str">
            <v>USU</v>
          </cell>
          <cell r="I2612" t="str">
            <v>CH</v>
          </cell>
          <cell r="J2612" t="str">
            <v>NETCO</v>
          </cell>
          <cell r="K2612" t="str">
            <v>1109</v>
          </cell>
          <cell r="L2612" t="str">
            <v>NE-Lincoln</v>
          </cell>
          <cell r="M2612" t="str">
            <v>NE</v>
          </cell>
          <cell r="N2612" t="str">
            <v>1046</v>
          </cell>
          <cell r="O2612" t="str">
            <v>Supv Customer Service Ctr</v>
          </cell>
          <cell r="P2612" t="str">
            <v>00</v>
          </cell>
          <cell r="Q2612" t="str">
            <v>Exempt</v>
          </cell>
          <cell r="R2612" t="str">
            <v>1971-10-01</v>
          </cell>
          <cell r="S2612" t="str">
            <v/>
          </cell>
          <cell r="T2612" t="str">
            <v>1971-10-01</v>
          </cell>
        </row>
        <row r="2613">
          <cell r="A2613" t="str">
            <v>Whitehead,Philip D</v>
          </cell>
          <cell r="B2613" t="str">
            <v>003128</v>
          </cell>
          <cell r="C2613" t="str">
            <v>Full-Time</v>
          </cell>
          <cell r="D2613" t="str">
            <v>UCU</v>
          </cell>
          <cell r="E2613">
            <v>40</v>
          </cell>
          <cell r="F2613" t="str">
            <v>6331</v>
          </cell>
          <cell r="G2613" t="str">
            <v>Appliance Technical Training</v>
          </cell>
          <cell r="H2613" t="str">
            <v>USU</v>
          </cell>
          <cell r="I2613" t="str">
            <v>NA</v>
          </cell>
          <cell r="J2613" t="str">
            <v>NETCO</v>
          </cell>
          <cell r="K2613" t="str">
            <v>1143</v>
          </cell>
          <cell r="L2613" t="str">
            <v>NE-Omaha-Capitol Ave</v>
          </cell>
          <cell r="M2613" t="str">
            <v>NE</v>
          </cell>
          <cell r="N2613" t="str">
            <v>2829</v>
          </cell>
          <cell r="O2613" t="str">
            <v>Technical Trainer/USU Applianc</v>
          </cell>
          <cell r="P2613" t="str">
            <v>00</v>
          </cell>
          <cell r="Q2613" t="str">
            <v>Exempt</v>
          </cell>
          <cell r="R2613" t="str">
            <v>1990-02-01</v>
          </cell>
          <cell r="S2613" t="str">
            <v/>
          </cell>
          <cell r="T2613" t="str">
            <v>1990-02-01</v>
          </cell>
        </row>
        <row r="2614">
          <cell r="A2614" t="str">
            <v>Whitney,Robert A</v>
          </cell>
          <cell r="B2614" t="str">
            <v>002182</v>
          </cell>
          <cell r="C2614" t="str">
            <v>Full-Time</v>
          </cell>
          <cell r="D2614" t="str">
            <v>UCU</v>
          </cell>
          <cell r="E2614">
            <v>40</v>
          </cell>
          <cell r="F2614" t="str">
            <v>5771</v>
          </cell>
          <cell r="G2614" t="str">
            <v>NE Lincoln Region</v>
          </cell>
          <cell r="H2614" t="str">
            <v>USU</v>
          </cell>
          <cell r="I2614" t="str">
            <v>CS</v>
          </cell>
          <cell r="J2614" t="str">
            <v>PNNEG</v>
          </cell>
          <cell r="K2614" t="str">
            <v>1109</v>
          </cell>
          <cell r="L2614" t="str">
            <v>NE-Lincoln</v>
          </cell>
          <cell r="M2614" t="str">
            <v>NE</v>
          </cell>
          <cell r="N2614" t="str">
            <v>1607</v>
          </cell>
          <cell r="O2614" t="str">
            <v>Spec C&amp;M Mech Tech (UN25)</v>
          </cell>
          <cell r="P2614" t="str">
            <v>25</v>
          </cell>
          <cell r="Q2614" t="str">
            <v>Nonexempt</v>
          </cell>
          <cell r="R2614" t="str">
            <v>1977-06-21</v>
          </cell>
          <cell r="S2614" t="str">
            <v/>
          </cell>
          <cell r="T2614" t="str">
            <v>1977-06-21</v>
          </cell>
        </row>
        <row r="2615">
          <cell r="A2615" t="str">
            <v>Whittaker,Sharon L</v>
          </cell>
          <cell r="B2615" t="str">
            <v>008227</v>
          </cell>
          <cell r="C2615" t="str">
            <v>Full-Time</v>
          </cell>
          <cell r="D2615" t="str">
            <v>UCU</v>
          </cell>
          <cell r="E2615">
            <v>40</v>
          </cell>
          <cell r="F2615" t="str">
            <v>4220</v>
          </cell>
          <cell r="G2615" t="str">
            <v>HR Compensation</v>
          </cell>
          <cell r="H2615" t="str">
            <v>ESF</v>
          </cell>
          <cell r="I2615" t="str">
            <v>HR</v>
          </cell>
          <cell r="J2615" t="str">
            <v>AQLCP</v>
          </cell>
          <cell r="K2615" t="str">
            <v>1082</v>
          </cell>
          <cell r="L2615" t="str">
            <v>MO-Kansas City-W Ninth</v>
          </cell>
          <cell r="M2615" t="str">
            <v>MO</v>
          </cell>
          <cell r="N2615" t="str">
            <v>2757</v>
          </cell>
          <cell r="O2615" t="str">
            <v>Assoc HR Support Specialist</v>
          </cell>
          <cell r="P2615" t="str">
            <v>00</v>
          </cell>
          <cell r="Q2615" t="str">
            <v>Nonexempt</v>
          </cell>
          <cell r="R2615" t="str">
            <v>2001-02-12</v>
          </cell>
          <cell r="S2615" t="str">
            <v/>
          </cell>
          <cell r="T2615" t="str">
            <v>2001-02-12</v>
          </cell>
        </row>
        <row r="2616">
          <cell r="A2616" t="str">
            <v>Whittington,John R</v>
          </cell>
          <cell r="B2616" t="str">
            <v>007968</v>
          </cell>
          <cell r="C2616" t="str">
            <v>Full-Time</v>
          </cell>
          <cell r="D2616" t="str">
            <v>UCU</v>
          </cell>
          <cell r="E2616">
            <v>40</v>
          </cell>
          <cell r="F2616" t="str">
            <v>5356</v>
          </cell>
          <cell r="G2616" t="str">
            <v>Maryville/Mound City El NetOps</v>
          </cell>
          <cell r="H2616" t="str">
            <v>USU</v>
          </cell>
          <cell r="I2616" t="str">
            <v>OP</v>
          </cell>
          <cell r="J2616" t="str">
            <v>SJMOE</v>
          </cell>
          <cell r="K2616" t="str">
            <v>1281</v>
          </cell>
          <cell r="L2616" t="str">
            <v>MO-Mound City</v>
          </cell>
          <cell r="M2616" t="str">
            <v>MO</v>
          </cell>
          <cell r="N2616" t="str">
            <v>S1020</v>
          </cell>
          <cell r="O2616" t="str">
            <v>District Lineman</v>
          </cell>
          <cell r="P2616" t="str">
            <v>13</v>
          </cell>
          <cell r="Q2616" t="str">
            <v>Nonexempt</v>
          </cell>
          <cell r="R2616" t="str">
            <v>1973-09-10</v>
          </cell>
          <cell r="S2616" t="str">
            <v/>
          </cell>
          <cell r="T2616" t="str">
            <v>1973-09-10</v>
          </cell>
        </row>
        <row r="2617">
          <cell r="A2617" t="str">
            <v>Whorton,Michael R</v>
          </cell>
          <cell r="B2617" t="str">
            <v>001028</v>
          </cell>
          <cell r="C2617" t="str">
            <v>Full-Time</v>
          </cell>
          <cell r="D2617" t="str">
            <v>UCU</v>
          </cell>
          <cell r="E2617">
            <v>40</v>
          </cell>
          <cell r="F2617" t="str">
            <v>5897</v>
          </cell>
          <cell r="G2617" t="str">
            <v>Nevada CS</v>
          </cell>
          <cell r="H2617" t="str">
            <v>USU</v>
          </cell>
          <cell r="I2617" t="str">
            <v>CS</v>
          </cell>
          <cell r="J2617" t="str">
            <v>MPMOE</v>
          </cell>
          <cell r="K2617" t="str">
            <v>1088</v>
          </cell>
          <cell r="L2617" t="str">
            <v>MO-Nevada-N Osage</v>
          </cell>
          <cell r="M2617" t="str">
            <v>MO</v>
          </cell>
          <cell r="N2617" t="str">
            <v>U2503</v>
          </cell>
          <cell r="O2617" t="str">
            <v>Local Maintenance Man 3rd yr</v>
          </cell>
          <cell r="P2617" t="str">
            <v>24</v>
          </cell>
          <cell r="Q2617" t="str">
            <v>Nonexempt</v>
          </cell>
          <cell r="R2617" t="str">
            <v>1979-09-04</v>
          </cell>
          <cell r="S2617" t="str">
            <v/>
          </cell>
          <cell r="T2617" t="str">
            <v>1979-09-04</v>
          </cell>
        </row>
        <row r="2618">
          <cell r="A2618" t="str">
            <v>Wical,Allan K</v>
          </cell>
          <cell r="B2618" t="str">
            <v>002000</v>
          </cell>
          <cell r="C2618" t="str">
            <v>Full-Time</v>
          </cell>
          <cell r="D2618" t="str">
            <v>UCU</v>
          </cell>
          <cell r="E2618">
            <v>40</v>
          </cell>
          <cell r="F2618" t="str">
            <v>5775</v>
          </cell>
          <cell r="G2618" t="str">
            <v>NE North Region</v>
          </cell>
          <cell r="H2618" t="str">
            <v>USU</v>
          </cell>
          <cell r="I2618" t="str">
            <v>CS</v>
          </cell>
          <cell r="J2618" t="str">
            <v>PNNEG</v>
          </cell>
          <cell r="K2618" t="str">
            <v>1162</v>
          </cell>
          <cell r="L2618" t="str">
            <v>NE-Norfolk-Norfolk Ave</v>
          </cell>
          <cell r="M2618" t="str">
            <v>NE</v>
          </cell>
          <cell r="N2618" t="str">
            <v>3087</v>
          </cell>
          <cell r="O2618" t="str">
            <v>Operations Supv Field</v>
          </cell>
          <cell r="P2618" t="str">
            <v>00</v>
          </cell>
          <cell r="Q2618" t="str">
            <v>Exempt</v>
          </cell>
          <cell r="R2618" t="str">
            <v>1983-07-01</v>
          </cell>
          <cell r="S2618" t="str">
            <v/>
          </cell>
          <cell r="T2618" t="str">
            <v>1983-07-01</v>
          </cell>
        </row>
        <row r="2619">
          <cell r="A2619" t="str">
            <v>Wiczek,Terrance M</v>
          </cell>
          <cell r="B2619" t="str">
            <v>000063</v>
          </cell>
          <cell r="C2619" t="str">
            <v>Full-Time</v>
          </cell>
          <cell r="D2619" t="str">
            <v>UCU</v>
          </cell>
          <cell r="E2619">
            <v>40</v>
          </cell>
          <cell r="F2619" t="str">
            <v>5829</v>
          </cell>
          <cell r="G2619" t="str">
            <v>Rosemount CS</v>
          </cell>
          <cell r="H2619" t="str">
            <v>USU</v>
          </cell>
          <cell r="I2619" t="str">
            <v>CS</v>
          </cell>
          <cell r="J2619" t="str">
            <v>PNMNG</v>
          </cell>
          <cell r="K2619" t="str">
            <v>1069</v>
          </cell>
          <cell r="L2619" t="str">
            <v>MN-Rosemount</v>
          </cell>
          <cell r="M2619" t="str">
            <v>MN</v>
          </cell>
          <cell r="N2619" t="str">
            <v>1138</v>
          </cell>
          <cell r="O2619" t="str">
            <v>Appliance Repair Technician</v>
          </cell>
          <cell r="P2619" t="str">
            <v>00</v>
          </cell>
          <cell r="Q2619" t="str">
            <v>Nonexempt</v>
          </cell>
          <cell r="R2619" t="str">
            <v>1973-01-02</v>
          </cell>
          <cell r="S2619" t="str">
            <v>2000-06-19</v>
          </cell>
          <cell r="T2619" t="str">
            <v>1973-01-02</v>
          </cell>
        </row>
        <row r="2620">
          <cell r="A2620" t="str">
            <v>Wiedenmann,Edward W</v>
          </cell>
          <cell r="B2620" t="str">
            <v>000693</v>
          </cell>
          <cell r="C2620" t="str">
            <v>Full-Time</v>
          </cell>
          <cell r="D2620" t="str">
            <v>UCU</v>
          </cell>
          <cell r="E2620">
            <v>40</v>
          </cell>
          <cell r="F2620" t="str">
            <v>6177</v>
          </cell>
          <cell r="G2620" t="str">
            <v>CO Elect Engineering</v>
          </cell>
          <cell r="H2620" t="str">
            <v>USU</v>
          </cell>
          <cell r="I2620" t="str">
            <v>DE</v>
          </cell>
          <cell r="J2620" t="str">
            <v>WPCOE</v>
          </cell>
          <cell r="K2620" t="str">
            <v>1009</v>
          </cell>
          <cell r="L2620" t="str">
            <v>CO-Pueblo-Lamkin</v>
          </cell>
          <cell r="M2620" t="str">
            <v>CO</v>
          </cell>
          <cell r="N2620" t="str">
            <v>1924</v>
          </cell>
          <cell r="O2620" t="str">
            <v>Sr Engineer</v>
          </cell>
          <cell r="P2620" t="str">
            <v>00</v>
          </cell>
          <cell r="Q2620" t="str">
            <v>Exempt</v>
          </cell>
          <cell r="R2620" t="str">
            <v>1991-09-16</v>
          </cell>
          <cell r="S2620" t="str">
            <v/>
          </cell>
          <cell r="T2620" t="str">
            <v>1991-09-16</v>
          </cell>
        </row>
        <row r="2621">
          <cell r="A2621" t="str">
            <v>Wiese,Robert A</v>
          </cell>
          <cell r="B2621" t="str">
            <v>010318</v>
          </cell>
          <cell r="C2621" t="str">
            <v>Full-Time</v>
          </cell>
          <cell r="D2621" t="str">
            <v>UCU</v>
          </cell>
          <cell r="E2621">
            <v>40</v>
          </cell>
          <cell r="F2621" t="str">
            <v>5701</v>
          </cell>
          <cell r="G2621" t="str">
            <v>Cust Service Center-Lincoln</v>
          </cell>
          <cell r="H2621" t="str">
            <v>USU</v>
          </cell>
          <cell r="I2621" t="str">
            <v>CH</v>
          </cell>
          <cell r="J2621" t="str">
            <v>NETCO</v>
          </cell>
          <cell r="K2621" t="str">
            <v>1109</v>
          </cell>
          <cell r="L2621" t="str">
            <v>NE-Lincoln</v>
          </cell>
          <cell r="M2621" t="str">
            <v>NE</v>
          </cell>
          <cell r="N2621" t="str">
            <v>1629</v>
          </cell>
          <cell r="O2621" t="str">
            <v>Customer Serv Ctr Assoc (UN25)</v>
          </cell>
          <cell r="P2621" t="str">
            <v>25</v>
          </cell>
          <cell r="Q2621" t="str">
            <v>Nonexempt</v>
          </cell>
          <cell r="R2621" t="str">
            <v>2004-01-05</v>
          </cell>
          <cell r="S2621" t="str">
            <v/>
          </cell>
          <cell r="T2621" t="str">
            <v>2004-01-05</v>
          </cell>
        </row>
        <row r="2622">
          <cell r="A2622" t="str">
            <v>Wilcox,James C</v>
          </cell>
          <cell r="B2622" t="str">
            <v>000874</v>
          </cell>
          <cell r="C2622" t="str">
            <v>Full-Time</v>
          </cell>
          <cell r="D2622" t="str">
            <v>UCU</v>
          </cell>
          <cell r="E2622">
            <v>40</v>
          </cell>
          <cell r="F2622" t="str">
            <v>1003</v>
          </cell>
          <cell r="G2622" t="str">
            <v>Sibley General</v>
          </cell>
          <cell r="H2622" t="str">
            <v>USU</v>
          </cell>
          <cell r="I2622" t="str">
            <v>PS</v>
          </cell>
          <cell r="J2622" t="str">
            <v>MPMOE</v>
          </cell>
          <cell r="K2622" t="str">
            <v>1095</v>
          </cell>
          <cell r="L2622" t="str">
            <v>MO-Sibley</v>
          </cell>
          <cell r="M2622" t="str">
            <v>MO</v>
          </cell>
          <cell r="N2622" t="str">
            <v>U308</v>
          </cell>
          <cell r="O2622" t="str">
            <v>Operator Sibley</v>
          </cell>
          <cell r="P2622" t="str">
            <v>24</v>
          </cell>
          <cell r="Q2622" t="str">
            <v>Nonexempt</v>
          </cell>
          <cell r="R2622" t="str">
            <v>1970-02-06</v>
          </cell>
          <cell r="S2622" t="str">
            <v/>
          </cell>
          <cell r="T2622" t="str">
            <v>1970-02-06</v>
          </cell>
        </row>
        <row r="2623">
          <cell r="A2623" t="str">
            <v>Wiley,William D</v>
          </cell>
          <cell r="B2623" t="str">
            <v>000957</v>
          </cell>
          <cell r="C2623" t="str">
            <v>Full-Time</v>
          </cell>
          <cell r="D2623" t="str">
            <v>UCU</v>
          </cell>
          <cell r="E2623">
            <v>40</v>
          </cell>
          <cell r="F2623" t="str">
            <v>5367</v>
          </cell>
          <cell r="G2623" t="str">
            <v>Warrensburg Meter Shop</v>
          </cell>
          <cell r="H2623" t="str">
            <v>USU</v>
          </cell>
          <cell r="I2623" t="str">
            <v>OP</v>
          </cell>
          <cell r="J2623" t="str">
            <v>MPMOE</v>
          </cell>
          <cell r="K2623" t="str">
            <v>1097</v>
          </cell>
          <cell r="L2623" t="str">
            <v>MO-Warrensburg</v>
          </cell>
          <cell r="M2623" t="str">
            <v>MO</v>
          </cell>
          <cell r="N2623" t="str">
            <v>U256</v>
          </cell>
          <cell r="O2623" t="str">
            <v>Primary Meterman Shop</v>
          </cell>
          <cell r="P2623" t="str">
            <v>24</v>
          </cell>
          <cell r="Q2623" t="str">
            <v>Nonexempt</v>
          </cell>
          <cell r="R2623" t="str">
            <v>1990-07-02</v>
          </cell>
          <cell r="S2623" t="str">
            <v/>
          </cell>
          <cell r="T2623" t="str">
            <v>1990-07-02</v>
          </cell>
        </row>
        <row r="2624">
          <cell r="A2624" t="str">
            <v>Wilkening,Kevin R</v>
          </cell>
          <cell r="B2624" t="str">
            <v>009701</v>
          </cell>
          <cell r="C2624" t="str">
            <v>Full-Time</v>
          </cell>
          <cell r="D2624" t="str">
            <v>UCU</v>
          </cell>
          <cell r="E2624">
            <v>40</v>
          </cell>
          <cell r="F2624" t="str">
            <v>5827</v>
          </cell>
          <cell r="G2624" t="str">
            <v>Fairmont</v>
          </cell>
          <cell r="H2624" t="str">
            <v>USU</v>
          </cell>
          <cell r="I2624" t="str">
            <v>CS</v>
          </cell>
          <cell r="J2624" t="str">
            <v>PNMNG</v>
          </cell>
          <cell r="K2624" t="str">
            <v>1073</v>
          </cell>
          <cell r="L2624" t="str">
            <v>MN-Worthington</v>
          </cell>
          <cell r="M2624" t="str">
            <v>MN</v>
          </cell>
          <cell r="N2624" t="str">
            <v>1138</v>
          </cell>
          <cell r="O2624" t="str">
            <v>Appliance Repair Technician</v>
          </cell>
          <cell r="P2624" t="str">
            <v>00</v>
          </cell>
          <cell r="Q2624" t="str">
            <v>Nonexempt</v>
          </cell>
          <cell r="R2624" t="str">
            <v>2002-05-24</v>
          </cell>
          <cell r="S2624" t="str">
            <v/>
          </cell>
          <cell r="T2624" t="str">
            <v>2002-05-24</v>
          </cell>
        </row>
        <row r="2625">
          <cell r="A2625" t="str">
            <v>Wilkus,Lawrence M</v>
          </cell>
          <cell r="B2625" t="str">
            <v>003224</v>
          </cell>
          <cell r="C2625" t="str">
            <v>Full-Time</v>
          </cell>
          <cell r="D2625" t="str">
            <v>UCU</v>
          </cell>
          <cell r="E2625">
            <v>40</v>
          </cell>
          <cell r="F2625" t="str">
            <v>6311</v>
          </cell>
          <cell r="G2625" t="str">
            <v>Financial Mgmt-AQN State Supp</v>
          </cell>
          <cell r="H2625" t="str">
            <v>USU</v>
          </cell>
          <cell r="I2625" t="str">
            <v>AT</v>
          </cell>
          <cell r="J2625" t="str">
            <v>NETCO</v>
          </cell>
          <cell r="K2625" t="str">
            <v>1085</v>
          </cell>
          <cell r="L2625" t="str">
            <v>MO-Lee's Summit-SE Hamblen Rd</v>
          </cell>
          <cell r="M2625" t="str">
            <v>MO</v>
          </cell>
          <cell r="N2625" t="str">
            <v>3093</v>
          </cell>
          <cell r="O2625" t="str">
            <v>Sr Mgr Financial Analysis</v>
          </cell>
          <cell r="P2625" t="str">
            <v>00</v>
          </cell>
          <cell r="Q2625" t="str">
            <v>Exempt</v>
          </cell>
          <cell r="R2625" t="str">
            <v>1997-08-11</v>
          </cell>
          <cell r="S2625" t="str">
            <v/>
          </cell>
          <cell r="T2625" t="str">
            <v>1997-08-11</v>
          </cell>
        </row>
        <row r="2626">
          <cell r="A2626" t="str">
            <v>Willard,Frank A</v>
          </cell>
          <cell r="B2626" t="str">
            <v>001098</v>
          </cell>
          <cell r="C2626" t="str">
            <v>Full-Time</v>
          </cell>
          <cell r="D2626" t="str">
            <v>UCU</v>
          </cell>
          <cell r="E2626">
            <v>40</v>
          </cell>
          <cell r="F2626" t="str">
            <v>5339</v>
          </cell>
          <cell r="G2626" t="str">
            <v>Platte City Elec Network Ops</v>
          </cell>
          <cell r="H2626" t="str">
            <v>USU</v>
          </cell>
          <cell r="I2626" t="str">
            <v>OP</v>
          </cell>
          <cell r="J2626" t="str">
            <v>MPMOE</v>
          </cell>
          <cell r="K2626" t="str">
            <v>1091</v>
          </cell>
          <cell r="L2626" t="str">
            <v>MO-Platte City</v>
          </cell>
          <cell r="M2626" t="str">
            <v>MO</v>
          </cell>
          <cell r="N2626" t="str">
            <v>U213</v>
          </cell>
          <cell r="O2626" t="str">
            <v>Spc Combo Lineman Svcmn</v>
          </cell>
          <cell r="P2626" t="str">
            <v>24</v>
          </cell>
          <cell r="Q2626" t="str">
            <v>Nonexempt</v>
          </cell>
          <cell r="R2626" t="str">
            <v>1986-05-15</v>
          </cell>
          <cell r="S2626" t="str">
            <v/>
          </cell>
          <cell r="T2626" t="str">
            <v>1986-05-15</v>
          </cell>
        </row>
        <row r="2627">
          <cell r="A2627" t="str">
            <v>Willbanks,Robert D</v>
          </cell>
          <cell r="B2627" t="str">
            <v>000794</v>
          </cell>
          <cell r="C2627" t="str">
            <v>Full-Time</v>
          </cell>
          <cell r="D2627" t="str">
            <v>UCU</v>
          </cell>
          <cell r="E2627">
            <v>40</v>
          </cell>
          <cell r="F2627" t="str">
            <v>1003</v>
          </cell>
          <cell r="G2627" t="str">
            <v>Sibley General</v>
          </cell>
          <cell r="H2627" t="str">
            <v>USU</v>
          </cell>
          <cell r="I2627" t="str">
            <v>PS</v>
          </cell>
          <cell r="J2627" t="str">
            <v>MPMOE</v>
          </cell>
          <cell r="K2627" t="str">
            <v>1095</v>
          </cell>
          <cell r="L2627" t="str">
            <v>MO-Sibley</v>
          </cell>
          <cell r="M2627" t="str">
            <v>MO</v>
          </cell>
          <cell r="N2627" t="str">
            <v>U325</v>
          </cell>
          <cell r="O2627" t="str">
            <v>Journeyman Maint RG Sibley</v>
          </cell>
          <cell r="P2627" t="str">
            <v>24</v>
          </cell>
          <cell r="Q2627" t="str">
            <v>Nonexempt</v>
          </cell>
          <cell r="R2627" t="str">
            <v>1977-09-06</v>
          </cell>
          <cell r="S2627" t="str">
            <v/>
          </cell>
          <cell r="T2627" t="str">
            <v>1977-09-06</v>
          </cell>
        </row>
        <row r="2628">
          <cell r="A2628" t="str">
            <v>Willey,James A</v>
          </cell>
          <cell r="B2628" t="str">
            <v>001997</v>
          </cell>
          <cell r="C2628" t="str">
            <v>Full-Time</v>
          </cell>
          <cell r="D2628" t="str">
            <v>UCU</v>
          </cell>
          <cell r="E2628">
            <v>40</v>
          </cell>
          <cell r="F2628" t="str">
            <v>5732</v>
          </cell>
          <cell r="G2628" t="str">
            <v>Iowa Spencer</v>
          </cell>
          <cell r="H2628" t="str">
            <v>USU</v>
          </cell>
          <cell r="I2628" t="str">
            <v>CS</v>
          </cell>
          <cell r="J2628" t="str">
            <v>PNIAG</v>
          </cell>
          <cell r="K2628" t="str">
            <v>1024</v>
          </cell>
          <cell r="L2628" t="str">
            <v>IA-Spencer</v>
          </cell>
          <cell r="M2628" t="str">
            <v>IA</v>
          </cell>
          <cell r="N2628" t="str">
            <v>3171</v>
          </cell>
          <cell r="O2628" t="str">
            <v>Service Technician (UN28)</v>
          </cell>
          <cell r="P2628" t="str">
            <v>28</v>
          </cell>
          <cell r="Q2628" t="str">
            <v>Nonexempt</v>
          </cell>
          <cell r="R2628" t="str">
            <v>1990-09-16</v>
          </cell>
          <cell r="S2628" t="str">
            <v/>
          </cell>
          <cell r="T2628" t="str">
            <v>1990-09-16</v>
          </cell>
        </row>
        <row r="2629">
          <cell r="A2629" t="str">
            <v>Williams,Anthony D</v>
          </cell>
          <cell r="B2629" t="str">
            <v>006047</v>
          </cell>
          <cell r="C2629" t="str">
            <v>Full-Time</v>
          </cell>
          <cell r="D2629" t="str">
            <v>UCU</v>
          </cell>
          <cell r="E2629">
            <v>40</v>
          </cell>
          <cell r="F2629" t="str">
            <v>4273</v>
          </cell>
          <cell r="G2629" t="str">
            <v>IT Communication Services</v>
          </cell>
          <cell r="H2629" t="str">
            <v>ESF</v>
          </cell>
          <cell r="I2629" t="str">
            <v>IT</v>
          </cell>
          <cell r="J2629" t="str">
            <v>AQLCP</v>
          </cell>
          <cell r="K2629" t="str">
            <v>1000</v>
          </cell>
          <cell r="L2629" t="str">
            <v>MO-Raytown</v>
          </cell>
          <cell r="M2629" t="str">
            <v>MO</v>
          </cell>
          <cell r="N2629" t="str">
            <v>2059</v>
          </cell>
          <cell r="O2629" t="str">
            <v>Dir Telecommunications</v>
          </cell>
          <cell r="P2629" t="str">
            <v>00</v>
          </cell>
          <cell r="Q2629" t="str">
            <v>Exempt</v>
          </cell>
          <cell r="R2629" t="str">
            <v>2000-06-12</v>
          </cell>
          <cell r="S2629" t="str">
            <v/>
          </cell>
          <cell r="T2629" t="str">
            <v>2000-06-12</v>
          </cell>
        </row>
        <row r="2630">
          <cell r="A2630" t="str">
            <v>Williams,Billy R</v>
          </cell>
          <cell r="B2630" t="str">
            <v>010531</v>
          </cell>
          <cell r="C2630" t="str">
            <v>Full-Time</v>
          </cell>
          <cell r="D2630" t="str">
            <v>UCU</v>
          </cell>
          <cell r="E2630">
            <v>40</v>
          </cell>
          <cell r="F2630" t="str">
            <v>5731</v>
          </cell>
          <cell r="G2630" t="str">
            <v>Iowa Council Bluffs Cust Serv</v>
          </cell>
          <cell r="H2630" t="str">
            <v>USU</v>
          </cell>
          <cell r="I2630" t="str">
            <v>CS</v>
          </cell>
          <cell r="J2630" t="str">
            <v>PNIAG</v>
          </cell>
          <cell r="K2630" t="str">
            <v>1015</v>
          </cell>
          <cell r="L2630" t="str">
            <v>IA-Council Bluffs-W Broadway</v>
          </cell>
          <cell r="M2630" t="str">
            <v>IA</v>
          </cell>
          <cell r="N2630" t="str">
            <v>3171</v>
          </cell>
          <cell r="O2630" t="str">
            <v>Service Technician (UN28)</v>
          </cell>
          <cell r="P2630" t="str">
            <v>28</v>
          </cell>
          <cell r="Q2630" t="str">
            <v>Nonexempt</v>
          </cell>
          <cell r="R2630" t="str">
            <v>2004-08-16</v>
          </cell>
          <cell r="S2630" t="str">
            <v/>
          </cell>
          <cell r="T2630" t="str">
            <v>2004-08-16</v>
          </cell>
        </row>
        <row r="2631">
          <cell r="A2631" t="str">
            <v>Williams,Brett C</v>
          </cell>
          <cell r="B2631" t="str">
            <v>002839</v>
          </cell>
          <cell r="C2631" t="str">
            <v>Full-Time</v>
          </cell>
          <cell r="D2631" t="str">
            <v>UCU</v>
          </cell>
          <cell r="E2631">
            <v>40</v>
          </cell>
          <cell r="F2631" t="str">
            <v>5722</v>
          </cell>
          <cell r="G2631" t="str">
            <v>Field Resource Center Director</v>
          </cell>
          <cell r="H2631" t="str">
            <v>USU</v>
          </cell>
          <cell r="I2631" t="str">
            <v>FR</v>
          </cell>
          <cell r="J2631" t="str">
            <v>NETCO</v>
          </cell>
          <cell r="K2631" t="str">
            <v>1000</v>
          </cell>
          <cell r="L2631" t="str">
            <v>MO-Raytown</v>
          </cell>
          <cell r="M2631" t="str">
            <v>MO</v>
          </cell>
          <cell r="N2631" t="str">
            <v>2826</v>
          </cell>
          <cell r="O2631" t="str">
            <v>Dir Field Resource Center</v>
          </cell>
          <cell r="P2631" t="str">
            <v>00</v>
          </cell>
          <cell r="Q2631" t="str">
            <v>Exempt</v>
          </cell>
          <cell r="R2631" t="str">
            <v>1983-11-18</v>
          </cell>
          <cell r="S2631" t="str">
            <v/>
          </cell>
          <cell r="T2631" t="str">
            <v>1983-11-18</v>
          </cell>
        </row>
        <row r="2632">
          <cell r="A2632" t="str">
            <v>Williams,Carla S</v>
          </cell>
          <cell r="B2632" t="str">
            <v>003103</v>
          </cell>
          <cell r="C2632" t="str">
            <v>Full-Time</v>
          </cell>
          <cell r="D2632" t="str">
            <v>UCU</v>
          </cell>
          <cell r="E2632">
            <v>40</v>
          </cell>
          <cell r="F2632" t="str">
            <v>4030</v>
          </cell>
          <cell r="G2632" t="str">
            <v>Chief Operating Officer</v>
          </cell>
          <cell r="H2632" t="str">
            <v>ESF</v>
          </cell>
          <cell r="I2632" t="str">
            <v>SM</v>
          </cell>
          <cell r="J2632" t="str">
            <v>AQLCP</v>
          </cell>
          <cell r="K2632" t="str">
            <v>1082</v>
          </cell>
          <cell r="L2632" t="str">
            <v>MO-Kansas City-W Ninth</v>
          </cell>
          <cell r="M2632" t="str">
            <v>MO</v>
          </cell>
          <cell r="N2632" t="str">
            <v>1006</v>
          </cell>
          <cell r="O2632" t="str">
            <v>Sr Exec Administrative Asst</v>
          </cell>
          <cell r="P2632" t="str">
            <v>00</v>
          </cell>
          <cell r="Q2632" t="str">
            <v>Nonexempt</v>
          </cell>
          <cell r="R2632" t="str">
            <v>1997-10-20</v>
          </cell>
          <cell r="S2632" t="str">
            <v/>
          </cell>
          <cell r="T2632" t="str">
            <v>1997-10-20</v>
          </cell>
        </row>
        <row r="2633">
          <cell r="A2633" t="str">
            <v>Williams,Dennis R</v>
          </cell>
          <cell r="B2633" t="str">
            <v>003599</v>
          </cell>
          <cell r="C2633" t="str">
            <v>Full-Time</v>
          </cell>
          <cell r="D2633" t="str">
            <v>UCU</v>
          </cell>
          <cell r="E2633">
            <v>40</v>
          </cell>
          <cell r="F2633" t="str">
            <v>6371</v>
          </cell>
          <cell r="G2633" t="str">
            <v>Regulatory Services Electric</v>
          </cell>
          <cell r="H2633" t="str">
            <v>USU</v>
          </cell>
          <cell r="I2633" t="str">
            <v>RE</v>
          </cell>
          <cell r="J2633" t="str">
            <v>NETCO</v>
          </cell>
          <cell r="K2633" t="str">
            <v>1000</v>
          </cell>
          <cell r="L2633" t="str">
            <v>MO-Raytown</v>
          </cell>
          <cell r="M2633" t="str">
            <v>MO</v>
          </cell>
          <cell r="N2633" t="str">
            <v>1839</v>
          </cell>
          <cell r="O2633" t="str">
            <v>VP Regulatory Services</v>
          </cell>
          <cell r="P2633" t="str">
            <v>00</v>
          </cell>
          <cell r="Q2633" t="str">
            <v>Exempt</v>
          </cell>
          <cell r="R2633" t="str">
            <v>1986-04-01</v>
          </cell>
          <cell r="S2633" t="str">
            <v/>
          </cell>
          <cell r="T2633" t="str">
            <v>1986-04-01</v>
          </cell>
        </row>
        <row r="2634">
          <cell r="A2634" t="str">
            <v>Williams,Edward C</v>
          </cell>
          <cell r="B2634" t="str">
            <v>001820</v>
          </cell>
          <cell r="C2634" t="str">
            <v>Full-Time</v>
          </cell>
          <cell r="D2634" t="str">
            <v>UCU</v>
          </cell>
          <cell r="E2634">
            <v>40</v>
          </cell>
          <cell r="F2634" t="str">
            <v>5731</v>
          </cell>
          <cell r="G2634" t="str">
            <v>Iowa Council Bluffs Cust Serv</v>
          </cell>
          <cell r="H2634" t="str">
            <v>USU</v>
          </cell>
          <cell r="I2634" t="str">
            <v>CS</v>
          </cell>
          <cell r="J2634" t="str">
            <v>PNIAG</v>
          </cell>
          <cell r="K2634" t="str">
            <v>1015</v>
          </cell>
          <cell r="L2634" t="str">
            <v>IA-Council Bluffs-W Broadway</v>
          </cell>
          <cell r="M2634" t="str">
            <v>IA</v>
          </cell>
          <cell r="N2634" t="str">
            <v>3171</v>
          </cell>
          <cell r="O2634" t="str">
            <v>Service Technician (UN28)</v>
          </cell>
          <cell r="P2634" t="str">
            <v>28</v>
          </cell>
          <cell r="Q2634" t="str">
            <v>Nonexempt</v>
          </cell>
          <cell r="R2634" t="str">
            <v>1993-11-29</v>
          </cell>
          <cell r="S2634" t="str">
            <v/>
          </cell>
          <cell r="T2634" t="str">
            <v>1993-11-29</v>
          </cell>
        </row>
        <row r="2635">
          <cell r="A2635" t="str">
            <v>Williams,Florence A</v>
          </cell>
          <cell r="B2635" t="str">
            <v>003347</v>
          </cell>
          <cell r="C2635" t="str">
            <v>Full-Time</v>
          </cell>
          <cell r="D2635" t="str">
            <v>UCU</v>
          </cell>
          <cell r="E2635">
            <v>40</v>
          </cell>
          <cell r="F2635" t="str">
            <v>5763</v>
          </cell>
          <cell r="G2635" t="str">
            <v>Billing Adjustments</v>
          </cell>
          <cell r="H2635" t="str">
            <v>USU</v>
          </cell>
          <cell r="I2635" t="str">
            <v>CI</v>
          </cell>
          <cell r="J2635" t="str">
            <v>NETCO</v>
          </cell>
          <cell r="K2635" t="str">
            <v>1000</v>
          </cell>
          <cell r="L2635" t="str">
            <v>MO-Raytown</v>
          </cell>
          <cell r="M2635" t="str">
            <v>MO</v>
          </cell>
          <cell r="N2635" t="str">
            <v>1067</v>
          </cell>
          <cell r="O2635" t="str">
            <v>Assoc Cust Svc Acct Svcs I</v>
          </cell>
          <cell r="P2635" t="str">
            <v>00</v>
          </cell>
          <cell r="Q2635" t="str">
            <v>Nonexempt</v>
          </cell>
          <cell r="R2635" t="str">
            <v>1997-05-06</v>
          </cell>
          <cell r="S2635" t="str">
            <v/>
          </cell>
          <cell r="T2635" t="str">
            <v>1997-05-06</v>
          </cell>
        </row>
        <row r="2636">
          <cell r="A2636" t="str">
            <v>Williams,Jasmine R</v>
          </cell>
          <cell r="B2636" t="str">
            <v>010559</v>
          </cell>
          <cell r="C2636" t="str">
            <v>Full-Time</v>
          </cell>
          <cell r="D2636" t="str">
            <v>UCU</v>
          </cell>
          <cell r="E2636">
            <v>40</v>
          </cell>
          <cell r="F2636" t="str">
            <v>5702</v>
          </cell>
          <cell r="G2636" t="str">
            <v>Customer Srv Ctr-Raytown</v>
          </cell>
          <cell r="H2636" t="str">
            <v>USU</v>
          </cell>
          <cell r="I2636" t="str">
            <v>CH</v>
          </cell>
          <cell r="J2636" t="str">
            <v>NETCO</v>
          </cell>
          <cell r="K2636" t="str">
            <v>1000</v>
          </cell>
          <cell r="L2636" t="str">
            <v>MO-Raytown</v>
          </cell>
          <cell r="M2636" t="str">
            <v>MO</v>
          </cell>
          <cell r="N2636" t="str">
            <v>1047</v>
          </cell>
          <cell r="O2636" t="str">
            <v>Customer Service Associate CC</v>
          </cell>
          <cell r="P2636" t="str">
            <v>00</v>
          </cell>
          <cell r="Q2636" t="str">
            <v>Nonexempt</v>
          </cell>
          <cell r="R2636" t="str">
            <v>2004-09-13</v>
          </cell>
          <cell r="S2636" t="str">
            <v/>
          </cell>
          <cell r="T2636" t="str">
            <v>2004-09-13</v>
          </cell>
        </row>
        <row r="2637">
          <cell r="A2637" t="str">
            <v>Williams,Jeff</v>
          </cell>
          <cell r="B2637" t="str">
            <v>003530</v>
          </cell>
          <cell r="C2637" t="str">
            <v>Full-Time</v>
          </cell>
          <cell r="D2637" t="str">
            <v>UCU</v>
          </cell>
          <cell r="E2637">
            <v>40</v>
          </cell>
          <cell r="F2637" t="str">
            <v>5259</v>
          </cell>
          <cell r="G2637" t="str">
            <v>MO Electric Planning &amp; Design</v>
          </cell>
          <cell r="H2637" t="str">
            <v>USU</v>
          </cell>
          <cell r="I2637" t="str">
            <v>NM</v>
          </cell>
          <cell r="J2637" t="str">
            <v>MPMOE</v>
          </cell>
          <cell r="K2637" t="str">
            <v>1075</v>
          </cell>
          <cell r="L2637" t="str">
            <v>MO-Blue Springs</v>
          </cell>
          <cell r="M2637" t="str">
            <v>MO</v>
          </cell>
          <cell r="N2637" t="str">
            <v>1896</v>
          </cell>
          <cell r="O2637" t="str">
            <v>Engineer III</v>
          </cell>
          <cell r="P2637" t="str">
            <v>00</v>
          </cell>
          <cell r="Q2637" t="str">
            <v>Exempt</v>
          </cell>
          <cell r="R2637" t="str">
            <v>1983-07-18</v>
          </cell>
          <cell r="S2637" t="str">
            <v/>
          </cell>
          <cell r="T2637" t="str">
            <v>1983-07-18</v>
          </cell>
        </row>
        <row r="2638">
          <cell r="A2638" t="str">
            <v>Williams,John Curtis</v>
          </cell>
          <cell r="B2638" t="str">
            <v>000867</v>
          </cell>
          <cell r="C2638" t="str">
            <v>Full-Time</v>
          </cell>
          <cell r="D2638" t="str">
            <v>UCU</v>
          </cell>
          <cell r="E2638">
            <v>40</v>
          </cell>
          <cell r="F2638" t="str">
            <v>5367</v>
          </cell>
          <cell r="G2638" t="str">
            <v>Warrensburg Meter Shop</v>
          </cell>
          <cell r="H2638" t="str">
            <v>USU</v>
          </cell>
          <cell r="I2638" t="str">
            <v>OP</v>
          </cell>
          <cell r="J2638" t="str">
            <v>MPMOE</v>
          </cell>
          <cell r="K2638" t="str">
            <v>1097</v>
          </cell>
          <cell r="L2638" t="str">
            <v>MO-Warrensburg</v>
          </cell>
          <cell r="M2638" t="str">
            <v>MO</v>
          </cell>
          <cell r="N2638" t="str">
            <v>U256</v>
          </cell>
          <cell r="O2638" t="str">
            <v>Primary Meterman Shop</v>
          </cell>
          <cell r="P2638" t="str">
            <v>24</v>
          </cell>
          <cell r="Q2638" t="str">
            <v>Nonexempt</v>
          </cell>
          <cell r="R2638" t="str">
            <v>1990-08-20</v>
          </cell>
          <cell r="S2638" t="str">
            <v/>
          </cell>
          <cell r="T2638" t="str">
            <v>1990-08-20</v>
          </cell>
        </row>
        <row r="2639">
          <cell r="A2639" t="str">
            <v>Williams,Karmen K</v>
          </cell>
          <cell r="B2639" t="str">
            <v>002049</v>
          </cell>
          <cell r="C2639" t="str">
            <v>Full-Time</v>
          </cell>
          <cell r="D2639" t="str">
            <v>UCU</v>
          </cell>
          <cell r="E2639">
            <v>40</v>
          </cell>
          <cell r="F2639" t="str">
            <v>5733</v>
          </cell>
          <cell r="G2639" t="str">
            <v>Iowa Dubuque Cust Serv</v>
          </cell>
          <cell r="H2639" t="str">
            <v>USU</v>
          </cell>
          <cell r="I2639" t="str">
            <v>CS</v>
          </cell>
          <cell r="J2639" t="str">
            <v>PNIAG</v>
          </cell>
          <cell r="K2639" t="str">
            <v>1019</v>
          </cell>
          <cell r="L2639" t="str">
            <v>IA-Dubuque-Cedar Cross Rd</v>
          </cell>
          <cell r="M2639" t="str">
            <v>IA</v>
          </cell>
          <cell r="N2639" t="str">
            <v>3105</v>
          </cell>
          <cell r="O2639" t="str">
            <v>Meter Reader (UN28)</v>
          </cell>
          <cell r="P2639" t="str">
            <v>28</v>
          </cell>
          <cell r="Q2639" t="str">
            <v>Nonexempt</v>
          </cell>
          <cell r="R2639" t="str">
            <v>1980-08-18</v>
          </cell>
          <cell r="S2639" t="str">
            <v/>
          </cell>
          <cell r="T2639" t="str">
            <v>1980-08-18</v>
          </cell>
        </row>
        <row r="2640">
          <cell r="A2640" t="str">
            <v>Williams,Linda K</v>
          </cell>
          <cell r="B2640" t="str">
            <v>003273</v>
          </cell>
          <cell r="C2640" t="str">
            <v>Full-Time</v>
          </cell>
          <cell r="D2640" t="str">
            <v>UCU</v>
          </cell>
          <cell r="E2640">
            <v>40</v>
          </cell>
          <cell r="F2640" t="str">
            <v>6384</v>
          </cell>
          <cell r="G2640" t="str">
            <v>Regulatory Acctg Svcs-Gas</v>
          </cell>
          <cell r="H2640" t="str">
            <v>USU</v>
          </cell>
          <cell r="I2640" t="str">
            <v>RE</v>
          </cell>
          <cell r="J2640" t="str">
            <v>NETCO</v>
          </cell>
          <cell r="K2640" t="str">
            <v>1143</v>
          </cell>
          <cell r="L2640" t="str">
            <v>NE-Omaha-Capitol Ave</v>
          </cell>
          <cell r="M2640" t="str">
            <v>NE</v>
          </cell>
          <cell r="N2640" t="str">
            <v>1845</v>
          </cell>
          <cell r="O2640" t="str">
            <v>Sr Regulatory Analyst</v>
          </cell>
          <cell r="P2640" t="str">
            <v>00</v>
          </cell>
          <cell r="Q2640" t="str">
            <v>Exempt</v>
          </cell>
          <cell r="R2640" t="str">
            <v>1969-10-13</v>
          </cell>
          <cell r="S2640" t="str">
            <v/>
          </cell>
          <cell r="T2640" t="str">
            <v>1969-10-13</v>
          </cell>
        </row>
        <row r="2641">
          <cell r="A2641" t="str">
            <v>Williams,Mark E</v>
          </cell>
          <cell r="B2641" t="str">
            <v>010417</v>
          </cell>
          <cell r="C2641" t="str">
            <v>Full-Time</v>
          </cell>
          <cell r="D2641" t="str">
            <v>UCU</v>
          </cell>
          <cell r="E2641">
            <v>40</v>
          </cell>
          <cell r="F2641" t="str">
            <v>5341</v>
          </cell>
          <cell r="G2641" t="str">
            <v>Henri/Lex/Rich Elec Ntwrk Ops</v>
          </cell>
          <cell r="H2641" t="str">
            <v>USU</v>
          </cell>
          <cell r="I2641" t="str">
            <v>OP</v>
          </cell>
          <cell r="J2641" t="str">
            <v>MPMOE</v>
          </cell>
          <cell r="K2641" t="str">
            <v>1080</v>
          </cell>
          <cell r="L2641" t="str">
            <v>MO-Henrietta</v>
          </cell>
          <cell r="M2641" t="str">
            <v>MO</v>
          </cell>
          <cell r="N2641" t="str">
            <v>U206</v>
          </cell>
          <cell r="O2641" t="str">
            <v>Line Foreman</v>
          </cell>
          <cell r="P2641" t="str">
            <v>24</v>
          </cell>
          <cell r="Q2641" t="str">
            <v>Nonexempt</v>
          </cell>
          <cell r="R2641" t="str">
            <v>2004-04-12</v>
          </cell>
          <cell r="S2641" t="str">
            <v/>
          </cell>
          <cell r="T2641" t="str">
            <v>2004-04-12</v>
          </cell>
        </row>
        <row r="2642">
          <cell r="A2642" t="str">
            <v>Williams,Stewart M</v>
          </cell>
          <cell r="B2642" t="str">
            <v>010169</v>
          </cell>
          <cell r="C2642" t="str">
            <v>Full-Time</v>
          </cell>
          <cell r="D2642" t="str">
            <v>UCU</v>
          </cell>
          <cell r="E2642">
            <v>40</v>
          </cell>
          <cell r="F2642" t="str">
            <v>5702</v>
          </cell>
          <cell r="G2642" t="str">
            <v>Customer Srv Ctr-Raytown</v>
          </cell>
          <cell r="H2642" t="str">
            <v>USU</v>
          </cell>
          <cell r="I2642" t="str">
            <v>CH</v>
          </cell>
          <cell r="J2642" t="str">
            <v>NETCO</v>
          </cell>
          <cell r="K2642" t="str">
            <v>1000</v>
          </cell>
          <cell r="L2642" t="str">
            <v>MO-Raytown</v>
          </cell>
          <cell r="M2642" t="str">
            <v>MO</v>
          </cell>
          <cell r="N2642" t="str">
            <v>1060</v>
          </cell>
          <cell r="O2642" t="str">
            <v>Lead Cust Svcs Assoc CC</v>
          </cell>
          <cell r="P2642" t="str">
            <v>00</v>
          </cell>
          <cell r="Q2642" t="str">
            <v>Nonexempt</v>
          </cell>
          <cell r="R2642" t="str">
            <v>2003-09-07</v>
          </cell>
          <cell r="S2642" t="str">
            <v/>
          </cell>
          <cell r="T2642" t="str">
            <v>2003-09-07</v>
          </cell>
        </row>
        <row r="2643">
          <cell r="A2643" t="str">
            <v>Williamsen,David L</v>
          </cell>
          <cell r="B2643" t="str">
            <v>005746</v>
          </cell>
          <cell r="C2643" t="str">
            <v>Full-Time</v>
          </cell>
          <cell r="D2643" t="str">
            <v>UCU</v>
          </cell>
          <cell r="E2643">
            <v>40</v>
          </cell>
          <cell r="F2643" t="str">
            <v>1003</v>
          </cell>
          <cell r="G2643" t="str">
            <v>Sibley General</v>
          </cell>
          <cell r="H2643" t="str">
            <v>USU</v>
          </cell>
          <cell r="I2643" t="str">
            <v>PS</v>
          </cell>
          <cell r="J2643" t="str">
            <v>MPMOE</v>
          </cell>
          <cell r="K2643" t="str">
            <v>1095</v>
          </cell>
          <cell r="L2643" t="str">
            <v>MO-Sibley</v>
          </cell>
          <cell r="M2643" t="str">
            <v>MO</v>
          </cell>
          <cell r="N2643" t="str">
            <v>1793</v>
          </cell>
          <cell r="O2643" t="str">
            <v>Maintenance Superintendent</v>
          </cell>
          <cell r="P2643" t="str">
            <v>00</v>
          </cell>
          <cell r="Q2643" t="str">
            <v>Exempt</v>
          </cell>
          <cell r="R2643" t="str">
            <v>2000-01-10</v>
          </cell>
          <cell r="S2643" t="str">
            <v/>
          </cell>
          <cell r="T2643" t="str">
            <v>2000-01-10</v>
          </cell>
        </row>
        <row r="2644">
          <cell r="A2644" t="str">
            <v>Williamson,David W</v>
          </cell>
          <cell r="B2644" t="str">
            <v>001981</v>
          </cell>
          <cell r="C2644" t="str">
            <v>Full-Time</v>
          </cell>
          <cell r="D2644" t="str">
            <v>UCU</v>
          </cell>
          <cell r="E2644">
            <v>40</v>
          </cell>
          <cell r="F2644" t="str">
            <v>5731</v>
          </cell>
          <cell r="G2644" t="str">
            <v>Iowa Council Bluffs Cust Serv</v>
          </cell>
          <cell r="H2644" t="str">
            <v>USU</v>
          </cell>
          <cell r="I2644" t="str">
            <v>CS</v>
          </cell>
          <cell r="J2644" t="str">
            <v>PNIAG</v>
          </cell>
          <cell r="K2644" t="str">
            <v>1015</v>
          </cell>
          <cell r="L2644" t="str">
            <v>IA-Council Bluffs-W Broadway</v>
          </cell>
          <cell r="M2644" t="str">
            <v>IA</v>
          </cell>
          <cell r="N2644" t="str">
            <v>3171</v>
          </cell>
          <cell r="O2644" t="str">
            <v>Service Technician (UN28)</v>
          </cell>
          <cell r="P2644" t="str">
            <v>28</v>
          </cell>
          <cell r="Q2644" t="str">
            <v>Nonexempt</v>
          </cell>
          <cell r="R2644" t="str">
            <v>1989-01-16</v>
          </cell>
          <cell r="S2644" t="str">
            <v/>
          </cell>
          <cell r="T2644" t="str">
            <v>1990-01-01</v>
          </cell>
        </row>
        <row r="2645">
          <cell r="A2645" t="str">
            <v>Wills,Bennie D</v>
          </cell>
          <cell r="B2645" t="str">
            <v>000523</v>
          </cell>
          <cell r="C2645" t="str">
            <v>Full-Time</v>
          </cell>
          <cell r="D2645" t="str">
            <v>UCU</v>
          </cell>
          <cell r="E2645">
            <v>40</v>
          </cell>
          <cell r="F2645" t="str">
            <v>5015</v>
          </cell>
          <cell r="G2645" t="str">
            <v>Sys Protection Const&amp;Maint-KS</v>
          </cell>
          <cell r="H2645" t="str">
            <v>USU</v>
          </cell>
          <cell r="I2645" t="str">
            <v>TO</v>
          </cell>
          <cell r="J2645" t="str">
            <v>WPKSE</v>
          </cell>
          <cell r="K2645" t="str">
            <v>1028</v>
          </cell>
          <cell r="L2645" t="str">
            <v>KS-Concordia-KS</v>
          </cell>
          <cell r="M2645" t="str">
            <v>KS</v>
          </cell>
          <cell r="N2645" t="str">
            <v>1906</v>
          </cell>
          <cell r="O2645" t="str">
            <v>Relay Technician</v>
          </cell>
          <cell r="P2645" t="str">
            <v>00</v>
          </cell>
          <cell r="Q2645" t="str">
            <v>Nonexempt</v>
          </cell>
          <cell r="R2645" t="str">
            <v>1971-01-04</v>
          </cell>
          <cell r="S2645" t="str">
            <v/>
          </cell>
          <cell r="T2645" t="str">
            <v>1971-01-04</v>
          </cell>
        </row>
        <row r="2646">
          <cell r="A2646" t="str">
            <v>Wilper,Mark A</v>
          </cell>
          <cell r="B2646" t="str">
            <v>008669</v>
          </cell>
          <cell r="C2646" t="str">
            <v>Full-Time</v>
          </cell>
          <cell r="D2646" t="str">
            <v>UCU</v>
          </cell>
          <cell r="E2646">
            <v>40</v>
          </cell>
          <cell r="F2646" t="str">
            <v>4273</v>
          </cell>
          <cell r="G2646" t="str">
            <v>IT Communication Services</v>
          </cell>
          <cell r="H2646" t="str">
            <v>ESF</v>
          </cell>
          <cell r="I2646" t="str">
            <v>IT</v>
          </cell>
          <cell r="J2646" t="str">
            <v>AQLCP</v>
          </cell>
          <cell r="K2646" t="str">
            <v>1082</v>
          </cell>
          <cell r="L2646" t="str">
            <v>MO-Kansas City-W Ninth</v>
          </cell>
          <cell r="M2646" t="str">
            <v>MO</v>
          </cell>
          <cell r="N2646" t="str">
            <v>1465</v>
          </cell>
          <cell r="O2646" t="str">
            <v>Communications Engineer</v>
          </cell>
          <cell r="P2646" t="str">
            <v>00</v>
          </cell>
          <cell r="Q2646" t="str">
            <v>Exempt</v>
          </cell>
          <cell r="R2646" t="str">
            <v>2001-09-24</v>
          </cell>
          <cell r="S2646" t="str">
            <v/>
          </cell>
          <cell r="T2646" t="str">
            <v>2001-09-24</v>
          </cell>
        </row>
        <row r="2647">
          <cell r="A2647" t="str">
            <v>Wilson,Cathy J</v>
          </cell>
          <cell r="B2647" t="str">
            <v>004105</v>
          </cell>
          <cell r="C2647" t="str">
            <v>Full-Time</v>
          </cell>
          <cell r="D2647" t="str">
            <v>UCU</v>
          </cell>
          <cell r="E2647">
            <v>40</v>
          </cell>
          <cell r="F2647" t="str">
            <v>2320</v>
          </cell>
          <cell r="G2647" t="str">
            <v>GSS Eastern Operations</v>
          </cell>
          <cell r="H2647" t="str">
            <v>USU</v>
          </cell>
          <cell r="I2647" t="str">
            <v>GS</v>
          </cell>
          <cell r="J2647" t="str">
            <v>NETCO</v>
          </cell>
          <cell r="K2647" t="str">
            <v>1143</v>
          </cell>
          <cell r="L2647" t="str">
            <v>NE-Omaha-Capitol Ave</v>
          </cell>
          <cell r="M2647" t="str">
            <v>NE</v>
          </cell>
          <cell r="N2647" t="str">
            <v>1370</v>
          </cell>
          <cell r="O2647" t="str">
            <v>Analyst Transportation GS</v>
          </cell>
          <cell r="P2647" t="str">
            <v>00</v>
          </cell>
          <cell r="Q2647" t="str">
            <v>Exempt</v>
          </cell>
          <cell r="R2647" t="str">
            <v>1992-07-20</v>
          </cell>
          <cell r="S2647" t="str">
            <v/>
          </cell>
          <cell r="T2647" t="str">
            <v>1992-07-20</v>
          </cell>
        </row>
        <row r="2648">
          <cell r="A2648" t="str">
            <v>Wilson,James W</v>
          </cell>
          <cell r="B2648" t="str">
            <v>008071</v>
          </cell>
          <cell r="C2648" t="str">
            <v>Full-Time</v>
          </cell>
          <cell r="D2648" t="str">
            <v>UCU</v>
          </cell>
          <cell r="E2648">
            <v>40</v>
          </cell>
          <cell r="F2648" t="str">
            <v>1042</v>
          </cell>
          <cell r="G2648" t="str">
            <v>Resource_Operations</v>
          </cell>
          <cell r="H2648" t="str">
            <v>USU</v>
          </cell>
          <cell r="I2648" t="str">
            <v>ER</v>
          </cell>
          <cell r="J2648" t="str">
            <v>NETCO</v>
          </cell>
          <cell r="K2648" t="str">
            <v>1000</v>
          </cell>
          <cell r="L2648" t="str">
            <v>MO-Raytown</v>
          </cell>
          <cell r="M2648" t="str">
            <v>MO</v>
          </cell>
          <cell r="N2648" t="str">
            <v>1812</v>
          </cell>
          <cell r="O2648" t="str">
            <v>Systems Operator Generation</v>
          </cell>
          <cell r="P2648" t="str">
            <v>00</v>
          </cell>
          <cell r="Q2648" t="str">
            <v>Exempt</v>
          </cell>
          <cell r="R2648" t="str">
            <v>1973-09-17</v>
          </cell>
          <cell r="S2648" t="str">
            <v/>
          </cell>
          <cell r="T2648" t="str">
            <v>1973-09-17</v>
          </cell>
        </row>
        <row r="2649">
          <cell r="A2649" t="str">
            <v>Wilson,Jason L</v>
          </cell>
          <cell r="B2649" t="str">
            <v>010243</v>
          </cell>
          <cell r="C2649" t="str">
            <v>Full-Time</v>
          </cell>
          <cell r="D2649" t="str">
            <v>UCU</v>
          </cell>
          <cell r="E2649">
            <v>40</v>
          </cell>
          <cell r="F2649" t="str">
            <v>5911</v>
          </cell>
          <cell r="G2649" t="str">
            <v>St Joseph CS</v>
          </cell>
          <cell r="H2649" t="str">
            <v>USU</v>
          </cell>
          <cell r="I2649" t="str">
            <v>CS</v>
          </cell>
          <cell r="J2649" t="str">
            <v>SJMOE</v>
          </cell>
          <cell r="K2649" t="str">
            <v>1278</v>
          </cell>
          <cell r="L2649" t="str">
            <v>MO-St Joseph - Atchison</v>
          </cell>
          <cell r="M2649" t="str">
            <v>MO</v>
          </cell>
          <cell r="N2649" t="str">
            <v>S9300</v>
          </cell>
          <cell r="O2649" t="str">
            <v>Meter Reader Thereafter</v>
          </cell>
          <cell r="P2649" t="str">
            <v>14</v>
          </cell>
          <cell r="Q2649" t="str">
            <v>Nonexempt</v>
          </cell>
          <cell r="R2649" t="str">
            <v>2003-10-20</v>
          </cell>
          <cell r="S2649" t="str">
            <v/>
          </cell>
          <cell r="T2649" t="str">
            <v>2003-10-20</v>
          </cell>
        </row>
        <row r="2650">
          <cell r="A2650" t="str">
            <v>Wilson,Jerrold K</v>
          </cell>
          <cell r="B2650" t="str">
            <v>004530</v>
          </cell>
          <cell r="C2650" t="str">
            <v>Full-Time</v>
          </cell>
          <cell r="D2650" t="str">
            <v>UCU</v>
          </cell>
          <cell r="E2650">
            <v>40</v>
          </cell>
          <cell r="F2650" t="str">
            <v>5303</v>
          </cell>
          <cell r="G2650" t="str">
            <v>Pueblo Network Ops</v>
          </cell>
          <cell r="H2650" t="str">
            <v>USU</v>
          </cell>
          <cell r="I2650" t="str">
            <v>OP</v>
          </cell>
          <cell r="J2650" t="str">
            <v>WPCOE</v>
          </cell>
          <cell r="K2650" t="str">
            <v>1011</v>
          </cell>
          <cell r="L2650" t="str">
            <v>CO-Pueblo-S Victoria Ave</v>
          </cell>
          <cell r="M2650" t="str">
            <v>CO</v>
          </cell>
          <cell r="N2650" t="str">
            <v>1675</v>
          </cell>
          <cell r="O2650" t="str">
            <v>Utility Person (UN21)</v>
          </cell>
          <cell r="P2650" t="str">
            <v>21</v>
          </cell>
          <cell r="Q2650" t="str">
            <v>Nonexempt</v>
          </cell>
          <cell r="R2650" t="str">
            <v>1999-03-15</v>
          </cell>
          <cell r="S2650" t="str">
            <v/>
          </cell>
          <cell r="T2650" t="str">
            <v>1999-03-15</v>
          </cell>
        </row>
        <row r="2651">
          <cell r="A2651" t="str">
            <v>Wilson,Jerry L</v>
          </cell>
          <cell r="B2651" t="str">
            <v>000729</v>
          </cell>
          <cell r="C2651" t="str">
            <v>Full-Time</v>
          </cell>
          <cell r="D2651" t="str">
            <v>UCU</v>
          </cell>
          <cell r="E2651">
            <v>40</v>
          </cell>
          <cell r="F2651" t="str">
            <v>5346</v>
          </cell>
          <cell r="G2651" t="str">
            <v>Clinton Elec Network Ops</v>
          </cell>
          <cell r="H2651" t="str">
            <v>USU</v>
          </cell>
          <cell r="I2651" t="str">
            <v>OP</v>
          </cell>
          <cell r="J2651" t="str">
            <v>MPMOE</v>
          </cell>
          <cell r="K2651" t="str">
            <v>1118</v>
          </cell>
          <cell r="L2651" t="str">
            <v>MO-Clinton-N 3rd</v>
          </cell>
          <cell r="M2651" t="str">
            <v>MO</v>
          </cell>
          <cell r="N2651" t="str">
            <v>U206</v>
          </cell>
          <cell r="O2651" t="str">
            <v>Line Foreman</v>
          </cell>
          <cell r="P2651" t="str">
            <v>24</v>
          </cell>
          <cell r="Q2651" t="str">
            <v>Nonexempt</v>
          </cell>
          <cell r="R2651" t="str">
            <v>1973-01-30</v>
          </cell>
          <cell r="S2651" t="str">
            <v/>
          </cell>
          <cell r="T2651" t="str">
            <v>1973-01-30</v>
          </cell>
        </row>
        <row r="2652">
          <cell r="A2652" t="str">
            <v>Wilson,Kenneth E</v>
          </cell>
          <cell r="B2652" t="str">
            <v>000913</v>
          </cell>
          <cell r="C2652" t="str">
            <v>Full-Time</v>
          </cell>
          <cell r="D2652" t="str">
            <v>UCU</v>
          </cell>
          <cell r="E2652">
            <v>40</v>
          </cell>
          <cell r="F2652" t="str">
            <v>5335</v>
          </cell>
          <cell r="G2652" t="str">
            <v>Blue Springs 1 Elec Netwrk Ops</v>
          </cell>
          <cell r="H2652" t="str">
            <v>USU</v>
          </cell>
          <cell r="I2652" t="str">
            <v>OP</v>
          </cell>
          <cell r="J2652" t="str">
            <v>MPMOE</v>
          </cell>
          <cell r="K2652" t="str">
            <v>1075</v>
          </cell>
          <cell r="L2652" t="str">
            <v>MO-Blue Springs</v>
          </cell>
          <cell r="M2652" t="str">
            <v>MO</v>
          </cell>
          <cell r="N2652" t="str">
            <v>U206</v>
          </cell>
          <cell r="O2652" t="str">
            <v>Line Foreman</v>
          </cell>
          <cell r="P2652" t="str">
            <v>24</v>
          </cell>
          <cell r="Q2652" t="str">
            <v>Nonexempt</v>
          </cell>
          <cell r="R2652" t="str">
            <v>1966-06-01</v>
          </cell>
          <cell r="S2652" t="str">
            <v/>
          </cell>
          <cell r="T2652" t="str">
            <v>1966-06-01</v>
          </cell>
        </row>
        <row r="2653">
          <cell r="A2653" t="str">
            <v>Wilson,Larry R</v>
          </cell>
          <cell r="B2653" t="str">
            <v>000951</v>
          </cell>
          <cell r="C2653" t="str">
            <v>Full-Time</v>
          </cell>
          <cell r="D2653" t="str">
            <v>UCU</v>
          </cell>
          <cell r="E2653">
            <v>40</v>
          </cell>
          <cell r="F2653" t="str">
            <v>1003</v>
          </cell>
          <cell r="G2653" t="str">
            <v>Sibley General</v>
          </cell>
          <cell r="H2653" t="str">
            <v>USU</v>
          </cell>
          <cell r="I2653" t="str">
            <v>PS</v>
          </cell>
          <cell r="J2653" t="str">
            <v>MPMOE</v>
          </cell>
          <cell r="K2653" t="str">
            <v>1095</v>
          </cell>
          <cell r="L2653" t="str">
            <v>MO-Sibley</v>
          </cell>
          <cell r="M2653" t="str">
            <v>MO</v>
          </cell>
          <cell r="N2653" t="str">
            <v>U308</v>
          </cell>
          <cell r="O2653" t="str">
            <v>Operator Sibley</v>
          </cell>
          <cell r="P2653" t="str">
            <v>24</v>
          </cell>
          <cell r="Q2653" t="str">
            <v>Nonexempt</v>
          </cell>
          <cell r="R2653" t="str">
            <v>1970-04-20</v>
          </cell>
          <cell r="S2653" t="str">
            <v/>
          </cell>
          <cell r="T2653" t="str">
            <v>1970-04-20</v>
          </cell>
        </row>
        <row r="2654">
          <cell r="A2654" t="str">
            <v>Wilson,Lynnette K</v>
          </cell>
          <cell r="B2654" t="str">
            <v>005203</v>
          </cell>
          <cell r="C2654" t="str">
            <v>Full-Time</v>
          </cell>
          <cell r="D2654" t="str">
            <v>UCU</v>
          </cell>
          <cell r="E2654">
            <v>40</v>
          </cell>
          <cell r="F2654" t="str">
            <v>4120</v>
          </cell>
          <cell r="G2654" t="str">
            <v>Communications-StkhldrOutreach</v>
          </cell>
          <cell r="H2654" t="str">
            <v>ESF</v>
          </cell>
          <cell r="I2654" t="str">
            <v>SM</v>
          </cell>
          <cell r="J2654" t="str">
            <v>AQLCP</v>
          </cell>
          <cell r="K2654" t="str">
            <v>1082</v>
          </cell>
          <cell r="L2654" t="str">
            <v>MO-Kansas City-W Ninth</v>
          </cell>
          <cell r="M2654" t="str">
            <v>MO</v>
          </cell>
          <cell r="N2654" t="str">
            <v>4002</v>
          </cell>
          <cell r="O2654" t="str">
            <v>Interim VP Corp Communications</v>
          </cell>
          <cell r="P2654" t="str">
            <v>00</v>
          </cell>
          <cell r="Q2654" t="str">
            <v>Exempt</v>
          </cell>
          <cell r="R2654" t="str">
            <v>1994-03-01</v>
          </cell>
          <cell r="S2654" t="str">
            <v>1999-06-22</v>
          </cell>
          <cell r="T2654" t="str">
            <v>1997-06-22</v>
          </cell>
        </row>
        <row r="2655">
          <cell r="A2655" t="str">
            <v>Wilson,Mary E</v>
          </cell>
          <cell r="B2655" t="str">
            <v>001780</v>
          </cell>
          <cell r="C2655" t="str">
            <v>Full-Time</v>
          </cell>
          <cell r="D2655" t="str">
            <v>UCU</v>
          </cell>
          <cell r="E2655">
            <v>40</v>
          </cell>
          <cell r="F2655" t="str">
            <v>5869</v>
          </cell>
          <cell r="G2655" t="str">
            <v>Customer Support</v>
          </cell>
          <cell r="H2655" t="str">
            <v>USU</v>
          </cell>
          <cell r="I2655" t="str">
            <v>CS</v>
          </cell>
          <cell r="J2655" t="str">
            <v>WPCOE</v>
          </cell>
          <cell r="K2655" t="str">
            <v>1011</v>
          </cell>
          <cell r="L2655" t="str">
            <v>CO-Pueblo-S Victoria Ave</v>
          </cell>
          <cell r="M2655" t="str">
            <v>CO</v>
          </cell>
          <cell r="N2655" t="str">
            <v>1143</v>
          </cell>
          <cell r="O2655" t="str">
            <v>Supv Customer Operations</v>
          </cell>
          <cell r="P2655" t="str">
            <v>00</v>
          </cell>
          <cell r="Q2655" t="str">
            <v>Exempt</v>
          </cell>
          <cell r="R2655" t="str">
            <v>1969-02-28</v>
          </cell>
          <cell r="S2655" t="str">
            <v/>
          </cell>
          <cell r="T2655" t="str">
            <v>1969-02-28</v>
          </cell>
        </row>
        <row r="2656">
          <cell r="A2656" t="str">
            <v>Wilson,Misty D</v>
          </cell>
          <cell r="B2656" t="str">
            <v>001318</v>
          </cell>
          <cell r="C2656" t="str">
            <v>Full-Time</v>
          </cell>
          <cell r="D2656" t="str">
            <v>UCU</v>
          </cell>
          <cell r="E2656">
            <v>40</v>
          </cell>
          <cell r="F2656" t="str">
            <v>5771</v>
          </cell>
          <cell r="G2656" t="str">
            <v>NE Lincoln Region</v>
          </cell>
          <cell r="H2656" t="str">
            <v>USU</v>
          </cell>
          <cell r="I2656" t="str">
            <v>CS</v>
          </cell>
          <cell r="J2656" t="str">
            <v>PNNEG</v>
          </cell>
          <cell r="K2656" t="str">
            <v>1109</v>
          </cell>
          <cell r="L2656" t="str">
            <v>NE-Lincoln</v>
          </cell>
          <cell r="M2656" t="str">
            <v>NE</v>
          </cell>
          <cell r="N2656" t="str">
            <v>1628</v>
          </cell>
          <cell r="O2656" t="str">
            <v>Customer Service Support (UN25</v>
          </cell>
          <cell r="P2656" t="str">
            <v>25</v>
          </cell>
          <cell r="Q2656" t="str">
            <v>Nonexempt</v>
          </cell>
          <cell r="R2656" t="str">
            <v>1997-05-15</v>
          </cell>
          <cell r="S2656" t="str">
            <v/>
          </cell>
          <cell r="T2656" t="str">
            <v>1997-05-15</v>
          </cell>
        </row>
        <row r="2657">
          <cell r="A2657" t="str">
            <v>Wilson,Nichole L</v>
          </cell>
          <cell r="B2657" t="str">
            <v>001385</v>
          </cell>
          <cell r="C2657" t="str">
            <v>Full-Time</v>
          </cell>
          <cell r="D2657" t="str">
            <v>UCU</v>
          </cell>
          <cell r="E2657">
            <v>40</v>
          </cell>
          <cell r="F2657" t="str">
            <v>5771</v>
          </cell>
          <cell r="G2657" t="str">
            <v>NE Lincoln Region</v>
          </cell>
          <cell r="H2657" t="str">
            <v>USU</v>
          </cell>
          <cell r="I2657" t="str">
            <v>CS</v>
          </cell>
          <cell r="J2657" t="str">
            <v>PNNEG</v>
          </cell>
          <cell r="K2657" t="str">
            <v>1109</v>
          </cell>
          <cell r="L2657" t="str">
            <v>NE-Lincoln</v>
          </cell>
          <cell r="M2657" t="str">
            <v>NE</v>
          </cell>
          <cell r="N2657" t="str">
            <v>1628</v>
          </cell>
          <cell r="O2657" t="str">
            <v>Customer Service Support (UN25</v>
          </cell>
          <cell r="P2657" t="str">
            <v>25</v>
          </cell>
          <cell r="Q2657" t="str">
            <v>Nonexempt</v>
          </cell>
          <cell r="R2657" t="str">
            <v>1998-03-16</v>
          </cell>
          <cell r="S2657" t="str">
            <v/>
          </cell>
          <cell r="T2657" t="str">
            <v>1998-03-16</v>
          </cell>
        </row>
        <row r="2658">
          <cell r="A2658" t="str">
            <v>Wilson,Penelope A</v>
          </cell>
          <cell r="B2658" t="str">
            <v>006075</v>
          </cell>
          <cell r="C2658" t="str">
            <v>Full-Time</v>
          </cell>
          <cell r="D2658" t="str">
            <v>UCU</v>
          </cell>
          <cell r="E2658">
            <v>40</v>
          </cell>
          <cell r="F2658" t="str">
            <v>6161</v>
          </cell>
          <cell r="G2658" t="str">
            <v>PS Procurement</v>
          </cell>
          <cell r="H2658" t="str">
            <v>USU</v>
          </cell>
          <cell r="I2658" t="str">
            <v>MP</v>
          </cell>
          <cell r="J2658" t="str">
            <v>NETCO</v>
          </cell>
          <cell r="K2658" t="str">
            <v>1095</v>
          </cell>
          <cell r="L2658" t="str">
            <v>MO-Sibley</v>
          </cell>
          <cell r="M2658" t="str">
            <v>MO</v>
          </cell>
          <cell r="N2658" t="str">
            <v>3101</v>
          </cell>
          <cell r="O2658" t="str">
            <v>Negotiator</v>
          </cell>
          <cell r="P2658" t="str">
            <v>00</v>
          </cell>
          <cell r="Q2658" t="str">
            <v>Exempt</v>
          </cell>
          <cell r="R2658" t="str">
            <v>2000-06-26</v>
          </cell>
          <cell r="S2658" t="str">
            <v/>
          </cell>
          <cell r="T2658" t="str">
            <v>2000-06-26</v>
          </cell>
        </row>
        <row r="2659">
          <cell r="A2659" t="str">
            <v>Wilson,Robert L</v>
          </cell>
          <cell r="B2659" t="str">
            <v>001090</v>
          </cell>
          <cell r="C2659" t="str">
            <v>Full-Time</v>
          </cell>
          <cell r="D2659" t="str">
            <v>UCU</v>
          </cell>
          <cell r="E2659">
            <v>40</v>
          </cell>
          <cell r="F2659" t="str">
            <v>1003</v>
          </cell>
          <cell r="G2659" t="str">
            <v>Sibley General</v>
          </cell>
          <cell r="H2659" t="str">
            <v>USU</v>
          </cell>
          <cell r="I2659" t="str">
            <v>PS</v>
          </cell>
          <cell r="J2659" t="str">
            <v>MPMOE</v>
          </cell>
          <cell r="K2659" t="str">
            <v>1095</v>
          </cell>
          <cell r="L2659" t="str">
            <v>MO-Sibley</v>
          </cell>
          <cell r="M2659" t="str">
            <v>MO</v>
          </cell>
          <cell r="N2659" t="str">
            <v>U309</v>
          </cell>
          <cell r="O2659" t="str">
            <v>Asst Operator Sibley</v>
          </cell>
          <cell r="P2659" t="str">
            <v>24</v>
          </cell>
          <cell r="Q2659" t="str">
            <v>Nonexempt</v>
          </cell>
          <cell r="R2659" t="str">
            <v>1979-02-01</v>
          </cell>
          <cell r="S2659" t="str">
            <v/>
          </cell>
          <cell r="T2659" t="str">
            <v>1979-02-01</v>
          </cell>
        </row>
        <row r="2660">
          <cell r="A2660" t="str">
            <v>Wilson,Scott R</v>
          </cell>
          <cell r="B2660" t="str">
            <v>007969</v>
          </cell>
          <cell r="C2660" t="str">
            <v>Full-Time</v>
          </cell>
          <cell r="D2660" t="str">
            <v>UCU</v>
          </cell>
          <cell r="E2660">
            <v>40</v>
          </cell>
          <cell r="F2660" t="str">
            <v>1060</v>
          </cell>
          <cell r="G2660" t="str">
            <v>Lake Road Common</v>
          </cell>
          <cell r="H2660" t="str">
            <v>USU</v>
          </cell>
          <cell r="I2660" t="str">
            <v>PS</v>
          </cell>
          <cell r="J2660" t="str">
            <v>SJMOE</v>
          </cell>
          <cell r="K2660" t="str">
            <v>1279</v>
          </cell>
          <cell r="L2660" t="str">
            <v>MO-St Joseph - Lake Road</v>
          </cell>
          <cell r="M2660" t="str">
            <v>MO</v>
          </cell>
          <cell r="N2660" t="str">
            <v>S0055</v>
          </cell>
          <cell r="O2660" t="str">
            <v>Operator</v>
          </cell>
          <cell r="P2660" t="str">
            <v>13</v>
          </cell>
          <cell r="Q2660" t="str">
            <v>Nonexempt</v>
          </cell>
          <cell r="R2660" t="str">
            <v>1997-10-27</v>
          </cell>
          <cell r="S2660" t="str">
            <v/>
          </cell>
          <cell r="T2660" t="str">
            <v>1997-10-27</v>
          </cell>
        </row>
        <row r="2661">
          <cell r="A2661" t="str">
            <v>Wilson,Sharon J</v>
          </cell>
          <cell r="B2661" t="str">
            <v>003039</v>
          </cell>
          <cell r="C2661" t="str">
            <v>Full-Time</v>
          </cell>
          <cell r="D2661" t="str">
            <v>UCU</v>
          </cell>
          <cell r="E2661">
            <v>40</v>
          </cell>
          <cell r="F2661" t="str">
            <v>6358</v>
          </cell>
          <cell r="G2661" t="str">
            <v>IT Ops / Service Support</v>
          </cell>
          <cell r="H2661" t="str">
            <v>USU</v>
          </cell>
          <cell r="I2661" t="str">
            <v>IT</v>
          </cell>
          <cell r="J2661" t="str">
            <v>NETCO</v>
          </cell>
          <cell r="K2661" t="str">
            <v>1082</v>
          </cell>
          <cell r="L2661" t="str">
            <v>MO-Kansas City-W Ninth</v>
          </cell>
          <cell r="M2661" t="str">
            <v>MO</v>
          </cell>
          <cell r="N2661" t="str">
            <v>2178</v>
          </cell>
          <cell r="O2661" t="str">
            <v>IT Support Svcs Lvl 2 Speciali</v>
          </cell>
          <cell r="P2661" t="str">
            <v>00</v>
          </cell>
          <cell r="Q2661" t="str">
            <v>Exempt</v>
          </cell>
          <cell r="R2661" t="str">
            <v>1997-03-12</v>
          </cell>
          <cell r="S2661" t="str">
            <v>1998-06-29</v>
          </cell>
          <cell r="T2661" t="str">
            <v>1998-06-29</v>
          </cell>
        </row>
        <row r="2662">
          <cell r="A2662" t="str">
            <v>Wilson,Steve L</v>
          </cell>
          <cell r="B2662" t="str">
            <v>000689</v>
          </cell>
          <cell r="C2662" t="str">
            <v>Full-Time</v>
          </cell>
          <cell r="D2662" t="str">
            <v>UCU</v>
          </cell>
          <cell r="E2662">
            <v>40</v>
          </cell>
          <cell r="F2662" t="str">
            <v>5311</v>
          </cell>
          <cell r="G2662" t="str">
            <v>Southern KS Elec Network Ops</v>
          </cell>
          <cell r="H2662" t="str">
            <v>USU</v>
          </cell>
          <cell r="I2662" t="str">
            <v>OP</v>
          </cell>
          <cell r="J2662" t="str">
            <v>WPKSE</v>
          </cell>
          <cell r="K2662" t="str">
            <v>1037</v>
          </cell>
          <cell r="L2662" t="str">
            <v>KS-Harper</v>
          </cell>
          <cell r="M2662" t="str">
            <v>KS</v>
          </cell>
          <cell r="N2662" t="str">
            <v>3087</v>
          </cell>
          <cell r="O2662" t="str">
            <v>Operations Supv Field</v>
          </cell>
          <cell r="P2662" t="str">
            <v>00</v>
          </cell>
          <cell r="Q2662" t="str">
            <v>Exempt</v>
          </cell>
          <cell r="R2662" t="str">
            <v>1972-01-17</v>
          </cell>
          <cell r="S2662" t="str">
            <v/>
          </cell>
          <cell r="T2662" t="str">
            <v>1972-01-17</v>
          </cell>
        </row>
        <row r="2663">
          <cell r="A2663" t="str">
            <v>Wilson,Yolonda S</v>
          </cell>
          <cell r="B2663" t="str">
            <v>006002</v>
          </cell>
          <cell r="C2663" t="str">
            <v>Part-Time</v>
          </cell>
          <cell r="D2663" t="str">
            <v>UCU</v>
          </cell>
          <cell r="E2663">
            <v>25</v>
          </cell>
          <cell r="F2663" t="str">
            <v>5702</v>
          </cell>
          <cell r="G2663" t="str">
            <v>Customer Srv Ctr-Raytown</v>
          </cell>
          <cell r="H2663" t="str">
            <v>USU</v>
          </cell>
          <cell r="I2663" t="str">
            <v>CH</v>
          </cell>
          <cell r="J2663" t="str">
            <v>NETCO</v>
          </cell>
          <cell r="K2663" t="str">
            <v>1000</v>
          </cell>
          <cell r="L2663" t="str">
            <v>MO-Raytown</v>
          </cell>
          <cell r="M2663" t="str">
            <v>MO</v>
          </cell>
          <cell r="N2663" t="str">
            <v>3128</v>
          </cell>
          <cell r="O2663" t="str">
            <v>Sr Cust Service Assoc CC</v>
          </cell>
          <cell r="P2663" t="str">
            <v>00</v>
          </cell>
          <cell r="Q2663" t="str">
            <v>Nonexempt</v>
          </cell>
          <cell r="R2663" t="str">
            <v>2000-05-22</v>
          </cell>
          <cell r="S2663" t="str">
            <v/>
          </cell>
          <cell r="T2663" t="str">
            <v>2000-05-22</v>
          </cell>
        </row>
        <row r="2664">
          <cell r="A2664" t="str">
            <v>Winder,Russell T</v>
          </cell>
          <cell r="B2664" t="str">
            <v>000463</v>
          </cell>
          <cell r="C2664" t="str">
            <v>Full-Time</v>
          </cell>
          <cell r="D2664" t="str">
            <v>UCU</v>
          </cell>
          <cell r="E2664">
            <v>40</v>
          </cell>
          <cell r="F2664" t="str">
            <v>5022</v>
          </cell>
          <cell r="G2664" t="str">
            <v>Transmission Eng KS-General</v>
          </cell>
          <cell r="H2664" t="str">
            <v>USU</v>
          </cell>
          <cell r="I2664" t="str">
            <v>ES</v>
          </cell>
          <cell r="J2664" t="str">
            <v>WPKSE</v>
          </cell>
          <cell r="K2664" t="str">
            <v>1231</v>
          </cell>
          <cell r="L2664" t="str">
            <v>KS-Great Bend-Broadway</v>
          </cell>
          <cell r="M2664" t="str">
            <v>KS</v>
          </cell>
          <cell r="N2664" t="str">
            <v>2502</v>
          </cell>
          <cell r="O2664" t="str">
            <v>Engineer II</v>
          </cell>
          <cell r="P2664" t="str">
            <v>00</v>
          </cell>
          <cell r="Q2664" t="str">
            <v>Exempt</v>
          </cell>
          <cell r="R2664" t="str">
            <v>1998-01-12</v>
          </cell>
          <cell r="S2664" t="str">
            <v/>
          </cell>
          <cell r="T2664" t="str">
            <v>1998-01-12</v>
          </cell>
        </row>
        <row r="2665">
          <cell r="A2665" t="str">
            <v>Winfield,Lorrell D</v>
          </cell>
          <cell r="B2665" t="str">
            <v>008279</v>
          </cell>
          <cell r="C2665" t="str">
            <v>Full-Time</v>
          </cell>
          <cell r="D2665" t="str">
            <v>UCU</v>
          </cell>
          <cell r="E2665">
            <v>40</v>
          </cell>
          <cell r="F2665" t="str">
            <v>5702</v>
          </cell>
          <cell r="G2665" t="str">
            <v>Customer Srv Ctr-Raytown</v>
          </cell>
          <cell r="H2665" t="str">
            <v>USU</v>
          </cell>
          <cell r="I2665" t="str">
            <v>CH</v>
          </cell>
          <cell r="J2665" t="str">
            <v>NETCO</v>
          </cell>
          <cell r="K2665" t="str">
            <v>1000</v>
          </cell>
          <cell r="L2665" t="str">
            <v>MO-Raytown</v>
          </cell>
          <cell r="M2665" t="str">
            <v>MO</v>
          </cell>
          <cell r="N2665" t="str">
            <v>1046</v>
          </cell>
          <cell r="O2665" t="str">
            <v>Supv Customer Service Ctr</v>
          </cell>
          <cell r="P2665" t="str">
            <v>00</v>
          </cell>
          <cell r="Q2665" t="str">
            <v>Exempt</v>
          </cell>
          <cell r="R2665" t="str">
            <v>2001-03-12</v>
          </cell>
          <cell r="S2665" t="str">
            <v/>
          </cell>
          <cell r="T2665" t="str">
            <v>2001-03-12</v>
          </cell>
        </row>
        <row r="2666">
          <cell r="A2666" t="str">
            <v>Winger,Richard A</v>
          </cell>
          <cell r="B2666" t="str">
            <v>001954</v>
          </cell>
          <cell r="C2666" t="str">
            <v>Full-Time</v>
          </cell>
          <cell r="D2666" t="str">
            <v>UCU</v>
          </cell>
          <cell r="E2666">
            <v>40</v>
          </cell>
          <cell r="F2666" t="str">
            <v>5733</v>
          </cell>
          <cell r="G2666" t="str">
            <v>Iowa Dubuque Cust Serv</v>
          </cell>
          <cell r="H2666" t="str">
            <v>USU</v>
          </cell>
          <cell r="I2666" t="str">
            <v>CS</v>
          </cell>
          <cell r="J2666" t="str">
            <v>PNIAG</v>
          </cell>
          <cell r="K2666" t="str">
            <v>1019</v>
          </cell>
          <cell r="L2666" t="str">
            <v>IA-Dubuque-Cedar Cross Rd</v>
          </cell>
          <cell r="M2666" t="str">
            <v>IA</v>
          </cell>
          <cell r="N2666" t="str">
            <v>3172</v>
          </cell>
          <cell r="O2666" t="str">
            <v>Sr Lead Operations</v>
          </cell>
          <cell r="P2666" t="str">
            <v>00</v>
          </cell>
          <cell r="Q2666" t="str">
            <v>Exempt</v>
          </cell>
          <cell r="R2666" t="str">
            <v>1990-02-09</v>
          </cell>
          <cell r="S2666" t="str">
            <v/>
          </cell>
          <cell r="T2666" t="str">
            <v>1990-02-09</v>
          </cell>
        </row>
        <row r="2667">
          <cell r="A2667" t="str">
            <v>Winkle,Alan C</v>
          </cell>
          <cell r="B2667" t="str">
            <v>004431</v>
          </cell>
          <cell r="C2667" t="str">
            <v>Full-Time</v>
          </cell>
          <cell r="D2667" t="str">
            <v>UCU</v>
          </cell>
          <cell r="E2667">
            <v>40</v>
          </cell>
          <cell r="F2667" t="str">
            <v>6364</v>
          </cell>
          <cell r="G2667" t="str">
            <v>IT Server/Storage Desktop Infr</v>
          </cell>
          <cell r="H2667" t="str">
            <v>USU</v>
          </cell>
          <cell r="I2667" t="str">
            <v>IT</v>
          </cell>
          <cell r="J2667" t="str">
            <v>NETCO</v>
          </cell>
          <cell r="K2667" t="str">
            <v>1082</v>
          </cell>
          <cell r="L2667" t="str">
            <v>MO-Kansas City-W Ninth</v>
          </cell>
          <cell r="M2667" t="str">
            <v>MO</v>
          </cell>
          <cell r="N2667" t="str">
            <v>2749</v>
          </cell>
          <cell r="O2667" t="str">
            <v>Systems Engineer</v>
          </cell>
          <cell r="P2667" t="str">
            <v>00</v>
          </cell>
          <cell r="Q2667" t="str">
            <v>Exempt</v>
          </cell>
          <cell r="R2667" t="str">
            <v>1999-02-22</v>
          </cell>
          <cell r="S2667" t="str">
            <v/>
          </cell>
          <cell r="T2667" t="str">
            <v>1999-02-22</v>
          </cell>
        </row>
        <row r="2668">
          <cell r="A2668" t="str">
            <v>Winterman,Richard J</v>
          </cell>
          <cell r="B2668" t="str">
            <v>002720</v>
          </cell>
          <cell r="C2668" t="str">
            <v>Full-Time</v>
          </cell>
          <cell r="D2668" t="str">
            <v>UCU</v>
          </cell>
          <cell r="E2668">
            <v>40</v>
          </cell>
          <cell r="F2668" t="str">
            <v>4183</v>
          </cell>
          <cell r="G2668" t="str">
            <v>Corp Reporting/Plan &amp; Analysis</v>
          </cell>
          <cell r="H2668" t="str">
            <v>ESF</v>
          </cell>
          <cell r="I2668" t="str">
            <v>AT</v>
          </cell>
          <cell r="J2668" t="str">
            <v>AQLCP</v>
          </cell>
          <cell r="K2668" t="str">
            <v>1082</v>
          </cell>
          <cell r="L2668" t="str">
            <v>MO-Kansas City-W Ninth</v>
          </cell>
          <cell r="M2668" t="str">
            <v>MO</v>
          </cell>
          <cell r="N2668" t="str">
            <v>3093</v>
          </cell>
          <cell r="O2668" t="str">
            <v>Sr Mgr Financial Analysis</v>
          </cell>
          <cell r="P2668" t="str">
            <v>00</v>
          </cell>
          <cell r="Q2668" t="str">
            <v>Exempt</v>
          </cell>
          <cell r="R2668" t="str">
            <v>1995-01-01</v>
          </cell>
          <cell r="S2668" t="str">
            <v/>
          </cell>
          <cell r="T2668" t="str">
            <v>1995-01-01</v>
          </cell>
        </row>
        <row r="2669">
          <cell r="A2669" t="str">
            <v>Winters,Catherine F</v>
          </cell>
          <cell r="B2669" t="str">
            <v>010149</v>
          </cell>
          <cell r="C2669" t="str">
            <v>Full-Time</v>
          </cell>
          <cell r="D2669" t="str">
            <v>UCU</v>
          </cell>
          <cell r="E2669">
            <v>40</v>
          </cell>
          <cell r="F2669" t="str">
            <v>5702</v>
          </cell>
          <cell r="G2669" t="str">
            <v>Customer Srv Ctr-Raytown</v>
          </cell>
          <cell r="H2669" t="str">
            <v>USU</v>
          </cell>
          <cell r="I2669" t="str">
            <v>CH</v>
          </cell>
          <cell r="J2669" t="str">
            <v>NETCO</v>
          </cell>
          <cell r="K2669" t="str">
            <v>1000</v>
          </cell>
          <cell r="L2669" t="str">
            <v>MO-Raytown</v>
          </cell>
          <cell r="M2669" t="str">
            <v>MO</v>
          </cell>
          <cell r="N2669" t="str">
            <v>1060</v>
          </cell>
          <cell r="O2669" t="str">
            <v>Lead Cust Svcs Assoc CC</v>
          </cell>
          <cell r="P2669" t="str">
            <v>00</v>
          </cell>
          <cell r="Q2669" t="str">
            <v>Nonexempt</v>
          </cell>
          <cell r="R2669" t="str">
            <v>2003-07-23</v>
          </cell>
          <cell r="S2669" t="str">
            <v/>
          </cell>
          <cell r="T2669" t="str">
            <v>2003-07-23</v>
          </cell>
        </row>
        <row r="2670">
          <cell r="A2670" t="str">
            <v>Winters,Dana E</v>
          </cell>
          <cell r="B2670" t="str">
            <v>010718</v>
          </cell>
          <cell r="C2670" t="str">
            <v>Full-Time</v>
          </cell>
          <cell r="D2670" t="str">
            <v>UCU</v>
          </cell>
          <cell r="E2670">
            <v>40</v>
          </cell>
          <cell r="F2670" t="str">
            <v>5303</v>
          </cell>
          <cell r="G2670" t="str">
            <v>Pueblo Network Ops</v>
          </cell>
          <cell r="H2670" t="str">
            <v>USU</v>
          </cell>
          <cell r="I2670" t="str">
            <v>OP</v>
          </cell>
          <cell r="J2670" t="str">
            <v>WPCOE</v>
          </cell>
          <cell r="K2670" t="str">
            <v>1011</v>
          </cell>
          <cell r="L2670" t="str">
            <v>CO-Pueblo-S Victoria Ave</v>
          </cell>
          <cell r="M2670" t="str">
            <v>CO</v>
          </cell>
          <cell r="N2670" t="str">
            <v>1676</v>
          </cell>
          <cell r="O2670" t="str">
            <v>Appren Lineman (UN21)</v>
          </cell>
          <cell r="P2670" t="str">
            <v>21</v>
          </cell>
          <cell r="Q2670" t="str">
            <v>Nonexempt</v>
          </cell>
          <cell r="R2670" t="str">
            <v>2005-02-28</v>
          </cell>
          <cell r="S2670" t="str">
            <v/>
          </cell>
          <cell r="T2670" t="str">
            <v>2005-02-28</v>
          </cell>
        </row>
        <row r="2671">
          <cell r="A2671" t="str">
            <v>Winters,Elbert</v>
          </cell>
          <cell r="B2671" t="str">
            <v>000891</v>
          </cell>
          <cell r="C2671" t="str">
            <v>Full-Time</v>
          </cell>
          <cell r="D2671" t="str">
            <v>UCU</v>
          </cell>
          <cell r="E2671">
            <v>40</v>
          </cell>
          <cell r="F2671" t="str">
            <v>5557</v>
          </cell>
          <cell r="G2671" t="str">
            <v>Materials Mgmt-MO MPS</v>
          </cell>
          <cell r="H2671" t="str">
            <v>USU</v>
          </cell>
          <cell r="I2671" t="str">
            <v>MM</v>
          </cell>
          <cell r="J2671" t="str">
            <v>NETCO</v>
          </cell>
          <cell r="K2671" t="str">
            <v>1097</v>
          </cell>
          <cell r="L2671" t="str">
            <v>MO-Warrensburg</v>
          </cell>
          <cell r="M2671" t="str">
            <v>MO</v>
          </cell>
          <cell r="N2671" t="str">
            <v>2871</v>
          </cell>
          <cell r="O2671" t="str">
            <v>Sr Storekeeper</v>
          </cell>
          <cell r="P2671" t="str">
            <v>00</v>
          </cell>
          <cell r="Q2671" t="str">
            <v>Nonexempt</v>
          </cell>
          <cell r="R2671" t="str">
            <v>1989-04-24</v>
          </cell>
          <cell r="S2671" t="str">
            <v/>
          </cell>
          <cell r="T2671" t="str">
            <v>1989-04-24</v>
          </cell>
        </row>
        <row r="2672">
          <cell r="A2672" t="str">
            <v>Winters,Jonathan L</v>
          </cell>
          <cell r="B2672" t="str">
            <v>002135</v>
          </cell>
          <cell r="C2672" t="str">
            <v>Full-Time</v>
          </cell>
          <cell r="D2672" t="str">
            <v>UCU</v>
          </cell>
          <cell r="E2672">
            <v>40</v>
          </cell>
          <cell r="F2672" t="str">
            <v>5384</v>
          </cell>
          <cell r="G2672" t="str">
            <v>Wichita Gas Field Svcs</v>
          </cell>
          <cell r="H2672" t="str">
            <v>USU</v>
          </cell>
          <cell r="I2672" t="str">
            <v>OP</v>
          </cell>
          <cell r="J2672" t="str">
            <v>PNKSG</v>
          </cell>
          <cell r="K2672" t="str">
            <v>1048</v>
          </cell>
          <cell r="L2672" t="str">
            <v>KS-Wichita-S Hoover</v>
          </cell>
          <cell r="M2672" t="str">
            <v>KS</v>
          </cell>
          <cell r="N2672" t="str">
            <v>1550</v>
          </cell>
          <cell r="O2672" t="str">
            <v>Leak Tech</v>
          </cell>
          <cell r="P2672" t="str">
            <v>00</v>
          </cell>
          <cell r="Q2672" t="str">
            <v>Nonexempt</v>
          </cell>
          <cell r="R2672" t="str">
            <v>1995-06-16</v>
          </cell>
          <cell r="S2672" t="str">
            <v/>
          </cell>
          <cell r="T2672" t="str">
            <v>1995-06-16</v>
          </cell>
        </row>
        <row r="2673">
          <cell r="A2673" t="str">
            <v>Wise,Gary D</v>
          </cell>
          <cell r="B2673" t="str">
            <v>005941</v>
          </cell>
          <cell r="C2673" t="str">
            <v>Full-Time</v>
          </cell>
          <cell r="D2673" t="str">
            <v>UCU</v>
          </cell>
          <cell r="E2673">
            <v>40</v>
          </cell>
          <cell r="F2673" t="str">
            <v>5375</v>
          </cell>
          <cell r="G2673" t="str">
            <v>SW KS Gen Gas Field Svcs</v>
          </cell>
          <cell r="H2673" t="str">
            <v>USU</v>
          </cell>
          <cell r="I2673" t="str">
            <v>OP</v>
          </cell>
          <cell r="J2673" t="str">
            <v>PNKSG</v>
          </cell>
          <cell r="K2673" t="str">
            <v>1272</v>
          </cell>
          <cell r="L2673" t="str">
            <v>KS-Dodge City-W Frontview</v>
          </cell>
          <cell r="M2673" t="str">
            <v>KS</v>
          </cell>
          <cell r="N2673" t="str">
            <v>3086</v>
          </cell>
          <cell r="O2673" t="str">
            <v>Operations Mgr</v>
          </cell>
          <cell r="P2673" t="str">
            <v>00</v>
          </cell>
          <cell r="Q2673" t="str">
            <v>Exempt</v>
          </cell>
          <cell r="R2673" t="str">
            <v>2000-05-01</v>
          </cell>
          <cell r="S2673" t="str">
            <v/>
          </cell>
          <cell r="T2673" t="str">
            <v>2000-05-01</v>
          </cell>
        </row>
        <row r="2674">
          <cell r="A2674" t="str">
            <v>Wiseman,Kathleen A</v>
          </cell>
          <cell r="B2674" t="str">
            <v>000880</v>
          </cell>
          <cell r="C2674" t="str">
            <v>Full-Time</v>
          </cell>
          <cell r="D2674" t="str">
            <v>UCU</v>
          </cell>
          <cell r="E2674">
            <v>40</v>
          </cell>
          <cell r="F2674" t="str">
            <v>5900</v>
          </cell>
          <cell r="G2674" t="str">
            <v>Clinton CS</v>
          </cell>
          <cell r="H2674" t="str">
            <v>USU</v>
          </cell>
          <cell r="I2674" t="str">
            <v>CS</v>
          </cell>
          <cell r="J2674" t="str">
            <v>MPMOE</v>
          </cell>
          <cell r="K2674" t="str">
            <v>1118</v>
          </cell>
          <cell r="L2674" t="str">
            <v>MO-Clinton-N 3rd</v>
          </cell>
          <cell r="M2674" t="str">
            <v>MO</v>
          </cell>
          <cell r="N2674" t="str">
            <v>U2475</v>
          </cell>
          <cell r="O2674" t="str">
            <v>SMR Grdm after 2yrs P 6/21/97</v>
          </cell>
          <cell r="P2674" t="str">
            <v>24</v>
          </cell>
          <cell r="Q2674" t="str">
            <v>Nonexempt</v>
          </cell>
          <cell r="R2674" t="str">
            <v>1989-09-14</v>
          </cell>
          <cell r="S2674" t="str">
            <v/>
          </cell>
          <cell r="T2674" t="str">
            <v>1989-09-14</v>
          </cell>
        </row>
        <row r="2675">
          <cell r="A2675" t="str">
            <v>Wisneski,Michael W</v>
          </cell>
          <cell r="B2675" t="str">
            <v>008073</v>
          </cell>
          <cell r="C2675" t="str">
            <v>Full-Time</v>
          </cell>
          <cell r="D2675" t="str">
            <v>UCU</v>
          </cell>
          <cell r="E2675">
            <v>40</v>
          </cell>
          <cell r="F2675" t="str">
            <v>5359</v>
          </cell>
          <cell r="G2675" t="str">
            <v>St. Joseph3 Elec Network Ops</v>
          </cell>
          <cell r="H2675" t="str">
            <v>USU</v>
          </cell>
          <cell r="I2675" t="str">
            <v>OP</v>
          </cell>
          <cell r="J2675" t="str">
            <v>SJMOE</v>
          </cell>
          <cell r="K2675" t="str">
            <v>1278</v>
          </cell>
          <cell r="L2675" t="str">
            <v>MO-St Joseph - Atchison</v>
          </cell>
          <cell r="M2675" t="str">
            <v>MO</v>
          </cell>
          <cell r="N2675" t="str">
            <v>2328</v>
          </cell>
          <cell r="O2675" t="str">
            <v>Construction Coordinator</v>
          </cell>
          <cell r="P2675" t="str">
            <v>00</v>
          </cell>
          <cell r="Q2675" t="str">
            <v>Exempt</v>
          </cell>
          <cell r="R2675" t="str">
            <v>1969-09-03</v>
          </cell>
          <cell r="S2675" t="str">
            <v/>
          </cell>
          <cell r="T2675" t="str">
            <v>1969-09-03</v>
          </cell>
        </row>
        <row r="2676">
          <cell r="A2676" t="str">
            <v>Witt,James L</v>
          </cell>
          <cell r="B2676" t="str">
            <v>000999</v>
          </cell>
          <cell r="C2676" t="str">
            <v>Full-Time</v>
          </cell>
          <cell r="D2676" t="str">
            <v>UCU</v>
          </cell>
          <cell r="E2676">
            <v>40</v>
          </cell>
          <cell r="F2676" t="str">
            <v>1003</v>
          </cell>
          <cell r="G2676" t="str">
            <v>Sibley General</v>
          </cell>
          <cell r="H2676" t="str">
            <v>USU</v>
          </cell>
          <cell r="I2676" t="str">
            <v>PS</v>
          </cell>
          <cell r="J2676" t="str">
            <v>MPMOE</v>
          </cell>
          <cell r="K2676" t="str">
            <v>1095</v>
          </cell>
          <cell r="L2676" t="str">
            <v>MO-Sibley</v>
          </cell>
          <cell r="M2676" t="str">
            <v>MO</v>
          </cell>
          <cell r="N2676" t="str">
            <v>U335</v>
          </cell>
          <cell r="O2676" t="str">
            <v>Utilityman</v>
          </cell>
          <cell r="P2676" t="str">
            <v>24</v>
          </cell>
          <cell r="Q2676" t="str">
            <v>Nonexempt</v>
          </cell>
          <cell r="R2676" t="str">
            <v>1985-07-22</v>
          </cell>
          <cell r="S2676" t="str">
            <v/>
          </cell>
          <cell r="T2676" t="str">
            <v>1985-07-22</v>
          </cell>
        </row>
        <row r="2677">
          <cell r="A2677" t="str">
            <v>Wittrock,Douglas W</v>
          </cell>
          <cell r="B2677" t="str">
            <v>003402</v>
          </cell>
          <cell r="C2677" t="str">
            <v>Full-Time</v>
          </cell>
          <cell r="D2677" t="str">
            <v>UCU</v>
          </cell>
          <cell r="E2677">
            <v>40</v>
          </cell>
          <cell r="F2677" t="str">
            <v>5458</v>
          </cell>
          <cell r="G2677" t="str">
            <v>Iowa Decorah Net Ops</v>
          </cell>
          <cell r="H2677" t="str">
            <v>USU</v>
          </cell>
          <cell r="I2677" t="str">
            <v>OP</v>
          </cell>
          <cell r="J2677" t="str">
            <v>PNIAG</v>
          </cell>
          <cell r="K2677" t="str">
            <v>1024</v>
          </cell>
          <cell r="L2677" t="str">
            <v>IA-Spencer</v>
          </cell>
          <cell r="M2677" t="str">
            <v>IA</v>
          </cell>
          <cell r="N2677" t="str">
            <v>2328</v>
          </cell>
          <cell r="O2677" t="str">
            <v>Construction Coordinator</v>
          </cell>
          <cell r="P2677" t="str">
            <v>00</v>
          </cell>
          <cell r="Q2677" t="str">
            <v>Exempt</v>
          </cell>
          <cell r="R2677" t="str">
            <v>1998-08-31</v>
          </cell>
          <cell r="S2677" t="str">
            <v/>
          </cell>
          <cell r="T2677" t="str">
            <v>1998-08-31</v>
          </cell>
        </row>
        <row r="2678">
          <cell r="A2678" t="str">
            <v>Wittwer,Joe L</v>
          </cell>
          <cell r="B2678" t="str">
            <v>010041</v>
          </cell>
          <cell r="C2678" t="str">
            <v>Full-Time</v>
          </cell>
          <cell r="D2678" t="str">
            <v>UCU</v>
          </cell>
          <cell r="E2678">
            <v>40</v>
          </cell>
          <cell r="F2678" t="str">
            <v>5774</v>
          </cell>
          <cell r="G2678" t="str">
            <v>NE Omaha Region</v>
          </cell>
          <cell r="H2678" t="str">
            <v>USU</v>
          </cell>
          <cell r="I2678" t="str">
            <v>CS</v>
          </cell>
          <cell r="J2678" t="str">
            <v>PNNEG</v>
          </cell>
          <cell r="K2678" t="str">
            <v>1113</v>
          </cell>
          <cell r="L2678" t="str">
            <v>NE-Papillion</v>
          </cell>
          <cell r="M2678" t="str">
            <v>NE</v>
          </cell>
          <cell r="N2678" t="str">
            <v>1531</v>
          </cell>
          <cell r="O2678" t="str">
            <v>Meter Reader</v>
          </cell>
          <cell r="P2678" t="str">
            <v>00</v>
          </cell>
          <cell r="Q2678" t="str">
            <v>Nonexempt</v>
          </cell>
          <cell r="R2678" t="str">
            <v>2003-03-31</v>
          </cell>
          <cell r="S2678" t="str">
            <v/>
          </cell>
          <cell r="T2678" t="str">
            <v>2003-03-31</v>
          </cell>
        </row>
        <row r="2679">
          <cell r="A2679" t="str">
            <v>Wixom,David E</v>
          </cell>
          <cell r="B2679" t="str">
            <v>000696</v>
          </cell>
          <cell r="C2679" t="str">
            <v>Full-Time</v>
          </cell>
          <cell r="D2679" t="str">
            <v>UCU</v>
          </cell>
          <cell r="E2679">
            <v>40</v>
          </cell>
          <cell r="F2679" t="str">
            <v>6176</v>
          </cell>
          <cell r="G2679" t="str">
            <v>CO Elect Tech Svcs Mgr</v>
          </cell>
          <cell r="H2679" t="str">
            <v>USU</v>
          </cell>
          <cell r="I2679" t="str">
            <v>DE</v>
          </cell>
          <cell r="J2679" t="str">
            <v>WPCOE</v>
          </cell>
          <cell r="K2679" t="str">
            <v>1011</v>
          </cell>
          <cell r="L2679" t="str">
            <v>CO-Pueblo-S Victoria Ave</v>
          </cell>
          <cell r="M2679" t="str">
            <v>CO</v>
          </cell>
          <cell r="N2679" t="str">
            <v>1919</v>
          </cell>
          <cell r="O2679" t="str">
            <v>Supv Transmission Line</v>
          </cell>
          <cell r="P2679" t="str">
            <v>00</v>
          </cell>
          <cell r="Q2679" t="str">
            <v>Exempt</v>
          </cell>
          <cell r="R2679" t="str">
            <v>1985-06-24</v>
          </cell>
          <cell r="S2679" t="str">
            <v/>
          </cell>
          <cell r="T2679" t="str">
            <v>1985-06-24</v>
          </cell>
        </row>
        <row r="2680">
          <cell r="A2680" t="str">
            <v>Wodny,John P</v>
          </cell>
          <cell r="B2680" t="str">
            <v>005630</v>
          </cell>
          <cell r="C2680" t="str">
            <v>Full-Time</v>
          </cell>
          <cell r="D2680" t="str">
            <v>UCU</v>
          </cell>
          <cell r="E2680">
            <v>40</v>
          </cell>
          <cell r="F2680" t="str">
            <v>5842</v>
          </cell>
          <cell r="G2680" t="str">
            <v>Cloquet</v>
          </cell>
          <cell r="H2680" t="str">
            <v>USU</v>
          </cell>
          <cell r="I2680" t="str">
            <v>CS</v>
          </cell>
          <cell r="J2680" t="str">
            <v>NMMNG</v>
          </cell>
          <cell r="K2680" t="str">
            <v>1057</v>
          </cell>
          <cell r="L2680" t="str">
            <v>MN-Cloquet-Cloquet Ave</v>
          </cell>
          <cell r="M2680" t="str">
            <v>MN</v>
          </cell>
          <cell r="N2680" t="str">
            <v>1596</v>
          </cell>
          <cell r="O2680" t="str">
            <v>Service Tech Class 3 (UN26)</v>
          </cell>
          <cell r="P2680" t="str">
            <v>26</v>
          </cell>
          <cell r="Q2680" t="str">
            <v>Nonexempt</v>
          </cell>
          <cell r="R2680" t="str">
            <v>1999-11-22</v>
          </cell>
          <cell r="S2680" t="str">
            <v>2002-10-21</v>
          </cell>
          <cell r="T2680" t="str">
            <v>1999-11-22</v>
          </cell>
        </row>
        <row r="2681">
          <cell r="A2681" t="str">
            <v>Wolf,Brian T</v>
          </cell>
          <cell r="B2681" t="str">
            <v>011020</v>
          </cell>
          <cell r="C2681" t="str">
            <v>Full-Time</v>
          </cell>
          <cell r="D2681" t="str">
            <v>UCU</v>
          </cell>
          <cell r="E2681">
            <v>40</v>
          </cell>
          <cell r="F2681" t="str">
            <v>5820</v>
          </cell>
          <cell r="G2681" t="str">
            <v>MN Business Operations</v>
          </cell>
          <cell r="H2681" t="str">
            <v>USU</v>
          </cell>
          <cell r="I2681" t="str">
            <v>CS</v>
          </cell>
          <cell r="J2681" t="str">
            <v>NETCO</v>
          </cell>
          <cell r="K2681" t="str">
            <v>1054</v>
          </cell>
          <cell r="L2681" t="str">
            <v>MN-Bemidji</v>
          </cell>
          <cell r="M2681" t="str">
            <v>MN</v>
          </cell>
          <cell r="N2681" t="str">
            <v>2328</v>
          </cell>
          <cell r="O2681" t="str">
            <v>Construction Coordinator</v>
          </cell>
          <cell r="P2681" t="str">
            <v>00</v>
          </cell>
          <cell r="Q2681" t="str">
            <v>Exempt</v>
          </cell>
          <cell r="R2681" t="str">
            <v>2006-03-27</v>
          </cell>
          <cell r="S2681" t="str">
            <v/>
          </cell>
          <cell r="T2681" t="str">
            <v>2006-03-27</v>
          </cell>
        </row>
        <row r="2682">
          <cell r="A2682" t="str">
            <v>Wolf,Christie L</v>
          </cell>
          <cell r="B2682" t="str">
            <v>000847</v>
          </cell>
          <cell r="C2682" t="str">
            <v>Full-Time</v>
          </cell>
          <cell r="D2682" t="str">
            <v>UCU</v>
          </cell>
          <cell r="E2682">
            <v>40</v>
          </cell>
          <cell r="F2682" t="str">
            <v>1003</v>
          </cell>
          <cell r="G2682" t="str">
            <v>Sibley General</v>
          </cell>
          <cell r="H2682" t="str">
            <v>USU</v>
          </cell>
          <cell r="I2682" t="str">
            <v>PS</v>
          </cell>
          <cell r="J2682" t="str">
            <v>MPMOE</v>
          </cell>
          <cell r="K2682" t="str">
            <v>1095</v>
          </cell>
          <cell r="L2682" t="str">
            <v>MO-Sibley</v>
          </cell>
          <cell r="M2682" t="str">
            <v>MO</v>
          </cell>
          <cell r="N2682" t="str">
            <v>U308</v>
          </cell>
          <cell r="O2682" t="str">
            <v>Operator Sibley</v>
          </cell>
          <cell r="P2682" t="str">
            <v>24</v>
          </cell>
          <cell r="Q2682" t="str">
            <v>Nonexempt</v>
          </cell>
          <cell r="R2682" t="str">
            <v>1990-12-28</v>
          </cell>
          <cell r="S2682" t="str">
            <v/>
          </cell>
          <cell r="T2682" t="str">
            <v>1990-12-28</v>
          </cell>
        </row>
        <row r="2683">
          <cell r="A2683" t="str">
            <v>Wolf,David S</v>
          </cell>
          <cell r="B2683" t="str">
            <v>011099</v>
          </cell>
          <cell r="C2683" t="str">
            <v>Full-Time</v>
          </cell>
          <cell r="D2683" t="str">
            <v>UCU</v>
          </cell>
          <cell r="E2683">
            <v>40</v>
          </cell>
          <cell r="F2683" t="str">
            <v>5870</v>
          </cell>
          <cell r="G2683" t="str">
            <v>Pueblo Meter Reading</v>
          </cell>
          <cell r="H2683" t="str">
            <v>USU</v>
          </cell>
          <cell r="I2683" t="str">
            <v>CS</v>
          </cell>
          <cell r="J2683" t="str">
            <v>WPCOE</v>
          </cell>
          <cell r="K2683" t="str">
            <v>1011</v>
          </cell>
          <cell r="L2683" t="str">
            <v>CO-Pueblo-S Victoria Ave</v>
          </cell>
          <cell r="M2683" t="str">
            <v>CO</v>
          </cell>
          <cell r="N2683" t="str">
            <v>1669</v>
          </cell>
          <cell r="O2683" t="str">
            <v>Meter Reader (UN21)</v>
          </cell>
          <cell r="P2683" t="str">
            <v>21</v>
          </cell>
          <cell r="Q2683" t="str">
            <v>Nonexempt</v>
          </cell>
          <cell r="R2683" t="str">
            <v>2006-06-26</v>
          </cell>
          <cell r="S2683" t="str">
            <v/>
          </cell>
          <cell r="T2683" t="str">
            <v>2006-06-26</v>
          </cell>
        </row>
        <row r="2684">
          <cell r="A2684" t="str">
            <v>Wolf,Donald J</v>
          </cell>
          <cell r="B2684" t="str">
            <v>010478</v>
          </cell>
          <cell r="C2684" t="str">
            <v>Full-Time</v>
          </cell>
          <cell r="D2684" t="str">
            <v>UCU</v>
          </cell>
          <cell r="E2684">
            <v>40</v>
          </cell>
          <cell r="F2684" t="str">
            <v>5827</v>
          </cell>
          <cell r="G2684" t="str">
            <v>Fairmont</v>
          </cell>
          <cell r="H2684" t="str">
            <v>USU</v>
          </cell>
          <cell r="I2684" t="str">
            <v>CS</v>
          </cell>
          <cell r="J2684" t="str">
            <v>PNMNG</v>
          </cell>
          <cell r="K2684" t="str">
            <v>1073</v>
          </cell>
          <cell r="L2684" t="str">
            <v>MN-Worthington</v>
          </cell>
          <cell r="M2684" t="str">
            <v>MN</v>
          </cell>
          <cell r="N2684" t="str">
            <v>1138</v>
          </cell>
          <cell r="O2684" t="str">
            <v>Appliance Repair Technician</v>
          </cell>
          <cell r="P2684" t="str">
            <v>00</v>
          </cell>
          <cell r="Q2684" t="str">
            <v>Nonexempt</v>
          </cell>
          <cell r="R2684" t="str">
            <v>2004-06-21</v>
          </cell>
          <cell r="S2684" t="str">
            <v/>
          </cell>
          <cell r="T2684" t="str">
            <v>2004-06-21</v>
          </cell>
        </row>
        <row r="2685">
          <cell r="A2685" t="str">
            <v>Wolf,Valerie R</v>
          </cell>
          <cell r="B2685" t="str">
            <v>010468</v>
          </cell>
          <cell r="C2685" t="str">
            <v>Part-Time</v>
          </cell>
          <cell r="D2685" t="str">
            <v>UCU</v>
          </cell>
          <cell r="E2685">
            <v>30</v>
          </cell>
          <cell r="F2685" t="str">
            <v>5702</v>
          </cell>
          <cell r="G2685" t="str">
            <v>Customer Srv Ctr-Raytown</v>
          </cell>
          <cell r="H2685" t="str">
            <v>USU</v>
          </cell>
          <cell r="I2685" t="str">
            <v>CH</v>
          </cell>
          <cell r="J2685" t="str">
            <v>NETCO</v>
          </cell>
          <cell r="K2685" t="str">
            <v>1000</v>
          </cell>
          <cell r="L2685" t="str">
            <v>MO-Raytown</v>
          </cell>
          <cell r="M2685" t="str">
            <v>MO</v>
          </cell>
          <cell r="N2685" t="str">
            <v>1047</v>
          </cell>
          <cell r="O2685" t="str">
            <v>Customer Service Associate CC</v>
          </cell>
          <cell r="P2685" t="str">
            <v>00</v>
          </cell>
          <cell r="Q2685" t="str">
            <v>Nonexempt</v>
          </cell>
          <cell r="R2685" t="str">
            <v>2004-06-21</v>
          </cell>
          <cell r="S2685" t="str">
            <v/>
          </cell>
          <cell r="T2685" t="str">
            <v>2004-06-21</v>
          </cell>
        </row>
        <row r="2686">
          <cell r="A2686" t="str">
            <v>Wondra,Michael A</v>
          </cell>
          <cell r="B2686" t="str">
            <v>000474</v>
          </cell>
          <cell r="C2686" t="str">
            <v>Full-Time</v>
          </cell>
          <cell r="D2686" t="str">
            <v>UCU</v>
          </cell>
          <cell r="E2686">
            <v>40</v>
          </cell>
          <cell r="F2686" t="str">
            <v>5016</v>
          </cell>
          <cell r="G2686" t="str">
            <v>System Operations-KS</v>
          </cell>
          <cell r="H2686" t="str">
            <v>USU</v>
          </cell>
          <cell r="I2686" t="str">
            <v>TS</v>
          </cell>
          <cell r="J2686" t="str">
            <v>WPKSE</v>
          </cell>
          <cell r="K2686" t="str">
            <v>1231</v>
          </cell>
          <cell r="L2686" t="str">
            <v>KS-Great Bend-Broadway</v>
          </cell>
          <cell r="M2686" t="str">
            <v>KS</v>
          </cell>
          <cell r="N2686" t="str">
            <v>1908</v>
          </cell>
          <cell r="O2686" t="str">
            <v>Transmission System Operator</v>
          </cell>
          <cell r="P2686" t="str">
            <v>00</v>
          </cell>
          <cell r="Q2686" t="str">
            <v>Exempt</v>
          </cell>
          <cell r="R2686" t="str">
            <v>1977-11-05</v>
          </cell>
          <cell r="S2686" t="str">
            <v/>
          </cell>
          <cell r="T2686" t="str">
            <v>1977-11-05</v>
          </cell>
        </row>
        <row r="2687">
          <cell r="A2687" t="str">
            <v>Wood,Kelly L</v>
          </cell>
          <cell r="B2687" t="str">
            <v>002032</v>
          </cell>
          <cell r="C2687" t="str">
            <v>Full-Time</v>
          </cell>
          <cell r="D2687" t="str">
            <v>UCU</v>
          </cell>
          <cell r="E2687">
            <v>40</v>
          </cell>
          <cell r="F2687" t="str">
            <v>5384</v>
          </cell>
          <cell r="G2687" t="str">
            <v>Wichita Gas Field Svcs</v>
          </cell>
          <cell r="H2687" t="str">
            <v>USU</v>
          </cell>
          <cell r="I2687" t="str">
            <v>OP</v>
          </cell>
          <cell r="J2687" t="str">
            <v>PNKSG</v>
          </cell>
          <cell r="K2687" t="str">
            <v>1048</v>
          </cell>
          <cell r="L2687" t="str">
            <v>KS-Wichita-S Hoover</v>
          </cell>
          <cell r="M2687" t="str">
            <v>KS</v>
          </cell>
          <cell r="N2687" t="str">
            <v>1525</v>
          </cell>
          <cell r="O2687" t="str">
            <v>Operations Technician</v>
          </cell>
          <cell r="P2687" t="str">
            <v>00</v>
          </cell>
          <cell r="Q2687" t="str">
            <v>Nonexempt</v>
          </cell>
          <cell r="R2687" t="str">
            <v>1984-06-01</v>
          </cell>
          <cell r="S2687" t="str">
            <v/>
          </cell>
          <cell r="T2687" t="str">
            <v>1984-06-01</v>
          </cell>
        </row>
        <row r="2688">
          <cell r="A2688" t="str">
            <v>Wood,Mildred</v>
          </cell>
          <cell r="B2688" t="str">
            <v>002749</v>
          </cell>
          <cell r="C2688" t="str">
            <v>Full-Time</v>
          </cell>
          <cell r="D2688" t="str">
            <v>UCU</v>
          </cell>
          <cell r="E2688">
            <v>40</v>
          </cell>
          <cell r="F2688" t="str">
            <v>4164</v>
          </cell>
          <cell r="G2688" t="str">
            <v>Commodity Accounting</v>
          </cell>
          <cell r="H2688" t="str">
            <v>ESF</v>
          </cell>
          <cell r="I2688" t="str">
            <v>AT</v>
          </cell>
          <cell r="J2688" t="str">
            <v>AQLCP</v>
          </cell>
          <cell r="K2688" t="str">
            <v>1082</v>
          </cell>
          <cell r="L2688" t="str">
            <v>MO-Kansas City-W Ninth</v>
          </cell>
          <cell r="M2688" t="str">
            <v>MO</v>
          </cell>
          <cell r="N2688" t="str">
            <v>1021</v>
          </cell>
          <cell r="O2688" t="str">
            <v>Accountant Intermediate</v>
          </cell>
          <cell r="P2688" t="str">
            <v>00</v>
          </cell>
          <cell r="Q2688" t="str">
            <v>Exempt</v>
          </cell>
          <cell r="R2688" t="str">
            <v>1989-03-20</v>
          </cell>
          <cell r="S2688" t="str">
            <v/>
          </cell>
          <cell r="T2688" t="str">
            <v>1989-03-20</v>
          </cell>
        </row>
        <row r="2689">
          <cell r="A2689" t="str">
            <v>Wood,Thomas G</v>
          </cell>
          <cell r="B2689" t="str">
            <v>001970</v>
          </cell>
          <cell r="C2689" t="str">
            <v>Full-Time</v>
          </cell>
          <cell r="D2689" t="str">
            <v>UCU</v>
          </cell>
          <cell r="E2689">
            <v>40</v>
          </cell>
          <cell r="F2689" t="str">
            <v>5827</v>
          </cell>
          <cell r="G2689" t="str">
            <v>Fairmont</v>
          </cell>
          <cell r="H2689" t="str">
            <v>USU</v>
          </cell>
          <cell r="I2689" t="str">
            <v>CS</v>
          </cell>
          <cell r="J2689" t="str">
            <v>PNMNG</v>
          </cell>
          <cell r="K2689" t="str">
            <v>1061</v>
          </cell>
          <cell r="L2689" t="str">
            <v>MN-Fairmont</v>
          </cell>
          <cell r="M2689" t="str">
            <v>MN</v>
          </cell>
          <cell r="N2689" t="str">
            <v>1138</v>
          </cell>
          <cell r="O2689" t="str">
            <v>Appliance Repair Technician</v>
          </cell>
          <cell r="P2689" t="str">
            <v>00</v>
          </cell>
          <cell r="Q2689" t="str">
            <v>Nonexempt</v>
          </cell>
          <cell r="R2689" t="str">
            <v>1989-04-27</v>
          </cell>
          <cell r="S2689" t="str">
            <v/>
          </cell>
          <cell r="T2689" t="str">
            <v>1990-01-01</v>
          </cell>
        </row>
        <row r="2690">
          <cell r="A2690" t="str">
            <v>Woodard,Linda L</v>
          </cell>
          <cell r="B2690" t="str">
            <v>004131</v>
          </cell>
          <cell r="C2690" t="str">
            <v>Full-Time</v>
          </cell>
          <cell r="D2690" t="str">
            <v>UCU</v>
          </cell>
          <cell r="E2690">
            <v>40</v>
          </cell>
          <cell r="F2690" t="str">
            <v>4186</v>
          </cell>
          <cell r="G2690" t="str">
            <v>Risk Assessment &amp; Audit Srvs</v>
          </cell>
          <cell r="H2690" t="str">
            <v>ESF</v>
          </cell>
          <cell r="I2690" t="str">
            <v>CP</v>
          </cell>
          <cell r="J2690" t="str">
            <v>AQLCP</v>
          </cell>
          <cell r="K2690" t="str">
            <v>1082</v>
          </cell>
          <cell r="L2690" t="str">
            <v>MO-Kansas City-W Ninth</v>
          </cell>
          <cell r="M2690" t="str">
            <v>MO</v>
          </cell>
          <cell r="N2690" t="str">
            <v>2736</v>
          </cell>
          <cell r="O2690" t="str">
            <v>Audit Project Leader</v>
          </cell>
          <cell r="P2690" t="str">
            <v>00</v>
          </cell>
          <cell r="Q2690" t="str">
            <v>Exempt</v>
          </cell>
          <cell r="R2690" t="str">
            <v>1978-08-01</v>
          </cell>
          <cell r="S2690" t="str">
            <v>2004-09-10</v>
          </cell>
          <cell r="T2690" t="str">
            <v>1980-09-10</v>
          </cell>
        </row>
        <row r="2691">
          <cell r="A2691" t="str">
            <v>Woods,Jared R</v>
          </cell>
          <cell r="B2691" t="str">
            <v>011013</v>
          </cell>
          <cell r="C2691" t="str">
            <v>Full-Time</v>
          </cell>
          <cell r="D2691" t="str">
            <v>UCU</v>
          </cell>
          <cell r="E2691">
            <v>40</v>
          </cell>
          <cell r="F2691" t="str">
            <v>5702</v>
          </cell>
          <cell r="G2691" t="str">
            <v>Customer Srv Ctr-Raytown</v>
          </cell>
          <cell r="H2691" t="str">
            <v>USU</v>
          </cell>
          <cell r="I2691" t="str">
            <v>CH</v>
          </cell>
          <cell r="J2691" t="str">
            <v>NETCO</v>
          </cell>
          <cell r="K2691" t="str">
            <v>1000</v>
          </cell>
          <cell r="L2691" t="str">
            <v>MO-Raytown</v>
          </cell>
          <cell r="M2691" t="str">
            <v>MO</v>
          </cell>
          <cell r="N2691" t="str">
            <v>1047</v>
          </cell>
          <cell r="O2691" t="str">
            <v>Customer Service Associate CC</v>
          </cell>
          <cell r="P2691" t="str">
            <v>00</v>
          </cell>
          <cell r="Q2691" t="str">
            <v>Nonexempt</v>
          </cell>
          <cell r="R2691" t="str">
            <v>2006-03-20</v>
          </cell>
          <cell r="S2691" t="str">
            <v/>
          </cell>
          <cell r="T2691" t="str">
            <v>2006-03-20</v>
          </cell>
        </row>
        <row r="2692">
          <cell r="A2692" t="str">
            <v>Woods,Lanesha D</v>
          </cell>
          <cell r="B2692" t="str">
            <v>010710</v>
          </cell>
          <cell r="C2692" t="str">
            <v>Part-Time</v>
          </cell>
          <cell r="D2692" t="str">
            <v>UCU</v>
          </cell>
          <cell r="E2692">
            <v>30</v>
          </cell>
          <cell r="F2692" t="str">
            <v>5702</v>
          </cell>
          <cell r="G2692" t="str">
            <v>Customer Srv Ctr-Raytown</v>
          </cell>
          <cell r="H2692" t="str">
            <v>USU</v>
          </cell>
          <cell r="I2692" t="str">
            <v>CH</v>
          </cell>
          <cell r="J2692" t="str">
            <v>NETCO</v>
          </cell>
          <cell r="K2692" t="str">
            <v>1000</v>
          </cell>
          <cell r="L2692" t="str">
            <v>MO-Raytown</v>
          </cell>
          <cell r="M2692" t="str">
            <v>MO</v>
          </cell>
          <cell r="N2692" t="str">
            <v>1047</v>
          </cell>
          <cell r="O2692" t="str">
            <v>Customer Service Associate CC</v>
          </cell>
          <cell r="P2692" t="str">
            <v>00</v>
          </cell>
          <cell r="Q2692" t="str">
            <v>Nonexempt</v>
          </cell>
          <cell r="R2692" t="str">
            <v>2005-03-07</v>
          </cell>
          <cell r="S2692" t="str">
            <v/>
          </cell>
          <cell r="T2692" t="str">
            <v>2005-03-07</v>
          </cell>
        </row>
        <row r="2693">
          <cell r="A2693" t="str">
            <v>Woods,LaVonna E</v>
          </cell>
          <cell r="B2693" t="str">
            <v>010477</v>
          </cell>
          <cell r="C2693" t="str">
            <v>Full-Time</v>
          </cell>
          <cell r="D2693" t="str">
            <v>UCU</v>
          </cell>
          <cell r="E2693">
            <v>40</v>
          </cell>
          <cell r="F2693" t="str">
            <v>5702</v>
          </cell>
          <cell r="G2693" t="str">
            <v>Customer Srv Ctr-Raytown</v>
          </cell>
          <cell r="H2693" t="str">
            <v>USU</v>
          </cell>
          <cell r="I2693" t="str">
            <v>CH</v>
          </cell>
          <cell r="J2693" t="str">
            <v>NETCO</v>
          </cell>
          <cell r="K2693" t="str">
            <v>1000</v>
          </cell>
          <cell r="L2693" t="str">
            <v>MO-Raytown</v>
          </cell>
          <cell r="M2693" t="str">
            <v>MO</v>
          </cell>
          <cell r="N2693" t="str">
            <v>1047</v>
          </cell>
          <cell r="O2693" t="str">
            <v>Customer Service Associate CC</v>
          </cell>
          <cell r="P2693" t="str">
            <v>00</v>
          </cell>
          <cell r="Q2693" t="str">
            <v>Nonexempt</v>
          </cell>
          <cell r="R2693" t="str">
            <v>2004-06-21</v>
          </cell>
          <cell r="S2693" t="str">
            <v/>
          </cell>
          <cell r="T2693" t="str">
            <v>2004-06-21</v>
          </cell>
        </row>
        <row r="2694">
          <cell r="A2694" t="str">
            <v>Woods,Leroy J</v>
          </cell>
          <cell r="B2694" t="str">
            <v>000561</v>
          </cell>
          <cell r="C2694" t="str">
            <v>Full-Time</v>
          </cell>
          <cell r="D2694" t="str">
            <v>UCU</v>
          </cell>
          <cell r="E2694">
            <v>40</v>
          </cell>
          <cell r="F2694" t="str">
            <v>5313</v>
          </cell>
          <cell r="G2694" t="str">
            <v>Southwest KS Elec Network Ops</v>
          </cell>
          <cell r="H2694" t="str">
            <v>USU</v>
          </cell>
          <cell r="I2694" t="str">
            <v>OP</v>
          </cell>
          <cell r="J2694" t="str">
            <v>WPKSE</v>
          </cell>
          <cell r="K2694" t="str">
            <v>1272</v>
          </cell>
          <cell r="L2694" t="str">
            <v>KS-Dodge City-W Frontview</v>
          </cell>
          <cell r="M2694" t="str">
            <v>KS</v>
          </cell>
          <cell r="N2694" t="str">
            <v>1703</v>
          </cell>
          <cell r="O2694" t="str">
            <v>Line Foreman (UN22)</v>
          </cell>
          <cell r="P2694" t="str">
            <v>22</v>
          </cell>
          <cell r="Q2694" t="str">
            <v>Nonexempt</v>
          </cell>
          <cell r="R2694" t="str">
            <v>1973-03-27</v>
          </cell>
          <cell r="S2694" t="str">
            <v/>
          </cell>
          <cell r="T2694" t="str">
            <v>1973-03-27</v>
          </cell>
        </row>
        <row r="2695">
          <cell r="A2695" t="str">
            <v>Woody,Larry M</v>
          </cell>
          <cell r="B2695" t="str">
            <v>001012</v>
          </cell>
          <cell r="C2695" t="str">
            <v>Full-Time</v>
          </cell>
          <cell r="D2695" t="str">
            <v>UCU</v>
          </cell>
          <cell r="E2695">
            <v>40</v>
          </cell>
          <cell r="F2695" t="str">
            <v>5345</v>
          </cell>
          <cell r="G2695" t="str">
            <v>Nevada Elec Network Ops</v>
          </cell>
          <cell r="H2695" t="str">
            <v>USU</v>
          </cell>
          <cell r="I2695" t="str">
            <v>OP</v>
          </cell>
          <cell r="J2695" t="str">
            <v>MPMOE</v>
          </cell>
          <cell r="K2695" t="str">
            <v>1088</v>
          </cell>
          <cell r="L2695" t="str">
            <v>MO-Nevada-N Osage</v>
          </cell>
          <cell r="M2695" t="str">
            <v>MO</v>
          </cell>
          <cell r="N2695" t="str">
            <v>U208</v>
          </cell>
          <cell r="O2695" t="str">
            <v>Journeyman Lineman</v>
          </cell>
          <cell r="P2695" t="str">
            <v>24</v>
          </cell>
          <cell r="Q2695" t="str">
            <v>Nonexempt</v>
          </cell>
          <cell r="R2695" t="str">
            <v>1990-11-07</v>
          </cell>
          <cell r="S2695" t="str">
            <v/>
          </cell>
          <cell r="T2695" t="str">
            <v>1990-11-07</v>
          </cell>
        </row>
        <row r="2696">
          <cell r="A2696" t="str">
            <v>Woodyard,Victoria L</v>
          </cell>
          <cell r="B2696" t="str">
            <v>001925</v>
          </cell>
          <cell r="C2696" t="str">
            <v>Full-Time</v>
          </cell>
          <cell r="D2696" t="str">
            <v>UCU</v>
          </cell>
          <cell r="E2696">
            <v>40</v>
          </cell>
          <cell r="F2696" t="str">
            <v>6168</v>
          </cell>
          <cell r="G2696" t="str">
            <v>Iowa Field Measurement</v>
          </cell>
          <cell r="H2696" t="str">
            <v>USU</v>
          </cell>
          <cell r="I2696" t="str">
            <v>DG</v>
          </cell>
          <cell r="J2696" t="str">
            <v>PNIAG</v>
          </cell>
          <cell r="K2696" t="str">
            <v>1019</v>
          </cell>
          <cell r="L2696" t="str">
            <v>IA-Dubuque-Cedar Cross Rd</v>
          </cell>
          <cell r="M2696" t="str">
            <v>IA</v>
          </cell>
          <cell r="N2696" t="str">
            <v>2328</v>
          </cell>
          <cell r="O2696" t="str">
            <v>Construction Coordinator</v>
          </cell>
          <cell r="P2696" t="str">
            <v>00</v>
          </cell>
          <cell r="Q2696" t="str">
            <v>Exempt</v>
          </cell>
          <cell r="R2696" t="str">
            <v>1973-03-12</v>
          </cell>
          <cell r="S2696" t="str">
            <v/>
          </cell>
          <cell r="T2696" t="str">
            <v>1973-03-12</v>
          </cell>
        </row>
        <row r="2697">
          <cell r="A2697" t="str">
            <v>Wooldridge,Joe M</v>
          </cell>
          <cell r="B2697" t="str">
            <v>000919</v>
          </cell>
          <cell r="C2697" t="str">
            <v>Full-Time</v>
          </cell>
          <cell r="D2697" t="str">
            <v>UCU</v>
          </cell>
          <cell r="E2697">
            <v>40</v>
          </cell>
          <cell r="F2697" t="str">
            <v>5344</v>
          </cell>
          <cell r="G2697" t="str">
            <v>Warrensburg Elec Network Ops</v>
          </cell>
          <cell r="H2697" t="str">
            <v>USU</v>
          </cell>
          <cell r="I2697" t="str">
            <v>OP</v>
          </cell>
          <cell r="J2697" t="str">
            <v>MPMOE</v>
          </cell>
          <cell r="K2697" t="str">
            <v>1097</v>
          </cell>
          <cell r="L2697" t="str">
            <v>MO-Warrensburg</v>
          </cell>
          <cell r="M2697" t="str">
            <v>MO</v>
          </cell>
          <cell r="N2697" t="str">
            <v>U208</v>
          </cell>
          <cell r="O2697" t="str">
            <v>Journeyman Lineman</v>
          </cell>
          <cell r="P2697" t="str">
            <v>24</v>
          </cell>
          <cell r="Q2697" t="str">
            <v>Nonexempt</v>
          </cell>
          <cell r="R2697" t="str">
            <v>1988-09-19</v>
          </cell>
          <cell r="S2697" t="str">
            <v/>
          </cell>
          <cell r="T2697" t="str">
            <v>1988-09-19</v>
          </cell>
        </row>
        <row r="2698">
          <cell r="A2698" t="str">
            <v>Woolverton,Donald E</v>
          </cell>
          <cell r="B2698" t="str">
            <v>008411</v>
          </cell>
          <cell r="C2698" t="str">
            <v>Full-Time</v>
          </cell>
          <cell r="D2698" t="str">
            <v>UCU</v>
          </cell>
          <cell r="E2698">
            <v>40</v>
          </cell>
          <cell r="F2698" t="str">
            <v>6352</v>
          </cell>
          <cell r="G2698" t="str">
            <v>IT Utility Delivery Apps</v>
          </cell>
          <cell r="H2698" t="str">
            <v>USU</v>
          </cell>
          <cell r="I2698" t="str">
            <v>IT</v>
          </cell>
          <cell r="J2698" t="str">
            <v>NETCO</v>
          </cell>
          <cell r="K2698" t="str">
            <v>1000</v>
          </cell>
          <cell r="L2698" t="str">
            <v>MO-Raytown</v>
          </cell>
          <cell r="M2698" t="str">
            <v>MO</v>
          </cell>
          <cell r="N2698" t="str">
            <v>1448</v>
          </cell>
          <cell r="O2698" t="str">
            <v>Applications Manager</v>
          </cell>
          <cell r="P2698" t="str">
            <v>00</v>
          </cell>
          <cell r="Q2698" t="str">
            <v>Exempt</v>
          </cell>
          <cell r="R2698" t="str">
            <v>2001-05-21</v>
          </cell>
          <cell r="S2698" t="str">
            <v/>
          </cell>
          <cell r="T2698" t="str">
            <v>2001-05-21</v>
          </cell>
        </row>
        <row r="2699">
          <cell r="A2699" t="str">
            <v>Wooster,Nicholas J</v>
          </cell>
          <cell r="B2699" t="str">
            <v>010648</v>
          </cell>
          <cell r="C2699" t="str">
            <v>Full-Time</v>
          </cell>
          <cell r="D2699" t="str">
            <v>UCU</v>
          </cell>
          <cell r="E2699">
            <v>40</v>
          </cell>
          <cell r="F2699" t="str">
            <v>1003</v>
          </cell>
          <cell r="G2699" t="str">
            <v>Sibley General</v>
          </cell>
          <cell r="H2699" t="str">
            <v>USU</v>
          </cell>
          <cell r="I2699" t="str">
            <v>PS</v>
          </cell>
          <cell r="J2699" t="str">
            <v>MPMOE</v>
          </cell>
          <cell r="K2699" t="str">
            <v>1095</v>
          </cell>
          <cell r="L2699" t="str">
            <v>MO-Sibley</v>
          </cell>
          <cell r="M2699" t="str">
            <v>MO</v>
          </cell>
          <cell r="N2699" t="str">
            <v>U342</v>
          </cell>
          <cell r="O2699" t="str">
            <v>Laborer after 6 mos</v>
          </cell>
          <cell r="P2699" t="str">
            <v>24</v>
          </cell>
          <cell r="Q2699" t="str">
            <v>Nonexempt</v>
          </cell>
          <cell r="R2699" t="str">
            <v>2005-01-20</v>
          </cell>
          <cell r="S2699" t="str">
            <v/>
          </cell>
          <cell r="T2699" t="str">
            <v>2005-01-20</v>
          </cell>
        </row>
        <row r="2700">
          <cell r="A2700" t="str">
            <v>Wooten,Russell C</v>
          </cell>
          <cell r="B2700" t="str">
            <v>010068</v>
          </cell>
          <cell r="C2700" t="str">
            <v>Full-Time</v>
          </cell>
          <cell r="D2700" t="str">
            <v>UCU</v>
          </cell>
          <cell r="E2700">
            <v>40</v>
          </cell>
          <cell r="F2700" t="str">
            <v>1004</v>
          </cell>
          <cell r="G2700" t="str">
            <v>Greenwood - General</v>
          </cell>
          <cell r="H2700" t="str">
            <v>USU</v>
          </cell>
          <cell r="I2700" t="str">
            <v>PS</v>
          </cell>
          <cell r="J2700" t="str">
            <v>MPMOE</v>
          </cell>
          <cell r="K2700" t="str">
            <v>1079</v>
          </cell>
          <cell r="L2700" t="str">
            <v>MO-Greenwood</v>
          </cell>
          <cell r="M2700" t="str">
            <v>MO</v>
          </cell>
          <cell r="N2700" t="str">
            <v>U3071</v>
          </cell>
          <cell r="O2700" t="str">
            <v>Combus Turbine Tech Operator</v>
          </cell>
          <cell r="P2700" t="str">
            <v>24</v>
          </cell>
          <cell r="Q2700" t="str">
            <v>Nonexempt</v>
          </cell>
          <cell r="R2700" t="str">
            <v>2003-05-12</v>
          </cell>
          <cell r="S2700" t="str">
            <v/>
          </cell>
          <cell r="T2700" t="str">
            <v>2003-05-12</v>
          </cell>
        </row>
        <row r="2701">
          <cell r="A2701" t="str">
            <v>Workman,Donald D</v>
          </cell>
          <cell r="B2701" t="str">
            <v>001932</v>
          </cell>
          <cell r="C2701" t="str">
            <v>Full-Time</v>
          </cell>
          <cell r="D2701" t="str">
            <v>UCU</v>
          </cell>
          <cell r="E2701">
            <v>40</v>
          </cell>
          <cell r="F2701" t="str">
            <v>5772</v>
          </cell>
          <cell r="G2701" t="str">
            <v>NE South Region</v>
          </cell>
          <cell r="H2701" t="str">
            <v>USU</v>
          </cell>
          <cell r="I2701" t="str">
            <v>CS</v>
          </cell>
          <cell r="J2701" t="str">
            <v>PNNEG</v>
          </cell>
          <cell r="K2701" t="str">
            <v>1102</v>
          </cell>
          <cell r="L2701" t="str">
            <v>NE-Beatrice</v>
          </cell>
          <cell r="M2701" t="str">
            <v>NE</v>
          </cell>
          <cell r="N2701" t="str">
            <v>1607</v>
          </cell>
          <cell r="O2701" t="str">
            <v>Spec C&amp;M Mech Tech (UN25)</v>
          </cell>
          <cell r="P2701" t="str">
            <v>25</v>
          </cell>
          <cell r="Q2701" t="str">
            <v>Nonexempt</v>
          </cell>
          <cell r="R2701" t="str">
            <v>1981-06-15</v>
          </cell>
          <cell r="S2701" t="str">
            <v/>
          </cell>
          <cell r="T2701" t="str">
            <v>1981-06-15</v>
          </cell>
        </row>
        <row r="2702">
          <cell r="A2702" t="str">
            <v>Worley,Rebecca L</v>
          </cell>
          <cell r="B2702" t="str">
            <v>008168</v>
          </cell>
          <cell r="C2702" t="str">
            <v>Full-Time</v>
          </cell>
          <cell r="D2702" t="str">
            <v>UCU</v>
          </cell>
          <cell r="E2702">
            <v>40</v>
          </cell>
          <cell r="F2702" t="str">
            <v>4219</v>
          </cell>
          <cell r="G2702" t="str">
            <v>HR Benefits &amp; People Center</v>
          </cell>
          <cell r="H2702" t="str">
            <v>ESF</v>
          </cell>
          <cell r="I2702" t="str">
            <v>HR</v>
          </cell>
          <cell r="J2702" t="str">
            <v>AQLCP</v>
          </cell>
          <cell r="K2702" t="str">
            <v>1082</v>
          </cell>
          <cell r="L2702" t="str">
            <v>MO-Kansas City-W Ninth</v>
          </cell>
          <cell r="M2702" t="str">
            <v>MO</v>
          </cell>
          <cell r="N2702" t="str">
            <v>2678</v>
          </cell>
          <cell r="O2702" t="str">
            <v>Sr HR Delivery Services Rep</v>
          </cell>
          <cell r="P2702" t="str">
            <v>00</v>
          </cell>
          <cell r="Q2702" t="str">
            <v>Exempt</v>
          </cell>
          <cell r="R2702" t="str">
            <v>2001-02-05</v>
          </cell>
          <cell r="S2702" t="str">
            <v/>
          </cell>
          <cell r="T2702" t="str">
            <v>2001-02-05</v>
          </cell>
        </row>
        <row r="2703">
          <cell r="A2703" t="str">
            <v>Worrell,Darrin R</v>
          </cell>
          <cell r="B2703" t="str">
            <v>010389</v>
          </cell>
          <cell r="C2703" t="str">
            <v>Full-Time</v>
          </cell>
          <cell r="D2703" t="str">
            <v>UCU</v>
          </cell>
          <cell r="E2703">
            <v>40</v>
          </cell>
          <cell r="F2703" t="str">
            <v>5771</v>
          </cell>
          <cell r="G2703" t="str">
            <v>NE Lincoln Region</v>
          </cell>
          <cell r="H2703" t="str">
            <v>USU</v>
          </cell>
          <cell r="I2703" t="str">
            <v>CS</v>
          </cell>
          <cell r="J2703" t="str">
            <v>PNNEG</v>
          </cell>
          <cell r="K2703" t="str">
            <v>1109</v>
          </cell>
          <cell r="L2703" t="str">
            <v>NE-Lincoln</v>
          </cell>
          <cell r="M2703" t="str">
            <v>NE</v>
          </cell>
          <cell r="N2703" t="str">
            <v>1609</v>
          </cell>
          <cell r="O2703" t="str">
            <v>C&amp;M Mechanic B (UN25)</v>
          </cell>
          <cell r="P2703" t="str">
            <v>25</v>
          </cell>
          <cell r="Q2703" t="str">
            <v>Nonexempt</v>
          </cell>
          <cell r="R2703" t="str">
            <v>2004-03-15</v>
          </cell>
          <cell r="S2703" t="str">
            <v/>
          </cell>
          <cell r="T2703" t="str">
            <v>2004-03-15</v>
          </cell>
        </row>
        <row r="2704">
          <cell r="A2704" t="str">
            <v>Worster,John M</v>
          </cell>
          <cell r="B2704" t="str">
            <v>001928</v>
          </cell>
          <cell r="C2704" t="str">
            <v>Full-Time</v>
          </cell>
          <cell r="D2704" t="str">
            <v>UCU</v>
          </cell>
          <cell r="E2704">
            <v>40</v>
          </cell>
          <cell r="F2704" t="str">
            <v>5773</v>
          </cell>
          <cell r="G2704" t="str">
            <v>NE Cath Prot &amp; Measurement</v>
          </cell>
          <cell r="H2704" t="str">
            <v>USU</v>
          </cell>
          <cell r="I2704" t="str">
            <v>CS</v>
          </cell>
          <cell r="J2704" t="str">
            <v>PNNEG</v>
          </cell>
          <cell r="K2704" t="str">
            <v>1109</v>
          </cell>
          <cell r="L2704" t="str">
            <v>NE-Lincoln</v>
          </cell>
          <cell r="M2704" t="str">
            <v>NE</v>
          </cell>
          <cell r="N2704" t="str">
            <v>1616</v>
          </cell>
          <cell r="O2704" t="str">
            <v>Spec C LD Tech (UN25)</v>
          </cell>
          <cell r="P2704" t="str">
            <v>25</v>
          </cell>
          <cell r="Q2704" t="str">
            <v>Nonexempt</v>
          </cell>
          <cell r="R2704" t="str">
            <v>1981-07-13</v>
          </cell>
          <cell r="S2704" t="str">
            <v/>
          </cell>
          <cell r="T2704" t="str">
            <v>1981-07-13</v>
          </cell>
        </row>
        <row r="2705">
          <cell r="A2705" t="str">
            <v>Wrast,Mark R</v>
          </cell>
          <cell r="B2705" t="str">
            <v>010992</v>
          </cell>
          <cell r="C2705" t="str">
            <v>Full-Time</v>
          </cell>
          <cell r="D2705" t="str">
            <v>UCU</v>
          </cell>
          <cell r="E2705">
            <v>40</v>
          </cell>
          <cell r="F2705" t="str">
            <v>5306</v>
          </cell>
          <cell r="G2705" t="str">
            <v>Canon City Elec Network Ops</v>
          </cell>
          <cell r="H2705" t="str">
            <v>USU</v>
          </cell>
          <cell r="I2705" t="str">
            <v>OP</v>
          </cell>
          <cell r="J2705" t="str">
            <v>WPCOE</v>
          </cell>
          <cell r="K2705" t="str">
            <v>1004</v>
          </cell>
          <cell r="L2705" t="str">
            <v>CO-Canon City-Utility Dr</v>
          </cell>
          <cell r="M2705" t="str">
            <v>CO</v>
          </cell>
          <cell r="N2705" t="str">
            <v>1671</v>
          </cell>
          <cell r="O2705" t="str">
            <v>Line Svc Foreman (UN21)</v>
          </cell>
          <cell r="P2705" t="str">
            <v>21</v>
          </cell>
          <cell r="Q2705" t="str">
            <v>Nonexempt</v>
          </cell>
          <cell r="R2705" t="str">
            <v>2006-02-27</v>
          </cell>
          <cell r="S2705" t="str">
            <v/>
          </cell>
          <cell r="T2705" t="str">
            <v>2006-02-27</v>
          </cell>
        </row>
        <row r="2706">
          <cell r="A2706" t="str">
            <v>Wrede,Mark W</v>
          </cell>
          <cell r="B2706" t="str">
            <v>001909</v>
          </cell>
          <cell r="C2706" t="str">
            <v>Full-Time</v>
          </cell>
          <cell r="D2706" t="str">
            <v>UCU</v>
          </cell>
          <cell r="E2706">
            <v>40</v>
          </cell>
          <cell r="F2706" t="str">
            <v>5775</v>
          </cell>
          <cell r="G2706" t="str">
            <v>NE North Region</v>
          </cell>
          <cell r="H2706" t="str">
            <v>USU</v>
          </cell>
          <cell r="I2706" t="str">
            <v>CS</v>
          </cell>
          <cell r="J2706" t="str">
            <v>PNNEG</v>
          </cell>
          <cell r="K2706" t="str">
            <v>1162</v>
          </cell>
          <cell r="L2706" t="str">
            <v>NE-Norfolk-Norfolk Ave</v>
          </cell>
          <cell r="M2706" t="str">
            <v>NE</v>
          </cell>
          <cell r="N2706" t="str">
            <v>1607</v>
          </cell>
          <cell r="O2706" t="str">
            <v>Spec C&amp;M Mech Tech (UN25)</v>
          </cell>
          <cell r="P2706" t="str">
            <v>25</v>
          </cell>
          <cell r="Q2706" t="str">
            <v>Nonexempt</v>
          </cell>
          <cell r="R2706" t="str">
            <v>1980-02-01</v>
          </cell>
          <cell r="S2706" t="str">
            <v/>
          </cell>
          <cell r="T2706" t="str">
            <v>1980-02-01</v>
          </cell>
        </row>
        <row r="2707">
          <cell r="A2707" t="str">
            <v>Wright,Brenda Sue</v>
          </cell>
          <cell r="B2707" t="str">
            <v>003495</v>
          </cell>
          <cell r="C2707" t="str">
            <v>Full-Time</v>
          </cell>
          <cell r="D2707" t="str">
            <v>UCU</v>
          </cell>
          <cell r="E2707">
            <v>40</v>
          </cell>
          <cell r="F2707" t="str">
            <v>5702</v>
          </cell>
          <cell r="G2707" t="str">
            <v>Customer Srv Ctr-Raytown</v>
          </cell>
          <cell r="H2707" t="str">
            <v>USU</v>
          </cell>
          <cell r="I2707" t="str">
            <v>CH</v>
          </cell>
          <cell r="J2707" t="str">
            <v>NETCO</v>
          </cell>
          <cell r="K2707" t="str">
            <v>1000</v>
          </cell>
          <cell r="L2707" t="str">
            <v>MO-Raytown</v>
          </cell>
          <cell r="M2707" t="str">
            <v>MO</v>
          </cell>
          <cell r="N2707" t="str">
            <v>3154</v>
          </cell>
          <cell r="O2707" t="str">
            <v>Customer Resolution Specialist</v>
          </cell>
          <cell r="P2707" t="str">
            <v>00</v>
          </cell>
          <cell r="Q2707" t="str">
            <v>Nonexempt</v>
          </cell>
          <cell r="R2707" t="str">
            <v>1978-11-07</v>
          </cell>
          <cell r="S2707" t="str">
            <v/>
          </cell>
          <cell r="T2707" t="str">
            <v>1978-11-07</v>
          </cell>
        </row>
        <row r="2708">
          <cell r="A2708" t="str">
            <v>Wright,Desiree D</v>
          </cell>
          <cell r="B2708" t="str">
            <v>010220</v>
          </cell>
          <cell r="C2708" t="str">
            <v>Full-Time</v>
          </cell>
          <cell r="D2708" t="str">
            <v>UCU</v>
          </cell>
          <cell r="E2708">
            <v>40</v>
          </cell>
          <cell r="F2708" t="str">
            <v>5716</v>
          </cell>
          <cell r="G2708" t="str">
            <v>Field Resources Center-Raytown</v>
          </cell>
          <cell r="H2708" t="str">
            <v>USU</v>
          </cell>
          <cell r="I2708" t="str">
            <v>FR</v>
          </cell>
          <cell r="J2708" t="str">
            <v>NETCO</v>
          </cell>
          <cell r="K2708" t="str">
            <v>1000</v>
          </cell>
          <cell r="L2708" t="str">
            <v>MO-Raytown</v>
          </cell>
          <cell r="M2708" t="str">
            <v>MO</v>
          </cell>
          <cell r="N2708" t="str">
            <v>2955</v>
          </cell>
          <cell r="O2708" t="str">
            <v>Field Resource Associate</v>
          </cell>
          <cell r="P2708" t="str">
            <v>00</v>
          </cell>
          <cell r="Q2708" t="str">
            <v>Nonexempt</v>
          </cell>
          <cell r="R2708" t="str">
            <v>2003-09-13</v>
          </cell>
          <cell r="S2708" t="str">
            <v/>
          </cell>
          <cell r="T2708" t="str">
            <v>2003-09-13</v>
          </cell>
        </row>
        <row r="2709">
          <cell r="A2709" t="str">
            <v>Wright,Hadley J</v>
          </cell>
          <cell r="B2709" t="str">
            <v>007889</v>
          </cell>
          <cell r="C2709" t="str">
            <v>Full-Time</v>
          </cell>
          <cell r="D2709" t="str">
            <v>UCU</v>
          </cell>
          <cell r="E2709">
            <v>40</v>
          </cell>
          <cell r="F2709" t="str">
            <v>5911</v>
          </cell>
          <cell r="G2709" t="str">
            <v>St Joseph CS</v>
          </cell>
          <cell r="H2709" t="str">
            <v>USU</v>
          </cell>
          <cell r="I2709" t="str">
            <v>CS</v>
          </cell>
          <cell r="J2709" t="str">
            <v>SJMOE</v>
          </cell>
          <cell r="K2709" t="str">
            <v>1278</v>
          </cell>
          <cell r="L2709" t="str">
            <v>MO-St Joseph - Atchison</v>
          </cell>
          <cell r="M2709" t="str">
            <v>MO</v>
          </cell>
          <cell r="N2709" t="str">
            <v>S9300</v>
          </cell>
          <cell r="O2709" t="str">
            <v>Meter Reader Thereafter</v>
          </cell>
          <cell r="P2709" t="str">
            <v>14</v>
          </cell>
          <cell r="Q2709" t="str">
            <v>Nonexempt</v>
          </cell>
          <cell r="R2709" t="str">
            <v>1998-06-30</v>
          </cell>
          <cell r="S2709" t="str">
            <v/>
          </cell>
          <cell r="T2709" t="str">
            <v>1998-06-30</v>
          </cell>
        </row>
        <row r="2710">
          <cell r="A2710" t="str">
            <v>Wright,Isabell M</v>
          </cell>
          <cell r="B2710" t="str">
            <v>001747</v>
          </cell>
          <cell r="C2710" t="str">
            <v>Full-Time</v>
          </cell>
          <cell r="D2710" t="str">
            <v>UCU</v>
          </cell>
          <cell r="E2710">
            <v>40</v>
          </cell>
          <cell r="F2710" t="str">
            <v>5384</v>
          </cell>
          <cell r="G2710" t="str">
            <v>Wichita Gas Field Svcs</v>
          </cell>
          <cell r="H2710" t="str">
            <v>USU</v>
          </cell>
          <cell r="I2710" t="str">
            <v>OP</v>
          </cell>
          <cell r="J2710" t="str">
            <v>PNKSG</v>
          </cell>
          <cell r="K2710" t="str">
            <v>1137</v>
          </cell>
          <cell r="L2710" t="str">
            <v>KS-Wichita-W Harry</v>
          </cell>
          <cell r="M2710" t="str">
            <v>KS</v>
          </cell>
          <cell r="N2710" t="str">
            <v>1135</v>
          </cell>
          <cell r="O2710" t="str">
            <v>Customer Service Associate Fie</v>
          </cell>
          <cell r="P2710" t="str">
            <v>00</v>
          </cell>
          <cell r="Q2710" t="str">
            <v>Nonexempt</v>
          </cell>
          <cell r="R2710" t="str">
            <v>1985-08-08</v>
          </cell>
          <cell r="S2710" t="str">
            <v/>
          </cell>
          <cell r="T2710" t="str">
            <v>1985-08-08</v>
          </cell>
        </row>
        <row r="2711">
          <cell r="A2711" t="str">
            <v>Wright,Kevin M</v>
          </cell>
          <cell r="B2711" t="str">
            <v>000581</v>
          </cell>
          <cell r="C2711" t="str">
            <v>Full-Time</v>
          </cell>
          <cell r="D2711" t="str">
            <v>UCU</v>
          </cell>
          <cell r="E2711">
            <v>40</v>
          </cell>
          <cell r="F2711" t="str">
            <v>5313</v>
          </cell>
          <cell r="G2711" t="str">
            <v>Southwest KS Elec Network Ops</v>
          </cell>
          <cell r="H2711" t="str">
            <v>USU</v>
          </cell>
          <cell r="I2711" t="str">
            <v>OP</v>
          </cell>
          <cell r="J2711" t="str">
            <v>WPKSE</v>
          </cell>
          <cell r="K2711" t="str">
            <v>1306</v>
          </cell>
          <cell r="L2711" t="str">
            <v>KS-Liberal-General Welch</v>
          </cell>
          <cell r="M2711" t="str">
            <v>KS</v>
          </cell>
          <cell r="N2711" t="str">
            <v>1704</v>
          </cell>
          <cell r="O2711" t="str">
            <v>Journeyman Lineman (UN22)</v>
          </cell>
          <cell r="P2711" t="str">
            <v>22</v>
          </cell>
          <cell r="Q2711" t="str">
            <v>Nonexempt</v>
          </cell>
          <cell r="R2711" t="str">
            <v>1991-08-19</v>
          </cell>
          <cell r="S2711" t="str">
            <v/>
          </cell>
          <cell r="T2711" t="str">
            <v>1991-08-19</v>
          </cell>
        </row>
        <row r="2712">
          <cell r="A2712" t="str">
            <v>Wright,Tiffany R</v>
          </cell>
          <cell r="B2712" t="str">
            <v>010711</v>
          </cell>
          <cell r="C2712" t="str">
            <v>Full-Time</v>
          </cell>
          <cell r="D2712" t="str">
            <v>UCU</v>
          </cell>
          <cell r="E2712">
            <v>40</v>
          </cell>
          <cell r="F2712" t="str">
            <v>5702</v>
          </cell>
          <cell r="G2712" t="str">
            <v>Customer Srv Ctr-Raytown</v>
          </cell>
          <cell r="H2712" t="str">
            <v>USU</v>
          </cell>
          <cell r="I2712" t="str">
            <v>CH</v>
          </cell>
          <cell r="J2712" t="str">
            <v>NETCO</v>
          </cell>
          <cell r="K2712" t="str">
            <v>1000</v>
          </cell>
          <cell r="L2712" t="str">
            <v>MO-Raytown</v>
          </cell>
          <cell r="M2712" t="str">
            <v>MO</v>
          </cell>
          <cell r="N2712" t="str">
            <v>3089</v>
          </cell>
          <cell r="O2712" t="str">
            <v>Sr Call Center Analyst</v>
          </cell>
          <cell r="P2712" t="str">
            <v>00</v>
          </cell>
          <cell r="Q2712" t="str">
            <v>Exempt</v>
          </cell>
          <cell r="R2712" t="str">
            <v>2005-03-07</v>
          </cell>
          <cell r="S2712" t="str">
            <v/>
          </cell>
          <cell r="T2712" t="str">
            <v>2005-03-07</v>
          </cell>
        </row>
        <row r="2713">
          <cell r="A2713" t="str">
            <v>Wright,Tim L</v>
          </cell>
          <cell r="B2713" t="str">
            <v>011009</v>
          </cell>
          <cell r="C2713" t="str">
            <v>Full-Time</v>
          </cell>
          <cell r="D2713" t="str">
            <v>UCU</v>
          </cell>
          <cell r="E2713">
            <v>40</v>
          </cell>
          <cell r="F2713" t="str">
            <v>5702</v>
          </cell>
          <cell r="G2713" t="str">
            <v>Customer Srv Ctr-Raytown</v>
          </cell>
          <cell r="H2713" t="str">
            <v>USU</v>
          </cell>
          <cell r="I2713" t="str">
            <v>CH</v>
          </cell>
          <cell r="J2713" t="str">
            <v>NETCO</v>
          </cell>
          <cell r="K2713" t="str">
            <v>1000</v>
          </cell>
          <cell r="L2713" t="str">
            <v>MO-Raytown</v>
          </cell>
          <cell r="M2713" t="str">
            <v>MO</v>
          </cell>
          <cell r="N2713" t="str">
            <v>1047</v>
          </cell>
          <cell r="O2713" t="str">
            <v>Customer Service Associate CC</v>
          </cell>
          <cell r="P2713" t="str">
            <v>00</v>
          </cell>
          <cell r="Q2713" t="str">
            <v>Nonexempt</v>
          </cell>
          <cell r="R2713" t="str">
            <v>2006-03-20</v>
          </cell>
          <cell r="S2713" t="str">
            <v/>
          </cell>
          <cell r="T2713" t="str">
            <v>2006-03-20</v>
          </cell>
        </row>
        <row r="2714">
          <cell r="A2714" t="str">
            <v>Wright,Todd A</v>
          </cell>
          <cell r="B2714" t="str">
            <v>001089</v>
          </cell>
          <cell r="C2714" t="str">
            <v>Full-Time</v>
          </cell>
          <cell r="D2714" t="str">
            <v>UCU</v>
          </cell>
          <cell r="E2714">
            <v>40</v>
          </cell>
          <cell r="F2714" t="str">
            <v>5335</v>
          </cell>
          <cell r="G2714" t="str">
            <v>Blue Springs 1 Elec Netwrk Ops</v>
          </cell>
          <cell r="H2714" t="str">
            <v>USU</v>
          </cell>
          <cell r="I2714" t="str">
            <v>OP</v>
          </cell>
          <cell r="J2714" t="str">
            <v>MPMOE</v>
          </cell>
          <cell r="K2714" t="str">
            <v>1075</v>
          </cell>
          <cell r="L2714" t="str">
            <v>MO-Blue Springs</v>
          </cell>
          <cell r="M2714" t="str">
            <v>MO</v>
          </cell>
          <cell r="N2714" t="str">
            <v>U206</v>
          </cell>
          <cell r="O2714" t="str">
            <v>Line Foreman</v>
          </cell>
          <cell r="P2714" t="str">
            <v>24</v>
          </cell>
          <cell r="Q2714" t="str">
            <v>Nonexempt</v>
          </cell>
          <cell r="R2714" t="str">
            <v>1990-06-11</v>
          </cell>
          <cell r="S2714" t="str">
            <v/>
          </cell>
          <cell r="T2714" t="str">
            <v>1990-06-11</v>
          </cell>
        </row>
        <row r="2715">
          <cell r="A2715" t="str">
            <v>Wrolstad,Jon T</v>
          </cell>
          <cell r="B2715" t="str">
            <v>002114</v>
          </cell>
          <cell r="C2715" t="str">
            <v>Full-Time</v>
          </cell>
          <cell r="D2715" t="str">
            <v>UCU</v>
          </cell>
          <cell r="E2715">
            <v>40</v>
          </cell>
          <cell r="F2715" t="str">
            <v>5829</v>
          </cell>
          <cell r="G2715" t="str">
            <v>Rosemount CS</v>
          </cell>
          <cell r="H2715" t="str">
            <v>USU</v>
          </cell>
          <cell r="I2715" t="str">
            <v>CS</v>
          </cell>
          <cell r="J2715" t="str">
            <v>PNMNG</v>
          </cell>
          <cell r="K2715" t="str">
            <v>1069</v>
          </cell>
          <cell r="L2715" t="str">
            <v>MN-Rosemount</v>
          </cell>
          <cell r="M2715" t="str">
            <v>MN</v>
          </cell>
          <cell r="N2715" t="str">
            <v>1525</v>
          </cell>
          <cell r="O2715" t="str">
            <v>Operations Technician</v>
          </cell>
          <cell r="P2715" t="str">
            <v>00</v>
          </cell>
          <cell r="Q2715" t="str">
            <v>Nonexempt</v>
          </cell>
          <cell r="R2715" t="str">
            <v>1987-03-09</v>
          </cell>
          <cell r="S2715" t="str">
            <v/>
          </cell>
          <cell r="T2715" t="str">
            <v>1987-03-09</v>
          </cell>
        </row>
        <row r="2716">
          <cell r="A2716" t="str">
            <v>Wuertele,James M</v>
          </cell>
          <cell r="B2716" t="str">
            <v>008649</v>
          </cell>
          <cell r="C2716" t="str">
            <v>Full-Time</v>
          </cell>
          <cell r="D2716" t="str">
            <v>UCU</v>
          </cell>
          <cell r="E2716">
            <v>40</v>
          </cell>
          <cell r="F2716" t="str">
            <v>1021</v>
          </cell>
          <cell r="G2716" t="str">
            <v>W.N. Clark-Canon City General</v>
          </cell>
          <cell r="H2716" t="str">
            <v>USU</v>
          </cell>
          <cell r="I2716" t="str">
            <v>PS</v>
          </cell>
          <cell r="J2716" t="str">
            <v>WPCOE</v>
          </cell>
          <cell r="K2716" t="str">
            <v>1011</v>
          </cell>
          <cell r="L2716" t="str">
            <v>CO-Pueblo-S Victoria Ave</v>
          </cell>
          <cell r="M2716" t="str">
            <v>CO</v>
          </cell>
          <cell r="N2716" t="str">
            <v>3220</v>
          </cell>
          <cell r="O2716" t="str">
            <v>Multi Plant Operator (UN21)</v>
          </cell>
          <cell r="P2716" t="str">
            <v>21</v>
          </cell>
          <cell r="Q2716" t="str">
            <v>Nonexempt</v>
          </cell>
          <cell r="R2716" t="str">
            <v>2001-09-10</v>
          </cell>
          <cell r="S2716" t="str">
            <v/>
          </cell>
          <cell r="T2716" t="str">
            <v>2001-09-10</v>
          </cell>
        </row>
        <row r="2717">
          <cell r="A2717" t="str">
            <v>Wuertele,Jeffrey M</v>
          </cell>
          <cell r="B2717" t="str">
            <v>000410</v>
          </cell>
          <cell r="C2717" t="str">
            <v>Full-Time</v>
          </cell>
          <cell r="D2717" t="str">
            <v>UCU</v>
          </cell>
          <cell r="E2717">
            <v>40</v>
          </cell>
          <cell r="F2717" t="str">
            <v>5372</v>
          </cell>
          <cell r="G2717" t="str">
            <v>CO Substation Maintenance</v>
          </cell>
          <cell r="H2717" t="str">
            <v>USU</v>
          </cell>
          <cell r="I2717" t="str">
            <v>OP</v>
          </cell>
          <cell r="J2717" t="str">
            <v>WPCOE</v>
          </cell>
          <cell r="K2717" t="str">
            <v>1011</v>
          </cell>
          <cell r="L2717" t="str">
            <v>CO-Pueblo-S Victoria Ave</v>
          </cell>
          <cell r="M2717" t="str">
            <v>CO</v>
          </cell>
          <cell r="N2717" t="str">
            <v>1686</v>
          </cell>
          <cell r="O2717" t="str">
            <v>Relay Tech - Electric (UN21)</v>
          </cell>
          <cell r="P2717" t="str">
            <v>21</v>
          </cell>
          <cell r="Q2717" t="str">
            <v>Nonexempt</v>
          </cell>
          <cell r="R2717" t="str">
            <v>1985-04-10</v>
          </cell>
          <cell r="S2717" t="str">
            <v/>
          </cell>
          <cell r="T2717" t="str">
            <v>1985-04-10</v>
          </cell>
        </row>
        <row r="2718">
          <cell r="A2718" t="str">
            <v>Wurster,James H</v>
          </cell>
          <cell r="B2718" t="str">
            <v>001637</v>
          </cell>
          <cell r="C2718" t="str">
            <v>Full-Time</v>
          </cell>
          <cell r="D2718" t="str">
            <v>UCU</v>
          </cell>
          <cell r="E2718">
            <v>40</v>
          </cell>
          <cell r="F2718" t="str">
            <v>5460</v>
          </cell>
          <cell r="G2718" t="str">
            <v>Iowa Dubuque Net Ops</v>
          </cell>
          <cell r="H2718" t="str">
            <v>USU</v>
          </cell>
          <cell r="I2718" t="str">
            <v>OP</v>
          </cell>
          <cell r="J2718" t="str">
            <v>PNIAG</v>
          </cell>
          <cell r="K2718" t="str">
            <v>1019</v>
          </cell>
          <cell r="L2718" t="str">
            <v>IA-Dubuque-Cedar Cross Rd</v>
          </cell>
          <cell r="M2718" t="str">
            <v>IA</v>
          </cell>
          <cell r="N2718" t="str">
            <v>3087</v>
          </cell>
          <cell r="O2718" t="str">
            <v>Operations Supv Field</v>
          </cell>
          <cell r="P2718" t="str">
            <v>00</v>
          </cell>
          <cell r="Q2718" t="str">
            <v>Exempt</v>
          </cell>
          <cell r="R2718" t="str">
            <v>1969-05-26</v>
          </cell>
          <cell r="S2718" t="str">
            <v/>
          </cell>
          <cell r="T2718" t="str">
            <v>1969-05-26</v>
          </cell>
        </row>
        <row r="2719">
          <cell r="A2719" t="str">
            <v>Wurtele,Timothy C</v>
          </cell>
          <cell r="B2719" t="str">
            <v>010087</v>
          </cell>
          <cell r="C2719" t="str">
            <v>Full-Time</v>
          </cell>
          <cell r="D2719" t="str">
            <v>UCU</v>
          </cell>
          <cell r="E2719">
            <v>40</v>
          </cell>
          <cell r="F2719" t="str">
            <v>5774</v>
          </cell>
          <cell r="G2719" t="str">
            <v>NE Omaha Region</v>
          </cell>
          <cell r="H2719" t="str">
            <v>USU</v>
          </cell>
          <cell r="I2719" t="str">
            <v>CS</v>
          </cell>
          <cell r="J2719" t="str">
            <v>PNNEG</v>
          </cell>
          <cell r="K2719" t="str">
            <v>1113</v>
          </cell>
          <cell r="L2719" t="str">
            <v>NE-Papillion</v>
          </cell>
          <cell r="M2719" t="str">
            <v>NE</v>
          </cell>
          <cell r="N2719" t="str">
            <v>1531</v>
          </cell>
          <cell r="O2719" t="str">
            <v>Meter Reader</v>
          </cell>
          <cell r="P2719" t="str">
            <v>00</v>
          </cell>
          <cell r="Q2719" t="str">
            <v>Nonexempt</v>
          </cell>
          <cell r="R2719" t="str">
            <v>2003-05-30</v>
          </cell>
          <cell r="S2719" t="str">
            <v/>
          </cell>
          <cell r="T2719" t="str">
            <v>2003-05-30</v>
          </cell>
        </row>
        <row r="2720">
          <cell r="A2720" t="str">
            <v>Wyatt,Justin M</v>
          </cell>
          <cell r="B2720" t="str">
            <v>010632</v>
          </cell>
          <cell r="C2720" t="str">
            <v>Full-Time</v>
          </cell>
          <cell r="D2720" t="str">
            <v>UCU</v>
          </cell>
          <cell r="E2720">
            <v>40</v>
          </cell>
          <cell r="F2720" t="str">
            <v>5355</v>
          </cell>
          <cell r="G2720" t="str">
            <v>St Joseph 2 Elec Network Ops</v>
          </cell>
          <cell r="H2720" t="str">
            <v>USU</v>
          </cell>
          <cell r="I2720" t="str">
            <v>OP</v>
          </cell>
          <cell r="J2720" t="str">
            <v>SJMOE</v>
          </cell>
          <cell r="K2720" t="str">
            <v>1278</v>
          </cell>
          <cell r="L2720" t="str">
            <v>MO-St Joseph - Atchison</v>
          </cell>
          <cell r="M2720" t="str">
            <v>MO</v>
          </cell>
          <cell r="N2720" t="str">
            <v>S1016</v>
          </cell>
          <cell r="O2720" t="str">
            <v>Lineman Apprentice Grade 2</v>
          </cell>
          <cell r="P2720" t="str">
            <v>13</v>
          </cell>
          <cell r="Q2720" t="str">
            <v>Nonexempt</v>
          </cell>
          <cell r="R2720" t="str">
            <v>2004-12-20</v>
          </cell>
          <cell r="S2720" t="str">
            <v/>
          </cell>
          <cell r="T2720" t="str">
            <v>2004-12-20</v>
          </cell>
        </row>
        <row r="2721">
          <cell r="A2721" t="str">
            <v>Wymore,Randy J</v>
          </cell>
          <cell r="B2721" t="str">
            <v>001943</v>
          </cell>
          <cell r="C2721" t="str">
            <v>Full-Time</v>
          </cell>
          <cell r="D2721" t="str">
            <v>UCU</v>
          </cell>
          <cell r="E2721">
            <v>40</v>
          </cell>
          <cell r="F2721" t="str">
            <v>5772</v>
          </cell>
          <cell r="G2721" t="str">
            <v>NE South Region</v>
          </cell>
          <cell r="H2721" t="str">
            <v>USU</v>
          </cell>
          <cell r="I2721" t="str">
            <v>CS</v>
          </cell>
          <cell r="J2721" t="str">
            <v>PNNEG</v>
          </cell>
          <cell r="K2721" t="str">
            <v>1102</v>
          </cell>
          <cell r="L2721" t="str">
            <v>NE-Beatrice</v>
          </cell>
          <cell r="M2721" t="str">
            <v>NE</v>
          </cell>
          <cell r="N2721" t="str">
            <v>1607</v>
          </cell>
          <cell r="O2721" t="str">
            <v>Spec C&amp;M Mech Tech (UN25)</v>
          </cell>
          <cell r="P2721" t="str">
            <v>25</v>
          </cell>
          <cell r="Q2721" t="str">
            <v>Nonexempt</v>
          </cell>
          <cell r="R2721" t="str">
            <v>1981-05-04</v>
          </cell>
          <cell r="S2721" t="str">
            <v/>
          </cell>
          <cell r="T2721" t="str">
            <v>1981-05-04</v>
          </cell>
        </row>
        <row r="2722">
          <cell r="A2722" t="str">
            <v>Wymore,Susan K</v>
          </cell>
          <cell r="B2722" t="str">
            <v>001769</v>
          </cell>
          <cell r="C2722" t="str">
            <v>Full-Time</v>
          </cell>
          <cell r="D2722" t="str">
            <v>UCU</v>
          </cell>
          <cell r="E2722">
            <v>40</v>
          </cell>
          <cell r="F2722" t="str">
            <v>5772</v>
          </cell>
          <cell r="G2722" t="str">
            <v>NE South Region</v>
          </cell>
          <cell r="H2722" t="str">
            <v>USU</v>
          </cell>
          <cell r="I2722" t="str">
            <v>CS</v>
          </cell>
          <cell r="J2722" t="str">
            <v>PNNEG</v>
          </cell>
          <cell r="K2722" t="str">
            <v>1102</v>
          </cell>
          <cell r="L2722" t="str">
            <v>NE-Beatrice</v>
          </cell>
          <cell r="M2722" t="str">
            <v>NE</v>
          </cell>
          <cell r="N2722" t="str">
            <v>1134</v>
          </cell>
          <cell r="O2722" t="str">
            <v>Admin Asst</v>
          </cell>
          <cell r="P2722" t="str">
            <v>00</v>
          </cell>
          <cell r="Q2722" t="str">
            <v>Nonexempt</v>
          </cell>
          <cell r="R2722" t="str">
            <v>1990-02-19</v>
          </cell>
          <cell r="S2722" t="str">
            <v/>
          </cell>
          <cell r="T2722" t="str">
            <v>1990-02-19</v>
          </cell>
        </row>
        <row r="2723">
          <cell r="A2723" t="str">
            <v>Yanko,Joseph A</v>
          </cell>
          <cell r="B2723" t="str">
            <v>011084</v>
          </cell>
          <cell r="C2723" t="str">
            <v>Full-Time</v>
          </cell>
          <cell r="D2723" t="str">
            <v>UCU</v>
          </cell>
          <cell r="E2723">
            <v>40</v>
          </cell>
          <cell r="F2723" t="str">
            <v>5259</v>
          </cell>
          <cell r="G2723" t="str">
            <v>MO Electric Planning &amp; Design</v>
          </cell>
          <cell r="H2723" t="str">
            <v>USU</v>
          </cell>
          <cell r="I2723" t="str">
            <v>NM</v>
          </cell>
          <cell r="J2723" t="str">
            <v>MPMOE</v>
          </cell>
          <cell r="K2723" t="str">
            <v>1084</v>
          </cell>
          <cell r="L2723" t="str">
            <v>MO-Liberty</v>
          </cell>
          <cell r="M2723" t="str">
            <v>MO</v>
          </cell>
          <cell r="N2723" t="str">
            <v>1541</v>
          </cell>
          <cell r="O2723" t="str">
            <v>Engineer I</v>
          </cell>
          <cell r="P2723" t="str">
            <v>00</v>
          </cell>
          <cell r="Q2723" t="str">
            <v>Exempt</v>
          </cell>
          <cell r="R2723" t="str">
            <v>2006-06-19</v>
          </cell>
          <cell r="S2723" t="str">
            <v/>
          </cell>
          <cell r="T2723" t="str">
            <v>2006-06-19</v>
          </cell>
        </row>
        <row r="2724">
          <cell r="A2724" t="str">
            <v>Yant,Jerome L</v>
          </cell>
          <cell r="B2724" t="str">
            <v>002243</v>
          </cell>
          <cell r="C2724" t="str">
            <v>Full-Time</v>
          </cell>
          <cell r="D2724" t="str">
            <v>UCU</v>
          </cell>
          <cell r="E2724">
            <v>40</v>
          </cell>
          <cell r="F2724" t="str">
            <v>5715</v>
          </cell>
          <cell r="G2724" t="str">
            <v>Field Resources Center-Lincoln</v>
          </cell>
          <cell r="H2724" t="str">
            <v>USU</v>
          </cell>
          <cell r="I2724" t="str">
            <v>FR</v>
          </cell>
          <cell r="J2724" t="str">
            <v>NETCO</v>
          </cell>
          <cell r="K2724" t="str">
            <v>1109</v>
          </cell>
          <cell r="L2724" t="str">
            <v>NE-Lincoln</v>
          </cell>
          <cell r="M2724" t="str">
            <v>NE</v>
          </cell>
          <cell r="N2724" t="str">
            <v>1145</v>
          </cell>
          <cell r="O2724" t="str">
            <v>Field Resource Planner</v>
          </cell>
          <cell r="P2724" t="str">
            <v>00</v>
          </cell>
          <cell r="Q2724" t="str">
            <v>Exempt</v>
          </cell>
          <cell r="R2724" t="str">
            <v>1996-10-16</v>
          </cell>
          <cell r="S2724" t="str">
            <v/>
          </cell>
          <cell r="T2724" t="str">
            <v>1996-10-16</v>
          </cell>
        </row>
        <row r="2725">
          <cell r="A2725" t="str">
            <v>Yates,Charles E</v>
          </cell>
          <cell r="B2725" t="str">
            <v>001653</v>
          </cell>
          <cell r="C2725" t="str">
            <v>Full-Time</v>
          </cell>
          <cell r="D2725" t="str">
            <v>UCU</v>
          </cell>
          <cell r="E2725">
            <v>40</v>
          </cell>
          <cell r="F2725" t="str">
            <v>5403</v>
          </cell>
          <cell r="G2725" t="str">
            <v>Burlington Network Ops</v>
          </cell>
          <cell r="H2725" t="str">
            <v>USU</v>
          </cell>
          <cell r="I2725" t="str">
            <v>OP</v>
          </cell>
          <cell r="J2725" t="str">
            <v>PNCOG</v>
          </cell>
          <cell r="K2725" t="str">
            <v>1151</v>
          </cell>
          <cell r="L2725" t="str">
            <v>CO-Burlington-14th St</v>
          </cell>
          <cell r="M2725" t="str">
            <v>CO</v>
          </cell>
          <cell r="N2725" t="str">
            <v>1525</v>
          </cell>
          <cell r="O2725" t="str">
            <v>Operations Technician</v>
          </cell>
          <cell r="P2725" t="str">
            <v>00</v>
          </cell>
          <cell r="Q2725" t="str">
            <v>Nonexempt</v>
          </cell>
          <cell r="R2725" t="str">
            <v>1991-12-09</v>
          </cell>
          <cell r="S2725" t="str">
            <v/>
          </cell>
          <cell r="T2725" t="str">
            <v>1991-12-09</v>
          </cell>
        </row>
        <row r="2726">
          <cell r="A2726" t="str">
            <v>Yates,Cloid C</v>
          </cell>
          <cell r="B2726" t="str">
            <v>003408</v>
          </cell>
          <cell r="C2726" t="str">
            <v>Full-Time</v>
          </cell>
          <cell r="D2726" t="str">
            <v>UCU</v>
          </cell>
          <cell r="E2726">
            <v>40</v>
          </cell>
          <cell r="F2726" t="str">
            <v>5030</v>
          </cell>
          <cell r="G2726" t="str">
            <v>Systems Operations-MPS General</v>
          </cell>
          <cell r="H2726" t="str">
            <v>USU</v>
          </cell>
          <cell r="I2726" t="str">
            <v>TS</v>
          </cell>
          <cell r="J2726" t="str">
            <v>NETCO</v>
          </cell>
          <cell r="K2726" t="str">
            <v>1141</v>
          </cell>
          <cell r="L2726" t="str">
            <v>MO-Lee's Summit-NW Missouri Rd</v>
          </cell>
          <cell r="M2726" t="str">
            <v>MO</v>
          </cell>
          <cell r="N2726" t="str">
            <v>1908</v>
          </cell>
          <cell r="O2726" t="str">
            <v>Transmission System Operator</v>
          </cell>
          <cell r="P2726" t="str">
            <v>00</v>
          </cell>
          <cell r="Q2726" t="str">
            <v>Exempt</v>
          </cell>
          <cell r="R2726" t="str">
            <v>1997-06-16</v>
          </cell>
          <cell r="S2726" t="str">
            <v/>
          </cell>
          <cell r="T2726" t="str">
            <v>1997-06-16</v>
          </cell>
        </row>
        <row r="2727">
          <cell r="A2727" t="str">
            <v>Yates,Steven T</v>
          </cell>
          <cell r="B2727" t="str">
            <v>003542</v>
          </cell>
          <cell r="C2727" t="str">
            <v>Full-Time</v>
          </cell>
          <cell r="D2727" t="str">
            <v>UCU</v>
          </cell>
          <cell r="E2727">
            <v>40</v>
          </cell>
          <cell r="F2727" t="str">
            <v>5332</v>
          </cell>
          <cell r="G2727" t="str">
            <v>West MO Elec District Manager</v>
          </cell>
          <cell r="H2727" t="str">
            <v>USU</v>
          </cell>
          <cell r="I2727" t="str">
            <v>OP</v>
          </cell>
          <cell r="J2727" t="str">
            <v>MPMOE</v>
          </cell>
          <cell r="K2727" t="str">
            <v>1085</v>
          </cell>
          <cell r="L2727" t="str">
            <v>MO-Lee's Summit-SE Hamblen Rd</v>
          </cell>
          <cell r="M2727" t="str">
            <v>MO</v>
          </cell>
          <cell r="N2727" t="str">
            <v>3086</v>
          </cell>
          <cell r="O2727" t="str">
            <v>Operations Mgr</v>
          </cell>
          <cell r="P2727" t="str">
            <v>00</v>
          </cell>
          <cell r="Q2727" t="str">
            <v>Exempt</v>
          </cell>
          <cell r="R2727" t="str">
            <v>1980-02-14</v>
          </cell>
          <cell r="S2727" t="str">
            <v/>
          </cell>
          <cell r="T2727" t="str">
            <v>1980-02-14</v>
          </cell>
        </row>
        <row r="2728">
          <cell r="A2728" t="str">
            <v>Yocum,Melissa S</v>
          </cell>
          <cell r="B2728" t="str">
            <v>007751</v>
          </cell>
          <cell r="C2728" t="str">
            <v>Full-Time</v>
          </cell>
          <cell r="D2728" t="str">
            <v>UCU</v>
          </cell>
          <cell r="E2728">
            <v>40</v>
          </cell>
          <cell r="F2728" t="str">
            <v>4131</v>
          </cell>
          <cell r="G2728" t="str">
            <v>Records Management</v>
          </cell>
          <cell r="H2728" t="str">
            <v>ESF</v>
          </cell>
          <cell r="I2728" t="str">
            <v>GC</v>
          </cell>
          <cell r="J2728" t="str">
            <v>AQLCP</v>
          </cell>
          <cell r="K2728" t="str">
            <v>1082</v>
          </cell>
          <cell r="L2728" t="str">
            <v>MO-Kansas City-W Ninth</v>
          </cell>
          <cell r="M2728" t="str">
            <v>MO</v>
          </cell>
          <cell r="N2728" t="str">
            <v>3073</v>
          </cell>
          <cell r="O2728" t="str">
            <v>Supv Records Mgmt</v>
          </cell>
          <cell r="P2728" t="str">
            <v>00</v>
          </cell>
          <cell r="Q2728" t="str">
            <v>Exempt</v>
          </cell>
          <cell r="R2728" t="str">
            <v>2000-11-16</v>
          </cell>
          <cell r="S2728" t="str">
            <v/>
          </cell>
          <cell r="T2728" t="str">
            <v>2000-11-16</v>
          </cell>
        </row>
        <row r="2729">
          <cell r="A2729" t="str">
            <v>Yoder,Douglas D</v>
          </cell>
          <cell r="B2729" t="str">
            <v>001327</v>
          </cell>
          <cell r="C2729" t="str">
            <v>Full-Time</v>
          </cell>
          <cell r="D2729" t="str">
            <v>UCU</v>
          </cell>
          <cell r="E2729">
            <v>40</v>
          </cell>
          <cell r="F2729" t="str">
            <v>5398</v>
          </cell>
          <cell r="G2729" t="str">
            <v>General CO Gas Network Ops</v>
          </cell>
          <cell r="H2729" t="str">
            <v>USU</v>
          </cell>
          <cell r="I2729" t="str">
            <v>OP</v>
          </cell>
          <cell r="J2729" t="str">
            <v>PNCOG</v>
          </cell>
          <cell r="K2729" t="str">
            <v>1006</v>
          </cell>
          <cell r="L2729" t="str">
            <v>CO-Fountain</v>
          </cell>
          <cell r="M2729" t="str">
            <v>CO</v>
          </cell>
          <cell r="N2729" t="str">
            <v>2328</v>
          </cell>
          <cell r="O2729" t="str">
            <v>Construction Coordinator</v>
          </cell>
          <cell r="P2729" t="str">
            <v>00</v>
          </cell>
          <cell r="Q2729" t="str">
            <v>Exempt</v>
          </cell>
          <cell r="R2729" t="str">
            <v>1993-02-16</v>
          </cell>
          <cell r="S2729" t="str">
            <v/>
          </cell>
          <cell r="T2729" t="str">
            <v>1993-02-16</v>
          </cell>
        </row>
        <row r="2730">
          <cell r="A2730" t="str">
            <v>Young,Pamela J</v>
          </cell>
          <cell r="B2730" t="str">
            <v>007705</v>
          </cell>
          <cell r="C2730" t="str">
            <v>Full-Time</v>
          </cell>
          <cell r="D2730" t="str">
            <v>UCU</v>
          </cell>
          <cell r="E2730">
            <v>40</v>
          </cell>
          <cell r="F2730" t="str">
            <v>5702</v>
          </cell>
          <cell r="G2730" t="str">
            <v>Customer Srv Ctr-Raytown</v>
          </cell>
          <cell r="H2730" t="str">
            <v>USU</v>
          </cell>
          <cell r="I2730" t="str">
            <v>CH</v>
          </cell>
          <cell r="J2730" t="str">
            <v>NETCO</v>
          </cell>
          <cell r="K2730" t="str">
            <v>1000</v>
          </cell>
          <cell r="L2730" t="str">
            <v>MO-Raytown</v>
          </cell>
          <cell r="M2730" t="str">
            <v>MO</v>
          </cell>
          <cell r="N2730" t="str">
            <v>3154</v>
          </cell>
          <cell r="O2730" t="str">
            <v>Customer Resolution Specialist</v>
          </cell>
          <cell r="P2730" t="str">
            <v>00</v>
          </cell>
          <cell r="Q2730" t="str">
            <v>Nonexempt</v>
          </cell>
          <cell r="R2730" t="str">
            <v>2000-10-30</v>
          </cell>
          <cell r="S2730" t="str">
            <v/>
          </cell>
          <cell r="T2730" t="str">
            <v>2000-10-30</v>
          </cell>
        </row>
        <row r="2731">
          <cell r="A2731" t="str">
            <v>Young,Stacey A</v>
          </cell>
          <cell r="B2731" t="str">
            <v>005655</v>
          </cell>
          <cell r="C2731" t="str">
            <v>Full-Time</v>
          </cell>
          <cell r="D2731" t="str">
            <v>UCU</v>
          </cell>
          <cell r="E2731">
            <v>40</v>
          </cell>
          <cell r="F2731" t="str">
            <v>5702</v>
          </cell>
          <cell r="G2731" t="str">
            <v>Customer Srv Ctr-Raytown</v>
          </cell>
          <cell r="H2731" t="str">
            <v>USU</v>
          </cell>
          <cell r="I2731" t="str">
            <v>CH</v>
          </cell>
          <cell r="J2731" t="str">
            <v>NETCO</v>
          </cell>
          <cell r="K2731" t="str">
            <v>1000</v>
          </cell>
          <cell r="L2731" t="str">
            <v>MO-Raytown</v>
          </cell>
          <cell r="M2731" t="str">
            <v>MO</v>
          </cell>
          <cell r="N2731" t="str">
            <v>1060</v>
          </cell>
          <cell r="O2731" t="str">
            <v>Lead Cust Svcs Assoc CC</v>
          </cell>
          <cell r="P2731" t="str">
            <v>00</v>
          </cell>
          <cell r="Q2731" t="str">
            <v>Nonexempt</v>
          </cell>
          <cell r="R2731" t="str">
            <v>1999-11-30</v>
          </cell>
          <cell r="S2731" t="str">
            <v/>
          </cell>
          <cell r="T2731" t="str">
            <v>1999-11-30</v>
          </cell>
        </row>
        <row r="2732">
          <cell r="A2732" t="str">
            <v>Younger,John C</v>
          </cell>
          <cell r="B2732" t="str">
            <v>007973</v>
          </cell>
          <cell r="C2732" t="str">
            <v>Full-Time</v>
          </cell>
          <cell r="D2732" t="str">
            <v>UCU</v>
          </cell>
          <cell r="E2732">
            <v>40</v>
          </cell>
          <cell r="F2732" t="str">
            <v>5911</v>
          </cell>
          <cell r="G2732" t="str">
            <v>St Joseph CS</v>
          </cell>
          <cell r="H2732" t="str">
            <v>USU</v>
          </cell>
          <cell r="I2732" t="str">
            <v>CS</v>
          </cell>
          <cell r="J2732" t="str">
            <v>SJMOE</v>
          </cell>
          <cell r="K2732" t="str">
            <v>1278</v>
          </cell>
          <cell r="L2732" t="str">
            <v>MO-St Joseph - Atchison</v>
          </cell>
          <cell r="M2732" t="str">
            <v>MO</v>
          </cell>
          <cell r="N2732" t="str">
            <v>S9636</v>
          </cell>
          <cell r="O2732" t="str">
            <v>Customer Svc Tech Elec</v>
          </cell>
          <cell r="P2732" t="str">
            <v>13</v>
          </cell>
          <cell r="Q2732" t="str">
            <v>Nonexempt</v>
          </cell>
          <cell r="R2732" t="str">
            <v>1994-04-11</v>
          </cell>
          <cell r="S2732" t="str">
            <v/>
          </cell>
          <cell r="T2732" t="str">
            <v>1994-04-11</v>
          </cell>
        </row>
        <row r="2733">
          <cell r="A2733" t="str">
            <v>Youngquist,Tamara J</v>
          </cell>
          <cell r="B2733" t="str">
            <v>005421</v>
          </cell>
          <cell r="C2733" t="str">
            <v>Full-Time</v>
          </cell>
          <cell r="D2733" t="str">
            <v>UCU</v>
          </cell>
          <cell r="E2733">
            <v>40</v>
          </cell>
          <cell r="F2733" t="str">
            <v>5701</v>
          </cell>
          <cell r="G2733" t="str">
            <v>Cust Service Center-Lincoln</v>
          </cell>
          <cell r="H2733" t="str">
            <v>USU</v>
          </cell>
          <cell r="I2733" t="str">
            <v>CH</v>
          </cell>
          <cell r="J2733" t="str">
            <v>NETCO</v>
          </cell>
          <cell r="K2733" t="str">
            <v>1109</v>
          </cell>
          <cell r="L2733" t="str">
            <v>NE-Lincoln</v>
          </cell>
          <cell r="M2733" t="str">
            <v>NE</v>
          </cell>
          <cell r="N2733" t="str">
            <v>1060</v>
          </cell>
          <cell r="O2733" t="str">
            <v>Lead Cust Svcs Assoc CC</v>
          </cell>
          <cell r="P2733" t="str">
            <v>00</v>
          </cell>
          <cell r="Q2733" t="str">
            <v>Nonexempt</v>
          </cell>
          <cell r="R2733" t="str">
            <v>1999-09-14</v>
          </cell>
          <cell r="S2733" t="str">
            <v/>
          </cell>
          <cell r="T2733" t="str">
            <v>1999-09-14</v>
          </cell>
        </row>
        <row r="2734">
          <cell r="A2734" t="str">
            <v>Youngs,Judith K</v>
          </cell>
          <cell r="B2734" t="str">
            <v>002951</v>
          </cell>
          <cell r="C2734" t="str">
            <v>Full-Time</v>
          </cell>
          <cell r="D2734" t="str">
            <v>UCU</v>
          </cell>
          <cell r="E2734">
            <v>40</v>
          </cell>
          <cell r="F2734" t="str">
            <v>4194</v>
          </cell>
          <cell r="G2734" t="str">
            <v>Tax Department</v>
          </cell>
          <cell r="H2734" t="str">
            <v>ESF</v>
          </cell>
          <cell r="I2734" t="str">
            <v>AT</v>
          </cell>
          <cell r="J2734" t="str">
            <v>AQLCP</v>
          </cell>
          <cell r="K2734" t="str">
            <v>1082</v>
          </cell>
          <cell r="L2734" t="str">
            <v>MO-Kansas City-W Ninth</v>
          </cell>
          <cell r="M2734" t="str">
            <v>MO</v>
          </cell>
          <cell r="N2734" t="str">
            <v>1014</v>
          </cell>
          <cell r="O2734" t="str">
            <v>Sr Tax Accountant</v>
          </cell>
          <cell r="P2734" t="str">
            <v>00</v>
          </cell>
          <cell r="Q2734" t="str">
            <v>Exempt</v>
          </cell>
          <cell r="R2734" t="str">
            <v>1996-01-15</v>
          </cell>
          <cell r="S2734" t="str">
            <v/>
          </cell>
          <cell r="T2734" t="str">
            <v>1996-01-15</v>
          </cell>
        </row>
        <row r="2735">
          <cell r="A2735" t="str">
            <v>Youtzy,Larry J</v>
          </cell>
          <cell r="B2735" t="str">
            <v>001639</v>
          </cell>
          <cell r="C2735" t="str">
            <v>Full-Time</v>
          </cell>
          <cell r="D2735" t="str">
            <v>UCU</v>
          </cell>
          <cell r="E2735">
            <v>40</v>
          </cell>
          <cell r="F2735" t="str">
            <v>5460</v>
          </cell>
          <cell r="G2735" t="str">
            <v>Iowa Dubuque Net Ops</v>
          </cell>
          <cell r="H2735" t="str">
            <v>USU</v>
          </cell>
          <cell r="I2735" t="str">
            <v>OP</v>
          </cell>
          <cell r="J2735" t="str">
            <v>PNIAG</v>
          </cell>
          <cell r="K2735" t="str">
            <v>1019</v>
          </cell>
          <cell r="L2735" t="str">
            <v>IA-Dubuque-Cedar Cross Rd</v>
          </cell>
          <cell r="M2735" t="str">
            <v>IA</v>
          </cell>
          <cell r="N2735" t="str">
            <v>3107</v>
          </cell>
          <cell r="O2735" t="str">
            <v>Operations Technician (UN28)</v>
          </cell>
          <cell r="P2735" t="str">
            <v>28</v>
          </cell>
          <cell r="Q2735" t="str">
            <v>Nonexempt</v>
          </cell>
          <cell r="R2735" t="str">
            <v>1969-04-01</v>
          </cell>
          <cell r="S2735" t="str">
            <v/>
          </cell>
          <cell r="T2735" t="str">
            <v>1969-04-01</v>
          </cell>
        </row>
        <row r="2736">
          <cell r="A2736" t="str">
            <v>Zabawa,David P</v>
          </cell>
          <cell r="B2736" t="str">
            <v>003294</v>
          </cell>
          <cell r="C2736" t="str">
            <v>Full-Time</v>
          </cell>
          <cell r="D2736" t="str">
            <v>UCU</v>
          </cell>
          <cell r="E2736">
            <v>40</v>
          </cell>
          <cell r="F2736" t="str">
            <v>6360</v>
          </cell>
          <cell r="G2736" t="str">
            <v>IT Cust Serv Applications</v>
          </cell>
          <cell r="H2736" t="str">
            <v>USU</v>
          </cell>
          <cell r="I2736" t="str">
            <v>IT</v>
          </cell>
          <cell r="J2736" t="str">
            <v>NETCO</v>
          </cell>
          <cell r="K2736" t="str">
            <v>1143</v>
          </cell>
          <cell r="L2736" t="str">
            <v>NE-Omaha-Capitol Ave</v>
          </cell>
          <cell r="M2736" t="str">
            <v>NE</v>
          </cell>
          <cell r="N2736" t="str">
            <v>1449</v>
          </cell>
          <cell r="O2736" t="str">
            <v>Applications Mgr</v>
          </cell>
          <cell r="P2736" t="str">
            <v>00</v>
          </cell>
          <cell r="Q2736" t="str">
            <v>Exempt</v>
          </cell>
          <cell r="R2736" t="str">
            <v>1985-01-28</v>
          </cell>
          <cell r="S2736" t="str">
            <v/>
          </cell>
          <cell r="T2736" t="str">
            <v>1985-01-28</v>
          </cell>
        </row>
        <row r="2737">
          <cell r="A2737" t="str">
            <v>Zabukovic,Gary W</v>
          </cell>
          <cell r="B2737" t="str">
            <v>010305</v>
          </cell>
          <cell r="C2737" t="str">
            <v>Full-Time</v>
          </cell>
          <cell r="D2737" t="str">
            <v>UCU</v>
          </cell>
          <cell r="E2737">
            <v>40</v>
          </cell>
          <cell r="F2737" t="str">
            <v>5303</v>
          </cell>
          <cell r="G2737" t="str">
            <v>Pueblo Network Ops</v>
          </cell>
          <cell r="H2737" t="str">
            <v>USU</v>
          </cell>
          <cell r="I2737" t="str">
            <v>OP</v>
          </cell>
          <cell r="J2737" t="str">
            <v>WPCOE</v>
          </cell>
          <cell r="K2737" t="str">
            <v>1011</v>
          </cell>
          <cell r="L2737" t="str">
            <v>CO-Pueblo-S Victoria Ave</v>
          </cell>
          <cell r="M2737" t="str">
            <v>CO</v>
          </cell>
          <cell r="N2737" t="str">
            <v>1675</v>
          </cell>
          <cell r="O2737" t="str">
            <v>Utility Person (UN21)</v>
          </cell>
          <cell r="P2737" t="str">
            <v>21</v>
          </cell>
          <cell r="Q2737" t="str">
            <v>Nonexempt</v>
          </cell>
          <cell r="R2737" t="str">
            <v>2003-12-29</v>
          </cell>
          <cell r="S2737" t="str">
            <v/>
          </cell>
          <cell r="T2737" t="str">
            <v>2003-12-29</v>
          </cell>
        </row>
        <row r="2738">
          <cell r="A2738" t="str">
            <v>Zahn,Fredrick L</v>
          </cell>
          <cell r="B2738" t="str">
            <v>010796</v>
          </cell>
          <cell r="C2738" t="str">
            <v>Full-Time</v>
          </cell>
          <cell r="D2738" t="str">
            <v>UCU</v>
          </cell>
          <cell r="E2738">
            <v>40</v>
          </cell>
          <cell r="F2738" t="str">
            <v>5385</v>
          </cell>
          <cell r="G2738" t="str">
            <v>Dodge City Gas Field Svcs</v>
          </cell>
          <cell r="H2738" t="str">
            <v>USU</v>
          </cell>
          <cell r="I2738" t="str">
            <v>OP</v>
          </cell>
          <cell r="J2738" t="str">
            <v>PNKSG</v>
          </cell>
          <cell r="K2738" t="str">
            <v>1272</v>
          </cell>
          <cell r="L2738" t="str">
            <v>KS-Dodge City-W Frontview</v>
          </cell>
          <cell r="M2738" t="str">
            <v>KS</v>
          </cell>
          <cell r="N2738" t="str">
            <v>1529</v>
          </cell>
          <cell r="O2738" t="str">
            <v>Utility Service Technician</v>
          </cell>
          <cell r="P2738" t="str">
            <v>00</v>
          </cell>
          <cell r="Q2738" t="str">
            <v>Nonexempt</v>
          </cell>
          <cell r="R2738" t="str">
            <v>2005-06-06</v>
          </cell>
          <cell r="S2738" t="str">
            <v/>
          </cell>
          <cell r="T2738" t="str">
            <v>2005-06-06</v>
          </cell>
        </row>
        <row r="2739">
          <cell r="A2739" t="str">
            <v>Zamora,Patrick L</v>
          </cell>
          <cell r="B2739" t="str">
            <v>000343</v>
          </cell>
          <cell r="C2739" t="str">
            <v>Full-Time</v>
          </cell>
          <cell r="D2739" t="str">
            <v>UCU</v>
          </cell>
          <cell r="E2739">
            <v>40</v>
          </cell>
          <cell r="F2739" t="str">
            <v>5303</v>
          </cell>
          <cell r="G2739" t="str">
            <v>Pueblo Network Ops</v>
          </cell>
          <cell r="H2739" t="str">
            <v>USU</v>
          </cell>
          <cell r="I2739" t="str">
            <v>OP</v>
          </cell>
          <cell r="J2739" t="str">
            <v>WPCOE</v>
          </cell>
          <cell r="K2739" t="str">
            <v>1011</v>
          </cell>
          <cell r="L2739" t="str">
            <v>CO-Pueblo-S Victoria Ave</v>
          </cell>
          <cell r="M2739" t="str">
            <v>CO</v>
          </cell>
          <cell r="N2739" t="str">
            <v>1672</v>
          </cell>
          <cell r="O2739" t="str">
            <v>Line Serviceman (UN21)</v>
          </cell>
          <cell r="P2739" t="str">
            <v>21</v>
          </cell>
          <cell r="Q2739" t="str">
            <v>Nonexempt</v>
          </cell>
          <cell r="R2739" t="str">
            <v>1983-01-31</v>
          </cell>
          <cell r="S2739" t="str">
            <v/>
          </cell>
          <cell r="T2739" t="str">
            <v>1983-01-31</v>
          </cell>
        </row>
        <row r="2740">
          <cell r="A2740" t="str">
            <v>Zamzow,Jacob T</v>
          </cell>
          <cell r="B2740" t="str">
            <v>010976</v>
          </cell>
          <cell r="C2740" t="str">
            <v>Full-Time</v>
          </cell>
          <cell r="D2740" t="str">
            <v>UCU</v>
          </cell>
          <cell r="E2740">
            <v>40</v>
          </cell>
          <cell r="F2740" t="str">
            <v>5832</v>
          </cell>
          <cell r="G2740" t="str">
            <v>Rochester</v>
          </cell>
          <cell r="H2740" t="str">
            <v>USU</v>
          </cell>
          <cell r="I2740" t="str">
            <v>CS</v>
          </cell>
          <cell r="J2740" t="str">
            <v>PNMNG</v>
          </cell>
          <cell r="K2740" t="str">
            <v>1068</v>
          </cell>
          <cell r="L2740" t="str">
            <v>MN-Rochester</v>
          </cell>
          <cell r="M2740" t="str">
            <v>MN</v>
          </cell>
          <cell r="N2740" t="str">
            <v>1531</v>
          </cell>
          <cell r="O2740" t="str">
            <v>Meter Reader</v>
          </cell>
          <cell r="P2740" t="str">
            <v>00</v>
          </cell>
          <cell r="Q2740" t="str">
            <v>Nonexempt</v>
          </cell>
          <cell r="R2740" t="str">
            <v>2006-01-30</v>
          </cell>
          <cell r="S2740" t="str">
            <v/>
          </cell>
          <cell r="T2740" t="str">
            <v>2006-01-30</v>
          </cell>
        </row>
        <row r="2741">
          <cell r="A2741" t="str">
            <v>Zangaris,Roberta A</v>
          </cell>
          <cell r="B2741" t="str">
            <v>000396</v>
          </cell>
          <cell r="C2741" t="str">
            <v>Full-Time</v>
          </cell>
          <cell r="D2741" t="str">
            <v>UCU</v>
          </cell>
          <cell r="E2741">
            <v>40</v>
          </cell>
          <cell r="F2741" t="str">
            <v>5363</v>
          </cell>
          <cell r="G2741" t="str">
            <v>CO Elec Measurement</v>
          </cell>
          <cell r="H2741" t="str">
            <v>USU</v>
          </cell>
          <cell r="I2741" t="str">
            <v>OP</v>
          </cell>
          <cell r="J2741" t="str">
            <v>WPCOE</v>
          </cell>
          <cell r="K2741" t="str">
            <v>1009</v>
          </cell>
          <cell r="L2741" t="str">
            <v>CO-Pueblo-Lamkin</v>
          </cell>
          <cell r="M2741" t="str">
            <v>CO</v>
          </cell>
          <cell r="N2741" t="str">
            <v>1666</v>
          </cell>
          <cell r="O2741" t="str">
            <v>Meter Technician (UN21)</v>
          </cell>
          <cell r="P2741" t="str">
            <v>21</v>
          </cell>
          <cell r="Q2741" t="str">
            <v>Nonexempt</v>
          </cell>
          <cell r="R2741" t="str">
            <v>1974-08-29</v>
          </cell>
          <cell r="S2741" t="str">
            <v/>
          </cell>
          <cell r="T2741" t="str">
            <v>1974-08-29</v>
          </cell>
        </row>
        <row r="2742">
          <cell r="A2742" t="str">
            <v>Zaruba,Scott S</v>
          </cell>
          <cell r="B2742" t="str">
            <v>002283</v>
          </cell>
          <cell r="C2742" t="str">
            <v>Full-Time</v>
          </cell>
          <cell r="D2742" t="str">
            <v>UCU</v>
          </cell>
          <cell r="E2742">
            <v>40</v>
          </cell>
          <cell r="F2742" t="str">
            <v>5775</v>
          </cell>
          <cell r="G2742" t="str">
            <v>NE North Region</v>
          </cell>
          <cell r="H2742" t="str">
            <v>USU</v>
          </cell>
          <cell r="I2742" t="str">
            <v>CS</v>
          </cell>
          <cell r="J2742" t="str">
            <v>PNNEG</v>
          </cell>
          <cell r="K2742" t="str">
            <v>1162</v>
          </cell>
          <cell r="L2742" t="str">
            <v>NE-Norfolk-Norfolk Ave</v>
          </cell>
          <cell r="M2742" t="str">
            <v>NE</v>
          </cell>
          <cell r="N2742" t="str">
            <v>3086</v>
          </cell>
          <cell r="O2742" t="str">
            <v>Operations Mgr</v>
          </cell>
          <cell r="P2742" t="str">
            <v>00</v>
          </cell>
          <cell r="Q2742" t="str">
            <v>Exempt</v>
          </cell>
          <cell r="R2742" t="str">
            <v>1984-10-08</v>
          </cell>
          <cell r="S2742" t="str">
            <v/>
          </cell>
          <cell r="T2742" t="str">
            <v>1984-10-08</v>
          </cell>
        </row>
        <row r="2743">
          <cell r="A2743" t="str">
            <v>Zech,David P</v>
          </cell>
          <cell r="B2743" t="str">
            <v>011082</v>
          </cell>
          <cell r="C2743" t="str">
            <v>Full-Time</v>
          </cell>
          <cell r="D2743" t="str">
            <v>UCU</v>
          </cell>
          <cell r="E2743">
            <v>40</v>
          </cell>
          <cell r="F2743" t="str">
            <v>5259</v>
          </cell>
          <cell r="G2743" t="str">
            <v>MO Electric Planning &amp; Design</v>
          </cell>
          <cell r="H2743" t="str">
            <v>USU</v>
          </cell>
          <cell r="I2743" t="str">
            <v>NM</v>
          </cell>
          <cell r="J2743" t="str">
            <v>MPMOE</v>
          </cell>
          <cell r="K2743" t="str">
            <v>1097</v>
          </cell>
          <cell r="L2743" t="str">
            <v>MO-Warrensburg</v>
          </cell>
          <cell r="M2743" t="str">
            <v>MO</v>
          </cell>
          <cell r="N2743" t="str">
            <v>2502</v>
          </cell>
          <cell r="O2743" t="str">
            <v>Engineer II</v>
          </cell>
          <cell r="P2743" t="str">
            <v>00</v>
          </cell>
          <cell r="Q2743" t="str">
            <v>Exempt</v>
          </cell>
          <cell r="R2743" t="str">
            <v>2006-06-05</v>
          </cell>
          <cell r="S2743" t="str">
            <v/>
          </cell>
          <cell r="T2743" t="str">
            <v>2006-06-05</v>
          </cell>
        </row>
        <row r="2744">
          <cell r="A2744" t="str">
            <v>Ziegenbein,Darren E</v>
          </cell>
          <cell r="B2744" t="str">
            <v>000841</v>
          </cell>
          <cell r="C2744" t="str">
            <v>Full-Time</v>
          </cell>
          <cell r="D2744" t="str">
            <v>UCU</v>
          </cell>
          <cell r="E2744">
            <v>40</v>
          </cell>
          <cell r="F2744" t="str">
            <v>1003</v>
          </cell>
          <cell r="G2744" t="str">
            <v>Sibley General</v>
          </cell>
          <cell r="H2744" t="str">
            <v>USU</v>
          </cell>
          <cell r="I2744" t="str">
            <v>PS</v>
          </cell>
          <cell r="J2744" t="str">
            <v>MPMOE</v>
          </cell>
          <cell r="K2744" t="str">
            <v>1095</v>
          </cell>
          <cell r="L2744" t="str">
            <v>MO-Sibley</v>
          </cell>
          <cell r="M2744" t="str">
            <v>MO</v>
          </cell>
          <cell r="N2744" t="str">
            <v>1787</v>
          </cell>
          <cell r="O2744" t="str">
            <v>Technician Supervisor</v>
          </cell>
          <cell r="P2744" t="str">
            <v>00</v>
          </cell>
          <cell r="Q2744" t="str">
            <v>Exempt</v>
          </cell>
          <cell r="R2744" t="str">
            <v>1993-05-03</v>
          </cell>
          <cell r="S2744" t="str">
            <v/>
          </cell>
          <cell r="T2744" t="str">
            <v>1993-05-03</v>
          </cell>
        </row>
        <row r="2745">
          <cell r="A2745" t="str">
            <v>Zimmerman,Jon M</v>
          </cell>
          <cell r="B2745" t="str">
            <v>001370</v>
          </cell>
          <cell r="C2745" t="str">
            <v>Full-Time</v>
          </cell>
          <cell r="D2745" t="str">
            <v>UCU</v>
          </cell>
          <cell r="E2745">
            <v>40</v>
          </cell>
          <cell r="F2745" t="str">
            <v>5772</v>
          </cell>
          <cell r="G2745" t="str">
            <v>NE South Region</v>
          </cell>
          <cell r="H2745" t="str">
            <v>USU</v>
          </cell>
          <cell r="I2745" t="str">
            <v>CS</v>
          </cell>
          <cell r="J2745" t="str">
            <v>PNNEG</v>
          </cell>
          <cell r="K2745" t="str">
            <v>1102</v>
          </cell>
          <cell r="L2745" t="str">
            <v>NE-Beatrice</v>
          </cell>
          <cell r="M2745" t="str">
            <v>NE</v>
          </cell>
          <cell r="N2745" t="str">
            <v>1631</v>
          </cell>
          <cell r="O2745" t="str">
            <v>Meter Reader Utility (UN25)</v>
          </cell>
          <cell r="P2745" t="str">
            <v>25</v>
          </cell>
          <cell r="Q2745" t="str">
            <v>Nonexempt</v>
          </cell>
          <cell r="R2745" t="str">
            <v>1993-10-04</v>
          </cell>
          <cell r="S2745" t="str">
            <v/>
          </cell>
          <cell r="T2745" t="str">
            <v>1993-10-04</v>
          </cell>
        </row>
        <row r="2746">
          <cell r="A2746" t="str">
            <v>Zimmers,Janet L</v>
          </cell>
          <cell r="B2746" t="str">
            <v>003517</v>
          </cell>
          <cell r="C2746" t="str">
            <v>Full-Time</v>
          </cell>
          <cell r="D2746" t="str">
            <v>UCU</v>
          </cell>
          <cell r="E2746">
            <v>40</v>
          </cell>
          <cell r="F2746" t="str">
            <v>5711</v>
          </cell>
          <cell r="G2746" t="str">
            <v>Cust Commun-Stakehldr Outreach</v>
          </cell>
          <cell r="H2746" t="str">
            <v>USU</v>
          </cell>
          <cell r="I2746" t="str">
            <v>CC</v>
          </cell>
          <cell r="J2746" t="str">
            <v>NETCO</v>
          </cell>
          <cell r="K2746" t="str">
            <v>1082</v>
          </cell>
          <cell r="L2746" t="str">
            <v>MO-Kansas City-W Ninth</v>
          </cell>
          <cell r="M2746" t="str">
            <v>MO</v>
          </cell>
          <cell r="N2746" t="str">
            <v>1050</v>
          </cell>
          <cell r="O2746" t="str">
            <v>Cust and Mkt Communication Dir</v>
          </cell>
          <cell r="P2746" t="str">
            <v>00</v>
          </cell>
          <cell r="Q2746" t="str">
            <v>Exempt</v>
          </cell>
          <cell r="R2746" t="str">
            <v>1968-05-13</v>
          </cell>
          <cell r="S2746" t="str">
            <v/>
          </cell>
          <cell r="T2746" t="str">
            <v>1968-05-13</v>
          </cell>
        </row>
        <row r="2747">
          <cell r="A2747" t="str">
            <v>Zink,Daniel V</v>
          </cell>
          <cell r="B2747" t="str">
            <v>000467</v>
          </cell>
          <cell r="C2747" t="str">
            <v>Full-Time</v>
          </cell>
          <cell r="D2747" t="str">
            <v>UCU</v>
          </cell>
          <cell r="E2747">
            <v>40</v>
          </cell>
          <cell r="F2747" t="str">
            <v>5015</v>
          </cell>
          <cell r="G2747" t="str">
            <v>Sys Protection Const&amp;Maint-KS</v>
          </cell>
          <cell r="H2747" t="str">
            <v>USU</v>
          </cell>
          <cell r="I2747" t="str">
            <v>TO</v>
          </cell>
          <cell r="J2747" t="str">
            <v>WPKSE</v>
          </cell>
          <cell r="K2747" t="str">
            <v>1231</v>
          </cell>
          <cell r="L2747" t="str">
            <v>KS-Great Bend-Broadway</v>
          </cell>
          <cell r="M2747" t="str">
            <v>KS</v>
          </cell>
          <cell r="N2747" t="str">
            <v>1906</v>
          </cell>
          <cell r="O2747" t="str">
            <v>Relay Technician</v>
          </cell>
          <cell r="P2747" t="str">
            <v>00</v>
          </cell>
          <cell r="Q2747" t="str">
            <v>Nonexempt</v>
          </cell>
          <cell r="R2747" t="str">
            <v>1994-05-02</v>
          </cell>
          <cell r="S2747" t="str">
            <v/>
          </cell>
          <cell r="T2747" t="str">
            <v>1994-05-02</v>
          </cell>
        </row>
        <row r="2748">
          <cell r="A2748" t="str">
            <v>Zink,James J</v>
          </cell>
          <cell r="B2748" t="str">
            <v>000495</v>
          </cell>
          <cell r="C2748" t="str">
            <v>Full-Time</v>
          </cell>
          <cell r="D2748" t="str">
            <v>UCU</v>
          </cell>
          <cell r="E2748">
            <v>40</v>
          </cell>
          <cell r="F2748" t="str">
            <v>1009</v>
          </cell>
          <cell r="G2748" t="str">
            <v>Arthur Mullergren-Great Bend</v>
          </cell>
          <cell r="H2748" t="str">
            <v>USU</v>
          </cell>
          <cell r="I2748" t="str">
            <v>PS</v>
          </cell>
          <cell r="J2748" t="str">
            <v>WPKSE</v>
          </cell>
          <cell r="K2748" t="str">
            <v>1034</v>
          </cell>
          <cell r="L2748" t="str">
            <v>KS-Great Bend-Highway K96</v>
          </cell>
          <cell r="M2748" t="str">
            <v>KS</v>
          </cell>
          <cell r="N2748" t="str">
            <v>1803</v>
          </cell>
          <cell r="O2748" t="str">
            <v>Asst Plant Mgr</v>
          </cell>
          <cell r="P2748" t="str">
            <v>00</v>
          </cell>
          <cell r="Q2748" t="str">
            <v>Exempt</v>
          </cell>
          <cell r="R2748" t="str">
            <v>1995-06-21</v>
          </cell>
          <cell r="S2748" t="str">
            <v/>
          </cell>
          <cell r="T2748" t="str">
            <v>1995-06-21</v>
          </cell>
        </row>
        <row r="2749">
          <cell r="A2749" t="str">
            <v>Zorn,James S</v>
          </cell>
          <cell r="B2749" t="str">
            <v>000657</v>
          </cell>
          <cell r="C2749" t="str">
            <v>Full-Time</v>
          </cell>
          <cell r="D2749" t="str">
            <v>UCU</v>
          </cell>
          <cell r="E2749">
            <v>40</v>
          </cell>
          <cell r="F2749" t="str">
            <v>5016</v>
          </cell>
          <cell r="G2749" t="str">
            <v>System Operations-KS</v>
          </cell>
          <cell r="H2749" t="str">
            <v>USU</v>
          </cell>
          <cell r="I2749" t="str">
            <v>TS</v>
          </cell>
          <cell r="J2749" t="str">
            <v>WPKSE</v>
          </cell>
          <cell r="K2749" t="str">
            <v>1231</v>
          </cell>
          <cell r="L2749" t="str">
            <v>KS-Great Bend-Broadway</v>
          </cell>
          <cell r="M2749" t="str">
            <v>KS</v>
          </cell>
          <cell r="N2749" t="str">
            <v>1896T</v>
          </cell>
          <cell r="O2749" t="str">
            <v>Engineer III Transmission</v>
          </cell>
          <cell r="P2749" t="str">
            <v>00</v>
          </cell>
          <cell r="Q2749" t="str">
            <v>Exempt</v>
          </cell>
          <cell r="R2749" t="str">
            <v>1990-02-12</v>
          </cell>
          <cell r="S2749" t="str">
            <v/>
          </cell>
          <cell r="T2749" t="str">
            <v>1990-02-12</v>
          </cell>
        </row>
        <row r="2750">
          <cell r="A2750" t="str">
            <v>Zuroff,Ronald M</v>
          </cell>
          <cell r="B2750" t="str">
            <v>001884</v>
          </cell>
          <cell r="C2750" t="str">
            <v>Full-Time</v>
          </cell>
          <cell r="D2750" t="str">
            <v>UCU</v>
          </cell>
          <cell r="E2750">
            <v>40</v>
          </cell>
          <cell r="F2750" t="str">
            <v>5402</v>
          </cell>
          <cell r="G2750" t="str">
            <v>Castle Rock Gas Field Svcs</v>
          </cell>
          <cell r="H2750" t="str">
            <v>USU</v>
          </cell>
          <cell r="I2750" t="str">
            <v>OP</v>
          </cell>
          <cell r="J2750" t="str">
            <v>PNCOG</v>
          </cell>
          <cell r="K2750" t="str">
            <v>1005</v>
          </cell>
          <cell r="L2750" t="str">
            <v>CO-Castle Rock-Atchinson Ct</v>
          </cell>
          <cell r="M2750" t="str">
            <v>CO</v>
          </cell>
          <cell r="N2750" t="str">
            <v>3087</v>
          </cell>
          <cell r="O2750" t="str">
            <v>Operations Supv Field</v>
          </cell>
          <cell r="P2750" t="str">
            <v>00</v>
          </cell>
          <cell r="Q2750" t="str">
            <v>Exempt</v>
          </cell>
          <cell r="R2750" t="str">
            <v>1997-11-10</v>
          </cell>
          <cell r="S2750" t="str">
            <v/>
          </cell>
          <cell r="T2750" t="str">
            <v>1997-11-10</v>
          </cell>
        </row>
        <row r="2751">
          <cell r="A2751" t="str">
            <v>Zwirlein,Robert E</v>
          </cell>
          <cell r="B2751" t="str">
            <v>001482</v>
          </cell>
          <cell r="C2751" t="str">
            <v>Full-Time</v>
          </cell>
          <cell r="D2751" t="str">
            <v>UCU</v>
          </cell>
          <cell r="E2751">
            <v>40</v>
          </cell>
          <cell r="F2751" t="str">
            <v>5729</v>
          </cell>
          <cell r="G2751" t="str">
            <v>Iowa Decorah Cust Serv</v>
          </cell>
          <cell r="H2751" t="str">
            <v>USU</v>
          </cell>
          <cell r="I2751" t="str">
            <v>CS</v>
          </cell>
          <cell r="J2751" t="str">
            <v>PNIAG</v>
          </cell>
          <cell r="K2751" t="str">
            <v>1017</v>
          </cell>
          <cell r="L2751" t="str">
            <v>IA-Decorah</v>
          </cell>
          <cell r="M2751" t="str">
            <v>IA</v>
          </cell>
          <cell r="N2751" t="str">
            <v>3171</v>
          </cell>
          <cell r="O2751" t="str">
            <v>Service Technician (UN28)</v>
          </cell>
          <cell r="P2751" t="str">
            <v>28</v>
          </cell>
          <cell r="Q2751" t="str">
            <v>Nonexempt</v>
          </cell>
          <cell r="R2751" t="str">
            <v>1970-07-16</v>
          </cell>
          <cell r="S2751" t="str">
            <v/>
          </cell>
          <cell r="T2751" t="str">
            <v>1970-07-16</v>
          </cell>
        </row>
      </sheetData>
      <sheetData sheetId="3">
        <row r="1">
          <cell r="B1" t="str">
            <v>Dept</v>
          </cell>
          <cell r="C1" t="str">
            <v>Eff Date</v>
          </cell>
          <cell r="D1" t="str">
            <v>Status</v>
          </cell>
          <cell r="E1" t="str">
            <v>Descr</v>
          </cell>
          <cell r="F1" t="str">
            <v>Short Desc</v>
          </cell>
          <cell r="G1" t="str">
            <v>Manager</v>
          </cell>
          <cell r="H1" t="str">
            <v>Acct Owner</v>
          </cell>
          <cell r="I1" t="str">
            <v>Op Unit</v>
          </cell>
          <cell r="J1" t="str">
            <v>OU Descr</v>
          </cell>
          <cell r="K1" t="str">
            <v>Op Unit Node</v>
          </cell>
          <cell r="L1" t="str">
            <v>GL BU</v>
          </cell>
        </row>
        <row r="2">
          <cell r="B2" t="str">
            <v>1000</v>
          </cell>
          <cell r="C2" t="str">
            <v>12/24/2005</v>
          </cell>
          <cell r="D2" t="str">
            <v>A</v>
          </cell>
          <cell r="E2" t="str">
            <v>Sibley Unit #1</v>
          </cell>
          <cell r="F2" t="str">
            <v>SiblUni#1</v>
          </cell>
          <cell r="G2" t="str">
            <v>Rembold,Daniel F</v>
          </cell>
          <cell r="H2" t="str">
            <v>McCool,P</v>
          </cell>
          <cell r="I2" t="str">
            <v>101001</v>
          </cell>
          <cell r="J2" t="str">
            <v>MPS Sibley Unit #1</v>
          </cell>
          <cell r="K2" t="str">
            <v>ELEC_STMPRD</v>
          </cell>
          <cell r="L2" t="str">
            <v>MPMOE</v>
          </cell>
        </row>
        <row r="3">
          <cell r="B3" t="str">
            <v>1001</v>
          </cell>
          <cell r="C3" t="str">
            <v>12/24/2005</v>
          </cell>
          <cell r="D3" t="str">
            <v>A</v>
          </cell>
          <cell r="E3" t="str">
            <v>Sibley Unit #2</v>
          </cell>
          <cell r="F3" t="str">
            <v>SiblUni#2</v>
          </cell>
          <cell r="G3" t="str">
            <v>Rembold,Daniel F</v>
          </cell>
          <cell r="H3" t="str">
            <v>McCool,P</v>
          </cell>
          <cell r="I3" t="str">
            <v>101002</v>
          </cell>
          <cell r="J3" t="str">
            <v>MPS Sibley Unit #2</v>
          </cell>
          <cell r="K3" t="str">
            <v>ELEC_STMPRD</v>
          </cell>
          <cell r="L3" t="str">
            <v>MPMOE</v>
          </cell>
        </row>
        <row r="4">
          <cell r="B4" t="str">
            <v>1002</v>
          </cell>
          <cell r="C4" t="str">
            <v>12/24/2005</v>
          </cell>
          <cell r="D4" t="str">
            <v>A</v>
          </cell>
          <cell r="E4" t="str">
            <v>Sibley Unit #3</v>
          </cell>
          <cell r="F4" t="str">
            <v>SiblUni#3</v>
          </cell>
          <cell r="G4" t="str">
            <v>Rembold,Daniel F</v>
          </cell>
          <cell r="H4" t="str">
            <v>McCool,P</v>
          </cell>
          <cell r="I4" t="str">
            <v>101003</v>
          </cell>
          <cell r="J4" t="str">
            <v>MPS Sibley Unit #3</v>
          </cell>
          <cell r="K4" t="str">
            <v>ELEC_STMPRD</v>
          </cell>
          <cell r="L4" t="str">
            <v>MPMOE</v>
          </cell>
        </row>
        <row r="5">
          <cell r="B5" t="str">
            <v>1003</v>
          </cell>
          <cell r="C5" t="str">
            <v>12/24/2005</v>
          </cell>
          <cell r="D5" t="str">
            <v>A</v>
          </cell>
          <cell r="E5" t="str">
            <v>Sibley General</v>
          </cell>
          <cell r="F5" t="str">
            <v>SiblGen</v>
          </cell>
          <cell r="G5" t="str">
            <v>Rembold,Daniel F</v>
          </cell>
          <cell r="H5" t="str">
            <v>McCool,P</v>
          </cell>
          <cell r="I5" t="str">
            <v>101000</v>
          </cell>
          <cell r="J5" t="str">
            <v>MPS Sibley Generation General</v>
          </cell>
          <cell r="K5" t="str">
            <v>ELEC_STMPRD</v>
          </cell>
          <cell r="L5" t="str">
            <v>MPMOE</v>
          </cell>
        </row>
        <row r="6">
          <cell r="B6" t="str">
            <v>1004</v>
          </cell>
          <cell r="C6" t="str">
            <v>12/24/2005</v>
          </cell>
          <cell r="D6" t="str">
            <v>A</v>
          </cell>
          <cell r="E6" t="str">
            <v>Greenwood - General</v>
          </cell>
          <cell r="F6" t="str">
            <v>Gree-Gen</v>
          </cell>
          <cell r="G6" t="str">
            <v>Dancy,Allan N</v>
          </cell>
          <cell r="H6" t="str">
            <v>McCool,P</v>
          </cell>
          <cell r="I6" t="str">
            <v>101004</v>
          </cell>
          <cell r="J6" t="str">
            <v>MPS Greenwood Generation Genl</v>
          </cell>
          <cell r="K6" t="str">
            <v>ELEC_OTHPRD</v>
          </cell>
          <cell r="L6" t="str">
            <v>MPMOE</v>
          </cell>
        </row>
        <row r="7">
          <cell r="B7" t="str">
            <v>1005</v>
          </cell>
          <cell r="C7" t="str">
            <v>12/24/2005</v>
          </cell>
          <cell r="D7" t="str">
            <v>A</v>
          </cell>
          <cell r="E7" t="str">
            <v>Ralph Green</v>
          </cell>
          <cell r="F7" t="str">
            <v>RalpGre</v>
          </cell>
          <cell r="G7" t="str">
            <v>Dancy,Allan N</v>
          </cell>
          <cell r="H7" t="str">
            <v>McCool,P</v>
          </cell>
          <cell r="I7" t="str">
            <v>101005</v>
          </cell>
          <cell r="J7" t="str">
            <v>MPS Ralph Green Generation</v>
          </cell>
          <cell r="K7" t="str">
            <v>ELEC_OTHPRD</v>
          </cell>
          <cell r="L7" t="str">
            <v>MPMOE</v>
          </cell>
        </row>
        <row r="8">
          <cell r="B8" t="str">
            <v>1006</v>
          </cell>
          <cell r="C8" t="str">
            <v>12/24/2005</v>
          </cell>
          <cell r="D8" t="str">
            <v>A</v>
          </cell>
          <cell r="E8" t="str">
            <v>Nevada</v>
          </cell>
          <cell r="F8" t="str">
            <v>Neva</v>
          </cell>
          <cell r="G8" t="str">
            <v>Dancy,Allan N</v>
          </cell>
          <cell r="H8" t="str">
            <v>McCool,P</v>
          </cell>
          <cell r="I8" t="str">
            <v>101006</v>
          </cell>
          <cell r="J8" t="str">
            <v>MPS Nevada Generation</v>
          </cell>
          <cell r="K8" t="str">
            <v>ELEC_OTHPRD</v>
          </cell>
          <cell r="L8" t="str">
            <v>MPMOE</v>
          </cell>
        </row>
        <row r="9">
          <cell r="B9" t="str">
            <v>1007</v>
          </cell>
          <cell r="C9" t="str">
            <v>12/24/2005</v>
          </cell>
          <cell r="D9" t="str">
            <v>A</v>
          </cell>
          <cell r="E9" t="str">
            <v>KCI Unit - General</v>
          </cell>
          <cell r="F9" t="str">
            <v>KCIUni-</v>
          </cell>
          <cell r="G9" t="str">
            <v>Dancy,Allan N</v>
          </cell>
          <cell r="H9" t="str">
            <v>McCool,P</v>
          </cell>
          <cell r="I9" t="str">
            <v>101007</v>
          </cell>
          <cell r="J9" t="str">
            <v>MPS KCI Generation</v>
          </cell>
          <cell r="K9" t="str">
            <v>ELEC_OTHPRD</v>
          </cell>
          <cell r="L9" t="str">
            <v>MPMOE</v>
          </cell>
        </row>
        <row r="10">
          <cell r="B10" t="str">
            <v>1008</v>
          </cell>
          <cell r="C10" t="str">
            <v>12/24/2005</v>
          </cell>
          <cell r="D10" t="str">
            <v>A</v>
          </cell>
          <cell r="E10" t="str">
            <v>Judson Large-Dodge City</v>
          </cell>
          <cell r="F10" t="str">
            <v>JudsLarCit</v>
          </cell>
          <cell r="G10" t="str">
            <v>Seacat,Dean D</v>
          </cell>
          <cell r="H10" t="str">
            <v>Grapengater,B</v>
          </cell>
          <cell r="I10" t="str">
            <v>131008</v>
          </cell>
          <cell r="J10" t="str">
            <v>WPE Judson Large KS Generation</v>
          </cell>
          <cell r="K10" t="str">
            <v>ELEC_STMPRD</v>
          </cell>
          <cell r="L10" t="str">
            <v>WPKSE</v>
          </cell>
        </row>
        <row r="11">
          <cell r="B11" t="str">
            <v>1009</v>
          </cell>
          <cell r="C11" t="str">
            <v>12/24/2005</v>
          </cell>
          <cell r="D11" t="str">
            <v>A</v>
          </cell>
          <cell r="E11" t="str">
            <v>Arthur Mullergren-Great Bend</v>
          </cell>
          <cell r="F11" t="str">
            <v>ArthMulBen</v>
          </cell>
          <cell r="G11" t="str">
            <v>Ford,Thomas V</v>
          </cell>
          <cell r="H11" t="str">
            <v>Grapengater,B</v>
          </cell>
          <cell r="I11" t="str">
            <v>131009</v>
          </cell>
          <cell r="J11" t="str">
            <v>WPE Arthur Mullergren KS Gen</v>
          </cell>
          <cell r="K11" t="str">
            <v>ELEC_STMPRD</v>
          </cell>
          <cell r="L11" t="str">
            <v>WPKSE</v>
          </cell>
        </row>
        <row r="12">
          <cell r="B12" t="str">
            <v>1010</v>
          </cell>
          <cell r="C12" t="str">
            <v>12/24/2005</v>
          </cell>
          <cell r="D12" t="str">
            <v>A</v>
          </cell>
          <cell r="E12" t="str">
            <v>JEC Unit  1 2 and 3 MPS</v>
          </cell>
          <cell r="F12" t="str">
            <v>JECUni 123</v>
          </cell>
          <cell r="G12" t="str">
            <v>Hedrick,Terry S</v>
          </cell>
          <cell r="H12" t="str">
            <v>McCool,P</v>
          </cell>
          <cell r="I12" t="str">
            <v>101010</v>
          </cell>
          <cell r="J12" t="str">
            <v>MPS Jeffrey Generation</v>
          </cell>
          <cell r="K12" t="str">
            <v>ELEC_STM_&amp;_OTH_PRD</v>
          </cell>
          <cell r="L12" t="str">
            <v>MPMOE</v>
          </cell>
        </row>
        <row r="13">
          <cell r="B13" t="str">
            <v>1011</v>
          </cell>
          <cell r="C13" t="str">
            <v>12/24/2005</v>
          </cell>
          <cell r="D13" t="str">
            <v>A</v>
          </cell>
          <cell r="E13" t="str">
            <v>JEC Unit 12 and 3 WPE</v>
          </cell>
          <cell r="F13" t="str">
            <v>JECUni123</v>
          </cell>
          <cell r="G13" t="str">
            <v>Hedrick,Terry S</v>
          </cell>
          <cell r="H13" t="str">
            <v>Grapengater,B</v>
          </cell>
          <cell r="I13" t="str">
            <v>131011</v>
          </cell>
          <cell r="J13" t="str">
            <v>WPE Jeffrey Generation</v>
          </cell>
          <cell r="K13" t="str">
            <v>ELEC_STM_&amp;_OTH_PRD</v>
          </cell>
          <cell r="L13" t="str">
            <v>WPKSE</v>
          </cell>
        </row>
        <row r="14">
          <cell r="B14" t="str">
            <v>1013</v>
          </cell>
          <cell r="C14" t="str">
            <v>12/24/2005</v>
          </cell>
          <cell r="D14" t="str">
            <v>A</v>
          </cell>
          <cell r="E14" t="str">
            <v>Clifton Unit Gas</v>
          </cell>
          <cell r="F14" t="str">
            <v>ClifUniGas</v>
          </cell>
          <cell r="G14" t="str">
            <v>Ford,Thomas V</v>
          </cell>
          <cell r="H14" t="str">
            <v>Grapengater,B</v>
          </cell>
          <cell r="I14" t="str">
            <v>131013</v>
          </cell>
          <cell r="J14" t="str">
            <v>WPE Clifton KS Generation</v>
          </cell>
          <cell r="K14" t="str">
            <v>ELEC_OTHPRD</v>
          </cell>
          <cell r="L14" t="str">
            <v>WPKSE</v>
          </cell>
        </row>
        <row r="15">
          <cell r="B15" t="str">
            <v>1014</v>
          </cell>
          <cell r="C15" t="str">
            <v>12/24/2005</v>
          </cell>
          <cell r="D15" t="str">
            <v>A</v>
          </cell>
          <cell r="E15" t="str">
            <v>Cimarron River Process</v>
          </cell>
          <cell r="F15" t="str">
            <v>CimaRivPro</v>
          </cell>
          <cell r="G15" t="str">
            <v>Pepper,Tharn D</v>
          </cell>
          <cell r="H15" t="str">
            <v>Grapengater,B</v>
          </cell>
          <cell r="I15" t="str">
            <v>131017</v>
          </cell>
          <cell r="J15" t="str">
            <v>Cimarron River Generation Gen</v>
          </cell>
          <cell r="K15" t="str">
            <v>ELEC_STM_&amp;_OTH_PRD</v>
          </cell>
          <cell r="L15" t="str">
            <v>WPKSE</v>
          </cell>
        </row>
        <row r="16">
          <cell r="B16" t="str">
            <v>1015</v>
          </cell>
          <cell r="C16" t="str">
            <v>12/24/2005</v>
          </cell>
          <cell r="D16" t="str">
            <v>A</v>
          </cell>
          <cell r="E16" t="str">
            <v>Cimarron River Unit Steam</v>
          </cell>
          <cell r="F16" t="str">
            <v>CimaRivUni</v>
          </cell>
          <cell r="G16" t="str">
            <v>Pepper,Tharn D</v>
          </cell>
          <cell r="H16" t="str">
            <v>Grapengater,B</v>
          </cell>
          <cell r="I16" t="str">
            <v>131015</v>
          </cell>
          <cell r="J16" t="str">
            <v>Cimarron River Steam Turbines</v>
          </cell>
          <cell r="K16" t="str">
            <v>ELEC_STMPRD</v>
          </cell>
          <cell r="L16" t="str">
            <v>WPKSE</v>
          </cell>
        </row>
        <row r="17">
          <cell r="B17" t="str">
            <v>1016</v>
          </cell>
          <cell r="C17" t="str">
            <v>12/24/2005</v>
          </cell>
          <cell r="D17" t="str">
            <v>A</v>
          </cell>
          <cell r="E17" t="str">
            <v>Cimarron River Unit Gas</v>
          </cell>
          <cell r="F17" t="str">
            <v>CimaRivUni</v>
          </cell>
          <cell r="G17" t="str">
            <v>Pepper,Tharn D</v>
          </cell>
          <cell r="H17" t="str">
            <v>Grapengater,B</v>
          </cell>
          <cell r="I17" t="str">
            <v>131016</v>
          </cell>
          <cell r="J17" t="str">
            <v>Cimarron River InternComb Turb</v>
          </cell>
          <cell r="K17" t="str">
            <v>ELEC_OTHPRD</v>
          </cell>
          <cell r="L17" t="str">
            <v>WPKSE</v>
          </cell>
        </row>
        <row r="18">
          <cell r="B18" t="str">
            <v>1017</v>
          </cell>
          <cell r="C18" t="str">
            <v>12/24/2005</v>
          </cell>
          <cell r="D18" t="str">
            <v>A</v>
          </cell>
          <cell r="E18" t="str">
            <v>Cimarron River General</v>
          </cell>
          <cell r="F18" t="str">
            <v>CimaRivGen</v>
          </cell>
          <cell r="G18" t="str">
            <v>Pepper,Tharn D</v>
          </cell>
          <cell r="H18" t="str">
            <v>Grapengater,B</v>
          </cell>
          <cell r="I18" t="str">
            <v>131017</v>
          </cell>
          <cell r="J18" t="str">
            <v>Cimarron River Generation Gen</v>
          </cell>
          <cell r="K18" t="str">
            <v>ELEC_STM_&amp;_OTH_PRD</v>
          </cell>
          <cell r="L18" t="str">
            <v>WPKSE</v>
          </cell>
        </row>
        <row r="19">
          <cell r="B19" t="str">
            <v>1018</v>
          </cell>
          <cell r="C19" t="str">
            <v>04/01/2006</v>
          </cell>
          <cell r="D19" t="str">
            <v>A</v>
          </cell>
          <cell r="E19" t="str">
            <v>Pueblo Unit #6</v>
          </cell>
          <cell r="F19" t="str">
            <v>PuebUnit6</v>
          </cell>
          <cell r="G19" t="str">
            <v>Burns,Curtis J</v>
          </cell>
          <cell r="H19" t="str">
            <v>Hottel,M</v>
          </cell>
          <cell r="I19" t="str">
            <v>111018</v>
          </cell>
          <cell r="J19" t="str">
            <v>WPE Pueblo CO Steam Gen Unit 6</v>
          </cell>
          <cell r="K19" t="str">
            <v>ELEC_STMPRD</v>
          </cell>
          <cell r="L19" t="str">
            <v>WPCOE</v>
          </cell>
        </row>
        <row r="20">
          <cell r="B20" t="str">
            <v>1019</v>
          </cell>
          <cell r="C20" t="str">
            <v>12/24/2005</v>
          </cell>
          <cell r="D20" t="str">
            <v>A</v>
          </cell>
          <cell r="E20" t="str">
            <v>Pueblo Unit Diesel</v>
          </cell>
          <cell r="F20" t="str">
            <v>PuebUniDie</v>
          </cell>
          <cell r="G20" t="str">
            <v>Burns,Curtis J</v>
          </cell>
          <cell r="H20" t="str">
            <v>Hottel,M</v>
          </cell>
          <cell r="I20" t="str">
            <v>111019</v>
          </cell>
          <cell r="J20" t="str">
            <v>WPE Pueblo CO Diesel</v>
          </cell>
          <cell r="K20" t="str">
            <v>ELEC_OTHPRD</v>
          </cell>
          <cell r="L20" t="str">
            <v>WPCOE</v>
          </cell>
        </row>
        <row r="21">
          <cell r="B21" t="str">
            <v>1020</v>
          </cell>
          <cell r="C21" t="str">
            <v>12/24/2005</v>
          </cell>
          <cell r="D21" t="str">
            <v>A</v>
          </cell>
          <cell r="E21" t="str">
            <v>Pueblo General</v>
          </cell>
          <cell r="F21" t="str">
            <v>PuebGen</v>
          </cell>
          <cell r="G21" t="str">
            <v>Burns,Curtis J</v>
          </cell>
          <cell r="H21" t="str">
            <v>Hottel,M</v>
          </cell>
          <cell r="I21" t="str">
            <v>111020</v>
          </cell>
          <cell r="J21" t="str">
            <v>WPE Pueblo CO General</v>
          </cell>
          <cell r="K21" t="str">
            <v>ELEC_STMPRD</v>
          </cell>
          <cell r="L21" t="str">
            <v>WPCOE</v>
          </cell>
        </row>
        <row r="22">
          <cell r="B22" t="str">
            <v>1021</v>
          </cell>
          <cell r="C22" t="str">
            <v>12/24/2005</v>
          </cell>
          <cell r="D22" t="str">
            <v>A</v>
          </cell>
          <cell r="E22" t="str">
            <v>W.N. Clark-Canon City General</v>
          </cell>
          <cell r="F22" t="str">
            <v>W.N.ClaCit</v>
          </cell>
          <cell r="G22" t="str">
            <v>Gaines Jr,Robert W</v>
          </cell>
          <cell r="H22" t="str">
            <v>Hottel,M</v>
          </cell>
          <cell r="I22" t="str">
            <v>111021</v>
          </cell>
          <cell r="J22" t="str">
            <v>Canon City General</v>
          </cell>
          <cell r="K22" t="str">
            <v>ELEC_STMPRD</v>
          </cell>
          <cell r="L22" t="str">
            <v>WPCOE</v>
          </cell>
        </row>
        <row r="23">
          <cell r="B23" t="str">
            <v>1022</v>
          </cell>
          <cell r="C23" t="str">
            <v>12/24/2005</v>
          </cell>
          <cell r="D23" t="str">
            <v>A</v>
          </cell>
          <cell r="E23" t="str">
            <v>Rocky Ford</v>
          </cell>
          <cell r="F23" t="str">
            <v>RockFor</v>
          </cell>
          <cell r="G23" t="str">
            <v>Burns,Curtis J</v>
          </cell>
          <cell r="H23" t="str">
            <v>Hottel,M</v>
          </cell>
          <cell r="I23" t="str">
            <v>111022</v>
          </cell>
          <cell r="J23" t="str">
            <v>WPE Rocky Ford CO IC Gen</v>
          </cell>
          <cell r="K23" t="str">
            <v>ELEC_OTHPRD</v>
          </cell>
          <cell r="L23" t="str">
            <v>WPCOE</v>
          </cell>
        </row>
        <row r="24">
          <cell r="B24" t="str">
            <v>1023</v>
          </cell>
          <cell r="C24" t="str">
            <v>12/24/2005</v>
          </cell>
          <cell r="D24" t="str">
            <v>A</v>
          </cell>
          <cell r="E24" t="str">
            <v>MO General Generation - MPS</v>
          </cell>
          <cell r="F24" t="str">
            <v>MOGenGen</v>
          </cell>
          <cell r="G24" t="str">
            <v>Keefe,Glenn Paul</v>
          </cell>
          <cell r="H24" t="str">
            <v>McCool,P</v>
          </cell>
          <cell r="I24" t="str">
            <v>100900</v>
          </cell>
          <cell r="J24" t="str">
            <v>MPS General Electric</v>
          </cell>
          <cell r="K24" t="str">
            <v>ELEC_DIST_OTHPWRSUP</v>
          </cell>
          <cell r="L24" t="str">
            <v>MPMOE</v>
          </cell>
        </row>
        <row r="25">
          <cell r="B25" t="str">
            <v>1024</v>
          </cell>
          <cell r="C25" t="str">
            <v>12/24/2005</v>
          </cell>
          <cell r="D25" t="str">
            <v>A</v>
          </cell>
          <cell r="E25" t="str">
            <v>UPS-General KS</v>
          </cell>
          <cell r="F25" t="str">
            <v>UPS-KS</v>
          </cell>
          <cell r="G25" t="str">
            <v>Ratts,Gary A</v>
          </cell>
          <cell r="H25" t="str">
            <v>Grapengater,B</v>
          </cell>
          <cell r="I25" t="str">
            <v>130900</v>
          </cell>
          <cell r="J25" t="str">
            <v>WPE Kansas General</v>
          </cell>
          <cell r="K25" t="str">
            <v>ELEC_DIST_OTHPWRSUP</v>
          </cell>
          <cell r="L25" t="str">
            <v>WPKSE</v>
          </cell>
        </row>
        <row r="26">
          <cell r="B26" t="str">
            <v>1025</v>
          </cell>
          <cell r="C26" t="str">
            <v>12/24/2005</v>
          </cell>
          <cell r="D26" t="str">
            <v>A</v>
          </cell>
          <cell r="E26" t="str">
            <v>WPE CO General Generation</v>
          </cell>
          <cell r="F26" t="str">
            <v>WPECOGen</v>
          </cell>
          <cell r="G26" t="str">
            <v>Stone,Gary C</v>
          </cell>
          <cell r="H26" t="str">
            <v>Hottel,M</v>
          </cell>
          <cell r="I26" t="str">
            <v>110900</v>
          </cell>
          <cell r="J26" t="str">
            <v>WPE Colorado General</v>
          </cell>
          <cell r="K26" t="str">
            <v>ELEC_DIST_OTHPWRSUP</v>
          </cell>
          <cell r="L26" t="str">
            <v>WPCOE</v>
          </cell>
        </row>
        <row r="27">
          <cell r="B27" t="str">
            <v>1029</v>
          </cell>
          <cell r="C27" t="str">
            <v>12/24/2005</v>
          </cell>
          <cell r="D27" t="str">
            <v>A</v>
          </cell>
          <cell r="E27" t="str">
            <v>ProductIon</v>
          </cell>
          <cell r="F27" t="str">
            <v>Prod</v>
          </cell>
          <cell r="G27" t="str">
            <v>Keefe,Glenn Paul</v>
          </cell>
          <cell r="H27" t="str">
            <v>Long,L</v>
          </cell>
          <cell r="I27" t="str">
            <v>201900</v>
          </cell>
          <cell r="J27" t="str">
            <v>Electric Common</v>
          </cell>
          <cell r="K27" t="str">
            <v>ELEC_GENL_COMM</v>
          </cell>
          <cell r="L27" t="str">
            <v>NETCO</v>
          </cell>
        </row>
        <row r="28">
          <cell r="B28" t="str">
            <v>1031</v>
          </cell>
          <cell r="C28" t="str">
            <v>05/01/2006</v>
          </cell>
          <cell r="D28" t="str">
            <v>I</v>
          </cell>
          <cell r="E28" t="str">
            <v>VP  Production - CO - Conv</v>
          </cell>
          <cell r="F28" t="str">
            <v>VPPro-</v>
          </cell>
          <cell r="G28" t="str">
            <v>Stone,Gary C</v>
          </cell>
          <cell r="H28" t="str">
            <v>Hottel,M</v>
          </cell>
          <cell r="I28" t="str">
            <v>110900</v>
          </cell>
          <cell r="J28" t="str">
            <v>WPE Colorado General</v>
          </cell>
          <cell r="K28" t="str">
            <v>ELEC_DIST_OTHPWRSUP</v>
          </cell>
          <cell r="L28" t="str">
            <v>WPCOE</v>
          </cell>
        </row>
        <row r="29">
          <cell r="B29" t="str">
            <v>1034</v>
          </cell>
          <cell r="C29" t="str">
            <v>12/24/2005</v>
          </cell>
          <cell r="D29" t="str">
            <v>A</v>
          </cell>
          <cell r="E29" t="str">
            <v>WPE CO Generation Maint</v>
          </cell>
          <cell r="F29" t="str">
            <v>WPECOGen</v>
          </cell>
          <cell r="G29" t="str">
            <v>Burns,Curtis J</v>
          </cell>
          <cell r="H29" t="str">
            <v>Hottel,M</v>
          </cell>
          <cell r="I29" t="str">
            <v>110900</v>
          </cell>
          <cell r="J29" t="str">
            <v>WPE Colorado General</v>
          </cell>
          <cell r="K29" t="str">
            <v>ELEC_DIST_OTHPWRSUP</v>
          </cell>
          <cell r="L29" t="str">
            <v>WPCOE</v>
          </cell>
        </row>
        <row r="30">
          <cell r="B30" t="str">
            <v>1038</v>
          </cell>
          <cell r="C30" t="str">
            <v>12/24/2005</v>
          </cell>
          <cell r="D30" t="str">
            <v>A</v>
          </cell>
          <cell r="E30" t="str">
            <v>WPE CO General Tech Ops</v>
          </cell>
          <cell r="F30" t="str">
            <v>WPECOGen</v>
          </cell>
          <cell r="G30" t="str">
            <v>Even,Mark E</v>
          </cell>
          <cell r="H30" t="str">
            <v>Hottel,M</v>
          </cell>
          <cell r="I30" t="str">
            <v>110900</v>
          </cell>
          <cell r="J30" t="str">
            <v>WPE Colorado General</v>
          </cell>
          <cell r="K30" t="str">
            <v>ELEC_DIST_OTHPWRSUP</v>
          </cell>
          <cell r="L30" t="str">
            <v>WPCOE</v>
          </cell>
        </row>
        <row r="31">
          <cell r="B31" t="str">
            <v>1039</v>
          </cell>
          <cell r="C31" t="str">
            <v>12/24/2005</v>
          </cell>
          <cell r="D31" t="str">
            <v>A</v>
          </cell>
          <cell r="E31" t="str">
            <v>Resource_Mgmt</v>
          </cell>
          <cell r="F31" t="str">
            <v>Reso</v>
          </cell>
          <cell r="G31" t="str">
            <v>Apprill,Michael R</v>
          </cell>
          <cell r="H31" t="str">
            <v>Emma,L</v>
          </cell>
          <cell r="I31" t="str">
            <v>201900</v>
          </cell>
          <cell r="J31" t="str">
            <v>Electric Common</v>
          </cell>
          <cell r="K31" t="str">
            <v>ELEC_GENL_COMM</v>
          </cell>
          <cell r="L31" t="str">
            <v>NETCO</v>
          </cell>
        </row>
        <row r="32">
          <cell r="B32" t="str">
            <v>1042</v>
          </cell>
          <cell r="C32" t="str">
            <v>12/24/2005</v>
          </cell>
          <cell r="D32" t="str">
            <v>A</v>
          </cell>
          <cell r="E32" t="str">
            <v>Resource_Operations</v>
          </cell>
          <cell r="F32" t="str">
            <v>Reso</v>
          </cell>
          <cell r="G32" t="str">
            <v>Johnson,Norman W</v>
          </cell>
          <cell r="H32" t="str">
            <v>Emma,L</v>
          </cell>
          <cell r="I32" t="str">
            <v>201900</v>
          </cell>
          <cell r="J32" t="str">
            <v>Electric Common</v>
          </cell>
          <cell r="K32" t="str">
            <v>ELEC_GENL_COMM</v>
          </cell>
          <cell r="L32" t="str">
            <v>NETCO</v>
          </cell>
        </row>
        <row r="33">
          <cell r="B33" t="str">
            <v>1043</v>
          </cell>
          <cell r="C33" t="str">
            <v>12/24/2005</v>
          </cell>
          <cell r="D33" t="str">
            <v>A</v>
          </cell>
          <cell r="E33" t="str">
            <v>VP_Energy_RES</v>
          </cell>
          <cell r="F33" t="str">
            <v>VP_E</v>
          </cell>
          <cell r="G33" t="str">
            <v>Korte,Andrew N</v>
          </cell>
          <cell r="H33" t="str">
            <v>Moore,J</v>
          </cell>
          <cell r="I33" t="str">
            <v>201900</v>
          </cell>
          <cell r="J33" t="str">
            <v>Electric Common</v>
          </cell>
          <cell r="K33" t="str">
            <v>ELEC_GENL_COMM</v>
          </cell>
          <cell r="L33" t="str">
            <v>NETCO</v>
          </cell>
        </row>
        <row r="34">
          <cell r="B34" t="str">
            <v>1044</v>
          </cell>
          <cell r="C34" t="str">
            <v>12/24/2005</v>
          </cell>
          <cell r="D34" t="str">
            <v>A</v>
          </cell>
          <cell r="E34" t="str">
            <v>Resource_Planning</v>
          </cell>
          <cell r="F34" t="str">
            <v>Reso</v>
          </cell>
          <cell r="G34" t="str">
            <v>Boehm,Jerry G</v>
          </cell>
          <cell r="H34" t="str">
            <v>Emma,L</v>
          </cell>
          <cell r="I34" t="str">
            <v>201900</v>
          </cell>
          <cell r="J34" t="str">
            <v>Electric Common</v>
          </cell>
          <cell r="K34" t="str">
            <v>ELEC_GENL_COMM</v>
          </cell>
          <cell r="L34" t="str">
            <v>NETCO</v>
          </cell>
        </row>
        <row r="35">
          <cell r="B35" t="str">
            <v>1045</v>
          </cell>
          <cell r="C35" t="str">
            <v>12/24/2005</v>
          </cell>
          <cell r="D35" t="str">
            <v>A</v>
          </cell>
          <cell r="E35" t="str">
            <v>Purchased Power-MO</v>
          </cell>
          <cell r="F35" t="str">
            <v>PurcPow</v>
          </cell>
          <cell r="G35" t="str">
            <v>Korte,Andrew N</v>
          </cell>
          <cell r="H35" t="str">
            <v>McCool,P</v>
          </cell>
          <cell r="I35" t="str">
            <v>100900</v>
          </cell>
          <cell r="J35" t="str">
            <v>MPS General Electric</v>
          </cell>
          <cell r="K35" t="str">
            <v>ELEC_DIST_OTHPWRSUP</v>
          </cell>
          <cell r="L35" t="str">
            <v>MPMOE</v>
          </cell>
        </row>
        <row r="36">
          <cell r="B36" t="str">
            <v>1046</v>
          </cell>
          <cell r="C36" t="str">
            <v>12/24/2005</v>
          </cell>
          <cell r="D36" t="str">
            <v>A</v>
          </cell>
          <cell r="E36" t="str">
            <v>Purchased Power-KS</v>
          </cell>
          <cell r="F36" t="str">
            <v>PurcPow</v>
          </cell>
          <cell r="G36" t="str">
            <v>Boehm,Jerry G</v>
          </cell>
          <cell r="H36" t="str">
            <v>Grapengater,B</v>
          </cell>
          <cell r="I36" t="str">
            <v>130900</v>
          </cell>
          <cell r="J36" t="str">
            <v>WPE Kansas General</v>
          </cell>
          <cell r="K36" t="str">
            <v>ELEC_DIST_OTHPWRSUP</v>
          </cell>
          <cell r="L36" t="str">
            <v>WPKSE</v>
          </cell>
        </row>
        <row r="37">
          <cell r="B37" t="str">
            <v>1047</v>
          </cell>
          <cell r="C37" t="str">
            <v>12/24/2005</v>
          </cell>
          <cell r="D37" t="str">
            <v>A</v>
          </cell>
          <cell r="E37" t="str">
            <v>WPE CO Purchased Power</v>
          </cell>
          <cell r="F37" t="str">
            <v>WPECOPur</v>
          </cell>
          <cell r="G37" t="str">
            <v>Stone,Gary C</v>
          </cell>
          <cell r="H37" t="str">
            <v>Hottel,M</v>
          </cell>
          <cell r="I37" t="str">
            <v>110900</v>
          </cell>
          <cell r="J37" t="str">
            <v>WPE Colorado General</v>
          </cell>
          <cell r="K37" t="str">
            <v>ELEC_DIST_OTHPWRSUP</v>
          </cell>
          <cell r="L37" t="str">
            <v>WPCOE</v>
          </cell>
        </row>
        <row r="38">
          <cell r="B38" t="str">
            <v>1048</v>
          </cell>
          <cell r="C38" t="str">
            <v>12/24/2005</v>
          </cell>
          <cell r="D38" t="str">
            <v>A</v>
          </cell>
          <cell r="E38" t="str">
            <v>Technical Operations - KS</v>
          </cell>
          <cell r="F38" t="str">
            <v>TechOpe-</v>
          </cell>
          <cell r="G38" t="str">
            <v>Even,Mark E</v>
          </cell>
          <cell r="H38" t="str">
            <v>Grapengater,B</v>
          </cell>
          <cell r="I38" t="str">
            <v>130900</v>
          </cell>
          <cell r="J38" t="str">
            <v>WPE Kansas General</v>
          </cell>
          <cell r="K38" t="str">
            <v>ELEC_DIST_OTHPWRSUP</v>
          </cell>
          <cell r="L38" t="str">
            <v>WPKSE</v>
          </cell>
        </row>
        <row r="39">
          <cell r="B39" t="str">
            <v>1050</v>
          </cell>
          <cell r="C39" t="str">
            <v>12/24/2005</v>
          </cell>
          <cell r="D39" t="str">
            <v>A</v>
          </cell>
          <cell r="E39" t="str">
            <v>UPS - KS - ESF Allocations</v>
          </cell>
          <cell r="F39" t="str">
            <v>UPS-KS</v>
          </cell>
          <cell r="G39" t="str">
            <v>Ferry,Stephen L</v>
          </cell>
          <cell r="H39" t="str">
            <v>Grapengater,B</v>
          </cell>
          <cell r="I39" t="str">
            <v>130900</v>
          </cell>
          <cell r="J39" t="str">
            <v>WPE Kansas General</v>
          </cell>
          <cell r="K39" t="str">
            <v>ELEC_DIST_OTHPWRSUP</v>
          </cell>
          <cell r="L39" t="str">
            <v>WPKSE</v>
          </cell>
        </row>
        <row r="40">
          <cell r="B40" t="str">
            <v>1056</v>
          </cell>
          <cell r="C40" t="str">
            <v>12/24/2005</v>
          </cell>
          <cell r="D40" t="str">
            <v>A</v>
          </cell>
          <cell r="E40" t="str">
            <v>Risk Mgt Services_Settlements</v>
          </cell>
          <cell r="F40" t="str">
            <v>RiskMgtSer</v>
          </cell>
          <cell r="G40" t="str">
            <v>Watkins,Eric L</v>
          </cell>
          <cell r="H40" t="str">
            <v>Hatteberg,J</v>
          </cell>
          <cell r="I40" t="str">
            <v>201900</v>
          </cell>
          <cell r="J40" t="str">
            <v>Electric Common</v>
          </cell>
          <cell r="K40" t="str">
            <v>ELEC_GENL_COMM</v>
          </cell>
          <cell r="L40" t="str">
            <v>NETCO</v>
          </cell>
        </row>
        <row r="41">
          <cell r="B41" t="str">
            <v>1058</v>
          </cell>
          <cell r="C41" t="str">
            <v>12/24/2005</v>
          </cell>
          <cell r="D41" t="str">
            <v>A</v>
          </cell>
          <cell r="E41" t="str">
            <v>latan SJLP</v>
          </cell>
          <cell r="F41" t="str">
            <v>lataSJL</v>
          </cell>
          <cell r="G41" t="str">
            <v>Smith,Michael S</v>
          </cell>
          <cell r="H41" t="str">
            <v>McCool,P</v>
          </cell>
          <cell r="I41" t="str">
            <v>101058</v>
          </cell>
          <cell r="J41" t="str">
            <v>SJP Iatan #1 Generation</v>
          </cell>
          <cell r="K41" t="str">
            <v>ELEC_STMPRD</v>
          </cell>
          <cell r="L41" t="str">
            <v>SJMOE</v>
          </cell>
        </row>
        <row r="42">
          <cell r="B42" t="str">
            <v>1059</v>
          </cell>
          <cell r="C42" t="str">
            <v>12/24/2005</v>
          </cell>
          <cell r="D42" t="str">
            <v>A</v>
          </cell>
          <cell r="E42" t="str">
            <v>MO General-SJLP Gen</v>
          </cell>
          <cell r="F42" t="str">
            <v>MOGenGen</v>
          </cell>
          <cell r="G42" t="str">
            <v>Keefe,Glenn Paul</v>
          </cell>
          <cell r="H42" t="str">
            <v>McCool,P</v>
          </cell>
          <cell r="I42" t="str">
            <v>102900</v>
          </cell>
          <cell r="J42" t="str">
            <v>SJP MO General Electric</v>
          </cell>
          <cell r="K42" t="str">
            <v>ELEC_DIST_OTHPWRSUP</v>
          </cell>
          <cell r="L42" t="str">
            <v>SJMOE</v>
          </cell>
        </row>
        <row r="43">
          <cell r="B43" t="str">
            <v>1060</v>
          </cell>
          <cell r="C43" t="str">
            <v>12/24/2005</v>
          </cell>
          <cell r="D43" t="str">
            <v>A</v>
          </cell>
          <cell r="E43" t="str">
            <v>Lake Road Common</v>
          </cell>
          <cell r="F43" t="str">
            <v>LakeRoaCom</v>
          </cell>
          <cell r="G43" t="str">
            <v>Smith,Michael S</v>
          </cell>
          <cell r="H43" t="str">
            <v>McCool,P</v>
          </cell>
          <cell r="I43" t="str">
            <v>101060</v>
          </cell>
          <cell r="J43" t="str">
            <v>SJP Lake Road Generation Gen</v>
          </cell>
          <cell r="K43" t="str">
            <v>ELEC_STM_&amp;_OTH_PRD</v>
          </cell>
          <cell r="L43" t="str">
            <v>SJMOE</v>
          </cell>
        </row>
        <row r="44">
          <cell r="B44" t="str">
            <v>1061</v>
          </cell>
          <cell r="C44" t="str">
            <v>12/24/2005</v>
          </cell>
          <cell r="D44" t="str">
            <v>A</v>
          </cell>
          <cell r="E44" t="str">
            <v>Lake Road Unit #1 (STMTurbine)</v>
          </cell>
          <cell r="F44" t="str">
            <v>LakeRoaUni</v>
          </cell>
          <cell r="G44" t="str">
            <v>Smith,Michael S</v>
          </cell>
          <cell r="H44" t="str">
            <v>McCool,P</v>
          </cell>
          <cell r="I44" t="str">
            <v>101061</v>
          </cell>
          <cell r="J44" t="str">
            <v>SJP Lake Road Unit #1</v>
          </cell>
          <cell r="K44" t="str">
            <v>ELEC_STMPRD</v>
          </cell>
          <cell r="L44" t="str">
            <v>SJMOE</v>
          </cell>
        </row>
        <row r="45">
          <cell r="B45" t="str">
            <v>1062</v>
          </cell>
          <cell r="C45" t="str">
            <v>12/24/2005</v>
          </cell>
          <cell r="D45" t="str">
            <v>A</v>
          </cell>
          <cell r="E45" t="str">
            <v>Lake Road Unit #2 (STMTurbine)</v>
          </cell>
          <cell r="F45" t="str">
            <v>LakeRoaUni</v>
          </cell>
          <cell r="G45" t="str">
            <v>Smith,Michael S</v>
          </cell>
          <cell r="H45" t="str">
            <v>McCool,P</v>
          </cell>
          <cell r="I45" t="str">
            <v>101062</v>
          </cell>
          <cell r="J45" t="str">
            <v>SJP Lake Road Unit #2</v>
          </cell>
          <cell r="K45" t="str">
            <v>ELEC_STMPRD</v>
          </cell>
          <cell r="L45" t="str">
            <v>SJMOE</v>
          </cell>
        </row>
        <row r="46">
          <cell r="B46" t="str">
            <v>1063</v>
          </cell>
          <cell r="C46" t="str">
            <v>12/24/2005</v>
          </cell>
          <cell r="D46" t="str">
            <v>A</v>
          </cell>
          <cell r="E46" t="str">
            <v>Lake Road Unit #3 (STMTurbine)</v>
          </cell>
          <cell r="F46" t="str">
            <v>LakeRoaUni</v>
          </cell>
          <cell r="G46" t="str">
            <v>Smith,Michael S</v>
          </cell>
          <cell r="H46" t="str">
            <v>McCool,P</v>
          </cell>
          <cell r="I46" t="str">
            <v>101063</v>
          </cell>
          <cell r="J46" t="str">
            <v>SJP Lake Road Unit #3</v>
          </cell>
          <cell r="K46" t="str">
            <v>ELEC_STMPRD</v>
          </cell>
          <cell r="L46" t="str">
            <v>SJMOE</v>
          </cell>
        </row>
        <row r="47">
          <cell r="B47" t="str">
            <v>1064</v>
          </cell>
          <cell r="C47" t="str">
            <v>12/24/2005</v>
          </cell>
          <cell r="D47" t="str">
            <v>A</v>
          </cell>
          <cell r="E47" t="str">
            <v>Lake Road Unit #4 (STMTurbine)</v>
          </cell>
          <cell r="F47" t="str">
            <v>LakeRoaUni</v>
          </cell>
          <cell r="G47" t="str">
            <v>Smith,Michael S</v>
          </cell>
          <cell r="H47" t="str">
            <v>McCool,P</v>
          </cell>
          <cell r="I47" t="str">
            <v>101064</v>
          </cell>
          <cell r="J47" t="str">
            <v>SJP Lake Road Unit #4</v>
          </cell>
          <cell r="K47" t="str">
            <v>ELEC_STMPRD</v>
          </cell>
          <cell r="L47" t="str">
            <v>SJMOE</v>
          </cell>
        </row>
        <row r="48">
          <cell r="B48" t="str">
            <v>1065</v>
          </cell>
          <cell r="C48" t="str">
            <v>12/24/2005</v>
          </cell>
          <cell r="D48" t="str">
            <v>A</v>
          </cell>
          <cell r="E48" t="str">
            <v>Lake Road Unit #5 (CT)</v>
          </cell>
          <cell r="F48" t="str">
            <v>LakeRoaUni</v>
          </cell>
          <cell r="G48" t="str">
            <v>Smith,Michael S</v>
          </cell>
          <cell r="H48" t="str">
            <v>McCool,P</v>
          </cell>
          <cell r="I48" t="str">
            <v>101065</v>
          </cell>
          <cell r="J48" t="str">
            <v>SJP Lake Road Unit #5</v>
          </cell>
          <cell r="K48" t="str">
            <v>ELEC_OTHPRD</v>
          </cell>
          <cell r="L48" t="str">
            <v>SJMOE</v>
          </cell>
        </row>
        <row r="49">
          <cell r="B49" t="str">
            <v>1066</v>
          </cell>
          <cell r="C49" t="str">
            <v>12/24/2005</v>
          </cell>
          <cell r="D49" t="str">
            <v>A</v>
          </cell>
          <cell r="E49" t="str">
            <v>Lake Road Unit #6 (CT)</v>
          </cell>
          <cell r="F49" t="str">
            <v>LakeRoaUni</v>
          </cell>
          <cell r="G49" t="str">
            <v>Smith,Michael S</v>
          </cell>
          <cell r="H49" t="str">
            <v>McCool,P</v>
          </cell>
          <cell r="I49" t="str">
            <v>101066</v>
          </cell>
          <cell r="J49" t="str">
            <v>SJP Lake Road Unit #6</v>
          </cell>
          <cell r="K49" t="str">
            <v>ELEC_OTHPRD</v>
          </cell>
          <cell r="L49" t="str">
            <v>SJMOE</v>
          </cell>
        </row>
        <row r="50">
          <cell r="B50" t="str">
            <v>1067</v>
          </cell>
          <cell r="C50" t="str">
            <v>12/24/2005</v>
          </cell>
          <cell r="D50" t="str">
            <v>A</v>
          </cell>
          <cell r="E50" t="str">
            <v>Lake Road Unit #7 (CT)</v>
          </cell>
          <cell r="F50" t="str">
            <v>LakeRoaUni</v>
          </cell>
          <cell r="G50" t="str">
            <v>Smith,Michael S</v>
          </cell>
          <cell r="H50" t="str">
            <v>McCool,P</v>
          </cell>
          <cell r="I50" t="str">
            <v>101067</v>
          </cell>
          <cell r="J50" t="str">
            <v>SJP Lake Road Unit #7</v>
          </cell>
          <cell r="K50" t="str">
            <v>ELEC_OTHPRD</v>
          </cell>
          <cell r="L50" t="str">
            <v>SJMOE</v>
          </cell>
        </row>
        <row r="51">
          <cell r="B51" t="str">
            <v>1070</v>
          </cell>
          <cell r="C51" t="str">
            <v>12/24/2005</v>
          </cell>
          <cell r="D51" t="str">
            <v>A</v>
          </cell>
          <cell r="E51" t="str">
            <v>Lake Road Common Boilers (1-5)</v>
          </cell>
          <cell r="F51" t="str">
            <v>LakeRoaCom</v>
          </cell>
          <cell r="G51" t="str">
            <v>Smith,Michael S</v>
          </cell>
          <cell r="H51" t="str">
            <v>McCool,P</v>
          </cell>
          <cell r="I51" t="str">
            <v>101070</v>
          </cell>
          <cell r="J51" t="str">
            <v>SJP Lake Road Boilers Common</v>
          </cell>
          <cell r="K51" t="str">
            <v>ELEC_STMPRD</v>
          </cell>
          <cell r="L51" t="str">
            <v>SJMOE</v>
          </cell>
        </row>
        <row r="52">
          <cell r="B52" t="str">
            <v>1071</v>
          </cell>
          <cell r="C52" t="str">
            <v>12/24/2005</v>
          </cell>
          <cell r="D52" t="str">
            <v>A</v>
          </cell>
          <cell r="E52" t="str">
            <v>Lake Road Boiler #1</v>
          </cell>
          <cell r="F52" t="str">
            <v>LakeRoaBoi</v>
          </cell>
          <cell r="G52" t="str">
            <v>Smith,Michael S</v>
          </cell>
          <cell r="H52" t="str">
            <v>McCool,P</v>
          </cell>
          <cell r="I52" t="str">
            <v>101071</v>
          </cell>
          <cell r="J52" t="str">
            <v>SJP Lake Road Boiler #1</v>
          </cell>
          <cell r="K52" t="str">
            <v>ELEC_STMPRD</v>
          </cell>
          <cell r="L52" t="str">
            <v>SJMOE</v>
          </cell>
        </row>
        <row r="53">
          <cell r="B53" t="str">
            <v>1072</v>
          </cell>
          <cell r="C53" t="str">
            <v>12/24/2005</v>
          </cell>
          <cell r="D53" t="str">
            <v>A</v>
          </cell>
          <cell r="E53" t="str">
            <v>Lake Road Boiler #2</v>
          </cell>
          <cell r="F53" t="str">
            <v>LakeRoaBoi</v>
          </cell>
          <cell r="G53" t="str">
            <v>Smith,Michael S</v>
          </cell>
          <cell r="H53" t="str">
            <v>McCool,P</v>
          </cell>
          <cell r="I53" t="str">
            <v>101072</v>
          </cell>
          <cell r="J53" t="str">
            <v>SJP Lake Road Boiler #2</v>
          </cell>
          <cell r="K53" t="str">
            <v>ELEC_STMPRD</v>
          </cell>
          <cell r="L53" t="str">
            <v>SJMOE</v>
          </cell>
        </row>
        <row r="54">
          <cell r="B54" t="str">
            <v>1073</v>
          </cell>
          <cell r="C54" t="str">
            <v>12/24/2005</v>
          </cell>
          <cell r="D54" t="str">
            <v>A</v>
          </cell>
          <cell r="E54" t="str">
            <v>Lake Road Boiler #3</v>
          </cell>
          <cell r="F54" t="str">
            <v>LakeRoaBoi</v>
          </cell>
          <cell r="G54" t="str">
            <v>Smith,Michael S</v>
          </cell>
          <cell r="H54" t="str">
            <v>McCool,P</v>
          </cell>
          <cell r="I54" t="str">
            <v>101073</v>
          </cell>
          <cell r="J54" t="str">
            <v>SJP Lake Road Boiler #3</v>
          </cell>
          <cell r="K54" t="str">
            <v>ELEC_STMPRD</v>
          </cell>
          <cell r="L54" t="str">
            <v>SJMOE</v>
          </cell>
        </row>
        <row r="55">
          <cell r="B55" t="str">
            <v>1074</v>
          </cell>
          <cell r="C55" t="str">
            <v>12/24/2005</v>
          </cell>
          <cell r="D55" t="str">
            <v>A</v>
          </cell>
          <cell r="E55" t="str">
            <v>Lake Road Boiler #4</v>
          </cell>
          <cell r="F55" t="str">
            <v>LakeRoaBoi</v>
          </cell>
          <cell r="G55" t="str">
            <v>Smith,Michael S</v>
          </cell>
          <cell r="H55" t="str">
            <v>McCool,P</v>
          </cell>
          <cell r="I55" t="str">
            <v>101074</v>
          </cell>
          <cell r="J55" t="str">
            <v>SJP Lake Road Boiler #4</v>
          </cell>
          <cell r="K55" t="str">
            <v>ELEC_STMPRD</v>
          </cell>
          <cell r="L55" t="str">
            <v>SJMOE</v>
          </cell>
        </row>
        <row r="56">
          <cell r="B56" t="str">
            <v>1075</v>
          </cell>
          <cell r="C56" t="str">
            <v>12/24/2005</v>
          </cell>
          <cell r="D56" t="str">
            <v>A</v>
          </cell>
          <cell r="E56" t="str">
            <v>Lake Road Boiler #5</v>
          </cell>
          <cell r="F56" t="str">
            <v>LakeRoaBoi</v>
          </cell>
          <cell r="G56" t="str">
            <v>Smith,Michael S</v>
          </cell>
          <cell r="H56" t="str">
            <v>McCool,P</v>
          </cell>
          <cell r="I56" t="str">
            <v>101075</v>
          </cell>
          <cell r="J56" t="str">
            <v>SJP Lake Road Boiler #5</v>
          </cell>
          <cell r="K56" t="str">
            <v>ELEC_STMPRD</v>
          </cell>
          <cell r="L56" t="str">
            <v>SJMOE</v>
          </cell>
        </row>
        <row r="57">
          <cell r="B57" t="str">
            <v>1078</v>
          </cell>
          <cell r="C57" t="str">
            <v>06/01/2006</v>
          </cell>
          <cell r="D57" t="str">
            <v>A</v>
          </cell>
          <cell r="E57" t="str">
            <v>Lake Road Boiler #8</v>
          </cell>
          <cell r="F57" t="str">
            <v>LR Boil#8</v>
          </cell>
          <cell r="G57" t="str">
            <v>Smith,Michael S</v>
          </cell>
          <cell r="I57" t="str">
            <v>101078</v>
          </cell>
          <cell r="J57" t="str">
            <v>Lake Road Boiler #8</v>
          </cell>
          <cell r="K57" t="str">
            <v>ELEC_STMPRD</v>
          </cell>
          <cell r="L57" t="str">
            <v>SJMOE</v>
          </cell>
        </row>
        <row r="58">
          <cell r="B58" t="str">
            <v>1080</v>
          </cell>
          <cell r="C58" t="str">
            <v>12/24/2005</v>
          </cell>
          <cell r="D58" t="str">
            <v>A</v>
          </cell>
          <cell r="E58" t="str">
            <v>Lake Road Industrial Steam Plt</v>
          </cell>
          <cell r="F58" t="str">
            <v>LakeRoaInd</v>
          </cell>
          <cell r="G58" t="str">
            <v>Smith,Michael S</v>
          </cell>
          <cell r="H58" t="str">
            <v>McCool,P</v>
          </cell>
          <cell r="I58" t="str">
            <v>101080</v>
          </cell>
          <cell r="J58" t="str">
            <v>SJP Lake Road Industrial Steam</v>
          </cell>
          <cell r="K58" t="str">
            <v>ELEC_STM_OTH_INDSTM</v>
          </cell>
          <cell r="L58" t="str">
            <v>SJMOE</v>
          </cell>
        </row>
        <row r="59">
          <cell r="B59" t="str">
            <v>1100</v>
          </cell>
          <cell r="C59" t="str">
            <v>12/24/2005</v>
          </cell>
          <cell r="D59" t="str">
            <v>A</v>
          </cell>
          <cell r="E59" t="str">
            <v>UPG General</v>
          </cell>
          <cell r="F59" t="str">
            <v>UPGGen</v>
          </cell>
          <cell r="G59" t="str">
            <v>Browning,John C</v>
          </cell>
          <cell r="H59" t="str">
            <v>Emma,L</v>
          </cell>
          <cell r="I59" t="str">
            <v>180900</v>
          </cell>
          <cell r="J59" t="str">
            <v>UtiliCorp Power Group</v>
          </cell>
          <cell r="K59" t="str">
            <v>ELEC_GENL_PROD</v>
          </cell>
          <cell r="L59" t="str">
            <v>UTLPG</v>
          </cell>
        </row>
        <row r="60">
          <cell r="B60" t="str">
            <v>1101</v>
          </cell>
          <cell r="C60" t="str">
            <v>12/24/2005</v>
          </cell>
          <cell r="D60" t="str">
            <v>A</v>
          </cell>
          <cell r="E60" t="str">
            <v>UPG Purchased Power</v>
          </cell>
          <cell r="F60" t="str">
            <v>UPGPurPow</v>
          </cell>
          <cell r="G60" t="str">
            <v>Browning,John C</v>
          </cell>
          <cell r="H60" t="str">
            <v>Emma,L</v>
          </cell>
          <cell r="I60" t="str">
            <v>180900</v>
          </cell>
          <cell r="J60" t="str">
            <v>UtiliCorp Power Group</v>
          </cell>
          <cell r="K60" t="str">
            <v>ELEC_GENL_PROD</v>
          </cell>
          <cell r="L60" t="str">
            <v>UTLPG</v>
          </cell>
        </row>
        <row r="61">
          <cell r="B61" t="str">
            <v>1102</v>
          </cell>
          <cell r="C61" t="str">
            <v>12/24/2005</v>
          </cell>
          <cell r="D61" t="str">
            <v>A</v>
          </cell>
          <cell r="E61" t="str">
            <v>Purchased Power - SJLP Gen</v>
          </cell>
          <cell r="F61" t="str">
            <v>PurcPow-</v>
          </cell>
          <cell r="G61" t="str">
            <v>Korte,Andrew N</v>
          </cell>
          <cell r="H61" t="str">
            <v>McCool,P</v>
          </cell>
          <cell r="I61" t="str">
            <v>102900</v>
          </cell>
          <cell r="J61" t="str">
            <v>SJP MO General Electric</v>
          </cell>
          <cell r="K61" t="str">
            <v>ELEC_DIST_OTHPWRSUP</v>
          </cell>
          <cell r="L61" t="str">
            <v>SJMOE</v>
          </cell>
        </row>
        <row r="62">
          <cell r="B62" t="str">
            <v>1150</v>
          </cell>
          <cell r="C62" t="str">
            <v>12/24/2005</v>
          </cell>
          <cell r="D62" t="str">
            <v>A</v>
          </cell>
          <cell r="E62" t="str">
            <v>MEP General</v>
          </cell>
          <cell r="F62" t="str">
            <v>MEPGen</v>
          </cell>
          <cell r="G62" t="str">
            <v>Sandring,Rebecca M</v>
          </cell>
          <cell r="H62" t="str">
            <v>Meyer,M</v>
          </cell>
          <cell r="I62" t="str">
            <v>900800</v>
          </cell>
          <cell r="J62" t="str">
            <v>MEP Merch Energy Ptnrs Invest</v>
          </cell>
          <cell r="K62" t="str">
            <v>NON_REG_GENL</v>
          </cell>
          <cell r="L62" t="str">
            <v>MEP</v>
          </cell>
        </row>
        <row r="63">
          <cell r="B63" t="str">
            <v>1156</v>
          </cell>
          <cell r="C63" t="str">
            <v>12/24/2005</v>
          </cell>
          <cell r="D63" t="str">
            <v>A</v>
          </cell>
          <cell r="E63" t="str">
            <v>MEP Origination</v>
          </cell>
          <cell r="F63" t="str">
            <v>MEPOri</v>
          </cell>
          <cell r="H63" t="str">
            <v>Meyer,M</v>
          </cell>
          <cell r="I63" t="str">
            <v>900800</v>
          </cell>
          <cell r="J63" t="str">
            <v>MEP Merch Energy Ptnrs Invest</v>
          </cell>
          <cell r="K63" t="str">
            <v>NON_REG_GENL</v>
          </cell>
          <cell r="L63" t="str">
            <v>MEP</v>
          </cell>
        </row>
        <row r="64">
          <cell r="B64" t="str">
            <v>1164</v>
          </cell>
          <cell r="C64" t="str">
            <v>12/24/2005</v>
          </cell>
          <cell r="D64" t="str">
            <v>A</v>
          </cell>
          <cell r="E64" t="str">
            <v>Cap Serv Accounting</v>
          </cell>
          <cell r="F64" t="str">
            <v>CapSerAcc</v>
          </cell>
          <cell r="G64" t="str">
            <v>Sandring,Rebecca M</v>
          </cell>
          <cell r="H64" t="str">
            <v>Meyer,M</v>
          </cell>
          <cell r="I64" t="str">
            <v>900800</v>
          </cell>
          <cell r="J64" t="str">
            <v>MEP Merch Energy Ptnrs Invest</v>
          </cell>
          <cell r="K64" t="str">
            <v>NON_REG_GENL</v>
          </cell>
          <cell r="L64" t="str">
            <v>MEP</v>
          </cell>
        </row>
        <row r="65">
          <cell r="B65" t="str">
            <v>1165</v>
          </cell>
          <cell r="C65" t="str">
            <v>12/24/2005</v>
          </cell>
          <cell r="D65" t="str">
            <v>A</v>
          </cell>
          <cell r="E65" t="str">
            <v>Cap Serv IT</v>
          </cell>
          <cell r="F65" t="str">
            <v>CapSerIT</v>
          </cell>
          <cell r="H65" t="str">
            <v>Meyer,M</v>
          </cell>
          <cell r="I65" t="str">
            <v>900800</v>
          </cell>
          <cell r="J65" t="str">
            <v>MEP Merch Energy Ptnrs Invest</v>
          </cell>
          <cell r="K65" t="str">
            <v>NON_REG_GENL</v>
          </cell>
          <cell r="L65" t="str">
            <v>MEP</v>
          </cell>
        </row>
        <row r="66">
          <cell r="B66" t="str">
            <v>1168</v>
          </cell>
          <cell r="C66" t="str">
            <v>12/24/2005</v>
          </cell>
          <cell r="D66" t="str">
            <v>A</v>
          </cell>
          <cell r="E66" t="str">
            <v>Goose Creek-General</v>
          </cell>
          <cell r="F66" t="str">
            <v>GoosCre</v>
          </cell>
          <cell r="G66" t="str">
            <v>Shanklin,Robert E</v>
          </cell>
          <cell r="H66" t="str">
            <v>Meyer,M</v>
          </cell>
          <cell r="I66" t="str">
            <v>901500</v>
          </cell>
          <cell r="J66" t="str">
            <v>APCP Aquila Piatt County Power</v>
          </cell>
          <cell r="K66" t="str">
            <v>NON_REGUL</v>
          </cell>
          <cell r="L66" t="str">
            <v>APCP</v>
          </cell>
        </row>
        <row r="67">
          <cell r="B67" t="str">
            <v>1169</v>
          </cell>
          <cell r="C67" t="str">
            <v>12/24/2005</v>
          </cell>
          <cell r="D67" t="str">
            <v>A</v>
          </cell>
          <cell r="E67" t="str">
            <v>Goose Creek-Operations</v>
          </cell>
          <cell r="F67" t="str">
            <v>GoosCre</v>
          </cell>
          <cell r="G67" t="str">
            <v>Rajter,Leo C</v>
          </cell>
          <cell r="H67" t="str">
            <v>Meyer,M</v>
          </cell>
          <cell r="I67" t="str">
            <v>901500</v>
          </cell>
          <cell r="J67" t="str">
            <v>APCP Aquila Piatt County Power</v>
          </cell>
          <cell r="K67" t="str">
            <v>NON_REGUL</v>
          </cell>
          <cell r="L67" t="str">
            <v>APCP</v>
          </cell>
        </row>
        <row r="68">
          <cell r="B68" t="str">
            <v>1207</v>
          </cell>
          <cell r="C68" t="str">
            <v>12/24/2005</v>
          </cell>
          <cell r="D68" t="str">
            <v>I</v>
          </cell>
          <cell r="E68" t="str">
            <v>General PHM</v>
          </cell>
          <cell r="F68" t="str">
            <v>GenePHM</v>
          </cell>
          <cell r="G68" t="str">
            <v>Meyer,Michael J</v>
          </cell>
          <cell r="H68" t="str">
            <v>Meyer,M</v>
          </cell>
        </row>
        <row r="69">
          <cell r="B69" t="str">
            <v>1210</v>
          </cell>
          <cell r="C69" t="str">
            <v>12/24/2005</v>
          </cell>
          <cell r="D69" t="str">
            <v>A</v>
          </cell>
          <cell r="E69" t="str">
            <v>Flora Power - Operations</v>
          </cell>
          <cell r="F69" t="str">
            <v>FlorPow-</v>
          </cell>
          <cell r="G69" t="str">
            <v>Malloy,Michael K</v>
          </cell>
          <cell r="H69" t="str">
            <v>Meyer,M</v>
          </cell>
          <cell r="I69" t="str">
            <v>901300</v>
          </cell>
          <cell r="J69" t="str">
            <v>AFLP - MEP Flora Power</v>
          </cell>
          <cell r="K69" t="str">
            <v>NON_REGUL</v>
          </cell>
          <cell r="L69" t="str">
            <v>AFLP</v>
          </cell>
        </row>
        <row r="70">
          <cell r="B70" t="str">
            <v>1211</v>
          </cell>
          <cell r="C70" t="str">
            <v>12/24/2005</v>
          </cell>
          <cell r="D70" t="str">
            <v>A</v>
          </cell>
          <cell r="E70" t="str">
            <v>Flora Power- Cap Management</v>
          </cell>
          <cell r="F70" t="str">
            <v>FlorPowCap</v>
          </cell>
          <cell r="G70" t="str">
            <v>Malloy,Michael</v>
          </cell>
          <cell r="H70" t="str">
            <v>Meyer,M</v>
          </cell>
          <cell r="I70" t="str">
            <v>901300</v>
          </cell>
          <cell r="J70" t="str">
            <v>AFLP - MEP Flora Power</v>
          </cell>
          <cell r="K70" t="str">
            <v>NON_REGUL</v>
          </cell>
          <cell r="L70" t="str">
            <v>AFLP</v>
          </cell>
        </row>
        <row r="71">
          <cell r="B71" t="str">
            <v>1212</v>
          </cell>
          <cell r="C71" t="str">
            <v>12/24/2005</v>
          </cell>
          <cell r="D71" t="str">
            <v>A</v>
          </cell>
          <cell r="E71" t="str">
            <v>Crossroads-Operations</v>
          </cell>
          <cell r="F71" t="str">
            <v>Cros</v>
          </cell>
          <cell r="G71" t="str">
            <v>Malloy,Michael</v>
          </cell>
          <cell r="H71" t="str">
            <v>Meyer,M</v>
          </cell>
          <cell r="I71" t="str">
            <v>901050</v>
          </cell>
          <cell r="J71" t="str">
            <v>ACEC Crossroads Energy Center</v>
          </cell>
          <cell r="K71" t="str">
            <v>NON_REGUL</v>
          </cell>
          <cell r="L71" t="str">
            <v>ACEC</v>
          </cell>
        </row>
        <row r="72">
          <cell r="B72" t="str">
            <v>1213</v>
          </cell>
          <cell r="C72" t="str">
            <v>12/24/2005</v>
          </cell>
          <cell r="D72" t="str">
            <v>A</v>
          </cell>
          <cell r="E72" t="str">
            <v>Crossroads-Cap Management</v>
          </cell>
          <cell r="F72" t="str">
            <v>CrosMan</v>
          </cell>
          <cell r="G72" t="str">
            <v>Malloy,Michael</v>
          </cell>
          <cell r="H72" t="str">
            <v>Meyer,M</v>
          </cell>
          <cell r="I72" t="str">
            <v>901050</v>
          </cell>
          <cell r="J72" t="str">
            <v>ACEC Crossroads Energy Center</v>
          </cell>
          <cell r="K72" t="str">
            <v>NON_REGUL</v>
          </cell>
          <cell r="L72" t="str">
            <v>ACEC</v>
          </cell>
        </row>
        <row r="73">
          <cell r="B73" t="str">
            <v>1300</v>
          </cell>
          <cell r="C73" t="str">
            <v>12/24/2005</v>
          </cell>
          <cell r="D73" t="str">
            <v>I</v>
          </cell>
          <cell r="E73" t="str">
            <v>Agricultural Investments Inc</v>
          </cell>
          <cell r="F73" t="str">
            <v>AgriInvInc</v>
          </cell>
        </row>
        <row r="74">
          <cell r="B74" t="str">
            <v>1301</v>
          </cell>
          <cell r="C74" t="str">
            <v>12/24/2005</v>
          </cell>
          <cell r="D74" t="str">
            <v>A</v>
          </cell>
          <cell r="E74" t="str">
            <v>Aquila Canada Holdings Inc</v>
          </cell>
          <cell r="F74" t="str">
            <v>AqCanHld</v>
          </cell>
          <cell r="G74" t="str">
            <v>Foltz,Mark</v>
          </cell>
          <cell r="I74" t="str">
            <v>185900</v>
          </cell>
          <cell r="J74" t="str">
            <v>Aquila Canada Holdings Inc</v>
          </cell>
          <cell r="K74" t="str">
            <v>NON_REGUL</v>
          </cell>
          <cell r="L74" t="str">
            <v>AQCHI</v>
          </cell>
        </row>
        <row r="75">
          <cell r="B75" t="str">
            <v>1500</v>
          </cell>
          <cell r="C75" t="str">
            <v>12/24/2005</v>
          </cell>
          <cell r="D75" t="str">
            <v>A</v>
          </cell>
          <cell r="E75" t="str">
            <v>UtilCo Group Inc</v>
          </cell>
          <cell r="F75" t="str">
            <v>UtilGroInc</v>
          </cell>
          <cell r="G75" t="str">
            <v>Wertz,Stephen T</v>
          </cell>
          <cell r="H75" t="str">
            <v>Meyer,M</v>
          </cell>
          <cell r="I75" t="str">
            <v>900900</v>
          </cell>
          <cell r="J75" t="str">
            <v>UCG - UtiliCo Group Inc</v>
          </cell>
          <cell r="K75" t="str">
            <v>NON_REGUL</v>
          </cell>
          <cell r="L75" t="str">
            <v>UCG</v>
          </cell>
        </row>
        <row r="76">
          <cell r="B76" t="str">
            <v>1502</v>
          </cell>
          <cell r="C76" t="str">
            <v>12/24/2005</v>
          </cell>
          <cell r="D76" t="str">
            <v>A</v>
          </cell>
          <cell r="E76" t="str">
            <v>Golden Bear Hydro Inc</v>
          </cell>
          <cell r="F76" t="str">
            <v>GoldBeaHyd</v>
          </cell>
          <cell r="G76" t="str">
            <v>Wertz,Stephen T</v>
          </cell>
          <cell r="H76" t="str">
            <v>Meyer,M</v>
          </cell>
          <cell r="I76" t="str">
            <v>900600</v>
          </cell>
          <cell r="J76" t="str">
            <v>GBH - Golden Bear Hydro Inc</v>
          </cell>
          <cell r="K76" t="str">
            <v>NON_REGUL</v>
          </cell>
          <cell r="L76" t="str">
            <v>GBH</v>
          </cell>
        </row>
        <row r="77">
          <cell r="B77" t="str">
            <v>1506</v>
          </cell>
          <cell r="C77" t="str">
            <v>12/24/2005</v>
          </cell>
          <cell r="D77" t="str">
            <v>A</v>
          </cell>
          <cell r="E77" t="str">
            <v>Energia Inc</v>
          </cell>
          <cell r="F77" t="str">
            <v>EnerInc</v>
          </cell>
          <cell r="G77" t="str">
            <v>Wertz,Stephen T</v>
          </cell>
          <cell r="H77" t="str">
            <v>Meyer,M</v>
          </cell>
          <cell r="I77" t="str">
            <v>900500</v>
          </cell>
          <cell r="J77" t="str">
            <v>ENI - Energia Inc</v>
          </cell>
          <cell r="K77" t="str">
            <v>NON_REGUL</v>
          </cell>
          <cell r="L77" t="str">
            <v>ENI</v>
          </cell>
        </row>
        <row r="78">
          <cell r="B78" t="str">
            <v>1507</v>
          </cell>
          <cell r="C78" t="str">
            <v>12/24/2005</v>
          </cell>
          <cell r="D78" t="str">
            <v>A</v>
          </cell>
          <cell r="E78" t="str">
            <v>Mep Baf Llc</v>
          </cell>
          <cell r="F78" t="str">
            <v>MepBafLlc</v>
          </cell>
          <cell r="G78" t="str">
            <v>Wertz,Stephen T</v>
          </cell>
          <cell r="H78" t="str">
            <v>Meyer,M</v>
          </cell>
          <cell r="I78" t="str">
            <v>900450</v>
          </cell>
          <cell r="J78" t="str">
            <v>BAF - MEP BAF, LLC</v>
          </cell>
          <cell r="K78" t="str">
            <v>NON_REGUL</v>
          </cell>
          <cell r="L78" t="str">
            <v>BAF</v>
          </cell>
        </row>
        <row r="79">
          <cell r="B79" t="str">
            <v>1999</v>
          </cell>
          <cell r="C79" t="str">
            <v>12/24/2005</v>
          </cell>
          <cell r="D79" t="str">
            <v>A</v>
          </cell>
          <cell r="E79" t="str">
            <v>Merchant Winddown</v>
          </cell>
          <cell r="F79" t="str">
            <v>MercWin</v>
          </cell>
          <cell r="G79" t="str">
            <v>Meyer,Michael J</v>
          </cell>
          <cell r="H79" t="str">
            <v>Meyer,M</v>
          </cell>
          <cell r="I79" t="str">
            <v>901100</v>
          </cell>
          <cell r="J79" t="str">
            <v>AEC Aquila Energy Corporation</v>
          </cell>
          <cell r="K79" t="str">
            <v>NON_REGUL</v>
          </cell>
          <cell r="L79" t="str">
            <v>AEC</v>
          </cell>
        </row>
        <row r="80">
          <cell r="B80" t="str">
            <v>2014</v>
          </cell>
          <cell r="C80" t="str">
            <v>12/24/2005</v>
          </cell>
          <cell r="D80" t="str">
            <v>A</v>
          </cell>
          <cell r="E80" t="str">
            <v>ACC - General</v>
          </cell>
          <cell r="F80" t="str">
            <v>ACC-Gen</v>
          </cell>
          <cell r="H80" t="str">
            <v>Meyer,M</v>
          </cell>
          <cell r="I80" t="str">
            <v>910100</v>
          </cell>
          <cell r="J80" t="str">
            <v>ACC - Aquila Canada Corp-CAD</v>
          </cell>
          <cell r="K80" t="str">
            <v>NON_REGUL</v>
          </cell>
          <cell r="L80" t="str">
            <v>ACC</v>
          </cell>
        </row>
        <row r="81">
          <cell r="B81" t="str">
            <v>2034</v>
          </cell>
          <cell r="C81" t="str">
            <v>12/24/2005</v>
          </cell>
          <cell r="D81" t="str">
            <v>A</v>
          </cell>
          <cell r="E81" t="str">
            <v>APC - General</v>
          </cell>
          <cell r="F81" t="str">
            <v>APC-Gen</v>
          </cell>
          <cell r="G81" t="str">
            <v>Meyer,Michael J</v>
          </cell>
          <cell r="H81" t="str">
            <v>Meyer,M</v>
          </cell>
          <cell r="I81" t="str">
            <v>901400</v>
          </cell>
          <cell r="J81" t="str">
            <v>APC - Aquila Power Corporation</v>
          </cell>
          <cell r="K81" t="str">
            <v>NON_REGUL</v>
          </cell>
          <cell r="L81" t="str">
            <v>APC</v>
          </cell>
        </row>
        <row r="82">
          <cell r="B82" t="str">
            <v>2109</v>
          </cell>
          <cell r="C82" t="str">
            <v>12/24/2005</v>
          </cell>
          <cell r="D82" t="str">
            <v>A</v>
          </cell>
          <cell r="E82" t="str">
            <v>Structured Finance</v>
          </cell>
          <cell r="F82" t="str">
            <v>StruFin</v>
          </cell>
          <cell r="G82" t="str">
            <v>Choo,Lee-Ken</v>
          </cell>
          <cell r="H82" t="str">
            <v>Meyer,M</v>
          </cell>
          <cell r="I82" t="str">
            <v>901150</v>
          </cell>
          <cell r="J82" t="str">
            <v>AECC Aquila Energy Cap Corp</v>
          </cell>
          <cell r="K82" t="str">
            <v>NON_REGUL</v>
          </cell>
          <cell r="L82" t="str">
            <v>AECC</v>
          </cell>
        </row>
        <row r="83">
          <cell r="B83" t="str">
            <v>2141</v>
          </cell>
          <cell r="C83" t="str">
            <v>12/24/2005</v>
          </cell>
          <cell r="D83" t="str">
            <v>I</v>
          </cell>
          <cell r="E83" t="str">
            <v>MEPH General</v>
          </cell>
          <cell r="F83" t="str">
            <v>MEPHGen</v>
          </cell>
          <cell r="G83" t="str">
            <v>Sandring,Rebecca M</v>
          </cell>
          <cell r="H83" t="str">
            <v>Meyer,M</v>
          </cell>
        </row>
        <row r="84">
          <cell r="B84" t="str">
            <v>2142</v>
          </cell>
          <cell r="C84" t="str">
            <v>12/24/2005</v>
          </cell>
          <cell r="D84" t="str">
            <v>A</v>
          </cell>
          <cell r="E84" t="str">
            <v>ACU General</v>
          </cell>
          <cell r="F84" t="str">
            <v>ACUGen</v>
          </cell>
          <cell r="H84" t="str">
            <v>Meyer,M</v>
          </cell>
          <cell r="I84" t="str">
            <v>914100</v>
          </cell>
          <cell r="J84" t="str">
            <v>ACU - Aquila Canada (US$)</v>
          </cell>
          <cell r="K84" t="str">
            <v>NON_REGUL</v>
          </cell>
          <cell r="L84" t="str">
            <v>ACU</v>
          </cell>
        </row>
        <row r="85">
          <cell r="B85" t="str">
            <v>2167</v>
          </cell>
          <cell r="C85" t="str">
            <v>12/24/2005</v>
          </cell>
          <cell r="D85" t="str">
            <v>A</v>
          </cell>
          <cell r="E85" t="str">
            <v>Aquila Katy Storage-General</v>
          </cell>
          <cell r="F85" t="str">
            <v>AquiKatSto</v>
          </cell>
          <cell r="G85" t="str">
            <v>Garcia,Patrick A</v>
          </cell>
          <cell r="H85" t="str">
            <v>Meyer,M</v>
          </cell>
          <cell r="I85" t="str">
            <v>900150</v>
          </cell>
          <cell r="J85" t="str">
            <v>AKS - Aquila Katy Storage</v>
          </cell>
          <cell r="K85" t="str">
            <v>NON_REGUL</v>
          </cell>
          <cell r="L85" t="str">
            <v>AKS</v>
          </cell>
        </row>
        <row r="86">
          <cell r="B86" t="str">
            <v>2169</v>
          </cell>
          <cell r="C86" t="str">
            <v>12/24/2005</v>
          </cell>
          <cell r="D86" t="str">
            <v>A</v>
          </cell>
          <cell r="E86" t="str">
            <v>Aquila Risk Management General</v>
          </cell>
          <cell r="F86" t="str">
            <v>AquiRisMan</v>
          </cell>
          <cell r="G86" t="str">
            <v>Mason,Janet L</v>
          </cell>
          <cell r="H86" t="str">
            <v>Meyer,M</v>
          </cell>
          <cell r="I86" t="str">
            <v>901600</v>
          </cell>
          <cell r="J86" t="str">
            <v>ARM - Aquila Risk Management</v>
          </cell>
          <cell r="K86" t="str">
            <v>NON_REGUL</v>
          </cell>
          <cell r="L86" t="str">
            <v>ARM</v>
          </cell>
        </row>
        <row r="87">
          <cell r="B87" t="str">
            <v>2183</v>
          </cell>
          <cell r="C87" t="str">
            <v>12/24/2005</v>
          </cell>
          <cell r="D87" t="str">
            <v>A</v>
          </cell>
          <cell r="E87" t="str">
            <v>Bermuda-RE and ACT</v>
          </cell>
          <cell r="F87" t="str">
            <v>BermandACT</v>
          </cell>
          <cell r="G87" t="str">
            <v>OHearne,Brian D</v>
          </cell>
          <cell r="H87" t="str">
            <v>Meyer,M</v>
          </cell>
          <cell r="I87" t="str">
            <v>917100</v>
          </cell>
          <cell r="J87" t="str">
            <v>BRM - Bermuda Risk Management</v>
          </cell>
          <cell r="K87" t="str">
            <v>NON_REGUL</v>
          </cell>
          <cell r="L87" t="str">
            <v>BRM</v>
          </cell>
        </row>
        <row r="88">
          <cell r="B88" t="str">
            <v>2184</v>
          </cell>
          <cell r="C88" t="str">
            <v>12/24/2005</v>
          </cell>
          <cell r="D88" t="str">
            <v>A</v>
          </cell>
          <cell r="E88" t="str">
            <v>BRE - General</v>
          </cell>
          <cell r="F88" t="str">
            <v>BRE-Gen</v>
          </cell>
          <cell r="G88" t="str">
            <v>OHearne,Brian D</v>
          </cell>
          <cell r="H88" t="str">
            <v>Meyer,M</v>
          </cell>
          <cell r="I88" t="str">
            <v>916100</v>
          </cell>
          <cell r="J88" t="str">
            <v>BRE - Bermuda Reinsurance</v>
          </cell>
          <cell r="K88" t="str">
            <v>NON_REGUL</v>
          </cell>
          <cell r="L88" t="str">
            <v>BRE</v>
          </cell>
        </row>
        <row r="89">
          <cell r="B89" t="str">
            <v>2187</v>
          </cell>
          <cell r="C89" t="str">
            <v>12/24/2005</v>
          </cell>
          <cell r="D89" t="str">
            <v>A</v>
          </cell>
          <cell r="E89" t="str">
            <v>BHC - General</v>
          </cell>
          <cell r="F89" t="str">
            <v>BHC-Gen</v>
          </cell>
          <cell r="G89" t="str">
            <v>Janner,David J</v>
          </cell>
          <cell r="H89" t="str">
            <v>Meyer,M</v>
          </cell>
          <cell r="I89" t="str">
            <v>918100</v>
          </cell>
          <cell r="J89" t="str">
            <v>BHC - Bermuda Holding company</v>
          </cell>
          <cell r="K89" t="str">
            <v>NON_REGUL</v>
          </cell>
          <cell r="L89" t="str">
            <v>BHC</v>
          </cell>
        </row>
        <row r="90">
          <cell r="B90" t="str">
            <v>2205</v>
          </cell>
          <cell r="C90" t="str">
            <v>12/24/2005</v>
          </cell>
          <cell r="D90" t="str">
            <v>A</v>
          </cell>
          <cell r="E90" t="str">
            <v>BRUK - General</v>
          </cell>
          <cell r="F90" t="str">
            <v>BRUK-Gen</v>
          </cell>
          <cell r="G90" t="str">
            <v>Meyer,Michael J</v>
          </cell>
          <cell r="H90" t="str">
            <v>Meyer,M</v>
          </cell>
          <cell r="I90" t="str">
            <v>900410</v>
          </cell>
          <cell r="J90" t="str">
            <v>BRUK - Bermuda UK</v>
          </cell>
          <cell r="K90" t="str">
            <v>NON_REGUL</v>
          </cell>
          <cell r="L90" t="str">
            <v>BRUK</v>
          </cell>
        </row>
        <row r="91">
          <cell r="B91" t="str">
            <v>2223</v>
          </cell>
          <cell r="C91" t="str">
            <v>12/24/2005</v>
          </cell>
          <cell r="D91" t="str">
            <v>A</v>
          </cell>
          <cell r="E91" t="str">
            <v>Aquila Canada Capital &amp; Trade</v>
          </cell>
          <cell r="F91" t="str">
            <v>AquiCanCap</v>
          </cell>
          <cell r="G91" t="str">
            <v>Meyer,Michael J</v>
          </cell>
          <cell r="H91" t="str">
            <v>Meyer,M</v>
          </cell>
          <cell r="I91" t="str">
            <v>911100</v>
          </cell>
          <cell r="J91" t="str">
            <v>Aquila Canada Cap &amp; Trade-CAD</v>
          </cell>
          <cell r="K91" t="str">
            <v>NON_REGUL</v>
          </cell>
          <cell r="L91" t="str">
            <v>ACCT</v>
          </cell>
        </row>
        <row r="92">
          <cell r="B92" t="str">
            <v>2224</v>
          </cell>
          <cell r="C92" t="str">
            <v>12/24/2005</v>
          </cell>
          <cell r="D92" t="str">
            <v>A</v>
          </cell>
          <cell r="E92" t="str">
            <v>Aquila Capital &amp; Trade CDN</v>
          </cell>
          <cell r="F92" t="str">
            <v>AquiCap&amp;</v>
          </cell>
          <cell r="G92" t="str">
            <v>Meyer,Michael J</v>
          </cell>
          <cell r="H92" t="str">
            <v>Meyer,M</v>
          </cell>
          <cell r="I92" t="str">
            <v>912100</v>
          </cell>
          <cell r="J92" t="str">
            <v>Aquila Capital &amp; Trade CAD</v>
          </cell>
          <cell r="K92" t="str">
            <v>NON_REGUL</v>
          </cell>
          <cell r="L92" t="str">
            <v>ACTC</v>
          </cell>
        </row>
        <row r="93">
          <cell r="B93" t="str">
            <v>2225</v>
          </cell>
          <cell r="C93" t="str">
            <v>12/24/2005</v>
          </cell>
          <cell r="D93" t="str">
            <v>A</v>
          </cell>
          <cell r="E93" t="str">
            <v>Aquila Capital &amp; Trade US</v>
          </cell>
          <cell r="F93" t="str">
            <v>AquiCap&amp;</v>
          </cell>
          <cell r="G93" t="str">
            <v>Meyer,Michael J</v>
          </cell>
          <cell r="H93" t="str">
            <v>Meyer,M</v>
          </cell>
          <cell r="I93" t="str">
            <v>913100</v>
          </cell>
          <cell r="J93" t="str">
            <v>Aquila Capital &amp; Trade US</v>
          </cell>
          <cell r="K93" t="str">
            <v>NON_REGUL</v>
          </cell>
          <cell r="L93" t="str">
            <v>ACTU</v>
          </cell>
        </row>
        <row r="94">
          <cell r="B94" t="str">
            <v>2240</v>
          </cell>
          <cell r="C94" t="str">
            <v>12/24/2005</v>
          </cell>
          <cell r="D94" t="str">
            <v>A</v>
          </cell>
          <cell r="E94" t="str">
            <v>ALT General</v>
          </cell>
          <cell r="F94" t="str">
            <v>ALTGen</v>
          </cell>
          <cell r="G94" t="str">
            <v>Heisey,Bradley K</v>
          </cell>
          <cell r="I94" t="str">
            <v>900400</v>
          </cell>
          <cell r="J94" t="str">
            <v>ALT - Aquila Long Term Inc.</v>
          </cell>
          <cell r="K94" t="str">
            <v>NON_REGUL</v>
          </cell>
          <cell r="L94" t="str">
            <v>ALT</v>
          </cell>
        </row>
        <row r="95">
          <cell r="B95" t="str">
            <v>2256</v>
          </cell>
          <cell r="C95" t="str">
            <v>12/24/2005</v>
          </cell>
          <cell r="D95" t="str">
            <v>A</v>
          </cell>
          <cell r="E95" t="str">
            <v>ATI General</v>
          </cell>
          <cell r="F95" t="str">
            <v>ATIGen</v>
          </cell>
          <cell r="G95" t="str">
            <v>Abaricia,Isabelita T</v>
          </cell>
          <cell r="I95" t="str">
            <v>900300</v>
          </cell>
          <cell r="J95" t="str">
            <v>ATI - Aquila Technology Inc</v>
          </cell>
          <cell r="K95" t="str">
            <v>NON_REGUL</v>
          </cell>
          <cell r="L95" t="str">
            <v>ATI</v>
          </cell>
        </row>
        <row r="96">
          <cell r="B96" t="str">
            <v>2257</v>
          </cell>
          <cell r="C96" t="str">
            <v>12/24/2005</v>
          </cell>
          <cell r="D96" t="str">
            <v>A</v>
          </cell>
          <cell r="E96" t="str">
            <v>AGS General</v>
          </cell>
          <cell r="F96" t="str">
            <v>AGSGen</v>
          </cell>
          <cell r="G96" t="str">
            <v>Abaricia,Isabelita T</v>
          </cell>
          <cell r="I96" t="str">
            <v>900100</v>
          </cell>
          <cell r="J96" t="str">
            <v>AGS - Aquila Gas Storage</v>
          </cell>
          <cell r="K96" t="str">
            <v>NON_REGUL</v>
          </cell>
          <cell r="L96" t="str">
            <v>AGS</v>
          </cell>
        </row>
        <row r="97">
          <cell r="B97" t="str">
            <v>2301</v>
          </cell>
          <cell r="C97" t="str">
            <v>12/24/2005</v>
          </cell>
          <cell r="D97" t="str">
            <v>A</v>
          </cell>
          <cell r="E97" t="str">
            <v>GSS Planning &amp; Operations</v>
          </cell>
          <cell r="F97" t="str">
            <v>GSSPla&amp;</v>
          </cell>
          <cell r="G97" t="str">
            <v>Cozad,Trenton W</v>
          </cell>
          <cell r="H97" t="str">
            <v>Templeman,L</v>
          </cell>
          <cell r="I97" t="str">
            <v>202900</v>
          </cell>
          <cell r="J97" t="str">
            <v>Gas Common</v>
          </cell>
          <cell r="K97" t="str">
            <v>GAS_GENL_CMN</v>
          </cell>
          <cell r="L97" t="str">
            <v>NETCO</v>
          </cell>
        </row>
        <row r="98">
          <cell r="B98" t="str">
            <v>2302</v>
          </cell>
          <cell r="C98" t="str">
            <v>12/24/2005</v>
          </cell>
          <cell r="D98" t="str">
            <v>A</v>
          </cell>
          <cell r="E98" t="str">
            <v>GSS Procurement</v>
          </cell>
          <cell r="F98" t="str">
            <v>GSSPro</v>
          </cell>
          <cell r="G98" t="str">
            <v>Cozad,Trenton W</v>
          </cell>
          <cell r="H98" t="str">
            <v>Templeman,L</v>
          </cell>
          <cell r="I98" t="str">
            <v>202900</v>
          </cell>
          <cell r="J98" t="str">
            <v>Gas Common</v>
          </cell>
          <cell r="K98" t="str">
            <v>GAS_GENL_CMN</v>
          </cell>
          <cell r="L98" t="str">
            <v>NETCO</v>
          </cell>
        </row>
        <row r="99">
          <cell r="B99" t="str">
            <v>2304</v>
          </cell>
          <cell r="C99" t="str">
            <v>12/24/2005</v>
          </cell>
          <cell r="D99" t="str">
            <v>A</v>
          </cell>
          <cell r="E99" t="str">
            <v>GSS General Allocation</v>
          </cell>
          <cell r="F99" t="str">
            <v>GSSGenAll</v>
          </cell>
          <cell r="G99" t="str">
            <v>Francis,Deborah J</v>
          </cell>
          <cell r="H99" t="str">
            <v>Templeman,L</v>
          </cell>
          <cell r="I99" t="str">
            <v>202900</v>
          </cell>
          <cell r="J99" t="str">
            <v>Gas Common</v>
          </cell>
          <cell r="K99" t="str">
            <v>GAS_GENL_CMN</v>
          </cell>
          <cell r="L99" t="str">
            <v>NETCO</v>
          </cell>
        </row>
        <row r="100">
          <cell r="B100" t="str">
            <v>2306</v>
          </cell>
          <cell r="C100" t="str">
            <v>12/24/2005</v>
          </cell>
          <cell r="D100" t="str">
            <v>A</v>
          </cell>
          <cell r="E100" t="str">
            <v>GSS PNG Allocation</v>
          </cell>
          <cell r="F100" t="str">
            <v>GSSPNGAll</v>
          </cell>
          <cell r="G100" t="str">
            <v>Francis,Deborah J</v>
          </cell>
          <cell r="H100" t="str">
            <v>Templeman,L</v>
          </cell>
          <cell r="I100" t="str">
            <v>202900</v>
          </cell>
          <cell r="J100" t="str">
            <v>Gas Common</v>
          </cell>
          <cell r="K100" t="str">
            <v>GAS_GENL_CMN</v>
          </cell>
          <cell r="L100" t="str">
            <v>NETCO</v>
          </cell>
        </row>
        <row r="101">
          <cell r="B101" t="str">
            <v>2308</v>
          </cell>
          <cell r="C101" t="str">
            <v>12/24/2005</v>
          </cell>
          <cell r="D101" t="str">
            <v>A</v>
          </cell>
          <cell r="E101" t="str">
            <v>GSS Transport&amp;Contract Admin</v>
          </cell>
          <cell r="F101" t="str">
            <v>GSSTraAdm</v>
          </cell>
          <cell r="G101" t="str">
            <v>Cozad,Trenton W</v>
          </cell>
          <cell r="H101" t="str">
            <v>Templeman,L</v>
          </cell>
          <cell r="I101" t="str">
            <v>202900</v>
          </cell>
          <cell r="J101" t="str">
            <v>Gas Common</v>
          </cell>
          <cell r="K101" t="str">
            <v>GAS_GENL_CMN</v>
          </cell>
          <cell r="L101" t="str">
            <v>NETCO</v>
          </cell>
        </row>
        <row r="102">
          <cell r="B102" t="str">
            <v>2309</v>
          </cell>
          <cell r="C102" t="str">
            <v>12/24/2005</v>
          </cell>
          <cell r="D102" t="str">
            <v>A</v>
          </cell>
          <cell r="E102" t="str">
            <v>GSS Cost Management</v>
          </cell>
          <cell r="F102" t="str">
            <v>GSSCosMan</v>
          </cell>
          <cell r="G102" t="str">
            <v>Francis,Deborah J</v>
          </cell>
          <cell r="H102" t="str">
            <v>Hatteberg,J</v>
          </cell>
          <cell r="I102" t="str">
            <v>202900</v>
          </cell>
          <cell r="J102" t="str">
            <v>Gas Common</v>
          </cell>
          <cell r="K102" t="str">
            <v>GAS_GENL_CMN</v>
          </cell>
          <cell r="L102" t="str">
            <v>NETCO</v>
          </cell>
        </row>
        <row r="103">
          <cell r="B103" t="str">
            <v>2318</v>
          </cell>
          <cell r="C103" t="str">
            <v>12/24/2005</v>
          </cell>
          <cell r="D103" t="str">
            <v>A</v>
          </cell>
          <cell r="E103" t="str">
            <v>GSS Northern Operations</v>
          </cell>
          <cell r="F103" t="str">
            <v>GSSNorOpe</v>
          </cell>
          <cell r="G103" t="str">
            <v>Pederson,Alan D</v>
          </cell>
          <cell r="H103" t="str">
            <v>Templeman,L</v>
          </cell>
          <cell r="I103" t="str">
            <v>202900</v>
          </cell>
          <cell r="J103" t="str">
            <v>Gas Common</v>
          </cell>
          <cell r="K103" t="str">
            <v>GAS_GENL_CMN</v>
          </cell>
          <cell r="L103" t="str">
            <v>NETCO</v>
          </cell>
        </row>
        <row r="104">
          <cell r="B104" t="str">
            <v>2319</v>
          </cell>
          <cell r="C104" t="str">
            <v>12/24/2005</v>
          </cell>
          <cell r="D104" t="str">
            <v>A</v>
          </cell>
          <cell r="E104" t="str">
            <v>GSS Southern Operations</v>
          </cell>
          <cell r="F104" t="str">
            <v>GSSSouOpe</v>
          </cell>
          <cell r="G104" t="str">
            <v>Gillespie,Shawn L</v>
          </cell>
          <cell r="H104" t="str">
            <v>Templeman,L</v>
          </cell>
          <cell r="I104" t="str">
            <v>202900</v>
          </cell>
          <cell r="J104" t="str">
            <v>Gas Common</v>
          </cell>
          <cell r="K104" t="str">
            <v>GAS_GENL_CMN</v>
          </cell>
          <cell r="L104" t="str">
            <v>NETCO</v>
          </cell>
        </row>
        <row r="105">
          <cell r="B105" t="str">
            <v>2320</v>
          </cell>
          <cell r="C105" t="str">
            <v>12/24/2005</v>
          </cell>
          <cell r="D105" t="str">
            <v>A</v>
          </cell>
          <cell r="E105" t="str">
            <v>GSS Eastern Operations</v>
          </cell>
          <cell r="F105" t="str">
            <v>GSSEasOpe</v>
          </cell>
          <cell r="G105" t="str">
            <v>Ono,Harry F</v>
          </cell>
          <cell r="H105" t="str">
            <v>Templeman,L</v>
          </cell>
          <cell r="I105" t="str">
            <v>202900</v>
          </cell>
          <cell r="J105" t="str">
            <v>Gas Common</v>
          </cell>
          <cell r="K105" t="str">
            <v>GAS_GENL_CMN</v>
          </cell>
          <cell r="L105" t="str">
            <v>NETCO</v>
          </cell>
        </row>
        <row r="106">
          <cell r="B106" t="str">
            <v>2400</v>
          </cell>
          <cell r="C106" t="str">
            <v>12/24/2005</v>
          </cell>
          <cell r="D106" t="str">
            <v>A</v>
          </cell>
          <cell r="E106" t="str">
            <v>Aquila Pipeline General</v>
          </cell>
          <cell r="F106" t="str">
            <v>AquiPipGen</v>
          </cell>
          <cell r="H106" t="str">
            <v>Meyer,M</v>
          </cell>
          <cell r="I106" t="str">
            <v>900200</v>
          </cell>
          <cell r="J106" t="str">
            <v>AQP - Aquila Gas Pipeline</v>
          </cell>
          <cell r="K106" t="str">
            <v>NON_REGUL</v>
          </cell>
          <cell r="L106" t="str">
            <v>AQP</v>
          </cell>
        </row>
        <row r="107">
          <cell r="B107" t="str">
            <v>4010</v>
          </cell>
          <cell r="C107" t="str">
            <v>12/24/2005</v>
          </cell>
          <cell r="D107" t="str">
            <v>A</v>
          </cell>
          <cell r="E107" t="str">
            <v>Corporate Services - 20W Ninth</v>
          </cell>
          <cell r="F107" t="str">
            <v>CrpSvc2W9</v>
          </cell>
          <cell r="G107" t="str">
            <v>Anderson,Chris</v>
          </cell>
          <cell r="H107" t="str">
            <v>Steffek,M</v>
          </cell>
          <cell r="I107" t="str">
            <v>300900</v>
          </cell>
          <cell r="J107" t="str">
            <v>Enterprise Allocated</v>
          </cell>
          <cell r="K107" t="str">
            <v>GENL_CMN_CORP</v>
          </cell>
          <cell r="L107" t="str">
            <v>AQLCP</v>
          </cell>
        </row>
        <row r="108">
          <cell r="B108" t="str">
            <v>4011</v>
          </cell>
          <cell r="C108" t="str">
            <v>12/24/2005</v>
          </cell>
          <cell r="D108" t="str">
            <v>A</v>
          </cell>
          <cell r="E108" t="str">
            <v>MPS Properties</v>
          </cell>
          <cell r="F108" t="str">
            <v>MPSPro</v>
          </cell>
          <cell r="G108" t="str">
            <v>Anderson,Chris</v>
          </cell>
          <cell r="H108" t="str">
            <v>Steffek,M</v>
          </cell>
          <cell r="I108" t="str">
            <v>301900</v>
          </cell>
          <cell r="J108" t="str">
            <v>Enterprise Retained</v>
          </cell>
          <cell r="K108" t="str">
            <v>GENL_CMN_CORP</v>
          </cell>
          <cell r="L108" t="str">
            <v>AQLCP</v>
          </cell>
        </row>
        <row r="109">
          <cell r="B109" t="str">
            <v>4014</v>
          </cell>
          <cell r="C109" t="str">
            <v>12/24/2005</v>
          </cell>
          <cell r="D109" t="str">
            <v>A</v>
          </cell>
          <cell r="E109" t="str">
            <v>Corporate Services - Raytown</v>
          </cell>
          <cell r="F109" t="str">
            <v>CorpSer-</v>
          </cell>
          <cell r="G109" t="str">
            <v>Anderson,Chris</v>
          </cell>
          <cell r="H109" t="str">
            <v>Steffek,M</v>
          </cell>
          <cell r="I109" t="str">
            <v>300900</v>
          </cell>
          <cell r="J109" t="str">
            <v>Enterprise Allocated</v>
          </cell>
          <cell r="K109" t="str">
            <v>GENL_CMN_CORP</v>
          </cell>
          <cell r="L109" t="str">
            <v>AQLCP</v>
          </cell>
        </row>
        <row r="110">
          <cell r="B110" t="str">
            <v>4015</v>
          </cell>
          <cell r="C110" t="str">
            <v>12/24/2005</v>
          </cell>
          <cell r="D110" t="str">
            <v>A</v>
          </cell>
          <cell r="E110" t="str">
            <v>Corporate Services-Omaha</v>
          </cell>
          <cell r="F110" t="str">
            <v>CrpSvcOmah</v>
          </cell>
          <cell r="G110" t="str">
            <v>Anderson,Chris</v>
          </cell>
          <cell r="H110" t="str">
            <v>Steffek,M</v>
          </cell>
          <cell r="I110" t="str">
            <v>300900</v>
          </cell>
          <cell r="J110" t="str">
            <v>Enterprise Allocated</v>
          </cell>
          <cell r="K110" t="str">
            <v>GENL_CMN_CORP</v>
          </cell>
          <cell r="L110" t="str">
            <v>AQLCP</v>
          </cell>
        </row>
        <row r="111">
          <cell r="B111" t="str">
            <v>4023</v>
          </cell>
          <cell r="C111" t="str">
            <v>12/24/2005</v>
          </cell>
          <cell r="D111" t="str">
            <v>A</v>
          </cell>
          <cell r="E111" t="str">
            <v>Security Services-General</v>
          </cell>
          <cell r="F111" t="str">
            <v>SecurGenl</v>
          </cell>
          <cell r="G111" t="str">
            <v>Breckenridge,John D</v>
          </cell>
          <cell r="H111" t="str">
            <v>Steffek,M</v>
          </cell>
          <cell r="I111" t="str">
            <v>300900</v>
          </cell>
          <cell r="J111" t="str">
            <v>Enterprise Allocated</v>
          </cell>
          <cell r="K111" t="str">
            <v>GENL_CMN_CORP</v>
          </cell>
          <cell r="L111" t="str">
            <v>AQLCP</v>
          </cell>
        </row>
        <row r="112">
          <cell r="B112" t="str">
            <v>4024</v>
          </cell>
          <cell r="C112" t="str">
            <v>12/24/2005</v>
          </cell>
          <cell r="D112" t="str">
            <v>A</v>
          </cell>
          <cell r="E112" t="str">
            <v>Security Services-20W Ninth</v>
          </cell>
          <cell r="F112" t="str">
            <v>Secur2W9</v>
          </cell>
          <cell r="G112" t="str">
            <v>Breckenridge,John</v>
          </cell>
          <cell r="I112" t="str">
            <v>300900</v>
          </cell>
          <cell r="J112" t="str">
            <v>Enterprise Allocated</v>
          </cell>
          <cell r="K112" t="str">
            <v>GENL_CMN_CORP</v>
          </cell>
          <cell r="L112" t="str">
            <v>AQLCP</v>
          </cell>
        </row>
        <row r="113">
          <cell r="B113" t="str">
            <v>4025</v>
          </cell>
          <cell r="C113" t="str">
            <v>12/24/2005</v>
          </cell>
          <cell r="D113" t="str">
            <v>A</v>
          </cell>
          <cell r="E113" t="str">
            <v>Security Services-Raytown</v>
          </cell>
          <cell r="F113" t="str">
            <v>SecurRaytw</v>
          </cell>
          <cell r="G113" t="str">
            <v>Breckenridge,John</v>
          </cell>
          <cell r="I113" t="str">
            <v>300900</v>
          </cell>
          <cell r="J113" t="str">
            <v>Enterprise Allocated</v>
          </cell>
          <cell r="K113" t="str">
            <v>GENL_CMN_CORP</v>
          </cell>
          <cell r="L113" t="str">
            <v>AQLCP</v>
          </cell>
        </row>
        <row r="114">
          <cell r="B114" t="str">
            <v>4026</v>
          </cell>
          <cell r="C114" t="str">
            <v>12/24/2005</v>
          </cell>
          <cell r="D114" t="str">
            <v>A</v>
          </cell>
          <cell r="E114" t="str">
            <v>Security Services-Omaha</v>
          </cell>
          <cell r="F114" t="str">
            <v>SecurOmaha</v>
          </cell>
          <cell r="G114" t="str">
            <v>Breckenridge,John</v>
          </cell>
          <cell r="I114" t="str">
            <v>300900</v>
          </cell>
          <cell r="J114" t="str">
            <v>Enterprise Allocated</v>
          </cell>
          <cell r="K114" t="str">
            <v>GENL_CMN_CORP</v>
          </cell>
          <cell r="L114" t="str">
            <v>AQLCP</v>
          </cell>
        </row>
        <row r="115">
          <cell r="B115" t="str">
            <v>4030</v>
          </cell>
          <cell r="C115" t="str">
            <v>12/24/2005</v>
          </cell>
          <cell r="D115" t="str">
            <v>A</v>
          </cell>
          <cell r="E115" t="str">
            <v>Chief Operating Officer</v>
          </cell>
          <cell r="F115" t="str">
            <v>ChieOpeOff</v>
          </cell>
          <cell r="G115" t="str">
            <v>Stamm,Keith G</v>
          </cell>
          <cell r="H115" t="str">
            <v>Winterman,R</v>
          </cell>
          <cell r="I115" t="str">
            <v>300900</v>
          </cell>
          <cell r="J115" t="str">
            <v>Enterprise Allocated</v>
          </cell>
          <cell r="K115" t="str">
            <v>GENL_CMN_CORP</v>
          </cell>
          <cell r="L115" t="str">
            <v>AQLCP</v>
          </cell>
        </row>
        <row r="116">
          <cell r="B116" t="str">
            <v>4031</v>
          </cell>
          <cell r="C116" t="str">
            <v>12/24/2005</v>
          </cell>
          <cell r="D116" t="str">
            <v>A</v>
          </cell>
          <cell r="E116" t="str">
            <v>Gen Counsel &amp; Corp Secretary</v>
          </cell>
          <cell r="F116" t="str">
            <v>GenCou&amp;</v>
          </cell>
          <cell r="G116" t="str">
            <v>Reitz,Christopher M</v>
          </cell>
          <cell r="H116" t="str">
            <v>Hatteberg,J</v>
          </cell>
          <cell r="I116" t="str">
            <v>300900</v>
          </cell>
          <cell r="J116" t="str">
            <v>Enterprise Allocated</v>
          </cell>
          <cell r="K116" t="str">
            <v>GENL_CMN_CORP</v>
          </cell>
          <cell r="L116" t="str">
            <v>AQLCP</v>
          </cell>
        </row>
        <row r="117">
          <cell r="B117" t="str">
            <v>4032</v>
          </cell>
          <cell r="C117" t="str">
            <v>12/24/2005</v>
          </cell>
          <cell r="D117" t="str">
            <v>A</v>
          </cell>
          <cell r="E117" t="str">
            <v>Strategic Initiatives</v>
          </cell>
          <cell r="F117" t="str">
            <v>StraIni</v>
          </cell>
          <cell r="G117" t="str">
            <v>Shumway,Neal O</v>
          </cell>
          <cell r="H117" t="str">
            <v>Winterman,R</v>
          </cell>
          <cell r="I117" t="str">
            <v>301900</v>
          </cell>
          <cell r="J117" t="str">
            <v>Enterprise Retained</v>
          </cell>
          <cell r="K117" t="str">
            <v>GENL_CMN_CORP</v>
          </cell>
          <cell r="L117" t="str">
            <v>AQLCP</v>
          </cell>
        </row>
        <row r="118">
          <cell r="B118" t="str">
            <v>4033</v>
          </cell>
          <cell r="C118" t="str">
            <v>12/24/2005</v>
          </cell>
          <cell r="D118" t="str">
            <v>A</v>
          </cell>
          <cell r="E118" t="str">
            <v>Energy Resources</v>
          </cell>
          <cell r="F118" t="str">
            <v>EnerRes</v>
          </cell>
          <cell r="G118" t="str">
            <v>Poehling,Robert L</v>
          </cell>
          <cell r="H118" t="str">
            <v>Winterman,R</v>
          </cell>
          <cell r="I118" t="str">
            <v>300900</v>
          </cell>
          <cell r="J118" t="str">
            <v>Enterprise Allocated</v>
          </cell>
          <cell r="K118" t="str">
            <v>GENL_CMN_CORP</v>
          </cell>
          <cell r="L118" t="str">
            <v>AQLCP</v>
          </cell>
        </row>
        <row r="119">
          <cell r="B119" t="str">
            <v>4035</v>
          </cell>
          <cell r="C119" t="str">
            <v>12/24/2005</v>
          </cell>
          <cell r="D119" t="str">
            <v>A</v>
          </cell>
          <cell r="E119" t="str">
            <v>Chief Financial Officer</v>
          </cell>
          <cell r="F119" t="str">
            <v>ChieFinOff</v>
          </cell>
          <cell r="G119" t="str">
            <v>Dobson,Rick J</v>
          </cell>
          <cell r="H119" t="str">
            <v>Hatteberg,J</v>
          </cell>
          <cell r="I119" t="str">
            <v>300900</v>
          </cell>
          <cell r="J119" t="str">
            <v>Enterprise Allocated</v>
          </cell>
          <cell r="K119" t="str">
            <v>GENL_CMN_CORP</v>
          </cell>
          <cell r="L119" t="str">
            <v>AQLCP</v>
          </cell>
        </row>
        <row r="120">
          <cell r="B120" t="str">
            <v>4036</v>
          </cell>
          <cell r="C120" t="str">
            <v>12/24/2005</v>
          </cell>
          <cell r="D120" t="str">
            <v>A</v>
          </cell>
          <cell r="E120" t="str">
            <v>CFO Costs Retained</v>
          </cell>
          <cell r="F120" t="str">
            <v>CFOCosRet</v>
          </cell>
          <cell r="G120" t="str">
            <v>Dobson,Rick J</v>
          </cell>
          <cell r="H120" t="str">
            <v>Hatteberg,J</v>
          </cell>
          <cell r="I120" t="str">
            <v>301900</v>
          </cell>
          <cell r="J120" t="str">
            <v>Enterprise Retained</v>
          </cell>
          <cell r="K120" t="str">
            <v>GENL_CMN_CORP</v>
          </cell>
          <cell r="L120" t="str">
            <v>AQLCP</v>
          </cell>
        </row>
        <row r="121">
          <cell r="B121" t="str">
            <v>4037</v>
          </cell>
          <cell r="C121" t="str">
            <v>12/24/2005</v>
          </cell>
          <cell r="D121" t="str">
            <v>A</v>
          </cell>
          <cell r="E121" t="str">
            <v>COO Costs Retained</v>
          </cell>
          <cell r="F121" t="str">
            <v>COOCosRet</v>
          </cell>
          <cell r="G121" t="str">
            <v>Stamm,Keith G</v>
          </cell>
          <cell r="H121" t="str">
            <v>Winterman,R</v>
          </cell>
          <cell r="I121" t="str">
            <v>301900</v>
          </cell>
          <cell r="J121" t="str">
            <v>Enterprise Retained</v>
          </cell>
          <cell r="K121" t="str">
            <v>GENL_CMN_CORP</v>
          </cell>
          <cell r="L121" t="str">
            <v>AQLCP</v>
          </cell>
        </row>
        <row r="122">
          <cell r="B122" t="str">
            <v>4038</v>
          </cell>
          <cell r="C122" t="str">
            <v>12/24/2005</v>
          </cell>
          <cell r="D122" t="str">
            <v>A</v>
          </cell>
          <cell r="E122" t="str">
            <v>CEO Costs Retained</v>
          </cell>
          <cell r="F122" t="str">
            <v>CEOCosRet</v>
          </cell>
          <cell r="G122" t="str">
            <v>Green Jr,Richard C</v>
          </cell>
          <cell r="H122" t="str">
            <v>Winterman,R</v>
          </cell>
          <cell r="I122" t="str">
            <v>301900</v>
          </cell>
          <cell r="J122" t="str">
            <v>Enterprise Retained</v>
          </cell>
          <cell r="K122" t="str">
            <v>GENL_CMN_CORP</v>
          </cell>
          <cell r="L122" t="str">
            <v>AQLCP</v>
          </cell>
        </row>
        <row r="123">
          <cell r="B123" t="str">
            <v>4040</v>
          </cell>
          <cell r="C123" t="str">
            <v>12/24/2005</v>
          </cell>
          <cell r="D123" t="str">
            <v>A</v>
          </cell>
          <cell r="E123" t="str">
            <v>Chairman &amp; CEO</v>
          </cell>
          <cell r="F123" t="str">
            <v>ChrmnCEO</v>
          </cell>
          <cell r="G123" t="str">
            <v>Green Jr,Richard C</v>
          </cell>
          <cell r="H123" t="str">
            <v>Winterman,R</v>
          </cell>
          <cell r="I123" t="str">
            <v>300900</v>
          </cell>
          <cell r="J123" t="str">
            <v>Enterprise Allocated</v>
          </cell>
          <cell r="K123" t="str">
            <v>GENL_CMN_CORP</v>
          </cell>
          <cell r="L123" t="str">
            <v>AQLCP</v>
          </cell>
        </row>
        <row r="124">
          <cell r="B124" t="str">
            <v>4041</v>
          </cell>
          <cell r="C124" t="str">
            <v>12/24/2005</v>
          </cell>
          <cell r="D124" t="str">
            <v>A</v>
          </cell>
          <cell r="E124" t="str">
            <v>Suppl Diver-Stakehldr Outreach</v>
          </cell>
          <cell r="F124" t="str">
            <v>SuppDivOut</v>
          </cell>
          <cell r="G124" t="str">
            <v>Preece,Janet N</v>
          </cell>
          <cell r="H124" t="str">
            <v>Winterman,R</v>
          </cell>
          <cell r="I124" t="str">
            <v>300900</v>
          </cell>
          <cell r="J124" t="str">
            <v>Enterprise Allocated</v>
          </cell>
          <cell r="K124" t="str">
            <v>GENL_CMN_CORP</v>
          </cell>
          <cell r="L124" t="str">
            <v>AQLCP</v>
          </cell>
        </row>
        <row r="125">
          <cell r="B125" t="str">
            <v>4043</v>
          </cell>
          <cell r="C125" t="str">
            <v>12/24/2005</v>
          </cell>
          <cell r="D125" t="str">
            <v>A</v>
          </cell>
          <cell r="E125" t="str">
            <v>Board of Directors Management</v>
          </cell>
          <cell r="F125" t="str">
            <v>BoarofDir</v>
          </cell>
          <cell r="G125" t="str">
            <v>Green Jr,Richard C</v>
          </cell>
          <cell r="H125" t="str">
            <v>Winterman,R</v>
          </cell>
          <cell r="I125" t="str">
            <v>300900</v>
          </cell>
          <cell r="J125" t="str">
            <v>Enterprise Allocated</v>
          </cell>
          <cell r="K125" t="str">
            <v>GENL_CMN_CORP</v>
          </cell>
          <cell r="L125" t="str">
            <v>AQLCP</v>
          </cell>
        </row>
        <row r="126">
          <cell r="B126" t="str">
            <v>4060</v>
          </cell>
          <cell r="C126" t="str">
            <v>12/24/2005</v>
          </cell>
          <cell r="D126" t="str">
            <v>A</v>
          </cell>
          <cell r="E126" t="str">
            <v>Charitable &amp; Civic Giving</v>
          </cell>
          <cell r="F126" t="str">
            <v>Charitble</v>
          </cell>
          <cell r="G126" t="str">
            <v>Wilson,Lynnette K</v>
          </cell>
          <cell r="H126" t="str">
            <v>Winterman,R</v>
          </cell>
          <cell r="I126" t="str">
            <v>300900</v>
          </cell>
          <cell r="J126" t="str">
            <v>Enterprise Allocated</v>
          </cell>
          <cell r="K126" t="str">
            <v>GENL_CMN_CORP</v>
          </cell>
          <cell r="L126" t="str">
            <v>AQLCP</v>
          </cell>
        </row>
        <row r="127">
          <cell r="B127" t="str">
            <v>4090</v>
          </cell>
          <cell r="C127" t="str">
            <v>12/24/2005</v>
          </cell>
          <cell r="D127" t="str">
            <v>A</v>
          </cell>
          <cell r="E127" t="str">
            <v>Environmental</v>
          </cell>
          <cell r="F127" t="str">
            <v>Envi</v>
          </cell>
          <cell r="G127" t="str">
            <v>Andrews,Block M</v>
          </cell>
          <cell r="H127" t="str">
            <v>Hatteberg,J</v>
          </cell>
          <cell r="I127" t="str">
            <v>300900</v>
          </cell>
          <cell r="J127" t="str">
            <v>Enterprise Allocated</v>
          </cell>
          <cell r="K127" t="str">
            <v>GENL_CMN_CORP</v>
          </cell>
          <cell r="L127" t="str">
            <v>AQLCP</v>
          </cell>
        </row>
        <row r="128">
          <cell r="B128" t="str">
            <v>4120</v>
          </cell>
          <cell r="C128" t="str">
            <v>12/24/2005</v>
          </cell>
          <cell r="D128" t="str">
            <v>A</v>
          </cell>
          <cell r="E128" t="str">
            <v>Communications-StkhldrOutreach</v>
          </cell>
          <cell r="F128" t="str">
            <v>Commun</v>
          </cell>
          <cell r="G128" t="str">
            <v>Dunn,Norma F</v>
          </cell>
          <cell r="H128" t="str">
            <v>Hatteberg,J</v>
          </cell>
          <cell r="I128" t="str">
            <v>300900</v>
          </cell>
          <cell r="J128" t="str">
            <v>Enterprise Allocated</v>
          </cell>
          <cell r="K128" t="str">
            <v>GENL_CMN_CORP</v>
          </cell>
          <cell r="L128" t="str">
            <v>AQLCP</v>
          </cell>
        </row>
        <row r="129">
          <cell r="B129" t="str">
            <v>4130</v>
          </cell>
          <cell r="C129" t="str">
            <v>12/24/2005</v>
          </cell>
          <cell r="D129" t="str">
            <v>A</v>
          </cell>
          <cell r="E129" t="str">
            <v>Treasury</v>
          </cell>
          <cell r="F129" t="str">
            <v>Trea</v>
          </cell>
          <cell r="G129" t="str">
            <v>Miller,Randal P</v>
          </cell>
          <cell r="H129" t="str">
            <v>Hatteberg,J</v>
          </cell>
          <cell r="I129" t="str">
            <v>300900</v>
          </cell>
          <cell r="J129" t="str">
            <v>Enterprise Allocated</v>
          </cell>
          <cell r="K129" t="str">
            <v>GENL_CMN_CORP</v>
          </cell>
          <cell r="L129" t="str">
            <v>AQLCP</v>
          </cell>
        </row>
        <row r="130">
          <cell r="B130" t="str">
            <v>4131</v>
          </cell>
          <cell r="C130" t="str">
            <v>12/24/2005</v>
          </cell>
          <cell r="D130" t="str">
            <v>A</v>
          </cell>
          <cell r="E130" t="str">
            <v>Records Management</v>
          </cell>
          <cell r="F130" t="str">
            <v>RecoMan</v>
          </cell>
          <cell r="G130" t="str">
            <v>Reitz,Christopher M</v>
          </cell>
          <cell r="H130" t="str">
            <v>Hatteberg,J</v>
          </cell>
          <cell r="I130" t="str">
            <v>300900</v>
          </cell>
          <cell r="J130" t="str">
            <v>Enterprise Allocated</v>
          </cell>
          <cell r="K130" t="str">
            <v>GENL_CMN_CORP</v>
          </cell>
          <cell r="L130" t="str">
            <v>AQLCP</v>
          </cell>
        </row>
        <row r="131">
          <cell r="B131" t="str">
            <v>4132</v>
          </cell>
          <cell r="C131" t="str">
            <v>12/24/2005</v>
          </cell>
          <cell r="D131" t="str">
            <v>A</v>
          </cell>
          <cell r="E131" t="str">
            <v>Investor/Shareholder Relations</v>
          </cell>
          <cell r="F131" t="str">
            <v>InveRel</v>
          </cell>
          <cell r="G131" t="str">
            <v>Clark,Neala S</v>
          </cell>
          <cell r="H131" t="str">
            <v>Hatteberg,J</v>
          </cell>
          <cell r="I131" t="str">
            <v>300900</v>
          </cell>
          <cell r="J131" t="str">
            <v>Enterprise Allocated</v>
          </cell>
          <cell r="K131" t="str">
            <v>GENL_CMN_CORP</v>
          </cell>
          <cell r="L131" t="str">
            <v>AQLCP</v>
          </cell>
        </row>
        <row r="132">
          <cell r="B132" t="str">
            <v>4140</v>
          </cell>
          <cell r="C132" t="str">
            <v>12/24/2005</v>
          </cell>
          <cell r="D132" t="str">
            <v>A</v>
          </cell>
          <cell r="E132" t="str">
            <v>Insurable Risk Management</v>
          </cell>
          <cell r="F132" t="str">
            <v>InsRiskMan</v>
          </cell>
          <cell r="G132" t="str">
            <v>Michael,Brenda G</v>
          </cell>
          <cell r="H132" t="str">
            <v>Hatteberg,J</v>
          </cell>
          <cell r="I132" t="str">
            <v>300900</v>
          </cell>
          <cell r="J132" t="str">
            <v>Enterprise Allocated</v>
          </cell>
          <cell r="K132" t="str">
            <v>GENL_CMN_CORP</v>
          </cell>
          <cell r="L132" t="str">
            <v>AQLCP</v>
          </cell>
        </row>
        <row r="133">
          <cell r="B133" t="str">
            <v>4151</v>
          </cell>
          <cell r="C133" t="str">
            <v>12/24/2005</v>
          </cell>
          <cell r="D133" t="str">
            <v>A</v>
          </cell>
          <cell r="E133" t="str">
            <v>Credit Risk Management</v>
          </cell>
          <cell r="F133" t="str">
            <v>CredRisMan</v>
          </cell>
          <cell r="G133" t="str">
            <v>Harrod,Patricia M</v>
          </cell>
          <cell r="H133" t="str">
            <v>Hatteberg,J</v>
          </cell>
          <cell r="I133" t="str">
            <v>300900</v>
          </cell>
          <cell r="J133" t="str">
            <v>Enterprise Allocated</v>
          </cell>
          <cell r="K133" t="str">
            <v>GENL_CMN_CORP</v>
          </cell>
          <cell r="L133" t="str">
            <v>AQLCP</v>
          </cell>
        </row>
        <row r="134">
          <cell r="B134" t="str">
            <v>4153</v>
          </cell>
          <cell r="C134" t="str">
            <v>12/24/2005</v>
          </cell>
          <cell r="D134" t="str">
            <v>A</v>
          </cell>
          <cell r="E134" t="str">
            <v>Commodity Risk Management</v>
          </cell>
          <cell r="F134" t="str">
            <v>RiskMgmt</v>
          </cell>
          <cell r="G134" t="str">
            <v>Watkins,Eric L</v>
          </cell>
          <cell r="H134" t="str">
            <v>Hatteberg,J</v>
          </cell>
          <cell r="I134" t="str">
            <v>300900</v>
          </cell>
          <cell r="J134" t="str">
            <v>Enterprise Allocated</v>
          </cell>
          <cell r="K134" t="str">
            <v>GENL_CMN_CORP</v>
          </cell>
          <cell r="L134" t="str">
            <v>AQLCP</v>
          </cell>
        </row>
        <row r="135">
          <cell r="B135" t="str">
            <v>4155</v>
          </cell>
          <cell r="C135" t="str">
            <v>12/24/2005</v>
          </cell>
          <cell r="D135" t="str">
            <v>A</v>
          </cell>
          <cell r="E135" t="str">
            <v>Corporate Compliance</v>
          </cell>
          <cell r="F135" t="str">
            <v>CorpCom</v>
          </cell>
          <cell r="G135" t="str">
            <v>Shealy,Brock A</v>
          </cell>
          <cell r="H135" t="str">
            <v>Hatteberg,J</v>
          </cell>
          <cell r="I135" t="str">
            <v>300900</v>
          </cell>
          <cell r="J135" t="str">
            <v>Enterprise Allocated</v>
          </cell>
          <cell r="K135" t="str">
            <v>GENL_CMN_CORP</v>
          </cell>
          <cell r="L135" t="str">
            <v>AQLCP</v>
          </cell>
        </row>
        <row r="136">
          <cell r="B136" t="str">
            <v>4164</v>
          </cell>
          <cell r="C136" t="str">
            <v>12/24/2005</v>
          </cell>
          <cell r="D136" t="str">
            <v>A</v>
          </cell>
          <cell r="E136" t="str">
            <v>Commodity Accounting</v>
          </cell>
          <cell r="F136" t="str">
            <v>CommAcctg</v>
          </cell>
          <cell r="G136" t="str">
            <v>Mason,Janet L</v>
          </cell>
          <cell r="H136" t="str">
            <v>Hatteberg,J</v>
          </cell>
          <cell r="I136" t="str">
            <v>300900</v>
          </cell>
          <cell r="J136" t="str">
            <v>Enterprise Allocated</v>
          </cell>
          <cell r="K136" t="str">
            <v>GENL_CMN_CORP</v>
          </cell>
          <cell r="L136" t="str">
            <v>AQLCP</v>
          </cell>
        </row>
        <row r="137">
          <cell r="B137" t="str">
            <v>4175</v>
          </cell>
          <cell r="C137" t="str">
            <v>12/24/2005</v>
          </cell>
          <cell r="D137" t="str">
            <v>A</v>
          </cell>
          <cell r="E137" t="str">
            <v>Disbursements</v>
          </cell>
          <cell r="F137" t="str">
            <v>Disbursem</v>
          </cell>
          <cell r="G137" t="str">
            <v>Holsten,Wayne E</v>
          </cell>
          <cell r="H137" t="str">
            <v>Hatteberg,J</v>
          </cell>
          <cell r="I137" t="str">
            <v>300900</v>
          </cell>
          <cell r="J137" t="str">
            <v>Enterprise Allocated</v>
          </cell>
          <cell r="K137" t="str">
            <v>GENL_CMN_CORP</v>
          </cell>
          <cell r="L137" t="str">
            <v>AQLCP</v>
          </cell>
        </row>
        <row r="138">
          <cell r="B138" t="str">
            <v>4177</v>
          </cell>
          <cell r="C138" t="str">
            <v>12/24/2005</v>
          </cell>
          <cell r="D138" t="str">
            <v>A</v>
          </cell>
          <cell r="E138" t="str">
            <v>Corp Accounting &amp; System Admin</v>
          </cell>
          <cell r="F138" t="str">
            <v>Acctg&amp;SA</v>
          </cell>
          <cell r="G138" t="str">
            <v>Abaricia,Isabelita T</v>
          </cell>
          <cell r="H138" t="str">
            <v>Hatteberg,J</v>
          </cell>
          <cell r="I138" t="str">
            <v>300900</v>
          </cell>
          <cell r="J138" t="str">
            <v>Enterprise Allocated</v>
          </cell>
          <cell r="K138" t="str">
            <v>GENL_CMN_CORP</v>
          </cell>
          <cell r="L138" t="str">
            <v>AQLCP</v>
          </cell>
        </row>
        <row r="139">
          <cell r="B139" t="str">
            <v>4183</v>
          </cell>
          <cell r="C139" t="str">
            <v>12/24/2005</v>
          </cell>
          <cell r="D139" t="str">
            <v>A</v>
          </cell>
          <cell r="E139" t="str">
            <v>Corp Reporting/Plan &amp; Analysis</v>
          </cell>
          <cell r="F139" t="str">
            <v>CorpRepPln</v>
          </cell>
          <cell r="G139" t="str">
            <v>Foltz,Mark A</v>
          </cell>
          <cell r="H139" t="str">
            <v>Hatteberg,J</v>
          </cell>
          <cell r="I139" t="str">
            <v>300900</v>
          </cell>
          <cell r="J139" t="str">
            <v>Enterprise Allocated</v>
          </cell>
          <cell r="K139" t="str">
            <v>GENL_CMN_CORP</v>
          </cell>
          <cell r="L139" t="str">
            <v>AQLCP</v>
          </cell>
        </row>
        <row r="140">
          <cell r="B140" t="str">
            <v>4186</v>
          </cell>
          <cell r="C140" t="str">
            <v>12/24/2005</v>
          </cell>
          <cell r="D140" t="str">
            <v>A</v>
          </cell>
          <cell r="E140" t="str">
            <v>Risk Assessment &amp; Audit Srvs</v>
          </cell>
          <cell r="F140" t="str">
            <v>RiskAss&amp;</v>
          </cell>
          <cell r="G140" t="str">
            <v>Fountain,Lynn A</v>
          </cell>
          <cell r="H140" t="str">
            <v>Hatteberg,J</v>
          </cell>
          <cell r="I140" t="str">
            <v>300900</v>
          </cell>
          <cell r="J140" t="str">
            <v>Enterprise Allocated</v>
          </cell>
          <cell r="K140" t="str">
            <v>GENL_CMN_CORP</v>
          </cell>
          <cell r="L140" t="str">
            <v>AQLCP</v>
          </cell>
        </row>
        <row r="141">
          <cell r="B141" t="str">
            <v>4192</v>
          </cell>
          <cell r="C141" t="str">
            <v>12/24/2005</v>
          </cell>
          <cell r="D141" t="str">
            <v>A</v>
          </cell>
          <cell r="E141" t="str">
            <v>Property Tax Department</v>
          </cell>
          <cell r="F141" t="str">
            <v>PropTax</v>
          </cell>
          <cell r="G141" t="str">
            <v>Smith,Harold S</v>
          </cell>
          <cell r="H141" t="str">
            <v>Hatteberg,J</v>
          </cell>
          <cell r="I141" t="str">
            <v>300900</v>
          </cell>
          <cell r="J141" t="str">
            <v>Enterprise Allocated</v>
          </cell>
          <cell r="K141" t="str">
            <v>GENL_CMN_CORP</v>
          </cell>
          <cell r="L141" t="str">
            <v>AQLCP</v>
          </cell>
        </row>
        <row r="142">
          <cell r="B142" t="str">
            <v>4194</v>
          </cell>
          <cell r="C142" t="str">
            <v>12/24/2005</v>
          </cell>
          <cell r="D142" t="str">
            <v>A</v>
          </cell>
          <cell r="E142" t="str">
            <v>Tax Department</v>
          </cell>
          <cell r="F142" t="str">
            <v>TaxDept</v>
          </cell>
          <cell r="G142" t="str">
            <v>Borron,Nancy K</v>
          </cell>
          <cell r="H142" t="str">
            <v>Hatteberg,J</v>
          </cell>
          <cell r="I142" t="str">
            <v>300900</v>
          </cell>
          <cell r="J142" t="str">
            <v>Enterprise Allocated</v>
          </cell>
          <cell r="K142" t="str">
            <v>GENL_CMN_CORP</v>
          </cell>
          <cell r="L142" t="str">
            <v>AQLCP</v>
          </cell>
        </row>
        <row r="143">
          <cell r="B143" t="str">
            <v>4210</v>
          </cell>
          <cell r="C143" t="str">
            <v>12/24/2005</v>
          </cell>
          <cell r="D143" t="str">
            <v>A</v>
          </cell>
          <cell r="E143" t="str">
            <v>Corporate-General</v>
          </cell>
          <cell r="F143" t="str">
            <v>Corp</v>
          </cell>
          <cell r="G143" t="str">
            <v>Foltz,Mark A</v>
          </cell>
          <cell r="H143" t="str">
            <v>Winterman,R</v>
          </cell>
          <cell r="I143" t="str">
            <v>302900</v>
          </cell>
          <cell r="J143" t="str">
            <v>Corporate Other</v>
          </cell>
          <cell r="K143" t="str">
            <v>GENL_CMN_CORP</v>
          </cell>
          <cell r="L143" t="str">
            <v>AQLCP</v>
          </cell>
        </row>
        <row r="144">
          <cell r="B144" t="str">
            <v>4219</v>
          </cell>
          <cell r="C144" t="str">
            <v>12/24/2005</v>
          </cell>
          <cell r="D144" t="str">
            <v>A</v>
          </cell>
          <cell r="E144" t="str">
            <v>HR Benefits &amp; People Center</v>
          </cell>
          <cell r="F144" t="str">
            <v>Ben&amp;PplCtr</v>
          </cell>
          <cell r="G144" t="str">
            <v>Beyer,Philip M</v>
          </cell>
          <cell r="H144" t="str">
            <v>Steffek,M</v>
          </cell>
          <cell r="I144" t="str">
            <v>300900</v>
          </cell>
          <cell r="J144" t="str">
            <v>Enterprise Allocated</v>
          </cell>
          <cell r="K144" t="str">
            <v>GENL_CMN_CORP</v>
          </cell>
          <cell r="L144" t="str">
            <v>AQLCP</v>
          </cell>
        </row>
        <row r="145">
          <cell r="B145" t="str">
            <v>4220</v>
          </cell>
          <cell r="C145" t="str">
            <v>12/24/2005</v>
          </cell>
          <cell r="D145" t="str">
            <v>A</v>
          </cell>
          <cell r="E145" t="str">
            <v>HR Compensation</v>
          </cell>
          <cell r="F145" t="str">
            <v>HRComp</v>
          </cell>
          <cell r="G145" t="str">
            <v>Banning,Jerl L</v>
          </cell>
          <cell r="H145" t="str">
            <v>Steffek,M</v>
          </cell>
          <cell r="I145" t="str">
            <v>300900</v>
          </cell>
          <cell r="J145" t="str">
            <v>Enterprise Allocated</v>
          </cell>
          <cell r="K145" t="str">
            <v>GENL_CMN_CORP</v>
          </cell>
          <cell r="L145" t="str">
            <v>AQLCP</v>
          </cell>
        </row>
        <row r="146">
          <cell r="B146" t="str">
            <v>4223</v>
          </cell>
          <cell r="C146" t="str">
            <v>12/24/2005</v>
          </cell>
          <cell r="D146" t="str">
            <v>A</v>
          </cell>
          <cell r="E146" t="str">
            <v>HR Executive</v>
          </cell>
          <cell r="F146" t="str">
            <v>HRExec</v>
          </cell>
          <cell r="G146" t="str">
            <v>Morton,Leo E</v>
          </cell>
          <cell r="H146" t="str">
            <v>Steffek,M</v>
          </cell>
          <cell r="I146" t="str">
            <v>300900</v>
          </cell>
          <cell r="J146" t="str">
            <v>Enterprise Allocated</v>
          </cell>
          <cell r="K146" t="str">
            <v>GENL_CMN_CORP</v>
          </cell>
          <cell r="L146" t="str">
            <v>AQLCP</v>
          </cell>
        </row>
        <row r="147">
          <cell r="B147" t="str">
            <v>4246</v>
          </cell>
          <cell r="C147" t="str">
            <v>12/24/2005</v>
          </cell>
          <cell r="D147" t="str">
            <v>A</v>
          </cell>
          <cell r="E147" t="str">
            <v>IT Assets - Raytown CC/CAD</v>
          </cell>
          <cell r="F147" t="str">
            <v>ITAss-</v>
          </cell>
          <cell r="G147" t="str">
            <v>Winterman,Richard J</v>
          </cell>
          <cell r="H147" t="str">
            <v>Messick,P</v>
          </cell>
          <cell r="I147" t="str">
            <v>300900</v>
          </cell>
          <cell r="J147" t="str">
            <v>Enterprise Allocated</v>
          </cell>
          <cell r="K147" t="str">
            <v>GENL_CMN_CORP</v>
          </cell>
          <cell r="L147" t="str">
            <v>AQLCP</v>
          </cell>
        </row>
        <row r="148">
          <cell r="B148" t="str">
            <v>4247</v>
          </cell>
          <cell r="C148" t="str">
            <v>12/24/2005</v>
          </cell>
          <cell r="D148" t="str">
            <v>A</v>
          </cell>
          <cell r="E148" t="str">
            <v>IT Assets - Lincoln CC/CAD</v>
          </cell>
          <cell r="F148" t="str">
            <v>ITAss-</v>
          </cell>
          <cell r="G148" t="str">
            <v>Winterman,Richard J</v>
          </cell>
          <cell r="H148" t="str">
            <v>Messick,P</v>
          </cell>
          <cell r="I148" t="str">
            <v>300900</v>
          </cell>
          <cell r="J148" t="str">
            <v>Enterprise Allocated</v>
          </cell>
          <cell r="K148" t="str">
            <v>GENL_CMN_CORP</v>
          </cell>
          <cell r="L148" t="str">
            <v>AQLCP</v>
          </cell>
        </row>
        <row r="149">
          <cell r="B149" t="str">
            <v>4250</v>
          </cell>
          <cell r="C149" t="str">
            <v>12/24/2005</v>
          </cell>
          <cell r="D149" t="str">
            <v>A</v>
          </cell>
          <cell r="E149" t="str">
            <v>IT Assets - PeopleSoft</v>
          </cell>
          <cell r="F149" t="str">
            <v>ITAss-</v>
          </cell>
          <cell r="G149" t="str">
            <v>Winterman,Richard J</v>
          </cell>
          <cell r="H149" t="str">
            <v>Messick,P</v>
          </cell>
          <cell r="I149" t="str">
            <v>300900</v>
          </cell>
          <cell r="J149" t="str">
            <v>Enterprise Allocated</v>
          </cell>
          <cell r="K149" t="str">
            <v>GENL_CMN_CORP</v>
          </cell>
          <cell r="L149" t="str">
            <v>AQLCP</v>
          </cell>
        </row>
        <row r="150">
          <cell r="B150" t="str">
            <v>4251</v>
          </cell>
          <cell r="C150" t="str">
            <v>12/24/2005</v>
          </cell>
          <cell r="D150" t="str">
            <v>A</v>
          </cell>
          <cell r="E150" t="str">
            <v>IT Assets-Fame</v>
          </cell>
          <cell r="F150" t="str">
            <v>FAMEAsset</v>
          </cell>
          <cell r="G150" t="str">
            <v>Winterman,Richard J</v>
          </cell>
          <cell r="H150" t="str">
            <v>Messick,P</v>
          </cell>
          <cell r="I150" t="str">
            <v>300900</v>
          </cell>
          <cell r="J150" t="str">
            <v>Enterprise Allocated</v>
          </cell>
          <cell r="K150" t="str">
            <v>GENL_CMN_CORP</v>
          </cell>
          <cell r="L150" t="str">
            <v>AQLCP</v>
          </cell>
        </row>
        <row r="151">
          <cell r="B151" t="str">
            <v>4253</v>
          </cell>
          <cell r="C151" t="str">
            <v>12/24/2005</v>
          </cell>
          <cell r="D151" t="str">
            <v>A</v>
          </cell>
          <cell r="E151" t="str">
            <v>IT Assets - NETCO</v>
          </cell>
          <cell r="F151" t="str">
            <v>ITAss-</v>
          </cell>
          <cell r="G151" t="str">
            <v>Winterman,Richard J</v>
          </cell>
          <cell r="H151" t="str">
            <v>Messick,P</v>
          </cell>
          <cell r="I151" t="str">
            <v>300900</v>
          </cell>
          <cell r="J151" t="str">
            <v>Enterprise Allocated</v>
          </cell>
          <cell r="K151" t="str">
            <v>GENL_CMN_CORP</v>
          </cell>
          <cell r="L151" t="str">
            <v>AQLCP</v>
          </cell>
        </row>
        <row r="152">
          <cell r="B152" t="str">
            <v>4255</v>
          </cell>
          <cell r="C152" t="str">
            <v>12/24/2005</v>
          </cell>
          <cell r="D152" t="str">
            <v>A</v>
          </cell>
          <cell r="E152" t="str">
            <v>IT Assets - HRMS</v>
          </cell>
          <cell r="F152" t="str">
            <v>ITAss-</v>
          </cell>
          <cell r="G152" t="str">
            <v>Winterman,Richard J</v>
          </cell>
          <cell r="H152" t="str">
            <v>Messick,P</v>
          </cell>
          <cell r="I152" t="str">
            <v>300900</v>
          </cell>
          <cell r="J152" t="str">
            <v>Enterprise Allocated</v>
          </cell>
          <cell r="K152" t="str">
            <v>GENL_CMN_CORP</v>
          </cell>
          <cell r="L152" t="str">
            <v>AQLCP</v>
          </cell>
        </row>
        <row r="153">
          <cell r="B153" t="str">
            <v>4256</v>
          </cell>
          <cell r="C153" t="str">
            <v>12/24/2005</v>
          </cell>
          <cell r="D153" t="str">
            <v>A</v>
          </cell>
          <cell r="E153" t="str">
            <v>IT Assets - PowerPlant</v>
          </cell>
          <cell r="F153" t="str">
            <v>ITAss-</v>
          </cell>
          <cell r="G153" t="str">
            <v>Winterman,Richard J</v>
          </cell>
          <cell r="H153" t="str">
            <v>Messick,P</v>
          </cell>
          <cell r="I153" t="str">
            <v>300900</v>
          </cell>
          <cell r="J153" t="str">
            <v>Enterprise Allocated</v>
          </cell>
          <cell r="K153" t="str">
            <v>GENL_CMN_CORP</v>
          </cell>
          <cell r="L153" t="str">
            <v>AQLCP</v>
          </cell>
        </row>
        <row r="154">
          <cell r="B154" t="str">
            <v>4257</v>
          </cell>
          <cell r="C154" t="str">
            <v>12/24/2005</v>
          </cell>
          <cell r="D154" t="str">
            <v>A</v>
          </cell>
          <cell r="E154" t="str">
            <v>IT Assets - Work Management</v>
          </cell>
          <cell r="F154" t="str">
            <v>ITAss-</v>
          </cell>
          <cell r="G154" t="str">
            <v>Winterman,Richard J</v>
          </cell>
          <cell r="H154" t="str">
            <v>Messick,P</v>
          </cell>
          <cell r="I154" t="str">
            <v>300900</v>
          </cell>
          <cell r="J154" t="str">
            <v>Enterprise Allocated</v>
          </cell>
          <cell r="K154" t="str">
            <v>GENL_CMN_CORP</v>
          </cell>
          <cell r="L154" t="str">
            <v>AQLCP</v>
          </cell>
        </row>
        <row r="155">
          <cell r="B155" t="str">
            <v>4258</v>
          </cell>
          <cell r="C155" t="str">
            <v>12/24/2005</v>
          </cell>
          <cell r="D155" t="str">
            <v>A</v>
          </cell>
          <cell r="E155" t="str">
            <v>IT Assets-SCADAOther NETCO-UPS</v>
          </cell>
          <cell r="F155" t="str">
            <v>ITAssNET</v>
          </cell>
          <cell r="G155" t="str">
            <v>Winterman,Richard J</v>
          </cell>
          <cell r="H155" t="str">
            <v>Messick,P</v>
          </cell>
          <cell r="I155" t="str">
            <v>300900</v>
          </cell>
          <cell r="J155" t="str">
            <v>Enterprise Allocated</v>
          </cell>
          <cell r="K155" t="str">
            <v>GENL_CMN_CORP</v>
          </cell>
          <cell r="L155" t="str">
            <v>AQLCP</v>
          </cell>
        </row>
        <row r="156">
          <cell r="B156" t="str">
            <v>4259</v>
          </cell>
          <cell r="C156" t="str">
            <v>02/01/2006</v>
          </cell>
          <cell r="D156" t="str">
            <v>I</v>
          </cell>
          <cell r="E156" t="str">
            <v>Web Ent Support Team</v>
          </cell>
          <cell r="F156" t="str">
            <v>WebEntSup</v>
          </cell>
          <cell r="G156" t="str">
            <v>Buchholz,Scott A</v>
          </cell>
          <cell r="H156" t="str">
            <v>Messick,P</v>
          </cell>
        </row>
        <row r="157">
          <cell r="B157" t="str">
            <v>4262</v>
          </cell>
          <cell r="C157" t="str">
            <v>12/24/2005</v>
          </cell>
          <cell r="D157" t="str">
            <v>A</v>
          </cell>
          <cell r="E157" t="str">
            <v>IT Assets-CAD</v>
          </cell>
          <cell r="F157" t="str">
            <v>CADAsset</v>
          </cell>
          <cell r="G157" t="str">
            <v>Winterman,Richard J</v>
          </cell>
          <cell r="H157" t="str">
            <v>Messick,P</v>
          </cell>
          <cell r="I157" t="str">
            <v>300900</v>
          </cell>
          <cell r="J157" t="str">
            <v>Enterprise Allocated</v>
          </cell>
          <cell r="K157" t="str">
            <v>GENL_CMN_CORP</v>
          </cell>
          <cell r="L157" t="str">
            <v>AQLCP</v>
          </cell>
        </row>
        <row r="158">
          <cell r="B158" t="str">
            <v>4273</v>
          </cell>
          <cell r="C158" t="str">
            <v>12/24/2005</v>
          </cell>
          <cell r="D158" t="str">
            <v>A</v>
          </cell>
          <cell r="E158" t="str">
            <v>IT Communication Services</v>
          </cell>
          <cell r="F158" t="str">
            <v>ITComSer</v>
          </cell>
          <cell r="G158" t="str">
            <v>Allen,Gail M</v>
          </cell>
          <cell r="H158" t="str">
            <v>Messick,P</v>
          </cell>
          <cell r="I158" t="str">
            <v>300900</v>
          </cell>
          <cell r="J158" t="str">
            <v>Enterprise Allocated</v>
          </cell>
          <cell r="K158" t="str">
            <v>GENL_CMN_CORP</v>
          </cell>
          <cell r="L158" t="str">
            <v>AQLCP</v>
          </cell>
        </row>
        <row r="159">
          <cell r="B159" t="str">
            <v>4289</v>
          </cell>
          <cell r="C159" t="str">
            <v>12/24/2005</v>
          </cell>
          <cell r="D159" t="str">
            <v>A</v>
          </cell>
          <cell r="E159" t="str">
            <v>IT Assets-ESF</v>
          </cell>
          <cell r="F159" t="str">
            <v>ESFAsset</v>
          </cell>
          <cell r="G159" t="str">
            <v>Winterman,Richard J</v>
          </cell>
          <cell r="H159" t="str">
            <v>Messick,P</v>
          </cell>
          <cell r="I159" t="str">
            <v>300900</v>
          </cell>
          <cell r="J159" t="str">
            <v>Enterprise Allocated</v>
          </cell>
          <cell r="K159" t="str">
            <v>GENL_CMN_CORP</v>
          </cell>
          <cell r="L159" t="str">
            <v>AQLCP</v>
          </cell>
        </row>
        <row r="160">
          <cell r="B160" t="str">
            <v>4290</v>
          </cell>
          <cell r="C160" t="str">
            <v>12/24/2005</v>
          </cell>
          <cell r="D160" t="str">
            <v>A</v>
          </cell>
          <cell r="E160" t="str">
            <v>IT Fin/HR Applications</v>
          </cell>
          <cell r="F160" t="str">
            <v>ITFinApp</v>
          </cell>
          <cell r="G160" t="str">
            <v>Oshima,Barron H</v>
          </cell>
          <cell r="H160" t="str">
            <v>Messick,P</v>
          </cell>
          <cell r="I160" t="str">
            <v>300900</v>
          </cell>
          <cell r="J160" t="str">
            <v>Enterprise Allocated</v>
          </cell>
          <cell r="K160" t="str">
            <v>GENL_CMN_CORP</v>
          </cell>
          <cell r="L160" t="str">
            <v>AQLCP</v>
          </cell>
        </row>
        <row r="161">
          <cell r="B161" t="str">
            <v>4293</v>
          </cell>
          <cell r="C161" t="str">
            <v>12/24/2005</v>
          </cell>
          <cell r="D161" t="str">
            <v>I</v>
          </cell>
          <cell r="E161" t="str">
            <v>IT Ent HR Applications</v>
          </cell>
          <cell r="F161" t="str">
            <v>ITEntHR</v>
          </cell>
          <cell r="G161" t="str">
            <v>Stratemeier IV,Edward H</v>
          </cell>
          <cell r="H161" t="str">
            <v>Messick,P</v>
          </cell>
        </row>
        <row r="162">
          <cell r="B162" t="str">
            <v>4308</v>
          </cell>
          <cell r="C162" t="str">
            <v>12/24/2005</v>
          </cell>
          <cell r="D162" t="str">
            <v>A</v>
          </cell>
          <cell r="E162" t="str">
            <v>IT Assets-Generation</v>
          </cell>
          <cell r="F162" t="str">
            <v>GenerAsset</v>
          </cell>
          <cell r="G162" t="str">
            <v>Winterman,Richard J</v>
          </cell>
          <cell r="H162" t="str">
            <v>Messick,P</v>
          </cell>
          <cell r="I162" t="str">
            <v>300900</v>
          </cell>
          <cell r="J162" t="str">
            <v>Enterprise Allocated</v>
          </cell>
          <cell r="K162" t="str">
            <v>GENL_CMN_CORP</v>
          </cell>
          <cell r="L162" t="str">
            <v>AQLCP</v>
          </cell>
        </row>
        <row r="163">
          <cell r="B163" t="str">
            <v>4400</v>
          </cell>
          <cell r="C163" t="str">
            <v>12/24/2005</v>
          </cell>
          <cell r="D163" t="str">
            <v>A</v>
          </cell>
          <cell r="E163" t="str">
            <v>MPS Benefits Residual</v>
          </cell>
          <cell r="F163" t="str">
            <v>MPSBenRes</v>
          </cell>
          <cell r="G163" t="str">
            <v>Beyer,Philip M</v>
          </cell>
          <cell r="H163" t="str">
            <v>Tyrrell,D</v>
          </cell>
          <cell r="I163" t="str">
            <v>100900</v>
          </cell>
          <cell r="J163" t="str">
            <v>MPS General Electric</v>
          </cell>
          <cell r="K163" t="str">
            <v>ELEC_DIST_OTHPWRSUP</v>
          </cell>
          <cell r="L163" t="str">
            <v>MPMOE</v>
          </cell>
        </row>
        <row r="164">
          <cell r="B164" t="str">
            <v>4401</v>
          </cell>
          <cell r="C164" t="str">
            <v>12/24/2005</v>
          </cell>
          <cell r="D164" t="str">
            <v>A</v>
          </cell>
          <cell r="E164" t="str">
            <v>MPS Gen Benefits Residual</v>
          </cell>
          <cell r="F164" t="str">
            <v>MPSGenBen</v>
          </cell>
          <cell r="G164" t="str">
            <v>Beyer,Philip M</v>
          </cell>
          <cell r="H164" t="str">
            <v>Tyrrell,D</v>
          </cell>
          <cell r="I164" t="str">
            <v>105900</v>
          </cell>
          <cell r="J164" t="str">
            <v>MPS General Gas</v>
          </cell>
          <cell r="K164" t="str">
            <v>GAS_TRN&amp;DIS</v>
          </cell>
          <cell r="L164" t="str">
            <v>MPMOG</v>
          </cell>
        </row>
        <row r="165">
          <cell r="B165" t="str">
            <v>4402</v>
          </cell>
          <cell r="C165" t="str">
            <v>12/24/2005</v>
          </cell>
          <cell r="D165" t="str">
            <v>A</v>
          </cell>
          <cell r="E165" t="str">
            <v>NETCO Benefits</v>
          </cell>
          <cell r="F165" t="str">
            <v>NETCBen</v>
          </cell>
          <cell r="G165" t="str">
            <v>Beyer,Philip M</v>
          </cell>
          <cell r="H165" t="str">
            <v>Long,L</v>
          </cell>
          <cell r="I165" t="str">
            <v>200900</v>
          </cell>
          <cell r="J165" t="str">
            <v>Networks Common</v>
          </cell>
          <cell r="K165" t="str">
            <v>GENL_CMN_NETCO</v>
          </cell>
          <cell r="L165" t="str">
            <v>NETCO</v>
          </cell>
        </row>
        <row r="166">
          <cell r="B166" t="str">
            <v>4404</v>
          </cell>
          <cell r="C166" t="str">
            <v>12/24/2005</v>
          </cell>
          <cell r="D166" t="str">
            <v>A</v>
          </cell>
          <cell r="E166" t="str">
            <v>AQLCP Benefits</v>
          </cell>
          <cell r="F166" t="str">
            <v>AQLCBen</v>
          </cell>
          <cell r="G166" t="str">
            <v>Beyer,Philip M</v>
          </cell>
          <cell r="H166" t="str">
            <v>Steffek,M</v>
          </cell>
          <cell r="I166" t="str">
            <v>300900</v>
          </cell>
          <cell r="J166" t="str">
            <v>Enterprise Allocated</v>
          </cell>
          <cell r="K166" t="str">
            <v>GENL_CMN_CORP</v>
          </cell>
          <cell r="L166" t="str">
            <v>AQLCP</v>
          </cell>
        </row>
        <row r="167">
          <cell r="B167" t="str">
            <v>4407</v>
          </cell>
          <cell r="C167" t="str">
            <v>12/24/2005</v>
          </cell>
          <cell r="D167" t="str">
            <v>A</v>
          </cell>
          <cell r="E167" t="str">
            <v>WPE KS Benefits Residual</v>
          </cell>
          <cell r="F167" t="str">
            <v>WPEKSBen</v>
          </cell>
          <cell r="G167" t="str">
            <v>Beyer,Philip M</v>
          </cell>
          <cell r="H167" t="str">
            <v>Tyrrell,D</v>
          </cell>
          <cell r="I167" t="str">
            <v>130900</v>
          </cell>
          <cell r="J167" t="str">
            <v>WPE Kansas General</v>
          </cell>
          <cell r="K167" t="str">
            <v>ELEC_DIST_OTHPWRSUP</v>
          </cell>
          <cell r="L167" t="str">
            <v>WPKSE</v>
          </cell>
        </row>
        <row r="168">
          <cell r="B168" t="str">
            <v>4408</v>
          </cell>
          <cell r="C168" t="str">
            <v>12/24/2005</v>
          </cell>
          <cell r="D168" t="str">
            <v>A</v>
          </cell>
          <cell r="E168" t="str">
            <v>WPE CO Benefits Residual</v>
          </cell>
          <cell r="F168" t="str">
            <v>WPECOBen</v>
          </cell>
          <cell r="G168" t="str">
            <v>Beyer,Philip M</v>
          </cell>
          <cell r="H168" t="str">
            <v>Tyrrell,D</v>
          </cell>
          <cell r="I168" t="str">
            <v>110900</v>
          </cell>
          <cell r="J168" t="str">
            <v>WPE Colorado General</v>
          </cell>
          <cell r="K168" t="str">
            <v>ELEC_DIST_OTHPWRSUP</v>
          </cell>
          <cell r="L168" t="str">
            <v>WPCOE</v>
          </cell>
        </row>
        <row r="169">
          <cell r="B169" t="str">
            <v>4409</v>
          </cell>
          <cell r="C169" t="str">
            <v>12/24/2005</v>
          </cell>
          <cell r="D169" t="str">
            <v>I</v>
          </cell>
          <cell r="E169" t="str">
            <v>PNG Benefits Residual</v>
          </cell>
          <cell r="F169" t="str">
            <v>PNGBen</v>
          </cell>
          <cell r="G169" t="str">
            <v>Tyrrell,Dan</v>
          </cell>
        </row>
        <row r="170">
          <cell r="B170" t="str">
            <v>4410</v>
          </cell>
          <cell r="C170" t="str">
            <v>12/24/2005</v>
          </cell>
          <cell r="D170" t="str">
            <v>A</v>
          </cell>
          <cell r="E170" t="str">
            <v>MGD Benefits Residual</v>
          </cell>
          <cell r="F170" t="str">
            <v>MGDBenRes</v>
          </cell>
          <cell r="G170" t="str">
            <v>Beyer,Philip M</v>
          </cell>
          <cell r="H170" t="str">
            <v>Tyrrell,D</v>
          </cell>
          <cell r="I170" t="str">
            <v>140900</v>
          </cell>
          <cell r="J170" t="str">
            <v>MGU Michigan General</v>
          </cell>
          <cell r="K170" t="str">
            <v>GAS_TRN&amp;DIS</v>
          </cell>
          <cell r="L170" t="str">
            <v>MUMIG</v>
          </cell>
        </row>
        <row r="171">
          <cell r="B171" t="str">
            <v>4418</v>
          </cell>
          <cell r="C171" t="str">
            <v>12/24/2005</v>
          </cell>
          <cell r="D171" t="str">
            <v>A</v>
          </cell>
          <cell r="E171" t="str">
            <v>AEC Benefits</v>
          </cell>
          <cell r="F171" t="str">
            <v>AECBen</v>
          </cell>
          <cell r="G171" t="str">
            <v>Beyer,Philip M</v>
          </cell>
          <cell r="H171" t="str">
            <v>Meyer,M</v>
          </cell>
          <cell r="I171" t="str">
            <v>901100</v>
          </cell>
          <cell r="J171" t="str">
            <v>AEC Aquila Energy Corporation</v>
          </cell>
          <cell r="K171" t="str">
            <v>NON_REGUL</v>
          </cell>
          <cell r="L171" t="str">
            <v>AEC</v>
          </cell>
        </row>
        <row r="172">
          <cell r="B172" t="str">
            <v>4423</v>
          </cell>
          <cell r="C172" t="str">
            <v>12/24/2005</v>
          </cell>
          <cell r="D172" t="str">
            <v>A</v>
          </cell>
          <cell r="E172" t="str">
            <v>AUSTR Australia Benefits</v>
          </cell>
          <cell r="F172" t="str">
            <v>AUSTR Ben</v>
          </cell>
          <cell r="G172" t="str">
            <v>Tyrrell,Dan</v>
          </cell>
          <cell r="I172" t="str">
            <v>902100</v>
          </cell>
          <cell r="J172" t="str">
            <v>Australia</v>
          </cell>
          <cell r="K172" t="str">
            <v>NON_REGUL</v>
          </cell>
          <cell r="L172" t="str">
            <v>AUSTR</v>
          </cell>
        </row>
        <row r="173">
          <cell r="B173" t="str">
            <v>4424</v>
          </cell>
          <cell r="C173" t="str">
            <v>12/24/2005</v>
          </cell>
          <cell r="D173" t="str">
            <v>A</v>
          </cell>
          <cell r="E173" t="str">
            <v>ANCC Networks Canada Benefits</v>
          </cell>
          <cell r="F173" t="str">
            <v>ANCC Ben</v>
          </cell>
          <cell r="G173" t="str">
            <v>Tyrrell,Dan</v>
          </cell>
          <cell r="I173" t="str">
            <v>902400</v>
          </cell>
          <cell r="J173" t="str">
            <v>ANCC Aquila Network CanadaCorp</v>
          </cell>
          <cell r="K173" t="str">
            <v>NON_REGUL</v>
          </cell>
          <cell r="L173" t="str">
            <v>ANCC</v>
          </cell>
        </row>
        <row r="174">
          <cell r="B174" t="str">
            <v>4426</v>
          </cell>
          <cell r="C174" t="str">
            <v>12/24/2005</v>
          </cell>
          <cell r="D174" t="str">
            <v>A</v>
          </cell>
          <cell r="E174" t="str">
            <v>TRNSU/USP Benefits</v>
          </cell>
          <cell r="F174" t="str">
            <v>TRNSU Ben</v>
          </cell>
          <cell r="G174" t="str">
            <v>Tyrrell,Dan</v>
          </cell>
          <cell r="I174" t="str">
            <v>182900</v>
          </cell>
          <cell r="J174" t="str">
            <v>Trans UCU</v>
          </cell>
          <cell r="K174" t="str">
            <v>NON_REGUL</v>
          </cell>
          <cell r="L174" t="str">
            <v>TRNSU</v>
          </cell>
        </row>
        <row r="175">
          <cell r="B175" t="str">
            <v>4428</v>
          </cell>
          <cell r="C175" t="str">
            <v>12/24/2005</v>
          </cell>
          <cell r="D175" t="str">
            <v>A</v>
          </cell>
          <cell r="E175" t="str">
            <v>PNG Pipeline Benefits Residual</v>
          </cell>
          <cell r="F175" t="str">
            <v>PNGPipBen</v>
          </cell>
          <cell r="G175" t="str">
            <v>Beyer,Philip M</v>
          </cell>
          <cell r="H175" t="str">
            <v>Tyrrell,D</v>
          </cell>
          <cell r="I175" t="str">
            <v>161900</v>
          </cell>
          <cell r="J175" t="str">
            <v>PNP Nebraska</v>
          </cell>
          <cell r="K175" t="str">
            <v>GAS_TRN&amp;DIS</v>
          </cell>
          <cell r="L175" t="str">
            <v>PPNEG</v>
          </cell>
        </row>
        <row r="176">
          <cell r="B176" t="str">
            <v>4429</v>
          </cell>
          <cell r="C176" t="str">
            <v>12/24/2005</v>
          </cell>
          <cell r="D176" t="str">
            <v>A</v>
          </cell>
          <cell r="E176" t="str">
            <v>SCP Benefits Residual</v>
          </cell>
          <cell r="F176" t="str">
            <v>SCPBenRes</v>
          </cell>
          <cell r="G176" t="str">
            <v>Beyer,Philip M</v>
          </cell>
          <cell r="H176" t="str">
            <v>Tyrrell,D</v>
          </cell>
          <cell r="I176" t="str">
            <v>134900</v>
          </cell>
          <cell r="J176" t="str">
            <v>Seward County Pipeline</v>
          </cell>
          <cell r="K176" t="str">
            <v>NON_REG_GAS</v>
          </cell>
          <cell r="L176" t="str">
            <v>SCP</v>
          </cell>
        </row>
        <row r="177">
          <cell r="B177" t="str">
            <v>4430</v>
          </cell>
          <cell r="C177" t="str">
            <v>12/24/2005</v>
          </cell>
          <cell r="D177" t="str">
            <v>A</v>
          </cell>
          <cell r="E177" t="str">
            <v>UCG Benefits Residual</v>
          </cell>
          <cell r="F177" t="str">
            <v>UCGBenRes</v>
          </cell>
          <cell r="G177" t="str">
            <v>Beyer,Philip M</v>
          </cell>
          <cell r="H177" t="str">
            <v>Tyrrell,D</v>
          </cell>
          <cell r="I177" t="str">
            <v>900900</v>
          </cell>
          <cell r="J177" t="str">
            <v>UCG - UtiliCo Group Inc</v>
          </cell>
          <cell r="K177" t="str">
            <v>NON_REGUL</v>
          </cell>
          <cell r="L177" t="str">
            <v>UCG</v>
          </cell>
        </row>
        <row r="178">
          <cell r="B178" t="str">
            <v>4432</v>
          </cell>
          <cell r="C178" t="str">
            <v>12/24/2005</v>
          </cell>
          <cell r="D178" t="str">
            <v>A</v>
          </cell>
          <cell r="E178" t="str">
            <v>MEP Benefits</v>
          </cell>
          <cell r="F178" t="str">
            <v>MEPBen</v>
          </cell>
          <cell r="G178" t="str">
            <v>Beyer,Philip M</v>
          </cell>
          <cell r="H178" t="str">
            <v>Meyer,M</v>
          </cell>
          <cell r="I178" t="str">
            <v>900800</v>
          </cell>
          <cell r="J178" t="str">
            <v>MEP Merch Energy Ptnrs Invest</v>
          </cell>
          <cell r="K178" t="str">
            <v>NON_REG_GENL</v>
          </cell>
          <cell r="L178" t="str">
            <v>MEP</v>
          </cell>
        </row>
        <row r="179">
          <cell r="B179" t="str">
            <v>4434</v>
          </cell>
          <cell r="C179" t="str">
            <v>12/24/2005</v>
          </cell>
          <cell r="D179" t="str">
            <v>A</v>
          </cell>
          <cell r="E179" t="str">
            <v>UCS Benefits Residual</v>
          </cell>
          <cell r="F179" t="str">
            <v>UCSBenRes</v>
          </cell>
          <cell r="G179" t="str">
            <v>Beyer,Philip M</v>
          </cell>
          <cell r="H179" t="str">
            <v>Tyrrell,D</v>
          </cell>
          <cell r="I179" t="str">
            <v>903900</v>
          </cell>
          <cell r="J179" t="str">
            <v>UtiliCorp Communication Svcs</v>
          </cell>
          <cell r="K179" t="str">
            <v>NON_REG_GENL</v>
          </cell>
          <cell r="L179" t="str">
            <v>UCS</v>
          </cell>
        </row>
        <row r="180">
          <cell r="B180" t="str">
            <v>4441</v>
          </cell>
          <cell r="C180" t="str">
            <v>12/24/2005</v>
          </cell>
          <cell r="D180" t="str">
            <v>A</v>
          </cell>
          <cell r="E180" t="str">
            <v>SJLP Gen Benefits Residual</v>
          </cell>
          <cell r="F180" t="str">
            <v>SJLPGenBen</v>
          </cell>
          <cell r="G180" t="str">
            <v>Beyer,Philip M</v>
          </cell>
          <cell r="H180" t="str">
            <v>Tyrrell,D</v>
          </cell>
          <cell r="I180" t="str">
            <v>105009</v>
          </cell>
          <cell r="J180" t="str">
            <v>SJP MO General Gas</v>
          </cell>
          <cell r="K180" t="str">
            <v>GAS_TRN&amp;DIS</v>
          </cell>
          <cell r="L180" t="str">
            <v>SJMOG</v>
          </cell>
        </row>
        <row r="181">
          <cell r="B181" t="str">
            <v>4442</v>
          </cell>
          <cell r="C181" t="str">
            <v>12/24/2005</v>
          </cell>
          <cell r="D181" t="str">
            <v>A</v>
          </cell>
          <cell r="E181" t="str">
            <v>SJLP Benefits Residual</v>
          </cell>
          <cell r="F181" t="str">
            <v>SJLPBenRes</v>
          </cell>
          <cell r="G181" t="str">
            <v>Beyer,Philip M</v>
          </cell>
          <cell r="H181" t="str">
            <v>Tyrrell,D</v>
          </cell>
          <cell r="I181" t="str">
            <v>102900</v>
          </cell>
          <cell r="J181" t="str">
            <v>SJP MO General Electric</v>
          </cell>
          <cell r="K181" t="str">
            <v>ELEC_DIST_OTHPWRSUP</v>
          </cell>
          <cell r="L181" t="str">
            <v>SJMOE</v>
          </cell>
        </row>
        <row r="182">
          <cell r="B182" t="str">
            <v>4455</v>
          </cell>
          <cell r="C182" t="str">
            <v>12/24/2005</v>
          </cell>
          <cell r="D182" t="str">
            <v>A</v>
          </cell>
          <cell r="E182" t="str">
            <v>MI Gas Accounting Accruals</v>
          </cell>
          <cell r="F182" t="str">
            <v>MIGasAcc</v>
          </cell>
          <cell r="G182" t="str">
            <v>Tyrrell,Daniel K</v>
          </cell>
          <cell r="H182" t="str">
            <v>Tyrrell,D</v>
          </cell>
          <cell r="I182" t="str">
            <v>140900</v>
          </cell>
          <cell r="J182" t="str">
            <v>MGU Michigan General</v>
          </cell>
          <cell r="K182" t="str">
            <v>GAS_TRN&amp;DIS</v>
          </cell>
          <cell r="L182" t="str">
            <v>MUMIG</v>
          </cell>
        </row>
        <row r="183">
          <cell r="B183" t="str">
            <v>4457</v>
          </cell>
          <cell r="C183" t="str">
            <v>12/24/2005</v>
          </cell>
          <cell r="D183" t="str">
            <v>A</v>
          </cell>
          <cell r="E183" t="str">
            <v>MPS Accounting Accruals</v>
          </cell>
          <cell r="F183" t="str">
            <v>MPSAccAcc</v>
          </cell>
          <cell r="G183" t="str">
            <v>Tyrrell,Daniel K</v>
          </cell>
          <cell r="H183" t="str">
            <v>Tyrrell,D</v>
          </cell>
          <cell r="I183" t="str">
            <v>100900</v>
          </cell>
          <cell r="J183" t="str">
            <v>MPS General Electric</v>
          </cell>
          <cell r="K183" t="str">
            <v>ELEC_DIST_OTHPWRSUP</v>
          </cell>
          <cell r="L183" t="str">
            <v>MPMOE</v>
          </cell>
        </row>
        <row r="184">
          <cell r="B184" t="str">
            <v>4458</v>
          </cell>
          <cell r="C184" t="str">
            <v>12/24/2005</v>
          </cell>
          <cell r="D184" t="str">
            <v>A</v>
          </cell>
          <cell r="E184" t="str">
            <v>MPS Gen Accounting Accruals</v>
          </cell>
          <cell r="F184" t="str">
            <v>MPSGenAcc</v>
          </cell>
          <cell r="G184" t="str">
            <v>Tyrrell,Daniel K</v>
          </cell>
          <cell r="H184" t="str">
            <v>Tyrrell,D</v>
          </cell>
          <cell r="I184" t="str">
            <v>105900</v>
          </cell>
          <cell r="J184" t="str">
            <v>MPS General Gas</v>
          </cell>
          <cell r="K184" t="str">
            <v>GAS_TRN&amp;DIS</v>
          </cell>
          <cell r="L184" t="str">
            <v>MPMOG</v>
          </cell>
        </row>
        <row r="185">
          <cell r="B185" t="str">
            <v>4461</v>
          </cell>
          <cell r="C185" t="str">
            <v>12/24/2005</v>
          </cell>
          <cell r="D185" t="str">
            <v>A</v>
          </cell>
          <cell r="E185" t="str">
            <v>PNG KS Accounting Accruals</v>
          </cell>
          <cell r="F185" t="str">
            <v>PNGKSAcc</v>
          </cell>
          <cell r="G185" t="str">
            <v>Tyrrell,Daniel K</v>
          </cell>
          <cell r="H185" t="str">
            <v>Tyrrell,D</v>
          </cell>
          <cell r="I185" t="str">
            <v>132900</v>
          </cell>
          <cell r="J185" t="str">
            <v>PNG Kansas General</v>
          </cell>
          <cell r="K185" t="str">
            <v>GAS_TRN&amp;DIS</v>
          </cell>
          <cell r="L185" t="str">
            <v>PNKSG</v>
          </cell>
        </row>
        <row r="186">
          <cell r="B186" t="str">
            <v>4462</v>
          </cell>
          <cell r="C186" t="str">
            <v>12/24/2005</v>
          </cell>
          <cell r="D186" t="str">
            <v>A</v>
          </cell>
          <cell r="E186" t="str">
            <v>PNG CO Accounting Accruals</v>
          </cell>
          <cell r="F186" t="str">
            <v>PNGCOAcc</v>
          </cell>
          <cell r="G186" t="str">
            <v>Tyrrell,Daniel K</v>
          </cell>
          <cell r="H186" t="str">
            <v>Tyrrell,D</v>
          </cell>
          <cell r="I186" t="str">
            <v>111900</v>
          </cell>
          <cell r="J186" t="str">
            <v>PNG Colorado General</v>
          </cell>
          <cell r="K186" t="str">
            <v>GAS_TRN&amp;DIS</v>
          </cell>
          <cell r="L186" t="str">
            <v>PNCOG</v>
          </cell>
        </row>
        <row r="187">
          <cell r="B187" t="str">
            <v>4463</v>
          </cell>
          <cell r="C187" t="str">
            <v>12/24/2005</v>
          </cell>
          <cell r="D187" t="str">
            <v>A</v>
          </cell>
          <cell r="E187" t="str">
            <v>PNG NE Accounting Accruals</v>
          </cell>
          <cell r="F187" t="str">
            <v>PNGNEAcc</v>
          </cell>
          <cell r="G187" t="str">
            <v>Tyrrell,Daniel K</v>
          </cell>
          <cell r="H187" t="str">
            <v>Tyrrell,D</v>
          </cell>
          <cell r="I187" t="str">
            <v>160900</v>
          </cell>
          <cell r="J187" t="str">
            <v>PNG Nebraska General</v>
          </cell>
          <cell r="K187" t="str">
            <v>GAS_TRN&amp;DIS</v>
          </cell>
          <cell r="L187" t="str">
            <v>PNNEG</v>
          </cell>
        </row>
        <row r="188">
          <cell r="B188" t="str">
            <v>4464</v>
          </cell>
          <cell r="C188" t="str">
            <v>12/24/2005</v>
          </cell>
          <cell r="D188" t="str">
            <v>A</v>
          </cell>
          <cell r="E188" t="str">
            <v>PNG TX Accounting Accruals</v>
          </cell>
          <cell r="F188" t="str">
            <v>PNGTXAcc</v>
          </cell>
          <cell r="G188" t="str">
            <v>Tyrrell,Daniel K</v>
          </cell>
          <cell r="H188" t="str">
            <v>Tyrrell,D</v>
          </cell>
          <cell r="I188" t="str">
            <v>171900</v>
          </cell>
          <cell r="J188" t="str">
            <v>PNG Texas General</v>
          </cell>
          <cell r="K188" t="str">
            <v>GAS_TRN&amp;DIS</v>
          </cell>
          <cell r="L188" t="str">
            <v>PNTXG</v>
          </cell>
        </row>
        <row r="189">
          <cell r="B189" t="str">
            <v>4465</v>
          </cell>
          <cell r="C189" t="str">
            <v>12/24/2005</v>
          </cell>
          <cell r="D189" t="str">
            <v>A</v>
          </cell>
          <cell r="E189" t="str">
            <v>PNG MI Accounting Accruals</v>
          </cell>
          <cell r="F189" t="str">
            <v>PNGMIAcc</v>
          </cell>
          <cell r="G189" t="str">
            <v>Tyrrell,Daniel K</v>
          </cell>
          <cell r="H189" t="str">
            <v>Tyrrell,D</v>
          </cell>
          <cell r="I189" t="str">
            <v>141900</v>
          </cell>
          <cell r="J189" t="str">
            <v>PNG Michigan General</v>
          </cell>
          <cell r="K189" t="str">
            <v>GAS_TRN&amp;DIS</v>
          </cell>
          <cell r="L189" t="str">
            <v>PNMIG</v>
          </cell>
        </row>
        <row r="190">
          <cell r="B190" t="str">
            <v>4466</v>
          </cell>
          <cell r="C190" t="str">
            <v>12/24/2005</v>
          </cell>
          <cell r="D190" t="str">
            <v>A</v>
          </cell>
          <cell r="E190" t="str">
            <v>PNG IA Accounting Accruals</v>
          </cell>
          <cell r="F190" t="str">
            <v>PNGIAAcc</v>
          </cell>
          <cell r="G190" t="str">
            <v>Tyrrell,Daniel K</v>
          </cell>
          <cell r="H190" t="str">
            <v>Tyrrell,D</v>
          </cell>
          <cell r="I190" t="str">
            <v>120900</v>
          </cell>
          <cell r="J190" t="str">
            <v>PNG Iowa General</v>
          </cell>
          <cell r="K190" t="str">
            <v>GAS_TRN&amp;DIS</v>
          </cell>
          <cell r="L190" t="str">
            <v>PNIAG</v>
          </cell>
        </row>
        <row r="191">
          <cell r="B191" t="str">
            <v>4467</v>
          </cell>
          <cell r="C191" t="str">
            <v>12/24/2005</v>
          </cell>
          <cell r="D191" t="str">
            <v>A</v>
          </cell>
          <cell r="E191" t="str">
            <v>PNG OK Accounting Accruals</v>
          </cell>
          <cell r="F191" t="str">
            <v>PNGOKAcc</v>
          </cell>
          <cell r="G191" t="str">
            <v>Tyrrell,Daniel K</v>
          </cell>
          <cell r="H191" t="str">
            <v>Tyrrell,D</v>
          </cell>
          <cell r="I191" t="str">
            <v>170900</v>
          </cell>
          <cell r="J191" t="str">
            <v>PNG Oklahoma General</v>
          </cell>
          <cell r="K191" t="str">
            <v>GAS_TRN&amp;DIS</v>
          </cell>
          <cell r="L191" t="str">
            <v>PNOKG</v>
          </cell>
        </row>
        <row r="192">
          <cell r="B192" t="str">
            <v>4468</v>
          </cell>
          <cell r="C192" t="str">
            <v>12/24/2005</v>
          </cell>
          <cell r="D192" t="str">
            <v>A</v>
          </cell>
          <cell r="E192" t="str">
            <v>PNG MN Accounting Accruals</v>
          </cell>
          <cell r="F192" t="str">
            <v>PNGMNAcc</v>
          </cell>
          <cell r="G192" t="str">
            <v>Tyrrell,Daniel K</v>
          </cell>
          <cell r="H192" t="str">
            <v>Tyrrell,D</v>
          </cell>
          <cell r="I192" t="str">
            <v>150900</v>
          </cell>
          <cell r="J192" t="str">
            <v>PNG Minnesota General</v>
          </cell>
          <cell r="K192" t="str">
            <v>GAS_TRN&amp;DIS</v>
          </cell>
          <cell r="L192" t="str">
            <v>PNMNG</v>
          </cell>
        </row>
        <row r="193">
          <cell r="B193" t="str">
            <v>4469</v>
          </cell>
          <cell r="C193" t="str">
            <v>12/24/2005</v>
          </cell>
          <cell r="D193" t="str">
            <v>A</v>
          </cell>
          <cell r="E193" t="str">
            <v>PNG SD Accounting Accruals</v>
          </cell>
          <cell r="F193" t="str">
            <v>PNGSDAcc</v>
          </cell>
          <cell r="G193" t="str">
            <v>Tyrrell,Daniel K</v>
          </cell>
          <cell r="H193" t="str">
            <v>Tyrrell,D</v>
          </cell>
          <cell r="I193" t="str">
            <v>172900</v>
          </cell>
          <cell r="J193" t="str">
            <v>PNG South Dakota General</v>
          </cell>
          <cell r="K193" t="str">
            <v>GAS_TRN&amp;DIS</v>
          </cell>
          <cell r="L193" t="str">
            <v>PNSDG</v>
          </cell>
        </row>
        <row r="194">
          <cell r="B194" t="str">
            <v>4470</v>
          </cell>
          <cell r="C194" t="str">
            <v>12/24/2005</v>
          </cell>
          <cell r="D194" t="str">
            <v>A</v>
          </cell>
          <cell r="E194" t="str">
            <v>PNG Pipeline Acct Accruals</v>
          </cell>
          <cell r="F194" t="str">
            <v>PNGPipAcc</v>
          </cell>
          <cell r="G194" t="str">
            <v>Tyrrell,Daniel K</v>
          </cell>
          <cell r="H194" t="str">
            <v>Tyrrell,D</v>
          </cell>
          <cell r="I194" t="str">
            <v>161900</v>
          </cell>
          <cell r="J194" t="str">
            <v>PNP Nebraska</v>
          </cell>
          <cell r="K194" t="str">
            <v>GAS_TRN&amp;DIS</v>
          </cell>
          <cell r="L194" t="str">
            <v>PPNEG</v>
          </cell>
        </row>
        <row r="195">
          <cell r="B195" t="str">
            <v>4473</v>
          </cell>
          <cell r="C195" t="str">
            <v>12/24/2005</v>
          </cell>
          <cell r="D195" t="str">
            <v>A</v>
          </cell>
          <cell r="E195" t="str">
            <v>AQLCP Accounting Accruals</v>
          </cell>
          <cell r="F195" t="str">
            <v>AQLCAccAcc</v>
          </cell>
          <cell r="G195" t="str">
            <v>Tyrrell,Daniel K</v>
          </cell>
          <cell r="H195" t="str">
            <v>Tyrrell,D</v>
          </cell>
          <cell r="I195" t="str">
            <v>300900</v>
          </cell>
          <cell r="J195" t="str">
            <v>Enterprise Allocated</v>
          </cell>
          <cell r="K195" t="str">
            <v>GENL_CMN_CORP</v>
          </cell>
          <cell r="L195" t="str">
            <v>AQLCP</v>
          </cell>
        </row>
        <row r="196">
          <cell r="B196" t="str">
            <v>4474</v>
          </cell>
          <cell r="C196" t="str">
            <v>12/24/2005</v>
          </cell>
          <cell r="D196" t="str">
            <v>A</v>
          </cell>
          <cell r="E196" t="str">
            <v>NETCO Accounting Accrual</v>
          </cell>
          <cell r="F196" t="str">
            <v>NETCAccAcc</v>
          </cell>
          <cell r="G196" t="str">
            <v>Tyrrell,Daniel K</v>
          </cell>
          <cell r="H196" t="str">
            <v>Long,L</v>
          </cell>
          <cell r="I196" t="str">
            <v>200900</v>
          </cell>
          <cell r="J196" t="str">
            <v>Networks Common</v>
          </cell>
          <cell r="K196" t="str">
            <v>GENL_CMN_NETCO</v>
          </cell>
          <cell r="L196" t="str">
            <v>NETCO</v>
          </cell>
        </row>
        <row r="197">
          <cell r="B197" t="str">
            <v>4477</v>
          </cell>
          <cell r="C197" t="str">
            <v>12/24/2005</v>
          </cell>
          <cell r="D197" t="str">
            <v>A</v>
          </cell>
          <cell r="E197" t="str">
            <v>WPE CO Accounting Accruals</v>
          </cell>
          <cell r="F197" t="str">
            <v>WPECOAcc</v>
          </cell>
          <cell r="G197" t="str">
            <v>Tyrrell,Daniel K</v>
          </cell>
          <cell r="H197" t="str">
            <v>Tyrrell,D</v>
          </cell>
          <cell r="I197" t="str">
            <v>110900</v>
          </cell>
          <cell r="J197" t="str">
            <v>WPE Colorado General</v>
          </cell>
          <cell r="K197" t="str">
            <v>ELEC_DIST_OTHPWRSUP</v>
          </cell>
          <cell r="L197" t="str">
            <v>WPCOE</v>
          </cell>
        </row>
        <row r="198">
          <cell r="B198" t="str">
            <v>4479</v>
          </cell>
          <cell r="C198" t="str">
            <v>12/24/2005</v>
          </cell>
          <cell r="D198" t="str">
            <v>A</v>
          </cell>
          <cell r="E198" t="str">
            <v>WPE KS Accounting Accruals</v>
          </cell>
          <cell r="F198" t="str">
            <v>WPEKSAcc</v>
          </cell>
          <cell r="G198" t="str">
            <v>Tyrrell,Daniel K</v>
          </cell>
          <cell r="H198" t="str">
            <v>Tyrrell,D</v>
          </cell>
          <cell r="I198" t="str">
            <v>130900</v>
          </cell>
          <cell r="J198" t="str">
            <v>WPE Kansas General</v>
          </cell>
          <cell r="K198" t="str">
            <v>ELEC_DIST_OTHPWRSUP</v>
          </cell>
          <cell r="L198" t="str">
            <v>WPKSE</v>
          </cell>
        </row>
        <row r="199">
          <cell r="B199" t="str">
            <v>4485</v>
          </cell>
          <cell r="C199" t="str">
            <v>12/24/2005</v>
          </cell>
          <cell r="D199" t="str">
            <v>A</v>
          </cell>
          <cell r="E199" t="str">
            <v>MEP Accounting Accruals</v>
          </cell>
          <cell r="F199" t="str">
            <v>MEPAccAcc</v>
          </cell>
          <cell r="G199" t="str">
            <v>Tyrrell,Daniel K</v>
          </cell>
          <cell r="H199" t="str">
            <v>Meyer,M</v>
          </cell>
          <cell r="I199" t="str">
            <v>900800</v>
          </cell>
          <cell r="J199" t="str">
            <v>MEP Merch Energy Ptnrs Invest</v>
          </cell>
          <cell r="K199" t="str">
            <v>NON_REG_GENL</v>
          </cell>
          <cell r="L199" t="str">
            <v>MEP</v>
          </cell>
        </row>
        <row r="200">
          <cell r="B200" t="str">
            <v>4491</v>
          </cell>
          <cell r="C200" t="str">
            <v>12/24/2005</v>
          </cell>
          <cell r="D200" t="str">
            <v>A</v>
          </cell>
          <cell r="E200" t="str">
            <v>AEC Accounting Accruals</v>
          </cell>
          <cell r="F200" t="str">
            <v>AECAccAcc</v>
          </cell>
          <cell r="G200" t="str">
            <v>Tyrrell,Daniel K</v>
          </cell>
          <cell r="H200" t="str">
            <v>Meyer,M</v>
          </cell>
          <cell r="I200" t="str">
            <v>901100</v>
          </cell>
          <cell r="J200" t="str">
            <v>AEC Aquila Energy Corporation</v>
          </cell>
          <cell r="K200" t="str">
            <v>NON_REGUL</v>
          </cell>
          <cell r="L200" t="str">
            <v>AEC</v>
          </cell>
        </row>
        <row r="201">
          <cell r="B201" t="str">
            <v>4494</v>
          </cell>
          <cell r="C201" t="str">
            <v>12/24/2005</v>
          </cell>
          <cell r="D201" t="str">
            <v>A</v>
          </cell>
          <cell r="E201" t="str">
            <v>UCS Accounting Accrual</v>
          </cell>
          <cell r="F201" t="str">
            <v>UCSAccAcc</v>
          </cell>
          <cell r="G201" t="str">
            <v>Tyrrell,Daniel K</v>
          </cell>
          <cell r="H201" t="str">
            <v>Tyrrell,D</v>
          </cell>
          <cell r="I201" t="str">
            <v>903900</v>
          </cell>
          <cell r="J201" t="str">
            <v>UtiliCorp Communication Svcs</v>
          </cell>
          <cell r="K201" t="str">
            <v>NON_REG_GENL</v>
          </cell>
          <cell r="L201" t="str">
            <v>UCS</v>
          </cell>
        </row>
        <row r="202">
          <cell r="B202" t="str">
            <v>4497</v>
          </cell>
          <cell r="C202" t="str">
            <v>12/24/2005</v>
          </cell>
          <cell r="D202" t="str">
            <v>A</v>
          </cell>
          <cell r="E202" t="str">
            <v>SJLP Gen Acct Accrual Dept</v>
          </cell>
          <cell r="F202" t="str">
            <v>SJLPGenAcc</v>
          </cell>
          <cell r="G202" t="str">
            <v>Tyrrell,Daniel K</v>
          </cell>
          <cell r="H202" t="str">
            <v>Tyrrell,D</v>
          </cell>
          <cell r="I202" t="str">
            <v>105009</v>
          </cell>
          <cell r="J202" t="str">
            <v>SJP MO General Gas</v>
          </cell>
          <cell r="K202" t="str">
            <v>GAS_TRN&amp;DIS</v>
          </cell>
          <cell r="L202" t="str">
            <v>SJMOG</v>
          </cell>
        </row>
        <row r="203">
          <cell r="B203" t="str">
            <v>4502</v>
          </cell>
          <cell r="C203" t="str">
            <v>12/24/2005</v>
          </cell>
          <cell r="D203" t="str">
            <v>A</v>
          </cell>
          <cell r="E203" t="str">
            <v>AQLCP Finance</v>
          </cell>
          <cell r="F203" t="str">
            <v>AQLCFin</v>
          </cell>
          <cell r="G203" t="str">
            <v>Janner,David J</v>
          </cell>
          <cell r="H203" t="str">
            <v>deJonge,H</v>
          </cell>
          <cell r="I203" t="str">
            <v>183900</v>
          </cell>
          <cell r="J203" t="str">
            <v>UCU Finance Corp</v>
          </cell>
          <cell r="K203" t="str">
            <v>NON_REGUL</v>
          </cell>
          <cell r="L203" t="str">
            <v>UTLFC</v>
          </cell>
        </row>
        <row r="204">
          <cell r="B204" t="str">
            <v>4503</v>
          </cell>
          <cell r="C204" t="str">
            <v>12/24/2005</v>
          </cell>
          <cell r="D204" t="str">
            <v>A</v>
          </cell>
          <cell r="E204" t="str">
            <v>MZ Partners</v>
          </cell>
          <cell r="F204" t="str">
            <v>MZPar</v>
          </cell>
          <cell r="G204" t="str">
            <v>Janner,David J</v>
          </cell>
          <cell r="H204" t="str">
            <v>deJonge,H</v>
          </cell>
          <cell r="I204" t="str">
            <v>183900</v>
          </cell>
          <cell r="J204" t="str">
            <v>UCU Finance Corp</v>
          </cell>
          <cell r="K204" t="str">
            <v>NON_REGUL</v>
          </cell>
          <cell r="L204" t="str">
            <v>UTLFC</v>
          </cell>
        </row>
        <row r="205">
          <cell r="B205" t="str">
            <v>4504</v>
          </cell>
          <cell r="C205" t="str">
            <v>12/24/2005</v>
          </cell>
          <cell r="D205" t="str">
            <v>A</v>
          </cell>
          <cell r="E205" t="str">
            <v>MZ Partners Nebraska</v>
          </cell>
          <cell r="F205" t="str">
            <v>MZParNeb</v>
          </cell>
          <cell r="H205" t="str">
            <v>deJonge,H</v>
          </cell>
          <cell r="I205" t="str">
            <v>183900</v>
          </cell>
          <cell r="J205" t="str">
            <v>UCU Finance Corp</v>
          </cell>
          <cell r="K205" t="str">
            <v>NON_REGUL</v>
          </cell>
          <cell r="L205" t="str">
            <v>UTLFC</v>
          </cell>
        </row>
        <row r="206">
          <cell r="B206" t="str">
            <v>4507</v>
          </cell>
          <cell r="C206" t="str">
            <v>12/24/2005</v>
          </cell>
          <cell r="D206" t="str">
            <v>A</v>
          </cell>
          <cell r="E206" t="str">
            <v>MZ Partners Missouri</v>
          </cell>
          <cell r="F206" t="str">
            <v>MZParMis</v>
          </cell>
          <cell r="H206" t="str">
            <v>deJonge,H</v>
          </cell>
          <cell r="I206" t="str">
            <v>902501</v>
          </cell>
          <cell r="J206" t="str">
            <v>MZPMO - MZ Partners MO</v>
          </cell>
          <cell r="K206" t="str">
            <v>NON_REGUL</v>
          </cell>
          <cell r="L206" t="str">
            <v>MZPMO</v>
          </cell>
        </row>
        <row r="207">
          <cell r="B207" t="str">
            <v>4508</v>
          </cell>
          <cell r="C207" t="str">
            <v>12/24/2005</v>
          </cell>
          <cell r="D207" t="str">
            <v>A</v>
          </cell>
          <cell r="E207" t="str">
            <v>MZ Partners Nebraska 4508</v>
          </cell>
          <cell r="F207" t="str">
            <v>MZParNeb</v>
          </cell>
          <cell r="H207" t="str">
            <v>deJonge,H</v>
          </cell>
          <cell r="I207" t="str">
            <v>902502</v>
          </cell>
          <cell r="J207" t="str">
            <v>MZPNE - MZ Partners NE</v>
          </cell>
          <cell r="K207" t="str">
            <v>NON_REGUL</v>
          </cell>
          <cell r="L207" t="str">
            <v>MZPNE</v>
          </cell>
        </row>
        <row r="208">
          <cell r="B208" t="str">
            <v>4609</v>
          </cell>
          <cell r="C208" t="str">
            <v>12/24/2005</v>
          </cell>
          <cell r="D208" t="str">
            <v>I</v>
          </cell>
          <cell r="E208" t="str">
            <v>BRE Benefits Residual</v>
          </cell>
          <cell r="F208" t="str">
            <v>BREBenRes</v>
          </cell>
          <cell r="G208" t="str">
            <v>Beyer,Philip M</v>
          </cell>
          <cell r="H208" t="str">
            <v>Tyrrell,D</v>
          </cell>
        </row>
        <row r="209">
          <cell r="B209" t="str">
            <v>4618</v>
          </cell>
          <cell r="C209" t="str">
            <v>12/24/2005</v>
          </cell>
          <cell r="D209" t="str">
            <v>I</v>
          </cell>
          <cell r="E209" t="str">
            <v>BRM Benefits Residual</v>
          </cell>
          <cell r="F209" t="str">
            <v>BRMBenRes</v>
          </cell>
          <cell r="G209" t="str">
            <v>Beyer,Philip M</v>
          </cell>
          <cell r="H209" t="str">
            <v>Tyrrell,D</v>
          </cell>
        </row>
        <row r="210">
          <cell r="B210" t="str">
            <v>4622</v>
          </cell>
          <cell r="C210" t="str">
            <v>12/24/2005</v>
          </cell>
          <cell r="D210" t="str">
            <v>I</v>
          </cell>
          <cell r="E210" t="str">
            <v>AFLP Benefit Residual Dept</v>
          </cell>
          <cell r="F210" t="str">
            <v>AFLPBenRes</v>
          </cell>
          <cell r="G210" t="str">
            <v>Beyer,Philip M</v>
          </cell>
          <cell r="H210" t="str">
            <v>Tyrrell,D</v>
          </cell>
        </row>
        <row r="211">
          <cell r="B211" t="str">
            <v>4624</v>
          </cell>
          <cell r="C211" t="str">
            <v>12/24/2005</v>
          </cell>
          <cell r="D211" t="str">
            <v>A</v>
          </cell>
          <cell r="E211" t="str">
            <v>PNTXG TX Gas Benefits</v>
          </cell>
          <cell r="F211" t="str">
            <v>PNTXG Ben</v>
          </cell>
          <cell r="G211" t="str">
            <v>Tyrrell,Dan</v>
          </cell>
          <cell r="I211" t="str">
            <v>171900</v>
          </cell>
          <cell r="J211" t="str">
            <v>PNG Texas General</v>
          </cell>
          <cell r="K211" t="str">
            <v>GAS_TRN&amp;DIS</v>
          </cell>
          <cell r="L211" t="str">
            <v>PNTXG</v>
          </cell>
        </row>
        <row r="212">
          <cell r="B212" t="str">
            <v>4625</v>
          </cell>
          <cell r="C212" t="str">
            <v>12/24/2005</v>
          </cell>
          <cell r="D212" t="str">
            <v>A</v>
          </cell>
          <cell r="E212" t="str">
            <v>PNIAG IA Gas Benefits</v>
          </cell>
          <cell r="F212" t="str">
            <v>PNIAG Ben</v>
          </cell>
          <cell r="G212" t="str">
            <v>Tyrrell,Dan</v>
          </cell>
          <cell r="I212" t="str">
            <v>120900</v>
          </cell>
          <cell r="J212" t="str">
            <v>PNG Iowa General</v>
          </cell>
          <cell r="K212" t="str">
            <v>GAS_TRN&amp;DIS</v>
          </cell>
          <cell r="L212" t="str">
            <v>PNIAG</v>
          </cell>
        </row>
        <row r="213">
          <cell r="B213" t="str">
            <v>4626</v>
          </cell>
          <cell r="C213" t="str">
            <v>12/24/2005</v>
          </cell>
          <cell r="D213" t="str">
            <v>A</v>
          </cell>
          <cell r="E213" t="str">
            <v>PNKSG KS Gas Benefits</v>
          </cell>
          <cell r="F213" t="str">
            <v>PNKSG Ben</v>
          </cell>
          <cell r="G213" t="str">
            <v>Tyrrell,Dan</v>
          </cell>
          <cell r="I213" t="str">
            <v>132900</v>
          </cell>
          <cell r="J213" t="str">
            <v>PNG Kansas General</v>
          </cell>
          <cell r="K213" t="str">
            <v>GAS_TRN&amp;DIS</v>
          </cell>
          <cell r="L213" t="str">
            <v>PNKSG</v>
          </cell>
        </row>
        <row r="214">
          <cell r="B214" t="str">
            <v>4627</v>
          </cell>
          <cell r="C214" t="str">
            <v>12/24/2005</v>
          </cell>
          <cell r="D214" t="str">
            <v>A</v>
          </cell>
          <cell r="E214" t="str">
            <v>PNMIG MI Gas Benefits</v>
          </cell>
          <cell r="F214" t="str">
            <v>PNMIG Ben</v>
          </cell>
          <cell r="G214" t="str">
            <v>Tyrrell,Dan</v>
          </cell>
          <cell r="I214" t="str">
            <v>141900</v>
          </cell>
          <cell r="J214" t="str">
            <v>PNG Michigan General</v>
          </cell>
          <cell r="K214" t="str">
            <v>GAS_TRN&amp;DIS</v>
          </cell>
          <cell r="L214" t="str">
            <v>PNMIG</v>
          </cell>
        </row>
        <row r="215">
          <cell r="B215" t="str">
            <v>4628</v>
          </cell>
          <cell r="C215" t="str">
            <v>12/24/2005</v>
          </cell>
          <cell r="D215" t="str">
            <v>A</v>
          </cell>
          <cell r="E215" t="str">
            <v>PNMNG Gas Benefits</v>
          </cell>
          <cell r="F215" t="str">
            <v>PNMNG Ben</v>
          </cell>
          <cell r="G215" t="str">
            <v>Tyrrell,Dan</v>
          </cell>
          <cell r="I215" t="str">
            <v>150900</v>
          </cell>
          <cell r="J215" t="str">
            <v>PNG Minnesota General</v>
          </cell>
          <cell r="K215" t="str">
            <v>GAS_TRN&amp;DIS</v>
          </cell>
          <cell r="L215" t="str">
            <v>PNMNG</v>
          </cell>
        </row>
        <row r="216">
          <cell r="B216" t="str">
            <v>4629</v>
          </cell>
          <cell r="C216" t="str">
            <v>12/24/2005</v>
          </cell>
          <cell r="D216" t="str">
            <v>A</v>
          </cell>
          <cell r="E216" t="str">
            <v>NMMNG MN Gas Benefits</v>
          </cell>
          <cell r="F216" t="str">
            <v>NMMNG Ben</v>
          </cell>
          <cell r="G216" t="str">
            <v>Tyrrell,Dan</v>
          </cell>
          <cell r="I216" t="str">
            <v>151900</v>
          </cell>
          <cell r="J216" t="str">
            <v>NMU Minnesota General</v>
          </cell>
          <cell r="K216" t="str">
            <v>GAS_TRN&amp;DIS</v>
          </cell>
          <cell r="L216" t="str">
            <v>NMMNG</v>
          </cell>
        </row>
        <row r="217">
          <cell r="B217" t="str">
            <v>4630</v>
          </cell>
          <cell r="C217" t="str">
            <v>12/24/2005</v>
          </cell>
          <cell r="D217" t="str">
            <v>A</v>
          </cell>
          <cell r="E217" t="str">
            <v>PNNEG NE Gas Benefits</v>
          </cell>
          <cell r="F217" t="str">
            <v>PNNEG Ben</v>
          </cell>
          <cell r="G217" t="str">
            <v>Tyrrell,Dan</v>
          </cell>
          <cell r="I217" t="str">
            <v>160900</v>
          </cell>
          <cell r="J217" t="str">
            <v>PNG Nebraska General</v>
          </cell>
          <cell r="K217" t="str">
            <v>GAS_TRN&amp;DIS</v>
          </cell>
          <cell r="L217" t="str">
            <v>PNNEG</v>
          </cell>
        </row>
        <row r="218">
          <cell r="B218" t="str">
            <v>4631</v>
          </cell>
          <cell r="C218" t="str">
            <v>12/24/2005</v>
          </cell>
          <cell r="D218" t="str">
            <v>A</v>
          </cell>
          <cell r="E218" t="str">
            <v>PNCOG CO Gas Benefits</v>
          </cell>
          <cell r="F218" t="str">
            <v>PNCOG Ben</v>
          </cell>
          <cell r="G218" t="str">
            <v>Tyrrell,Dan</v>
          </cell>
          <cell r="I218" t="str">
            <v>111900</v>
          </cell>
          <cell r="J218" t="str">
            <v>PNG Colorado General</v>
          </cell>
          <cell r="K218" t="str">
            <v>GAS_TRN&amp;DIS</v>
          </cell>
          <cell r="L218" t="str">
            <v>PNCOG</v>
          </cell>
        </row>
        <row r="219">
          <cell r="B219" t="str">
            <v>4632</v>
          </cell>
          <cell r="C219" t="str">
            <v>01/01/2006</v>
          </cell>
          <cell r="D219" t="str">
            <v>A</v>
          </cell>
          <cell r="E219" t="str">
            <v>Networks Comm Elec Rnd Benefit</v>
          </cell>
          <cell r="F219" t="str">
            <v>E Rnd Ben</v>
          </cell>
          <cell r="I219" t="str">
            <v>205900</v>
          </cell>
          <cell r="J219" t="str">
            <v>Networks Common Ele Rnd</v>
          </cell>
          <cell r="K219" t="str">
            <v>ELEC_ANY</v>
          </cell>
          <cell r="L219" t="str">
            <v>ELRET</v>
          </cell>
        </row>
        <row r="220">
          <cell r="B220" t="str">
            <v>4633</v>
          </cell>
          <cell r="C220" t="str">
            <v>01/01/2006</v>
          </cell>
          <cell r="D220" t="str">
            <v>A</v>
          </cell>
          <cell r="E220" t="str">
            <v>Networks Comm Gas Rnd Benefit</v>
          </cell>
          <cell r="F220" t="str">
            <v>G Rnd Ben</v>
          </cell>
          <cell r="I220" t="str">
            <v>206900</v>
          </cell>
          <cell r="J220" t="str">
            <v>Networks Common Gas Rnd</v>
          </cell>
          <cell r="K220" t="str">
            <v>GAS_ANY</v>
          </cell>
          <cell r="L220" t="str">
            <v>GASRT</v>
          </cell>
        </row>
        <row r="221">
          <cell r="B221" t="str">
            <v>4700</v>
          </cell>
          <cell r="C221" t="str">
            <v>12/24/2005</v>
          </cell>
          <cell r="D221" t="str">
            <v>A</v>
          </cell>
          <cell r="E221" t="str">
            <v>SJLP Accounting Accrual Dept</v>
          </cell>
          <cell r="F221" t="str">
            <v>SJLPAccAcc</v>
          </cell>
          <cell r="G221" t="str">
            <v>Tyrrell,Daniel K</v>
          </cell>
          <cell r="H221" t="str">
            <v>Tyrrell,D</v>
          </cell>
          <cell r="I221" t="str">
            <v>102900</v>
          </cell>
          <cell r="J221" t="str">
            <v>SJP MO General Electric</v>
          </cell>
          <cell r="K221" t="str">
            <v>ELEC_DIST_OTHPWRSUP</v>
          </cell>
          <cell r="L221" t="str">
            <v>SJMOE</v>
          </cell>
        </row>
        <row r="222">
          <cell r="B222" t="str">
            <v>4709</v>
          </cell>
          <cell r="C222" t="str">
            <v>12/24/2005</v>
          </cell>
          <cell r="D222" t="str">
            <v>A</v>
          </cell>
          <cell r="E222" t="str">
            <v>BRE Accounting Accrual</v>
          </cell>
          <cell r="F222" t="str">
            <v>BREAccAcc</v>
          </cell>
          <cell r="G222" t="str">
            <v>Tyrrell,Daniel K</v>
          </cell>
          <cell r="H222" t="str">
            <v>Tyrrell,D</v>
          </cell>
          <cell r="I222" t="str">
            <v>916100</v>
          </cell>
          <cell r="J222" t="str">
            <v>BRE - Bermuda Reinsurance</v>
          </cell>
          <cell r="K222" t="str">
            <v>NON_REGUL</v>
          </cell>
          <cell r="L222" t="str">
            <v>BRE</v>
          </cell>
        </row>
        <row r="223">
          <cell r="B223" t="str">
            <v>4722</v>
          </cell>
          <cell r="C223" t="str">
            <v>12/24/2005</v>
          </cell>
          <cell r="D223" t="str">
            <v>A</v>
          </cell>
          <cell r="E223" t="str">
            <v>AFLP Accounting Accrual Dept</v>
          </cell>
          <cell r="F223" t="str">
            <v>AFLPAccAcc</v>
          </cell>
          <cell r="G223" t="str">
            <v>Tyrrell,Daniel K</v>
          </cell>
          <cell r="H223" t="str">
            <v>Tyrrell,D</v>
          </cell>
          <cell r="I223" t="str">
            <v>901300</v>
          </cell>
          <cell r="J223" t="str">
            <v>AFLP - MEP Flora Power</v>
          </cell>
          <cell r="K223" t="str">
            <v>NON_REGUL</v>
          </cell>
          <cell r="L223" t="str">
            <v>AFLP</v>
          </cell>
        </row>
        <row r="224">
          <cell r="B224" t="str">
            <v>4801</v>
          </cell>
          <cell r="C224" t="str">
            <v>12/24/2005</v>
          </cell>
          <cell r="D224" t="str">
            <v>I</v>
          </cell>
          <cell r="E224" t="str">
            <v>PNG IA Benefits Residual</v>
          </cell>
          <cell r="F224" t="str">
            <v>PNGIABen</v>
          </cell>
          <cell r="H224" t="str">
            <v>Tyrrell,D</v>
          </cell>
          <cell r="I224" t="str">
            <v>120900</v>
          </cell>
          <cell r="J224" t="str">
            <v>PNG Iowa General</v>
          </cell>
          <cell r="K224" t="str">
            <v>GAS_TRN&amp;DIS</v>
          </cell>
          <cell r="L224" t="str">
            <v>PNIAG</v>
          </cell>
        </row>
        <row r="225">
          <cell r="B225" t="str">
            <v>4802</v>
          </cell>
          <cell r="C225" t="str">
            <v>12/24/2005</v>
          </cell>
          <cell r="D225" t="str">
            <v>I</v>
          </cell>
          <cell r="E225" t="str">
            <v>PNG KS Benefits Residual</v>
          </cell>
          <cell r="F225" t="str">
            <v>PNGKSBen</v>
          </cell>
          <cell r="H225" t="str">
            <v>Tyrrell,D</v>
          </cell>
          <cell r="I225" t="str">
            <v>132900</v>
          </cell>
          <cell r="J225" t="str">
            <v>PNG Kansas General</v>
          </cell>
          <cell r="K225" t="str">
            <v>GAS_TRN&amp;DIS</v>
          </cell>
          <cell r="L225" t="str">
            <v>PNKSG</v>
          </cell>
        </row>
        <row r="226">
          <cell r="B226" t="str">
            <v>4803</v>
          </cell>
          <cell r="C226" t="str">
            <v>12/24/2005</v>
          </cell>
          <cell r="D226" t="str">
            <v>I</v>
          </cell>
          <cell r="E226" t="str">
            <v>PNG MI Benefits Residual</v>
          </cell>
          <cell r="F226" t="str">
            <v>PNGMIBen</v>
          </cell>
          <cell r="H226" t="str">
            <v>Tyrrell,D</v>
          </cell>
          <cell r="I226" t="str">
            <v>141900</v>
          </cell>
          <cell r="J226" t="str">
            <v>PNG Michigan General</v>
          </cell>
          <cell r="K226" t="str">
            <v>GAS_TRN&amp;DIS</v>
          </cell>
          <cell r="L226" t="str">
            <v>PNMIG</v>
          </cell>
        </row>
        <row r="227">
          <cell r="B227" t="str">
            <v>4804</v>
          </cell>
          <cell r="C227" t="str">
            <v>12/24/2005</v>
          </cell>
          <cell r="D227" t="str">
            <v>I</v>
          </cell>
          <cell r="E227" t="str">
            <v>PNG MN Benefits Residual</v>
          </cell>
          <cell r="F227" t="str">
            <v>PNGMNBen</v>
          </cell>
          <cell r="H227" t="str">
            <v>Tyrrell,D</v>
          </cell>
          <cell r="I227" t="str">
            <v>150900</v>
          </cell>
          <cell r="J227" t="str">
            <v>PNG Minnesota General</v>
          </cell>
          <cell r="K227" t="str">
            <v>GAS_TRN&amp;DIS</v>
          </cell>
          <cell r="L227" t="str">
            <v>PNMNG</v>
          </cell>
        </row>
        <row r="228">
          <cell r="B228" t="str">
            <v>4805</v>
          </cell>
          <cell r="C228" t="str">
            <v>12/24/2005</v>
          </cell>
          <cell r="D228" t="str">
            <v>I</v>
          </cell>
          <cell r="E228" t="str">
            <v>PNG NMU Benefits Residual</v>
          </cell>
          <cell r="F228" t="str">
            <v>PNGNMUBen</v>
          </cell>
          <cell r="H228" t="str">
            <v>Tyrrell,D</v>
          </cell>
          <cell r="I228" t="str">
            <v>151900</v>
          </cell>
          <cell r="J228" t="str">
            <v>NMU Minnesota General</v>
          </cell>
          <cell r="K228" t="str">
            <v>GAS_TRN&amp;DIS</v>
          </cell>
          <cell r="L228" t="str">
            <v>NMMNG</v>
          </cell>
        </row>
        <row r="229">
          <cell r="B229" t="str">
            <v>4806</v>
          </cell>
          <cell r="C229" t="str">
            <v>12/24/2005</v>
          </cell>
          <cell r="D229" t="str">
            <v>I</v>
          </cell>
          <cell r="E229" t="str">
            <v>PNG NE Benefits Residual</v>
          </cell>
          <cell r="F229" t="str">
            <v>PNGNEBen</v>
          </cell>
          <cell r="H229" t="str">
            <v>Tyrrell,D</v>
          </cell>
          <cell r="I229" t="str">
            <v>160900</v>
          </cell>
          <cell r="J229" t="str">
            <v>PNG Nebraska General</v>
          </cell>
          <cell r="K229" t="str">
            <v>GAS_TRN&amp;DIS</v>
          </cell>
          <cell r="L229" t="str">
            <v>PNNEG</v>
          </cell>
        </row>
        <row r="230">
          <cell r="B230" t="str">
            <v>4807</v>
          </cell>
          <cell r="C230" t="str">
            <v>12/24/2005</v>
          </cell>
          <cell r="D230" t="str">
            <v>I</v>
          </cell>
          <cell r="E230" t="str">
            <v>PNG CO Benefits Residual</v>
          </cell>
          <cell r="F230" t="str">
            <v>PNGCOBen</v>
          </cell>
          <cell r="H230" t="str">
            <v>Tyrrell,D</v>
          </cell>
          <cell r="I230" t="str">
            <v>111900</v>
          </cell>
          <cell r="J230" t="str">
            <v>PNG Colorado General</v>
          </cell>
          <cell r="K230" t="str">
            <v>GAS_TRN&amp;DIS</v>
          </cell>
          <cell r="L230" t="str">
            <v>PNCOG</v>
          </cell>
        </row>
        <row r="231">
          <cell r="B231" t="str">
            <v>5001</v>
          </cell>
          <cell r="C231" t="str">
            <v>12/24/2005</v>
          </cell>
          <cell r="D231" t="str">
            <v>A</v>
          </cell>
          <cell r="E231" t="str">
            <v>Elec Trans Ops-MO/SJ Gen</v>
          </cell>
          <cell r="F231" t="str">
            <v>ElecTraOps</v>
          </cell>
          <cell r="G231" t="str">
            <v>Lutes,Willis L</v>
          </cell>
          <cell r="H231" t="str">
            <v>Reed,C</v>
          </cell>
          <cell r="I231" t="str">
            <v>201900</v>
          </cell>
          <cell r="J231" t="str">
            <v>Electric Common</v>
          </cell>
          <cell r="K231" t="str">
            <v>ELEC_GENL_COMM</v>
          </cell>
          <cell r="L231" t="str">
            <v>NETCO</v>
          </cell>
        </row>
        <row r="232">
          <cell r="B232" t="str">
            <v>5002</v>
          </cell>
          <cell r="C232" t="str">
            <v>12/24/2005</v>
          </cell>
          <cell r="D232" t="str">
            <v>A</v>
          </cell>
          <cell r="E232" t="str">
            <v>Elec Trans Ops-ROW-MO/CO/KS</v>
          </cell>
          <cell r="F232" t="str">
            <v>ElecTraOps</v>
          </cell>
          <cell r="G232" t="str">
            <v>Lutes,Willis L</v>
          </cell>
          <cell r="H232" t="str">
            <v>Reed,C</v>
          </cell>
          <cell r="I232" t="str">
            <v>201900</v>
          </cell>
          <cell r="J232" t="str">
            <v>Electric Common</v>
          </cell>
          <cell r="K232" t="str">
            <v>ELEC_GENL_COMM</v>
          </cell>
          <cell r="L232" t="str">
            <v>NETCO</v>
          </cell>
        </row>
        <row r="233">
          <cell r="B233" t="str">
            <v>5003</v>
          </cell>
          <cell r="C233" t="str">
            <v>12/24/2005</v>
          </cell>
          <cell r="D233" t="str">
            <v>A</v>
          </cell>
          <cell r="E233" t="str">
            <v>Transmission Ops MPS-Gen</v>
          </cell>
          <cell r="F233" t="str">
            <v>TranOpsMPS</v>
          </cell>
          <cell r="G233" t="str">
            <v>Lutes,Willis L</v>
          </cell>
          <cell r="H233" t="str">
            <v>Reed,C</v>
          </cell>
          <cell r="I233" t="str">
            <v>100500</v>
          </cell>
          <cell r="J233" t="str">
            <v>MPS Transmission MO Electric</v>
          </cell>
          <cell r="K233" t="str">
            <v>ELEC_TRANS</v>
          </cell>
          <cell r="L233" t="str">
            <v>MPMOE</v>
          </cell>
        </row>
        <row r="234">
          <cell r="B234" t="str">
            <v>5004</v>
          </cell>
          <cell r="C234" t="str">
            <v>12/24/2005</v>
          </cell>
          <cell r="D234" t="str">
            <v>A</v>
          </cell>
          <cell r="E234" t="str">
            <v>Transmisson Ln Const&amp;Maint-MPS</v>
          </cell>
          <cell r="F234" t="str">
            <v>TranLnCon</v>
          </cell>
          <cell r="G234" t="str">
            <v>Lutes,Willis L</v>
          </cell>
          <cell r="H234" t="str">
            <v>Reed,C</v>
          </cell>
          <cell r="I234" t="str">
            <v>100500</v>
          </cell>
          <cell r="J234" t="str">
            <v>MPS Transmission MO Electric</v>
          </cell>
          <cell r="K234" t="str">
            <v>ELEC_TRANS</v>
          </cell>
          <cell r="L234" t="str">
            <v>MPMOE</v>
          </cell>
        </row>
        <row r="235">
          <cell r="B235" t="str">
            <v>5005</v>
          </cell>
          <cell r="C235" t="str">
            <v>12/24/2005</v>
          </cell>
          <cell r="D235" t="str">
            <v>A</v>
          </cell>
          <cell r="E235" t="str">
            <v>Sys Protection Const&amp;Maint-MPS</v>
          </cell>
          <cell r="F235" t="str">
            <v>SysProCon</v>
          </cell>
          <cell r="G235" t="str">
            <v>Moore,Todd G</v>
          </cell>
          <cell r="H235" t="str">
            <v>Reed,C</v>
          </cell>
          <cell r="I235" t="str">
            <v>100500</v>
          </cell>
          <cell r="J235" t="str">
            <v>MPS Transmission MO Electric</v>
          </cell>
          <cell r="K235" t="str">
            <v>ELEC_TRANS</v>
          </cell>
          <cell r="L235" t="str">
            <v>MPMOE</v>
          </cell>
        </row>
        <row r="236">
          <cell r="B236" t="str">
            <v>5006</v>
          </cell>
          <cell r="C236" t="str">
            <v>12/24/2005</v>
          </cell>
          <cell r="D236" t="str">
            <v>A</v>
          </cell>
          <cell r="E236" t="str">
            <v>System Operations-MPS</v>
          </cell>
          <cell r="F236" t="str">
            <v>SystOpe</v>
          </cell>
          <cell r="G236" t="str">
            <v>Mason,John M</v>
          </cell>
          <cell r="H236" t="str">
            <v>Reed,C</v>
          </cell>
          <cell r="I236" t="str">
            <v>100500</v>
          </cell>
          <cell r="J236" t="str">
            <v>MPS Transmission MO Electric</v>
          </cell>
          <cell r="K236" t="str">
            <v>ELEC_TRANS</v>
          </cell>
          <cell r="L236" t="str">
            <v>MPMOE</v>
          </cell>
        </row>
        <row r="237">
          <cell r="B237" t="str">
            <v>5007</v>
          </cell>
          <cell r="C237" t="str">
            <v>12/24/2005</v>
          </cell>
          <cell r="D237" t="str">
            <v>A</v>
          </cell>
          <cell r="E237" t="str">
            <v>SCADA MPS</v>
          </cell>
          <cell r="F237" t="str">
            <v>SCADMPS</v>
          </cell>
          <cell r="G237" t="str">
            <v>Mason,John M</v>
          </cell>
          <cell r="H237" t="str">
            <v>Wilkus,L</v>
          </cell>
          <cell r="I237" t="str">
            <v>201900</v>
          </cell>
          <cell r="J237" t="str">
            <v>Electric Common</v>
          </cell>
          <cell r="K237" t="str">
            <v>ELEC_GENL_COMM</v>
          </cell>
          <cell r="L237" t="str">
            <v>NETCO</v>
          </cell>
        </row>
        <row r="238">
          <cell r="B238" t="str">
            <v>5009</v>
          </cell>
          <cell r="C238" t="str">
            <v>12/24/2005</v>
          </cell>
          <cell r="D238" t="str">
            <v>A</v>
          </cell>
          <cell r="E238" t="str">
            <v>Transmission Ln Const&amp;Maint-CO</v>
          </cell>
          <cell r="F238" t="str">
            <v>TranLnCon</v>
          </cell>
          <cell r="G238" t="str">
            <v>Logan,Alan K</v>
          </cell>
          <cell r="H238" t="str">
            <v>Hottel,M</v>
          </cell>
          <cell r="I238" t="str">
            <v>110900</v>
          </cell>
          <cell r="J238" t="str">
            <v>WPE Colorado General</v>
          </cell>
          <cell r="K238" t="str">
            <v>ELEC_DIST_OTHPWRSUP</v>
          </cell>
          <cell r="L238" t="str">
            <v>WPCOE</v>
          </cell>
        </row>
        <row r="239">
          <cell r="B239" t="str">
            <v>5011</v>
          </cell>
          <cell r="C239" t="str">
            <v>12/24/2005</v>
          </cell>
          <cell r="D239" t="str">
            <v>A</v>
          </cell>
          <cell r="E239" t="str">
            <v>System Operations-CO</v>
          </cell>
          <cell r="F239" t="str">
            <v>SystOpe</v>
          </cell>
          <cell r="G239" t="str">
            <v>Guasta,Robert J</v>
          </cell>
          <cell r="H239" t="str">
            <v>Wilkus,L</v>
          </cell>
          <cell r="I239" t="str">
            <v>115900</v>
          </cell>
          <cell r="J239" t="str">
            <v>WPE Colorado Transmission</v>
          </cell>
          <cell r="K239" t="str">
            <v>ELEC_TRANS</v>
          </cell>
          <cell r="L239" t="str">
            <v>WPCOE</v>
          </cell>
        </row>
        <row r="240">
          <cell r="B240" t="str">
            <v>5012</v>
          </cell>
          <cell r="C240" t="str">
            <v>12/24/2005</v>
          </cell>
          <cell r="D240" t="str">
            <v>A</v>
          </cell>
          <cell r="E240" t="str">
            <v>Scada-Co</v>
          </cell>
          <cell r="F240" t="str">
            <v>Scad</v>
          </cell>
          <cell r="G240" t="str">
            <v>Guasta,Robert J</v>
          </cell>
          <cell r="H240" t="str">
            <v>Wilkus,L</v>
          </cell>
          <cell r="I240" t="str">
            <v>115900</v>
          </cell>
          <cell r="J240" t="str">
            <v>WPE Colorado Transmission</v>
          </cell>
          <cell r="K240" t="str">
            <v>ELEC_TRANS</v>
          </cell>
          <cell r="L240" t="str">
            <v>WPCOE</v>
          </cell>
        </row>
        <row r="241">
          <cell r="B241" t="str">
            <v>5013</v>
          </cell>
          <cell r="C241" t="str">
            <v>12/24/2005</v>
          </cell>
          <cell r="D241" t="str">
            <v>A</v>
          </cell>
          <cell r="E241" t="str">
            <v>Transmission Ops KS-General</v>
          </cell>
          <cell r="F241" t="str">
            <v>TranOpsKS-</v>
          </cell>
          <cell r="G241" t="str">
            <v>Helm,Mark A</v>
          </cell>
          <cell r="H241" t="str">
            <v>Grapengater,B</v>
          </cell>
          <cell r="I241" t="str">
            <v>130905</v>
          </cell>
          <cell r="J241" t="str">
            <v>WPE Kansas Transmission</v>
          </cell>
          <cell r="K241" t="str">
            <v>ELEC_TRANS</v>
          </cell>
          <cell r="L241" t="str">
            <v>WPKSE</v>
          </cell>
        </row>
        <row r="242">
          <cell r="B242" t="str">
            <v>5014</v>
          </cell>
          <cell r="C242" t="str">
            <v>12/24/2005</v>
          </cell>
          <cell r="D242" t="str">
            <v>A</v>
          </cell>
          <cell r="E242" t="str">
            <v>Transmission Ln Const&amp;Maint-KS</v>
          </cell>
          <cell r="F242" t="str">
            <v>TranLnCon</v>
          </cell>
          <cell r="G242" t="str">
            <v>Wetig,John E</v>
          </cell>
          <cell r="H242" t="str">
            <v>Grapengater,B</v>
          </cell>
          <cell r="I242" t="str">
            <v>130905</v>
          </cell>
          <cell r="J242" t="str">
            <v>WPE Kansas Transmission</v>
          </cell>
          <cell r="K242" t="str">
            <v>ELEC_TRANS</v>
          </cell>
          <cell r="L242" t="str">
            <v>WPKSE</v>
          </cell>
        </row>
        <row r="243">
          <cell r="B243" t="str">
            <v>5015</v>
          </cell>
          <cell r="C243" t="str">
            <v>12/24/2005</v>
          </cell>
          <cell r="D243" t="str">
            <v>A</v>
          </cell>
          <cell r="E243" t="str">
            <v>Sys Protection Const&amp;Maint-KS</v>
          </cell>
          <cell r="F243" t="str">
            <v>SysProCon</v>
          </cell>
          <cell r="G243" t="str">
            <v>Helm,Mark A</v>
          </cell>
          <cell r="H243" t="str">
            <v>Grapengater,B</v>
          </cell>
          <cell r="I243" t="str">
            <v>130900</v>
          </cell>
          <cell r="J243" t="str">
            <v>WPE Kansas General</v>
          </cell>
          <cell r="K243" t="str">
            <v>ELEC_DIST_OTHPWRSUP</v>
          </cell>
          <cell r="L243" t="str">
            <v>WPKSE</v>
          </cell>
        </row>
        <row r="244">
          <cell r="B244" t="str">
            <v>5016</v>
          </cell>
          <cell r="C244" t="str">
            <v>12/24/2005</v>
          </cell>
          <cell r="D244" t="str">
            <v>A</v>
          </cell>
          <cell r="E244" t="str">
            <v>System Operations-KS</v>
          </cell>
          <cell r="F244" t="str">
            <v>SystOpe</v>
          </cell>
          <cell r="G244" t="str">
            <v>Hillman,Steven P</v>
          </cell>
          <cell r="H244" t="str">
            <v>Wilkus,L</v>
          </cell>
          <cell r="I244" t="str">
            <v>130905</v>
          </cell>
          <cell r="J244" t="str">
            <v>WPE Kansas Transmission</v>
          </cell>
          <cell r="K244" t="str">
            <v>ELEC_TRANS</v>
          </cell>
          <cell r="L244" t="str">
            <v>WPKSE</v>
          </cell>
        </row>
        <row r="245">
          <cell r="B245" t="str">
            <v>5017</v>
          </cell>
          <cell r="C245" t="str">
            <v>12/24/2005</v>
          </cell>
          <cell r="D245" t="str">
            <v>A</v>
          </cell>
          <cell r="E245" t="str">
            <v>Scada-Ks</v>
          </cell>
          <cell r="F245" t="str">
            <v>Scad</v>
          </cell>
          <cell r="G245" t="str">
            <v>Hillman,Steven P</v>
          </cell>
          <cell r="H245" t="str">
            <v>Wilkus,L</v>
          </cell>
          <cell r="I245" t="str">
            <v>130905</v>
          </cell>
          <cell r="J245" t="str">
            <v>WPE Kansas Transmission</v>
          </cell>
          <cell r="K245" t="str">
            <v>ELEC_TRANS</v>
          </cell>
          <cell r="L245" t="str">
            <v>WPKSE</v>
          </cell>
        </row>
        <row r="246">
          <cell r="B246" t="str">
            <v>5019</v>
          </cell>
          <cell r="C246" t="str">
            <v>12/24/2005</v>
          </cell>
          <cell r="D246" t="str">
            <v>A</v>
          </cell>
          <cell r="E246" t="str">
            <v>Transmission Eng MPS-General</v>
          </cell>
          <cell r="F246" t="str">
            <v>TranEngMPS</v>
          </cell>
          <cell r="G246" t="str">
            <v>Lukenbill,Douglas A</v>
          </cell>
          <cell r="H246" t="str">
            <v>Reed,C</v>
          </cell>
          <cell r="I246" t="str">
            <v>100500</v>
          </cell>
          <cell r="J246" t="str">
            <v>MPS Transmission MO Electric</v>
          </cell>
          <cell r="K246" t="str">
            <v>ELEC_TRANS</v>
          </cell>
          <cell r="L246" t="str">
            <v>MPMOE</v>
          </cell>
        </row>
        <row r="247">
          <cell r="B247" t="str">
            <v>5021</v>
          </cell>
          <cell r="C247" t="str">
            <v>12/24/2005</v>
          </cell>
          <cell r="D247" t="str">
            <v>A</v>
          </cell>
          <cell r="E247" t="str">
            <v>Transmission Eng CO-General</v>
          </cell>
          <cell r="F247" t="str">
            <v>TranEngCO-</v>
          </cell>
          <cell r="G247" t="str">
            <v>Trevithick,Mark R</v>
          </cell>
          <cell r="H247" t="str">
            <v>Hottel,M</v>
          </cell>
          <cell r="I247" t="str">
            <v>110900</v>
          </cell>
          <cell r="J247" t="str">
            <v>WPE Colorado General</v>
          </cell>
          <cell r="K247" t="str">
            <v>ELEC_DIST_OTHPWRSUP</v>
          </cell>
          <cell r="L247" t="str">
            <v>WPCOE</v>
          </cell>
        </row>
        <row r="248">
          <cell r="B248" t="str">
            <v>5022</v>
          </cell>
          <cell r="C248" t="str">
            <v>12/24/2005</v>
          </cell>
          <cell r="D248" t="str">
            <v>A</v>
          </cell>
          <cell r="E248" t="str">
            <v>Transmission Eng KS-General</v>
          </cell>
          <cell r="F248" t="str">
            <v>TranEngKS-</v>
          </cell>
          <cell r="G248" t="str">
            <v>Suppes,Clarence D</v>
          </cell>
          <cell r="H248" t="str">
            <v>Grapengater,B</v>
          </cell>
          <cell r="I248" t="str">
            <v>130905</v>
          </cell>
          <cell r="J248" t="str">
            <v>WPE Kansas Transmission</v>
          </cell>
          <cell r="K248" t="str">
            <v>ELEC_TRANS</v>
          </cell>
          <cell r="L248" t="str">
            <v>WPKSE</v>
          </cell>
        </row>
        <row r="249">
          <cell r="B249" t="str">
            <v>5023</v>
          </cell>
          <cell r="C249" t="str">
            <v>12/24/2005</v>
          </cell>
          <cell r="D249" t="str">
            <v>A</v>
          </cell>
          <cell r="E249" t="str">
            <v>Elec Trans Business Ops-Genl</v>
          </cell>
          <cell r="F249" t="str">
            <v>ElecTraBus</v>
          </cell>
          <cell r="G249" t="str">
            <v>Huslig,Carl</v>
          </cell>
          <cell r="H249" t="str">
            <v>Wilkus,L</v>
          </cell>
          <cell r="I249" t="str">
            <v>201900</v>
          </cell>
          <cell r="J249" t="str">
            <v>Electric Common</v>
          </cell>
          <cell r="K249" t="str">
            <v>ELEC_GENL_COMM</v>
          </cell>
          <cell r="L249" t="str">
            <v>NETCO</v>
          </cell>
        </row>
        <row r="250">
          <cell r="B250" t="str">
            <v>5028</v>
          </cell>
          <cell r="C250" t="str">
            <v>12/24/2005</v>
          </cell>
          <cell r="D250" t="str">
            <v>A</v>
          </cell>
          <cell r="E250" t="str">
            <v>Transmission Eng MO-Gen</v>
          </cell>
          <cell r="F250" t="str">
            <v>TranEngMO-</v>
          </cell>
          <cell r="G250" t="str">
            <v>Lukenbill,Douglas A</v>
          </cell>
          <cell r="H250" t="str">
            <v>Reed,C</v>
          </cell>
          <cell r="I250" t="str">
            <v>201900</v>
          </cell>
          <cell r="J250" t="str">
            <v>Electric Common</v>
          </cell>
          <cell r="K250" t="str">
            <v>ELEC_GENL_COMM</v>
          </cell>
          <cell r="L250" t="str">
            <v>NETCO</v>
          </cell>
        </row>
        <row r="251">
          <cell r="B251" t="str">
            <v>5029</v>
          </cell>
          <cell r="C251" t="str">
            <v>12/24/2005</v>
          </cell>
          <cell r="D251" t="str">
            <v>A</v>
          </cell>
          <cell r="E251" t="str">
            <v>Transmission Eng SJLP-General</v>
          </cell>
          <cell r="F251" t="str">
            <v>TranEngSJL</v>
          </cell>
          <cell r="G251" t="str">
            <v>Lukenbill,Douglas A</v>
          </cell>
          <cell r="H251" t="str">
            <v>Reed,C</v>
          </cell>
          <cell r="I251" t="str">
            <v>102500</v>
          </cell>
          <cell r="J251" t="str">
            <v>SJP Transmission MO Electric</v>
          </cell>
          <cell r="K251" t="str">
            <v>ELEC_TRANS</v>
          </cell>
          <cell r="L251" t="str">
            <v>SJMOE</v>
          </cell>
        </row>
        <row r="252">
          <cell r="B252" t="str">
            <v>5030</v>
          </cell>
          <cell r="C252" t="str">
            <v>12/24/2005</v>
          </cell>
          <cell r="D252" t="str">
            <v>A</v>
          </cell>
          <cell r="E252" t="str">
            <v>Systems Operations-MPS General</v>
          </cell>
          <cell r="F252" t="str">
            <v>SystOpeGen</v>
          </cell>
          <cell r="G252" t="str">
            <v>Mason,John M</v>
          </cell>
          <cell r="H252" t="str">
            <v>Wilkus,L</v>
          </cell>
          <cell r="I252" t="str">
            <v>201900</v>
          </cell>
          <cell r="J252" t="str">
            <v>Electric Common</v>
          </cell>
          <cell r="K252" t="str">
            <v>ELEC_GENL_COMM</v>
          </cell>
          <cell r="L252" t="str">
            <v>NETCO</v>
          </cell>
        </row>
        <row r="253">
          <cell r="B253" t="str">
            <v>5031</v>
          </cell>
          <cell r="C253" t="str">
            <v>12/24/2005</v>
          </cell>
          <cell r="D253" t="str">
            <v>A</v>
          </cell>
          <cell r="E253" t="str">
            <v>Systems Operations-SJLP</v>
          </cell>
          <cell r="F253" t="str">
            <v>SystOpe</v>
          </cell>
          <cell r="G253" t="str">
            <v>Mason,John M</v>
          </cell>
          <cell r="H253" t="str">
            <v>Wilkus,L</v>
          </cell>
          <cell r="I253" t="str">
            <v>102500</v>
          </cell>
          <cell r="J253" t="str">
            <v>SJP Transmission MO Electric</v>
          </cell>
          <cell r="K253" t="str">
            <v>ELEC_TRANS</v>
          </cell>
          <cell r="L253" t="str">
            <v>SJMOE</v>
          </cell>
        </row>
        <row r="254">
          <cell r="B254" t="str">
            <v>5032</v>
          </cell>
          <cell r="C254" t="str">
            <v>12/24/2005</v>
          </cell>
          <cell r="D254" t="str">
            <v>A</v>
          </cell>
          <cell r="E254" t="str">
            <v>Transmission Ops MO-Gen</v>
          </cell>
          <cell r="F254" t="str">
            <v>TranOpsMO-</v>
          </cell>
          <cell r="G254" t="str">
            <v>Lutes,Willis L</v>
          </cell>
          <cell r="H254" t="str">
            <v>Reed,C</v>
          </cell>
          <cell r="I254" t="str">
            <v>201900</v>
          </cell>
          <cell r="J254" t="str">
            <v>Electric Common</v>
          </cell>
          <cell r="K254" t="str">
            <v>ELEC_GENL_COMM</v>
          </cell>
          <cell r="L254" t="str">
            <v>NETCO</v>
          </cell>
        </row>
        <row r="255">
          <cell r="B255" t="str">
            <v>5033</v>
          </cell>
          <cell r="C255" t="str">
            <v>12/24/2005</v>
          </cell>
          <cell r="D255" t="str">
            <v>A</v>
          </cell>
          <cell r="E255" t="str">
            <v>TransmissonLn Const&amp;Maint-SJLP</v>
          </cell>
          <cell r="F255" t="str">
            <v>TranLnCon</v>
          </cell>
          <cell r="G255" t="str">
            <v>Lutes,Willis L</v>
          </cell>
          <cell r="H255" t="str">
            <v>Reed,C</v>
          </cell>
          <cell r="I255" t="str">
            <v>102500</v>
          </cell>
          <cell r="J255" t="str">
            <v>SJP Transmission MO Electric</v>
          </cell>
          <cell r="K255" t="str">
            <v>ELEC_TRANS</v>
          </cell>
          <cell r="L255" t="str">
            <v>SJMOE</v>
          </cell>
        </row>
        <row r="256">
          <cell r="B256" t="str">
            <v>5034</v>
          </cell>
          <cell r="C256" t="str">
            <v>12/24/2005</v>
          </cell>
          <cell r="D256" t="str">
            <v>A</v>
          </cell>
          <cell r="E256" t="str">
            <v>SJLP Telecom</v>
          </cell>
          <cell r="F256" t="str">
            <v>SJLPTel</v>
          </cell>
          <cell r="G256" t="str">
            <v>Lutes,Willis L</v>
          </cell>
          <cell r="H256" t="str">
            <v>Reed,C</v>
          </cell>
          <cell r="I256" t="str">
            <v>102500</v>
          </cell>
          <cell r="J256" t="str">
            <v>SJP Transmission MO Electric</v>
          </cell>
          <cell r="K256" t="str">
            <v>ELEC_TRANS</v>
          </cell>
          <cell r="L256" t="str">
            <v>SJMOE</v>
          </cell>
        </row>
        <row r="257">
          <cell r="B257" t="str">
            <v>5035</v>
          </cell>
          <cell r="C257" t="str">
            <v>12/24/2005</v>
          </cell>
          <cell r="D257" t="str">
            <v>A</v>
          </cell>
          <cell r="E257" t="str">
            <v>Supervisor SJLP Sub/Transm</v>
          </cell>
          <cell r="F257" t="str">
            <v>SupeSJLSub</v>
          </cell>
          <cell r="G257" t="str">
            <v>McNally,Mark T</v>
          </cell>
          <cell r="H257" t="str">
            <v>Reed,C</v>
          </cell>
          <cell r="I257" t="str">
            <v>102500</v>
          </cell>
          <cell r="J257" t="str">
            <v>SJP Transmission MO Electric</v>
          </cell>
          <cell r="K257" t="str">
            <v>ELEC_TRANS</v>
          </cell>
          <cell r="L257" t="str">
            <v>SJMOE</v>
          </cell>
        </row>
        <row r="258">
          <cell r="B258" t="str">
            <v>5036</v>
          </cell>
          <cell r="C258" t="str">
            <v>12/24/2005</v>
          </cell>
          <cell r="D258" t="str">
            <v>A</v>
          </cell>
          <cell r="E258" t="str">
            <v>Sys Protect Const&amp;Maint-SJLP</v>
          </cell>
          <cell r="F258" t="str">
            <v>SysProCon</v>
          </cell>
          <cell r="G258" t="str">
            <v>Moore,Todd G</v>
          </cell>
          <cell r="H258" t="str">
            <v>Reed,C</v>
          </cell>
          <cell r="I258" t="str">
            <v>102500</v>
          </cell>
          <cell r="J258" t="str">
            <v>SJP Transmission MO Electric</v>
          </cell>
          <cell r="K258" t="str">
            <v>ELEC_TRANS</v>
          </cell>
          <cell r="L258" t="str">
            <v>SJMOE</v>
          </cell>
        </row>
        <row r="259">
          <cell r="B259" t="str">
            <v>5037</v>
          </cell>
          <cell r="C259" t="str">
            <v>12/24/2005</v>
          </cell>
          <cell r="D259" t="str">
            <v>A</v>
          </cell>
          <cell r="E259" t="str">
            <v>SJLP Substation Maintenance</v>
          </cell>
          <cell r="F259" t="str">
            <v>SJLPSubMai</v>
          </cell>
          <cell r="G259" t="str">
            <v>McNally,Mark T</v>
          </cell>
          <cell r="H259" t="str">
            <v>Reed,C</v>
          </cell>
          <cell r="I259" t="str">
            <v>102500</v>
          </cell>
          <cell r="J259" t="str">
            <v>SJP Transmission MO Electric</v>
          </cell>
          <cell r="K259" t="str">
            <v>ELEC_TRANS</v>
          </cell>
          <cell r="L259" t="str">
            <v>SJMOE</v>
          </cell>
        </row>
        <row r="260">
          <cell r="B260" t="str">
            <v>5039</v>
          </cell>
          <cell r="C260" t="str">
            <v>12/24/2005</v>
          </cell>
          <cell r="D260" t="str">
            <v>A</v>
          </cell>
          <cell r="E260" t="str">
            <v>SJLP MO General Gas</v>
          </cell>
          <cell r="F260" t="str">
            <v>SJLPMOGen</v>
          </cell>
          <cell r="G260" t="str">
            <v>Lutes,Willis L</v>
          </cell>
          <cell r="I260" t="str">
            <v>105009</v>
          </cell>
          <cell r="J260" t="str">
            <v>SJP MO General Gas</v>
          </cell>
          <cell r="K260" t="str">
            <v>GAS_TRN&amp;DIS</v>
          </cell>
          <cell r="L260" t="str">
            <v>SJMOG</v>
          </cell>
        </row>
        <row r="261">
          <cell r="B261" t="str">
            <v>5040</v>
          </cell>
          <cell r="C261" t="str">
            <v>12/24/2005</v>
          </cell>
          <cell r="D261" t="str">
            <v>A</v>
          </cell>
          <cell r="E261" t="str">
            <v>Transmission Ops SJLP-Gen</v>
          </cell>
          <cell r="F261" t="str">
            <v>TranOpsSJL</v>
          </cell>
          <cell r="G261" t="str">
            <v>Lutes,Willis L</v>
          </cell>
          <cell r="H261" t="str">
            <v>Reed,C</v>
          </cell>
          <cell r="I261" t="str">
            <v>102500</v>
          </cell>
          <cell r="J261" t="str">
            <v>SJP Transmission MO Electric</v>
          </cell>
          <cell r="K261" t="str">
            <v>ELEC_TRANS</v>
          </cell>
          <cell r="L261" t="str">
            <v>SJMOE</v>
          </cell>
        </row>
        <row r="262">
          <cell r="B262" t="str">
            <v>5041</v>
          </cell>
          <cell r="C262" t="str">
            <v>12/24/2005</v>
          </cell>
          <cell r="D262" t="str">
            <v>A</v>
          </cell>
          <cell r="E262" t="str">
            <v>MPS Telecom</v>
          </cell>
          <cell r="F262" t="str">
            <v>MPSTel</v>
          </cell>
          <cell r="G262" t="str">
            <v>Lutes,Willis L</v>
          </cell>
          <cell r="H262" t="str">
            <v>Reed,C</v>
          </cell>
          <cell r="I262" t="str">
            <v>100500</v>
          </cell>
          <cell r="J262" t="str">
            <v>MPS Transmission MO Electric</v>
          </cell>
          <cell r="K262" t="str">
            <v>ELEC_TRANS</v>
          </cell>
          <cell r="L262" t="str">
            <v>MPMOE</v>
          </cell>
        </row>
        <row r="263">
          <cell r="B263" t="str">
            <v>5042</v>
          </cell>
          <cell r="C263" t="str">
            <v>12/24/2005</v>
          </cell>
          <cell r="D263" t="str">
            <v>A</v>
          </cell>
          <cell r="E263" t="str">
            <v>Transmission_Services_VP</v>
          </cell>
          <cell r="F263" t="str">
            <v>Tran</v>
          </cell>
          <cell r="G263" t="str">
            <v>Huslig,Carl A</v>
          </cell>
          <cell r="H263" t="str">
            <v>Wilkus,L</v>
          </cell>
          <cell r="I263" t="str">
            <v>201900</v>
          </cell>
          <cell r="J263" t="str">
            <v>Electric Common</v>
          </cell>
          <cell r="K263" t="str">
            <v>ELEC_GENL_COMM</v>
          </cell>
          <cell r="L263" t="str">
            <v>NETCO</v>
          </cell>
        </row>
        <row r="264">
          <cell r="B264" t="str">
            <v>5055</v>
          </cell>
          <cell r="C264" t="str">
            <v>12/24/2005</v>
          </cell>
          <cell r="D264" t="str">
            <v>A</v>
          </cell>
          <cell r="E264" t="str">
            <v>PNG Pipeline</v>
          </cell>
          <cell r="F264" t="str">
            <v>PNGPip</v>
          </cell>
          <cell r="G264" t="str">
            <v>Nordell,Donald J</v>
          </cell>
          <cell r="H264" t="str">
            <v>Hook,M</v>
          </cell>
          <cell r="I264" t="str">
            <v>161900</v>
          </cell>
          <cell r="J264" t="str">
            <v>PNP Nebraska</v>
          </cell>
          <cell r="K264" t="str">
            <v>GAS_TRN&amp;DIS</v>
          </cell>
          <cell r="L264" t="str">
            <v>PPNEG</v>
          </cell>
        </row>
        <row r="265">
          <cell r="B265" t="str">
            <v>5056</v>
          </cell>
          <cell r="C265" t="str">
            <v>12/24/2005</v>
          </cell>
          <cell r="D265" t="str">
            <v>A</v>
          </cell>
          <cell r="E265" t="str">
            <v>WTPL Gathering</v>
          </cell>
          <cell r="F265" t="str">
            <v>WTPLGat</v>
          </cell>
          <cell r="G265" t="str">
            <v>Lee,George R</v>
          </cell>
          <cell r="H265" t="str">
            <v>Reed,C</v>
          </cell>
          <cell r="I265" t="str">
            <v>133900</v>
          </cell>
          <cell r="J265" t="str">
            <v>WTPL Wichita Pipeline</v>
          </cell>
          <cell r="K265" t="str">
            <v>GAS_TRN&amp;DIS</v>
          </cell>
          <cell r="L265" t="str">
            <v>PNKSG</v>
          </cell>
        </row>
        <row r="266">
          <cell r="B266" t="str">
            <v>5057</v>
          </cell>
          <cell r="C266" t="str">
            <v>12/24/2005</v>
          </cell>
          <cell r="D266" t="str">
            <v>A</v>
          </cell>
          <cell r="E266" t="str">
            <v>WTPL Transmission</v>
          </cell>
          <cell r="F266" t="str">
            <v>WTPLTra</v>
          </cell>
          <cell r="G266" t="str">
            <v>Lee,George R</v>
          </cell>
          <cell r="H266" t="str">
            <v>Reed,C</v>
          </cell>
          <cell r="I266" t="str">
            <v>133900</v>
          </cell>
          <cell r="J266" t="str">
            <v>WTPL Wichita Pipeline</v>
          </cell>
          <cell r="K266" t="str">
            <v>GAS_TRN&amp;DIS</v>
          </cell>
          <cell r="L266" t="str">
            <v>PNKSG</v>
          </cell>
        </row>
        <row r="267">
          <cell r="B267" t="str">
            <v>5058</v>
          </cell>
          <cell r="C267" t="str">
            <v>12/24/2005</v>
          </cell>
          <cell r="D267" t="str">
            <v>A</v>
          </cell>
          <cell r="E267" t="str">
            <v>Seward County Pipeline</v>
          </cell>
          <cell r="F267" t="str">
            <v>SewaCouPip</v>
          </cell>
          <cell r="G267" t="str">
            <v>Burkhart,Deanna L</v>
          </cell>
          <cell r="H267" t="str">
            <v>Reed,C</v>
          </cell>
          <cell r="I267" t="str">
            <v>134900</v>
          </cell>
          <cell r="J267" t="str">
            <v>Seward County Pipeline</v>
          </cell>
          <cell r="K267" t="str">
            <v>NON_REG_GAS</v>
          </cell>
          <cell r="L267" t="str">
            <v>SCP</v>
          </cell>
        </row>
        <row r="268">
          <cell r="B268" t="str">
            <v>5065</v>
          </cell>
          <cell r="C268" t="str">
            <v>12/24/2005</v>
          </cell>
          <cell r="D268" t="str">
            <v>A</v>
          </cell>
          <cell r="E268" t="str">
            <v>WTPL Noram</v>
          </cell>
          <cell r="F268" t="str">
            <v>WTPLNor</v>
          </cell>
          <cell r="G268" t="str">
            <v>Lee,George R</v>
          </cell>
          <cell r="H268" t="str">
            <v>Reed,C</v>
          </cell>
          <cell r="I268" t="str">
            <v>133900</v>
          </cell>
          <cell r="J268" t="str">
            <v>WTPL Wichita Pipeline</v>
          </cell>
          <cell r="K268" t="str">
            <v>GAS_TRN&amp;DIS</v>
          </cell>
          <cell r="L268" t="str">
            <v>PNKSG</v>
          </cell>
        </row>
        <row r="269">
          <cell r="B269" t="str">
            <v>5066</v>
          </cell>
          <cell r="C269" t="str">
            <v>12/24/2005</v>
          </cell>
          <cell r="D269" t="str">
            <v>A</v>
          </cell>
          <cell r="E269" t="str">
            <v>Gas Transmission Ops-KS</v>
          </cell>
          <cell r="F269" t="str">
            <v>GasTraOps</v>
          </cell>
          <cell r="G269" t="str">
            <v>Lee,George R</v>
          </cell>
          <cell r="H269" t="str">
            <v>Thomas,T</v>
          </cell>
          <cell r="I269" t="str">
            <v>133900</v>
          </cell>
          <cell r="J269" t="str">
            <v>WTPL Wichita Pipeline</v>
          </cell>
          <cell r="K269" t="str">
            <v>GAS_TRN&amp;DIS</v>
          </cell>
          <cell r="L269" t="str">
            <v>PNKSG</v>
          </cell>
        </row>
        <row r="270">
          <cell r="B270" t="str">
            <v>5101</v>
          </cell>
          <cell r="C270" t="str">
            <v>12/24/2005</v>
          </cell>
          <cell r="D270" t="str">
            <v>A</v>
          </cell>
          <cell r="E270" t="str">
            <v>General KS Electric Assets</v>
          </cell>
          <cell r="F270" t="str">
            <v>GeneKSEle</v>
          </cell>
          <cell r="G270" t="str">
            <v>Helm,Mark A</v>
          </cell>
          <cell r="H270" t="str">
            <v>Grapengater,B</v>
          </cell>
          <cell r="I270" t="str">
            <v>130900</v>
          </cell>
          <cell r="J270" t="str">
            <v>WPE Kansas General</v>
          </cell>
          <cell r="K270" t="str">
            <v>ELEC_DIST_OTHPWRSUP</v>
          </cell>
          <cell r="L270" t="str">
            <v>WPKSE</v>
          </cell>
        </row>
        <row r="271">
          <cell r="B271" t="str">
            <v>5102</v>
          </cell>
          <cell r="C271" t="str">
            <v>12/24/2005</v>
          </cell>
          <cell r="D271" t="str">
            <v>A</v>
          </cell>
          <cell r="E271" t="str">
            <v>Northern KS Electric Assets</v>
          </cell>
          <cell r="F271" t="str">
            <v>NortKSEle</v>
          </cell>
          <cell r="G271" t="str">
            <v>Coash,James R</v>
          </cell>
          <cell r="H271" t="str">
            <v>Grapengater,B</v>
          </cell>
          <cell r="I271" t="str">
            <v>135102</v>
          </cell>
          <cell r="J271" t="str">
            <v>WPE Northern Kansas</v>
          </cell>
          <cell r="K271" t="str">
            <v>ELEC_DISTRIB</v>
          </cell>
          <cell r="L271" t="str">
            <v>WPKSE</v>
          </cell>
        </row>
        <row r="272">
          <cell r="B272" t="str">
            <v>5103</v>
          </cell>
          <cell r="C272" t="str">
            <v>12/24/2005</v>
          </cell>
          <cell r="D272" t="str">
            <v>A</v>
          </cell>
          <cell r="E272" t="str">
            <v>Southern KS Electric Assets</v>
          </cell>
          <cell r="F272" t="str">
            <v>SoutKSEle</v>
          </cell>
          <cell r="G272" t="str">
            <v>Hartley,Charles S</v>
          </cell>
          <cell r="H272" t="str">
            <v>Grapengater,B</v>
          </cell>
          <cell r="I272" t="str">
            <v>135103</v>
          </cell>
          <cell r="J272" t="str">
            <v>WPE Southern Kansas</v>
          </cell>
          <cell r="K272" t="str">
            <v>ELEC_DISTRIB</v>
          </cell>
          <cell r="L272" t="str">
            <v>WPKSE</v>
          </cell>
        </row>
        <row r="273">
          <cell r="B273" t="str">
            <v>5104</v>
          </cell>
          <cell r="C273" t="str">
            <v>12/24/2005</v>
          </cell>
          <cell r="D273" t="str">
            <v>A</v>
          </cell>
          <cell r="E273" t="str">
            <v>Central KS Electric Assets</v>
          </cell>
          <cell r="F273" t="str">
            <v>CentKSEle</v>
          </cell>
          <cell r="G273" t="str">
            <v>Shaffer,Jerry L</v>
          </cell>
          <cell r="H273" t="str">
            <v>Grapengater,B</v>
          </cell>
          <cell r="I273" t="str">
            <v>135104</v>
          </cell>
          <cell r="J273" t="str">
            <v>WPE Central Kansas</v>
          </cell>
          <cell r="K273" t="str">
            <v>ELEC_DISTRIB</v>
          </cell>
          <cell r="L273" t="str">
            <v>WPKSE</v>
          </cell>
        </row>
        <row r="274">
          <cell r="B274" t="str">
            <v>5105</v>
          </cell>
          <cell r="C274" t="str">
            <v>12/24/2005</v>
          </cell>
          <cell r="D274" t="str">
            <v>A</v>
          </cell>
          <cell r="E274" t="str">
            <v>SW Kansas Electric Assets</v>
          </cell>
          <cell r="F274" t="str">
            <v>SWKanEle</v>
          </cell>
          <cell r="G274" t="str">
            <v>Lowery,Thomas E</v>
          </cell>
          <cell r="H274" t="str">
            <v>Grapengater,B</v>
          </cell>
          <cell r="I274" t="str">
            <v>135105</v>
          </cell>
          <cell r="J274" t="str">
            <v>WPE Southwest Kansas</v>
          </cell>
          <cell r="K274" t="str">
            <v>ELEC_DISTRIB</v>
          </cell>
          <cell r="L274" t="str">
            <v>WPKSE</v>
          </cell>
        </row>
        <row r="275">
          <cell r="B275" t="str">
            <v>5106</v>
          </cell>
          <cell r="C275" t="str">
            <v>12/24/2005</v>
          </cell>
          <cell r="D275" t="str">
            <v>A</v>
          </cell>
          <cell r="E275" t="str">
            <v>General KS/CO Elec Assets</v>
          </cell>
          <cell r="F275" t="str">
            <v>GeneKS/Ele</v>
          </cell>
          <cell r="G275" t="str">
            <v>Lowndes,Carol A</v>
          </cell>
          <cell r="H275" t="str">
            <v>Long,L</v>
          </cell>
          <cell r="I275" t="str">
            <v>201900</v>
          </cell>
          <cell r="J275" t="str">
            <v>Electric Common</v>
          </cell>
          <cell r="K275" t="str">
            <v>ELEC_GENL_COMM</v>
          </cell>
          <cell r="L275" t="str">
            <v>NETCO</v>
          </cell>
        </row>
        <row r="276">
          <cell r="B276" t="str">
            <v>5113</v>
          </cell>
          <cell r="C276" t="str">
            <v>12/24/2005</v>
          </cell>
          <cell r="D276" t="str">
            <v>A</v>
          </cell>
          <cell r="E276" t="str">
            <v>General CO Electric Assets</v>
          </cell>
          <cell r="F276" t="str">
            <v>GeneCOEle</v>
          </cell>
          <cell r="G276" t="str">
            <v>Logan,Alan K</v>
          </cell>
          <cell r="H276" t="str">
            <v>Hottel,M</v>
          </cell>
          <cell r="I276" t="str">
            <v>110900</v>
          </cell>
          <cell r="J276" t="str">
            <v>WPE Colorado General</v>
          </cell>
          <cell r="K276" t="str">
            <v>ELEC_DIST_OTHPWRSUP</v>
          </cell>
          <cell r="L276" t="str">
            <v>WPCOE</v>
          </cell>
        </row>
        <row r="277">
          <cell r="B277" t="str">
            <v>5114</v>
          </cell>
          <cell r="C277" t="str">
            <v>12/24/2005</v>
          </cell>
          <cell r="D277" t="str">
            <v>A</v>
          </cell>
          <cell r="E277" t="str">
            <v>Pueblo Electric Assets</v>
          </cell>
          <cell r="F277" t="str">
            <v>PuebElAsst</v>
          </cell>
          <cell r="G277" t="str">
            <v>Peters,Lance A</v>
          </cell>
          <cell r="H277" t="str">
            <v>Hottel,M</v>
          </cell>
          <cell r="I277" t="str">
            <v>115114</v>
          </cell>
          <cell r="J277" t="str">
            <v>WPE Pueblo CO</v>
          </cell>
          <cell r="K277" t="str">
            <v>ELEC_DISTRIB</v>
          </cell>
          <cell r="L277" t="str">
            <v>WPCOE</v>
          </cell>
        </row>
        <row r="278">
          <cell r="B278" t="str">
            <v>5115</v>
          </cell>
          <cell r="C278" t="str">
            <v>12/24/2005</v>
          </cell>
          <cell r="D278" t="str">
            <v>A</v>
          </cell>
          <cell r="E278" t="str">
            <v>Rocky Ford Electric Assets</v>
          </cell>
          <cell r="F278" t="str">
            <v>RockForEle</v>
          </cell>
          <cell r="G278" t="str">
            <v>Medina Jr,Moises</v>
          </cell>
          <cell r="H278" t="str">
            <v>Hottel,M</v>
          </cell>
          <cell r="I278" t="str">
            <v>115115</v>
          </cell>
          <cell r="J278" t="str">
            <v>WPE Rocky Ford CO</v>
          </cell>
          <cell r="K278" t="str">
            <v>ELEC_DISTRIB</v>
          </cell>
          <cell r="L278" t="str">
            <v>WPCOE</v>
          </cell>
        </row>
        <row r="279">
          <cell r="B279" t="str">
            <v>5117</v>
          </cell>
          <cell r="C279" t="str">
            <v>12/24/2005</v>
          </cell>
          <cell r="D279" t="str">
            <v>A</v>
          </cell>
          <cell r="E279" t="str">
            <v>Canon City Elect Assets</v>
          </cell>
          <cell r="F279" t="str">
            <v>CanoCitEle</v>
          </cell>
          <cell r="G279" t="str">
            <v>Ruth,Thomas M</v>
          </cell>
          <cell r="H279" t="str">
            <v>Hottel,M</v>
          </cell>
          <cell r="I279" t="str">
            <v>115117</v>
          </cell>
          <cell r="J279" t="str">
            <v>WPE Canon City CO</v>
          </cell>
          <cell r="K279" t="str">
            <v>ELEC_DISTRIB</v>
          </cell>
          <cell r="L279" t="str">
            <v>WPCOE</v>
          </cell>
        </row>
        <row r="280">
          <cell r="B280" t="str">
            <v>5130</v>
          </cell>
          <cell r="C280" t="str">
            <v>12/24/2005</v>
          </cell>
          <cell r="D280" t="str">
            <v>A</v>
          </cell>
          <cell r="E280" t="str">
            <v>General Business Support</v>
          </cell>
          <cell r="F280" t="str">
            <v>GeneBusSup</v>
          </cell>
          <cell r="G280" t="str">
            <v>Browning,John C</v>
          </cell>
          <cell r="H280" t="str">
            <v>Reed,C</v>
          </cell>
          <cell r="I280" t="str">
            <v>200900</v>
          </cell>
          <cell r="J280" t="str">
            <v>Networks Common</v>
          </cell>
          <cell r="K280" t="str">
            <v>GENL_CMN_NETCO</v>
          </cell>
          <cell r="L280" t="str">
            <v>NETCO</v>
          </cell>
        </row>
        <row r="281">
          <cell r="B281" t="str">
            <v>5131</v>
          </cell>
          <cell r="C281" t="str">
            <v>12/24/2005</v>
          </cell>
          <cell r="D281" t="str">
            <v>A</v>
          </cell>
          <cell r="E281" t="str">
            <v>MPS Electric General</v>
          </cell>
          <cell r="F281" t="str">
            <v>MPSEleGen</v>
          </cell>
          <cell r="G281" t="str">
            <v>Keefe,Glenn Paul</v>
          </cell>
          <cell r="H281" t="str">
            <v>Reed,C</v>
          </cell>
          <cell r="I281" t="str">
            <v>100900</v>
          </cell>
          <cell r="J281" t="str">
            <v>MPS General Electric</v>
          </cell>
          <cell r="K281" t="str">
            <v>ELEC_DIST_OTHPWRSUP</v>
          </cell>
          <cell r="L281" t="str">
            <v>MPMOE</v>
          </cell>
        </row>
        <row r="282">
          <cell r="B282" t="str">
            <v>5133</v>
          </cell>
          <cell r="C282" t="str">
            <v>12/24/2005</v>
          </cell>
          <cell r="D282" t="str">
            <v>A</v>
          </cell>
          <cell r="E282" t="str">
            <v>Lee's Summit 1 Electric Assets</v>
          </cell>
          <cell r="F282" t="str">
            <v>Lee'Sum1</v>
          </cell>
          <cell r="G282" t="str">
            <v>Hall,William A</v>
          </cell>
          <cell r="H282" t="str">
            <v>Hoover,J</v>
          </cell>
          <cell r="I282" t="str">
            <v>105133</v>
          </cell>
          <cell r="J282" t="str">
            <v>MPS Lee's Summit MO Electric</v>
          </cell>
          <cell r="K282" t="str">
            <v>ELEC_DISTRIB</v>
          </cell>
          <cell r="L282" t="str">
            <v>MPMOE</v>
          </cell>
        </row>
        <row r="283">
          <cell r="B283" t="str">
            <v>5135</v>
          </cell>
          <cell r="C283" t="str">
            <v>12/24/2005</v>
          </cell>
          <cell r="D283" t="str">
            <v>A</v>
          </cell>
          <cell r="E283" t="str">
            <v>Blue Springs 1 Electric Assets</v>
          </cell>
          <cell r="F283" t="str">
            <v>BlueSpr1</v>
          </cell>
          <cell r="G283" t="str">
            <v>Button,John M</v>
          </cell>
          <cell r="H283" t="str">
            <v>Hoover,J</v>
          </cell>
          <cell r="I283" t="str">
            <v>105135</v>
          </cell>
          <cell r="J283" t="str">
            <v>MPS Blue Springs MO Electric</v>
          </cell>
          <cell r="K283" t="str">
            <v>ELEC_DISTRIB</v>
          </cell>
          <cell r="L283" t="str">
            <v>MPMOE</v>
          </cell>
        </row>
        <row r="284">
          <cell r="B284" t="str">
            <v>5137</v>
          </cell>
          <cell r="C284" t="str">
            <v>12/24/2005</v>
          </cell>
          <cell r="D284" t="str">
            <v>A</v>
          </cell>
          <cell r="E284" t="str">
            <v>Belton Electric Assets</v>
          </cell>
          <cell r="F284" t="str">
            <v>BeltEleAss</v>
          </cell>
          <cell r="G284" t="str">
            <v>Sampson,Michael T</v>
          </cell>
          <cell r="H284" t="str">
            <v>Hoover,J</v>
          </cell>
          <cell r="I284" t="str">
            <v>105137</v>
          </cell>
          <cell r="J284" t="str">
            <v>MPS Belton MO Electric</v>
          </cell>
          <cell r="K284" t="str">
            <v>ELEC_DISTRIB</v>
          </cell>
          <cell r="L284" t="str">
            <v>MPMOE</v>
          </cell>
        </row>
        <row r="285">
          <cell r="B285" t="str">
            <v>5139</v>
          </cell>
          <cell r="C285" t="str">
            <v>12/24/2005</v>
          </cell>
          <cell r="D285" t="str">
            <v>A</v>
          </cell>
          <cell r="E285" t="str">
            <v>Platte City Electric Assets</v>
          </cell>
          <cell r="F285" t="str">
            <v>PlatCitEle</v>
          </cell>
          <cell r="G285" t="str">
            <v>Nothnagel,Richard L</v>
          </cell>
          <cell r="H285" t="str">
            <v>Hoover,J</v>
          </cell>
          <cell r="I285" t="str">
            <v>105139</v>
          </cell>
          <cell r="J285" t="str">
            <v>MPS Platte City MO Electric</v>
          </cell>
          <cell r="K285" t="str">
            <v>ELEC_DISTRIB</v>
          </cell>
          <cell r="L285" t="str">
            <v>MPMOE</v>
          </cell>
        </row>
        <row r="286">
          <cell r="B286" t="str">
            <v>5140</v>
          </cell>
          <cell r="C286" t="str">
            <v>12/24/2005</v>
          </cell>
          <cell r="D286" t="str">
            <v>A</v>
          </cell>
          <cell r="E286" t="str">
            <v>Liberty Electric Assets</v>
          </cell>
          <cell r="F286" t="str">
            <v>LibeEleAss</v>
          </cell>
          <cell r="G286" t="str">
            <v>Adams,Larry W</v>
          </cell>
          <cell r="H286" t="str">
            <v>Hoover,J</v>
          </cell>
          <cell r="I286" t="str">
            <v>105140</v>
          </cell>
          <cell r="J286" t="str">
            <v>MPS Liberty MO Electric</v>
          </cell>
          <cell r="K286" t="str">
            <v>ELEC_DISTRIB</v>
          </cell>
          <cell r="L286" t="str">
            <v>MPMOE</v>
          </cell>
        </row>
        <row r="287">
          <cell r="B287" t="str">
            <v>5142</v>
          </cell>
          <cell r="C287" t="str">
            <v>12/24/2005</v>
          </cell>
          <cell r="D287" t="str">
            <v>A</v>
          </cell>
          <cell r="E287" t="str">
            <v>Trenton Electric Assets</v>
          </cell>
          <cell r="F287" t="str">
            <v>TrenEleAss</v>
          </cell>
          <cell r="G287" t="str">
            <v>Eads,Joyce A</v>
          </cell>
          <cell r="H287" t="str">
            <v>Hoover,J</v>
          </cell>
          <cell r="I287" t="str">
            <v>105142</v>
          </cell>
          <cell r="J287" t="str">
            <v>MPS Trenton MO Electric</v>
          </cell>
          <cell r="K287" t="str">
            <v>ELEC_DISTRIB</v>
          </cell>
          <cell r="L287" t="str">
            <v>MPMOE</v>
          </cell>
        </row>
        <row r="288">
          <cell r="B288" t="str">
            <v>5144</v>
          </cell>
          <cell r="C288" t="str">
            <v>12/24/2005</v>
          </cell>
          <cell r="D288" t="str">
            <v>A</v>
          </cell>
          <cell r="E288" t="str">
            <v>Warrensburg Electric Assets</v>
          </cell>
          <cell r="F288" t="str">
            <v>WarrEleAss</v>
          </cell>
          <cell r="G288" t="str">
            <v>Loudermilk,Phyllis</v>
          </cell>
          <cell r="H288" t="str">
            <v>Hoover,J</v>
          </cell>
          <cell r="I288" t="str">
            <v>105144</v>
          </cell>
          <cell r="J288" t="str">
            <v>MPS Warrensburg MO Electric</v>
          </cell>
          <cell r="K288" t="str">
            <v>ELEC_DISTRIB</v>
          </cell>
          <cell r="L288" t="str">
            <v>MPMOE</v>
          </cell>
        </row>
        <row r="289">
          <cell r="B289" t="str">
            <v>5145</v>
          </cell>
          <cell r="C289" t="str">
            <v>12/24/2005</v>
          </cell>
          <cell r="D289" t="str">
            <v>A</v>
          </cell>
          <cell r="E289" t="str">
            <v>Nevada Electric Assets</v>
          </cell>
          <cell r="F289" t="str">
            <v>NevaEleAss</v>
          </cell>
          <cell r="G289" t="str">
            <v>Ashby,Gary C</v>
          </cell>
          <cell r="H289" t="str">
            <v>Hoover,J</v>
          </cell>
          <cell r="I289" t="str">
            <v>105145</v>
          </cell>
          <cell r="J289" t="str">
            <v>MPS Nevada MO Electric</v>
          </cell>
          <cell r="K289" t="str">
            <v>ELEC_DISTRIB</v>
          </cell>
          <cell r="L289" t="str">
            <v>MPMOE</v>
          </cell>
        </row>
        <row r="290">
          <cell r="B290" t="str">
            <v>5146</v>
          </cell>
          <cell r="C290" t="str">
            <v>12/24/2005</v>
          </cell>
          <cell r="D290" t="str">
            <v>A</v>
          </cell>
          <cell r="E290" t="str">
            <v>Clinton Electric Assets</v>
          </cell>
          <cell r="F290" t="str">
            <v>ClinEleAss</v>
          </cell>
          <cell r="G290" t="str">
            <v>Kiely,James S</v>
          </cell>
          <cell r="H290" t="str">
            <v>Hoover,J</v>
          </cell>
          <cell r="I290" t="str">
            <v>105146</v>
          </cell>
          <cell r="J290" t="str">
            <v>MPS Clinton MO Electric</v>
          </cell>
          <cell r="K290" t="str">
            <v>ELEC_DISTRIB</v>
          </cell>
          <cell r="L290" t="str">
            <v>MPMOE</v>
          </cell>
        </row>
        <row r="291">
          <cell r="B291" t="str">
            <v>5147</v>
          </cell>
          <cell r="C291" t="str">
            <v>12/24/2005</v>
          </cell>
          <cell r="D291" t="str">
            <v>A</v>
          </cell>
          <cell r="E291" t="str">
            <v>Sedalia Electric Assets</v>
          </cell>
          <cell r="F291" t="str">
            <v>SedaEleAss</v>
          </cell>
          <cell r="G291" t="str">
            <v>Bergeson,Bryan W</v>
          </cell>
          <cell r="H291" t="str">
            <v>Hoover,J</v>
          </cell>
          <cell r="I291" t="str">
            <v>105147</v>
          </cell>
          <cell r="J291" t="str">
            <v>MPS Sedalia MO Electric</v>
          </cell>
          <cell r="K291" t="str">
            <v>ELEC_DISTRIB</v>
          </cell>
          <cell r="L291" t="str">
            <v>MPMOE</v>
          </cell>
        </row>
        <row r="292">
          <cell r="B292" t="str">
            <v>5151</v>
          </cell>
          <cell r="C292" t="str">
            <v>12/24/2005</v>
          </cell>
          <cell r="D292" t="str">
            <v>A</v>
          </cell>
          <cell r="E292" t="str">
            <v>SJ Elec Assets</v>
          </cell>
          <cell r="F292" t="str">
            <v>SJEleAss</v>
          </cell>
          <cell r="G292" t="str">
            <v>Keefe,Glenn Paul</v>
          </cell>
          <cell r="H292" t="str">
            <v>Reed,C</v>
          </cell>
          <cell r="I292" t="str">
            <v>102900</v>
          </cell>
          <cell r="J292" t="str">
            <v>SJP MO General Electric</v>
          </cell>
          <cell r="K292" t="str">
            <v>ELEC_DIST_OTHPWRSUP</v>
          </cell>
          <cell r="L292" t="str">
            <v>SJMOE</v>
          </cell>
        </row>
        <row r="293">
          <cell r="B293" t="str">
            <v>5152</v>
          </cell>
          <cell r="C293" t="str">
            <v>12/24/2005</v>
          </cell>
          <cell r="D293" t="str">
            <v>A</v>
          </cell>
          <cell r="E293" t="str">
            <v>St Joseph Electric Assets</v>
          </cell>
          <cell r="F293" t="str">
            <v>StJosEle</v>
          </cell>
          <cell r="G293" t="str">
            <v>Hurst,Michael W</v>
          </cell>
          <cell r="H293" t="str">
            <v>Hoover,J</v>
          </cell>
          <cell r="I293" t="str">
            <v>105152</v>
          </cell>
          <cell r="J293" t="str">
            <v>SJP St. Joseph Electric</v>
          </cell>
          <cell r="K293" t="str">
            <v>ELEC_DISTRIB</v>
          </cell>
          <cell r="L293" t="str">
            <v>SJMOE</v>
          </cell>
        </row>
        <row r="294">
          <cell r="B294" t="str">
            <v>5153</v>
          </cell>
          <cell r="C294" t="str">
            <v>12/24/2005</v>
          </cell>
          <cell r="D294" t="str">
            <v>A</v>
          </cell>
          <cell r="E294" t="str">
            <v>Maryville Electric Assets</v>
          </cell>
          <cell r="F294" t="str">
            <v>MaryEleAss</v>
          </cell>
          <cell r="G294" t="str">
            <v>Stuart,Larry E</v>
          </cell>
          <cell r="H294" t="str">
            <v>Hoover,J</v>
          </cell>
          <cell r="I294" t="str">
            <v>105153</v>
          </cell>
          <cell r="J294" t="str">
            <v>SJP Maryville/Mound City Elec</v>
          </cell>
          <cell r="K294" t="str">
            <v>ELEC_DISTRIB</v>
          </cell>
          <cell r="L294" t="str">
            <v>SJMOE</v>
          </cell>
        </row>
        <row r="295">
          <cell r="B295" t="str">
            <v>5154</v>
          </cell>
          <cell r="C295" t="str">
            <v>12/24/2005</v>
          </cell>
          <cell r="D295" t="str">
            <v>A</v>
          </cell>
          <cell r="E295" t="str">
            <v>Mound City Electric Assets</v>
          </cell>
          <cell r="F295" t="str">
            <v>MounCitEle</v>
          </cell>
          <cell r="G295" t="str">
            <v>Stuart,Larry E</v>
          </cell>
          <cell r="H295" t="str">
            <v>Hoover,J</v>
          </cell>
          <cell r="I295" t="str">
            <v>105153</v>
          </cell>
          <cell r="J295" t="str">
            <v>SJP Maryville/Mound City Elec</v>
          </cell>
          <cell r="K295" t="str">
            <v>ELEC_DISTRIB</v>
          </cell>
          <cell r="L295" t="str">
            <v>SJMOE</v>
          </cell>
        </row>
        <row r="296">
          <cell r="B296" t="str">
            <v>5155</v>
          </cell>
          <cell r="C296" t="str">
            <v>12/24/2005</v>
          </cell>
          <cell r="D296" t="str">
            <v>A</v>
          </cell>
          <cell r="E296" t="str">
            <v>MO Elect Networks Mgr</v>
          </cell>
          <cell r="F296" t="str">
            <v>MOEleNet</v>
          </cell>
          <cell r="G296" t="str">
            <v>Kirschner,Mark A</v>
          </cell>
          <cell r="H296" t="str">
            <v>Hoover,J</v>
          </cell>
          <cell r="I296" t="str">
            <v>201900</v>
          </cell>
          <cell r="J296" t="str">
            <v>Electric Common</v>
          </cell>
          <cell r="K296" t="str">
            <v>ELEC_GENL_COMM</v>
          </cell>
          <cell r="L296" t="str">
            <v>NETCO</v>
          </cell>
        </row>
        <row r="297">
          <cell r="B297" t="str">
            <v>5159</v>
          </cell>
          <cell r="C297" t="str">
            <v>12/24/2005</v>
          </cell>
          <cell r="D297" t="str">
            <v>A</v>
          </cell>
          <cell r="E297" t="str">
            <v>General MI Gas Assets PNG</v>
          </cell>
          <cell r="F297" t="str">
            <v>GeneMIGas</v>
          </cell>
          <cell r="G297" t="str">
            <v>Hauska,Charles F</v>
          </cell>
          <cell r="H297" t="str">
            <v>Moore,J</v>
          </cell>
          <cell r="I297" t="str">
            <v>141900</v>
          </cell>
          <cell r="J297" t="str">
            <v>PNG Michigan General</v>
          </cell>
          <cell r="K297" t="str">
            <v>GAS_TRN&amp;DIS</v>
          </cell>
          <cell r="L297" t="str">
            <v>PNMIG</v>
          </cell>
        </row>
        <row r="298">
          <cell r="B298" t="str">
            <v>5161</v>
          </cell>
          <cell r="C298" t="str">
            <v>12/24/2005</v>
          </cell>
          <cell r="D298" t="str">
            <v>A</v>
          </cell>
          <cell r="E298" t="str">
            <v>General MI Gas Assets</v>
          </cell>
          <cell r="F298" t="str">
            <v>GeneMIGas</v>
          </cell>
          <cell r="G298" t="str">
            <v>Hauska,Charles F</v>
          </cell>
          <cell r="H298" t="str">
            <v>Peters,S</v>
          </cell>
          <cell r="I298" t="str">
            <v>140900</v>
          </cell>
          <cell r="J298" t="str">
            <v>MGU Michigan General</v>
          </cell>
          <cell r="K298" t="str">
            <v>GAS_TRN&amp;DIS</v>
          </cell>
          <cell r="L298" t="str">
            <v>MUMIG</v>
          </cell>
        </row>
        <row r="299">
          <cell r="B299" t="str">
            <v>5162</v>
          </cell>
          <cell r="C299" t="str">
            <v>12/24/2005</v>
          </cell>
          <cell r="D299" t="str">
            <v>A</v>
          </cell>
          <cell r="E299" t="str">
            <v>SE MI (Monroe) Gas Assets</v>
          </cell>
          <cell r="F299" t="str">
            <v>SEMI(Mo</v>
          </cell>
          <cell r="G299" t="str">
            <v>Clawson,Jeffrey S</v>
          </cell>
          <cell r="H299" t="str">
            <v>Peters,S</v>
          </cell>
          <cell r="I299" t="str">
            <v>145162</v>
          </cell>
          <cell r="J299" t="str">
            <v>MGU Monroe MI</v>
          </cell>
          <cell r="K299" t="str">
            <v>GAS_TRN&amp;DIS</v>
          </cell>
          <cell r="L299" t="str">
            <v>MUMIG</v>
          </cell>
        </row>
        <row r="300">
          <cell r="B300" t="str">
            <v>5164</v>
          </cell>
          <cell r="C300" t="str">
            <v>12/24/2005</v>
          </cell>
          <cell r="D300" t="str">
            <v>A</v>
          </cell>
          <cell r="E300" t="str">
            <v>Partello Gas Storage Assets</v>
          </cell>
          <cell r="F300" t="str">
            <v>PartGasSto</v>
          </cell>
          <cell r="G300" t="str">
            <v>Britton,John T</v>
          </cell>
          <cell r="H300" t="str">
            <v>Peters,S</v>
          </cell>
          <cell r="I300" t="str">
            <v>145164</v>
          </cell>
          <cell r="J300" t="str">
            <v>MGU Partello MI</v>
          </cell>
          <cell r="K300" t="str">
            <v>GAS_TRN&amp;DIS</v>
          </cell>
          <cell r="L300" t="str">
            <v>MUMIG</v>
          </cell>
        </row>
        <row r="301">
          <cell r="B301" t="str">
            <v>5165</v>
          </cell>
          <cell r="C301" t="str">
            <v>12/24/2005</v>
          </cell>
          <cell r="D301" t="str">
            <v>A</v>
          </cell>
          <cell r="E301" t="str">
            <v>Central MI Region Gas Assets</v>
          </cell>
          <cell r="F301" t="str">
            <v>CentMIReg</v>
          </cell>
          <cell r="G301" t="str">
            <v>Schaum,James M</v>
          </cell>
          <cell r="H301" t="str">
            <v>Peters,S</v>
          </cell>
          <cell r="I301" t="str">
            <v>145165</v>
          </cell>
          <cell r="J301" t="str">
            <v>MGU Coldwater/Sturgis MI</v>
          </cell>
          <cell r="K301" t="str">
            <v>GAS_TRN&amp;DIS</v>
          </cell>
          <cell r="L301" t="str">
            <v>MUMIG</v>
          </cell>
        </row>
        <row r="302">
          <cell r="B302" t="str">
            <v>5166</v>
          </cell>
          <cell r="C302" t="str">
            <v>12/24/2005</v>
          </cell>
          <cell r="D302" t="str">
            <v>A</v>
          </cell>
          <cell r="E302" t="str">
            <v>SW MI Region Gas Assets</v>
          </cell>
          <cell r="F302" t="str">
            <v>SWMIReg</v>
          </cell>
          <cell r="G302" t="str">
            <v>Richardson,Anthony C</v>
          </cell>
          <cell r="H302" t="str">
            <v>Peters,S</v>
          </cell>
          <cell r="I302" t="str">
            <v>145166</v>
          </cell>
          <cell r="J302" t="str">
            <v>MGU Benton Harbor/South Haven</v>
          </cell>
          <cell r="K302" t="str">
            <v>GAS_TRN&amp;DIS</v>
          </cell>
          <cell r="L302" t="str">
            <v>MUMIG</v>
          </cell>
        </row>
        <row r="303">
          <cell r="B303" t="str">
            <v>5173</v>
          </cell>
          <cell r="C303" t="str">
            <v>12/24/2005</v>
          </cell>
          <cell r="D303" t="str">
            <v>A</v>
          </cell>
          <cell r="E303" t="str">
            <v>MN Gas Assets  (PNG)</v>
          </cell>
          <cell r="F303" t="str">
            <v>MNGasAss</v>
          </cell>
          <cell r="G303" t="str">
            <v>Kult,David G</v>
          </cell>
          <cell r="H303" t="str">
            <v>Moore,J</v>
          </cell>
          <cell r="I303" t="str">
            <v>150900</v>
          </cell>
          <cell r="J303" t="str">
            <v>PNG Minnesota General</v>
          </cell>
          <cell r="K303" t="str">
            <v>GAS_TRN&amp;DIS</v>
          </cell>
          <cell r="L303" t="str">
            <v>PNMNG</v>
          </cell>
        </row>
        <row r="304">
          <cell r="B304" t="str">
            <v>5174</v>
          </cell>
          <cell r="C304" t="str">
            <v>04/01/2006</v>
          </cell>
          <cell r="D304" t="str">
            <v>I</v>
          </cell>
          <cell r="E304" t="str">
            <v>General MN Gas Assets</v>
          </cell>
          <cell r="F304" t="str">
            <v>GeneMNGas</v>
          </cell>
          <cell r="G304" t="str">
            <v>Kult,David G</v>
          </cell>
          <cell r="H304" t="str">
            <v>Moore,J</v>
          </cell>
          <cell r="I304" t="str">
            <v>202900</v>
          </cell>
          <cell r="J304" t="str">
            <v>Gas Common</v>
          </cell>
          <cell r="K304" t="str">
            <v>GAS_GENL_CMN</v>
          </cell>
          <cell r="L304" t="str">
            <v>NETCO</v>
          </cell>
        </row>
        <row r="305">
          <cell r="B305" t="str">
            <v>5175</v>
          </cell>
          <cell r="C305" t="str">
            <v>12/24/2005</v>
          </cell>
          <cell r="D305" t="str">
            <v>A</v>
          </cell>
          <cell r="E305" t="str">
            <v>Northern MN(Bemidji)G Assets</v>
          </cell>
          <cell r="F305" t="str">
            <v>NortMN(Ass</v>
          </cell>
          <cell r="G305" t="str">
            <v>Kult,David G</v>
          </cell>
          <cell r="H305" t="str">
            <v>Moore,J</v>
          </cell>
          <cell r="I305" t="str">
            <v>155175</v>
          </cell>
          <cell r="J305" t="str">
            <v>PNG Bemidji/Detroit Lakes MN</v>
          </cell>
          <cell r="K305" t="str">
            <v>GAS_TRN&amp;DIS</v>
          </cell>
          <cell r="L305" t="str">
            <v>PNMNG</v>
          </cell>
        </row>
        <row r="306">
          <cell r="B306" t="str">
            <v>5177</v>
          </cell>
          <cell r="C306" t="str">
            <v>12/24/2005</v>
          </cell>
          <cell r="D306" t="str">
            <v>A</v>
          </cell>
          <cell r="E306" t="str">
            <v>Southern MN(Rochester)G Assets</v>
          </cell>
          <cell r="F306" t="str">
            <v>SoutMN(Ass</v>
          </cell>
          <cell r="G306" t="str">
            <v>Kult,David G</v>
          </cell>
          <cell r="H306" t="str">
            <v>Moore,J</v>
          </cell>
          <cell r="I306" t="str">
            <v>155177</v>
          </cell>
          <cell r="J306" t="str">
            <v>PNG Rochester MN</v>
          </cell>
          <cell r="K306" t="str">
            <v>GAS_TRN&amp;DIS</v>
          </cell>
          <cell r="L306" t="str">
            <v>PNMNG</v>
          </cell>
        </row>
        <row r="307">
          <cell r="B307" t="str">
            <v>5178</v>
          </cell>
          <cell r="C307" t="str">
            <v>12/24/2005</v>
          </cell>
          <cell r="D307" t="str">
            <v>A</v>
          </cell>
          <cell r="E307" t="str">
            <v>Central MN(Rosemount) G Assets</v>
          </cell>
          <cell r="F307" t="str">
            <v>CentMN(G</v>
          </cell>
          <cell r="G307" t="str">
            <v>Kult,David G</v>
          </cell>
          <cell r="H307" t="str">
            <v>Moore,J</v>
          </cell>
          <cell r="I307" t="str">
            <v>155178</v>
          </cell>
          <cell r="J307" t="str">
            <v>PNG RosemountPineCityFairmont</v>
          </cell>
          <cell r="K307" t="str">
            <v>GAS_TRN&amp;DIS</v>
          </cell>
          <cell r="L307" t="str">
            <v>PNMNG</v>
          </cell>
        </row>
        <row r="308">
          <cell r="B308" t="str">
            <v>5179</v>
          </cell>
          <cell r="C308" t="str">
            <v>12/24/2005</v>
          </cell>
          <cell r="D308" t="str">
            <v>A</v>
          </cell>
          <cell r="E308" t="str">
            <v>NMU Gas Assets</v>
          </cell>
          <cell r="F308" t="str">
            <v>NMUGasAss</v>
          </cell>
          <cell r="G308" t="str">
            <v>Kult,David G</v>
          </cell>
          <cell r="H308" t="str">
            <v>Moore,J</v>
          </cell>
          <cell r="I308" t="str">
            <v>151900</v>
          </cell>
          <cell r="J308" t="str">
            <v>NMU Minnesota General</v>
          </cell>
          <cell r="K308" t="str">
            <v>GAS_TRN&amp;DIS</v>
          </cell>
          <cell r="L308" t="str">
            <v>NMMNG</v>
          </cell>
        </row>
        <row r="309">
          <cell r="B309" t="str">
            <v>5181</v>
          </cell>
          <cell r="C309" t="str">
            <v>12/24/2005</v>
          </cell>
          <cell r="D309" t="str">
            <v>A</v>
          </cell>
          <cell r="E309" t="str">
            <v>KS Substation Elec Assets</v>
          </cell>
          <cell r="F309" t="str">
            <v>KSSubEle</v>
          </cell>
          <cell r="G309" t="str">
            <v>Helm,Mark A</v>
          </cell>
          <cell r="H309" t="str">
            <v>Grapengater,B</v>
          </cell>
          <cell r="I309" t="str">
            <v>130905</v>
          </cell>
          <cell r="J309" t="str">
            <v>WPE Kansas Transmission</v>
          </cell>
          <cell r="K309" t="str">
            <v>ELEC_TRANS</v>
          </cell>
          <cell r="L309" t="str">
            <v>WPKSE</v>
          </cell>
        </row>
        <row r="310">
          <cell r="B310" t="str">
            <v>5182</v>
          </cell>
          <cell r="C310" t="str">
            <v>12/24/2005</v>
          </cell>
          <cell r="D310" t="str">
            <v>A</v>
          </cell>
          <cell r="E310" t="str">
            <v>CO Substation Elec Assets</v>
          </cell>
          <cell r="F310" t="str">
            <v>COSubEle</v>
          </cell>
          <cell r="G310" t="str">
            <v>Logan,Alan K</v>
          </cell>
          <cell r="H310" t="str">
            <v>Hottel,M</v>
          </cell>
          <cell r="I310" t="str">
            <v>110900</v>
          </cell>
          <cell r="J310" t="str">
            <v>WPE Colorado General</v>
          </cell>
          <cell r="K310" t="str">
            <v>ELEC_DIST_OTHPWRSUP</v>
          </cell>
          <cell r="L310" t="str">
            <v>WPCOE</v>
          </cell>
        </row>
        <row r="311">
          <cell r="B311" t="str">
            <v>5183</v>
          </cell>
          <cell r="C311" t="str">
            <v>12/24/2005</v>
          </cell>
          <cell r="D311" t="str">
            <v>A</v>
          </cell>
          <cell r="E311" t="str">
            <v>MO MPS Substation Elec Assets</v>
          </cell>
          <cell r="F311" t="str">
            <v>MOMPSSub</v>
          </cell>
          <cell r="G311" t="str">
            <v>Lukenbill,Douglas A</v>
          </cell>
          <cell r="H311" t="str">
            <v>Reed,C</v>
          </cell>
          <cell r="I311" t="str">
            <v>105183</v>
          </cell>
          <cell r="J311" t="str">
            <v>MPS Distribution Substations</v>
          </cell>
          <cell r="K311" t="str">
            <v>ELEC_DISTRIB</v>
          </cell>
          <cell r="L311" t="str">
            <v>MPMOE</v>
          </cell>
        </row>
        <row r="312">
          <cell r="B312" t="str">
            <v>5185</v>
          </cell>
          <cell r="C312" t="str">
            <v>12/24/2005</v>
          </cell>
          <cell r="D312" t="str">
            <v>A</v>
          </cell>
          <cell r="E312" t="str">
            <v>MO SJLP Substation Elec Assets</v>
          </cell>
          <cell r="F312" t="str">
            <v>MOSJLSub</v>
          </cell>
          <cell r="G312" t="str">
            <v>Lukenbill,Douglas A</v>
          </cell>
          <cell r="H312" t="str">
            <v>Reed,C</v>
          </cell>
          <cell r="I312" t="str">
            <v>105185</v>
          </cell>
          <cell r="J312" t="str">
            <v>SJP Distribution Substations</v>
          </cell>
          <cell r="K312" t="str">
            <v>ELEC_DISTRIB</v>
          </cell>
          <cell r="L312" t="str">
            <v>SJMOE</v>
          </cell>
        </row>
        <row r="313">
          <cell r="B313" t="str">
            <v>5191</v>
          </cell>
          <cell r="C313" t="str">
            <v>12/24/2005</v>
          </cell>
          <cell r="D313" t="str">
            <v>A</v>
          </cell>
          <cell r="E313" t="str">
            <v>General Kansas Gas Assets</v>
          </cell>
          <cell r="F313" t="str">
            <v>GeneKanGas</v>
          </cell>
          <cell r="G313" t="str">
            <v>Loomis,Richard C</v>
          </cell>
          <cell r="H313" t="str">
            <v>Reed,C</v>
          </cell>
          <cell r="I313" t="str">
            <v>132900</v>
          </cell>
          <cell r="J313" t="str">
            <v>PNG Kansas General</v>
          </cell>
          <cell r="K313" t="str">
            <v>GAS_TRN&amp;DIS</v>
          </cell>
          <cell r="L313" t="str">
            <v>PNKSG</v>
          </cell>
        </row>
        <row r="314">
          <cell r="B314" t="str">
            <v>5192</v>
          </cell>
          <cell r="C314" t="str">
            <v>12/24/2005</v>
          </cell>
          <cell r="D314" t="str">
            <v>A</v>
          </cell>
          <cell r="E314" t="str">
            <v>Lawrence Gas Assets</v>
          </cell>
          <cell r="F314" t="str">
            <v>LawrGasAss</v>
          </cell>
          <cell r="G314" t="str">
            <v>Hoag,Charles C</v>
          </cell>
          <cell r="H314" t="str">
            <v>Reed,C</v>
          </cell>
          <cell r="I314" t="str">
            <v>135192</v>
          </cell>
          <cell r="J314" t="str">
            <v>PNG Lawrence KS</v>
          </cell>
          <cell r="K314" t="str">
            <v>GAS_TRN&amp;DIS</v>
          </cell>
          <cell r="L314" t="str">
            <v>PNKSG</v>
          </cell>
        </row>
        <row r="315">
          <cell r="B315" t="str">
            <v>5193</v>
          </cell>
          <cell r="C315" t="str">
            <v>12/24/2005</v>
          </cell>
          <cell r="D315" t="str">
            <v>A</v>
          </cell>
          <cell r="E315" t="str">
            <v>Wichita Gas Assets</v>
          </cell>
          <cell r="F315" t="str">
            <v>WichGasAss</v>
          </cell>
          <cell r="G315" t="str">
            <v>Lee,George R</v>
          </cell>
          <cell r="H315" t="str">
            <v>Reed,C</v>
          </cell>
          <cell r="I315" t="str">
            <v>135193</v>
          </cell>
          <cell r="J315" t="str">
            <v>PNG Wichita KS</v>
          </cell>
          <cell r="K315" t="str">
            <v>GAS_TRN&amp;DIS</v>
          </cell>
          <cell r="L315" t="str">
            <v>PNKSG</v>
          </cell>
        </row>
        <row r="316">
          <cell r="B316" t="str">
            <v>5194</v>
          </cell>
          <cell r="C316" t="str">
            <v>12/24/2005</v>
          </cell>
          <cell r="D316" t="str">
            <v>A</v>
          </cell>
          <cell r="E316" t="str">
            <v>Dodge City Gas Assets</v>
          </cell>
          <cell r="F316" t="str">
            <v>DodgCitGas</v>
          </cell>
          <cell r="G316" t="str">
            <v>Gemaehlich,Dean A</v>
          </cell>
          <cell r="H316" t="str">
            <v>Reed,C</v>
          </cell>
          <cell r="I316" t="str">
            <v>135194</v>
          </cell>
          <cell r="J316" t="str">
            <v>PNG Dodge City KS</v>
          </cell>
          <cell r="K316" t="str">
            <v>GAS_TRN&amp;DIS</v>
          </cell>
          <cell r="L316" t="str">
            <v>PNKSG</v>
          </cell>
        </row>
        <row r="317">
          <cell r="B317" t="str">
            <v>5195</v>
          </cell>
          <cell r="C317" t="str">
            <v>12/24/2005</v>
          </cell>
          <cell r="D317" t="str">
            <v>A</v>
          </cell>
          <cell r="E317" t="str">
            <v>Garden City Gas Assets</v>
          </cell>
          <cell r="F317" t="str">
            <v>GardCitGas</v>
          </cell>
          <cell r="G317" t="str">
            <v>Escareno,Phillip J</v>
          </cell>
          <cell r="H317" t="str">
            <v>Reed,C</v>
          </cell>
          <cell r="I317" t="str">
            <v>135195</v>
          </cell>
          <cell r="J317" t="str">
            <v>PNG Garden City KS</v>
          </cell>
          <cell r="K317" t="str">
            <v>GAS_TRN&amp;DIS</v>
          </cell>
          <cell r="L317" t="str">
            <v>PNKSG</v>
          </cell>
        </row>
        <row r="318">
          <cell r="B318" t="str">
            <v>5196</v>
          </cell>
          <cell r="C318" t="str">
            <v>12/24/2005</v>
          </cell>
          <cell r="D318" t="str">
            <v>A</v>
          </cell>
          <cell r="E318" t="str">
            <v>Liberal Gas Assets</v>
          </cell>
          <cell r="F318" t="str">
            <v>LibeGasAss</v>
          </cell>
          <cell r="G318" t="str">
            <v>Burkhart,Deanna L</v>
          </cell>
          <cell r="H318" t="str">
            <v>Reed,C</v>
          </cell>
          <cell r="I318" t="str">
            <v>135196</v>
          </cell>
          <cell r="J318" t="str">
            <v>PNG Liberal KS</v>
          </cell>
          <cell r="K318" t="str">
            <v>GAS_TRN&amp;DIS</v>
          </cell>
          <cell r="L318" t="str">
            <v>PNKSG</v>
          </cell>
        </row>
        <row r="319">
          <cell r="B319" t="str">
            <v>5197</v>
          </cell>
          <cell r="C319" t="str">
            <v>12/24/2005</v>
          </cell>
          <cell r="D319" t="str">
            <v>A</v>
          </cell>
          <cell r="E319" t="str">
            <v>Goodland Gas Assets (KS)</v>
          </cell>
          <cell r="F319" t="str">
            <v>GoodGasAss</v>
          </cell>
          <cell r="G319" t="str">
            <v>North,Donald W</v>
          </cell>
          <cell r="H319" t="str">
            <v>Reed,C</v>
          </cell>
          <cell r="I319" t="str">
            <v>135197</v>
          </cell>
          <cell r="J319" t="str">
            <v>PNG Goodland KS</v>
          </cell>
          <cell r="K319" t="str">
            <v>GAS_TRN&amp;DIS</v>
          </cell>
          <cell r="L319" t="str">
            <v>PNKSG</v>
          </cell>
        </row>
        <row r="320">
          <cell r="B320" t="str">
            <v>5198</v>
          </cell>
          <cell r="C320" t="str">
            <v>12/24/2005</v>
          </cell>
          <cell r="D320" t="str">
            <v>A</v>
          </cell>
          <cell r="E320" t="str">
            <v>MO MPS Gas Assets</v>
          </cell>
          <cell r="F320" t="str">
            <v>MOMPSGas</v>
          </cell>
          <cell r="G320" t="str">
            <v>Vancas,Ivan</v>
          </cell>
          <cell r="H320" t="str">
            <v>Bahr,J</v>
          </cell>
          <cell r="I320" t="str">
            <v>105900</v>
          </cell>
          <cell r="J320" t="str">
            <v>MPS General Gas</v>
          </cell>
          <cell r="K320" t="str">
            <v>GAS_TRN&amp;DIS</v>
          </cell>
          <cell r="L320" t="str">
            <v>MPMOG</v>
          </cell>
        </row>
        <row r="321">
          <cell r="B321" t="str">
            <v>5199</v>
          </cell>
          <cell r="C321" t="str">
            <v>12/24/2005</v>
          </cell>
          <cell r="D321" t="str">
            <v>A</v>
          </cell>
          <cell r="E321" t="str">
            <v>PNG Texas Gen Gas Assets</v>
          </cell>
          <cell r="F321" t="str">
            <v>PNGTexGen</v>
          </cell>
          <cell r="G321" t="str">
            <v>Wise,Gary D</v>
          </cell>
          <cell r="H321" t="str">
            <v>Reed,C</v>
          </cell>
          <cell r="I321" t="str">
            <v>171900</v>
          </cell>
          <cell r="J321" t="str">
            <v>PNG Texas General</v>
          </cell>
          <cell r="K321" t="str">
            <v>GAS_TRN&amp;DIS</v>
          </cell>
          <cell r="L321" t="str">
            <v>PNTXG</v>
          </cell>
        </row>
        <row r="322">
          <cell r="B322" t="str">
            <v>5200</v>
          </cell>
          <cell r="C322" t="str">
            <v>12/24/2005</v>
          </cell>
          <cell r="D322" t="str">
            <v>A</v>
          </cell>
          <cell r="E322" t="str">
            <v>PNG Oklahoma Gen Gas Assets</v>
          </cell>
          <cell r="F322" t="str">
            <v>PNGOklGen</v>
          </cell>
          <cell r="G322" t="str">
            <v>Wise,Gary D</v>
          </cell>
          <cell r="H322" t="str">
            <v>Reed,C</v>
          </cell>
          <cell r="I322" t="str">
            <v>170900</v>
          </cell>
          <cell r="J322" t="str">
            <v>PNG Oklahoma General</v>
          </cell>
          <cell r="K322" t="str">
            <v>GAS_TRN&amp;DIS</v>
          </cell>
          <cell r="L322" t="str">
            <v>PNOKG</v>
          </cell>
        </row>
        <row r="323">
          <cell r="B323" t="str">
            <v>5201</v>
          </cell>
          <cell r="C323" t="str">
            <v>12/24/2005</v>
          </cell>
          <cell r="D323" t="str">
            <v>A</v>
          </cell>
          <cell r="E323" t="str">
            <v>Henrietta Gas Assets</v>
          </cell>
          <cell r="F323" t="str">
            <v>HenrGasAss</v>
          </cell>
          <cell r="G323" t="str">
            <v>Roach,David G</v>
          </cell>
          <cell r="H323" t="str">
            <v>Bahr,J</v>
          </cell>
          <cell r="I323" t="str">
            <v>105201</v>
          </cell>
          <cell r="J323" t="str">
            <v>LexingtonRichmondHenrietta Gas</v>
          </cell>
          <cell r="K323" t="str">
            <v>GAS_TRN&amp;DIS</v>
          </cell>
          <cell r="L323" t="str">
            <v>MPMOG</v>
          </cell>
        </row>
        <row r="324">
          <cell r="B324" t="str">
            <v>5203</v>
          </cell>
          <cell r="C324" t="str">
            <v>12/24/2005</v>
          </cell>
          <cell r="D324" t="str">
            <v>A</v>
          </cell>
          <cell r="E324" t="str">
            <v>Sedalia/Marshall Gas Assets</v>
          </cell>
          <cell r="F324" t="str">
            <v>SedaGasAss</v>
          </cell>
          <cell r="G324" t="str">
            <v>Hargrave,James W</v>
          </cell>
          <cell r="H324" t="str">
            <v>Bahr,J</v>
          </cell>
          <cell r="I324" t="str">
            <v>105203</v>
          </cell>
          <cell r="J324" t="str">
            <v>MPS Sedalia/Marshall Gas</v>
          </cell>
          <cell r="K324" t="str">
            <v>GAS_TRN&amp;DIS</v>
          </cell>
          <cell r="L324" t="str">
            <v>MPMOG</v>
          </cell>
        </row>
        <row r="325">
          <cell r="B325" t="str">
            <v>5205</v>
          </cell>
          <cell r="C325" t="str">
            <v>12/24/2005</v>
          </cell>
          <cell r="D325" t="str">
            <v>A</v>
          </cell>
          <cell r="E325" t="str">
            <v>Clinton Gas Assets</v>
          </cell>
          <cell r="F325" t="str">
            <v>ClinGasAss</v>
          </cell>
          <cell r="G325" t="str">
            <v>Daugherty,Kimberly A</v>
          </cell>
          <cell r="H325" t="str">
            <v>Bahr,J</v>
          </cell>
          <cell r="I325" t="str">
            <v>105205</v>
          </cell>
          <cell r="J325" t="str">
            <v>MPS Clinton Gas</v>
          </cell>
          <cell r="K325" t="str">
            <v>GAS_TRN&amp;DIS</v>
          </cell>
          <cell r="L325" t="str">
            <v>MPMOG</v>
          </cell>
        </row>
        <row r="326">
          <cell r="B326" t="str">
            <v>5206</v>
          </cell>
          <cell r="C326" t="str">
            <v>12/24/2005</v>
          </cell>
          <cell r="D326" t="str">
            <v>A</v>
          </cell>
          <cell r="E326" t="str">
            <v>Nevada Gas Assets</v>
          </cell>
          <cell r="F326" t="str">
            <v>NevaGasAss</v>
          </cell>
          <cell r="G326" t="str">
            <v>Ashby,Gary C</v>
          </cell>
          <cell r="H326" t="str">
            <v>Bahr,J</v>
          </cell>
          <cell r="I326" t="str">
            <v>105206</v>
          </cell>
          <cell r="J326" t="str">
            <v>MPS Nevada Gas</v>
          </cell>
          <cell r="K326" t="str">
            <v>GAS_TRN&amp;DIS</v>
          </cell>
          <cell r="L326" t="str">
            <v>MPMOG</v>
          </cell>
        </row>
        <row r="327">
          <cell r="B327" t="str">
            <v>5207</v>
          </cell>
          <cell r="C327" t="str">
            <v>12/24/2005</v>
          </cell>
          <cell r="D327" t="str">
            <v>A</v>
          </cell>
          <cell r="E327" t="str">
            <v>General CO Gas Assets</v>
          </cell>
          <cell r="F327" t="str">
            <v>GeneCOGas</v>
          </cell>
          <cell r="G327" t="str">
            <v>Bailey,Susan A</v>
          </cell>
          <cell r="H327" t="str">
            <v>Reed,C</v>
          </cell>
          <cell r="I327" t="str">
            <v>111900</v>
          </cell>
          <cell r="J327" t="str">
            <v>PNG Colorado General</v>
          </cell>
          <cell r="K327" t="str">
            <v>GAS_TRN&amp;DIS</v>
          </cell>
          <cell r="L327" t="str">
            <v>PNCOG</v>
          </cell>
        </row>
        <row r="328">
          <cell r="B328" t="str">
            <v>5208</v>
          </cell>
          <cell r="C328" t="str">
            <v>12/24/2005</v>
          </cell>
          <cell r="D328" t="str">
            <v>A</v>
          </cell>
          <cell r="E328" t="str">
            <v>Fountain Gas Assets</v>
          </cell>
          <cell r="F328" t="str">
            <v>FounGasAss</v>
          </cell>
          <cell r="G328" t="str">
            <v>Bailey,Susan A</v>
          </cell>
          <cell r="H328" t="str">
            <v>Reed,C</v>
          </cell>
          <cell r="I328" t="str">
            <v>115208</v>
          </cell>
          <cell r="J328" t="str">
            <v>PNG Fountain CO</v>
          </cell>
          <cell r="K328" t="str">
            <v>GAS_TRN&amp;DIS</v>
          </cell>
          <cell r="L328" t="str">
            <v>PNCOG</v>
          </cell>
        </row>
        <row r="329">
          <cell r="B329" t="str">
            <v>5209</v>
          </cell>
          <cell r="C329" t="str">
            <v>12/24/2005</v>
          </cell>
          <cell r="D329" t="str">
            <v>A</v>
          </cell>
          <cell r="E329" t="str">
            <v>Monument Gas Assets</v>
          </cell>
          <cell r="F329" t="str">
            <v>MonuGasAss</v>
          </cell>
          <cell r="G329" t="str">
            <v>Sumner,William B</v>
          </cell>
          <cell r="H329" t="str">
            <v>Reed,C</v>
          </cell>
          <cell r="I329" t="str">
            <v>115209</v>
          </cell>
          <cell r="J329" t="str">
            <v>PNG MonumentCO</v>
          </cell>
          <cell r="K329" t="str">
            <v>GAS_TRN&amp;DIS</v>
          </cell>
          <cell r="L329" t="str">
            <v>PNCOG</v>
          </cell>
        </row>
        <row r="330">
          <cell r="B330" t="str">
            <v>5210</v>
          </cell>
          <cell r="C330" t="str">
            <v>12/24/2005</v>
          </cell>
          <cell r="D330" t="str">
            <v>A</v>
          </cell>
          <cell r="E330" t="str">
            <v>Woodland Park Gas Assets</v>
          </cell>
          <cell r="F330" t="str">
            <v>WoodParGas</v>
          </cell>
          <cell r="G330" t="str">
            <v>Sumner,William B</v>
          </cell>
          <cell r="H330" t="str">
            <v>Reed,C</v>
          </cell>
          <cell r="I330" t="str">
            <v>115209</v>
          </cell>
          <cell r="J330" t="str">
            <v>PNG MonumentCO</v>
          </cell>
          <cell r="K330" t="str">
            <v>GAS_TRN&amp;DIS</v>
          </cell>
          <cell r="L330" t="str">
            <v>PNCOG</v>
          </cell>
        </row>
        <row r="331">
          <cell r="B331" t="str">
            <v>5211</v>
          </cell>
          <cell r="C331" t="str">
            <v>12/24/2005</v>
          </cell>
          <cell r="D331" t="str">
            <v>A</v>
          </cell>
          <cell r="E331" t="str">
            <v>Castle Rock Gas Assets</v>
          </cell>
          <cell r="F331" t="str">
            <v>CastRocGas</v>
          </cell>
          <cell r="G331" t="str">
            <v>Zuroff,Ronald M</v>
          </cell>
          <cell r="H331" t="str">
            <v>Reed,C</v>
          </cell>
          <cell r="I331" t="str">
            <v>115211</v>
          </cell>
          <cell r="J331" t="str">
            <v>PNG Castle Rock CO</v>
          </cell>
          <cell r="K331" t="str">
            <v>GAS_TRN&amp;DIS</v>
          </cell>
          <cell r="L331" t="str">
            <v>PNCOG</v>
          </cell>
        </row>
        <row r="332">
          <cell r="B332" t="str">
            <v>5212</v>
          </cell>
          <cell r="C332" t="str">
            <v>12/24/2005</v>
          </cell>
          <cell r="D332" t="str">
            <v>A</v>
          </cell>
          <cell r="E332" t="str">
            <v>Burlington Gas Assets</v>
          </cell>
          <cell r="F332" t="str">
            <v>BurlGasAss</v>
          </cell>
          <cell r="G332" t="str">
            <v>North,Donald W</v>
          </cell>
          <cell r="H332" t="str">
            <v>Reed,C</v>
          </cell>
          <cell r="I332" t="str">
            <v>115212</v>
          </cell>
          <cell r="J332" t="str">
            <v>PNG Burlington CO</v>
          </cell>
          <cell r="K332" t="str">
            <v>GAS_TRN&amp;DIS</v>
          </cell>
          <cell r="L332" t="str">
            <v>PNCOG</v>
          </cell>
        </row>
        <row r="333">
          <cell r="B333" t="str">
            <v>5213</v>
          </cell>
          <cell r="C333" t="str">
            <v>12/24/2005</v>
          </cell>
          <cell r="D333" t="str">
            <v>A</v>
          </cell>
          <cell r="E333" t="str">
            <v>Limon Gas Assets</v>
          </cell>
          <cell r="F333" t="str">
            <v>LimoGasAss</v>
          </cell>
          <cell r="G333" t="str">
            <v>North,Donald W</v>
          </cell>
          <cell r="H333" t="str">
            <v>Reed,C</v>
          </cell>
          <cell r="I333" t="str">
            <v>115213</v>
          </cell>
          <cell r="J333" t="str">
            <v>PNG Limon CO</v>
          </cell>
          <cell r="K333" t="str">
            <v>GAS_TRN&amp;DIS</v>
          </cell>
          <cell r="L333" t="str">
            <v>PNCOG</v>
          </cell>
        </row>
        <row r="334">
          <cell r="B334" t="str">
            <v>5214</v>
          </cell>
          <cell r="C334" t="str">
            <v>12/24/2005</v>
          </cell>
          <cell r="D334" t="str">
            <v>A</v>
          </cell>
          <cell r="E334" t="str">
            <v>Chillicothe Gas Assets</v>
          </cell>
          <cell r="F334" t="str">
            <v>ChilGasAss</v>
          </cell>
          <cell r="G334" t="str">
            <v>Duncan,Gary W</v>
          </cell>
          <cell r="H334" t="str">
            <v>Bahr,J</v>
          </cell>
          <cell r="I334" t="str">
            <v>105214</v>
          </cell>
          <cell r="J334" t="str">
            <v>MPS Chillicothe Gas</v>
          </cell>
          <cell r="K334" t="str">
            <v>GAS_TRN&amp;DIS</v>
          </cell>
          <cell r="L334" t="str">
            <v>MPMOG</v>
          </cell>
        </row>
        <row r="335">
          <cell r="B335" t="str">
            <v>5216</v>
          </cell>
          <cell r="C335" t="str">
            <v>12/24/2005</v>
          </cell>
          <cell r="D335" t="str">
            <v>A</v>
          </cell>
          <cell r="E335" t="str">
            <v>Platte City Gas Assets</v>
          </cell>
          <cell r="F335" t="str">
            <v>PlatCitGas</v>
          </cell>
          <cell r="G335" t="str">
            <v>Roach,David G</v>
          </cell>
          <cell r="H335" t="str">
            <v>Bahr,J</v>
          </cell>
          <cell r="I335" t="str">
            <v>105216</v>
          </cell>
          <cell r="J335" t="str">
            <v>MPS Platte City Gas</v>
          </cell>
          <cell r="K335" t="str">
            <v>GAS_TRN&amp;DIS</v>
          </cell>
          <cell r="L335" t="str">
            <v>MPMOG</v>
          </cell>
        </row>
        <row r="336">
          <cell r="B336" t="str">
            <v>5217</v>
          </cell>
          <cell r="C336" t="str">
            <v>12/24/2005</v>
          </cell>
          <cell r="D336" t="str">
            <v>A</v>
          </cell>
          <cell r="E336" t="str">
            <v>Maryville Gas Assets</v>
          </cell>
          <cell r="F336" t="str">
            <v>MaryGasAss</v>
          </cell>
          <cell r="G336" t="str">
            <v>Johnson,Lyle G</v>
          </cell>
          <cell r="H336" t="str">
            <v>Bahr,J</v>
          </cell>
          <cell r="I336" t="str">
            <v>105217</v>
          </cell>
          <cell r="J336" t="str">
            <v>SJP Maryville/MoundCity MO Gas</v>
          </cell>
          <cell r="K336" t="str">
            <v>GAS_TRN&amp;DIS</v>
          </cell>
          <cell r="L336" t="str">
            <v>SJMOG</v>
          </cell>
        </row>
        <row r="337">
          <cell r="B337" t="str">
            <v>5220</v>
          </cell>
          <cell r="C337" t="str">
            <v>02/01/2006</v>
          </cell>
          <cell r="D337" t="str">
            <v>I</v>
          </cell>
          <cell r="E337" t="str">
            <v>General NE/IA Gas Assets</v>
          </cell>
          <cell r="F337" t="str">
            <v>GeneNE/Gas</v>
          </cell>
          <cell r="G337" t="str">
            <v>Jarosz,Kevin M</v>
          </cell>
          <cell r="H337" t="str">
            <v>Long,L</v>
          </cell>
          <cell r="I337" t="str">
            <v>202900</v>
          </cell>
          <cell r="J337" t="str">
            <v>Gas Common</v>
          </cell>
          <cell r="K337" t="str">
            <v>GAS_GENL_CMN</v>
          </cell>
          <cell r="L337" t="str">
            <v>NETCO</v>
          </cell>
        </row>
        <row r="338">
          <cell r="B338" t="str">
            <v>5221</v>
          </cell>
          <cell r="C338" t="str">
            <v>12/24/2005</v>
          </cell>
          <cell r="D338" t="str">
            <v>A</v>
          </cell>
          <cell r="E338" t="str">
            <v>General Iowa Gas Assets</v>
          </cell>
          <cell r="F338" t="str">
            <v>GeneIowGas</v>
          </cell>
          <cell r="G338" t="str">
            <v>Vancas,Ivan</v>
          </cell>
          <cell r="H338" t="str">
            <v>Bahr,J</v>
          </cell>
          <cell r="I338" t="str">
            <v>120900</v>
          </cell>
          <cell r="J338" t="str">
            <v>PNG Iowa General</v>
          </cell>
          <cell r="K338" t="str">
            <v>GAS_TRN&amp;DIS</v>
          </cell>
          <cell r="L338" t="str">
            <v>PNIAG</v>
          </cell>
        </row>
        <row r="339">
          <cell r="B339" t="str">
            <v>5222</v>
          </cell>
          <cell r="C339" t="str">
            <v>12/24/2005</v>
          </cell>
          <cell r="D339" t="str">
            <v>A</v>
          </cell>
          <cell r="E339" t="str">
            <v>South Western IA Gas Assets</v>
          </cell>
          <cell r="F339" t="str">
            <v>SoutWesIA</v>
          </cell>
          <cell r="G339" t="str">
            <v>Stone,Steven W</v>
          </cell>
          <cell r="H339" t="str">
            <v>Bahr,J</v>
          </cell>
          <cell r="I339" t="str">
            <v>125222</v>
          </cell>
          <cell r="J339" t="str">
            <v>PNG Council Bluffs IA</v>
          </cell>
          <cell r="K339" t="str">
            <v>GAS_TRN&amp;DIS</v>
          </cell>
          <cell r="L339" t="str">
            <v>PNIAG</v>
          </cell>
        </row>
        <row r="340">
          <cell r="B340" t="str">
            <v>5225</v>
          </cell>
          <cell r="C340" t="str">
            <v>12/24/2005</v>
          </cell>
          <cell r="D340" t="str">
            <v>A</v>
          </cell>
          <cell r="E340" t="str">
            <v>North Eastern IA Gas Assets</v>
          </cell>
          <cell r="F340" t="str">
            <v>NortEasIA</v>
          </cell>
          <cell r="G340" t="str">
            <v>Martinson,Lynn H</v>
          </cell>
          <cell r="H340" t="str">
            <v>Bahr,J</v>
          </cell>
          <cell r="I340" t="str">
            <v>125225</v>
          </cell>
          <cell r="J340" t="str">
            <v>PNG Decorah IA</v>
          </cell>
          <cell r="K340" t="str">
            <v>GAS_TRN&amp;DIS</v>
          </cell>
          <cell r="L340" t="str">
            <v>PNIAG</v>
          </cell>
        </row>
        <row r="341">
          <cell r="B341" t="str">
            <v>5226</v>
          </cell>
          <cell r="C341" t="str">
            <v>12/24/2005</v>
          </cell>
          <cell r="D341" t="str">
            <v>A</v>
          </cell>
          <cell r="E341" t="str">
            <v>South Eastern IA Gas Assets</v>
          </cell>
          <cell r="F341" t="str">
            <v>SoutEasIA</v>
          </cell>
          <cell r="G341" t="str">
            <v>Ernst,Mark A</v>
          </cell>
          <cell r="H341" t="str">
            <v>Bahr,J</v>
          </cell>
          <cell r="I341" t="str">
            <v>125226</v>
          </cell>
          <cell r="J341" t="str">
            <v>PNG Dubuque IA</v>
          </cell>
          <cell r="K341" t="str">
            <v>GAS_TRN&amp;DIS</v>
          </cell>
          <cell r="L341" t="str">
            <v>PNIAG</v>
          </cell>
        </row>
        <row r="342">
          <cell r="B342" t="str">
            <v>5227</v>
          </cell>
          <cell r="C342" t="str">
            <v>12/24/2005</v>
          </cell>
          <cell r="D342" t="str">
            <v>A</v>
          </cell>
          <cell r="E342" t="str">
            <v>NE Business Operations</v>
          </cell>
          <cell r="F342" t="str">
            <v>NEBusOpe</v>
          </cell>
          <cell r="G342" t="str">
            <v>Mechtenberg,Daniel J</v>
          </cell>
          <cell r="H342" t="str">
            <v>Hook,M</v>
          </cell>
          <cell r="I342" t="str">
            <v>160900</v>
          </cell>
          <cell r="J342" t="str">
            <v>PNG Nebraska General</v>
          </cell>
          <cell r="K342" t="str">
            <v>GAS_TRN&amp;DIS</v>
          </cell>
          <cell r="L342" t="str">
            <v>PNNEG</v>
          </cell>
        </row>
        <row r="343">
          <cell r="B343" t="str">
            <v>5228</v>
          </cell>
          <cell r="C343" t="str">
            <v>12/24/2005</v>
          </cell>
          <cell r="D343" t="str">
            <v>A</v>
          </cell>
          <cell r="E343" t="str">
            <v>NE Lincoln Region Gas Assets</v>
          </cell>
          <cell r="F343" t="str">
            <v>NELinReg</v>
          </cell>
          <cell r="G343" t="str">
            <v>Nordell,Donald J</v>
          </cell>
          <cell r="H343" t="str">
            <v>Hook,M</v>
          </cell>
          <cell r="I343" t="str">
            <v>165228</v>
          </cell>
          <cell r="J343" t="str">
            <v>PNG Lincoln NE</v>
          </cell>
          <cell r="K343" t="str">
            <v>GAS_TRN&amp;DIS</v>
          </cell>
          <cell r="L343" t="str">
            <v>PNNEG</v>
          </cell>
        </row>
        <row r="344">
          <cell r="B344" t="str">
            <v>5232</v>
          </cell>
          <cell r="C344" t="str">
            <v>12/24/2005</v>
          </cell>
          <cell r="D344" t="str">
            <v>A</v>
          </cell>
          <cell r="E344" t="str">
            <v>NE North Region Gas Assets</v>
          </cell>
          <cell r="F344" t="str">
            <v>NENorReg</v>
          </cell>
          <cell r="G344" t="str">
            <v>Zaruba,Scott S</v>
          </cell>
          <cell r="H344" t="str">
            <v>Hook,M</v>
          </cell>
          <cell r="I344" t="str">
            <v>165232</v>
          </cell>
          <cell r="J344" t="str">
            <v>PNG Columbus/Norfolk NE</v>
          </cell>
          <cell r="K344" t="str">
            <v>GAS_TRN&amp;DIS</v>
          </cell>
          <cell r="L344" t="str">
            <v>PNNEG</v>
          </cell>
        </row>
        <row r="345">
          <cell r="B345" t="str">
            <v>5235</v>
          </cell>
          <cell r="C345" t="str">
            <v>12/24/2005</v>
          </cell>
          <cell r="D345" t="str">
            <v>A</v>
          </cell>
          <cell r="E345" t="str">
            <v>NE Omaha Region Gas Assets</v>
          </cell>
          <cell r="F345" t="str">
            <v>NEOmaReg</v>
          </cell>
          <cell r="G345" t="str">
            <v>Jarosz,Kevin M</v>
          </cell>
          <cell r="H345" t="str">
            <v>Hook,M</v>
          </cell>
          <cell r="I345" t="str">
            <v>165235</v>
          </cell>
          <cell r="J345" t="str">
            <v>PNG Papillion/LaVista NE</v>
          </cell>
          <cell r="K345" t="str">
            <v>GAS_TRN&amp;DIS</v>
          </cell>
          <cell r="L345" t="str">
            <v>PNNEG</v>
          </cell>
        </row>
        <row r="346">
          <cell r="B346" t="str">
            <v>5238</v>
          </cell>
          <cell r="C346" t="str">
            <v>12/24/2005</v>
          </cell>
          <cell r="D346" t="str">
            <v>A</v>
          </cell>
          <cell r="E346" t="str">
            <v>Denison IA Gas Assets</v>
          </cell>
          <cell r="F346" t="str">
            <v>DeniIAGas</v>
          </cell>
          <cell r="G346" t="str">
            <v>Pauling,David L</v>
          </cell>
          <cell r="H346" t="str">
            <v>Bahr,J</v>
          </cell>
          <cell r="I346" t="str">
            <v>125238</v>
          </cell>
          <cell r="J346" t="str">
            <v>PNG Denison IA</v>
          </cell>
          <cell r="K346" t="str">
            <v>GAS_TRN&amp;DIS</v>
          </cell>
          <cell r="L346" t="str">
            <v>PNIAG</v>
          </cell>
        </row>
        <row r="347">
          <cell r="B347" t="str">
            <v>5239</v>
          </cell>
          <cell r="C347" t="str">
            <v>12/24/2005</v>
          </cell>
          <cell r="D347" t="str">
            <v>A</v>
          </cell>
          <cell r="E347" t="str">
            <v>Spencer IA Gas Assets</v>
          </cell>
          <cell r="F347" t="str">
            <v>SpenIAGas</v>
          </cell>
          <cell r="G347" t="str">
            <v>Anderson,James L</v>
          </cell>
          <cell r="H347" t="str">
            <v>Bahr,J</v>
          </cell>
          <cell r="I347" t="str">
            <v>125239</v>
          </cell>
          <cell r="J347" t="str">
            <v>PNG Spencer IA</v>
          </cell>
          <cell r="K347" t="str">
            <v>GAS_TRN&amp;DIS</v>
          </cell>
          <cell r="L347" t="str">
            <v>PNIAG</v>
          </cell>
        </row>
        <row r="348">
          <cell r="B348" t="str">
            <v>5240</v>
          </cell>
          <cell r="C348" t="str">
            <v>12/24/2005</v>
          </cell>
          <cell r="D348" t="str">
            <v>A</v>
          </cell>
          <cell r="E348" t="str">
            <v>Newton IA Gas Assets</v>
          </cell>
          <cell r="F348" t="str">
            <v>NewtIAGas</v>
          </cell>
          <cell r="G348" t="str">
            <v>Proksel,Timothy P</v>
          </cell>
          <cell r="H348" t="str">
            <v>Bahr,J</v>
          </cell>
          <cell r="I348" t="str">
            <v>125240</v>
          </cell>
          <cell r="J348" t="str">
            <v>PNG Newton IA</v>
          </cell>
          <cell r="K348" t="str">
            <v>GAS_TRN&amp;DIS</v>
          </cell>
          <cell r="L348" t="str">
            <v>PNIAG</v>
          </cell>
        </row>
        <row r="349">
          <cell r="B349" t="str">
            <v>5241</v>
          </cell>
          <cell r="C349" t="str">
            <v>12/24/2005</v>
          </cell>
          <cell r="D349" t="str">
            <v>A</v>
          </cell>
          <cell r="E349" t="str">
            <v>Webster City IA Gas Assets</v>
          </cell>
          <cell r="F349" t="str">
            <v>WebsCitIA</v>
          </cell>
          <cell r="G349" t="str">
            <v>Warren,Edward C</v>
          </cell>
          <cell r="H349" t="str">
            <v>Bahr,J</v>
          </cell>
          <cell r="I349" t="str">
            <v>125241</v>
          </cell>
          <cell r="J349" t="str">
            <v>PNG Webster City IA</v>
          </cell>
          <cell r="K349" t="str">
            <v>GAS_TRN&amp;DIS</v>
          </cell>
          <cell r="L349" t="str">
            <v>PNIAG</v>
          </cell>
        </row>
        <row r="350">
          <cell r="B350" t="str">
            <v>5250</v>
          </cell>
          <cell r="C350" t="str">
            <v>12/24/2005</v>
          </cell>
          <cell r="D350" t="str">
            <v>A</v>
          </cell>
          <cell r="E350" t="str">
            <v>MO Elec Engineering Service</v>
          </cell>
          <cell r="F350" t="str">
            <v>MOEleEng</v>
          </cell>
          <cell r="G350" t="str">
            <v>Connell,Elliott W</v>
          </cell>
          <cell r="H350" t="str">
            <v>Reed,C</v>
          </cell>
          <cell r="I350" t="str">
            <v>201900</v>
          </cell>
          <cell r="J350" t="str">
            <v>Electric Common</v>
          </cell>
          <cell r="K350" t="str">
            <v>ELEC_GENL_COMM</v>
          </cell>
          <cell r="L350" t="str">
            <v>NETCO</v>
          </cell>
        </row>
        <row r="351">
          <cell r="B351" t="str">
            <v>5253</v>
          </cell>
          <cell r="C351" t="str">
            <v>12/24/2005</v>
          </cell>
          <cell r="D351" t="str">
            <v>A</v>
          </cell>
          <cell r="E351" t="str">
            <v>MO Electric Standards</v>
          </cell>
          <cell r="F351" t="str">
            <v>MOEleSta</v>
          </cell>
          <cell r="G351" t="str">
            <v>Tiesing,Stephen D</v>
          </cell>
          <cell r="H351" t="str">
            <v>Reed,C</v>
          </cell>
          <cell r="I351" t="str">
            <v>201900</v>
          </cell>
          <cell r="J351" t="str">
            <v>Electric Common</v>
          </cell>
          <cell r="K351" t="str">
            <v>ELEC_GENL_COMM</v>
          </cell>
          <cell r="L351" t="str">
            <v>NETCO</v>
          </cell>
        </row>
        <row r="352">
          <cell r="B352" t="str">
            <v>5254</v>
          </cell>
          <cell r="C352" t="str">
            <v>12/24/2005</v>
          </cell>
          <cell r="D352" t="str">
            <v>A</v>
          </cell>
          <cell r="E352" t="str">
            <v>Network Gas Stds &amp; Safety Trng</v>
          </cell>
          <cell r="F352" t="str">
            <v>NetwGasStd</v>
          </cell>
          <cell r="G352" t="str">
            <v>Paap,Randall W</v>
          </cell>
          <cell r="H352" t="str">
            <v>Hook,M</v>
          </cell>
          <cell r="I352" t="str">
            <v>202900</v>
          </cell>
          <cell r="J352" t="str">
            <v>Gas Common</v>
          </cell>
          <cell r="K352" t="str">
            <v>GAS_GENL_CMN</v>
          </cell>
          <cell r="L352" t="str">
            <v>NETCO</v>
          </cell>
        </row>
        <row r="353">
          <cell r="B353" t="str">
            <v>5255</v>
          </cell>
          <cell r="C353" t="str">
            <v>12/24/2005</v>
          </cell>
          <cell r="D353" t="str">
            <v>A</v>
          </cell>
          <cell r="E353" t="str">
            <v>Forestry MO/CO/KS</v>
          </cell>
          <cell r="F353" t="str">
            <v>ForeMO/</v>
          </cell>
          <cell r="G353" t="str">
            <v>Norris,John W</v>
          </cell>
          <cell r="H353" t="str">
            <v>Reed,C</v>
          </cell>
          <cell r="I353" t="str">
            <v>201900</v>
          </cell>
          <cell r="J353" t="str">
            <v>Electric Common</v>
          </cell>
          <cell r="K353" t="str">
            <v>ELEC_GENL_COMM</v>
          </cell>
          <cell r="L353" t="str">
            <v>NETCO</v>
          </cell>
        </row>
        <row r="354">
          <cell r="B354" t="str">
            <v>5258</v>
          </cell>
          <cell r="C354" t="str">
            <v>12/24/2005</v>
          </cell>
          <cell r="D354" t="str">
            <v>A</v>
          </cell>
          <cell r="E354" t="str">
            <v>MI Engineering General</v>
          </cell>
          <cell r="F354" t="str">
            <v>MIEngGen</v>
          </cell>
          <cell r="G354" t="str">
            <v>Muller,Bill</v>
          </cell>
          <cell r="H354" t="str">
            <v>Peters,S</v>
          </cell>
          <cell r="I354" t="str">
            <v>140900</v>
          </cell>
          <cell r="J354" t="str">
            <v>MGU Michigan General</v>
          </cell>
          <cell r="K354" t="str">
            <v>GAS_TRN&amp;DIS</v>
          </cell>
          <cell r="L354" t="str">
            <v>MUMIG</v>
          </cell>
        </row>
        <row r="355">
          <cell r="B355" t="str">
            <v>5259</v>
          </cell>
          <cell r="C355" t="str">
            <v>12/24/2005</v>
          </cell>
          <cell r="D355" t="str">
            <v>A</v>
          </cell>
          <cell r="E355" t="str">
            <v>MO Electric Planning &amp; Design</v>
          </cell>
          <cell r="F355" t="str">
            <v>MOElePla</v>
          </cell>
          <cell r="G355" t="str">
            <v>Barchers,Otis L</v>
          </cell>
          <cell r="H355" t="str">
            <v>Reed,C</v>
          </cell>
          <cell r="I355" t="str">
            <v>100500</v>
          </cell>
          <cell r="J355" t="str">
            <v>MPS Transmission MO Electric</v>
          </cell>
          <cell r="K355" t="str">
            <v>ELEC_TRANS</v>
          </cell>
          <cell r="L355" t="str">
            <v>MPMOE</v>
          </cell>
        </row>
        <row r="356">
          <cell r="B356" t="str">
            <v>5265</v>
          </cell>
          <cell r="C356" t="str">
            <v>12/24/2005</v>
          </cell>
          <cell r="D356" t="str">
            <v>A</v>
          </cell>
          <cell r="E356" t="str">
            <v>SJ Electric Planning &amp; Design</v>
          </cell>
          <cell r="F356" t="str">
            <v>SJElePla</v>
          </cell>
          <cell r="G356" t="str">
            <v>Barchers,Otis L</v>
          </cell>
          <cell r="H356" t="str">
            <v>Reed,C</v>
          </cell>
          <cell r="I356" t="str">
            <v>102500</v>
          </cell>
          <cell r="J356" t="str">
            <v>SJP Transmission MO Electric</v>
          </cell>
          <cell r="K356" t="str">
            <v>ELEC_TRANS</v>
          </cell>
          <cell r="L356" t="str">
            <v>SJMOE</v>
          </cell>
        </row>
        <row r="357">
          <cell r="B357" t="str">
            <v>5266</v>
          </cell>
          <cell r="C357" t="str">
            <v>12/24/2005</v>
          </cell>
          <cell r="D357" t="str">
            <v>A</v>
          </cell>
          <cell r="E357" t="str">
            <v>SJ Mapping and Drafting</v>
          </cell>
          <cell r="F357" t="str">
            <v>SJMapand</v>
          </cell>
          <cell r="G357" t="str">
            <v>Tiesing,Stephen D</v>
          </cell>
          <cell r="H357" t="str">
            <v>Reed,C</v>
          </cell>
          <cell r="I357" t="str">
            <v>102500</v>
          </cell>
          <cell r="J357" t="str">
            <v>SJP Transmission MO Electric</v>
          </cell>
          <cell r="K357" t="str">
            <v>ELEC_TRANS</v>
          </cell>
          <cell r="L357" t="str">
            <v>SJMOE</v>
          </cell>
        </row>
        <row r="358">
          <cell r="B358" t="str">
            <v>5302</v>
          </cell>
          <cell r="C358" t="str">
            <v>12/24/2005</v>
          </cell>
          <cell r="D358" t="str">
            <v>A</v>
          </cell>
          <cell r="E358" t="str">
            <v>General CO Elec Network Ops</v>
          </cell>
          <cell r="F358" t="str">
            <v>GeneCOEle</v>
          </cell>
          <cell r="G358" t="str">
            <v>Fratterelli,Colennda M</v>
          </cell>
          <cell r="H358" t="str">
            <v>Hottel,M</v>
          </cell>
          <cell r="I358" t="str">
            <v>110900</v>
          </cell>
          <cell r="J358" t="str">
            <v>WPE Colorado General</v>
          </cell>
          <cell r="K358" t="str">
            <v>ELEC_DIST_OTHPWRSUP</v>
          </cell>
          <cell r="L358" t="str">
            <v>WPCOE</v>
          </cell>
        </row>
        <row r="359">
          <cell r="B359" t="str">
            <v>5303</v>
          </cell>
          <cell r="C359" t="str">
            <v>12/24/2005</v>
          </cell>
          <cell r="D359" t="str">
            <v>A</v>
          </cell>
          <cell r="E359" t="str">
            <v>Pueblo Network Ops</v>
          </cell>
          <cell r="F359" t="str">
            <v>PuebNetOps</v>
          </cell>
          <cell r="G359" t="str">
            <v>Peters,Lance A</v>
          </cell>
          <cell r="H359" t="str">
            <v>Hottel,M</v>
          </cell>
          <cell r="I359" t="str">
            <v>115114</v>
          </cell>
          <cell r="J359" t="str">
            <v>WPE Pueblo CO</v>
          </cell>
          <cell r="K359" t="str">
            <v>ELEC_DISTRIB</v>
          </cell>
          <cell r="L359" t="str">
            <v>WPCOE</v>
          </cell>
        </row>
        <row r="360">
          <cell r="B360" t="str">
            <v>5305</v>
          </cell>
          <cell r="C360" t="str">
            <v>12/24/2005</v>
          </cell>
          <cell r="D360" t="str">
            <v>A</v>
          </cell>
          <cell r="E360" t="str">
            <v>Net Ops Work Management</v>
          </cell>
          <cell r="F360" t="str">
            <v>NetOpsWor</v>
          </cell>
          <cell r="G360" t="str">
            <v>Petersen,Evan W</v>
          </cell>
          <cell r="H360" t="str">
            <v>Reed,C</v>
          </cell>
          <cell r="I360" t="str">
            <v>200900</v>
          </cell>
          <cell r="J360" t="str">
            <v>Networks Common</v>
          </cell>
          <cell r="K360" t="str">
            <v>GENL_CMN_NETCO</v>
          </cell>
          <cell r="L360" t="str">
            <v>NETCO</v>
          </cell>
        </row>
        <row r="361">
          <cell r="B361" t="str">
            <v>5306</v>
          </cell>
          <cell r="C361" t="str">
            <v>12/24/2005</v>
          </cell>
          <cell r="D361" t="str">
            <v>A</v>
          </cell>
          <cell r="E361" t="str">
            <v>Canon City Elec Network Ops</v>
          </cell>
          <cell r="F361" t="str">
            <v>CanoCitEle</v>
          </cell>
          <cell r="G361" t="str">
            <v>Ruth,Thomas M</v>
          </cell>
          <cell r="H361" t="str">
            <v>Hottel,M</v>
          </cell>
          <cell r="I361" t="str">
            <v>115117</v>
          </cell>
          <cell r="J361" t="str">
            <v>WPE Canon City CO</v>
          </cell>
          <cell r="K361" t="str">
            <v>ELEC_DISTRIB</v>
          </cell>
          <cell r="L361" t="str">
            <v>WPCOE</v>
          </cell>
        </row>
        <row r="362">
          <cell r="B362" t="str">
            <v>5307</v>
          </cell>
          <cell r="C362" t="str">
            <v>12/24/2005</v>
          </cell>
          <cell r="D362" t="str">
            <v>A</v>
          </cell>
          <cell r="E362" t="str">
            <v>Rocky Ford Network Ops</v>
          </cell>
          <cell r="F362" t="str">
            <v>RockForNet</v>
          </cell>
          <cell r="G362" t="str">
            <v>Medina Jr,Moises</v>
          </cell>
          <cell r="H362" t="str">
            <v>Hottel,M</v>
          </cell>
          <cell r="I362" t="str">
            <v>115115</v>
          </cell>
          <cell r="J362" t="str">
            <v>WPE Rocky Ford CO</v>
          </cell>
          <cell r="K362" t="str">
            <v>ELEC_DISTRIB</v>
          </cell>
          <cell r="L362" t="str">
            <v>WPCOE</v>
          </cell>
        </row>
        <row r="363">
          <cell r="B363" t="str">
            <v>5309</v>
          </cell>
          <cell r="C363" t="str">
            <v>12/24/2005</v>
          </cell>
          <cell r="D363" t="str">
            <v>A</v>
          </cell>
          <cell r="E363" t="str">
            <v>General KS Elec Network Ops</v>
          </cell>
          <cell r="F363" t="str">
            <v>GeneKSEle</v>
          </cell>
          <cell r="G363" t="str">
            <v>Ferry,Stephen L</v>
          </cell>
          <cell r="H363" t="str">
            <v>Grapengater,B</v>
          </cell>
          <cell r="I363" t="str">
            <v>130900</v>
          </cell>
          <cell r="J363" t="str">
            <v>WPE Kansas General</v>
          </cell>
          <cell r="K363" t="str">
            <v>ELEC_DIST_OTHPWRSUP</v>
          </cell>
          <cell r="L363" t="str">
            <v>WPKSE</v>
          </cell>
        </row>
        <row r="364">
          <cell r="B364" t="str">
            <v>5310</v>
          </cell>
          <cell r="C364" t="str">
            <v>12/24/2005</v>
          </cell>
          <cell r="D364" t="str">
            <v>A</v>
          </cell>
          <cell r="E364" t="str">
            <v>Northern KS Elec Network Ops</v>
          </cell>
          <cell r="F364" t="str">
            <v>NortKSEle</v>
          </cell>
          <cell r="G364" t="str">
            <v>Coash,James R</v>
          </cell>
          <cell r="H364" t="str">
            <v>Grapengater,B</v>
          </cell>
          <cell r="I364" t="str">
            <v>135102</v>
          </cell>
          <cell r="J364" t="str">
            <v>WPE Northern Kansas</v>
          </cell>
          <cell r="K364" t="str">
            <v>ELEC_DISTRIB</v>
          </cell>
          <cell r="L364" t="str">
            <v>WPKSE</v>
          </cell>
        </row>
        <row r="365">
          <cell r="B365" t="str">
            <v>5311</v>
          </cell>
          <cell r="C365" t="str">
            <v>12/24/2005</v>
          </cell>
          <cell r="D365" t="str">
            <v>A</v>
          </cell>
          <cell r="E365" t="str">
            <v>Southern KS Elec Network Ops</v>
          </cell>
          <cell r="F365" t="str">
            <v>SoutKSEle</v>
          </cell>
          <cell r="G365" t="str">
            <v>Hartley,Charles S</v>
          </cell>
          <cell r="H365" t="str">
            <v>Grapengater,B</v>
          </cell>
          <cell r="I365" t="str">
            <v>135103</v>
          </cell>
          <cell r="J365" t="str">
            <v>WPE Southern Kansas</v>
          </cell>
          <cell r="K365" t="str">
            <v>ELEC_DISTRIB</v>
          </cell>
          <cell r="L365" t="str">
            <v>WPKSE</v>
          </cell>
        </row>
        <row r="366">
          <cell r="B366" t="str">
            <v>5312</v>
          </cell>
          <cell r="C366" t="str">
            <v>12/24/2005</v>
          </cell>
          <cell r="D366" t="str">
            <v>A</v>
          </cell>
          <cell r="E366" t="str">
            <v>Central KS Elec Network Ops</v>
          </cell>
          <cell r="F366" t="str">
            <v>CentKSEle</v>
          </cell>
          <cell r="G366" t="str">
            <v>Shaffer,Jerry L</v>
          </cell>
          <cell r="H366" t="str">
            <v>Grapengater,B</v>
          </cell>
          <cell r="I366" t="str">
            <v>135104</v>
          </cell>
          <cell r="J366" t="str">
            <v>WPE Central Kansas</v>
          </cell>
          <cell r="K366" t="str">
            <v>ELEC_DISTRIB</v>
          </cell>
          <cell r="L366" t="str">
            <v>WPKSE</v>
          </cell>
        </row>
        <row r="367">
          <cell r="B367" t="str">
            <v>5313</v>
          </cell>
          <cell r="C367" t="str">
            <v>12/24/2005</v>
          </cell>
          <cell r="D367" t="str">
            <v>A</v>
          </cell>
          <cell r="E367" t="str">
            <v>Southwest KS Elec Network Ops</v>
          </cell>
          <cell r="F367" t="str">
            <v>SoutKSEle</v>
          </cell>
          <cell r="G367" t="str">
            <v>Lowery,Thomas E</v>
          </cell>
          <cell r="H367" t="str">
            <v>Grapengater,B</v>
          </cell>
          <cell r="I367" t="str">
            <v>135105</v>
          </cell>
          <cell r="J367" t="str">
            <v>WPE Southwest Kansas</v>
          </cell>
          <cell r="K367" t="str">
            <v>ELEC_DISTRIB</v>
          </cell>
          <cell r="L367" t="str">
            <v>WPKSE</v>
          </cell>
        </row>
        <row r="368">
          <cell r="B368" t="str">
            <v>5315</v>
          </cell>
          <cell r="C368" t="str">
            <v>12/24/2005</v>
          </cell>
          <cell r="D368" t="str">
            <v>A</v>
          </cell>
          <cell r="E368" t="str">
            <v>Limon Networks Operations</v>
          </cell>
          <cell r="F368" t="str">
            <v>LimoNetOpe</v>
          </cell>
          <cell r="G368" t="str">
            <v>Bailey,Susan A</v>
          </cell>
          <cell r="H368" t="str">
            <v>Reed,C</v>
          </cell>
          <cell r="I368" t="str">
            <v>115213</v>
          </cell>
          <cell r="J368" t="str">
            <v>PNG Limon CO</v>
          </cell>
          <cell r="K368" t="str">
            <v>GAS_TRN&amp;DIS</v>
          </cell>
          <cell r="L368" t="str">
            <v>PNCOG</v>
          </cell>
        </row>
        <row r="369">
          <cell r="B369" t="str">
            <v>5316</v>
          </cell>
          <cell r="C369" t="str">
            <v>12/24/2005</v>
          </cell>
          <cell r="D369" t="str">
            <v>A</v>
          </cell>
          <cell r="E369" t="str">
            <v>Woodland Park Network Oper</v>
          </cell>
          <cell r="F369" t="str">
            <v>WoodParNet</v>
          </cell>
          <cell r="G369" t="str">
            <v>Bailey,Susan A</v>
          </cell>
          <cell r="H369" t="str">
            <v>Reed,C</v>
          </cell>
          <cell r="I369" t="str">
            <v>115209</v>
          </cell>
          <cell r="J369" t="str">
            <v>PNG MonumentCO</v>
          </cell>
          <cell r="K369" t="str">
            <v>GAS_TRN&amp;DIS</v>
          </cell>
          <cell r="L369" t="str">
            <v>PNCOG</v>
          </cell>
        </row>
        <row r="370">
          <cell r="B370" t="str">
            <v>5331</v>
          </cell>
          <cell r="C370" t="str">
            <v>04/01/2006</v>
          </cell>
          <cell r="D370" t="str">
            <v>I</v>
          </cell>
          <cell r="E370" t="str">
            <v>General MPS MO Elec Ntwrk Ops</v>
          </cell>
          <cell r="F370" t="str">
            <v>GeneMPSMO</v>
          </cell>
          <cell r="G370" t="str">
            <v>Keefe,Glenn Paul</v>
          </cell>
          <cell r="H370" t="str">
            <v>Reed,C</v>
          </cell>
          <cell r="I370" t="str">
            <v>100900</v>
          </cell>
          <cell r="J370" t="str">
            <v>MPS General Electric</v>
          </cell>
          <cell r="K370" t="str">
            <v>ELEC_DIST_OTHPWRSUP</v>
          </cell>
          <cell r="L370" t="str">
            <v>MPMOE</v>
          </cell>
        </row>
        <row r="371">
          <cell r="B371" t="str">
            <v>5332</v>
          </cell>
          <cell r="C371" t="str">
            <v>12/24/2005</v>
          </cell>
          <cell r="D371" t="str">
            <v>A</v>
          </cell>
          <cell r="E371" t="str">
            <v>West MO Elec District Manager</v>
          </cell>
          <cell r="F371" t="str">
            <v>WestMOEle</v>
          </cell>
          <cell r="G371" t="str">
            <v>Yates,Steven T</v>
          </cell>
          <cell r="H371" t="str">
            <v>Hoover,J</v>
          </cell>
          <cell r="I371" t="str">
            <v>100900</v>
          </cell>
          <cell r="J371" t="str">
            <v>MPS General Electric</v>
          </cell>
          <cell r="K371" t="str">
            <v>ELEC_DIST_OTHPWRSUP</v>
          </cell>
          <cell r="L371" t="str">
            <v>MPMOE</v>
          </cell>
        </row>
        <row r="372">
          <cell r="B372" t="str">
            <v>5333</v>
          </cell>
          <cell r="C372" t="str">
            <v>12/24/2005</v>
          </cell>
          <cell r="D372" t="str">
            <v>A</v>
          </cell>
          <cell r="E372" t="str">
            <v>Lee's Summit 1 Elec Netwrk Ops</v>
          </cell>
          <cell r="F372" t="str">
            <v>Lee'Sum1</v>
          </cell>
          <cell r="G372" t="str">
            <v>Hall,William A</v>
          </cell>
          <cell r="H372" t="str">
            <v>Hoover,J</v>
          </cell>
          <cell r="I372" t="str">
            <v>105133</v>
          </cell>
          <cell r="J372" t="str">
            <v>MPS Lee's Summit MO Electric</v>
          </cell>
          <cell r="K372" t="str">
            <v>ELEC_DISTRIB</v>
          </cell>
          <cell r="L372" t="str">
            <v>MPMOE</v>
          </cell>
        </row>
        <row r="373">
          <cell r="B373" t="str">
            <v>5334</v>
          </cell>
          <cell r="C373" t="str">
            <v>12/24/2005</v>
          </cell>
          <cell r="D373" t="str">
            <v>A</v>
          </cell>
          <cell r="E373" t="str">
            <v>Lee's Summit 2 Elec Netwrk Ops</v>
          </cell>
          <cell r="F373" t="str">
            <v>Lee'Sum2</v>
          </cell>
          <cell r="G373" t="str">
            <v>Gaw,Bob G</v>
          </cell>
          <cell r="H373" t="str">
            <v>Hoover,J</v>
          </cell>
          <cell r="I373" t="str">
            <v>105133</v>
          </cell>
          <cell r="J373" t="str">
            <v>MPS Lee's Summit MO Electric</v>
          </cell>
          <cell r="K373" t="str">
            <v>ELEC_DISTRIB</v>
          </cell>
          <cell r="L373" t="str">
            <v>MPMOE</v>
          </cell>
        </row>
        <row r="374">
          <cell r="B374" t="str">
            <v>5335</v>
          </cell>
          <cell r="C374" t="str">
            <v>12/24/2005</v>
          </cell>
          <cell r="D374" t="str">
            <v>A</v>
          </cell>
          <cell r="E374" t="str">
            <v>Blue Springs 1 Elec Netwrk Ops</v>
          </cell>
          <cell r="F374" t="str">
            <v>BlueSpr1</v>
          </cell>
          <cell r="G374" t="str">
            <v>Button,John M</v>
          </cell>
          <cell r="H374" t="str">
            <v>Hoover,J</v>
          </cell>
          <cell r="I374" t="str">
            <v>105135</v>
          </cell>
          <cell r="J374" t="str">
            <v>MPS Blue Springs MO Electric</v>
          </cell>
          <cell r="K374" t="str">
            <v>ELEC_DISTRIB</v>
          </cell>
          <cell r="L374" t="str">
            <v>MPMOE</v>
          </cell>
        </row>
        <row r="375">
          <cell r="B375" t="str">
            <v>5336</v>
          </cell>
          <cell r="C375" t="str">
            <v>12/24/2005</v>
          </cell>
          <cell r="D375" t="str">
            <v>A</v>
          </cell>
          <cell r="E375" t="str">
            <v>Blue Springs 2 Elec Netwrk Ops</v>
          </cell>
          <cell r="F375" t="str">
            <v>BlueSpr2</v>
          </cell>
          <cell r="G375" t="str">
            <v>Adkins,Kenneth A</v>
          </cell>
          <cell r="H375" t="str">
            <v>Hoover,J</v>
          </cell>
          <cell r="I375" t="str">
            <v>105135</v>
          </cell>
          <cell r="J375" t="str">
            <v>MPS Blue Springs MO Electric</v>
          </cell>
          <cell r="K375" t="str">
            <v>ELEC_DISTRIB</v>
          </cell>
          <cell r="L375" t="str">
            <v>MPMOE</v>
          </cell>
        </row>
        <row r="376">
          <cell r="B376" t="str">
            <v>5337</v>
          </cell>
          <cell r="C376" t="str">
            <v>12/24/2005</v>
          </cell>
          <cell r="D376" t="str">
            <v>A</v>
          </cell>
          <cell r="E376" t="str">
            <v>Belton 1 Elect Field Ops</v>
          </cell>
          <cell r="F376" t="str">
            <v>Belt1Ele</v>
          </cell>
          <cell r="G376" t="str">
            <v>Sampson,Michael T</v>
          </cell>
          <cell r="H376" t="str">
            <v>Hoover,J</v>
          </cell>
          <cell r="I376" t="str">
            <v>105137</v>
          </cell>
          <cell r="J376" t="str">
            <v>MPS Belton MO Electric</v>
          </cell>
          <cell r="K376" t="str">
            <v>ELEC_DISTRIB</v>
          </cell>
          <cell r="L376" t="str">
            <v>MPMOE</v>
          </cell>
        </row>
        <row r="377">
          <cell r="B377" t="str">
            <v>5338</v>
          </cell>
          <cell r="C377" t="str">
            <v>12/24/2005</v>
          </cell>
          <cell r="D377" t="str">
            <v>A</v>
          </cell>
          <cell r="E377" t="str">
            <v>East MO Elec District Manager</v>
          </cell>
          <cell r="F377" t="str">
            <v>EastMOEle</v>
          </cell>
          <cell r="G377" t="str">
            <v>Black,Buddy Ray</v>
          </cell>
          <cell r="H377" t="str">
            <v>Hoover,J</v>
          </cell>
          <cell r="I377" t="str">
            <v>100900</v>
          </cell>
          <cell r="J377" t="str">
            <v>MPS General Electric</v>
          </cell>
          <cell r="K377" t="str">
            <v>ELEC_DIST_OTHPWRSUP</v>
          </cell>
          <cell r="L377" t="str">
            <v>MPMOE</v>
          </cell>
        </row>
        <row r="378">
          <cell r="B378" t="str">
            <v>5339</v>
          </cell>
          <cell r="C378" t="str">
            <v>12/24/2005</v>
          </cell>
          <cell r="D378" t="str">
            <v>A</v>
          </cell>
          <cell r="E378" t="str">
            <v>Platte City Elec Network Ops</v>
          </cell>
          <cell r="F378" t="str">
            <v>PlatCitEle</v>
          </cell>
          <cell r="G378" t="str">
            <v>Nothnagel,Richard L</v>
          </cell>
          <cell r="H378" t="str">
            <v>Hoover,J</v>
          </cell>
          <cell r="I378" t="str">
            <v>105139</v>
          </cell>
          <cell r="J378" t="str">
            <v>MPS Platte City MO Electric</v>
          </cell>
          <cell r="K378" t="str">
            <v>ELEC_DISTRIB</v>
          </cell>
          <cell r="L378" t="str">
            <v>MPMOE</v>
          </cell>
        </row>
        <row r="379">
          <cell r="B379" t="str">
            <v>5340</v>
          </cell>
          <cell r="C379" t="str">
            <v>12/24/2005</v>
          </cell>
          <cell r="D379" t="str">
            <v>A</v>
          </cell>
          <cell r="E379" t="str">
            <v>Liberty Elec Network Ops</v>
          </cell>
          <cell r="F379" t="str">
            <v>LibeEleNet</v>
          </cell>
          <cell r="G379" t="str">
            <v>Adams,Larry W</v>
          </cell>
          <cell r="H379" t="str">
            <v>Hoover,J</v>
          </cell>
          <cell r="I379" t="str">
            <v>105140</v>
          </cell>
          <cell r="J379" t="str">
            <v>MPS Liberty MO Electric</v>
          </cell>
          <cell r="K379" t="str">
            <v>ELEC_DISTRIB</v>
          </cell>
          <cell r="L379" t="str">
            <v>MPMOE</v>
          </cell>
        </row>
        <row r="380">
          <cell r="B380" t="str">
            <v>5341</v>
          </cell>
          <cell r="C380" t="str">
            <v>12/24/2005</v>
          </cell>
          <cell r="D380" t="str">
            <v>A</v>
          </cell>
          <cell r="E380" t="str">
            <v>Henri/Lex/Rich Elec Ntwrk Ops</v>
          </cell>
          <cell r="F380" t="str">
            <v>HenrEleNtw</v>
          </cell>
          <cell r="G380" t="str">
            <v>Miller,Corey W</v>
          </cell>
          <cell r="H380" t="str">
            <v>Hoover,J</v>
          </cell>
          <cell r="I380" t="str">
            <v>107003</v>
          </cell>
          <cell r="J380" t="str">
            <v>LexingtonRichmondHenrietta Ele</v>
          </cell>
          <cell r="K380" t="str">
            <v>ELEC_DISTRIB</v>
          </cell>
          <cell r="L380" t="str">
            <v>MPMOE</v>
          </cell>
        </row>
        <row r="381">
          <cell r="B381" t="str">
            <v>5342</v>
          </cell>
          <cell r="C381" t="str">
            <v>12/24/2005</v>
          </cell>
          <cell r="D381" t="str">
            <v>A</v>
          </cell>
          <cell r="E381" t="str">
            <v>Trenton Elec Network Ops</v>
          </cell>
          <cell r="F381" t="str">
            <v>TrenEleNet</v>
          </cell>
          <cell r="G381" t="str">
            <v>Eads,Joyce A</v>
          </cell>
          <cell r="H381" t="str">
            <v>Hoover,J</v>
          </cell>
          <cell r="I381" t="str">
            <v>105142</v>
          </cell>
          <cell r="J381" t="str">
            <v>MPS Trenton MO Electric</v>
          </cell>
          <cell r="K381" t="str">
            <v>ELEC_DISTRIB</v>
          </cell>
          <cell r="L381" t="str">
            <v>MPMOE</v>
          </cell>
        </row>
        <row r="382">
          <cell r="B382" t="str">
            <v>5343</v>
          </cell>
          <cell r="C382" t="str">
            <v>12/24/2005</v>
          </cell>
          <cell r="D382" t="str">
            <v>A</v>
          </cell>
          <cell r="E382" t="str">
            <v>South MO Elec District Manager</v>
          </cell>
          <cell r="F382" t="str">
            <v>SoutMOEle</v>
          </cell>
          <cell r="G382" t="str">
            <v>Watts,Ronda F</v>
          </cell>
          <cell r="H382" t="str">
            <v>Hoover,J</v>
          </cell>
          <cell r="I382" t="str">
            <v>100900</v>
          </cell>
          <cell r="J382" t="str">
            <v>MPS General Electric</v>
          </cell>
          <cell r="K382" t="str">
            <v>ELEC_DIST_OTHPWRSUP</v>
          </cell>
          <cell r="L382" t="str">
            <v>MPMOE</v>
          </cell>
        </row>
        <row r="383">
          <cell r="B383" t="str">
            <v>5344</v>
          </cell>
          <cell r="C383" t="str">
            <v>12/24/2005</v>
          </cell>
          <cell r="D383" t="str">
            <v>A</v>
          </cell>
          <cell r="E383" t="str">
            <v>Warrensburg Elec Network Ops</v>
          </cell>
          <cell r="F383" t="str">
            <v>WarrEleNet</v>
          </cell>
          <cell r="G383" t="str">
            <v>Loudermilk,Phyllis</v>
          </cell>
          <cell r="H383" t="str">
            <v>Hoover,J</v>
          </cell>
          <cell r="I383" t="str">
            <v>105144</v>
          </cell>
          <cell r="J383" t="str">
            <v>MPS Warrensburg MO Electric</v>
          </cell>
          <cell r="K383" t="str">
            <v>ELEC_DISTRIB</v>
          </cell>
          <cell r="L383" t="str">
            <v>MPMOE</v>
          </cell>
        </row>
        <row r="384">
          <cell r="B384" t="str">
            <v>5345</v>
          </cell>
          <cell r="C384" t="str">
            <v>12/24/2005</v>
          </cell>
          <cell r="D384" t="str">
            <v>A</v>
          </cell>
          <cell r="E384" t="str">
            <v>Nevada Elec Network Ops</v>
          </cell>
          <cell r="F384" t="str">
            <v>NevaEleNet</v>
          </cell>
          <cell r="G384" t="str">
            <v>Ashby,Gary C</v>
          </cell>
          <cell r="H384" t="str">
            <v>Hoover,J</v>
          </cell>
          <cell r="I384" t="str">
            <v>105145</v>
          </cell>
          <cell r="J384" t="str">
            <v>MPS Nevada MO Electric</v>
          </cell>
          <cell r="K384" t="str">
            <v>ELEC_DISTRIB</v>
          </cell>
          <cell r="L384" t="str">
            <v>MPMOE</v>
          </cell>
        </row>
        <row r="385">
          <cell r="B385" t="str">
            <v>5346</v>
          </cell>
          <cell r="C385" t="str">
            <v>12/24/2005</v>
          </cell>
          <cell r="D385" t="str">
            <v>A</v>
          </cell>
          <cell r="E385" t="str">
            <v>Clinton Elec Network Ops</v>
          </cell>
          <cell r="F385" t="str">
            <v>ClinEleNet</v>
          </cell>
          <cell r="G385" t="str">
            <v>Kiely,James S</v>
          </cell>
          <cell r="H385" t="str">
            <v>Hoover,J</v>
          </cell>
          <cell r="I385" t="str">
            <v>105146</v>
          </cell>
          <cell r="J385" t="str">
            <v>MPS Clinton MO Electric</v>
          </cell>
          <cell r="K385" t="str">
            <v>ELEC_DISTRIB</v>
          </cell>
          <cell r="L385" t="str">
            <v>MPMOE</v>
          </cell>
        </row>
        <row r="386">
          <cell r="B386" t="str">
            <v>5347</v>
          </cell>
          <cell r="C386" t="str">
            <v>12/24/2005</v>
          </cell>
          <cell r="D386" t="str">
            <v>A</v>
          </cell>
          <cell r="E386" t="str">
            <v>Sedalia Elec Network Ops</v>
          </cell>
          <cell r="F386" t="str">
            <v>SedaEleNet</v>
          </cell>
          <cell r="G386" t="str">
            <v>Bergeson,Bryan W</v>
          </cell>
          <cell r="H386" t="str">
            <v>Hoover,J</v>
          </cell>
          <cell r="I386" t="str">
            <v>105147</v>
          </cell>
          <cell r="J386" t="str">
            <v>MPS Sedalia MO Electric</v>
          </cell>
          <cell r="K386" t="str">
            <v>ELEC_DISTRIB</v>
          </cell>
          <cell r="L386" t="str">
            <v>MPMOE</v>
          </cell>
        </row>
        <row r="387">
          <cell r="B387" t="str">
            <v>5353</v>
          </cell>
          <cell r="C387" t="str">
            <v>12/24/2005</v>
          </cell>
          <cell r="D387" t="str">
            <v>A</v>
          </cell>
          <cell r="E387" t="str">
            <v>Gen SJ MO Elec Ntwrk Ops</v>
          </cell>
          <cell r="F387" t="str">
            <v>GenSJMO</v>
          </cell>
          <cell r="G387" t="str">
            <v>Kelley,Thomas A</v>
          </cell>
          <cell r="H387" t="str">
            <v>Hoover,J</v>
          </cell>
          <cell r="I387" t="str">
            <v>102900</v>
          </cell>
          <cell r="J387" t="str">
            <v>SJP MO General Electric</v>
          </cell>
          <cell r="K387" t="str">
            <v>ELEC_DIST_OTHPWRSUP</v>
          </cell>
          <cell r="L387" t="str">
            <v>SJMOE</v>
          </cell>
        </row>
        <row r="388">
          <cell r="B388" t="str">
            <v>5354</v>
          </cell>
          <cell r="C388" t="str">
            <v>12/24/2005</v>
          </cell>
          <cell r="D388" t="str">
            <v>A</v>
          </cell>
          <cell r="E388" t="str">
            <v>St Joseph 1 Elec Network Ops</v>
          </cell>
          <cell r="F388" t="str">
            <v>StJos1</v>
          </cell>
          <cell r="G388" t="str">
            <v>McCauley,Ronnie G</v>
          </cell>
          <cell r="H388" t="str">
            <v>Hoover,J</v>
          </cell>
          <cell r="I388" t="str">
            <v>105152</v>
          </cell>
          <cell r="J388" t="str">
            <v>SJP St. Joseph Electric</v>
          </cell>
          <cell r="K388" t="str">
            <v>ELEC_DISTRIB</v>
          </cell>
          <cell r="L388" t="str">
            <v>SJMOE</v>
          </cell>
        </row>
        <row r="389">
          <cell r="B389" t="str">
            <v>5355</v>
          </cell>
          <cell r="C389" t="str">
            <v>12/24/2005</v>
          </cell>
          <cell r="D389" t="str">
            <v>A</v>
          </cell>
          <cell r="E389" t="str">
            <v>St Joseph 2 Elec Network Ops</v>
          </cell>
          <cell r="F389" t="str">
            <v>StJos2</v>
          </cell>
          <cell r="G389" t="str">
            <v>Hurst,Michael W</v>
          </cell>
          <cell r="H389" t="str">
            <v>Hoover,J</v>
          </cell>
          <cell r="I389" t="str">
            <v>105152</v>
          </cell>
          <cell r="J389" t="str">
            <v>SJP St. Joseph Electric</v>
          </cell>
          <cell r="K389" t="str">
            <v>ELEC_DISTRIB</v>
          </cell>
          <cell r="L389" t="str">
            <v>SJMOE</v>
          </cell>
        </row>
        <row r="390">
          <cell r="B390" t="str">
            <v>5356</v>
          </cell>
          <cell r="C390" t="str">
            <v>12/24/2005</v>
          </cell>
          <cell r="D390" t="str">
            <v>A</v>
          </cell>
          <cell r="E390" t="str">
            <v>Maryville/Mound City El NetOps</v>
          </cell>
          <cell r="F390" t="str">
            <v>MaryCitEl</v>
          </cell>
          <cell r="G390" t="str">
            <v>Stuart,Larry E</v>
          </cell>
          <cell r="H390" t="str">
            <v>Hoover,J</v>
          </cell>
          <cell r="I390" t="str">
            <v>105153</v>
          </cell>
          <cell r="J390" t="str">
            <v>SJP Maryville/Mound City Elec</v>
          </cell>
          <cell r="K390" t="str">
            <v>ELEC_DISTRIB</v>
          </cell>
          <cell r="L390" t="str">
            <v>SJMOE</v>
          </cell>
        </row>
        <row r="391">
          <cell r="B391" t="str">
            <v>5357</v>
          </cell>
          <cell r="C391" t="str">
            <v>12/24/2005</v>
          </cell>
          <cell r="D391" t="str">
            <v>A</v>
          </cell>
          <cell r="E391" t="str">
            <v>SJLP Gas Maryville</v>
          </cell>
          <cell r="F391" t="str">
            <v>SJLPGasMar</v>
          </cell>
          <cell r="G391" t="str">
            <v>Johnson,Lyle G</v>
          </cell>
          <cell r="H391" t="str">
            <v>Bahr,J</v>
          </cell>
          <cell r="I391" t="str">
            <v>105217</v>
          </cell>
          <cell r="J391" t="str">
            <v>SJP Maryville/MoundCity MO Gas</v>
          </cell>
          <cell r="K391" t="str">
            <v>GAS_TRN&amp;DIS</v>
          </cell>
          <cell r="L391" t="str">
            <v>SJMOG</v>
          </cell>
        </row>
        <row r="392">
          <cell r="B392" t="str">
            <v>5358</v>
          </cell>
          <cell r="C392" t="str">
            <v>12/24/2005</v>
          </cell>
          <cell r="D392" t="str">
            <v>A</v>
          </cell>
          <cell r="E392" t="str">
            <v>North MO Elect Dist Mgmt</v>
          </cell>
          <cell r="F392" t="str">
            <v>NortMOEle</v>
          </cell>
          <cell r="G392" t="str">
            <v>Kelley,Thomas A</v>
          </cell>
          <cell r="H392" t="str">
            <v>Hoover,J</v>
          </cell>
          <cell r="I392" t="str">
            <v>102900</v>
          </cell>
          <cell r="J392" t="str">
            <v>SJP MO General Electric</v>
          </cell>
          <cell r="K392" t="str">
            <v>ELEC_DIST_OTHPWRSUP</v>
          </cell>
          <cell r="L392" t="str">
            <v>SJMOE</v>
          </cell>
        </row>
        <row r="393">
          <cell r="B393" t="str">
            <v>5359</v>
          </cell>
          <cell r="C393" t="str">
            <v>12/24/2005</v>
          </cell>
          <cell r="D393" t="str">
            <v>A</v>
          </cell>
          <cell r="E393" t="str">
            <v>St. Joseph3 Elec Network Ops</v>
          </cell>
          <cell r="F393" t="str">
            <v>St.JosEle</v>
          </cell>
          <cell r="G393" t="str">
            <v>Bode,Stephen K</v>
          </cell>
          <cell r="H393" t="str">
            <v>Hoover,J</v>
          </cell>
          <cell r="I393" t="str">
            <v>105152</v>
          </cell>
          <cell r="J393" t="str">
            <v>SJP St. Joseph Electric</v>
          </cell>
          <cell r="K393" t="str">
            <v>ELEC_DISTRIB</v>
          </cell>
          <cell r="L393" t="str">
            <v>SJMOE</v>
          </cell>
        </row>
        <row r="394">
          <cell r="B394" t="str">
            <v>5360</v>
          </cell>
          <cell r="C394" t="str">
            <v>12/24/2005</v>
          </cell>
          <cell r="D394" t="str">
            <v>A</v>
          </cell>
          <cell r="E394" t="str">
            <v>General Elec Measurement</v>
          </cell>
          <cell r="F394" t="str">
            <v>GeneEleMea</v>
          </cell>
          <cell r="G394" t="str">
            <v>Kreher,Paul A</v>
          </cell>
          <cell r="H394" t="str">
            <v>Reed,C</v>
          </cell>
          <cell r="I394" t="str">
            <v>201900</v>
          </cell>
          <cell r="J394" t="str">
            <v>Electric Common</v>
          </cell>
          <cell r="K394" t="str">
            <v>ELEC_GENL_COMM</v>
          </cell>
          <cell r="L394" t="str">
            <v>NETCO</v>
          </cell>
        </row>
        <row r="395">
          <cell r="B395" t="str">
            <v>5363</v>
          </cell>
          <cell r="C395" t="str">
            <v>12/24/2005</v>
          </cell>
          <cell r="D395" t="str">
            <v>A</v>
          </cell>
          <cell r="E395" t="str">
            <v>CO Elec Measurement</v>
          </cell>
          <cell r="F395" t="str">
            <v>COEleMea</v>
          </cell>
          <cell r="G395" t="str">
            <v>Logan,Alan K</v>
          </cell>
          <cell r="H395" t="str">
            <v>Hottel,M</v>
          </cell>
          <cell r="I395" t="str">
            <v>110900</v>
          </cell>
          <cell r="J395" t="str">
            <v>WPE Colorado General</v>
          </cell>
          <cell r="K395" t="str">
            <v>ELEC_DIST_OTHPWRSUP</v>
          </cell>
          <cell r="L395" t="str">
            <v>WPCOE</v>
          </cell>
        </row>
        <row r="396">
          <cell r="B396" t="str">
            <v>5364</v>
          </cell>
          <cell r="C396" t="str">
            <v>12/24/2005</v>
          </cell>
          <cell r="D396" t="str">
            <v>A</v>
          </cell>
          <cell r="E396" t="str">
            <v>KS Elec Measurement</v>
          </cell>
          <cell r="F396" t="str">
            <v>KSEleMea</v>
          </cell>
          <cell r="G396" t="str">
            <v>Kreher,Paul A</v>
          </cell>
          <cell r="H396" t="str">
            <v>Grapengater,B</v>
          </cell>
          <cell r="I396" t="str">
            <v>130900</v>
          </cell>
          <cell r="J396" t="str">
            <v>WPE Kansas General</v>
          </cell>
          <cell r="K396" t="str">
            <v>ELEC_DIST_OTHPWRSUP</v>
          </cell>
          <cell r="L396" t="str">
            <v>WPKSE</v>
          </cell>
        </row>
        <row r="397">
          <cell r="B397" t="str">
            <v>5366</v>
          </cell>
          <cell r="C397" t="str">
            <v>12/24/2005</v>
          </cell>
          <cell r="D397" t="str">
            <v>A</v>
          </cell>
          <cell r="E397" t="str">
            <v>SJ Elec Measurement</v>
          </cell>
          <cell r="F397" t="str">
            <v>SJEleMea</v>
          </cell>
          <cell r="G397" t="str">
            <v>Kreher,Paul A</v>
          </cell>
          <cell r="H397" t="str">
            <v>Reed,C</v>
          </cell>
          <cell r="I397" t="str">
            <v>102900</v>
          </cell>
          <cell r="J397" t="str">
            <v>SJP MO General Electric</v>
          </cell>
          <cell r="K397" t="str">
            <v>ELEC_DIST_OTHPWRSUP</v>
          </cell>
          <cell r="L397" t="str">
            <v>SJMOE</v>
          </cell>
        </row>
        <row r="398">
          <cell r="B398" t="str">
            <v>5367</v>
          </cell>
          <cell r="C398" t="str">
            <v>12/24/2005</v>
          </cell>
          <cell r="D398" t="str">
            <v>A</v>
          </cell>
          <cell r="E398" t="str">
            <v>Warrensburg Meter Shop</v>
          </cell>
          <cell r="F398" t="str">
            <v>WarrMetSho</v>
          </cell>
          <cell r="G398" t="str">
            <v>Kreher,Paul A</v>
          </cell>
          <cell r="H398" t="str">
            <v>Reed,C</v>
          </cell>
          <cell r="I398" t="str">
            <v>100900</v>
          </cell>
          <cell r="J398" t="str">
            <v>MPS General Electric</v>
          </cell>
          <cell r="K398" t="str">
            <v>ELEC_DIST_OTHPWRSUP</v>
          </cell>
          <cell r="L398" t="str">
            <v>MPMOE</v>
          </cell>
        </row>
        <row r="399">
          <cell r="B399" t="str">
            <v>5369</v>
          </cell>
          <cell r="C399" t="str">
            <v>12/24/2005</v>
          </cell>
          <cell r="D399" t="str">
            <v>A</v>
          </cell>
          <cell r="E399" t="str">
            <v>MO Electric Measurement</v>
          </cell>
          <cell r="F399" t="str">
            <v>MOEleMea</v>
          </cell>
          <cell r="G399" t="str">
            <v>Kreher,Paul A</v>
          </cell>
          <cell r="H399" t="str">
            <v>Reed,C</v>
          </cell>
          <cell r="I399" t="str">
            <v>100900</v>
          </cell>
          <cell r="J399" t="str">
            <v>MPS General Electric</v>
          </cell>
          <cell r="K399" t="str">
            <v>ELEC_DIST_OTHPWRSUP</v>
          </cell>
          <cell r="L399" t="str">
            <v>MPMOE</v>
          </cell>
        </row>
        <row r="400">
          <cell r="B400" t="str">
            <v>5371</v>
          </cell>
          <cell r="C400" t="str">
            <v>12/24/2005</v>
          </cell>
          <cell r="D400" t="str">
            <v>A</v>
          </cell>
          <cell r="E400" t="str">
            <v>KS Substation Maintenance</v>
          </cell>
          <cell r="F400" t="str">
            <v>KSSubMai</v>
          </cell>
          <cell r="G400" t="str">
            <v>Klepper,David J</v>
          </cell>
          <cell r="H400" t="str">
            <v>Grapengater,B</v>
          </cell>
          <cell r="I400" t="str">
            <v>130905</v>
          </cell>
          <cell r="J400" t="str">
            <v>WPE Kansas Transmission</v>
          </cell>
          <cell r="K400" t="str">
            <v>ELEC_TRANS</v>
          </cell>
          <cell r="L400" t="str">
            <v>WPKSE</v>
          </cell>
        </row>
        <row r="401">
          <cell r="B401" t="str">
            <v>5372</v>
          </cell>
          <cell r="C401" t="str">
            <v>12/24/2005</v>
          </cell>
          <cell r="D401" t="str">
            <v>A</v>
          </cell>
          <cell r="E401" t="str">
            <v>CO Substation Maintenance</v>
          </cell>
          <cell r="F401" t="str">
            <v>COSubMai</v>
          </cell>
          <cell r="G401" t="str">
            <v>Franz,Wayne D</v>
          </cell>
          <cell r="H401" t="str">
            <v>Hottel,M</v>
          </cell>
          <cell r="I401" t="str">
            <v>110900</v>
          </cell>
          <cell r="J401" t="str">
            <v>WPE Colorado General</v>
          </cell>
          <cell r="K401" t="str">
            <v>ELEC_DIST_OTHPWRSUP</v>
          </cell>
          <cell r="L401" t="str">
            <v>WPCOE</v>
          </cell>
        </row>
        <row r="402">
          <cell r="B402" t="str">
            <v>5373</v>
          </cell>
          <cell r="C402" t="str">
            <v>12/24/2005</v>
          </cell>
          <cell r="D402" t="str">
            <v>A</v>
          </cell>
          <cell r="E402" t="str">
            <v>MPS Substation Maintenance</v>
          </cell>
          <cell r="F402" t="str">
            <v>MPSSubMai</v>
          </cell>
          <cell r="G402" t="str">
            <v>McNally,Mark T</v>
          </cell>
          <cell r="H402" t="str">
            <v>Reed,C</v>
          </cell>
          <cell r="I402" t="str">
            <v>100500</v>
          </cell>
          <cell r="J402" t="str">
            <v>MPS Transmission MO Electric</v>
          </cell>
          <cell r="K402" t="str">
            <v>ELEC_TRANS</v>
          </cell>
          <cell r="L402" t="str">
            <v>MPMOE</v>
          </cell>
        </row>
        <row r="403">
          <cell r="B403" t="str">
            <v>5375</v>
          </cell>
          <cell r="C403" t="str">
            <v>12/24/2005</v>
          </cell>
          <cell r="D403" t="str">
            <v>A</v>
          </cell>
          <cell r="E403" t="str">
            <v>SW KS Gen Gas Field Svcs</v>
          </cell>
          <cell r="F403" t="str">
            <v>SWKSGen</v>
          </cell>
          <cell r="G403" t="str">
            <v>Wise,Gary D</v>
          </cell>
          <cell r="H403" t="str">
            <v>Thomas,T</v>
          </cell>
          <cell r="I403" t="str">
            <v>135194</v>
          </cell>
          <cell r="J403" t="str">
            <v>PNG Dodge City KS</v>
          </cell>
          <cell r="K403" t="str">
            <v>GAS_TRN&amp;DIS</v>
          </cell>
          <cell r="L403" t="str">
            <v>PNKSG</v>
          </cell>
        </row>
        <row r="404">
          <cell r="B404" t="str">
            <v>5376</v>
          </cell>
          <cell r="C404" t="str">
            <v>12/24/2005</v>
          </cell>
          <cell r="D404" t="str">
            <v>A</v>
          </cell>
          <cell r="E404" t="str">
            <v>PNG General TX Network Ops</v>
          </cell>
          <cell r="F404" t="str">
            <v>PNGGenTX</v>
          </cell>
          <cell r="G404" t="str">
            <v>Wise,Gary D</v>
          </cell>
          <cell r="H404" t="str">
            <v>Reed,C</v>
          </cell>
          <cell r="I404" t="str">
            <v>171900</v>
          </cell>
          <cell r="J404" t="str">
            <v>PNG Texas General</v>
          </cell>
          <cell r="K404" t="str">
            <v>GAS_TRN&amp;DIS</v>
          </cell>
          <cell r="L404" t="str">
            <v>PNTXG</v>
          </cell>
        </row>
        <row r="405">
          <cell r="B405" t="str">
            <v>5377</v>
          </cell>
          <cell r="C405" t="str">
            <v>12/24/2005</v>
          </cell>
          <cell r="D405" t="str">
            <v>A</v>
          </cell>
          <cell r="E405" t="str">
            <v>PNG OK Gas Network Ops</v>
          </cell>
          <cell r="F405" t="str">
            <v>PNGOKGas</v>
          </cell>
          <cell r="G405" t="str">
            <v>Wise,Gary D</v>
          </cell>
          <cell r="H405" t="str">
            <v>Reed,C</v>
          </cell>
          <cell r="I405" t="str">
            <v>170900</v>
          </cell>
          <cell r="J405" t="str">
            <v>PNG Oklahoma General</v>
          </cell>
          <cell r="K405" t="str">
            <v>GAS_TRN&amp;DIS</v>
          </cell>
          <cell r="L405" t="str">
            <v>PNOKG</v>
          </cell>
        </row>
        <row r="406">
          <cell r="B406" t="str">
            <v>5382</v>
          </cell>
          <cell r="C406" t="str">
            <v>12/24/2005</v>
          </cell>
          <cell r="D406" t="str">
            <v>A</v>
          </cell>
          <cell r="E406" t="str">
            <v>General KS Gas Field Svcs</v>
          </cell>
          <cell r="F406" t="str">
            <v>GeneKSGas</v>
          </cell>
          <cell r="G406" t="str">
            <v>Hoag,Charles C</v>
          </cell>
          <cell r="H406" t="str">
            <v>Reed,C</v>
          </cell>
          <cell r="I406" t="str">
            <v>132900</v>
          </cell>
          <cell r="J406" t="str">
            <v>PNG Kansas General</v>
          </cell>
          <cell r="K406" t="str">
            <v>GAS_TRN&amp;DIS</v>
          </cell>
          <cell r="L406" t="str">
            <v>PNKSG</v>
          </cell>
        </row>
        <row r="407">
          <cell r="B407" t="str">
            <v>5383</v>
          </cell>
          <cell r="C407" t="str">
            <v>12/24/2005</v>
          </cell>
          <cell r="D407" t="str">
            <v>A</v>
          </cell>
          <cell r="E407" t="str">
            <v>Lawrence Gas Field Svcs</v>
          </cell>
          <cell r="F407" t="str">
            <v>LawrGasFie</v>
          </cell>
          <cell r="G407" t="str">
            <v>Hoag,Charles C</v>
          </cell>
          <cell r="H407" t="str">
            <v>Thomas,T</v>
          </cell>
          <cell r="I407" t="str">
            <v>135192</v>
          </cell>
          <cell r="J407" t="str">
            <v>PNG Lawrence KS</v>
          </cell>
          <cell r="K407" t="str">
            <v>GAS_TRN&amp;DIS</v>
          </cell>
          <cell r="L407" t="str">
            <v>PNKSG</v>
          </cell>
        </row>
        <row r="408">
          <cell r="B408" t="str">
            <v>5384</v>
          </cell>
          <cell r="C408" t="str">
            <v>12/24/2005</v>
          </cell>
          <cell r="D408" t="str">
            <v>A</v>
          </cell>
          <cell r="E408" t="str">
            <v>Wichita Gas Field Svcs</v>
          </cell>
          <cell r="F408" t="str">
            <v>WichGasFie</v>
          </cell>
          <cell r="G408" t="str">
            <v>Lee,George R</v>
          </cell>
          <cell r="H408" t="str">
            <v>Thomas,T</v>
          </cell>
          <cell r="I408" t="str">
            <v>135193</v>
          </cell>
          <cell r="J408" t="str">
            <v>PNG Wichita KS</v>
          </cell>
          <cell r="K408" t="str">
            <v>GAS_TRN&amp;DIS</v>
          </cell>
          <cell r="L408" t="str">
            <v>PNKSG</v>
          </cell>
        </row>
        <row r="409">
          <cell r="B409" t="str">
            <v>5385</v>
          </cell>
          <cell r="C409" t="str">
            <v>12/24/2005</v>
          </cell>
          <cell r="D409" t="str">
            <v>A</v>
          </cell>
          <cell r="E409" t="str">
            <v>Dodge City Gas Field Svcs</v>
          </cell>
          <cell r="F409" t="str">
            <v>DodgCitGas</v>
          </cell>
          <cell r="G409" t="str">
            <v>Gemaehlich,Dean A</v>
          </cell>
          <cell r="H409" t="str">
            <v>Thomas,T</v>
          </cell>
          <cell r="I409" t="str">
            <v>135194</v>
          </cell>
          <cell r="J409" t="str">
            <v>PNG Dodge City KS</v>
          </cell>
          <cell r="K409" t="str">
            <v>GAS_TRN&amp;DIS</v>
          </cell>
          <cell r="L409" t="str">
            <v>PNKSG</v>
          </cell>
        </row>
        <row r="410">
          <cell r="B410" t="str">
            <v>5386</v>
          </cell>
          <cell r="C410" t="str">
            <v>12/24/2005</v>
          </cell>
          <cell r="D410" t="str">
            <v>A</v>
          </cell>
          <cell r="E410" t="str">
            <v>Garden City Gas Field Svcs</v>
          </cell>
          <cell r="F410" t="str">
            <v>GardCitGas</v>
          </cell>
          <cell r="G410" t="str">
            <v>Escareno,Phillip J</v>
          </cell>
          <cell r="H410" t="str">
            <v>Thomas,T</v>
          </cell>
          <cell r="I410" t="str">
            <v>135195</v>
          </cell>
          <cell r="J410" t="str">
            <v>PNG Garden City KS</v>
          </cell>
          <cell r="K410" t="str">
            <v>GAS_TRN&amp;DIS</v>
          </cell>
          <cell r="L410" t="str">
            <v>PNKSG</v>
          </cell>
        </row>
        <row r="411">
          <cell r="B411" t="str">
            <v>5387</v>
          </cell>
          <cell r="C411" t="str">
            <v>12/24/2005</v>
          </cell>
          <cell r="D411" t="str">
            <v>A</v>
          </cell>
          <cell r="E411" t="str">
            <v>Liberal Gas Field Svcs</v>
          </cell>
          <cell r="F411" t="str">
            <v>LibeGasFie</v>
          </cell>
          <cell r="G411" t="str">
            <v>Burkhart,Deanna L</v>
          </cell>
          <cell r="H411" t="str">
            <v>Thomas,T</v>
          </cell>
          <cell r="I411" t="str">
            <v>135196</v>
          </cell>
          <cell r="J411" t="str">
            <v>PNG Liberal KS</v>
          </cell>
          <cell r="K411" t="str">
            <v>GAS_TRN&amp;DIS</v>
          </cell>
          <cell r="L411" t="str">
            <v>PNKSG</v>
          </cell>
        </row>
        <row r="412">
          <cell r="B412" t="str">
            <v>5388</v>
          </cell>
          <cell r="C412" t="str">
            <v>12/24/2005</v>
          </cell>
          <cell r="D412" t="str">
            <v>A</v>
          </cell>
          <cell r="E412" t="str">
            <v>Goodland Gas Field Svcs (KS)</v>
          </cell>
          <cell r="F412" t="str">
            <v>GoodGasFie</v>
          </cell>
          <cell r="G412" t="str">
            <v>North,Donald W</v>
          </cell>
          <cell r="H412" t="str">
            <v>Thomas,T</v>
          </cell>
          <cell r="I412" t="str">
            <v>135197</v>
          </cell>
          <cell r="J412" t="str">
            <v>PNG Goodland KS</v>
          </cell>
          <cell r="K412" t="str">
            <v>GAS_TRN&amp;DIS</v>
          </cell>
          <cell r="L412" t="str">
            <v>PNKSG</v>
          </cell>
        </row>
        <row r="413">
          <cell r="B413" t="str">
            <v>5390</v>
          </cell>
          <cell r="C413" t="str">
            <v>12/24/2005</v>
          </cell>
          <cell r="D413" t="str">
            <v>A</v>
          </cell>
          <cell r="E413" t="str">
            <v>MPS Gas Henrietta</v>
          </cell>
          <cell r="F413" t="str">
            <v>MPSGasHen</v>
          </cell>
          <cell r="G413" t="str">
            <v>Roach,David G</v>
          </cell>
          <cell r="H413" t="str">
            <v>Bahr,J</v>
          </cell>
          <cell r="I413" t="str">
            <v>105201</v>
          </cell>
          <cell r="J413" t="str">
            <v>LexingtonRichmondHenrietta Gas</v>
          </cell>
          <cell r="K413" t="str">
            <v>GAS_TRN&amp;DIS</v>
          </cell>
          <cell r="L413" t="str">
            <v>MPMOG</v>
          </cell>
        </row>
        <row r="414">
          <cell r="B414" t="str">
            <v>5392</v>
          </cell>
          <cell r="C414" t="str">
            <v>12/24/2005</v>
          </cell>
          <cell r="D414" t="str">
            <v>A</v>
          </cell>
          <cell r="E414" t="str">
            <v>MPS Gas Platte City</v>
          </cell>
          <cell r="F414" t="str">
            <v>MPSGasPla</v>
          </cell>
          <cell r="G414" t="str">
            <v>Roach,David G</v>
          </cell>
          <cell r="H414" t="str">
            <v>Bahr,J</v>
          </cell>
          <cell r="I414" t="str">
            <v>105216</v>
          </cell>
          <cell r="J414" t="str">
            <v>MPS Platte City Gas</v>
          </cell>
          <cell r="K414" t="str">
            <v>GAS_TRN&amp;DIS</v>
          </cell>
          <cell r="L414" t="str">
            <v>MPMOG</v>
          </cell>
        </row>
        <row r="415">
          <cell r="B415" t="str">
            <v>5393</v>
          </cell>
          <cell r="C415" t="str">
            <v>12/24/2005</v>
          </cell>
          <cell r="D415" t="str">
            <v>A</v>
          </cell>
          <cell r="E415" t="str">
            <v>MPS Gas Chillicothe</v>
          </cell>
          <cell r="F415" t="str">
            <v>MPSGasChi</v>
          </cell>
          <cell r="G415" t="str">
            <v>Duncan,Gary W</v>
          </cell>
          <cell r="H415" t="str">
            <v>Bahr,J</v>
          </cell>
          <cell r="I415" t="str">
            <v>105214</v>
          </cell>
          <cell r="J415" t="str">
            <v>MPS Chillicothe Gas</v>
          </cell>
          <cell r="K415" t="str">
            <v>GAS_TRN&amp;DIS</v>
          </cell>
          <cell r="L415" t="str">
            <v>MPMOG</v>
          </cell>
        </row>
        <row r="416">
          <cell r="B416" t="str">
            <v>5394</v>
          </cell>
          <cell r="C416" t="str">
            <v>12/24/2005</v>
          </cell>
          <cell r="D416" t="str">
            <v>A</v>
          </cell>
          <cell r="E416" t="str">
            <v>MPS Gas Sedalia</v>
          </cell>
          <cell r="F416" t="str">
            <v>MPSGasSed</v>
          </cell>
          <cell r="G416" t="str">
            <v>Hargrave,James W</v>
          </cell>
          <cell r="H416" t="str">
            <v>Bahr,J</v>
          </cell>
          <cell r="I416" t="str">
            <v>105203</v>
          </cell>
          <cell r="J416" t="str">
            <v>MPS Sedalia/Marshall Gas</v>
          </cell>
          <cell r="K416" t="str">
            <v>GAS_TRN&amp;DIS</v>
          </cell>
          <cell r="L416" t="str">
            <v>MPMOG</v>
          </cell>
        </row>
        <row r="417">
          <cell r="B417" t="str">
            <v>5395</v>
          </cell>
          <cell r="C417" t="str">
            <v>12/24/2005</v>
          </cell>
          <cell r="D417" t="str">
            <v>A</v>
          </cell>
          <cell r="E417" t="str">
            <v>MPS Gas Clinton</v>
          </cell>
          <cell r="F417" t="str">
            <v>MPSGasCli</v>
          </cell>
          <cell r="G417" t="str">
            <v>Daugherty,Kimberly A</v>
          </cell>
          <cell r="H417" t="str">
            <v>Bahr,J</v>
          </cell>
          <cell r="I417" t="str">
            <v>105205</v>
          </cell>
          <cell r="J417" t="str">
            <v>MPS Clinton Gas</v>
          </cell>
          <cell r="K417" t="str">
            <v>GAS_TRN&amp;DIS</v>
          </cell>
          <cell r="L417" t="str">
            <v>MPMOG</v>
          </cell>
        </row>
        <row r="418">
          <cell r="B418" t="str">
            <v>5396</v>
          </cell>
          <cell r="C418" t="str">
            <v>12/24/2005</v>
          </cell>
          <cell r="D418" t="str">
            <v>A</v>
          </cell>
          <cell r="E418" t="str">
            <v>MPS Gas Nevada</v>
          </cell>
          <cell r="F418" t="str">
            <v>MPSGasNev</v>
          </cell>
          <cell r="G418" t="str">
            <v>Ashby,Gary C</v>
          </cell>
          <cell r="H418" t="str">
            <v>Bahr,J</v>
          </cell>
          <cell r="I418" t="str">
            <v>105206</v>
          </cell>
          <cell r="J418" t="str">
            <v>MPS Nevada Gas</v>
          </cell>
          <cell r="K418" t="str">
            <v>GAS_TRN&amp;DIS</v>
          </cell>
          <cell r="L418" t="str">
            <v>MPMOG</v>
          </cell>
        </row>
        <row r="419">
          <cell r="B419" t="str">
            <v>5398</v>
          </cell>
          <cell r="C419" t="str">
            <v>12/24/2005</v>
          </cell>
          <cell r="D419" t="str">
            <v>A</v>
          </cell>
          <cell r="E419" t="str">
            <v>General CO Gas Network Ops</v>
          </cell>
          <cell r="F419" t="str">
            <v>GeneCOGas</v>
          </cell>
          <cell r="G419" t="str">
            <v>Bailey,Susan A</v>
          </cell>
          <cell r="H419" t="str">
            <v>Thomas,T</v>
          </cell>
          <cell r="I419" t="str">
            <v>111900</v>
          </cell>
          <cell r="J419" t="str">
            <v>PNG Colorado General</v>
          </cell>
          <cell r="K419" t="str">
            <v>GAS_TRN&amp;DIS</v>
          </cell>
          <cell r="L419" t="str">
            <v>PNCOG</v>
          </cell>
        </row>
        <row r="420">
          <cell r="B420" t="str">
            <v>5399</v>
          </cell>
          <cell r="C420" t="str">
            <v>12/24/2005</v>
          </cell>
          <cell r="D420" t="str">
            <v>A</v>
          </cell>
          <cell r="E420" t="str">
            <v>Fountain Gas Field Svcs</v>
          </cell>
          <cell r="F420" t="str">
            <v>FounGasFie</v>
          </cell>
          <cell r="G420" t="str">
            <v>Bailey,Susan A</v>
          </cell>
          <cell r="H420" t="str">
            <v>Thomas,T</v>
          </cell>
          <cell r="I420" t="str">
            <v>115208</v>
          </cell>
          <cell r="J420" t="str">
            <v>PNG Fountain CO</v>
          </cell>
          <cell r="K420" t="str">
            <v>GAS_TRN&amp;DIS</v>
          </cell>
          <cell r="L420" t="str">
            <v>PNCOG</v>
          </cell>
        </row>
        <row r="421">
          <cell r="B421" t="str">
            <v>5400</v>
          </cell>
          <cell r="C421" t="str">
            <v>12/24/2005</v>
          </cell>
          <cell r="D421" t="str">
            <v>A</v>
          </cell>
          <cell r="E421" t="str">
            <v>Monument Network Ops</v>
          </cell>
          <cell r="F421" t="str">
            <v>MonuNetOps</v>
          </cell>
          <cell r="G421" t="str">
            <v>Smith,Kevan</v>
          </cell>
          <cell r="H421" t="str">
            <v>Thomas,T</v>
          </cell>
          <cell r="I421" t="str">
            <v>115209</v>
          </cell>
          <cell r="J421" t="str">
            <v>PNG MonumentCO</v>
          </cell>
          <cell r="K421" t="str">
            <v>GAS_TRN&amp;DIS</v>
          </cell>
          <cell r="L421" t="str">
            <v>PNCOG</v>
          </cell>
        </row>
        <row r="422">
          <cell r="B422" t="str">
            <v>5401</v>
          </cell>
          <cell r="C422" t="str">
            <v>12/24/2005</v>
          </cell>
          <cell r="D422" t="str">
            <v>A</v>
          </cell>
          <cell r="E422" t="str">
            <v>Woodland Park Gas Network Ops</v>
          </cell>
          <cell r="F422" t="str">
            <v>WoodParGas</v>
          </cell>
          <cell r="G422" t="str">
            <v>Sumner,William B</v>
          </cell>
          <cell r="H422" t="str">
            <v>Reed,C</v>
          </cell>
          <cell r="I422" t="str">
            <v>115209</v>
          </cell>
          <cell r="J422" t="str">
            <v>PNG MonumentCO</v>
          </cell>
          <cell r="K422" t="str">
            <v>GAS_TRN&amp;DIS</v>
          </cell>
          <cell r="L422" t="str">
            <v>PNCOG</v>
          </cell>
        </row>
        <row r="423">
          <cell r="B423" t="str">
            <v>5402</v>
          </cell>
          <cell r="C423" t="str">
            <v>12/24/2005</v>
          </cell>
          <cell r="D423" t="str">
            <v>A</v>
          </cell>
          <cell r="E423" t="str">
            <v>Castle Rock Gas Field Svcs</v>
          </cell>
          <cell r="F423" t="str">
            <v>CastRocGas</v>
          </cell>
          <cell r="G423" t="str">
            <v>Zuroff,Ronald M</v>
          </cell>
          <cell r="H423" t="str">
            <v>Thomas,T</v>
          </cell>
          <cell r="I423" t="str">
            <v>115211</v>
          </cell>
          <cell r="J423" t="str">
            <v>PNG Castle Rock CO</v>
          </cell>
          <cell r="K423" t="str">
            <v>GAS_TRN&amp;DIS</v>
          </cell>
          <cell r="L423" t="str">
            <v>PNCOG</v>
          </cell>
        </row>
        <row r="424">
          <cell r="B424" t="str">
            <v>5403</v>
          </cell>
          <cell r="C424" t="str">
            <v>12/24/2005</v>
          </cell>
          <cell r="D424" t="str">
            <v>A</v>
          </cell>
          <cell r="E424" t="str">
            <v>Burlington Network Ops</v>
          </cell>
          <cell r="F424" t="str">
            <v>BurlNetOps</v>
          </cell>
          <cell r="G424" t="str">
            <v>North,Donald W</v>
          </cell>
          <cell r="H424" t="str">
            <v>Thomas,T</v>
          </cell>
          <cell r="I424" t="str">
            <v>115212</v>
          </cell>
          <cell r="J424" t="str">
            <v>PNG Burlington CO</v>
          </cell>
          <cell r="K424" t="str">
            <v>GAS_TRN&amp;DIS</v>
          </cell>
          <cell r="L424" t="str">
            <v>PNCOG</v>
          </cell>
        </row>
        <row r="425">
          <cell r="B425" t="str">
            <v>5404</v>
          </cell>
          <cell r="C425" t="str">
            <v>12/24/2005</v>
          </cell>
          <cell r="D425" t="str">
            <v>A</v>
          </cell>
          <cell r="E425" t="str">
            <v>Limon Gas Network Ops</v>
          </cell>
          <cell r="F425" t="str">
            <v>LimoGasNet</v>
          </cell>
          <cell r="G425" t="str">
            <v>North,Donald W</v>
          </cell>
          <cell r="H425" t="str">
            <v>Reed,C</v>
          </cell>
          <cell r="I425" t="str">
            <v>115213</v>
          </cell>
          <cell r="J425" t="str">
            <v>PNG Limon CO</v>
          </cell>
          <cell r="K425" t="str">
            <v>GAS_TRN&amp;DIS</v>
          </cell>
          <cell r="L425" t="str">
            <v>PNCOG</v>
          </cell>
        </row>
        <row r="426">
          <cell r="B426" t="str">
            <v>5419</v>
          </cell>
          <cell r="C426" t="str">
            <v>12/24/2005</v>
          </cell>
          <cell r="D426" t="str">
            <v>A</v>
          </cell>
          <cell r="E426" t="str">
            <v>NMU GNOPS- Centra Pipeline</v>
          </cell>
          <cell r="F426" t="str">
            <v>NMUGNOCen</v>
          </cell>
          <cell r="G426" t="str">
            <v>Kult,David G</v>
          </cell>
          <cell r="H426" t="str">
            <v>Moore,J</v>
          </cell>
          <cell r="I426" t="str">
            <v>151900</v>
          </cell>
          <cell r="J426" t="str">
            <v>NMU Minnesota General</v>
          </cell>
          <cell r="K426" t="str">
            <v>GAS_TRN&amp;DIS</v>
          </cell>
          <cell r="L426" t="str">
            <v>NMMNG</v>
          </cell>
        </row>
        <row r="427">
          <cell r="B427" t="str">
            <v>5421</v>
          </cell>
          <cell r="C427" t="str">
            <v>12/24/2005</v>
          </cell>
          <cell r="D427" t="str">
            <v>A</v>
          </cell>
          <cell r="E427" t="str">
            <v>General MN Gas Network Ops</v>
          </cell>
          <cell r="F427" t="str">
            <v>GeneMNGas</v>
          </cell>
          <cell r="G427" t="str">
            <v>Kult,David G</v>
          </cell>
          <cell r="H427" t="str">
            <v>Moore,J</v>
          </cell>
          <cell r="I427" t="str">
            <v>202900</v>
          </cell>
          <cell r="J427" t="str">
            <v>Gas Common</v>
          </cell>
          <cell r="K427" t="str">
            <v>GAS_GENL_CMN</v>
          </cell>
          <cell r="L427" t="str">
            <v>NETCO</v>
          </cell>
        </row>
        <row r="428">
          <cell r="B428" t="str">
            <v>5422</v>
          </cell>
          <cell r="C428" t="str">
            <v>12/24/2005</v>
          </cell>
          <cell r="D428" t="str">
            <v>A</v>
          </cell>
          <cell r="E428" t="str">
            <v>Northern MN(Bemidji) Gas Ntwrk</v>
          </cell>
          <cell r="F428" t="str">
            <v>NortMN(Gas</v>
          </cell>
          <cell r="G428" t="str">
            <v>Bleser,Karl E</v>
          </cell>
          <cell r="H428" t="str">
            <v>Moore,J</v>
          </cell>
          <cell r="I428" t="str">
            <v>155175</v>
          </cell>
          <cell r="J428" t="str">
            <v>PNG Bemidji/Detroit Lakes MN</v>
          </cell>
          <cell r="K428" t="str">
            <v>GAS_TRN&amp;DIS</v>
          </cell>
          <cell r="L428" t="str">
            <v>PNMNG</v>
          </cell>
        </row>
        <row r="429">
          <cell r="B429" t="str">
            <v>5423</v>
          </cell>
          <cell r="C429" t="str">
            <v>12/24/2005</v>
          </cell>
          <cell r="D429" t="str">
            <v>A</v>
          </cell>
          <cell r="E429" t="str">
            <v>Central MN(Rosemont) Gas Ntwrk</v>
          </cell>
          <cell r="F429" t="str">
            <v>CentMN(Gas</v>
          </cell>
          <cell r="G429" t="str">
            <v>Perron,David A</v>
          </cell>
          <cell r="H429" t="str">
            <v>Moore,J</v>
          </cell>
          <cell r="I429" t="str">
            <v>155178</v>
          </cell>
          <cell r="J429" t="str">
            <v>PNG RosemountPineCityFairmont</v>
          </cell>
          <cell r="K429" t="str">
            <v>GAS_TRN&amp;DIS</v>
          </cell>
          <cell r="L429" t="str">
            <v>PNMNG</v>
          </cell>
        </row>
        <row r="430">
          <cell r="B430" t="str">
            <v>5424</v>
          </cell>
          <cell r="C430" t="str">
            <v>12/24/2005</v>
          </cell>
          <cell r="D430" t="str">
            <v>A</v>
          </cell>
          <cell r="E430" t="str">
            <v>Southern MN(Rochester) Gas Ntw</v>
          </cell>
          <cell r="F430" t="str">
            <v>SoutMN(Gas</v>
          </cell>
          <cell r="G430" t="str">
            <v>Shreve,Stan P</v>
          </cell>
          <cell r="H430" t="str">
            <v>Moore,J</v>
          </cell>
          <cell r="I430" t="str">
            <v>155177</v>
          </cell>
          <cell r="J430" t="str">
            <v>PNG Rochester MN</v>
          </cell>
          <cell r="K430" t="str">
            <v>GAS_TRN&amp;DIS</v>
          </cell>
          <cell r="L430" t="str">
            <v>PNMNG</v>
          </cell>
        </row>
        <row r="431">
          <cell r="B431" t="str">
            <v>5425</v>
          </cell>
          <cell r="C431" t="str">
            <v>12/24/2005</v>
          </cell>
          <cell r="D431" t="str">
            <v>A</v>
          </cell>
          <cell r="E431" t="str">
            <v>MN Gas Network Ops (PNG)</v>
          </cell>
          <cell r="F431" t="str">
            <v>MNGasNet</v>
          </cell>
          <cell r="G431" t="str">
            <v>Kult,David G</v>
          </cell>
          <cell r="H431" t="str">
            <v>Moore,J</v>
          </cell>
          <cell r="I431" t="str">
            <v>150900</v>
          </cell>
          <cell r="J431" t="str">
            <v>PNG Minnesota General</v>
          </cell>
          <cell r="K431" t="str">
            <v>GAS_TRN&amp;DIS</v>
          </cell>
          <cell r="L431" t="str">
            <v>PNMNG</v>
          </cell>
        </row>
        <row r="432">
          <cell r="B432" t="str">
            <v>5426</v>
          </cell>
          <cell r="C432" t="str">
            <v>12/24/2005</v>
          </cell>
          <cell r="D432" t="str">
            <v>A</v>
          </cell>
          <cell r="E432" t="str">
            <v>NMU Gas Network Ops</v>
          </cell>
          <cell r="F432" t="str">
            <v>NMUGasNet</v>
          </cell>
          <cell r="G432" t="str">
            <v>Kult,David G</v>
          </cell>
          <cell r="H432" t="str">
            <v>Moore,J</v>
          </cell>
          <cell r="I432" t="str">
            <v>151900</v>
          </cell>
          <cell r="J432" t="str">
            <v>NMU Minnesota General</v>
          </cell>
          <cell r="K432" t="str">
            <v>GAS_TRN&amp;DIS</v>
          </cell>
          <cell r="L432" t="str">
            <v>NMMNG</v>
          </cell>
        </row>
        <row r="433">
          <cell r="B433" t="str">
            <v>5427</v>
          </cell>
          <cell r="C433" t="str">
            <v>12/24/2005</v>
          </cell>
          <cell r="D433" t="str">
            <v>A</v>
          </cell>
          <cell r="E433" t="str">
            <v>SE MI (Monroe) Gas Network Ops</v>
          </cell>
          <cell r="F433" t="str">
            <v>SEMI(Mo</v>
          </cell>
          <cell r="G433" t="str">
            <v>Clawson,Jeffrey S</v>
          </cell>
          <cell r="H433" t="str">
            <v>Peters,S</v>
          </cell>
          <cell r="I433" t="str">
            <v>145162</v>
          </cell>
          <cell r="J433" t="str">
            <v>MGU Monroe MI</v>
          </cell>
          <cell r="K433" t="str">
            <v>GAS_TRN&amp;DIS</v>
          </cell>
          <cell r="L433" t="str">
            <v>MUMIG</v>
          </cell>
        </row>
        <row r="434">
          <cell r="B434" t="str">
            <v>5429</v>
          </cell>
          <cell r="C434" t="str">
            <v>12/24/2005</v>
          </cell>
          <cell r="D434" t="str">
            <v>A</v>
          </cell>
          <cell r="E434" t="str">
            <v>Partello Gas Storage Ntwrk Ops</v>
          </cell>
          <cell r="F434" t="str">
            <v>PartGasSto</v>
          </cell>
          <cell r="G434" t="str">
            <v>Britton,John T</v>
          </cell>
          <cell r="H434" t="str">
            <v>Peters,S</v>
          </cell>
          <cell r="I434" t="str">
            <v>145164</v>
          </cell>
          <cell r="J434" t="str">
            <v>MGU Partello MI</v>
          </cell>
          <cell r="K434" t="str">
            <v>GAS_TRN&amp;DIS</v>
          </cell>
          <cell r="L434" t="str">
            <v>MUMIG</v>
          </cell>
        </row>
        <row r="435">
          <cell r="B435" t="str">
            <v>5430</v>
          </cell>
          <cell r="C435" t="str">
            <v>12/24/2005</v>
          </cell>
          <cell r="D435" t="str">
            <v>A</v>
          </cell>
          <cell r="E435" t="str">
            <v>Central MI Gen Network Ops</v>
          </cell>
          <cell r="F435" t="str">
            <v>CentMIGen</v>
          </cell>
          <cell r="G435" t="str">
            <v>Schaum,James M</v>
          </cell>
          <cell r="H435" t="str">
            <v>Peters,S</v>
          </cell>
          <cell r="I435" t="str">
            <v>145165</v>
          </cell>
          <cell r="J435" t="str">
            <v>MGU Coldwater/Sturgis MI</v>
          </cell>
          <cell r="K435" t="str">
            <v>GAS_TRN&amp;DIS</v>
          </cell>
          <cell r="L435" t="str">
            <v>MUMIG</v>
          </cell>
        </row>
        <row r="436">
          <cell r="B436" t="str">
            <v>5431</v>
          </cell>
          <cell r="C436" t="str">
            <v>12/24/2005</v>
          </cell>
          <cell r="D436" t="str">
            <v>A</v>
          </cell>
          <cell r="E436" t="str">
            <v>SW MI Region Gen Gas Ntwrk Ops</v>
          </cell>
          <cell r="F436" t="str">
            <v>SWMIReg</v>
          </cell>
          <cell r="G436" t="str">
            <v>Richardson,Anthony C</v>
          </cell>
          <cell r="H436" t="str">
            <v>Peters,S</v>
          </cell>
          <cell r="I436" t="str">
            <v>145166</v>
          </cell>
          <cell r="J436" t="str">
            <v>MGU Benton Harbor/South Haven</v>
          </cell>
          <cell r="K436" t="str">
            <v>GAS_TRN&amp;DIS</v>
          </cell>
          <cell r="L436" t="str">
            <v>MUMIG</v>
          </cell>
        </row>
        <row r="437">
          <cell r="B437" t="str">
            <v>5432</v>
          </cell>
          <cell r="C437" t="str">
            <v>12/24/2005</v>
          </cell>
          <cell r="D437" t="str">
            <v>A</v>
          </cell>
          <cell r="E437" t="str">
            <v>NW MI Gr Haven Otsego Ntwrk Op</v>
          </cell>
          <cell r="F437" t="str">
            <v>NWMI Hav</v>
          </cell>
          <cell r="G437" t="str">
            <v>Sutherland,Jesse G</v>
          </cell>
          <cell r="H437" t="str">
            <v>Peters,S</v>
          </cell>
          <cell r="I437" t="str">
            <v>147009</v>
          </cell>
          <cell r="J437" t="str">
            <v>MGU Grand Haven MI</v>
          </cell>
          <cell r="K437" t="str">
            <v>GAS_TRN&amp;DIS</v>
          </cell>
          <cell r="L437" t="str">
            <v>MUMIG</v>
          </cell>
        </row>
        <row r="438">
          <cell r="B438" t="str">
            <v>5434</v>
          </cell>
          <cell r="C438" t="str">
            <v>12/24/2005</v>
          </cell>
          <cell r="D438" t="str">
            <v>A</v>
          </cell>
          <cell r="E438" t="str">
            <v>General MI Gas Network Ops</v>
          </cell>
          <cell r="F438" t="str">
            <v>GeneMIGas</v>
          </cell>
          <cell r="G438" t="str">
            <v>Herr,Ronald L</v>
          </cell>
          <cell r="H438" t="str">
            <v>Peters,S</v>
          </cell>
          <cell r="I438" t="str">
            <v>140900</v>
          </cell>
          <cell r="J438" t="str">
            <v>MGU Michigan General</v>
          </cell>
          <cell r="K438" t="str">
            <v>GAS_TRN&amp;DIS</v>
          </cell>
          <cell r="L438" t="str">
            <v>MUMIG</v>
          </cell>
        </row>
        <row r="439">
          <cell r="B439" t="str">
            <v>5450</v>
          </cell>
          <cell r="C439" t="str">
            <v>02/01/2006</v>
          </cell>
          <cell r="D439" t="str">
            <v>I</v>
          </cell>
          <cell r="E439" t="str">
            <v>General IA/NE Gas Network Ops</v>
          </cell>
          <cell r="F439" t="str">
            <v>GeneIA/Gas</v>
          </cell>
          <cell r="G439" t="str">
            <v>Soukup,Gerald C</v>
          </cell>
          <cell r="H439" t="str">
            <v>Long,L</v>
          </cell>
          <cell r="I439" t="str">
            <v>202900</v>
          </cell>
          <cell r="J439" t="str">
            <v>Gas Common</v>
          </cell>
          <cell r="K439" t="str">
            <v>GAS_GENL_CMN</v>
          </cell>
          <cell r="L439" t="str">
            <v>NETCO</v>
          </cell>
        </row>
        <row r="440">
          <cell r="B440" t="str">
            <v>5452</v>
          </cell>
          <cell r="C440" t="str">
            <v>12/24/2005</v>
          </cell>
          <cell r="D440" t="str">
            <v>A</v>
          </cell>
          <cell r="E440" t="str">
            <v>Iowa Council Bluffs Net Ops</v>
          </cell>
          <cell r="F440" t="str">
            <v>IowaCouBlu</v>
          </cell>
          <cell r="G440" t="str">
            <v>Stone,Steven W</v>
          </cell>
          <cell r="H440" t="str">
            <v>Bahr,J</v>
          </cell>
          <cell r="I440" t="str">
            <v>125222</v>
          </cell>
          <cell r="J440" t="str">
            <v>PNG Council Bluffs IA</v>
          </cell>
          <cell r="K440" t="str">
            <v>GAS_TRN&amp;DIS</v>
          </cell>
          <cell r="L440" t="str">
            <v>PNIAG</v>
          </cell>
        </row>
        <row r="441">
          <cell r="B441" t="str">
            <v>5458</v>
          </cell>
          <cell r="C441" t="str">
            <v>12/24/2005</v>
          </cell>
          <cell r="D441" t="str">
            <v>A</v>
          </cell>
          <cell r="E441" t="str">
            <v>Iowa Decorah Net Ops</v>
          </cell>
          <cell r="F441" t="str">
            <v>IowaDecNet</v>
          </cell>
          <cell r="G441" t="str">
            <v>Martinson,Lynn H</v>
          </cell>
          <cell r="H441" t="str">
            <v>Bahr,J</v>
          </cell>
          <cell r="I441" t="str">
            <v>120900</v>
          </cell>
          <cell r="J441" t="str">
            <v>PNG Iowa General</v>
          </cell>
          <cell r="K441" t="str">
            <v>GAS_TRN&amp;DIS</v>
          </cell>
          <cell r="L441" t="str">
            <v>PNIAG</v>
          </cell>
        </row>
        <row r="442">
          <cell r="B442" t="str">
            <v>5460</v>
          </cell>
          <cell r="C442" t="str">
            <v>12/24/2005</v>
          </cell>
          <cell r="D442" t="str">
            <v>A</v>
          </cell>
          <cell r="E442" t="str">
            <v>Iowa Dubuque Net Ops</v>
          </cell>
          <cell r="F442" t="str">
            <v>IowaDubNet</v>
          </cell>
          <cell r="G442" t="str">
            <v>Ernst,Mark A</v>
          </cell>
          <cell r="H442" t="str">
            <v>Bahr,J</v>
          </cell>
          <cell r="I442" t="str">
            <v>125226</v>
          </cell>
          <cell r="J442" t="str">
            <v>PNG Dubuque IA</v>
          </cell>
          <cell r="K442" t="str">
            <v>GAS_TRN&amp;DIS</v>
          </cell>
          <cell r="L442" t="str">
            <v>PNIAG</v>
          </cell>
        </row>
        <row r="443">
          <cell r="B443" t="str">
            <v>5462</v>
          </cell>
          <cell r="C443" t="str">
            <v>12/24/2005</v>
          </cell>
          <cell r="D443" t="str">
            <v>A</v>
          </cell>
          <cell r="E443" t="str">
            <v>General NE State Headquarters</v>
          </cell>
          <cell r="F443" t="str">
            <v>GeneNESta</v>
          </cell>
          <cell r="G443" t="str">
            <v>Pella,Stephen L</v>
          </cell>
          <cell r="H443" t="str">
            <v>Hook,M</v>
          </cell>
          <cell r="I443" t="str">
            <v>160900</v>
          </cell>
          <cell r="J443" t="str">
            <v>PNG Nebraska General</v>
          </cell>
          <cell r="K443" t="str">
            <v>GAS_TRN&amp;DIS</v>
          </cell>
          <cell r="L443" t="str">
            <v>PNNEG</v>
          </cell>
        </row>
        <row r="444">
          <cell r="B444" t="str">
            <v>5490</v>
          </cell>
          <cell r="C444" t="str">
            <v>12/24/2005</v>
          </cell>
          <cell r="D444" t="str">
            <v>A</v>
          </cell>
          <cell r="E444" t="str">
            <v>Metershop General</v>
          </cell>
          <cell r="F444" t="str">
            <v>MeteGen</v>
          </cell>
          <cell r="G444" t="str">
            <v>Hansen,Terry R</v>
          </cell>
          <cell r="H444" t="str">
            <v>Bahr,J</v>
          </cell>
          <cell r="I444" t="str">
            <v>202900</v>
          </cell>
          <cell r="J444" t="str">
            <v>Gas Common</v>
          </cell>
          <cell r="K444" t="str">
            <v>GAS_GENL_CMN</v>
          </cell>
          <cell r="L444" t="str">
            <v>NETCO</v>
          </cell>
        </row>
        <row r="445">
          <cell r="B445" t="str">
            <v>5491</v>
          </cell>
          <cell r="C445" t="str">
            <v>12/24/2005</v>
          </cell>
          <cell r="D445" t="str">
            <v>A</v>
          </cell>
          <cell r="E445" t="str">
            <v>Metershop Small Volume</v>
          </cell>
          <cell r="F445" t="str">
            <v>MeteSmaVol</v>
          </cell>
          <cell r="G445" t="str">
            <v>Blackman,Charles R</v>
          </cell>
          <cell r="H445" t="str">
            <v>Bahr,J</v>
          </cell>
          <cell r="I445" t="str">
            <v>202900</v>
          </cell>
          <cell r="J445" t="str">
            <v>Gas Common</v>
          </cell>
          <cell r="K445" t="str">
            <v>GAS_GENL_CMN</v>
          </cell>
          <cell r="L445" t="str">
            <v>NETCO</v>
          </cell>
        </row>
        <row r="446">
          <cell r="B446" t="str">
            <v>5492</v>
          </cell>
          <cell r="C446" t="str">
            <v>12/24/2005</v>
          </cell>
          <cell r="D446" t="str">
            <v>A</v>
          </cell>
          <cell r="E446" t="str">
            <v>Metershop Large Volume</v>
          </cell>
          <cell r="F446" t="str">
            <v>MeteLarVol</v>
          </cell>
          <cell r="G446" t="str">
            <v>Lee,Timothy P</v>
          </cell>
          <cell r="H446" t="str">
            <v>Bahr,J</v>
          </cell>
          <cell r="I446" t="str">
            <v>202900</v>
          </cell>
          <cell r="J446" t="str">
            <v>Gas Common</v>
          </cell>
          <cell r="K446" t="str">
            <v>GAS_GENL_CMN</v>
          </cell>
          <cell r="L446" t="str">
            <v>NETCO</v>
          </cell>
        </row>
        <row r="447">
          <cell r="B447" t="str">
            <v>5497</v>
          </cell>
          <cell r="C447" t="str">
            <v>12/24/2005</v>
          </cell>
          <cell r="D447" t="str">
            <v>A</v>
          </cell>
          <cell r="E447" t="str">
            <v>MI Gas Measurement / Telecom</v>
          </cell>
          <cell r="F447" t="str">
            <v>MIGasMea</v>
          </cell>
          <cell r="G447" t="str">
            <v>Sulier,Steven A</v>
          </cell>
          <cell r="H447" t="str">
            <v>Peters,S</v>
          </cell>
          <cell r="I447" t="str">
            <v>140900</v>
          </cell>
          <cell r="J447" t="str">
            <v>MGU Michigan General</v>
          </cell>
          <cell r="K447" t="str">
            <v>GAS_TRN&amp;DIS</v>
          </cell>
          <cell r="L447" t="str">
            <v>MUMIG</v>
          </cell>
        </row>
        <row r="448">
          <cell r="B448" t="str">
            <v>5498</v>
          </cell>
          <cell r="C448" t="str">
            <v>12/24/2005</v>
          </cell>
          <cell r="D448" t="str">
            <v>A</v>
          </cell>
          <cell r="E448" t="str">
            <v>MI Coldwater Meter Shop Gen</v>
          </cell>
          <cell r="F448" t="str">
            <v>MIColMet</v>
          </cell>
          <cell r="G448" t="str">
            <v>Sulier,Steven A</v>
          </cell>
          <cell r="H448" t="str">
            <v>Peters,S</v>
          </cell>
          <cell r="I448" t="str">
            <v>140900</v>
          </cell>
          <cell r="J448" t="str">
            <v>MGU Michigan General</v>
          </cell>
          <cell r="K448" t="str">
            <v>GAS_TRN&amp;DIS</v>
          </cell>
          <cell r="L448" t="str">
            <v>MUMIG</v>
          </cell>
        </row>
        <row r="449">
          <cell r="B449" t="str">
            <v>5549</v>
          </cell>
          <cell r="C449" t="str">
            <v>12/24/2005</v>
          </cell>
          <cell r="D449" t="str">
            <v>A</v>
          </cell>
          <cell r="E449" t="str">
            <v>Materials Management - MO</v>
          </cell>
          <cell r="F449" t="str">
            <v>MateMan-</v>
          </cell>
          <cell r="H449" t="str">
            <v>Hottel,M</v>
          </cell>
          <cell r="I449" t="str">
            <v>203900</v>
          </cell>
          <cell r="J449" t="str">
            <v>MPS Common</v>
          </cell>
          <cell r="K449" t="str">
            <v>GENL_COMM_TOTAL_MO</v>
          </cell>
          <cell r="L449" t="str">
            <v>NETCO</v>
          </cell>
        </row>
        <row r="450">
          <cell r="B450" t="str">
            <v>5552</v>
          </cell>
          <cell r="C450" t="str">
            <v>12/24/2005</v>
          </cell>
          <cell r="D450" t="str">
            <v>A</v>
          </cell>
          <cell r="E450" t="str">
            <v>Materials Mgmt-KS WPD</v>
          </cell>
          <cell r="F450" t="str">
            <v>MateMgmWPD</v>
          </cell>
          <cell r="G450" t="str">
            <v>Ratts,Gary A</v>
          </cell>
          <cell r="H450" t="str">
            <v>Grapengater,B</v>
          </cell>
          <cell r="I450" t="str">
            <v>130900</v>
          </cell>
          <cell r="J450" t="str">
            <v>WPE Kansas General</v>
          </cell>
          <cell r="K450" t="str">
            <v>ELEC_DIST_OTHPWRSUP</v>
          </cell>
          <cell r="L450" t="str">
            <v>WPKSE</v>
          </cell>
        </row>
        <row r="451">
          <cell r="B451" t="str">
            <v>5553</v>
          </cell>
          <cell r="C451" t="str">
            <v>12/24/2005</v>
          </cell>
          <cell r="D451" t="str">
            <v>A</v>
          </cell>
          <cell r="E451" t="str">
            <v>Materials Mgmt-KS PNG</v>
          </cell>
          <cell r="F451" t="str">
            <v>MateMgmPNG</v>
          </cell>
          <cell r="G451" t="str">
            <v>Lee,George R</v>
          </cell>
          <cell r="H451" t="str">
            <v>Reed,C</v>
          </cell>
          <cell r="I451" t="str">
            <v>132900</v>
          </cell>
          <cell r="J451" t="str">
            <v>PNG Kansas General</v>
          </cell>
          <cell r="K451" t="str">
            <v>GAS_TRN&amp;DIS</v>
          </cell>
          <cell r="L451" t="str">
            <v>PNKSG</v>
          </cell>
        </row>
        <row r="452">
          <cell r="B452" t="str">
            <v>5555</v>
          </cell>
          <cell r="C452" t="str">
            <v>12/24/2005</v>
          </cell>
          <cell r="D452" t="str">
            <v>A</v>
          </cell>
          <cell r="E452" t="str">
            <v>WPE CO Materials Mgmt</v>
          </cell>
          <cell r="F452" t="str">
            <v>WPECOMat</v>
          </cell>
          <cell r="G452" t="str">
            <v>Trujillo,Bernice M</v>
          </cell>
          <cell r="H452" t="str">
            <v>Hottel,M</v>
          </cell>
          <cell r="I452" t="str">
            <v>110900</v>
          </cell>
          <cell r="J452" t="str">
            <v>WPE Colorado General</v>
          </cell>
          <cell r="K452" t="str">
            <v>ELEC_DIST_OTHPWRSUP</v>
          </cell>
          <cell r="L452" t="str">
            <v>WPCOE</v>
          </cell>
        </row>
        <row r="453">
          <cell r="B453" t="str">
            <v>5556</v>
          </cell>
          <cell r="C453" t="str">
            <v>12/24/2005</v>
          </cell>
          <cell r="D453" t="str">
            <v>A</v>
          </cell>
          <cell r="E453" t="str">
            <v>Materials Mgmt-CO PNG</v>
          </cell>
          <cell r="F453" t="str">
            <v>MateMgmPNG</v>
          </cell>
          <cell r="G453" t="str">
            <v>Heard,Shawn E</v>
          </cell>
          <cell r="H453" t="str">
            <v>Reed,C</v>
          </cell>
          <cell r="I453" t="str">
            <v>111900</v>
          </cell>
          <cell r="J453" t="str">
            <v>PNG Colorado General</v>
          </cell>
          <cell r="K453" t="str">
            <v>GAS_TRN&amp;DIS</v>
          </cell>
          <cell r="L453" t="str">
            <v>PNCOG</v>
          </cell>
        </row>
        <row r="454">
          <cell r="B454" t="str">
            <v>5557</v>
          </cell>
          <cell r="C454" t="str">
            <v>12/24/2005</v>
          </cell>
          <cell r="D454" t="str">
            <v>A</v>
          </cell>
          <cell r="E454" t="str">
            <v>Materials Mgmt-MO MPS</v>
          </cell>
          <cell r="F454" t="str">
            <v>MateMgmMPS</v>
          </cell>
          <cell r="G454" t="str">
            <v>Spencer,Michael E</v>
          </cell>
          <cell r="H454" t="str">
            <v>Reed,C</v>
          </cell>
          <cell r="I454" t="str">
            <v>203900</v>
          </cell>
          <cell r="J454" t="str">
            <v>MPS Common</v>
          </cell>
          <cell r="K454" t="str">
            <v>GENL_COMM_TOTAL_MO</v>
          </cell>
          <cell r="L454" t="str">
            <v>NETCO</v>
          </cell>
        </row>
        <row r="455">
          <cell r="B455" t="str">
            <v>5559</v>
          </cell>
          <cell r="C455" t="str">
            <v>07/01/2006</v>
          </cell>
          <cell r="D455" t="str">
            <v>A</v>
          </cell>
          <cell r="E455" t="str">
            <v>Procurement - T &amp; D</v>
          </cell>
          <cell r="F455" t="str">
            <v>ProcureT&amp;D</v>
          </cell>
          <cell r="G455" t="str">
            <v>Edlin,Morton C</v>
          </cell>
          <cell r="H455" t="str">
            <v>Reed,C</v>
          </cell>
          <cell r="I455" t="str">
            <v>200900</v>
          </cell>
          <cell r="J455" t="str">
            <v>Networks Common</v>
          </cell>
          <cell r="K455" t="str">
            <v>GENL_CMN_NETCO</v>
          </cell>
          <cell r="L455" t="str">
            <v>NETCO</v>
          </cell>
        </row>
        <row r="456">
          <cell r="B456" t="str">
            <v>5560</v>
          </cell>
          <cell r="C456" t="str">
            <v>12/24/2005</v>
          </cell>
          <cell r="D456" t="str">
            <v>A</v>
          </cell>
          <cell r="E456" t="str">
            <v>Materials Mgmt-NE</v>
          </cell>
          <cell r="F456" t="str">
            <v>MateMgm</v>
          </cell>
          <cell r="G456" t="str">
            <v>Diamond,Melody M</v>
          </cell>
          <cell r="H456" t="str">
            <v>Hook,M</v>
          </cell>
          <cell r="I456" t="str">
            <v>160900</v>
          </cell>
          <cell r="J456" t="str">
            <v>PNG Nebraska General</v>
          </cell>
          <cell r="K456" t="str">
            <v>GAS_TRN&amp;DIS</v>
          </cell>
          <cell r="L456" t="str">
            <v>PNNEG</v>
          </cell>
        </row>
        <row r="457">
          <cell r="B457" t="str">
            <v>5561</v>
          </cell>
          <cell r="C457" t="str">
            <v>12/24/2005</v>
          </cell>
          <cell r="D457" t="str">
            <v>A</v>
          </cell>
          <cell r="E457" t="str">
            <v>Iowa Material Mgmt</v>
          </cell>
          <cell r="F457" t="str">
            <v>IowaMatMgm</v>
          </cell>
          <cell r="G457" t="str">
            <v>McConkey,Sheryl L</v>
          </cell>
          <cell r="H457" t="str">
            <v>Bahr,J</v>
          </cell>
          <cell r="I457" t="str">
            <v>120900</v>
          </cell>
          <cell r="J457" t="str">
            <v>PNG Iowa General</v>
          </cell>
          <cell r="K457" t="str">
            <v>GAS_TRN&amp;DIS</v>
          </cell>
          <cell r="L457" t="str">
            <v>PNIAG</v>
          </cell>
        </row>
        <row r="458">
          <cell r="B458" t="str">
            <v>5563</v>
          </cell>
          <cell r="C458" t="str">
            <v>12/24/2005</v>
          </cell>
          <cell r="D458" t="str">
            <v>A</v>
          </cell>
          <cell r="E458" t="str">
            <v>Materials Mgmt-MN NMU</v>
          </cell>
          <cell r="F458" t="str">
            <v>MateMgmNMU</v>
          </cell>
          <cell r="G458" t="str">
            <v>Kult,David G</v>
          </cell>
          <cell r="H458" t="str">
            <v>Moore,J</v>
          </cell>
          <cell r="I458" t="str">
            <v>151900</v>
          </cell>
          <cell r="J458" t="str">
            <v>NMU Minnesota General</v>
          </cell>
          <cell r="K458" t="str">
            <v>GAS_TRN&amp;DIS</v>
          </cell>
          <cell r="L458" t="str">
            <v>NMMNG</v>
          </cell>
        </row>
        <row r="459">
          <cell r="B459" t="str">
            <v>5564</v>
          </cell>
          <cell r="C459" t="str">
            <v>12/24/2005</v>
          </cell>
          <cell r="D459" t="str">
            <v>A</v>
          </cell>
          <cell r="E459" t="str">
            <v>Materials Mgmt-MN PNG</v>
          </cell>
          <cell r="F459" t="str">
            <v>MateMgmPNG</v>
          </cell>
          <cell r="G459" t="str">
            <v>Kult,David G</v>
          </cell>
          <cell r="H459" t="str">
            <v>Moore,J</v>
          </cell>
          <cell r="I459" t="str">
            <v>150900</v>
          </cell>
          <cell r="J459" t="str">
            <v>PNG Minnesota General</v>
          </cell>
          <cell r="K459" t="str">
            <v>GAS_TRN&amp;DIS</v>
          </cell>
          <cell r="L459" t="str">
            <v>PNMNG</v>
          </cell>
        </row>
        <row r="460">
          <cell r="B460" t="str">
            <v>5565</v>
          </cell>
          <cell r="C460" t="str">
            <v>12/24/2005</v>
          </cell>
          <cell r="D460" t="str">
            <v>A</v>
          </cell>
          <cell r="E460" t="str">
            <v>Materials Mgmt - MI Gas</v>
          </cell>
          <cell r="F460" t="str">
            <v>MateMgm-</v>
          </cell>
          <cell r="G460" t="str">
            <v>Bross,Catherine S</v>
          </cell>
          <cell r="H460" t="str">
            <v>Peters,S</v>
          </cell>
          <cell r="I460" t="str">
            <v>140900</v>
          </cell>
          <cell r="J460" t="str">
            <v>MGU Michigan General</v>
          </cell>
          <cell r="K460" t="str">
            <v>GAS_TRN&amp;DIS</v>
          </cell>
          <cell r="L460" t="str">
            <v>MUMIG</v>
          </cell>
        </row>
        <row r="461">
          <cell r="B461" t="str">
            <v>5566</v>
          </cell>
          <cell r="C461" t="str">
            <v>12/24/2005</v>
          </cell>
          <cell r="D461" t="str">
            <v>A</v>
          </cell>
          <cell r="E461" t="str">
            <v>Network Fleet Management</v>
          </cell>
          <cell r="F461" t="str">
            <v>NetwFleMan</v>
          </cell>
          <cell r="G461" t="str">
            <v>Granger,John S</v>
          </cell>
          <cell r="H461" t="str">
            <v>Reed,C</v>
          </cell>
          <cell r="I461" t="str">
            <v>200900</v>
          </cell>
          <cell r="J461" t="str">
            <v>Networks Common</v>
          </cell>
          <cell r="K461" t="str">
            <v>GENL_CMN_NETCO</v>
          </cell>
          <cell r="L461" t="str">
            <v>NETCO</v>
          </cell>
        </row>
        <row r="462">
          <cell r="B462" t="str">
            <v>5567</v>
          </cell>
          <cell r="C462" t="str">
            <v>07/01/2006</v>
          </cell>
          <cell r="D462" t="str">
            <v>A</v>
          </cell>
          <cell r="E462" t="str">
            <v>Procurement - Services</v>
          </cell>
          <cell r="F462" t="str">
            <v>ProcSvcs</v>
          </cell>
          <cell r="G462" t="str">
            <v>Howard,Paul S</v>
          </cell>
          <cell r="H462" t="str">
            <v>Messick,P</v>
          </cell>
          <cell r="I462" t="str">
            <v>200900</v>
          </cell>
          <cell r="J462" t="str">
            <v>Networks Common</v>
          </cell>
          <cell r="K462" t="str">
            <v>GENL_CMN_NETCO</v>
          </cell>
          <cell r="L462" t="str">
            <v>NETCO</v>
          </cell>
        </row>
        <row r="463">
          <cell r="B463" t="str">
            <v>5568</v>
          </cell>
          <cell r="C463" t="str">
            <v>07/01/2006</v>
          </cell>
          <cell r="D463" t="str">
            <v>A</v>
          </cell>
          <cell r="E463" t="str">
            <v>Strategic Sourcing VP</v>
          </cell>
          <cell r="F463" t="str">
            <v>StrSourcVP</v>
          </cell>
          <cell r="G463" t="str">
            <v>Harrod,Patricia M</v>
          </cell>
          <cell r="I463" t="str">
            <v>300900</v>
          </cell>
          <cell r="J463" t="str">
            <v>Enterprise Allocated</v>
          </cell>
          <cell r="K463" t="str">
            <v>GENL_CMN_CORP</v>
          </cell>
          <cell r="L463" t="str">
            <v>AQLCP</v>
          </cell>
        </row>
        <row r="464">
          <cell r="B464" t="str">
            <v>5569</v>
          </cell>
          <cell r="C464" t="str">
            <v>07/01/2006</v>
          </cell>
          <cell r="D464" t="str">
            <v>A</v>
          </cell>
          <cell r="E464" t="str">
            <v>Material Mgmt Elec T&amp;D</v>
          </cell>
          <cell r="F464" t="str">
            <v>MatMgmtETD</v>
          </cell>
          <cell r="G464" t="str">
            <v>McConkey,Sheryl L</v>
          </cell>
          <cell r="I464" t="str">
            <v>200900</v>
          </cell>
          <cell r="J464" t="str">
            <v>Networks Common</v>
          </cell>
          <cell r="K464" t="str">
            <v>GENL_CMN_NETCO</v>
          </cell>
          <cell r="L464" t="str">
            <v>NETCO</v>
          </cell>
        </row>
        <row r="465">
          <cell r="B465" t="str">
            <v>5570</v>
          </cell>
          <cell r="C465" t="str">
            <v>12/24/2005</v>
          </cell>
          <cell r="D465" t="str">
            <v>A</v>
          </cell>
          <cell r="E465" t="str">
            <v>Materials Mgmt-MO SJLP</v>
          </cell>
          <cell r="F465" t="str">
            <v>MateMgmSJL</v>
          </cell>
          <cell r="G465" t="str">
            <v>Steele,Rick D</v>
          </cell>
          <cell r="H465" t="str">
            <v>Reed,C</v>
          </cell>
          <cell r="I465" t="str">
            <v>204900</v>
          </cell>
          <cell r="J465" t="str">
            <v>SJLP Common</v>
          </cell>
          <cell r="K465" t="str">
            <v>GENL_COMM_TOTAL_MO</v>
          </cell>
          <cell r="L465" t="str">
            <v>NETCO</v>
          </cell>
        </row>
        <row r="466">
          <cell r="B466" t="str">
            <v>5571</v>
          </cell>
          <cell r="C466" t="str">
            <v>07/01/2006</v>
          </cell>
          <cell r="D466" t="str">
            <v>A</v>
          </cell>
          <cell r="E466" t="str">
            <v>Material Mgmt Gas Dist</v>
          </cell>
          <cell r="F466" t="str">
            <v>MatMgmtGas</v>
          </cell>
          <cell r="G466" t="str">
            <v>Spencer,Michael E</v>
          </cell>
          <cell r="I466" t="str">
            <v>200900</v>
          </cell>
          <cell r="J466" t="str">
            <v>Networks Common</v>
          </cell>
          <cell r="K466" t="str">
            <v>GENL_CMN_NETCO</v>
          </cell>
          <cell r="L466" t="str">
            <v>NETCO</v>
          </cell>
        </row>
        <row r="467">
          <cell r="B467" t="str">
            <v>5573</v>
          </cell>
          <cell r="C467" t="str">
            <v>12/24/2005</v>
          </cell>
          <cell r="D467" t="str">
            <v>A</v>
          </cell>
          <cell r="E467" t="str">
            <v>North MPS Matls Mgmt</v>
          </cell>
          <cell r="F467" t="str">
            <v>NortMPSMat</v>
          </cell>
          <cell r="G467" t="str">
            <v>Steele,Rick D</v>
          </cell>
          <cell r="H467" t="str">
            <v>Reed,C</v>
          </cell>
          <cell r="I467" t="str">
            <v>203900</v>
          </cell>
          <cell r="J467" t="str">
            <v>MPS Common</v>
          </cell>
          <cell r="K467" t="str">
            <v>GENL_COMM_TOTAL_MO</v>
          </cell>
          <cell r="L467" t="str">
            <v>NETCO</v>
          </cell>
        </row>
        <row r="468">
          <cell r="B468" t="str">
            <v>5574</v>
          </cell>
          <cell r="C468" t="str">
            <v>12/24/2005</v>
          </cell>
          <cell r="D468" t="str">
            <v>A</v>
          </cell>
          <cell r="E468" t="str">
            <v>Missouri Fleet Management</v>
          </cell>
          <cell r="F468" t="str">
            <v>MissFleMan</v>
          </cell>
          <cell r="G468" t="str">
            <v>Granger,John S</v>
          </cell>
          <cell r="H468" t="str">
            <v>Reed,C</v>
          </cell>
          <cell r="I468" t="str">
            <v>203900</v>
          </cell>
          <cell r="J468" t="str">
            <v>MPS Common</v>
          </cell>
          <cell r="K468" t="str">
            <v>GENL_COMM_TOTAL_MO</v>
          </cell>
          <cell r="L468" t="str">
            <v>NETCO</v>
          </cell>
        </row>
        <row r="469">
          <cell r="B469" t="str">
            <v>5575</v>
          </cell>
          <cell r="C469" t="str">
            <v>12/24/2005</v>
          </cell>
          <cell r="D469" t="str">
            <v>A</v>
          </cell>
          <cell r="E469" t="str">
            <v>MO SJ Fleet Management</v>
          </cell>
          <cell r="F469" t="str">
            <v>MOSJFle</v>
          </cell>
          <cell r="G469" t="str">
            <v>Granger,John S</v>
          </cell>
          <cell r="H469" t="str">
            <v>Reed,C</v>
          </cell>
          <cell r="I469" t="str">
            <v>204900</v>
          </cell>
          <cell r="J469" t="str">
            <v>SJLP Common</v>
          </cell>
          <cell r="K469" t="str">
            <v>GENL_COMM_TOTAL_MO</v>
          </cell>
          <cell r="L469" t="str">
            <v>NETCO</v>
          </cell>
        </row>
        <row r="470">
          <cell r="B470" t="str">
            <v>5600</v>
          </cell>
          <cell r="C470" t="str">
            <v>12/24/2005</v>
          </cell>
          <cell r="D470" t="str">
            <v>A</v>
          </cell>
          <cell r="E470" t="str">
            <v>PNG Woodland Park CO</v>
          </cell>
          <cell r="F470" t="str">
            <v>PNGWooPar</v>
          </cell>
          <cell r="I470" t="str">
            <v>115210</v>
          </cell>
          <cell r="J470" t="str">
            <v>PNG Woodland Park CO</v>
          </cell>
          <cell r="K470" t="str">
            <v>GAS_TRN&amp;DIS</v>
          </cell>
          <cell r="L470" t="str">
            <v>PNCOG</v>
          </cell>
        </row>
        <row r="471">
          <cell r="B471" t="str">
            <v>5601</v>
          </cell>
          <cell r="C471" t="str">
            <v>12/24/2005</v>
          </cell>
          <cell r="D471" t="str">
            <v>A</v>
          </cell>
          <cell r="E471" t="str">
            <v>PNG Iowa Farm Taps</v>
          </cell>
          <cell r="F471" t="str">
            <v>PNGIowFar</v>
          </cell>
          <cell r="I471" t="str">
            <v>120905</v>
          </cell>
          <cell r="J471" t="str">
            <v>PNG Iowa Customer General</v>
          </cell>
          <cell r="K471" t="str">
            <v>GAS_TRN&amp;DIS</v>
          </cell>
          <cell r="L471" t="str">
            <v>PNIAG</v>
          </cell>
        </row>
        <row r="472">
          <cell r="B472" t="str">
            <v>5602</v>
          </cell>
          <cell r="C472" t="str">
            <v>12/24/2005</v>
          </cell>
          <cell r="D472" t="str">
            <v>A</v>
          </cell>
          <cell r="E472" t="str">
            <v>PNG Kansas Farm Taps</v>
          </cell>
          <cell r="F472" t="str">
            <v>PNGKanFar</v>
          </cell>
          <cell r="I472" t="str">
            <v>132005</v>
          </cell>
          <cell r="J472" t="str">
            <v>PNG Kansas Customer General</v>
          </cell>
          <cell r="K472" t="str">
            <v>GAS_TRN&amp;DIS</v>
          </cell>
          <cell r="L472" t="str">
            <v>PNKSG</v>
          </cell>
        </row>
        <row r="473">
          <cell r="B473" t="str">
            <v>5603</v>
          </cell>
          <cell r="C473" t="str">
            <v>12/24/2005</v>
          </cell>
          <cell r="D473" t="str">
            <v>A</v>
          </cell>
          <cell r="E473" t="str">
            <v>PNG Minnesota Farm Taps</v>
          </cell>
          <cell r="F473" t="str">
            <v>PNGMinFar</v>
          </cell>
          <cell r="I473" t="str">
            <v>150905</v>
          </cell>
          <cell r="J473" t="str">
            <v>PNG Minnesota Customer General</v>
          </cell>
          <cell r="K473" t="str">
            <v>GAS_TRN&amp;DIS</v>
          </cell>
          <cell r="L473" t="str">
            <v>PNMNG</v>
          </cell>
        </row>
        <row r="474">
          <cell r="B474" t="str">
            <v>5604</v>
          </cell>
          <cell r="C474" t="str">
            <v>12/24/2005</v>
          </cell>
          <cell r="D474" t="str">
            <v>A</v>
          </cell>
          <cell r="E474" t="str">
            <v>PNG Nebraska Farm Taps</v>
          </cell>
          <cell r="F474" t="str">
            <v>PNGNebFar</v>
          </cell>
          <cell r="I474" t="str">
            <v>160905</v>
          </cell>
          <cell r="J474" t="str">
            <v>PNG Nebraska Customer General</v>
          </cell>
          <cell r="K474" t="str">
            <v>GAS_TRN&amp;DIS</v>
          </cell>
          <cell r="L474" t="str">
            <v>PNNEG</v>
          </cell>
        </row>
        <row r="475">
          <cell r="B475" t="str">
            <v>5699</v>
          </cell>
          <cell r="C475" t="str">
            <v>12/24/2005</v>
          </cell>
          <cell r="D475" t="str">
            <v>A</v>
          </cell>
          <cell r="E475" t="str">
            <v>Centralized Services VP</v>
          </cell>
          <cell r="F475" t="str">
            <v>CentSerVP</v>
          </cell>
          <cell r="G475" t="str">
            <v>Carter,Brett C</v>
          </cell>
          <cell r="H475" t="str">
            <v>Barnes,S</v>
          </cell>
          <cell r="I475" t="str">
            <v>200900</v>
          </cell>
          <cell r="J475" t="str">
            <v>Networks Common</v>
          </cell>
          <cell r="K475" t="str">
            <v>GENL_CMN_NETCO</v>
          </cell>
          <cell r="L475" t="str">
            <v>NETCO</v>
          </cell>
        </row>
        <row r="476">
          <cell r="B476" t="str">
            <v>5700</v>
          </cell>
          <cell r="C476" t="str">
            <v>12/24/2005</v>
          </cell>
          <cell r="D476" t="str">
            <v>A</v>
          </cell>
          <cell r="E476" t="str">
            <v>Business Solutions</v>
          </cell>
          <cell r="F476" t="str">
            <v>BusiSol</v>
          </cell>
          <cell r="G476" t="str">
            <v>Birnbaum,Jim L</v>
          </cell>
          <cell r="H476" t="str">
            <v>Barnes,S</v>
          </cell>
          <cell r="I476" t="str">
            <v>200900</v>
          </cell>
          <cell r="J476" t="str">
            <v>Networks Common</v>
          </cell>
          <cell r="K476" t="str">
            <v>GENL_CMN_NETCO</v>
          </cell>
          <cell r="L476" t="str">
            <v>NETCO</v>
          </cell>
        </row>
        <row r="477">
          <cell r="B477" t="str">
            <v>5701</v>
          </cell>
          <cell r="C477" t="str">
            <v>12/24/2005</v>
          </cell>
          <cell r="D477" t="str">
            <v>A</v>
          </cell>
          <cell r="E477" t="str">
            <v>Cust Service Center-Lincoln</v>
          </cell>
          <cell r="F477" t="str">
            <v>CustSerCen</v>
          </cell>
          <cell r="G477" t="str">
            <v>Morris,Karen A</v>
          </cell>
          <cell r="H477" t="str">
            <v>Barnes,S</v>
          </cell>
          <cell r="I477" t="str">
            <v>200900</v>
          </cell>
          <cell r="J477" t="str">
            <v>Networks Common</v>
          </cell>
          <cell r="K477" t="str">
            <v>GENL_CMN_NETCO</v>
          </cell>
          <cell r="L477" t="str">
            <v>NETCO</v>
          </cell>
        </row>
        <row r="478">
          <cell r="B478" t="str">
            <v>5702</v>
          </cell>
          <cell r="C478" t="str">
            <v>12/24/2005</v>
          </cell>
          <cell r="D478" t="str">
            <v>A</v>
          </cell>
          <cell r="E478" t="str">
            <v>Customer Srv Ctr-Raytown</v>
          </cell>
          <cell r="F478" t="str">
            <v>CustSrvCtr</v>
          </cell>
          <cell r="G478" t="str">
            <v>Morris,Karen A</v>
          </cell>
          <cell r="H478" t="str">
            <v>Barnes,S</v>
          </cell>
          <cell r="I478" t="str">
            <v>200900</v>
          </cell>
          <cell r="J478" t="str">
            <v>Networks Common</v>
          </cell>
          <cell r="K478" t="str">
            <v>GENL_CMN_NETCO</v>
          </cell>
          <cell r="L478" t="str">
            <v>NETCO</v>
          </cell>
        </row>
        <row r="479">
          <cell r="B479" t="str">
            <v>5706</v>
          </cell>
          <cell r="C479" t="str">
            <v>12/24/2005</v>
          </cell>
          <cell r="D479" t="str">
            <v>A</v>
          </cell>
          <cell r="E479" t="str">
            <v>Billing-Omaha</v>
          </cell>
          <cell r="F479" t="str">
            <v>Bill</v>
          </cell>
          <cell r="G479" t="str">
            <v>Skipton,Joetta J</v>
          </cell>
          <cell r="H479" t="str">
            <v>Barnes,S</v>
          </cell>
          <cell r="I479" t="str">
            <v>202900</v>
          </cell>
          <cell r="J479" t="str">
            <v>Gas Common</v>
          </cell>
          <cell r="K479" t="str">
            <v>GAS_GENL_CMN</v>
          </cell>
          <cell r="L479" t="str">
            <v>NETCO</v>
          </cell>
        </row>
        <row r="480">
          <cell r="B480" t="str">
            <v>5708</v>
          </cell>
          <cell r="C480" t="str">
            <v>12/24/2005</v>
          </cell>
          <cell r="D480" t="str">
            <v>A</v>
          </cell>
          <cell r="E480" t="str">
            <v>Accounts Receivable Mgmt</v>
          </cell>
          <cell r="F480" t="str">
            <v>AccoRecMgm</v>
          </cell>
          <cell r="G480" t="str">
            <v>Cathy,Jeanie</v>
          </cell>
          <cell r="H480" t="str">
            <v>Barnes,S</v>
          </cell>
          <cell r="I480" t="str">
            <v>200900</v>
          </cell>
          <cell r="J480" t="str">
            <v>Networks Common</v>
          </cell>
          <cell r="K480" t="str">
            <v>GENL_CMN_NETCO</v>
          </cell>
          <cell r="L480" t="str">
            <v>NETCO</v>
          </cell>
        </row>
        <row r="481">
          <cell r="B481" t="str">
            <v>5709</v>
          </cell>
          <cell r="C481" t="str">
            <v>12/24/2005</v>
          </cell>
          <cell r="D481" t="str">
            <v>A</v>
          </cell>
          <cell r="E481" t="str">
            <v>Remittance Processing</v>
          </cell>
          <cell r="F481" t="str">
            <v>RemiPro</v>
          </cell>
          <cell r="G481" t="str">
            <v>Hobbs,Sherri D</v>
          </cell>
          <cell r="H481" t="str">
            <v>Barnes,S</v>
          </cell>
          <cell r="I481" t="str">
            <v>200900</v>
          </cell>
          <cell r="J481" t="str">
            <v>Networks Common</v>
          </cell>
          <cell r="K481" t="str">
            <v>GENL_CMN_NETCO</v>
          </cell>
          <cell r="L481" t="str">
            <v>NETCO</v>
          </cell>
        </row>
        <row r="482">
          <cell r="B482" t="str">
            <v>5710</v>
          </cell>
          <cell r="C482" t="str">
            <v>12/24/2005</v>
          </cell>
          <cell r="D482" t="str">
            <v>A</v>
          </cell>
          <cell r="E482" t="str">
            <v>Credit and Collections</v>
          </cell>
          <cell r="F482" t="str">
            <v>CredandCol</v>
          </cell>
          <cell r="G482" t="str">
            <v>Hughes,Kayla L</v>
          </cell>
          <cell r="H482" t="str">
            <v>Barnes,S</v>
          </cell>
          <cell r="I482" t="str">
            <v>200900</v>
          </cell>
          <cell r="J482" t="str">
            <v>Networks Common</v>
          </cell>
          <cell r="K482" t="str">
            <v>GENL_CMN_NETCO</v>
          </cell>
          <cell r="L482" t="str">
            <v>NETCO</v>
          </cell>
        </row>
        <row r="483">
          <cell r="B483" t="str">
            <v>5711</v>
          </cell>
          <cell r="C483" t="str">
            <v>12/24/2005</v>
          </cell>
          <cell r="D483" t="str">
            <v>A</v>
          </cell>
          <cell r="E483" t="str">
            <v>Cust Commun-Stakehldr Outreach</v>
          </cell>
          <cell r="F483" t="str">
            <v>CustComm</v>
          </cell>
          <cell r="G483" t="str">
            <v>Petz,Carl F</v>
          </cell>
          <cell r="H483" t="str">
            <v>Winterman,R</v>
          </cell>
          <cell r="I483" t="str">
            <v>200900</v>
          </cell>
          <cell r="J483" t="str">
            <v>Networks Common</v>
          </cell>
          <cell r="K483" t="str">
            <v>GENL_CMN_NETCO</v>
          </cell>
          <cell r="L483" t="str">
            <v>NETCO</v>
          </cell>
        </row>
        <row r="484">
          <cell r="B484" t="str">
            <v>5712</v>
          </cell>
          <cell r="C484" t="str">
            <v>12/24/2005</v>
          </cell>
          <cell r="D484" t="str">
            <v>A</v>
          </cell>
          <cell r="E484" t="str">
            <v>Bill Processing</v>
          </cell>
          <cell r="F484" t="str">
            <v>BillPro</v>
          </cell>
          <cell r="G484" t="str">
            <v>Moore,Michelle A</v>
          </cell>
          <cell r="H484" t="str">
            <v>Barnes,S</v>
          </cell>
          <cell r="I484" t="str">
            <v>200900</v>
          </cell>
          <cell r="J484" t="str">
            <v>Networks Common</v>
          </cell>
          <cell r="K484" t="str">
            <v>GENL_CMN_NETCO</v>
          </cell>
          <cell r="L484" t="str">
            <v>NETCO</v>
          </cell>
        </row>
        <row r="485">
          <cell r="B485" t="str">
            <v>5715</v>
          </cell>
          <cell r="C485" t="str">
            <v>12/24/2005</v>
          </cell>
          <cell r="D485" t="str">
            <v>A</v>
          </cell>
          <cell r="E485" t="str">
            <v>Field Resources Center-Lincoln</v>
          </cell>
          <cell r="F485" t="str">
            <v>FielResCen</v>
          </cell>
          <cell r="G485" t="str">
            <v>Johnson,Gregory S</v>
          </cell>
          <cell r="H485" t="str">
            <v>Barnes,S</v>
          </cell>
          <cell r="I485" t="str">
            <v>200900</v>
          </cell>
          <cell r="J485" t="str">
            <v>Networks Common</v>
          </cell>
          <cell r="K485" t="str">
            <v>GENL_CMN_NETCO</v>
          </cell>
          <cell r="L485" t="str">
            <v>NETCO</v>
          </cell>
        </row>
        <row r="486">
          <cell r="B486" t="str">
            <v>5716</v>
          </cell>
          <cell r="C486" t="str">
            <v>12/24/2005</v>
          </cell>
          <cell r="D486" t="str">
            <v>A</v>
          </cell>
          <cell r="E486" t="str">
            <v>Field Resources Center-Raytown</v>
          </cell>
          <cell r="F486" t="str">
            <v>FielResCen</v>
          </cell>
          <cell r="G486" t="str">
            <v>Moulder,Jonna R</v>
          </cell>
          <cell r="H486" t="str">
            <v>Barnes,S</v>
          </cell>
          <cell r="I486" t="str">
            <v>200900</v>
          </cell>
          <cell r="J486" t="str">
            <v>Networks Common</v>
          </cell>
          <cell r="K486" t="str">
            <v>GENL_CMN_NETCO</v>
          </cell>
          <cell r="L486" t="str">
            <v>NETCO</v>
          </cell>
        </row>
        <row r="487">
          <cell r="B487" t="str">
            <v>5718</v>
          </cell>
          <cell r="C487" t="str">
            <v>12/24/2005</v>
          </cell>
          <cell r="D487" t="str">
            <v>A</v>
          </cell>
          <cell r="E487" t="str">
            <v>Service Guard Mat Mgmt</v>
          </cell>
          <cell r="F487" t="str">
            <v>ServGuaMat</v>
          </cell>
          <cell r="G487" t="str">
            <v>McConkey,Sheryl L</v>
          </cell>
          <cell r="H487" t="str">
            <v>Bahr,J</v>
          </cell>
          <cell r="I487" t="str">
            <v>202900</v>
          </cell>
          <cell r="J487" t="str">
            <v>Gas Common</v>
          </cell>
          <cell r="K487" t="str">
            <v>GAS_GENL_CMN</v>
          </cell>
          <cell r="L487" t="str">
            <v>NETCO</v>
          </cell>
        </row>
        <row r="488">
          <cell r="B488" t="str">
            <v>5722</v>
          </cell>
          <cell r="C488" t="str">
            <v>12/24/2005</v>
          </cell>
          <cell r="D488" t="str">
            <v>A</v>
          </cell>
          <cell r="E488" t="str">
            <v>Field Resource Center Director</v>
          </cell>
          <cell r="F488" t="str">
            <v>FielResCen</v>
          </cell>
          <cell r="G488" t="str">
            <v>Williams,Brett C</v>
          </cell>
          <cell r="H488" t="str">
            <v>Barnes,S</v>
          </cell>
          <cell r="I488" t="str">
            <v>200900</v>
          </cell>
          <cell r="J488" t="str">
            <v>Networks Common</v>
          </cell>
          <cell r="K488" t="str">
            <v>GENL_CMN_NETCO</v>
          </cell>
          <cell r="L488" t="str">
            <v>NETCO</v>
          </cell>
        </row>
        <row r="489">
          <cell r="B489" t="str">
            <v>5726</v>
          </cell>
          <cell r="C489" t="str">
            <v>12/24/2005</v>
          </cell>
          <cell r="D489" t="str">
            <v>A</v>
          </cell>
          <cell r="E489" t="str">
            <v>Customer Account Correspondenc</v>
          </cell>
          <cell r="F489" t="str">
            <v>CustAccCor</v>
          </cell>
          <cell r="G489" t="str">
            <v>Burkhart,Carrie S</v>
          </cell>
          <cell r="H489" t="str">
            <v>Barnes,S</v>
          </cell>
          <cell r="I489" t="str">
            <v>200900</v>
          </cell>
          <cell r="J489" t="str">
            <v>Networks Common</v>
          </cell>
          <cell r="K489" t="str">
            <v>GENL_CMN_NETCO</v>
          </cell>
          <cell r="L489" t="str">
            <v>NETCO</v>
          </cell>
        </row>
        <row r="490">
          <cell r="B490" t="str">
            <v>5727</v>
          </cell>
          <cell r="C490" t="str">
            <v>12/24/2005</v>
          </cell>
          <cell r="D490" t="str">
            <v>A</v>
          </cell>
          <cell r="E490" t="str">
            <v>Iowa Denison</v>
          </cell>
          <cell r="F490" t="str">
            <v>IowaDen</v>
          </cell>
          <cell r="G490" t="str">
            <v>Pauling,David L</v>
          </cell>
          <cell r="H490" t="str">
            <v>Bahr,J</v>
          </cell>
          <cell r="I490" t="str">
            <v>125238</v>
          </cell>
          <cell r="J490" t="str">
            <v>PNG Denison IA</v>
          </cell>
          <cell r="K490" t="str">
            <v>GAS_TRN&amp;DIS</v>
          </cell>
          <cell r="L490" t="str">
            <v>PNIAG</v>
          </cell>
        </row>
        <row r="491">
          <cell r="B491" t="str">
            <v>5729</v>
          </cell>
          <cell r="C491" t="str">
            <v>12/24/2005</v>
          </cell>
          <cell r="D491" t="str">
            <v>A</v>
          </cell>
          <cell r="E491" t="str">
            <v>Iowa Decorah Cust Serv</v>
          </cell>
          <cell r="F491" t="str">
            <v>IowaDecCus</v>
          </cell>
          <cell r="G491" t="str">
            <v>Gilbert,Bonnie K</v>
          </cell>
          <cell r="H491" t="str">
            <v>Bahr,J</v>
          </cell>
          <cell r="I491" t="str">
            <v>125225</v>
          </cell>
          <cell r="J491" t="str">
            <v>PNG Decorah IA</v>
          </cell>
          <cell r="K491" t="str">
            <v>GAS_TRN&amp;DIS</v>
          </cell>
          <cell r="L491" t="str">
            <v>PNIAG</v>
          </cell>
        </row>
        <row r="492">
          <cell r="B492" t="str">
            <v>5731</v>
          </cell>
          <cell r="C492" t="str">
            <v>12/24/2005</v>
          </cell>
          <cell r="D492" t="str">
            <v>A</v>
          </cell>
          <cell r="E492" t="str">
            <v>Iowa Council Bluffs Cust Serv</v>
          </cell>
          <cell r="F492" t="str">
            <v>IowaCouBlu</v>
          </cell>
          <cell r="G492" t="str">
            <v>Heinicke,Donna L</v>
          </cell>
          <cell r="H492" t="str">
            <v>Bahr,J</v>
          </cell>
          <cell r="I492" t="str">
            <v>125222</v>
          </cell>
          <cell r="J492" t="str">
            <v>PNG Council Bluffs IA</v>
          </cell>
          <cell r="K492" t="str">
            <v>GAS_TRN&amp;DIS</v>
          </cell>
          <cell r="L492" t="str">
            <v>PNIAG</v>
          </cell>
        </row>
        <row r="493">
          <cell r="B493" t="str">
            <v>5732</v>
          </cell>
          <cell r="C493" t="str">
            <v>12/24/2005</v>
          </cell>
          <cell r="D493" t="str">
            <v>A</v>
          </cell>
          <cell r="E493" t="str">
            <v>Iowa Spencer</v>
          </cell>
          <cell r="F493" t="str">
            <v>IowaSpe</v>
          </cell>
          <cell r="G493" t="str">
            <v>Anderson,James L</v>
          </cell>
          <cell r="H493" t="str">
            <v>Bahr,J</v>
          </cell>
          <cell r="I493" t="str">
            <v>125239</v>
          </cell>
          <cell r="J493" t="str">
            <v>PNG Spencer IA</v>
          </cell>
          <cell r="K493" t="str">
            <v>GAS_TRN&amp;DIS</v>
          </cell>
          <cell r="L493" t="str">
            <v>PNIAG</v>
          </cell>
        </row>
        <row r="494">
          <cell r="B494" t="str">
            <v>5733</v>
          </cell>
          <cell r="C494" t="str">
            <v>12/24/2005</v>
          </cell>
          <cell r="D494" t="str">
            <v>A</v>
          </cell>
          <cell r="E494" t="str">
            <v>Iowa Dubuque Cust Serv</v>
          </cell>
          <cell r="F494" t="str">
            <v>IowaDubCus</v>
          </cell>
          <cell r="G494" t="str">
            <v>Roussell,Laura J</v>
          </cell>
          <cell r="H494" t="str">
            <v>Bahr,J</v>
          </cell>
          <cell r="I494" t="str">
            <v>125226</v>
          </cell>
          <cell r="J494" t="str">
            <v>PNG Dubuque IA</v>
          </cell>
          <cell r="K494" t="str">
            <v>GAS_TRN&amp;DIS</v>
          </cell>
          <cell r="L494" t="str">
            <v>PNIAG</v>
          </cell>
        </row>
        <row r="495">
          <cell r="B495" t="str">
            <v>5734</v>
          </cell>
          <cell r="C495" t="str">
            <v>12/24/2005</v>
          </cell>
          <cell r="D495" t="str">
            <v>A</v>
          </cell>
          <cell r="E495" t="str">
            <v>Iowa Newton</v>
          </cell>
          <cell r="F495" t="str">
            <v>IowaNew</v>
          </cell>
          <cell r="G495" t="str">
            <v>Gibson,Julie K</v>
          </cell>
          <cell r="H495" t="str">
            <v>Bahr,J</v>
          </cell>
          <cell r="I495" t="str">
            <v>125240</v>
          </cell>
          <cell r="J495" t="str">
            <v>PNG Newton IA</v>
          </cell>
          <cell r="K495" t="str">
            <v>GAS_TRN&amp;DIS</v>
          </cell>
          <cell r="L495" t="str">
            <v>PNIAG</v>
          </cell>
        </row>
        <row r="496">
          <cell r="B496" t="str">
            <v>5735</v>
          </cell>
          <cell r="C496" t="str">
            <v>12/24/2005</v>
          </cell>
          <cell r="D496" t="str">
            <v>A</v>
          </cell>
          <cell r="E496" t="str">
            <v>Iowa Webster City</v>
          </cell>
          <cell r="F496" t="str">
            <v>IowaWebCit</v>
          </cell>
          <cell r="G496" t="str">
            <v>Peterson,Brian A</v>
          </cell>
          <cell r="H496" t="str">
            <v>Bahr,J</v>
          </cell>
          <cell r="I496" t="str">
            <v>125241</v>
          </cell>
          <cell r="J496" t="str">
            <v>PNG Webster City IA</v>
          </cell>
          <cell r="K496" t="str">
            <v>GAS_TRN&amp;DIS</v>
          </cell>
          <cell r="L496" t="str">
            <v>PNIAG</v>
          </cell>
        </row>
        <row r="497">
          <cell r="B497" t="str">
            <v>5763</v>
          </cell>
          <cell r="C497" t="str">
            <v>12/24/2005</v>
          </cell>
          <cell r="D497" t="str">
            <v>A</v>
          </cell>
          <cell r="E497" t="str">
            <v>Billing Adjustments</v>
          </cell>
          <cell r="F497" t="str">
            <v>BillAdj</v>
          </cell>
          <cell r="G497" t="str">
            <v>Schwalie,James B</v>
          </cell>
          <cell r="H497" t="str">
            <v>Barnes,S</v>
          </cell>
          <cell r="I497" t="str">
            <v>200900</v>
          </cell>
          <cell r="J497" t="str">
            <v>Networks Common</v>
          </cell>
          <cell r="K497" t="str">
            <v>GENL_CMN_NETCO</v>
          </cell>
          <cell r="L497" t="str">
            <v>NETCO</v>
          </cell>
        </row>
        <row r="498">
          <cell r="B498" t="str">
            <v>5770</v>
          </cell>
          <cell r="C498" t="str">
            <v>12/24/2005</v>
          </cell>
          <cell r="D498" t="str">
            <v>A</v>
          </cell>
          <cell r="E498" t="str">
            <v>NE Customer Relations</v>
          </cell>
          <cell r="F498" t="str">
            <v>NECusRel</v>
          </cell>
          <cell r="G498" t="str">
            <v>Hersch,Alan S</v>
          </cell>
          <cell r="H498" t="str">
            <v>Hook,M</v>
          </cell>
          <cell r="I498" t="str">
            <v>160900</v>
          </cell>
          <cell r="J498" t="str">
            <v>PNG Nebraska General</v>
          </cell>
          <cell r="K498" t="str">
            <v>GAS_TRN&amp;DIS</v>
          </cell>
          <cell r="L498" t="str">
            <v>PNNEG</v>
          </cell>
        </row>
        <row r="499">
          <cell r="B499" t="str">
            <v>5771</v>
          </cell>
          <cell r="C499" t="str">
            <v>12/24/2005</v>
          </cell>
          <cell r="D499" t="str">
            <v>A</v>
          </cell>
          <cell r="E499" t="str">
            <v>NE Lincoln Region</v>
          </cell>
          <cell r="F499" t="str">
            <v>NELinReg</v>
          </cell>
          <cell r="G499" t="str">
            <v>Nordell,Donald J</v>
          </cell>
          <cell r="H499" t="str">
            <v>Hook,M</v>
          </cell>
          <cell r="I499" t="str">
            <v>165228</v>
          </cell>
          <cell r="J499" t="str">
            <v>PNG Lincoln NE</v>
          </cell>
          <cell r="K499" t="str">
            <v>GAS_TRN&amp;DIS</v>
          </cell>
          <cell r="L499" t="str">
            <v>PNNEG</v>
          </cell>
        </row>
        <row r="500">
          <cell r="B500" t="str">
            <v>5772</v>
          </cell>
          <cell r="C500" t="str">
            <v>12/24/2005</v>
          </cell>
          <cell r="D500" t="str">
            <v>A</v>
          </cell>
          <cell r="E500" t="str">
            <v>NE South Region</v>
          </cell>
          <cell r="F500" t="str">
            <v>NESouReg</v>
          </cell>
          <cell r="G500" t="str">
            <v>Soukup,Gerald C</v>
          </cell>
          <cell r="H500" t="str">
            <v>Hook,M</v>
          </cell>
          <cell r="I500" t="str">
            <v>166174</v>
          </cell>
          <cell r="J500" t="str">
            <v>PNG Southern NE</v>
          </cell>
          <cell r="K500" t="str">
            <v>GAS_TRN&amp;DIS</v>
          </cell>
          <cell r="L500" t="str">
            <v>PNNEG</v>
          </cell>
        </row>
        <row r="501">
          <cell r="B501" t="str">
            <v>5773</v>
          </cell>
          <cell r="C501" t="str">
            <v>12/24/2005</v>
          </cell>
          <cell r="D501" t="str">
            <v>A</v>
          </cell>
          <cell r="E501" t="str">
            <v>NE Cath Prot &amp; Measurement</v>
          </cell>
          <cell r="F501" t="str">
            <v>NECatPro</v>
          </cell>
          <cell r="G501" t="str">
            <v>Soukup,Gerald C</v>
          </cell>
          <cell r="H501" t="str">
            <v>Hook,M</v>
          </cell>
          <cell r="I501" t="str">
            <v>166174</v>
          </cell>
          <cell r="J501" t="str">
            <v>PNG Southern NE</v>
          </cell>
          <cell r="K501" t="str">
            <v>GAS_TRN&amp;DIS</v>
          </cell>
          <cell r="L501" t="str">
            <v>PNNEG</v>
          </cell>
        </row>
        <row r="502">
          <cell r="B502" t="str">
            <v>5774</v>
          </cell>
          <cell r="C502" t="str">
            <v>12/24/2005</v>
          </cell>
          <cell r="D502" t="str">
            <v>A</v>
          </cell>
          <cell r="E502" t="str">
            <v>NE Omaha Region</v>
          </cell>
          <cell r="F502" t="str">
            <v>NEOmaReg</v>
          </cell>
          <cell r="G502" t="str">
            <v>Jarosz,Kevin M</v>
          </cell>
          <cell r="H502" t="str">
            <v>Hook,M</v>
          </cell>
          <cell r="I502" t="str">
            <v>165235</v>
          </cell>
          <cell r="J502" t="str">
            <v>PNG Papillion/LaVista NE</v>
          </cell>
          <cell r="K502" t="str">
            <v>GAS_TRN&amp;DIS</v>
          </cell>
          <cell r="L502" t="str">
            <v>PNNEG</v>
          </cell>
        </row>
        <row r="503">
          <cell r="B503" t="str">
            <v>5775</v>
          </cell>
          <cell r="C503" t="str">
            <v>12/24/2005</v>
          </cell>
          <cell r="D503" t="str">
            <v>A</v>
          </cell>
          <cell r="E503" t="str">
            <v>NE North Region</v>
          </cell>
          <cell r="F503" t="str">
            <v>NENorReg</v>
          </cell>
          <cell r="G503" t="str">
            <v>Zaruba,Scott S</v>
          </cell>
          <cell r="H503" t="str">
            <v>Hook,M</v>
          </cell>
          <cell r="I503" t="str">
            <v>165232</v>
          </cell>
          <cell r="J503" t="str">
            <v>PNG Columbus/Norfolk NE</v>
          </cell>
          <cell r="K503" t="str">
            <v>GAS_TRN&amp;DIS</v>
          </cell>
          <cell r="L503" t="str">
            <v>PNNEG</v>
          </cell>
        </row>
        <row r="504">
          <cell r="B504" t="str">
            <v>5779</v>
          </cell>
          <cell r="C504" t="str">
            <v>12/24/2005</v>
          </cell>
          <cell r="D504" t="str">
            <v>A</v>
          </cell>
          <cell r="E504" t="str">
            <v>Offutt Admin Services</v>
          </cell>
          <cell r="F504" t="str">
            <v>OffuAdmSer</v>
          </cell>
          <cell r="G504" t="str">
            <v>Jarosz,Kevin M</v>
          </cell>
          <cell r="H504" t="str">
            <v>Hook,M</v>
          </cell>
          <cell r="I504" t="str">
            <v>165235</v>
          </cell>
          <cell r="J504" t="str">
            <v>PNG Papillion/LaVista NE</v>
          </cell>
          <cell r="K504" t="str">
            <v>GAS_TRN&amp;DIS</v>
          </cell>
          <cell r="L504" t="str">
            <v>PNNEG</v>
          </cell>
        </row>
        <row r="505">
          <cell r="B505" t="str">
            <v>5780</v>
          </cell>
          <cell r="C505" t="str">
            <v>12/24/2005</v>
          </cell>
          <cell r="D505" t="str">
            <v>A</v>
          </cell>
          <cell r="E505" t="str">
            <v>OPPD Admin Services</v>
          </cell>
          <cell r="F505" t="str">
            <v>OPPDAdmSer</v>
          </cell>
          <cell r="G505" t="str">
            <v>Jarosz,Kevin M</v>
          </cell>
          <cell r="H505" t="str">
            <v>Hook,M</v>
          </cell>
          <cell r="I505" t="str">
            <v>165235</v>
          </cell>
          <cell r="J505" t="str">
            <v>PNG Papillion/LaVista NE</v>
          </cell>
          <cell r="K505" t="str">
            <v>GAS_TRN&amp;DIS</v>
          </cell>
          <cell r="L505" t="str">
            <v>PNNEG</v>
          </cell>
        </row>
        <row r="506">
          <cell r="B506" t="str">
            <v>5791</v>
          </cell>
          <cell r="C506" t="str">
            <v>12/24/2005</v>
          </cell>
          <cell r="D506" t="str">
            <v>A</v>
          </cell>
          <cell r="E506" t="str">
            <v>KS Services Gas-General</v>
          </cell>
          <cell r="F506" t="str">
            <v>KSSerGas</v>
          </cell>
          <cell r="G506" t="str">
            <v>Loomis,Richard C</v>
          </cell>
          <cell r="H506" t="str">
            <v>Reed,C</v>
          </cell>
          <cell r="I506" t="str">
            <v>132900</v>
          </cell>
          <cell r="J506" t="str">
            <v>PNG Kansas General</v>
          </cell>
          <cell r="K506" t="str">
            <v>GAS_TRN&amp;DIS</v>
          </cell>
          <cell r="L506" t="str">
            <v>PNKSG</v>
          </cell>
        </row>
        <row r="507">
          <cell r="B507" t="str">
            <v>5792</v>
          </cell>
          <cell r="C507" t="str">
            <v>12/24/2005</v>
          </cell>
          <cell r="D507" t="str">
            <v>A</v>
          </cell>
          <cell r="E507" t="str">
            <v>Garden City CS</v>
          </cell>
          <cell r="F507" t="str">
            <v>GardCitCS</v>
          </cell>
          <cell r="G507" t="str">
            <v>Escareno,Phillip J</v>
          </cell>
          <cell r="H507" t="str">
            <v>Reed,C</v>
          </cell>
          <cell r="I507" t="str">
            <v>135195</v>
          </cell>
          <cell r="J507" t="str">
            <v>PNG Garden City KS</v>
          </cell>
          <cell r="K507" t="str">
            <v>GAS_TRN&amp;DIS</v>
          </cell>
          <cell r="L507" t="str">
            <v>PNKSG</v>
          </cell>
        </row>
        <row r="508">
          <cell r="B508" t="str">
            <v>5793</v>
          </cell>
          <cell r="C508" t="str">
            <v>12/24/2005</v>
          </cell>
          <cell r="D508" t="str">
            <v>A</v>
          </cell>
          <cell r="E508" t="str">
            <v>Dodge City CS-PNG</v>
          </cell>
          <cell r="F508" t="str">
            <v>DodgCitCS-</v>
          </cell>
          <cell r="G508" t="str">
            <v>Gemaehlich,Dean A</v>
          </cell>
          <cell r="H508" t="str">
            <v>Reed,C</v>
          </cell>
          <cell r="I508" t="str">
            <v>135194</v>
          </cell>
          <cell r="J508" t="str">
            <v>PNG Dodge City KS</v>
          </cell>
          <cell r="K508" t="str">
            <v>GAS_TRN&amp;DIS</v>
          </cell>
          <cell r="L508" t="str">
            <v>PNKSG</v>
          </cell>
        </row>
        <row r="509">
          <cell r="B509" t="str">
            <v>5794</v>
          </cell>
          <cell r="C509" t="str">
            <v>12/24/2005</v>
          </cell>
          <cell r="D509" t="str">
            <v>A</v>
          </cell>
          <cell r="E509" t="str">
            <v>Goodland CS</v>
          </cell>
          <cell r="F509" t="str">
            <v>GoodCS</v>
          </cell>
          <cell r="G509" t="str">
            <v>North,Donald W</v>
          </cell>
          <cell r="H509" t="str">
            <v>Reed,C</v>
          </cell>
          <cell r="I509" t="str">
            <v>135197</v>
          </cell>
          <cell r="J509" t="str">
            <v>PNG Goodland KS</v>
          </cell>
          <cell r="K509" t="str">
            <v>GAS_TRN&amp;DIS</v>
          </cell>
          <cell r="L509" t="str">
            <v>PNKSG</v>
          </cell>
        </row>
        <row r="510">
          <cell r="B510" t="str">
            <v>5795</v>
          </cell>
          <cell r="C510" t="str">
            <v>12/24/2005</v>
          </cell>
          <cell r="D510" t="str">
            <v>A</v>
          </cell>
          <cell r="E510" t="str">
            <v>Liberal CS-PNG</v>
          </cell>
          <cell r="F510" t="str">
            <v>LibeCS-</v>
          </cell>
          <cell r="G510" t="str">
            <v>Burkhart,Deanna L</v>
          </cell>
          <cell r="H510" t="str">
            <v>Reed,C</v>
          </cell>
          <cell r="I510" t="str">
            <v>135196</v>
          </cell>
          <cell r="J510" t="str">
            <v>PNG Liberal KS</v>
          </cell>
          <cell r="K510" t="str">
            <v>GAS_TRN&amp;DIS</v>
          </cell>
          <cell r="L510" t="str">
            <v>PNKSG</v>
          </cell>
        </row>
        <row r="511">
          <cell r="B511" t="str">
            <v>5796</v>
          </cell>
          <cell r="C511" t="str">
            <v>12/24/2005</v>
          </cell>
          <cell r="D511" t="str">
            <v>A</v>
          </cell>
          <cell r="E511" t="str">
            <v>Wichita CS</v>
          </cell>
          <cell r="F511" t="str">
            <v>WichCS</v>
          </cell>
          <cell r="G511" t="str">
            <v>Lee,George R</v>
          </cell>
          <cell r="H511" t="str">
            <v>Reed,C</v>
          </cell>
          <cell r="I511" t="str">
            <v>135193</v>
          </cell>
          <cell r="J511" t="str">
            <v>PNG Wichita KS</v>
          </cell>
          <cell r="K511" t="str">
            <v>GAS_TRN&amp;DIS</v>
          </cell>
          <cell r="L511" t="str">
            <v>PNKSG</v>
          </cell>
        </row>
        <row r="512">
          <cell r="B512" t="str">
            <v>5797</v>
          </cell>
          <cell r="C512" t="str">
            <v>12/24/2005</v>
          </cell>
          <cell r="D512" t="str">
            <v>A</v>
          </cell>
          <cell r="E512" t="str">
            <v>Lawrence CS</v>
          </cell>
          <cell r="F512" t="str">
            <v>LawrCS</v>
          </cell>
          <cell r="G512" t="str">
            <v>Hoag,Charles C</v>
          </cell>
          <cell r="H512" t="str">
            <v>Reed,C</v>
          </cell>
          <cell r="I512" t="str">
            <v>135192</v>
          </cell>
          <cell r="J512" t="str">
            <v>PNG Lawrence KS</v>
          </cell>
          <cell r="K512" t="str">
            <v>GAS_TRN&amp;DIS</v>
          </cell>
          <cell r="L512" t="str">
            <v>PNKSG</v>
          </cell>
        </row>
        <row r="513">
          <cell r="B513" t="str">
            <v>5798</v>
          </cell>
          <cell r="C513" t="str">
            <v>12/24/2005</v>
          </cell>
          <cell r="D513" t="str">
            <v>A</v>
          </cell>
          <cell r="E513" t="str">
            <v>Garden City Admin Services</v>
          </cell>
          <cell r="F513" t="str">
            <v>GardCitAdm</v>
          </cell>
          <cell r="G513" t="str">
            <v>Escareno,Phillip J</v>
          </cell>
          <cell r="H513" t="str">
            <v>Reed,C</v>
          </cell>
          <cell r="I513" t="str">
            <v>135195</v>
          </cell>
          <cell r="J513" t="str">
            <v>PNG Garden City KS</v>
          </cell>
          <cell r="K513" t="str">
            <v>GAS_TRN&amp;DIS</v>
          </cell>
          <cell r="L513" t="str">
            <v>PNKSG</v>
          </cell>
        </row>
        <row r="514">
          <cell r="B514" t="str">
            <v>5799</v>
          </cell>
          <cell r="C514" t="str">
            <v>12/24/2005</v>
          </cell>
          <cell r="D514" t="str">
            <v>A</v>
          </cell>
          <cell r="E514" t="str">
            <v>KS Services Electric-General</v>
          </cell>
          <cell r="F514" t="str">
            <v>KSSerEle</v>
          </cell>
          <cell r="G514" t="str">
            <v>Ferry,Stephen L</v>
          </cell>
          <cell r="H514" t="str">
            <v>Grapengater,B</v>
          </cell>
          <cell r="I514" t="str">
            <v>130900</v>
          </cell>
          <cell r="J514" t="str">
            <v>WPE Kansas General</v>
          </cell>
          <cell r="K514" t="str">
            <v>ELEC_DIST_OTHPWRSUP</v>
          </cell>
          <cell r="L514" t="str">
            <v>WPKSE</v>
          </cell>
        </row>
        <row r="515">
          <cell r="B515" t="str">
            <v>5800</v>
          </cell>
          <cell r="C515" t="str">
            <v>12/24/2005</v>
          </cell>
          <cell r="D515" t="str">
            <v>A</v>
          </cell>
          <cell r="E515" t="str">
            <v>Concordia CS</v>
          </cell>
          <cell r="F515" t="str">
            <v>ConcCS</v>
          </cell>
          <cell r="G515" t="str">
            <v>Coash,James R</v>
          </cell>
          <cell r="H515" t="str">
            <v>Grapengater,B</v>
          </cell>
          <cell r="I515" t="str">
            <v>135102</v>
          </cell>
          <cell r="J515" t="str">
            <v>WPE Northern Kansas</v>
          </cell>
          <cell r="K515" t="str">
            <v>ELEC_DISTRIB</v>
          </cell>
          <cell r="L515" t="str">
            <v>WPKSE</v>
          </cell>
        </row>
        <row r="516">
          <cell r="B516" t="str">
            <v>5801</v>
          </cell>
          <cell r="C516" t="str">
            <v>12/24/2005</v>
          </cell>
          <cell r="D516" t="str">
            <v>A</v>
          </cell>
          <cell r="E516" t="str">
            <v>Phillipsburg CS</v>
          </cell>
          <cell r="F516" t="str">
            <v>PhilCS</v>
          </cell>
          <cell r="G516" t="str">
            <v>Coash,James R</v>
          </cell>
          <cell r="H516" t="str">
            <v>Grapengater,B</v>
          </cell>
          <cell r="I516" t="str">
            <v>135102</v>
          </cell>
          <cell r="J516" t="str">
            <v>WPE Northern Kansas</v>
          </cell>
          <cell r="K516" t="str">
            <v>ELEC_DISTRIB</v>
          </cell>
          <cell r="L516" t="str">
            <v>WPKSE</v>
          </cell>
        </row>
        <row r="517">
          <cell r="B517" t="str">
            <v>5802</v>
          </cell>
          <cell r="C517" t="str">
            <v>12/24/2005</v>
          </cell>
          <cell r="D517" t="str">
            <v>A</v>
          </cell>
          <cell r="E517" t="str">
            <v>Smith Center CS</v>
          </cell>
          <cell r="F517" t="str">
            <v>SmitCenCS</v>
          </cell>
          <cell r="G517" t="str">
            <v>Coash,James R</v>
          </cell>
          <cell r="H517" t="str">
            <v>Grapengater,B</v>
          </cell>
          <cell r="I517" t="str">
            <v>135102</v>
          </cell>
          <cell r="J517" t="str">
            <v>WPE Northern Kansas</v>
          </cell>
          <cell r="K517" t="str">
            <v>ELEC_DISTRIB</v>
          </cell>
          <cell r="L517" t="str">
            <v>WPKSE</v>
          </cell>
        </row>
        <row r="518">
          <cell r="B518" t="str">
            <v>5803</v>
          </cell>
          <cell r="C518" t="str">
            <v>12/24/2005</v>
          </cell>
          <cell r="D518" t="str">
            <v>A</v>
          </cell>
          <cell r="E518" t="str">
            <v>Plainville CS</v>
          </cell>
          <cell r="F518" t="str">
            <v>PlaiCS</v>
          </cell>
          <cell r="G518" t="str">
            <v>Coash,James R</v>
          </cell>
          <cell r="H518" t="str">
            <v>Grapengater,B</v>
          </cell>
          <cell r="I518" t="str">
            <v>135102</v>
          </cell>
          <cell r="J518" t="str">
            <v>WPE Northern Kansas</v>
          </cell>
          <cell r="K518" t="str">
            <v>ELEC_DISTRIB</v>
          </cell>
          <cell r="L518" t="str">
            <v>WPKSE</v>
          </cell>
        </row>
        <row r="519">
          <cell r="B519" t="str">
            <v>5804</v>
          </cell>
          <cell r="C519" t="str">
            <v>12/24/2005</v>
          </cell>
          <cell r="D519" t="str">
            <v>A</v>
          </cell>
          <cell r="E519" t="str">
            <v>Great Bend CS</v>
          </cell>
          <cell r="F519" t="str">
            <v>GreaBenCS</v>
          </cell>
          <cell r="G519" t="str">
            <v>Shaffer,Jerry L</v>
          </cell>
          <cell r="H519" t="str">
            <v>Grapengater,B</v>
          </cell>
          <cell r="I519" t="str">
            <v>135104</v>
          </cell>
          <cell r="J519" t="str">
            <v>WPE Central Kansas</v>
          </cell>
          <cell r="K519" t="str">
            <v>ELEC_DISTRIB</v>
          </cell>
          <cell r="L519" t="str">
            <v>WPKSE</v>
          </cell>
        </row>
        <row r="520">
          <cell r="B520" t="str">
            <v>5805</v>
          </cell>
          <cell r="C520" t="str">
            <v>12/24/2005</v>
          </cell>
          <cell r="D520" t="str">
            <v>A</v>
          </cell>
          <cell r="E520" t="str">
            <v>Ness City CS</v>
          </cell>
          <cell r="F520" t="str">
            <v>NessCitCS</v>
          </cell>
          <cell r="G520" t="str">
            <v>Shaffer,Jerry L</v>
          </cell>
          <cell r="H520" t="str">
            <v>Grapengater,B</v>
          </cell>
          <cell r="I520" t="str">
            <v>135104</v>
          </cell>
          <cell r="J520" t="str">
            <v>WPE Central Kansas</v>
          </cell>
          <cell r="K520" t="str">
            <v>ELEC_DISTRIB</v>
          </cell>
          <cell r="L520" t="str">
            <v>WPKSE</v>
          </cell>
        </row>
        <row r="521">
          <cell r="B521" t="str">
            <v>5806</v>
          </cell>
          <cell r="C521" t="str">
            <v>12/24/2005</v>
          </cell>
          <cell r="D521" t="str">
            <v>A</v>
          </cell>
          <cell r="E521" t="str">
            <v>Ellsworth CS</v>
          </cell>
          <cell r="F521" t="str">
            <v>EllsCS</v>
          </cell>
          <cell r="G521" t="str">
            <v>Shaffer,Jerry L</v>
          </cell>
          <cell r="H521" t="str">
            <v>Grapengater,B</v>
          </cell>
          <cell r="I521" t="str">
            <v>135104</v>
          </cell>
          <cell r="J521" t="str">
            <v>WPE Central Kansas</v>
          </cell>
          <cell r="K521" t="str">
            <v>ELEC_DISTRIB</v>
          </cell>
          <cell r="L521" t="str">
            <v>WPKSE</v>
          </cell>
        </row>
        <row r="522">
          <cell r="B522" t="str">
            <v>5807</v>
          </cell>
          <cell r="C522" t="str">
            <v>12/24/2005</v>
          </cell>
          <cell r="D522" t="str">
            <v>A</v>
          </cell>
          <cell r="E522" t="str">
            <v>Harper CS</v>
          </cell>
          <cell r="F522" t="str">
            <v>HarpCS</v>
          </cell>
          <cell r="G522" t="str">
            <v>Hartley,Charles S</v>
          </cell>
          <cell r="H522" t="str">
            <v>Grapengater,B</v>
          </cell>
          <cell r="I522" t="str">
            <v>135103</v>
          </cell>
          <cell r="J522" t="str">
            <v>WPE Southern Kansas</v>
          </cell>
          <cell r="K522" t="str">
            <v>ELEC_DISTRIB</v>
          </cell>
          <cell r="L522" t="str">
            <v>WPKSE</v>
          </cell>
        </row>
        <row r="523">
          <cell r="B523" t="str">
            <v>5808</v>
          </cell>
          <cell r="C523" t="str">
            <v>12/24/2005</v>
          </cell>
          <cell r="D523" t="str">
            <v>A</v>
          </cell>
          <cell r="E523" t="str">
            <v>Caldwell CS</v>
          </cell>
          <cell r="F523" t="str">
            <v>CaldCS</v>
          </cell>
          <cell r="G523" t="str">
            <v>Hartley,Charles S</v>
          </cell>
          <cell r="H523" t="str">
            <v>Grapengater,B</v>
          </cell>
          <cell r="I523" t="str">
            <v>135103</v>
          </cell>
          <cell r="J523" t="str">
            <v>WPE Southern Kansas</v>
          </cell>
          <cell r="K523" t="str">
            <v>ELEC_DISTRIB</v>
          </cell>
          <cell r="L523" t="str">
            <v>WPKSE</v>
          </cell>
        </row>
        <row r="524">
          <cell r="B524" t="str">
            <v>5809</v>
          </cell>
          <cell r="C524" t="str">
            <v>12/24/2005</v>
          </cell>
          <cell r="D524" t="str">
            <v>A</v>
          </cell>
          <cell r="E524" t="str">
            <v>Medicine Lodge CS</v>
          </cell>
          <cell r="F524" t="str">
            <v>MediLodCS</v>
          </cell>
          <cell r="G524" t="str">
            <v>Hartley,Charles S</v>
          </cell>
          <cell r="H524" t="str">
            <v>Grapengater,B</v>
          </cell>
          <cell r="I524" t="str">
            <v>135103</v>
          </cell>
          <cell r="J524" t="str">
            <v>WPE Southern Kansas</v>
          </cell>
          <cell r="K524" t="str">
            <v>ELEC_DISTRIB</v>
          </cell>
          <cell r="L524" t="str">
            <v>WPKSE</v>
          </cell>
        </row>
        <row r="525">
          <cell r="B525" t="str">
            <v>5810</v>
          </cell>
          <cell r="C525" t="str">
            <v>12/24/2005</v>
          </cell>
          <cell r="D525" t="str">
            <v>A</v>
          </cell>
          <cell r="E525" t="str">
            <v>Dodge City CS-WPE</v>
          </cell>
          <cell r="F525" t="str">
            <v>DodgCitCS-</v>
          </cell>
          <cell r="G525" t="str">
            <v>Lowery,Thomas E</v>
          </cell>
          <cell r="H525" t="str">
            <v>Grapengater,B</v>
          </cell>
          <cell r="I525" t="str">
            <v>135105</v>
          </cell>
          <cell r="J525" t="str">
            <v>WPE Southwest Kansas</v>
          </cell>
          <cell r="K525" t="str">
            <v>ELEC_DISTRIB</v>
          </cell>
          <cell r="L525" t="str">
            <v>WPKSE</v>
          </cell>
        </row>
        <row r="526">
          <cell r="B526" t="str">
            <v>5811</v>
          </cell>
          <cell r="C526" t="str">
            <v>12/24/2005</v>
          </cell>
          <cell r="D526" t="str">
            <v>A</v>
          </cell>
          <cell r="E526" t="str">
            <v>Liberal CS-WPE</v>
          </cell>
          <cell r="F526" t="str">
            <v>LibeCS-</v>
          </cell>
          <cell r="G526" t="str">
            <v>Lowery,Thomas E</v>
          </cell>
          <cell r="H526" t="str">
            <v>Grapengater,B</v>
          </cell>
          <cell r="I526" t="str">
            <v>135105</v>
          </cell>
          <cell r="J526" t="str">
            <v>WPE Southwest Kansas</v>
          </cell>
          <cell r="K526" t="str">
            <v>ELEC_DISTRIB</v>
          </cell>
          <cell r="L526" t="str">
            <v>WPKSE</v>
          </cell>
        </row>
        <row r="527">
          <cell r="B527" t="str">
            <v>5820</v>
          </cell>
          <cell r="C527" t="str">
            <v>12/24/2005</v>
          </cell>
          <cell r="D527" t="str">
            <v>A</v>
          </cell>
          <cell r="E527" t="str">
            <v>MN Business Operations</v>
          </cell>
          <cell r="F527" t="str">
            <v>MNBusOpe</v>
          </cell>
          <cell r="G527" t="str">
            <v>Kult,David G</v>
          </cell>
          <cell r="H527" t="str">
            <v>Moore,J</v>
          </cell>
          <cell r="I527" t="str">
            <v>202900</v>
          </cell>
          <cell r="J527" t="str">
            <v>Gas Common</v>
          </cell>
          <cell r="K527" t="str">
            <v>GAS_GENL_CMN</v>
          </cell>
          <cell r="L527" t="str">
            <v>NETCO</v>
          </cell>
        </row>
        <row r="528">
          <cell r="B528" t="str">
            <v>5822</v>
          </cell>
          <cell r="C528" t="str">
            <v>12/24/2005</v>
          </cell>
          <cell r="D528" t="str">
            <v>A</v>
          </cell>
          <cell r="E528" t="str">
            <v>Bemidji</v>
          </cell>
          <cell r="F528" t="str">
            <v>Bemi</v>
          </cell>
          <cell r="G528" t="str">
            <v>Bleser,Karl E</v>
          </cell>
          <cell r="H528" t="str">
            <v>Moore,J</v>
          </cell>
          <cell r="I528" t="str">
            <v>155175</v>
          </cell>
          <cell r="J528" t="str">
            <v>PNG Bemidji/Detroit Lakes MN</v>
          </cell>
          <cell r="K528" t="str">
            <v>GAS_TRN&amp;DIS</v>
          </cell>
          <cell r="L528" t="str">
            <v>PNMNG</v>
          </cell>
        </row>
        <row r="529">
          <cell r="B529" t="str">
            <v>5823</v>
          </cell>
          <cell r="C529" t="str">
            <v>12/24/2005</v>
          </cell>
          <cell r="D529" t="str">
            <v>A</v>
          </cell>
          <cell r="E529" t="str">
            <v>Detroit Lakes</v>
          </cell>
          <cell r="F529" t="str">
            <v>DetrLak</v>
          </cell>
          <cell r="G529" t="str">
            <v>Bleser,Karl E</v>
          </cell>
          <cell r="H529" t="str">
            <v>Moore,J</v>
          </cell>
          <cell r="I529" t="str">
            <v>155175</v>
          </cell>
          <cell r="J529" t="str">
            <v>PNG Bemidji/Detroit Lakes MN</v>
          </cell>
          <cell r="K529" t="str">
            <v>GAS_TRN&amp;DIS</v>
          </cell>
          <cell r="L529" t="str">
            <v>PNMNG</v>
          </cell>
        </row>
        <row r="530">
          <cell r="B530" t="str">
            <v>5824</v>
          </cell>
          <cell r="C530" t="str">
            <v>12/24/2005</v>
          </cell>
          <cell r="D530" t="str">
            <v>A</v>
          </cell>
          <cell r="E530" t="str">
            <v>Thief River Falls</v>
          </cell>
          <cell r="F530" t="str">
            <v>ThieRivFal</v>
          </cell>
          <cell r="G530" t="str">
            <v>Bleser,Karl E</v>
          </cell>
          <cell r="H530" t="str">
            <v>Moore,J</v>
          </cell>
          <cell r="I530" t="str">
            <v>155179</v>
          </cell>
          <cell r="J530" t="str">
            <v>NMU Cloquet/Thief River Falls</v>
          </cell>
          <cell r="K530" t="str">
            <v>GAS_TRN&amp;DIS</v>
          </cell>
          <cell r="L530" t="str">
            <v>NMMNG</v>
          </cell>
        </row>
        <row r="531">
          <cell r="B531" t="str">
            <v>5825</v>
          </cell>
          <cell r="C531" t="str">
            <v>12/24/2005</v>
          </cell>
          <cell r="D531" t="str">
            <v>A</v>
          </cell>
          <cell r="E531" t="str">
            <v>Wadena</v>
          </cell>
          <cell r="F531" t="str">
            <v>Wade</v>
          </cell>
          <cell r="G531" t="str">
            <v>Bleser,Karl E</v>
          </cell>
          <cell r="H531" t="str">
            <v>Moore,J</v>
          </cell>
          <cell r="I531" t="str">
            <v>155179</v>
          </cell>
          <cell r="J531" t="str">
            <v>NMU Cloquet/Thief River Falls</v>
          </cell>
          <cell r="K531" t="str">
            <v>GAS_TRN&amp;DIS</v>
          </cell>
          <cell r="L531" t="str">
            <v>NMMNG</v>
          </cell>
        </row>
        <row r="532">
          <cell r="B532" t="str">
            <v>5827</v>
          </cell>
          <cell r="C532" t="str">
            <v>12/24/2005</v>
          </cell>
          <cell r="D532" t="str">
            <v>A</v>
          </cell>
          <cell r="E532" t="str">
            <v>Fairmont</v>
          </cell>
          <cell r="F532" t="str">
            <v>Fair</v>
          </cell>
          <cell r="G532" t="str">
            <v>Meadows,Scott R</v>
          </cell>
          <cell r="H532" t="str">
            <v>Moore,J</v>
          </cell>
          <cell r="I532" t="str">
            <v>155178</v>
          </cell>
          <cell r="J532" t="str">
            <v>PNG RosemountPineCityFairmont</v>
          </cell>
          <cell r="K532" t="str">
            <v>GAS_TRN&amp;DIS</v>
          </cell>
          <cell r="L532" t="str">
            <v>PNMNG</v>
          </cell>
        </row>
        <row r="533">
          <cell r="B533" t="str">
            <v>5828</v>
          </cell>
          <cell r="C533" t="str">
            <v>12/24/2005</v>
          </cell>
          <cell r="D533" t="str">
            <v>A</v>
          </cell>
          <cell r="E533" t="str">
            <v>South Dakota Farm Taps</v>
          </cell>
          <cell r="F533" t="str">
            <v>SoutDakFar</v>
          </cell>
          <cell r="G533" t="str">
            <v>Meadows,Scott R</v>
          </cell>
          <cell r="H533" t="str">
            <v>Moore,J</v>
          </cell>
          <cell r="I533" t="str">
            <v>172900</v>
          </cell>
          <cell r="J533" t="str">
            <v>PNG South Dakota General</v>
          </cell>
          <cell r="K533" t="str">
            <v>GAS_TRN&amp;DIS</v>
          </cell>
          <cell r="L533" t="str">
            <v>PNSDG</v>
          </cell>
        </row>
        <row r="534">
          <cell r="B534" t="str">
            <v>5829</v>
          </cell>
          <cell r="C534" t="str">
            <v>12/24/2005</v>
          </cell>
          <cell r="D534" t="str">
            <v>A</v>
          </cell>
          <cell r="E534" t="str">
            <v>Rosemount CS</v>
          </cell>
          <cell r="F534" t="str">
            <v>RoseCS</v>
          </cell>
          <cell r="G534" t="str">
            <v>Perron,David A</v>
          </cell>
          <cell r="H534" t="str">
            <v>Moore,J</v>
          </cell>
          <cell r="I534" t="str">
            <v>155178</v>
          </cell>
          <cell r="J534" t="str">
            <v>PNG RosemountPineCityFairmont</v>
          </cell>
          <cell r="K534" t="str">
            <v>GAS_TRN&amp;DIS</v>
          </cell>
          <cell r="L534" t="str">
            <v>PNMNG</v>
          </cell>
        </row>
        <row r="535">
          <cell r="B535" t="str">
            <v>5830</v>
          </cell>
          <cell r="C535" t="str">
            <v>12/24/2005</v>
          </cell>
          <cell r="D535" t="str">
            <v>A</v>
          </cell>
          <cell r="E535" t="str">
            <v>Pine City</v>
          </cell>
          <cell r="F535" t="str">
            <v>PineCit</v>
          </cell>
          <cell r="G535" t="str">
            <v>Perron,David A</v>
          </cell>
          <cell r="H535" t="str">
            <v>Moore,J</v>
          </cell>
          <cell r="I535" t="str">
            <v>155178</v>
          </cell>
          <cell r="J535" t="str">
            <v>PNG RosemountPineCityFairmont</v>
          </cell>
          <cell r="K535" t="str">
            <v>GAS_TRN&amp;DIS</v>
          </cell>
          <cell r="L535" t="str">
            <v>PNMNG</v>
          </cell>
        </row>
        <row r="536">
          <cell r="B536" t="str">
            <v>5831</v>
          </cell>
          <cell r="C536" t="str">
            <v>12/24/2005</v>
          </cell>
          <cell r="D536" t="str">
            <v>A</v>
          </cell>
          <cell r="E536" t="str">
            <v>Michigan Taconites</v>
          </cell>
          <cell r="F536" t="str">
            <v>MichTac</v>
          </cell>
          <cell r="G536" t="str">
            <v>Bleser,Karl E</v>
          </cell>
          <cell r="H536" t="str">
            <v>Moore,J</v>
          </cell>
          <cell r="I536" t="str">
            <v>141900</v>
          </cell>
          <cell r="J536" t="str">
            <v>PNG Michigan General</v>
          </cell>
          <cell r="K536" t="str">
            <v>GAS_TRN&amp;DIS</v>
          </cell>
          <cell r="L536" t="str">
            <v>PNMIG</v>
          </cell>
        </row>
        <row r="537">
          <cell r="B537" t="str">
            <v>5832</v>
          </cell>
          <cell r="C537" t="str">
            <v>12/24/2005</v>
          </cell>
          <cell r="D537" t="str">
            <v>A</v>
          </cell>
          <cell r="E537" t="str">
            <v>Rochester</v>
          </cell>
          <cell r="F537" t="str">
            <v>Roch</v>
          </cell>
          <cell r="G537" t="str">
            <v>Shreve,Stan P</v>
          </cell>
          <cell r="H537" t="str">
            <v>Moore,J</v>
          </cell>
          <cell r="I537" t="str">
            <v>155177</v>
          </cell>
          <cell r="J537" t="str">
            <v>PNG Rochester MN</v>
          </cell>
          <cell r="K537" t="str">
            <v>GAS_TRN&amp;DIS</v>
          </cell>
          <cell r="L537" t="str">
            <v>PNMNG</v>
          </cell>
        </row>
        <row r="538">
          <cell r="B538" t="str">
            <v>5841</v>
          </cell>
          <cell r="C538" t="str">
            <v>12/24/2005</v>
          </cell>
          <cell r="D538" t="str">
            <v>A</v>
          </cell>
          <cell r="E538" t="str">
            <v>MN Services-NMU General</v>
          </cell>
          <cell r="F538" t="str">
            <v>MNSerGen</v>
          </cell>
          <cell r="G538" t="str">
            <v>Kult,David G</v>
          </cell>
          <cell r="H538" t="str">
            <v>Moore,J</v>
          </cell>
          <cell r="I538" t="str">
            <v>151900</v>
          </cell>
          <cell r="J538" t="str">
            <v>NMU Minnesota General</v>
          </cell>
          <cell r="K538" t="str">
            <v>GAS_TRN&amp;DIS</v>
          </cell>
          <cell r="L538" t="str">
            <v>NMMNG</v>
          </cell>
        </row>
        <row r="539">
          <cell r="B539" t="str">
            <v>5842</v>
          </cell>
          <cell r="C539" t="str">
            <v>12/24/2005</v>
          </cell>
          <cell r="D539" t="str">
            <v>A</v>
          </cell>
          <cell r="E539" t="str">
            <v>Cloquet</v>
          </cell>
          <cell r="F539" t="str">
            <v>Cloq</v>
          </cell>
          <cell r="G539" t="str">
            <v>Bleser,Karl E</v>
          </cell>
          <cell r="H539" t="str">
            <v>Moore,J</v>
          </cell>
          <cell r="I539" t="str">
            <v>155179</v>
          </cell>
          <cell r="J539" t="str">
            <v>NMU Cloquet/Thief River Falls</v>
          </cell>
          <cell r="K539" t="str">
            <v>GAS_TRN&amp;DIS</v>
          </cell>
          <cell r="L539" t="str">
            <v>NMMNG</v>
          </cell>
        </row>
        <row r="540">
          <cell r="B540" t="str">
            <v>5860</v>
          </cell>
          <cell r="C540" t="str">
            <v>12/24/2005</v>
          </cell>
          <cell r="D540" t="str">
            <v>A</v>
          </cell>
          <cell r="E540" t="str">
            <v>CO Services State Director</v>
          </cell>
          <cell r="F540" t="str">
            <v>COSerSta</v>
          </cell>
          <cell r="G540" t="str">
            <v>Bailey,Susan A</v>
          </cell>
          <cell r="H540" t="str">
            <v>Reed,C</v>
          </cell>
          <cell r="I540" t="str">
            <v>111900</v>
          </cell>
          <cell r="J540" t="str">
            <v>PNG Colorado General</v>
          </cell>
          <cell r="K540" t="str">
            <v>GAS_TRN&amp;DIS</v>
          </cell>
          <cell r="L540" t="str">
            <v>PNCOG</v>
          </cell>
        </row>
        <row r="541">
          <cell r="B541" t="str">
            <v>5861</v>
          </cell>
          <cell r="C541" t="str">
            <v>12/24/2005</v>
          </cell>
          <cell r="D541" t="str">
            <v>A</v>
          </cell>
          <cell r="E541" t="str">
            <v>CO Services-PNG General</v>
          </cell>
          <cell r="F541" t="str">
            <v>COSerGen</v>
          </cell>
          <cell r="G541" t="str">
            <v>Bailey,Susan A</v>
          </cell>
          <cell r="H541" t="str">
            <v>Reed,C</v>
          </cell>
          <cell r="I541" t="str">
            <v>111900</v>
          </cell>
          <cell r="J541" t="str">
            <v>PNG Colorado General</v>
          </cell>
          <cell r="K541" t="str">
            <v>GAS_TRN&amp;DIS</v>
          </cell>
          <cell r="L541" t="str">
            <v>PNCOG</v>
          </cell>
        </row>
        <row r="542">
          <cell r="B542" t="str">
            <v>5862</v>
          </cell>
          <cell r="C542" t="str">
            <v>12/24/2005</v>
          </cell>
          <cell r="D542" t="str">
            <v>A</v>
          </cell>
          <cell r="E542" t="str">
            <v>Fountain CS</v>
          </cell>
          <cell r="F542" t="str">
            <v>FounCS</v>
          </cell>
          <cell r="G542" t="str">
            <v>Bailey,Susan A</v>
          </cell>
          <cell r="H542" t="str">
            <v>Reed,C</v>
          </cell>
          <cell r="I542" t="str">
            <v>115208</v>
          </cell>
          <cell r="J542" t="str">
            <v>PNG Fountain CO</v>
          </cell>
          <cell r="K542" t="str">
            <v>GAS_TRN&amp;DIS</v>
          </cell>
          <cell r="L542" t="str">
            <v>PNCOG</v>
          </cell>
        </row>
        <row r="543">
          <cell r="B543" t="str">
            <v>5863</v>
          </cell>
          <cell r="C543" t="str">
            <v>12/24/2005</v>
          </cell>
          <cell r="D543" t="str">
            <v>A</v>
          </cell>
          <cell r="E543" t="str">
            <v>Burlington CS CO</v>
          </cell>
          <cell r="F543" t="str">
            <v>BurlCSCO</v>
          </cell>
          <cell r="G543" t="str">
            <v>North,Donald W</v>
          </cell>
          <cell r="H543" t="str">
            <v>Reed,C</v>
          </cell>
          <cell r="I543" t="str">
            <v>115212</v>
          </cell>
          <cell r="J543" t="str">
            <v>PNG Burlington CO</v>
          </cell>
          <cell r="K543" t="str">
            <v>GAS_TRN&amp;DIS</v>
          </cell>
          <cell r="L543" t="str">
            <v>PNCOG</v>
          </cell>
        </row>
        <row r="544">
          <cell r="B544" t="str">
            <v>5864</v>
          </cell>
          <cell r="C544" t="str">
            <v>05/01/2006</v>
          </cell>
          <cell r="D544" t="str">
            <v>I</v>
          </cell>
          <cell r="E544" t="str">
            <v>Castle Rock CS</v>
          </cell>
          <cell r="F544" t="str">
            <v>CastRocCS</v>
          </cell>
          <cell r="G544" t="str">
            <v>Zuroff,Ronald M</v>
          </cell>
          <cell r="H544" t="str">
            <v>Reed,C</v>
          </cell>
          <cell r="I544" t="str">
            <v>115211</v>
          </cell>
          <cell r="J544" t="str">
            <v>PNG Castle Rock CO</v>
          </cell>
          <cell r="K544" t="str">
            <v>GAS_TRN&amp;DIS</v>
          </cell>
          <cell r="L544" t="str">
            <v>PNCOG</v>
          </cell>
        </row>
        <row r="545">
          <cell r="B545" t="str">
            <v>5869</v>
          </cell>
          <cell r="C545" t="str">
            <v>12/24/2005</v>
          </cell>
          <cell r="D545" t="str">
            <v>A</v>
          </cell>
          <cell r="E545" t="str">
            <v>Customer Support</v>
          </cell>
          <cell r="F545" t="str">
            <v>CustSpprt</v>
          </cell>
          <cell r="G545" t="str">
            <v>Wilson,Mary E</v>
          </cell>
          <cell r="H545" t="str">
            <v>Hottel,M</v>
          </cell>
          <cell r="I545" t="str">
            <v>115114</v>
          </cell>
          <cell r="J545" t="str">
            <v>WPE Pueblo CO</v>
          </cell>
          <cell r="K545" t="str">
            <v>ELEC_DISTRIB</v>
          </cell>
          <cell r="L545" t="str">
            <v>WPCOE</v>
          </cell>
        </row>
        <row r="546">
          <cell r="B546" t="str">
            <v>5870</v>
          </cell>
          <cell r="C546" t="str">
            <v>12/24/2005</v>
          </cell>
          <cell r="D546" t="str">
            <v>A</v>
          </cell>
          <cell r="E546" t="str">
            <v>Pueblo Meter Reading</v>
          </cell>
          <cell r="F546" t="str">
            <v>PuebloMtrR</v>
          </cell>
          <cell r="G546" t="str">
            <v>Marquez,Phillip L</v>
          </cell>
          <cell r="H546" t="str">
            <v>Hottel,M</v>
          </cell>
          <cell r="I546" t="str">
            <v>115114</v>
          </cell>
          <cell r="J546" t="str">
            <v>WPE Pueblo CO</v>
          </cell>
          <cell r="K546" t="str">
            <v>ELEC_DISTRIB</v>
          </cell>
          <cell r="L546" t="str">
            <v>WPCOE</v>
          </cell>
        </row>
        <row r="547">
          <cell r="B547" t="str">
            <v>5871</v>
          </cell>
          <cell r="C547" t="str">
            <v>12/24/2005</v>
          </cell>
          <cell r="D547" t="str">
            <v>A</v>
          </cell>
          <cell r="E547" t="str">
            <v>Canon City CS</v>
          </cell>
          <cell r="F547" t="str">
            <v>CanoCitCS</v>
          </cell>
          <cell r="G547" t="str">
            <v>Vanderwalker,Milton J</v>
          </cell>
          <cell r="H547" t="str">
            <v>Hottel,M</v>
          </cell>
          <cell r="I547" t="str">
            <v>115117</v>
          </cell>
          <cell r="J547" t="str">
            <v>WPE Canon City CO</v>
          </cell>
          <cell r="K547" t="str">
            <v>ELEC_DISTRIB</v>
          </cell>
          <cell r="L547" t="str">
            <v>WPCOE</v>
          </cell>
        </row>
        <row r="548">
          <cell r="B548" t="str">
            <v>5881</v>
          </cell>
          <cell r="C548" t="str">
            <v>12/24/2005</v>
          </cell>
          <cell r="D548" t="str">
            <v>A</v>
          </cell>
          <cell r="E548" t="str">
            <v>Benton Harbor CS</v>
          </cell>
          <cell r="F548" t="str">
            <v>BentHarCS</v>
          </cell>
          <cell r="G548" t="str">
            <v>Purucker,Scott J</v>
          </cell>
          <cell r="H548" t="str">
            <v>Peters,S</v>
          </cell>
          <cell r="I548" t="str">
            <v>145166</v>
          </cell>
          <cell r="J548" t="str">
            <v>MGU Benton Harbor/South Haven</v>
          </cell>
          <cell r="K548" t="str">
            <v>GAS_TRN&amp;DIS</v>
          </cell>
          <cell r="L548" t="str">
            <v>MUMIG</v>
          </cell>
        </row>
        <row r="549">
          <cell r="B549" t="str">
            <v>5882</v>
          </cell>
          <cell r="C549" t="str">
            <v>12/24/2005</v>
          </cell>
          <cell r="D549" t="str">
            <v>A</v>
          </cell>
          <cell r="E549" t="str">
            <v>Grand Haven CS</v>
          </cell>
          <cell r="F549" t="str">
            <v>GranHavCS</v>
          </cell>
          <cell r="G549" t="str">
            <v>Light,David G</v>
          </cell>
          <cell r="H549" t="str">
            <v>Peters,S</v>
          </cell>
          <cell r="I549" t="str">
            <v>147009</v>
          </cell>
          <cell r="J549" t="str">
            <v>MGU Grand Haven MI</v>
          </cell>
          <cell r="K549" t="str">
            <v>GAS_TRN&amp;DIS</v>
          </cell>
          <cell r="L549" t="str">
            <v>MUMIG</v>
          </cell>
        </row>
        <row r="550">
          <cell r="B550" t="str">
            <v>5883</v>
          </cell>
          <cell r="C550" t="str">
            <v>12/24/2005</v>
          </cell>
          <cell r="D550" t="str">
            <v>A</v>
          </cell>
          <cell r="E550" t="str">
            <v>Coldwater/Sturgis CS</v>
          </cell>
          <cell r="F550" t="str">
            <v>ColdCS</v>
          </cell>
          <cell r="G550" t="str">
            <v>Krzeminski,Nicholas J</v>
          </cell>
          <cell r="H550" t="str">
            <v>Peters,S</v>
          </cell>
          <cell r="I550" t="str">
            <v>145165</v>
          </cell>
          <cell r="J550" t="str">
            <v>MGU Coldwater/Sturgis MI</v>
          </cell>
          <cell r="K550" t="str">
            <v>GAS_TRN&amp;DIS</v>
          </cell>
          <cell r="L550" t="str">
            <v>MUMIG</v>
          </cell>
        </row>
        <row r="551">
          <cell r="B551" t="str">
            <v>5885</v>
          </cell>
          <cell r="C551" t="str">
            <v>12/24/2005</v>
          </cell>
          <cell r="D551" t="str">
            <v>A</v>
          </cell>
          <cell r="E551" t="str">
            <v>Monroe CS</v>
          </cell>
          <cell r="F551" t="str">
            <v>MonrCS</v>
          </cell>
          <cell r="G551" t="str">
            <v>Zatko,Cheryl L</v>
          </cell>
          <cell r="H551" t="str">
            <v>Peters,S</v>
          </cell>
          <cell r="I551" t="str">
            <v>145162</v>
          </cell>
          <cell r="J551" t="str">
            <v>MGU Monroe MI</v>
          </cell>
          <cell r="K551" t="str">
            <v>GAS_TRN&amp;DIS</v>
          </cell>
          <cell r="L551" t="str">
            <v>MUMIG</v>
          </cell>
        </row>
        <row r="552">
          <cell r="B552" t="str">
            <v>5886</v>
          </cell>
          <cell r="C552" t="str">
            <v>12/24/2005</v>
          </cell>
          <cell r="D552" t="str">
            <v>A</v>
          </cell>
          <cell r="E552" t="str">
            <v>Otsego CS</v>
          </cell>
          <cell r="F552" t="str">
            <v>OtseCS</v>
          </cell>
          <cell r="H552" t="str">
            <v>Peters,S</v>
          </cell>
          <cell r="I552" t="str">
            <v>147009</v>
          </cell>
          <cell r="J552" t="str">
            <v>MGU Grand Haven MI</v>
          </cell>
          <cell r="K552" t="str">
            <v>GAS_TRN&amp;DIS</v>
          </cell>
          <cell r="L552" t="str">
            <v>MUMIG</v>
          </cell>
        </row>
        <row r="553">
          <cell r="B553" t="str">
            <v>5893</v>
          </cell>
          <cell r="C553" t="str">
            <v>12/24/2005</v>
          </cell>
          <cell r="D553" t="str">
            <v>A</v>
          </cell>
          <cell r="E553" t="str">
            <v>Liberty/Platte City CS</v>
          </cell>
          <cell r="F553" t="str">
            <v>LibeCitCS</v>
          </cell>
          <cell r="G553" t="str">
            <v>Lewis,Jerry L</v>
          </cell>
          <cell r="H553" t="str">
            <v>Hoover,J</v>
          </cell>
          <cell r="I553" t="str">
            <v>105139</v>
          </cell>
          <cell r="J553" t="str">
            <v>MPS Platte City MO Electric</v>
          </cell>
          <cell r="K553" t="str">
            <v>ELEC_DISTRIB</v>
          </cell>
          <cell r="L553" t="str">
            <v>MPMOE</v>
          </cell>
        </row>
        <row r="554">
          <cell r="B554" t="str">
            <v>5894</v>
          </cell>
          <cell r="C554" t="str">
            <v>12/24/2005</v>
          </cell>
          <cell r="D554" t="str">
            <v>A</v>
          </cell>
          <cell r="E554" t="str">
            <v>Henrietta/Rich/Lex CS</v>
          </cell>
          <cell r="F554" t="str">
            <v>HenrCS</v>
          </cell>
          <cell r="G554" t="str">
            <v>Lewis,Jerry L</v>
          </cell>
          <cell r="H554" t="str">
            <v>Hoover,J</v>
          </cell>
          <cell r="I554" t="str">
            <v>107003</v>
          </cell>
          <cell r="J554" t="str">
            <v>LexingtonRichmondHenrietta Ele</v>
          </cell>
          <cell r="K554" t="str">
            <v>ELEC_DISTRIB</v>
          </cell>
          <cell r="L554" t="str">
            <v>MPMOE</v>
          </cell>
        </row>
        <row r="555">
          <cell r="B555" t="str">
            <v>5896</v>
          </cell>
          <cell r="C555" t="str">
            <v>12/24/2005</v>
          </cell>
          <cell r="D555" t="str">
            <v>A</v>
          </cell>
          <cell r="E555" t="str">
            <v>Belton CS</v>
          </cell>
          <cell r="F555" t="str">
            <v>BeltCS</v>
          </cell>
          <cell r="G555" t="str">
            <v>Jackson,Michael H</v>
          </cell>
          <cell r="H555" t="str">
            <v>Hoover,J</v>
          </cell>
          <cell r="I555" t="str">
            <v>105137</v>
          </cell>
          <cell r="J555" t="str">
            <v>MPS Belton MO Electric</v>
          </cell>
          <cell r="K555" t="str">
            <v>ELEC_DISTRIB</v>
          </cell>
          <cell r="L555" t="str">
            <v>MPMOE</v>
          </cell>
        </row>
        <row r="556">
          <cell r="B556" t="str">
            <v>5897</v>
          </cell>
          <cell r="C556" t="str">
            <v>12/24/2005</v>
          </cell>
          <cell r="D556" t="str">
            <v>A</v>
          </cell>
          <cell r="E556" t="str">
            <v>Nevada CS</v>
          </cell>
          <cell r="F556" t="str">
            <v>NevaCS</v>
          </cell>
          <cell r="G556" t="str">
            <v>Bell,Brian E</v>
          </cell>
          <cell r="H556" t="str">
            <v>Hoover,J</v>
          </cell>
          <cell r="I556" t="str">
            <v>105145</v>
          </cell>
          <cell r="J556" t="str">
            <v>MPS Nevada MO Electric</v>
          </cell>
          <cell r="K556" t="str">
            <v>ELEC_DISTRIB</v>
          </cell>
          <cell r="L556" t="str">
            <v>MPMOE</v>
          </cell>
        </row>
        <row r="557">
          <cell r="B557" t="str">
            <v>5899</v>
          </cell>
          <cell r="C557" t="str">
            <v>12/24/2005</v>
          </cell>
          <cell r="D557" t="str">
            <v>A</v>
          </cell>
          <cell r="E557" t="str">
            <v>Warrensburg CS</v>
          </cell>
          <cell r="F557" t="str">
            <v>WarrCS</v>
          </cell>
          <cell r="G557" t="str">
            <v>Norfleet,David R</v>
          </cell>
          <cell r="H557" t="str">
            <v>Hoover,J</v>
          </cell>
          <cell r="I557" t="str">
            <v>105144</v>
          </cell>
          <cell r="J557" t="str">
            <v>MPS Warrensburg MO Electric</v>
          </cell>
          <cell r="K557" t="str">
            <v>ELEC_DISTRIB</v>
          </cell>
          <cell r="L557" t="str">
            <v>MPMOE</v>
          </cell>
        </row>
        <row r="558">
          <cell r="B558" t="str">
            <v>5900</v>
          </cell>
          <cell r="C558" t="str">
            <v>12/24/2005</v>
          </cell>
          <cell r="D558" t="str">
            <v>A</v>
          </cell>
          <cell r="E558" t="str">
            <v>Clinton CS</v>
          </cell>
          <cell r="F558" t="str">
            <v>ClinCS</v>
          </cell>
          <cell r="G558" t="str">
            <v>Daugherty,Kimberly A</v>
          </cell>
          <cell r="H558" t="str">
            <v>Hoover,J</v>
          </cell>
          <cell r="I558" t="str">
            <v>105146</v>
          </cell>
          <cell r="J558" t="str">
            <v>MPS Clinton MO Electric</v>
          </cell>
          <cell r="K558" t="str">
            <v>ELEC_DISTRIB</v>
          </cell>
          <cell r="L558" t="str">
            <v>MPMOE</v>
          </cell>
        </row>
        <row r="559">
          <cell r="B559" t="str">
            <v>5901</v>
          </cell>
          <cell r="C559" t="str">
            <v>12/24/2005</v>
          </cell>
          <cell r="D559" t="str">
            <v>A</v>
          </cell>
          <cell r="E559" t="str">
            <v>Sedalia CS</v>
          </cell>
          <cell r="F559" t="str">
            <v>SedaCS</v>
          </cell>
          <cell r="G559" t="str">
            <v>Bergeson,Bryan W</v>
          </cell>
          <cell r="H559" t="str">
            <v>Hoover,J</v>
          </cell>
          <cell r="I559" t="str">
            <v>105147</v>
          </cell>
          <cell r="J559" t="str">
            <v>MPS Sedalia MO Electric</v>
          </cell>
          <cell r="K559" t="str">
            <v>ELEC_DISTRIB</v>
          </cell>
          <cell r="L559" t="str">
            <v>MPMOE</v>
          </cell>
        </row>
        <row r="560">
          <cell r="B560" t="str">
            <v>5906</v>
          </cell>
          <cell r="C560" t="str">
            <v>12/24/2005</v>
          </cell>
          <cell r="D560" t="str">
            <v>A</v>
          </cell>
          <cell r="E560" t="str">
            <v>Blue Springs CS</v>
          </cell>
          <cell r="F560" t="str">
            <v>BlueSprCS</v>
          </cell>
          <cell r="G560" t="str">
            <v>Lewis,Jerry L</v>
          </cell>
          <cell r="H560" t="str">
            <v>Hoover,J</v>
          </cell>
          <cell r="I560" t="str">
            <v>105135</v>
          </cell>
          <cell r="J560" t="str">
            <v>MPS Blue Springs MO Electric</v>
          </cell>
          <cell r="K560" t="str">
            <v>ELEC_DISTRIB</v>
          </cell>
          <cell r="L560" t="str">
            <v>MPMOE</v>
          </cell>
        </row>
        <row r="561">
          <cell r="B561" t="str">
            <v>5907</v>
          </cell>
          <cell r="C561" t="str">
            <v>12/24/2005</v>
          </cell>
          <cell r="D561" t="str">
            <v>A</v>
          </cell>
          <cell r="E561" t="str">
            <v>Lees Summit CS</v>
          </cell>
          <cell r="F561" t="str">
            <v>LeesSumCS</v>
          </cell>
          <cell r="G561" t="str">
            <v>Jackson,Michael H</v>
          </cell>
          <cell r="H561" t="str">
            <v>Hoover,J</v>
          </cell>
          <cell r="I561" t="str">
            <v>105133</v>
          </cell>
          <cell r="J561" t="str">
            <v>MPS Lee's Summit MO Electric</v>
          </cell>
          <cell r="K561" t="str">
            <v>ELEC_DISTRIB</v>
          </cell>
          <cell r="L561" t="str">
            <v>MPMOE</v>
          </cell>
        </row>
        <row r="562">
          <cell r="B562" t="str">
            <v>5911</v>
          </cell>
          <cell r="C562" t="str">
            <v>12/24/2005</v>
          </cell>
          <cell r="D562" t="str">
            <v>A</v>
          </cell>
          <cell r="E562" t="str">
            <v>St Joseph CS</v>
          </cell>
          <cell r="F562" t="str">
            <v>StJosCS</v>
          </cell>
          <cell r="G562" t="str">
            <v>Bradford,Sharon K</v>
          </cell>
          <cell r="H562" t="str">
            <v>Hoover,J</v>
          </cell>
          <cell r="I562" t="str">
            <v>105152</v>
          </cell>
          <cell r="J562" t="str">
            <v>SJP St. Joseph Electric</v>
          </cell>
          <cell r="K562" t="str">
            <v>ELEC_DISTRIB</v>
          </cell>
          <cell r="L562" t="str">
            <v>SJMOE</v>
          </cell>
        </row>
        <row r="563">
          <cell r="B563" t="str">
            <v>5912</v>
          </cell>
          <cell r="C563" t="str">
            <v>12/24/2005</v>
          </cell>
          <cell r="D563" t="str">
            <v>A</v>
          </cell>
          <cell r="E563" t="str">
            <v>Maryville/Mound City CS</v>
          </cell>
          <cell r="F563" t="str">
            <v>MaryCitCS</v>
          </cell>
          <cell r="G563" t="str">
            <v>Vandiver,Ronnie D</v>
          </cell>
          <cell r="H563" t="str">
            <v>Hoover,J</v>
          </cell>
          <cell r="I563" t="str">
            <v>105153</v>
          </cell>
          <cell r="J563" t="str">
            <v>SJP Maryville/Mound City Elec</v>
          </cell>
          <cell r="K563" t="str">
            <v>ELEC_DISTRIB</v>
          </cell>
          <cell r="L563" t="str">
            <v>SJMOE</v>
          </cell>
        </row>
        <row r="564">
          <cell r="B564" t="str">
            <v>5915</v>
          </cell>
          <cell r="C564" t="str">
            <v>12/24/2005</v>
          </cell>
          <cell r="D564" t="str">
            <v>A</v>
          </cell>
          <cell r="E564" t="str">
            <v>Belton 2 Elect Field Ops</v>
          </cell>
          <cell r="F564" t="str">
            <v>Belt2Ele</v>
          </cell>
          <cell r="G564" t="str">
            <v>Pearson,Mark V</v>
          </cell>
          <cell r="H564" t="str">
            <v>Hoover,J</v>
          </cell>
          <cell r="I564" t="str">
            <v>105137</v>
          </cell>
          <cell r="J564" t="str">
            <v>MPS Belton MO Electric</v>
          </cell>
          <cell r="K564" t="str">
            <v>ELEC_DISTRIB</v>
          </cell>
          <cell r="L564" t="str">
            <v>MPMOE</v>
          </cell>
        </row>
        <row r="565">
          <cell r="B565" t="str">
            <v>5927</v>
          </cell>
          <cell r="C565" t="str">
            <v>12/24/2005</v>
          </cell>
          <cell r="D565" t="str">
            <v>A</v>
          </cell>
          <cell r="E565" t="str">
            <v>Minnesota Customer Relations</v>
          </cell>
          <cell r="F565" t="str">
            <v>MinnCusRel</v>
          </cell>
          <cell r="G565" t="str">
            <v>Walters,Gregory J</v>
          </cell>
          <cell r="H565" t="str">
            <v>Moore,J</v>
          </cell>
          <cell r="I565" t="str">
            <v>202900</v>
          </cell>
          <cell r="J565" t="str">
            <v>Gas Common</v>
          </cell>
          <cell r="K565" t="str">
            <v>GAS_GENL_CMN</v>
          </cell>
          <cell r="L565" t="str">
            <v>NETCO</v>
          </cell>
        </row>
        <row r="566">
          <cell r="B566" t="str">
            <v>6005</v>
          </cell>
          <cell r="C566" t="str">
            <v>12/24/2005</v>
          </cell>
          <cell r="D566" t="str">
            <v>A</v>
          </cell>
          <cell r="E566" t="str">
            <v>Service Guard Central Marketin</v>
          </cell>
          <cell r="F566" t="str">
            <v>ServGuaCen</v>
          </cell>
          <cell r="G566" t="str">
            <v>Tucker,Tracy S</v>
          </cell>
          <cell r="H566" t="str">
            <v>Moore,J</v>
          </cell>
          <cell r="I566" t="str">
            <v>202900</v>
          </cell>
          <cell r="J566" t="str">
            <v>Gas Common</v>
          </cell>
          <cell r="K566" t="str">
            <v>GAS_GENL_CMN</v>
          </cell>
          <cell r="L566" t="str">
            <v>NETCO</v>
          </cell>
        </row>
        <row r="567">
          <cell r="B567" t="str">
            <v>6012</v>
          </cell>
          <cell r="C567" t="str">
            <v>12/24/2005</v>
          </cell>
          <cell r="D567" t="str">
            <v>A</v>
          </cell>
          <cell r="E567" t="str">
            <v>DSM CO Program</v>
          </cell>
          <cell r="F567" t="str">
            <v>DSMCOPro</v>
          </cell>
          <cell r="G567" t="str">
            <v>Daunis,Matthew E</v>
          </cell>
          <cell r="H567" t="str">
            <v>Moten,A</v>
          </cell>
          <cell r="I567" t="str">
            <v>111900</v>
          </cell>
          <cell r="J567" t="str">
            <v>PNG Colorado General</v>
          </cell>
          <cell r="K567" t="str">
            <v>GAS_TRN&amp;DIS</v>
          </cell>
          <cell r="L567" t="str">
            <v>PNCOG</v>
          </cell>
        </row>
        <row r="568">
          <cell r="B568" t="str">
            <v>6013</v>
          </cell>
          <cell r="C568" t="str">
            <v>12/24/2005</v>
          </cell>
          <cell r="D568" t="str">
            <v>A</v>
          </cell>
          <cell r="E568" t="str">
            <v>DSM IA Program</v>
          </cell>
          <cell r="F568" t="str">
            <v>DSMIAPro</v>
          </cell>
          <cell r="G568" t="str">
            <v>Daunis,Matthew E</v>
          </cell>
          <cell r="H568" t="str">
            <v>Moten,A</v>
          </cell>
          <cell r="I568" t="str">
            <v>120900</v>
          </cell>
          <cell r="J568" t="str">
            <v>PNG Iowa General</v>
          </cell>
          <cell r="K568" t="str">
            <v>GAS_TRN&amp;DIS</v>
          </cell>
          <cell r="L568" t="str">
            <v>PNIAG</v>
          </cell>
        </row>
        <row r="569">
          <cell r="B569" t="str">
            <v>6014</v>
          </cell>
          <cell r="C569" t="str">
            <v>12/24/2005</v>
          </cell>
          <cell r="D569" t="str">
            <v>A</v>
          </cell>
          <cell r="E569" t="str">
            <v>DSM MN Program</v>
          </cell>
          <cell r="F569" t="str">
            <v>DSMMNPro</v>
          </cell>
          <cell r="G569" t="str">
            <v>Daunis,Matthew E</v>
          </cell>
          <cell r="H569" t="str">
            <v>Moten,A</v>
          </cell>
          <cell r="I569" t="str">
            <v>202900</v>
          </cell>
          <cell r="J569" t="str">
            <v>Gas Common</v>
          </cell>
          <cell r="K569" t="str">
            <v>GAS_GENL_CMN</v>
          </cell>
          <cell r="L569" t="str">
            <v>NETCO</v>
          </cell>
        </row>
        <row r="570">
          <cell r="B570" t="str">
            <v>6015</v>
          </cell>
          <cell r="C570" t="str">
            <v>12/24/2005</v>
          </cell>
          <cell r="D570" t="str">
            <v>A</v>
          </cell>
          <cell r="E570" t="str">
            <v>DSM MO Program</v>
          </cell>
          <cell r="F570" t="str">
            <v>DSMMOPro</v>
          </cell>
          <cell r="G570" t="str">
            <v>Daunis,Matthew E</v>
          </cell>
          <cell r="H570" t="str">
            <v>Moten,A</v>
          </cell>
          <cell r="I570" t="str">
            <v>100900</v>
          </cell>
          <cell r="J570" t="str">
            <v>MPS General Electric</v>
          </cell>
          <cell r="K570" t="str">
            <v>ELEC_DIST_OTHPWRSUP</v>
          </cell>
          <cell r="L570" t="str">
            <v>MPMOE</v>
          </cell>
        </row>
        <row r="571">
          <cell r="B571" t="str">
            <v>6016</v>
          </cell>
          <cell r="C571" t="str">
            <v>12/24/2005</v>
          </cell>
          <cell r="D571" t="str">
            <v>A</v>
          </cell>
          <cell r="E571" t="str">
            <v>Customer Services Training</v>
          </cell>
          <cell r="F571" t="str">
            <v>CustSerTra</v>
          </cell>
          <cell r="G571" t="str">
            <v>Souder,Robin J</v>
          </cell>
          <cell r="H571" t="str">
            <v>Barnes,S</v>
          </cell>
          <cell r="I571" t="str">
            <v>200900</v>
          </cell>
          <cell r="J571" t="str">
            <v>Networks Common</v>
          </cell>
          <cell r="K571" t="str">
            <v>GENL_CMN_NETCO</v>
          </cell>
          <cell r="L571" t="str">
            <v>NETCO</v>
          </cell>
        </row>
        <row r="572">
          <cell r="B572" t="str">
            <v>6028</v>
          </cell>
          <cell r="C572" t="str">
            <v>12/24/2005</v>
          </cell>
          <cell r="D572" t="str">
            <v>A</v>
          </cell>
          <cell r="E572" t="str">
            <v>Cust Svcs Process Mgmt</v>
          </cell>
          <cell r="F572" t="str">
            <v>CustSvcPro</v>
          </cell>
          <cell r="G572" t="str">
            <v>Myers,Paul A</v>
          </cell>
          <cell r="H572" t="str">
            <v>Barnes,S</v>
          </cell>
          <cell r="I572" t="str">
            <v>200900</v>
          </cell>
          <cell r="J572" t="str">
            <v>Networks Common</v>
          </cell>
          <cell r="K572" t="str">
            <v>GENL_CMN_NETCO</v>
          </cell>
          <cell r="L572" t="str">
            <v>NETCO</v>
          </cell>
        </row>
        <row r="573">
          <cell r="B573" t="str">
            <v>6035</v>
          </cell>
          <cell r="C573" t="str">
            <v>12/24/2005</v>
          </cell>
          <cell r="D573" t="str">
            <v>A</v>
          </cell>
          <cell r="E573" t="str">
            <v>Iowa Customer Relations</v>
          </cell>
          <cell r="F573" t="str">
            <v>IowaCusRel</v>
          </cell>
          <cell r="G573" t="str">
            <v>OReilly,Matthew G</v>
          </cell>
          <cell r="H573" t="str">
            <v>Bahr,J</v>
          </cell>
          <cell r="I573" t="str">
            <v>120900</v>
          </cell>
          <cell r="J573" t="str">
            <v>PNG Iowa General</v>
          </cell>
          <cell r="K573" t="str">
            <v>GAS_TRN&amp;DIS</v>
          </cell>
          <cell r="L573" t="str">
            <v>PNIAG</v>
          </cell>
        </row>
        <row r="574">
          <cell r="B574" t="str">
            <v>6036</v>
          </cell>
          <cell r="C574" t="str">
            <v>12/24/2005</v>
          </cell>
          <cell r="D574" t="str">
            <v>A</v>
          </cell>
          <cell r="E574" t="str">
            <v>MI Principal Accounts</v>
          </cell>
          <cell r="F574" t="str">
            <v>MIPriAcc</v>
          </cell>
          <cell r="G574" t="str">
            <v>Welch,Gordon L</v>
          </cell>
          <cell r="H574" t="str">
            <v>Peters,S</v>
          </cell>
          <cell r="I574" t="str">
            <v>140900</v>
          </cell>
          <cell r="J574" t="str">
            <v>MGU Michigan General</v>
          </cell>
          <cell r="K574" t="str">
            <v>GAS_TRN&amp;DIS</v>
          </cell>
          <cell r="L574" t="str">
            <v>MUMIG</v>
          </cell>
        </row>
        <row r="575">
          <cell r="B575" t="str">
            <v>6068</v>
          </cell>
          <cell r="C575" t="str">
            <v>12/24/2005</v>
          </cell>
          <cell r="D575" t="str">
            <v>A</v>
          </cell>
          <cell r="E575" t="str">
            <v>Networks Common Elec Retained</v>
          </cell>
          <cell r="F575" t="str">
            <v>NetwComEle</v>
          </cell>
          <cell r="H575" t="str">
            <v>Long,L</v>
          </cell>
          <cell r="I575" t="str">
            <v>205900</v>
          </cell>
          <cell r="J575" t="str">
            <v>Networks Common Ele Rnd</v>
          </cell>
          <cell r="K575" t="str">
            <v>ELEC_ANY</v>
          </cell>
          <cell r="L575" t="str">
            <v>ELRET</v>
          </cell>
        </row>
        <row r="576">
          <cell r="B576" t="str">
            <v>6069</v>
          </cell>
          <cell r="C576" t="str">
            <v>12/24/2005</v>
          </cell>
          <cell r="D576" t="str">
            <v>A</v>
          </cell>
          <cell r="E576" t="str">
            <v>Networks Common Gas Retained</v>
          </cell>
          <cell r="F576" t="str">
            <v>NetwComGas</v>
          </cell>
          <cell r="H576" t="str">
            <v>Long,L</v>
          </cell>
          <cell r="I576" t="str">
            <v>206900</v>
          </cell>
          <cell r="J576" t="str">
            <v>Networks Common Gas Rnd</v>
          </cell>
          <cell r="K576" t="str">
            <v>GAS_ANY</v>
          </cell>
          <cell r="L576" t="str">
            <v>GASRT</v>
          </cell>
        </row>
        <row r="577">
          <cell r="B577" t="str">
            <v>6070</v>
          </cell>
          <cell r="C577" t="str">
            <v>02/01/2006</v>
          </cell>
          <cell r="D577" t="str">
            <v>A</v>
          </cell>
          <cell r="E577" t="str">
            <v>PNG Common Gas Retained</v>
          </cell>
          <cell r="F577" t="str">
            <v>PNGCmnGas</v>
          </cell>
          <cell r="I577" t="str">
            <v>207900</v>
          </cell>
          <cell r="J577" t="str">
            <v>PNG Common Gas Rnd</v>
          </cell>
          <cell r="K577" t="str">
            <v>GAS_ANY</v>
          </cell>
          <cell r="L577" t="str">
            <v>GASRT</v>
          </cell>
        </row>
        <row r="578">
          <cell r="B578" t="str">
            <v>6079</v>
          </cell>
          <cell r="C578" t="str">
            <v>07/01/2006</v>
          </cell>
          <cell r="D578" t="str">
            <v>I</v>
          </cell>
          <cell r="E578" t="str">
            <v>EVH Kansas</v>
          </cell>
          <cell r="F578" t="str">
            <v>EVHKS</v>
          </cell>
          <cell r="G578" t="str">
            <v>Foltz,Mark</v>
          </cell>
          <cell r="I578" t="str">
            <v>189900</v>
          </cell>
          <cell r="J578" t="str">
            <v>Energy One Ventures Holding</v>
          </cell>
          <cell r="K578" t="str">
            <v>NON_REGUL</v>
          </cell>
          <cell r="L578" t="str">
            <v>EVH</v>
          </cell>
        </row>
        <row r="579">
          <cell r="B579" t="str">
            <v>6094</v>
          </cell>
          <cell r="C579" t="str">
            <v>12/24/2005</v>
          </cell>
          <cell r="D579" t="str">
            <v>A</v>
          </cell>
          <cell r="E579" t="str">
            <v>Community Services PNG- CO</v>
          </cell>
          <cell r="F579" t="str">
            <v>CommSerPNG</v>
          </cell>
          <cell r="G579" t="str">
            <v>Kort,Roger A</v>
          </cell>
          <cell r="H579" t="str">
            <v>Reed,C</v>
          </cell>
          <cell r="I579" t="str">
            <v>111900</v>
          </cell>
          <cell r="J579" t="str">
            <v>PNG Colorado General</v>
          </cell>
          <cell r="K579" t="str">
            <v>GAS_TRN&amp;DIS</v>
          </cell>
          <cell r="L579" t="str">
            <v>PNCOG</v>
          </cell>
        </row>
        <row r="580">
          <cell r="B580" t="str">
            <v>6095</v>
          </cell>
          <cell r="C580" t="str">
            <v>12/24/2005</v>
          </cell>
          <cell r="D580" t="str">
            <v>A</v>
          </cell>
          <cell r="E580" t="str">
            <v>WPE CO Community Services</v>
          </cell>
          <cell r="F580" t="str">
            <v>WPECOCom</v>
          </cell>
          <cell r="G580" t="str">
            <v>Kort,Roger A</v>
          </cell>
          <cell r="H580" t="str">
            <v>Hottel,M</v>
          </cell>
          <cell r="I580" t="str">
            <v>110900</v>
          </cell>
          <cell r="J580" t="str">
            <v>WPE Colorado General</v>
          </cell>
          <cell r="K580" t="str">
            <v>ELEC_DIST_OTHPWRSUP</v>
          </cell>
          <cell r="L580" t="str">
            <v>WPCOE</v>
          </cell>
        </row>
        <row r="581">
          <cell r="B581" t="str">
            <v>6096</v>
          </cell>
          <cell r="C581" t="str">
            <v>12/24/2005</v>
          </cell>
          <cell r="D581" t="str">
            <v>A</v>
          </cell>
          <cell r="E581" t="str">
            <v>Economic Development PNG CO</v>
          </cell>
          <cell r="F581" t="str">
            <v>EconDevPNG</v>
          </cell>
          <cell r="G581" t="str">
            <v>Kort,Roger A</v>
          </cell>
          <cell r="H581" t="str">
            <v>Reed,C</v>
          </cell>
          <cell r="I581" t="str">
            <v>111900</v>
          </cell>
          <cell r="J581" t="str">
            <v>PNG Colorado General</v>
          </cell>
          <cell r="K581" t="str">
            <v>GAS_TRN&amp;DIS</v>
          </cell>
          <cell r="L581" t="str">
            <v>PNCOG</v>
          </cell>
        </row>
        <row r="582">
          <cell r="B582" t="str">
            <v>6098</v>
          </cell>
          <cell r="C582" t="str">
            <v>12/24/2005</v>
          </cell>
          <cell r="D582" t="str">
            <v>A</v>
          </cell>
          <cell r="E582" t="str">
            <v>Community Services PNG KS</v>
          </cell>
          <cell r="F582" t="str">
            <v>CommSerPNG</v>
          </cell>
          <cell r="G582" t="str">
            <v>Long,Katherine L</v>
          </cell>
          <cell r="H582" t="str">
            <v>Reed,C</v>
          </cell>
          <cell r="I582" t="str">
            <v>132900</v>
          </cell>
          <cell r="J582" t="str">
            <v>PNG Kansas General</v>
          </cell>
          <cell r="K582" t="str">
            <v>GAS_TRN&amp;DIS</v>
          </cell>
          <cell r="L582" t="str">
            <v>PNKSG</v>
          </cell>
        </row>
        <row r="583">
          <cell r="B583" t="str">
            <v>6099</v>
          </cell>
          <cell r="C583" t="str">
            <v>12/24/2005</v>
          </cell>
          <cell r="D583" t="str">
            <v>A</v>
          </cell>
          <cell r="E583" t="str">
            <v>Community Services WPE KS</v>
          </cell>
          <cell r="F583" t="str">
            <v>CommSerWPE</v>
          </cell>
          <cell r="G583" t="str">
            <v>Ferry,Stephen L</v>
          </cell>
          <cell r="H583" t="str">
            <v>Grapengater,B</v>
          </cell>
          <cell r="I583" t="str">
            <v>130900</v>
          </cell>
          <cell r="J583" t="str">
            <v>WPE Kansas General</v>
          </cell>
          <cell r="K583" t="str">
            <v>ELEC_DIST_OTHPWRSUP</v>
          </cell>
          <cell r="L583" t="str">
            <v>WPKSE</v>
          </cell>
        </row>
        <row r="584">
          <cell r="B584" t="str">
            <v>6104</v>
          </cell>
          <cell r="C584" t="str">
            <v>02/01/2006</v>
          </cell>
          <cell r="D584" t="str">
            <v>I</v>
          </cell>
          <cell r="E584" t="str">
            <v>Community Relations USU -NE/IA</v>
          </cell>
          <cell r="F584" t="str">
            <v>CommRelUSU</v>
          </cell>
          <cell r="G584" t="str">
            <v>Davis,Janelle L</v>
          </cell>
          <cell r="H584" t="str">
            <v>Long,L</v>
          </cell>
          <cell r="I584" t="str">
            <v>202900</v>
          </cell>
          <cell r="J584" t="str">
            <v>Gas Common</v>
          </cell>
          <cell r="K584" t="str">
            <v>GAS_GENL_CMN</v>
          </cell>
          <cell r="L584" t="str">
            <v>NETCO</v>
          </cell>
        </row>
        <row r="585">
          <cell r="B585" t="str">
            <v>6106</v>
          </cell>
          <cell r="C585" t="str">
            <v>12/24/2005</v>
          </cell>
          <cell r="D585" t="str">
            <v>A</v>
          </cell>
          <cell r="E585" t="str">
            <v>MI Com Relations / Econ Dev</v>
          </cell>
          <cell r="F585" t="str">
            <v>MIComRel</v>
          </cell>
          <cell r="G585" t="str">
            <v>Livernois,Paul</v>
          </cell>
          <cell r="H585" t="str">
            <v>Peters,S</v>
          </cell>
          <cell r="I585" t="str">
            <v>140900</v>
          </cell>
          <cell r="J585" t="str">
            <v>MGU Michigan General</v>
          </cell>
          <cell r="K585" t="str">
            <v>GAS_TRN&amp;DIS</v>
          </cell>
          <cell r="L585" t="str">
            <v>MUMIG</v>
          </cell>
        </row>
        <row r="586">
          <cell r="B586" t="str">
            <v>6107</v>
          </cell>
          <cell r="C586" t="str">
            <v>12/24/2005</v>
          </cell>
          <cell r="D586" t="str">
            <v>A</v>
          </cell>
          <cell r="E586" t="str">
            <v>Iowa Community Relations</v>
          </cell>
          <cell r="F586" t="str">
            <v>IowaComRel</v>
          </cell>
          <cell r="G586" t="str">
            <v>Oppedal,Marvin L</v>
          </cell>
          <cell r="H586" t="str">
            <v>Bahr,J</v>
          </cell>
          <cell r="I586" t="str">
            <v>120900</v>
          </cell>
          <cell r="J586" t="str">
            <v>PNG Iowa General</v>
          </cell>
          <cell r="K586" t="str">
            <v>GAS_TRN&amp;DIS</v>
          </cell>
          <cell r="L586" t="str">
            <v>PNIAG</v>
          </cell>
        </row>
        <row r="587">
          <cell r="B587" t="str">
            <v>6108</v>
          </cell>
          <cell r="C587" t="str">
            <v>12/24/2005</v>
          </cell>
          <cell r="D587" t="str">
            <v>A</v>
          </cell>
          <cell r="E587" t="str">
            <v>Community Relations MO MPS</v>
          </cell>
          <cell r="F587" t="str">
            <v>CommRelMO</v>
          </cell>
          <cell r="G587" t="str">
            <v>Leonard,Deborah D</v>
          </cell>
          <cell r="H587" t="str">
            <v>Reed,C</v>
          </cell>
          <cell r="I587" t="str">
            <v>203900</v>
          </cell>
          <cell r="J587" t="str">
            <v>MPS Common</v>
          </cell>
          <cell r="K587" t="str">
            <v>GENL_COMM_TOTAL_MO</v>
          </cell>
          <cell r="L587" t="str">
            <v>NETCO</v>
          </cell>
        </row>
        <row r="588">
          <cell r="B588" t="str">
            <v>6109</v>
          </cell>
          <cell r="C588" t="str">
            <v>12/24/2005</v>
          </cell>
          <cell r="D588" t="str">
            <v>A</v>
          </cell>
          <cell r="E588" t="str">
            <v>Community Relations USU - KS</v>
          </cell>
          <cell r="F588" t="str">
            <v>CommRelUSU</v>
          </cell>
          <cell r="G588" t="str">
            <v>Long,Katherine L</v>
          </cell>
          <cell r="H588" t="str">
            <v>Thomas,T</v>
          </cell>
          <cell r="I588" t="str">
            <v>132900</v>
          </cell>
          <cell r="J588" t="str">
            <v>PNG Kansas General</v>
          </cell>
          <cell r="K588" t="str">
            <v>GAS_TRN&amp;DIS</v>
          </cell>
          <cell r="L588" t="str">
            <v>PNKSG</v>
          </cell>
        </row>
        <row r="589">
          <cell r="B589" t="str">
            <v>6111</v>
          </cell>
          <cell r="C589" t="str">
            <v>12/24/2005</v>
          </cell>
          <cell r="D589" t="str">
            <v>A</v>
          </cell>
          <cell r="E589" t="str">
            <v>Economic Development-General</v>
          </cell>
          <cell r="F589" t="str">
            <v>EconDev</v>
          </cell>
          <cell r="G589" t="str">
            <v>Ness,Judith L</v>
          </cell>
          <cell r="H589" t="str">
            <v>Reed,C</v>
          </cell>
          <cell r="I589" t="str">
            <v>200900</v>
          </cell>
          <cell r="J589" t="str">
            <v>Networks Common</v>
          </cell>
          <cell r="K589" t="str">
            <v>GENL_CMN_NETCO</v>
          </cell>
          <cell r="L589" t="str">
            <v>NETCO</v>
          </cell>
        </row>
        <row r="590">
          <cell r="B590" t="str">
            <v>6114</v>
          </cell>
          <cell r="C590" t="str">
            <v>12/24/2005</v>
          </cell>
          <cell r="D590" t="str">
            <v>A</v>
          </cell>
          <cell r="E590" t="str">
            <v>Iowa Economic Development</v>
          </cell>
          <cell r="F590" t="str">
            <v>IowaEcoDev</v>
          </cell>
          <cell r="G590" t="str">
            <v>Smith,Clark A</v>
          </cell>
          <cell r="H590" t="str">
            <v>Bahr,J</v>
          </cell>
          <cell r="I590" t="str">
            <v>120900</v>
          </cell>
          <cell r="J590" t="str">
            <v>PNG Iowa General</v>
          </cell>
          <cell r="K590" t="str">
            <v>GAS_TRN&amp;DIS</v>
          </cell>
          <cell r="L590" t="str">
            <v>PNIAG</v>
          </cell>
        </row>
        <row r="591">
          <cell r="B591" t="str">
            <v>6121</v>
          </cell>
          <cell r="C591" t="str">
            <v>12/24/2005</v>
          </cell>
          <cell r="D591" t="str">
            <v>A</v>
          </cell>
          <cell r="E591" t="str">
            <v>Economic Development-PNG KS</v>
          </cell>
          <cell r="F591" t="str">
            <v>EconDevKS</v>
          </cell>
          <cell r="G591" t="str">
            <v>McGinley,William S</v>
          </cell>
          <cell r="H591" t="str">
            <v>Reed,C</v>
          </cell>
          <cell r="I591" t="str">
            <v>132900</v>
          </cell>
          <cell r="J591" t="str">
            <v>PNG Kansas General</v>
          </cell>
          <cell r="K591" t="str">
            <v>GAS_TRN&amp;DIS</v>
          </cell>
          <cell r="L591" t="str">
            <v>PNKSG</v>
          </cell>
        </row>
        <row r="592">
          <cell r="B592" t="str">
            <v>6122</v>
          </cell>
          <cell r="C592" t="str">
            <v>12/24/2005</v>
          </cell>
          <cell r="D592" t="str">
            <v>A</v>
          </cell>
          <cell r="E592" t="str">
            <v>Customer Relations-KSE</v>
          </cell>
          <cell r="F592" t="str">
            <v>CustRel</v>
          </cell>
          <cell r="G592" t="str">
            <v>McGinley,William S</v>
          </cell>
          <cell r="H592" t="str">
            <v>Grapengater,B</v>
          </cell>
          <cell r="I592" t="str">
            <v>130900</v>
          </cell>
          <cell r="J592" t="str">
            <v>WPE Kansas General</v>
          </cell>
          <cell r="K592" t="str">
            <v>ELEC_DIST_OTHPWRSUP</v>
          </cell>
          <cell r="L592" t="str">
            <v>WPKSE</v>
          </cell>
        </row>
        <row r="593">
          <cell r="B593" t="str">
            <v>6123</v>
          </cell>
          <cell r="C593" t="str">
            <v>12/24/2005</v>
          </cell>
          <cell r="D593" t="str">
            <v>A</v>
          </cell>
          <cell r="E593" t="str">
            <v>Community Relations MO SJ</v>
          </cell>
          <cell r="F593" t="str">
            <v>CommRelMO</v>
          </cell>
          <cell r="G593" t="str">
            <v>Ness,Judith L</v>
          </cell>
          <cell r="H593" t="str">
            <v>Reed,C</v>
          </cell>
          <cell r="I593" t="str">
            <v>204900</v>
          </cell>
          <cell r="J593" t="str">
            <v>SJLP Common</v>
          </cell>
          <cell r="K593" t="str">
            <v>GENL_COMM_TOTAL_MO</v>
          </cell>
          <cell r="L593" t="str">
            <v>NETCO</v>
          </cell>
        </row>
        <row r="594">
          <cell r="B594" t="str">
            <v>6124</v>
          </cell>
          <cell r="C594" t="str">
            <v>12/24/2005</v>
          </cell>
          <cell r="D594" t="str">
            <v>A</v>
          </cell>
          <cell r="E594" t="str">
            <v>Community Relations MO</v>
          </cell>
          <cell r="F594" t="str">
            <v>CommRelMO</v>
          </cell>
          <cell r="G594" t="str">
            <v>Ness,Judith L</v>
          </cell>
          <cell r="H594" t="str">
            <v>Reed,C</v>
          </cell>
          <cell r="I594" t="str">
            <v>203900</v>
          </cell>
          <cell r="J594" t="str">
            <v>MPS Common</v>
          </cell>
          <cell r="K594" t="str">
            <v>GENL_COMM_TOTAL_MO</v>
          </cell>
          <cell r="L594" t="str">
            <v>NETCO</v>
          </cell>
        </row>
        <row r="595">
          <cell r="B595" t="str">
            <v>6130</v>
          </cell>
          <cell r="C595" t="str">
            <v>12/24/2005</v>
          </cell>
          <cell r="D595" t="str">
            <v>A</v>
          </cell>
          <cell r="E595" t="str">
            <v>Misc Networks Allocation</v>
          </cell>
          <cell r="F595" t="str">
            <v>MiscNetAll</v>
          </cell>
          <cell r="G595" t="str">
            <v>Fisher,Steven R</v>
          </cell>
          <cell r="H595" t="str">
            <v>Thomas,K</v>
          </cell>
          <cell r="I595" t="str">
            <v>200900</v>
          </cell>
          <cell r="J595" t="str">
            <v>Networks Common</v>
          </cell>
          <cell r="K595" t="str">
            <v>GENL_CMN_NETCO</v>
          </cell>
          <cell r="L595" t="str">
            <v>NETCO</v>
          </cell>
        </row>
        <row r="596">
          <cell r="B596" t="str">
            <v>6134</v>
          </cell>
          <cell r="C596" t="str">
            <v>12/24/2005</v>
          </cell>
          <cell r="D596" t="str">
            <v>A</v>
          </cell>
          <cell r="E596" t="str">
            <v>Process Improvement</v>
          </cell>
          <cell r="F596" t="str">
            <v>ProcImp</v>
          </cell>
          <cell r="G596" t="str">
            <v>Sandring,Rebecca M</v>
          </cell>
          <cell r="H596" t="str">
            <v>Moten,A</v>
          </cell>
          <cell r="I596" t="str">
            <v>200900</v>
          </cell>
          <cell r="J596" t="str">
            <v>Networks Common</v>
          </cell>
          <cell r="K596" t="str">
            <v>GENL_CMN_NETCO</v>
          </cell>
          <cell r="L596" t="str">
            <v>NETCO</v>
          </cell>
        </row>
        <row r="597">
          <cell r="B597" t="str">
            <v>6140</v>
          </cell>
          <cell r="C597" t="str">
            <v>12/24/2005</v>
          </cell>
          <cell r="D597" t="str">
            <v>A</v>
          </cell>
          <cell r="E597" t="str">
            <v>MO General- MPS</v>
          </cell>
          <cell r="F597" t="str">
            <v>MOGenMPS</v>
          </cell>
          <cell r="H597" t="str">
            <v>Long,L</v>
          </cell>
          <cell r="I597" t="str">
            <v>203900</v>
          </cell>
          <cell r="J597" t="str">
            <v>MPS Common</v>
          </cell>
          <cell r="K597" t="str">
            <v>GENL_COMM_TOTAL_MO</v>
          </cell>
          <cell r="L597" t="str">
            <v>NETCO</v>
          </cell>
        </row>
        <row r="598">
          <cell r="B598" t="str">
            <v>6145</v>
          </cell>
          <cell r="C598" t="str">
            <v>12/24/2005</v>
          </cell>
          <cell r="D598" t="str">
            <v>A</v>
          </cell>
          <cell r="E598" t="str">
            <v>MN General- PNG</v>
          </cell>
          <cell r="F598" t="str">
            <v>MNGenPNG</v>
          </cell>
          <cell r="G598" t="str">
            <v>Kult,David G</v>
          </cell>
          <cell r="H598" t="str">
            <v>Moore,J</v>
          </cell>
          <cell r="I598" t="str">
            <v>150900</v>
          </cell>
          <cell r="J598" t="str">
            <v>PNG Minnesota General</v>
          </cell>
          <cell r="K598" t="str">
            <v>GAS_TRN&amp;DIS</v>
          </cell>
          <cell r="L598" t="str">
            <v>PNMNG</v>
          </cell>
        </row>
        <row r="599">
          <cell r="B599" t="str">
            <v>6146</v>
          </cell>
          <cell r="C599" t="str">
            <v>12/24/2005</v>
          </cell>
          <cell r="D599" t="str">
            <v>A</v>
          </cell>
          <cell r="E599" t="str">
            <v>NE General- PNG</v>
          </cell>
          <cell r="F599" t="str">
            <v>NEGenPNG</v>
          </cell>
          <cell r="H599" t="str">
            <v>Hook,M</v>
          </cell>
          <cell r="I599" t="str">
            <v>160900</v>
          </cell>
          <cell r="J599" t="str">
            <v>PNG Nebraska General</v>
          </cell>
          <cell r="K599" t="str">
            <v>GAS_TRN&amp;DIS</v>
          </cell>
          <cell r="L599" t="str">
            <v>PNNEG</v>
          </cell>
        </row>
        <row r="600">
          <cell r="B600" t="str">
            <v>6148</v>
          </cell>
          <cell r="C600" t="str">
            <v>12/24/2005</v>
          </cell>
          <cell r="D600" t="str">
            <v>A</v>
          </cell>
          <cell r="E600" t="str">
            <v>CO General- PNG</v>
          </cell>
          <cell r="F600" t="str">
            <v>COGenPNG</v>
          </cell>
          <cell r="H600" t="str">
            <v>Long,L</v>
          </cell>
          <cell r="I600" t="str">
            <v>111900</v>
          </cell>
          <cell r="J600" t="str">
            <v>PNG Colorado General</v>
          </cell>
          <cell r="K600" t="str">
            <v>GAS_TRN&amp;DIS</v>
          </cell>
          <cell r="L600" t="str">
            <v>PNCOG</v>
          </cell>
        </row>
        <row r="601">
          <cell r="B601" t="str">
            <v>6149</v>
          </cell>
          <cell r="C601" t="str">
            <v>12/24/2005</v>
          </cell>
          <cell r="D601" t="str">
            <v>A</v>
          </cell>
          <cell r="E601" t="str">
            <v>KS General- PNG</v>
          </cell>
          <cell r="F601" t="str">
            <v>KSGenPNG</v>
          </cell>
          <cell r="H601" t="str">
            <v>Long,L</v>
          </cell>
          <cell r="I601" t="str">
            <v>132900</v>
          </cell>
          <cell r="J601" t="str">
            <v>PNG Kansas General</v>
          </cell>
          <cell r="K601" t="str">
            <v>GAS_TRN&amp;DIS</v>
          </cell>
          <cell r="L601" t="str">
            <v>PNKSG</v>
          </cell>
        </row>
        <row r="602">
          <cell r="B602" t="str">
            <v>6151</v>
          </cell>
          <cell r="C602" t="str">
            <v>12/24/2005</v>
          </cell>
          <cell r="D602" t="str">
            <v>A</v>
          </cell>
          <cell r="E602" t="str">
            <v>MN General- NMU</v>
          </cell>
          <cell r="F602" t="str">
            <v>MNGenNMU</v>
          </cell>
          <cell r="G602" t="str">
            <v>Kult,David G</v>
          </cell>
          <cell r="H602" t="str">
            <v>Moore,J</v>
          </cell>
          <cell r="I602" t="str">
            <v>151900</v>
          </cell>
          <cell r="J602" t="str">
            <v>NMU Minnesota General</v>
          </cell>
          <cell r="K602" t="str">
            <v>GAS_TRN&amp;DIS</v>
          </cell>
          <cell r="L602" t="str">
            <v>NMMNG</v>
          </cell>
        </row>
        <row r="603">
          <cell r="B603" t="str">
            <v>6152</v>
          </cell>
          <cell r="C603" t="str">
            <v>12/24/2005</v>
          </cell>
          <cell r="D603" t="str">
            <v>A</v>
          </cell>
          <cell r="E603" t="str">
            <v>MO General-SJLP</v>
          </cell>
          <cell r="F603" t="str">
            <v>MOGen</v>
          </cell>
          <cell r="H603" t="str">
            <v>Long,L</v>
          </cell>
          <cell r="I603" t="str">
            <v>204900</v>
          </cell>
          <cell r="J603" t="str">
            <v>SJLP Common</v>
          </cell>
          <cell r="K603" t="str">
            <v>GENL_COMM_TOTAL_MO</v>
          </cell>
          <cell r="L603" t="str">
            <v>NETCO</v>
          </cell>
        </row>
        <row r="604">
          <cell r="B604" t="str">
            <v>6160</v>
          </cell>
          <cell r="C604" t="str">
            <v>12/24/2005</v>
          </cell>
          <cell r="D604" t="str">
            <v>A</v>
          </cell>
          <cell r="E604" t="str">
            <v>MO Electric SR VP</v>
          </cell>
          <cell r="F604" t="str">
            <v>MOEleSR</v>
          </cell>
          <cell r="G604" t="str">
            <v>Keefe,Glenn</v>
          </cell>
          <cell r="H604" t="str">
            <v>Reed,C</v>
          </cell>
          <cell r="I604" t="str">
            <v>201900</v>
          </cell>
          <cell r="J604" t="str">
            <v>Electric Common</v>
          </cell>
          <cell r="K604" t="str">
            <v>ELEC_GENL_COMM</v>
          </cell>
          <cell r="L604" t="str">
            <v>NETCO</v>
          </cell>
        </row>
        <row r="605">
          <cell r="B605" t="str">
            <v>6161</v>
          </cell>
          <cell r="C605" t="str">
            <v>07/01/2006</v>
          </cell>
          <cell r="D605" t="str">
            <v>A</v>
          </cell>
          <cell r="E605" t="str">
            <v>Procurement-Generation</v>
          </cell>
          <cell r="F605" t="str">
            <v>ProcurGenr</v>
          </cell>
          <cell r="G605" t="str">
            <v>Borron,Jodi L</v>
          </cell>
          <cell r="H605" t="str">
            <v>Reed,C</v>
          </cell>
          <cell r="I605" t="str">
            <v>201900</v>
          </cell>
          <cell r="J605" t="str">
            <v>Electric Common</v>
          </cell>
          <cell r="K605" t="str">
            <v>ELEC_GENL_COMM</v>
          </cell>
          <cell r="L605" t="str">
            <v>NETCO</v>
          </cell>
        </row>
        <row r="606">
          <cell r="B606" t="str">
            <v>6162</v>
          </cell>
          <cell r="C606" t="str">
            <v>12/24/2005</v>
          </cell>
          <cell r="D606" t="str">
            <v>A</v>
          </cell>
          <cell r="E606" t="str">
            <v>PS Engr/Generations Svcs</v>
          </cell>
          <cell r="F606" t="str">
            <v>PSEngSvc</v>
          </cell>
          <cell r="G606" t="str">
            <v>Greashaber,Dennis</v>
          </cell>
          <cell r="H606" t="str">
            <v>McCool,P</v>
          </cell>
          <cell r="I606" t="str">
            <v>201900</v>
          </cell>
          <cell r="J606" t="str">
            <v>Electric Common</v>
          </cell>
          <cell r="K606" t="str">
            <v>ELEC_GENL_COMM</v>
          </cell>
          <cell r="L606" t="str">
            <v>NETCO</v>
          </cell>
        </row>
        <row r="607">
          <cell r="B607" t="str">
            <v>6164</v>
          </cell>
          <cell r="C607" t="str">
            <v>12/24/2005</v>
          </cell>
          <cell r="D607" t="str">
            <v>A</v>
          </cell>
          <cell r="E607" t="str">
            <v>MO Elect Subst Constr</v>
          </cell>
          <cell r="F607" t="str">
            <v>MOEleSub</v>
          </cell>
          <cell r="G607" t="str">
            <v>Lutes,Willis L</v>
          </cell>
          <cell r="H607" t="str">
            <v>Reed,C</v>
          </cell>
          <cell r="I607" t="str">
            <v>100500</v>
          </cell>
          <cell r="J607" t="str">
            <v>MPS Transmission MO Electric</v>
          </cell>
          <cell r="K607" t="str">
            <v>ELEC_TRANS</v>
          </cell>
          <cell r="L607" t="str">
            <v>MPMOE</v>
          </cell>
        </row>
        <row r="608">
          <cell r="B608" t="str">
            <v>6165</v>
          </cell>
          <cell r="C608" t="str">
            <v>12/24/2005</v>
          </cell>
          <cell r="D608" t="str">
            <v>A</v>
          </cell>
          <cell r="E608" t="str">
            <v>Iowa/Mo Gas VP HQ</v>
          </cell>
          <cell r="F608" t="str">
            <v>IowaGasVP</v>
          </cell>
          <cell r="G608" t="str">
            <v>Vancas,Ivan</v>
          </cell>
          <cell r="H608" t="str">
            <v>Bahr,J</v>
          </cell>
          <cell r="I608" t="str">
            <v>202900</v>
          </cell>
          <cell r="J608" t="str">
            <v>Gas Common</v>
          </cell>
          <cell r="K608" t="str">
            <v>GAS_GENL_CMN</v>
          </cell>
          <cell r="L608" t="str">
            <v>NETCO</v>
          </cell>
        </row>
        <row r="609">
          <cell r="B609" t="str">
            <v>6166</v>
          </cell>
          <cell r="C609" t="str">
            <v>12/24/2005</v>
          </cell>
          <cell r="D609" t="str">
            <v>A</v>
          </cell>
          <cell r="E609" t="str">
            <v>Iowa/Mo Gas Bus Ops</v>
          </cell>
          <cell r="F609" t="str">
            <v>IowaGasBus</v>
          </cell>
          <cell r="G609" t="str">
            <v>Peterson,Tracy</v>
          </cell>
          <cell r="H609" t="str">
            <v>Bahr,J</v>
          </cell>
          <cell r="I609" t="str">
            <v>202900</v>
          </cell>
          <cell r="J609" t="str">
            <v>Gas Common</v>
          </cell>
          <cell r="K609" t="str">
            <v>GAS_GENL_CMN</v>
          </cell>
          <cell r="L609" t="str">
            <v>NETCO</v>
          </cell>
        </row>
        <row r="610">
          <cell r="B610" t="str">
            <v>6167</v>
          </cell>
          <cell r="C610" t="str">
            <v>12/24/2005</v>
          </cell>
          <cell r="D610" t="str">
            <v>A</v>
          </cell>
          <cell r="E610" t="str">
            <v>Iowa/Mo Gas Net Ops Mgr</v>
          </cell>
          <cell r="F610" t="str">
            <v>IowaGasNet</v>
          </cell>
          <cell r="G610" t="str">
            <v>Hanna,Steve</v>
          </cell>
          <cell r="H610" t="str">
            <v>Bahr,J</v>
          </cell>
          <cell r="I610" t="str">
            <v>202900</v>
          </cell>
          <cell r="J610" t="str">
            <v>Gas Common</v>
          </cell>
          <cell r="K610" t="str">
            <v>GAS_GENL_CMN</v>
          </cell>
          <cell r="L610" t="str">
            <v>NETCO</v>
          </cell>
        </row>
        <row r="611">
          <cell r="B611" t="str">
            <v>6168</v>
          </cell>
          <cell r="C611" t="str">
            <v>12/24/2005</v>
          </cell>
          <cell r="D611" t="str">
            <v>A</v>
          </cell>
          <cell r="E611" t="str">
            <v>Iowa Field Measurement</v>
          </cell>
          <cell r="F611" t="str">
            <v>IowaFieMea</v>
          </cell>
          <cell r="G611" t="str">
            <v>Manske,Lynn</v>
          </cell>
          <cell r="H611" t="str">
            <v>Bahr,J</v>
          </cell>
          <cell r="I611" t="str">
            <v>120900</v>
          </cell>
          <cell r="J611" t="str">
            <v>PNG Iowa General</v>
          </cell>
          <cell r="K611" t="str">
            <v>GAS_TRN&amp;DIS</v>
          </cell>
          <cell r="L611" t="str">
            <v>PNIAG</v>
          </cell>
        </row>
        <row r="612">
          <cell r="B612" t="str">
            <v>6173</v>
          </cell>
          <cell r="C612" t="str">
            <v>12/24/2005</v>
          </cell>
          <cell r="D612" t="str">
            <v>A</v>
          </cell>
          <cell r="E612" t="str">
            <v>MN Gas VP HQ</v>
          </cell>
          <cell r="F612" t="str">
            <v>MNGasVP</v>
          </cell>
          <cell r="G612" t="str">
            <v>Boettcher,Mary J</v>
          </cell>
          <cell r="H612" t="str">
            <v>Moore,J</v>
          </cell>
          <cell r="I612" t="str">
            <v>202900</v>
          </cell>
          <cell r="J612" t="str">
            <v>Gas Common</v>
          </cell>
          <cell r="K612" t="str">
            <v>GAS_GENL_CMN</v>
          </cell>
          <cell r="L612" t="str">
            <v>NETCO</v>
          </cell>
        </row>
        <row r="613">
          <cell r="B613" t="str">
            <v>6174</v>
          </cell>
          <cell r="C613" t="str">
            <v>12/24/2005</v>
          </cell>
          <cell r="D613" t="str">
            <v>A</v>
          </cell>
          <cell r="E613" t="str">
            <v>NE South Region Gas Assets</v>
          </cell>
          <cell r="F613" t="str">
            <v>NESouReg</v>
          </cell>
          <cell r="G613" t="str">
            <v>Soukup,Gerry</v>
          </cell>
          <cell r="H613" t="str">
            <v>Hook,M</v>
          </cell>
          <cell r="I613" t="str">
            <v>166174</v>
          </cell>
          <cell r="J613" t="str">
            <v>PNG Southern NE</v>
          </cell>
          <cell r="K613" t="str">
            <v>GAS_TRN&amp;DIS</v>
          </cell>
          <cell r="L613" t="str">
            <v>PNNEG</v>
          </cell>
        </row>
        <row r="614">
          <cell r="B614" t="str">
            <v>6175</v>
          </cell>
          <cell r="C614" t="str">
            <v>12/24/2005</v>
          </cell>
          <cell r="D614" t="str">
            <v>A</v>
          </cell>
          <cell r="E614" t="str">
            <v>CO Electric Headquarters</v>
          </cell>
          <cell r="F614" t="str">
            <v>COEleHea</v>
          </cell>
          <cell r="G614" t="str">
            <v>Stone,Gary C</v>
          </cell>
          <cell r="H614" t="str">
            <v>Grapengater,B</v>
          </cell>
          <cell r="I614" t="str">
            <v>110900</v>
          </cell>
          <cell r="J614" t="str">
            <v>WPE Colorado General</v>
          </cell>
          <cell r="K614" t="str">
            <v>ELEC_DIST_OTHPWRSUP</v>
          </cell>
          <cell r="L614" t="str">
            <v>WPCOE</v>
          </cell>
        </row>
        <row r="615">
          <cell r="B615" t="str">
            <v>6176</v>
          </cell>
          <cell r="C615" t="str">
            <v>12/24/2005</v>
          </cell>
          <cell r="D615" t="str">
            <v>A</v>
          </cell>
          <cell r="E615" t="str">
            <v>CO Elect Tech Svcs Mgr</v>
          </cell>
          <cell r="F615" t="str">
            <v>COEleTec</v>
          </cell>
          <cell r="G615" t="str">
            <v>Logan,Alan K</v>
          </cell>
          <cell r="H615" t="str">
            <v>Hottel,M</v>
          </cell>
          <cell r="I615" t="str">
            <v>110900</v>
          </cell>
          <cell r="J615" t="str">
            <v>WPE Colorado General</v>
          </cell>
          <cell r="K615" t="str">
            <v>ELEC_DIST_OTHPWRSUP</v>
          </cell>
          <cell r="L615" t="str">
            <v>WPCOE</v>
          </cell>
        </row>
        <row r="616">
          <cell r="B616" t="str">
            <v>6177</v>
          </cell>
          <cell r="C616" t="str">
            <v>12/24/2005</v>
          </cell>
          <cell r="D616" t="str">
            <v>A</v>
          </cell>
          <cell r="E616" t="str">
            <v>CO Elect Engineering</v>
          </cell>
          <cell r="F616" t="str">
            <v>COEleEng</v>
          </cell>
          <cell r="G616" t="str">
            <v>Wiedenmann,Edward W</v>
          </cell>
          <cell r="H616" t="str">
            <v>Hottel,M</v>
          </cell>
          <cell r="I616" t="str">
            <v>110900</v>
          </cell>
          <cell r="J616" t="str">
            <v>WPE Colorado General</v>
          </cell>
          <cell r="K616" t="str">
            <v>ELEC_DIST_OTHPWRSUP</v>
          </cell>
          <cell r="L616" t="str">
            <v>WPCOE</v>
          </cell>
        </row>
        <row r="617">
          <cell r="B617" t="str">
            <v>6178</v>
          </cell>
          <cell r="C617" t="str">
            <v>12/24/2005</v>
          </cell>
          <cell r="D617" t="str">
            <v>A</v>
          </cell>
          <cell r="E617" t="str">
            <v>Customer Services</v>
          </cell>
          <cell r="F617" t="str">
            <v>CustSvcs</v>
          </cell>
          <cell r="G617" t="str">
            <v>Vanderwalker,Milton J</v>
          </cell>
          <cell r="H617" t="str">
            <v>Hottel,M</v>
          </cell>
          <cell r="I617" t="str">
            <v>110900</v>
          </cell>
          <cell r="J617" t="str">
            <v>WPE Colorado General</v>
          </cell>
          <cell r="K617" t="str">
            <v>ELEC_DIST_OTHPWRSUP</v>
          </cell>
          <cell r="L617" t="str">
            <v>WPCOE</v>
          </cell>
        </row>
        <row r="618">
          <cell r="B618" t="str">
            <v>6179</v>
          </cell>
          <cell r="C618" t="str">
            <v>12/24/2005</v>
          </cell>
          <cell r="D618" t="str">
            <v>A</v>
          </cell>
          <cell r="E618" t="str">
            <v>CO Elect Fleet Mgmt</v>
          </cell>
          <cell r="F618" t="str">
            <v>COEleFle</v>
          </cell>
          <cell r="G618" t="str">
            <v>Espinoza,Samuel M</v>
          </cell>
          <cell r="H618" t="str">
            <v>Hottel,M</v>
          </cell>
          <cell r="I618" t="str">
            <v>110900</v>
          </cell>
          <cell r="J618" t="str">
            <v>WPE Colorado General</v>
          </cell>
          <cell r="K618" t="str">
            <v>ELEC_DIST_OTHPWRSUP</v>
          </cell>
          <cell r="L618" t="str">
            <v>WPCOE</v>
          </cell>
        </row>
        <row r="619">
          <cell r="B619" t="str">
            <v>6180</v>
          </cell>
          <cell r="C619" t="str">
            <v>12/24/2005</v>
          </cell>
          <cell r="D619" t="str">
            <v>A</v>
          </cell>
          <cell r="E619" t="str">
            <v>CO Elec Communications Svc Mgr</v>
          </cell>
          <cell r="F619" t="str">
            <v>COEleCom</v>
          </cell>
          <cell r="G619" t="str">
            <v>Fulbright,Carl</v>
          </cell>
          <cell r="H619" t="str">
            <v>Hottel,M</v>
          </cell>
          <cell r="I619" t="str">
            <v>110900</v>
          </cell>
          <cell r="J619" t="str">
            <v>WPE Colorado General</v>
          </cell>
          <cell r="K619" t="str">
            <v>ELEC_DIST_OTHPWRSUP</v>
          </cell>
          <cell r="L619" t="str">
            <v>WPCOE</v>
          </cell>
        </row>
        <row r="620">
          <cell r="B620" t="str">
            <v>6181</v>
          </cell>
          <cell r="C620" t="str">
            <v>12/24/2005</v>
          </cell>
          <cell r="D620" t="str">
            <v>A</v>
          </cell>
          <cell r="E620" t="str">
            <v>Headquarters - KS Electric</v>
          </cell>
          <cell r="F620" t="str">
            <v>Head-KS</v>
          </cell>
          <cell r="G620" t="str">
            <v>Ferry,Stephen L</v>
          </cell>
          <cell r="H620" t="str">
            <v>Grapengater,B</v>
          </cell>
          <cell r="I620" t="str">
            <v>130900</v>
          </cell>
          <cell r="J620" t="str">
            <v>WPE Kansas General</v>
          </cell>
          <cell r="K620" t="str">
            <v>ELEC_DIST_OTHPWRSUP</v>
          </cell>
          <cell r="L620" t="str">
            <v>WPKSE</v>
          </cell>
        </row>
        <row r="621">
          <cell r="B621" t="str">
            <v>6182</v>
          </cell>
          <cell r="C621" t="str">
            <v>12/24/2005</v>
          </cell>
          <cell r="D621" t="str">
            <v>A</v>
          </cell>
          <cell r="E621" t="str">
            <v>Field Engineering-KSE</v>
          </cell>
          <cell r="F621" t="str">
            <v>FielEng</v>
          </cell>
          <cell r="G621" t="str">
            <v>Helm,Mark A</v>
          </cell>
          <cell r="H621" t="str">
            <v>Grapengater,B</v>
          </cell>
          <cell r="I621" t="str">
            <v>130900</v>
          </cell>
          <cell r="J621" t="str">
            <v>WPE Kansas General</v>
          </cell>
          <cell r="K621" t="str">
            <v>ELEC_DIST_OTHPWRSUP</v>
          </cell>
          <cell r="L621" t="str">
            <v>WPKSE</v>
          </cell>
        </row>
        <row r="622">
          <cell r="B622" t="str">
            <v>6183</v>
          </cell>
          <cell r="C622" t="str">
            <v>12/24/2005</v>
          </cell>
          <cell r="D622" t="str">
            <v>A</v>
          </cell>
          <cell r="E622" t="str">
            <v>Headquarters - KS/CO Gas</v>
          </cell>
          <cell r="F622" t="str">
            <v>Head-KS/</v>
          </cell>
          <cell r="G622" t="str">
            <v>Loomis,Richard C</v>
          </cell>
          <cell r="H622" t="str">
            <v>Thomas,T</v>
          </cell>
          <cell r="I622" t="str">
            <v>202900</v>
          </cell>
          <cell r="J622" t="str">
            <v>Gas Common</v>
          </cell>
          <cell r="K622" t="str">
            <v>GAS_GENL_CMN</v>
          </cell>
          <cell r="L622" t="str">
            <v>NETCO</v>
          </cell>
        </row>
        <row r="623">
          <cell r="B623" t="str">
            <v>6184</v>
          </cell>
          <cell r="C623" t="str">
            <v>12/24/2005</v>
          </cell>
          <cell r="D623" t="str">
            <v>A</v>
          </cell>
          <cell r="E623" t="str">
            <v>Cust Relations - Gen KS/CO Gas</v>
          </cell>
          <cell r="F623" t="str">
            <v>CustRel-</v>
          </cell>
          <cell r="G623" t="str">
            <v>Hess,Tim</v>
          </cell>
          <cell r="H623" t="str">
            <v>Thomas,T</v>
          </cell>
          <cell r="I623" t="str">
            <v>202900</v>
          </cell>
          <cell r="J623" t="str">
            <v>Gas Common</v>
          </cell>
          <cell r="K623" t="str">
            <v>GAS_GENL_CMN</v>
          </cell>
          <cell r="L623" t="str">
            <v>NETCO</v>
          </cell>
        </row>
        <row r="624">
          <cell r="B624" t="str">
            <v>6185</v>
          </cell>
          <cell r="C624" t="str">
            <v>12/24/2005</v>
          </cell>
          <cell r="D624" t="str">
            <v>A</v>
          </cell>
          <cell r="E624" t="str">
            <v>Customer Relations - KSG</v>
          </cell>
          <cell r="F624" t="str">
            <v>CustRel-</v>
          </cell>
          <cell r="G624" t="str">
            <v>Hess,Tim</v>
          </cell>
          <cell r="H624" t="str">
            <v>Thomas,T</v>
          </cell>
          <cell r="I624" t="str">
            <v>132900</v>
          </cell>
          <cell r="J624" t="str">
            <v>PNG Kansas General</v>
          </cell>
          <cell r="K624" t="str">
            <v>GAS_TRN&amp;DIS</v>
          </cell>
          <cell r="L624" t="str">
            <v>PNKSG</v>
          </cell>
        </row>
        <row r="625">
          <cell r="B625" t="str">
            <v>6186</v>
          </cell>
          <cell r="C625" t="str">
            <v>12/24/2005</v>
          </cell>
          <cell r="D625" t="str">
            <v>A</v>
          </cell>
          <cell r="E625" t="str">
            <v>Customer Relations - COG</v>
          </cell>
          <cell r="F625" t="str">
            <v>CustRel-</v>
          </cell>
          <cell r="G625" t="str">
            <v>Hess,Timothy H</v>
          </cell>
          <cell r="H625" t="str">
            <v>Reed,C</v>
          </cell>
          <cell r="I625" t="str">
            <v>111900</v>
          </cell>
          <cell r="J625" t="str">
            <v>PNG Colorado General</v>
          </cell>
          <cell r="K625" t="str">
            <v>GAS_TRN&amp;DIS</v>
          </cell>
          <cell r="L625" t="str">
            <v>PNCOG</v>
          </cell>
        </row>
        <row r="626">
          <cell r="B626" t="str">
            <v>6187</v>
          </cell>
          <cell r="C626" t="str">
            <v>12/24/2005</v>
          </cell>
          <cell r="D626" t="str">
            <v>A</v>
          </cell>
          <cell r="E626" t="str">
            <v>Distribution Operations - KSE</v>
          </cell>
          <cell r="F626" t="str">
            <v>DistOpe-</v>
          </cell>
          <cell r="G626" t="str">
            <v>Ratts,Gary A</v>
          </cell>
          <cell r="H626" t="str">
            <v>Grapengater,B</v>
          </cell>
          <cell r="I626" t="str">
            <v>130900</v>
          </cell>
          <cell r="J626" t="str">
            <v>WPE Kansas General</v>
          </cell>
          <cell r="K626" t="str">
            <v>ELEC_DIST_OTHPWRSUP</v>
          </cell>
          <cell r="L626" t="str">
            <v>WPKSE</v>
          </cell>
        </row>
        <row r="627">
          <cell r="B627" t="str">
            <v>6188</v>
          </cell>
          <cell r="C627" t="str">
            <v>12/24/2005</v>
          </cell>
          <cell r="D627" t="str">
            <v>A</v>
          </cell>
          <cell r="E627" t="str">
            <v>MI IT Support</v>
          </cell>
          <cell r="F627" t="str">
            <v>MIITSup</v>
          </cell>
          <cell r="G627" t="str">
            <v>Gillen,Joseph R</v>
          </cell>
          <cell r="H627" t="str">
            <v>Peters,S</v>
          </cell>
          <cell r="I627" t="str">
            <v>140900</v>
          </cell>
          <cell r="J627" t="str">
            <v>MGU Michigan General</v>
          </cell>
          <cell r="K627" t="str">
            <v>GAS_TRN&amp;DIS</v>
          </cell>
          <cell r="L627" t="str">
            <v>MUMIG</v>
          </cell>
        </row>
        <row r="628">
          <cell r="B628" t="str">
            <v>6189</v>
          </cell>
          <cell r="C628" t="str">
            <v>12/24/2005</v>
          </cell>
          <cell r="D628" t="str">
            <v>A</v>
          </cell>
          <cell r="E628" t="str">
            <v>MI Business Operations</v>
          </cell>
          <cell r="F628" t="str">
            <v>MIBusOpe</v>
          </cell>
          <cell r="G628" t="str">
            <v>Herr,Ron</v>
          </cell>
          <cell r="H628" t="str">
            <v>Peters,S</v>
          </cell>
          <cell r="I628" t="str">
            <v>140900</v>
          </cell>
          <cell r="J628" t="str">
            <v>MGU Michigan General</v>
          </cell>
          <cell r="K628" t="str">
            <v>GAS_TRN&amp;DIS</v>
          </cell>
          <cell r="L628" t="str">
            <v>MUMIG</v>
          </cell>
        </row>
        <row r="629">
          <cell r="B629" t="str">
            <v>6190</v>
          </cell>
          <cell r="C629" t="str">
            <v>12/24/2005</v>
          </cell>
          <cell r="D629" t="str">
            <v>A</v>
          </cell>
          <cell r="E629" t="str">
            <v>MI General Management</v>
          </cell>
          <cell r="F629" t="str">
            <v>MIGenMan</v>
          </cell>
          <cell r="G629" t="str">
            <v>Hauska,Chuck</v>
          </cell>
          <cell r="H629" t="str">
            <v>Peters,S</v>
          </cell>
          <cell r="I629" t="str">
            <v>140900</v>
          </cell>
          <cell r="J629" t="str">
            <v>MGU Michigan General</v>
          </cell>
          <cell r="K629" t="str">
            <v>GAS_TRN&amp;DIS</v>
          </cell>
          <cell r="L629" t="str">
            <v>MUMIG</v>
          </cell>
        </row>
        <row r="630">
          <cell r="B630" t="str">
            <v>6191</v>
          </cell>
          <cell r="C630" t="str">
            <v>12/24/2005</v>
          </cell>
          <cell r="D630" t="str">
            <v>A</v>
          </cell>
          <cell r="E630" t="str">
            <v>MI Central Services Coord</v>
          </cell>
          <cell r="F630" t="str">
            <v>MICenSer</v>
          </cell>
          <cell r="G630" t="str">
            <v>Padalino,John P</v>
          </cell>
          <cell r="H630" t="str">
            <v>Peters,S</v>
          </cell>
          <cell r="I630" t="str">
            <v>140900</v>
          </cell>
          <cell r="J630" t="str">
            <v>MGU Michigan General</v>
          </cell>
          <cell r="K630" t="str">
            <v>GAS_TRN&amp;DIS</v>
          </cell>
          <cell r="L630" t="str">
            <v>MUMIG</v>
          </cell>
        </row>
        <row r="631">
          <cell r="B631" t="str">
            <v>6192</v>
          </cell>
          <cell r="C631" t="str">
            <v>12/24/2005</v>
          </cell>
          <cell r="D631" t="str">
            <v>A</v>
          </cell>
          <cell r="E631" t="str">
            <v>Western MI Operations</v>
          </cell>
          <cell r="F631" t="str">
            <v>WestMIOpe</v>
          </cell>
          <cell r="G631" t="str">
            <v>Manderscheid,Thomas D</v>
          </cell>
          <cell r="H631" t="str">
            <v>Peters,S</v>
          </cell>
          <cell r="I631" t="str">
            <v>147009</v>
          </cell>
          <cell r="J631" t="str">
            <v>MGU Grand Haven MI</v>
          </cell>
          <cell r="K631" t="str">
            <v>GAS_TRN&amp;DIS</v>
          </cell>
          <cell r="L631" t="str">
            <v>MUMIG</v>
          </cell>
        </row>
        <row r="632">
          <cell r="B632" t="str">
            <v>6193</v>
          </cell>
          <cell r="C632" t="str">
            <v>12/24/2005</v>
          </cell>
          <cell r="D632" t="str">
            <v>A</v>
          </cell>
          <cell r="E632" t="str">
            <v>Eastern MI Operations</v>
          </cell>
          <cell r="F632" t="str">
            <v>EastMIOpe</v>
          </cell>
          <cell r="G632" t="str">
            <v>Parrish,Bill</v>
          </cell>
          <cell r="H632" t="str">
            <v>Peters,S</v>
          </cell>
          <cell r="I632" t="str">
            <v>145162</v>
          </cell>
          <cell r="J632" t="str">
            <v>MGU Monroe MI</v>
          </cell>
          <cell r="K632" t="str">
            <v>GAS_TRN&amp;DIS</v>
          </cell>
          <cell r="L632" t="str">
            <v>MUMIG</v>
          </cell>
        </row>
        <row r="633">
          <cell r="B633" t="str">
            <v>6194</v>
          </cell>
          <cell r="C633" t="str">
            <v>12/24/2005</v>
          </cell>
          <cell r="D633" t="str">
            <v>A</v>
          </cell>
          <cell r="E633" t="str">
            <v>MI Safety/Training/Compliance</v>
          </cell>
          <cell r="F633" t="str">
            <v>MISaf</v>
          </cell>
          <cell r="G633" t="str">
            <v>Baker,Michael P</v>
          </cell>
          <cell r="H633" t="str">
            <v>Peters,S</v>
          </cell>
          <cell r="I633" t="str">
            <v>140900</v>
          </cell>
          <cell r="J633" t="str">
            <v>MGU Michigan General</v>
          </cell>
          <cell r="K633" t="str">
            <v>GAS_TRN&amp;DIS</v>
          </cell>
          <cell r="L633" t="str">
            <v>MUMIG</v>
          </cell>
        </row>
        <row r="634">
          <cell r="B634" t="str">
            <v>6195</v>
          </cell>
          <cell r="C634" t="str">
            <v>12/24/2005</v>
          </cell>
          <cell r="D634" t="str">
            <v>A</v>
          </cell>
          <cell r="E634" t="str">
            <v>Gas Control</v>
          </cell>
          <cell r="F634" t="str">
            <v>GasCon</v>
          </cell>
          <cell r="G634" t="str">
            <v>Larner,Stephen</v>
          </cell>
          <cell r="H634" t="str">
            <v>Peters,S</v>
          </cell>
          <cell r="I634" t="str">
            <v>140900</v>
          </cell>
          <cell r="J634" t="str">
            <v>MGU Michigan General</v>
          </cell>
          <cell r="K634" t="str">
            <v>GAS_TRN&amp;DIS</v>
          </cell>
          <cell r="L634" t="str">
            <v>MUMIG</v>
          </cell>
        </row>
        <row r="635">
          <cell r="B635" t="str">
            <v>6196</v>
          </cell>
          <cell r="C635" t="str">
            <v>12/24/2005</v>
          </cell>
          <cell r="D635" t="str">
            <v>A</v>
          </cell>
          <cell r="E635" t="str">
            <v>Western MI Consumer Mrkt Sales</v>
          </cell>
          <cell r="F635" t="str">
            <v>WestMICon</v>
          </cell>
          <cell r="G635" t="str">
            <v>Griffin,Gregg W</v>
          </cell>
          <cell r="H635" t="str">
            <v>Peters,S</v>
          </cell>
          <cell r="I635" t="str">
            <v>147009</v>
          </cell>
          <cell r="J635" t="str">
            <v>MGU Grand Haven MI</v>
          </cell>
          <cell r="K635" t="str">
            <v>GAS_TRN&amp;DIS</v>
          </cell>
          <cell r="L635" t="str">
            <v>MUMIG</v>
          </cell>
        </row>
        <row r="636">
          <cell r="B636" t="str">
            <v>6197</v>
          </cell>
          <cell r="C636" t="str">
            <v>12/24/2005</v>
          </cell>
          <cell r="D636" t="str">
            <v>A</v>
          </cell>
          <cell r="E636" t="str">
            <v>Eastern MI Consumer Mrkt Sales</v>
          </cell>
          <cell r="F636" t="str">
            <v>EastMICon</v>
          </cell>
          <cell r="G636" t="str">
            <v>Rodenbeck,Michael W</v>
          </cell>
          <cell r="H636" t="str">
            <v>Peters,S</v>
          </cell>
          <cell r="I636" t="str">
            <v>145162</v>
          </cell>
          <cell r="J636" t="str">
            <v>MGU Monroe MI</v>
          </cell>
          <cell r="K636" t="str">
            <v>GAS_TRN&amp;DIS</v>
          </cell>
          <cell r="L636" t="str">
            <v>MUMIG</v>
          </cell>
        </row>
        <row r="637">
          <cell r="B637" t="str">
            <v>6200</v>
          </cell>
          <cell r="C637" t="str">
            <v>12/24/2005</v>
          </cell>
          <cell r="D637" t="str">
            <v>I</v>
          </cell>
          <cell r="E637" t="str">
            <v>PNG General</v>
          </cell>
          <cell r="F637" t="str">
            <v>PNGGen</v>
          </cell>
          <cell r="G637" t="str">
            <v>Jarosz,Kevin M</v>
          </cell>
          <cell r="H637" t="str">
            <v>Long,L</v>
          </cell>
        </row>
        <row r="638">
          <cell r="B638" t="str">
            <v>6201</v>
          </cell>
          <cell r="C638" t="str">
            <v>12/24/2005</v>
          </cell>
          <cell r="D638" t="str">
            <v>A</v>
          </cell>
          <cell r="E638" t="str">
            <v>PNG Gas Plant Assets</v>
          </cell>
          <cell r="F638" t="str">
            <v>PNGGasPla</v>
          </cell>
          <cell r="G638" t="str">
            <v>Hansen,Terry R</v>
          </cell>
          <cell r="H638" t="str">
            <v>Bahr,J</v>
          </cell>
          <cell r="I638" t="str">
            <v>202900</v>
          </cell>
          <cell r="J638" t="str">
            <v>Gas Common</v>
          </cell>
          <cell r="K638" t="str">
            <v>GAS_GENL_CMN</v>
          </cell>
          <cell r="L638" t="str">
            <v>NETCO</v>
          </cell>
        </row>
        <row r="639">
          <cell r="B639" t="str">
            <v>6210</v>
          </cell>
          <cell r="C639" t="str">
            <v>12/24/2005</v>
          </cell>
          <cell r="D639" t="str">
            <v>A</v>
          </cell>
          <cell r="E639" t="str">
            <v>KS Dist-Substation Engineering</v>
          </cell>
          <cell r="F639" t="str">
            <v>KSDisEng</v>
          </cell>
          <cell r="G639" t="str">
            <v>Suppes,Clarence D</v>
          </cell>
          <cell r="H639" t="str">
            <v>Grapengater,B</v>
          </cell>
          <cell r="I639" t="str">
            <v>130900</v>
          </cell>
          <cell r="J639" t="str">
            <v>WPE Kansas General</v>
          </cell>
          <cell r="K639" t="str">
            <v>ELEC_DIST_OTHPWRSUP</v>
          </cell>
          <cell r="L639" t="str">
            <v>WPKSE</v>
          </cell>
        </row>
        <row r="640">
          <cell r="B640" t="str">
            <v>6311</v>
          </cell>
          <cell r="C640" t="str">
            <v>12/24/2005</v>
          </cell>
          <cell r="D640" t="str">
            <v>A</v>
          </cell>
          <cell r="E640" t="str">
            <v>Financial Mgmt-AQN State Supp</v>
          </cell>
          <cell r="F640" t="str">
            <v>FinaMgmSta</v>
          </cell>
          <cell r="G640" t="str">
            <v>Thomas,Terry R</v>
          </cell>
          <cell r="H640" t="str">
            <v>Hatteberg,J</v>
          </cell>
          <cell r="I640" t="str">
            <v>200900</v>
          </cell>
          <cell r="J640" t="str">
            <v>Networks Common</v>
          </cell>
          <cell r="K640" t="str">
            <v>GENL_CMN_NETCO</v>
          </cell>
          <cell r="L640" t="str">
            <v>NETCO</v>
          </cell>
        </row>
        <row r="641">
          <cell r="B641" t="str">
            <v>6312</v>
          </cell>
          <cell r="C641" t="str">
            <v>12/24/2005</v>
          </cell>
          <cell r="D641" t="str">
            <v>A</v>
          </cell>
          <cell r="E641" t="str">
            <v>Financial Mgmt-AQN Central Sup</v>
          </cell>
          <cell r="F641" t="str">
            <v>FinaMgmCen</v>
          </cell>
          <cell r="G641" t="str">
            <v>Heyward,James S</v>
          </cell>
          <cell r="H641" t="str">
            <v>Hatteberg,J</v>
          </cell>
          <cell r="I641" t="str">
            <v>200900</v>
          </cell>
          <cell r="J641" t="str">
            <v>Networks Common</v>
          </cell>
          <cell r="K641" t="str">
            <v>GENL_CMN_NETCO</v>
          </cell>
          <cell r="L641" t="str">
            <v>NETCO</v>
          </cell>
        </row>
        <row r="642">
          <cell r="B642" t="str">
            <v>6313</v>
          </cell>
          <cell r="C642" t="str">
            <v>12/24/2005</v>
          </cell>
          <cell r="D642" t="str">
            <v>A</v>
          </cell>
          <cell r="E642" t="str">
            <v>NE Linc Ops Fac &amp; CSC</v>
          </cell>
          <cell r="F642" t="str">
            <v>NELinOps</v>
          </cell>
          <cell r="G642" t="str">
            <v>Nordell,Donald J</v>
          </cell>
          <cell r="H642" t="str">
            <v>Hook,M</v>
          </cell>
          <cell r="I642" t="str">
            <v>200900</v>
          </cell>
          <cell r="J642" t="str">
            <v>Networks Common</v>
          </cell>
          <cell r="K642" t="str">
            <v>GENL_CMN_NETCO</v>
          </cell>
          <cell r="L642" t="str">
            <v>NETCO</v>
          </cell>
        </row>
        <row r="643">
          <cell r="B643" t="str">
            <v>6319</v>
          </cell>
          <cell r="C643" t="str">
            <v>12/24/2005</v>
          </cell>
          <cell r="D643" t="str">
            <v>A</v>
          </cell>
          <cell r="E643" t="str">
            <v>Corp Srvcs-Council Bluffs MS</v>
          </cell>
          <cell r="F643" t="str">
            <v>CorpSrvBlu</v>
          </cell>
          <cell r="G643" t="str">
            <v>Hansen,Terry R</v>
          </cell>
          <cell r="H643" t="str">
            <v>Bahr,J</v>
          </cell>
          <cell r="I643" t="str">
            <v>202900</v>
          </cell>
          <cell r="J643" t="str">
            <v>Gas Common</v>
          </cell>
          <cell r="K643" t="str">
            <v>GAS_GENL_CMN</v>
          </cell>
          <cell r="L643" t="str">
            <v>NETCO</v>
          </cell>
        </row>
        <row r="644">
          <cell r="B644" t="str">
            <v>6327</v>
          </cell>
          <cell r="C644" t="str">
            <v>12/24/2005</v>
          </cell>
          <cell r="D644" t="str">
            <v>A</v>
          </cell>
          <cell r="E644" t="str">
            <v>HR Networks</v>
          </cell>
          <cell r="F644" t="str">
            <v>HRNetwrks</v>
          </cell>
          <cell r="G644" t="str">
            <v>Uffelmann,Darryl K</v>
          </cell>
          <cell r="H644" t="str">
            <v>Steffek,M</v>
          </cell>
          <cell r="I644" t="str">
            <v>200900</v>
          </cell>
          <cell r="J644" t="str">
            <v>Networks Common</v>
          </cell>
          <cell r="K644" t="str">
            <v>GENL_CMN_NETCO</v>
          </cell>
          <cell r="L644" t="str">
            <v>NETCO</v>
          </cell>
        </row>
        <row r="645">
          <cell r="B645" t="str">
            <v>6328</v>
          </cell>
          <cell r="C645" t="str">
            <v>12/24/2005</v>
          </cell>
          <cell r="D645" t="str">
            <v>A</v>
          </cell>
          <cell r="E645" t="str">
            <v>HR Central Safety</v>
          </cell>
          <cell r="F645" t="str">
            <v>HRSafety</v>
          </cell>
          <cell r="G645" t="str">
            <v>Moore,William R</v>
          </cell>
          <cell r="H645" t="str">
            <v>Steffek,M</v>
          </cell>
          <cell r="I645" t="str">
            <v>200900</v>
          </cell>
          <cell r="J645" t="str">
            <v>Networks Common</v>
          </cell>
          <cell r="K645" t="str">
            <v>GENL_CMN_NETCO</v>
          </cell>
          <cell r="L645" t="str">
            <v>NETCO</v>
          </cell>
        </row>
        <row r="646">
          <cell r="B646" t="str">
            <v>6331</v>
          </cell>
          <cell r="C646" t="str">
            <v>12/24/2005</v>
          </cell>
          <cell r="D646" t="str">
            <v>A</v>
          </cell>
          <cell r="E646" t="str">
            <v>Appliance Technical Training</v>
          </cell>
          <cell r="F646" t="str">
            <v>ApplTecTra</v>
          </cell>
          <cell r="G646" t="str">
            <v>Mechtenberg,Daniel J</v>
          </cell>
          <cell r="H646" t="str">
            <v>Hook,M</v>
          </cell>
          <cell r="I646" t="str">
            <v>202900</v>
          </cell>
          <cell r="J646" t="str">
            <v>Gas Common</v>
          </cell>
          <cell r="K646" t="str">
            <v>GAS_GENL_CMN</v>
          </cell>
          <cell r="L646" t="str">
            <v>NETCO</v>
          </cell>
        </row>
        <row r="647">
          <cell r="B647" t="str">
            <v>6332</v>
          </cell>
          <cell r="C647" t="str">
            <v>12/24/2005</v>
          </cell>
          <cell r="D647" t="str">
            <v>A</v>
          </cell>
          <cell r="E647" t="str">
            <v>Safety &amp; Tech Trng-Elect Trng</v>
          </cell>
          <cell r="F647" t="str">
            <v>Safe&amp;Tec</v>
          </cell>
          <cell r="G647" t="str">
            <v>Browning,John C</v>
          </cell>
          <cell r="H647" t="str">
            <v>Reed,C</v>
          </cell>
          <cell r="I647" t="str">
            <v>201900</v>
          </cell>
          <cell r="J647" t="str">
            <v>Electric Common</v>
          </cell>
          <cell r="K647" t="str">
            <v>ELEC_GENL_COMM</v>
          </cell>
          <cell r="L647" t="str">
            <v>NETCO</v>
          </cell>
        </row>
        <row r="648">
          <cell r="B648" t="str">
            <v>6347</v>
          </cell>
          <cell r="C648" t="str">
            <v>01/01/2006</v>
          </cell>
          <cell r="D648" t="str">
            <v>I</v>
          </cell>
          <cell r="E648" t="str">
            <v>IT Shared Assets Capital Adds</v>
          </cell>
          <cell r="F648" t="str">
            <v>ITShaAss</v>
          </cell>
          <cell r="G648" t="str">
            <v>Peckham,William B</v>
          </cell>
          <cell r="H648" t="str">
            <v>Messick,P</v>
          </cell>
        </row>
        <row r="649">
          <cell r="B649" t="str">
            <v>6348</v>
          </cell>
          <cell r="C649" t="str">
            <v>12/24/2005</v>
          </cell>
          <cell r="D649" t="str">
            <v>A</v>
          </cell>
          <cell r="E649" t="str">
            <v>IT Business Services</v>
          </cell>
          <cell r="F649" t="str">
            <v>ITBusSer</v>
          </cell>
          <cell r="G649" t="str">
            <v>Peckham,William B</v>
          </cell>
          <cell r="H649" t="str">
            <v>Messick,P</v>
          </cell>
          <cell r="I649" t="str">
            <v>300900</v>
          </cell>
          <cell r="J649" t="str">
            <v>Enterprise Allocated</v>
          </cell>
          <cell r="K649" t="str">
            <v>GENL_CMN_CORP</v>
          </cell>
          <cell r="L649" t="str">
            <v>AQLCP</v>
          </cell>
        </row>
        <row r="650">
          <cell r="B650" t="str">
            <v>6352</v>
          </cell>
          <cell r="C650" t="str">
            <v>12/24/2005</v>
          </cell>
          <cell r="D650" t="str">
            <v>A</v>
          </cell>
          <cell r="E650" t="str">
            <v>IT Utility Delivery Apps</v>
          </cell>
          <cell r="F650" t="str">
            <v>ITUtilApps</v>
          </cell>
          <cell r="G650" t="str">
            <v>Stonacek,Trudy</v>
          </cell>
          <cell r="H650" t="str">
            <v>Messick,P</v>
          </cell>
          <cell r="I650" t="str">
            <v>200900</v>
          </cell>
          <cell r="J650" t="str">
            <v>Networks Common</v>
          </cell>
          <cell r="K650" t="str">
            <v>GENL_CMN_NETCO</v>
          </cell>
          <cell r="L650" t="str">
            <v>NETCO</v>
          </cell>
        </row>
        <row r="651">
          <cell r="B651" t="str">
            <v>6356</v>
          </cell>
          <cell r="C651" t="str">
            <v>06/01/2006</v>
          </cell>
          <cell r="D651" t="str">
            <v>A</v>
          </cell>
          <cell r="E651" t="str">
            <v>IT Enterprise Applic Svcs</v>
          </cell>
          <cell r="F651" t="str">
            <v>ITEntApp</v>
          </cell>
          <cell r="G651" t="str">
            <v>Mann,Anthony J</v>
          </cell>
          <cell r="H651" t="str">
            <v>Messick,P</v>
          </cell>
          <cell r="I651" t="str">
            <v>300900</v>
          </cell>
          <cell r="J651" t="str">
            <v>Enterprise Allocated</v>
          </cell>
          <cell r="K651" t="str">
            <v>GENL_CMN_CORP</v>
          </cell>
          <cell r="L651" t="str">
            <v>AQLCP</v>
          </cell>
        </row>
        <row r="652">
          <cell r="B652" t="str">
            <v>6357</v>
          </cell>
          <cell r="C652" t="str">
            <v>02/01/2006</v>
          </cell>
          <cell r="D652" t="str">
            <v>I</v>
          </cell>
          <cell r="E652" t="str">
            <v>IT Field and Voice Support</v>
          </cell>
          <cell r="F652" t="str">
            <v>ITFieand</v>
          </cell>
          <cell r="G652" t="str">
            <v>Nordike,Mark E</v>
          </cell>
          <cell r="H652" t="str">
            <v>Messick,P</v>
          </cell>
        </row>
        <row r="653">
          <cell r="B653" t="str">
            <v>6358</v>
          </cell>
          <cell r="C653" t="str">
            <v>12/24/2005</v>
          </cell>
          <cell r="D653" t="str">
            <v>A</v>
          </cell>
          <cell r="E653" t="str">
            <v>IT Ops / Service Support</v>
          </cell>
          <cell r="F653" t="str">
            <v>ITOps/</v>
          </cell>
          <cell r="G653" t="str">
            <v>Holmes,Charles E</v>
          </cell>
          <cell r="H653" t="str">
            <v>Messick,P</v>
          </cell>
          <cell r="I653" t="str">
            <v>300900</v>
          </cell>
          <cell r="J653" t="str">
            <v>Enterprise Allocated</v>
          </cell>
          <cell r="K653" t="str">
            <v>GENL_CMN_CORP</v>
          </cell>
          <cell r="L653" t="str">
            <v>AQLCP</v>
          </cell>
        </row>
        <row r="654">
          <cell r="B654" t="str">
            <v>6360</v>
          </cell>
          <cell r="C654" t="str">
            <v>12/24/2005</v>
          </cell>
          <cell r="D654" t="str">
            <v>A</v>
          </cell>
          <cell r="E654" t="str">
            <v>IT Cust Serv Applications</v>
          </cell>
          <cell r="F654" t="str">
            <v>ITCusSer</v>
          </cell>
          <cell r="G654" t="str">
            <v>Zabawa,David P</v>
          </cell>
          <cell r="H654" t="str">
            <v>Messick,P</v>
          </cell>
          <cell r="I654" t="str">
            <v>200900</v>
          </cell>
          <cell r="J654" t="str">
            <v>Networks Common</v>
          </cell>
          <cell r="K654" t="str">
            <v>GENL_CMN_NETCO</v>
          </cell>
          <cell r="L654" t="str">
            <v>NETCO</v>
          </cell>
        </row>
        <row r="655">
          <cell r="B655" t="str">
            <v>6362</v>
          </cell>
          <cell r="C655" t="str">
            <v>12/24/2005</v>
          </cell>
          <cell r="D655" t="str">
            <v>I</v>
          </cell>
          <cell r="E655" t="str">
            <v>IT Client/Server Svcs</v>
          </cell>
          <cell r="F655" t="str">
            <v>ITCliSvc</v>
          </cell>
          <cell r="G655" t="str">
            <v>Farrell,Paul D</v>
          </cell>
          <cell r="H655" t="str">
            <v>Messick,P</v>
          </cell>
        </row>
        <row r="656">
          <cell r="B656" t="str">
            <v>6364</v>
          </cell>
          <cell r="C656" t="str">
            <v>12/24/2005</v>
          </cell>
          <cell r="D656" t="str">
            <v>A</v>
          </cell>
          <cell r="E656" t="str">
            <v>IT Server/Storage Desktop Infr</v>
          </cell>
          <cell r="F656" t="str">
            <v>ITSerDes</v>
          </cell>
          <cell r="G656" t="str">
            <v>Wisecup,Lee M</v>
          </cell>
          <cell r="H656" t="str">
            <v>Messick,P</v>
          </cell>
          <cell r="I656" t="str">
            <v>300900</v>
          </cell>
          <cell r="J656" t="str">
            <v>Enterprise Allocated</v>
          </cell>
          <cell r="K656" t="str">
            <v>GENL_CMN_CORP</v>
          </cell>
          <cell r="L656" t="str">
            <v>AQLCP</v>
          </cell>
        </row>
        <row r="657">
          <cell r="B657" t="str">
            <v>6365</v>
          </cell>
          <cell r="C657" t="str">
            <v>07/01/2006</v>
          </cell>
          <cell r="D657" t="str">
            <v>A</v>
          </cell>
          <cell r="E657" t="str">
            <v>IT Database Services</v>
          </cell>
          <cell r="F657" t="str">
            <v>IT DB Svcs</v>
          </cell>
          <cell r="G657" t="str">
            <v>Lewis,Michael D</v>
          </cell>
          <cell r="I657" t="str">
            <v>300900</v>
          </cell>
          <cell r="J657" t="str">
            <v>Enterprise Allocated</v>
          </cell>
          <cell r="K657" t="str">
            <v>GENL_CMN_CORP</v>
          </cell>
          <cell r="L657" t="str">
            <v>AQLCP</v>
          </cell>
        </row>
        <row r="658">
          <cell r="B658" t="str">
            <v>6370</v>
          </cell>
          <cell r="C658" t="str">
            <v>12/24/2005</v>
          </cell>
          <cell r="D658" t="str">
            <v>A</v>
          </cell>
          <cell r="E658" t="str">
            <v>Regulatory Administration</v>
          </cell>
          <cell r="F658" t="str">
            <v>ReguAdm</v>
          </cell>
          <cell r="G658" t="str">
            <v>Empson,Jon R</v>
          </cell>
          <cell r="H658" t="str">
            <v>Moten,A</v>
          </cell>
          <cell r="I658" t="str">
            <v>200900</v>
          </cell>
          <cell r="J658" t="str">
            <v>Networks Common</v>
          </cell>
          <cell r="K658" t="str">
            <v>GENL_CMN_NETCO</v>
          </cell>
          <cell r="L658" t="str">
            <v>NETCO</v>
          </cell>
        </row>
        <row r="659">
          <cell r="B659" t="str">
            <v>6371</v>
          </cell>
          <cell r="C659" t="str">
            <v>12/24/2005</v>
          </cell>
          <cell r="D659" t="str">
            <v>A</v>
          </cell>
          <cell r="E659" t="str">
            <v>Regulatory Services Electric</v>
          </cell>
          <cell r="F659" t="str">
            <v>ReguSerEle</v>
          </cell>
          <cell r="G659" t="str">
            <v>Williams,Denny</v>
          </cell>
          <cell r="H659" t="str">
            <v>Moten,A</v>
          </cell>
          <cell r="I659" t="str">
            <v>201900</v>
          </cell>
          <cell r="J659" t="str">
            <v>Electric Common</v>
          </cell>
          <cell r="K659" t="str">
            <v>ELEC_GENL_COMM</v>
          </cell>
          <cell r="L659" t="str">
            <v>NETCO</v>
          </cell>
        </row>
        <row r="660">
          <cell r="B660" t="str">
            <v>6372</v>
          </cell>
          <cell r="C660" t="str">
            <v>12/24/2005</v>
          </cell>
          <cell r="D660" t="str">
            <v>A</v>
          </cell>
          <cell r="E660" t="str">
            <v>Regulatory Services-Gas</v>
          </cell>
          <cell r="F660" t="str">
            <v>ReguSer</v>
          </cell>
          <cell r="G660" t="str">
            <v>Jurek,Steven M</v>
          </cell>
          <cell r="H660" t="str">
            <v>Moten,A</v>
          </cell>
          <cell r="I660" t="str">
            <v>202900</v>
          </cell>
          <cell r="J660" t="str">
            <v>Gas Common</v>
          </cell>
          <cell r="K660" t="str">
            <v>GAS_GENL_CMN</v>
          </cell>
          <cell r="L660" t="str">
            <v>NETCO</v>
          </cell>
        </row>
        <row r="661">
          <cell r="B661" t="str">
            <v>6374</v>
          </cell>
          <cell r="C661" t="str">
            <v>12/24/2005</v>
          </cell>
          <cell r="D661" t="str">
            <v>A</v>
          </cell>
          <cell r="E661" t="str">
            <v>Regulatory Analytical Support</v>
          </cell>
          <cell r="F661" t="str">
            <v>ReguAnaSup</v>
          </cell>
          <cell r="G661" t="str">
            <v>Arnall,Maurice</v>
          </cell>
          <cell r="H661" t="str">
            <v>Moten,A</v>
          </cell>
          <cell r="I661" t="str">
            <v>201900</v>
          </cell>
          <cell r="J661" t="str">
            <v>Electric Common</v>
          </cell>
          <cell r="K661" t="str">
            <v>ELEC_GENL_COMM</v>
          </cell>
          <cell r="L661" t="str">
            <v>NETCO</v>
          </cell>
        </row>
        <row r="662">
          <cell r="B662" t="str">
            <v>6375</v>
          </cell>
          <cell r="C662" t="str">
            <v>12/24/2005</v>
          </cell>
          <cell r="D662" t="str">
            <v>A</v>
          </cell>
          <cell r="E662" t="str">
            <v>Regulatory Legislative Svcs-IA</v>
          </cell>
          <cell r="F662" t="str">
            <v>ReguLegSvc</v>
          </cell>
          <cell r="G662" t="str">
            <v>Walter,Susan</v>
          </cell>
          <cell r="H662" t="str">
            <v>Moten,A</v>
          </cell>
          <cell r="I662" t="str">
            <v>120900</v>
          </cell>
          <cell r="J662" t="str">
            <v>PNG Iowa General</v>
          </cell>
          <cell r="K662" t="str">
            <v>GAS_TRN&amp;DIS</v>
          </cell>
          <cell r="L662" t="str">
            <v>PNIAG</v>
          </cell>
        </row>
        <row r="663">
          <cell r="B663" t="str">
            <v>6376</v>
          </cell>
          <cell r="C663" t="str">
            <v>12/24/2005</v>
          </cell>
          <cell r="D663" t="str">
            <v>A</v>
          </cell>
          <cell r="E663" t="str">
            <v>Reg Legislative Svcs-MO</v>
          </cell>
          <cell r="F663" t="str">
            <v>RegLegSvc</v>
          </cell>
          <cell r="G663" t="str">
            <v>Murray,Steve</v>
          </cell>
          <cell r="H663" t="str">
            <v>Moten,A</v>
          </cell>
          <cell r="I663" t="str">
            <v>200900</v>
          </cell>
          <cell r="J663" t="str">
            <v>Networks Common</v>
          </cell>
          <cell r="K663" t="str">
            <v>GENL_CMN_NETCO</v>
          </cell>
          <cell r="L663" t="str">
            <v>NETCO</v>
          </cell>
        </row>
        <row r="664">
          <cell r="B664" t="str">
            <v>6377</v>
          </cell>
          <cell r="C664" t="str">
            <v>12/24/2005</v>
          </cell>
          <cell r="D664" t="str">
            <v>A</v>
          </cell>
          <cell r="E664" t="str">
            <v>Reg Legislative Svcs-KS/CO</v>
          </cell>
          <cell r="F664" t="str">
            <v>RegLegSvc</v>
          </cell>
          <cell r="G664" t="str">
            <v>Gencur,Kimberly C</v>
          </cell>
          <cell r="H664" t="str">
            <v>Moten,A</v>
          </cell>
          <cell r="I664" t="str">
            <v>200900</v>
          </cell>
          <cell r="J664" t="str">
            <v>Networks Common</v>
          </cell>
          <cell r="K664" t="str">
            <v>GENL_CMN_NETCO</v>
          </cell>
          <cell r="L664" t="str">
            <v>NETCO</v>
          </cell>
        </row>
        <row r="665">
          <cell r="B665" t="str">
            <v>6378</v>
          </cell>
          <cell r="C665" t="str">
            <v>12/24/2005</v>
          </cell>
          <cell r="D665" t="str">
            <v>A</v>
          </cell>
          <cell r="E665" t="str">
            <v>RegulatoryLegislative SvcsMNMI</v>
          </cell>
          <cell r="F665" t="str">
            <v>ReguLegSvc</v>
          </cell>
          <cell r="G665" t="str">
            <v>Fujii,Stacey</v>
          </cell>
          <cell r="H665" t="str">
            <v>Moten,A</v>
          </cell>
          <cell r="I665" t="str">
            <v>200900</v>
          </cell>
          <cell r="J665" t="str">
            <v>Networks Common</v>
          </cell>
          <cell r="K665" t="str">
            <v>GENL_CMN_NETCO</v>
          </cell>
          <cell r="L665" t="str">
            <v>NETCO</v>
          </cell>
        </row>
        <row r="666">
          <cell r="B666" t="str">
            <v>6379</v>
          </cell>
          <cell r="C666" t="str">
            <v>12/24/2005</v>
          </cell>
          <cell r="D666" t="str">
            <v>A</v>
          </cell>
          <cell r="E666" t="str">
            <v>Reg Legislative Svcs-NE</v>
          </cell>
          <cell r="F666" t="str">
            <v>RegLegSvc</v>
          </cell>
          <cell r="G666" t="str">
            <v>Barrett,John R</v>
          </cell>
          <cell r="H666" t="str">
            <v>Moten,A</v>
          </cell>
          <cell r="I666" t="str">
            <v>160900</v>
          </cell>
          <cell r="J666" t="str">
            <v>PNG Nebraska General</v>
          </cell>
          <cell r="K666" t="str">
            <v>GAS_TRN&amp;DIS</v>
          </cell>
          <cell r="L666" t="str">
            <v>PNNEG</v>
          </cell>
        </row>
        <row r="667">
          <cell r="B667" t="str">
            <v>6382</v>
          </cell>
          <cell r="C667" t="str">
            <v>12/24/2005</v>
          </cell>
          <cell r="D667" t="str">
            <v>A</v>
          </cell>
          <cell r="E667" t="str">
            <v>Regulatory Acctg Svcs-Electric</v>
          </cell>
          <cell r="F667" t="str">
            <v>ReguAccSvc</v>
          </cell>
          <cell r="G667" t="str">
            <v>Klote,Ronald A</v>
          </cell>
          <cell r="H667" t="str">
            <v>Moten,A</v>
          </cell>
          <cell r="I667" t="str">
            <v>201900</v>
          </cell>
          <cell r="J667" t="str">
            <v>Electric Common</v>
          </cell>
          <cell r="K667" t="str">
            <v>ELEC_GENL_COMM</v>
          </cell>
          <cell r="L667" t="str">
            <v>NETCO</v>
          </cell>
        </row>
        <row r="668">
          <cell r="B668" t="str">
            <v>6384</v>
          </cell>
          <cell r="C668" t="str">
            <v>12/24/2005</v>
          </cell>
          <cell r="D668" t="str">
            <v>A</v>
          </cell>
          <cell r="E668" t="str">
            <v>Regulatory Acctg Svcs-Gas</v>
          </cell>
          <cell r="F668" t="str">
            <v>ReguAccSvc</v>
          </cell>
          <cell r="G668" t="str">
            <v>Petersen,Richard G</v>
          </cell>
          <cell r="H668" t="str">
            <v>Moten,A</v>
          </cell>
          <cell r="I668" t="str">
            <v>202900</v>
          </cell>
          <cell r="J668" t="str">
            <v>Gas Common</v>
          </cell>
          <cell r="K668" t="str">
            <v>GAS_GENL_CMN</v>
          </cell>
          <cell r="L668" t="str">
            <v>NETCO</v>
          </cell>
        </row>
        <row r="669">
          <cell r="B669" t="str">
            <v>6385</v>
          </cell>
          <cell r="C669" t="str">
            <v>12/24/2005</v>
          </cell>
          <cell r="D669" t="str">
            <v>A</v>
          </cell>
          <cell r="E669" t="str">
            <v>Aquila Networks Load Research</v>
          </cell>
          <cell r="F669" t="str">
            <v>AquiNetLoa</v>
          </cell>
          <cell r="G669" t="str">
            <v>Tracy,James M</v>
          </cell>
          <cell r="H669" t="str">
            <v>Moten,A</v>
          </cell>
          <cell r="I669" t="str">
            <v>201900</v>
          </cell>
          <cell r="J669" t="str">
            <v>Electric Common</v>
          </cell>
          <cell r="K669" t="str">
            <v>ELEC_GENL_COMM</v>
          </cell>
          <cell r="L669" t="str">
            <v>NETCO</v>
          </cell>
        </row>
        <row r="670">
          <cell r="B670" t="str">
            <v>6397</v>
          </cell>
          <cell r="C670" t="str">
            <v>12/24/2005</v>
          </cell>
          <cell r="D670" t="str">
            <v>A</v>
          </cell>
          <cell r="E670" t="str">
            <v>IT Call Cntr/Networks Telecom</v>
          </cell>
          <cell r="F670" t="str">
            <v>ITCalCnt</v>
          </cell>
          <cell r="G670" t="str">
            <v>Williams,Anthony D</v>
          </cell>
          <cell r="H670" t="str">
            <v>Messick,P</v>
          </cell>
          <cell r="I670" t="str">
            <v>200900</v>
          </cell>
          <cell r="J670" t="str">
            <v>Networks Common</v>
          </cell>
          <cell r="K670" t="str">
            <v>GENL_CMN_NETCO</v>
          </cell>
          <cell r="L670" t="str">
            <v>NETCO</v>
          </cell>
        </row>
        <row r="671">
          <cell r="B671" t="str">
            <v>7000</v>
          </cell>
          <cell r="C671" t="str">
            <v>12/24/2005</v>
          </cell>
          <cell r="D671" t="str">
            <v>A</v>
          </cell>
          <cell r="E671" t="str">
            <v>AEM General</v>
          </cell>
          <cell r="F671" t="str">
            <v>AEMGen</v>
          </cell>
          <cell r="G671" t="str">
            <v>Mason,Janet L</v>
          </cell>
          <cell r="H671" t="str">
            <v>Meyer,M</v>
          </cell>
          <cell r="I671" t="str">
            <v>901200</v>
          </cell>
          <cell r="J671" t="str">
            <v>AEM - Aquila Energy Marketing</v>
          </cell>
          <cell r="K671" t="str">
            <v>NON_REGUL</v>
          </cell>
          <cell r="L671" t="str">
            <v>AEM</v>
          </cell>
        </row>
        <row r="672">
          <cell r="B672" t="str">
            <v>7002</v>
          </cell>
          <cell r="C672" t="str">
            <v>12/24/2005</v>
          </cell>
          <cell r="D672" t="str">
            <v>A</v>
          </cell>
          <cell r="E672" t="str">
            <v>AEC General</v>
          </cell>
          <cell r="F672" t="str">
            <v>AECGen</v>
          </cell>
          <cell r="G672" t="str">
            <v>Janner,David J</v>
          </cell>
          <cell r="H672" t="str">
            <v>Meyer,M</v>
          </cell>
          <cell r="I672" t="str">
            <v>901100</v>
          </cell>
          <cell r="J672" t="str">
            <v>AEC Aquila Energy Corporation</v>
          </cell>
          <cell r="K672" t="str">
            <v>NON_REGUL</v>
          </cell>
          <cell r="L672" t="str">
            <v>AEC</v>
          </cell>
        </row>
        <row r="673">
          <cell r="B673" t="str">
            <v>7003</v>
          </cell>
          <cell r="C673" t="str">
            <v>12/24/2005</v>
          </cell>
          <cell r="D673" t="str">
            <v>A</v>
          </cell>
          <cell r="E673" t="str">
            <v>Hen/Lex/Rich Elec Assets</v>
          </cell>
          <cell r="F673" t="str">
            <v>Hen/EleAss</v>
          </cell>
          <cell r="G673" t="str">
            <v>Miller,Corey W</v>
          </cell>
          <cell r="H673" t="str">
            <v>Hoover,J</v>
          </cell>
          <cell r="I673" t="str">
            <v>107003</v>
          </cell>
          <cell r="J673" t="str">
            <v>LexingtonRichmondHenrietta Ele</v>
          </cell>
          <cell r="K673" t="str">
            <v>ELEC_DISTRIB</v>
          </cell>
          <cell r="L673" t="str">
            <v>MPMOE</v>
          </cell>
        </row>
        <row r="674">
          <cell r="B674" t="str">
            <v>7009</v>
          </cell>
          <cell r="C674" t="str">
            <v>12/24/2005</v>
          </cell>
          <cell r="D674" t="str">
            <v>A</v>
          </cell>
          <cell r="E674" t="str">
            <v>NW MI Region Gen Gas Assets</v>
          </cell>
          <cell r="F674" t="str">
            <v>NWMIReg</v>
          </cell>
          <cell r="G674" t="str">
            <v>Sutherland,Jesse G</v>
          </cell>
          <cell r="H674" t="str">
            <v>Peters,S</v>
          </cell>
          <cell r="I674" t="str">
            <v>147009</v>
          </cell>
          <cell r="J674" t="str">
            <v>MGU Grand Haven MI</v>
          </cell>
          <cell r="K674" t="str">
            <v>GAS_TRN&amp;DIS</v>
          </cell>
          <cell r="L674" t="str">
            <v>MUMIG</v>
          </cell>
        </row>
        <row r="675">
          <cell r="B675" t="str">
            <v>7014</v>
          </cell>
          <cell r="C675" t="str">
            <v>12/24/2005</v>
          </cell>
          <cell r="D675" t="str">
            <v>A</v>
          </cell>
          <cell r="E675" t="str">
            <v>Camp Riley Peak Shaving</v>
          </cell>
          <cell r="F675" t="str">
            <v>CampRilPea</v>
          </cell>
          <cell r="G675" t="str">
            <v>Meadows,Scott R</v>
          </cell>
          <cell r="H675" t="str">
            <v>Moore,J</v>
          </cell>
          <cell r="I675" t="str">
            <v>155178</v>
          </cell>
          <cell r="J675" t="str">
            <v>PNG RosemountPineCityFairmont</v>
          </cell>
          <cell r="K675" t="str">
            <v>GAS_TRN&amp;DIS</v>
          </cell>
          <cell r="L675" t="str">
            <v>PNMNG</v>
          </cell>
        </row>
        <row r="676">
          <cell r="B676" t="str">
            <v>7015</v>
          </cell>
          <cell r="C676" t="str">
            <v>12/24/2005</v>
          </cell>
          <cell r="D676" t="str">
            <v>A</v>
          </cell>
          <cell r="E676" t="str">
            <v>Detroit Lakes Peak Shaving</v>
          </cell>
          <cell r="F676" t="str">
            <v>DetrLakPea</v>
          </cell>
          <cell r="G676" t="str">
            <v>Bleser,Karl E</v>
          </cell>
          <cell r="H676" t="str">
            <v>Moore,J</v>
          </cell>
          <cell r="I676" t="str">
            <v>155175</v>
          </cell>
          <cell r="J676" t="str">
            <v>PNG Bemidji/Detroit Lakes MN</v>
          </cell>
          <cell r="K676" t="str">
            <v>GAS_TRN&amp;DIS</v>
          </cell>
          <cell r="L676" t="str">
            <v>PNMNG</v>
          </cell>
        </row>
        <row r="677">
          <cell r="B677" t="str">
            <v>7016</v>
          </cell>
          <cell r="C677" t="str">
            <v>12/24/2005</v>
          </cell>
          <cell r="D677" t="str">
            <v>A</v>
          </cell>
          <cell r="E677" t="str">
            <v>Rochester Peak Shaving</v>
          </cell>
          <cell r="F677" t="str">
            <v>RochPeaSha</v>
          </cell>
          <cell r="G677" t="str">
            <v>Shreve,Stan P</v>
          </cell>
          <cell r="H677" t="str">
            <v>Moore,J</v>
          </cell>
          <cell r="I677" t="str">
            <v>155177</v>
          </cell>
          <cell r="J677" t="str">
            <v>PNG Rochester MN</v>
          </cell>
          <cell r="K677" t="str">
            <v>GAS_TRN&amp;DIS</v>
          </cell>
          <cell r="L677" t="str">
            <v>PNMNG</v>
          </cell>
        </row>
        <row r="678">
          <cell r="B678" t="str">
            <v>7022</v>
          </cell>
          <cell r="C678" t="str">
            <v>12/24/2005</v>
          </cell>
          <cell r="D678" t="str">
            <v>A</v>
          </cell>
          <cell r="E678" t="str">
            <v>SJLP Inc. General</v>
          </cell>
          <cell r="F678" t="str">
            <v>SJLPIncGen</v>
          </cell>
          <cell r="G678" t="str">
            <v>Foltz,Mark A</v>
          </cell>
          <cell r="H678" t="str">
            <v>deJonge,H</v>
          </cell>
          <cell r="I678" t="str">
            <v>187900</v>
          </cell>
          <cell r="J678" t="str">
            <v>SJLP Investments</v>
          </cell>
          <cell r="K678" t="str">
            <v>NON_REGUL</v>
          </cell>
          <cell r="L678" t="str">
            <v>SJLPI</v>
          </cell>
        </row>
        <row r="679">
          <cell r="B679" t="str">
            <v>7038</v>
          </cell>
          <cell r="C679" t="str">
            <v>12/24/2005</v>
          </cell>
          <cell r="D679" t="str">
            <v>A</v>
          </cell>
          <cell r="E679" t="str">
            <v>Colorado Gas Technical Svcs</v>
          </cell>
          <cell r="F679" t="str">
            <v>ColoGasTec</v>
          </cell>
          <cell r="G679" t="str">
            <v>Dyer,Randy L</v>
          </cell>
          <cell r="H679" t="str">
            <v>Reed,C</v>
          </cell>
          <cell r="I679" t="str">
            <v>111900</v>
          </cell>
          <cell r="J679" t="str">
            <v>PNG Colorado General</v>
          </cell>
          <cell r="K679" t="str">
            <v>GAS_TRN&amp;DIS</v>
          </cell>
          <cell r="L679" t="str">
            <v>PNCOG</v>
          </cell>
        </row>
        <row r="680">
          <cell r="B680" t="str">
            <v>7039</v>
          </cell>
          <cell r="C680" t="str">
            <v>12/24/2005</v>
          </cell>
          <cell r="D680" t="str">
            <v>A</v>
          </cell>
          <cell r="E680" t="str">
            <v>Kansas Gas Technical Svcs</v>
          </cell>
          <cell r="F680" t="str">
            <v>KansGasTec</v>
          </cell>
          <cell r="G680" t="str">
            <v>Dyer,Randy L</v>
          </cell>
          <cell r="H680" t="str">
            <v>Reed,C</v>
          </cell>
          <cell r="I680" t="str">
            <v>132900</v>
          </cell>
          <cell r="J680" t="str">
            <v>PNG Kansas General</v>
          </cell>
          <cell r="K680" t="str">
            <v>GAS_TRN&amp;DIS</v>
          </cell>
          <cell r="L680" t="str">
            <v>PNKSG</v>
          </cell>
        </row>
        <row r="681">
          <cell r="B681" t="str">
            <v>7043</v>
          </cell>
          <cell r="C681" t="str">
            <v>12/24/2005</v>
          </cell>
          <cell r="D681" t="str">
            <v>A</v>
          </cell>
          <cell r="E681" t="str">
            <v>Michigan Gas Technical Svcs</v>
          </cell>
          <cell r="F681" t="str">
            <v>MichGasTec</v>
          </cell>
          <cell r="G681" t="str">
            <v>Rusk,John N</v>
          </cell>
          <cell r="H681" t="str">
            <v>Peters,S</v>
          </cell>
          <cell r="I681" t="str">
            <v>140900</v>
          </cell>
          <cell r="J681" t="str">
            <v>MGU Michigan General</v>
          </cell>
          <cell r="K681" t="str">
            <v>GAS_TRN&amp;DIS</v>
          </cell>
          <cell r="L681" t="str">
            <v>MUMIG</v>
          </cell>
        </row>
        <row r="682">
          <cell r="B682" t="str">
            <v>7045</v>
          </cell>
          <cell r="C682" t="str">
            <v>12/24/2005</v>
          </cell>
          <cell r="D682" t="str">
            <v>A</v>
          </cell>
          <cell r="E682" t="str">
            <v>Minnesota Gas Tech Svc PNG</v>
          </cell>
          <cell r="F682" t="str">
            <v>MinnGasTec</v>
          </cell>
          <cell r="G682" t="str">
            <v>Kult,David G</v>
          </cell>
          <cell r="H682" t="str">
            <v>Moore,J</v>
          </cell>
          <cell r="I682" t="str">
            <v>150900</v>
          </cell>
          <cell r="J682" t="str">
            <v>PNG Minnesota General</v>
          </cell>
          <cell r="K682" t="str">
            <v>GAS_TRN&amp;DIS</v>
          </cell>
          <cell r="L682" t="str">
            <v>PNMNG</v>
          </cell>
        </row>
        <row r="683">
          <cell r="B683" t="str">
            <v>7046</v>
          </cell>
          <cell r="C683" t="str">
            <v>12/24/2005</v>
          </cell>
          <cell r="D683" t="str">
            <v>A</v>
          </cell>
          <cell r="E683" t="str">
            <v>Minnesota Gas Tech Svc NMU</v>
          </cell>
          <cell r="F683" t="str">
            <v>MinnGasTec</v>
          </cell>
          <cell r="G683" t="str">
            <v>Kult,David G</v>
          </cell>
          <cell r="H683" t="str">
            <v>Moore,J</v>
          </cell>
          <cell r="I683" t="str">
            <v>151900</v>
          </cell>
          <cell r="J683" t="str">
            <v>NMU Minnesota General</v>
          </cell>
          <cell r="K683" t="str">
            <v>GAS_TRN&amp;DIS</v>
          </cell>
          <cell r="L683" t="str">
            <v>NMMNG</v>
          </cell>
        </row>
        <row r="684">
          <cell r="B684" t="str">
            <v>7100</v>
          </cell>
          <cell r="C684" t="str">
            <v>12/24/2005</v>
          </cell>
          <cell r="D684" t="str">
            <v>A</v>
          </cell>
          <cell r="E684" t="str">
            <v>W.N. Clark-Canon City Unit #1</v>
          </cell>
          <cell r="F684" t="str">
            <v>W.N.ClaCit</v>
          </cell>
          <cell r="G684" t="str">
            <v>Gaines Jr,Robert W</v>
          </cell>
          <cell r="H684" t="str">
            <v>Hottel,M</v>
          </cell>
          <cell r="I684" t="str">
            <v>111023</v>
          </cell>
          <cell r="J684" t="str">
            <v>Canon City Unit 1</v>
          </cell>
          <cell r="K684" t="str">
            <v>ELEC_STMPRD</v>
          </cell>
          <cell r="L684" t="str">
            <v>WPCOE</v>
          </cell>
        </row>
        <row r="685">
          <cell r="B685" t="str">
            <v>7101</v>
          </cell>
          <cell r="C685" t="str">
            <v>12/24/2005</v>
          </cell>
          <cell r="D685" t="str">
            <v>A</v>
          </cell>
          <cell r="E685" t="str">
            <v>W.N. Clark-Canon City Unit #2</v>
          </cell>
          <cell r="F685" t="str">
            <v>W.N.ClaCit</v>
          </cell>
          <cell r="G685" t="str">
            <v>Gaines Jr,Robert W</v>
          </cell>
          <cell r="H685" t="str">
            <v>Hottel,M</v>
          </cell>
          <cell r="I685" t="str">
            <v>111024</v>
          </cell>
          <cell r="J685" t="str">
            <v>Canon City Unit 2</v>
          </cell>
          <cell r="K685" t="str">
            <v>ELEC_STMPRD</v>
          </cell>
          <cell r="L685" t="str">
            <v>WPCOE</v>
          </cell>
        </row>
        <row r="686">
          <cell r="B686" t="str">
            <v>7102</v>
          </cell>
          <cell r="C686" t="str">
            <v>12/24/2005</v>
          </cell>
          <cell r="D686" t="str">
            <v>A</v>
          </cell>
          <cell r="E686" t="str">
            <v>Greenwood Unit I</v>
          </cell>
          <cell r="F686" t="str">
            <v>GreeUniI</v>
          </cell>
          <cell r="G686" t="str">
            <v>Dancy,Allan N</v>
          </cell>
          <cell r="H686" t="str">
            <v>McCool,P</v>
          </cell>
          <cell r="I686" t="str">
            <v>101011</v>
          </cell>
          <cell r="J686" t="str">
            <v>Greenwood Unit 1</v>
          </cell>
          <cell r="K686" t="str">
            <v>ELEC_OTHPRD</v>
          </cell>
          <cell r="L686" t="str">
            <v>MPMOE</v>
          </cell>
        </row>
        <row r="687">
          <cell r="B687" t="str">
            <v>7103</v>
          </cell>
          <cell r="C687" t="str">
            <v>12/24/2005</v>
          </cell>
          <cell r="D687" t="str">
            <v>A</v>
          </cell>
          <cell r="E687" t="str">
            <v>Greenwood II</v>
          </cell>
          <cell r="F687" t="str">
            <v>GreeII</v>
          </cell>
          <cell r="G687" t="str">
            <v>Dancy,Allan N</v>
          </cell>
          <cell r="H687" t="str">
            <v>McCool,P</v>
          </cell>
          <cell r="I687" t="str">
            <v>101012</v>
          </cell>
          <cell r="J687" t="str">
            <v>Greenwood Unit 2</v>
          </cell>
          <cell r="K687" t="str">
            <v>ELEC_OTHPRD</v>
          </cell>
          <cell r="L687" t="str">
            <v>MPMOE</v>
          </cell>
        </row>
        <row r="688">
          <cell r="B688" t="str">
            <v>7104</v>
          </cell>
          <cell r="C688" t="str">
            <v>12/24/2005</v>
          </cell>
          <cell r="D688" t="str">
            <v>A</v>
          </cell>
          <cell r="E688" t="str">
            <v>Greenwood Unit III</v>
          </cell>
          <cell r="F688" t="str">
            <v>GreeUniIII</v>
          </cell>
          <cell r="G688" t="str">
            <v>Dancy,Allan N</v>
          </cell>
          <cell r="H688" t="str">
            <v>McCool,P</v>
          </cell>
          <cell r="I688" t="str">
            <v>101013</v>
          </cell>
          <cell r="J688" t="str">
            <v>Greenwood Unit 3</v>
          </cell>
          <cell r="K688" t="str">
            <v>ELEC_OTHPRD</v>
          </cell>
          <cell r="L688" t="str">
            <v>MPMOE</v>
          </cell>
        </row>
        <row r="689">
          <cell r="B689" t="str">
            <v>7105</v>
          </cell>
          <cell r="C689" t="str">
            <v>12/24/2005</v>
          </cell>
          <cell r="D689" t="str">
            <v>A</v>
          </cell>
          <cell r="E689" t="str">
            <v>Greenwood Unit IV</v>
          </cell>
          <cell r="F689" t="str">
            <v>GreeUniIV</v>
          </cell>
          <cell r="G689" t="str">
            <v>Dancy,Allan N</v>
          </cell>
          <cell r="H689" t="str">
            <v>McCool,P</v>
          </cell>
          <cell r="I689" t="str">
            <v>101014</v>
          </cell>
          <cell r="J689" t="str">
            <v>Greenwood Unit 4</v>
          </cell>
          <cell r="K689" t="str">
            <v>ELEC_OTHPRD</v>
          </cell>
          <cell r="L689" t="str">
            <v>MPMOE</v>
          </cell>
        </row>
        <row r="690">
          <cell r="B690" t="str">
            <v>7106</v>
          </cell>
          <cell r="C690" t="str">
            <v>12/24/2005</v>
          </cell>
          <cell r="D690" t="str">
            <v>A</v>
          </cell>
          <cell r="E690" t="str">
            <v>KCI Plant I</v>
          </cell>
          <cell r="F690" t="str">
            <v>KCIPlaI</v>
          </cell>
          <cell r="G690" t="str">
            <v>Dancy,Allan N</v>
          </cell>
          <cell r="H690" t="str">
            <v>McCool,P</v>
          </cell>
          <cell r="I690" t="str">
            <v>101007</v>
          </cell>
          <cell r="J690" t="str">
            <v>MPS KCI Generation</v>
          </cell>
          <cell r="K690" t="str">
            <v>ELEC_OTHPRD</v>
          </cell>
          <cell r="L690" t="str">
            <v>MPMOE</v>
          </cell>
        </row>
        <row r="691">
          <cell r="B691" t="str">
            <v>7107</v>
          </cell>
          <cell r="C691" t="str">
            <v>12/24/2005</v>
          </cell>
          <cell r="D691" t="str">
            <v>A</v>
          </cell>
          <cell r="E691" t="str">
            <v>KCI Plant II</v>
          </cell>
          <cell r="F691" t="str">
            <v>KCIPlaII</v>
          </cell>
          <cell r="G691" t="str">
            <v>Dancy,Allan N</v>
          </cell>
          <cell r="H691" t="str">
            <v>McCool,P</v>
          </cell>
          <cell r="I691" t="str">
            <v>101007</v>
          </cell>
          <cell r="J691" t="str">
            <v>MPS KCI Generation</v>
          </cell>
          <cell r="K691" t="str">
            <v>ELEC_OTHPRD</v>
          </cell>
          <cell r="L691" t="str">
            <v>MPMOE</v>
          </cell>
        </row>
        <row r="692">
          <cell r="B692" t="str">
            <v>7110</v>
          </cell>
          <cell r="C692" t="str">
            <v>12/24/2005</v>
          </cell>
          <cell r="D692" t="str">
            <v>A</v>
          </cell>
          <cell r="E692" t="str">
            <v>SW KS Gen Gas Assets</v>
          </cell>
          <cell r="F692" t="str">
            <v>SWKSGen</v>
          </cell>
          <cell r="G692" t="str">
            <v>Wise,Gary D</v>
          </cell>
          <cell r="H692" t="str">
            <v>Reed,C</v>
          </cell>
          <cell r="I692" t="str">
            <v>135194</v>
          </cell>
          <cell r="J692" t="str">
            <v>PNG Dodge City KS</v>
          </cell>
          <cell r="K692" t="str">
            <v>GAS_TRN&amp;DIS</v>
          </cell>
          <cell r="L692" t="str">
            <v>PNKSG</v>
          </cell>
        </row>
        <row r="693">
          <cell r="B693" t="str">
            <v>7113</v>
          </cell>
          <cell r="C693" t="str">
            <v>12/24/2005</v>
          </cell>
          <cell r="D693" t="str">
            <v>A</v>
          </cell>
          <cell r="E693" t="str">
            <v>Mid-Continent Generation</v>
          </cell>
          <cell r="F693" t="str">
            <v>Mid-Gen</v>
          </cell>
          <cell r="G693" t="str">
            <v>Stone,Gary C</v>
          </cell>
          <cell r="H693" t="str">
            <v>Long,L</v>
          </cell>
          <cell r="I693" t="str">
            <v>188900</v>
          </cell>
          <cell r="J693" t="str">
            <v>Mid Continent Generation Inc.</v>
          </cell>
          <cell r="K693" t="str">
            <v>NON_REGUL</v>
          </cell>
          <cell r="L693" t="str">
            <v>MCG</v>
          </cell>
        </row>
        <row r="694">
          <cell r="B694" t="str">
            <v>7115</v>
          </cell>
          <cell r="C694" t="str">
            <v>12/24/2005</v>
          </cell>
          <cell r="D694" t="str">
            <v>A</v>
          </cell>
          <cell r="E694" t="str">
            <v>Pueblo - 1941 Unit #5</v>
          </cell>
          <cell r="F694" t="str">
            <v>Pueb-194</v>
          </cell>
          <cell r="G694" t="str">
            <v>Burns,Curtis J</v>
          </cell>
          <cell r="H694" t="str">
            <v>Hottel,M</v>
          </cell>
          <cell r="I694" t="str">
            <v>111015</v>
          </cell>
          <cell r="J694" t="str">
            <v>WPE CO Pueblo Unit #5</v>
          </cell>
          <cell r="K694" t="str">
            <v>ELEC_STMPRD</v>
          </cell>
          <cell r="L694" t="str">
            <v>WPCOE</v>
          </cell>
        </row>
        <row r="695">
          <cell r="B695" t="str">
            <v>7116</v>
          </cell>
          <cell r="C695" t="str">
            <v>12/24/2005</v>
          </cell>
          <cell r="D695" t="str">
            <v>A</v>
          </cell>
          <cell r="E695" t="str">
            <v>Pueblo - Indust Park Diesels</v>
          </cell>
          <cell r="F695" t="str">
            <v>Pueb-Ind</v>
          </cell>
          <cell r="G695" t="str">
            <v>Burns,Curtis J</v>
          </cell>
          <cell r="H695" t="str">
            <v>Hottel,M</v>
          </cell>
          <cell r="I695" t="str">
            <v>111016</v>
          </cell>
          <cell r="J695" t="str">
            <v>WPE CO Airport Diesel</v>
          </cell>
          <cell r="K695" t="str">
            <v>ELEC_OTHPRD</v>
          </cell>
          <cell r="L695" t="str">
            <v>WPCOE</v>
          </cell>
        </row>
        <row r="696">
          <cell r="B696" t="str">
            <v>7117</v>
          </cell>
          <cell r="C696" t="str">
            <v>12/24/2005</v>
          </cell>
          <cell r="D696" t="str">
            <v>A</v>
          </cell>
          <cell r="E696" t="str">
            <v>Wind - MPS JEC</v>
          </cell>
          <cell r="F696" t="str">
            <v>Wind-MPS</v>
          </cell>
          <cell r="G696" t="str">
            <v>Hedrick,Terry S</v>
          </cell>
          <cell r="H696" t="str">
            <v>McCool,P</v>
          </cell>
          <cell r="I696" t="str">
            <v>101010</v>
          </cell>
          <cell r="J696" t="str">
            <v>MPS Jeffrey Generation</v>
          </cell>
          <cell r="K696" t="str">
            <v>ELEC_STM_&amp;_OTH_PRD</v>
          </cell>
          <cell r="L696" t="str">
            <v>MPMOE</v>
          </cell>
        </row>
        <row r="697">
          <cell r="B697" t="str">
            <v>7118</v>
          </cell>
          <cell r="C697" t="str">
            <v>12/24/2005</v>
          </cell>
          <cell r="D697" t="str">
            <v>A</v>
          </cell>
          <cell r="E697" t="str">
            <v>Wind - WPE JEC</v>
          </cell>
          <cell r="F697" t="str">
            <v>Wind-WPE</v>
          </cell>
          <cell r="G697" t="str">
            <v>Hedrick,Terry S</v>
          </cell>
          <cell r="H697" t="str">
            <v>Grapengater,B</v>
          </cell>
          <cell r="I697" t="str">
            <v>131011</v>
          </cell>
          <cell r="J697" t="str">
            <v>WPE Jeffrey Generation</v>
          </cell>
          <cell r="K697" t="str">
            <v>ELEC_STM_&amp;_OTH_PRD</v>
          </cell>
          <cell r="L697" t="str">
            <v>WPKSE</v>
          </cell>
        </row>
        <row r="698">
          <cell r="B698" t="str">
            <v>7119</v>
          </cell>
          <cell r="C698" t="str">
            <v>12/24/2005</v>
          </cell>
          <cell r="D698" t="str">
            <v>A</v>
          </cell>
          <cell r="E698" t="str">
            <v>Reeder Plant</v>
          </cell>
          <cell r="F698" t="str">
            <v>ReedPla</v>
          </cell>
          <cell r="G698" t="str">
            <v>Burns,Curtis J</v>
          </cell>
          <cell r="H698" t="str">
            <v>Hottel,M</v>
          </cell>
          <cell r="I698" t="str">
            <v>111020</v>
          </cell>
          <cell r="J698" t="str">
            <v>WPE Pueblo CO General</v>
          </cell>
          <cell r="K698" t="str">
            <v>ELEC_STMPRD</v>
          </cell>
          <cell r="L698" t="str">
            <v>WPCOE</v>
          </cell>
        </row>
        <row r="699">
          <cell r="B699" t="str">
            <v>7120</v>
          </cell>
          <cell r="C699" t="str">
            <v>12/24/2005</v>
          </cell>
          <cell r="D699" t="str">
            <v>A</v>
          </cell>
          <cell r="E699" t="str">
            <v>Aquila Equipment LLC</v>
          </cell>
          <cell r="F699" t="str">
            <v>AquiEquLLC</v>
          </cell>
          <cell r="G699" t="str">
            <v>Kreimer,David P</v>
          </cell>
          <cell r="H699" t="str">
            <v>McCool,P</v>
          </cell>
          <cell r="I699" t="str">
            <v>181900</v>
          </cell>
          <cell r="J699" t="str">
            <v>Aquila Equipment LLC</v>
          </cell>
          <cell r="K699" t="str">
            <v>NON_REGUL</v>
          </cell>
          <cell r="L699" t="str">
            <v>AQEQL</v>
          </cell>
        </row>
        <row r="700">
          <cell r="B700" t="str">
            <v>7130</v>
          </cell>
          <cell r="C700" t="str">
            <v>12/24/2005</v>
          </cell>
          <cell r="D700" t="str">
            <v>A</v>
          </cell>
          <cell r="E700" t="str">
            <v>South Harper Common</v>
          </cell>
          <cell r="F700" t="str">
            <v>SoutHarCom</v>
          </cell>
          <cell r="G700" t="str">
            <v>Dancy,Allan N</v>
          </cell>
          <cell r="H700" t="str">
            <v>McCool,P</v>
          </cell>
          <cell r="I700" t="str">
            <v>107130</v>
          </cell>
          <cell r="J700" t="str">
            <v>MPS South Harper Gen Common</v>
          </cell>
          <cell r="K700" t="str">
            <v>ELEC_OTHPRD</v>
          </cell>
          <cell r="L700" t="str">
            <v>MPMOE</v>
          </cell>
        </row>
        <row r="701">
          <cell r="B701" t="str">
            <v>7131</v>
          </cell>
          <cell r="C701" t="str">
            <v>12/24/2005</v>
          </cell>
          <cell r="D701" t="str">
            <v>A</v>
          </cell>
          <cell r="E701" t="str">
            <v>South Harper Unit #1</v>
          </cell>
          <cell r="F701" t="str">
            <v>SoutHarUni</v>
          </cell>
          <cell r="G701" t="str">
            <v>Dancy,Allan N</v>
          </cell>
          <cell r="H701" t="str">
            <v>McCool,P</v>
          </cell>
          <cell r="I701" t="str">
            <v>107131</v>
          </cell>
          <cell r="J701" t="str">
            <v>MPS South Harper Unit #1</v>
          </cell>
          <cell r="K701" t="str">
            <v>ELEC_OTHPRD</v>
          </cell>
          <cell r="L701" t="str">
            <v>MPMOE</v>
          </cell>
        </row>
        <row r="702">
          <cell r="B702" t="str">
            <v>7132</v>
          </cell>
          <cell r="C702" t="str">
            <v>12/24/2005</v>
          </cell>
          <cell r="D702" t="str">
            <v>A</v>
          </cell>
          <cell r="E702" t="str">
            <v>South Harper Unit #2</v>
          </cell>
          <cell r="F702" t="str">
            <v>SoutHarUni</v>
          </cell>
          <cell r="G702" t="str">
            <v>Dancy,Allan N</v>
          </cell>
          <cell r="H702" t="str">
            <v>McCool,P</v>
          </cell>
          <cell r="I702" t="str">
            <v>107132</v>
          </cell>
          <cell r="J702" t="str">
            <v>MPS South Harper Unit #2</v>
          </cell>
          <cell r="K702" t="str">
            <v>ELEC_OTHPRD</v>
          </cell>
          <cell r="L702" t="str">
            <v>MPMOE</v>
          </cell>
        </row>
        <row r="703">
          <cell r="B703" t="str">
            <v>7133</v>
          </cell>
          <cell r="C703" t="str">
            <v>12/24/2005</v>
          </cell>
          <cell r="D703" t="str">
            <v>A</v>
          </cell>
          <cell r="E703" t="str">
            <v>South Harper Unit #3</v>
          </cell>
          <cell r="F703" t="str">
            <v>SoutHarUni</v>
          </cell>
          <cell r="G703" t="str">
            <v>Dancy,Allan N</v>
          </cell>
          <cell r="H703" t="str">
            <v>McCool,P</v>
          </cell>
          <cell r="I703" t="str">
            <v>107133</v>
          </cell>
          <cell r="J703" t="str">
            <v>MPS South Harper Unit #3</v>
          </cell>
          <cell r="K703" t="str">
            <v>ELEC_OTHPRD</v>
          </cell>
          <cell r="L703" t="str">
            <v>MPMOE</v>
          </cell>
        </row>
        <row r="704">
          <cell r="B704" t="str">
            <v>7501</v>
          </cell>
          <cell r="C704" t="str">
            <v>12/24/2005</v>
          </cell>
          <cell r="D704" t="str">
            <v>A</v>
          </cell>
          <cell r="E704" t="str">
            <v>Colorado NRMM Inventory</v>
          </cell>
          <cell r="F704" t="str">
            <v>ColoNRMInv</v>
          </cell>
          <cell r="H704" t="str">
            <v>Hottel,M</v>
          </cell>
          <cell r="I704" t="str">
            <v>110900</v>
          </cell>
          <cell r="J704" t="str">
            <v>WPE Colorado General</v>
          </cell>
          <cell r="K704" t="str">
            <v>ELEC_DIST_OTHPWRSUP</v>
          </cell>
          <cell r="L704" t="str">
            <v>WPCOE</v>
          </cell>
        </row>
        <row r="705">
          <cell r="B705" t="str">
            <v>7502</v>
          </cell>
          <cell r="C705" t="str">
            <v>12/24/2005</v>
          </cell>
          <cell r="D705" t="str">
            <v>A</v>
          </cell>
          <cell r="E705" t="str">
            <v>Iowa NRMM Inventory</v>
          </cell>
          <cell r="F705" t="str">
            <v>IowaNRMInv</v>
          </cell>
          <cell r="H705" t="str">
            <v>Bahr,J</v>
          </cell>
          <cell r="I705" t="str">
            <v>120900</v>
          </cell>
          <cell r="J705" t="str">
            <v>PNG Iowa General</v>
          </cell>
          <cell r="K705" t="str">
            <v>GAS_TRN&amp;DIS</v>
          </cell>
          <cell r="L705" t="str">
            <v>PNIAG</v>
          </cell>
        </row>
        <row r="706">
          <cell r="B706" t="str">
            <v>7503</v>
          </cell>
          <cell r="C706" t="str">
            <v>12/24/2005</v>
          </cell>
          <cell r="D706" t="str">
            <v>A</v>
          </cell>
          <cell r="E706" t="str">
            <v>Kansas NRMM Inventory</v>
          </cell>
          <cell r="F706" t="str">
            <v>KansNRMInv</v>
          </cell>
          <cell r="H706" t="str">
            <v>Grapengater,B</v>
          </cell>
          <cell r="I706" t="str">
            <v>130900</v>
          </cell>
          <cell r="J706" t="str">
            <v>WPE Kansas General</v>
          </cell>
          <cell r="K706" t="str">
            <v>ELEC_DIST_OTHPWRSUP</v>
          </cell>
          <cell r="L706" t="str">
            <v>WPKSE</v>
          </cell>
        </row>
        <row r="707">
          <cell r="B707" t="str">
            <v>7504</v>
          </cell>
          <cell r="C707" t="str">
            <v>12/24/2005</v>
          </cell>
          <cell r="D707" t="str">
            <v>A</v>
          </cell>
          <cell r="E707" t="str">
            <v>Michigan NRMM Inventory</v>
          </cell>
          <cell r="F707" t="str">
            <v>MichNRMInv</v>
          </cell>
          <cell r="G707" t="str">
            <v>Bross,Catherine S</v>
          </cell>
          <cell r="H707" t="str">
            <v>Peters,S</v>
          </cell>
          <cell r="I707" t="str">
            <v>140900</v>
          </cell>
          <cell r="J707" t="str">
            <v>MGU Michigan General</v>
          </cell>
          <cell r="K707" t="str">
            <v>GAS_TRN&amp;DIS</v>
          </cell>
          <cell r="L707" t="str">
            <v>MUMIG</v>
          </cell>
        </row>
        <row r="708">
          <cell r="B708" t="str">
            <v>7505</v>
          </cell>
          <cell r="C708" t="str">
            <v>12/24/2005</v>
          </cell>
          <cell r="D708" t="str">
            <v>A</v>
          </cell>
          <cell r="E708" t="str">
            <v>Minnesota NRMM Inventory-PNG</v>
          </cell>
          <cell r="F708" t="str">
            <v>MinnNRMInv</v>
          </cell>
          <cell r="G708" t="str">
            <v>Kult,David G</v>
          </cell>
          <cell r="H708" t="str">
            <v>Moore,J</v>
          </cell>
          <cell r="I708" t="str">
            <v>150900</v>
          </cell>
          <cell r="J708" t="str">
            <v>PNG Minnesota General</v>
          </cell>
          <cell r="K708" t="str">
            <v>GAS_TRN&amp;DIS</v>
          </cell>
          <cell r="L708" t="str">
            <v>PNMNG</v>
          </cell>
        </row>
        <row r="709">
          <cell r="B709" t="str">
            <v>7506</v>
          </cell>
          <cell r="C709" t="str">
            <v>12/24/2005</v>
          </cell>
          <cell r="D709" t="str">
            <v>A</v>
          </cell>
          <cell r="E709" t="str">
            <v>Minnesota NRMM Inventory-NMU</v>
          </cell>
          <cell r="F709" t="str">
            <v>MinnNRMInv</v>
          </cell>
          <cell r="G709" t="str">
            <v>Kult,David G</v>
          </cell>
          <cell r="H709" t="str">
            <v>Moore,J</v>
          </cell>
          <cell r="I709" t="str">
            <v>150900</v>
          </cell>
          <cell r="J709" t="str">
            <v>PNG Minnesota General</v>
          </cell>
          <cell r="K709" t="str">
            <v>GAS_TRN&amp;DIS</v>
          </cell>
          <cell r="L709" t="str">
            <v>PNMNG</v>
          </cell>
        </row>
        <row r="710">
          <cell r="B710" t="str">
            <v>7507</v>
          </cell>
          <cell r="C710" t="str">
            <v>12/24/2005</v>
          </cell>
          <cell r="D710" t="str">
            <v>A</v>
          </cell>
          <cell r="E710" t="str">
            <v>Nebraska NRMM Inventory</v>
          </cell>
          <cell r="F710" t="str">
            <v>NebrNRMInv</v>
          </cell>
          <cell r="H710" t="str">
            <v>Hook,M</v>
          </cell>
          <cell r="I710" t="str">
            <v>160900</v>
          </cell>
          <cell r="J710" t="str">
            <v>PNG Nebraska General</v>
          </cell>
          <cell r="K710" t="str">
            <v>GAS_TRN&amp;DIS</v>
          </cell>
          <cell r="L710" t="str">
            <v>PNNEG</v>
          </cell>
        </row>
        <row r="711">
          <cell r="B711" t="str">
            <v>7511</v>
          </cell>
          <cell r="C711" t="str">
            <v>12/24/2005</v>
          </cell>
          <cell r="D711" t="str">
            <v>A</v>
          </cell>
          <cell r="E711" t="str">
            <v>CO Gas-NRMM Inventory</v>
          </cell>
          <cell r="F711" t="str">
            <v>COGasInv</v>
          </cell>
          <cell r="G711" t="str">
            <v>Schroeder,Robert A</v>
          </cell>
          <cell r="H711" t="str">
            <v>Reed,C</v>
          </cell>
          <cell r="I711" t="str">
            <v>111900</v>
          </cell>
          <cell r="J711" t="str">
            <v>PNG Colorado General</v>
          </cell>
          <cell r="K711" t="str">
            <v>GAS_TRN&amp;DIS</v>
          </cell>
          <cell r="L711" t="str">
            <v>PNCOG</v>
          </cell>
        </row>
        <row r="712">
          <cell r="B712" t="str">
            <v>7513</v>
          </cell>
          <cell r="C712" t="str">
            <v>12/24/2005</v>
          </cell>
          <cell r="D712" t="str">
            <v>A</v>
          </cell>
          <cell r="E712" t="str">
            <v>KS Gas-NRMM Inventory</v>
          </cell>
          <cell r="F712" t="str">
            <v>KSGasInv</v>
          </cell>
          <cell r="G712" t="str">
            <v>Schroeder,Robert A</v>
          </cell>
          <cell r="H712" t="str">
            <v>Reed,C</v>
          </cell>
          <cell r="I712" t="str">
            <v>132900</v>
          </cell>
          <cell r="J712" t="str">
            <v>PNG Kansas General</v>
          </cell>
          <cell r="K712" t="str">
            <v>GAS_TRN&amp;DIS</v>
          </cell>
          <cell r="L712" t="str">
            <v>PNKSG</v>
          </cell>
        </row>
        <row r="713">
          <cell r="B713" t="str">
            <v>8000</v>
          </cell>
          <cell r="C713" t="str">
            <v>12/24/2005</v>
          </cell>
          <cell r="D713" t="str">
            <v>A</v>
          </cell>
          <cell r="E713" t="str">
            <v>UCS General</v>
          </cell>
          <cell r="F713" t="str">
            <v>UCSGen</v>
          </cell>
          <cell r="G713" t="str">
            <v>Anderson,Kevin M</v>
          </cell>
          <cell r="I713" t="str">
            <v>903900</v>
          </cell>
          <cell r="J713" t="str">
            <v>UtiliCorp Communication Svcs</v>
          </cell>
          <cell r="K713" t="str">
            <v>NON_REG_GENL</v>
          </cell>
          <cell r="L713" t="str">
            <v>UCS</v>
          </cell>
        </row>
        <row r="714">
          <cell r="B714" t="str">
            <v>8001</v>
          </cell>
          <cell r="C714" t="str">
            <v>12/24/2005</v>
          </cell>
          <cell r="D714" t="str">
            <v>A</v>
          </cell>
          <cell r="E714" t="str">
            <v>UCS Information Technology</v>
          </cell>
          <cell r="F714" t="str">
            <v>UCSInfTec</v>
          </cell>
          <cell r="G714" t="str">
            <v>Johnson,Ken</v>
          </cell>
          <cell r="I714" t="str">
            <v>903900</v>
          </cell>
          <cell r="J714" t="str">
            <v>UtiliCorp Communication Svcs</v>
          </cell>
          <cell r="K714" t="str">
            <v>NON_REG_GENL</v>
          </cell>
          <cell r="L714" t="str">
            <v>UCS</v>
          </cell>
        </row>
        <row r="715">
          <cell r="B715" t="str">
            <v>8003</v>
          </cell>
          <cell r="C715" t="str">
            <v>12/24/2005</v>
          </cell>
          <cell r="D715" t="str">
            <v>A</v>
          </cell>
          <cell r="E715" t="str">
            <v>UCS Business Development</v>
          </cell>
          <cell r="F715" t="str">
            <v>UCSBusDev</v>
          </cell>
          <cell r="G715" t="str">
            <v>Ingram,Jeff</v>
          </cell>
          <cell r="I715" t="str">
            <v>903900</v>
          </cell>
          <cell r="J715" t="str">
            <v>UtiliCorp Communication Svcs</v>
          </cell>
          <cell r="K715" t="str">
            <v>NON_REG_GENL</v>
          </cell>
          <cell r="L715" t="str">
            <v>UCS</v>
          </cell>
        </row>
        <row r="716">
          <cell r="B716" t="str">
            <v>8004</v>
          </cell>
          <cell r="C716" t="str">
            <v>12/24/2005</v>
          </cell>
          <cell r="D716" t="str">
            <v>A</v>
          </cell>
          <cell r="E716" t="str">
            <v>UCS Marketing Development</v>
          </cell>
          <cell r="F716" t="str">
            <v>UCSMarDev</v>
          </cell>
          <cell r="G716" t="str">
            <v>Deggendorf,Mike</v>
          </cell>
          <cell r="I716" t="str">
            <v>903900</v>
          </cell>
          <cell r="J716" t="str">
            <v>UtiliCorp Communication Svcs</v>
          </cell>
          <cell r="K716" t="str">
            <v>NON_REG_GENL</v>
          </cell>
          <cell r="L716" t="str">
            <v>UCS</v>
          </cell>
        </row>
        <row r="717">
          <cell r="B717" t="str">
            <v>8005</v>
          </cell>
          <cell r="C717" t="str">
            <v>12/24/2005</v>
          </cell>
          <cell r="D717" t="str">
            <v>A</v>
          </cell>
          <cell r="E717" t="str">
            <v>UCS Strategic Planning</v>
          </cell>
          <cell r="F717" t="str">
            <v>UCSStrPla</v>
          </cell>
          <cell r="G717" t="str">
            <v>Spencer,Phil</v>
          </cell>
          <cell r="I717" t="str">
            <v>903900</v>
          </cell>
          <cell r="J717" t="str">
            <v>UtiliCorp Communication Svcs</v>
          </cell>
          <cell r="K717" t="str">
            <v>NON_REG_GENL</v>
          </cell>
          <cell r="L717" t="str">
            <v>UCS</v>
          </cell>
        </row>
        <row r="718">
          <cell r="B718" t="str">
            <v>8007</v>
          </cell>
          <cell r="C718" t="str">
            <v>12/24/2005</v>
          </cell>
          <cell r="D718" t="str">
            <v>A</v>
          </cell>
          <cell r="E718" t="str">
            <v>UCS - Operations</v>
          </cell>
          <cell r="F718" t="str">
            <v>UCS-Ope</v>
          </cell>
          <cell r="G718" t="str">
            <v>Reckrodt,Ron</v>
          </cell>
          <cell r="I718" t="str">
            <v>903900</v>
          </cell>
          <cell r="J718" t="str">
            <v>UtiliCorp Communication Svcs</v>
          </cell>
          <cell r="K718" t="str">
            <v>NON_REG_GENL</v>
          </cell>
          <cell r="L718" t="str">
            <v>UCS</v>
          </cell>
        </row>
        <row r="719">
          <cell r="B719" t="str">
            <v>8009</v>
          </cell>
          <cell r="C719" t="str">
            <v>12/24/2005</v>
          </cell>
          <cell r="D719" t="str">
            <v>A</v>
          </cell>
          <cell r="E719" t="str">
            <v>UCS ESF</v>
          </cell>
          <cell r="F719" t="str">
            <v>UCSESF</v>
          </cell>
          <cell r="G719" t="str">
            <v>Anderson,Kevin</v>
          </cell>
          <cell r="I719" t="str">
            <v>903900</v>
          </cell>
          <cell r="J719" t="str">
            <v>UtiliCorp Communication Svcs</v>
          </cell>
          <cell r="K719" t="str">
            <v>NON_REG_GENL</v>
          </cell>
          <cell r="L719" t="str">
            <v>UCS</v>
          </cell>
        </row>
        <row r="720">
          <cell r="B720" t="str">
            <v>8010</v>
          </cell>
          <cell r="C720" t="str">
            <v>12/24/2005</v>
          </cell>
          <cell r="D720" t="str">
            <v>A</v>
          </cell>
          <cell r="E720" t="str">
            <v>Corp Serv - UCS Facility</v>
          </cell>
          <cell r="F720" t="str">
            <v>CorpSer-</v>
          </cell>
          <cell r="G720" t="str">
            <v>Kahle,Bill</v>
          </cell>
          <cell r="I720" t="str">
            <v>903900</v>
          </cell>
          <cell r="J720" t="str">
            <v>UtiliCorp Communication Svcs</v>
          </cell>
          <cell r="K720" t="str">
            <v>NON_REG_GENL</v>
          </cell>
          <cell r="L720" t="str">
            <v>UCS</v>
          </cell>
        </row>
        <row r="721">
          <cell r="B721" t="str">
            <v>8012</v>
          </cell>
          <cell r="C721" t="str">
            <v>12/24/2005</v>
          </cell>
          <cell r="D721" t="str">
            <v>A</v>
          </cell>
          <cell r="E721" t="str">
            <v>UCS ESF Allocations</v>
          </cell>
          <cell r="F721" t="str">
            <v>UCSESFAll</v>
          </cell>
          <cell r="G721" t="str">
            <v>Lowndes,Carol</v>
          </cell>
          <cell r="I721" t="str">
            <v>903900</v>
          </cell>
          <cell r="J721" t="str">
            <v>UtiliCorp Communication Svcs</v>
          </cell>
          <cell r="K721" t="str">
            <v>NON_REG_GENL</v>
          </cell>
          <cell r="L721" t="str">
            <v>UCS</v>
          </cell>
        </row>
        <row r="722">
          <cell r="B722" t="str">
            <v>8028</v>
          </cell>
          <cell r="C722" t="str">
            <v>12/24/2005</v>
          </cell>
          <cell r="D722" t="str">
            <v>A</v>
          </cell>
          <cell r="E722" t="str">
            <v>Util Non Reg Dept for CONSOL</v>
          </cell>
          <cell r="F722" t="str">
            <v>UtilNonReg</v>
          </cell>
          <cell r="G722" t="str">
            <v>Foltz,Mark A</v>
          </cell>
          <cell r="H722" t="str">
            <v>Foltz,M</v>
          </cell>
          <cell r="I722" t="str">
            <v>994100</v>
          </cell>
          <cell r="J722" t="str">
            <v>Elimination Non-Reg Gas</v>
          </cell>
          <cell r="K722" t="str">
            <v>GAS_ANY</v>
          </cell>
          <cell r="L722" t="str">
            <v>EAUNR</v>
          </cell>
        </row>
        <row r="723">
          <cell r="B723" t="str">
            <v>8029</v>
          </cell>
          <cell r="C723" t="str">
            <v>12/24/2005</v>
          </cell>
          <cell r="D723" t="str">
            <v>I</v>
          </cell>
          <cell r="E723" t="str">
            <v>AII ENA - CONSOL use only</v>
          </cell>
          <cell r="F723" t="str">
            <v>AIIENA-</v>
          </cell>
          <cell r="H723" t="str">
            <v>Foltz,M</v>
          </cell>
        </row>
        <row r="724">
          <cell r="B724" t="str">
            <v>8033</v>
          </cell>
          <cell r="C724" t="str">
            <v>12/24/2005</v>
          </cell>
          <cell r="D724" t="str">
            <v>A</v>
          </cell>
          <cell r="E724" t="str">
            <v>Aquila Net BC-Consol Use Only</v>
          </cell>
          <cell r="F724" t="str">
            <v>AquiNetBC-</v>
          </cell>
          <cell r="G724" t="str">
            <v>Anderson,Margaret J</v>
          </cell>
          <cell r="H724" t="str">
            <v>Foltz,M</v>
          </cell>
          <cell r="I724" t="str">
            <v>902300</v>
          </cell>
          <cell r="J724" t="str">
            <v>ANBC Aquila Network Brit Colum</v>
          </cell>
          <cell r="K724" t="str">
            <v>NON_REGUL</v>
          </cell>
          <cell r="L724" t="str">
            <v>ANBC</v>
          </cell>
        </row>
        <row r="725">
          <cell r="B725" t="str">
            <v>8041</v>
          </cell>
          <cell r="C725" t="str">
            <v>12/24/2005</v>
          </cell>
          <cell r="D725" t="str">
            <v>A</v>
          </cell>
          <cell r="E725" t="str">
            <v>Aquila Net CC-Consol Use Only</v>
          </cell>
          <cell r="F725" t="str">
            <v>AquiNetCC-</v>
          </cell>
          <cell r="G725" t="str">
            <v>Anderson,Margaret J</v>
          </cell>
          <cell r="H725" t="str">
            <v>Foltz,M</v>
          </cell>
          <cell r="I725" t="str">
            <v>902400</v>
          </cell>
          <cell r="J725" t="str">
            <v>ANCC Aquila Network CanadaCorp</v>
          </cell>
          <cell r="K725" t="str">
            <v>NON_REGUL</v>
          </cell>
          <cell r="L725" t="str">
            <v>ANCC</v>
          </cell>
        </row>
        <row r="726">
          <cell r="B726" t="str">
            <v>8042</v>
          </cell>
          <cell r="C726" t="str">
            <v>12/24/2005</v>
          </cell>
          <cell r="D726" t="str">
            <v>A</v>
          </cell>
          <cell r="E726" t="str">
            <v>Aquila Net CC ENA-Consol Only</v>
          </cell>
          <cell r="F726" t="str">
            <v>AquiNetCC</v>
          </cell>
          <cell r="G726" t="str">
            <v>Anderson,Margaret J</v>
          </cell>
          <cell r="H726" t="str">
            <v>Foltz,M</v>
          </cell>
          <cell r="I726" t="str">
            <v>902900</v>
          </cell>
          <cell r="J726" t="str">
            <v>Aquila Network Canada Corp ENA</v>
          </cell>
          <cell r="K726" t="str">
            <v>NON_REGUL</v>
          </cell>
          <cell r="L726" t="str">
            <v>ACENA</v>
          </cell>
        </row>
        <row r="727">
          <cell r="B727" t="str">
            <v>8045</v>
          </cell>
          <cell r="C727" t="str">
            <v>12/24/2005</v>
          </cell>
          <cell r="D727" t="str">
            <v>A</v>
          </cell>
          <cell r="E727" t="str">
            <v>Missouri Public Serv-Consol</v>
          </cell>
          <cell r="F727" t="str">
            <v>MissPubSer</v>
          </cell>
          <cell r="G727" t="str">
            <v>Anderson,Margaret J</v>
          </cell>
          <cell r="H727" t="str">
            <v>Foltz,M</v>
          </cell>
          <cell r="I727" t="str">
            <v>902500</v>
          </cell>
          <cell r="J727" t="str">
            <v>Missouri Public Service Inc.</v>
          </cell>
          <cell r="K727" t="str">
            <v>NON_REGUL</v>
          </cell>
          <cell r="L727" t="str">
            <v>MPSI</v>
          </cell>
        </row>
        <row r="728">
          <cell r="B728" t="str">
            <v>8052</v>
          </cell>
          <cell r="C728" t="str">
            <v>12/24/2005</v>
          </cell>
          <cell r="D728" t="str">
            <v>A</v>
          </cell>
          <cell r="E728" t="str">
            <v>Elimination Networks Other</v>
          </cell>
          <cell r="F728" t="str">
            <v>ElimNetOth</v>
          </cell>
          <cell r="H728" t="str">
            <v>Foltz,M</v>
          </cell>
          <cell r="I728" t="str">
            <v>992100</v>
          </cell>
          <cell r="J728" t="str">
            <v>Elimination Regulated Electric</v>
          </cell>
          <cell r="K728" t="str">
            <v>ELEC_ANY</v>
          </cell>
          <cell r="L728" t="str">
            <v>EAAQN</v>
          </cell>
        </row>
        <row r="729">
          <cell r="B729" t="str">
            <v>8053</v>
          </cell>
          <cell r="C729" t="str">
            <v>12/24/2005</v>
          </cell>
          <cell r="D729" t="str">
            <v>I</v>
          </cell>
          <cell r="E729" t="str">
            <v>Elimination Aquila UK</v>
          </cell>
          <cell r="F729" t="str">
            <v>ElimAquUK</v>
          </cell>
          <cell r="H729" t="str">
            <v>Foltz,M</v>
          </cell>
        </row>
        <row r="730">
          <cell r="B730" t="str">
            <v>8056</v>
          </cell>
          <cell r="C730" t="str">
            <v>12/24/2005</v>
          </cell>
          <cell r="D730" t="str">
            <v>A</v>
          </cell>
          <cell r="E730" t="str">
            <v>Elimination Aquila Wholesale</v>
          </cell>
          <cell r="F730" t="str">
            <v>ElimAquWho</v>
          </cell>
          <cell r="H730" t="str">
            <v>Foltz,M</v>
          </cell>
          <cell r="I730" t="str">
            <v>991100</v>
          </cell>
          <cell r="J730" t="str">
            <v>EAWHO - Elimination AMS</v>
          </cell>
          <cell r="K730" t="str">
            <v>NON_REGUL</v>
          </cell>
          <cell r="L730" t="str">
            <v>EAWHO</v>
          </cell>
        </row>
        <row r="731">
          <cell r="B731" t="str">
            <v>8059</v>
          </cell>
          <cell r="C731" t="str">
            <v>12/24/2005</v>
          </cell>
          <cell r="D731" t="str">
            <v>A</v>
          </cell>
          <cell r="E731" t="str">
            <v>Elimination Everest</v>
          </cell>
          <cell r="F731" t="str">
            <v>ElimEve</v>
          </cell>
          <cell r="H731" t="str">
            <v>Foltz,M</v>
          </cell>
          <cell r="I731" t="str">
            <v>903300</v>
          </cell>
          <cell r="J731" t="str">
            <v>EAEVE - Elimination Everest</v>
          </cell>
          <cell r="K731" t="str">
            <v>NON_REGUL</v>
          </cell>
          <cell r="L731" t="str">
            <v>EAEVE</v>
          </cell>
        </row>
        <row r="732">
          <cell r="B732" t="str">
            <v>8064</v>
          </cell>
          <cell r="C732" t="str">
            <v>12/24/2005</v>
          </cell>
          <cell r="D732" t="str">
            <v>A</v>
          </cell>
          <cell r="E732" t="str">
            <v>New Zealand</v>
          </cell>
          <cell r="F732" t="str">
            <v>NewZea</v>
          </cell>
          <cell r="H732" t="str">
            <v>Foltz,M</v>
          </cell>
          <cell r="I732" t="str">
            <v>902200</v>
          </cell>
          <cell r="J732" t="str">
            <v>New Zealand</v>
          </cell>
          <cell r="K732" t="str">
            <v>NON_REGUL</v>
          </cell>
          <cell r="L732" t="str">
            <v>NEWZE</v>
          </cell>
        </row>
        <row r="733">
          <cell r="B733" t="str">
            <v>8068</v>
          </cell>
          <cell r="C733" t="str">
            <v>12/24/2005</v>
          </cell>
          <cell r="D733" t="str">
            <v>A</v>
          </cell>
          <cell r="E733" t="str">
            <v>Everest OPCO</v>
          </cell>
          <cell r="F733" t="str">
            <v>EverOPC</v>
          </cell>
          <cell r="H733" t="str">
            <v>Foltz,M</v>
          </cell>
          <cell r="I733" t="str">
            <v>903200</v>
          </cell>
          <cell r="J733" t="str">
            <v>EVOPC - Everest OPCO</v>
          </cell>
          <cell r="K733" t="str">
            <v>NON_REGUL</v>
          </cell>
          <cell r="L733" t="str">
            <v>EVOPC</v>
          </cell>
        </row>
        <row r="734">
          <cell r="B734" t="str">
            <v>8069</v>
          </cell>
          <cell r="C734" t="str">
            <v>12/24/2005</v>
          </cell>
          <cell r="D734" t="str">
            <v>A</v>
          </cell>
          <cell r="E734" t="str">
            <v>Australia</v>
          </cell>
          <cell r="F734" t="str">
            <v>Aust</v>
          </cell>
          <cell r="H734" t="str">
            <v>Foltz,M</v>
          </cell>
          <cell r="I734" t="str">
            <v>902100</v>
          </cell>
          <cell r="J734" t="str">
            <v>Australia</v>
          </cell>
          <cell r="K734" t="str">
            <v>NON_REGUL</v>
          </cell>
          <cell r="L734" t="str">
            <v>AUSTR</v>
          </cell>
        </row>
        <row r="735">
          <cell r="B735" t="str">
            <v>8070</v>
          </cell>
          <cell r="C735" t="str">
            <v>12/24/2005</v>
          </cell>
          <cell r="D735" t="str">
            <v>A</v>
          </cell>
          <cell r="E735" t="str">
            <v>New Zealand Finance</v>
          </cell>
          <cell r="F735" t="str">
            <v>NewZeaFin</v>
          </cell>
          <cell r="H735" t="str">
            <v>Foltz,M</v>
          </cell>
          <cell r="I735" t="str">
            <v>902210</v>
          </cell>
          <cell r="J735" t="str">
            <v>New Zealand Finance</v>
          </cell>
          <cell r="K735" t="str">
            <v>NON_REGUL</v>
          </cell>
          <cell r="L735" t="str">
            <v>NZFIN</v>
          </cell>
        </row>
        <row r="736">
          <cell r="B736" t="str">
            <v>8078</v>
          </cell>
          <cell r="C736" t="str">
            <v>12/24/2005</v>
          </cell>
          <cell r="D736" t="str">
            <v>A</v>
          </cell>
          <cell r="E736" t="str">
            <v>Elimination Entire Company</v>
          </cell>
          <cell r="F736" t="str">
            <v>ElimEntCom</v>
          </cell>
          <cell r="H736" t="str">
            <v>Foltz,M</v>
          </cell>
          <cell r="I736" t="str">
            <v>990100</v>
          </cell>
          <cell r="J736" t="str">
            <v>Elimination E &amp; A Company</v>
          </cell>
          <cell r="K736" t="str">
            <v>NON_ILA</v>
          </cell>
          <cell r="L736" t="str">
            <v>EACOY</v>
          </cell>
        </row>
        <row r="737">
          <cell r="B737" t="str">
            <v>8079</v>
          </cell>
          <cell r="C737" t="str">
            <v>12/24/2005</v>
          </cell>
          <cell r="D737" t="str">
            <v>A</v>
          </cell>
          <cell r="E737" t="str">
            <v>Eliminations Corporate</v>
          </cell>
          <cell r="F737" t="str">
            <v>ElimCor</v>
          </cell>
          <cell r="H737" t="str">
            <v>Foltz,M</v>
          </cell>
          <cell r="I737" t="str">
            <v>990400</v>
          </cell>
          <cell r="J737" t="str">
            <v>Elimination E &amp; A Corporate</v>
          </cell>
          <cell r="K737" t="str">
            <v>NON_ILA</v>
          </cell>
          <cell r="L737" t="str">
            <v>EACRP</v>
          </cell>
        </row>
        <row r="738">
          <cell r="B738" t="str">
            <v>8080</v>
          </cell>
          <cell r="C738" t="str">
            <v>12/24/2005</v>
          </cell>
          <cell r="D738" t="str">
            <v>A</v>
          </cell>
          <cell r="E738" t="str">
            <v>ACTAJ DEPT</v>
          </cell>
          <cell r="F738" t="str">
            <v>ACTADEP</v>
          </cell>
          <cell r="H738" t="str">
            <v>Meyer,M</v>
          </cell>
          <cell r="I738" t="str">
            <v>913500</v>
          </cell>
          <cell r="J738" t="str">
            <v>ACTAJ - ACTC and ACTU Adj Unit</v>
          </cell>
          <cell r="K738" t="str">
            <v>NON_REGUL</v>
          </cell>
          <cell r="L738" t="str">
            <v>ACTAJ</v>
          </cell>
        </row>
        <row r="739">
          <cell r="B739" t="str">
            <v>8083</v>
          </cell>
          <cell r="C739" t="str">
            <v>12/24/2005</v>
          </cell>
          <cell r="D739" t="str">
            <v>A</v>
          </cell>
          <cell r="E739" t="str">
            <v>East Coast Gen Elimination</v>
          </cell>
          <cell r="F739" t="str">
            <v>EastCoaGen</v>
          </cell>
          <cell r="H739" t="str">
            <v>Meyer,M</v>
          </cell>
          <cell r="I739" t="str">
            <v>900550</v>
          </cell>
          <cell r="J739" t="str">
            <v>ECGEN - East Coast Generation</v>
          </cell>
          <cell r="K739" t="str">
            <v>NON_REGUL</v>
          </cell>
          <cell r="L739" t="str">
            <v>ECGEN</v>
          </cell>
        </row>
        <row r="740">
          <cell r="B740" t="str">
            <v>8086</v>
          </cell>
          <cell r="C740" t="str">
            <v>12/24/2005</v>
          </cell>
          <cell r="D740" t="str">
            <v>A</v>
          </cell>
          <cell r="E740" t="str">
            <v>Elimination E&amp;A Corp-Regulated</v>
          </cell>
          <cell r="F740" t="str">
            <v>ElimE&amp;ACor</v>
          </cell>
          <cell r="H740" t="str">
            <v>Foltz,M</v>
          </cell>
          <cell r="I740" t="str">
            <v>902503</v>
          </cell>
          <cell r="J740" t="str">
            <v>EAMZP Elimination MZPMO/MZONE</v>
          </cell>
          <cell r="K740" t="str">
            <v>NON_REGUL</v>
          </cell>
          <cell r="L740" t="str">
            <v>EAMZP</v>
          </cell>
        </row>
        <row r="741">
          <cell r="B741" t="str">
            <v>8088</v>
          </cell>
          <cell r="C741" t="str">
            <v>12/24/2005</v>
          </cell>
          <cell r="D741" t="str">
            <v>A</v>
          </cell>
          <cell r="E741" t="str">
            <v>One Page Thinking</v>
          </cell>
          <cell r="F741" t="str">
            <v>OnePagThi</v>
          </cell>
          <cell r="G741" t="str">
            <v>Reitz,Christopher M</v>
          </cell>
          <cell r="I741" t="str">
            <v>186900</v>
          </cell>
          <cell r="J741" t="str">
            <v>One Page Thinking</v>
          </cell>
          <cell r="K741" t="str">
            <v>NON_REGUL</v>
          </cell>
          <cell r="L741" t="str">
            <v>ONEPT</v>
          </cell>
        </row>
        <row r="742">
          <cell r="B742" t="str">
            <v>8089</v>
          </cell>
          <cell r="C742" t="str">
            <v>12/24/2005</v>
          </cell>
          <cell r="D742" t="str">
            <v>A</v>
          </cell>
          <cell r="E742" t="str">
            <v>Electric - Discontinued Ops</v>
          </cell>
          <cell r="F742" t="str">
            <v>Elec-Dis</v>
          </cell>
          <cell r="H742" t="str">
            <v>Foltz,M</v>
          </cell>
          <cell r="I742" t="str">
            <v>999504</v>
          </cell>
          <cell r="J742" t="str">
            <v>Electric Disco</v>
          </cell>
          <cell r="K742" t="str">
            <v>ELEC_ANY</v>
          </cell>
          <cell r="L742" t="str">
            <v>ELEDS</v>
          </cell>
        </row>
        <row r="743">
          <cell r="B743" t="str">
            <v>8098</v>
          </cell>
          <cell r="C743" t="str">
            <v>12/24/2005</v>
          </cell>
          <cell r="D743" t="str">
            <v>A</v>
          </cell>
          <cell r="E743" t="str">
            <v>Elimination - Other Gas</v>
          </cell>
          <cell r="F743" t="str">
            <v>Elim-Oth</v>
          </cell>
          <cell r="G743" t="str">
            <v>Foltz,Mark A</v>
          </cell>
          <cell r="H743" t="str">
            <v>Foltz,M</v>
          </cell>
          <cell r="I743" t="str">
            <v>993100</v>
          </cell>
          <cell r="J743" t="str">
            <v>Elimination Regulated Gas</v>
          </cell>
          <cell r="K743" t="str">
            <v>GAS_ANY</v>
          </cell>
          <cell r="L743" t="str">
            <v>EAGAS</v>
          </cell>
        </row>
        <row r="744">
          <cell r="B744" t="str">
            <v>8099</v>
          </cell>
          <cell r="C744" t="str">
            <v>12/24/2005</v>
          </cell>
          <cell r="D744" t="str">
            <v>A</v>
          </cell>
          <cell r="E744" t="str">
            <v>Elimination-Non-Regulated Elec</v>
          </cell>
          <cell r="F744" t="str">
            <v>ElimEle</v>
          </cell>
          <cell r="G744" t="str">
            <v>Foltz,Mark A</v>
          </cell>
          <cell r="H744" t="str">
            <v>Foltz,M</v>
          </cell>
          <cell r="I744" t="str">
            <v>995100</v>
          </cell>
          <cell r="J744" t="str">
            <v>Elimination Non-Reg Electric</v>
          </cell>
          <cell r="K744" t="str">
            <v>ELEC_ANY</v>
          </cell>
          <cell r="L744" t="str">
            <v>EANRE</v>
          </cell>
        </row>
        <row r="745">
          <cell r="B745" t="str">
            <v>8100</v>
          </cell>
          <cell r="C745" t="str">
            <v>12/24/2005</v>
          </cell>
          <cell r="D745" t="str">
            <v>A</v>
          </cell>
          <cell r="E745" t="str">
            <v>Gas - Discontinued Ops - MI</v>
          </cell>
          <cell r="F745" t="str">
            <v>Gas-Dis</v>
          </cell>
          <cell r="H745" t="str">
            <v>Foltz,M</v>
          </cell>
          <cell r="I745" t="str">
            <v>999503</v>
          </cell>
          <cell r="J745" t="str">
            <v>Gas Disco</v>
          </cell>
          <cell r="K745" t="str">
            <v>GAS_ANY</v>
          </cell>
          <cell r="L745" t="str">
            <v>GASDS</v>
          </cell>
        </row>
        <row r="746">
          <cell r="B746" t="str">
            <v>8101</v>
          </cell>
          <cell r="C746" t="str">
            <v>12/24/2005</v>
          </cell>
          <cell r="D746" t="str">
            <v>A</v>
          </cell>
          <cell r="E746" t="str">
            <v>Gas - Discontinued Ops - MN</v>
          </cell>
          <cell r="F746" t="str">
            <v>Gas-Dis</v>
          </cell>
          <cell r="G746" t="str">
            <v>Foltz,Mark A</v>
          </cell>
          <cell r="H746" t="str">
            <v>Foltz,M</v>
          </cell>
          <cell r="I746" t="str">
            <v>999503</v>
          </cell>
          <cell r="J746" t="str">
            <v>Gas Disco</v>
          </cell>
          <cell r="K746" t="str">
            <v>GAS_ANY</v>
          </cell>
          <cell r="L746" t="str">
            <v>GASDS</v>
          </cell>
        </row>
        <row r="747">
          <cell r="B747" t="str">
            <v>8102</v>
          </cell>
          <cell r="C747" t="str">
            <v>12/24/2005</v>
          </cell>
          <cell r="D747" t="str">
            <v>A</v>
          </cell>
          <cell r="E747" t="str">
            <v>Gas - Discontinued Ops - MO</v>
          </cell>
          <cell r="F747" t="str">
            <v>Gas-Dis</v>
          </cell>
          <cell r="G747" t="str">
            <v>Foltz,Mark A</v>
          </cell>
          <cell r="H747" t="str">
            <v>Foltz,M</v>
          </cell>
          <cell r="I747" t="str">
            <v>999503</v>
          </cell>
          <cell r="J747" t="str">
            <v>Gas Disco</v>
          </cell>
          <cell r="K747" t="str">
            <v>GAS_ANY</v>
          </cell>
          <cell r="L747" t="str">
            <v>GASDS</v>
          </cell>
        </row>
        <row r="748">
          <cell r="B748" t="str">
            <v>8103</v>
          </cell>
          <cell r="C748" t="str">
            <v>12/24/2005</v>
          </cell>
          <cell r="D748" t="str">
            <v>A</v>
          </cell>
          <cell r="E748" t="str">
            <v>Elim Regulated Divisions</v>
          </cell>
          <cell r="F748" t="str">
            <v>ElimRegDiv</v>
          </cell>
          <cell r="G748" t="str">
            <v>Foltz,Mark</v>
          </cell>
          <cell r="I748" t="str">
            <v>990200</v>
          </cell>
          <cell r="J748" t="str">
            <v>Elim Regulated Divisions</v>
          </cell>
          <cell r="K748" t="str">
            <v>NON_ILA</v>
          </cell>
          <cell r="L748" t="str">
            <v>EACOR</v>
          </cell>
        </row>
        <row r="749">
          <cell r="B749" t="str">
            <v>8104</v>
          </cell>
          <cell r="C749" t="str">
            <v>12/24/2005</v>
          </cell>
          <cell r="D749" t="str">
            <v>A</v>
          </cell>
          <cell r="E749" t="str">
            <v>Elim FERC Consolidation</v>
          </cell>
          <cell r="F749" t="str">
            <v>ElimFERC</v>
          </cell>
          <cell r="G749" t="str">
            <v>Foltz,Mark</v>
          </cell>
          <cell r="I749" t="str">
            <v>999701</v>
          </cell>
          <cell r="J749" t="str">
            <v>Elimination FERC Consolidation</v>
          </cell>
          <cell r="K749" t="str">
            <v>NON_ILA</v>
          </cell>
          <cell r="L749" t="str">
            <v>EAFRC</v>
          </cell>
        </row>
        <row r="750">
          <cell r="B750" t="str">
            <v>8105</v>
          </cell>
          <cell r="C750" t="str">
            <v>01/01/1990</v>
          </cell>
          <cell r="D750" t="str">
            <v>A</v>
          </cell>
          <cell r="E750" t="str">
            <v>Merchant-Peaker Disco Ops</v>
          </cell>
          <cell r="F750" t="str">
            <v>PeakrDISCO</v>
          </cell>
          <cell r="G750" t="str">
            <v>Foltz,Mark A</v>
          </cell>
          <cell r="I750" t="str">
            <v>999505</v>
          </cell>
          <cell r="J750" t="str">
            <v>Merch peaker Disco</v>
          </cell>
          <cell r="K750" t="str">
            <v>NON_REGUL</v>
          </cell>
          <cell r="L750" t="str">
            <v>PEKDS</v>
          </cell>
        </row>
        <row r="751">
          <cell r="B751" t="str">
            <v>8106</v>
          </cell>
          <cell r="C751" t="str">
            <v>01/01/1990</v>
          </cell>
          <cell r="D751" t="str">
            <v>A</v>
          </cell>
          <cell r="E751" t="str">
            <v>Corp Everest Disco Ops</v>
          </cell>
          <cell r="F751" t="str">
            <v>EvrstDISCO</v>
          </cell>
          <cell r="G751" t="str">
            <v>Foltz,Mark A</v>
          </cell>
          <cell r="I751" t="str">
            <v>999506</v>
          </cell>
          <cell r="J751" t="str">
            <v>Everest DISCo</v>
          </cell>
          <cell r="K751" t="str">
            <v>NON_REGUL</v>
          </cell>
          <cell r="L751" t="str">
            <v>EVEDS</v>
          </cell>
        </row>
        <row r="752">
          <cell r="B752" t="str">
            <v>8107</v>
          </cell>
          <cell r="C752" t="str">
            <v>01/01/2006</v>
          </cell>
          <cell r="D752" t="str">
            <v>A</v>
          </cell>
          <cell r="E752" t="str">
            <v>MN Gas Disco</v>
          </cell>
          <cell r="F752" t="str">
            <v>MNGASDS</v>
          </cell>
          <cell r="G752" t="str">
            <v>Foltz,Mark A</v>
          </cell>
          <cell r="I752" t="str">
            <v>999507</v>
          </cell>
          <cell r="J752" t="str">
            <v>MN Gas Disco</v>
          </cell>
          <cell r="K752" t="str">
            <v>GAS_ANY</v>
          </cell>
          <cell r="L752" t="str">
            <v>MNGDS</v>
          </cell>
        </row>
        <row r="753">
          <cell r="B753" t="str">
            <v>8108</v>
          </cell>
          <cell r="C753" t="str">
            <v>01/01/2006</v>
          </cell>
          <cell r="D753" t="str">
            <v>A</v>
          </cell>
          <cell r="E753" t="str">
            <v>MO Gas Disco</v>
          </cell>
          <cell r="F753" t="str">
            <v>MOGASDS</v>
          </cell>
          <cell r="G753" t="str">
            <v>Foltz,Mark A</v>
          </cell>
          <cell r="I753" t="str">
            <v>999508</v>
          </cell>
          <cell r="J753" t="str">
            <v>MO Gas Disco</v>
          </cell>
          <cell r="K753" t="str">
            <v>GAS_ANY</v>
          </cell>
          <cell r="L753" t="str">
            <v>MOGDS</v>
          </cell>
        </row>
        <row r="754">
          <cell r="B754" t="str">
            <v>8109</v>
          </cell>
          <cell r="C754" t="str">
            <v>06/01/2006</v>
          </cell>
          <cell r="D754" t="str">
            <v>A</v>
          </cell>
          <cell r="E754" t="str">
            <v>Everest Holdings II LLC</v>
          </cell>
          <cell r="F754" t="str">
            <v>EVHOLDII</v>
          </cell>
          <cell r="G754" t="str">
            <v>Hottel,Michael K</v>
          </cell>
          <cell r="I754" t="str">
            <v>999509</v>
          </cell>
          <cell r="J754" t="str">
            <v>Everest Holdings II LLC</v>
          </cell>
          <cell r="K754" t="str">
            <v>NON_REGUL</v>
          </cell>
          <cell r="L754" t="str">
            <v>EVHII</v>
          </cell>
        </row>
        <row r="755">
          <cell r="B755" t="str">
            <v>8110</v>
          </cell>
          <cell r="C755" t="str">
            <v>06/01/2006</v>
          </cell>
          <cell r="D755" t="str">
            <v>A</v>
          </cell>
          <cell r="E755" t="str">
            <v>EGTG Elim</v>
          </cell>
          <cell r="F755" t="str">
            <v>EGTGENA</v>
          </cell>
          <cell r="G755" t="str">
            <v>Hottel,Michael K</v>
          </cell>
          <cell r="I755" t="str">
            <v>999510</v>
          </cell>
          <cell r="J755" t="str">
            <v>EAEGT</v>
          </cell>
          <cell r="K755" t="str">
            <v>NON_REGUL</v>
          </cell>
          <cell r="L755" t="str">
            <v>EAEGT</v>
          </cell>
        </row>
        <row r="756">
          <cell r="B756" t="str">
            <v>8111</v>
          </cell>
          <cell r="C756" t="str">
            <v>06/01/2006</v>
          </cell>
          <cell r="D756" t="str">
            <v>A</v>
          </cell>
          <cell r="E756" t="str">
            <v>Everest Connections</v>
          </cell>
          <cell r="F756" t="str">
            <v>EVCONLLC</v>
          </cell>
          <cell r="G756" t="str">
            <v>Hottel,Michael K</v>
          </cell>
          <cell r="I756" t="str">
            <v>999511</v>
          </cell>
          <cell r="J756" t="str">
            <v>EVCON</v>
          </cell>
          <cell r="K756" t="str">
            <v>NON_REGUL</v>
          </cell>
          <cell r="L756" t="str">
            <v>EVCON</v>
          </cell>
        </row>
        <row r="757">
          <cell r="B757" t="str">
            <v>8114</v>
          </cell>
          <cell r="C757" t="str">
            <v>12/24/2005</v>
          </cell>
          <cell r="D757" t="str">
            <v>A</v>
          </cell>
          <cell r="E757" t="str">
            <v>ACC-General-USD</v>
          </cell>
          <cell r="F757" t="str">
            <v>ACC-</v>
          </cell>
          <cell r="H757" t="str">
            <v>Meyer,M</v>
          </cell>
          <cell r="I757" t="str">
            <v>910500</v>
          </cell>
          <cell r="J757" t="str">
            <v>ACCUS - Aquila Canada Corp USD</v>
          </cell>
          <cell r="K757" t="str">
            <v>NON_REGUL</v>
          </cell>
          <cell r="L757" t="str">
            <v>ACCUS</v>
          </cell>
        </row>
        <row r="758">
          <cell r="B758" t="str">
            <v>8115</v>
          </cell>
          <cell r="C758" t="str">
            <v>12/24/2005</v>
          </cell>
          <cell r="D758" t="str">
            <v>A</v>
          </cell>
          <cell r="E758" t="str">
            <v>Aquila CanadaCapital&amp;Trade USD</v>
          </cell>
          <cell r="F758" t="str">
            <v>AquiCanUSD</v>
          </cell>
          <cell r="H758" t="str">
            <v>Meyer,M</v>
          </cell>
          <cell r="I758" t="str">
            <v>911500</v>
          </cell>
          <cell r="J758" t="str">
            <v>Aquila Canada Cap &amp; Trade-USD</v>
          </cell>
          <cell r="K758" t="str">
            <v>NON_REGUL</v>
          </cell>
          <cell r="L758" t="str">
            <v>ACCTU</v>
          </cell>
        </row>
        <row r="759">
          <cell r="B759" t="str">
            <v>8116</v>
          </cell>
          <cell r="C759" t="str">
            <v>12/24/2005</v>
          </cell>
          <cell r="D759" t="str">
            <v>A</v>
          </cell>
          <cell r="E759" t="str">
            <v>Aquila Capital &amp; Trade USD</v>
          </cell>
          <cell r="F759" t="str">
            <v>AquiCap&amp;</v>
          </cell>
          <cell r="H759" t="str">
            <v>Meyer,M</v>
          </cell>
          <cell r="I759" t="str">
            <v>912500</v>
          </cell>
          <cell r="J759" t="str">
            <v>Aquila Capital &amp; Trade - USD</v>
          </cell>
          <cell r="K759" t="str">
            <v>NON_REGUL</v>
          </cell>
          <cell r="L759" t="str">
            <v>ACTCU</v>
          </cell>
        </row>
        <row r="760">
          <cell r="B760" t="str">
            <v>8500</v>
          </cell>
          <cell r="C760" t="str">
            <v>12/24/2005</v>
          </cell>
          <cell r="D760" t="str">
            <v>A</v>
          </cell>
          <cell r="E760" t="str">
            <v>Everest General</v>
          </cell>
          <cell r="F760" t="str">
            <v>EverGen</v>
          </cell>
          <cell r="G760" t="str">
            <v>Anderson,Kevin M</v>
          </cell>
          <cell r="I760" t="str">
            <v>903100</v>
          </cell>
          <cell r="J760" t="str">
            <v>UCHHL - UCS Holdings, LLC</v>
          </cell>
          <cell r="K760" t="str">
            <v>NON_REGUL</v>
          </cell>
          <cell r="L760" t="str">
            <v>UCHHL</v>
          </cell>
        </row>
        <row r="761">
          <cell r="B761" t="str">
            <v>9122</v>
          </cell>
          <cell r="C761" t="str">
            <v>12/24/2005</v>
          </cell>
          <cell r="D761" t="str">
            <v>I</v>
          </cell>
          <cell r="E761" t="str">
            <v>Finance</v>
          </cell>
          <cell r="F761" t="str">
            <v>Fina</v>
          </cell>
          <cell r="G761" t="str">
            <v>Garwood,Marcia L</v>
          </cell>
          <cell r="H761" t="str">
            <v>Meyer,M</v>
          </cell>
        </row>
        <row r="762">
          <cell r="B762" t="str">
            <v>9160</v>
          </cell>
          <cell r="C762" t="str">
            <v>12/24/2005</v>
          </cell>
          <cell r="D762" t="str">
            <v>A</v>
          </cell>
          <cell r="E762" t="str">
            <v>Utilicorp South Pacific (USP)</v>
          </cell>
          <cell r="F762" t="str">
            <v>UtilSouPac</v>
          </cell>
          <cell r="G762" t="str">
            <v>Foltz,Mark A</v>
          </cell>
          <cell r="I762" t="str">
            <v>182900</v>
          </cell>
          <cell r="J762" t="str">
            <v>Trans UCU</v>
          </cell>
          <cell r="K762" t="str">
            <v>NON_REGUL</v>
          </cell>
          <cell r="L762" t="str">
            <v>TRNSU</v>
          </cell>
        </row>
        <row r="763">
          <cell r="B763" t="str">
            <v>9180</v>
          </cell>
          <cell r="C763" t="str">
            <v>12/24/2005</v>
          </cell>
          <cell r="D763" t="str">
            <v>I</v>
          </cell>
          <cell r="E763" t="str">
            <v>Intercompany Mgmt Charges 9180</v>
          </cell>
          <cell r="F763" t="str">
            <v>InteMgmCha</v>
          </cell>
          <cell r="G763" t="str">
            <v>Garwood,Marcia L</v>
          </cell>
          <cell r="H763" t="str">
            <v>Meyer,M</v>
          </cell>
        </row>
        <row r="764">
          <cell r="B764" t="str">
            <v>9213</v>
          </cell>
          <cell r="C764" t="str">
            <v>12/24/2005</v>
          </cell>
          <cell r="D764" t="str">
            <v>A</v>
          </cell>
          <cell r="E764" t="str">
            <v>Intercompany Mgmt Charges 9213</v>
          </cell>
          <cell r="F764" t="str">
            <v>InteMgmCha</v>
          </cell>
          <cell r="G764" t="str">
            <v>Garwood,Marcia L</v>
          </cell>
          <cell r="H764" t="str">
            <v>Meyer,M</v>
          </cell>
          <cell r="I764" t="str">
            <v>928100</v>
          </cell>
          <cell r="J764" t="str">
            <v>AEUKI - Aquila Energy UK Inc</v>
          </cell>
          <cell r="K764" t="str">
            <v>NON_REGUL</v>
          </cell>
          <cell r="L764" t="str">
            <v>AEUKI</v>
          </cell>
        </row>
        <row r="765">
          <cell r="B765" t="str">
            <v>9280</v>
          </cell>
          <cell r="C765" t="str">
            <v>12/24/2005</v>
          </cell>
          <cell r="D765" t="str">
            <v>I</v>
          </cell>
          <cell r="E765" t="str">
            <v>German Power</v>
          </cell>
          <cell r="F765" t="str">
            <v>GermPow</v>
          </cell>
          <cell r="G765" t="str">
            <v>Garwood,Marcia L</v>
          </cell>
          <cell r="H765" t="str">
            <v>Meyer,M</v>
          </cell>
        </row>
        <row r="766">
          <cell r="B766" t="str">
            <v>9302</v>
          </cell>
          <cell r="C766" t="str">
            <v>12/24/2005</v>
          </cell>
          <cell r="D766" t="str">
            <v>I</v>
          </cell>
          <cell r="E766" t="str">
            <v>Facilities</v>
          </cell>
          <cell r="F766" t="str">
            <v>Facil</v>
          </cell>
          <cell r="G766" t="str">
            <v>Garwood,Marcia L</v>
          </cell>
          <cell r="H766" t="str">
            <v>Meyer,M</v>
          </cell>
        </row>
        <row r="767">
          <cell r="B767" t="str">
            <v>9360</v>
          </cell>
          <cell r="C767" t="str">
            <v>12/24/2005</v>
          </cell>
          <cell r="D767" t="str">
            <v>I</v>
          </cell>
          <cell r="E767" t="str">
            <v>Intercompany Mgmt Charges 9360</v>
          </cell>
          <cell r="F767" t="str">
            <v>InteMgmCha</v>
          </cell>
          <cell r="G767" t="str">
            <v>Garwood,Marcia L</v>
          </cell>
          <cell r="H767" t="str">
            <v>Meyer,M</v>
          </cell>
        </row>
        <row r="768">
          <cell r="B768" t="str">
            <v>9370</v>
          </cell>
          <cell r="C768" t="str">
            <v>12/24/2005</v>
          </cell>
          <cell r="D768" t="str">
            <v>I</v>
          </cell>
          <cell r="E768" t="str">
            <v>Intercompany Mgmt Charges 9370</v>
          </cell>
          <cell r="F768" t="str">
            <v>InteMgmCha</v>
          </cell>
          <cell r="G768" t="str">
            <v>Garwood,Marcia L</v>
          </cell>
          <cell r="H768" t="str">
            <v>Meyer,M</v>
          </cell>
        </row>
        <row r="769">
          <cell r="B769" t="str">
            <v>9995</v>
          </cell>
          <cell r="C769" t="str">
            <v>06/01/2006</v>
          </cell>
          <cell r="D769" t="str">
            <v>A</v>
          </cell>
          <cell r="E769" t="str">
            <v>Empire - St. Joe</v>
          </cell>
          <cell r="F769" t="str">
            <v>EDG-SJLP</v>
          </cell>
          <cell r="G769" t="str">
            <v>Tartaglia,Karla J</v>
          </cell>
          <cell r="I769" t="str">
            <v>999500</v>
          </cell>
          <cell r="J769" t="str">
            <v>Empire-SJLP</v>
          </cell>
          <cell r="K769" t="str">
            <v>NON_ILA</v>
          </cell>
          <cell r="L769" t="str">
            <v>XEDSJ</v>
          </cell>
        </row>
        <row r="770">
          <cell r="B770" t="str">
            <v>9996</v>
          </cell>
          <cell r="C770" t="str">
            <v>06/01/2006</v>
          </cell>
          <cell r="D770" t="str">
            <v>A</v>
          </cell>
          <cell r="E770" t="str">
            <v>Empire-MPS</v>
          </cell>
          <cell r="F770" t="str">
            <v>EDG-MPS</v>
          </cell>
          <cell r="G770" t="str">
            <v>Tartaglia,Karla J</v>
          </cell>
          <cell r="I770" t="str">
            <v>999400</v>
          </cell>
          <cell r="J770" t="str">
            <v>Empire-MPS</v>
          </cell>
          <cell r="K770" t="str">
            <v>NON_ILA</v>
          </cell>
          <cell r="L770" t="str">
            <v>XEDMP</v>
          </cell>
        </row>
        <row r="771">
          <cell r="B771" t="str">
            <v>9997</v>
          </cell>
          <cell r="C771" t="str">
            <v>12/24/2005</v>
          </cell>
          <cell r="D771" t="str">
            <v>A</v>
          </cell>
          <cell r="E771" t="str">
            <v>Aquila Net BC General</v>
          </cell>
          <cell r="F771" t="str">
            <v>AquiNetBC</v>
          </cell>
          <cell r="G771" t="str">
            <v>Abaricia,Isabelita T</v>
          </cell>
          <cell r="H771" t="str">
            <v>Abaricia,L</v>
          </cell>
          <cell r="I771" t="str">
            <v>999702</v>
          </cell>
          <cell r="J771" t="str">
            <v>Aquila Net BC General</v>
          </cell>
          <cell r="K771" t="str">
            <v>NON_REGUL</v>
          </cell>
          <cell r="L771" t="str">
            <v>ANULC</v>
          </cell>
        </row>
        <row r="772">
          <cell r="B772" t="str">
            <v>9998</v>
          </cell>
          <cell r="C772" t="str">
            <v>04/01/2006</v>
          </cell>
          <cell r="D772" t="str">
            <v>A</v>
          </cell>
          <cell r="E772" t="str">
            <v>WPSR-Michigan</v>
          </cell>
          <cell r="F772" t="str">
            <v>WPSR-Mich</v>
          </cell>
          <cell r="G772" t="str">
            <v>Tartaglia,Karla J</v>
          </cell>
          <cell r="I772" t="str">
            <v>999600</v>
          </cell>
          <cell r="J772" t="str">
            <v>WPSR-Michigan</v>
          </cell>
          <cell r="K772" t="str">
            <v>NON_ILA</v>
          </cell>
          <cell r="L772" t="str">
            <v>XWPMI</v>
          </cell>
        </row>
        <row r="773">
          <cell r="B773" t="str">
            <v>9999</v>
          </cell>
          <cell r="C773" t="str">
            <v>12/24/2005</v>
          </cell>
          <cell r="D773" t="str">
            <v>A</v>
          </cell>
          <cell r="E773" t="str">
            <v>Cornerstone Energy</v>
          </cell>
          <cell r="F773" t="str">
            <v>CornEne</v>
          </cell>
          <cell r="G773" t="str">
            <v>Hall,Dawn</v>
          </cell>
          <cell r="I773" t="str">
            <v>999700</v>
          </cell>
          <cell r="J773" t="str">
            <v>Cornerstone Energy Inc.</v>
          </cell>
          <cell r="K773" t="str">
            <v>NON_ILA</v>
          </cell>
          <cell r="L773" t="str">
            <v>CEI</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sheetName val="unbilled"/>
      <sheetName val="NNGFC"/>
      <sheetName val="Airplane BS"/>
      <sheetName val="CS &amp; Div accts"/>
      <sheetName val="GS"/>
      <sheetName val="Net Income"/>
      <sheetName val="Utility BS (2)"/>
      <sheetName val="Acc Int &amp; LTD"/>
      <sheetName val="Unbilled BS"/>
      <sheetName val="Utility BS"/>
      <sheetName val="Tax BS accts only (5)"/>
      <sheetName val="426 ND"/>
      <sheetName val="PR BS 236 accts"/>
      <sheetName val="Tax BS accts only (4)"/>
      <sheetName val="Tax BS accts only (3)"/>
      <sheetName val="Cash (2)"/>
      <sheetName val="Cash"/>
      <sheetName val="Pension"/>
      <sheetName val="IS (2)"/>
      <sheetName val="Tax BS accts only (2)"/>
      <sheetName val="Tax BS accts only"/>
      <sheetName val="IS Income tax"/>
      <sheetName val="IS 5038 detail tax"/>
      <sheetName val="IS detail tax (2)"/>
      <sheetName val="Monthly tax accounts BS"/>
      <sheetName val="Sheet1"/>
      <sheetName val="equity accts (2)"/>
      <sheetName val="equity accts"/>
      <sheetName val="FAS 133"/>
      <sheetName val="Sheet2 (2)"/>
      <sheetName val="Sheet2"/>
      <sheetName val="BS"/>
      <sheetName val="Reg BS accts"/>
      <sheetName val="IS test"/>
      <sheetName val="IS test (2)"/>
      <sheetName val="IS"/>
      <sheetName val="IS monthly"/>
      <sheetName val="IS ytd"/>
      <sheetName val="IS qtd"/>
      <sheetName val="IS detail fran"/>
      <sheetName val="IS detail bad debt"/>
      <sheetName val="O&amp;M"/>
      <sheetName val="O&amp;M (2)"/>
      <sheetName val="Data"/>
      <sheetName val="BS liab mo"/>
      <sheetName val="BS asset mo"/>
      <sheetName val="BS Liab qtrly"/>
      <sheetName val="BS asset qtrly"/>
      <sheetName val="Sheet4"/>
      <sheetName val="Acc Int"/>
      <sheetName val="Sheet3"/>
      <sheetName val="IS detail ta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4">
          <cell r="G4" t="str">
            <v>Jan</v>
          </cell>
          <cell r="H4" t="str">
            <v>Dec</v>
          </cell>
          <cell r="I4" t="str">
            <v>Y-T-D(Dec)</v>
          </cell>
          <cell r="J4" t="str">
            <v>Y-T-D(Dec)</v>
          </cell>
          <cell r="Q4" t="str">
            <v>Y-T-D(Dec)</v>
          </cell>
          <cell r="R4" t="str">
            <v>Dec</v>
          </cell>
        </row>
      </sheetData>
      <sheetData sheetId="45"/>
      <sheetData sheetId="46"/>
      <sheetData sheetId="47"/>
      <sheetData sheetId="48"/>
      <sheetData sheetId="49" refreshError="1"/>
      <sheetData sheetId="50" refreshError="1"/>
      <sheetData sheetId="51" refreshError="1"/>
      <sheetData sheetId="5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CM HC Walk"/>
      <sheetName val="CM Op &amp; Admin Actuals"/>
      <sheetName val="Op &amp; Admin Definitions"/>
      <sheetName val="Module1"/>
      <sheetName val="Module2"/>
      <sheetName val="Module3"/>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AP Header"/>
      <sheetName val="SAP Detail"/>
      <sheetName val="Consolidated Data"/>
      <sheetName val="Pivot Table Lawson"/>
      <sheetName val="Bad Debt Lead Summary"/>
      <sheetName val="Bad Debt Pivot Table"/>
      <sheetName val="Store XRef"/>
      <sheetName val="GLLAWSON"/>
      <sheetName val="CCLAWSON"/>
      <sheetName val="CTLAWSON"/>
      <sheetName val="Profit-Cost Center"/>
      <sheetName val="SourceFile Notes"/>
    </sheetNames>
    <sheetDataSet>
      <sheetData sheetId="0"/>
      <sheetData sheetId="1"/>
      <sheetData sheetId="2"/>
      <sheetData sheetId="3"/>
      <sheetData sheetId="4"/>
      <sheetData sheetId="5"/>
      <sheetData sheetId="6"/>
      <sheetData sheetId="7">
        <row r="1">
          <cell r="B1" t="str">
            <v>Lawson</v>
          </cell>
          <cell r="C1" t="str">
            <v>Sub</v>
          </cell>
          <cell r="D1" t="str">
            <v>Lawson Desc</v>
          </cell>
          <cell r="E1" t="str">
            <v>PCATYPE</v>
          </cell>
          <cell r="F1" t="str">
            <v>ZARACT</v>
          </cell>
          <cell r="G1" t="str">
            <v>SAPGL</v>
          </cell>
          <cell r="H1" t="str">
            <v>SAPDESC</v>
          </cell>
          <cell r="I1" t="str">
            <v>SAPDERACT</v>
          </cell>
        </row>
        <row r="2">
          <cell r="B2">
            <v>101001</v>
          </cell>
          <cell r="C2" t="str">
            <v xml:space="preserve">         </v>
          </cell>
          <cell r="D2" t="str">
            <v xml:space="preserve">PLANT IN SERVICE - OTHER                          </v>
          </cell>
          <cell r="E2" t="str">
            <v xml:space="preserve">        </v>
          </cell>
          <cell r="F2" t="str">
            <v xml:space="preserve">          </v>
          </cell>
          <cell r="G2">
            <v>101001</v>
          </cell>
          <cell r="H2" t="str">
            <v xml:space="preserve">ORGANIZATION EXPENSE                              </v>
          </cell>
          <cell r="I2" t="str">
            <v xml:space="preserve">9101000    </v>
          </cell>
        </row>
        <row r="3">
          <cell r="B3">
            <v>101002</v>
          </cell>
          <cell r="C3" t="str">
            <v xml:space="preserve">         </v>
          </cell>
          <cell r="D3" t="str">
            <v xml:space="preserve">FRANCHISE &amp; CONSENTS                              </v>
          </cell>
          <cell r="E3" t="str">
            <v xml:space="preserve">        </v>
          </cell>
          <cell r="F3" t="str">
            <v xml:space="preserve">          </v>
          </cell>
          <cell r="G3">
            <v>101002</v>
          </cell>
          <cell r="H3" t="str">
            <v xml:space="preserve">FRANCHISES &amp; CONSENTS                             </v>
          </cell>
          <cell r="I3" t="str">
            <v xml:space="preserve">9101000    </v>
          </cell>
        </row>
        <row r="4">
          <cell r="B4">
            <v>101003</v>
          </cell>
          <cell r="C4" t="str">
            <v xml:space="preserve">         </v>
          </cell>
          <cell r="D4" t="str">
            <v xml:space="preserve">MISCELL INTANGIBLE PLANT                          </v>
          </cell>
          <cell r="E4" t="str">
            <v xml:space="preserve">        </v>
          </cell>
          <cell r="F4" t="str">
            <v xml:space="preserve">          </v>
          </cell>
          <cell r="G4">
            <v>101003</v>
          </cell>
          <cell r="H4" t="str">
            <v xml:space="preserve">INTANGIBLE PLANT                                  </v>
          </cell>
          <cell r="I4" t="str">
            <v xml:space="preserve">9101000    </v>
          </cell>
        </row>
        <row r="5">
          <cell r="B5">
            <v>101010</v>
          </cell>
          <cell r="C5" t="str">
            <v xml:space="preserve">         </v>
          </cell>
          <cell r="D5" t="str">
            <v xml:space="preserve">PLANT IN SVC-GATHERING                            </v>
          </cell>
          <cell r="E5" t="str">
            <v xml:space="preserve">        </v>
          </cell>
          <cell r="F5" t="str">
            <v xml:space="preserve">          </v>
          </cell>
          <cell r="G5">
            <v>101004</v>
          </cell>
          <cell r="H5" t="str">
            <v xml:space="preserve">MISC. INTERCONNECTS                               </v>
          </cell>
          <cell r="I5" t="str">
            <v xml:space="preserve">9101000    </v>
          </cell>
        </row>
        <row r="6">
          <cell r="B6">
            <v>101011</v>
          </cell>
          <cell r="C6" t="str">
            <v xml:space="preserve">         </v>
          </cell>
          <cell r="D6" t="str">
            <v xml:space="preserve">ARO - GATHERING AND PRODUCTION                    </v>
          </cell>
          <cell r="E6" t="str">
            <v xml:space="preserve">        </v>
          </cell>
          <cell r="F6" t="str">
            <v xml:space="preserve">          </v>
          </cell>
          <cell r="G6">
            <v>101010</v>
          </cell>
          <cell r="H6" t="str">
            <v xml:space="preserve">GATHERING                                         </v>
          </cell>
          <cell r="I6" t="str">
            <v xml:space="preserve">9101000    </v>
          </cell>
        </row>
        <row r="7">
          <cell r="B7">
            <v>101020</v>
          </cell>
          <cell r="C7" t="str">
            <v xml:space="preserve">         </v>
          </cell>
          <cell r="D7" t="str">
            <v xml:space="preserve">PLANT IN SVC-EXTRACTION                           </v>
          </cell>
          <cell r="E7" t="str">
            <v xml:space="preserve">        </v>
          </cell>
          <cell r="F7" t="str">
            <v xml:space="preserve">          </v>
          </cell>
          <cell r="G7">
            <v>101020</v>
          </cell>
          <cell r="H7" t="str">
            <v xml:space="preserve">EXTRACTION                                        </v>
          </cell>
          <cell r="I7" t="str">
            <v xml:space="preserve">9101000    </v>
          </cell>
        </row>
        <row r="8">
          <cell r="B8">
            <v>101030</v>
          </cell>
          <cell r="C8" t="str">
            <v xml:space="preserve">         </v>
          </cell>
          <cell r="D8" t="str">
            <v xml:space="preserve">PLANT IN SVC-STORAGE                              </v>
          </cell>
          <cell r="E8" t="str">
            <v xml:space="preserve">        </v>
          </cell>
          <cell r="F8" t="str">
            <v xml:space="preserve">          </v>
          </cell>
          <cell r="G8">
            <v>101030</v>
          </cell>
          <cell r="H8" t="str">
            <v xml:space="preserve">STORAGE                                           </v>
          </cell>
          <cell r="I8" t="str">
            <v xml:space="preserve">9101000    </v>
          </cell>
        </row>
        <row r="9">
          <cell r="B9">
            <v>101031</v>
          </cell>
          <cell r="C9" t="str">
            <v xml:space="preserve">         </v>
          </cell>
          <cell r="D9" t="str">
            <v xml:space="preserve">ARO - UNDERGROUND STORAGE PLT                     </v>
          </cell>
          <cell r="E9" t="str">
            <v xml:space="preserve">        </v>
          </cell>
          <cell r="F9" t="str">
            <v xml:space="preserve">          </v>
          </cell>
          <cell r="G9">
            <v>101031</v>
          </cell>
          <cell r="H9" t="str">
            <v xml:space="preserve">ARO - UNDERGROUND STORAGE                         </v>
          </cell>
          <cell r="I9" t="str">
            <v xml:space="preserve">9101000    </v>
          </cell>
        </row>
        <row r="10">
          <cell r="B10">
            <v>101040</v>
          </cell>
          <cell r="C10" t="str">
            <v xml:space="preserve">         </v>
          </cell>
          <cell r="D10" t="str">
            <v xml:space="preserve">PLANT IN SVC-TRANSMISSION                         </v>
          </cell>
          <cell r="E10" t="str">
            <v xml:space="preserve">        </v>
          </cell>
          <cell r="F10" t="str">
            <v xml:space="preserve">          </v>
          </cell>
          <cell r="G10">
            <v>101040</v>
          </cell>
          <cell r="H10" t="str">
            <v xml:space="preserve">TRANSMISSION                                      </v>
          </cell>
          <cell r="I10" t="str">
            <v xml:space="preserve">9101000    </v>
          </cell>
        </row>
        <row r="11">
          <cell r="B11">
            <v>101050</v>
          </cell>
          <cell r="C11" t="str">
            <v xml:space="preserve">         </v>
          </cell>
          <cell r="D11" t="str">
            <v xml:space="preserve">PLANT IN SVC-DISTRIB                              </v>
          </cell>
          <cell r="E11" t="str">
            <v xml:space="preserve">        </v>
          </cell>
          <cell r="F11" t="str">
            <v xml:space="preserve">          </v>
          </cell>
          <cell r="G11">
            <v>101050</v>
          </cell>
          <cell r="H11" t="str">
            <v xml:space="preserve">DISTRIBUTION                                      </v>
          </cell>
          <cell r="I11" t="str">
            <v xml:space="preserve">9101100    </v>
          </cell>
        </row>
        <row r="12">
          <cell r="B12">
            <v>101060</v>
          </cell>
          <cell r="C12" t="str">
            <v xml:space="preserve">         </v>
          </cell>
          <cell r="D12" t="str">
            <v xml:space="preserve">PLANT IN SVC-G PLANT LAND                         </v>
          </cell>
          <cell r="E12" t="str">
            <v xml:space="preserve">        </v>
          </cell>
          <cell r="F12" t="str">
            <v xml:space="preserve">          </v>
          </cell>
          <cell r="G12">
            <v>101060</v>
          </cell>
          <cell r="H12" t="str">
            <v xml:space="preserve">LAND                                              </v>
          </cell>
          <cell r="I12" t="str">
            <v xml:space="preserve">9101100    </v>
          </cell>
        </row>
        <row r="13">
          <cell r="B13">
            <v>101061</v>
          </cell>
          <cell r="C13" t="str">
            <v xml:space="preserve">         </v>
          </cell>
          <cell r="D13" t="str">
            <v xml:space="preserve">GEN PLANT-STRUCTURE                               </v>
          </cell>
          <cell r="E13" t="str">
            <v xml:space="preserve">        </v>
          </cell>
          <cell r="F13" t="str">
            <v xml:space="preserve">          </v>
          </cell>
          <cell r="G13">
            <v>101061</v>
          </cell>
          <cell r="H13" t="str">
            <v xml:space="preserve">STRUCTURES                                        </v>
          </cell>
          <cell r="I13" t="str">
            <v xml:space="preserve">9101100    </v>
          </cell>
        </row>
        <row r="14">
          <cell r="B14">
            <v>101062</v>
          </cell>
          <cell r="C14" t="str">
            <v xml:space="preserve">         </v>
          </cell>
          <cell r="D14" t="str">
            <v xml:space="preserve">GEN PLANT-OFFICE MACHINES                         </v>
          </cell>
          <cell r="E14" t="str">
            <v xml:space="preserve">        </v>
          </cell>
          <cell r="F14" t="str">
            <v xml:space="preserve">          </v>
          </cell>
          <cell r="G14">
            <v>101062</v>
          </cell>
          <cell r="H14" t="str">
            <v xml:space="preserve">OFFICE EQUIP/MACHINES                             </v>
          </cell>
          <cell r="I14" t="str">
            <v xml:space="preserve">9101100    </v>
          </cell>
        </row>
        <row r="15">
          <cell r="B15">
            <v>101063</v>
          </cell>
          <cell r="C15" t="str">
            <v xml:space="preserve">         </v>
          </cell>
          <cell r="D15" t="str">
            <v xml:space="preserve">GEN PLANT-OFF FURNITURE                           </v>
          </cell>
          <cell r="E15" t="str">
            <v xml:space="preserve">        </v>
          </cell>
          <cell r="F15" t="str">
            <v xml:space="preserve">          </v>
          </cell>
          <cell r="G15">
            <v>101063</v>
          </cell>
          <cell r="H15" t="str">
            <v xml:space="preserve">OFFICE FURNITURE                                  </v>
          </cell>
          <cell r="I15" t="str">
            <v xml:space="preserve">9101100    </v>
          </cell>
        </row>
        <row r="16">
          <cell r="B16">
            <v>101064</v>
          </cell>
          <cell r="C16" t="str">
            <v xml:space="preserve">         </v>
          </cell>
          <cell r="D16" t="str">
            <v xml:space="preserve">GEN PLANT-COMPUTER EQUIP                          </v>
          </cell>
          <cell r="E16" t="str">
            <v xml:space="preserve">        </v>
          </cell>
          <cell r="F16" t="str">
            <v xml:space="preserve">          </v>
          </cell>
          <cell r="G16">
            <v>101064</v>
          </cell>
          <cell r="H16" t="str">
            <v xml:space="preserve">COMPUTER EQUIPMENT                                </v>
          </cell>
          <cell r="I16" t="str">
            <v xml:space="preserve">9101100    </v>
          </cell>
        </row>
        <row r="17">
          <cell r="B17">
            <v>101065</v>
          </cell>
          <cell r="C17" t="str">
            <v xml:space="preserve">         </v>
          </cell>
          <cell r="D17" t="str">
            <v xml:space="preserve">GEN PLANT-AUTOMOBILES                             </v>
          </cell>
          <cell r="E17" t="str">
            <v xml:space="preserve">        </v>
          </cell>
          <cell r="F17" t="str">
            <v xml:space="preserve">          </v>
          </cell>
          <cell r="G17">
            <v>101065</v>
          </cell>
          <cell r="H17" t="str">
            <v xml:space="preserve">AUTOMOBILES                                       </v>
          </cell>
          <cell r="I17" t="str">
            <v xml:space="preserve">9101100    </v>
          </cell>
        </row>
        <row r="18">
          <cell r="B18">
            <v>101066</v>
          </cell>
          <cell r="C18" t="str">
            <v xml:space="preserve">         </v>
          </cell>
          <cell r="D18" t="str">
            <v xml:space="preserve">GEN PLANT-TRUCKS LIGHT                            </v>
          </cell>
          <cell r="E18" t="str">
            <v xml:space="preserve">        </v>
          </cell>
          <cell r="F18" t="str">
            <v xml:space="preserve">          </v>
          </cell>
          <cell r="G18">
            <v>101066</v>
          </cell>
          <cell r="H18" t="str">
            <v xml:space="preserve">LIGHT TRUCKS                                      </v>
          </cell>
          <cell r="I18" t="str">
            <v xml:space="preserve">9101100    </v>
          </cell>
        </row>
        <row r="19">
          <cell r="B19">
            <v>101067</v>
          </cell>
          <cell r="C19" t="str">
            <v xml:space="preserve">         </v>
          </cell>
          <cell r="D19" t="str">
            <v xml:space="preserve">GEN PLANT-TRUCKS HEAVY                            </v>
          </cell>
          <cell r="E19" t="str">
            <v xml:space="preserve">        </v>
          </cell>
          <cell r="F19" t="str">
            <v xml:space="preserve">          </v>
          </cell>
          <cell r="G19">
            <v>101067</v>
          </cell>
          <cell r="H19" t="str">
            <v xml:space="preserve">HEAVY TRUCKS                                      </v>
          </cell>
          <cell r="I19" t="str">
            <v xml:space="preserve">9101100    </v>
          </cell>
        </row>
        <row r="20">
          <cell r="B20">
            <v>101069</v>
          </cell>
          <cell r="C20" t="str">
            <v xml:space="preserve">         </v>
          </cell>
          <cell r="D20" t="str">
            <v xml:space="preserve">GEN PLANT-TRAILERS                                </v>
          </cell>
          <cell r="E20" t="str">
            <v xml:space="preserve">        </v>
          </cell>
          <cell r="F20" t="str">
            <v xml:space="preserve">          </v>
          </cell>
          <cell r="G20">
            <v>101069</v>
          </cell>
          <cell r="H20" t="str">
            <v xml:space="preserve">TRAILERS &amp; OTHERS                                 </v>
          </cell>
          <cell r="I20" t="str">
            <v xml:space="preserve">9101100    </v>
          </cell>
        </row>
        <row r="21">
          <cell r="B21">
            <v>101070</v>
          </cell>
          <cell r="C21" t="str">
            <v xml:space="preserve">         </v>
          </cell>
          <cell r="D21" t="str">
            <v xml:space="preserve">GEN PLANT-STORES EQUIP                            </v>
          </cell>
          <cell r="E21" t="str">
            <v xml:space="preserve">        </v>
          </cell>
          <cell r="F21" t="str">
            <v xml:space="preserve">          </v>
          </cell>
          <cell r="G21">
            <v>101070</v>
          </cell>
          <cell r="H21" t="str">
            <v xml:space="preserve">STORES EQUIPMENT                                  </v>
          </cell>
          <cell r="I21" t="str">
            <v xml:space="preserve">9101100    </v>
          </cell>
        </row>
        <row r="22">
          <cell r="B22">
            <v>101071</v>
          </cell>
          <cell r="C22" t="str">
            <v xml:space="preserve">         </v>
          </cell>
          <cell r="D22" t="str">
            <v xml:space="preserve">GEN PLANT-TOOL&amp;SHOP EQUIP                         </v>
          </cell>
          <cell r="E22" t="str">
            <v xml:space="preserve">        </v>
          </cell>
          <cell r="F22" t="str">
            <v xml:space="preserve">          </v>
          </cell>
          <cell r="G22">
            <v>101071</v>
          </cell>
          <cell r="H22" t="str">
            <v xml:space="preserve">TOOLS &amp; SHOP EQUIPMENT                            </v>
          </cell>
          <cell r="I22" t="str">
            <v xml:space="preserve">9101100    </v>
          </cell>
        </row>
        <row r="23">
          <cell r="B23">
            <v>101072</v>
          </cell>
          <cell r="C23" t="str">
            <v xml:space="preserve">         </v>
          </cell>
          <cell r="D23" t="str">
            <v xml:space="preserve">GEN PLANT-LAB EQUIP                               </v>
          </cell>
          <cell r="E23" t="str">
            <v xml:space="preserve">        </v>
          </cell>
          <cell r="F23" t="str">
            <v xml:space="preserve">          </v>
          </cell>
          <cell r="G23">
            <v>101072</v>
          </cell>
          <cell r="H23" t="str">
            <v xml:space="preserve">LAB EQUIPMENT                                     </v>
          </cell>
          <cell r="I23" t="str">
            <v xml:space="preserve">9101100    </v>
          </cell>
        </row>
        <row r="24">
          <cell r="B24">
            <v>101073</v>
          </cell>
          <cell r="C24" t="str">
            <v xml:space="preserve">         </v>
          </cell>
          <cell r="D24" t="str">
            <v xml:space="preserve">GEN PLANT-PWR OPER EQUIP                          </v>
          </cell>
          <cell r="E24" t="str">
            <v xml:space="preserve">        </v>
          </cell>
          <cell r="F24" t="str">
            <v xml:space="preserve">          </v>
          </cell>
          <cell r="G24">
            <v>101073</v>
          </cell>
          <cell r="H24" t="str">
            <v xml:space="preserve">POWER OPERATED EQUIPMENT                          </v>
          </cell>
          <cell r="I24" t="str">
            <v xml:space="preserve">9101100    </v>
          </cell>
        </row>
        <row r="25">
          <cell r="B25">
            <v>101074</v>
          </cell>
          <cell r="C25" t="str">
            <v xml:space="preserve">         </v>
          </cell>
          <cell r="D25" t="str">
            <v xml:space="preserve">GEN PLANT-COMMUNI EQUIP                           </v>
          </cell>
          <cell r="E25" t="str">
            <v xml:space="preserve">        </v>
          </cell>
          <cell r="F25" t="str">
            <v xml:space="preserve">          </v>
          </cell>
          <cell r="G25">
            <v>101074</v>
          </cell>
          <cell r="H25" t="str">
            <v xml:space="preserve">COMMUNICATION EQUIPMENT                           </v>
          </cell>
          <cell r="I25" t="str">
            <v xml:space="preserve">9101100    </v>
          </cell>
        </row>
        <row r="26">
          <cell r="B26">
            <v>101075</v>
          </cell>
          <cell r="C26" t="str">
            <v xml:space="preserve">         </v>
          </cell>
          <cell r="D26" t="str">
            <v xml:space="preserve">GEN PLANT-MISC EQUIPMENT                          </v>
          </cell>
          <cell r="E26" t="str">
            <v xml:space="preserve">        </v>
          </cell>
          <cell r="F26" t="str">
            <v xml:space="preserve">          </v>
          </cell>
          <cell r="G26">
            <v>101075</v>
          </cell>
          <cell r="H26" t="str">
            <v xml:space="preserve">MISC. EQUIPMENT                                   </v>
          </cell>
          <cell r="I26" t="str">
            <v xml:space="preserve">9101100    </v>
          </cell>
        </row>
        <row r="27">
          <cell r="B27">
            <v>101076</v>
          </cell>
          <cell r="C27" t="str">
            <v xml:space="preserve">         </v>
          </cell>
          <cell r="D27" t="str">
            <v xml:space="preserve">OTHER TANGIBLE PROPERTY                           </v>
          </cell>
          <cell r="E27" t="str">
            <v xml:space="preserve">        </v>
          </cell>
          <cell r="F27" t="str">
            <v xml:space="preserve">          </v>
          </cell>
          <cell r="G27">
            <v>101076</v>
          </cell>
          <cell r="H27" t="str">
            <v xml:space="preserve">OTHER TANGIBLE EQUIPMENT                          </v>
          </cell>
          <cell r="I27" t="str">
            <v xml:space="preserve">9101100    </v>
          </cell>
        </row>
        <row r="28">
          <cell r="B28">
            <v>101078</v>
          </cell>
          <cell r="C28" t="str">
            <v xml:space="preserve">         </v>
          </cell>
          <cell r="D28" t="str">
            <v xml:space="preserve">RENTAL ASSET-5 YR LIFE                            </v>
          </cell>
          <cell r="E28" t="str">
            <v xml:space="preserve">        </v>
          </cell>
          <cell r="F28" t="str">
            <v xml:space="preserve">          </v>
          </cell>
          <cell r="G28">
            <v>101078</v>
          </cell>
          <cell r="H28" t="str">
            <v xml:space="preserve">MOBILE COMMUN. EQUIPMENT                          </v>
          </cell>
          <cell r="I28" t="str">
            <v xml:space="preserve">9101100    </v>
          </cell>
        </row>
        <row r="29">
          <cell r="B29">
            <v>101079</v>
          </cell>
          <cell r="C29" t="str">
            <v xml:space="preserve">         </v>
          </cell>
          <cell r="D29" t="str">
            <v xml:space="preserve">RENTAL ASSET-10 YR LIFE                           </v>
          </cell>
          <cell r="E29" t="str">
            <v xml:space="preserve">        </v>
          </cell>
          <cell r="F29" t="str">
            <v xml:space="preserve">          </v>
          </cell>
          <cell r="G29">
            <v>101079</v>
          </cell>
          <cell r="H29" t="str">
            <v xml:space="preserve">LEASEHOLD IMPROVEMENTS                            </v>
          </cell>
          <cell r="I29" t="str">
            <v xml:space="preserve">9101100    </v>
          </cell>
        </row>
        <row r="30">
          <cell r="B30">
            <v>101110</v>
          </cell>
          <cell r="C30" t="str">
            <v xml:space="preserve">         </v>
          </cell>
          <cell r="D30" t="str">
            <v xml:space="preserve">PROPERTY - CAPITAL LEASES                         </v>
          </cell>
          <cell r="E30" t="str">
            <v xml:space="preserve">        </v>
          </cell>
          <cell r="F30" t="str">
            <v xml:space="preserve">          </v>
          </cell>
          <cell r="G30">
            <v>101060</v>
          </cell>
          <cell r="H30" t="str">
            <v xml:space="preserve">                                                  </v>
          </cell>
          <cell r="I30" t="str">
            <v xml:space="preserve">9101100    </v>
          </cell>
        </row>
        <row r="31">
          <cell r="B31">
            <v>101164</v>
          </cell>
          <cell r="C31" t="str">
            <v xml:space="preserve">         </v>
          </cell>
          <cell r="D31" t="str">
            <v xml:space="preserve">COMP EQUIP  3 YR LIFE                             </v>
          </cell>
          <cell r="E31" t="str">
            <v xml:space="preserve">        </v>
          </cell>
          <cell r="F31" t="str">
            <v xml:space="preserve">          </v>
          </cell>
          <cell r="G31">
            <v>101164</v>
          </cell>
          <cell r="H31" t="str">
            <v xml:space="preserve">COMPUTER EQUIPMENT-3 YR                           </v>
          </cell>
          <cell r="I31" t="str">
            <v xml:space="preserve">9101100    </v>
          </cell>
        </row>
        <row r="32">
          <cell r="B32">
            <v>106000</v>
          </cell>
          <cell r="C32" t="str">
            <v xml:space="preserve">         </v>
          </cell>
          <cell r="D32" t="str">
            <v xml:space="preserve">CWIP CLEARING ACCOUNT                             </v>
          </cell>
          <cell r="E32" t="str">
            <v xml:space="preserve">        </v>
          </cell>
          <cell r="F32" t="str">
            <v xml:space="preserve">          </v>
          </cell>
          <cell r="G32">
            <v>106000</v>
          </cell>
          <cell r="H32" t="str">
            <v xml:space="preserve">UNCLASSIFIED ASSETS IN SERVICE                    </v>
          </cell>
          <cell r="I32" t="str">
            <v xml:space="preserve">9106000    </v>
          </cell>
        </row>
        <row r="33">
          <cell r="B33">
            <v>106001</v>
          </cell>
          <cell r="C33" t="str">
            <v xml:space="preserve">         </v>
          </cell>
          <cell r="D33" t="str">
            <v xml:space="preserve">CWIP DIRECT PURCH CLR ACCT                        </v>
          </cell>
          <cell r="E33" t="str">
            <v xml:space="preserve">        </v>
          </cell>
          <cell r="F33" t="str">
            <v xml:space="preserve">          </v>
          </cell>
          <cell r="G33">
            <v>106000</v>
          </cell>
          <cell r="H33" t="str">
            <v xml:space="preserve">UNCLASSIFIED ASSETS IN SERVICE                    </v>
          </cell>
          <cell r="I33" t="str">
            <v xml:space="preserve">9106000    </v>
          </cell>
        </row>
        <row r="34">
          <cell r="B34">
            <v>107000</v>
          </cell>
          <cell r="C34" t="str">
            <v xml:space="preserve">         </v>
          </cell>
          <cell r="D34" t="str">
            <v xml:space="preserve">CWIP-WORKORDERS                                   </v>
          </cell>
          <cell r="E34" t="str">
            <v xml:space="preserve">        </v>
          </cell>
          <cell r="F34" t="str">
            <v xml:space="preserve">          </v>
          </cell>
          <cell r="G34">
            <v>107000</v>
          </cell>
          <cell r="H34" t="str">
            <v xml:space="preserve">CWIP                                              </v>
          </cell>
          <cell r="I34" t="str">
            <v xml:space="preserve">9107000    </v>
          </cell>
        </row>
        <row r="35">
          <cell r="B35">
            <v>107001</v>
          </cell>
          <cell r="C35" t="str">
            <v xml:space="preserve">         </v>
          </cell>
          <cell r="D35" t="str">
            <v xml:space="preserve">CWIP-BURDEN POOL ONLY                             </v>
          </cell>
          <cell r="E35" t="str">
            <v xml:space="preserve">        </v>
          </cell>
          <cell r="F35" t="str">
            <v xml:space="preserve">          </v>
          </cell>
          <cell r="G35">
            <v>107000</v>
          </cell>
          <cell r="H35" t="str">
            <v xml:space="preserve">CWIP                                              </v>
          </cell>
          <cell r="I35" t="str">
            <v xml:space="preserve">9107000    </v>
          </cell>
        </row>
        <row r="36">
          <cell r="B36">
            <v>107095</v>
          </cell>
          <cell r="C36" t="str">
            <v xml:space="preserve">         </v>
          </cell>
          <cell r="D36" t="str">
            <v xml:space="preserve">CWIP TRAN TO PLANT IN SERVICE                     </v>
          </cell>
          <cell r="E36" t="str">
            <v xml:space="preserve">        </v>
          </cell>
          <cell r="F36" t="str">
            <v xml:space="preserve">          </v>
          </cell>
          <cell r="G36">
            <v>107000</v>
          </cell>
          <cell r="H36" t="str">
            <v xml:space="preserve">CWIP                                              </v>
          </cell>
          <cell r="I36" t="str">
            <v xml:space="preserve">9107000    </v>
          </cell>
        </row>
        <row r="37">
          <cell r="B37">
            <v>107096</v>
          </cell>
          <cell r="C37" t="str">
            <v xml:space="preserve">         </v>
          </cell>
          <cell r="D37" t="str">
            <v xml:space="preserve">CWIP AFUDC EQUITY PORTION                         </v>
          </cell>
          <cell r="E37" t="str">
            <v xml:space="preserve">        </v>
          </cell>
          <cell r="F37" t="str">
            <v xml:space="preserve">          </v>
          </cell>
          <cell r="G37">
            <v>107000</v>
          </cell>
          <cell r="H37" t="str">
            <v xml:space="preserve">CWIP                                              </v>
          </cell>
          <cell r="I37" t="str">
            <v xml:space="preserve">9107000    </v>
          </cell>
        </row>
        <row r="38">
          <cell r="B38">
            <v>107097</v>
          </cell>
          <cell r="C38" t="str">
            <v xml:space="preserve">         </v>
          </cell>
          <cell r="D38" t="str">
            <v xml:space="preserve">CWIP AFUDC DEBT PORTION                           </v>
          </cell>
          <cell r="E38" t="str">
            <v xml:space="preserve">        </v>
          </cell>
          <cell r="F38" t="str">
            <v xml:space="preserve">          </v>
          </cell>
          <cell r="G38">
            <v>107000</v>
          </cell>
          <cell r="H38" t="str">
            <v xml:space="preserve">CWIP                                              </v>
          </cell>
          <cell r="I38" t="str">
            <v xml:space="preserve">9107000    </v>
          </cell>
        </row>
        <row r="39">
          <cell r="B39">
            <v>107099</v>
          </cell>
          <cell r="C39" t="str">
            <v xml:space="preserve">         </v>
          </cell>
          <cell r="D39" t="str">
            <v xml:space="preserve">CWIP INTERCOMPANY TRANSFERS                       </v>
          </cell>
          <cell r="E39" t="str">
            <v xml:space="preserve">        </v>
          </cell>
          <cell r="F39" t="str">
            <v xml:space="preserve">          </v>
          </cell>
          <cell r="G39">
            <v>107000</v>
          </cell>
          <cell r="H39" t="str">
            <v xml:space="preserve">CWIP                                              </v>
          </cell>
          <cell r="I39" t="str">
            <v xml:space="preserve">9107000    </v>
          </cell>
        </row>
        <row r="40">
          <cell r="B40">
            <v>108000</v>
          </cell>
          <cell r="C40" t="str">
            <v xml:space="preserve">         </v>
          </cell>
          <cell r="D40" t="str">
            <v xml:space="preserve">RET WIP-RETIREMENT                                </v>
          </cell>
          <cell r="E40" t="str">
            <v xml:space="preserve">        </v>
          </cell>
          <cell r="F40" t="str">
            <v xml:space="preserve">          </v>
          </cell>
          <cell r="G40">
            <v>107000</v>
          </cell>
          <cell r="H40" t="str">
            <v xml:space="preserve">RET WIP-RETIREMENT                                </v>
          </cell>
          <cell r="I40" t="str">
            <v xml:space="preserve">9108000    </v>
          </cell>
        </row>
        <row r="41">
          <cell r="B41">
            <v>108100</v>
          </cell>
          <cell r="C41" t="str">
            <v xml:space="preserve">         </v>
          </cell>
          <cell r="D41" t="str">
            <v xml:space="preserve">RET WIP-SALVAGE                                   </v>
          </cell>
          <cell r="E41" t="str">
            <v xml:space="preserve">        </v>
          </cell>
          <cell r="F41" t="str">
            <v xml:space="preserve">          </v>
          </cell>
          <cell r="G41">
            <v>107000</v>
          </cell>
          <cell r="H41" t="str">
            <v xml:space="preserve">RET WIP-SALVAGE                                   </v>
          </cell>
          <cell r="I41" t="str">
            <v xml:space="preserve">9108000    </v>
          </cell>
        </row>
        <row r="42">
          <cell r="B42">
            <v>108200</v>
          </cell>
          <cell r="C42" t="str">
            <v xml:space="preserve">         </v>
          </cell>
          <cell r="D42" t="str">
            <v xml:space="preserve">RET WIP-REMOVAL-GEN CO                            </v>
          </cell>
          <cell r="E42" t="str">
            <v xml:space="preserve">        </v>
          </cell>
          <cell r="F42" t="str">
            <v xml:space="preserve">          </v>
          </cell>
          <cell r="G42">
            <v>107000</v>
          </cell>
          <cell r="H42" t="str">
            <v xml:space="preserve">RET WIP-REMOVAL-GEN CO                            </v>
          </cell>
          <cell r="I42" t="str">
            <v xml:space="preserve">9108000    </v>
          </cell>
        </row>
        <row r="43">
          <cell r="B43">
            <v>108253</v>
          </cell>
          <cell r="C43" t="str">
            <v xml:space="preserve">         </v>
          </cell>
          <cell r="D43" t="str">
            <v xml:space="preserve">ARO UNDERGROUND STG PLT DEPR.                     </v>
          </cell>
          <cell r="E43" t="str">
            <v xml:space="preserve">        </v>
          </cell>
          <cell r="F43" t="str">
            <v xml:space="preserve">          </v>
          </cell>
          <cell r="G43">
            <v>108250</v>
          </cell>
          <cell r="H43" t="str">
            <v xml:space="preserve">ARO UNDERGROUND STG PLT DEPR.                     </v>
          </cell>
          <cell r="I43" t="str">
            <v xml:space="preserve">9108000    </v>
          </cell>
        </row>
        <row r="44">
          <cell r="B44">
            <v>108256</v>
          </cell>
          <cell r="C44" t="str">
            <v xml:space="preserve">         </v>
          </cell>
          <cell r="D44" t="str">
            <v xml:space="preserve">ARO DISTRIBUTION PLT. DEPR.                       </v>
          </cell>
          <cell r="E44" t="str">
            <v xml:space="preserve">        </v>
          </cell>
          <cell r="F44" t="str">
            <v xml:space="preserve">          </v>
          </cell>
          <cell r="G44">
            <v>108250</v>
          </cell>
          <cell r="H44" t="str">
            <v xml:space="preserve">ARO DISTRIBUTION PLT. DEPR.                       </v>
          </cell>
          <cell r="I44" t="str">
            <v xml:space="preserve">9108000    </v>
          </cell>
        </row>
        <row r="45">
          <cell r="B45">
            <v>108400</v>
          </cell>
          <cell r="C45" t="str">
            <v xml:space="preserve">         </v>
          </cell>
          <cell r="D45" t="str">
            <v xml:space="preserve">ACCUM PROV-GATHER PROV                            </v>
          </cell>
          <cell r="E45" t="str">
            <v xml:space="preserve">        </v>
          </cell>
          <cell r="F45" t="str">
            <v xml:space="preserve">          </v>
          </cell>
          <cell r="G45">
            <v>108400</v>
          </cell>
          <cell r="H45" t="str">
            <v xml:space="preserve">ACCUM-GATHERING                                   </v>
          </cell>
          <cell r="I45" t="str">
            <v xml:space="preserve">9108000    </v>
          </cell>
        </row>
        <row r="46">
          <cell r="B46">
            <v>108401</v>
          </cell>
          <cell r="C46" t="str">
            <v xml:space="preserve">         </v>
          </cell>
          <cell r="D46" t="str">
            <v xml:space="preserve">ACCUM PROV-GATHER OTHER                           </v>
          </cell>
          <cell r="E46" t="str">
            <v xml:space="preserve">        </v>
          </cell>
          <cell r="F46" t="str">
            <v xml:space="preserve">          </v>
          </cell>
          <cell r="G46">
            <v>108400</v>
          </cell>
          <cell r="H46" t="str">
            <v xml:space="preserve">ACCUM-GATHERING                                   </v>
          </cell>
          <cell r="I46" t="str">
            <v xml:space="preserve">9108000    </v>
          </cell>
        </row>
        <row r="47">
          <cell r="B47">
            <v>108403</v>
          </cell>
          <cell r="C47" t="str">
            <v xml:space="preserve">         </v>
          </cell>
          <cell r="D47" t="str">
            <v xml:space="preserve">ACCUM PROV-GATHER RETIRE                          </v>
          </cell>
          <cell r="E47" t="str">
            <v xml:space="preserve">        </v>
          </cell>
          <cell r="F47" t="str">
            <v xml:space="preserve">          </v>
          </cell>
          <cell r="G47">
            <v>108400</v>
          </cell>
          <cell r="H47" t="str">
            <v xml:space="preserve">ACCUM-GATHERING                                   </v>
          </cell>
          <cell r="I47" t="str">
            <v xml:space="preserve">9108000    </v>
          </cell>
        </row>
        <row r="48">
          <cell r="B48">
            <v>108404</v>
          </cell>
          <cell r="C48" t="str">
            <v xml:space="preserve">         </v>
          </cell>
          <cell r="D48" t="str">
            <v xml:space="preserve">ACCUM PROV-GATHER COR                             </v>
          </cell>
          <cell r="E48" t="str">
            <v xml:space="preserve">        </v>
          </cell>
          <cell r="F48" t="str">
            <v xml:space="preserve">          </v>
          </cell>
          <cell r="G48">
            <v>108400</v>
          </cell>
          <cell r="H48" t="str">
            <v xml:space="preserve">ACCUM-GATHERING                                   </v>
          </cell>
          <cell r="I48" t="str">
            <v xml:space="preserve">9108000    </v>
          </cell>
        </row>
        <row r="49">
          <cell r="B49">
            <v>108405</v>
          </cell>
          <cell r="C49" t="str">
            <v xml:space="preserve">         </v>
          </cell>
          <cell r="D49" t="str">
            <v xml:space="preserve">ACCUM PROV-GATHER SALV                            </v>
          </cell>
          <cell r="E49" t="str">
            <v xml:space="preserve">        </v>
          </cell>
          <cell r="F49" t="str">
            <v xml:space="preserve">          </v>
          </cell>
          <cell r="G49">
            <v>108400</v>
          </cell>
          <cell r="H49" t="str">
            <v xml:space="preserve">ACCUM-GATHERING                                   </v>
          </cell>
          <cell r="I49" t="str">
            <v xml:space="preserve">9108000    </v>
          </cell>
        </row>
        <row r="50">
          <cell r="B50">
            <v>108406</v>
          </cell>
          <cell r="C50" t="str">
            <v xml:space="preserve">         </v>
          </cell>
          <cell r="D50" t="str">
            <v xml:space="preserve">ACCUM PROV-GATHER INTRA TRANS                     </v>
          </cell>
          <cell r="E50" t="str">
            <v xml:space="preserve">        </v>
          </cell>
          <cell r="F50" t="str">
            <v xml:space="preserve">          </v>
          </cell>
          <cell r="G50">
            <v>108400</v>
          </cell>
          <cell r="H50" t="str">
            <v xml:space="preserve">ACCUM-GATHERING                                   </v>
          </cell>
          <cell r="I50" t="str">
            <v xml:space="preserve">9108000    </v>
          </cell>
        </row>
        <row r="51">
          <cell r="B51">
            <v>108407</v>
          </cell>
          <cell r="C51" t="str">
            <v xml:space="preserve">         </v>
          </cell>
          <cell r="D51" t="str">
            <v xml:space="preserve">ACCUM PROV-GATHER INTER TRANS                     </v>
          </cell>
          <cell r="E51" t="str">
            <v xml:space="preserve">        </v>
          </cell>
          <cell r="F51" t="str">
            <v xml:space="preserve">          </v>
          </cell>
          <cell r="G51">
            <v>108400</v>
          </cell>
          <cell r="H51" t="str">
            <v xml:space="preserve">ACCUM-GATHERING                                   </v>
          </cell>
          <cell r="I51" t="str">
            <v xml:space="preserve">9108000    </v>
          </cell>
        </row>
        <row r="52">
          <cell r="B52">
            <v>108500</v>
          </cell>
          <cell r="C52" t="str">
            <v xml:space="preserve">         </v>
          </cell>
          <cell r="D52" t="str">
            <v xml:space="preserve">ACCUM PROV-EXTRAC  PROV                           </v>
          </cell>
          <cell r="E52" t="str">
            <v xml:space="preserve">        </v>
          </cell>
          <cell r="F52" t="str">
            <v xml:space="preserve">          </v>
          </cell>
          <cell r="G52">
            <v>108500</v>
          </cell>
          <cell r="H52" t="str">
            <v xml:space="preserve">ACCUM-EXTRACTION                                  </v>
          </cell>
          <cell r="I52" t="str">
            <v xml:space="preserve">9108000    </v>
          </cell>
        </row>
        <row r="53">
          <cell r="B53">
            <v>108501</v>
          </cell>
          <cell r="C53" t="str">
            <v xml:space="preserve">         </v>
          </cell>
          <cell r="D53" t="str">
            <v xml:space="preserve">ACCUM PROV-EXTRAC  OTHER                          </v>
          </cell>
          <cell r="E53" t="str">
            <v xml:space="preserve">        </v>
          </cell>
          <cell r="F53" t="str">
            <v xml:space="preserve">          </v>
          </cell>
          <cell r="G53">
            <v>108500</v>
          </cell>
          <cell r="H53" t="str">
            <v xml:space="preserve">ACCUM-EXTRACTION                                  </v>
          </cell>
          <cell r="I53" t="str">
            <v xml:space="preserve">9108000    </v>
          </cell>
        </row>
        <row r="54">
          <cell r="B54">
            <v>108600</v>
          </cell>
          <cell r="C54" t="str">
            <v xml:space="preserve">         </v>
          </cell>
          <cell r="D54" t="str">
            <v xml:space="preserve">ACCUM PROV-UG STOR PROV                           </v>
          </cell>
          <cell r="E54" t="str">
            <v xml:space="preserve">        </v>
          </cell>
          <cell r="F54" t="str">
            <v xml:space="preserve">          </v>
          </cell>
          <cell r="G54">
            <v>108600</v>
          </cell>
          <cell r="H54" t="str">
            <v xml:space="preserve">ACCUM-STORAGE                                     </v>
          </cell>
          <cell r="I54" t="str">
            <v xml:space="preserve">9108000    </v>
          </cell>
        </row>
        <row r="55">
          <cell r="B55">
            <v>108601</v>
          </cell>
          <cell r="C55" t="str">
            <v xml:space="preserve">         </v>
          </cell>
          <cell r="D55" t="str">
            <v xml:space="preserve">ACCUM PROV-UG STOR OTHER                          </v>
          </cell>
          <cell r="E55" t="str">
            <v xml:space="preserve">        </v>
          </cell>
          <cell r="F55" t="str">
            <v xml:space="preserve">          </v>
          </cell>
          <cell r="G55">
            <v>108600</v>
          </cell>
          <cell r="H55" t="str">
            <v xml:space="preserve">ACCUM-STORAGE                                     </v>
          </cell>
          <cell r="I55" t="str">
            <v xml:space="preserve">9108000    </v>
          </cell>
        </row>
        <row r="56">
          <cell r="B56">
            <v>108603</v>
          </cell>
          <cell r="C56" t="str">
            <v xml:space="preserve">         </v>
          </cell>
          <cell r="D56" t="str">
            <v xml:space="preserve">ACCUM PROV-UG STOR RETIRE                         </v>
          </cell>
          <cell r="E56" t="str">
            <v xml:space="preserve">        </v>
          </cell>
          <cell r="F56" t="str">
            <v xml:space="preserve">          </v>
          </cell>
          <cell r="G56">
            <v>108600</v>
          </cell>
          <cell r="H56" t="str">
            <v xml:space="preserve">ACCUM-STORAGE                                     </v>
          </cell>
          <cell r="I56" t="str">
            <v xml:space="preserve">9108000    </v>
          </cell>
        </row>
        <row r="57">
          <cell r="B57">
            <v>108604</v>
          </cell>
          <cell r="C57" t="str">
            <v xml:space="preserve">         </v>
          </cell>
          <cell r="D57" t="str">
            <v xml:space="preserve">ACCUM PROV-UG STOR COR                            </v>
          </cell>
          <cell r="E57" t="str">
            <v xml:space="preserve">        </v>
          </cell>
          <cell r="F57" t="str">
            <v xml:space="preserve">          </v>
          </cell>
          <cell r="G57">
            <v>108600</v>
          </cell>
          <cell r="H57" t="str">
            <v xml:space="preserve">ACCUM-STORAGE                                     </v>
          </cell>
          <cell r="I57" t="str">
            <v xml:space="preserve">9108000    </v>
          </cell>
        </row>
        <row r="58">
          <cell r="B58">
            <v>108700</v>
          </cell>
          <cell r="C58" t="str">
            <v xml:space="preserve">         </v>
          </cell>
          <cell r="D58" t="str">
            <v xml:space="preserve">ACCUM PROV-TRANS  PROV                            </v>
          </cell>
          <cell r="E58" t="str">
            <v xml:space="preserve">        </v>
          </cell>
          <cell r="F58" t="str">
            <v xml:space="preserve">          </v>
          </cell>
          <cell r="G58">
            <v>108700</v>
          </cell>
          <cell r="H58" t="str">
            <v xml:space="preserve">ACCUM-GPHFFU-COMPRESSORS                          </v>
          </cell>
          <cell r="I58" t="str">
            <v xml:space="preserve">9108000    </v>
          </cell>
        </row>
        <row r="59">
          <cell r="B59">
            <v>108701</v>
          </cell>
          <cell r="C59" t="str">
            <v xml:space="preserve">         </v>
          </cell>
          <cell r="D59" t="str">
            <v xml:space="preserve">ACCUM PROV-TRANS OTHER                            </v>
          </cell>
          <cell r="E59" t="str">
            <v xml:space="preserve">        </v>
          </cell>
          <cell r="F59" t="str">
            <v xml:space="preserve">          </v>
          </cell>
          <cell r="G59">
            <v>108700</v>
          </cell>
          <cell r="H59" t="str">
            <v xml:space="preserve">ACCUM-GPHFFU-COMPRESSORS                          </v>
          </cell>
          <cell r="I59" t="str">
            <v xml:space="preserve">9108000    </v>
          </cell>
        </row>
        <row r="60">
          <cell r="B60">
            <v>108703</v>
          </cell>
          <cell r="C60" t="str">
            <v xml:space="preserve">         </v>
          </cell>
          <cell r="D60" t="str">
            <v xml:space="preserve">ACCUM PROV-TRANS RETIRE                           </v>
          </cell>
          <cell r="E60" t="str">
            <v xml:space="preserve">        </v>
          </cell>
          <cell r="F60" t="str">
            <v xml:space="preserve">          </v>
          </cell>
          <cell r="G60">
            <v>108700</v>
          </cell>
          <cell r="H60" t="str">
            <v xml:space="preserve">ACCUM-GPHFFU-COMPRESSORS                          </v>
          </cell>
          <cell r="I60" t="str">
            <v xml:space="preserve">9108000    </v>
          </cell>
        </row>
        <row r="61">
          <cell r="B61">
            <v>108704</v>
          </cell>
          <cell r="C61" t="str">
            <v xml:space="preserve">         </v>
          </cell>
          <cell r="D61" t="str">
            <v xml:space="preserve">ACCUM PROV-TRANS COR                              </v>
          </cell>
          <cell r="E61" t="str">
            <v xml:space="preserve">        </v>
          </cell>
          <cell r="F61" t="str">
            <v xml:space="preserve">          </v>
          </cell>
          <cell r="G61">
            <v>108700</v>
          </cell>
          <cell r="H61" t="str">
            <v xml:space="preserve">ACCUM-GPHFFU-COMPRESSORS                          </v>
          </cell>
          <cell r="I61" t="str">
            <v xml:space="preserve">9108000    </v>
          </cell>
        </row>
        <row r="62">
          <cell r="B62">
            <v>108705</v>
          </cell>
          <cell r="C62" t="str">
            <v xml:space="preserve">         </v>
          </cell>
          <cell r="D62" t="str">
            <v xml:space="preserve">ACCUM PROV-TRANS SALV                             </v>
          </cell>
          <cell r="E62" t="str">
            <v xml:space="preserve">        </v>
          </cell>
          <cell r="F62" t="str">
            <v xml:space="preserve">          </v>
          </cell>
          <cell r="G62">
            <v>108700</v>
          </cell>
          <cell r="H62" t="str">
            <v xml:space="preserve">ACCUM-GPHFFU-COMPRESSORS                          </v>
          </cell>
          <cell r="I62" t="str">
            <v xml:space="preserve">9108000    </v>
          </cell>
        </row>
        <row r="63">
          <cell r="B63">
            <v>108706</v>
          </cell>
          <cell r="C63" t="str">
            <v xml:space="preserve">         </v>
          </cell>
          <cell r="D63" t="str">
            <v xml:space="preserve">ACCUM PROV-TRANS INTRA TRANS                      </v>
          </cell>
          <cell r="E63" t="str">
            <v xml:space="preserve">        </v>
          </cell>
          <cell r="F63" t="str">
            <v xml:space="preserve">          </v>
          </cell>
          <cell r="G63">
            <v>108700</v>
          </cell>
          <cell r="H63" t="str">
            <v xml:space="preserve">ACCUM-GPHFFU-COMPRESSORS                          </v>
          </cell>
          <cell r="I63" t="str">
            <v xml:space="preserve">9108000    </v>
          </cell>
        </row>
        <row r="64">
          <cell r="B64">
            <v>108707</v>
          </cell>
          <cell r="C64" t="str">
            <v xml:space="preserve">         </v>
          </cell>
          <cell r="D64" t="str">
            <v xml:space="preserve">ACCUM PROV-TRANS INTER TRANS                      </v>
          </cell>
          <cell r="E64" t="str">
            <v xml:space="preserve">        </v>
          </cell>
          <cell r="F64" t="str">
            <v xml:space="preserve">          </v>
          </cell>
          <cell r="G64">
            <v>108700</v>
          </cell>
          <cell r="H64" t="str">
            <v xml:space="preserve">ACCUM-GPHFFU-COMPRESSORS                          </v>
          </cell>
          <cell r="I64" t="str">
            <v xml:space="preserve">9108000    </v>
          </cell>
        </row>
        <row r="65">
          <cell r="B65">
            <v>108800</v>
          </cell>
          <cell r="C65" t="str">
            <v xml:space="preserve">         </v>
          </cell>
          <cell r="D65" t="str">
            <v xml:space="preserve">ACCUM PROV-DISTRIB PROV                           </v>
          </cell>
          <cell r="E65" t="str">
            <v xml:space="preserve">        </v>
          </cell>
          <cell r="F65" t="str">
            <v xml:space="preserve">          </v>
          </cell>
          <cell r="G65">
            <v>108800</v>
          </cell>
          <cell r="H65" t="str">
            <v xml:space="preserve">ACCUM-DISTRIBUTION                                </v>
          </cell>
          <cell r="I65" t="str">
            <v xml:space="preserve">9108000    </v>
          </cell>
        </row>
        <row r="66">
          <cell r="B66">
            <v>108801</v>
          </cell>
          <cell r="C66" t="str">
            <v xml:space="preserve">         </v>
          </cell>
          <cell r="D66" t="str">
            <v xml:space="preserve">ACCUM PROV-DISTRIB OTHER                          </v>
          </cell>
          <cell r="E66" t="str">
            <v xml:space="preserve">        </v>
          </cell>
          <cell r="F66" t="str">
            <v xml:space="preserve">          </v>
          </cell>
          <cell r="G66">
            <v>108800</v>
          </cell>
          <cell r="H66" t="str">
            <v xml:space="preserve">ACCUM-DISTRIBUTION                                </v>
          </cell>
          <cell r="I66" t="str">
            <v xml:space="preserve">9108000    </v>
          </cell>
        </row>
        <row r="67">
          <cell r="B67">
            <v>108802</v>
          </cell>
          <cell r="C67" t="str">
            <v xml:space="preserve">         </v>
          </cell>
          <cell r="D67" t="str">
            <v xml:space="preserve">ACCUM PROV-DISTRIB AMR                            </v>
          </cell>
          <cell r="E67" t="str">
            <v xml:space="preserve">        </v>
          </cell>
          <cell r="F67" t="str">
            <v xml:space="preserve">          </v>
          </cell>
          <cell r="G67">
            <v>108800</v>
          </cell>
          <cell r="H67" t="str">
            <v xml:space="preserve">ACCUM-DISTRIBUTION                                </v>
          </cell>
          <cell r="I67" t="str">
            <v xml:space="preserve">9108000    </v>
          </cell>
        </row>
        <row r="68">
          <cell r="B68">
            <v>108803</v>
          </cell>
          <cell r="C68" t="str">
            <v xml:space="preserve">         </v>
          </cell>
          <cell r="D68" t="str">
            <v xml:space="preserve">ACCUM PROV-DISTRIB RETIRE                         </v>
          </cell>
          <cell r="E68" t="str">
            <v xml:space="preserve">        </v>
          </cell>
          <cell r="F68" t="str">
            <v xml:space="preserve">          </v>
          </cell>
          <cell r="G68">
            <v>108800</v>
          </cell>
          <cell r="H68" t="str">
            <v xml:space="preserve">ACCUM-DISTRIBUTION                                </v>
          </cell>
          <cell r="I68" t="str">
            <v xml:space="preserve">9108000    </v>
          </cell>
        </row>
        <row r="69">
          <cell r="B69">
            <v>108804</v>
          </cell>
          <cell r="C69" t="str">
            <v xml:space="preserve">         </v>
          </cell>
          <cell r="D69" t="str">
            <v xml:space="preserve">ACCUM PROV-DISTRIB COR                            </v>
          </cell>
          <cell r="E69" t="str">
            <v xml:space="preserve">        </v>
          </cell>
          <cell r="F69" t="str">
            <v xml:space="preserve">          </v>
          </cell>
          <cell r="G69">
            <v>108800</v>
          </cell>
          <cell r="H69" t="str">
            <v xml:space="preserve">ACCUM-DISTRIBUTION                                </v>
          </cell>
          <cell r="I69" t="str">
            <v xml:space="preserve">9108000    </v>
          </cell>
        </row>
        <row r="70">
          <cell r="B70">
            <v>108805</v>
          </cell>
          <cell r="C70" t="str">
            <v xml:space="preserve">         </v>
          </cell>
          <cell r="D70" t="str">
            <v xml:space="preserve">ACCUM PROV-DISTRIB SALV                           </v>
          </cell>
          <cell r="E70" t="str">
            <v xml:space="preserve">        </v>
          </cell>
          <cell r="F70" t="str">
            <v xml:space="preserve">          </v>
          </cell>
          <cell r="G70">
            <v>108800</v>
          </cell>
          <cell r="H70" t="str">
            <v xml:space="preserve">ACCUM-DISTRIBUTION                                </v>
          </cell>
          <cell r="I70" t="str">
            <v xml:space="preserve">9108000    </v>
          </cell>
        </row>
        <row r="71">
          <cell r="B71">
            <v>108806</v>
          </cell>
          <cell r="C71" t="str">
            <v xml:space="preserve">         </v>
          </cell>
          <cell r="D71" t="str">
            <v xml:space="preserve">ACCUM PROV-DISTRIB INTRA TRANS                    </v>
          </cell>
          <cell r="E71" t="str">
            <v xml:space="preserve">        </v>
          </cell>
          <cell r="F71" t="str">
            <v xml:space="preserve">          </v>
          </cell>
          <cell r="G71">
            <v>108800</v>
          </cell>
          <cell r="H71" t="str">
            <v xml:space="preserve">ACCUM-DISTRIBUTION                                </v>
          </cell>
          <cell r="I71" t="str">
            <v xml:space="preserve">9108000    </v>
          </cell>
        </row>
        <row r="72">
          <cell r="B72">
            <v>108807</v>
          </cell>
          <cell r="C72" t="str">
            <v xml:space="preserve">         </v>
          </cell>
          <cell r="D72" t="str">
            <v xml:space="preserve">ACCUM PROV-DISTRIB INTER TRANS                    </v>
          </cell>
          <cell r="E72" t="str">
            <v xml:space="preserve">        </v>
          </cell>
          <cell r="F72" t="str">
            <v xml:space="preserve">          </v>
          </cell>
          <cell r="G72">
            <v>108800</v>
          </cell>
          <cell r="H72" t="str">
            <v xml:space="preserve">ACCUM-DISTRIBUTION                                </v>
          </cell>
          <cell r="I72" t="str">
            <v xml:space="preserve">9108000    </v>
          </cell>
        </row>
        <row r="73">
          <cell r="B73">
            <v>108810</v>
          </cell>
          <cell r="C73" t="str">
            <v xml:space="preserve">         </v>
          </cell>
          <cell r="D73" t="str">
            <v xml:space="preserve">STRUCT&amp;IMPROV-OWND PROV                           </v>
          </cell>
          <cell r="E73" t="str">
            <v xml:space="preserve">        </v>
          </cell>
          <cell r="F73" t="str">
            <v xml:space="preserve">          </v>
          </cell>
          <cell r="G73">
            <v>108810</v>
          </cell>
          <cell r="H73" t="str">
            <v xml:space="preserve">ACCUM-STRUCTURES                                  </v>
          </cell>
          <cell r="I73" t="str">
            <v xml:space="preserve">9108000    </v>
          </cell>
        </row>
        <row r="74">
          <cell r="B74">
            <v>108812</v>
          </cell>
          <cell r="C74" t="str">
            <v xml:space="preserve">         </v>
          </cell>
          <cell r="D74" t="str">
            <v xml:space="preserve">STRUCT&amp;IMPROV-OWND CLR                            </v>
          </cell>
          <cell r="E74" t="str">
            <v xml:space="preserve">        </v>
          </cell>
          <cell r="F74" t="str">
            <v xml:space="preserve">          </v>
          </cell>
          <cell r="G74">
            <v>108810</v>
          </cell>
          <cell r="H74" t="str">
            <v xml:space="preserve">ACCUM-STRUCTURES                                  </v>
          </cell>
          <cell r="I74" t="str">
            <v xml:space="preserve">9108000    </v>
          </cell>
        </row>
        <row r="75">
          <cell r="B75">
            <v>108813</v>
          </cell>
          <cell r="C75" t="str">
            <v xml:space="preserve">         </v>
          </cell>
          <cell r="D75" t="str">
            <v xml:space="preserve">STRUCT&amp;IMPROV-OWND RETIRE                         </v>
          </cell>
          <cell r="E75" t="str">
            <v xml:space="preserve">        </v>
          </cell>
          <cell r="F75" t="str">
            <v xml:space="preserve">          </v>
          </cell>
          <cell r="G75">
            <v>108810</v>
          </cell>
          <cell r="H75" t="str">
            <v xml:space="preserve">ACCUM-STRUCTURES                                  </v>
          </cell>
          <cell r="I75" t="str">
            <v xml:space="preserve">9108000    </v>
          </cell>
        </row>
        <row r="76">
          <cell r="B76">
            <v>108815</v>
          </cell>
          <cell r="C76" t="str">
            <v xml:space="preserve">         </v>
          </cell>
          <cell r="D76" t="str">
            <v xml:space="preserve">STRUCT&amp;IMPROV-OWND SALV                           </v>
          </cell>
          <cell r="E76" t="str">
            <v xml:space="preserve">        </v>
          </cell>
          <cell r="F76" t="str">
            <v xml:space="preserve">          </v>
          </cell>
          <cell r="G76">
            <v>108815</v>
          </cell>
          <cell r="H76" t="str">
            <v xml:space="preserve">ACCUM-LEASEHOLD IMP                               </v>
          </cell>
          <cell r="I76" t="str">
            <v xml:space="preserve">9108000    </v>
          </cell>
        </row>
        <row r="77">
          <cell r="B77">
            <v>108817</v>
          </cell>
          <cell r="C77" t="str">
            <v xml:space="preserve">         </v>
          </cell>
          <cell r="D77" t="str">
            <v xml:space="preserve">STRUCT&amp;IMPROV-OWND INTER TRANS                    </v>
          </cell>
          <cell r="E77" t="str">
            <v xml:space="preserve">        </v>
          </cell>
          <cell r="F77" t="str">
            <v xml:space="preserve">          </v>
          </cell>
          <cell r="G77">
            <v>108815</v>
          </cell>
          <cell r="H77" t="str">
            <v xml:space="preserve">ACCUM-LEASEHOLD IMP                               </v>
          </cell>
          <cell r="I77" t="str">
            <v xml:space="preserve">9108000    </v>
          </cell>
        </row>
        <row r="78">
          <cell r="B78">
            <v>108820</v>
          </cell>
          <cell r="C78" t="str">
            <v xml:space="preserve">         </v>
          </cell>
          <cell r="D78" t="str">
            <v xml:space="preserve">OFFICE MACHINES PROV                              </v>
          </cell>
          <cell r="E78" t="str">
            <v xml:space="preserve">        </v>
          </cell>
          <cell r="F78" t="str">
            <v xml:space="preserve">          </v>
          </cell>
          <cell r="G78">
            <v>108820</v>
          </cell>
          <cell r="H78" t="str">
            <v xml:space="preserve">ACCUM-OFFICE EQUIP/MACHINES                       </v>
          </cell>
          <cell r="I78" t="str">
            <v xml:space="preserve">9108000    </v>
          </cell>
        </row>
        <row r="79">
          <cell r="B79">
            <v>108822</v>
          </cell>
          <cell r="C79" t="str">
            <v xml:space="preserve">         </v>
          </cell>
          <cell r="D79" t="str">
            <v xml:space="preserve">OFFICE MACHINES CLR                               </v>
          </cell>
          <cell r="E79" t="str">
            <v xml:space="preserve">        </v>
          </cell>
          <cell r="F79" t="str">
            <v xml:space="preserve">          </v>
          </cell>
          <cell r="G79">
            <v>108820</v>
          </cell>
          <cell r="H79" t="str">
            <v xml:space="preserve">ACCUM-OFFICE EQUIP/MACHINES                       </v>
          </cell>
          <cell r="I79" t="str">
            <v xml:space="preserve">9108000    </v>
          </cell>
        </row>
        <row r="80">
          <cell r="B80">
            <v>108823</v>
          </cell>
          <cell r="C80" t="str">
            <v xml:space="preserve">         </v>
          </cell>
          <cell r="D80" t="str">
            <v xml:space="preserve">OFFICE MACHINES RETIRE                            </v>
          </cell>
          <cell r="E80" t="str">
            <v xml:space="preserve">        </v>
          </cell>
          <cell r="F80" t="str">
            <v xml:space="preserve">          </v>
          </cell>
          <cell r="G80">
            <v>108820</v>
          </cell>
          <cell r="H80" t="str">
            <v xml:space="preserve">ACCUM-OFFICE EQUIP/MACHINES                       </v>
          </cell>
          <cell r="I80" t="str">
            <v xml:space="preserve">9108000    </v>
          </cell>
        </row>
        <row r="81">
          <cell r="B81">
            <v>108824</v>
          </cell>
          <cell r="C81" t="str">
            <v xml:space="preserve">         </v>
          </cell>
          <cell r="D81" t="str">
            <v xml:space="preserve">OFFICE MACHINES COR                               </v>
          </cell>
          <cell r="E81" t="str">
            <v xml:space="preserve">        </v>
          </cell>
          <cell r="F81" t="str">
            <v xml:space="preserve">          </v>
          </cell>
          <cell r="G81">
            <v>108820</v>
          </cell>
          <cell r="H81" t="str">
            <v xml:space="preserve">ACCUM-OFFICE EQUIP/MACHINES                       </v>
          </cell>
          <cell r="I81" t="str">
            <v xml:space="preserve">9108000    </v>
          </cell>
        </row>
        <row r="82">
          <cell r="B82">
            <v>108830</v>
          </cell>
          <cell r="C82" t="str">
            <v xml:space="preserve">         </v>
          </cell>
          <cell r="D82" t="str">
            <v xml:space="preserve">OFFICE FURNITURE PROV                             </v>
          </cell>
          <cell r="E82" t="str">
            <v xml:space="preserve">        </v>
          </cell>
          <cell r="F82" t="str">
            <v xml:space="preserve">          </v>
          </cell>
          <cell r="G82">
            <v>108830</v>
          </cell>
          <cell r="H82" t="str">
            <v xml:space="preserve">ACCUM-OFFICE FURNITURE                            </v>
          </cell>
          <cell r="I82" t="str">
            <v xml:space="preserve">9108000    </v>
          </cell>
        </row>
        <row r="83">
          <cell r="B83">
            <v>108832</v>
          </cell>
          <cell r="C83" t="str">
            <v xml:space="preserve">         </v>
          </cell>
          <cell r="D83" t="str">
            <v xml:space="preserve">OFFICE FURNITURE CLR                              </v>
          </cell>
          <cell r="E83" t="str">
            <v xml:space="preserve">        </v>
          </cell>
          <cell r="F83" t="str">
            <v xml:space="preserve">          </v>
          </cell>
          <cell r="G83">
            <v>108830</v>
          </cell>
          <cell r="H83" t="str">
            <v xml:space="preserve">ACCUM-OFFICE FURNITURE                            </v>
          </cell>
          <cell r="I83" t="str">
            <v xml:space="preserve">9108000    </v>
          </cell>
        </row>
        <row r="84">
          <cell r="B84">
            <v>108833</v>
          </cell>
          <cell r="C84" t="str">
            <v xml:space="preserve">         </v>
          </cell>
          <cell r="D84" t="str">
            <v xml:space="preserve">OFFICE FURNITURE RETIRE                           </v>
          </cell>
          <cell r="E84" t="str">
            <v xml:space="preserve">        </v>
          </cell>
          <cell r="F84" t="str">
            <v xml:space="preserve">          </v>
          </cell>
          <cell r="G84">
            <v>108830</v>
          </cell>
          <cell r="H84" t="str">
            <v xml:space="preserve">ACCUM-OFFICE FURNITURE                            </v>
          </cell>
          <cell r="I84" t="str">
            <v xml:space="preserve">9108000    </v>
          </cell>
        </row>
        <row r="85">
          <cell r="B85">
            <v>108840</v>
          </cell>
          <cell r="C85" t="str">
            <v xml:space="preserve">         </v>
          </cell>
          <cell r="D85" t="str">
            <v xml:space="preserve">COMPUTER EQUIP. PROV                              </v>
          </cell>
          <cell r="E85" t="str">
            <v xml:space="preserve">        </v>
          </cell>
          <cell r="F85" t="str">
            <v xml:space="preserve">          </v>
          </cell>
          <cell r="G85">
            <v>108840</v>
          </cell>
          <cell r="H85" t="str">
            <v xml:space="preserve">ACCUM-COMPUTER EQUIP                              </v>
          </cell>
          <cell r="I85" t="str">
            <v xml:space="preserve">9108000    </v>
          </cell>
        </row>
        <row r="86">
          <cell r="B86">
            <v>108842</v>
          </cell>
          <cell r="C86" t="str">
            <v xml:space="preserve">         </v>
          </cell>
          <cell r="D86" t="str">
            <v xml:space="preserve">COMPUTER EQUIP. CLR                               </v>
          </cell>
          <cell r="E86" t="str">
            <v xml:space="preserve">        </v>
          </cell>
          <cell r="F86" t="str">
            <v xml:space="preserve">          </v>
          </cell>
          <cell r="G86">
            <v>108840</v>
          </cell>
          <cell r="H86" t="str">
            <v xml:space="preserve">ACCUM-COMPUTER EQUIP                              </v>
          </cell>
          <cell r="I86" t="str">
            <v xml:space="preserve">9108000    </v>
          </cell>
        </row>
        <row r="87">
          <cell r="B87">
            <v>108843</v>
          </cell>
          <cell r="C87" t="str">
            <v xml:space="preserve">         </v>
          </cell>
          <cell r="D87" t="str">
            <v xml:space="preserve">COMPUTER EQUIP. RETIRE                            </v>
          </cell>
          <cell r="E87" t="str">
            <v xml:space="preserve">        </v>
          </cell>
          <cell r="F87" t="str">
            <v xml:space="preserve">          </v>
          </cell>
          <cell r="G87">
            <v>108840</v>
          </cell>
          <cell r="H87" t="str">
            <v xml:space="preserve">ACCUM-COMPUTER EQUIP                              </v>
          </cell>
          <cell r="I87" t="str">
            <v xml:space="preserve">9108000    </v>
          </cell>
        </row>
        <row r="88">
          <cell r="B88">
            <v>108846</v>
          </cell>
          <cell r="C88" t="str">
            <v xml:space="preserve">         </v>
          </cell>
          <cell r="D88" t="str">
            <v xml:space="preserve">COMPUTER EQUIP. INTRA TRANS                       </v>
          </cell>
          <cell r="E88" t="str">
            <v xml:space="preserve">        </v>
          </cell>
          <cell r="F88" t="str">
            <v xml:space="preserve">          </v>
          </cell>
          <cell r="G88">
            <v>108840</v>
          </cell>
          <cell r="H88" t="str">
            <v xml:space="preserve">ACCUM-COMPUTER EQUIP                              </v>
          </cell>
          <cell r="I88" t="str">
            <v xml:space="preserve">9108000    </v>
          </cell>
        </row>
        <row r="89">
          <cell r="B89">
            <v>108850</v>
          </cell>
          <cell r="C89" t="str">
            <v xml:space="preserve">         </v>
          </cell>
          <cell r="D89" t="str">
            <v xml:space="preserve">AUTOMOBILES PROV                                  </v>
          </cell>
          <cell r="E89" t="str">
            <v xml:space="preserve">        </v>
          </cell>
          <cell r="F89" t="str">
            <v xml:space="preserve">          </v>
          </cell>
          <cell r="G89">
            <v>108850</v>
          </cell>
          <cell r="H89" t="str">
            <v xml:space="preserve">ACCUM-AUTOMOBILES                                 </v>
          </cell>
          <cell r="I89" t="str">
            <v xml:space="preserve">9108000    </v>
          </cell>
        </row>
        <row r="90">
          <cell r="B90">
            <v>108852</v>
          </cell>
          <cell r="C90" t="str">
            <v xml:space="preserve">         </v>
          </cell>
          <cell r="D90" t="str">
            <v xml:space="preserve">AUTOMOBILES CLR                                   </v>
          </cell>
          <cell r="E90" t="str">
            <v xml:space="preserve">        </v>
          </cell>
          <cell r="F90" t="str">
            <v xml:space="preserve">          </v>
          </cell>
          <cell r="G90">
            <v>108850</v>
          </cell>
          <cell r="H90" t="str">
            <v xml:space="preserve">ACCUM-AUTOMOBILES                                 </v>
          </cell>
          <cell r="I90" t="str">
            <v xml:space="preserve">9108000    </v>
          </cell>
        </row>
        <row r="91">
          <cell r="B91">
            <v>108853</v>
          </cell>
          <cell r="C91" t="str">
            <v xml:space="preserve">         </v>
          </cell>
          <cell r="D91" t="str">
            <v xml:space="preserve">AUTOMOBILES RETIRE                                </v>
          </cell>
          <cell r="E91" t="str">
            <v xml:space="preserve">        </v>
          </cell>
          <cell r="F91" t="str">
            <v xml:space="preserve">          </v>
          </cell>
          <cell r="G91">
            <v>108850</v>
          </cell>
          <cell r="H91" t="str">
            <v xml:space="preserve">ACCUM-AUTOMOBILES                                 </v>
          </cell>
          <cell r="I91" t="str">
            <v xml:space="preserve">9108000    </v>
          </cell>
        </row>
        <row r="92">
          <cell r="B92">
            <v>108854</v>
          </cell>
          <cell r="C92" t="str">
            <v xml:space="preserve">         </v>
          </cell>
          <cell r="D92" t="str">
            <v xml:space="preserve">AUTOMOBILES COR                                   </v>
          </cell>
          <cell r="E92" t="str">
            <v xml:space="preserve">        </v>
          </cell>
          <cell r="F92" t="str">
            <v xml:space="preserve">          </v>
          </cell>
          <cell r="G92">
            <v>108850</v>
          </cell>
          <cell r="H92" t="str">
            <v xml:space="preserve">ACCUM-AUTOMOBILES                                 </v>
          </cell>
          <cell r="I92" t="str">
            <v xml:space="preserve">9108000    </v>
          </cell>
        </row>
        <row r="93">
          <cell r="B93">
            <v>108855</v>
          </cell>
          <cell r="C93" t="str">
            <v xml:space="preserve">         </v>
          </cell>
          <cell r="D93" t="str">
            <v xml:space="preserve">AUTOMOBILES SALV                                  </v>
          </cell>
          <cell r="E93" t="str">
            <v xml:space="preserve">        </v>
          </cell>
          <cell r="F93" t="str">
            <v xml:space="preserve">          </v>
          </cell>
          <cell r="G93">
            <v>108850</v>
          </cell>
          <cell r="H93" t="str">
            <v xml:space="preserve">ACCUM-AUTOMOBILES                                 </v>
          </cell>
          <cell r="I93" t="str">
            <v xml:space="preserve">9108000    </v>
          </cell>
        </row>
        <row r="94">
          <cell r="B94">
            <v>108857</v>
          </cell>
          <cell r="C94" t="str">
            <v xml:space="preserve">         </v>
          </cell>
          <cell r="D94" t="str">
            <v xml:space="preserve">AUTOMOBILES INTER TRANS                           </v>
          </cell>
          <cell r="E94" t="str">
            <v xml:space="preserve">        </v>
          </cell>
          <cell r="F94" t="str">
            <v xml:space="preserve">          </v>
          </cell>
          <cell r="G94">
            <v>108850</v>
          </cell>
          <cell r="H94" t="str">
            <v xml:space="preserve">ACCUM-AUTOMOBILES                                 </v>
          </cell>
          <cell r="I94" t="str">
            <v xml:space="preserve">9108000    </v>
          </cell>
        </row>
        <row r="95">
          <cell r="B95">
            <v>108860</v>
          </cell>
          <cell r="C95" t="str">
            <v xml:space="preserve">         </v>
          </cell>
          <cell r="D95" t="str">
            <v xml:space="preserve">LIGHT TRUCKS PROV                                 </v>
          </cell>
          <cell r="E95" t="str">
            <v xml:space="preserve">        </v>
          </cell>
          <cell r="F95" t="str">
            <v xml:space="preserve">          </v>
          </cell>
          <cell r="G95">
            <v>108860</v>
          </cell>
          <cell r="H95" t="str">
            <v xml:space="preserve">ACCUM-LIGHT TRUCKS                                </v>
          </cell>
          <cell r="I95" t="str">
            <v xml:space="preserve">9108000    </v>
          </cell>
        </row>
        <row r="96">
          <cell r="B96">
            <v>108862</v>
          </cell>
          <cell r="C96" t="str">
            <v xml:space="preserve">         </v>
          </cell>
          <cell r="D96" t="str">
            <v xml:space="preserve">LIGHT TRUCKS CLR                                  </v>
          </cell>
          <cell r="E96" t="str">
            <v xml:space="preserve">        </v>
          </cell>
          <cell r="F96" t="str">
            <v xml:space="preserve">          </v>
          </cell>
          <cell r="G96">
            <v>108860</v>
          </cell>
          <cell r="H96" t="str">
            <v xml:space="preserve">ACCUM-LIGHT TRUCKS                                </v>
          </cell>
          <cell r="I96" t="str">
            <v xml:space="preserve">9108000    </v>
          </cell>
        </row>
        <row r="97">
          <cell r="B97">
            <v>108863</v>
          </cell>
          <cell r="C97" t="str">
            <v xml:space="preserve">         </v>
          </cell>
          <cell r="D97" t="str">
            <v xml:space="preserve">LIGHT TRUCKS RETIRE                               </v>
          </cell>
          <cell r="E97" t="str">
            <v xml:space="preserve">        </v>
          </cell>
          <cell r="F97" t="str">
            <v xml:space="preserve">          </v>
          </cell>
          <cell r="G97">
            <v>108860</v>
          </cell>
          <cell r="H97" t="str">
            <v xml:space="preserve">ACCUM-LIGHT TRUCKS                                </v>
          </cell>
          <cell r="I97" t="str">
            <v xml:space="preserve">9108000    </v>
          </cell>
        </row>
        <row r="98">
          <cell r="B98">
            <v>108864</v>
          </cell>
          <cell r="C98" t="str">
            <v xml:space="preserve">         </v>
          </cell>
          <cell r="D98" t="str">
            <v xml:space="preserve">LIGHT TRUCKS COR                                  </v>
          </cell>
          <cell r="E98" t="str">
            <v xml:space="preserve">        </v>
          </cell>
          <cell r="F98" t="str">
            <v xml:space="preserve">          </v>
          </cell>
          <cell r="G98">
            <v>108860</v>
          </cell>
          <cell r="H98" t="str">
            <v xml:space="preserve">ACCUM-LIGHT TRUCKS                                </v>
          </cell>
          <cell r="I98" t="str">
            <v xml:space="preserve">9108000    </v>
          </cell>
        </row>
        <row r="99">
          <cell r="B99">
            <v>108865</v>
          </cell>
          <cell r="C99" t="str">
            <v xml:space="preserve">         </v>
          </cell>
          <cell r="D99" t="str">
            <v xml:space="preserve">LIGHT TRUCKS SALV                                 </v>
          </cell>
          <cell r="E99" t="str">
            <v xml:space="preserve">        </v>
          </cell>
          <cell r="F99" t="str">
            <v xml:space="preserve">          </v>
          </cell>
          <cell r="G99">
            <v>108860</v>
          </cell>
          <cell r="H99" t="str">
            <v xml:space="preserve">ACCUM-LIGHT TRUCKS                                </v>
          </cell>
          <cell r="I99" t="str">
            <v xml:space="preserve">9108000    </v>
          </cell>
        </row>
        <row r="100">
          <cell r="B100">
            <v>108866</v>
          </cell>
          <cell r="C100" t="str">
            <v xml:space="preserve">         </v>
          </cell>
          <cell r="D100" t="str">
            <v xml:space="preserve">LIGHT TRUCKS INTRA TRANS                          </v>
          </cell>
          <cell r="E100" t="str">
            <v xml:space="preserve">        </v>
          </cell>
          <cell r="F100" t="str">
            <v xml:space="preserve">          </v>
          </cell>
          <cell r="G100">
            <v>108860</v>
          </cell>
          <cell r="H100" t="str">
            <v xml:space="preserve">ACCUM-LIGHT TRUCKS                                </v>
          </cell>
          <cell r="I100" t="str">
            <v xml:space="preserve">9108000    </v>
          </cell>
        </row>
        <row r="101">
          <cell r="B101">
            <v>108867</v>
          </cell>
          <cell r="C101" t="str">
            <v xml:space="preserve">         </v>
          </cell>
          <cell r="D101" t="str">
            <v xml:space="preserve">LIGHT TRUCKS INTER TRANS                          </v>
          </cell>
          <cell r="E101" t="str">
            <v xml:space="preserve">        </v>
          </cell>
          <cell r="F101" t="str">
            <v xml:space="preserve">          </v>
          </cell>
          <cell r="G101">
            <v>108860</v>
          </cell>
          <cell r="H101" t="str">
            <v xml:space="preserve">ACCUM-LIGHT TRUCKS                                </v>
          </cell>
          <cell r="I101" t="str">
            <v xml:space="preserve">9108000    </v>
          </cell>
        </row>
        <row r="102">
          <cell r="B102">
            <v>108870</v>
          </cell>
          <cell r="C102" t="str">
            <v xml:space="preserve">         </v>
          </cell>
          <cell r="D102" t="str">
            <v xml:space="preserve">HEAVY TRUCKS PROV                                 </v>
          </cell>
          <cell r="E102" t="str">
            <v xml:space="preserve">        </v>
          </cell>
          <cell r="F102" t="str">
            <v xml:space="preserve">          </v>
          </cell>
          <cell r="G102">
            <v>108870</v>
          </cell>
          <cell r="H102" t="str">
            <v xml:space="preserve">ACCUM-HEAVY TRUCKS                                </v>
          </cell>
          <cell r="I102" t="str">
            <v xml:space="preserve">9108000    </v>
          </cell>
        </row>
        <row r="103">
          <cell r="B103">
            <v>108872</v>
          </cell>
          <cell r="C103" t="str">
            <v xml:space="preserve">         </v>
          </cell>
          <cell r="D103" t="str">
            <v xml:space="preserve">HEAVY TRUCKS CLR                                  </v>
          </cell>
          <cell r="E103" t="str">
            <v xml:space="preserve">        </v>
          </cell>
          <cell r="F103" t="str">
            <v xml:space="preserve">          </v>
          </cell>
          <cell r="G103">
            <v>108870</v>
          </cell>
          <cell r="H103" t="str">
            <v xml:space="preserve">ACCUM-HEAVY TRUCKS                                </v>
          </cell>
          <cell r="I103" t="str">
            <v xml:space="preserve">9108000    </v>
          </cell>
        </row>
        <row r="104">
          <cell r="B104">
            <v>108873</v>
          </cell>
          <cell r="C104" t="str">
            <v xml:space="preserve">         </v>
          </cell>
          <cell r="D104" t="str">
            <v xml:space="preserve">HEAVY TRUCKS RETIRE                               </v>
          </cell>
          <cell r="E104" t="str">
            <v xml:space="preserve">        </v>
          </cell>
          <cell r="F104" t="str">
            <v xml:space="preserve">          </v>
          </cell>
          <cell r="G104">
            <v>108870</v>
          </cell>
          <cell r="H104" t="str">
            <v xml:space="preserve">ACCUM-HEAVY TRUCKS                                </v>
          </cell>
          <cell r="I104" t="str">
            <v xml:space="preserve">9108000    </v>
          </cell>
        </row>
        <row r="105">
          <cell r="B105">
            <v>108874</v>
          </cell>
          <cell r="C105" t="str">
            <v xml:space="preserve">         </v>
          </cell>
          <cell r="D105" t="str">
            <v xml:space="preserve">HEAVY TRUCKS COR                                  </v>
          </cell>
          <cell r="E105" t="str">
            <v xml:space="preserve">        </v>
          </cell>
          <cell r="F105" t="str">
            <v xml:space="preserve">          </v>
          </cell>
          <cell r="G105">
            <v>108870</v>
          </cell>
          <cell r="H105" t="str">
            <v xml:space="preserve">ACCUM-HEAVY TRUCKS                                </v>
          </cell>
          <cell r="I105" t="str">
            <v xml:space="preserve">9108000    </v>
          </cell>
        </row>
        <row r="106">
          <cell r="B106">
            <v>108875</v>
          </cell>
          <cell r="C106" t="str">
            <v xml:space="preserve">         </v>
          </cell>
          <cell r="D106" t="str">
            <v xml:space="preserve">HEAVY TRUCKS SALV                                 </v>
          </cell>
          <cell r="E106" t="str">
            <v xml:space="preserve">        </v>
          </cell>
          <cell r="F106" t="str">
            <v xml:space="preserve">          </v>
          </cell>
          <cell r="G106">
            <v>108870</v>
          </cell>
          <cell r="H106" t="str">
            <v xml:space="preserve">ACCUM-HEAVY TRUCKS                                </v>
          </cell>
          <cell r="I106" t="str">
            <v xml:space="preserve">9108000    </v>
          </cell>
        </row>
        <row r="107">
          <cell r="B107">
            <v>108876</v>
          </cell>
          <cell r="C107" t="str">
            <v xml:space="preserve">         </v>
          </cell>
          <cell r="D107" t="str">
            <v xml:space="preserve">HEAVY TRUCKS INTRA TRANS                          </v>
          </cell>
          <cell r="E107" t="str">
            <v xml:space="preserve">        </v>
          </cell>
          <cell r="F107" t="str">
            <v xml:space="preserve">          </v>
          </cell>
          <cell r="G107">
            <v>108870</v>
          </cell>
          <cell r="H107" t="str">
            <v xml:space="preserve">ACCUM-HEAVY TRUCKS                                </v>
          </cell>
          <cell r="I107" t="str">
            <v xml:space="preserve">9108000    </v>
          </cell>
        </row>
        <row r="108">
          <cell r="B108">
            <v>108877</v>
          </cell>
          <cell r="C108" t="str">
            <v xml:space="preserve">         </v>
          </cell>
          <cell r="D108" t="str">
            <v xml:space="preserve">HEAVY TRUCKS INTER TRANS                          </v>
          </cell>
          <cell r="E108" t="str">
            <v xml:space="preserve">        </v>
          </cell>
          <cell r="F108" t="str">
            <v xml:space="preserve">          </v>
          </cell>
          <cell r="G108">
            <v>108870</v>
          </cell>
          <cell r="H108" t="str">
            <v xml:space="preserve">ACCUM-HEAVY TRUCKS                                </v>
          </cell>
          <cell r="I108" t="str">
            <v xml:space="preserve">9108000    </v>
          </cell>
        </row>
        <row r="109">
          <cell r="B109">
            <v>108880</v>
          </cell>
          <cell r="C109" t="str">
            <v xml:space="preserve">         </v>
          </cell>
          <cell r="D109" t="str">
            <v xml:space="preserve">TRACTOR UNITS  PROV                               </v>
          </cell>
          <cell r="E109" t="str">
            <v xml:space="preserve">        </v>
          </cell>
          <cell r="F109" t="str">
            <v xml:space="preserve">          </v>
          </cell>
          <cell r="G109">
            <v>108880</v>
          </cell>
          <cell r="H109" t="str">
            <v xml:space="preserve">ACCUM-TRACTOR UNITS OVER-THE-ROAD                 </v>
          </cell>
          <cell r="I109" t="str">
            <v xml:space="preserve">9108000    </v>
          </cell>
        </row>
        <row r="110">
          <cell r="B110">
            <v>108882</v>
          </cell>
          <cell r="C110" t="str">
            <v xml:space="preserve">         </v>
          </cell>
          <cell r="D110" t="str">
            <v xml:space="preserve">TRACTOR UNITS  CLR                                </v>
          </cell>
          <cell r="E110" t="str">
            <v xml:space="preserve">        </v>
          </cell>
          <cell r="F110" t="str">
            <v xml:space="preserve">          </v>
          </cell>
          <cell r="G110">
            <v>108880</v>
          </cell>
          <cell r="H110" t="str">
            <v xml:space="preserve">ACCUM-TRACTOR UNITS OVER-THE-ROAD                 </v>
          </cell>
          <cell r="I110" t="str">
            <v xml:space="preserve">9108000    </v>
          </cell>
        </row>
        <row r="111">
          <cell r="B111">
            <v>108890</v>
          </cell>
          <cell r="C111" t="str">
            <v xml:space="preserve">         </v>
          </cell>
          <cell r="D111" t="str">
            <v xml:space="preserve">TRAILERS PROV                                     </v>
          </cell>
          <cell r="E111" t="str">
            <v xml:space="preserve">        </v>
          </cell>
          <cell r="F111" t="str">
            <v xml:space="preserve">          </v>
          </cell>
          <cell r="G111">
            <v>108890</v>
          </cell>
          <cell r="H111" t="str">
            <v xml:space="preserve">ACCUM-TRAILERS &amp; OTHERS                           </v>
          </cell>
          <cell r="I111" t="str">
            <v xml:space="preserve">9108000    </v>
          </cell>
        </row>
        <row r="112">
          <cell r="B112">
            <v>108892</v>
          </cell>
          <cell r="C112" t="str">
            <v xml:space="preserve">         </v>
          </cell>
          <cell r="D112" t="str">
            <v xml:space="preserve">TRAILERS CLR                                      </v>
          </cell>
          <cell r="E112" t="str">
            <v xml:space="preserve">        </v>
          </cell>
          <cell r="F112" t="str">
            <v xml:space="preserve">          </v>
          </cell>
          <cell r="G112">
            <v>108890</v>
          </cell>
          <cell r="H112" t="str">
            <v xml:space="preserve">ACCUM-TRAILERS &amp; OTHERS                           </v>
          </cell>
          <cell r="I112" t="str">
            <v xml:space="preserve">9108000    </v>
          </cell>
        </row>
        <row r="113">
          <cell r="B113">
            <v>108894</v>
          </cell>
          <cell r="C113" t="str">
            <v xml:space="preserve">         </v>
          </cell>
          <cell r="D113" t="str">
            <v xml:space="preserve">TRAILERS COR                                      </v>
          </cell>
          <cell r="E113" t="str">
            <v xml:space="preserve">        </v>
          </cell>
          <cell r="F113" t="str">
            <v xml:space="preserve">          </v>
          </cell>
          <cell r="G113">
            <v>108890</v>
          </cell>
          <cell r="H113" t="str">
            <v xml:space="preserve">ACCUM-TRAILERS &amp; OTHERS                           </v>
          </cell>
          <cell r="I113" t="str">
            <v xml:space="preserve">9108000    </v>
          </cell>
        </row>
        <row r="114">
          <cell r="B114">
            <v>108895</v>
          </cell>
          <cell r="C114" t="str">
            <v xml:space="preserve">         </v>
          </cell>
          <cell r="D114" t="str">
            <v xml:space="preserve">TRAILERS SALV                                     </v>
          </cell>
          <cell r="E114" t="str">
            <v xml:space="preserve">        </v>
          </cell>
          <cell r="F114" t="str">
            <v xml:space="preserve">          </v>
          </cell>
          <cell r="G114">
            <v>108890</v>
          </cell>
          <cell r="H114" t="str">
            <v xml:space="preserve">ACCUM-TRAILERS &amp; OTHERS                           </v>
          </cell>
          <cell r="I114" t="str">
            <v xml:space="preserve">9108000    </v>
          </cell>
        </row>
        <row r="115">
          <cell r="B115">
            <v>108897</v>
          </cell>
          <cell r="C115" t="str">
            <v xml:space="preserve">         </v>
          </cell>
          <cell r="D115" t="str">
            <v xml:space="preserve">TRAILERS INTER TRANS                              </v>
          </cell>
          <cell r="E115" t="str">
            <v xml:space="preserve">        </v>
          </cell>
          <cell r="F115" t="str">
            <v xml:space="preserve">          </v>
          </cell>
          <cell r="G115">
            <v>108890</v>
          </cell>
          <cell r="H115" t="str">
            <v xml:space="preserve">ACCUM-TRAILERS &amp; OTHERS                           </v>
          </cell>
          <cell r="I115" t="str">
            <v xml:space="preserve">9108000    </v>
          </cell>
        </row>
        <row r="116">
          <cell r="B116">
            <v>108902</v>
          </cell>
          <cell r="C116" t="str">
            <v xml:space="preserve">         </v>
          </cell>
          <cell r="D116" t="str">
            <v xml:space="preserve">STRUCT&amp;IMPROV-LEASD CLR                           </v>
          </cell>
          <cell r="E116" t="str">
            <v xml:space="preserve">        </v>
          </cell>
          <cell r="F116" t="str">
            <v xml:space="preserve">          </v>
          </cell>
          <cell r="G116">
            <v>108086</v>
          </cell>
          <cell r="H116" t="str">
            <v xml:space="preserve">STRUCT&amp;IMPROV-LEASD CLR                           </v>
          </cell>
          <cell r="I116" t="str">
            <v xml:space="preserve">9108000    </v>
          </cell>
        </row>
        <row r="117">
          <cell r="B117">
            <v>108930</v>
          </cell>
          <cell r="C117" t="str">
            <v xml:space="preserve">         </v>
          </cell>
          <cell r="D117" t="str">
            <v xml:space="preserve">STORES EQUIPMENT PROV                             </v>
          </cell>
          <cell r="E117" t="str">
            <v xml:space="preserve">        </v>
          </cell>
          <cell r="F117" t="str">
            <v xml:space="preserve">          </v>
          </cell>
          <cell r="G117">
            <v>108930</v>
          </cell>
          <cell r="H117" t="str">
            <v xml:space="preserve">ACCUM-STORES EQUIPMENT                            </v>
          </cell>
          <cell r="I117" t="str">
            <v xml:space="preserve">9108000    </v>
          </cell>
        </row>
        <row r="118">
          <cell r="B118">
            <v>108932</v>
          </cell>
          <cell r="C118" t="str">
            <v xml:space="preserve">         </v>
          </cell>
          <cell r="D118" t="str">
            <v xml:space="preserve">STORES EQUIPMENT CLR                              </v>
          </cell>
          <cell r="E118" t="str">
            <v xml:space="preserve">        </v>
          </cell>
          <cell r="F118" t="str">
            <v xml:space="preserve">          </v>
          </cell>
          <cell r="G118">
            <v>108930</v>
          </cell>
          <cell r="H118" t="str">
            <v xml:space="preserve">ACCUM-STORES EQUIPMENT                            </v>
          </cell>
          <cell r="I118" t="str">
            <v xml:space="preserve">9108000    </v>
          </cell>
        </row>
        <row r="119">
          <cell r="B119">
            <v>108940</v>
          </cell>
          <cell r="C119" t="str">
            <v xml:space="preserve">         </v>
          </cell>
          <cell r="D119" t="str">
            <v xml:space="preserve">TOOLS &amp; SHOP EQUIP PROV                           </v>
          </cell>
          <cell r="E119" t="str">
            <v xml:space="preserve">        </v>
          </cell>
          <cell r="F119" t="str">
            <v xml:space="preserve">          </v>
          </cell>
          <cell r="G119">
            <v>108940</v>
          </cell>
          <cell r="H119" t="str">
            <v xml:space="preserve">ACCUM-TOOLS &amp; SHOP EQUIPMENT                      </v>
          </cell>
          <cell r="I119" t="str">
            <v xml:space="preserve">9108000    </v>
          </cell>
        </row>
        <row r="120">
          <cell r="B120">
            <v>108942</v>
          </cell>
          <cell r="C120" t="str">
            <v xml:space="preserve">         </v>
          </cell>
          <cell r="D120" t="str">
            <v xml:space="preserve">TOOLS &amp; SHOP EQUIP CLR                            </v>
          </cell>
          <cell r="E120" t="str">
            <v xml:space="preserve">        </v>
          </cell>
          <cell r="F120" t="str">
            <v xml:space="preserve">          </v>
          </cell>
          <cell r="G120">
            <v>108940</v>
          </cell>
          <cell r="H120" t="str">
            <v xml:space="preserve">ACCUM-TOOLS &amp; SHOP EQUIPMENT                      </v>
          </cell>
          <cell r="I120" t="str">
            <v xml:space="preserve">9108000    </v>
          </cell>
        </row>
        <row r="121">
          <cell r="B121">
            <v>108943</v>
          </cell>
          <cell r="C121" t="str">
            <v xml:space="preserve">         </v>
          </cell>
          <cell r="D121" t="str">
            <v xml:space="preserve">TOOLS &amp; SHOP EQUIP RETIRE                         </v>
          </cell>
          <cell r="E121" t="str">
            <v xml:space="preserve">        </v>
          </cell>
          <cell r="F121" t="str">
            <v xml:space="preserve">          </v>
          </cell>
          <cell r="G121">
            <v>108940</v>
          </cell>
          <cell r="H121" t="str">
            <v xml:space="preserve">ACCUM-TOOLS &amp; SHOP EQUIPMENT                      </v>
          </cell>
          <cell r="I121" t="str">
            <v xml:space="preserve">9108000    </v>
          </cell>
        </row>
        <row r="122">
          <cell r="B122">
            <v>108944</v>
          </cell>
          <cell r="C122" t="str">
            <v xml:space="preserve">         </v>
          </cell>
          <cell r="D122" t="str">
            <v xml:space="preserve">TOOLS &amp; SHOP EQUIP COR                            </v>
          </cell>
          <cell r="E122" t="str">
            <v xml:space="preserve">        </v>
          </cell>
          <cell r="F122" t="str">
            <v xml:space="preserve">          </v>
          </cell>
          <cell r="G122">
            <v>108940</v>
          </cell>
          <cell r="H122" t="str">
            <v xml:space="preserve">ACCUM-TOOLS &amp; SHOP EQUIPMENT                      </v>
          </cell>
          <cell r="I122" t="str">
            <v xml:space="preserve">9108000    </v>
          </cell>
        </row>
        <row r="123">
          <cell r="B123">
            <v>108945</v>
          </cell>
          <cell r="C123" t="str">
            <v xml:space="preserve">         </v>
          </cell>
          <cell r="D123" t="str">
            <v xml:space="preserve">TOOLS &amp; SHOP EQUIP SALV                           </v>
          </cell>
          <cell r="E123" t="str">
            <v xml:space="preserve">        </v>
          </cell>
          <cell r="F123" t="str">
            <v xml:space="preserve">          </v>
          </cell>
          <cell r="G123">
            <v>108940</v>
          </cell>
          <cell r="H123" t="str">
            <v xml:space="preserve">ACCUM-TOOLS &amp; SHOP EQUIPMENT                      </v>
          </cell>
          <cell r="I123" t="str">
            <v xml:space="preserve">9108000    </v>
          </cell>
        </row>
        <row r="124">
          <cell r="B124">
            <v>108950</v>
          </cell>
          <cell r="C124" t="str">
            <v xml:space="preserve">         </v>
          </cell>
          <cell r="D124" t="str">
            <v xml:space="preserve">LAB. EQUIPMENT PROV                               </v>
          </cell>
          <cell r="E124" t="str">
            <v xml:space="preserve">        </v>
          </cell>
          <cell r="F124" t="str">
            <v xml:space="preserve">          </v>
          </cell>
          <cell r="G124">
            <v>101075</v>
          </cell>
          <cell r="H124" t="str">
            <v xml:space="preserve">ACCUM-LAB EQUIPMENT                               </v>
          </cell>
          <cell r="I124" t="str">
            <v xml:space="preserve">9108000    </v>
          </cell>
        </row>
        <row r="125">
          <cell r="B125">
            <v>108952</v>
          </cell>
          <cell r="C125" t="str">
            <v xml:space="preserve">         </v>
          </cell>
          <cell r="D125" t="str">
            <v xml:space="preserve">LAB. EQUIPMENT CLR                                </v>
          </cell>
          <cell r="E125" t="str">
            <v xml:space="preserve">        </v>
          </cell>
          <cell r="F125" t="str">
            <v xml:space="preserve">          </v>
          </cell>
          <cell r="G125">
            <v>101075</v>
          </cell>
          <cell r="H125" t="str">
            <v xml:space="preserve">ACCUM-LAB EQUIPMENT                               </v>
          </cell>
          <cell r="I125" t="str">
            <v xml:space="preserve">9108000    </v>
          </cell>
        </row>
        <row r="126">
          <cell r="B126">
            <v>108955</v>
          </cell>
          <cell r="C126" t="str">
            <v xml:space="preserve">         </v>
          </cell>
          <cell r="D126" t="str">
            <v xml:space="preserve">LAB. EQUIPMENT SALV                               </v>
          </cell>
          <cell r="E126" t="str">
            <v xml:space="preserve">        </v>
          </cell>
          <cell r="F126" t="str">
            <v xml:space="preserve">          </v>
          </cell>
          <cell r="G126">
            <v>101075</v>
          </cell>
          <cell r="H126" t="str">
            <v xml:space="preserve">ACCUM-LAB EQUIPMENT                               </v>
          </cell>
          <cell r="I126" t="str">
            <v xml:space="preserve">9108000    </v>
          </cell>
        </row>
        <row r="127">
          <cell r="B127">
            <v>108960</v>
          </cell>
          <cell r="C127" t="str">
            <v xml:space="preserve">         </v>
          </cell>
          <cell r="D127" t="str">
            <v xml:space="preserve">POWER OPERATED EQUIP PROV                         </v>
          </cell>
          <cell r="E127" t="str">
            <v xml:space="preserve">        </v>
          </cell>
          <cell r="F127" t="str">
            <v xml:space="preserve">          </v>
          </cell>
          <cell r="G127">
            <v>108960</v>
          </cell>
          <cell r="H127" t="str">
            <v xml:space="preserve">ACCUM-POWER OPERATED EQUIPMENT                    </v>
          </cell>
          <cell r="I127" t="str">
            <v xml:space="preserve">9108000    </v>
          </cell>
        </row>
        <row r="128">
          <cell r="B128">
            <v>108962</v>
          </cell>
          <cell r="C128" t="str">
            <v xml:space="preserve">         </v>
          </cell>
          <cell r="D128" t="str">
            <v xml:space="preserve">POWER OPERATED EQUIP CLR                          </v>
          </cell>
          <cell r="E128" t="str">
            <v xml:space="preserve">        </v>
          </cell>
          <cell r="F128" t="str">
            <v xml:space="preserve">          </v>
          </cell>
          <cell r="G128">
            <v>108960</v>
          </cell>
          <cell r="H128" t="str">
            <v xml:space="preserve">ACCUM-POWER OPERATED EQUIPMENT                    </v>
          </cell>
          <cell r="I128" t="str">
            <v xml:space="preserve">9108000    </v>
          </cell>
        </row>
        <row r="129">
          <cell r="B129">
            <v>108963</v>
          </cell>
          <cell r="C129" t="str">
            <v xml:space="preserve">         </v>
          </cell>
          <cell r="D129" t="str">
            <v xml:space="preserve">POWER OPERATED EQUIP RETIRE                       </v>
          </cell>
          <cell r="E129" t="str">
            <v xml:space="preserve">        </v>
          </cell>
          <cell r="F129" t="str">
            <v xml:space="preserve">          </v>
          </cell>
          <cell r="G129">
            <v>108960</v>
          </cell>
          <cell r="H129" t="str">
            <v xml:space="preserve">ACCUM-POWER OPERATED EQUIPMENT                    </v>
          </cell>
          <cell r="I129" t="str">
            <v xml:space="preserve">9108000    </v>
          </cell>
        </row>
        <row r="130">
          <cell r="B130">
            <v>108964</v>
          </cell>
          <cell r="C130" t="str">
            <v xml:space="preserve">         </v>
          </cell>
          <cell r="D130" t="str">
            <v xml:space="preserve">POWER OPERATED EQUIP COR                          </v>
          </cell>
          <cell r="E130" t="str">
            <v xml:space="preserve">        </v>
          </cell>
          <cell r="F130" t="str">
            <v xml:space="preserve">          </v>
          </cell>
          <cell r="G130">
            <v>108960</v>
          </cell>
          <cell r="H130" t="str">
            <v xml:space="preserve">ACCUM-POWER OPERATED EQUIPMENT                    </v>
          </cell>
          <cell r="I130" t="str">
            <v xml:space="preserve">9108000    </v>
          </cell>
        </row>
        <row r="131">
          <cell r="B131">
            <v>108965</v>
          </cell>
          <cell r="C131" t="str">
            <v xml:space="preserve">         </v>
          </cell>
          <cell r="D131" t="str">
            <v xml:space="preserve">POWER OPERATED EQUIP SALV                         </v>
          </cell>
          <cell r="E131" t="str">
            <v xml:space="preserve">        </v>
          </cell>
          <cell r="F131" t="str">
            <v xml:space="preserve">          </v>
          </cell>
          <cell r="G131">
            <v>108960</v>
          </cell>
          <cell r="H131" t="str">
            <v xml:space="preserve">ACCUM-POWER OPERATED EQUIPMENT                    </v>
          </cell>
          <cell r="I131" t="str">
            <v xml:space="preserve">9108000    </v>
          </cell>
        </row>
        <row r="132">
          <cell r="B132">
            <v>108967</v>
          </cell>
          <cell r="C132" t="str">
            <v xml:space="preserve">         </v>
          </cell>
          <cell r="D132" t="str">
            <v xml:space="preserve">POWER OP EQUIP INTER TRANS                        </v>
          </cell>
          <cell r="E132" t="str">
            <v xml:space="preserve">        </v>
          </cell>
          <cell r="F132" t="str">
            <v xml:space="preserve">          </v>
          </cell>
          <cell r="G132">
            <v>108960</v>
          </cell>
          <cell r="H132" t="str">
            <v xml:space="preserve">ACCUM-POWER OPERATED EQUIPMENT                    </v>
          </cell>
          <cell r="I132" t="str">
            <v xml:space="preserve">9108000    </v>
          </cell>
        </row>
        <row r="133">
          <cell r="B133">
            <v>108970</v>
          </cell>
          <cell r="C133" t="str">
            <v xml:space="preserve">         </v>
          </cell>
          <cell r="D133" t="str">
            <v xml:space="preserve">COM EQUIP-GEN OFF PROV                            </v>
          </cell>
          <cell r="E133" t="str">
            <v xml:space="preserve">        </v>
          </cell>
          <cell r="F133" t="str">
            <v xml:space="preserve">          </v>
          </cell>
          <cell r="G133">
            <v>108970</v>
          </cell>
          <cell r="H133" t="str">
            <v xml:space="preserve">ACCUM-COMMUNICATION EQUIPMENT                     </v>
          </cell>
          <cell r="I133" t="str">
            <v xml:space="preserve">9108000    </v>
          </cell>
        </row>
        <row r="134">
          <cell r="B134">
            <v>108972</v>
          </cell>
          <cell r="C134" t="str">
            <v xml:space="preserve">         </v>
          </cell>
          <cell r="D134" t="str">
            <v xml:space="preserve">COM EQUIP-GEN OFF CLR                             </v>
          </cell>
          <cell r="E134" t="str">
            <v xml:space="preserve">        </v>
          </cell>
          <cell r="F134" t="str">
            <v xml:space="preserve">          </v>
          </cell>
          <cell r="G134">
            <v>108970</v>
          </cell>
          <cell r="H134" t="str">
            <v xml:space="preserve">ACCUM-COMMUNICATION EQUIPMENT                     </v>
          </cell>
          <cell r="I134" t="str">
            <v xml:space="preserve">9108000    </v>
          </cell>
        </row>
        <row r="135">
          <cell r="B135">
            <v>108973</v>
          </cell>
          <cell r="C135" t="str">
            <v xml:space="preserve">         </v>
          </cell>
          <cell r="D135" t="str">
            <v xml:space="preserve">COM EQUIP-GEN OFF RETIRE                          </v>
          </cell>
          <cell r="E135" t="str">
            <v xml:space="preserve">        </v>
          </cell>
          <cell r="F135" t="str">
            <v xml:space="preserve">          </v>
          </cell>
          <cell r="G135">
            <v>108970</v>
          </cell>
          <cell r="H135" t="str">
            <v xml:space="preserve">ACCUM-COMMUNICATION EQUIPMENT                     </v>
          </cell>
          <cell r="I135" t="str">
            <v xml:space="preserve">9108000    </v>
          </cell>
        </row>
        <row r="136">
          <cell r="B136">
            <v>108977</v>
          </cell>
          <cell r="C136" t="str">
            <v xml:space="preserve">         </v>
          </cell>
          <cell r="D136" t="str">
            <v xml:space="preserve">COM EQUIP-GEN OFF INTER TRANS                     </v>
          </cell>
          <cell r="E136" t="str">
            <v xml:space="preserve">        </v>
          </cell>
          <cell r="F136" t="str">
            <v xml:space="preserve">          </v>
          </cell>
          <cell r="G136">
            <v>108970</v>
          </cell>
          <cell r="H136" t="str">
            <v xml:space="preserve">ACCUM-COMMUNICATION EQUIPMENT                     </v>
          </cell>
          <cell r="I136" t="str">
            <v xml:space="preserve">9108000    </v>
          </cell>
        </row>
        <row r="137">
          <cell r="B137">
            <v>108980</v>
          </cell>
          <cell r="C137" t="str">
            <v xml:space="preserve">         </v>
          </cell>
          <cell r="D137" t="str">
            <v xml:space="preserve">MISC. EQUIP. PROV                                 </v>
          </cell>
          <cell r="E137" t="str">
            <v xml:space="preserve">        </v>
          </cell>
          <cell r="F137" t="str">
            <v xml:space="preserve">          </v>
          </cell>
          <cell r="G137">
            <v>108980</v>
          </cell>
          <cell r="H137" t="str">
            <v xml:space="preserve">ACCUM-MISC. EQUIPMENT                             </v>
          </cell>
          <cell r="I137" t="str">
            <v xml:space="preserve">9108000    </v>
          </cell>
        </row>
        <row r="138">
          <cell r="B138">
            <v>108982</v>
          </cell>
          <cell r="C138" t="str">
            <v xml:space="preserve">         </v>
          </cell>
          <cell r="D138" t="str">
            <v xml:space="preserve">MISC. EQUIP. CLR                                  </v>
          </cell>
          <cell r="E138" t="str">
            <v xml:space="preserve">        </v>
          </cell>
          <cell r="F138" t="str">
            <v xml:space="preserve">          </v>
          </cell>
          <cell r="G138">
            <v>108980</v>
          </cell>
          <cell r="H138" t="str">
            <v xml:space="preserve">ACCUM-MISC. EQUIPMENT                             </v>
          </cell>
          <cell r="I138" t="str">
            <v xml:space="preserve">9108000    </v>
          </cell>
        </row>
        <row r="139">
          <cell r="B139">
            <v>108983</v>
          </cell>
          <cell r="C139" t="str">
            <v xml:space="preserve">         </v>
          </cell>
          <cell r="D139" t="str">
            <v xml:space="preserve">MISC. EQUIP.RETIRE                                </v>
          </cell>
          <cell r="E139" t="str">
            <v xml:space="preserve">        </v>
          </cell>
          <cell r="F139" t="str">
            <v xml:space="preserve">          </v>
          </cell>
          <cell r="G139">
            <v>108980</v>
          </cell>
          <cell r="H139" t="str">
            <v xml:space="preserve">ACCUM-MISC. EQUIPMENT                             </v>
          </cell>
          <cell r="I139" t="str">
            <v xml:space="preserve">9108000    </v>
          </cell>
        </row>
        <row r="140">
          <cell r="B140">
            <v>108990</v>
          </cell>
          <cell r="C140" t="str">
            <v xml:space="preserve">         </v>
          </cell>
          <cell r="D140" t="str">
            <v xml:space="preserve">OTHER TANGIBLE PROP PROV                          </v>
          </cell>
          <cell r="E140" t="str">
            <v xml:space="preserve">        </v>
          </cell>
          <cell r="F140" t="str">
            <v xml:space="preserve">          </v>
          </cell>
          <cell r="G140">
            <v>108990</v>
          </cell>
          <cell r="H140" t="str">
            <v xml:space="preserve">ACCUM-OTHER TANGIBLE EQUIPMENT                    </v>
          </cell>
          <cell r="I140" t="str">
            <v xml:space="preserve">9108000    </v>
          </cell>
        </row>
        <row r="141">
          <cell r="B141">
            <v>108992</v>
          </cell>
          <cell r="C141" t="str">
            <v xml:space="preserve">         </v>
          </cell>
          <cell r="D141" t="str">
            <v xml:space="preserve">OTHER TANGIBLE PROP CLR                           </v>
          </cell>
          <cell r="E141" t="str">
            <v xml:space="preserve">        </v>
          </cell>
          <cell r="F141" t="str">
            <v xml:space="preserve">          </v>
          </cell>
          <cell r="G141">
            <v>108990</v>
          </cell>
          <cell r="H141" t="str">
            <v xml:space="preserve">ACCUM-OTHER TANGIBLE EQUIPMENT                    </v>
          </cell>
          <cell r="I141" t="str">
            <v xml:space="preserve">9108000    </v>
          </cell>
        </row>
        <row r="142">
          <cell r="B142">
            <v>111100</v>
          </cell>
          <cell r="C142" t="str">
            <v xml:space="preserve">         </v>
          </cell>
          <cell r="D142" t="str">
            <v xml:space="preserve">AMORT FRANCH  - BBOY                              </v>
          </cell>
          <cell r="E142" t="str">
            <v xml:space="preserve">        </v>
          </cell>
          <cell r="F142" t="str">
            <v xml:space="preserve">          </v>
          </cell>
          <cell r="G142">
            <v>111100</v>
          </cell>
          <cell r="H142" t="str">
            <v xml:space="preserve">ACCUM-ORGANIZATION EXP                            </v>
          </cell>
          <cell r="I142" t="str">
            <v xml:space="preserve">9111000    </v>
          </cell>
        </row>
        <row r="143">
          <cell r="B143">
            <v>111101</v>
          </cell>
          <cell r="C143" t="str">
            <v xml:space="preserve">         </v>
          </cell>
          <cell r="D143" t="str">
            <v xml:space="preserve">AMORT FRANCH PROVISION                            </v>
          </cell>
          <cell r="E143" t="str">
            <v xml:space="preserve">        </v>
          </cell>
          <cell r="F143" t="str">
            <v xml:space="preserve">          </v>
          </cell>
          <cell r="G143">
            <v>111100</v>
          </cell>
          <cell r="H143" t="str">
            <v xml:space="preserve">ACCUM-ORGANIZATION EXP                            </v>
          </cell>
          <cell r="I143" t="str">
            <v xml:space="preserve">9111000    </v>
          </cell>
        </row>
        <row r="144">
          <cell r="B144">
            <v>111106</v>
          </cell>
          <cell r="C144" t="str">
            <v xml:space="preserve">         </v>
          </cell>
          <cell r="D144" t="str">
            <v xml:space="preserve">AMORT FRANCH INTRA TRANS                          </v>
          </cell>
          <cell r="E144" t="str">
            <v xml:space="preserve">        </v>
          </cell>
          <cell r="F144" t="str">
            <v xml:space="preserve">          </v>
          </cell>
          <cell r="G144">
            <v>111100</v>
          </cell>
          <cell r="H144" t="str">
            <v xml:space="preserve">ACCUM-ORGANIZATION EXP                            </v>
          </cell>
          <cell r="I144" t="str">
            <v xml:space="preserve">9111000    </v>
          </cell>
        </row>
        <row r="145">
          <cell r="B145">
            <v>111107</v>
          </cell>
          <cell r="C145" t="str">
            <v xml:space="preserve">         </v>
          </cell>
          <cell r="D145" t="str">
            <v xml:space="preserve">AMORT FRANCH INTER TRANS                          </v>
          </cell>
          <cell r="E145" t="str">
            <v xml:space="preserve">        </v>
          </cell>
          <cell r="F145" t="str">
            <v xml:space="preserve">          </v>
          </cell>
          <cell r="G145">
            <v>111100</v>
          </cell>
          <cell r="H145" t="str">
            <v xml:space="preserve">ACCUM-ORGANIZATION EXP                            </v>
          </cell>
          <cell r="I145" t="str">
            <v xml:space="preserve">9111000    </v>
          </cell>
        </row>
        <row r="146">
          <cell r="B146">
            <v>111200</v>
          </cell>
          <cell r="C146" t="str">
            <v xml:space="preserve">         </v>
          </cell>
          <cell r="D146" t="str">
            <v xml:space="preserve">AMORT INTANGIBLE - BBOY                           </v>
          </cell>
          <cell r="E146" t="str">
            <v xml:space="preserve">        </v>
          </cell>
          <cell r="F146" t="str">
            <v xml:space="preserve">          </v>
          </cell>
          <cell r="G146">
            <v>111200</v>
          </cell>
          <cell r="H146" t="str">
            <v xml:space="preserve">ACCUM-FRANCHISES AND CONSENTS                     </v>
          </cell>
          <cell r="I146" t="str">
            <v xml:space="preserve">9111000    </v>
          </cell>
        </row>
        <row r="147">
          <cell r="B147">
            <v>111201</v>
          </cell>
          <cell r="C147" t="str">
            <v xml:space="preserve">         </v>
          </cell>
          <cell r="D147" t="str">
            <v xml:space="preserve">AMORT INTANG PROVISION                            </v>
          </cell>
          <cell r="E147" t="str">
            <v xml:space="preserve">        </v>
          </cell>
          <cell r="F147" t="str">
            <v xml:space="preserve">          </v>
          </cell>
          <cell r="G147">
            <v>111200</v>
          </cell>
          <cell r="H147" t="str">
            <v xml:space="preserve">ACCUM-FRANCHISES AND CONSENTS                     </v>
          </cell>
          <cell r="I147" t="str">
            <v xml:space="preserve">9111000    </v>
          </cell>
        </row>
        <row r="148">
          <cell r="B148">
            <v>111203</v>
          </cell>
          <cell r="C148" t="str">
            <v xml:space="preserve">         </v>
          </cell>
          <cell r="D148" t="str">
            <v xml:space="preserve">AMORT INTANG RETIREMENT                           </v>
          </cell>
          <cell r="E148" t="str">
            <v xml:space="preserve">        </v>
          </cell>
          <cell r="F148" t="str">
            <v xml:space="preserve">          </v>
          </cell>
          <cell r="G148">
            <v>111200</v>
          </cell>
          <cell r="H148" t="str">
            <v xml:space="preserve">ACCUM-FRANCHISES AND CONSENTS                     </v>
          </cell>
          <cell r="I148" t="str">
            <v xml:space="preserve">9111000    </v>
          </cell>
        </row>
        <row r="149">
          <cell r="B149">
            <v>111206</v>
          </cell>
          <cell r="C149" t="str">
            <v xml:space="preserve">         </v>
          </cell>
          <cell r="D149" t="str">
            <v xml:space="preserve">AMORT INTANG INTRA TRANS                          </v>
          </cell>
          <cell r="E149" t="str">
            <v xml:space="preserve">        </v>
          </cell>
          <cell r="F149" t="str">
            <v xml:space="preserve">          </v>
          </cell>
          <cell r="G149">
            <v>111200</v>
          </cell>
          <cell r="H149" t="str">
            <v xml:space="preserve">ACCUM-FRANCHISES AND CONSENTS                     </v>
          </cell>
          <cell r="I149" t="str">
            <v xml:space="preserve">9111000    </v>
          </cell>
        </row>
        <row r="150">
          <cell r="B150">
            <v>111300</v>
          </cell>
          <cell r="C150" t="str">
            <v xml:space="preserve">         </v>
          </cell>
          <cell r="D150" t="str">
            <v xml:space="preserve">MISC INTANG PLANT                                 </v>
          </cell>
          <cell r="E150" t="str">
            <v xml:space="preserve">        </v>
          </cell>
          <cell r="F150" t="str">
            <v xml:space="preserve">          </v>
          </cell>
          <cell r="G150">
            <v>111300</v>
          </cell>
          <cell r="H150" t="str">
            <v xml:space="preserve">ACCUM-INTANGIBLE PLANT                            </v>
          </cell>
          <cell r="I150" t="str">
            <v xml:space="preserve">9111000    </v>
          </cell>
        </row>
        <row r="151">
          <cell r="B151">
            <v>111400</v>
          </cell>
          <cell r="C151" t="str">
            <v xml:space="preserve">         </v>
          </cell>
          <cell r="D151" t="str">
            <v xml:space="preserve">AMORT-GAS UTIL PLT OTHER                          </v>
          </cell>
          <cell r="E151" t="str">
            <v xml:space="preserve">        </v>
          </cell>
          <cell r="F151" t="str">
            <v xml:space="preserve">          </v>
          </cell>
          <cell r="G151">
            <v>111400</v>
          </cell>
          <cell r="H151" t="str">
            <v xml:space="preserve">ACCUM-MISC. INTERCONNECTS                         </v>
          </cell>
          <cell r="I151" t="str">
            <v xml:space="preserve">9111000    </v>
          </cell>
        </row>
        <row r="152">
          <cell r="B152">
            <v>114000</v>
          </cell>
          <cell r="C152" t="str">
            <v xml:space="preserve">         </v>
          </cell>
          <cell r="D152" t="str">
            <v xml:space="preserve">GAS PLANT ACQ ADJ                                 </v>
          </cell>
          <cell r="E152" t="str">
            <v xml:space="preserve">        </v>
          </cell>
          <cell r="F152" t="str">
            <v xml:space="preserve">          </v>
          </cell>
          <cell r="G152">
            <v>101300</v>
          </cell>
          <cell r="H152" t="str">
            <v xml:space="preserve">GAS PLANT ACQ ADJ                                 </v>
          </cell>
          <cell r="I152" t="str">
            <v xml:space="preserve">9101000    </v>
          </cell>
        </row>
        <row r="153">
          <cell r="B153">
            <v>115000</v>
          </cell>
          <cell r="C153" t="str">
            <v xml:space="preserve">         </v>
          </cell>
          <cell r="D153" t="str">
            <v xml:space="preserve">ACCUM. PROVIS FOR ACQ ADJ                         </v>
          </cell>
          <cell r="E153" t="str">
            <v xml:space="preserve">        </v>
          </cell>
          <cell r="F153" t="str">
            <v xml:space="preserve">          </v>
          </cell>
          <cell r="G153">
            <v>108220</v>
          </cell>
          <cell r="H153" t="str">
            <v xml:space="preserve">ACCUM. PROVIS FOR ACQ ADJ                         </v>
          </cell>
          <cell r="I153" t="str">
            <v xml:space="preserve">9108000    </v>
          </cell>
        </row>
        <row r="154">
          <cell r="B154">
            <v>117000</v>
          </cell>
          <cell r="C154" t="str">
            <v xml:space="preserve">         </v>
          </cell>
          <cell r="D154" t="str">
            <v xml:space="preserve">GAS IN UNDERG STOR-BBOY                           </v>
          </cell>
          <cell r="E154" t="str">
            <v xml:space="preserve">        </v>
          </cell>
          <cell r="F154" t="str">
            <v xml:space="preserve">          </v>
          </cell>
          <cell r="G154">
            <v>117010</v>
          </cell>
          <cell r="H154" t="str">
            <v xml:space="preserve">GAS IN UNDERG STOR-BBOY                           </v>
          </cell>
          <cell r="I154" t="str">
            <v xml:space="preserve">9117000    </v>
          </cell>
        </row>
        <row r="155">
          <cell r="B155">
            <v>117100</v>
          </cell>
          <cell r="C155" t="str">
            <v xml:space="preserve">         </v>
          </cell>
          <cell r="D155" t="str">
            <v xml:space="preserve">GAS IN UNDERG STOR INJECT                         </v>
          </cell>
          <cell r="E155" t="str">
            <v xml:space="preserve">        </v>
          </cell>
          <cell r="F155" t="str">
            <v xml:space="preserve">          </v>
          </cell>
          <cell r="G155">
            <v>117020</v>
          </cell>
          <cell r="H155" t="str">
            <v xml:space="preserve">GAS IN UNDERG STOR INJECT                         </v>
          </cell>
          <cell r="I155" t="str">
            <v xml:space="preserve">9117000    </v>
          </cell>
        </row>
        <row r="156">
          <cell r="B156">
            <v>117200</v>
          </cell>
          <cell r="C156" t="str">
            <v xml:space="preserve">         </v>
          </cell>
          <cell r="D156" t="str">
            <v xml:space="preserve">GAS IN UNDERG STOR WITHDL                         </v>
          </cell>
          <cell r="E156" t="str">
            <v xml:space="preserve">        </v>
          </cell>
          <cell r="F156" t="str">
            <v xml:space="preserve">          </v>
          </cell>
          <cell r="G156">
            <v>117030</v>
          </cell>
          <cell r="H156" t="str">
            <v xml:space="preserve">GAS IN UNDERG STOR WITHDL                         </v>
          </cell>
          <cell r="I156" t="str">
            <v xml:space="preserve">9117000    </v>
          </cell>
        </row>
        <row r="157">
          <cell r="B157">
            <v>117300</v>
          </cell>
          <cell r="C157" t="str">
            <v xml:space="preserve">         </v>
          </cell>
          <cell r="D157" t="str">
            <v xml:space="preserve">GAS IN UNDERG STOR G LOST                         </v>
          </cell>
          <cell r="E157" t="str">
            <v xml:space="preserve">        </v>
          </cell>
          <cell r="F157" t="str">
            <v xml:space="preserve">          </v>
          </cell>
          <cell r="G157">
            <v>117040</v>
          </cell>
          <cell r="H157" t="str">
            <v xml:space="preserve">GAS IN UNDERG STOR G LOST                         </v>
          </cell>
          <cell r="I157" t="str">
            <v xml:space="preserve">9117000    </v>
          </cell>
        </row>
        <row r="158">
          <cell r="B158">
            <v>117400</v>
          </cell>
          <cell r="C158" t="str">
            <v xml:space="preserve">         </v>
          </cell>
          <cell r="D158" t="str">
            <v xml:space="preserve">TRANSFER TO/FROM CURRENT                          </v>
          </cell>
          <cell r="E158" t="str">
            <v xml:space="preserve">        </v>
          </cell>
          <cell r="F158" t="str">
            <v xml:space="preserve">          </v>
          </cell>
          <cell r="G158">
            <v>117050</v>
          </cell>
          <cell r="H158" t="str">
            <v xml:space="preserve">TRANSFER TO/FROM CURRENT                          </v>
          </cell>
          <cell r="I158" t="str">
            <v xml:space="preserve">9117000    </v>
          </cell>
        </row>
        <row r="159">
          <cell r="B159">
            <v>121000</v>
          </cell>
          <cell r="C159" t="str">
            <v xml:space="preserve">         </v>
          </cell>
          <cell r="D159" t="str">
            <v xml:space="preserve">NON UTILITY PLANT-NGPL                            </v>
          </cell>
          <cell r="E159" t="str">
            <v xml:space="preserve">        </v>
          </cell>
          <cell r="F159" t="str">
            <v xml:space="preserve">          </v>
          </cell>
          <cell r="G159">
            <v>121000</v>
          </cell>
          <cell r="H159" t="str">
            <v xml:space="preserve">NONUTILITY PROPERTY                               </v>
          </cell>
          <cell r="I159" t="str">
            <v xml:space="preserve">9121000    </v>
          </cell>
        </row>
        <row r="160">
          <cell r="B160">
            <v>122001</v>
          </cell>
          <cell r="C160" t="str">
            <v xml:space="preserve">         </v>
          </cell>
          <cell r="D160" t="str">
            <v xml:space="preserve">ACC PROV D&amp;A NONUTIL PLT                          </v>
          </cell>
          <cell r="E160" t="str">
            <v xml:space="preserve">        </v>
          </cell>
          <cell r="F160" t="str">
            <v xml:space="preserve">          </v>
          </cell>
          <cell r="G160">
            <v>122001</v>
          </cell>
          <cell r="H160" t="str">
            <v xml:space="preserve">ACCUM-NON UTILITY                                 </v>
          </cell>
          <cell r="I160" t="str">
            <v xml:space="preserve">9122000    </v>
          </cell>
        </row>
        <row r="161">
          <cell r="B161">
            <v>123101</v>
          </cell>
          <cell r="C161" t="str">
            <v xml:space="preserve">         </v>
          </cell>
          <cell r="D161" t="str">
            <v xml:space="preserve">ADVANCE TO AFFILIATES                             </v>
          </cell>
          <cell r="E161" t="str">
            <v xml:space="preserve">        </v>
          </cell>
          <cell r="F161" t="str">
            <v xml:space="preserve">          </v>
          </cell>
          <cell r="G161">
            <v>123010</v>
          </cell>
          <cell r="H161" t="str">
            <v xml:space="preserve">ADVANCE TO AFFILIATES                             </v>
          </cell>
          <cell r="I161" t="str">
            <v xml:space="preserve">9123000    </v>
          </cell>
        </row>
        <row r="162">
          <cell r="B162">
            <v>123150</v>
          </cell>
          <cell r="C162" t="str">
            <v xml:space="preserve">         </v>
          </cell>
          <cell r="D162" t="str">
            <v xml:space="preserve">INVESTMENT IN SOURCEGAS                           </v>
          </cell>
          <cell r="E162" t="str">
            <v xml:space="preserve">        </v>
          </cell>
          <cell r="F162" t="str">
            <v xml:space="preserve">          </v>
          </cell>
          <cell r="G162">
            <v>123020</v>
          </cell>
          <cell r="H162" t="str">
            <v xml:space="preserve">INVESTMENT IN SOURCEGAS                           </v>
          </cell>
          <cell r="I162" t="str">
            <v xml:space="preserve">9123100    </v>
          </cell>
        </row>
        <row r="163">
          <cell r="B163">
            <v>129139</v>
          </cell>
          <cell r="C163" t="str">
            <v xml:space="preserve">         </v>
          </cell>
          <cell r="D163" t="str">
            <v xml:space="preserve">EXCESS ACQUISITION COSTS - GW                     </v>
          </cell>
          <cell r="E163" t="str">
            <v xml:space="preserve">        </v>
          </cell>
          <cell r="F163" t="str">
            <v xml:space="preserve">          </v>
          </cell>
          <cell r="G163">
            <v>129010</v>
          </cell>
          <cell r="H163" t="str">
            <v xml:space="preserve">EXCESS ACQUISITION COSTS - GW                     </v>
          </cell>
          <cell r="I163" t="str">
            <v xml:space="preserve">9129000    </v>
          </cell>
        </row>
        <row r="164">
          <cell r="B164">
            <v>131003</v>
          </cell>
          <cell r="C164" t="str">
            <v xml:space="preserve">         </v>
          </cell>
          <cell r="D164" t="str">
            <v xml:space="preserve">BAN CRECER BANK US DOLLAR                         </v>
          </cell>
          <cell r="E164" t="str">
            <v xml:space="preserve">        </v>
          </cell>
          <cell r="F164" t="str">
            <v xml:space="preserve">          </v>
          </cell>
          <cell r="G164">
            <v>131010</v>
          </cell>
          <cell r="H164" t="str">
            <v xml:space="preserve">BAN CRECER BANK US DOLLAR                         </v>
          </cell>
          <cell r="I164" t="str">
            <v xml:space="preserve">9131000    </v>
          </cell>
        </row>
        <row r="165">
          <cell r="B165">
            <v>131004</v>
          </cell>
          <cell r="C165" t="str">
            <v xml:space="preserve">         </v>
          </cell>
          <cell r="D165" t="str">
            <v xml:space="preserve">BAN CRECER BANK PESOS                             </v>
          </cell>
          <cell r="E165" t="str">
            <v xml:space="preserve">        </v>
          </cell>
          <cell r="F165" t="str">
            <v xml:space="preserve">          </v>
          </cell>
          <cell r="G165">
            <v>131020</v>
          </cell>
          <cell r="H165" t="str">
            <v xml:space="preserve">BAN CRECER BANK PESOS                             </v>
          </cell>
          <cell r="I165" t="str">
            <v xml:space="preserve">9131000    </v>
          </cell>
        </row>
        <row r="166">
          <cell r="B166">
            <v>131030</v>
          </cell>
          <cell r="C166" t="str">
            <v xml:space="preserve">         </v>
          </cell>
          <cell r="D166" t="str">
            <v>SOURCE GAS DIST LLC 412 149 4116(MAIN CONCENTRATIO</v>
          </cell>
          <cell r="E166" t="str">
            <v xml:space="preserve">        </v>
          </cell>
          <cell r="F166" t="str">
            <v xml:space="preserve">          </v>
          </cell>
          <cell r="G166">
            <v>131035</v>
          </cell>
          <cell r="H166" t="str">
            <v>SOURCE GAS DIST LLC 412 149 4116(MAIN CONCENTRATIO</v>
          </cell>
          <cell r="I166" t="str">
            <v xml:space="preserve">9131000    </v>
          </cell>
        </row>
        <row r="167">
          <cell r="B167">
            <v>131031</v>
          </cell>
          <cell r="C167" t="str">
            <v xml:space="preserve">         </v>
          </cell>
          <cell r="D167" t="str">
            <v>SOURCE GAS DIST LLC PAYROLL TAX ACCOUNT 412 149 44</v>
          </cell>
          <cell r="E167" t="str">
            <v xml:space="preserve">        </v>
          </cell>
          <cell r="F167" t="str">
            <v xml:space="preserve">          </v>
          </cell>
          <cell r="G167">
            <v>131045</v>
          </cell>
          <cell r="H167" t="str">
            <v>SOURCE GAS DIST LLC PAYROLL TAX ACCOUNT 412 149 44</v>
          </cell>
          <cell r="I167" t="str">
            <v xml:space="preserve">9131000    </v>
          </cell>
        </row>
        <row r="168">
          <cell r="B168">
            <v>131032</v>
          </cell>
          <cell r="C168" t="str">
            <v xml:space="preserve">         </v>
          </cell>
          <cell r="D168" t="str">
            <v xml:space="preserve">                                                  </v>
          </cell>
          <cell r="E168" t="str">
            <v xml:space="preserve">        </v>
          </cell>
          <cell r="F168" t="str">
            <v xml:space="preserve">          </v>
          </cell>
          <cell r="G168">
            <v>131135</v>
          </cell>
          <cell r="H168" t="str">
            <v xml:space="preserve">                                                  </v>
          </cell>
          <cell r="I168" t="str">
            <v xml:space="preserve">           </v>
          </cell>
        </row>
        <row r="169">
          <cell r="B169">
            <v>131033</v>
          </cell>
          <cell r="C169" t="str">
            <v xml:space="preserve">         </v>
          </cell>
          <cell r="D169" t="str">
            <v>SOURCE GAS DIST LLC DISBURSEMENT ACCOUNT 9600 0907</v>
          </cell>
          <cell r="E169" t="str">
            <v xml:space="preserve">        </v>
          </cell>
          <cell r="F169" t="str">
            <v xml:space="preserve">          </v>
          </cell>
          <cell r="G169">
            <v>131055</v>
          </cell>
          <cell r="H169" t="str">
            <v>SOURCE GAS DIST LLC DISBURSEMENT ACCOUNT 9600 0907</v>
          </cell>
          <cell r="I169" t="str">
            <v xml:space="preserve">9131000    </v>
          </cell>
        </row>
        <row r="170">
          <cell r="B170">
            <v>131034</v>
          </cell>
          <cell r="C170" t="str">
            <v xml:space="preserve">         </v>
          </cell>
          <cell r="D170" t="str">
            <v xml:space="preserve">                                                  </v>
          </cell>
          <cell r="E170" t="str">
            <v xml:space="preserve">        </v>
          </cell>
          <cell r="F170" t="str">
            <v xml:space="preserve">          </v>
          </cell>
          <cell r="G170">
            <v>131125</v>
          </cell>
          <cell r="H170" t="str">
            <v xml:space="preserve">                                                  </v>
          </cell>
          <cell r="I170" t="str">
            <v xml:space="preserve">           </v>
          </cell>
        </row>
        <row r="171">
          <cell r="B171">
            <v>131035</v>
          </cell>
          <cell r="C171" t="str">
            <v xml:space="preserve">         </v>
          </cell>
          <cell r="D171" t="str">
            <v xml:space="preserve">                                                  </v>
          </cell>
          <cell r="E171" t="str">
            <v xml:space="preserve">        </v>
          </cell>
          <cell r="F171" t="str">
            <v xml:space="preserve">          </v>
          </cell>
          <cell r="G171">
            <v>131145</v>
          </cell>
          <cell r="H171" t="str">
            <v xml:space="preserve">                                                  </v>
          </cell>
          <cell r="I171" t="str">
            <v xml:space="preserve">           </v>
          </cell>
        </row>
        <row r="172">
          <cell r="B172">
            <v>131036</v>
          </cell>
          <cell r="C172" t="str">
            <v xml:space="preserve">         </v>
          </cell>
          <cell r="D172" t="str">
            <v xml:space="preserve">                                                  </v>
          </cell>
          <cell r="E172" t="str">
            <v xml:space="preserve">        </v>
          </cell>
          <cell r="F172" t="str">
            <v xml:space="preserve">          </v>
          </cell>
          <cell r="G172">
            <v>131155</v>
          </cell>
          <cell r="H172" t="str">
            <v xml:space="preserve">                                                  </v>
          </cell>
          <cell r="I172" t="str">
            <v xml:space="preserve">           </v>
          </cell>
        </row>
        <row r="173">
          <cell r="B173">
            <v>131037</v>
          </cell>
          <cell r="C173" t="str">
            <v xml:space="preserve">         </v>
          </cell>
          <cell r="D173" t="str">
            <v xml:space="preserve">HUNTINGTON BANK                                   </v>
          </cell>
          <cell r="E173" t="str">
            <v xml:space="preserve">        </v>
          </cell>
          <cell r="F173" t="str">
            <v xml:space="preserve">          </v>
          </cell>
          <cell r="G173">
            <v>131060</v>
          </cell>
          <cell r="H173" t="str">
            <v xml:space="preserve">HUNTINGTON BANK                                   </v>
          </cell>
          <cell r="I173" t="str">
            <v xml:space="preserve">9131000    </v>
          </cell>
        </row>
        <row r="174">
          <cell r="B174">
            <v>131038</v>
          </cell>
          <cell r="C174" t="str">
            <v xml:space="preserve">         </v>
          </cell>
          <cell r="D174" t="str">
            <v xml:space="preserve">                                                  </v>
          </cell>
          <cell r="E174" t="str">
            <v xml:space="preserve">        </v>
          </cell>
          <cell r="F174" t="str">
            <v xml:space="preserve">          </v>
          </cell>
          <cell r="G174">
            <v>131160</v>
          </cell>
          <cell r="H174" t="str">
            <v xml:space="preserve">                                                  </v>
          </cell>
          <cell r="I174" t="str">
            <v xml:space="preserve">           </v>
          </cell>
        </row>
        <row r="175">
          <cell r="B175">
            <v>131041</v>
          </cell>
          <cell r="C175" t="str">
            <v xml:space="preserve">         </v>
          </cell>
          <cell r="D175" t="str">
            <v xml:space="preserve">DUETSCHE BANK 50282261                            </v>
          </cell>
          <cell r="E175" t="str">
            <v xml:space="preserve">        </v>
          </cell>
          <cell r="F175" t="str">
            <v xml:space="preserve">          </v>
          </cell>
          <cell r="G175">
            <v>131070</v>
          </cell>
          <cell r="H175" t="str">
            <v xml:space="preserve">DUETSCHE BANK 50282261                            </v>
          </cell>
          <cell r="I175" t="str">
            <v xml:space="preserve">9131000    </v>
          </cell>
        </row>
        <row r="176">
          <cell r="B176">
            <v>131045</v>
          </cell>
          <cell r="C176" t="str">
            <v xml:space="preserve">         </v>
          </cell>
          <cell r="D176" t="str">
            <v xml:space="preserve">                                                  </v>
          </cell>
          <cell r="E176" t="str">
            <v xml:space="preserve">        </v>
          </cell>
          <cell r="F176" t="str">
            <v xml:space="preserve">          </v>
          </cell>
          <cell r="G176">
            <v>131170</v>
          </cell>
          <cell r="H176" t="str">
            <v xml:space="preserve">                                                  </v>
          </cell>
          <cell r="I176" t="str">
            <v xml:space="preserve">           </v>
          </cell>
        </row>
        <row r="177">
          <cell r="B177">
            <v>131046</v>
          </cell>
          <cell r="C177" t="str">
            <v xml:space="preserve">         </v>
          </cell>
          <cell r="D177" t="str">
            <v xml:space="preserve">                                                  </v>
          </cell>
          <cell r="E177" t="str">
            <v xml:space="preserve">        </v>
          </cell>
          <cell r="F177" t="str">
            <v xml:space="preserve">          </v>
          </cell>
          <cell r="G177">
            <v>131190</v>
          </cell>
          <cell r="H177" t="str">
            <v xml:space="preserve">                                                  </v>
          </cell>
          <cell r="I177" t="str">
            <v xml:space="preserve">           </v>
          </cell>
        </row>
        <row r="178">
          <cell r="B178">
            <v>131121</v>
          </cell>
          <cell r="C178" t="str">
            <v xml:space="preserve">         </v>
          </cell>
          <cell r="D178" t="str">
            <v xml:space="preserve">STORE CREDIT CARD ACCOUNT                         </v>
          </cell>
          <cell r="E178" t="str">
            <v xml:space="preserve">        </v>
          </cell>
          <cell r="F178" t="str">
            <v xml:space="preserve">          </v>
          </cell>
          <cell r="G178">
            <v>143030</v>
          </cell>
          <cell r="H178" t="str">
            <v xml:space="preserve">STORE CREDIT CARD ACCOUNT                         </v>
          </cell>
          <cell r="I178" t="str">
            <v xml:space="preserve">9131000    </v>
          </cell>
        </row>
        <row r="179">
          <cell r="B179">
            <v>131123</v>
          </cell>
          <cell r="C179" t="str">
            <v xml:space="preserve">         </v>
          </cell>
          <cell r="D179" t="str">
            <v xml:space="preserve">BANCOMER PAYROLL                                  </v>
          </cell>
          <cell r="E179" t="str">
            <v xml:space="preserve">        </v>
          </cell>
          <cell r="F179" t="str">
            <v xml:space="preserve">          </v>
          </cell>
          <cell r="G179">
            <v>131090</v>
          </cell>
          <cell r="H179" t="str">
            <v xml:space="preserve">BANCOMER PAYROLL                                  </v>
          </cell>
          <cell r="I179" t="str">
            <v xml:space="preserve">9131000    </v>
          </cell>
        </row>
        <row r="180">
          <cell r="B180">
            <v>131126</v>
          </cell>
          <cell r="C180" t="str">
            <v xml:space="preserve">         </v>
          </cell>
          <cell r="D180" t="str">
            <v xml:space="preserve">BANCOMER BANK PESOS                               </v>
          </cell>
          <cell r="E180" t="str">
            <v xml:space="preserve">        </v>
          </cell>
          <cell r="F180" t="str">
            <v xml:space="preserve">          </v>
          </cell>
          <cell r="G180">
            <v>131100</v>
          </cell>
          <cell r="H180" t="str">
            <v xml:space="preserve">BANCOMER BANK PESOS                               </v>
          </cell>
          <cell r="I180" t="str">
            <v xml:space="preserve">9131000    </v>
          </cell>
        </row>
        <row r="181">
          <cell r="B181">
            <v>131127</v>
          </cell>
          <cell r="C181" t="str">
            <v xml:space="preserve">         </v>
          </cell>
          <cell r="D181" t="str">
            <v xml:space="preserve">BANCOMER BANK DOLLARS                             </v>
          </cell>
          <cell r="E181" t="str">
            <v xml:space="preserve">        </v>
          </cell>
          <cell r="F181" t="str">
            <v xml:space="preserve">          </v>
          </cell>
          <cell r="G181">
            <v>131110</v>
          </cell>
          <cell r="H181" t="str">
            <v xml:space="preserve">BANCOMER BANK DOLLARS                             </v>
          </cell>
          <cell r="I181" t="str">
            <v xml:space="preserve">9131000    </v>
          </cell>
        </row>
        <row r="182">
          <cell r="B182">
            <v>134090</v>
          </cell>
          <cell r="C182" t="str">
            <v xml:space="preserve">         </v>
          </cell>
          <cell r="D182" t="str">
            <v xml:space="preserve">CASH ON DEPOSIT - BROKERS                         </v>
          </cell>
          <cell r="E182" t="str">
            <v xml:space="preserve">        </v>
          </cell>
          <cell r="F182" t="str">
            <v xml:space="preserve">          </v>
          </cell>
          <cell r="G182">
            <v>134010</v>
          </cell>
          <cell r="H182" t="str">
            <v xml:space="preserve">CASH ON DEPOSIT - BROKERS                         </v>
          </cell>
          <cell r="I182" t="str">
            <v xml:space="preserve">9134000    </v>
          </cell>
        </row>
        <row r="183">
          <cell r="B183">
            <v>135040</v>
          </cell>
          <cell r="C183" t="str">
            <v xml:space="preserve">         </v>
          </cell>
          <cell r="D183" t="str">
            <v xml:space="preserve">PETTY CASH                                        </v>
          </cell>
          <cell r="E183" t="str">
            <v xml:space="preserve">        </v>
          </cell>
          <cell r="F183" t="str">
            <v xml:space="preserve">          </v>
          </cell>
          <cell r="G183">
            <v>135010</v>
          </cell>
          <cell r="H183" t="str">
            <v xml:space="preserve">PETTY CASH                                        </v>
          </cell>
          <cell r="I183" t="str">
            <v xml:space="preserve">9135000    </v>
          </cell>
        </row>
        <row r="184">
          <cell r="B184">
            <v>136020</v>
          </cell>
          <cell r="C184" t="str">
            <v xml:space="preserve">         </v>
          </cell>
          <cell r="D184" t="str">
            <v xml:space="preserve">REPURCH AGREE-UNTD OF DVR                         </v>
          </cell>
          <cell r="E184" t="str">
            <v xml:space="preserve">        </v>
          </cell>
          <cell r="F184" t="str">
            <v xml:space="preserve">          </v>
          </cell>
          <cell r="G184">
            <v>136010</v>
          </cell>
          <cell r="H184" t="str">
            <v xml:space="preserve">REPURCH AGREE-UNTD OF DVR                         </v>
          </cell>
          <cell r="I184" t="str">
            <v xml:space="preserve">9136000    </v>
          </cell>
        </row>
        <row r="185">
          <cell r="B185">
            <v>142000</v>
          </cell>
          <cell r="C185" t="str">
            <v xml:space="preserve">         </v>
          </cell>
          <cell r="D185" t="str">
            <v xml:space="preserve">A/R D&amp;B CONTROL                                   </v>
          </cell>
          <cell r="E185" t="str">
            <v xml:space="preserve">        </v>
          </cell>
          <cell r="F185" t="str">
            <v xml:space="preserve">          </v>
          </cell>
          <cell r="G185">
            <v>142010</v>
          </cell>
          <cell r="H185" t="str">
            <v xml:space="preserve">A/R D&amp;B CONTROL                                   </v>
          </cell>
          <cell r="I185" t="str">
            <v xml:space="preserve">9142000    </v>
          </cell>
        </row>
        <row r="186">
          <cell r="B186">
            <v>142001</v>
          </cell>
          <cell r="C186" t="str">
            <v xml:space="preserve">         </v>
          </cell>
          <cell r="D186" t="str">
            <v xml:space="preserve">A/R D&amp;B ON ACCT CONTROL                           </v>
          </cell>
          <cell r="E186" t="str">
            <v xml:space="preserve">        </v>
          </cell>
          <cell r="F186" t="str">
            <v xml:space="preserve">          </v>
          </cell>
          <cell r="G186">
            <v>142020</v>
          </cell>
          <cell r="H186" t="str">
            <v xml:space="preserve">A/R D&amp;B ON ACCT CONTROL                           </v>
          </cell>
          <cell r="I186" t="str">
            <v xml:space="preserve">9142000    </v>
          </cell>
        </row>
        <row r="187">
          <cell r="B187">
            <v>142002</v>
          </cell>
          <cell r="C187" t="str">
            <v xml:space="preserve">         </v>
          </cell>
          <cell r="D187" t="str">
            <v xml:space="preserve">A/R CLEAR RECV NOT APPLIED                        </v>
          </cell>
          <cell r="E187" t="str">
            <v xml:space="preserve">        </v>
          </cell>
          <cell r="F187" t="str">
            <v xml:space="preserve">          </v>
          </cell>
          <cell r="G187">
            <v>142030</v>
          </cell>
          <cell r="H187" t="str">
            <v xml:space="preserve">A/R CLEAR RECV NOT APPLIED                        </v>
          </cell>
          <cell r="I187" t="str">
            <v xml:space="preserve">9142000    </v>
          </cell>
        </row>
        <row r="188">
          <cell r="B188">
            <v>142003</v>
          </cell>
          <cell r="C188" t="str">
            <v xml:space="preserve">         </v>
          </cell>
          <cell r="D188" t="str">
            <v xml:space="preserve">A/R CUSTOMER CONTROL                              </v>
          </cell>
          <cell r="E188" t="str">
            <v xml:space="preserve">        </v>
          </cell>
          <cell r="F188" t="str">
            <v xml:space="preserve">          </v>
          </cell>
          <cell r="G188">
            <v>142050</v>
          </cell>
          <cell r="H188" t="str">
            <v xml:space="preserve">A/R CUSTOMER CONTROL                              </v>
          </cell>
          <cell r="I188" t="str">
            <v xml:space="preserve">9142000    </v>
          </cell>
        </row>
        <row r="189">
          <cell r="B189">
            <v>142009</v>
          </cell>
          <cell r="C189" t="str">
            <v xml:space="preserve">         </v>
          </cell>
          <cell r="D189" t="str">
            <v xml:space="preserve">A/R SUSPENSE                                      </v>
          </cell>
          <cell r="E189" t="str">
            <v xml:space="preserve">        </v>
          </cell>
          <cell r="F189" t="str">
            <v xml:space="preserve">          </v>
          </cell>
          <cell r="G189">
            <v>142050</v>
          </cell>
          <cell r="H189" t="str">
            <v xml:space="preserve">A/R SUSPENSE                                      </v>
          </cell>
          <cell r="I189" t="str">
            <v xml:space="preserve">9142000    </v>
          </cell>
        </row>
        <row r="190">
          <cell r="B190">
            <v>142010</v>
          </cell>
          <cell r="C190" t="str">
            <v xml:space="preserve">         </v>
          </cell>
          <cell r="D190" t="str">
            <v xml:space="preserve">CSS/LYNX                                          </v>
          </cell>
          <cell r="E190" t="str">
            <v xml:space="preserve">        </v>
          </cell>
          <cell r="F190" t="str">
            <v xml:space="preserve">          </v>
          </cell>
          <cell r="G190">
            <v>142060</v>
          </cell>
          <cell r="H190" t="str">
            <v xml:space="preserve">CSS/LYNX                                          </v>
          </cell>
          <cell r="I190" t="str">
            <v xml:space="preserve">9142000    </v>
          </cell>
        </row>
        <row r="191">
          <cell r="B191">
            <v>142025</v>
          </cell>
          <cell r="C191" t="str">
            <v xml:space="preserve">         </v>
          </cell>
          <cell r="D191" t="str">
            <v xml:space="preserve">A/R RETAIL SUPPLIERS                              </v>
          </cell>
          <cell r="E191" t="str">
            <v xml:space="preserve">        </v>
          </cell>
          <cell r="F191" t="str">
            <v xml:space="preserve">          </v>
          </cell>
          <cell r="G191">
            <v>142070</v>
          </cell>
          <cell r="H191" t="str">
            <v xml:space="preserve">A/R RETAIL SUPPLIERS                              </v>
          </cell>
          <cell r="I191" t="str">
            <v xml:space="preserve">9142000    </v>
          </cell>
        </row>
        <row r="192">
          <cell r="B192">
            <v>142030</v>
          </cell>
          <cell r="C192" t="str">
            <v xml:space="preserve">         </v>
          </cell>
          <cell r="D192" t="str">
            <v xml:space="preserve">A/R MERCHANDISE                                   </v>
          </cell>
          <cell r="E192" t="str">
            <v xml:space="preserve">        </v>
          </cell>
          <cell r="F192" t="str">
            <v xml:space="preserve">          </v>
          </cell>
          <cell r="G192">
            <v>142080</v>
          </cell>
          <cell r="H192" t="str">
            <v xml:space="preserve">A/R MERCHANDISE                                   </v>
          </cell>
          <cell r="I192" t="str">
            <v xml:space="preserve">9142000    </v>
          </cell>
        </row>
        <row r="193">
          <cell r="B193">
            <v>142031</v>
          </cell>
          <cell r="C193" t="str">
            <v xml:space="preserve">         </v>
          </cell>
          <cell r="D193" t="str">
            <v xml:space="preserve">MERCHANDISE RVC A/R                               </v>
          </cell>
          <cell r="E193" t="str">
            <v xml:space="preserve">        </v>
          </cell>
          <cell r="F193" t="str">
            <v xml:space="preserve">          </v>
          </cell>
          <cell r="G193">
            <v>142090</v>
          </cell>
          <cell r="H193" t="str">
            <v xml:space="preserve">MERCHANDISE RVC A/R                               </v>
          </cell>
          <cell r="I193" t="str">
            <v xml:space="preserve">9142000    </v>
          </cell>
        </row>
        <row r="194">
          <cell r="B194">
            <v>142040</v>
          </cell>
          <cell r="C194" t="str">
            <v xml:space="preserve">         </v>
          </cell>
          <cell r="D194" t="str">
            <v xml:space="preserve">ACCRUAL                                           </v>
          </cell>
          <cell r="E194" t="str">
            <v xml:space="preserve">        </v>
          </cell>
          <cell r="F194" t="str">
            <v xml:space="preserve">          </v>
          </cell>
          <cell r="G194">
            <v>142100</v>
          </cell>
          <cell r="H194" t="str">
            <v xml:space="preserve">ACCRUAL                                           </v>
          </cell>
          <cell r="I194" t="str">
            <v xml:space="preserve">9142000    </v>
          </cell>
        </row>
        <row r="195">
          <cell r="B195">
            <v>142050</v>
          </cell>
          <cell r="C195" t="str">
            <v xml:space="preserve">         </v>
          </cell>
          <cell r="D195" t="str">
            <v xml:space="preserve">ACCRUED ACCTS RECEIVABLE                          </v>
          </cell>
          <cell r="E195" t="str">
            <v xml:space="preserve">        </v>
          </cell>
          <cell r="F195" t="str">
            <v xml:space="preserve">          </v>
          </cell>
          <cell r="G195">
            <v>142110</v>
          </cell>
          <cell r="H195" t="str">
            <v xml:space="preserve">ACCRUED ACCTS RECEIVABLE                          </v>
          </cell>
          <cell r="I195" t="str">
            <v xml:space="preserve">9142000    </v>
          </cell>
        </row>
        <row r="196">
          <cell r="B196">
            <v>142900</v>
          </cell>
          <cell r="C196" t="str">
            <v xml:space="preserve">         </v>
          </cell>
          <cell r="D196" t="str">
            <v xml:space="preserve">ACCOUNTS REC-CLEARING                             </v>
          </cell>
          <cell r="E196" t="str">
            <v xml:space="preserve">        </v>
          </cell>
          <cell r="F196" t="str">
            <v xml:space="preserve">          </v>
          </cell>
          <cell r="G196">
            <v>142120</v>
          </cell>
          <cell r="H196" t="str">
            <v xml:space="preserve">ACCOUNTS REC-CLEARING                             </v>
          </cell>
          <cell r="I196" t="str">
            <v xml:space="preserve">9142000    </v>
          </cell>
        </row>
        <row r="197">
          <cell r="B197">
            <v>143001</v>
          </cell>
          <cell r="C197" t="str">
            <v xml:space="preserve">         </v>
          </cell>
          <cell r="D197" t="str">
            <v xml:space="preserve">A/R EMPLOYEE                                      </v>
          </cell>
          <cell r="E197" t="str">
            <v xml:space="preserve">        </v>
          </cell>
          <cell r="F197" t="str">
            <v xml:space="preserve">          </v>
          </cell>
          <cell r="G197">
            <v>143010</v>
          </cell>
          <cell r="H197" t="str">
            <v xml:space="preserve">A/R EMPLOYEE                                      </v>
          </cell>
          <cell r="I197" t="str">
            <v xml:space="preserve">9143000    </v>
          </cell>
        </row>
        <row r="198">
          <cell r="B198">
            <v>143005</v>
          </cell>
          <cell r="C198" t="str">
            <v xml:space="preserve">         </v>
          </cell>
          <cell r="D198" t="str">
            <v xml:space="preserve">MEXICAN TAXES RECEIVABLE                          </v>
          </cell>
          <cell r="E198" t="str">
            <v xml:space="preserve">        </v>
          </cell>
          <cell r="F198" t="str">
            <v xml:space="preserve">          </v>
          </cell>
          <cell r="G198">
            <v>143020</v>
          </cell>
          <cell r="H198" t="str">
            <v xml:space="preserve">MEXICAN TAXES RECEIVABLE                          </v>
          </cell>
          <cell r="I198" t="str">
            <v xml:space="preserve">9143000    </v>
          </cell>
        </row>
        <row r="199">
          <cell r="B199">
            <v>143100</v>
          </cell>
          <cell r="C199" t="str">
            <v xml:space="preserve">         </v>
          </cell>
          <cell r="D199" t="str">
            <v xml:space="preserve">OTHER ACCTS RECEIVABLE                            </v>
          </cell>
          <cell r="E199" t="str">
            <v xml:space="preserve">        </v>
          </cell>
          <cell r="F199" t="str">
            <v xml:space="preserve">          </v>
          </cell>
          <cell r="G199">
            <v>143030</v>
          </cell>
          <cell r="H199" t="str">
            <v xml:space="preserve">OTHER ACCTS RECEIVABLE                            </v>
          </cell>
          <cell r="I199" t="str">
            <v xml:space="preserve">9143000    </v>
          </cell>
        </row>
        <row r="200">
          <cell r="B200">
            <v>144100</v>
          </cell>
          <cell r="C200" t="str">
            <v xml:space="preserve">         </v>
          </cell>
          <cell r="D200" t="str">
            <v xml:space="preserve">GAS UNCOLLECTABLE PROVIS                          </v>
          </cell>
          <cell r="E200" t="str">
            <v xml:space="preserve">        </v>
          </cell>
          <cell r="F200" t="str">
            <v xml:space="preserve">          </v>
          </cell>
          <cell r="G200">
            <v>144010</v>
          </cell>
          <cell r="H200" t="str">
            <v xml:space="preserve">GAS UNCOLLECTABLE PROVIS                          </v>
          </cell>
          <cell r="I200" t="str">
            <v xml:space="preserve">9144000    </v>
          </cell>
        </row>
        <row r="201">
          <cell r="B201">
            <v>144200</v>
          </cell>
          <cell r="C201" t="str">
            <v xml:space="preserve">         </v>
          </cell>
          <cell r="D201" t="str">
            <v xml:space="preserve">MERCHAND UNCOLLECT PROVIS                         </v>
          </cell>
          <cell r="E201" t="str">
            <v xml:space="preserve">        </v>
          </cell>
          <cell r="F201" t="str">
            <v xml:space="preserve">          </v>
          </cell>
          <cell r="G201">
            <v>144020</v>
          </cell>
          <cell r="H201" t="str">
            <v xml:space="preserve">MERCHAND UNCOLLECT PROVIS                         </v>
          </cell>
          <cell r="I201" t="str">
            <v xml:space="preserve">9144000    </v>
          </cell>
        </row>
        <row r="202">
          <cell r="B202">
            <v>144300</v>
          </cell>
          <cell r="C202" t="str">
            <v xml:space="preserve">         </v>
          </cell>
          <cell r="D202" t="str">
            <v xml:space="preserve">OTHER UNCOLLECT PROVISION                         </v>
          </cell>
          <cell r="E202" t="str">
            <v xml:space="preserve">        </v>
          </cell>
          <cell r="F202" t="str">
            <v xml:space="preserve">          </v>
          </cell>
          <cell r="G202">
            <v>144030</v>
          </cell>
          <cell r="H202" t="str">
            <v xml:space="preserve">OTHER UNCOLLECT PROVISION                         </v>
          </cell>
          <cell r="I202" t="str">
            <v xml:space="preserve">9144000    </v>
          </cell>
        </row>
        <row r="203">
          <cell r="B203">
            <v>145000</v>
          </cell>
          <cell r="C203" t="str">
            <v xml:space="preserve">         </v>
          </cell>
          <cell r="D203" t="str">
            <v xml:space="preserve">S-T N/R-GEN CO                                    </v>
          </cell>
          <cell r="E203" t="str">
            <v xml:space="preserve">        </v>
          </cell>
          <cell r="F203" t="str">
            <v xml:space="preserve">          </v>
          </cell>
          <cell r="G203">
            <v>145000</v>
          </cell>
          <cell r="H203" t="str">
            <v xml:space="preserve">S-T N/R-GEN CO                                    </v>
          </cell>
          <cell r="I203" t="str">
            <v xml:space="preserve">9145000    </v>
          </cell>
        </row>
        <row r="204">
          <cell r="B204">
            <v>146000</v>
          </cell>
          <cell r="C204" t="str">
            <v xml:space="preserve">         </v>
          </cell>
          <cell r="D204" t="str">
            <v xml:space="preserve">A/R ASSOC. CO. -CO0417                            </v>
          </cell>
          <cell r="E204" t="str">
            <v xml:space="preserve">        </v>
          </cell>
          <cell r="F204" t="str">
            <v xml:space="preserve">          </v>
          </cell>
          <cell r="G204">
            <v>242080</v>
          </cell>
          <cell r="H204" t="str">
            <v xml:space="preserve">INTERCOMPANY AR                                   </v>
          </cell>
          <cell r="I204" t="str">
            <v xml:space="preserve">9242000    </v>
          </cell>
        </row>
        <row r="205">
          <cell r="B205">
            <v>146000</v>
          </cell>
          <cell r="C205" t="str">
            <v xml:space="preserve">0010     </v>
          </cell>
          <cell r="D205" t="str">
            <v xml:space="preserve">A/R ASSOC. CO. -CO0011                            </v>
          </cell>
          <cell r="E205" t="str">
            <v xml:space="preserve">        </v>
          </cell>
          <cell r="F205" t="str">
            <v xml:space="preserve">1010      </v>
          </cell>
          <cell r="G205">
            <v>146000</v>
          </cell>
          <cell r="H205" t="str">
            <v xml:space="preserve">INTERCOMPANY AR                                   </v>
          </cell>
          <cell r="I205" t="str">
            <v xml:space="preserve">9146000    </v>
          </cell>
        </row>
        <row r="206">
          <cell r="B206">
            <v>146000</v>
          </cell>
          <cell r="C206" t="str">
            <v xml:space="preserve">0011     </v>
          </cell>
          <cell r="D206" t="str">
            <v xml:space="preserve">A/R ASSOC. CO. -CO0011                            </v>
          </cell>
          <cell r="E206" t="str">
            <v xml:space="preserve">        </v>
          </cell>
          <cell r="F206" t="str">
            <v xml:space="preserve">1011      </v>
          </cell>
          <cell r="G206">
            <v>146000</v>
          </cell>
          <cell r="H206" t="str">
            <v xml:space="preserve">INTERCOMPANY AR                                   </v>
          </cell>
          <cell r="I206" t="str">
            <v xml:space="preserve">9146000    </v>
          </cell>
        </row>
        <row r="207">
          <cell r="B207">
            <v>146000</v>
          </cell>
          <cell r="C207" t="str">
            <v xml:space="preserve">0015     </v>
          </cell>
          <cell r="D207" t="str">
            <v xml:space="preserve">A/R ASSOC. CO. -CO0015                            </v>
          </cell>
          <cell r="E207" t="str">
            <v xml:space="preserve">        </v>
          </cell>
          <cell r="F207" t="str">
            <v xml:space="preserve">1015      </v>
          </cell>
          <cell r="G207">
            <v>146000</v>
          </cell>
          <cell r="H207" t="str">
            <v xml:space="preserve">INTERCOMPANY AR                                   </v>
          </cell>
          <cell r="I207" t="str">
            <v xml:space="preserve">9146000    </v>
          </cell>
        </row>
        <row r="208">
          <cell r="B208">
            <v>146000</v>
          </cell>
          <cell r="C208" t="str">
            <v xml:space="preserve">0016     </v>
          </cell>
          <cell r="D208" t="str">
            <v xml:space="preserve">A/R ASSOC. CO. -CO0016                            </v>
          </cell>
          <cell r="E208" t="str">
            <v xml:space="preserve">        </v>
          </cell>
          <cell r="F208" t="str">
            <v xml:space="preserve">1015      </v>
          </cell>
          <cell r="G208">
            <v>146000</v>
          </cell>
          <cell r="H208" t="str">
            <v xml:space="preserve">INTERCOMPANY AR                                   </v>
          </cell>
          <cell r="I208" t="str">
            <v xml:space="preserve">9146000    </v>
          </cell>
        </row>
        <row r="209">
          <cell r="B209">
            <v>146000</v>
          </cell>
          <cell r="C209" t="str">
            <v xml:space="preserve">0017     </v>
          </cell>
          <cell r="D209" t="str">
            <v xml:space="preserve">A/R ASSOC. CO. -CO0017                            </v>
          </cell>
          <cell r="E209" t="str">
            <v xml:space="preserve">        </v>
          </cell>
          <cell r="F209" t="str">
            <v xml:space="preserve">1017      </v>
          </cell>
          <cell r="G209">
            <v>146000</v>
          </cell>
          <cell r="H209" t="str">
            <v xml:space="preserve">INTERCOMPANY AR                                   </v>
          </cell>
          <cell r="I209" t="str">
            <v xml:space="preserve">9146000    </v>
          </cell>
        </row>
        <row r="210">
          <cell r="B210">
            <v>146000</v>
          </cell>
          <cell r="C210" t="str">
            <v xml:space="preserve">0018     </v>
          </cell>
          <cell r="D210" t="str">
            <v xml:space="preserve">A/R ASSOC. CO. -CO0018                            </v>
          </cell>
          <cell r="E210" t="str">
            <v xml:space="preserve">        </v>
          </cell>
          <cell r="F210" t="str">
            <v xml:space="preserve">1018      </v>
          </cell>
          <cell r="G210">
            <v>146000</v>
          </cell>
          <cell r="H210" t="str">
            <v xml:space="preserve">INTERCOMPANY AR                                   </v>
          </cell>
          <cell r="I210" t="str">
            <v xml:space="preserve">9146000    </v>
          </cell>
        </row>
        <row r="211">
          <cell r="B211">
            <v>146000</v>
          </cell>
          <cell r="C211" t="str">
            <v xml:space="preserve">0021     </v>
          </cell>
          <cell r="D211" t="str">
            <v xml:space="preserve">A/R ASSOC. CO. -CO0021                            </v>
          </cell>
          <cell r="E211" t="str">
            <v xml:space="preserve">        </v>
          </cell>
          <cell r="F211" t="str">
            <v xml:space="preserve">1021      </v>
          </cell>
          <cell r="G211">
            <v>146000</v>
          </cell>
          <cell r="H211" t="str">
            <v xml:space="preserve">INTERCOMPANY AR                                   </v>
          </cell>
          <cell r="I211" t="str">
            <v xml:space="preserve">9146000    </v>
          </cell>
        </row>
        <row r="212">
          <cell r="B212">
            <v>146000</v>
          </cell>
          <cell r="C212" t="str">
            <v xml:space="preserve">0024     </v>
          </cell>
          <cell r="D212" t="str">
            <v xml:space="preserve">A/R ASSOC. CO. -CO0024                            </v>
          </cell>
          <cell r="E212" t="str">
            <v xml:space="preserve">        </v>
          </cell>
          <cell r="F212" t="str">
            <v xml:space="preserve">1024      </v>
          </cell>
          <cell r="G212">
            <v>146000</v>
          </cell>
          <cell r="H212" t="str">
            <v xml:space="preserve">INTERCOMPANY AR                                   </v>
          </cell>
          <cell r="I212" t="str">
            <v xml:space="preserve">9146000    </v>
          </cell>
        </row>
        <row r="213">
          <cell r="B213">
            <v>146000</v>
          </cell>
          <cell r="C213" t="str">
            <v xml:space="preserve">0025     </v>
          </cell>
          <cell r="D213" t="str">
            <v xml:space="preserve">A/R ASSOC. CO. -CO0015                            </v>
          </cell>
          <cell r="E213" t="str">
            <v xml:space="preserve">        </v>
          </cell>
          <cell r="F213" t="str">
            <v xml:space="preserve">1025      </v>
          </cell>
          <cell r="G213">
            <v>146000</v>
          </cell>
          <cell r="H213" t="str">
            <v xml:space="preserve">INTERCOMPANY AR                                   </v>
          </cell>
          <cell r="I213" t="str">
            <v xml:space="preserve">9146000    </v>
          </cell>
        </row>
        <row r="214">
          <cell r="B214">
            <v>146000</v>
          </cell>
          <cell r="C214" t="str">
            <v xml:space="preserve">0041     </v>
          </cell>
          <cell r="D214" t="str">
            <v xml:space="preserve">A/R ASSOC. CO. -CO0041                            </v>
          </cell>
          <cell r="E214" t="str">
            <v xml:space="preserve">        </v>
          </cell>
          <cell r="F214" t="str">
            <v xml:space="preserve">1041      </v>
          </cell>
          <cell r="G214">
            <v>146000</v>
          </cell>
          <cell r="H214" t="str">
            <v xml:space="preserve">INTERCOMPANY AR                                   </v>
          </cell>
          <cell r="I214" t="str">
            <v xml:space="preserve">9146000    </v>
          </cell>
        </row>
        <row r="215">
          <cell r="B215">
            <v>146000</v>
          </cell>
          <cell r="C215" t="str">
            <v xml:space="preserve">0043     </v>
          </cell>
          <cell r="D215" t="str">
            <v xml:space="preserve">A/R ASSOC. CO. -CO0043                            </v>
          </cell>
          <cell r="E215" t="str">
            <v xml:space="preserve">        </v>
          </cell>
          <cell r="F215" t="str">
            <v xml:space="preserve">1043      </v>
          </cell>
          <cell r="G215">
            <v>146000</v>
          </cell>
          <cell r="H215" t="str">
            <v xml:space="preserve">INTERCOMPANY AR                                   </v>
          </cell>
          <cell r="I215" t="str">
            <v xml:space="preserve">9146000    </v>
          </cell>
        </row>
        <row r="216">
          <cell r="B216">
            <v>146000</v>
          </cell>
          <cell r="C216" t="str">
            <v xml:space="preserve">0058     </v>
          </cell>
          <cell r="D216" t="str">
            <v xml:space="preserve">A/R ASSOC. CO. -CO0058                            </v>
          </cell>
          <cell r="E216" t="str">
            <v xml:space="preserve">        </v>
          </cell>
          <cell r="F216" t="str">
            <v xml:space="preserve">1058      </v>
          </cell>
          <cell r="G216">
            <v>146000</v>
          </cell>
          <cell r="H216" t="str">
            <v xml:space="preserve">INTERCOMPANY AR                                   </v>
          </cell>
          <cell r="I216" t="str">
            <v xml:space="preserve">9146000    </v>
          </cell>
        </row>
        <row r="217">
          <cell r="B217">
            <v>146000</v>
          </cell>
          <cell r="C217" t="str">
            <v xml:space="preserve">0061     </v>
          </cell>
          <cell r="D217" t="str">
            <v xml:space="preserve">A/R ASSOC. CO. -CO0061                            </v>
          </cell>
          <cell r="E217" t="str">
            <v xml:space="preserve">        </v>
          </cell>
          <cell r="F217" t="str">
            <v xml:space="preserve">1061      </v>
          </cell>
          <cell r="G217">
            <v>146000</v>
          </cell>
          <cell r="H217" t="str">
            <v xml:space="preserve">INTERCOMPANY AR                                   </v>
          </cell>
          <cell r="I217" t="str">
            <v xml:space="preserve">9146000    </v>
          </cell>
        </row>
        <row r="218">
          <cell r="B218">
            <v>154000</v>
          </cell>
          <cell r="C218" t="str">
            <v xml:space="preserve">         </v>
          </cell>
          <cell r="D218" t="str">
            <v xml:space="preserve">PLANT MAT &amp; OPER SUPPLIES                         </v>
          </cell>
          <cell r="E218" t="str">
            <v xml:space="preserve">        </v>
          </cell>
          <cell r="F218" t="str">
            <v xml:space="preserve">          </v>
          </cell>
          <cell r="G218">
            <v>154000</v>
          </cell>
          <cell r="H218" t="str">
            <v xml:space="preserve">REG. INVENTORY                                    </v>
          </cell>
          <cell r="I218" t="str">
            <v xml:space="preserve">9154000    </v>
          </cell>
        </row>
        <row r="219">
          <cell r="B219">
            <v>154011</v>
          </cell>
          <cell r="C219" t="str">
            <v xml:space="preserve">         </v>
          </cell>
          <cell r="D219" t="str">
            <v xml:space="preserve">PLANT MAT. MAJOR-REGULAR                          </v>
          </cell>
          <cell r="E219" t="str">
            <v xml:space="preserve">        </v>
          </cell>
          <cell r="F219" t="str">
            <v xml:space="preserve">          </v>
          </cell>
          <cell r="G219">
            <v>154000</v>
          </cell>
          <cell r="H219" t="str">
            <v xml:space="preserve">REG. INVENTORY                                    </v>
          </cell>
          <cell r="I219" t="str">
            <v xml:space="preserve">9154000    </v>
          </cell>
        </row>
        <row r="220">
          <cell r="B220">
            <v>154012</v>
          </cell>
          <cell r="C220" t="str">
            <v xml:space="preserve">         </v>
          </cell>
          <cell r="D220" t="str">
            <v xml:space="preserve">PLT MAT INV PURCH PRI VAR                         </v>
          </cell>
          <cell r="E220" t="str">
            <v xml:space="preserve">        </v>
          </cell>
          <cell r="F220" t="str">
            <v xml:space="preserve">          </v>
          </cell>
          <cell r="G220">
            <v>154000</v>
          </cell>
          <cell r="H220" t="str">
            <v xml:space="preserve">REG. INVENTORY                                    </v>
          </cell>
          <cell r="I220" t="str">
            <v xml:space="preserve">9154000    </v>
          </cell>
        </row>
        <row r="221">
          <cell r="B221">
            <v>154014</v>
          </cell>
          <cell r="C221" t="str">
            <v xml:space="preserve">         </v>
          </cell>
          <cell r="D221" t="str">
            <v xml:space="preserve">INVENTORY GL VARIANCE                             </v>
          </cell>
          <cell r="E221" t="str">
            <v xml:space="preserve">        </v>
          </cell>
          <cell r="F221" t="str">
            <v xml:space="preserve">          </v>
          </cell>
          <cell r="G221">
            <v>154000</v>
          </cell>
          <cell r="H221" t="str">
            <v xml:space="preserve">REG. INVENTORY                                    </v>
          </cell>
          <cell r="I221" t="str">
            <v xml:space="preserve">9154000    </v>
          </cell>
        </row>
        <row r="222">
          <cell r="B222">
            <v>155011</v>
          </cell>
          <cell r="C222" t="str">
            <v xml:space="preserve">         </v>
          </cell>
          <cell r="D222" t="str">
            <v xml:space="preserve">MERCHANDISE MAT &amp; SUPP                            </v>
          </cell>
          <cell r="E222" t="str">
            <v xml:space="preserve">        </v>
          </cell>
          <cell r="F222" t="str">
            <v xml:space="preserve">          </v>
          </cell>
          <cell r="G222">
            <v>155000</v>
          </cell>
          <cell r="H222" t="str">
            <v xml:space="preserve">NON REG. INVENTORY                                </v>
          </cell>
          <cell r="I222" t="str">
            <v xml:space="preserve">9155000    </v>
          </cell>
        </row>
        <row r="223">
          <cell r="B223">
            <v>155012</v>
          </cell>
          <cell r="C223" t="str">
            <v xml:space="preserve">         </v>
          </cell>
          <cell r="D223" t="str">
            <v xml:space="preserve">MERCH PRICE VARIANCE                              </v>
          </cell>
          <cell r="E223" t="str">
            <v xml:space="preserve">        </v>
          </cell>
          <cell r="F223" t="str">
            <v xml:space="preserve">          </v>
          </cell>
          <cell r="G223">
            <v>155000</v>
          </cell>
          <cell r="H223" t="str">
            <v xml:space="preserve">NON REG. INVENTORY                                </v>
          </cell>
          <cell r="I223" t="str">
            <v xml:space="preserve">9155000    </v>
          </cell>
        </row>
        <row r="224">
          <cell r="B224">
            <v>155014</v>
          </cell>
          <cell r="C224" t="str">
            <v xml:space="preserve">         </v>
          </cell>
          <cell r="D224" t="str">
            <v xml:space="preserve">MERCH GL VARIANCE                                 </v>
          </cell>
          <cell r="E224" t="str">
            <v xml:space="preserve">        </v>
          </cell>
          <cell r="F224" t="str">
            <v xml:space="preserve">          </v>
          </cell>
          <cell r="G224">
            <v>155000</v>
          </cell>
          <cell r="H224" t="str">
            <v xml:space="preserve">NON REG. INVENTORY                                </v>
          </cell>
          <cell r="I224" t="str">
            <v xml:space="preserve">9155000    </v>
          </cell>
        </row>
        <row r="225">
          <cell r="B225">
            <v>163000</v>
          </cell>
          <cell r="C225" t="str">
            <v xml:space="preserve">         </v>
          </cell>
          <cell r="D225" t="str">
            <v xml:space="preserve">STORES EXP UNDISTRI-BBOY                          </v>
          </cell>
          <cell r="E225" t="str">
            <v xml:space="preserve">        </v>
          </cell>
          <cell r="F225" t="str">
            <v xml:space="preserve">          </v>
          </cell>
          <cell r="G225">
            <v>163010</v>
          </cell>
          <cell r="H225" t="str">
            <v xml:space="preserve">STORES EXP UNDISTRI-BBOY                          </v>
          </cell>
          <cell r="I225" t="str">
            <v xml:space="preserve">9163000    </v>
          </cell>
        </row>
        <row r="226">
          <cell r="B226">
            <v>163100</v>
          </cell>
          <cell r="C226" t="str">
            <v xml:space="preserve">         </v>
          </cell>
          <cell r="D226" t="str">
            <v xml:space="preserve">STORES EXP UNDIS CHGS                             </v>
          </cell>
          <cell r="E226" t="str">
            <v xml:space="preserve">        </v>
          </cell>
          <cell r="F226" t="str">
            <v xml:space="preserve">          </v>
          </cell>
          <cell r="G226">
            <v>163020</v>
          </cell>
          <cell r="H226" t="str">
            <v xml:space="preserve">STORES EXP UNDIS CHGS                             </v>
          </cell>
          <cell r="I226" t="str">
            <v xml:space="preserve">9163000    </v>
          </cell>
        </row>
        <row r="227">
          <cell r="B227">
            <v>163200</v>
          </cell>
          <cell r="C227" t="str">
            <v xml:space="preserve">         </v>
          </cell>
          <cell r="D227" t="str">
            <v xml:space="preserve">STORES EXP UNDIS CLRS                             </v>
          </cell>
          <cell r="E227" t="str">
            <v xml:space="preserve">        </v>
          </cell>
          <cell r="F227" t="str">
            <v xml:space="preserve">          </v>
          </cell>
          <cell r="G227">
            <v>163030</v>
          </cell>
          <cell r="H227" t="str">
            <v xml:space="preserve">STORES EXP UNDIS CLRS                             </v>
          </cell>
          <cell r="I227" t="str">
            <v xml:space="preserve">9163000    </v>
          </cell>
        </row>
        <row r="228">
          <cell r="B228">
            <v>163600</v>
          </cell>
          <cell r="C228" t="str">
            <v xml:space="preserve">         </v>
          </cell>
          <cell r="D228" t="str">
            <v xml:space="preserve">STORES EXP UNDIST INV ADJ                         </v>
          </cell>
          <cell r="E228" t="str">
            <v xml:space="preserve">        </v>
          </cell>
          <cell r="F228" t="str">
            <v xml:space="preserve">          </v>
          </cell>
          <cell r="G228">
            <v>163040</v>
          </cell>
          <cell r="H228" t="str">
            <v xml:space="preserve">STORES EXP UNDIST INV ADJ                         </v>
          </cell>
          <cell r="I228" t="str">
            <v xml:space="preserve">9163000    </v>
          </cell>
        </row>
        <row r="229">
          <cell r="B229">
            <v>163910</v>
          </cell>
          <cell r="C229" t="str">
            <v xml:space="preserve">         </v>
          </cell>
          <cell r="D229" t="str">
            <v xml:space="preserve">STORE EXP UNDIST INV ACCR                         </v>
          </cell>
          <cell r="E229" t="str">
            <v xml:space="preserve">        </v>
          </cell>
          <cell r="F229" t="str">
            <v xml:space="preserve">          </v>
          </cell>
          <cell r="G229">
            <v>163050</v>
          </cell>
          <cell r="H229" t="str">
            <v xml:space="preserve">STORE EXP UNDIST INV ACCR                         </v>
          </cell>
          <cell r="I229" t="str">
            <v xml:space="preserve">9163000    </v>
          </cell>
        </row>
        <row r="230">
          <cell r="B230">
            <v>164100</v>
          </cell>
          <cell r="C230" t="str">
            <v xml:space="preserve">         </v>
          </cell>
          <cell r="D230" t="str">
            <v xml:space="preserve">GS STRD UNDGRD-CURR                               </v>
          </cell>
          <cell r="E230" t="str">
            <v xml:space="preserve">        </v>
          </cell>
          <cell r="F230" t="str">
            <v xml:space="preserve">          </v>
          </cell>
          <cell r="G230">
            <v>164100</v>
          </cell>
          <cell r="H230" t="str">
            <v xml:space="preserve">GS STRD UNDGRD-CURR                               </v>
          </cell>
          <cell r="I230" t="str">
            <v xml:space="preserve">9164100    </v>
          </cell>
        </row>
        <row r="231">
          <cell r="B231">
            <v>164200</v>
          </cell>
          <cell r="C231" t="str">
            <v xml:space="preserve">         </v>
          </cell>
          <cell r="D231" t="str">
            <v xml:space="preserve">GAS STRD UNDRD-RET UNBDLE                         </v>
          </cell>
          <cell r="E231" t="str">
            <v xml:space="preserve">        </v>
          </cell>
          <cell r="F231" t="str">
            <v xml:space="preserve">          </v>
          </cell>
          <cell r="G231">
            <v>164110</v>
          </cell>
          <cell r="H231" t="str">
            <v xml:space="preserve">GAS STRD UNDRD-RET UNBDLE                         </v>
          </cell>
          <cell r="I231" t="str">
            <v xml:space="preserve">9164100    </v>
          </cell>
        </row>
        <row r="232">
          <cell r="B232">
            <v>165100</v>
          </cell>
          <cell r="C232" t="str">
            <v xml:space="preserve">         </v>
          </cell>
          <cell r="D232" t="str">
            <v xml:space="preserve">PREP GAS                                          </v>
          </cell>
          <cell r="E232" t="str">
            <v xml:space="preserve">        </v>
          </cell>
          <cell r="F232" t="str">
            <v xml:space="preserve">          </v>
          </cell>
          <cell r="G232">
            <v>165010</v>
          </cell>
          <cell r="H232" t="str">
            <v xml:space="preserve">PREP GAS                                          </v>
          </cell>
          <cell r="I232" t="str">
            <v xml:space="preserve">9165000    </v>
          </cell>
        </row>
        <row r="233">
          <cell r="B233">
            <v>165200</v>
          </cell>
          <cell r="C233" t="str">
            <v xml:space="preserve">         </v>
          </cell>
          <cell r="D233" t="str">
            <v xml:space="preserve">PREP INSURANCE                                    </v>
          </cell>
          <cell r="E233" t="str">
            <v xml:space="preserve">        </v>
          </cell>
          <cell r="F233" t="str">
            <v xml:space="preserve">          </v>
          </cell>
          <cell r="G233">
            <v>165020</v>
          </cell>
          <cell r="H233" t="str">
            <v xml:space="preserve">PREP INSURANCE                                    </v>
          </cell>
          <cell r="I233" t="str">
            <v xml:space="preserve">9165000    </v>
          </cell>
        </row>
        <row r="234">
          <cell r="B234">
            <v>165900</v>
          </cell>
          <cell r="C234" t="str">
            <v xml:space="preserve">         </v>
          </cell>
          <cell r="D234" t="str">
            <v xml:space="preserve">PREP OTHER MISCELL                                </v>
          </cell>
          <cell r="E234" t="str">
            <v xml:space="preserve">        </v>
          </cell>
          <cell r="F234" t="str">
            <v xml:space="preserve">          </v>
          </cell>
          <cell r="G234">
            <v>165030</v>
          </cell>
          <cell r="H234" t="str">
            <v xml:space="preserve">PREP OTHER MISCELL                                </v>
          </cell>
          <cell r="I234" t="str">
            <v xml:space="preserve">9165000    </v>
          </cell>
        </row>
        <row r="235">
          <cell r="B235">
            <v>165932</v>
          </cell>
          <cell r="C235" t="str">
            <v xml:space="preserve">         </v>
          </cell>
          <cell r="D235" t="str">
            <v xml:space="preserve">PREP DOT                                          </v>
          </cell>
          <cell r="E235" t="str">
            <v xml:space="preserve">        </v>
          </cell>
          <cell r="F235" t="str">
            <v xml:space="preserve">          </v>
          </cell>
          <cell r="G235">
            <v>165040</v>
          </cell>
          <cell r="H235" t="str">
            <v xml:space="preserve">PREP DOT                                          </v>
          </cell>
          <cell r="I235" t="str">
            <v xml:space="preserve">9165000    </v>
          </cell>
        </row>
        <row r="236">
          <cell r="B236">
            <v>165960</v>
          </cell>
          <cell r="C236" t="str">
            <v xml:space="preserve">         </v>
          </cell>
          <cell r="D236" t="str">
            <v xml:space="preserve">PREP EMISSION FEES                                </v>
          </cell>
          <cell r="E236" t="str">
            <v xml:space="preserve">        </v>
          </cell>
          <cell r="F236" t="str">
            <v xml:space="preserve">          </v>
          </cell>
          <cell r="G236">
            <v>165050</v>
          </cell>
          <cell r="H236" t="str">
            <v xml:space="preserve">PREP EMISSION FEES                                </v>
          </cell>
          <cell r="I236" t="str">
            <v xml:space="preserve">9165000    </v>
          </cell>
        </row>
        <row r="237">
          <cell r="B237">
            <v>167000</v>
          </cell>
          <cell r="C237" t="str">
            <v xml:space="preserve">         </v>
          </cell>
          <cell r="D237" t="str">
            <v xml:space="preserve">OTHER ADVNCS                                      </v>
          </cell>
          <cell r="E237" t="str">
            <v xml:space="preserve">        </v>
          </cell>
          <cell r="F237" t="str">
            <v xml:space="preserve">          </v>
          </cell>
          <cell r="G237">
            <v>167010</v>
          </cell>
          <cell r="H237" t="str">
            <v xml:space="preserve">OTHER ADVNCS                                      </v>
          </cell>
          <cell r="I237" t="str">
            <v xml:space="preserve">9167000    </v>
          </cell>
        </row>
        <row r="238">
          <cell r="B238">
            <v>171000</v>
          </cell>
          <cell r="C238" t="str">
            <v xml:space="preserve">         </v>
          </cell>
          <cell r="D238" t="str">
            <v xml:space="preserve">INTEREST AND DIVIDEND REC                         </v>
          </cell>
          <cell r="E238" t="str">
            <v xml:space="preserve">        </v>
          </cell>
          <cell r="F238" t="str">
            <v xml:space="preserve">          </v>
          </cell>
          <cell r="G238">
            <v>171010</v>
          </cell>
          <cell r="H238" t="str">
            <v xml:space="preserve">INTEREST AND DIVIDEND REC                         </v>
          </cell>
          <cell r="I238" t="str">
            <v xml:space="preserve">9171000    </v>
          </cell>
        </row>
        <row r="239">
          <cell r="B239">
            <v>173000</v>
          </cell>
          <cell r="C239" t="str">
            <v xml:space="preserve">         </v>
          </cell>
          <cell r="D239" t="str">
            <v xml:space="preserve">ACCRUED  GAS SVC REVENUE                          </v>
          </cell>
          <cell r="E239" t="str">
            <v xml:space="preserve">        </v>
          </cell>
          <cell r="F239" t="str">
            <v xml:space="preserve">          </v>
          </cell>
          <cell r="G239">
            <v>173000</v>
          </cell>
          <cell r="H239" t="str">
            <v xml:space="preserve">ACCRUED  GAS SVC REVENUE                          </v>
          </cell>
          <cell r="I239" t="str">
            <v xml:space="preserve">9173000    </v>
          </cell>
        </row>
        <row r="240">
          <cell r="B240">
            <v>174000</v>
          </cell>
          <cell r="C240" t="str">
            <v xml:space="preserve">         </v>
          </cell>
          <cell r="D240" t="str">
            <v xml:space="preserve">THIRD PARTY IMBALANCE                             </v>
          </cell>
          <cell r="E240" t="str">
            <v xml:space="preserve">        </v>
          </cell>
          <cell r="F240" t="str">
            <v xml:space="preserve">          </v>
          </cell>
          <cell r="G240">
            <v>174000</v>
          </cell>
          <cell r="H240" t="str">
            <v xml:space="preserve">THIRD PARTY IMBALANCE                             </v>
          </cell>
          <cell r="I240" t="str">
            <v xml:space="preserve">9174000    </v>
          </cell>
        </row>
        <row r="241">
          <cell r="B241">
            <v>176004</v>
          </cell>
          <cell r="C241" t="str">
            <v xml:space="preserve">         </v>
          </cell>
          <cell r="D241" t="str">
            <v xml:space="preserve">MISC. CUR ASST-DEF TRD P/L                        </v>
          </cell>
          <cell r="E241" t="str">
            <v xml:space="preserve">        </v>
          </cell>
          <cell r="F241" t="str">
            <v xml:space="preserve">          </v>
          </cell>
          <cell r="G241">
            <v>176010</v>
          </cell>
          <cell r="H241" t="str">
            <v xml:space="preserve">MISC. CUR ASST-DEF TRD P/L                        </v>
          </cell>
          <cell r="I241" t="str">
            <v xml:space="preserve">9176000    </v>
          </cell>
        </row>
        <row r="242">
          <cell r="B242">
            <v>176006</v>
          </cell>
          <cell r="C242" t="str">
            <v xml:space="preserve">         </v>
          </cell>
          <cell r="D242" t="str">
            <v xml:space="preserve">OPTION PAYMENT                                    </v>
          </cell>
          <cell r="E242" t="str">
            <v xml:space="preserve">        </v>
          </cell>
          <cell r="F242" t="str">
            <v xml:space="preserve">          </v>
          </cell>
          <cell r="G242">
            <v>176020</v>
          </cell>
          <cell r="H242" t="str">
            <v xml:space="preserve">OPTION PAYMENT                                    </v>
          </cell>
          <cell r="I242" t="str">
            <v xml:space="preserve">9176000    </v>
          </cell>
        </row>
        <row r="243">
          <cell r="B243">
            <v>176500</v>
          </cell>
          <cell r="C243" t="str">
            <v xml:space="preserve">         </v>
          </cell>
          <cell r="D243" t="str">
            <v xml:space="preserve">DEFERRED GAIN ON SWAPS                            </v>
          </cell>
          <cell r="E243" t="str">
            <v xml:space="preserve">        </v>
          </cell>
          <cell r="F243" t="str">
            <v xml:space="preserve">          </v>
          </cell>
          <cell r="G243">
            <v>176030</v>
          </cell>
          <cell r="H243" t="str">
            <v xml:space="preserve">DEFERRED GAIN ON SWAPS                            </v>
          </cell>
          <cell r="I243" t="str">
            <v xml:space="preserve">9176000    </v>
          </cell>
        </row>
        <row r="244">
          <cell r="B244">
            <v>181600</v>
          </cell>
          <cell r="C244" t="str">
            <v xml:space="preserve">         </v>
          </cell>
          <cell r="D244" t="str">
            <v xml:space="preserve">                                                  </v>
          </cell>
          <cell r="E244" t="str">
            <v xml:space="preserve">        </v>
          </cell>
          <cell r="F244" t="str">
            <v xml:space="preserve">          </v>
          </cell>
          <cell r="G244">
            <v>181030</v>
          </cell>
          <cell r="H244" t="str">
            <v xml:space="preserve">                                                  </v>
          </cell>
          <cell r="I244" t="str">
            <v xml:space="preserve">           </v>
          </cell>
        </row>
        <row r="245">
          <cell r="B245">
            <v>181610</v>
          </cell>
          <cell r="C245" t="str">
            <v xml:space="preserve">         </v>
          </cell>
          <cell r="D245" t="str">
            <v xml:space="preserve">UNAMORT DEBT EXP BP 325 M                         </v>
          </cell>
          <cell r="E245" t="str">
            <v xml:space="preserve">        </v>
          </cell>
          <cell r="F245" t="str">
            <v xml:space="preserve">          </v>
          </cell>
          <cell r="G245">
            <v>181010</v>
          </cell>
          <cell r="H245" t="str">
            <v xml:space="preserve">UNAMORT DEBT EXP BP 325 M                         </v>
          </cell>
          <cell r="I245" t="str">
            <v xml:space="preserve">9181000    </v>
          </cell>
        </row>
        <row r="246">
          <cell r="B246">
            <v>181615</v>
          </cell>
          <cell r="C246" t="str">
            <v xml:space="preserve">         </v>
          </cell>
          <cell r="D246" t="str">
            <v xml:space="preserve">UNAMORT DEBT EXP REVOLVER  130 M                  </v>
          </cell>
          <cell r="E246" t="str">
            <v xml:space="preserve">        </v>
          </cell>
          <cell r="F246" t="str">
            <v xml:space="preserve">          </v>
          </cell>
          <cell r="G246">
            <v>181020</v>
          </cell>
          <cell r="H246" t="str">
            <v xml:space="preserve">UNAMORT DEBT EXP REVOLVER  130 M                  </v>
          </cell>
          <cell r="I246" t="str">
            <v xml:space="preserve">9181000    </v>
          </cell>
        </row>
        <row r="247">
          <cell r="B247">
            <v>182200</v>
          </cell>
          <cell r="C247" t="str">
            <v xml:space="preserve">         </v>
          </cell>
          <cell r="D247" t="str">
            <v xml:space="preserve">                                                  </v>
          </cell>
          <cell r="E247" t="str">
            <v xml:space="preserve">        </v>
          </cell>
          <cell r="F247" t="str">
            <v xml:space="preserve">          </v>
          </cell>
          <cell r="G247">
            <v>182000</v>
          </cell>
          <cell r="H247" t="str">
            <v xml:space="preserve">                                                  </v>
          </cell>
          <cell r="I247" t="str">
            <v xml:space="preserve">           </v>
          </cell>
        </row>
        <row r="248">
          <cell r="B248">
            <v>182300</v>
          </cell>
          <cell r="C248" t="str">
            <v xml:space="preserve">         </v>
          </cell>
          <cell r="D248" t="str">
            <v xml:space="preserve">REGULATORY COMM EXP                               </v>
          </cell>
          <cell r="E248" t="str">
            <v xml:space="preserve">        </v>
          </cell>
          <cell r="F248" t="str">
            <v xml:space="preserve">          </v>
          </cell>
          <cell r="G248">
            <v>182010</v>
          </cell>
          <cell r="H248" t="str">
            <v xml:space="preserve">REGULATORY COMM EXP                               </v>
          </cell>
          <cell r="I248" t="str">
            <v xml:space="preserve">9182300    </v>
          </cell>
        </row>
        <row r="249">
          <cell r="B249">
            <v>182301</v>
          </cell>
          <cell r="C249" t="str">
            <v xml:space="preserve">         </v>
          </cell>
          <cell r="D249" t="str">
            <v xml:space="preserve">TRACKER                                           </v>
          </cell>
          <cell r="E249" t="str">
            <v xml:space="preserve">        </v>
          </cell>
          <cell r="F249" t="str">
            <v xml:space="preserve">          </v>
          </cell>
          <cell r="G249">
            <v>182020</v>
          </cell>
          <cell r="H249" t="str">
            <v xml:space="preserve">TRACKER                                           </v>
          </cell>
          <cell r="I249" t="str">
            <v xml:space="preserve">9182300    </v>
          </cell>
        </row>
        <row r="250">
          <cell r="B250">
            <v>182305</v>
          </cell>
          <cell r="C250" t="str">
            <v xml:space="preserve">         </v>
          </cell>
          <cell r="D250" t="str">
            <v xml:space="preserve">REGULATORY COMMISSION ADJ                         </v>
          </cell>
          <cell r="E250" t="str">
            <v xml:space="preserve">        </v>
          </cell>
          <cell r="F250" t="str">
            <v xml:space="preserve">          </v>
          </cell>
          <cell r="G250">
            <v>182050</v>
          </cell>
          <cell r="H250" t="str">
            <v xml:space="preserve">REGULATORY COMMISSION ADJ                         </v>
          </cell>
          <cell r="I250" t="str">
            <v xml:space="preserve">9182300    </v>
          </cell>
        </row>
        <row r="251">
          <cell r="B251">
            <v>182312</v>
          </cell>
          <cell r="C251" t="str">
            <v xml:space="preserve">         </v>
          </cell>
          <cell r="D251" t="str">
            <v xml:space="preserve">FAS 112 POSTEMPLOYMENT BENEFIT                    </v>
          </cell>
          <cell r="E251" t="str">
            <v xml:space="preserve">        </v>
          </cell>
          <cell r="F251" t="str">
            <v xml:space="preserve">          </v>
          </cell>
          <cell r="G251">
            <v>182030</v>
          </cell>
          <cell r="H251" t="str">
            <v xml:space="preserve">FAS 112 POSTEMPLOYMENT BENEFIT                    </v>
          </cell>
          <cell r="I251" t="str">
            <v xml:space="preserve">9182300    </v>
          </cell>
        </row>
        <row r="252">
          <cell r="B252">
            <v>184032</v>
          </cell>
          <cell r="C252" t="str">
            <v xml:space="preserve">         </v>
          </cell>
          <cell r="D252" t="str">
            <v xml:space="preserve">CLR ACCT-LYNX                                     </v>
          </cell>
          <cell r="E252" t="str">
            <v xml:space="preserve">        </v>
          </cell>
          <cell r="F252" t="str">
            <v xml:space="preserve">          </v>
          </cell>
          <cell r="G252">
            <v>184010</v>
          </cell>
          <cell r="H252" t="str">
            <v xml:space="preserve">CLR ACCT-LYNX                                     </v>
          </cell>
          <cell r="I252" t="str">
            <v xml:space="preserve">9184000    </v>
          </cell>
        </row>
        <row r="253">
          <cell r="B253">
            <v>184061</v>
          </cell>
          <cell r="C253" t="str">
            <v xml:space="preserve">         </v>
          </cell>
          <cell r="D253" t="str">
            <v xml:space="preserve">CLR ACCT HTH&amp;LIFE INS ACT                         </v>
          </cell>
          <cell r="E253" t="str">
            <v xml:space="preserve">        </v>
          </cell>
          <cell r="F253" t="str">
            <v xml:space="preserve">          </v>
          </cell>
          <cell r="G253">
            <v>184020</v>
          </cell>
          <cell r="H253" t="str">
            <v xml:space="preserve">CLR ACCT HTH&amp;LIFE INS ACT                         </v>
          </cell>
          <cell r="I253" t="str">
            <v xml:space="preserve">9184000    </v>
          </cell>
        </row>
        <row r="254">
          <cell r="B254">
            <v>184070</v>
          </cell>
          <cell r="C254" t="str">
            <v xml:space="preserve">         </v>
          </cell>
          <cell r="D254" t="str">
            <v xml:space="preserve">CLR ACCT MISC BENEFITS                            </v>
          </cell>
          <cell r="E254" t="str">
            <v xml:space="preserve">        </v>
          </cell>
          <cell r="F254" t="str">
            <v xml:space="preserve">          </v>
          </cell>
          <cell r="G254">
            <v>184030</v>
          </cell>
          <cell r="H254" t="str">
            <v xml:space="preserve">CLR ACCT MISC BENEFITS                            </v>
          </cell>
          <cell r="I254" t="str">
            <v xml:space="preserve">9184000    </v>
          </cell>
        </row>
        <row r="255">
          <cell r="B255">
            <v>184074</v>
          </cell>
          <cell r="C255" t="str">
            <v xml:space="preserve">         </v>
          </cell>
          <cell r="D255" t="str">
            <v xml:space="preserve">CIR ACCT-401K EMPYER CONT                         </v>
          </cell>
          <cell r="E255" t="str">
            <v xml:space="preserve">        </v>
          </cell>
          <cell r="F255" t="str">
            <v xml:space="preserve">          </v>
          </cell>
          <cell r="G255">
            <v>184040</v>
          </cell>
          <cell r="H255" t="str">
            <v xml:space="preserve">CIR ACCT-401K EMPYER CONT                         </v>
          </cell>
          <cell r="I255" t="str">
            <v xml:space="preserve">9184000    </v>
          </cell>
        </row>
        <row r="256">
          <cell r="B256">
            <v>184079</v>
          </cell>
          <cell r="C256" t="str">
            <v xml:space="preserve">         </v>
          </cell>
          <cell r="D256" t="str">
            <v xml:space="preserve">CLR ACCT BENEFIT (CREDIT)                         </v>
          </cell>
          <cell r="E256" t="str">
            <v xml:space="preserve">        </v>
          </cell>
          <cell r="F256" t="str">
            <v xml:space="preserve">          </v>
          </cell>
          <cell r="G256">
            <v>184050</v>
          </cell>
          <cell r="H256" t="str">
            <v xml:space="preserve">CLR ACCT BENEFIT (CREDIT)                         </v>
          </cell>
          <cell r="I256" t="str">
            <v xml:space="preserve">9184000    </v>
          </cell>
        </row>
        <row r="257">
          <cell r="B257">
            <v>186101</v>
          </cell>
          <cell r="C257" t="str">
            <v xml:space="preserve">         </v>
          </cell>
          <cell r="D257" t="str">
            <v xml:space="preserve">3RD PARTY BILLINGS                                </v>
          </cell>
          <cell r="E257" t="str">
            <v xml:space="preserve">        </v>
          </cell>
          <cell r="F257" t="str">
            <v xml:space="preserve">          </v>
          </cell>
          <cell r="G257">
            <v>186010</v>
          </cell>
          <cell r="H257" t="str">
            <v xml:space="preserve">3RD PARTY BILLINGS                                </v>
          </cell>
          <cell r="I257" t="str">
            <v xml:space="preserve">9186000    </v>
          </cell>
        </row>
        <row r="258">
          <cell r="B258">
            <v>186103</v>
          </cell>
          <cell r="C258" t="str">
            <v xml:space="preserve">         </v>
          </cell>
          <cell r="D258" t="str">
            <v xml:space="preserve">LITIGATION / ENVIRON RES                          </v>
          </cell>
          <cell r="E258" t="str">
            <v xml:space="preserve">        </v>
          </cell>
          <cell r="F258" t="str">
            <v xml:space="preserve">          </v>
          </cell>
          <cell r="G258">
            <v>186020</v>
          </cell>
          <cell r="H258" t="str">
            <v xml:space="preserve">LITIGATION / ENVIRON RES                          </v>
          </cell>
          <cell r="I258" t="str">
            <v xml:space="preserve">9186000    </v>
          </cell>
        </row>
        <row r="259">
          <cell r="B259">
            <v>186105</v>
          </cell>
          <cell r="C259" t="str">
            <v xml:space="preserve">         </v>
          </cell>
          <cell r="D259" t="str">
            <v xml:space="preserve">BUSINESS DEVELOPMENT                              </v>
          </cell>
          <cell r="E259" t="str">
            <v xml:space="preserve">        </v>
          </cell>
          <cell r="F259" t="str">
            <v xml:space="preserve">          </v>
          </cell>
          <cell r="G259">
            <v>186030</v>
          </cell>
          <cell r="H259" t="str">
            <v xml:space="preserve">BUSINESS DEVELOPMENT                              </v>
          </cell>
          <cell r="I259" t="str">
            <v xml:space="preserve">9186000    </v>
          </cell>
        </row>
        <row r="260">
          <cell r="B260">
            <v>186320</v>
          </cell>
          <cell r="C260" t="str">
            <v xml:space="preserve">         </v>
          </cell>
          <cell r="D260" t="str">
            <v xml:space="preserve">OTH DEF DEBITS MTM VAL                            </v>
          </cell>
          <cell r="E260" t="str">
            <v xml:space="preserve">        </v>
          </cell>
          <cell r="F260" t="str">
            <v xml:space="preserve">          </v>
          </cell>
          <cell r="G260">
            <v>186040</v>
          </cell>
          <cell r="H260" t="str">
            <v xml:space="preserve">OTH DEF DEBITS MTM VAL                            </v>
          </cell>
          <cell r="I260" t="str">
            <v xml:space="preserve">9186000    </v>
          </cell>
        </row>
        <row r="261">
          <cell r="B261">
            <v>186321</v>
          </cell>
          <cell r="C261" t="str">
            <v xml:space="preserve">         </v>
          </cell>
          <cell r="D261" t="str">
            <v xml:space="preserve">OTHER DEF DEBITS                                  </v>
          </cell>
          <cell r="E261" t="str">
            <v xml:space="preserve">        </v>
          </cell>
          <cell r="F261" t="str">
            <v xml:space="preserve">          </v>
          </cell>
          <cell r="G261">
            <v>186050</v>
          </cell>
          <cell r="H261" t="str">
            <v xml:space="preserve">OTHER DEF DEBITS                                  </v>
          </cell>
          <cell r="I261" t="str">
            <v xml:space="preserve">9186000    </v>
          </cell>
        </row>
        <row r="262">
          <cell r="B262">
            <v>186325</v>
          </cell>
          <cell r="C262" t="str">
            <v xml:space="preserve">         </v>
          </cell>
          <cell r="D262" t="str">
            <v xml:space="preserve">CONTRACT A/R NON-CURRENT                          </v>
          </cell>
          <cell r="E262" t="str">
            <v xml:space="preserve">        </v>
          </cell>
          <cell r="F262" t="str">
            <v xml:space="preserve">          </v>
          </cell>
          <cell r="G262">
            <v>186060</v>
          </cell>
          <cell r="H262" t="str">
            <v xml:space="preserve">CONTRACT A/R NON-CURRENT                          </v>
          </cell>
          <cell r="I262" t="str">
            <v xml:space="preserve">9186000    </v>
          </cell>
        </row>
        <row r="263">
          <cell r="B263">
            <v>190102</v>
          </cell>
          <cell r="C263" t="str">
            <v xml:space="preserve">         </v>
          </cell>
          <cell r="D263" t="str">
            <v xml:space="preserve">FED-ACCM DEF INC TAX 3                            </v>
          </cell>
          <cell r="E263" t="str">
            <v xml:space="preserve">        </v>
          </cell>
          <cell r="F263" t="str">
            <v xml:space="preserve">          </v>
          </cell>
          <cell r="G263">
            <v>190010</v>
          </cell>
          <cell r="H263" t="str">
            <v xml:space="preserve">FED-ACCM DEF INC TAX 3                            </v>
          </cell>
          <cell r="I263" t="str">
            <v xml:space="preserve">9190000    </v>
          </cell>
        </row>
        <row r="264">
          <cell r="B264">
            <v>190202</v>
          </cell>
          <cell r="C264" t="str">
            <v xml:space="preserve">         </v>
          </cell>
          <cell r="D264" t="str">
            <v xml:space="preserve">ST-ACCM DEF INC TAX-AMORT                         </v>
          </cell>
          <cell r="E264" t="str">
            <v xml:space="preserve">        </v>
          </cell>
          <cell r="F264" t="str">
            <v xml:space="preserve">          </v>
          </cell>
          <cell r="G264">
            <v>190020</v>
          </cell>
          <cell r="H264" t="str">
            <v xml:space="preserve">ST-ACCM DEF INC TAX-AMORT                         </v>
          </cell>
          <cell r="I264" t="str">
            <v xml:space="preserve">9190000    </v>
          </cell>
        </row>
        <row r="265">
          <cell r="B265">
            <v>191100</v>
          </cell>
          <cell r="C265" t="str">
            <v xml:space="preserve">         </v>
          </cell>
          <cell r="D265" t="str">
            <v xml:space="preserve">DEFERRAL COLLECTIONS                              </v>
          </cell>
          <cell r="E265" t="str">
            <v xml:space="preserve">        </v>
          </cell>
          <cell r="F265" t="str">
            <v xml:space="preserve">          </v>
          </cell>
          <cell r="G265">
            <v>191010</v>
          </cell>
          <cell r="H265" t="str">
            <v xml:space="preserve">DEFERRAL COLLECTIONS                              </v>
          </cell>
          <cell r="I265" t="str">
            <v xml:space="preserve">9191000    </v>
          </cell>
        </row>
        <row r="266">
          <cell r="B266">
            <v>191102</v>
          </cell>
          <cell r="C266" t="str">
            <v xml:space="preserve">         </v>
          </cell>
          <cell r="D266" t="str">
            <v xml:space="preserve">ROCKY DEFERRAL ACCOUNT                            </v>
          </cell>
          <cell r="E266" t="str">
            <v xml:space="preserve">        </v>
          </cell>
          <cell r="F266" t="str">
            <v xml:space="preserve">          </v>
          </cell>
          <cell r="G266">
            <v>191010</v>
          </cell>
          <cell r="H266" t="str">
            <v xml:space="preserve">DEFERRAL COLLECTIONS                              </v>
          </cell>
          <cell r="I266" t="str">
            <v xml:space="preserve">9191000    </v>
          </cell>
        </row>
        <row r="267">
          <cell r="B267">
            <v>191105</v>
          </cell>
          <cell r="C267" t="str">
            <v xml:space="preserve">         </v>
          </cell>
          <cell r="D267" t="str">
            <v xml:space="preserve">NGW DEFERRAL ACCOUNT                              </v>
          </cell>
          <cell r="E267" t="str">
            <v xml:space="preserve">        </v>
          </cell>
          <cell r="F267" t="str">
            <v xml:space="preserve">          </v>
          </cell>
          <cell r="G267">
            <v>191010</v>
          </cell>
          <cell r="H267" t="str">
            <v xml:space="preserve">DEFERRAL COLLECTIONS                              </v>
          </cell>
          <cell r="I267" t="str">
            <v xml:space="preserve">9191000    </v>
          </cell>
        </row>
        <row r="268">
          <cell r="B268">
            <v>191106</v>
          </cell>
          <cell r="C268" t="str">
            <v xml:space="preserve">         </v>
          </cell>
          <cell r="D268" t="str">
            <v xml:space="preserve">NGW DEFERRAL ACCOUNT 2                            </v>
          </cell>
          <cell r="E268" t="str">
            <v xml:space="preserve">        </v>
          </cell>
          <cell r="F268" t="str">
            <v xml:space="preserve">          </v>
          </cell>
          <cell r="G268">
            <v>191010</v>
          </cell>
          <cell r="H268" t="str">
            <v xml:space="preserve">DEFERRAL COLLECTIONS                              </v>
          </cell>
          <cell r="I268" t="str">
            <v xml:space="preserve">9191000    </v>
          </cell>
        </row>
        <row r="269">
          <cell r="B269">
            <v>191108</v>
          </cell>
          <cell r="C269" t="str">
            <v xml:space="preserve">         </v>
          </cell>
          <cell r="D269" t="str">
            <v xml:space="preserve">COLORADO DEFERRAL ACCOUNT                         </v>
          </cell>
          <cell r="E269" t="str">
            <v xml:space="preserve">        </v>
          </cell>
          <cell r="F269" t="str">
            <v xml:space="preserve">          </v>
          </cell>
          <cell r="G269">
            <v>191010</v>
          </cell>
          <cell r="H269" t="str">
            <v xml:space="preserve">DEFERRAL COLLECTIONS                              </v>
          </cell>
          <cell r="I269" t="str">
            <v xml:space="preserve">9191000    </v>
          </cell>
        </row>
        <row r="270">
          <cell r="B270">
            <v>191110</v>
          </cell>
          <cell r="C270" t="str">
            <v xml:space="preserve">         </v>
          </cell>
          <cell r="D270" t="str">
            <v xml:space="preserve">ROCKY MTN DEFERRAL ACCOUNT                        </v>
          </cell>
          <cell r="E270" t="str">
            <v xml:space="preserve">        </v>
          </cell>
          <cell r="F270" t="str">
            <v xml:space="preserve">          </v>
          </cell>
          <cell r="G270">
            <v>191010</v>
          </cell>
          <cell r="H270" t="str">
            <v xml:space="preserve">DEFERRAL COLLECTIONS                              </v>
          </cell>
          <cell r="I270" t="str">
            <v xml:space="preserve">9191000    </v>
          </cell>
        </row>
        <row r="271">
          <cell r="B271">
            <v>191116</v>
          </cell>
          <cell r="C271" t="str">
            <v xml:space="preserve">         </v>
          </cell>
          <cell r="D271" t="str">
            <v xml:space="preserve">CHOICE 191 INTEREST ACCT                          </v>
          </cell>
          <cell r="E271" t="str">
            <v xml:space="preserve">        </v>
          </cell>
          <cell r="F271" t="str">
            <v xml:space="preserve">          </v>
          </cell>
          <cell r="G271">
            <v>191070</v>
          </cell>
          <cell r="H271" t="str">
            <v xml:space="preserve">CHOICE 191 INTEREST ACCT                          </v>
          </cell>
          <cell r="I271" t="str">
            <v xml:space="preserve">9216000    </v>
          </cell>
        </row>
        <row r="272">
          <cell r="B272">
            <v>191205</v>
          </cell>
          <cell r="C272" t="str">
            <v xml:space="preserve">         </v>
          </cell>
          <cell r="D272" t="str">
            <v xml:space="preserve">GRYNBERG COST RECOVERY-RETAIL                     </v>
          </cell>
          <cell r="E272" t="str">
            <v xml:space="preserve">        </v>
          </cell>
          <cell r="F272" t="str">
            <v xml:space="preserve">          </v>
          </cell>
          <cell r="G272">
            <v>191080</v>
          </cell>
          <cell r="H272" t="str">
            <v xml:space="preserve">GRYNBERG COST RECOVERY-RETAIL                     </v>
          </cell>
          <cell r="I272" t="str">
            <v xml:space="preserve">9219000    </v>
          </cell>
        </row>
        <row r="273">
          <cell r="B273">
            <v>191206</v>
          </cell>
          <cell r="C273" t="str">
            <v xml:space="preserve">         </v>
          </cell>
          <cell r="D273" t="str">
            <v xml:space="preserve">GRYNBERG COST RECOV-3RD PARTY                     </v>
          </cell>
          <cell r="E273" t="str">
            <v xml:space="preserve">        </v>
          </cell>
          <cell r="F273" t="str">
            <v xml:space="preserve">          </v>
          </cell>
          <cell r="G273">
            <v>191080</v>
          </cell>
          <cell r="H273" t="str">
            <v xml:space="preserve">GRYNBERG COST RECOVERY-RETAIL                     </v>
          </cell>
          <cell r="I273" t="str">
            <v xml:space="preserve">9219000    </v>
          </cell>
        </row>
        <row r="274">
          <cell r="B274">
            <v>191207</v>
          </cell>
          <cell r="C274" t="str">
            <v xml:space="preserve">         </v>
          </cell>
          <cell r="D274" t="str">
            <v xml:space="preserve">GRYNBERG COST RECOV-INTEREST                      </v>
          </cell>
          <cell r="E274" t="str">
            <v xml:space="preserve">        </v>
          </cell>
          <cell r="F274" t="str">
            <v xml:space="preserve">          </v>
          </cell>
          <cell r="G274">
            <v>191080</v>
          </cell>
          <cell r="H274" t="str">
            <v xml:space="preserve">GRYNBERG COST RECOVERY-RETAIL                     </v>
          </cell>
          <cell r="I274" t="str">
            <v xml:space="preserve">9219000    </v>
          </cell>
        </row>
        <row r="275">
          <cell r="B275">
            <v>191308</v>
          </cell>
          <cell r="C275" t="str">
            <v xml:space="preserve">         </v>
          </cell>
          <cell r="D275" t="str">
            <v xml:space="preserve">AMOR PUR GAS PRIN-PER 3                           </v>
          </cell>
          <cell r="E275" t="str">
            <v xml:space="preserve">        </v>
          </cell>
          <cell r="F275" t="str">
            <v xml:space="preserve">          </v>
          </cell>
          <cell r="G275">
            <v>192010</v>
          </cell>
          <cell r="H275" t="str">
            <v xml:space="preserve">                                                  </v>
          </cell>
          <cell r="I275" t="str">
            <v xml:space="preserve">9191000    </v>
          </cell>
        </row>
        <row r="276">
          <cell r="B276">
            <v>192100</v>
          </cell>
          <cell r="C276" t="str">
            <v xml:space="preserve">         </v>
          </cell>
          <cell r="D276" t="str">
            <v xml:space="preserve">UNREC INCREM GAS CSTS-ADD                         </v>
          </cell>
          <cell r="E276" t="str">
            <v xml:space="preserve">        </v>
          </cell>
          <cell r="F276" t="str">
            <v xml:space="preserve">          </v>
          </cell>
          <cell r="G276">
            <v>192010</v>
          </cell>
          <cell r="H276" t="str">
            <v xml:space="preserve">UNREC INCREM GAS CSTS-ADD                         </v>
          </cell>
          <cell r="I276" t="str">
            <v xml:space="preserve">9224000    </v>
          </cell>
        </row>
        <row r="277">
          <cell r="B277">
            <v>211000</v>
          </cell>
          <cell r="C277" t="str">
            <v xml:space="preserve">         </v>
          </cell>
          <cell r="D277" t="str">
            <v xml:space="preserve">MISC PD IN CAP                                    </v>
          </cell>
          <cell r="E277" t="str">
            <v xml:space="preserve">        </v>
          </cell>
          <cell r="F277" t="str">
            <v xml:space="preserve">          </v>
          </cell>
          <cell r="G277">
            <v>311010</v>
          </cell>
          <cell r="H277" t="str">
            <v xml:space="preserve">MISC PD IN CAP                                    </v>
          </cell>
          <cell r="I277" t="str">
            <v xml:space="preserve">9211000    </v>
          </cell>
        </row>
        <row r="278">
          <cell r="B278">
            <v>211100</v>
          </cell>
          <cell r="C278" t="str">
            <v xml:space="preserve">         </v>
          </cell>
          <cell r="D278" t="str">
            <v xml:space="preserve">ADDITIONAL PAID IN CAPITAL                        </v>
          </cell>
          <cell r="E278" t="str">
            <v xml:space="preserve">        </v>
          </cell>
          <cell r="F278" t="str">
            <v xml:space="preserve">          </v>
          </cell>
          <cell r="G278">
            <v>311020</v>
          </cell>
          <cell r="H278" t="str">
            <v xml:space="preserve">ADDITIONAL PAID IN CAPITAL                        </v>
          </cell>
          <cell r="I278" t="str">
            <v xml:space="preserve">9228200    </v>
          </cell>
        </row>
        <row r="279">
          <cell r="B279">
            <v>216004</v>
          </cell>
          <cell r="C279" t="str">
            <v xml:space="preserve">         </v>
          </cell>
          <cell r="D279" t="str">
            <v xml:space="preserve">UNDISTRIB ERNGS - SYSTEM ACCT                     </v>
          </cell>
          <cell r="E279" t="str">
            <v xml:space="preserve">        </v>
          </cell>
          <cell r="F279" t="str">
            <v xml:space="preserve">          </v>
          </cell>
          <cell r="G279">
            <v>216000</v>
          </cell>
          <cell r="H279" t="str">
            <v xml:space="preserve">UNDISTRIB ERNGS - SYSTEM ACCT                     </v>
          </cell>
          <cell r="I279" t="str">
            <v xml:space="preserve">9219000    </v>
          </cell>
        </row>
        <row r="280">
          <cell r="B280">
            <v>219010</v>
          </cell>
          <cell r="C280" t="str">
            <v xml:space="preserve">         </v>
          </cell>
          <cell r="D280" t="str">
            <v xml:space="preserve">MISC. - OCI SFAS 133                              </v>
          </cell>
          <cell r="E280" t="str">
            <v xml:space="preserve">        </v>
          </cell>
          <cell r="F280" t="str">
            <v xml:space="preserve">          </v>
          </cell>
          <cell r="G280">
            <v>219010</v>
          </cell>
          <cell r="H280" t="str">
            <v xml:space="preserve">MISC. - OCI SFAS 133                              </v>
          </cell>
          <cell r="I280" t="str">
            <v xml:space="preserve">9219000    </v>
          </cell>
        </row>
        <row r="281">
          <cell r="B281">
            <v>219012</v>
          </cell>
          <cell r="C281" t="str">
            <v xml:space="preserve">         </v>
          </cell>
          <cell r="D281" t="str">
            <v xml:space="preserve">MISC.- OCI SFAS 133 DEF TAX                       </v>
          </cell>
          <cell r="E281" t="str">
            <v xml:space="preserve">        </v>
          </cell>
          <cell r="F281" t="str">
            <v xml:space="preserve">          </v>
          </cell>
          <cell r="G281">
            <v>219020</v>
          </cell>
          <cell r="H281" t="str">
            <v xml:space="preserve">MISC.- OCI SFAS 133 DEF TAX                       </v>
          </cell>
          <cell r="I281" t="str">
            <v xml:space="preserve">9219000    </v>
          </cell>
        </row>
        <row r="282">
          <cell r="B282">
            <v>221610</v>
          </cell>
          <cell r="C282" t="str">
            <v xml:space="preserve">         </v>
          </cell>
          <cell r="D282" t="str">
            <v xml:space="preserve">BONDS PAYABLE LONG TERM                           </v>
          </cell>
          <cell r="E282" t="str">
            <v xml:space="preserve">        </v>
          </cell>
          <cell r="F282" t="str">
            <v xml:space="preserve">          </v>
          </cell>
          <cell r="G282">
            <v>221000</v>
          </cell>
          <cell r="H282" t="str">
            <v xml:space="preserve">BONDS PAYABLE LONG TERM                           </v>
          </cell>
          <cell r="I282" t="str">
            <v xml:space="preserve">9221000    </v>
          </cell>
        </row>
        <row r="283">
          <cell r="B283">
            <v>224600</v>
          </cell>
          <cell r="C283" t="str">
            <v xml:space="preserve">         </v>
          </cell>
          <cell r="D283" t="str">
            <v xml:space="preserve">LTD NOTES PAYABLE 150 M                           </v>
          </cell>
          <cell r="E283" t="str">
            <v xml:space="preserve">        </v>
          </cell>
          <cell r="F283" t="str">
            <v xml:space="preserve">          </v>
          </cell>
          <cell r="G283">
            <v>224010</v>
          </cell>
          <cell r="H283" t="str">
            <v xml:space="preserve">LTD NOTES PAYABLE 150 M                           </v>
          </cell>
          <cell r="I283" t="str">
            <v xml:space="preserve">9224000    </v>
          </cell>
        </row>
        <row r="284">
          <cell r="B284">
            <v>224605</v>
          </cell>
          <cell r="C284" t="str">
            <v xml:space="preserve">         </v>
          </cell>
          <cell r="D284" t="str">
            <v xml:space="preserve">LTD REVOLVER PAYABLE 50 M                         </v>
          </cell>
          <cell r="E284" t="str">
            <v xml:space="preserve">        </v>
          </cell>
          <cell r="F284" t="str">
            <v xml:space="preserve">          </v>
          </cell>
          <cell r="G284">
            <v>224020</v>
          </cell>
          <cell r="H284" t="str">
            <v xml:space="preserve">LTD REVOLVER PAYABLE 50 M                         </v>
          </cell>
          <cell r="I284" t="str">
            <v xml:space="preserve">9224000    </v>
          </cell>
        </row>
        <row r="285">
          <cell r="B285">
            <v>224615</v>
          </cell>
          <cell r="C285" t="str">
            <v xml:space="preserve">         </v>
          </cell>
          <cell r="D285" t="str">
            <v xml:space="preserve">LTD REVOLVER PAYABLE 130 M                        </v>
          </cell>
          <cell r="E285" t="str">
            <v xml:space="preserve">        </v>
          </cell>
          <cell r="F285" t="str">
            <v xml:space="preserve">          </v>
          </cell>
          <cell r="G285">
            <v>224030</v>
          </cell>
          <cell r="H285" t="str">
            <v xml:space="preserve">LTD REVOLVER PAYABLE 130 M                        </v>
          </cell>
          <cell r="I285" t="str">
            <v xml:space="preserve">9224000    </v>
          </cell>
        </row>
        <row r="286">
          <cell r="B286">
            <v>226610</v>
          </cell>
          <cell r="C286" t="str">
            <v xml:space="preserve">         </v>
          </cell>
          <cell r="D286" t="str">
            <v xml:space="preserve">DEFERRED FINANCING COSTS DISC ON BONDS            </v>
          </cell>
          <cell r="E286" t="str">
            <v xml:space="preserve">        </v>
          </cell>
          <cell r="F286" t="str">
            <v xml:space="preserve">          </v>
          </cell>
          <cell r="G286">
            <v>226010</v>
          </cell>
          <cell r="H286" t="str">
            <v xml:space="preserve">DEFERRED FINANCING COSTS DISC ON BONDS            </v>
          </cell>
          <cell r="I286" t="str">
            <v xml:space="preserve">9226000    </v>
          </cell>
        </row>
        <row r="287">
          <cell r="B287">
            <v>228204</v>
          </cell>
          <cell r="C287" t="str">
            <v xml:space="preserve">         </v>
          </cell>
          <cell r="D287" t="str">
            <v xml:space="preserve">WORKERS COMP                                      </v>
          </cell>
          <cell r="E287" t="str">
            <v xml:space="preserve">        </v>
          </cell>
          <cell r="F287" t="str">
            <v xml:space="preserve">          </v>
          </cell>
          <cell r="G287">
            <v>228200</v>
          </cell>
          <cell r="H287" t="str">
            <v xml:space="preserve">WORKERS COMP                                      </v>
          </cell>
          <cell r="I287" t="str">
            <v xml:space="preserve">9228200    </v>
          </cell>
        </row>
        <row r="288">
          <cell r="B288">
            <v>230020</v>
          </cell>
          <cell r="C288" t="str">
            <v xml:space="preserve">         </v>
          </cell>
          <cell r="D288" t="str">
            <v xml:space="preserve">ARO RESERVE - GATH. &amp; PROD.                       </v>
          </cell>
          <cell r="E288" t="str">
            <v xml:space="preserve">        </v>
          </cell>
          <cell r="F288" t="str">
            <v xml:space="preserve">          </v>
          </cell>
          <cell r="G288">
            <v>230010</v>
          </cell>
          <cell r="H288" t="str">
            <v xml:space="preserve">ARO RESERVE - GATH. &amp; PROD.                       </v>
          </cell>
          <cell r="I288" t="str">
            <v xml:space="preserve">9230000    </v>
          </cell>
        </row>
        <row r="289">
          <cell r="B289">
            <v>230040</v>
          </cell>
          <cell r="C289" t="str">
            <v xml:space="preserve">         </v>
          </cell>
          <cell r="D289" t="str">
            <v xml:space="preserve">ARO RESERVE - UNDERGROUND STG.                    </v>
          </cell>
          <cell r="E289" t="str">
            <v xml:space="preserve">        </v>
          </cell>
          <cell r="F289" t="str">
            <v xml:space="preserve">          </v>
          </cell>
          <cell r="G289">
            <v>230020</v>
          </cell>
          <cell r="H289" t="str">
            <v xml:space="preserve">ARO RESERVE - UNDERGROUND STG.                    </v>
          </cell>
          <cell r="I289" t="str">
            <v xml:space="preserve">9230000    </v>
          </cell>
        </row>
        <row r="290">
          <cell r="B290">
            <v>231061</v>
          </cell>
          <cell r="C290" t="str">
            <v xml:space="preserve">         </v>
          </cell>
          <cell r="D290" t="str">
            <v xml:space="preserve">SHORT TERM NOTES PAYABLE                          </v>
          </cell>
          <cell r="E290" t="str">
            <v xml:space="preserve">        </v>
          </cell>
          <cell r="F290" t="str">
            <v xml:space="preserve">          </v>
          </cell>
          <cell r="G290">
            <v>231010</v>
          </cell>
          <cell r="H290" t="str">
            <v xml:space="preserve">SHORT TERM NOTES PAYABLE                          </v>
          </cell>
          <cell r="I290" t="str">
            <v xml:space="preserve">9231000    </v>
          </cell>
        </row>
        <row r="291">
          <cell r="B291">
            <v>232000</v>
          </cell>
          <cell r="C291" t="str">
            <v xml:space="preserve">         </v>
          </cell>
          <cell r="D291" t="str">
            <v xml:space="preserve">A/P MISC CHARGES                                  </v>
          </cell>
          <cell r="E291" t="str">
            <v xml:space="preserve">        </v>
          </cell>
          <cell r="F291" t="str">
            <v xml:space="preserve">          </v>
          </cell>
          <cell r="G291">
            <v>232010</v>
          </cell>
          <cell r="H291" t="str">
            <v xml:space="preserve">A/P MISC CHARGES                                  </v>
          </cell>
          <cell r="I291" t="str">
            <v xml:space="preserve">9232000    </v>
          </cell>
        </row>
        <row r="292">
          <cell r="B292">
            <v>232006</v>
          </cell>
          <cell r="C292" t="str">
            <v xml:space="preserve">         </v>
          </cell>
          <cell r="D292" t="str">
            <v xml:space="preserve">AFE SUSTAINING CAPITAL ACCRUAL                    </v>
          </cell>
          <cell r="E292" t="str">
            <v xml:space="preserve">        </v>
          </cell>
          <cell r="F292" t="str">
            <v xml:space="preserve">          </v>
          </cell>
          <cell r="G292">
            <v>232020</v>
          </cell>
          <cell r="H292" t="str">
            <v xml:space="preserve">AFE SUSTAINING CAPITAL ACCRUAL                    </v>
          </cell>
          <cell r="I292" t="str">
            <v xml:space="preserve">9232000    </v>
          </cell>
        </row>
        <row r="293">
          <cell r="B293">
            <v>232007</v>
          </cell>
          <cell r="C293" t="str">
            <v xml:space="preserve">         </v>
          </cell>
          <cell r="D293" t="str">
            <v xml:space="preserve">ACCRUALS-OTHER                                    </v>
          </cell>
          <cell r="E293" t="str">
            <v xml:space="preserve">        </v>
          </cell>
          <cell r="F293" t="str">
            <v xml:space="preserve">          </v>
          </cell>
          <cell r="G293">
            <v>232030</v>
          </cell>
          <cell r="H293" t="str">
            <v xml:space="preserve">ACCRUALS-OTHER                                    </v>
          </cell>
          <cell r="I293" t="str">
            <v xml:space="preserve">9232000    </v>
          </cell>
        </row>
        <row r="294">
          <cell r="B294">
            <v>232010</v>
          </cell>
          <cell r="C294" t="str">
            <v xml:space="preserve">         </v>
          </cell>
          <cell r="D294" t="str">
            <v xml:space="preserve">EXPENSE ACCRUAL                                   </v>
          </cell>
          <cell r="E294" t="str">
            <v xml:space="preserve">        </v>
          </cell>
          <cell r="F294" t="str">
            <v xml:space="preserve">          </v>
          </cell>
          <cell r="G294">
            <v>232040</v>
          </cell>
          <cell r="H294" t="str">
            <v xml:space="preserve">EXPENSE ACCRUAL                                   </v>
          </cell>
          <cell r="I294" t="str">
            <v xml:space="preserve">9232000    </v>
          </cell>
        </row>
        <row r="295">
          <cell r="B295">
            <v>232101</v>
          </cell>
          <cell r="C295" t="str">
            <v xml:space="preserve">         </v>
          </cell>
          <cell r="D295" t="str">
            <v xml:space="preserve">NOWEST BANK PYRL CH ISSUED                        </v>
          </cell>
          <cell r="E295" t="str">
            <v xml:space="preserve">        </v>
          </cell>
          <cell r="F295" t="str">
            <v xml:space="preserve">          </v>
          </cell>
          <cell r="G295">
            <v>232060</v>
          </cell>
          <cell r="H295" t="str">
            <v xml:space="preserve">WELLS FARGO PYRL CH ISSUED                        </v>
          </cell>
          <cell r="I295" t="str">
            <v xml:space="preserve">9232000    </v>
          </cell>
        </row>
        <row r="296">
          <cell r="B296">
            <v>232103</v>
          </cell>
          <cell r="C296" t="str">
            <v xml:space="preserve">         </v>
          </cell>
          <cell r="D296" t="str">
            <v xml:space="preserve">WELLS FARGO PYRL CH ISSUED                        </v>
          </cell>
          <cell r="E296" t="str">
            <v xml:space="preserve">        </v>
          </cell>
          <cell r="F296" t="str">
            <v xml:space="preserve">          </v>
          </cell>
          <cell r="G296">
            <v>232060</v>
          </cell>
          <cell r="H296" t="str">
            <v xml:space="preserve">WELLS FARGO PYRL CH ISSUED                        </v>
          </cell>
          <cell r="I296" t="str">
            <v xml:space="preserve">9232000    </v>
          </cell>
        </row>
        <row r="297">
          <cell r="B297">
            <v>232104</v>
          </cell>
          <cell r="C297" t="str">
            <v xml:space="preserve">         </v>
          </cell>
          <cell r="D297" t="str">
            <v xml:space="preserve">ROW ACCOUNT - WELLS FARGO                         </v>
          </cell>
          <cell r="E297" t="str">
            <v xml:space="preserve">        </v>
          </cell>
          <cell r="F297" t="str">
            <v xml:space="preserve">          </v>
          </cell>
          <cell r="G297">
            <v>232070</v>
          </cell>
          <cell r="H297" t="str">
            <v xml:space="preserve">ROW ACCOUNT - WELLS FARGO                         </v>
          </cell>
          <cell r="I297" t="str">
            <v xml:space="preserve">9232000    </v>
          </cell>
        </row>
        <row r="298">
          <cell r="B298">
            <v>232106</v>
          </cell>
          <cell r="C298" t="str">
            <v xml:space="preserve">         </v>
          </cell>
          <cell r="D298" t="str">
            <v xml:space="preserve">ROW LAND LEASE ACCOUNT                            </v>
          </cell>
          <cell r="E298" t="str">
            <v xml:space="preserve">        </v>
          </cell>
          <cell r="F298" t="str">
            <v xml:space="preserve">          </v>
          </cell>
          <cell r="G298">
            <v>232080</v>
          </cell>
          <cell r="H298" t="str">
            <v xml:space="preserve">ROW LAND LEASE ACCOUNT                            </v>
          </cell>
          <cell r="I298" t="str">
            <v xml:space="preserve">9232000    </v>
          </cell>
        </row>
        <row r="299">
          <cell r="B299">
            <v>232135</v>
          </cell>
          <cell r="C299" t="str">
            <v xml:space="preserve">         </v>
          </cell>
          <cell r="D299" t="str">
            <v xml:space="preserve">LYNX REFUND ACCOUNT                               </v>
          </cell>
          <cell r="E299" t="str">
            <v xml:space="preserve">        </v>
          </cell>
          <cell r="F299" t="str">
            <v xml:space="preserve">          </v>
          </cell>
          <cell r="G299">
            <v>232090</v>
          </cell>
          <cell r="H299" t="str">
            <v xml:space="preserve">CIS REFUND ACCOUNT                                </v>
          </cell>
          <cell r="I299" t="str">
            <v xml:space="preserve">9232000    </v>
          </cell>
        </row>
        <row r="300">
          <cell r="B300">
            <v>232205</v>
          </cell>
          <cell r="C300" t="str">
            <v xml:space="preserve">         </v>
          </cell>
          <cell r="D300" t="str">
            <v xml:space="preserve">FIELD PURCHASES                                   </v>
          </cell>
          <cell r="E300" t="str">
            <v xml:space="preserve">        </v>
          </cell>
          <cell r="F300" t="str">
            <v xml:space="preserve">          </v>
          </cell>
          <cell r="G300">
            <v>232100</v>
          </cell>
          <cell r="H300" t="str">
            <v xml:space="preserve">FIELD PURCHASES                                   </v>
          </cell>
          <cell r="I300" t="str">
            <v xml:space="preserve">9232000    </v>
          </cell>
        </row>
        <row r="301">
          <cell r="B301">
            <v>232207</v>
          </cell>
          <cell r="C301" t="str">
            <v xml:space="preserve">         </v>
          </cell>
          <cell r="D301" t="str">
            <v xml:space="preserve">GAS PURCHASE ACCRUAL                              </v>
          </cell>
          <cell r="E301" t="str">
            <v xml:space="preserve">        </v>
          </cell>
          <cell r="F301" t="str">
            <v xml:space="preserve">          </v>
          </cell>
          <cell r="G301">
            <v>232110</v>
          </cell>
          <cell r="H301" t="str">
            <v xml:space="preserve">GAS PURCHASE ACCRUAL                              </v>
          </cell>
          <cell r="I301" t="str">
            <v xml:space="preserve">9232000    </v>
          </cell>
        </row>
        <row r="302">
          <cell r="B302">
            <v>232208</v>
          </cell>
          <cell r="C302" t="str">
            <v xml:space="preserve">         </v>
          </cell>
          <cell r="D302" t="str">
            <v xml:space="preserve">GAS PURCHASE PAYABLE                              </v>
          </cell>
          <cell r="E302" t="str">
            <v xml:space="preserve">        </v>
          </cell>
          <cell r="F302" t="str">
            <v xml:space="preserve">          </v>
          </cell>
          <cell r="G302">
            <v>232120</v>
          </cell>
          <cell r="H302" t="str">
            <v xml:space="preserve">GAS PURCHASE PAYABLE                              </v>
          </cell>
          <cell r="I302" t="str">
            <v xml:space="preserve">9232000    </v>
          </cell>
        </row>
        <row r="303">
          <cell r="B303">
            <v>232210</v>
          </cell>
          <cell r="C303" t="str">
            <v xml:space="preserve">         </v>
          </cell>
          <cell r="D303" t="str">
            <v xml:space="preserve">TRANSPORTATION PAYABLE ACRL                       </v>
          </cell>
          <cell r="E303" t="str">
            <v xml:space="preserve">        </v>
          </cell>
          <cell r="F303" t="str">
            <v xml:space="preserve">          </v>
          </cell>
          <cell r="G303">
            <v>232130</v>
          </cell>
          <cell r="H303" t="str">
            <v xml:space="preserve">TRANSPORTATION PAYABLE ACRL                       </v>
          </cell>
          <cell r="I303" t="str">
            <v xml:space="preserve">9232000    </v>
          </cell>
        </row>
        <row r="304">
          <cell r="B304">
            <v>232212</v>
          </cell>
          <cell r="C304" t="str">
            <v xml:space="preserve">         </v>
          </cell>
          <cell r="D304" t="str">
            <v xml:space="preserve">AP - CHOICE SUPPLIER                              </v>
          </cell>
          <cell r="E304" t="str">
            <v xml:space="preserve">        </v>
          </cell>
          <cell r="F304" t="str">
            <v xml:space="preserve">          </v>
          </cell>
          <cell r="G304">
            <v>232320</v>
          </cell>
          <cell r="H304" t="str">
            <v xml:space="preserve">AP - CHOICE SUPPLIER                              </v>
          </cell>
          <cell r="I304" t="str">
            <v xml:space="preserve">9232000    </v>
          </cell>
        </row>
        <row r="305">
          <cell r="B305">
            <v>232214</v>
          </cell>
          <cell r="C305" t="str">
            <v xml:space="preserve">         </v>
          </cell>
          <cell r="D305" t="str">
            <v xml:space="preserve">AP - CHOICE SUPPLIER ACE                          </v>
          </cell>
          <cell r="E305" t="str">
            <v xml:space="preserve">        </v>
          </cell>
          <cell r="F305" t="str">
            <v xml:space="preserve">          </v>
          </cell>
          <cell r="G305">
            <v>232300</v>
          </cell>
          <cell r="H305" t="str">
            <v xml:space="preserve">AP - CHOICE SUPPLIER ACE                          </v>
          </cell>
          <cell r="I305" t="str">
            <v xml:space="preserve">9232000    </v>
          </cell>
        </row>
        <row r="306">
          <cell r="B306">
            <v>232215</v>
          </cell>
          <cell r="C306" t="str">
            <v xml:space="preserve">         </v>
          </cell>
          <cell r="D306" t="str">
            <v xml:space="preserve">AP - CHOICE SUPPLIER SEMINOLE                     </v>
          </cell>
          <cell r="E306" t="str">
            <v xml:space="preserve">        </v>
          </cell>
          <cell r="F306" t="str">
            <v xml:space="preserve">          </v>
          </cell>
          <cell r="G306">
            <v>232310</v>
          </cell>
          <cell r="H306" t="str">
            <v xml:space="preserve">AP - CHOICE SUPPLIER SEMINOLE                     </v>
          </cell>
          <cell r="I306" t="str">
            <v xml:space="preserve">9232000    </v>
          </cell>
        </row>
        <row r="307">
          <cell r="B307">
            <v>232216</v>
          </cell>
          <cell r="C307" t="str">
            <v xml:space="preserve">         </v>
          </cell>
          <cell r="D307" t="str">
            <v xml:space="preserve">AP - CHOICE SUPPLIER                              </v>
          </cell>
          <cell r="E307" t="str">
            <v xml:space="preserve">        </v>
          </cell>
          <cell r="F307" t="str">
            <v xml:space="preserve">          </v>
          </cell>
          <cell r="G307">
            <v>232330</v>
          </cell>
          <cell r="H307" t="str">
            <v xml:space="preserve">AP - CHOICE SUPPLIER                              </v>
          </cell>
          <cell r="I307" t="str">
            <v xml:space="preserve">9232000    </v>
          </cell>
        </row>
        <row r="308">
          <cell r="B308">
            <v>232225</v>
          </cell>
          <cell r="C308" t="str">
            <v xml:space="preserve">         </v>
          </cell>
          <cell r="D308" t="str">
            <v xml:space="preserve">AP - CHOICE SUPPLIER                              </v>
          </cell>
          <cell r="E308" t="str">
            <v xml:space="preserve">        </v>
          </cell>
          <cell r="F308" t="str">
            <v xml:space="preserve">          </v>
          </cell>
          <cell r="G308">
            <v>232340</v>
          </cell>
          <cell r="H308" t="str">
            <v xml:space="preserve">AP - CHOICE SUPPLIER                              </v>
          </cell>
          <cell r="I308" t="str">
            <v xml:space="preserve">9232000    </v>
          </cell>
        </row>
        <row r="309">
          <cell r="B309">
            <v>232226</v>
          </cell>
          <cell r="C309" t="str">
            <v xml:space="preserve">         </v>
          </cell>
          <cell r="D309" t="str">
            <v xml:space="preserve">AP - CHOICE SUPPLIER                              </v>
          </cell>
          <cell r="E309" t="str">
            <v xml:space="preserve">        </v>
          </cell>
          <cell r="F309" t="str">
            <v xml:space="preserve">          </v>
          </cell>
          <cell r="G309">
            <v>232350</v>
          </cell>
          <cell r="H309" t="str">
            <v xml:space="preserve">AP - CHOICE SUPPLIER                              </v>
          </cell>
          <cell r="I309" t="str">
            <v xml:space="preserve">9232000    </v>
          </cell>
        </row>
        <row r="310">
          <cell r="B310">
            <v>232247</v>
          </cell>
          <cell r="C310" t="str">
            <v xml:space="preserve">         </v>
          </cell>
          <cell r="D310" t="str">
            <v xml:space="preserve">A/P FTS FEES                                      </v>
          </cell>
          <cell r="E310" t="str">
            <v xml:space="preserve">        </v>
          </cell>
          <cell r="F310" t="str">
            <v xml:space="preserve">          </v>
          </cell>
          <cell r="G310">
            <v>232140</v>
          </cell>
          <cell r="H310" t="str">
            <v xml:space="preserve">A/P FTS FEES                                      </v>
          </cell>
          <cell r="I310" t="str">
            <v xml:space="preserve">9232000    </v>
          </cell>
        </row>
        <row r="311">
          <cell r="B311">
            <v>232259</v>
          </cell>
          <cell r="C311" t="str">
            <v xml:space="preserve">         </v>
          </cell>
          <cell r="D311" t="str">
            <v xml:space="preserve">FUTURES/SWAP/OPT PROFIT                           </v>
          </cell>
          <cell r="E311" t="str">
            <v xml:space="preserve">        </v>
          </cell>
          <cell r="F311" t="str">
            <v xml:space="preserve">          </v>
          </cell>
          <cell r="G311">
            <v>232150</v>
          </cell>
          <cell r="H311" t="str">
            <v xml:space="preserve">FUTURES/SWAP/OPT PROFIT                           </v>
          </cell>
          <cell r="I311" t="str">
            <v xml:space="preserve">9232000    </v>
          </cell>
        </row>
        <row r="312">
          <cell r="B312">
            <v>232303</v>
          </cell>
          <cell r="C312" t="str">
            <v xml:space="preserve">         </v>
          </cell>
          <cell r="D312" t="str">
            <v xml:space="preserve">EMPLOYEE 401-K                                    </v>
          </cell>
          <cell r="E312" t="str">
            <v xml:space="preserve">        </v>
          </cell>
          <cell r="F312" t="str">
            <v xml:space="preserve">          </v>
          </cell>
          <cell r="G312">
            <v>232160</v>
          </cell>
          <cell r="H312" t="str">
            <v xml:space="preserve">EMPLOYEE 401-K                                    </v>
          </cell>
          <cell r="I312" t="str">
            <v xml:space="preserve">9232000    </v>
          </cell>
        </row>
        <row r="313">
          <cell r="B313">
            <v>232306</v>
          </cell>
          <cell r="C313" t="str">
            <v xml:space="preserve">         </v>
          </cell>
          <cell r="D313" t="str">
            <v xml:space="preserve">UNION DUES                                        </v>
          </cell>
          <cell r="E313" t="str">
            <v xml:space="preserve">        </v>
          </cell>
          <cell r="F313" t="str">
            <v xml:space="preserve">          </v>
          </cell>
          <cell r="G313">
            <v>232170</v>
          </cell>
          <cell r="H313" t="str">
            <v xml:space="preserve">UNION DUES                                        </v>
          </cell>
          <cell r="I313" t="str">
            <v xml:space="preserve">9232000    </v>
          </cell>
        </row>
        <row r="314">
          <cell r="B314">
            <v>232331</v>
          </cell>
          <cell r="C314" t="str">
            <v xml:space="preserve">         </v>
          </cell>
          <cell r="D314" t="str">
            <v xml:space="preserve">DEDUCTIONS FLEX PLAN SPEN                         </v>
          </cell>
          <cell r="E314" t="str">
            <v xml:space="preserve">        </v>
          </cell>
          <cell r="F314" t="str">
            <v xml:space="preserve">          </v>
          </cell>
          <cell r="G314">
            <v>232180</v>
          </cell>
          <cell r="H314" t="str">
            <v xml:space="preserve">DEDUCTIONS FLEX PLAN SPEN                         </v>
          </cell>
          <cell r="I314" t="str">
            <v xml:space="preserve">9232000    </v>
          </cell>
        </row>
        <row r="315">
          <cell r="B315">
            <v>232334</v>
          </cell>
          <cell r="C315" t="str">
            <v xml:space="preserve">         </v>
          </cell>
          <cell r="D315" t="str">
            <v xml:space="preserve">EMPLOYEE 401-K LOAN PAYBACK                       </v>
          </cell>
          <cell r="E315" t="str">
            <v xml:space="preserve">        </v>
          </cell>
          <cell r="F315" t="str">
            <v xml:space="preserve">          </v>
          </cell>
          <cell r="G315">
            <v>232190</v>
          </cell>
          <cell r="H315" t="str">
            <v xml:space="preserve">EMPLOYEE 401-K LOAN PAYBACK                       </v>
          </cell>
          <cell r="I315" t="str">
            <v xml:space="preserve">9232000    </v>
          </cell>
        </row>
        <row r="316">
          <cell r="B316">
            <v>232341</v>
          </cell>
          <cell r="C316" t="str">
            <v xml:space="preserve">         </v>
          </cell>
          <cell r="D316" t="str">
            <v xml:space="preserve">EMPLOYEE WAGE GARNISHMENT                         </v>
          </cell>
          <cell r="E316" t="str">
            <v xml:space="preserve">        </v>
          </cell>
          <cell r="F316" t="str">
            <v xml:space="preserve">          </v>
          </cell>
          <cell r="G316">
            <v>232200</v>
          </cell>
          <cell r="H316" t="str">
            <v xml:space="preserve">EMPLOYEE WAGE GARNISHMENT                         </v>
          </cell>
          <cell r="I316" t="str">
            <v xml:space="preserve">9232000    </v>
          </cell>
        </row>
        <row r="317">
          <cell r="B317">
            <v>232500</v>
          </cell>
          <cell r="C317" t="str">
            <v xml:space="preserve">         </v>
          </cell>
          <cell r="D317" t="str">
            <v xml:space="preserve">AP OTHER                                          </v>
          </cell>
          <cell r="E317" t="str">
            <v xml:space="preserve">        </v>
          </cell>
          <cell r="F317" t="str">
            <v xml:space="preserve">          </v>
          </cell>
          <cell r="G317">
            <v>232210</v>
          </cell>
          <cell r="H317" t="str">
            <v xml:space="preserve">AP OTHER                                          </v>
          </cell>
          <cell r="I317" t="str">
            <v xml:space="preserve">9232000    </v>
          </cell>
        </row>
        <row r="318">
          <cell r="B318">
            <v>232501</v>
          </cell>
          <cell r="C318" t="str">
            <v xml:space="preserve">         </v>
          </cell>
          <cell r="D318" t="str">
            <v xml:space="preserve">AD VALOREM TAX REIMBUR FMP                        </v>
          </cell>
          <cell r="E318" t="str">
            <v xml:space="preserve">        </v>
          </cell>
          <cell r="F318" t="str">
            <v xml:space="preserve">          </v>
          </cell>
          <cell r="G318">
            <v>232220</v>
          </cell>
          <cell r="H318" t="str">
            <v xml:space="preserve">AD VALOREM TAX REIMBUR FMP                        </v>
          </cell>
          <cell r="I318" t="str">
            <v xml:space="preserve">9232000    </v>
          </cell>
        </row>
        <row r="319">
          <cell r="B319">
            <v>232527</v>
          </cell>
          <cell r="C319" t="str">
            <v xml:space="preserve">         </v>
          </cell>
          <cell r="D319" t="str">
            <v xml:space="preserve">MISC ACCOUNTS PAYABLE VENDO                       </v>
          </cell>
          <cell r="E319" t="str">
            <v xml:space="preserve">        </v>
          </cell>
          <cell r="F319" t="str">
            <v xml:space="preserve">          </v>
          </cell>
          <cell r="G319">
            <v>232230</v>
          </cell>
          <cell r="H319" t="str">
            <v xml:space="preserve">MISC ACCOUNTS PAYABLE VENDO                       </v>
          </cell>
          <cell r="I319" t="str">
            <v xml:space="preserve">9232000    </v>
          </cell>
        </row>
        <row r="320">
          <cell r="B320">
            <v>232533</v>
          </cell>
          <cell r="C320" t="str">
            <v xml:space="preserve">         </v>
          </cell>
          <cell r="D320" t="str">
            <v xml:space="preserve">ACCOUNTS PAYABLE-INVOICE ACCR                     </v>
          </cell>
          <cell r="E320" t="str">
            <v xml:space="preserve">        </v>
          </cell>
          <cell r="F320" t="str">
            <v xml:space="preserve">          </v>
          </cell>
          <cell r="G320">
            <v>232999</v>
          </cell>
          <cell r="H320" t="str">
            <v xml:space="preserve">ACCOUNTS PAYABLE-INVOICE ACCR                     </v>
          </cell>
          <cell r="I320" t="str">
            <v xml:space="preserve">9232000    </v>
          </cell>
        </row>
        <row r="321">
          <cell r="B321">
            <v>232535</v>
          </cell>
          <cell r="C321" t="str">
            <v xml:space="preserve">         </v>
          </cell>
          <cell r="D321" t="str">
            <v xml:space="preserve">MMS ROYALTIES PAYABLE                             </v>
          </cell>
          <cell r="E321" t="str">
            <v xml:space="preserve">        </v>
          </cell>
          <cell r="F321" t="str">
            <v xml:space="preserve">          </v>
          </cell>
          <cell r="G321">
            <v>232250</v>
          </cell>
          <cell r="H321" t="str">
            <v xml:space="preserve">MMS ROYALTIES PAYABLE                             </v>
          </cell>
          <cell r="I321" t="str">
            <v xml:space="preserve">9232000    </v>
          </cell>
        </row>
        <row r="322">
          <cell r="B322">
            <v>232540</v>
          </cell>
          <cell r="C322" t="str">
            <v xml:space="preserve">         </v>
          </cell>
          <cell r="D322" t="str">
            <v xml:space="preserve">EAST BUILDING RENT                                </v>
          </cell>
          <cell r="E322" t="str">
            <v xml:space="preserve">        </v>
          </cell>
          <cell r="F322" t="str">
            <v xml:space="preserve">          </v>
          </cell>
          <cell r="G322">
            <v>232260</v>
          </cell>
          <cell r="H322" t="str">
            <v xml:space="preserve">EAST BUILDING RENT                                </v>
          </cell>
          <cell r="I322" t="str">
            <v xml:space="preserve">9232000    </v>
          </cell>
        </row>
        <row r="323">
          <cell r="B323">
            <v>232542</v>
          </cell>
          <cell r="C323" t="str">
            <v xml:space="preserve">         </v>
          </cell>
          <cell r="D323" t="str">
            <v xml:space="preserve">MISC LEGAL ACCRUAL                                </v>
          </cell>
          <cell r="E323" t="str">
            <v xml:space="preserve">        </v>
          </cell>
          <cell r="F323" t="str">
            <v xml:space="preserve">          </v>
          </cell>
          <cell r="G323">
            <v>232270</v>
          </cell>
          <cell r="H323" t="str">
            <v xml:space="preserve">MISC LEGAL ACCRUAL                                </v>
          </cell>
          <cell r="I323" t="str">
            <v xml:space="preserve">9232000    </v>
          </cell>
        </row>
        <row r="324">
          <cell r="B324">
            <v>232544</v>
          </cell>
          <cell r="C324" t="str">
            <v xml:space="preserve">         </v>
          </cell>
          <cell r="D324" t="str">
            <v xml:space="preserve">NE REACH PROGRAM PAYABLE                          </v>
          </cell>
          <cell r="E324" t="str">
            <v xml:space="preserve">        </v>
          </cell>
          <cell r="F324" t="str">
            <v xml:space="preserve">          </v>
          </cell>
          <cell r="G324">
            <v>232280</v>
          </cell>
          <cell r="H324" t="str">
            <v xml:space="preserve">NE REACH PROGRAM PAYABLE                          </v>
          </cell>
          <cell r="I324" t="str">
            <v xml:space="preserve">9232000    </v>
          </cell>
        </row>
        <row r="325">
          <cell r="B325">
            <v>232850</v>
          </cell>
          <cell r="C325" t="str">
            <v xml:space="preserve">         </v>
          </cell>
          <cell r="D325" t="str">
            <v xml:space="preserve">ACCOUNTS PAYABLE-PARTNERS                         </v>
          </cell>
          <cell r="E325" t="str">
            <v xml:space="preserve">        </v>
          </cell>
          <cell r="F325" t="str">
            <v xml:space="preserve">          </v>
          </cell>
          <cell r="G325">
            <v>232290</v>
          </cell>
          <cell r="H325" t="str">
            <v xml:space="preserve">ACCOUNTS PAYABLE-PARTNERS                         </v>
          </cell>
          <cell r="I325" t="str">
            <v xml:space="preserve">9232000    </v>
          </cell>
        </row>
        <row r="326">
          <cell r="B326">
            <v>232999</v>
          </cell>
          <cell r="C326" t="str">
            <v xml:space="preserve">         </v>
          </cell>
          <cell r="D326" t="str">
            <v xml:space="preserve">A/P CONVERSION                                    </v>
          </cell>
          <cell r="E326" t="str">
            <v xml:space="preserve">        </v>
          </cell>
          <cell r="F326" t="str">
            <v xml:space="preserve">          </v>
          </cell>
          <cell r="G326">
            <v>232999</v>
          </cell>
          <cell r="H326" t="str">
            <v xml:space="preserve">A/P CONVERSION                                    </v>
          </cell>
          <cell r="I326" t="str">
            <v xml:space="preserve">9232000    </v>
          </cell>
        </row>
        <row r="327">
          <cell r="B327">
            <v>235000</v>
          </cell>
          <cell r="C327" t="str">
            <v xml:space="preserve">         </v>
          </cell>
          <cell r="D327" t="str">
            <v xml:space="preserve">CUSTOMER DEPSTS                                   </v>
          </cell>
          <cell r="E327" t="str">
            <v xml:space="preserve">        </v>
          </cell>
          <cell r="F327" t="str">
            <v xml:space="preserve">          </v>
          </cell>
          <cell r="G327">
            <v>235010</v>
          </cell>
          <cell r="H327" t="str">
            <v xml:space="preserve">CUSTOMER DEPOSITS                                 </v>
          </cell>
          <cell r="I327" t="str">
            <v xml:space="preserve">9235000    </v>
          </cell>
        </row>
        <row r="328">
          <cell r="B328">
            <v>236000</v>
          </cell>
          <cell r="C328" t="str">
            <v xml:space="preserve">         </v>
          </cell>
          <cell r="D328" t="str">
            <v xml:space="preserve">FEDERAL  INCOME                                   </v>
          </cell>
          <cell r="E328" t="str">
            <v xml:space="preserve">        </v>
          </cell>
          <cell r="F328" t="str">
            <v xml:space="preserve">          </v>
          </cell>
          <cell r="G328">
            <v>236010</v>
          </cell>
          <cell r="H328" t="str">
            <v xml:space="preserve">FEDERAL  INCOME                                   </v>
          </cell>
          <cell r="I328" t="str">
            <v xml:space="preserve">9236000    </v>
          </cell>
        </row>
        <row r="329">
          <cell r="B329">
            <v>236300</v>
          </cell>
          <cell r="C329" t="str">
            <v xml:space="preserve">         </v>
          </cell>
          <cell r="D329" t="str">
            <v xml:space="preserve">PAYROLL-FICA                                      </v>
          </cell>
          <cell r="E329" t="str">
            <v xml:space="preserve">        </v>
          </cell>
          <cell r="F329" t="str">
            <v xml:space="preserve">          </v>
          </cell>
          <cell r="G329">
            <v>236020</v>
          </cell>
          <cell r="H329" t="str">
            <v xml:space="preserve">PAYROLL-FICA                                      </v>
          </cell>
          <cell r="I329" t="str">
            <v xml:space="preserve">9236000    </v>
          </cell>
        </row>
        <row r="330">
          <cell r="B330">
            <v>236310</v>
          </cell>
          <cell r="C330" t="str">
            <v xml:space="preserve">         </v>
          </cell>
          <cell r="D330" t="str">
            <v xml:space="preserve">PAYROLL UNEMPLOY                                  </v>
          </cell>
          <cell r="E330" t="str">
            <v xml:space="preserve">        </v>
          </cell>
          <cell r="F330" t="str">
            <v xml:space="preserve">          </v>
          </cell>
          <cell r="G330">
            <v>236030</v>
          </cell>
          <cell r="H330" t="str">
            <v xml:space="preserve">PAYROLL UNEMPLOY                                  </v>
          </cell>
          <cell r="I330" t="str">
            <v xml:space="preserve">9236000    </v>
          </cell>
        </row>
        <row r="331">
          <cell r="B331">
            <v>236450</v>
          </cell>
          <cell r="C331" t="str">
            <v xml:space="preserve">         </v>
          </cell>
          <cell r="D331" t="str">
            <v xml:space="preserve">CO CONS COMM                                      </v>
          </cell>
          <cell r="E331" t="str">
            <v xml:space="preserve">        </v>
          </cell>
          <cell r="F331" t="str">
            <v xml:space="preserve">          </v>
          </cell>
          <cell r="G331">
            <v>236040</v>
          </cell>
          <cell r="H331" t="str">
            <v xml:space="preserve">CO CONS COMM                                      </v>
          </cell>
          <cell r="I331" t="str">
            <v xml:space="preserve">9236000    </v>
          </cell>
        </row>
        <row r="332">
          <cell r="B332">
            <v>236460</v>
          </cell>
          <cell r="C332" t="str">
            <v xml:space="preserve">         </v>
          </cell>
          <cell r="D332" t="str">
            <v xml:space="preserve">CO SEVERENCE                                      </v>
          </cell>
          <cell r="E332" t="str">
            <v xml:space="preserve">        </v>
          </cell>
          <cell r="F332" t="str">
            <v xml:space="preserve">          </v>
          </cell>
          <cell r="G332">
            <v>236050</v>
          </cell>
          <cell r="H332" t="str">
            <v xml:space="preserve">CO SEVERENCE                                      </v>
          </cell>
          <cell r="I332" t="str">
            <v xml:space="preserve">9236000    </v>
          </cell>
        </row>
        <row r="333">
          <cell r="B333">
            <v>236500</v>
          </cell>
          <cell r="C333" t="str">
            <v xml:space="preserve">         </v>
          </cell>
          <cell r="D333" t="str">
            <v xml:space="preserve">STATE USE TAX                                     </v>
          </cell>
          <cell r="E333" t="str">
            <v xml:space="preserve">        </v>
          </cell>
          <cell r="F333" t="str">
            <v xml:space="preserve">          </v>
          </cell>
          <cell r="G333">
            <v>236060</v>
          </cell>
          <cell r="H333" t="str">
            <v xml:space="preserve">STATE USE TAX                                     </v>
          </cell>
          <cell r="I333" t="str">
            <v xml:space="preserve">9236000    </v>
          </cell>
        </row>
        <row r="334">
          <cell r="B334">
            <v>236601</v>
          </cell>
          <cell r="C334" t="str">
            <v xml:space="preserve">         </v>
          </cell>
          <cell r="D334" t="str">
            <v xml:space="preserve">PROPERTY TAXES CHARGES                            </v>
          </cell>
          <cell r="E334" t="str">
            <v xml:space="preserve">        </v>
          </cell>
          <cell r="F334" t="str">
            <v xml:space="preserve">          </v>
          </cell>
          <cell r="G334">
            <v>236070</v>
          </cell>
          <cell r="H334" t="str">
            <v xml:space="preserve">PROPERTY TAXES CHARGES                            </v>
          </cell>
          <cell r="I334" t="str">
            <v xml:space="preserve">9236000    </v>
          </cell>
        </row>
        <row r="335">
          <cell r="B335">
            <v>236604</v>
          </cell>
          <cell r="C335" t="str">
            <v xml:space="preserve">         </v>
          </cell>
          <cell r="D335" t="str">
            <v xml:space="preserve">PROPERTY TAXES PAYMENTS                           </v>
          </cell>
          <cell r="E335" t="str">
            <v xml:space="preserve">        </v>
          </cell>
          <cell r="F335" t="str">
            <v xml:space="preserve">          </v>
          </cell>
          <cell r="G335">
            <v>236080</v>
          </cell>
          <cell r="H335" t="str">
            <v xml:space="preserve">PROPERTY TAXES PAYMENTS                           </v>
          </cell>
          <cell r="I335" t="str">
            <v xml:space="preserve">9236000    </v>
          </cell>
        </row>
        <row r="336">
          <cell r="B336">
            <v>237060</v>
          </cell>
          <cell r="C336" t="str">
            <v xml:space="preserve">         </v>
          </cell>
          <cell r="D336" t="str">
            <v xml:space="preserve">INT ACC METER DEPOSITS                            </v>
          </cell>
          <cell r="E336" t="str">
            <v xml:space="preserve">        </v>
          </cell>
          <cell r="F336" t="str">
            <v xml:space="preserve">          </v>
          </cell>
          <cell r="G336">
            <v>237010</v>
          </cell>
          <cell r="H336" t="str">
            <v xml:space="preserve">INT ACC METER DEPOSITS                            </v>
          </cell>
          <cell r="I336" t="str">
            <v xml:space="preserve">9237000    </v>
          </cell>
        </row>
        <row r="337">
          <cell r="B337">
            <v>237075</v>
          </cell>
          <cell r="C337" t="str">
            <v xml:space="preserve">         </v>
          </cell>
          <cell r="D337" t="str">
            <v xml:space="preserve">ACCRUED INT                                       </v>
          </cell>
          <cell r="E337" t="str">
            <v xml:space="preserve">        </v>
          </cell>
          <cell r="F337" t="str">
            <v xml:space="preserve">          </v>
          </cell>
          <cell r="G337">
            <v>237020</v>
          </cell>
          <cell r="H337" t="str">
            <v xml:space="preserve">ACCRUED INT                                       </v>
          </cell>
          <cell r="I337" t="str">
            <v xml:space="preserve">9237000    </v>
          </cell>
        </row>
        <row r="338">
          <cell r="B338">
            <v>241002</v>
          </cell>
          <cell r="C338" t="str">
            <v xml:space="preserve">         </v>
          </cell>
          <cell r="D338" t="str">
            <v xml:space="preserve">FED INC TX W/HLD-EMP PYRL                         </v>
          </cell>
          <cell r="E338" t="str">
            <v xml:space="preserve">        </v>
          </cell>
          <cell r="F338" t="str">
            <v xml:space="preserve">          </v>
          </cell>
          <cell r="G338">
            <v>241010</v>
          </cell>
          <cell r="H338" t="str">
            <v xml:space="preserve">FED INC TX W/HLD-EMP PYRL                         </v>
          </cell>
          <cell r="I338" t="str">
            <v xml:space="preserve">9241000    </v>
          </cell>
        </row>
        <row r="339">
          <cell r="B339">
            <v>241006</v>
          </cell>
          <cell r="C339" t="str">
            <v xml:space="preserve">         </v>
          </cell>
          <cell r="D339" t="str">
            <v xml:space="preserve">ST INC TX W/HLD-EMP PAYRL                         </v>
          </cell>
          <cell r="E339" t="str">
            <v xml:space="preserve">        </v>
          </cell>
          <cell r="F339" t="str">
            <v xml:space="preserve">          </v>
          </cell>
          <cell r="G339">
            <v>241020</v>
          </cell>
          <cell r="H339" t="str">
            <v xml:space="preserve">ST INC TX W/HLD-EMP PAYRL                         </v>
          </cell>
          <cell r="I339" t="str">
            <v xml:space="preserve">9241000    </v>
          </cell>
        </row>
        <row r="340">
          <cell r="B340">
            <v>241008</v>
          </cell>
          <cell r="C340" t="str">
            <v xml:space="preserve">         </v>
          </cell>
          <cell r="D340" t="str">
            <v xml:space="preserve">CIS SALES TAX                                     </v>
          </cell>
          <cell r="E340" t="str">
            <v xml:space="preserve">        </v>
          </cell>
          <cell r="F340" t="str">
            <v xml:space="preserve">          </v>
          </cell>
          <cell r="G340">
            <v>241030</v>
          </cell>
          <cell r="H340" t="str">
            <v xml:space="preserve">CIS SALES TAX                                     </v>
          </cell>
          <cell r="I340" t="str">
            <v xml:space="preserve">9241000    </v>
          </cell>
        </row>
        <row r="341">
          <cell r="B341">
            <v>241010</v>
          </cell>
          <cell r="C341" t="str">
            <v xml:space="preserve">         </v>
          </cell>
          <cell r="D341" t="str">
            <v xml:space="preserve">CIS SALES TAX                                     </v>
          </cell>
          <cell r="E341" t="str">
            <v xml:space="preserve">        </v>
          </cell>
          <cell r="F341" t="str">
            <v xml:space="preserve">          </v>
          </cell>
          <cell r="G341">
            <v>241030</v>
          </cell>
          <cell r="H341" t="str">
            <v xml:space="preserve">CIS SALES TAX                                     </v>
          </cell>
          <cell r="I341" t="str">
            <v xml:space="preserve">9241000    </v>
          </cell>
        </row>
        <row r="342">
          <cell r="B342">
            <v>241013</v>
          </cell>
          <cell r="C342" t="str">
            <v xml:space="preserve">         </v>
          </cell>
          <cell r="D342" t="str">
            <v xml:space="preserve">LOCAL FRANCHISE TAXES                             </v>
          </cell>
          <cell r="E342" t="str">
            <v xml:space="preserve">        </v>
          </cell>
          <cell r="F342" t="str">
            <v xml:space="preserve">          </v>
          </cell>
          <cell r="G342">
            <v>241040</v>
          </cell>
          <cell r="H342" t="str">
            <v xml:space="preserve">LOCAL FRANCHISE TAXES                             </v>
          </cell>
          <cell r="I342" t="str">
            <v xml:space="preserve">9241000    </v>
          </cell>
        </row>
        <row r="343">
          <cell r="B343">
            <v>241016</v>
          </cell>
          <cell r="C343" t="str">
            <v xml:space="preserve">         </v>
          </cell>
          <cell r="D343" t="str">
            <v xml:space="preserve">MEXICAN W/HLDG TAX PAY 10% ISR                    </v>
          </cell>
          <cell r="E343" t="str">
            <v xml:space="preserve">        </v>
          </cell>
          <cell r="F343" t="str">
            <v xml:space="preserve">          </v>
          </cell>
          <cell r="G343">
            <v>241050</v>
          </cell>
          <cell r="H343" t="str">
            <v xml:space="preserve">MEXICAN W/HLDG TAX PAY 10% ISR                    </v>
          </cell>
          <cell r="I343" t="str">
            <v xml:space="preserve">9241000    </v>
          </cell>
        </row>
        <row r="344">
          <cell r="B344">
            <v>241017</v>
          </cell>
          <cell r="C344" t="str">
            <v xml:space="preserve">         </v>
          </cell>
          <cell r="D344" t="str">
            <v xml:space="preserve">MEXICAN VALUE ADD TAX PAY                         </v>
          </cell>
          <cell r="E344" t="str">
            <v xml:space="preserve">        </v>
          </cell>
          <cell r="F344" t="str">
            <v xml:space="preserve">          </v>
          </cell>
          <cell r="G344">
            <v>241060</v>
          </cell>
          <cell r="H344" t="str">
            <v xml:space="preserve">MEXICAN VALUE ADD TAX PAY                         </v>
          </cell>
          <cell r="I344" t="str">
            <v xml:space="preserve">9241000    </v>
          </cell>
        </row>
        <row r="345">
          <cell r="B345">
            <v>242001</v>
          </cell>
          <cell r="C345" t="str">
            <v xml:space="preserve">         </v>
          </cell>
          <cell r="D345" t="str">
            <v xml:space="preserve">ACCRUED PAYROLL                                   </v>
          </cell>
          <cell r="E345" t="str">
            <v xml:space="preserve">        </v>
          </cell>
          <cell r="F345" t="str">
            <v xml:space="preserve">          </v>
          </cell>
          <cell r="G345">
            <v>242010</v>
          </cell>
          <cell r="H345" t="str">
            <v xml:space="preserve">ACCRUED PAYROLL                                   </v>
          </cell>
          <cell r="I345" t="str">
            <v xml:space="preserve">9242000    </v>
          </cell>
        </row>
        <row r="346">
          <cell r="B346">
            <v>242008</v>
          </cell>
          <cell r="C346" t="str">
            <v xml:space="preserve">         </v>
          </cell>
          <cell r="D346" t="str">
            <v xml:space="preserve">ACCRUED INCENTIVE                                 </v>
          </cell>
          <cell r="E346" t="str">
            <v xml:space="preserve">        </v>
          </cell>
          <cell r="F346" t="str">
            <v xml:space="preserve">          </v>
          </cell>
          <cell r="G346">
            <v>242020</v>
          </cell>
          <cell r="H346" t="str">
            <v xml:space="preserve">ACCRUED INCENTIVE                                 </v>
          </cell>
          <cell r="I346" t="str">
            <v xml:space="preserve">9242000    </v>
          </cell>
        </row>
        <row r="347">
          <cell r="B347">
            <v>242009</v>
          </cell>
          <cell r="C347" t="str">
            <v xml:space="preserve">         </v>
          </cell>
          <cell r="D347" t="str">
            <v xml:space="preserve">MEDICAL CLAIMS                                    </v>
          </cell>
          <cell r="E347" t="str">
            <v xml:space="preserve">        </v>
          </cell>
          <cell r="F347" t="str">
            <v xml:space="preserve">          </v>
          </cell>
          <cell r="G347">
            <v>242030</v>
          </cell>
          <cell r="H347" t="str">
            <v xml:space="preserve">MEDICAL CLAIMS                                    </v>
          </cell>
          <cell r="I347" t="str">
            <v xml:space="preserve">9242000    </v>
          </cell>
        </row>
        <row r="348">
          <cell r="B348">
            <v>242022</v>
          </cell>
          <cell r="C348" t="str">
            <v xml:space="preserve">         </v>
          </cell>
          <cell r="D348" t="str">
            <v xml:space="preserve">UNCLAIMED CKS-CUST REFUND                         </v>
          </cell>
          <cell r="E348" t="str">
            <v xml:space="preserve">        </v>
          </cell>
          <cell r="F348" t="str">
            <v xml:space="preserve">          </v>
          </cell>
          <cell r="G348">
            <v>242040</v>
          </cell>
          <cell r="H348" t="str">
            <v xml:space="preserve">UNCLAIMED CKS-CUST REFUND                         </v>
          </cell>
          <cell r="I348" t="str">
            <v xml:space="preserve">9242000    </v>
          </cell>
        </row>
        <row r="349">
          <cell r="B349">
            <v>242026</v>
          </cell>
          <cell r="C349" t="str">
            <v xml:space="preserve">         </v>
          </cell>
          <cell r="D349" t="str">
            <v xml:space="preserve">UNCLAIMED CHECKS-ROYALTY                          </v>
          </cell>
          <cell r="E349" t="str">
            <v xml:space="preserve">        </v>
          </cell>
          <cell r="F349" t="str">
            <v xml:space="preserve">          </v>
          </cell>
          <cell r="G349">
            <v>242050</v>
          </cell>
          <cell r="H349" t="str">
            <v xml:space="preserve">UNCLAIMED CHECKS-ROYALTY                          </v>
          </cell>
          <cell r="I349" t="str">
            <v xml:space="preserve">9242000    </v>
          </cell>
        </row>
        <row r="350">
          <cell r="B350">
            <v>242030</v>
          </cell>
          <cell r="C350" t="str">
            <v xml:space="preserve">         </v>
          </cell>
          <cell r="D350" t="str">
            <v xml:space="preserve">PUBLIC AWARENESS COMPLIANCE PYMTS                 </v>
          </cell>
          <cell r="E350" t="str">
            <v xml:space="preserve">        </v>
          </cell>
          <cell r="F350" t="str">
            <v xml:space="preserve">          </v>
          </cell>
          <cell r="G350">
            <v>242060</v>
          </cell>
          <cell r="H350" t="str">
            <v xml:space="preserve">PUBLIC AWARENESS COMPLIANCE PYMTS                 </v>
          </cell>
          <cell r="I350" t="str">
            <v xml:space="preserve">9242000    </v>
          </cell>
        </row>
        <row r="351">
          <cell r="B351">
            <v>242050</v>
          </cell>
          <cell r="C351" t="str">
            <v xml:space="preserve">         </v>
          </cell>
          <cell r="D351" t="str">
            <v xml:space="preserve">                                                  </v>
          </cell>
          <cell r="E351" t="str">
            <v xml:space="preserve">        </v>
          </cell>
          <cell r="F351" t="str">
            <v xml:space="preserve">          </v>
          </cell>
          <cell r="G351">
            <v>253010</v>
          </cell>
          <cell r="H351" t="str">
            <v xml:space="preserve">                                                  </v>
          </cell>
          <cell r="I351" t="str">
            <v xml:space="preserve">           </v>
          </cell>
        </row>
        <row r="352">
          <cell r="B352">
            <v>242105</v>
          </cell>
          <cell r="C352" t="str">
            <v xml:space="preserve">         </v>
          </cell>
          <cell r="D352" t="str">
            <v xml:space="preserve">TIPS GAS SUSPENSE                                 </v>
          </cell>
          <cell r="E352" t="str">
            <v xml:space="preserve">        </v>
          </cell>
          <cell r="F352" t="str">
            <v xml:space="preserve">          </v>
          </cell>
          <cell r="G352">
            <v>242070</v>
          </cell>
          <cell r="H352" t="str">
            <v xml:space="preserve">TIPS GAS SUSPENSE                                 </v>
          </cell>
          <cell r="I352" t="str">
            <v xml:space="preserve">9242000    </v>
          </cell>
        </row>
        <row r="353">
          <cell r="B353">
            <v>242113</v>
          </cell>
          <cell r="C353" t="str">
            <v xml:space="preserve">         </v>
          </cell>
          <cell r="D353" t="str">
            <v xml:space="preserve">IMBALANCE PAYABLE 3RD PARTY                       </v>
          </cell>
          <cell r="E353" t="str">
            <v xml:space="preserve">        </v>
          </cell>
          <cell r="F353" t="str">
            <v xml:space="preserve">          </v>
          </cell>
          <cell r="G353">
            <v>242080</v>
          </cell>
          <cell r="H353" t="str">
            <v xml:space="preserve">IMBALANCE PAYABLE 3RD PARTY                       </v>
          </cell>
          <cell r="I353" t="str">
            <v xml:space="preserve">9242000    </v>
          </cell>
        </row>
        <row r="354">
          <cell r="B354">
            <v>245111</v>
          </cell>
          <cell r="C354" t="str">
            <v xml:space="preserve">         </v>
          </cell>
          <cell r="D354" t="str">
            <v xml:space="preserve">FUTURES/HEDGES                                    </v>
          </cell>
          <cell r="E354" t="str">
            <v xml:space="preserve">        </v>
          </cell>
          <cell r="F354" t="str">
            <v xml:space="preserve">          </v>
          </cell>
          <cell r="G354">
            <v>245010</v>
          </cell>
          <cell r="H354" t="str">
            <v xml:space="preserve">FUTURES/HEDGES                                    </v>
          </cell>
          <cell r="I354" t="str">
            <v xml:space="preserve">9245000    </v>
          </cell>
        </row>
        <row r="355">
          <cell r="B355">
            <v>245180</v>
          </cell>
          <cell r="C355" t="str">
            <v xml:space="preserve">         </v>
          </cell>
          <cell r="D355" t="str">
            <v xml:space="preserve">CLOSED FUTURES POSITIONS                          </v>
          </cell>
          <cell r="E355" t="str">
            <v xml:space="preserve">        </v>
          </cell>
          <cell r="F355" t="str">
            <v xml:space="preserve">          </v>
          </cell>
          <cell r="G355">
            <v>245010</v>
          </cell>
          <cell r="H355" t="str">
            <v xml:space="preserve">                                                  </v>
          </cell>
          <cell r="I355" t="str">
            <v xml:space="preserve">9245000    </v>
          </cell>
        </row>
        <row r="356">
          <cell r="B356">
            <v>245500</v>
          </cell>
          <cell r="C356" t="str">
            <v xml:space="preserve">         </v>
          </cell>
          <cell r="D356" t="str">
            <v xml:space="preserve">DEFERRED LOSS ON INTEREST SWAPS                   </v>
          </cell>
          <cell r="E356" t="str">
            <v xml:space="preserve">        </v>
          </cell>
          <cell r="F356" t="str">
            <v xml:space="preserve">          </v>
          </cell>
          <cell r="G356">
            <v>245020</v>
          </cell>
          <cell r="H356" t="str">
            <v xml:space="preserve">DEFERRED LOSS ON INTEREST SWAPS                   </v>
          </cell>
          <cell r="I356" t="str">
            <v xml:space="preserve">9245000    </v>
          </cell>
        </row>
        <row r="357">
          <cell r="B357">
            <v>252100</v>
          </cell>
          <cell r="C357" t="str">
            <v xml:space="preserve">         </v>
          </cell>
          <cell r="D357" t="str">
            <v xml:space="preserve">CUSTOMER ADV FOR CONSTRUCT                        </v>
          </cell>
          <cell r="E357" t="str">
            <v xml:space="preserve">        </v>
          </cell>
          <cell r="F357" t="str">
            <v xml:space="preserve">          </v>
          </cell>
          <cell r="G357">
            <v>252010</v>
          </cell>
          <cell r="H357" t="str">
            <v xml:space="preserve">CUSTOMER ADV FOR CONSTRUCT                        </v>
          </cell>
          <cell r="I357" t="str">
            <v xml:space="preserve">9252000    </v>
          </cell>
        </row>
        <row r="358">
          <cell r="B358">
            <v>253100</v>
          </cell>
          <cell r="C358" t="str">
            <v xml:space="preserve">         </v>
          </cell>
          <cell r="D358" t="str">
            <v xml:space="preserve">MISCELLANEOUS                                     </v>
          </cell>
          <cell r="E358" t="str">
            <v xml:space="preserve">        </v>
          </cell>
          <cell r="F358" t="str">
            <v xml:space="preserve">          </v>
          </cell>
          <cell r="G358">
            <v>253010</v>
          </cell>
          <cell r="H358" t="str">
            <v xml:space="preserve">MISCELLANEOUS                                     </v>
          </cell>
          <cell r="I358" t="str">
            <v xml:space="preserve">9253000    </v>
          </cell>
        </row>
        <row r="359">
          <cell r="B359">
            <v>253145</v>
          </cell>
          <cell r="C359" t="str">
            <v xml:space="preserve">         </v>
          </cell>
          <cell r="D359" t="str">
            <v xml:space="preserve">FAS 112 POST RETIREMENT BEN LIABILITY             </v>
          </cell>
          <cell r="E359" t="str">
            <v xml:space="preserve">        </v>
          </cell>
          <cell r="F359" t="str">
            <v xml:space="preserve">          </v>
          </cell>
          <cell r="G359">
            <v>253020</v>
          </cell>
          <cell r="H359" t="str">
            <v xml:space="preserve">FAS 112 POST RETIREMENT BEN LIABILITY             </v>
          </cell>
          <cell r="I359" t="str">
            <v xml:space="preserve">9253000    </v>
          </cell>
        </row>
        <row r="360">
          <cell r="B360">
            <v>253520</v>
          </cell>
          <cell r="C360" t="str">
            <v xml:space="preserve">         </v>
          </cell>
          <cell r="D360" t="str">
            <v xml:space="preserve">MTM VALUATIONS                                    </v>
          </cell>
          <cell r="E360" t="str">
            <v xml:space="preserve">        </v>
          </cell>
          <cell r="F360" t="str">
            <v xml:space="preserve">          </v>
          </cell>
          <cell r="G360">
            <v>253030</v>
          </cell>
          <cell r="H360" t="str">
            <v xml:space="preserve">MTM VALUATIONS                                    </v>
          </cell>
          <cell r="I360" t="str">
            <v xml:space="preserve">9253000    </v>
          </cell>
        </row>
        <row r="361">
          <cell r="B361">
            <v>254112</v>
          </cell>
          <cell r="C361" t="str">
            <v xml:space="preserve">         </v>
          </cell>
          <cell r="D361" t="str">
            <v xml:space="preserve">OTHER DEF CREDITS EX. DEF TAX                     </v>
          </cell>
          <cell r="E361" t="str">
            <v xml:space="preserve">        </v>
          </cell>
          <cell r="F361" t="str">
            <v xml:space="preserve">          </v>
          </cell>
          <cell r="G361">
            <v>254010</v>
          </cell>
          <cell r="H361" t="str">
            <v xml:space="preserve">OTHER DEF CREDITS EX. DEF TAX                     </v>
          </cell>
          <cell r="I361" t="str">
            <v xml:space="preserve">9254000    </v>
          </cell>
        </row>
        <row r="362">
          <cell r="B362">
            <v>254131</v>
          </cell>
          <cell r="C362" t="str">
            <v xml:space="preserve">         </v>
          </cell>
          <cell r="D362" t="str">
            <v xml:space="preserve">EXCESS DEFTAX REV SO GA.                          </v>
          </cell>
          <cell r="E362" t="str">
            <v xml:space="preserve">        </v>
          </cell>
          <cell r="F362" t="str">
            <v xml:space="preserve">          </v>
          </cell>
          <cell r="G362">
            <v>254020</v>
          </cell>
          <cell r="H362" t="str">
            <v xml:space="preserve">EXCESS DEFTAX REV SO GA.                          </v>
          </cell>
          <cell r="I362" t="str">
            <v xml:space="preserve">9254000    </v>
          </cell>
        </row>
        <row r="363">
          <cell r="B363">
            <v>255000</v>
          </cell>
          <cell r="C363" t="str">
            <v xml:space="preserve">         </v>
          </cell>
          <cell r="D363" t="str">
            <v xml:space="preserve">INV TX CR-UNDIST                                  </v>
          </cell>
          <cell r="E363" t="str">
            <v xml:space="preserve">        </v>
          </cell>
          <cell r="F363" t="str">
            <v xml:space="preserve">          </v>
          </cell>
          <cell r="G363">
            <v>255010</v>
          </cell>
          <cell r="H363" t="str">
            <v xml:space="preserve">INV TX CR-UNDIST                                  </v>
          </cell>
          <cell r="I363" t="str">
            <v xml:space="preserve">9255000    </v>
          </cell>
        </row>
        <row r="364">
          <cell r="B364">
            <v>403000</v>
          </cell>
          <cell r="C364" t="str">
            <v xml:space="preserve">         </v>
          </cell>
          <cell r="D364" t="str">
            <v xml:space="preserve">DEP EXP-GATHERING PLANT                           </v>
          </cell>
          <cell r="E364" t="str">
            <v xml:space="preserve">        </v>
          </cell>
          <cell r="F364" t="str">
            <v xml:space="preserve">          </v>
          </cell>
          <cell r="G364">
            <v>616000</v>
          </cell>
          <cell r="H364" t="str">
            <v xml:space="preserve">DEP EXP-GATHERING PLANT                           </v>
          </cell>
          <cell r="I364" t="str">
            <v xml:space="preserve">9403000    </v>
          </cell>
        </row>
        <row r="365">
          <cell r="B365">
            <v>403001</v>
          </cell>
          <cell r="C365" t="str">
            <v xml:space="preserve">         </v>
          </cell>
          <cell r="D365" t="str">
            <v xml:space="preserve">DEP EXP-PRODUCT EXTR PLANT                        </v>
          </cell>
          <cell r="E365" t="str">
            <v xml:space="preserve">        </v>
          </cell>
          <cell r="F365" t="str">
            <v xml:space="preserve">          </v>
          </cell>
          <cell r="G365">
            <v>616010</v>
          </cell>
          <cell r="H365" t="str">
            <v xml:space="preserve">DEP EXP-PRODUCT EXTR PLANT                        </v>
          </cell>
          <cell r="I365" t="str">
            <v xml:space="preserve">9403000    </v>
          </cell>
        </row>
        <row r="366">
          <cell r="B366">
            <v>403002</v>
          </cell>
          <cell r="C366" t="str">
            <v xml:space="preserve">         </v>
          </cell>
          <cell r="D366" t="str">
            <v xml:space="preserve">DEP EXP-UNDGRD STORAGE PLANT                      </v>
          </cell>
          <cell r="E366" t="str">
            <v xml:space="preserve">        </v>
          </cell>
          <cell r="F366" t="str">
            <v xml:space="preserve">          </v>
          </cell>
          <cell r="G366">
            <v>616020</v>
          </cell>
          <cell r="H366" t="str">
            <v xml:space="preserve">DEP EXP-UNDGRD STORAGE PLANT                      </v>
          </cell>
          <cell r="I366" t="str">
            <v xml:space="preserve">9403000    </v>
          </cell>
        </row>
        <row r="367">
          <cell r="B367">
            <v>403003</v>
          </cell>
          <cell r="C367" t="str">
            <v xml:space="preserve">         </v>
          </cell>
          <cell r="D367" t="str">
            <v xml:space="preserve">DEP EXP-TRANSMISSION PLANT                        </v>
          </cell>
          <cell r="E367" t="str">
            <v xml:space="preserve">        </v>
          </cell>
          <cell r="F367" t="str">
            <v xml:space="preserve">          </v>
          </cell>
          <cell r="G367">
            <v>616030</v>
          </cell>
          <cell r="H367" t="str">
            <v xml:space="preserve">DEP EXP-TRANSMISSION PLANT                        </v>
          </cell>
          <cell r="I367" t="str">
            <v xml:space="preserve">9403000    </v>
          </cell>
        </row>
        <row r="368">
          <cell r="B368">
            <v>403004</v>
          </cell>
          <cell r="C368" t="str">
            <v xml:space="preserve">         </v>
          </cell>
          <cell r="D368" t="str">
            <v xml:space="preserve">DEP EXP-DISTRIBUTION PLANT                        </v>
          </cell>
          <cell r="E368" t="str">
            <v xml:space="preserve">        </v>
          </cell>
          <cell r="F368" t="str">
            <v xml:space="preserve">          </v>
          </cell>
          <cell r="G368">
            <v>616040</v>
          </cell>
          <cell r="H368" t="str">
            <v xml:space="preserve">DEP EXP-DISTRIBUTION PLANT                        </v>
          </cell>
          <cell r="I368" t="str">
            <v xml:space="preserve">9403000    </v>
          </cell>
        </row>
        <row r="369">
          <cell r="B369">
            <v>403006</v>
          </cell>
          <cell r="C369" t="str">
            <v xml:space="preserve">         </v>
          </cell>
          <cell r="D369" t="str">
            <v xml:space="preserve">DEP EXP-OTH GEN PLANT-STRUCT                      </v>
          </cell>
          <cell r="E369" t="str">
            <v xml:space="preserve">        </v>
          </cell>
          <cell r="F369" t="str">
            <v xml:space="preserve">          </v>
          </cell>
          <cell r="G369">
            <v>616050</v>
          </cell>
          <cell r="H369" t="str">
            <v xml:space="preserve">DEP EXP-OTH GEN PLANT-STRUCT                      </v>
          </cell>
          <cell r="I369" t="str">
            <v xml:space="preserve">9403000    </v>
          </cell>
        </row>
        <row r="370">
          <cell r="B370">
            <v>403007</v>
          </cell>
          <cell r="C370" t="str">
            <v xml:space="preserve">         </v>
          </cell>
          <cell r="D370" t="str">
            <v xml:space="preserve">DEP EXP-GENERAL-OFF MACHINE                       </v>
          </cell>
          <cell r="E370" t="str">
            <v xml:space="preserve">        </v>
          </cell>
          <cell r="F370" t="str">
            <v xml:space="preserve">          </v>
          </cell>
          <cell r="G370">
            <v>616060</v>
          </cell>
          <cell r="H370" t="str">
            <v xml:space="preserve">DEP EXP-GENERAL-OFF MACHINE                       </v>
          </cell>
          <cell r="I370" t="str">
            <v xml:space="preserve">9403000    </v>
          </cell>
        </row>
        <row r="371">
          <cell r="B371">
            <v>403008</v>
          </cell>
          <cell r="C371" t="str">
            <v xml:space="preserve">         </v>
          </cell>
          <cell r="D371" t="str">
            <v xml:space="preserve">DEP EXP-GEN-OFFICE FURN-FIX                       </v>
          </cell>
          <cell r="E371" t="str">
            <v xml:space="preserve">        </v>
          </cell>
          <cell r="F371" t="str">
            <v xml:space="preserve">          </v>
          </cell>
          <cell r="G371">
            <v>616070</v>
          </cell>
          <cell r="H371" t="str">
            <v xml:space="preserve">DEP EXP-GEN-OFFICE FURN-FIX                       </v>
          </cell>
          <cell r="I371" t="str">
            <v xml:space="preserve">9403000    </v>
          </cell>
        </row>
        <row r="372">
          <cell r="B372">
            <v>403009</v>
          </cell>
          <cell r="C372" t="str">
            <v xml:space="preserve">         </v>
          </cell>
          <cell r="D372" t="str">
            <v xml:space="preserve">DEP EXP-GEN-COMP EQUIP                            </v>
          </cell>
          <cell r="E372" t="str">
            <v xml:space="preserve">        </v>
          </cell>
          <cell r="F372" t="str">
            <v xml:space="preserve">          </v>
          </cell>
          <cell r="G372">
            <v>616080</v>
          </cell>
          <cell r="H372" t="str">
            <v xml:space="preserve">DEP EXP-GEN-COMP EQUIP                            </v>
          </cell>
          <cell r="I372" t="str">
            <v xml:space="preserve">9403000    </v>
          </cell>
        </row>
        <row r="373">
          <cell r="B373">
            <v>403010</v>
          </cell>
          <cell r="C373" t="str">
            <v xml:space="preserve">         </v>
          </cell>
          <cell r="D373" t="str">
            <v xml:space="preserve">DEP EXP-AUTOMOBILES                               </v>
          </cell>
          <cell r="E373" t="str">
            <v xml:space="preserve">        </v>
          </cell>
          <cell r="F373" t="str">
            <v xml:space="preserve">          </v>
          </cell>
          <cell r="G373">
            <v>616090</v>
          </cell>
          <cell r="H373" t="str">
            <v xml:space="preserve">DEP EXP-AUTOMOBILES                               </v>
          </cell>
          <cell r="I373" t="str">
            <v xml:space="preserve">9403000    </v>
          </cell>
        </row>
        <row r="374">
          <cell r="B374">
            <v>403011</v>
          </cell>
          <cell r="C374" t="str">
            <v xml:space="preserve">         </v>
          </cell>
          <cell r="D374" t="str">
            <v xml:space="preserve">DEP EXP-GEN PURP TRCKS-LGT                        </v>
          </cell>
          <cell r="E374" t="str">
            <v xml:space="preserve">        </v>
          </cell>
          <cell r="F374" t="str">
            <v xml:space="preserve">          </v>
          </cell>
          <cell r="G374">
            <v>616100</v>
          </cell>
          <cell r="H374" t="str">
            <v xml:space="preserve">DEP EXP-GEN PURP TRCKS-LGT                        </v>
          </cell>
          <cell r="I374" t="str">
            <v xml:space="preserve">9403000    </v>
          </cell>
        </row>
        <row r="375">
          <cell r="B375">
            <v>403012</v>
          </cell>
          <cell r="C375" t="str">
            <v xml:space="preserve">         </v>
          </cell>
          <cell r="D375" t="str">
            <v xml:space="preserve">DEP EXP-GEN PURP TRUCKS-HVY                       </v>
          </cell>
          <cell r="E375" t="str">
            <v xml:space="preserve">        </v>
          </cell>
          <cell r="F375" t="str">
            <v xml:space="preserve">          </v>
          </cell>
          <cell r="G375">
            <v>616110</v>
          </cell>
          <cell r="H375" t="str">
            <v xml:space="preserve">DEP EXP-GEN PURP TRUCKS-HVY                       </v>
          </cell>
          <cell r="I375" t="str">
            <v xml:space="preserve">9403000    </v>
          </cell>
        </row>
        <row r="376">
          <cell r="B376">
            <v>403014</v>
          </cell>
          <cell r="C376" t="str">
            <v xml:space="preserve">         </v>
          </cell>
          <cell r="D376" t="str">
            <v xml:space="preserve">DEP EXP-TRAILERS AND OTHER                        </v>
          </cell>
          <cell r="E376" t="str">
            <v xml:space="preserve">        </v>
          </cell>
          <cell r="F376" t="str">
            <v xml:space="preserve">          </v>
          </cell>
          <cell r="G376">
            <v>616120</v>
          </cell>
          <cell r="H376" t="str">
            <v xml:space="preserve">DEP EXP-TRAILERS AND OTHER                        </v>
          </cell>
          <cell r="I376" t="str">
            <v xml:space="preserve">9403000    </v>
          </cell>
        </row>
        <row r="377">
          <cell r="B377">
            <v>403015</v>
          </cell>
          <cell r="C377" t="str">
            <v xml:space="preserve">         </v>
          </cell>
          <cell r="D377" t="str">
            <v xml:space="preserve">DEP EXP-STORES EQUIPMENT                          </v>
          </cell>
          <cell r="E377" t="str">
            <v xml:space="preserve">        </v>
          </cell>
          <cell r="F377" t="str">
            <v xml:space="preserve">          </v>
          </cell>
          <cell r="G377">
            <v>616130</v>
          </cell>
          <cell r="H377" t="str">
            <v xml:space="preserve">DEP EXP-STORES EQUIPMENT                          </v>
          </cell>
          <cell r="I377" t="str">
            <v xml:space="preserve">9403000    </v>
          </cell>
        </row>
        <row r="378">
          <cell r="B378">
            <v>403016</v>
          </cell>
          <cell r="C378" t="str">
            <v xml:space="preserve">         </v>
          </cell>
          <cell r="D378" t="str">
            <v xml:space="preserve">DEP EXP-TOOLS  SHOP &amp; GAR EQ                      </v>
          </cell>
          <cell r="E378" t="str">
            <v xml:space="preserve">        </v>
          </cell>
          <cell r="F378" t="str">
            <v xml:space="preserve">          </v>
          </cell>
          <cell r="G378">
            <v>616140</v>
          </cell>
          <cell r="H378" t="str">
            <v xml:space="preserve">DEP EXP-TOOLS  SHOP &amp; GAR EQ                      </v>
          </cell>
          <cell r="I378" t="str">
            <v xml:space="preserve">9403000    </v>
          </cell>
        </row>
        <row r="379">
          <cell r="B379">
            <v>403017</v>
          </cell>
          <cell r="C379" t="str">
            <v xml:space="preserve">         </v>
          </cell>
          <cell r="D379" t="str">
            <v xml:space="preserve">DEP EXP-LABORATORY EQUIP                          </v>
          </cell>
          <cell r="E379" t="str">
            <v xml:space="preserve">        </v>
          </cell>
          <cell r="F379" t="str">
            <v xml:space="preserve">          </v>
          </cell>
          <cell r="G379">
            <v>616180</v>
          </cell>
          <cell r="H379" t="str">
            <v xml:space="preserve">DEP EXP-LABORATORY EQUIP                          </v>
          </cell>
          <cell r="I379" t="str">
            <v xml:space="preserve">9403000    </v>
          </cell>
        </row>
        <row r="380">
          <cell r="B380">
            <v>403018</v>
          </cell>
          <cell r="C380" t="str">
            <v xml:space="preserve">         </v>
          </cell>
          <cell r="D380" t="str">
            <v xml:space="preserve">DEP EXP-PWR OPERATED EQUIP                        </v>
          </cell>
          <cell r="E380" t="str">
            <v xml:space="preserve">        </v>
          </cell>
          <cell r="F380" t="str">
            <v xml:space="preserve">          </v>
          </cell>
          <cell r="G380">
            <v>616160</v>
          </cell>
          <cell r="H380" t="str">
            <v xml:space="preserve">DEP EXP-PWR OPERATED EQUIP                        </v>
          </cell>
          <cell r="I380" t="str">
            <v xml:space="preserve">9403000    </v>
          </cell>
        </row>
        <row r="381">
          <cell r="B381">
            <v>403019</v>
          </cell>
          <cell r="C381" t="str">
            <v xml:space="preserve">         </v>
          </cell>
          <cell r="D381" t="str">
            <v xml:space="preserve">DEP EXP-COMM EQUIPMENT                            </v>
          </cell>
          <cell r="E381" t="str">
            <v xml:space="preserve">        </v>
          </cell>
          <cell r="F381" t="str">
            <v xml:space="preserve">          </v>
          </cell>
          <cell r="G381">
            <v>616170</v>
          </cell>
          <cell r="H381" t="str">
            <v xml:space="preserve">DEP EXP-COMM EQUIPMENT                            </v>
          </cell>
          <cell r="I381" t="str">
            <v xml:space="preserve">9403000    </v>
          </cell>
        </row>
        <row r="382">
          <cell r="B382">
            <v>403020</v>
          </cell>
          <cell r="C382" t="str">
            <v xml:space="preserve">         </v>
          </cell>
          <cell r="D382" t="str">
            <v xml:space="preserve">DEP EXP-MISCELLANEOUS EQUIP                       </v>
          </cell>
          <cell r="E382" t="str">
            <v xml:space="preserve">        </v>
          </cell>
          <cell r="F382" t="str">
            <v xml:space="preserve">          </v>
          </cell>
          <cell r="G382">
            <v>616180</v>
          </cell>
          <cell r="H382" t="str">
            <v xml:space="preserve">DEP EXP-MISCELLANEOUS EQUIP                       </v>
          </cell>
          <cell r="I382" t="str">
            <v xml:space="preserve">9403000    </v>
          </cell>
        </row>
        <row r="383">
          <cell r="B383">
            <v>403021</v>
          </cell>
          <cell r="C383" t="str">
            <v xml:space="preserve">         </v>
          </cell>
          <cell r="D383" t="str">
            <v xml:space="preserve">DEP EXP-OTHER TANGIBLE PROP                       </v>
          </cell>
          <cell r="E383" t="str">
            <v xml:space="preserve">        </v>
          </cell>
          <cell r="F383" t="str">
            <v xml:space="preserve">          </v>
          </cell>
          <cell r="G383">
            <v>616190</v>
          </cell>
          <cell r="H383" t="str">
            <v xml:space="preserve">DEP EXP-OTHER TANGIBLE PROP                       </v>
          </cell>
          <cell r="I383" t="str">
            <v xml:space="preserve">9403000    </v>
          </cell>
        </row>
        <row r="384">
          <cell r="B384">
            <v>403104</v>
          </cell>
          <cell r="C384" t="str">
            <v xml:space="preserve">         </v>
          </cell>
          <cell r="D384" t="str">
            <v xml:space="preserve">DEP. EXP - ARO UNDRGRND. STG.                     </v>
          </cell>
          <cell r="E384" t="str">
            <v xml:space="preserve">        </v>
          </cell>
          <cell r="F384" t="str">
            <v xml:space="preserve">          </v>
          </cell>
          <cell r="G384">
            <v>616200</v>
          </cell>
          <cell r="H384" t="str">
            <v xml:space="preserve">DEP. EXP - ARO UNDRGRND. STG.                     </v>
          </cell>
          <cell r="I384" t="str">
            <v xml:space="preserve">9403000    </v>
          </cell>
        </row>
        <row r="385">
          <cell r="B385">
            <v>403504</v>
          </cell>
          <cell r="C385" t="str">
            <v xml:space="preserve">         </v>
          </cell>
          <cell r="D385" t="str">
            <v xml:space="preserve">DEPT EXP RETAIL AMR                               </v>
          </cell>
          <cell r="E385" t="str">
            <v xml:space="preserve">        </v>
          </cell>
          <cell r="F385" t="str">
            <v xml:space="preserve">          </v>
          </cell>
          <cell r="G385">
            <v>616210</v>
          </cell>
          <cell r="H385" t="str">
            <v xml:space="preserve">DEPT EXP RETAIL AMR                               </v>
          </cell>
          <cell r="I385" t="str">
            <v xml:space="preserve">9403000    </v>
          </cell>
        </row>
        <row r="386">
          <cell r="B386">
            <v>404300</v>
          </cell>
          <cell r="C386" t="str">
            <v xml:space="preserve">         </v>
          </cell>
          <cell r="D386" t="str">
            <v xml:space="preserve">PLNT-FRANCHISES &amp; CONSENT                         </v>
          </cell>
          <cell r="E386" t="str">
            <v xml:space="preserve">        </v>
          </cell>
          <cell r="F386" t="str">
            <v xml:space="preserve">          </v>
          </cell>
          <cell r="G386">
            <v>616220</v>
          </cell>
          <cell r="H386" t="str">
            <v xml:space="preserve">PLNT-FRANCHISES &amp; CONSENT                         </v>
          </cell>
          <cell r="I386" t="str">
            <v xml:space="preserve">9404000    </v>
          </cell>
        </row>
        <row r="387">
          <cell r="B387">
            <v>404301</v>
          </cell>
          <cell r="C387" t="str">
            <v xml:space="preserve">         </v>
          </cell>
          <cell r="D387" t="str">
            <v xml:space="preserve">PLNT-MISC INTANGIBLE PLT                          </v>
          </cell>
          <cell r="E387" t="str">
            <v xml:space="preserve">        </v>
          </cell>
          <cell r="F387" t="str">
            <v xml:space="preserve">          </v>
          </cell>
          <cell r="G387">
            <v>616230</v>
          </cell>
          <cell r="H387" t="str">
            <v xml:space="preserve">PLNT-MISC INTANGIBLE PLT                          </v>
          </cell>
          <cell r="I387" t="str">
            <v xml:space="preserve">9404000    </v>
          </cell>
        </row>
        <row r="388">
          <cell r="B388">
            <v>404306</v>
          </cell>
          <cell r="C388" t="str">
            <v xml:space="preserve">         </v>
          </cell>
          <cell r="D388" t="str">
            <v xml:space="preserve">AMORT LEASE/IMPRO LOMBARD                         </v>
          </cell>
          <cell r="E388" t="str">
            <v xml:space="preserve">        </v>
          </cell>
          <cell r="F388" t="str">
            <v xml:space="preserve">          </v>
          </cell>
          <cell r="G388">
            <v>616240</v>
          </cell>
          <cell r="H388" t="str">
            <v xml:space="preserve">AMORT LEASE/IMPRO LOMBARD                         </v>
          </cell>
          <cell r="I388" t="str">
            <v xml:space="preserve">9404000    </v>
          </cell>
        </row>
        <row r="389">
          <cell r="B389">
            <v>404328</v>
          </cell>
          <cell r="C389" t="str">
            <v xml:space="preserve">         </v>
          </cell>
          <cell r="D389" t="str">
            <v xml:space="preserve">AMORT-OTHER INTANGIBLES                           </v>
          </cell>
          <cell r="E389" t="str">
            <v xml:space="preserve">        </v>
          </cell>
          <cell r="F389" t="str">
            <v xml:space="preserve">          </v>
          </cell>
          <cell r="G389">
            <v>616250</v>
          </cell>
          <cell r="H389" t="str">
            <v xml:space="preserve">AMORT-OTHER INTANGIBLES                           </v>
          </cell>
          <cell r="I389" t="str">
            <v xml:space="preserve">9404000    </v>
          </cell>
        </row>
        <row r="390">
          <cell r="B390">
            <v>407030</v>
          </cell>
          <cell r="C390" t="str">
            <v xml:space="preserve">         </v>
          </cell>
          <cell r="D390" t="str">
            <v xml:space="preserve">FAS 109-REGULATORY DEBITS                         </v>
          </cell>
          <cell r="E390" t="str">
            <v xml:space="preserve">        </v>
          </cell>
          <cell r="F390" t="str">
            <v xml:space="preserve">          </v>
          </cell>
          <cell r="G390">
            <v>616250</v>
          </cell>
          <cell r="H390" t="str">
            <v xml:space="preserve">                                                  </v>
          </cell>
          <cell r="I390" t="str">
            <v xml:space="preserve">9407300    </v>
          </cell>
        </row>
        <row r="391">
          <cell r="B391">
            <v>407040</v>
          </cell>
          <cell r="C391" t="str">
            <v xml:space="preserve">         </v>
          </cell>
          <cell r="D391" t="str">
            <v xml:space="preserve">FAS 109-REGULATORY CREDIT                         </v>
          </cell>
          <cell r="E391" t="str">
            <v xml:space="preserve">        </v>
          </cell>
          <cell r="F391" t="str">
            <v xml:space="preserve">          </v>
          </cell>
          <cell r="G391">
            <v>720000</v>
          </cell>
          <cell r="H391" t="str">
            <v xml:space="preserve">FAS 109-REGULATORY CREDIT                         </v>
          </cell>
          <cell r="I391" t="str">
            <v xml:space="preserve">9407400    </v>
          </cell>
        </row>
        <row r="392">
          <cell r="B392">
            <v>407100</v>
          </cell>
          <cell r="C392" t="str">
            <v xml:space="preserve">         </v>
          </cell>
          <cell r="D392" t="str">
            <v xml:space="preserve">                                                  </v>
          </cell>
          <cell r="E392" t="str">
            <v xml:space="preserve">        </v>
          </cell>
          <cell r="F392" t="str">
            <v xml:space="preserve">          </v>
          </cell>
          <cell r="G392">
            <v>616255</v>
          </cell>
          <cell r="H392" t="str">
            <v xml:space="preserve">                                                  </v>
          </cell>
          <cell r="I392" t="str">
            <v xml:space="preserve">           </v>
          </cell>
        </row>
        <row r="393">
          <cell r="B393">
            <v>408100</v>
          </cell>
          <cell r="C393" t="str">
            <v xml:space="preserve">         </v>
          </cell>
          <cell r="D393" t="str">
            <v xml:space="preserve">SOCIAL SECURITY TAX-NET/CARR                      </v>
          </cell>
          <cell r="E393" t="str">
            <v xml:space="preserve">        </v>
          </cell>
          <cell r="F393" t="str">
            <v xml:space="preserve">          </v>
          </cell>
          <cell r="G393">
            <v>720000</v>
          </cell>
          <cell r="H393" t="str">
            <v xml:space="preserve">                                                  </v>
          </cell>
          <cell r="I393" t="str">
            <v xml:space="preserve">9408100    </v>
          </cell>
        </row>
        <row r="394">
          <cell r="B394">
            <v>408101</v>
          </cell>
          <cell r="C394" t="str">
            <v xml:space="preserve">         </v>
          </cell>
          <cell r="D394" t="str">
            <v xml:space="preserve">FED UNEMPLOY TAX-FUTA-NET/CARR                    </v>
          </cell>
          <cell r="E394" t="str">
            <v xml:space="preserve">        </v>
          </cell>
          <cell r="F394" t="str">
            <v xml:space="preserve">          </v>
          </cell>
          <cell r="G394">
            <v>720000</v>
          </cell>
          <cell r="H394" t="str">
            <v xml:space="preserve">                                                  </v>
          </cell>
          <cell r="I394" t="str">
            <v xml:space="preserve">9408100    </v>
          </cell>
        </row>
        <row r="395">
          <cell r="B395">
            <v>408103</v>
          </cell>
          <cell r="C395" t="str">
            <v xml:space="preserve">         </v>
          </cell>
          <cell r="D395" t="str">
            <v xml:space="preserve">AD VALOREM TAXES-N                                </v>
          </cell>
          <cell r="E395" t="str">
            <v xml:space="preserve">        </v>
          </cell>
          <cell r="F395" t="str">
            <v xml:space="preserve">          </v>
          </cell>
          <cell r="G395">
            <v>720000</v>
          </cell>
          <cell r="H395" t="str">
            <v xml:space="preserve">                                                  </v>
          </cell>
          <cell r="I395" t="str">
            <v xml:space="preserve">9408100    </v>
          </cell>
        </row>
        <row r="396">
          <cell r="B396">
            <v>408105</v>
          </cell>
          <cell r="C396" t="str">
            <v xml:space="preserve">         </v>
          </cell>
          <cell r="D396" t="str">
            <v xml:space="preserve">SALES &amp; USE TAX-N                                 </v>
          </cell>
          <cell r="E396" t="str">
            <v xml:space="preserve">        </v>
          </cell>
          <cell r="F396" t="str">
            <v xml:space="preserve">          </v>
          </cell>
          <cell r="G396">
            <v>720000</v>
          </cell>
          <cell r="H396" t="str">
            <v xml:space="preserve">                                                  </v>
          </cell>
          <cell r="I396" t="str">
            <v xml:space="preserve">9408100    </v>
          </cell>
        </row>
        <row r="397">
          <cell r="B397">
            <v>409100</v>
          </cell>
          <cell r="C397" t="str">
            <v xml:space="preserve">         </v>
          </cell>
          <cell r="D397" t="str">
            <v xml:space="preserve">FEDERAL  INCOME TAX EXP                           </v>
          </cell>
          <cell r="E397" t="str">
            <v xml:space="preserve">        </v>
          </cell>
          <cell r="F397" t="str">
            <v xml:space="preserve">          </v>
          </cell>
          <cell r="G397">
            <v>720000</v>
          </cell>
          <cell r="H397" t="str">
            <v xml:space="preserve">FEDERAL  INCOME TAX EXP                           </v>
          </cell>
          <cell r="I397" t="str">
            <v xml:space="preserve">9409100    </v>
          </cell>
        </row>
        <row r="398">
          <cell r="B398">
            <v>415010</v>
          </cell>
          <cell r="C398" t="str">
            <v xml:space="preserve">         </v>
          </cell>
          <cell r="D398" t="str">
            <v xml:space="preserve">MERCHANDISE - BROWN SALES                         </v>
          </cell>
          <cell r="E398" t="str">
            <v xml:space="preserve">B       </v>
          </cell>
          <cell r="F398" t="str">
            <v xml:space="preserve">          </v>
          </cell>
          <cell r="G398">
            <v>415010</v>
          </cell>
          <cell r="H398" t="str">
            <v xml:space="preserve">MERCHANDISE SALES                                 </v>
          </cell>
          <cell r="I398" t="str">
            <v xml:space="preserve">9415000    </v>
          </cell>
        </row>
        <row r="399">
          <cell r="B399">
            <v>415020</v>
          </cell>
          <cell r="C399" t="str">
            <v xml:space="preserve">         </v>
          </cell>
          <cell r="D399" t="str">
            <v xml:space="preserve">MERCHANDISE - WHITE SALES                         </v>
          </cell>
          <cell r="E399" t="str">
            <v xml:space="preserve">W       </v>
          </cell>
          <cell r="F399" t="str">
            <v xml:space="preserve">          </v>
          </cell>
          <cell r="G399">
            <v>415010</v>
          </cell>
          <cell r="H399" t="str">
            <v xml:space="preserve">MERCHANDISE SALES                                 </v>
          </cell>
          <cell r="I399" t="str">
            <v xml:space="preserve">9415000    </v>
          </cell>
        </row>
        <row r="400">
          <cell r="B400">
            <v>415200</v>
          </cell>
          <cell r="C400" t="str">
            <v xml:space="preserve">         </v>
          </cell>
          <cell r="D400" t="str">
            <v xml:space="preserve">SERVICE WORK - SALES                              </v>
          </cell>
          <cell r="E400" t="str">
            <v xml:space="preserve">S       </v>
          </cell>
          <cell r="F400" t="str">
            <v xml:space="preserve">          </v>
          </cell>
          <cell r="G400">
            <v>415010</v>
          </cell>
          <cell r="H400" t="str">
            <v xml:space="preserve">MERCHANDISE SALES                                 </v>
          </cell>
          <cell r="I400" t="str">
            <v xml:space="preserve">9415000    </v>
          </cell>
        </row>
        <row r="401">
          <cell r="B401">
            <v>415300</v>
          </cell>
          <cell r="C401" t="str">
            <v xml:space="preserve">         </v>
          </cell>
          <cell r="D401" t="str">
            <v xml:space="preserve">CAPP - SALES                                      </v>
          </cell>
          <cell r="E401" t="str">
            <v xml:space="preserve">C       </v>
          </cell>
          <cell r="F401" t="str">
            <v xml:space="preserve">          </v>
          </cell>
          <cell r="G401">
            <v>415010</v>
          </cell>
          <cell r="H401" t="str">
            <v xml:space="preserve">MERCHANDISE SALES                                 </v>
          </cell>
          <cell r="I401" t="str">
            <v xml:space="preserve">9415000    </v>
          </cell>
        </row>
        <row r="402">
          <cell r="B402">
            <v>415301</v>
          </cell>
          <cell r="C402" t="str">
            <v xml:space="preserve">         </v>
          </cell>
          <cell r="D402" t="str">
            <v xml:space="preserve">CAPP-RETURNS &amp; ALLOWANCE                          </v>
          </cell>
          <cell r="E402" t="str">
            <v xml:space="preserve">C       </v>
          </cell>
          <cell r="F402" t="str">
            <v xml:space="preserve">          </v>
          </cell>
          <cell r="G402">
            <v>415400</v>
          </cell>
          <cell r="H402" t="str">
            <v xml:space="preserve">MERCHANDISE RETURNS AND ALLOWANCES                </v>
          </cell>
          <cell r="I402" t="str">
            <v xml:space="preserve">9415000    </v>
          </cell>
        </row>
        <row r="403">
          <cell r="B403">
            <v>415302</v>
          </cell>
          <cell r="C403" t="str">
            <v xml:space="preserve">         </v>
          </cell>
          <cell r="D403" t="str">
            <v xml:space="preserve">CAPP MATERIALS                                    </v>
          </cell>
          <cell r="E403" t="str">
            <v xml:space="preserve">C       </v>
          </cell>
          <cell r="F403" t="str">
            <v xml:space="preserve">          </v>
          </cell>
          <cell r="G403">
            <v>415100</v>
          </cell>
          <cell r="H403" t="str">
            <v xml:space="preserve">MERCHANDISE MATERIALS                             </v>
          </cell>
          <cell r="I403" t="str">
            <v xml:space="preserve">9415000    </v>
          </cell>
        </row>
        <row r="404">
          <cell r="B404">
            <v>415303</v>
          </cell>
          <cell r="C404" t="str">
            <v xml:space="preserve">         </v>
          </cell>
          <cell r="D404" t="str">
            <v xml:space="preserve">CAPP LABOR                                        </v>
          </cell>
          <cell r="E404" t="str">
            <v xml:space="preserve">C       </v>
          </cell>
          <cell r="F404" t="str">
            <v xml:space="preserve">          </v>
          </cell>
          <cell r="G404">
            <v>415200</v>
          </cell>
          <cell r="H404" t="str">
            <v xml:space="preserve">MERCHANDISE LABOR                                 </v>
          </cell>
          <cell r="I404" t="str">
            <v xml:space="preserve">9415000    </v>
          </cell>
        </row>
        <row r="405">
          <cell r="B405">
            <v>415400</v>
          </cell>
          <cell r="C405" t="str">
            <v xml:space="preserve">         </v>
          </cell>
          <cell r="D405" t="str">
            <v xml:space="preserve">GEAR - SALES                                      </v>
          </cell>
          <cell r="E405" t="str">
            <v xml:space="preserve">O       </v>
          </cell>
          <cell r="F405" t="str">
            <v xml:space="preserve">          </v>
          </cell>
          <cell r="G405">
            <v>415010</v>
          </cell>
          <cell r="H405" t="str">
            <v xml:space="preserve">MERCHANDISE SALES                                 </v>
          </cell>
          <cell r="I405" t="str">
            <v xml:space="preserve">9415000    </v>
          </cell>
        </row>
        <row r="406">
          <cell r="B406">
            <v>415410</v>
          </cell>
          <cell r="C406" t="str">
            <v xml:space="preserve">         </v>
          </cell>
          <cell r="D406" t="str">
            <v xml:space="preserve">EASY POWER ENGINES                                </v>
          </cell>
          <cell r="E406" t="str">
            <v xml:space="preserve">O       </v>
          </cell>
          <cell r="F406" t="str">
            <v xml:space="preserve">          </v>
          </cell>
          <cell r="G406">
            <v>415010</v>
          </cell>
          <cell r="H406" t="str">
            <v xml:space="preserve">MERCHANDISE SALES                                 </v>
          </cell>
          <cell r="I406" t="str">
            <v xml:space="preserve">9415000    </v>
          </cell>
        </row>
        <row r="407">
          <cell r="B407">
            <v>415600</v>
          </cell>
          <cell r="C407" t="str">
            <v xml:space="preserve">         </v>
          </cell>
          <cell r="D407" t="str">
            <v xml:space="preserve">PAYMENT PROTECTION REV                            </v>
          </cell>
          <cell r="E407" t="str">
            <v xml:space="preserve">O       </v>
          </cell>
          <cell r="F407" t="str">
            <v xml:space="preserve">          </v>
          </cell>
          <cell r="G407">
            <v>415010</v>
          </cell>
          <cell r="H407" t="str">
            <v xml:space="preserve">MERCHANDISE SALES                                 </v>
          </cell>
          <cell r="I407" t="str">
            <v xml:space="preserve">9415000    </v>
          </cell>
        </row>
        <row r="408">
          <cell r="B408">
            <v>415702</v>
          </cell>
          <cell r="C408" t="str">
            <v xml:space="preserve">         </v>
          </cell>
          <cell r="D408" t="str">
            <v xml:space="preserve">KN FINANCE REVENUE                                </v>
          </cell>
          <cell r="E408" t="str">
            <v xml:space="preserve">O       </v>
          </cell>
          <cell r="F408" t="str">
            <v xml:space="preserve">          </v>
          </cell>
          <cell r="G408">
            <v>415010</v>
          </cell>
          <cell r="H408" t="str">
            <v xml:space="preserve">MERCHANDISE SALES                                 </v>
          </cell>
          <cell r="I408" t="str">
            <v xml:space="preserve">9415000    </v>
          </cell>
        </row>
        <row r="409">
          <cell r="B409">
            <v>416003</v>
          </cell>
          <cell r="C409" t="str">
            <v xml:space="preserve">         </v>
          </cell>
          <cell r="D409" t="str">
            <v xml:space="preserve">MERCH-BONUS&amp;COMMISSION                            </v>
          </cell>
          <cell r="E409" t="str">
            <v xml:space="preserve">O       </v>
          </cell>
          <cell r="F409" t="str">
            <v xml:space="preserve">          </v>
          </cell>
          <cell r="G409">
            <v>415300</v>
          </cell>
          <cell r="H409" t="str">
            <v xml:space="preserve">MERCH-BONUS&amp;COMMISSION                            </v>
          </cell>
          <cell r="I409" t="str">
            <v xml:space="preserve">9415000    </v>
          </cell>
        </row>
        <row r="410">
          <cell r="B410">
            <v>416010</v>
          </cell>
          <cell r="C410" t="str">
            <v xml:space="preserve">         </v>
          </cell>
          <cell r="D410" t="str">
            <v xml:space="preserve">MERCH-COST OF GOODS SOLD BROWN                    </v>
          </cell>
          <cell r="E410" t="str">
            <v xml:space="preserve">B       </v>
          </cell>
          <cell r="F410" t="str">
            <v xml:space="preserve">          </v>
          </cell>
          <cell r="G410">
            <v>500100</v>
          </cell>
          <cell r="H410" t="str">
            <v xml:space="preserve">COST OF GOODS SOLD                                </v>
          </cell>
          <cell r="I410" t="str">
            <v xml:space="preserve">9416000    </v>
          </cell>
        </row>
        <row r="411">
          <cell r="B411">
            <v>416013</v>
          </cell>
          <cell r="C411" t="str">
            <v xml:space="preserve">         </v>
          </cell>
          <cell r="D411" t="str">
            <v xml:space="preserve">MERCH-BONUS&amp;COMMISSION BROWN                      </v>
          </cell>
          <cell r="E411" t="str">
            <v xml:space="preserve">B       </v>
          </cell>
          <cell r="F411" t="str">
            <v xml:space="preserve">          </v>
          </cell>
          <cell r="G411">
            <v>415300</v>
          </cell>
          <cell r="H411" t="str">
            <v xml:space="preserve">MERCH-BONUS&amp;COMMISSION                            </v>
          </cell>
          <cell r="I411" t="str">
            <v xml:space="preserve">9415000    </v>
          </cell>
        </row>
        <row r="412">
          <cell r="B412">
            <v>416020</v>
          </cell>
          <cell r="C412" t="str">
            <v xml:space="preserve">         </v>
          </cell>
          <cell r="D412" t="str">
            <v xml:space="preserve">MERCH-COST OF GOODS SOLD WHITE                    </v>
          </cell>
          <cell r="E412" t="str">
            <v xml:space="preserve">W       </v>
          </cell>
          <cell r="F412" t="str">
            <v xml:space="preserve">          </v>
          </cell>
          <cell r="G412">
            <v>500100</v>
          </cell>
          <cell r="H412" t="str">
            <v xml:space="preserve">COST OF GOODS SOLD                                </v>
          </cell>
          <cell r="I412" t="str">
            <v xml:space="preserve">9416000    </v>
          </cell>
        </row>
        <row r="413">
          <cell r="B413">
            <v>416023</v>
          </cell>
          <cell r="C413" t="str">
            <v xml:space="preserve">         </v>
          </cell>
          <cell r="D413" t="str">
            <v xml:space="preserve">MERCH-BONUS&amp;COMMISSION WHITE                      </v>
          </cell>
          <cell r="E413" t="str">
            <v xml:space="preserve">W       </v>
          </cell>
          <cell r="F413" t="str">
            <v xml:space="preserve">          </v>
          </cell>
          <cell r="G413">
            <v>415300</v>
          </cell>
          <cell r="H413" t="str">
            <v xml:space="preserve">MERCH-BONUS&amp;COMMISSION                            </v>
          </cell>
          <cell r="I413" t="str">
            <v xml:space="preserve">9415000    </v>
          </cell>
        </row>
        <row r="414">
          <cell r="B414">
            <v>416100</v>
          </cell>
          <cell r="C414" t="str">
            <v xml:space="preserve">         </v>
          </cell>
          <cell r="D414" t="str">
            <v xml:space="preserve">MERCH SERVICE LINE EXP                            </v>
          </cell>
          <cell r="E414" t="str">
            <v xml:space="preserve">O       </v>
          </cell>
          <cell r="F414" t="str">
            <v xml:space="preserve">          </v>
          </cell>
          <cell r="G414">
            <v>500200</v>
          </cell>
          <cell r="H414" t="str">
            <v xml:space="preserve">MERCHANDISING SERVICE LINE EXPENSE                </v>
          </cell>
          <cell r="I414" t="str">
            <v xml:space="preserve">9416000    </v>
          </cell>
        </row>
        <row r="415">
          <cell r="B415">
            <v>416200</v>
          </cell>
          <cell r="C415" t="str">
            <v xml:space="preserve">         </v>
          </cell>
          <cell r="D415" t="str">
            <v xml:space="preserve">SVC WORK-COST OF G SOLD                           </v>
          </cell>
          <cell r="E415" t="str">
            <v xml:space="preserve">S       </v>
          </cell>
          <cell r="F415" t="str">
            <v xml:space="preserve">          </v>
          </cell>
          <cell r="G415">
            <v>500100</v>
          </cell>
          <cell r="H415" t="str">
            <v xml:space="preserve">COST OF GOODS SOLD                                </v>
          </cell>
          <cell r="I415" t="str">
            <v xml:space="preserve">9416000    </v>
          </cell>
        </row>
        <row r="416">
          <cell r="B416">
            <v>416240</v>
          </cell>
          <cell r="C416" t="str">
            <v xml:space="preserve">         </v>
          </cell>
          <cell r="D416" t="str">
            <v xml:space="preserve">CUSTOMER CALL CENTER                              </v>
          </cell>
          <cell r="E416" t="str">
            <v xml:space="preserve">O       </v>
          </cell>
          <cell r="F416" t="str">
            <v xml:space="preserve">          </v>
          </cell>
          <cell r="G416">
            <v>500300</v>
          </cell>
          <cell r="H416" t="str">
            <v xml:space="preserve">CUSTOMER CALL CENTER                              </v>
          </cell>
          <cell r="I416" t="str">
            <v xml:space="preserve">9416000    </v>
          </cell>
        </row>
        <row r="417">
          <cell r="B417">
            <v>416300</v>
          </cell>
          <cell r="C417" t="str">
            <v xml:space="preserve">         </v>
          </cell>
          <cell r="D417" t="str">
            <v xml:space="preserve">CAPP - COST OF GOODS SOLD                         </v>
          </cell>
          <cell r="E417" t="str">
            <v xml:space="preserve">C       </v>
          </cell>
          <cell r="F417" t="str">
            <v xml:space="preserve">          </v>
          </cell>
          <cell r="G417">
            <v>500100</v>
          </cell>
          <cell r="H417" t="str">
            <v xml:space="preserve">COST OF GOODS SOLD                                </v>
          </cell>
          <cell r="I417" t="str">
            <v xml:space="preserve">9416000    </v>
          </cell>
        </row>
        <row r="418">
          <cell r="B418">
            <v>416303</v>
          </cell>
          <cell r="C418" t="str">
            <v xml:space="preserve">         </v>
          </cell>
          <cell r="D418" t="str">
            <v xml:space="preserve">CAPP-BONUS &amp; COMMISSION                           </v>
          </cell>
          <cell r="E418" t="str">
            <v xml:space="preserve">C       </v>
          </cell>
          <cell r="F418" t="str">
            <v xml:space="preserve">          </v>
          </cell>
          <cell r="G418">
            <v>415300</v>
          </cell>
          <cell r="H418" t="str">
            <v xml:space="preserve">MERCH-BONUS&amp;COMMISSION                            </v>
          </cell>
          <cell r="I418" t="str">
            <v xml:space="preserve">9415000    </v>
          </cell>
        </row>
        <row r="419">
          <cell r="B419">
            <v>416400</v>
          </cell>
          <cell r="C419" t="str">
            <v xml:space="preserve">         </v>
          </cell>
          <cell r="D419" t="str">
            <v xml:space="preserve">SPRING IRRIGAT CHECK COS                          </v>
          </cell>
          <cell r="E419" t="str">
            <v xml:space="preserve">O       </v>
          </cell>
          <cell r="F419" t="str">
            <v xml:space="preserve">          </v>
          </cell>
          <cell r="G419">
            <v>500100</v>
          </cell>
          <cell r="H419" t="str">
            <v xml:space="preserve">COST OF GOODS SOLD                                </v>
          </cell>
          <cell r="I419" t="str">
            <v xml:space="preserve">9416000    </v>
          </cell>
        </row>
        <row r="420">
          <cell r="B420">
            <v>416410</v>
          </cell>
          <cell r="C420" t="str">
            <v xml:space="preserve">         </v>
          </cell>
          <cell r="D420" t="str">
            <v xml:space="preserve">EASY POWER ENGINES COS                            </v>
          </cell>
          <cell r="E420" t="str">
            <v xml:space="preserve">O       </v>
          </cell>
          <cell r="F420" t="str">
            <v xml:space="preserve">          </v>
          </cell>
          <cell r="G420">
            <v>500100</v>
          </cell>
          <cell r="H420" t="str">
            <v xml:space="preserve">COST OF GOODS SOLD                                </v>
          </cell>
          <cell r="I420" t="str">
            <v xml:space="preserve">9416000    </v>
          </cell>
        </row>
        <row r="421">
          <cell r="B421">
            <v>416500</v>
          </cell>
          <cell r="C421" t="str">
            <v xml:space="preserve">         </v>
          </cell>
          <cell r="D421" t="str">
            <v xml:space="preserve">OTH IND MERCH EXP                                 </v>
          </cell>
          <cell r="E421" t="str">
            <v xml:space="preserve">O       </v>
          </cell>
          <cell r="F421" t="str">
            <v xml:space="preserve">          </v>
          </cell>
          <cell r="G421">
            <v>500100</v>
          </cell>
          <cell r="H421" t="str">
            <v xml:space="preserve">COST OF GOODS SOLD                                </v>
          </cell>
          <cell r="I421" t="str">
            <v xml:space="preserve">9416000    </v>
          </cell>
        </row>
        <row r="422">
          <cell r="B422">
            <v>416600</v>
          </cell>
          <cell r="C422" t="str">
            <v xml:space="preserve">         </v>
          </cell>
          <cell r="D422" t="str">
            <v xml:space="preserve">MERCH WRITE OFF                                   </v>
          </cell>
          <cell r="E422" t="str">
            <v xml:space="preserve">O       </v>
          </cell>
          <cell r="F422" t="str">
            <v xml:space="preserve">          </v>
          </cell>
          <cell r="G422">
            <v>500100</v>
          </cell>
          <cell r="H422" t="str">
            <v xml:space="preserve">COST OF GOODS SOLD                                </v>
          </cell>
          <cell r="I422" t="str">
            <v xml:space="preserve">9416000    </v>
          </cell>
        </row>
        <row r="423">
          <cell r="B423">
            <v>416700</v>
          </cell>
          <cell r="C423" t="str">
            <v xml:space="preserve">         </v>
          </cell>
          <cell r="D423" t="str">
            <v xml:space="preserve">MERCH- NON REG TRAINING                           </v>
          </cell>
          <cell r="E423" t="str">
            <v xml:space="preserve">O       </v>
          </cell>
          <cell r="F423" t="str">
            <v xml:space="preserve">          </v>
          </cell>
          <cell r="G423">
            <v>600370</v>
          </cell>
          <cell r="H423" t="str">
            <v xml:space="preserve">TRAINING                                          </v>
          </cell>
          <cell r="I423" t="str">
            <v xml:space="preserve">9416000    </v>
          </cell>
        </row>
        <row r="424">
          <cell r="B424">
            <v>417020</v>
          </cell>
          <cell r="C424" t="str">
            <v xml:space="preserve">         </v>
          </cell>
          <cell r="D424" t="str">
            <v xml:space="preserve">COMMOD RESIDENTIAL SALES                          </v>
          </cell>
          <cell r="E424" t="str">
            <v xml:space="preserve">        </v>
          </cell>
          <cell r="F424" t="str">
            <v xml:space="preserve">          </v>
          </cell>
          <cell r="G424">
            <v>417010</v>
          </cell>
          <cell r="H424" t="str">
            <v xml:space="preserve">COMMOD RESIDENTIAL SALES                          </v>
          </cell>
          <cell r="I424" t="str">
            <v xml:space="preserve">9417000    </v>
          </cell>
        </row>
        <row r="425">
          <cell r="B425">
            <v>417021</v>
          </cell>
          <cell r="C425" t="str">
            <v xml:space="preserve">         </v>
          </cell>
          <cell r="D425" t="str">
            <v xml:space="preserve">COMMOD COMMERCIAL SALES                           </v>
          </cell>
          <cell r="E425" t="str">
            <v xml:space="preserve">        </v>
          </cell>
          <cell r="F425" t="str">
            <v xml:space="preserve">          </v>
          </cell>
          <cell r="G425">
            <v>417020</v>
          </cell>
          <cell r="H425" t="str">
            <v xml:space="preserve">COMMOD COMMERCIAL SALES                           </v>
          </cell>
          <cell r="I425" t="str">
            <v xml:space="preserve">9417000    </v>
          </cell>
        </row>
        <row r="426">
          <cell r="B426">
            <v>417022</v>
          </cell>
          <cell r="C426" t="str">
            <v xml:space="preserve">         </v>
          </cell>
          <cell r="D426" t="str">
            <v xml:space="preserve">COMMOD INDUSTRIAL SALES                           </v>
          </cell>
          <cell r="E426" t="str">
            <v xml:space="preserve">        </v>
          </cell>
          <cell r="F426" t="str">
            <v xml:space="preserve">          </v>
          </cell>
          <cell r="G426">
            <v>417030</v>
          </cell>
          <cell r="H426" t="str">
            <v xml:space="preserve">COMMOD INDUSTRIAL SALES                           </v>
          </cell>
          <cell r="I426" t="str">
            <v xml:space="preserve">9417000    </v>
          </cell>
        </row>
        <row r="427">
          <cell r="B427">
            <v>417023</v>
          </cell>
          <cell r="C427" t="str">
            <v xml:space="preserve">         </v>
          </cell>
          <cell r="D427" t="str">
            <v xml:space="preserve">COMMOD IRRIGATION SALES                           </v>
          </cell>
          <cell r="E427" t="str">
            <v xml:space="preserve">        </v>
          </cell>
          <cell r="F427" t="str">
            <v xml:space="preserve">          </v>
          </cell>
          <cell r="G427">
            <v>417040</v>
          </cell>
          <cell r="H427" t="str">
            <v xml:space="preserve">COMMOD IRRIGATION SALES                           </v>
          </cell>
          <cell r="I427" t="str">
            <v xml:space="preserve">9417000    </v>
          </cell>
        </row>
        <row r="428">
          <cell r="B428">
            <v>417024</v>
          </cell>
          <cell r="C428" t="str">
            <v xml:space="preserve">         </v>
          </cell>
          <cell r="D428" t="str">
            <v xml:space="preserve">COMMOD GRAIN DRYER SALES                          </v>
          </cell>
          <cell r="E428" t="str">
            <v xml:space="preserve">        </v>
          </cell>
          <cell r="F428" t="str">
            <v xml:space="preserve">          </v>
          </cell>
          <cell r="G428">
            <v>417050</v>
          </cell>
          <cell r="H428" t="str">
            <v xml:space="preserve">COMMOD GRAIN DRYER SALES                          </v>
          </cell>
          <cell r="I428" t="str">
            <v xml:space="preserve">9417000    </v>
          </cell>
        </row>
        <row r="429">
          <cell r="B429">
            <v>417030</v>
          </cell>
          <cell r="C429" t="str">
            <v xml:space="preserve">         </v>
          </cell>
          <cell r="D429" t="str">
            <v xml:space="preserve">COMMOD THIRD PARTY SALES                          </v>
          </cell>
          <cell r="E429" t="str">
            <v xml:space="preserve">        </v>
          </cell>
          <cell r="F429" t="str">
            <v xml:space="preserve">          </v>
          </cell>
          <cell r="G429">
            <v>417060</v>
          </cell>
          <cell r="H429" t="str">
            <v xml:space="preserve">COMMOD THIRD PARTY SALES                          </v>
          </cell>
          <cell r="I429" t="str">
            <v xml:space="preserve">9417000    </v>
          </cell>
        </row>
        <row r="430">
          <cell r="B430">
            <v>417035</v>
          </cell>
          <cell r="C430" t="str">
            <v xml:space="preserve">         </v>
          </cell>
          <cell r="D430" t="str">
            <v xml:space="preserve">COMMOD SALES ACCRUAL                              </v>
          </cell>
          <cell r="E430" t="str">
            <v xml:space="preserve">        </v>
          </cell>
          <cell r="F430" t="str">
            <v xml:space="preserve">          </v>
          </cell>
          <cell r="G430">
            <v>417070</v>
          </cell>
          <cell r="H430" t="str">
            <v xml:space="preserve">COMMOD SALES ACCRUAL                              </v>
          </cell>
          <cell r="I430" t="str">
            <v xml:space="preserve">9417000    </v>
          </cell>
        </row>
        <row r="431">
          <cell r="B431">
            <v>417040</v>
          </cell>
          <cell r="C431" t="str">
            <v xml:space="preserve">         </v>
          </cell>
          <cell r="D431" t="str">
            <v xml:space="preserve">COMMODITY-ASSOC COMP SALE WITH CO 17              </v>
          </cell>
          <cell r="E431" t="str">
            <v xml:space="preserve">        </v>
          </cell>
          <cell r="F431" t="str">
            <v xml:space="preserve">          </v>
          </cell>
          <cell r="G431">
            <v>417080</v>
          </cell>
          <cell r="H431" t="str">
            <v xml:space="preserve">COMMODITY-ASSOC COMP SALE WITH CO 17              </v>
          </cell>
          <cell r="I431" t="str">
            <v xml:space="preserve">9417000    </v>
          </cell>
        </row>
        <row r="432">
          <cell r="B432">
            <v>417120</v>
          </cell>
          <cell r="C432" t="str">
            <v xml:space="preserve">         </v>
          </cell>
          <cell r="D432" t="str">
            <v xml:space="preserve">COMMOD PURCHASES                                  </v>
          </cell>
          <cell r="E432" t="str">
            <v xml:space="preserve">        </v>
          </cell>
          <cell r="F432" t="str">
            <v xml:space="preserve">          </v>
          </cell>
          <cell r="G432">
            <v>500400</v>
          </cell>
          <cell r="H432" t="str">
            <v xml:space="preserve">COMMOD PURCHASES                                  </v>
          </cell>
          <cell r="I432" t="str">
            <v xml:space="preserve">9417100    </v>
          </cell>
        </row>
        <row r="433">
          <cell r="B433">
            <v>417121</v>
          </cell>
          <cell r="C433" t="str">
            <v xml:space="preserve">         </v>
          </cell>
          <cell r="D433" t="str">
            <v xml:space="preserve">COMODITY PURCHASE ACCRUAL                         </v>
          </cell>
          <cell r="E433" t="str">
            <v xml:space="preserve">        </v>
          </cell>
          <cell r="F433" t="str">
            <v xml:space="preserve">          </v>
          </cell>
          <cell r="G433">
            <v>500500</v>
          </cell>
          <cell r="H433" t="str">
            <v xml:space="preserve">COMODITY PURCHASE ACCRUAL                         </v>
          </cell>
          <cell r="I433" t="str">
            <v xml:space="preserve">9417100    </v>
          </cell>
        </row>
        <row r="434">
          <cell r="B434">
            <v>417122</v>
          </cell>
          <cell r="C434" t="str">
            <v xml:space="preserve">         </v>
          </cell>
          <cell r="D434" t="str">
            <v xml:space="preserve">COMMOD PURCH - ASSOC CO 17                        </v>
          </cell>
          <cell r="E434" t="str">
            <v xml:space="preserve">        </v>
          </cell>
          <cell r="F434" t="str">
            <v xml:space="preserve">          </v>
          </cell>
          <cell r="G434">
            <v>500600</v>
          </cell>
          <cell r="H434" t="str">
            <v xml:space="preserve">COMMOD PURCH - ASSOC CO 17                        </v>
          </cell>
          <cell r="I434" t="str">
            <v xml:space="preserve">9417100    </v>
          </cell>
        </row>
        <row r="435">
          <cell r="B435">
            <v>417125</v>
          </cell>
          <cell r="C435" t="str">
            <v xml:space="preserve">         </v>
          </cell>
          <cell r="D435" t="str">
            <v xml:space="preserve">COMODITY TRANSPORT EXP                            </v>
          </cell>
          <cell r="E435" t="str">
            <v xml:space="preserve">        </v>
          </cell>
          <cell r="F435" t="str">
            <v xml:space="preserve">          </v>
          </cell>
          <cell r="G435">
            <v>500700</v>
          </cell>
          <cell r="H435" t="str">
            <v xml:space="preserve">COMODITY TRANSPORT EXP                            </v>
          </cell>
          <cell r="I435" t="str">
            <v xml:space="preserve">9417100    </v>
          </cell>
        </row>
        <row r="436">
          <cell r="B436">
            <v>417130</v>
          </cell>
          <cell r="C436" t="str">
            <v xml:space="preserve">         </v>
          </cell>
          <cell r="D436" t="str">
            <v xml:space="preserve">COMMOD HEDGING EXPENSE                            </v>
          </cell>
          <cell r="E436" t="str">
            <v xml:space="preserve">        </v>
          </cell>
          <cell r="F436" t="str">
            <v xml:space="preserve">          </v>
          </cell>
          <cell r="G436">
            <v>500800</v>
          </cell>
          <cell r="H436" t="str">
            <v xml:space="preserve">COMMOD HEDGING EXPENSE                            </v>
          </cell>
          <cell r="I436" t="str">
            <v xml:space="preserve">9417100    </v>
          </cell>
        </row>
        <row r="437">
          <cell r="B437">
            <v>417135</v>
          </cell>
          <cell r="C437" t="str">
            <v xml:space="preserve">         </v>
          </cell>
          <cell r="D437" t="str">
            <v xml:space="preserve">COMMOD OTHER COST OF SALE                         </v>
          </cell>
          <cell r="E437" t="str">
            <v xml:space="preserve">        </v>
          </cell>
          <cell r="F437" t="str">
            <v xml:space="preserve">          </v>
          </cell>
          <cell r="G437">
            <v>500900</v>
          </cell>
          <cell r="H437" t="str">
            <v xml:space="preserve">COMMOD OTHER COST OF SALE                         </v>
          </cell>
          <cell r="I437" t="str">
            <v xml:space="preserve">9417100    </v>
          </cell>
        </row>
        <row r="438">
          <cell r="B438">
            <v>417140</v>
          </cell>
          <cell r="C438" t="str">
            <v xml:space="preserve">         </v>
          </cell>
          <cell r="D438" t="str">
            <v xml:space="preserve">COMMOD STORAGE EXPENSE                            </v>
          </cell>
          <cell r="E438" t="str">
            <v xml:space="preserve">        </v>
          </cell>
          <cell r="F438" t="str">
            <v xml:space="preserve">          </v>
          </cell>
          <cell r="G438">
            <v>501000</v>
          </cell>
          <cell r="H438" t="str">
            <v xml:space="preserve">COMMOD STORAGE EXPENSE                            </v>
          </cell>
          <cell r="I438" t="str">
            <v xml:space="preserve">9417100    </v>
          </cell>
        </row>
        <row r="439">
          <cell r="B439">
            <v>417180</v>
          </cell>
          <cell r="C439" t="str">
            <v xml:space="preserve">         </v>
          </cell>
          <cell r="D439" t="str">
            <v xml:space="preserve">COMMOD O&amp;M EXPENSE                                </v>
          </cell>
          <cell r="E439" t="str">
            <v xml:space="preserve">        </v>
          </cell>
          <cell r="F439" t="str">
            <v xml:space="preserve">          </v>
          </cell>
          <cell r="G439">
            <v>501100</v>
          </cell>
          <cell r="H439" t="str">
            <v xml:space="preserve">COMMOD O&amp;M EXPENSE                                </v>
          </cell>
          <cell r="I439" t="str">
            <v xml:space="preserve">9417100    </v>
          </cell>
        </row>
        <row r="440">
          <cell r="B440">
            <v>417190</v>
          </cell>
          <cell r="C440" t="str">
            <v xml:space="preserve">         </v>
          </cell>
          <cell r="D440" t="str">
            <v xml:space="preserve">COMMOD OUTSIDE SERVICES                           </v>
          </cell>
          <cell r="E440" t="str">
            <v xml:space="preserve">        </v>
          </cell>
          <cell r="F440" t="str">
            <v xml:space="preserve">          </v>
          </cell>
          <cell r="G440">
            <v>501200</v>
          </cell>
          <cell r="H440" t="str">
            <v xml:space="preserve">COMMOD OUTSIDE SERVICES                           </v>
          </cell>
          <cell r="I440" t="str">
            <v xml:space="preserve">9417100    </v>
          </cell>
        </row>
        <row r="441">
          <cell r="B441">
            <v>419000</v>
          </cell>
          <cell r="C441" t="str">
            <v xml:space="preserve">         </v>
          </cell>
          <cell r="D441" t="str">
            <v xml:space="preserve">INT/DIV REP AGR-UNIT BNK                          </v>
          </cell>
          <cell r="E441" t="str">
            <v xml:space="preserve">        </v>
          </cell>
          <cell r="F441" t="str">
            <v xml:space="preserve">          </v>
          </cell>
          <cell r="G441">
            <v>617100</v>
          </cell>
          <cell r="H441" t="str">
            <v xml:space="preserve">INT/DIV REP AGR-UNIT BNK                          </v>
          </cell>
          <cell r="I441" t="str">
            <v xml:space="preserve">9419000    </v>
          </cell>
        </row>
        <row r="442">
          <cell r="B442">
            <v>419008</v>
          </cell>
          <cell r="C442" t="str">
            <v xml:space="preserve">         </v>
          </cell>
          <cell r="D442" t="str">
            <v xml:space="preserve">                                                  </v>
          </cell>
          <cell r="E442" t="str">
            <v xml:space="preserve">        </v>
          </cell>
          <cell r="F442" t="str">
            <v xml:space="preserve">          </v>
          </cell>
          <cell r="G442">
            <v>717150</v>
          </cell>
          <cell r="H442" t="str">
            <v xml:space="preserve">                                                  </v>
          </cell>
          <cell r="I442" t="str">
            <v xml:space="preserve">           </v>
          </cell>
        </row>
        <row r="443">
          <cell r="B443">
            <v>419014</v>
          </cell>
          <cell r="C443" t="str">
            <v xml:space="preserve">         </v>
          </cell>
          <cell r="D443" t="str">
            <v xml:space="preserve">INT/DIV MISCELLANEOUS                             </v>
          </cell>
          <cell r="E443" t="str">
            <v xml:space="preserve">        </v>
          </cell>
          <cell r="F443" t="str">
            <v xml:space="preserve">          </v>
          </cell>
          <cell r="G443">
            <v>617200</v>
          </cell>
          <cell r="H443" t="str">
            <v xml:space="preserve">INT/DIV MISCELLANEOUS                             </v>
          </cell>
          <cell r="I443" t="str">
            <v xml:space="preserve">9419000    </v>
          </cell>
        </row>
        <row r="444">
          <cell r="B444">
            <v>421008</v>
          </cell>
          <cell r="C444" t="str">
            <v xml:space="preserve">         </v>
          </cell>
          <cell r="D444" t="str">
            <v xml:space="preserve">TAX GROSS UP ON REIM PRO                          </v>
          </cell>
          <cell r="E444" t="str">
            <v xml:space="preserve">        </v>
          </cell>
          <cell r="F444" t="str">
            <v xml:space="preserve">          </v>
          </cell>
          <cell r="G444">
            <v>617300</v>
          </cell>
          <cell r="H444" t="str">
            <v xml:space="preserve">TAX GROSS UP ON REIM PRO                          </v>
          </cell>
          <cell r="I444" t="str">
            <v xml:space="preserve">9421000    </v>
          </cell>
        </row>
        <row r="445">
          <cell r="B445">
            <v>426100</v>
          </cell>
          <cell r="C445" t="str">
            <v xml:space="preserve">         </v>
          </cell>
          <cell r="D445" t="str">
            <v xml:space="preserve">DONATIONS                                         </v>
          </cell>
          <cell r="E445" t="str">
            <v xml:space="preserve">        </v>
          </cell>
          <cell r="F445" t="str">
            <v xml:space="preserve">          </v>
          </cell>
          <cell r="G445">
            <v>614300</v>
          </cell>
          <cell r="H445" t="str">
            <v xml:space="preserve">DONATIONS &amp; CONTRIBUTIONS                         </v>
          </cell>
          <cell r="I445" t="str">
            <v xml:space="preserve">9426100    </v>
          </cell>
        </row>
        <row r="446">
          <cell r="B446">
            <v>426300</v>
          </cell>
          <cell r="C446" t="str">
            <v xml:space="preserve">         </v>
          </cell>
          <cell r="D446" t="str">
            <v xml:space="preserve">PENALTIES                                         </v>
          </cell>
          <cell r="E446" t="str">
            <v xml:space="preserve">        </v>
          </cell>
          <cell r="F446" t="str">
            <v xml:space="preserve">          </v>
          </cell>
          <cell r="G446">
            <v>613010</v>
          </cell>
          <cell r="H446" t="str">
            <v xml:space="preserve">FINES, PENALTIES &amp; NOV'S                        </v>
          </cell>
          <cell r="I446" t="str">
            <v xml:space="preserve">9426300    </v>
          </cell>
        </row>
        <row r="447">
          <cell r="B447">
            <v>426510</v>
          </cell>
          <cell r="C447" t="str">
            <v xml:space="preserve">         </v>
          </cell>
          <cell r="D447" t="str">
            <v xml:space="preserve">REVOLVER ISSUANCE COSTS                           </v>
          </cell>
          <cell r="E447" t="str">
            <v xml:space="preserve">        </v>
          </cell>
          <cell r="F447" t="str">
            <v xml:space="preserve">          </v>
          </cell>
          <cell r="G447">
            <v>717185</v>
          </cell>
          <cell r="H447" t="str">
            <v xml:space="preserve">                                                  </v>
          </cell>
          <cell r="I447" t="str">
            <v xml:space="preserve">9426500    </v>
          </cell>
        </row>
        <row r="448">
          <cell r="B448">
            <v>427100</v>
          </cell>
          <cell r="C448" t="str">
            <v xml:space="preserve">         </v>
          </cell>
          <cell r="D448" t="str">
            <v xml:space="preserve">INTEREST - LONG TERM DEBT                         </v>
          </cell>
          <cell r="E448" t="str">
            <v xml:space="preserve">        </v>
          </cell>
          <cell r="F448" t="str">
            <v xml:space="preserve">          </v>
          </cell>
          <cell r="G448">
            <v>617250</v>
          </cell>
          <cell r="H448" t="str">
            <v xml:space="preserve">INTEREST ON LONG TERM DEBT                        </v>
          </cell>
          <cell r="I448" t="str">
            <v xml:space="preserve">9427000    </v>
          </cell>
        </row>
        <row r="449">
          <cell r="B449">
            <v>427600</v>
          </cell>
          <cell r="C449" t="str">
            <v xml:space="preserve">         </v>
          </cell>
          <cell r="D449" t="str">
            <v xml:space="preserve">                                                  </v>
          </cell>
          <cell r="E449" t="str">
            <v xml:space="preserve">        </v>
          </cell>
          <cell r="F449" t="str">
            <v xml:space="preserve">          </v>
          </cell>
          <cell r="G449">
            <v>717230</v>
          </cell>
          <cell r="H449" t="str">
            <v xml:space="preserve">                                                  </v>
          </cell>
          <cell r="I449" t="str">
            <v xml:space="preserve">           </v>
          </cell>
        </row>
        <row r="450">
          <cell r="B450">
            <v>427605</v>
          </cell>
          <cell r="C450" t="str">
            <v xml:space="preserve">         </v>
          </cell>
          <cell r="D450" t="str">
            <v xml:space="preserve">                                                  </v>
          </cell>
          <cell r="E450" t="str">
            <v xml:space="preserve">        </v>
          </cell>
          <cell r="F450" t="str">
            <v xml:space="preserve">          </v>
          </cell>
          <cell r="G450">
            <v>717208</v>
          </cell>
          <cell r="H450" t="str">
            <v xml:space="preserve">                                                  </v>
          </cell>
          <cell r="I450" t="str">
            <v xml:space="preserve">           </v>
          </cell>
        </row>
        <row r="451">
          <cell r="B451">
            <v>427610</v>
          </cell>
          <cell r="C451" t="str">
            <v xml:space="preserve">         </v>
          </cell>
          <cell r="D451" t="str">
            <v xml:space="preserve">                                                  </v>
          </cell>
          <cell r="E451" t="str">
            <v xml:space="preserve">        </v>
          </cell>
          <cell r="F451" t="str">
            <v xml:space="preserve">          </v>
          </cell>
          <cell r="G451">
            <v>717210</v>
          </cell>
          <cell r="H451" t="str">
            <v xml:space="preserve">                                                  </v>
          </cell>
          <cell r="I451" t="str">
            <v xml:space="preserve">           </v>
          </cell>
        </row>
        <row r="452">
          <cell r="B452">
            <v>427615</v>
          </cell>
          <cell r="C452" t="str">
            <v xml:space="preserve">         </v>
          </cell>
          <cell r="D452" t="str">
            <v xml:space="preserve">                                                  </v>
          </cell>
          <cell r="E452" t="str">
            <v xml:space="preserve">        </v>
          </cell>
          <cell r="F452" t="str">
            <v xml:space="preserve">          </v>
          </cell>
          <cell r="G452">
            <v>717220</v>
          </cell>
          <cell r="H452" t="str">
            <v xml:space="preserve">                                                  </v>
          </cell>
          <cell r="I452" t="str">
            <v xml:space="preserve">           </v>
          </cell>
        </row>
        <row r="453">
          <cell r="B453">
            <v>428500</v>
          </cell>
          <cell r="C453" t="str">
            <v xml:space="preserve">         </v>
          </cell>
          <cell r="D453" t="str">
            <v xml:space="preserve">                                                  </v>
          </cell>
          <cell r="E453" t="str">
            <v xml:space="preserve">        </v>
          </cell>
          <cell r="F453" t="str">
            <v xml:space="preserve">          </v>
          </cell>
          <cell r="G453">
            <v>717175</v>
          </cell>
          <cell r="H453" t="str">
            <v xml:space="preserve">                                                  </v>
          </cell>
          <cell r="I453" t="str">
            <v xml:space="preserve">           </v>
          </cell>
        </row>
        <row r="454">
          <cell r="B454">
            <v>430000</v>
          </cell>
          <cell r="C454" t="str">
            <v xml:space="preserve">         </v>
          </cell>
          <cell r="D454" t="str">
            <v xml:space="preserve">                                                  </v>
          </cell>
          <cell r="E454" t="str">
            <v xml:space="preserve">        </v>
          </cell>
          <cell r="F454" t="str">
            <v xml:space="preserve">          </v>
          </cell>
          <cell r="G454">
            <v>717205</v>
          </cell>
          <cell r="H454" t="str">
            <v xml:space="preserve">                                                  </v>
          </cell>
          <cell r="I454" t="str">
            <v xml:space="preserve">           </v>
          </cell>
        </row>
        <row r="455">
          <cell r="B455">
            <v>431004</v>
          </cell>
          <cell r="C455" t="str">
            <v xml:space="preserve">         </v>
          </cell>
          <cell r="D455" t="str">
            <v xml:space="preserve">INT EXP METER DEPOSITS                            </v>
          </cell>
          <cell r="E455" t="str">
            <v xml:space="preserve">        </v>
          </cell>
          <cell r="F455" t="str">
            <v xml:space="preserve">          </v>
          </cell>
          <cell r="G455">
            <v>617200</v>
          </cell>
          <cell r="H455" t="str">
            <v xml:space="preserve">INT/DIV MISCELLANEOUS                             </v>
          </cell>
          <cell r="I455" t="str">
            <v xml:space="preserve">9431000    </v>
          </cell>
        </row>
        <row r="456">
          <cell r="B456">
            <v>431005</v>
          </cell>
          <cell r="C456" t="str">
            <v xml:space="preserve">         </v>
          </cell>
          <cell r="D456" t="str">
            <v xml:space="preserve">INT EXP OVER PUR GAS COST                         </v>
          </cell>
          <cell r="E456" t="str">
            <v xml:space="preserve">        </v>
          </cell>
          <cell r="F456" t="str">
            <v xml:space="preserve">          </v>
          </cell>
          <cell r="G456">
            <v>617200</v>
          </cell>
          <cell r="H456" t="str">
            <v xml:space="preserve">INT/DIV MISCELLANEOUS                             </v>
          </cell>
          <cell r="I456" t="str">
            <v xml:space="preserve">9431000    </v>
          </cell>
        </row>
        <row r="457">
          <cell r="B457">
            <v>431016</v>
          </cell>
          <cell r="C457" t="str">
            <v xml:space="preserve">         </v>
          </cell>
          <cell r="D457" t="str">
            <v xml:space="preserve">INT EXP OTHER                                     </v>
          </cell>
          <cell r="E457" t="str">
            <v xml:space="preserve">        </v>
          </cell>
          <cell r="F457" t="str">
            <v xml:space="preserve">          </v>
          </cell>
          <cell r="G457">
            <v>617200</v>
          </cell>
          <cell r="H457" t="str">
            <v xml:space="preserve">INT/DIV MISCELLANEOUS                             </v>
          </cell>
          <cell r="I457" t="str">
            <v xml:space="preserve">9431000    </v>
          </cell>
        </row>
        <row r="458">
          <cell r="B458">
            <v>432000</v>
          </cell>
          <cell r="C458" t="str">
            <v xml:space="preserve">         </v>
          </cell>
          <cell r="D458" t="str">
            <v xml:space="preserve">ALLOW FUNDS DURING CONST (CR)                     </v>
          </cell>
          <cell r="E458" t="str">
            <v xml:space="preserve">        </v>
          </cell>
          <cell r="F458" t="str">
            <v xml:space="preserve">          </v>
          </cell>
          <cell r="G458">
            <v>495070</v>
          </cell>
          <cell r="H458" t="str">
            <v xml:space="preserve">                                                  </v>
          </cell>
          <cell r="I458" t="str">
            <v xml:space="preserve">9432000    </v>
          </cell>
        </row>
        <row r="459">
          <cell r="B459">
            <v>480000</v>
          </cell>
          <cell r="C459" t="str">
            <v xml:space="preserve">         </v>
          </cell>
          <cell r="D459" t="str">
            <v xml:space="preserve">RESIDENTIAL REVENUES                              </v>
          </cell>
          <cell r="E459" t="str">
            <v xml:space="preserve">        </v>
          </cell>
          <cell r="F459" t="str">
            <v xml:space="preserve">          </v>
          </cell>
          <cell r="G459">
            <v>480010</v>
          </cell>
          <cell r="H459" t="str">
            <v xml:space="preserve">RESIDENTIAL REVENUES                              </v>
          </cell>
          <cell r="I459" t="str">
            <v xml:space="preserve">9480000    </v>
          </cell>
        </row>
        <row r="460">
          <cell r="B460">
            <v>480003</v>
          </cell>
          <cell r="C460" t="str">
            <v xml:space="preserve">         </v>
          </cell>
          <cell r="D460" t="str">
            <v xml:space="preserve">LSSR SURCHARGE                                    </v>
          </cell>
          <cell r="E460" t="str">
            <v xml:space="preserve">        </v>
          </cell>
          <cell r="F460" t="str">
            <v xml:space="preserve">          </v>
          </cell>
          <cell r="G460">
            <v>480030</v>
          </cell>
          <cell r="H460" t="str">
            <v xml:space="preserve">LSSR SURCHARGE                                    </v>
          </cell>
          <cell r="I460" t="str">
            <v xml:space="preserve">9480000    </v>
          </cell>
        </row>
        <row r="461">
          <cell r="B461">
            <v>480015</v>
          </cell>
          <cell r="C461" t="str">
            <v xml:space="preserve">         </v>
          </cell>
          <cell r="D461" t="str">
            <v xml:space="preserve">RESIDENTIAL SALES ESTIMATES &amp; RETURNS             </v>
          </cell>
          <cell r="E461" t="str">
            <v xml:space="preserve">        </v>
          </cell>
          <cell r="F461" t="str">
            <v xml:space="preserve">          </v>
          </cell>
          <cell r="G461">
            <v>480020</v>
          </cell>
          <cell r="H461" t="str">
            <v xml:space="preserve">RESIDENTIAL SALES ESTIMATES &amp; RETURNS             </v>
          </cell>
          <cell r="I461" t="str">
            <v xml:space="preserve">9480100    </v>
          </cell>
        </row>
        <row r="462">
          <cell r="B462">
            <v>480025</v>
          </cell>
          <cell r="C462" t="str">
            <v xml:space="preserve">         </v>
          </cell>
          <cell r="D462" t="str">
            <v xml:space="preserve">RESIDENTIAL GAS COST ADJ                          </v>
          </cell>
          <cell r="E462" t="str">
            <v xml:space="preserve">        </v>
          </cell>
          <cell r="F462" t="str">
            <v xml:space="preserve">          </v>
          </cell>
          <cell r="G462">
            <v>480040</v>
          </cell>
          <cell r="H462" t="str">
            <v xml:space="preserve">RESIDENTIAL GAS COST ADJ                          </v>
          </cell>
          <cell r="I462" t="str">
            <v xml:space="preserve">9480000    </v>
          </cell>
        </row>
        <row r="463">
          <cell r="B463">
            <v>480295</v>
          </cell>
          <cell r="C463" t="str">
            <v xml:space="preserve">         </v>
          </cell>
          <cell r="D463" t="str">
            <v xml:space="preserve">RESIDENTIAL CGS DIST CHANGE                       </v>
          </cell>
          <cell r="E463" t="str">
            <v xml:space="preserve">        </v>
          </cell>
          <cell r="F463" t="str">
            <v xml:space="preserve">          </v>
          </cell>
          <cell r="G463">
            <v>480050</v>
          </cell>
          <cell r="H463" t="str">
            <v xml:space="preserve">RESIDENTIAL CGS DIST CHANGE                       </v>
          </cell>
          <cell r="I463" t="str">
            <v xml:space="preserve">9480000    </v>
          </cell>
        </row>
        <row r="464">
          <cell r="B464">
            <v>480450</v>
          </cell>
          <cell r="C464" t="str">
            <v xml:space="preserve">         </v>
          </cell>
          <cell r="D464" t="str">
            <v xml:space="preserve">LITIGATION FEE                                    </v>
          </cell>
          <cell r="E464" t="str">
            <v xml:space="preserve">        </v>
          </cell>
          <cell r="F464" t="str">
            <v xml:space="preserve">          </v>
          </cell>
          <cell r="G464">
            <v>480060</v>
          </cell>
          <cell r="H464" t="str">
            <v xml:space="preserve">LITIGATION FEE                                    </v>
          </cell>
          <cell r="I464" t="str">
            <v xml:space="preserve">9480000    </v>
          </cell>
        </row>
        <row r="465">
          <cell r="B465">
            <v>481000</v>
          </cell>
          <cell r="C465" t="str">
            <v xml:space="preserve">         </v>
          </cell>
          <cell r="D465" t="str">
            <v xml:space="preserve">COMMERCIAL SALES                                  </v>
          </cell>
          <cell r="E465" t="str">
            <v xml:space="preserve">        </v>
          </cell>
          <cell r="F465" t="str">
            <v xml:space="preserve">          </v>
          </cell>
          <cell r="G465">
            <v>481010</v>
          </cell>
          <cell r="H465" t="str">
            <v xml:space="preserve">COMMERCIAL SALES                                  </v>
          </cell>
          <cell r="I465" t="str">
            <v xml:space="preserve">9481000    </v>
          </cell>
        </row>
        <row r="466">
          <cell r="B466">
            <v>481004</v>
          </cell>
          <cell r="C466" t="str">
            <v xml:space="preserve">         </v>
          </cell>
          <cell r="D466" t="str">
            <v xml:space="preserve">NON-JURIS COMMERCIAL SALES                        </v>
          </cell>
          <cell r="E466" t="str">
            <v xml:space="preserve">        </v>
          </cell>
          <cell r="F466" t="str">
            <v xml:space="preserve">          </v>
          </cell>
          <cell r="G466">
            <v>481020</v>
          </cell>
          <cell r="H466" t="str">
            <v xml:space="preserve">NON-JURIS COMMERCIAL SALES                        </v>
          </cell>
          <cell r="I466" t="str">
            <v xml:space="preserve">9481000    </v>
          </cell>
        </row>
        <row r="467">
          <cell r="B467">
            <v>481020</v>
          </cell>
          <cell r="C467" t="str">
            <v xml:space="preserve">         </v>
          </cell>
          <cell r="D467" t="str">
            <v xml:space="preserve">INDUSTRIAL SALES                                  </v>
          </cell>
          <cell r="E467" t="str">
            <v xml:space="preserve">        </v>
          </cell>
          <cell r="F467" t="str">
            <v xml:space="preserve">          </v>
          </cell>
          <cell r="G467">
            <v>481030</v>
          </cell>
          <cell r="H467" t="str">
            <v xml:space="preserve">INDUSTRIAL SALES                                  </v>
          </cell>
          <cell r="I467" t="str">
            <v xml:space="preserve">9481000    </v>
          </cell>
        </row>
        <row r="468">
          <cell r="B468">
            <v>481024</v>
          </cell>
          <cell r="C468" t="str">
            <v xml:space="preserve">         </v>
          </cell>
          <cell r="D468" t="str">
            <v xml:space="preserve">NON-JURIS INDUSTRIAL SALES                        </v>
          </cell>
          <cell r="E468" t="str">
            <v xml:space="preserve">        </v>
          </cell>
          <cell r="F468" t="str">
            <v xml:space="preserve">          </v>
          </cell>
          <cell r="G468">
            <v>481040</v>
          </cell>
          <cell r="H468" t="str">
            <v xml:space="preserve">NON-JURIS INDUSTRIAL SALES                        </v>
          </cell>
          <cell r="I468" t="str">
            <v xml:space="preserve">9481000    </v>
          </cell>
        </row>
        <row r="469">
          <cell r="B469">
            <v>481060</v>
          </cell>
          <cell r="C469" t="str">
            <v xml:space="preserve">         </v>
          </cell>
          <cell r="D469" t="str">
            <v xml:space="preserve">IRRIGATION SALES                                  </v>
          </cell>
          <cell r="E469" t="str">
            <v xml:space="preserve">        </v>
          </cell>
          <cell r="F469" t="str">
            <v xml:space="preserve">          </v>
          </cell>
          <cell r="G469">
            <v>481050</v>
          </cell>
          <cell r="H469" t="str">
            <v xml:space="preserve">IRRIGATION SALES                                  </v>
          </cell>
          <cell r="I469" t="str">
            <v xml:space="preserve">9481000    </v>
          </cell>
        </row>
        <row r="470">
          <cell r="B470">
            <v>481064</v>
          </cell>
          <cell r="C470" t="str">
            <v xml:space="preserve">         </v>
          </cell>
          <cell r="D470" t="str">
            <v xml:space="preserve">NON-JURIS IRRIGATION SALES                        </v>
          </cell>
          <cell r="E470" t="str">
            <v xml:space="preserve">        </v>
          </cell>
          <cell r="F470" t="str">
            <v xml:space="preserve">          </v>
          </cell>
          <cell r="G470">
            <v>481060</v>
          </cell>
          <cell r="H470" t="str">
            <v xml:space="preserve">NON-JURIS IRRIGATION SALES                        </v>
          </cell>
          <cell r="I470" t="str">
            <v xml:space="preserve">9481000    </v>
          </cell>
        </row>
        <row r="471">
          <cell r="B471">
            <v>481070</v>
          </cell>
          <cell r="C471" t="str">
            <v xml:space="preserve">         </v>
          </cell>
          <cell r="D471" t="str">
            <v xml:space="preserve">GRAIN-DRYING SALES                                </v>
          </cell>
          <cell r="E471" t="str">
            <v xml:space="preserve">        </v>
          </cell>
          <cell r="F471" t="str">
            <v xml:space="preserve">          </v>
          </cell>
          <cell r="G471">
            <v>481070</v>
          </cell>
          <cell r="H471" t="str">
            <v xml:space="preserve">GRAIN-DRYING SALES                                </v>
          </cell>
          <cell r="I471" t="str">
            <v xml:space="preserve">9481000    </v>
          </cell>
        </row>
        <row r="472">
          <cell r="B472">
            <v>483000</v>
          </cell>
          <cell r="C472" t="str">
            <v xml:space="preserve">         </v>
          </cell>
          <cell r="D472" t="str">
            <v xml:space="preserve">SALES FOR RESALE-OTH UTIL                         </v>
          </cell>
          <cell r="E472" t="str">
            <v xml:space="preserve">        </v>
          </cell>
          <cell r="F472" t="str">
            <v xml:space="preserve">          </v>
          </cell>
          <cell r="G472">
            <v>483010</v>
          </cell>
          <cell r="H472" t="str">
            <v xml:space="preserve">SALES FOR RESALE-OTH UTIL                         </v>
          </cell>
          <cell r="I472" t="str">
            <v xml:space="preserve">9483000    </v>
          </cell>
        </row>
        <row r="473">
          <cell r="B473">
            <v>483030</v>
          </cell>
          <cell r="C473" t="str">
            <v xml:space="preserve">         </v>
          </cell>
          <cell r="D473" t="str">
            <v xml:space="preserve">SALES FOR RESALE ASC CO 15                        </v>
          </cell>
          <cell r="E473" t="str">
            <v xml:space="preserve">        </v>
          </cell>
          <cell r="F473" t="str">
            <v xml:space="preserve">          </v>
          </cell>
          <cell r="G473">
            <v>483020</v>
          </cell>
          <cell r="H473" t="str">
            <v xml:space="preserve">SALES FOR RESALE ASSOCIATED COMPANY               </v>
          </cell>
          <cell r="I473" t="str">
            <v xml:space="preserve">9483000    </v>
          </cell>
        </row>
        <row r="474">
          <cell r="B474">
            <v>483150</v>
          </cell>
          <cell r="C474" t="str">
            <v xml:space="preserve">         </v>
          </cell>
          <cell r="D474" t="str">
            <v xml:space="preserve">SALES FOR RESALE ADMI FEE                         </v>
          </cell>
          <cell r="E474" t="str">
            <v xml:space="preserve">        </v>
          </cell>
          <cell r="F474" t="str">
            <v xml:space="preserve">          </v>
          </cell>
          <cell r="G474">
            <v>483040</v>
          </cell>
          <cell r="H474" t="str">
            <v xml:space="preserve">SALES FOR RESALE ADMI FEE                         </v>
          </cell>
          <cell r="I474" t="str">
            <v xml:space="preserve">9483000    </v>
          </cell>
        </row>
        <row r="475">
          <cell r="B475">
            <v>487000</v>
          </cell>
          <cell r="C475" t="str">
            <v xml:space="preserve">         </v>
          </cell>
          <cell r="D475" t="str">
            <v xml:space="preserve">LATE FEES                                         </v>
          </cell>
          <cell r="E475" t="str">
            <v xml:space="preserve">        </v>
          </cell>
          <cell r="F475" t="str">
            <v xml:space="preserve">          </v>
          </cell>
          <cell r="G475">
            <v>487000</v>
          </cell>
          <cell r="H475" t="str">
            <v xml:space="preserve">LATE FEES                                         </v>
          </cell>
          <cell r="I475" t="str">
            <v xml:space="preserve">9487000    </v>
          </cell>
        </row>
        <row r="476">
          <cell r="B476">
            <v>488000</v>
          </cell>
          <cell r="C476" t="str">
            <v xml:space="preserve">         </v>
          </cell>
          <cell r="D476" t="str">
            <v xml:space="preserve">RETAIL SERVICE FEES                               </v>
          </cell>
          <cell r="E476" t="str">
            <v xml:space="preserve">        </v>
          </cell>
          <cell r="F476" t="str">
            <v xml:space="preserve">          </v>
          </cell>
          <cell r="G476">
            <v>488000</v>
          </cell>
          <cell r="H476" t="str">
            <v xml:space="preserve">RETAIL SERVICE FEES                               </v>
          </cell>
          <cell r="I476" t="str">
            <v xml:space="preserve">9488000    </v>
          </cell>
        </row>
        <row r="477">
          <cell r="B477">
            <v>488401</v>
          </cell>
          <cell r="C477" t="str">
            <v xml:space="preserve">         </v>
          </cell>
          <cell r="D477" t="str">
            <v xml:space="preserve">PPL OPERAT&amp;MAINT SVC REV                          </v>
          </cell>
          <cell r="E477" t="str">
            <v xml:space="preserve">        </v>
          </cell>
          <cell r="F477" t="str">
            <v xml:space="preserve">          </v>
          </cell>
          <cell r="G477">
            <v>488400</v>
          </cell>
          <cell r="H477" t="str">
            <v xml:space="preserve">PPL OPERAT&amp;MAINT SVC REV                          </v>
          </cell>
          <cell r="I477" t="str">
            <v xml:space="preserve">9488000    </v>
          </cell>
        </row>
        <row r="478">
          <cell r="B478">
            <v>489102</v>
          </cell>
          <cell r="C478" t="str">
            <v xml:space="preserve">         </v>
          </cell>
          <cell r="D478" t="str">
            <v xml:space="preserve">THIRD PARTY GATHERING                             </v>
          </cell>
          <cell r="E478" t="str">
            <v xml:space="preserve">        </v>
          </cell>
          <cell r="F478" t="str">
            <v xml:space="preserve">          </v>
          </cell>
          <cell r="G478">
            <v>489010</v>
          </cell>
          <cell r="H478" t="str">
            <v xml:space="preserve">THIRD PARTY GATHERING                             </v>
          </cell>
          <cell r="I478" t="str">
            <v xml:space="preserve">9489100    </v>
          </cell>
        </row>
        <row r="479">
          <cell r="B479">
            <v>489203</v>
          </cell>
          <cell r="C479" t="str">
            <v xml:space="preserve">         </v>
          </cell>
          <cell r="D479" t="str">
            <v xml:space="preserve">THIRD PARTY FT COMMODITY                          </v>
          </cell>
          <cell r="E479" t="str">
            <v xml:space="preserve">        </v>
          </cell>
          <cell r="F479" t="str">
            <v xml:space="preserve">          </v>
          </cell>
          <cell r="G479">
            <v>489020</v>
          </cell>
          <cell r="H479" t="str">
            <v xml:space="preserve">THIRD PARTY FT COMMODITY                          </v>
          </cell>
          <cell r="I479" t="str">
            <v xml:space="preserve">9489200    </v>
          </cell>
        </row>
        <row r="480">
          <cell r="B480">
            <v>489207</v>
          </cell>
          <cell r="C480" t="str">
            <v xml:space="preserve">         </v>
          </cell>
          <cell r="D480" t="str">
            <v xml:space="preserve">3RD PARTY FT RESERVATION                          </v>
          </cell>
          <cell r="E480" t="str">
            <v xml:space="preserve">        </v>
          </cell>
          <cell r="F480" t="str">
            <v xml:space="preserve">          </v>
          </cell>
          <cell r="G480">
            <v>489030</v>
          </cell>
          <cell r="H480" t="str">
            <v xml:space="preserve">3RD PARTY FT RESERVATION                          </v>
          </cell>
          <cell r="I480" t="str">
            <v xml:space="preserve">9489200    </v>
          </cell>
        </row>
        <row r="481">
          <cell r="B481">
            <v>489210</v>
          </cell>
          <cell r="C481" t="str">
            <v xml:space="preserve">         </v>
          </cell>
          <cell r="D481" t="str">
            <v xml:space="preserve">INTERCO IT COMMODITY 16                           </v>
          </cell>
          <cell r="E481" t="str">
            <v xml:space="preserve">        </v>
          </cell>
          <cell r="F481" t="str">
            <v xml:space="preserve">          </v>
          </cell>
          <cell r="G481">
            <v>489040</v>
          </cell>
          <cell r="H481" t="str">
            <v xml:space="preserve">INTERCO IT COMMODITY 16                           </v>
          </cell>
          <cell r="I481" t="str">
            <v xml:space="preserve">9489200    </v>
          </cell>
        </row>
        <row r="482">
          <cell r="B482">
            <v>489211</v>
          </cell>
          <cell r="C482" t="str">
            <v xml:space="preserve">         </v>
          </cell>
          <cell r="D482" t="str">
            <v xml:space="preserve">THIRD PARTY IT COMMODITY                          </v>
          </cell>
          <cell r="E482" t="str">
            <v xml:space="preserve">        </v>
          </cell>
          <cell r="F482" t="str">
            <v xml:space="preserve">          </v>
          </cell>
          <cell r="G482">
            <v>489050</v>
          </cell>
          <cell r="H482" t="str">
            <v xml:space="preserve">THIRD PARTY IT COMMODITY                          </v>
          </cell>
          <cell r="I482" t="str">
            <v xml:space="preserve">9489200    </v>
          </cell>
        </row>
        <row r="483">
          <cell r="B483">
            <v>489245</v>
          </cell>
          <cell r="C483" t="str">
            <v xml:space="preserve">         </v>
          </cell>
          <cell r="D483" t="str">
            <v xml:space="preserve">RESIDENTIAL TRANSPORTAT                           </v>
          </cell>
          <cell r="E483" t="str">
            <v xml:space="preserve">        </v>
          </cell>
          <cell r="F483" t="str">
            <v xml:space="preserve">          </v>
          </cell>
          <cell r="G483">
            <v>489060</v>
          </cell>
          <cell r="H483" t="str">
            <v xml:space="preserve">RESIDENTIAL TRANSPORTAT                           </v>
          </cell>
          <cell r="I483" t="str">
            <v xml:space="preserve">9489200    </v>
          </cell>
        </row>
        <row r="484">
          <cell r="B484">
            <v>489247</v>
          </cell>
          <cell r="C484" t="str">
            <v xml:space="preserve">         </v>
          </cell>
          <cell r="D484" t="str">
            <v xml:space="preserve">LARGE COMMERCIAL TRANSPORTATION                   </v>
          </cell>
          <cell r="E484" t="str">
            <v xml:space="preserve">        </v>
          </cell>
          <cell r="F484" t="str">
            <v xml:space="preserve">          </v>
          </cell>
          <cell r="G484">
            <v>489070</v>
          </cell>
          <cell r="H484" t="str">
            <v xml:space="preserve">LARGE COMMERCIAL TRANSPORTATION                   </v>
          </cell>
          <cell r="I484" t="str">
            <v xml:space="preserve">9489200    </v>
          </cell>
        </row>
        <row r="485">
          <cell r="B485">
            <v>489248</v>
          </cell>
          <cell r="C485" t="str">
            <v xml:space="preserve">         </v>
          </cell>
          <cell r="D485" t="str">
            <v xml:space="preserve">COMMERCIAL TRANSPORTATION                         </v>
          </cell>
          <cell r="E485" t="str">
            <v xml:space="preserve">        </v>
          </cell>
          <cell r="F485" t="str">
            <v xml:space="preserve">          </v>
          </cell>
          <cell r="G485">
            <v>489080</v>
          </cell>
          <cell r="H485" t="str">
            <v xml:space="preserve">COMMERCIAL TRANSPORTATION                         </v>
          </cell>
          <cell r="I485" t="str">
            <v xml:space="preserve">9489200    </v>
          </cell>
        </row>
        <row r="486">
          <cell r="B486">
            <v>489250</v>
          </cell>
          <cell r="C486" t="str">
            <v xml:space="preserve">         </v>
          </cell>
          <cell r="D486" t="str">
            <v xml:space="preserve">INDUSTRIAL TRANSPORTATION                         </v>
          </cell>
          <cell r="E486" t="str">
            <v xml:space="preserve">        </v>
          </cell>
          <cell r="F486" t="str">
            <v xml:space="preserve">          </v>
          </cell>
          <cell r="G486">
            <v>489090</v>
          </cell>
          <cell r="H486" t="str">
            <v xml:space="preserve">INDUSTRIAL TRANSPORTATION                         </v>
          </cell>
          <cell r="I486" t="str">
            <v xml:space="preserve">9489200    </v>
          </cell>
        </row>
        <row r="487">
          <cell r="B487">
            <v>489260</v>
          </cell>
          <cell r="C487" t="str">
            <v xml:space="preserve">         </v>
          </cell>
          <cell r="D487" t="str">
            <v xml:space="preserve">IRRIGATION TRANSPORTATION                         </v>
          </cell>
          <cell r="E487" t="str">
            <v xml:space="preserve">        </v>
          </cell>
          <cell r="F487" t="str">
            <v xml:space="preserve">          </v>
          </cell>
          <cell r="G487">
            <v>489100</v>
          </cell>
          <cell r="H487" t="str">
            <v xml:space="preserve">IRRIGATION TRANSPORTATION                         </v>
          </cell>
          <cell r="I487" t="str">
            <v xml:space="preserve">9489200    </v>
          </cell>
        </row>
        <row r="488">
          <cell r="B488">
            <v>489270</v>
          </cell>
          <cell r="C488" t="str">
            <v xml:space="preserve">         </v>
          </cell>
          <cell r="D488" t="str">
            <v xml:space="preserve">GRAIN DRYING TRANSPORTAT                          </v>
          </cell>
          <cell r="E488" t="str">
            <v xml:space="preserve">        </v>
          </cell>
          <cell r="F488" t="str">
            <v xml:space="preserve">          </v>
          </cell>
          <cell r="G488">
            <v>489110</v>
          </cell>
          <cell r="H488" t="str">
            <v xml:space="preserve">GRAIN DRYING TRANSPORTAT                          </v>
          </cell>
          <cell r="I488" t="str">
            <v xml:space="preserve">9489200    </v>
          </cell>
        </row>
        <row r="489">
          <cell r="B489">
            <v>489401</v>
          </cell>
          <cell r="C489" t="str">
            <v xml:space="preserve">         </v>
          </cell>
          <cell r="D489" t="str">
            <v xml:space="preserve">INTERCO FS WITHDRAWAL 61                          </v>
          </cell>
          <cell r="E489" t="str">
            <v xml:space="preserve">        </v>
          </cell>
          <cell r="F489" t="str">
            <v xml:space="preserve">          </v>
          </cell>
          <cell r="G489">
            <v>489120</v>
          </cell>
          <cell r="H489" t="str">
            <v xml:space="preserve">INTERCO FS WITHDRAWAL 61                          </v>
          </cell>
          <cell r="I489" t="str">
            <v xml:space="preserve">9489400    </v>
          </cell>
        </row>
        <row r="490">
          <cell r="B490">
            <v>489404</v>
          </cell>
          <cell r="C490" t="str">
            <v xml:space="preserve">         </v>
          </cell>
          <cell r="D490" t="str">
            <v xml:space="preserve">THIRD PARTY OTHER FS REV                          </v>
          </cell>
          <cell r="E490" t="str">
            <v xml:space="preserve">        </v>
          </cell>
          <cell r="F490" t="str">
            <v xml:space="preserve">          </v>
          </cell>
          <cell r="G490">
            <v>489130</v>
          </cell>
          <cell r="H490" t="str">
            <v xml:space="preserve">THIRD PARTY OTHER FS REV                          </v>
          </cell>
          <cell r="I490" t="str">
            <v xml:space="preserve">9489400    </v>
          </cell>
        </row>
        <row r="491">
          <cell r="B491">
            <v>489410</v>
          </cell>
          <cell r="C491" t="str">
            <v xml:space="preserve">         </v>
          </cell>
          <cell r="D491" t="str">
            <v xml:space="preserve">INTERCO IS 61                                     </v>
          </cell>
          <cell r="E491" t="str">
            <v xml:space="preserve">        </v>
          </cell>
          <cell r="F491" t="str">
            <v xml:space="preserve">          </v>
          </cell>
          <cell r="G491">
            <v>489140</v>
          </cell>
          <cell r="H491" t="str">
            <v xml:space="preserve">INTERCO IS 61                                     </v>
          </cell>
          <cell r="I491" t="str">
            <v xml:space="preserve">9489400    </v>
          </cell>
        </row>
        <row r="492">
          <cell r="B492">
            <v>490000</v>
          </cell>
          <cell r="C492" t="str">
            <v xml:space="preserve">         </v>
          </cell>
          <cell r="D492" t="str">
            <v xml:space="preserve">EXTRACT REV GASOLINE                              </v>
          </cell>
          <cell r="E492" t="str">
            <v xml:space="preserve">        </v>
          </cell>
          <cell r="F492" t="str">
            <v xml:space="preserve">          </v>
          </cell>
          <cell r="G492">
            <v>490010</v>
          </cell>
          <cell r="H492" t="str">
            <v xml:space="preserve">EXTRACT REV GASOLINE                              </v>
          </cell>
          <cell r="I492" t="str">
            <v xml:space="preserve">9490000    </v>
          </cell>
        </row>
        <row r="493">
          <cell r="B493">
            <v>490020</v>
          </cell>
          <cell r="C493" t="str">
            <v xml:space="preserve">         </v>
          </cell>
          <cell r="D493" t="str">
            <v xml:space="preserve">EXTRACT REV AS PROPANE                            </v>
          </cell>
          <cell r="E493" t="str">
            <v xml:space="preserve">        </v>
          </cell>
          <cell r="F493" t="str">
            <v xml:space="preserve">          </v>
          </cell>
          <cell r="G493">
            <v>490020</v>
          </cell>
          <cell r="H493" t="str">
            <v xml:space="preserve">EXTRACT REV AS PROPANE                            </v>
          </cell>
          <cell r="I493" t="str">
            <v xml:space="preserve">9490000    </v>
          </cell>
        </row>
        <row r="494">
          <cell r="B494">
            <v>490030</v>
          </cell>
          <cell r="C494" t="str">
            <v xml:space="preserve">         </v>
          </cell>
          <cell r="D494" t="str">
            <v xml:space="preserve">EXTRACT REV ETHANE PROP                           </v>
          </cell>
          <cell r="E494" t="str">
            <v xml:space="preserve">        </v>
          </cell>
          <cell r="F494" t="str">
            <v xml:space="preserve">          </v>
          </cell>
          <cell r="G494">
            <v>490030</v>
          </cell>
          <cell r="H494" t="str">
            <v xml:space="preserve">EXTRACT REV ETHANE PROP                           </v>
          </cell>
          <cell r="I494" t="str">
            <v xml:space="preserve">9490000    </v>
          </cell>
        </row>
        <row r="495">
          <cell r="B495">
            <v>490040</v>
          </cell>
          <cell r="C495" t="str">
            <v xml:space="preserve">         </v>
          </cell>
          <cell r="D495" t="str">
            <v xml:space="preserve">EXTRACT REV BUTANE                                </v>
          </cell>
          <cell r="E495" t="str">
            <v xml:space="preserve">        </v>
          </cell>
          <cell r="F495" t="str">
            <v xml:space="preserve">          </v>
          </cell>
          <cell r="G495">
            <v>490040</v>
          </cell>
          <cell r="H495" t="str">
            <v xml:space="preserve">EXTRACT REV BUTANE                                </v>
          </cell>
          <cell r="I495" t="str">
            <v xml:space="preserve">9490000    </v>
          </cell>
        </row>
        <row r="496">
          <cell r="B496">
            <v>490050</v>
          </cell>
          <cell r="C496" t="str">
            <v xml:space="preserve">         </v>
          </cell>
          <cell r="D496" t="str">
            <v xml:space="preserve">EXTRACT REV ISO-BUTANE                            </v>
          </cell>
          <cell r="E496" t="str">
            <v xml:space="preserve">        </v>
          </cell>
          <cell r="F496" t="str">
            <v xml:space="preserve">          </v>
          </cell>
          <cell r="G496">
            <v>490050</v>
          </cell>
          <cell r="H496" t="str">
            <v xml:space="preserve">EXTRACT REV ISO-BUTANE                            </v>
          </cell>
          <cell r="I496" t="str">
            <v xml:space="preserve">9490000    </v>
          </cell>
        </row>
        <row r="497">
          <cell r="B497">
            <v>491003</v>
          </cell>
          <cell r="C497" t="str">
            <v xml:space="preserve">         </v>
          </cell>
          <cell r="D497" t="str">
            <v xml:space="preserve">NAT GAS PROC BY OTR-A CO 61                       </v>
          </cell>
          <cell r="E497" t="str">
            <v xml:space="preserve">        </v>
          </cell>
          <cell r="F497" t="str">
            <v xml:space="preserve">          </v>
          </cell>
          <cell r="G497">
            <v>491010</v>
          </cell>
          <cell r="H497" t="str">
            <v xml:space="preserve">NAT GAS PROC BY OTR-A CO 61                       </v>
          </cell>
          <cell r="I497" t="str">
            <v xml:space="preserve">9491000    </v>
          </cell>
        </row>
        <row r="498">
          <cell r="B498">
            <v>492000</v>
          </cell>
          <cell r="C498" t="str">
            <v xml:space="preserve">         </v>
          </cell>
          <cell r="D498" t="str">
            <v xml:space="preserve">INC OIL&amp;GAS SALES-COND                            </v>
          </cell>
          <cell r="E498" t="str">
            <v xml:space="preserve">        </v>
          </cell>
          <cell r="F498" t="str">
            <v xml:space="preserve">          </v>
          </cell>
          <cell r="G498">
            <v>492010</v>
          </cell>
          <cell r="H498" t="str">
            <v xml:space="preserve">INC OIL&amp;GAS SALES-COND                            </v>
          </cell>
          <cell r="I498" t="str">
            <v xml:space="preserve">9492000    </v>
          </cell>
        </row>
        <row r="499">
          <cell r="B499">
            <v>493008</v>
          </cell>
          <cell r="C499" t="str">
            <v xml:space="preserve">         </v>
          </cell>
          <cell r="D499" t="str">
            <v xml:space="preserve">RENT REVENUE MISC                                 </v>
          </cell>
          <cell r="E499" t="str">
            <v xml:space="preserve">        </v>
          </cell>
          <cell r="F499" t="str">
            <v xml:space="preserve">          </v>
          </cell>
          <cell r="G499">
            <v>493010</v>
          </cell>
          <cell r="H499" t="str">
            <v xml:space="preserve">RENT REVENUE MISC                                 </v>
          </cell>
          <cell r="I499" t="str">
            <v xml:space="preserve">9493000    </v>
          </cell>
        </row>
        <row r="500">
          <cell r="B500">
            <v>495100</v>
          </cell>
          <cell r="C500" t="str">
            <v xml:space="preserve">         </v>
          </cell>
          <cell r="D500" t="str">
            <v xml:space="preserve">ACCRD GAS SERVICE - REVENUES                      </v>
          </cell>
          <cell r="E500" t="str">
            <v xml:space="preserve">        </v>
          </cell>
          <cell r="F500" t="str">
            <v xml:space="preserve">          </v>
          </cell>
          <cell r="G500">
            <v>495010</v>
          </cell>
          <cell r="H500" t="str">
            <v xml:space="preserve">ACCRD GAS SERVICE - REVENUES                      </v>
          </cell>
          <cell r="I500" t="str">
            <v xml:space="preserve">9495000    </v>
          </cell>
        </row>
        <row r="501">
          <cell r="B501">
            <v>495101</v>
          </cell>
          <cell r="C501" t="str">
            <v xml:space="preserve">         </v>
          </cell>
          <cell r="D501" t="str">
            <v xml:space="preserve">ACCRD GAS SERVICE-REV                             </v>
          </cell>
          <cell r="E501" t="str">
            <v xml:space="preserve">        </v>
          </cell>
          <cell r="F501" t="str">
            <v xml:space="preserve">          </v>
          </cell>
          <cell r="G501">
            <v>495020</v>
          </cell>
          <cell r="H501" t="str">
            <v xml:space="preserve">ACCRD GAS SERVICE-REV                             </v>
          </cell>
          <cell r="I501" t="str">
            <v xml:space="preserve">9495000    </v>
          </cell>
        </row>
        <row r="502">
          <cell r="B502">
            <v>495101</v>
          </cell>
          <cell r="C502" t="str">
            <v xml:space="preserve">         </v>
          </cell>
          <cell r="D502" t="str">
            <v xml:space="preserve">ACCRD GAS SERVICE-REV                             </v>
          </cell>
          <cell r="E502" t="str">
            <v xml:space="preserve">        </v>
          </cell>
          <cell r="F502" t="str">
            <v xml:space="preserve">          </v>
          </cell>
          <cell r="G502">
            <v>495020</v>
          </cell>
          <cell r="H502" t="str">
            <v xml:space="preserve">ACCRD GAS SERVICE-REV                             </v>
          </cell>
          <cell r="I502" t="str">
            <v xml:space="preserve">9495000    </v>
          </cell>
        </row>
        <row r="503">
          <cell r="B503">
            <v>495110</v>
          </cell>
          <cell r="C503" t="str">
            <v xml:space="preserve">         </v>
          </cell>
          <cell r="D503" t="str">
            <v xml:space="preserve">ACCRUED GAS SERVICE-REVENUE-ASSOC CO 17           </v>
          </cell>
          <cell r="E503" t="str">
            <v xml:space="preserve">        </v>
          </cell>
          <cell r="F503" t="str">
            <v xml:space="preserve">          </v>
          </cell>
          <cell r="G503">
            <v>495030</v>
          </cell>
          <cell r="H503" t="str">
            <v xml:space="preserve">ACCRUED GAS SERVICE-REVENUE-ASSOC CO 17           </v>
          </cell>
          <cell r="I503" t="str">
            <v xml:space="preserve">9495000    </v>
          </cell>
        </row>
        <row r="504">
          <cell r="B504">
            <v>495190</v>
          </cell>
          <cell r="C504" t="str">
            <v xml:space="preserve">         </v>
          </cell>
          <cell r="D504" t="str">
            <v xml:space="preserve">MISC REV-SALES TAX COLL ALLOW                     </v>
          </cell>
          <cell r="E504" t="str">
            <v xml:space="preserve">        </v>
          </cell>
          <cell r="F504" t="str">
            <v xml:space="preserve">          </v>
          </cell>
          <cell r="G504">
            <v>495040</v>
          </cell>
          <cell r="H504" t="str">
            <v xml:space="preserve">MISC REV-SALES TAX COLL ALLOW                     </v>
          </cell>
          <cell r="I504" t="str">
            <v xml:space="preserve">9495000    </v>
          </cell>
        </row>
        <row r="505">
          <cell r="B505">
            <v>495200</v>
          </cell>
          <cell r="C505" t="str">
            <v xml:space="preserve">         </v>
          </cell>
          <cell r="D505" t="str">
            <v xml:space="preserve">P-802 LOAN FUND FEE                               </v>
          </cell>
          <cell r="E505" t="str">
            <v xml:space="preserve">        </v>
          </cell>
          <cell r="F505" t="str">
            <v xml:space="preserve">          </v>
          </cell>
          <cell r="G505">
            <v>495050</v>
          </cell>
          <cell r="H505" t="str">
            <v xml:space="preserve">P-802 LOAN FUND FEE                               </v>
          </cell>
          <cell r="I505" t="str">
            <v xml:space="preserve">9495000    </v>
          </cell>
        </row>
        <row r="506">
          <cell r="B506">
            <v>495220</v>
          </cell>
          <cell r="C506" t="str">
            <v xml:space="preserve">         </v>
          </cell>
          <cell r="D506" t="str">
            <v xml:space="preserve">OTHER ASSOC COMPANY REV 16                        </v>
          </cell>
          <cell r="E506" t="str">
            <v xml:space="preserve">        </v>
          </cell>
          <cell r="F506" t="str">
            <v xml:space="preserve">          </v>
          </cell>
          <cell r="G506">
            <v>495060</v>
          </cell>
          <cell r="H506" t="str">
            <v xml:space="preserve">OTHER ASSOC COMPANY REV 16                        </v>
          </cell>
          <cell r="I506" t="str">
            <v xml:space="preserve">9495000    </v>
          </cell>
        </row>
        <row r="507">
          <cell r="B507">
            <v>495240</v>
          </cell>
          <cell r="C507" t="str">
            <v xml:space="preserve">         </v>
          </cell>
          <cell r="D507" t="str">
            <v xml:space="preserve">MISCELLANOUS REVENUE                              </v>
          </cell>
          <cell r="E507" t="str">
            <v xml:space="preserve">        </v>
          </cell>
          <cell r="F507" t="str">
            <v xml:space="preserve">          </v>
          </cell>
          <cell r="G507">
            <v>495070</v>
          </cell>
          <cell r="H507" t="str">
            <v xml:space="preserve">MISCELLANOUS REVENUE                              </v>
          </cell>
          <cell r="I507" t="str">
            <v xml:space="preserve">9495000    </v>
          </cell>
        </row>
        <row r="508">
          <cell r="B508">
            <v>495350</v>
          </cell>
          <cell r="C508" t="str">
            <v xml:space="preserve">         </v>
          </cell>
          <cell r="D508" t="str">
            <v xml:space="preserve">MISC REV - OTHER                                  </v>
          </cell>
          <cell r="E508" t="str">
            <v xml:space="preserve">        </v>
          </cell>
          <cell r="F508" t="str">
            <v xml:space="preserve">          </v>
          </cell>
          <cell r="G508">
            <v>495080</v>
          </cell>
          <cell r="H508" t="str">
            <v xml:space="preserve">MISC REV - OTHER                                  </v>
          </cell>
          <cell r="I508" t="str">
            <v xml:space="preserve">9495000    </v>
          </cell>
        </row>
        <row r="509">
          <cell r="B509">
            <v>495390</v>
          </cell>
          <cell r="C509" t="str">
            <v xml:space="preserve">         </v>
          </cell>
          <cell r="D509" t="str">
            <v xml:space="preserve">MISC REV-IN/CO ADMN FEES CO-16                    </v>
          </cell>
          <cell r="E509" t="str">
            <v xml:space="preserve">        </v>
          </cell>
          <cell r="F509" t="str">
            <v xml:space="preserve">          </v>
          </cell>
          <cell r="G509">
            <v>495090</v>
          </cell>
          <cell r="H509" t="str">
            <v xml:space="preserve">MISC REV-IN/CO ADMN FEES CO-16                    </v>
          </cell>
          <cell r="I509" t="str">
            <v xml:space="preserve">9495000    </v>
          </cell>
        </row>
        <row r="510">
          <cell r="B510">
            <v>495400</v>
          </cell>
          <cell r="C510" t="str">
            <v xml:space="preserve">         </v>
          </cell>
          <cell r="D510" t="str">
            <v xml:space="preserve">MISC REV-3RD PARTY ADMIN FEE                      </v>
          </cell>
          <cell r="E510" t="str">
            <v xml:space="preserve">        </v>
          </cell>
          <cell r="F510" t="str">
            <v xml:space="preserve">          </v>
          </cell>
          <cell r="G510">
            <v>495100</v>
          </cell>
          <cell r="H510" t="str">
            <v xml:space="preserve">MISC REV-3RD PARTY ADMIN FEE                      </v>
          </cell>
          <cell r="I510" t="str">
            <v xml:space="preserve">9495000    </v>
          </cell>
        </row>
        <row r="511">
          <cell r="B511">
            <v>495410</v>
          </cell>
          <cell r="C511" t="str">
            <v xml:space="preserve">         </v>
          </cell>
          <cell r="D511" t="str">
            <v xml:space="preserve">MISC REV - GIMS FEE                               </v>
          </cell>
          <cell r="E511" t="str">
            <v xml:space="preserve">        </v>
          </cell>
          <cell r="F511" t="str">
            <v xml:space="preserve">          </v>
          </cell>
          <cell r="G511">
            <v>495110</v>
          </cell>
          <cell r="H511" t="str">
            <v xml:space="preserve">MISC REV - GIMS FEE                               </v>
          </cell>
          <cell r="I511" t="str">
            <v xml:space="preserve">9495000    </v>
          </cell>
        </row>
        <row r="512">
          <cell r="B512">
            <v>750000</v>
          </cell>
          <cell r="C512" t="str">
            <v xml:space="preserve">X        </v>
          </cell>
          <cell r="D512" t="str">
            <v xml:space="preserve">GATHER-OP S &amp; E-GEN COMP                          </v>
          </cell>
          <cell r="E512" t="str">
            <v xml:space="preserve">        </v>
          </cell>
          <cell r="F512" t="str">
            <v xml:space="preserve">          </v>
          </cell>
          <cell r="G512" t="str">
            <v xml:space="preserve">          </v>
          </cell>
          <cell r="H512" t="str">
            <v xml:space="preserve">                                                  </v>
          </cell>
          <cell r="I512" t="str">
            <v xml:space="preserve">9750000    </v>
          </cell>
        </row>
        <row r="513">
          <cell r="B513">
            <v>753000</v>
          </cell>
          <cell r="C513" t="str">
            <v xml:space="preserve">X        </v>
          </cell>
          <cell r="D513" t="str">
            <v xml:space="preserve">GATHER-FIELD LINE EXPENSES                        </v>
          </cell>
          <cell r="E513" t="str">
            <v xml:space="preserve">        </v>
          </cell>
          <cell r="F513" t="str">
            <v xml:space="preserve">          </v>
          </cell>
          <cell r="G513" t="str">
            <v xml:space="preserve">          </v>
          </cell>
          <cell r="H513" t="str">
            <v xml:space="preserve">                                                  </v>
          </cell>
          <cell r="I513" t="str">
            <v xml:space="preserve">9750000    </v>
          </cell>
        </row>
        <row r="514">
          <cell r="B514">
            <v>755000</v>
          </cell>
          <cell r="C514" t="str">
            <v xml:space="preserve">X        </v>
          </cell>
          <cell r="D514" t="str">
            <v xml:space="preserve">GATHER- FUEL GAS                                  </v>
          </cell>
          <cell r="E514" t="str">
            <v xml:space="preserve">        </v>
          </cell>
          <cell r="F514" t="str">
            <v xml:space="preserve">          </v>
          </cell>
          <cell r="G514" t="str">
            <v xml:space="preserve">          </v>
          </cell>
          <cell r="H514" t="str">
            <v xml:space="preserve">                                                  </v>
          </cell>
          <cell r="I514" t="str">
            <v xml:space="preserve">9750000    </v>
          </cell>
        </row>
        <row r="515">
          <cell r="B515">
            <v>756000</v>
          </cell>
          <cell r="C515" t="str">
            <v xml:space="preserve">X        </v>
          </cell>
          <cell r="D515" t="str">
            <v xml:space="preserve">GATHER - FLD MEA &amp; REG. STA                       </v>
          </cell>
          <cell r="E515" t="str">
            <v xml:space="preserve">        </v>
          </cell>
          <cell r="F515" t="str">
            <v xml:space="preserve">          </v>
          </cell>
          <cell r="G515" t="str">
            <v xml:space="preserve">          </v>
          </cell>
          <cell r="H515" t="str">
            <v xml:space="preserve">                                                  </v>
          </cell>
          <cell r="I515" t="str">
            <v xml:space="preserve">9750000    </v>
          </cell>
        </row>
        <row r="516">
          <cell r="B516">
            <v>758000</v>
          </cell>
          <cell r="C516" t="str">
            <v xml:space="preserve">X        </v>
          </cell>
          <cell r="D516" t="str">
            <v xml:space="preserve">GATHER - GAS WELL ROYALTIES                       </v>
          </cell>
          <cell r="E516" t="str">
            <v xml:space="preserve">        </v>
          </cell>
          <cell r="F516" t="str">
            <v xml:space="preserve">          </v>
          </cell>
          <cell r="G516" t="str">
            <v xml:space="preserve">          </v>
          </cell>
          <cell r="H516" t="str">
            <v xml:space="preserve">                                                  </v>
          </cell>
          <cell r="I516" t="str">
            <v xml:space="preserve">9750000    </v>
          </cell>
        </row>
        <row r="517">
          <cell r="B517">
            <v>759000</v>
          </cell>
          <cell r="C517" t="str">
            <v xml:space="preserve">X        </v>
          </cell>
          <cell r="D517" t="str">
            <v xml:space="preserve">GATHER-OTHER EXPENSES                             </v>
          </cell>
          <cell r="E517" t="str">
            <v xml:space="preserve">        </v>
          </cell>
          <cell r="F517" t="str">
            <v xml:space="preserve">          </v>
          </cell>
          <cell r="G517" t="str">
            <v xml:space="preserve">          </v>
          </cell>
          <cell r="H517" t="str">
            <v xml:space="preserve">                                                  </v>
          </cell>
          <cell r="I517" t="str">
            <v xml:space="preserve">9750000    </v>
          </cell>
        </row>
        <row r="518">
          <cell r="B518">
            <v>760000</v>
          </cell>
          <cell r="C518" t="str">
            <v xml:space="preserve">X        </v>
          </cell>
          <cell r="D518" t="str">
            <v xml:space="preserve">GATHER-RENT BLDIREAL PROPERTY)                    </v>
          </cell>
          <cell r="E518" t="str">
            <v xml:space="preserve">        </v>
          </cell>
          <cell r="F518" t="str">
            <v xml:space="preserve">          </v>
          </cell>
          <cell r="G518" t="str">
            <v xml:space="preserve">          </v>
          </cell>
          <cell r="H518" t="str">
            <v xml:space="preserve">                                                  </v>
          </cell>
          <cell r="I518" t="str">
            <v xml:space="preserve">9760000    </v>
          </cell>
        </row>
        <row r="519">
          <cell r="B519">
            <v>771100</v>
          </cell>
          <cell r="C519" t="str">
            <v xml:space="preserve">X        </v>
          </cell>
          <cell r="D519" t="str">
            <v xml:space="preserve">EXTRACT - COMPRESS ENGINE EXP                     </v>
          </cell>
          <cell r="E519" t="str">
            <v xml:space="preserve">        </v>
          </cell>
          <cell r="F519" t="str">
            <v xml:space="preserve">          </v>
          </cell>
          <cell r="G519" t="str">
            <v xml:space="preserve">          </v>
          </cell>
          <cell r="H519" t="str">
            <v xml:space="preserve">                                                  </v>
          </cell>
          <cell r="I519" t="str">
            <v xml:space="preserve">9771000    </v>
          </cell>
        </row>
        <row r="520">
          <cell r="B520">
            <v>772000</v>
          </cell>
          <cell r="C520" t="str">
            <v xml:space="preserve">X        </v>
          </cell>
          <cell r="D520" t="str">
            <v xml:space="preserve">EXTRACT  -GAS SHRINKAGE                           </v>
          </cell>
          <cell r="E520" t="str">
            <v xml:space="preserve">        </v>
          </cell>
          <cell r="F520" t="str">
            <v xml:space="preserve">          </v>
          </cell>
          <cell r="G520" t="str">
            <v xml:space="preserve">          </v>
          </cell>
          <cell r="H520" t="str">
            <v xml:space="preserve">                                                  </v>
          </cell>
          <cell r="I520" t="str">
            <v xml:space="preserve">9772000    </v>
          </cell>
        </row>
        <row r="521">
          <cell r="B521">
            <v>773000</v>
          </cell>
          <cell r="C521" t="str">
            <v xml:space="preserve">X        </v>
          </cell>
          <cell r="D521" t="str">
            <v xml:space="preserve">EXTRACT - FUEL                                    </v>
          </cell>
          <cell r="E521" t="str">
            <v xml:space="preserve">        </v>
          </cell>
          <cell r="F521" t="str">
            <v xml:space="preserve">          </v>
          </cell>
          <cell r="G521" t="str">
            <v xml:space="preserve">          </v>
          </cell>
          <cell r="H521" t="str">
            <v xml:space="preserve">                                                  </v>
          </cell>
          <cell r="I521" t="str">
            <v xml:space="preserve">9773000    </v>
          </cell>
        </row>
        <row r="522">
          <cell r="B522">
            <v>775000</v>
          </cell>
          <cell r="C522" t="str">
            <v xml:space="preserve">X        </v>
          </cell>
          <cell r="D522" t="str">
            <v xml:space="preserve">EXTRACT - MATERIALS                               </v>
          </cell>
          <cell r="E522" t="str">
            <v xml:space="preserve">        </v>
          </cell>
          <cell r="F522" t="str">
            <v xml:space="preserve">          </v>
          </cell>
          <cell r="G522" t="str">
            <v xml:space="preserve">          </v>
          </cell>
          <cell r="H522" t="str">
            <v xml:space="preserve">                                                  </v>
          </cell>
          <cell r="I522" t="str">
            <v xml:space="preserve">9775000    </v>
          </cell>
        </row>
        <row r="523">
          <cell r="B523">
            <v>776000</v>
          </cell>
          <cell r="C523" t="str">
            <v xml:space="preserve">X        </v>
          </cell>
          <cell r="D523" t="str">
            <v xml:space="preserve">EXTRACT-OPERATION SUP AND EXP                     </v>
          </cell>
          <cell r="E523" t="str">
            <v xml:space="preserve">        </v>
          </cell>
          <cell r="F523" t="str">
            <v xml:space="preserve">          </v>
          </cell>
          <cell r="G523" t="str">
            <v xml:space="preserve">          </v>
          </cell>
          <cell r="H523" t="str">
            <v xml:space="preserve">                                                  </v>
          </cell>
          <cell r="I523" t="str">
            <v xml:space="preserve">9776000    </v>
          </cell>
        </row>
        <row r="524">
          <cell r="B524">
            <v>777000</v>
          </cell>
          <cell r="C524" t="str">
            <v xml:space="preserve">X        </v>
          </cell>
          <cell r="D524" t="str">
            <v xml:space="preserve">EXTR- GAS PROC BY OTH-SHRINK                      </v>
          </cell>
          <cell r="E524" t="str">
            <v xml:space="preserve">        </v>
          </cell>
          <cell r="F524" t="str">
            <v xml:space="preserve">          </v>
          </cell>
          <cell r="G524" t="str">
            <v xml:space="preserve">          </v>
          </cell>
          <cell r="H524" t="str">
            <v xml:space="preserve">                                                  </v>
          </cell>
          <cell r="I524" t="str">
            <v xml:space="preserve">9777000    </v>
          </cell>
        </row>
        <row r="525">
          <cell r="B525">
            <v>777001</v>
          </cell>
          <cell r="C525" t="str">
            <v xml:space="preserve">X        </v>
          </cell>
          <cell r="D525" t="str">
            <v xml:space="preserve">EXTR-GAS SHRINK - ASOC CO 16                      </v>
          </cell>
          <cell r="E525" t="str">
            <v xml:space="preserve">        </v>
          </cell>
          <cell r="F525" t="str">
            <v xml:space="preserve">          </v>
          </cell>
          <cell r="G525" t="str">
            <v xml:space="preserve">          </v>
          </cell>
          <cell r="H525" t="str">
            <v xml:space="preserve">                                                  </v>
          </cell>
          <cell r="I525" t="str">
            <v xml:space="preserve">9777000    </v>
          </cell>
        </row>
        <row r="526">
          <cell r="B526">
            <v>786000</v>
          </cell>
          <cell r="C526" t="str">
            <v xml:space="preserve">X        </v>
          </cell>
          <cell r="D526" t="str">
            <v xml:space="preserve">EXTR-MAINT EXTRCT AND REFIN EQ                    </v>
          </cell>
          <cell r="E526" t="str">
            <v xml:space="preserve">        </v>
          </cell>
          <cell r="F526" t="str">
            <v xml:space="preserve">          </v>
          </cell>
          <cell r="G526" t="str">
            <v xml:space="preserve">          </v>
          </cell>
          <cell r="H526" t="str">
            <v xml:space="preserve">                                                  </v>
          </cell>
          <cell r="I526" t="str">
            <v xml:space="preserve">9786000    </v>
          </cell>
        </row>
        <row r="527">
          <cell r="B527">
            <v>800000</v>
          </cell>
          <cell r="C527" t="str">
            <v xml:space="preserve">         </v>
          </cell>
          <cell r="D527" t="str">
            <v xml:space="preserve">WLHD P-N A CO OTH GS MKT                          </v>
          </cell>
          <cell r="E527" t="str">
            <v xml:space="preserve">        </v>
          </cell>
          <cell r="F527" t="str">
            <v xml:space="preserve">          </v>
          </cell>
          <cell r="G527">
            <v>502100</v>
          </cell>
          <cell r="H527" t="str">
            <v xml:space="preserve">                                                  </v>
          </cell>
          <cell r="I527" t="str">
            <v xml:space="preserve">9800000    </v>
          </cell>
        </row>
        <row r="528">
          <cell r="B528">
            <v>800100</v>
          </cell>
          <cell r="C528" t="str">
            <v xml:space="preserve">         </v>
          </cell>
          <cell r="D528" t="str">
            <v xml:space="preserve">WLHD PUR-OTH THAN GAS MK 11                       </v>
          </cell>
          <cell r="E528" t="str">
            <v xml:space="preserve">        </v>
          </cell>
          <cell r="F528" t="str">
            <v xml:space="preserve">          </v>
          </cell>
          <cell r="G528">
            <v>614050</v>
          </cell>
          <cell r="H528" t="str">
            <v xml:space="preserve">                                                  </v>
          </cell>
          <cell r="I528" t="str">
            <v xml:space="preserve">9800100    </v>
          </cell>
        </row>
        <row r="529">
          <cell r="B529">
            <v>801000</v>
          </cell>
          <cell r="C529" t="str">
            <v xml:space="preserve">X        </v>
          </cell>
          <cell r="D529" t="str">
            <v xml:space="preserve">GS FLD LN PUR-NON ASC CO                          </v>
          </cell>
          <cell r="E529" t="str">
            <v xml:space="preserve">        </v>
          </cell>
          <cell r="F529" t="str">
            <v xml:space="preserve">          </v>
          </cell>
          <cell r="G529" t="str">
            <v xml:space="preserve">          </v>
          </cell>
          <cell r="H529" t="str">
            <v xml:space="preserve">                                                  </v>
          </cell>
          <cell r="I529" t="str">
            <v xml:space="preserve">9800000    </v>
          </cell>
        </row>
        <row r="530">
          <cell r="B530">
            <v>804000</v>
          </cell>
          <cell r="C530" t="str">
            <v xml:space="preserve">         </v>
          </cell>
          <cell r="D530" t="str">
            <v xml:space="preserve">CITY GATE PURCH                                   </v>
          </cell>
          <cell r="E530" t="str">
            <v xml:space="preserve">        </v>
          </cell>
          <cell r="F530" t="str">
            <v xml:space="preserve">          </v>
          </cell>
          <cell r="G530">
            <v>502200</v>
          </cell>
          <cell r="H530" t="str">
            <v xml:space="preserve">                                                  </v>
          </cell>
          <cell r="I530" t="str">
            <v xml:space="preserve">9804000    </v>
          </cell>
        </row>
        <row r="531">
          <cell r="B531">
            <v>804010</v>
          </cell>
          <cell r="C531" t="str">
            <v xml:space="preserve">         </v>
          </cell>
          <cell r="D531" t="str">
            <v xml:space="preserve">CTY GATE PUR N ASC-FLD LN PUR                     </v>
          </cell>
          <cell r="E531" t="str">
            <v xml:space="preserve">        </v>
          </cell>
          <cell r="F531" t="str">
            <v xml:space="preserve">          </v>
          </cell>
          <cell r="G531">
            <v>502200</v>
          </cell>
          <cell r="H531" t="str">
            <v xml:space="preserve">                                                  </v>
          </cell>
          <cell r="I531" t="str">
            <v xml:space="preserve">9804000    </v>
          </cell>
        </row>
        <row r="532">
          <cell r="B532">
            <v>804060</v>
          </cell>
          <cell r="C532" t="str">
            <v xml:space="preserve">         </v>
          </cell>
          <cell r="D532" t="str">
            <v xml:space="preserve">CTY GATE PUR NASC-TRNS DMD                        </v>
          </cell>
          <cell r="E532" t="str">
            <v xml:space="preserve">        </v>
          </cell>
          <cell r="F532" t="str">
            <v xml:space="preserve">          </v>
          </cell>
          <cell r="G532">
            <v>502200</v>
          </cell>
          <cell r="H532" t="str">
            <v xml:space="preserve">                                                  </v>
          </cell>
          <cell r="I532" t="str">
            <v xml:space="preserve">9804000    </v>
          </cell>
        </row>
        <row r="533">
          <cell r="B533">
            <v>804070</v>
          </cell>
          <cell r="C533" t="str">
            <v xml:space="preserve">         </v>
          </cell>
          <cell r="D533" t="str">
            <v xml:space="preserve">CTY GATE PUR NASC-TRNS COM                        </v>
          </cell>
          <cell r="E533" t="str">
            <v xml:space="preserve">        </v>
          </cell>
          <cell r="F533" t="str">
            <v xml:space="preserve">          </v>
          </cell>
          <cell r="G533">
            <v>502200</v>
          </cell>
          <cell r="H533" t="str">
            <v xml:space="preserve">                                                  </v>
          </cell>
          <cell r="I533" t="str">
            <v xml:space="preserve">9804000    </v>
          </cell>
        </row>
        <row r="534">
          <cell r="B534">
            <v>804080</v>
          </cell>
          <cell r="C534" t="str">
            <v xml:space="preserve">         </v>
          </cell>
          <cell r="D534" t="str">
            <v xml:space="preserve">CTY GATE PUR NASC-GATH COM                        </v>
          </cell>
          <cell r="E534" t="str">
            <v xml:space="preserve">        </v>
          </cell>
          <cell r="F534" t="str">
            <v xml:space="preserve">          </v>
          </cell>
          <cell r="G534">
            <v>502200</v>
          </cell>
          <cell r="H534" t="str">
            <v xml:space="preserve">                                                  </v>
          </cell>
          <cell r="I534" t="str">
            <v xml:space="preserve">9804000    </v>
          </cell>
        </row>
        <row r="535">
          <cell r="B535">
            <v>804100</v>
          </cell>
          <cell r="C535" t="str">
            <v xml:space="preserve">         </v>
          </cell>
          <cell r="D535" t="str">
            <v xml:space="preserve">CTY GATE PUR ASOC -WLHD PUR 61                    </v>
          </cell>
          <cell r="E535" t="str">
            <v xml:space="preserve">        </v>
          </cell>
          <cell r="F535" t="str">
            <v xml:space="preserve">          </v>
          </cell>
          <cell r="G535">
            <v>502250</v>
          </cell>
          <cell r="H535" t="str">
            <v xml:space="preserve">                                                  </v>
          </cell>
          <cell r="I535" t="str">
            <v xml:space="preserve">9804000    </v>
          </cell>
        </row>
        <row r="536">
          <cell r="B536">
            <v>804160</v>
          </cell>
          <cell r="C536" t="str">
            <v xml:space="preserve">         </v>
          </cell>
          <cell r="D536" t="str">
            <v xml:space="preserve">CTY GT PUR ASOC-TRANSPORT COM 61                  </v>
          </cell>
          <cell r="E536" t="str">
            <v xml:space="preserve">        </v>
          </cell>
          <cell r="F536" t="str">
            <v xml:space="preserve">          </v>
          </cell>
          <cell r="G536">
            <v>502250</v>
          </cell>
          <cell r="H536" t="str">
            <v xml:space="preserve">                                                  </v>
          </cell>
          <cell r="I536" t="str">
            <v xml:space="preserve">9804000    </v>
          </cell>
        </row>
        <row r="537">
          <cell r="B537">
            <v>804180</v>
          </cell>
          <cell r="C537" t="str">
            <v xml:space="preserve">         </v>
          </cell>
          <cell r="D537" t="str">
            <v xml:space="preserve">CTY GT PUR ASOC-GATH COM 17                       </v>
          </cell>
          <cell r="E537" t="str">
            <v xml:space="preserve">        </v>
          </cell>
          <cell r="F537" t="str">
            <v xml:space="preserve">          </v>
          </cell>
          <cell r="G537">
            <v>502250</v>
          </cell>
          <cell r="H537" t="str">
            <v xml:space="preserve">                                                  </v>
          </cell>
          <cell r="I537" t="str">
            <v xml:space="preserve">9804000    </v>
          </cell>
        </row>
        <row r="538">
          <cell r="B538">
            <v>804200</v>
          </cell>
          <cell r="C538" t="str">
            <v xml:space="preserve">         </v>
          </cell>
          <cell r="D538" t="str">
            <v xml:space="preserve">CTY GT PUR-N ASC CO STOR INJ                      </v>
          </cell>
          <cell r="E538" t="str">
            <v xml:space="preserve">        </v>
          </cell>
          <cell r="F538" t="str">
            <v xml:space="preserve">          </v>
          </cell>
          <cell r="G538">
            <v>502250</v>
          </cell>
          <cell r="H538" t="str">
            <v xml:space="preserve">                                                  </v>
          </cell>
          <cell r="I538" t="str">
            <v xml:space="preserve">9804000    </v>
          </cell>
        </row>
        <row r="539">
          <cell r="B539">
            <v>805000</v>
          </cell>
          <cell r="C539" t="str">
            <v xml:space="preserve">         </v>
          </cell>
          <cell r="D539" t="str">
            <v xml:space="preserve">OTHER GAS PURCH                                   </v>
          </cell>
          <cell r="E539" t="str">
            <v xml:space="preserve">        </v>
          </cell>
          <cell r="F539" t="str">
            <v xml:space="preserve">          </v>
          </cell>
          <cell r="G539">
            <v>502300</v>
          </cell>
          <cell r="H539" t="str">
            <v xml:space="preserve">                                                  </v>
          </cell>
          <cell r="I539" t="str">
            <v xml:space="preserve">9805000    </v>
          </cell>
        </row>
        <row r="540">
          <cell r="B540">
            <v>805100</v>
          </cell>
          <cell r="C540" t="str">
            <v xml:space="preserve">         </v>
          </cell>
          <cell r="D540" t="str">
            <v xml:space="preserve">PUR GS CST ADJ-PGA-FERC                           </v>
          </cell>
          <cell r="E540" t="str">
            <v xml:space="preserve">        </v>
          </cell>
          <cell r="F540" t="str">
            <v xml:space="preserve">          </v>
          </cell>
          <cell r="G540">
            <v>502350</v>
          </cell>
          <cell r="H540" t="str">
            <v xml:space="preserve">                                                  </v>
          </cell>
          <cell r="I540" t="str">
            <v xml:space="preserve">9805100    </v>
          </cell>
        </row>
        <row r="541">
          <cell r="B541">
            <v>805105</v>
          </cell>
          <cell r="C541" t="str">
            <v xml:space="preserve">         </v>
          </cell>
          <cell r="D541" t="str">
            <v xml:space="preserve">PUR GS CST ADJ-PGA-W SLOPE                        </v>
          </cell>
          <cell r="E541" t="str">
            <v xml:space="preserve">        </v>
          </cell>
          <cell r="F541" t="str">
            <v xml:space="preserve">          </v>
          </cell>
          <cell r="G541">
            <v>502350</v>
          </cell>
          <cell r="H541" t="str">
            <v xml:space="preserve">                                                  </v>
          </cell>
          <cell r="I541" t="str">
            <v xml:space="preserve">9805100    </v>
          </cell>
        </row>
        <row r="542">
          <cell r="B542">
            <v>805107</v>
          </cell>
          <cell r="C542" t="str">
            <v xml:space="preserve">         </v>
          </cell>
          <cell r="D542" t="str">
            <v xml:space="preserve">PUR GS CST ADJ-PGA-N CENT                         </v>
          </cell>
          <cell r="E542" t="str">
            <v xml:space="preserve">        </v>
          </cell>
          <cell r="F542" t="str">
            <v xml:space="preserve">          </v>
          </cell>
          <cell r="G542">
            <v>502350</v>
          </cell>
          <cell r="H542" t="str">
            <v xml:space="preserve">                                                  </v>
          </cell>
          <cell r="I542" t="str">
            <v xml:space="preserve">9805100    </v>
          </cell>
        </row>
        <row r="543">
          <cell r="B543">
            <v>806000</v>
          </cell>
          <cell r="C543" t="str">
            <v xml:space="preserve">         </v>
          </cell>
          <cell r="D543" t="str">
            <v xml:space="preserve">IMBAL &amp; EXCHG GAS - 3RD PARTY                     </v>
          </cell>
          <cell r="E543" t="str">
            <v xml:space="preserve">        </v>
          </cell>
          <cell r="F543" t="str">
            <v xml:space="preserve">          </v>
          </cell>
          <cell r="G543">
            <v>502400</v>
          </cell>
          <cell r="H543" t="str">
            <v xml:space="preserve">                                                  </v>
          </cell>
          <cell r="I543" t="str">
            <v xml:space="preserve">9806000    </v>
          </cell>
        </row>
        <row r="544">
          <cell r="B544">
            <v>806050</v>
          </cell>
          <cell r="C544" t="str">
            <v xml:space="preserve">         </v>
          </cell>
          <cell r="D544" t="str">
            <v xml:space="preserve">EXCHANGE GAS -CASH OUT                            </v>
          </cell>
          <cell r="E544" t="str">
            <v xml:space="preserve">        </v>
          </cell>
          <cell r="F544" t="str">
            <v xml:space="preserve">          </v>
          </cell>
          <cell r="G544">
            <v>502400</v>
          </cell>
          <cell r="H544" t="str">
            <v xml:space="preserve">                                                  </v>
          </cell>
          <cell r="I544" t="str">
            <v xml:space="preserve">9806000    </v>
          </cell>
        </row>
        <row r="545">
          <cell r="B545">
            <v>808100</v>
          </cell>
          <cell r="C545" t="str">
            <v xml:space="preserve">         </v>
          </cell>
          <cell r="D545" t="str">
            <v xml:space="preserve">GAS WITHDRAWN FRM STOR -DEBIT                     </v>
          </cell>
          <cell r="E545" t="str">
            <v xml:space="preserve">        </v>
          </cell>
          <cell r="F545" t="str">
            <v xml:space="preserve">          </v>
          </cell>
          <cell r="G545">
            <v>502450</v>
          </cell>
          <cell r="H545" t="str">
            <v xml:space="preserve">                                                  </v>
          </cell>
          <cell r="I545" t="str">
            <v xml:space="preserve">9808100    </v>
          </cell>
        </row>
        <row r="546">
          <cell r="B546">
            <v>808200</v>
          </cell>
          <cell r="C546" t="str">
            <v xml:space="preserve">         </v>
          </cell>
          <cell r="D546" t="str">
            <v xml:space="preserve">GAS DELIVERED TO STOR-CREDIT                      </v>
          </cell>
          <cell r="E546" t="str">
            <v xml:space="preserve">        </v>
          </cell>
          <cell r="F546" t="str">
            <v xml:space="preserve">          </v>
          </cell>
          <cell r="G546">
            <v>502500</v>
          </cell>
          <cell r="H546" t="str">
            <v xml:space="preserve">                                                  </v>
          </cell>
          <cell r="I546" t="str">
            <v xml:space="preserve">9808200    </v>
          </cell>
        </row>
        <row r="547">
          <cell r="B547">
            <v>810000</v>
          </cell>
          <cell r="C547" t="str">
            <v xml:space="preserve">         </v>
          </cell>
          <cell r="D547" t="str">
            <v xml:space="preserve">GAS USED  COMP. STAT FUEL-CR                      </v>
          </cell>
          <cell r="E547" t="str">
            <v xml:space="preserve">        </v>
          </cell>
          <cell r="F547" t="str">
            <v xml:space="preserve">          </v>
          </cell>
          <cell r="G547">
            <v>502550</v>
          </cell>
          <cell r="H547" t="str">
            <v xml:space="preserve">                                                  </v>
          </cell>
          <cell r="I547" t="str">
            <v xml:space="preserve">9810000    </v>
          </cell>
        </row>
        <row r="548">
          <cell r="B548">
            <v>811000</v>
          </cell>
          <cell r="C548" t="str">
            <v xml:space="preserve">         </v>
          </cell>
          <cell r="D548" t="str">
            <v xml:space="preserve">GAS USED FOR PROD EXTRACTION                      </v>
          </cell>
          <cell r="E548" t="str">
            <v xml:space="preserve">        </v>
          </cell>
          <cell r="F548" t="str">
            <v xml:space="preserve">          </v>
          </cell>
          <cell r="G548">
            <v>502600</v>
          </cell>
          <cell r="H548" t="str">
            <v xml:space="preserve">                                                  </v>
          </cell>
          <cell r="I548" t="str">
            <v xml:space="preserve">9811000    </v>
          </cell>
        </row>
        <row r="549">
          <cell r="B549">
            <v>812000</v>
          </cell>
          <cell r="C549" t="str">
            <v xml:space="preserve">         </v>
          </cell>
          <cell r="D549" t="str">
            <v xml:space="preserve">GAS USED FOR OTHER UTIL OP-CR                     </v>
          </cell>
          <cell r="E549" t="str">
            <v xml:space="preserve">        </v>
          </cell>
          <cell r="F549" t="str">
            <v xml:space="preserve">          </v>
          </cell>
          <cell r="G549">
            <v>502650</v>
          </cell>
          <cell r="H549" t="str">
            <v xml:space="preserve">                                                  </v>
          </cell>
          <cell r="I549" t="str">
            <v xml:space="preserve">9812000    </v>
          </cell>
        </row>
        <row r="550">
          <cell r="B550">
            <v>813010</v>
          </cell>
          <cell r="C550" t="str">
            <v xml:space="preserve">X        </v>
          </cell>
          <cell r="D550" t="str">
            <v xml:space="preserve">OTHER GAS PURCH ASSOC CO WITH CO 15               </v>
          </cell>
          <cell r="E550" t="str">
            <v xml:space="preserve">        </v>
          </cell>
          <cell r="F550" t="str">
            <v xml:space="preserve">          </v>
          </cell>
          <cell r="G550" t="str">
            <v xml:space="preserve">          </v>
          </cell>
          <cell r="H550" t="str">
            <v xml:space="preserve">                                                  </v>
          </cell>
          <cell r="I550" t="str">
            <v xml:space="preserve">9813000    </v>
          </cell>
        </row>
        <row r="551">
          <cell r="B551">
            <v>813100</v>
          </cell>
          <cell r="C551" t="str">
            <v xml:space="preserve">         </v>
          </cell>
          <cell r="D551" t="str">
            <v xml:space="preserve">OTHER GAS PURCHASE EXPENSE - OTHER                </v>
          </cell>
          <cell r="E551" t="str">
            <v xml:space="preserve">        </v>
          </cell>
          <cell r="F551" t="str">
            <v xml:space="preserve">          </v>
          </cell>
          <cell r="G551">
            <v>502700</v>
          </cell>
          <cell r="H551" t="str">
            <v xml:space="preserve">OTHER GAS PURCHASE EXPENSE - OTHER                </v>
          </cell>
          <cell r="I551" t="str">
            <v xml:space="preserve">9813000    </v>
          </cell>
        </row>
        <row r="552">
          <cell r="B552">
            <v>813100</v>
          </cell>
          <cell r="C552" t="str">
            <v xml:space="preserve">X        </v>
          </cell>
          <cell r="D552" t="str">
            <v xml:space="preserve">OTHER PURCH GAS EXP- OTHER                        </v>
          </cell>
          <cell r="E552" t="str">
            <v xml:space="preserve">        </v>
          </cell>
          <cell r="F552" t="str">
            <v xml:space="preserve">          </v>
          </cell>
          <cell r="G552" t="str">
            <v xml:space="preserve">          </v>
          </cell>
          <cell r="H552" t="str">
            <v xml:space="preserve">                                                  </v>
          </cell>
          <cell r="I552" t="str">
            <v xml:space="preserve">9813000    </v>
          </cell>
        </row>
        <row r="553">
          <cell r="B553">
            <v>813101</v>
          </cell>
          <cell r="C553" t="str">
            <v xml:space="preserve">         </v>
          </cell>
          <cell r="D553" t="str">
            <v xml:space="preserve">HEDGING ACTIVITY - REALIZED                       </v>
          </cell>
          <cell r="E553" t="str">
            <v xml:space="preserve">        </v>
          </cell>
          <cell r="F553" t="str">
            <v xml:space="preserve">          </v>
          </cell>
          <cell r="G553">
            <v>721000</v>
          </cell>
          <cell r="H553" t="str">
            <v xml:space="preserve">                                                  </v>
          </cell>
          <cell r="I553" t="str">
            <v xml:space="preserve">9999900    </v>
          </cell>
        </row>
        <row r="554">
          <cell r="B554">
            <v>813102</v>
          </cell>
          <cell r="C554" t="str">
            <v xml:space="preserve">         </v>
          </cell>
          <cell r="D554" t="str">
            <v xml:space="preserve">HEDGING ACTIVITY - UNREALIZED                     </v>
          </cell>
          <cell r="E554" t="str">
            <v xml:space="preserve">        </v>
          </cell>
          <cell r="F554" t="str">
            <v xml:space="preserve">          </v>
          </cell>
          <cell r="G554">
            <v>721010</v>
          </cell>
          <cell r="H554" t="str">
            <v xml:space="preserve">                                                  </v>
          </cell>
          <cell r="I554" t="str">
            <v xml:space="preserve">9999900    </v>
          </cell>
        </row>
        <row r="555">
          <cell r="B555">
            <v>813111</v>
          </cell>
          <cell r="C555" t="str">
            <v xml:space="preserve">         </v>
          </cell>
          <cell r="D555" t="str">
            <v xml:space="preserve">                                                  </v>
          </cell>
          <cell r="E555" t="str">
            <v xml:space="preserve">        </v>
          </cell>
          <cell r="F555" t="str">
            <v xml:space="preserve">          </v>
          </cell>
          <cell r="G555">
            <v>717260</v>
          </cell>
          <cell r="H555" t="str">
            <v xml:space="preserve">                                                  </v>
          </cell>
          <cell r="I555" t="str">
            <v xml:space="preserve">           </v>
          </cell>
        </row>
        <row r="556">
          <cell r="B556">
            <v>814000</v>
          </cell>
          <cell r="C556" t="str">
            <v xml:space="preserve">X        </v>
          </cell>
          <cell r="D556" t="str">
            <v xml:space="preserve">STORAGE-OP. SUPERV AND ENG                        </v>
          </cell>
          <cell r="E556" t="str">
            <v xml:space="preserve">        </v>
          </cell>
          <cell r="F556" t="str">
            <v xml:space="preserve">          </v>
          </cell>
          <cell r="G556" t="str">
            <v xml:space="preserve">          </v>
          </cell>
          <cell r="H556" t="str">
            <v xml:space="preserve">                                                  </v>
          </cell>
          <cell r="I556" t="str">
            <v xml:space="preserve">9814000    </v>
          </cell>
        </row>
        <row r="557">
          <cell r="B557">
            <v>816000</v>
          </cell>
          <cell r="C557" t="str">
            <v xml:space="preserve">X        </v>
          </cell>
          <cell r="D557" t="str">
            <v xml:space="preserve">STORAGE- WELL EXPENSES                            </v>
          </cell>
          <cell r="E557" t="str">
            <v xml:space="preserve">        </v>
          </cell>
          <cell r="F557" t="str">
            <v xml:space="preserve">          </v>
          </cell>
          <cell r="G557" t="str">
            <v xml:space="preserve">          </v>
          </cell>
          <cell r="H557" t="str">
            <v xml:space="preserve">                                                  </v>
          </cell>
          <cell r="I557" t="str">
            <v xml:space="preserve">9816000    </v>
          </cell>
        </row>
        <row r="558">
          <cell r="B558">
            <v>817000</v>
          </cell>
          <cell r="C558" t="str">
            <v xml:space="preserve">X        </v>
          </cell>
          <cell r="D558" t="str">
            <v xml:space="preserve">STORAGE - LINES EXPENSES                          </v>
          </cell>
          <cell r="E558" t="str">
            <v xml:space="preserve">        </v>
          </cell>
          <cell r="F558" t="str">
            <v xml:space="preserve">          </v>
          </cell>
          <cell r="G558" t="str">
            <v xml:space="preserve">          </v>
          </cell>
          <cell r="H558" t="str">
            <v xml:space="preserve">                                                  </v>
          </cell>
          <cell r="I558" t="str">
            <v xml:space="preserve">9817000    </v>
          </cell>
        </row>
        <row r="559">
          <cell r="B559">
            <v>818000</v>
          </cell>
          <cell r="C559" t="str">
            <v xml:space="preserve">X        </v>
          </cell>
          <cell r="D559" t="str">
            <v xml:space="preserve">STORAGE- COMPRESS STA EXP                         </v>
          </cell>
          <cell r="E559" t="str">
            <v xml:space="preserve">        </v>
          </cell>
          <cell r="F559" t="str">
            <v xml:space="preserve">          </v>
          </cell>
          <cell r="G559" t="str">
            <v xml:space="preserve">          </v>
          </cell>
          <cell r="H559" t="str">
            <v xml:space="preserve">                                                  </v>
          </cell>
          <cell r="I559" t="str">
            <v xml:space="preserve">9818000    </v>
          </cell>
        </row>
        <row r="560">
          <cell r="B560">
            <v>819000</v>
          </cell>
          <cell r="C560" t="str">
            <v xml:space="preserve">         </v>
          </cell>
          <cell r="D560" t="str">
            <v xml:space="preserve">STORAGE COMPRSSR. FUEL                            </v>
          </cell>
          <cell r="E560" t="str">
            <v xml:space="preserve">        </v>
          </cell>
          <cell r="F560" t="str">
            <v xml:space="preserve">          </v>
          </cell>
          <cell r="G560">
            <v>617100</v>
          </cell>
          <cell r="H560" t="str">
            <v xml:space="preserve">                                                  </v>
          </cell>
          <cell r="I560" t="str">
            <v xml:space="preserve">9819000    </v>
          </cell>
        </row>
        <row r="561">
          <cell r="B561">
            <v>820000</v>
          </cell>
          <cell r="C561" t="str">
            <v xml:space="preserve">X        </v>
          </cell>
          <cell r="D561" t="str">
            <v xml:space="preserve">STORAGE - MEAS &amp; REG STA EXP                      </v>
          </cell>
          <cell r="E561" t="str">
            <v xml:space="preserve">        </v>
          </cell>
          <cell r="F561" t="str">
            <v xml:space="preserve">          </v>
          </cell>
          <cell r="G561" t="str">
            <v xml:space="preserve">          </v>
          </cell>
          <cell r="H561" t="str">
            <v xml:space="preserve">                                                  </v>
          </cell>
          <cell r="I561" t="str">
            <v xml:space="preserve">9820000    </v>
          </cell>
        </row>
        <row r="562">
          <cell r="B562">
            <v>824000</v>
          </cell>
          <cell r="C562" t="str">
            <v xml:space="preserve">X        </v>
          </cell>
          <cell r="D562" t="str">
            <v xml:space="preserve">STORAGE - OTHER EXPENSES                          </v>
          </cell>
          <cell r="E562" t="str">
            <v xml:space="preserve">        </v>
          </cell>
          <cell r="F562" t="str">
            <v xml:space="preserve">          </v>
          </cell>
          <cell r="G562" t="str">
            <v xml:space="preserve">          </v>
          </cell>
          <cell r="H562" t="str">
            <v xml:space="preserve">                                                  </v>
          </cell>
          <cell r="I562" t="str">
            <v xml:space="preserve">9824000    </v>
          </cell>
        </row>
        <row r="563">
          <cell r="B563">
            <v>824006</v>
          </cell>
          <cell r="C563" t="str">
            <v xml:space="preserve">X        </v>
          </cell>
          <cell r="D563" t="str">
            <v xml:space="preserve">STORAGE SAFETY                                    </v>
          </cell>
          <cell r="E563" t="str">
            <v xml:space="preserve">        </v>
          </cell>
          <cell r="F563" t="str">
            <v xml:space="preserve">          </v>
          </cell>
          <cell r="G563" t="str">
            <v xml:space="preserve">          </v>
          </cell>
          <cell r="H563" t="str">
            <v xml:space="preserve">                                                  </v>
          </cell>
          <cell r="I563" t="str">
            <v xml:space="preserve">9824000    </v>
          </cell>
        </row>
        <row r="564">
          <cell r="B564">
            <v>824007</v>
          </cell>
          <cell r="C564" t="str">
            <v xml:space="preserve">X        </v>
          </cell>
          <cell r="D564" t="str">
            <v xml:space="preserve">STORAGE - OTHER EXP JOB #                         </v>
          </cell>
          <cell r="E564" t="str">
            <v xml:space="preserve">        </v>
          </cell>
          <cell r="F564" t="str">
            <v xml:space="preserve">          </v>
          </cell>
          <cell r="G564" t="str">
            <v xml:space="preserve">          </v>
          </cell>
          <cell r="H564" t="str">
            <v xml:space="preserve">                                                  </v>
          </cell>
          <cell r="I564" t="str">
            <v xml:space="preserve">9824000    </v>
          </cell>
        </row>
        <row r="565">
          <cell r="B565">
            <v>826000</v>
          </cell>
          <cell r="C565" t="str">
            <v xml:space="preserve">X        </v>
          </cell>
          <cell r="D565" t="str">
            <v xml:space="preserve">STORAGE - RENTS  NON ASSOC                        </v>
          </cell>
          <cell r="E565" t="str">
            <v xml:space="preserve">        </v>
          </cell>
          <cell r="F565" t="str">
            <v xml:space="preserve">          </v>
          </cell>
          <cell r="G565" t="str">
            <v xml:space="preserve">          </v>
          </cell>
          <cell r="H565" t="str">
            <v xml:space="preserve">                                                  </v>
          </cell>
          <cell r="I565" t="str">
            <v xml:space="preserve">9826000    </v>
          </cell>
        </row>
        <row r="566">
          <cell r="B566">
            <v>826300</v>
          </cell>
          <cell r="C566" t="str">
            <v xml:space="preserve">X        </v>
          </cell>
          <cell r="D566" t="str">
            <v xml:space="preserve">STORAGE COS ASSOC. CO. 16                         </v>
          </cell>
          <cell r="E566" t="str">
            <v xml:space="preserve">        </v>
          </cell>
          <cell r="F566" t="str">
            <v xml:space="preserve">          </v>
          </cell>
          <cell r="G566" t="str">
            <v xml:space="preserve">          </v>
          </cell>
          <cell r="H566" t="str">
            <v xml:space="preserve">                                                  </v>
          </cell>
          <cell r="I566" t="str">
            <v xml:space="preserve">9826000    </v>
          </cell>
        </row>
        <row r="567">
          <cell r="B567">
            <v>830000</v>
          </cell>
          <cell r="C567" t="str">
            <v xml:space="preserve">X        </v>
          </cell>
          <cell r="D567" t="str">
            <v xml:space="preserve">STORAGE-MAINT. SUPERV&amp; ENG                        </v>
          </cell>
          <cell r="E567" t="str">
            <v xml:space="preserve">        </v>
          </cell>
          <cell r="F567" t="str">
            <v xml:space="preserve">          </v>
          </cell>
          <cell r="G567" t="str">
            <v xml:space="preserve">          </v>
          </cell>
          <cell r="H567" t="str">
            <v xml:space="preserve">                                                  </v>
          </cell>
          <cell r="I567" t="str">
            <v xml:space="preserve">9830000    </v>
          </cell>
        </row>
        <row r="568">
          <cell r="B568">
            <v>834000</v>
          </cell>
          <cell r="C568" t="str">
            <v xml:space="preserve">X        </v>
          </cell>
          <cell r="D568" t="str">
            <v xml:space="preserve">STOR-MAINT. OF COM STA EQUIP                      </v>
          </cell>
          <cell r="E568" t="str">
            <v xml:space="preserve">        </v>
          </cell>
          <cell r="F568" t="str">
            <v xml:space="preserve">          </v>
          </cell>
          <cell r="G568" t="str">
            <v xml:space="preserve">          </v>
          </cell>
          <cell r="H568" t="str">
            <v xml:space="preserve">                                                  </v>
          </cell>
          <cell r="I568" t="str">
            <v xml:space="preserve">9834000    </v>
          </cell>
        </row>
        <row r="569">
          <cell r="B569">
            <v>850000</v>
          </cell>
          <cell r="C569" t="str">
            <v xml:space="preserve">X        </v>
          </cell>
          <cell r="D569" t="str">
            <v xml:space="preserve">TRANSM-OP. SUPERV AND ENG                         </v>
          </cell>
          <cell r="E569" t="str">
            <v xml:space="preserve">        </v>
          </cell>
          <cell r="F569" t="str">
            <v xml:space="preserve">          </v>
          </cell>
          <cell r="G569" t="str">
            <v xml:space="preserve">          </v>
          </cell>
          <cell r="H569" t="str">
            <v xml:space="preserve">                                                  </v>
          </cell>
          <cell r="I569" t="str">
            <v xml:space="preserve">9850000    </v>
          </cell>
        </row>
        <row r="570">
          <cell r="B570">
            <v>851000</v>
          </cell>
          <cell r="C570" t="str">
            <v xml:space="preserve">X        </v>
          </cell>
          <cell r="D570" t="str">
            <v xml:space="preserve">TRANSM-SYS CNTL &amp; LD DISPATCH                     </v>
          </cell>
          <cell r="E570" t="str">
            <v xml:space="preserve">        </v>
          </cell>
          <cell r="F570" t="str">
            <v xml:space="preserve">          </v>
          </cell>
          <cell r="G570" t="str">
            <v xml:space="preserve">          </v>
          </cell>
          <cell r="H570" t="str">
            <v xml:space="preserve">                                                  </v>
          </cell>
          <cell r="I570" t="str">
            <v xml:space="preserve">9851000    </v>
          </cell>
        </row>
        <row r="571">
          <cell r="B571">
            <v>853000</v>
          </cell>
          <cell r="C571" t="str">
            <v xml:space="preserve">X        </v>
          </cell>
          <cell r="D571" t="str">
            <v xml:space="preserve">TRANSM-COM STA LBR AND EXP                        </v>
          </cell>
          <cell r="E571" t="str">
            <v xml:space="preserve">        </v>
          </cell>
          <cell r="F571" t="str">
            <v xml:space="preserve">          </v>
          </cell>
          <cell r="G571" t="str">
            <v xml:space="preserve">          </v>
          </cell>
          <cell r="H571" t="str">
            <v xml:space="preserve">                                                  </v>
          </cell>
          <cell r="I571" t="str">
            <v xml:space="preserve">9853000    </v>
          </cell>
        </row>
        <row r="572">
          <cell r="B572">
            <v>854000</v>
          </cell>
          <cell r="C572" t="str">
            <v xml:space="preserve">         </v>
          </cell>
          <cell r="D572" t="str">
            <v xml:space="preserve">TRANSM-GAS FOR COM STA FUEL                       </v>
          </cell>
          <cell r="E572" t="str">
            <v xml:space="preserve">        </v>
          </cell>
          <cell r="F572" t="str">
            <v xml:space="preserve">          </v>
          </cell>
          <cell r="G572">
            <v>617200</v>
          </cell>
          <cell r="H572" t="str">
            <v xml:space="preserve">                                                  </v>
          </cell>
          <cell r="I572" t="str">
            <v xml:space="preserve">9854000    </v>
          </cell>
        </row>
        <row r="573">
          <cell r="B573">
            <v>856000</v>
          </cell>
          <cell r="C573" t="str">
            <v xml:space="preserve">X        </v>
          </cell>
          <cell r="D573" t="str">
            <v xml:space="preserve">TRANSM-MAINS EXPENSES                             </v>
          </cell>
          <cell r="E573" t="str">
            <v xml:space="preserve">        </v>
          </cell>
          <cell r="F573" t="str">
            <v xml:space="preserve">          </v>
          </cell>
          <cell r="G573" t="str">
            <v xml:space="preserve">          </v>
          </cell>
          <cell r="H573" t="str">
            <v xml:space="preserve">                                                  </v>
          </cell>
          <cell r="I573" t="str">
            <v xml:space="preserve">9856000    </v>
          </cell>
        </row>
        <row r="574">
          <cell r="B574">
            <v>857000</v>
          </cell>
          <cell r="C574" t="str">
            <v xml:space="preserve">X        </v>
          </cell>
          <cell r="D574" t="str">
            <v xml:space="preserve">TRANSM-MEAS &amp; REG. STA EXP                        </v>
          </cell>
          <cell r="E574" t="str">
            <v xml:space="preserve">        </v>
          </cell>
          <cell r="F574" t="str">
            <v xml:space="preserve">          </v>
          </cell>
          <cell r="G574" t="str">
            <v xml:space="preserve">          </v>
          </cell>
          <cell r="H574" t="str">
            <v xml:space="preserve">                                                  </v>
          </cell>
          <cell r="I574" t="str">
            <v xml:space="preserve">9857000    </v>
          </cell>
        </row>
        <row r="575">
          <cell r="B575">
            <v>858000</v>
          </cell>
          <cell r="C575" t="str">
            <v xml:space="preserve">         </v>
          </cell>
          <cell r="D575" t="str">
            <v xml:space="preserve">TRANSM-COM OF GS REV N ASC                        </v>
          </cell>
          <cell r="E575" t="str">
            <v xml:space="preserve">        </v>
          </cell>
          <cell r="F575" t="str">
            <v xml:space="preserve">          </v>
          </cell>
          <cell r="G575">
            <v>617300</v>
          </cell>
          <cell r="H575" t="str">
            <v xml:space="preserve">                                                  </v>
          </cell>
          <cell r="I575" t="str">
            <v xml:space="preserve">9858000    </v>
          </cell>
        </row>
        <row r="576">
          <cell r="B576">
            <v>859000</v>
          </cell>
          <cell r="C576" t="str">
            <v xml:space="preserve">X        </v>
          </cell>
          <cell r="D576" t="str">
            <v xml:space="preserve">TRANSM-OTHER EXPENSES                             </v>
          </cell>
          <cell r="E576" t="str">
            <v xml:space="preserve">        </v>
          </cell>
          <cell r="F576" t="str">
            <v xml:space="preserve">          </v>
          </cell>
          <cell r="G576" t="str">
            <v xml:space="preserve">          </v>
          </cell>
          <cell r="H576" t="str">
            <v xml:space="preserve">                                                  </v>
          </cell>
          <cell r="I576" t="str">
            <v xml:space="preserve">9859000    </v>
          </cell>
        </row>
        <row r="577">
          <cell r="B577">
            <v>859001</v>
          </cell>
          <cell r="C577" t="str">
            <v xml:space="preserve">X        </v>
          </cell>
          <cell r="D577" t="str">
            <v xml:space="preserve">TRANSM-ENVIR PERMIT&amp; COMPL                        </v>
          </cell>
          <cell r="E577" t="str">
            <v xml:space="preserve">        </v>
          </cell>
          <cell r="F577" t="str">
            <v xml:space="preserve">          </v>
          </cell>
          <cell r="G577" t="str">
            <v xml:space="preserve">          </v>
          </cell>
          <cell r="H577" t="str">
            <v xml:space="preserve">                                                  </v>
          </cell>
          <cell r="I577" t="str">
            <v xml:space="preserve">9859000    </v>
          </cell>
        </row>
        <row r="578">
          <cell r="B578">
            <v>859003</v>
          </cell>
          <cell r="C578" t="str">
            <v xml:space="preserve">X        </v>
          </cell>
          <cell r="D578" t="str">
            <v xml:space="preserve">TRANSM-ENVIRON SITE REMED                         </v>
          </cell>
          <cell r="E578" t="str">
            <v xml:space="preserve">        </v>
          </cell>
          <cell r="F578" t="str">
            <v xml:space="preserve">          </v>
          </cell>
          <cell r="G578" t="str">
            <v xml:space="preserve">          </v>
          </cell>
          <cell r="H578" t="str">
            <v xml:space="preserve">                                                  </v>
          </cell>
          <cell r="I578" t="str">
            <v xml:space="preserve">9859000    </v>
          </cell>
        </row>
        <row r="579">
          <cell r="B579">
            <v>859006</v>
          </cell>
          <cell r="C579" t="str">
            <v xml:space="preserve">X        </v>
          </cell>
          <cell r="D579" t="str">
            <v xml:space="preserve">TRANSM - SAFETY                                   </v>
          </cell>
          <cell r="E579" t="str">
            <v xml:space="preserve">        </v>
          </cell>
          <cell r="F579" t="str">
            <v xml:space="preserve">          </v>
          </cell>
          <cell r="G579" t="str">
            <v xml:space="preserve">          </v>
          </cell>
          <cell r="H579" t="str">
            <v xml:space="preserve">                                                  </v>
          </cell>
          <cell r="I579" t="str">
            <v xml:space="preserve">9859000    </v>
          </cell>
        </row>
        <row r="580">
          <cell r="B580">
            <v>859007</v>
          </cell>
          <cell r="C580" t="str">
            <v xml:space="preserve">X        </v>
          </cell>
          <cell r="D580" t="str">
            <v xml:space="preserve">TRANSM OTHER JOB                                  </v>
          </cell>
          <cell r="E580" t="str">
            <v xml:space="preserve">        </v>
          </cell>
          <cell r="F580" t="str">
            <v xml:space="preserve">          </v>
          </cell>
          <cell r="G580" t="str">
            <v xml:space="preserve">          </v>
          </cell>
          <cell r="H580" t="str">
            <v xml:space="preserve">                                                  </v>
          </cell>
          <cell r="I580" t="str">
            <v xml:space="preserve">9859000    </v>
          </cell>
        </row>
        <row r="581">
          <cell r="B581">
            <v>860000</v>
          </cell>
          <cell r="C581" t="str">
            <v xml:space="preserve">X        </v>
          </cell>
          <cell r="D581" t="str">
            <v xml:space="preserve">TRANSM-RENTS                                      </v>
          </cell>
          <cell r="E581" t="str">
            <v xml:space="preserve">        </v>
          </cell>
          <cell r="F581" t="str">
            <v xml:space="preserve">          </v>
          </cell>
          <cell r="G581" t="str">
            <v xml:space="preserve">          </v>
          </cell>
          <cell r="H581" t="str">
            <v xml:space="preserve">                                                  </v>
          </cell>
          <cell r="I581" t="str">
            <v xml:space="preserve">9860000    </v>
          </cell>
        </row>
        <row r="582">
          <cell r="B582">
            <v>861000</v>
          </cell>
          <cell r="C582" t="str">
            <v xml:space="preserve">X        </v>
          </cell>
          <cell r="D582" t="str">
            <v xml:space="preserve">TRANSM-MAINT. SUPERV &amp; ENG                        </v>
          </cell>
          <cell r="E582" t="str">
            <v xml:space="preserve">        </v>
          </cell>
          <cell r="F582" t="str">
            <v xml:space="preserve">          </v>
          </cell>
          <cell r="G582" t="str">
            <v xml:space="preserve">          </v>
          </cell>
          <cell r="H582" t="str">
            <v xml:space="preserve">                                                  </v>
          </cell>
          <cell r="I582" t="str">
            <v xml:space="preserve">9861000    </v>
          </cell>
        </row>
        <row r="583">
          <cell r="B583">
            <v>863000</v>
          </cell>
          <cell r="C583" t="str">
            <v xml:space="preserve">X        </v>
          </cell>
          <cell r="D583" t="str">
            <v xml:space="preserve">TRANSM-MAINT. OF MAINS                            </v>
          </cell>
          <cell r="E583" t="str">
            <v xml:space="preserve">        </v>
          </cell>
          <cell r="F583" t="str">
            <v xml:space="preserve">          </v>
          </cell>
          <cell r="G583" t="str">
            <v xml:space="preserve">          </v>
          </cell>
          <cell r="H583" t="str">
            <v xml:space="preserve">                                                  </v>
          </cell>
          <cell r="I583" t="str">
            <v xml:space="preserve">9863000    </v>
          </cell>
        </row>
        <row r="584">
          <cell r="B584">
            <v>864000</v>
          </cell>
          <cell r="C584" t="str">
            <v xml:space="preserve">X        </v>
          </cell>
          <cell r="D584" t="str">
            <v xml:space="preserve">TRANSM-MAINT. OF COM STA EQ                       </v>
          </cell>
          <cell r="E584" t="str">
            <v xml:space="preserve">        </v>
          </cell>
          <cell r="F584" t="str">
            <v xml:space="preserve">          </v>
          </cell>
          <cell r="G584" t="str">
            <v xml:space="preserve">          </v>
          </cell>
          <cell r="H584" t="str">
            <v xml:space="preserve">                                                  </v>
          </cell>
          <cell r="I584" t="str">
            <v xml:space="preserve">9864000    </v>
          </cell>
        </row>
        <row r="585">
          <cell r="B585">
            <v>865000</v>
          </cell>
          <cell r="C585" t="str">
            <v xml:space="preserve">X        </v>
          </cell>
          <cell r="D585" t="str">
            <v xml:space="preserve">TRANSM-MAINT OF M &amp; R ST EQ                       </v>
          </cell>
          <cell r="E585" t="str">
            <v xml:space="preserve">        </v>
          </cell>
          <cell r="F585" t="str">
            <v xml:space="preserve">          </v>
          </cell>
          <cell r="G585" t="str">
            <v xml:space="preserve">          </v>
          </cell>
          <cell r="H585" t="str">
            <v xml:space="preserve">                                                  </v>
          </cell>
          <cell r="I585" t="str">
            <v xml:space="preserve">9865000    </v>
          </cell>
        </row>
        <row r="586">
          <cell r="B586">
            <v>870000</v>
          </cell>
          <cell r="C586" t="str">
            <v xml:space="preserve">X        </v>
          </cell>
          <cell r="D586" t="str">
            <v xml:space="preserve">DISTRIB-OP. SUPERV &amp; ENG                          </v>
          </cell>
          <cell r="E586" t="str">
            <v xml:space="preserve">        </v>
          </cell>
          <cell r="F586" t="str">
            <v xml:space="preserve">          </v>
          </cell>
          <cell r="G586" t="str">
            <v xml:space="preserve">          </v>
          </cell>
          <cell r="H586" t="str">
            <v xml:space="preserve">                                                  </v>
          </cell>
          <cell r="I586" t="str">
            <v xml:space="preserve">9870000    </v>
          </cell>
        </row>
        <row r="587">
          <cell r="B587">
            <v>874000</v>
          </cell>
          <cell r="C587" t="str">
            <v xml:space="preserve">X        </v>
          </cell>
          <cell r="D587" t="str">
            <v xml:space="preserve">DISTRIB-MAINS AND SERV EXP                        </v>
          </cell>
          <cell r="E587" t="str">
            <v xml:space="preserve">        </v>
          </cell>
          <cell r="F587" t="str">
            <v xml:space="preserve">          </v>
          </cell>
          <cell r="G587" t="str">
            <v xml:space="preserve">          </v>
          </cell>
          <cell r="H587" t="str">
            <v xml:space="preserve">                                                  </v>
          </cell>
          <cell r="I587" t="str">
            <v xml:space="preserve">9874000    </v>
          </cell>
        </row>
        <row r="588">
          <cell r="B588">
            <v>875000</v>
          </cell>
          <cell r="C588" t="str">
            <v xml:space="preserve">X        </v>
          </cell>
          <cell r="D588" t="str">
            <v xml:space="preserve">DISTRIB-MEA &amp; REG ST EXP-GEN                      </v>
          </cell>
          <cell r="E588" t="str">
            <v xml:space="preserve">        </v>
          </cell>
          <cell r="F588" t="str">
            <v xml:space="preserve">          </v>
          </cell>
          <cell r="G588" t="str">
            <v xml:space="preserve">          </v>
          </cell>
          <cell r="H588" t="str">
            <v xml:space="preserve">                                                  </v>
          </cell>
          <cell r="I588" t="str">
            <v xml:space="preserve">9875000    </v>
          </cell>
        </row>
        <row r="589">
          <cell r="B589">
            <v>876000</v>
          </cell>
          <cell r="C589" t="str">
            <v xml:space="preserve">X        </v>
          </cell>
          <cell r="D589" t="str">
            <v xml:space="preserve">DISTRIB-MEA &amp; REG ST EXP-IND                      </v>
          </cell>
          <cell r="E589" t="str">
            <v xml:space="preserve">        </v>
          </cell>
          <cell r="F589" t="str">
            <v xml:space="preserve">          </v>
          </cell>
          <cell r="G589" t="str">
            <v xml:space="preserve">          </v>
          </cell>
          <cell r="H589" t="str">
            <v xml:space="preserve">                                                  </v>
          </cell>
          <cell r="I589" t="str">
            <v xml:space="preserve">9876000    </v>
          </cell>
        </row>
        <row r="590">
          <cell r="B590">
            <v>877000</v>
          </cell>
          <cell r="C590" t="str">
            <v xml:space="preserve">X        </v>
          </cell>
          <cell r="D590" t="str">
            <v xml:space="preserve">DISTRIB- CITY GATE CHECK STA                      </v>
          </cell>
          <cell r="E590" t="str">
            <v xml:space="preserve">        </v>
          </cell>
          <cell r="F590" t="str">
            <v xml:space="preserve">          </v>
          </cell>
          <cell r="G590" t="str">
            <v xml:space="preserve">          </v>
          </cell>
          <cell r="H590" t="str">
            <v xml:space="preserve">                                                  </v>
          </cell>
          <cell r="I590" t="str">
            <v xml:space="preserve">9877000    </v>
          </cell>
        </row>
        <row r="591">
          <cell r="B591">
            <v>878000</v>
          </cell>
          <cell r="C591" t="str">
            <v xml:space="preserve">X        </v>
          </cell>
          <cell r="D591" t="str">
            <v xml:space="preserve">DISTRIB-MTR AND HOUSE REG EXP                     </v>
          </cell>
          <cell r="E591" t="str">
            <v xml:space="preserve">        </v>
          </cell>
          <cell r="F591" t="str">
            <v xml:space="preserve">          </v>
          </cell>
          <cell r="G591" t="str">
            <v xml:space="preserve">          </v>
          </cell>
          <cell r="H591" t="str">
            <v xml:space="preserve">                                                  </v>
          </cell>
          <cell r="I591" t="str">
            <v xml:space="preserve">9878000    </v>
          </cell>
        </row>
        <row r="592">
          <cell r="B592">
            <v>879000</v>
          </cell>
          <cell r="C592" t="str">
            <v xml:space="preserve">X        </v>
          </cell>
          <cell r="D592" t="str">
            <v xml:space="preserve">DISTRIB-CUSTOMER INSTALLEXP                       </v>
          </cell>
          <cell r="E592" t="str">
            <v xml:space="preserve">        </v>
          </cell>
          <cell r="F592" t="str">
            <v xml:space="preserve">          </v>
          </cell>
          <cell r="G592" t="str">
            <v xml:space="preserve">          </v>
          </cell>
          <cell r="H592" t="str">
            <v xml:space="preserve">                                                  </v>
          </cell>
          <cell r="I592" t="str">
            <v xml:space="preserve">9879000    </v>
          </cell>
        </row>
        <row r="593">
          <cell r="B593">
            <v>879700</v>
          </cell>
          <cell r="C593" t="str">
            <v xml:space="preserve">X        </v>
          </cell>
          <cell r="D593" t="str">
            <v xml:space="preserve">DISTRIB-CUSTOMER INSTALL REG TRAINING             </v>
          </cell>
          <cell r="E593" t="str">
            <v xml:space="preserve">        </v>
          </cell>
          <cell r="F593" t="str">
            <v xml:space="preserve">          </v>
          </cell>
          <cell r="G593" t="str">
            <v xml:space="preserve">          </v>
          </cell>
          <cell r="H593" t="str">
            <v xml:space="preserve">                                                  </v>
          </cell>
          <cell r="I593" t="str">
            <v xml:space="preserve">9879000    </v>
          </cell>
        </row>
        <row r="594">
          <cell r="B594">
            <v>880000</v>
          </cell>
          <cell r="C594" t="str">
            <v xml:space="preserve">X        </v>
          </cell>
          <cell r="D594" t="str">
            <v xml:space="preserve">DISTRIB-OTHER EXPENSE                             </v>
          </cell>
          <cell r="E594" t="str">
            <v xml:space="preserve">        </v>
          </cell>
          <cell r="F594" t="str">
            <v xml:space="preserve">          </v>
          </cell>
          <cell r="G594" t="str">
            <v xml:space="preserve">          </v>
          </cell>
          <cell r="H594" t="str">
            <v xml:space="preserve">                                                  </v>
          </cell>
          <cell r="I594" t="str">
            <v xml:space="preserve">9880000    </v>
          </cell>
        </row>
        <row r="595">
          <cell r="B595">
            <v>880006</v>
          </cell>
          <cell r="C595" t="str">
            <v xml:space="preserve">X        </v>
          </cell>
          <cell r="D595" t="str">
            <v xml:space="preserve">DISTRIB. SAFETY                                   </v>
          </cell>
          <cell r="E595" t="str">
            <v xml:space="preserve">        </v>
          </cell>
          <cell r="F595" t="str">
            <v xml:space="preserve">          </v>
          </cell>
          <cell r="G595" t="str">
            <v xml:space="preserve">          </v>
          </cell>
          <cell r="H595" t="str">
            <v xml:space="preserve">                                                  </v>
          </cell>
          <cell r="I595" t="str">
            <v xml:space="preserve">9880000    </v>
          </cell>
        </row>
        <row r="596">
          <cell r="B596">
            <v>880007</v>
          </cell>
          <cell r="C596" t="str">
            <v xml:space="preserve">X        </v>
          </cell>
          <cell r="D596" t="str">
            <v xml:space="preserve">DIST-OTR EXP JOB #                                </v>
          </cell>
          <cell r="E596" t="str">
            <v xml:space="preserve">        </v>
          </cell>
          <cell r="F596" t="str">
            <v xml:space="preserve">          </v>
          </cell>
          <cell r="G596" t="str">
            <v xml:space="preserve">          </v>
          </cell>
          <cell r="H596" t="str">
            <v xml:space="preserve">                                                  </v>
          </cell>
          <cell r="I596" t="str">
            <v xml:space="preserve">9880000    </v>
          </cell>
        </row>
        <row r="597">
          <cell r="B597">
            <v>881000</v>
          </cell>
          <cell r="C597" t="str">
            <v xml:space="preserve">X        </v>
          </cell>
          <cell r="D597" t="str">
            <v xml:space="preserve">DISTR-RENTS BLD(REAL PROPERTY)                    </v>
          </cell>
          <cell r="E597" t="str">
            <v xml:space="preserve">        </v>
          </cell>
          <cell r="F597" t="str">
            <v xml:space="preserve">          </v>
          </cell>
          <cell r="G597" t="str">
            <v xml:space="preserve">          </v>
          </cell>
          <cell r="H597" t="str">
            <v xml:space="preserve">                                                  </v>
          </cell>
          <cell r="I597" t="str">
            <v xml:space="preserve">9881000    </v>
          </cell>
        </row>
        <row r="598">
          <cell r="B598">
            <v>885000</v>
          </cell>
          <cell r="C598" t="str">
            <v xml:space="preserve">X        </v>
          </cell>
          <cell r="D598" t="str">
            <v xml:space="preserve">DISTRIB-MAINT SUP AND ENGIN                       </v>
          </cell>
          <cell r="E598" t="str">
            <v xml:space="preserve">        </v>
          </cell>
          <cell r="F598" t="str">
            <v xml:space="preserve">          </v>
          </cell>
          <cell r="G598" t="str">
            <v xml:space="preserve">          </v>
          </cell>
          <cell r="H598" t="str">
            <v xml:space="preserve">                                                  </v>
          </cell>
          <cell r="I598" t="str">
            <v xml:space="preserve">9885000    </v>
          </cell>
        </row>
        <row r="599">
          <cell r="B599">
            <v>886000</v>
          </cell>
          <cell r="C599" t="str">
            <v xml:space="preserve">X        </v>
          </cell>
          <cell r="D599" t="str">
            <v xml:space="preserve">DISTRIB-MAINT OF STR &amp; IMPROVE                    </v>
          </cell>
          <cell r="E599" t="str">
            <v xml:space="preserve">        </v>
          </cell>
          <cell r="F599" t="str">
            <v xml:space="preserve">          </v>
          </cell>
          <cell r="G599" t="str">
            <v xml:space="preserve">          </v>
          </cell>
          <cell r="H599" t="str">
            <v xml:space="preserve">                                                  </v>
          </cell>
          <cell r="I599" t="str">
            <v xml:space="preserve">9886000    </v>
          </cell>
        </row>
        <row r="600">
          <cell r="B600">
            <v>887000</v>
          </cell>
          <cell r="C600" t="str">
            <v xml:space="preserve">X        </v>
          </cell>
          <cell r="D600" t="str">
            <v xml:space="preserve">DISTRIB-MAINT. OF MAINS                           </v>
          </cell>
          <cell r="E600" t="str">
            <v xml:space="preserve">        </v>
          </cell>
          <cell r="F600" t="str">
            <v xml:space="preserve">          </v>
          </cell>
          <cell r="G600" t="str">
            <v xml:space="preserve">          </v>
          </cell>
          <cell r="H600" t="str">
            <v xml:space="preserve">                                                  </v>
          </cell>
          <cell r="I600" t="str">
            <v xml:space="preserve">9887000    </v>
          </cell>
        </row>
        <row r="601">
          <cell r="B601">
            <v>889000</v>
          </cell>
          <cell r="C601" t="str">
            <v xml:space="preserve">X        </v>
          </cell>
          <cell r="D601" t="str">
            <v xml:space="preserve">DISTRIB-MAINT M &amp;R ST EQ-GEN                      </v>
          </cell>
          <cell r="E601" t="str">
            <v xml:space="preserve">        </v>
          </cell>
          <cell r="F601" t="str">
            <v xml:space="preserve">          </v>
          </cell>
          <cell r="G601" t="str">
            <v xml:space="preserve">          </v>
          </cell>
          <cell r="H601" t="str">
            <v xml:space="preserve">                                                  </v>
          </cell>
          <cell r="I601" t="str">
            <v xml:space="preserve">9889000    </v>
          </cell>
        </row>
        <row r="602">
          <cell r="B602">
            <v>890000</v>
          </cell>
          <cell r="C602" t="str">
            <v xml:space="preserve">X        </v>
          </cell>
          <cell r="D602" t="str">
            <v xml:space="preserve">DISTRIB-MAINT M &amp;R ST EQ-IND                      </v>
          </cell>
          <cell r="E602" t="str">
            <v xml:space="preserve">        </v>
          </cell>
          <cell r="F602" t="str">
            <v xml:space="preserve">          </v>
          </cell>
          <cell r="G602" t="str">
            <v xml:space="preserve">          </v>
          </cell>
          <cell r="H602" t="str">
            <v xml:space="preserve">                                                  </v>
          </cell>
          <cell r="I602" t="str">
            <v xml:space="preserve">9890000    </v>
          </cell>
        </row>
        <row r="603">
          <cell r="B603">
            <v>892000</v>
          </cell>
          <cell r="C603" t="str">
            <v xml:space="preserve">X        </v>
          </cell>
          <cell r="D603" t="str">
            <v xml:space="preserve">DISTRIB -MAINT OF SERVICES                        </v>
          </cell>
          <cell r="E603" t="str">
            <v xml:space="preserve">        </v>
          </cell>
          <cell r="F603" t="str">
            <v xml:space="preserve">          </v>
          </cell>
          <cell r="G603" t="str">
            <v xml:space="preserve">          </v>
          </cell>
          <cell r="H603" t="str">
            <v xml:space="preserve">                                                  </v>
          </cell>
          <cell r="I603" t="str">
            <v xml:space="preserve">9892000    </v>
          </cell>
        </row>
        <row r="604">
          <cell r="B604">
            <v>893000</v>
          </cell>
          <cell r="C604" t="str">
            <v xml:space="preserve">X        </v>
          </cell>
          <cell r="D604" t="str">
            <v xml:space="preserve">DISTR-MAINT OF MTR &amp; HSE REG                      </v>
          </cell>
          <cell r="E604" t="str">
            <v xml:space="preserve">        </v>
          </cell>
          <cell r="F604" t="str">
            <v xml:space="preserve">          </v>
          </cell>
          <cell r="G604" t="str">
            <v xml:space="preserve">          </v>
          </cell>
          <cell r="H604" t="str">
            <v xml:space="preserve">                                                  </v>
          </cell>
          <cell r="I604" t="str">
            <v xml:space="preserve">9893000    </v>
          </cell>
        </row>
        <row r="605">
          <cell r="B605">
            <v>894000</v>
          </cell>
          <cell r="C605" t="str">
            <v xml:space="preserve">X        </v>
          </cell>
          <cell r="D605" t="str">
            <v xml:space="preserve">DISTRIB-MAINT OF OTHER EQUIP                      </v>
          </cell>
          <cell r="E605" t="str">
            <v xml:space="preserve">        </v>
          </cell>
          <cell r="F605" t="str">
            <v xml:space="preserve">          </v>
          </cell>
          <cell r="G605" t="str">
            <v xml:space="preserve">          </v>
          </cell>
          <cell r="H605" t="str">
            <v xml:space="preserve">                                                  </v>
          </cell>
          <cell r="I605" t="str">
            <v xml:space="preserve">9894000    </v>
          </cell>
        </row>
        <row r="606">
          <cell r="B606">
            <v>901000</v>
          </cell>
          <cell r="C606" t="str">
            <v xml:space="preserve">X        </v>
          </cell>
          <cell r="D606" t="str">
            <v xml:space="preserve">CUSTACT- SUPERVISION                              </v>
          </cell>
          <cell r="E606" t="str">
            <v xml:space="preserve">        </v>
          </cell>
          <cell r="F606" t="str">
            <v xml:space="preserve">          </v>
          </cell>
          <cell r="G606" t="str">
            <v xml:space="preserve">          </v>
          </cell>
          <cell r="H606" t="str">
            <v xml:space="preserve">                                                  </v>
          </cell>
          <cell r="I606" t="str">
            <v xml:space="preserve">9901000    </v>
          </cell>
        </row>
        <row r="607">
          <cell r="B607">
            <v>902000</v>
          </cell>
          <cell r="C607" t="str">
            <v xml:space="preserve">X        </v>
          </cell>
          <cell r="D607" t="str">
            <v xml:space="preserve">CUSTACT-METER READING EXP                         </v>
          </cell>
          <cell r="E607" t="str">
            <v xml:space="preserve">        </v>
          </cell>
          <cell r="F607" t="str">
            <v xml:space="preserve">          </v>
          </cell>
          <cell r="G607" t="str">
            <v xml:space="preserve">          </v>
          </cell>
          <cell r="H607" t="str">
            <v xml:space="preserve">                                                  </v>
          </cell>
          <cell r="I607" t="str">
            <v xml:space="preserve">9902000    </v>
          </cell>
        </row>
        <row r="608">
          <cell r="B608">
            <v>903000</v>
          </cell>
          <cell r="C608" t="str">
            <v xml:space="preserve">X        </v>
          </cell>
          <cell r="D608" t="str">
            <v xml:space="preserve">CUSTACT-CUST REC &amp; COLL EXP                       </v>
          </cell>
          <cell r="E608" t="str">
            <v xml:space="preserve">        </v>
          </cell>
          <cell r="F608" t="str">
            <v xml:space="preserve">          </v>
          </cell>
          <cell r="G608" t="str">
            <v xml:space="preserve">          </v>
          </cell>
          <cell r="H608" t="str">
            <v xml:space="preserve">                                                  </v>
          </cell>
          <cell r="I608" t="str">
            <v xml:space="preserve">9903000    </v>
          </cell>
        </row>
        <row r="609">
          <cell r="B609">
            <v>903001</v>
          </cell>
          <cell r="C609" t="str">
            <v xml:space="preserve">X        </v>
          </cell>
          <cell r="D609" t="str">
            <v xml:space="preserve">CUSTAC-CUS REC &amp; COL-CHOICE                       </v>
          </cell>
          <cell r="E609" t="str">
            <v xml:space="preserve">        </v>
          </cell>
          <cell r="F609" t="str">
            <v xml:space="preserve">          </v>
          </cell>
          <cell r="G609" t="str">
            <v xml:space="preserve">          </v>
          </cell>
          <cell r="H609" t="str">
            <v xml:space="preserve">                                                  </v>
          </cell>
          <cell r="I609" t="str">
            <v xml:space="preserve">9903000    </v>
          </cell>
        </row>
        <row r="610">
          <cell r="B610">
            <v>904000</v>
          </cell>
          <cell r="C610" t="str">
            <v xml:space="preserve">X        </v>
          </cell>
          <cell r="D610" t="str">
            <v xml:space="preserve">CUSTACT-UNCOLLECT ACCOUNTS                        </v>
          </cell>
          <cell r="E610" t="str">
            <v xml:space="preserve">        </v>
          </cell>
          <cell r="F610" t="str">
            <v xml:space="preserve">          </v>
          </cell>
          <cell r="G610" t="str">
            <v xml:space="preserve">          </v>
          </cell>
          <cell r="H610" t="str">
            <v xml:space="preserve">                                                  </v>
          </cell>
          <cell r="I610" t="str">
            <v xml:space="preserve">9904000    </v>
          </cell>
        </row>
        <row r="611">
          <cell r="B611">
            <v>905000</v>
          </cell>
          <cell r="C611" t="str">
            <v xml:space="preserve">X        </v>
          </cell>
          <cell r="D611" t="str">
            <v xml:space="preserve">CUSTACT-MISC CUST ACCTS EXP                       </v>
          </cell>
          <cell r="E611" t="str">
            <v xml:space="preserve">        </v>
          </cell>
          <cell r="F611" t="str">
            <v xml:space="preserve">          </v>
          </cell>
          <cell r="G611" t="str">
            <v xml:space="preserve">          </v>
          </cell>
          <cell r="H611" t="str">
            <v xml:space="preserve">                                                  </v>
          </cell>
          <cell r="I611" t="str">
            <v xml:space="preserve">9905000    </v>
          </cell>
        </row>
        <row r="612">
          <cell r="B612">
            <v>908000</v>
          </cell>
          <cell r="C612" t="str">
            <v xml:space="preserve">X        </v>
          </cell>
          <cell r="D612" t="str">
            <v xml:space="preserve">CUSTSRV- CUST ASSIST EXP                          </v>
          </cell>
          <cell r="E612" t="str">
            <v xml:space="preserve">        </v>
          </cell>
          <cell r="F612" t="str">
            <v xml:space="preserve">          </v>
          </cell>
          <cell r="G612" t="str">
            <v xml:space="preserve">          </v>
          </cell>
          <cell r="H612" t="str">
            <v xml:space="preserve">                                                  </v>
          </cell>
          <cell r="I612" t="str">
            <v xml:space="preserve">9908000    </v>
          </cell>
        </row>
        <row r="613">
          <cell r="B613">
            <v>909000</v>
          </cell>
          <cell r="C613" t="str">
            <v xml:space="preserve">X        </v>
          </cell>
          <cell r="D613" t="str">
            <v xml:space="preserve">INFO. &amp; INSTRUCT. ADV EXP                         </v>
          </cell>
          <cell r="E613" t="str">
            <v xml:space="preserve">        </v>
          </cell>
          <cell r="F613" t="str">
            <v xml:space="preserve">          </v>
          </cell>
          <cell r="G613" t="str">
            <v xml:space="preserve">          </v>
          </cell>
          <cell r="H613" t="str">
            <v xml:space="preserve">                                                  </v>
          </cell>
          <cell r="I613" t="str">
            <v xml:space="preserve">9909000    </v>
          </cell>
        </row>
        <row r="614">
          <cell r="B614">
            <v>910000</v>
          </cell>
          <cell r="C614" t="str">
            <v xml:space="preserve">X        </v>
          </cell>
          <cell r="D614" t="str">
            <v xml:space="preserve">MISC. CUST SVC. AND INFO. EXP                     </v>
          </cell>
          <cell r="E614" t="str">
            <v xml:space="preserve">        </v>
          </cell>
          <cell r="F614" t="str">
            <v xml:space="preserve">          </v>
          </cell>
          <cell r="G614" t="str">
            <v xml:space="preserve">          </v>
          </cell>
          <cell r="H614" t="str">
            <v xml:space="preserve">                                                  </v>
          </cell>
          <cell r="I614" t="str">
            <v xml:space="preserve">9910000    </v>
          </cell>
        </row>
        <row r="615">
          <cell r="B615">
            <v>912000</v>
          </cell>
          <cell r="C615" t="str">
            <v xml:space="preserve">X        </v>
          </cell>
          <cell r="D615" t="str">
            <v xml:space="preserve">SALES EXP- DEM &amp; SELL EXP OTR                     </v>
          </cell>
          <cell r="E615" t="str">
            <v xml:space="preserve">        </v>
          </cell>
          <cell r="F615" t="str">
            <v xml:space="preserve">          </v>
          </cell>
          <cell r="G615" t="str">
            <v xml:space="preserve">          </v>
          </cell>
          <cell r="H615" t="str">
            <v xml:space="preserve">                                                  </v>
          </cell>
          <cell r="I615" t="str">
            <v xml:space="preserve">9912000    </v>
          </cell>
        </row>
        <row r="616">
          <cell r="B616">
            <v>912003</v>
          </cell>
          <cell r="C616" t="str">
            <v xml:space="preserve">X        </v>
          </cell>
          <cell r="D616" t="str">
            <v xml:space="preserve">SALES EXP-CUSTOMER INCENTIVE                      </v>
          </cell>
          <cell r="E616" t="str">
            <v xml:space="preserve">        </v>
          </cell>
          <cell r="F616" t="str">
            <v xml:space="preserve">          </v>
          </cell>
          <cell r="G616" t="str">
            <v xml:space="preserve">          </v>
          </cell>
          <cell r="H616" t="str">
            <v xml:space="preserve">                                                  </v>
          </cell>
          <cell r="I616" t="str">
            <v xml:space="preserve">9912000    </v>
          </cell>
        </row>
        <row r="617">
          <cell r="B617">
            <v>920000</v>
          </cell>
          <cell r="C617" t="str">
            <v xml:space="preserve">X        </v>
          </cell>
          <cell r="D617" t="str">
            <v xml:space="preserve">ADMIN AND GENERAL SALARIES                        </v>
          </cell>
          <cell r="E617" t="str">
            <v xml:space="preserve">        </v>
          </cell>
          <cell r="F617" t="str">
            <v xml:space="preserve">          </v>
          </cell>
          <cell r="G617" t="str">
            <v xml:space="preserve">          </v>
          </cell>
          <cell r="H617" t="str">
            <v xml:space="preserve">                                                  </v>
          </cell>
          <cell r="I617" t="str">
            <v xml:space="preserve">9920000    </v>
          </cell>
        </row>
        <row r="618">
          <cell r="B618">
            <v>920001</v>
          </cell>
          <cell r="C618" t="str">
            <v xml:space="preserve">X        </v>
          </cell>
          <cell r="D618" t="str">
            <v xml:space="preserve">ADM AND GENERAL SALARIES/JOB                      </v>
          </cell>
          <cell r="E618" t="str">
            <v xml:space="preserve">        </v>
          </cell>
          <cell r="F618" t="str">
            <v xml:space="preserve">          </v>
          </cell>
          <cell r="G618" t="str">
            <v xml:space="preserve">          </v>
          </cell>
          <cell r="H618" t="str">
            <v xml:space="preserve">                                                  </v>
          </cell>
          <cell r="I618" t="str">
            <v xml:space="preserve">9920000    </v>
          </cell>
        </row>
        <row r="619">
          <cell r="B619">
            <v>921000</v>
          </cell>
          <cell r="C619" t="str">
            <v xml:space="preserve">X        </v>
          </cell>
          <cell r="D619" t="str">
            <v xml:space="preserve">ADM &amp; GEN-OFF SUP AND EXP                         </v>
          </cell>
          <cell r="E619" t="str">
            <v xml:space="preserve">        </v>
          </cell>
          <cell r="F619" t="str">
            <v xml:space="preserve">          </v>
          </cell>
          <cell r="G619" t="str">
            <v xml:space="preserve">          </v>
          </cell>
          <cell r="H619" t="str">
            <v xml:space="preserve">                                                  </v>
          </cell>
          <cell r="I619" t="str">
            <v xml:space="preserve">9921000    </v>
          </cell>
        </row>
        <row r="620">
          <cell r="B620">
            <v>921001</v>
          </cell>
          <cell r="C620" t="str">
            <v xml:space="preserve">X        </v>
          </cell>
          <cell r="D620" t="str">
            <v xml:space="preserve">ADM &amp; GEN OFF SUPL &amp; EXP-JOB                      </v>
          </cell>
          <cell r="E620" t="str">
            <v xml:space="preserve">        </v>
          </cell>
          <cell r="F620" t="str">
            <v xml:space="preserve">          </v>
          </cell>
          <cell r="G620" t="str">
            <v xml:space="preserve">          </v>
          </cell>
          <cell r="H620" t="str">
            <v xml:space="preserve">                                                  </v>
          </cell>
          <cell r="I620" t="str">
            <v xml:space="preserve">9921000    </v>
          </cell>
        </row>
        <row r="621">
          <cell r="B621">
            <v>923000</v>
          </cell>
          <cell r="C621" t="str">
            <v xml:space="preserve">X        </v>
          </cell>
          <cell r="D621" t="str">
            <v xml:space="preserve">ADM &amp; GEN-OUTSIDE SERV SPEC                       </v>
          </cell>
          <cell r="E621" t="str">
            <v xml:space="preserve">        </v>
          </cell>
          <cell r="F621" t="str">
            <v xml:space="preserve">          </v>
          </cell>
          <cell r="G621" t="str">
            <v xml:space="preserve">          </v>
          </cell>
          <cell r="H621" t="str">
            <v xml:space="preserve">                                                  </v>
          </cell>
          <cell r="I621" t="str">
            <v xml:space="preserve">9923000    </v>
          </cell>
        </row>
        <row r="622">
          <cell r="B622">
            <v>923001</v>
          </cell>
          <cell r="C622" t="str">
            <v xml:space="preserve">X        </v>
          </cell>
          <cell r="D622" t="str">
            <v xml:space="preserve">ADM &amp; GEN-OUTSD SERV SP/JOB                       </v>
          </cell>
          <cell r="E622" t="str">
            <v xml:space="preserve">        </v>
          </cell>
          <cell r="F622" t="str">
            <v xml:space="preserve">          </v>
          </cell>
          <cell r="G622" t="str">
            <v xml:space="preserve">          </v>
          </cell>
          <cell r="H622" t="str">
            <v xml:space="preserve">                                                  </v>
          </cell>
          <cell r="I622" t="str">
            <v xml:space="preserve">9923000    </v>
          </cell>
        </row>
        <row r="623">
          <cell r="B623">
            <v>923100</v>
          </cell>
          <cell r="C623" t="str">
            <v xml:space="preserve">X        </v>
          </cell>
          <cell r="D623" t="str">
            <v xml:space="preserve">ADM &amp; GEN-OUTSD SERV  LEGAL                       </v>
          </cell>
          <cell r="E623" t="str">
            <v xml:space="preserve">        </v>
          </cell>
          <cell r="F623" t="str">
            <v xml:space="preserve">          </v>
          </cell>
          <cell r="G623" t="str">
            <v xml:space="preserve">          </v>
          </cell>
          <cell r="H623" t="str">
            <v xml:space="preserve">                                                  </v>
          </cell>
          <cell r="I623" t="str">
            <v xml:space="preserve">9923000    </v>
          </cell>
        </row>
        <row r="624">
          <cell r="B624">
            <v>924000</v>
          </cell>
          <cell r="C624" t="str">
            <v xml:space="preserve">X        </v>
          </cell>
          <cell r="D624" t="str">
            <v xml:space="preserve">ADM &amp; GEN-PROP INS EMP REL                        </v>
          </cell>
          <cell r="E624" t="str">
            <v xml:space="preserve">        </v>
          </cell>
          <cell r="F624" t="str">
            <v xml:space="preserve">          </v>
          </cell>
          <cell r="G624" t="str">
            <v xml:space="preserve">          </v>
          </cell>
          <cell r="H624" t="str">
            <v xml:space="preserve">                                                  </v>
          </cell>
          <cell r="I624" t="str">
            <v xml:space="preserve">9924000    </v>
          </cell>
        </row>
        <row r="625">
          <cell r="B625">
            <v>926007</v>
          </cell>
          <cell r="C625" t="str">
            <v xml:space="preserve">X        </v>
          </cell>
          <cell r="D625" t="str">
            <v xml:space="preserve">ADMIN &amp; GEN-PENSION N BAR                         </v>
          </cell>
          <cell r="E625" t="str">
            <v xml:space="preserve">        </v>
          </cell>
          <cell r="F625" t="str">
            <v xml:space="preserve">          </v>
          </cell>
          <cell r="G625" t="str">
            <v xml:space="preserve">          </v>
          </cell>
          <cell r="H625" t="str">
            <v xml:space="preserve">                                                  </v>
          </cell>
          <cell r="I625" t="str">
            <v xml:space="preserve">9930200    </v>
          </cell>
        </row>
        <row r="626">
          <cell r="B626">
            <v>926010</v>
          </cell>
          <cell r="C626" t="str">
            <v xml:space="preserve">X        </v>
          </cell>
          <cell r="D626" t="str">
            <v xml:space="preserve">ADMIN &amp; GEN-MISCELLANEOUS                         </v>
          </cell>
          <cell r="E626" t="str">
            <v xml:space="preserve">        </v>
          </cell>
          <cell r="F626" t="str">
            <v xml:space="preserve">          </v>
          </cell>
          <cell r="G626" t="str">
            <v xml:space="preserve">          </v>
          </cell>
          <cell r="H626" t="str">
            <v xml:space="preserve">                                                  </v>
          </cell>
          <cell r="I626" t="str">
            <v xml:space="preserve">9930200    </v>
          </cell>
        </row>
        <row r="627">
          <cell r="B627">
            <v>926017</v>
          </cell>
          <cell r="C627" t="str">
            <v xml:space="preserve">X        </v>
          </cell>
          <cell r="D627" t="str">
            <v xml:space="preserve">ADM &amp; GEN-TUITION REIMBUR                         </v>
          </cell>
          <cell r="E627" t="str">
            <v xml:space="preserve">        </v>
          </cell>
          <cell r="F627" t="str">
            <v xml:space="preserve">          </v>
          </cell>
          <cell r="G627" t="str">
            <v xml:space="preserve">          </v>
          </cell>
          <cell r="H627" t="str">
            <v xml:space="preserve">                                                  </v>
          </cell>
          <cell r="I627" t="str">
            <v xml:space="preserve">9930200    </v>
          </cell>
        </row>
        <row r="628">
          <cell r="B628">
            <v>928000</v>
          </cell>
          <cell r="C628" t="str">
            <v xml:space="preserve">X        </v>
          </cell>
          <cell r="D628" t="str">
            <v xml:space="preserve">AD &amp; GEN-REG COMMISS EXP                          </v>
          </cell>
          <cell r="E628" t="str">
            <v xml:space="preserve">        </v>
          </cell>
          <cell r="F628" t="str">
            <v xml:space="preserve">          </v>
          </cell>
          <cell r="G628" t="str">
            <v xml:space="preserve">          </v>
          </cell>
          <cell r="H628" t="str">
            <v xml:space="preserve">                                                  </v>
          </cell>
          <cell r="I628" t="str">
            <v xml:space="preserve">9928000    </v>
          </cell>
        </row>
        <row r="629">
          <cell r="B629">
            <v>930200</v>
          </cell>
          <cell r="C629" t="str">
            <v xml:space="preserve">X        </v>
          </cell>
          <cell r="D629" t="str">
            <v xml:space="preserve">AD &amp; GEN- IND ASC CO DUES                         </v>
          </cell>
          <cell r="E629" t="str">
            <v xml:space="preserve">        </v>
          </cell>
          <cell r="F629" t="str">
            <v xml:space="preserve">          </v>
          </cell>
          <cell r="G629" t="str">
            <v xml:space="preserve">          </v>
          </cell>
          <cell r="H629" t="str">
            <v xml:space="preserve">                                                  </v>
          </cell>
          <cell r="I629" t="str">
            <v xml:space="preserve">9930200    </v>
          </cell>
        </row>
        <row r="630">
          <cell r="B630">
            <v>930206</v>
          </cell>
          <cell r="C630" t="str">
            <v xml:space="preserve">X        </v>
          </cell>
          <cell r="D630" t="str">
            <v xml:space="preserve">ADMIN &amp; GEN-OTHER EXP                             </v>
          </cell>
          <cell r="E630" t="str">
            <v xml:space="preserve">        </v>
          </cell>
          <cell r="F630" t="str">
            <v xml:space="preserve">          </v>
          </cell>
          <cell r="G630" t="str">
            <v xml:space="preserve">          </v>
          </cell>
          <cell r="H630" t="str">
            <v xml:space="preserve">                                                  </v>
          </cell>
          <cell r="I630" t="str">
            <v xml:space="preserve">9930200    </v>
          </cell>
        </row>
        <row r="631">
          <cell r="B631">
            <v>931000</v>
          </cell>
          <cell r="C631" t="str">
            <v xml:space="preserve">X        </v>
          </cell>
          <cell r="D631" t="str">
            <v xml:space="preserve">ADM &amp; GEN-RENTS BLD -REAL PR                      </v>
          </cell>
          <cell r="E631" t="str">
            <v xml:space="preserve">        </v>
          </cell>
          <cell r="F631" t="str">
            <v xml:space="preserve">          </v>
          </cell>
          <cell r="G631" t="str">
            <v xml:space="preserve">          </v>
          </cell>
          <cell r="H631" t="str">
            <v xml:space="preserve">                                                  </v>
          </cell>
          <cell r="I631" t="str">
            <v xml:space="preserve">9931000    </v>
          </cell>
        </row>
        <row r="632">
          <cell r="B632">
            <v>931100</v>
          </cell>
          <cell r="C632" t="str">
            <v xml:space="preserve">X        </v>
          </cell>
          <cell r="D632" t="str">
            <v xml:space="preserve">AD &amp; GEN-RENTS OTR-PER PROP                       </v>
          </cell>
          <cell r="E632" t="str">
            <v xml:space="preserve">        </v>
          </cell>
          <cell r="F632" t="str">
            <v xml:space="preserve">          </v>
          </cell>
          <cell r="G632" t="str">
            <v xml:space="preserve">          </v>
          </cell>
          <cell r="H632" t="str">
            <v xml:space="preserve">                                                  </v>
          </cell>
          <cell r="I632" t="str">
            <v xml:space="preserve">9931000    </v>
          </cell>
        </row>
        <row r="633">
          <cell r="B633">
            <v>999999</v>
          </cell>
          <cell r="C633" t="str">
            <v xml:space="preserve">         </v>
          </cell>
          <cell r="D633" t="str">
            <v xml:space="preserve">AP - SUSPENSE ACCOUNT                             </v>
          </cell>
          <cell r="E633" t="str">
            <v xml:space="preserve">        </v>
          </cell>
          <cell r="F633" t="str">
            <v xml:space="preserve">          </v>
          </cell>
          <cell r="G633">
            <v>232999</v>
          </cell>
          <cell r="H633" t="str">
            <v xml:space="preserve">ACCOUNTS PAYABLE-INVOICE ACCR                     </v>
          </cell>
          <cell r="I633" t="str">
            <v xml:space="preserve">9232000    </v>
          </cell>
        </row>
        <row r="635">
          <cell r="D635" t="str">
            <v>SAP Accounts Pending Creation</v>
          </cell>
        </row>
        <row r="636">
          <cell r="B636">
            <v>142020</v>
          </cell>
          <cell r="D636" t="str">
            <v>Transportation</v>
          </cell>
          <cell r="G636">
            <v>142000</v>
          </cell>
        </row>
        <row r="637">
          <cell r="B637">
            <v>142026</v>
          </cell>
          <cell r="D637" t="str">
            <v>A/R Budget Billing</v>
          </cell>
          <cell r="G637">
            <v>142026</v>
          </cell>
        </row>
        <row r="638">
          <cell r="B638">
            <v>142032</v>
          </cell>
          <cell r="D638" t="str">
            <v>O Transactions from Conversion</v>
          </cell>
          <cell r="G638">
            <v>142032</v>
          </cell>
        </row>
        <row r="639">
          <cell r="B639">
            <v>142100</v>
          </cell>
          <cell r="D639" t="str">
            <v>Regulated Gas - Sundry Debit Receivables</v>
          </cell>
          <cell r="G639">
            <v>142105</v>
          </cell>
        </row>
        <row r="640">
          <cell r="B640">
            <v>142109</v>
          </cell>
          <cell r="D640" t="str">
            <v xml:space="preserve">Regulated Gas - Unapplied Credit                            </v>
          </cell>
          <cell r="G640">
            <v>142130</v>
          </cell>
        </row>
        <row r="641">
          <cell r="B641">
            <v>154999</v>
          </cell>
          <cell r="D641" t="str">
            <v xml:space="preserve">Capital Inventory </v>
          </cell>
          <cell r="G641">
            <v>154000</v>
          </cell>
        </row>
        <row r="642">
          <cell r="B642">
            <v>174100</v>
          </cell>
          <cell r="D642" t="str">
            <v xml:space="preserve">Other Current Assets - Other  </v>
          </cell>
          <cell r="G642">
            <v>174000</v>
          </cell>
        </row>
        <row r="643">
          <cell r="B643">
            <v>182311</v>
          </cell>
          <cell r="D643" t="str">
            <v>NE Heat Surcharge Even Years</v>
          </cell>
          <cell r="G643">
            <v>182311</v>
          </cell>
        </row>
        <row r="644">
          <cell r="B644">
            <v>184025</v>
          </cell>
          <cell r="D644" t="str">
            <v>Clr AcctMeal&amp;Entert Dr</v>
          </cell>
          <cell r="G644">
            <v>184060</v>
          </cell>
        </row>
        <row r="645">
          <cell r="B645">
            <v>191100</v>
          </cell>
          <cell r="D645" t="str">
            <v>Deferral Collections</v>
          </cell>
          <cell r="G645">
            <v>191000</v>
          </cell>
        </row>
        <row r="646">
          <cell r="B646">
            <v>224220</v>
          </cell>
          <cell r="D646" t="str">
            <v>Long Term Notes</v>
          </cell>
          <cell r="G646">
            <v>224000</v>
          </cell>
        </row>
        <row r="647">
          <cell r="B647">
            <v>224900</v>
          </cell>
          <cell r="D647" t="str">
            <v>Current Requirements</v>
          </cell>
          <cell r="G647">
            <v>224900</v>
          </cell>
        </row>
        <row r="648">
          <cell r="B648">
            <v>232360</v>
          </cell>
          <cell r="D648" t="str">
            <v>OneOk NE Ag Program</v>
          </cell>
          <cell r="G648">
            <v>232360</v>
          </cell>
        </row>
        <row r="649">
          <cell r="B649">
            <v>235100</v>
          </cell>
          <cell r="D649" t="str">
            <v xml:space="preserve">Deposits - Customer                                         </v>
          </cell>
          <cell r="G649">
            <v>235010</v>
          </cell>
        </row>
        <row r="650">
          <cell r="B650">
            <v>236315</v>
          </cell>
          <cell r="D650" t="str">
            <v xml:space="preserve">Payroll Unemploy-State  </v>
          </cell>
          <cell r="G650">
            <v>236030</v>
          </cell>
        </row>
        <row r="651">
          <cell r="B651">
            <v>241020</v>
          </cell>
          <cell r="D651" t="str">
            <v>County Tax Payable</v>
          </cell>
          <cell r="G651">
            <v>241020</v>
          </cell>
        </row>
        <row r="652">
          <cell r="B652">
            <v>411170</v>
          </cell>
          <cell r="D652" t="str">
            <v>Accret. Exp - ARO Distrib. Plt</v>
          </cell>
          <cell r="G652">
            <v>617208</v>
          </cell>
        </row>
        <row r="653">
          <cell r="B653">
            <v>415000</v>
          </cell>
          <cell r="D653" t="str">
            <v>Merchandise Sales</v>
          </cell>
          <cell r="G653">
            <v>415010</v>
          </cell>
        </row>
        <row r="654">
          <cell r="B654">
            <v>415100</v>
          </cell>
          <cell r="D654" t="str">
            <v>Merchandise - Sales Yard Line</v>
          </cell>
          <cell r="G654">
            <v>415010</v>
          </cell>
        </row>
        <row r="655">
          <cell r="B655">
            <v>415800</v>
          </cell>
          <cell r="D655" t="str">
            <v>Operating Contract Revenue</v>
          </cell>
          <cell r="G655">
            <v>415800</v>
          </cell>
        </row>
        <row r="656">
          <cell r="B656">
            <v>416000</v>
          </cell>
          <cell r="D656" t="str">
            <v>Merch-Cost of Goods Sold</v>
          </cell>
          <cell r="G656">
            <v>500100</v>
          </cell>
        </row>
        <row r="657">
          <cell r="B657">
            <v>416801</v>
          </cell>
          <cell r="D657" t="str">
            <v>Operating Service Expense CT</v>
          </cell>
          <cell r="G657">
            <v>500100</v>
          </cell>
        </row>
        <row r="658">
          <cell r="B658">
            <v>417027</v>
          </cell>
          <cell r="D658" t="str">
            <v xml:space="preserve">Winterguard Actual Amount                                   </v>
          </cell>
          <cell r="G658">
            <v>417027</v>
          </cell>
        </row>
        <row r="659">
          <cell r="B659">
            <v>417028</v>
          </cell>
          <cell r="D659" t="str">
            <v xml:space="preserve">Winterguard Clear Out Account                               </v>
          </cell>
          <cell r="G659">
            <v>417028</v>
          </cell>
        </row>
        <row r="660">
          <cell r="B660">
            <v>417029</v>
          </cell>
          <cell r="D660" t="str">
            <v xml:space="preserve">Winterguard Default Tariffs                                 </v>
          </cell>
          <cell r="G660">
            <v>417029</v>
          </cell>
        </row>
        <row r="661">
          <cell r="B661">
            <v>421004</v>
          </cell>
          <cell r="D661" t="str">
            <v>Other income</v>
          </cell>
          <cell r="G661">
            <v>617400</v>
          </cell>
        </row>
        <row r="662">
          <cell r="B662">
            <v>431100</v>
          </cell>
          <cell r="D662" t="str">
            <v xml:space="preserve">Deposits Interest                                           </v>
          </cell>
          <cell r="G662">
            <v>717200</v>
          </cell>
        </row>
        <row r="663">
          <cell r="B663">
            <v>480100</v>
          </cell>
          <cell r="D663" t="str">
            <v>Choice Gas R Customer Charge</v>
          </cell>
          <cell r="G663">
            <v>480100</v>
          </cell>
        </row>
        <row r="664">
          <cell r="B664">
            <v>480110</v>
          </cell>
          <cell r="D664" t="str">
            <v xml:space="preserve">MGS Customer Charge                                         </v>
          </cell>
          <cell r="G664">
            <v>480110</v>
          </cell>
        </row>
        <row r="665">
          <cell r="B665">
            <v>480120</v>
          </cell>
          <cell r="D665" t="str">
            <v xml:space="preserve">MGSR Customer Charge                                        </v>
          </cell>
          <cell r="G665">
            <v>480120</v>
          </cell>
        </row>
        <row r="666">
          <cell r="B666">
            <v>480130</v>
          </cell>
          <cell r="D666" t="str">
            <v xml:space="preserve">Choice Gas Customer Charge                                  </v>
          </cell>
          <cell r="G666">
            <v>480130</v>
          </cell>
        </row>
        <row r="667">
          <cell r="B667">
            <v>480140</v>
          </cell>
          <cell r="D667" t="str">
            <v xml:space="preserve">LGSR Customer Charge                                        </v>
          </cell>
          <cell r="G667">
            <v>480140</v>
          </cell>
        </row>
        <row r="668">
          <cell r="B668">
            <v>480200</v>
          </cell>
          <cell r="D668" t="str">
            <v xml:space="preserve">SGS Distribution Charge                                     </v>
          </cell>
          <cell r="G668">
            <v>480200</v>
          </cell>
        </row>
        <row r="669">
          <cell r="B669">
            <v>480220</v>
          </cell>
          <cell r="D669" t="str">
            <v xml:space="preserve">SGS Special Provision Customer                              </v>
          </cell>
          <cell r="G669">
            <v>480220</v>
          </cell>
        </row>
        <row r="670">
          <cell r="B670">
            <v>480240</v>
          </cell>
          <cell r="D670" t="str">
            <v xml:space="preserve">MGS Distribution Charge                                     </v>
          </cell>
          <cell r="G670">
            <v>480240</v>
          </cell>
        </row>
        <row r="671">
          <cell r="B671">
            <v>480260</v>
          </cell>
          <cell r="D671" t="str">
            <v xml:space="preserve">MGS Special Provision Customer                              </v>
          </cell>
          <cell r="G671">
            <v>480260</v>
          </cell>
        </row>
        <row r="672">
          <cell r="B672">
            <v>480280</v>
          </cell>
          <cell r="D672" t="str">
            <v xml:space="preserve">LGS Distribution Charge                                     </v>
          </cell>
          <cell r="G672">
            <v>480280</v>
          </cell>
        </row>
        <row r="673">
          <cell r="B673">
            <v>480290</v>
          </cell>
          <cell r="D673" t="str">
            <v xml:space="preserve">LGS Special Provision Customer                              </v>
          </cell>
          <cell r="G673">
            <v>480290</v>
          </cell>
        </row>
        <row r="674">
          <cell r="B674">
            <v>480300</v>
          </cell>
          <cell r="D674" t="str">
            <v xml:space="preserve">WGSA                                                        </v>
          </cell>
          <cell r="G674">
            <v>480300</v>
          </cell>
        </row>
        <row r="675">
          <cell r="B675">
            <v>480400</v>
          </cell>
          <cell r="D675" t="str">
            <v xml:space="preserve">P-802 Surcharge                                             </v>
          </cell>
          <cell r="G675">
            <v>480400</v>
          </cell>
        </row>
        <row r="676">
          <cell r="B676">
            <v>481003</v>
          </cell>
          <cell r="D676" t="str">
            <v>GRYNBERG COMMERCIAL</v>
          </cell>
          <cell r="G676">
            <v>481003</v>
          </cell>
        </row>
        <row r="677">
          <cell r="B677">
            <v>481025</v>
          </cell>
          <cell r="D677" t="str">
            <v xml:space="preserve">Commercial &amp; Industrial Gas Cost Adjustment                 </v>
          </cell>
          <cell r="G677">
            <v>481025</v>
          </cell>
        </row>
        <row r="678">
          <cell r="B678">
            <v>481045</v>
          </cell>
          <cell r="D678" t="str">
            <v>Transport Surcharge - TRA</v>
          </cell>
          <cell r="G678">
            <v>481045</v>
          </cell>
        </row>
        <row r="679">
          <cell r="B679">
            <v>481150</v>
          </cell>
          <cell r="D679" t="str">
            <v>MGSL Customer Charge</v>
          </cell>
          <cell r="G679">
            <v>481150</v>
          </cell>
        </row>
        <row r="680">
          <cell r="B680">
            <v>481160</v>
          </cell>
          <cell r="D680" t="str">
            <v>LGSR Customer Charge.</v>
          </cell>
          <cell r="G680">
            <v>481160</v>
          </cell>
        </row>
        <row r="681">
          <cell r="B681">
            <v>481165</v>
          </cell>
          <cell r="D681" t="str">
            <v xml:space="preserve">CO Ind Customer &amp; Demand Charge                             </v>
          </cell>
          <cell r="G681">
            <v>481165</v>
          </cell>
        </row>
        <row r="682">
          <cell r="B682">
            <v>481200</v>
          </cell>
          <cell r="D682" t="str">
            <v xml:space="preserve">Choice Gas C Customer Charge                                </v>
          </cell>
          <cell r="G682">
            <v>481200</v>
          </cell>
        </row>
        <row r="683">
          <cell r="B683">
            <v>481240</v>
          </cell>
          <cell r="D683" t="str">
            <v xml:space="preserve">Choice Gas L Customer Charge                                </v>
          </cell>
          <cell r="G683">
            <v>481240</v>
          </cell>
        </row>
        <row r="684">
          <cell r="B684">
            <v>481245</v>
          </cell>
          <cell r="D684" t="str">
            <v xml:space="preserve">Industrial &amp; Large Industrial Distribution Charge           </v>
          </cell>
          <cell r="G684">
            <v>481245</v>
          </cell>
        </row>
        <row r="685">
          <cell r="B685">
            <v>482000</v>
          </cell>
          <cell r="D685" t="str">
            <v xml:space="preserve">Agriculture  Commodity &amp; Upstream Pipeline Chges            </v>
          </cell>
          <cell r="G685">
            <v>482000</v>
          </cell>
        </row>
        <row r="686">
          <cell r="B686">
            <v>482025</v>
          </cell>
          <cell r="D686" t="str">
            <v xml:space="preserve">Agriculture Gas Cost Adjustment                             </v>
          </cell>
          <cell r="G686">
            <v>482025</v>
          </cell>
        </row>
        <row r="687">
          <cell r="B687">
            <v>482060</v>
          </cell>
          <cell r="D687" t="str">
            <v xml:space="preserve">Agriculture Distribution Charges                            </v>
          </cell>
          <cell r="G687">
            <v>482060</v>
          </cell>
        </row>
        <row r="688">
          <cell r="B688">
            <v>482140</v>
          </cell>
          <cell r="D688" t="str">
            <v xml:space="preserve">AG GGS-3, GGS-4, GGS-5, GGS-7 Customer Charge               </v>
          </cell>
          <cell r="G688">
            <v>482140</v>
          </cell>
        </row>
        <row r="689">
          <cell r="B689">
            <v>487001</v>
          </cell>
          <cell r="D689" t="str">
            <v>Late Payment Charge Adjustments</v>
          </cell>
          <cell r="G689">
            <v>487001</v>
          </cell>
        </row>
        <row r="690">
          <cell r="B690">
            <v>488002</v>
          </cell>
          <cell r="D690" t="str">
            <v>Spring Irrigation Check</v>
          </cell>
          <cell r="G690">
            <v>488000</v>
          </cell>
        </row>
        <row r="691">
          <cell r="B691">
            <v>488300</v>
          </cell>
          <cell r="D691" t="str">
            <v>Propane connect fee revenue</v>
          </cell>
          <cell r="G691">
            <v>488300</v>
          </cell>
        </row>
        <row r="692">
          <cell r="B692">
            <v>489275</v>
          </cell>
          <cell r="D692" t="str">
            <v>Grain Drying Demand Fees</v>
          </cell>
          <cell r="G692">
            <v>489275</v>
          </cell>
        </row>
        <row r="693">
          <cell r="B693">
            <v>489370</v>
          </cell>
          <cell r="D693" t="str">
            <v>Transport Distribution</v>
          </cell>
          <cell r="G693">
            <v>489370</v>
          </cell>
        </row>
        <row r="694">
          <cell r="B694">
            <v>489371</v>
          </cell>
          <cell r="D694" t="str">
            <v xml:space="preserve">Transport Customer Charge                                   </v>
          </cell>
          <cell r="G694">
            <v>489371</v>
          </cell>
        </row>
        <row r="695">
          <cell r="B695">
            <v>489372</v>
          </cell>
          <cell r="D695" t="str">
            <v xml:space="preserve">Transport Administration Fee                                </v>
          </cell>
          <cell r="G695">
            <v>489372</v>
          </cell>
        </row>
        <row r="696">
          <cell r="B696">
            <v>489373</v>
          </cell>
          <cell r="D696" t="str">
            <v>Transport Demand Charge</v>
          </cell>
          <cell r="G696">
            <v>489373</v>
          </cell>
        </row>
        <row r="697">
          <cell r="B697">
            <v>871000</v>
          </cell>
          <cell r="D697" t="str">
            <v>Distrib- Load Dispatching CT:</v>
          </cell>
          <cell r="G697" t="str">
            <v>NEEDS SUB ACCT</v>
          </cell>
        </row>
      </sheetData>
      <sheetData sheetId="8"/>
      <sheetData sheetId="9"/>
      <sheetData sheetId="10"/>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Y"/>
      <sheetName val="OH DISTB"/>
      <sheetName val="JV 92"/>
      <sheetName val="ESTIMATE"/>
      <sheetName val="DEPR"/>
    </sheetNames>
    <sheetDataSet>
      <sheetData sheetId="0"/>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VOP P&amp;L"/>
      <sheetName val="VLY P&amp;L"/>
      <sheetName val="P&amp;L"/>
      <sheetName val="P&amp;L Adj"/>
      <sheetName val="P&amp;L Data Trans"/>
      <sheetName val="P&amp;L Trans"/>
      <sheetName val="P&amp;L Adj Trans"/>
      <sheetName val="P&amp;L OP"/>
      <sheetName val="P&amp;L OP Adj"/>
      <sheetName val="P&amp;L S1"/>
      <sheetName val="P&amp;L S1 Adj"/>
      <sheetName val="P&amp;L S2"/>
      <sheetName val="P&amp;L S2 Adj"/>
      <sheetName val="P&amp;L LY"/>
      <sheetName val="P&amp;L LY Adj"/>
      <sheetName val="OP Stretch"/>
      <sheetName val="BS"/>
      <sheetName val="BS Adj"/>
      <sheetName val="BS OP"/>
      <sheetName val="BS OP Adj"/>
      <sheetName val="BS LY"/>
      <sheetName val="BS LY Adj"/>
      <sheetName val="Metrics"/>
      <sheetName val="Metrics Adj"/>
      <sheetName val="Metrics OP"/>
      <sheetName val="Metrics OP Adj"/>
      <sheetName val="Metrics LY"/>
      <sheetName val="Metrics LY Adj"/>
      <sheetName val="France Mgmt Rev 1"/>
      <sheetName val="France Mgmt Rev 2"/>
      <sheetName val="UK Mgmt Rev 1"/>
      <sheetName val="UK Mgmt Rev 2"/>
      <sheetName val="Italy Mgmt Rev 1"/>
      <sheetName val="Italy Mgmt Rev 2"/>
      <sheetName val="Germany Mgmt Rev 1"/>
      <sheetName val="Germany Mgmt Rev 2"/>
      <sheetName val="JV Mgmt Rev 1"/>
      <sheetName val="JV Mgmt Rev 2"/>
      <sheetName val="Programs Mgmt Rev 1"/>
      <sheetName val="Programs Mgmt Rev 2"/>
      <sheetName val="TPS Mgmt Rev 1"/>
      <sheetName val="TPS Mgmt Rev 2"/>
      <sheetName val="Enabling Mgmt Rev 1"/>
      <sheetName val="Enabling Mgmt Rev 2"/>
      <sheetName val="ECLG Mgmt Rev 1"/>
      <sheetName val="ECLG Mgmt Rev 2"/>
      <sheetName val="Acquisition Mgmt Rev 1"/>
      <sheetName val="Acquisition Mgmt Rev 2"/>
      <sheetName val="Europe Mgmt Rev 1"/>
      <sheetName val="Europe Mgmt Rev 2"/>
      <sheetName val="Europe Mgmt Rev 3"/>
      <sheetName val="Europe Mgmt Rev 4"/>
      <sheetName val="France Qtr Pack 1"/>
      <sheetName val="UK Qtr Pack 1"/>
      <sheetName val="Italy Qtr Pack 1"/>
      <sheetName val="Germany Qtr Pack 1"/>
      <sheetName val="Programs Qtr Pack 1"/>
      <sheetName val="TPS Qtr Pack 1"/>
      <sheetName val="JV Qtr Pack 1"/>
      <sheetName val="Enabling Qtr Pack 1"/>
      <sheetName val="ECLG Qtr Pack 1"/>
      <sheetName val="Acquisition Qtr Pack 1"/>
      <sheetName val="Europe Qtr Pack 1"/>
      <sheetName val="Europe Qtr Pack 1 (2)"/>
      <sheetName val="Europe Qtr Pack VOP"/>
      <sheetName val="Europe Qtr Pack VOP (2)"/>
      <sheetName val="Europe Qtr Pack VLY"/>
      <sheetName val="Europe Qtr Pack VLY (2)"/>
      <sheetName val="France Qtr Pack 1 v2"/>
      <sheetName val="UK Qtr Pack 1 v2"/>
      <sheetName val="Italy Qtr Pack 1 v2"/>
      <sheetName val="Germany Qtr Pack 1 v2"/>
      <sheetName val="Programs Qtr Pack 1 v2"/>
      <sheetName val="TPS Qtr Pack 1 v2"/>
      <sheetName val="JV Qtr Pack 1 v2"/>
      <sheetName val="Enabling Qtr Pack 1 v2"/>
      <sheetName val="ECLG Qtr Pack 1 v2"/>
      <sheetName val="Europe Qtr Pack 1 v2"/>
      <sheetName val="France Qtr Pack 2"/>
      <sheetName val="UK Qtr Pack 2"/>
      <sheetName val="Italy Qtr Pack 2"/>
      <sheetName val="Germany Qtr Pack 2"/>
      <sheetName val="Programs Qtr Pack 2"/>
      <sheetName val="TPS Qtr Pack 2"/>
      <sheetName val="JV Qtr Pack 2"/>
      <sheetName val="Enabling Qtr Pack 2"/>
      <sheetName val="Acquisition Qtr Pack 2"/>
      <sheetName val="ECLG Qtr Pack 2"/>
      <sheetName val="Consolidated Qtr Pack 2"/>
      <sheetName val="France NI Walk"/>
      <sheetName val="UK NI Walk"/>
      <sheetName val="Italy NI Walk"/>
      <sheetName val="Germany NI Walk"/>
      <sheetName val="Enabling NI Walk"/>
      <sheetName val="ECLG NI Walk"/>
      <sheetName val="Acqusition NI Walk"/>
      <sheetName val="Europe NI Walk"/>
      <sheetName val="Europe NI Walk (2)"/>
      <sheetName val="Programs NI Walk"/>
      <sheetName val="TPS NI Walk"/>
      <sheetName val="JV NI Walk"/>
      <sheetName val="P&amp;L Data"/>
      <sheetName val="P&amp;L OP Data"/>
      <sheetName val="P&amp;L S1 Data"/>
      <sheetName val="P&amp;L S2 Data"/>
      <sheetName val="P&amp;L LY Data"/>
      <sheetName val="BS &amp; Stat Data"/>
      <sheetName val="BS &amp; Stat Data OP"/>
      <sheetName val="BS &amp; Stat Data LY"/>
      <sheetName val="CUR Data"/>
      <sheetName val="lookup_sheet"/>
    </sheetNames>
    <sheetDataSet>
      <sheetData sheetId="0"/>
      <sheetData sheetId="1">
        <row r="1">
          <cell r="A1" t="str">
            <v>g GE CFS - Europe</v>
          </cell>
        </row>
      </sheetData>
      <sheetData sheetId="2">
        <row r="1">
          <cell r="A1" t="str">
            <v>g GE CFS - Europe</v>
          </cell>
        </row>
      </sheetData>
      <sheetData sheetId="3">
        <row r="1">
          <cell r="A1" t="str">
            <v>g GE CFS - Europe</v>
          </cell>
        </row>
      </sheetData>
      <sheetData sheetId="4">
        <row r="1">
          <cell r="A1" t="str">
            <v>g GE CFS - Europe</v>
          </cell>
        </row>
      </sheetData>
      <sheetData sheetId="5"/>
      <sheetData sheetId="6">
        <row r="1">
          <cell r="A1" t="str">
            <v>g GE CFS - Europe</v>
          </cell>
        </row>
      </sheetData>
      <sheetData sheetId="7">
        <row r="1">
          <cell r="A1" t="str">
            <v>g GE CFS - Europe</v>
          </cell>
        </row>
      </sheetData>
      <sheetData sheetId="8">
        <row r="1">
          <cell r="A1" t="str">
            <v>g GE CFS - Europe</v>
          </cell>
        </row>
      </sheetData>
      <sheetData sheetId="9">
        <row r="1">
          <cell r="A1" t="str">
            <v>g GE CFS - Europe</v>
          </cell>
        </row>
      </sheetData>
      <sheetData sheetId="10">
        <row r="1">
          <cell r="A1" t="str">
            <v>g GE CFS - Europe</v>
          </cell>
        </row>
      </sheetData>
      <sheetData sheetId="11"/>
      <sheetData sheetId="12">
        <row r="1">
          <cell r="A1" t="str">
            <v>g GE CFS - Europe</v>
          </cell>
        </row>
      </sheetData>
      <sheetData sheetId="13"/>
      <sheetData sheetId="14">
        <row r="1">
          <cell r="A1" t="str">
            <v>g GE CFS - Europe</v>
          </cell>
        </row>
      </sheetData>
      <sheetData sheetId="15">
        <row r="1">
          <cell r="A1" t="str">
            <v>g GE CFS - Europe</v>
          </cell>
        </row>
      </sheetData>
      <sheetData sheetId="16">
        <row r="1">
          <cell r="A1" t="str">
            <v>g GE CFS - Europe</v>
          </cell>
        </row>
      </sheetData>
      <sheetData sheetId="17">
        <row r="1">
          <cell r="A1" t="str">
            <v>g GE CFS - Europe</v>
          </cell>
        </row>
      </sheetData>
      <sheetData sheetId="18">
        <row r="1">
          <cell r="A1" t="str">
            <v>g GE CFS - Europe</v>
          </cell>
        </row>
      </sheetData>
      <sheetData sheetId="19">
        <row r="1">
          <cell r="A1" t="str">
            <v>g GE CFS - Europe</v>
          </cell>
        </row>
      </sheetData>
      <sheetData sheetId="20">
        <row r="1">
          <cell r="A1" t="str">
            <v>g GE CFS - Europe</v>
          </cell>
        </row>
      </sheetData>
      <sheetData sheetId="21">
        <row r="1">
          <cell r="A1" t="str">
            <v>g GE CFS - Europe</v>
          </cell>
        </row>
      </sheetData>
      <sheetData sheetId="22">
        <row r="1">
          <cell r="A1" t="str">
            <v>g GE CFS - Europe</v>
          </cell>
        </row>
      </sheetData>
      <sheetData sheetId="23">
        <row r="1">
          <cell r="A1" t="str">
            <v>g GE CFS - Europe</v>
          </cell>
        </row>
      </sheetData>
      <sheetData sheetId="24">
        <row r="1">
          <cell r="A1" t="str">
            <v>g GE CFS - Europe</v>
          </cell>
        </row>
      </sheetData>
      <sheetData sheetId="25">
        <row r="1">
          <cell r="A1" t="str">
            <v>g GE CFS - Europe</v>
          </cell>
        </row>
      </sheetData>
      <sheetData sheetId="26">
        <row r="1">
          <cell r="A1" t="str">
            <v>g GE CFS - Europe</v>
          </cell>
        </row>
      </sheetData>
      <sheetData sheetId="27">
        <row r="1">
          <cell r="A1" t="str">
            <v>g GE CFS - Europe</v>
          </cell>
        </row>
      </sheetData>
      <sheetData sheetId="28"/>
      <sheetData sheetId="29"/>
      <sheetData sheetId="30"/>
      <sheetData sheetId="31">
        <row r="1">
          <cell r="A1" t="str">
            <v>g CFS - Europe - UK</v>
          </cell>
        </row>
      </sheetData>
      <sheetData sheetId="32">
        <row r="1">
          <cell r="A1" t="str">
            <v>g CFS - Europe - UK</v>
          </cell>
        </row>
      </sheetData>
      <sheetData sheetId="33">
        <row r="1">
          <cell r="A1" t="str">
            <v>g CFS - Europe - Italy</v>
          </cell>
        </row>
      </sheetData>
      <sheetData sheetId="34">
        <row r="1">
          <cell r="A1" t="str">
            <v>g CFS - Europe - Italy</v>
          </cell>
        </row>
      </sheetData>
      <sheetData sheetId="35">
        <row r="1">
          <cell r="A1" t="str">
            <v>g CFS - Europe - Germany</v>
          </cell>
        </row>
      </sheetData>
      <sheetData sheetId="36">
        <row r="1">
          <cell r="A1" t="str">
            <v>g CFS - Europe - Germany</v>
          </cell>
        </row>
      </sheetData>
      <sheetData sheetId="37">
        <row r="1">
          <cell r="A1" t="str">
            <v>g CFS - Europe - JV</v>
          </cell>
        </row>
      </sheetData>
      <sheetData sheetId="38">
        <row r="1">
          <cell r="A1" t="str">
            <v>g CFS - Europe - JV</v>
          </cell>
        </row>
      </sheetData>
      <sheetData sheetId="39">
        <row r="1">
          <cell r="A1" t="str">
            <v>g CFS - Europe - Programs</v>
          </cell>
        </row>
      </sheetData>
      <sheetData sheetId="40">
        <row r="1">
          <cell r="A1" t="str">
            <v>g CFS - Europe - Programs</v>
          </cell>
        </row>
      </sheetData>
      <sheetData sheetId="41">
        <row r="1">
          <cell r="A1" t="str">
            <v>g CFS - Europe - TPS</v>
          </cell>
        </row>
      </sheetData>
      <sheetData sheetId="42">
        <row r="1">
          <cell r="A1" t="str">
            <v>g CFS - Europe - TPS</v>
          </cell>
        </row>
      </sheetData>
      <sheetData sheetId="43">
        <row r="1">
          <cell r="A1" t="str">
            <v>g CFS - Europe - Enabling</v>
          </cell>
        </row>
      </sheetData>
      <sheetData sheetId="44">
        <row r="1">
          <cell r="A1" t="str">
            <v>g CFS - Europe - Enabling</v>
          </cell>
        </row>
      </sheetData>
      <sheetData sheetId="45">
        <row r="1">
          <cell r="A1" t="str">
            <v>g CFS - Europe - ECLG</v>
          </cell>
        </row>
      </sheetData>
      <sheetData sheetId="46">
        <row r="1">
          <cell r="A1" t="str">
            <v>g CFS - Europe - ECLG</v>
          </cell>
        </row>
      </sheetData>
      <sheetData sheetId="47">
        <row r="1">
          <cell r="A1" t="str">
            <v>g CFS - Europe - Acquisition</v>
          </cell>
        </row>
      </sheetData>
      <sheetData sheetId="48">
        <row r="1">
          <cell r="A1" t="str">
            <v>g CFS - Europe - Acquisition</v>
          </cell>
        </row>
      </sheetData>
      <sheetData sheetId="49">
        <row r="1">
          <cell r="A1" t="str">
            <v>g CFS - Europe - Consolidated</v>
          </cell>
        </row>
      </sheetData>
      <sheetData sheetId="50">
        <row r="1">
          <cell r="A1" t="str">
            <v>g CFS - Europe - Consolidated</v>
          </cell>
        </row>
      </sheetData>
      <sheetData sheetId="51">
        <row r="1">
          <cell r="A1" t="str">
            <v>g CFS - Europe - Consolidated</v>
          </cell>
        </row>
      </sheetData>
      <sheetData sheetId="52">
        <row r="1">
          <cell r="A1" t="str">
            <v>g CFS - Europe - Consolidated</v>
          </cell>
        </row>
      </sheetData>
      <sheetData sheetId="53">
        <row r="1">
          <cell r="A1" t="str">
            <v>g CFS - Europe - France</v>
          </cell>
        </row>
      </sheetData>
      <sheetData sheetId="54">
        <row r="1">
          <cell r="A1" t="str">
            <v>g CFS - Europe - UK</v>
          </cell>
        </row>
      </sheetData>
      <sheetData sheetId="55">
        <row r="1">
          <cell r="A1" t="str">
            <v>g CFS - Europe - Italy</v>
          </cell>
        </row>
      </sheetData>
      <sheetData sheetId="56">
        <row r="1">
          <cell r="A1" t="str">
            <v>g CFS - Europe - Germany</v>
          </cell>
        </row>
      </sheetData>
      <sheetData sheetId="57">
        <row r="1">
          <cell r="A1" t="str">
            <v>g CFS - Europe - Programs</v>
          </cell>
        </row>
      </sheetData>
      <sheetData sheetId="58">
        <row r="1">
          <cell r="A1" t="str">
            <v>g CFS - Europe - TPS</v>
          </cell>
        </row>
      </sheetData>
      <sheetData sheetId="59">
        <row r="1">
          <cell r="A1" t="str">
            <v>g CFS - Europe - JV</v>
          </cell>
        </row>
      </sheetData>
      <sheetData sheetId="60">
        <row r="1">
          <cell r="A1" t="str">
            <v>g CFS - Europe - Enabling</v>
          </cell>
        </row>
      </sheetData>
      <sheetData sheetId="61">
        <row r="1">
          <cell r="A1" t="str">
            <v>g CFS - Europe - ECLG</v>
          </cell>
        </row>
      </sheetData>
      <sheetData sheetId="62">
        <row r="1">
          <cell r="A1" t="str">
            <v>g CFS - Europe - Acquisition</v>
          </cell>
        </row>
      </sheetData>
      <sheetData sheetId="63">
        <row r="1">
          <cell r="A1" t="str">
            <v>g CFS - Europe - Consolidated</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
          <cell r="A1" t="str">
            <v>g CFS - Europe - France</v>
          </cell>
        </row>
      </sheetData>
      <sheetData sheetId="80">
        <row r="1">
          <cell r="A1" t="str">
            <v>g CFS - Europe - UK</v>
          </cell>
        </row>
      </sheetData>
      <sheetData sheetId="81">
        <row r="1">
          <cell r="A1" t="str">
            <v>g CFS - Europe - Italy</v>
          </cell>
        </row>
      </sheetData>
      <sheetData sheetId="82">
        <row r="1">
          <cell r="A1" t="str">
            <v>g CFS - Europe - Germany</v>
          </cell>
        </row>
      </sheetData>
      <sheetData sheetId="83">
        <row r="1">
          <cell r="A1" t="str">
            <v>g CFS - Europe - Programs</v>
          </cell>
        </row>
      </sheetData>
      <sheetData sheetId="84">
        <row r="1">
          <cell r="A1" t="str">
            <v>g CFS - Europe - TPS</v>
          </cell>
        </row>
      </sheetData>
      <sheetData sheetId="85">
        <row r="1">
          <cell r="A1" t="str">
            <v>g CFS - Europe - JV</v>
          </cell>
        </row>
      </sheetData>
      <sheetData sheetId="86">
        <row r="1">
          <cell r="A1" t="str">
            <v>g CFS - Europe - Enabling</v>
          </cell>
        </row>
      </sheetData>
      <sheetData sheetId="87">
        <row r="1">
          <cell r="A1" t="str">
            <v>g CFS - Europe - Acquisition</v>
          </cell>
        </row>
      </sheetData>
      <sheetData sheetId="88">
        <row r="1">
          <cell r="A1" t="str">
            <v>g CFS - Europe - ECLG</v>
          </cell>
        </row>
      </sheetData>
      <sheetData sheetId="89">
        <row r="1">
          <cell r="A1" t="str">
            <v>g CFS - Europe - Consolidated</v>
          </cell>
        </row>
      </sheetData>
      <sheetData sheetId="90">
        <row r="1">
          <cell r="A1" t="str">
            <v>g CFS - Europe - France</v>
          </cell>
        </row>
      </sheetData>
      <sheetData sheetId="91">
        <row r="1">
          <cell r="A1" t="str">
            <v>g CFS - Europe - UK</v>
          </cell>
        </row>
      </sheetData>
      <sheetData sheetId="92">
        <row r="1">
          <cell r="A1" t="str">
            <v>g CFS - Europe - Italy</v>
          </cell>
        </row>
      </sheetData>
      <sheetData sheetId="93">
        <row r="1">
          <cell r="A1" t="str">
            <v>g CFS - Europe - Germany</v>
          </cell>
        </row>
      </sheetData>
      <sheetData sheetId="94">
        <row r="1">
          <cell r="A1" t="str">
            <v>g CFS - Europe - Enabling</v>
          </cell>
        </row>
      </sheetData>
      <sheetData sheetId="95">
        <row r="1">
          <cell r="A1" t="str">
            <v>g CFS - Europe - ECLG</v>
          </cell>
        </row>
      </sheetData>
      <sheetData sheetId="96">
        <row r="1">
          <cell r="A1" t="str">
            <v>g CFS - Europe - Acquisition</v>
          </cell>
        </row>
      </sheetData>
      <sheetData sheetId="97">
        <row r="1">
          <cell r="A1" t="str">
            <v>g CFS - Europe - Consolidated</v>
          </cell>
        </row>
      </sheetData>
      <sheetData sheetId="98">
        <row r="1">
          <cell r="A1" t="str">
            <v>g CFS - Europe - Consolidated</v>
          </cell>
        </row>
      </sheetData>
      <sheetData sheetId="99">
        <row r="1">
          <cell r="A1" t="str">
            <v>g CFS - Europe - Programs</v>
          </cell>
        </row>
      </sheetData>
      <sheetData sheetId="100">
        <row r="1">
          <cell r="A1" t="str">
            <v>g CFS - Europe - TPS</v>
          </cell>
        </row>
      </sheetData>
      <sheetData sheetId="101">
        <row r="1">
          <cell r="A1" t="str">
            <v>g CFS - Europe - JV</v>
          </cell>
        </row>
      </sheetData>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cture"/>
      <sheetName val="AD&amp;D &amp; LT Disability"/>
      <sheetName val="Total Life Ins Costs"/>
      <sheetName val="Total Medical Cost"/>
      <sheetName val="Claims"/>
      <sheetName val="All Sums"/>
      <sheetName val="cumulative report( no Zeroes)"/>
      <sheetName val="cumulative report( values)"/>
      <sheetName val="cumulative report"/>
      <sheetName val="drug admin"/>
      <sheetName val="actives I"/>
      <sheetName val="actives II"/>
      <sheetName val="actives III"/>
      <sheetName val="actives IV"/>
      <sheetName val="retirees I"/>
      <sheetName val="retirees II"/>
      <sheetName val="second qtr report hard coded"/>
      <sheetName val="first qtr report hard coded"/>
      <sheetName val="retirees III"/>
      <sheetName val="retirees IV"/>
      <sheetName val="data inventory"/>
      <sheetName val="BCBS BU"/>
      <sheetName val="SAS variables"/>
      <sheetName val="data source outlin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3">
          <cell r="A3">
            <v>1</v>
          </cell>
        </row>
      </sheetData>
      <sheetData sheetId="14"/>
      <sheetData sheetId="15"/>
      <sheetData sheetId="16"/>
      <sheetData sheetId="17"/>
      <sheetData sheetId="18" refreshError="1">
        <row r="3">
          <cell r="A3">
            <v>1</v>
          </cell>
        </row>
      </sheetData>
      <sheetData sheetId="19" refreshError="1">
        <row r="3">
          <cell r="A3">
            <v>1</v>
          </cell>
        </row>
      </sheetData>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NV02"/>
      <sheetName val="BGNV02 (2)"/>
      <sheetName val="BGNV02 (3)"/>
      <sheetName val="Validation data"/>
    </sheetNames>
    <sheetDataSet>
      <sheetData sheetId="0"/>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v2"/>
      <sheetName val="Proval v2 2.24.2016"/>
      <sheetName val="Summary"/>
      <sheetName val="ProVal1"/>
      <sheetName val="BHC Codes"/>
    </sheetNames>
    <sheetDataSet>
      <sheetData sheetId="0" refreshError="1"/>
      <sheetData sheetId="1" refreshError="1"/>
      <sheetData sheetId="2" refreshError="1"/>
      <sheetData sheetId="3">
        <row r="1">
          <cell r="K1">
            <v>1</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month CO"/>
      <sheetName val="prior month CO"/>
      <sheetName val="allocation"/>
      <sheetName val="KS Allocation"/>
      <sheetName val="Storage"/>
      <sheetName val="JOURNAL 0908208"/>
      <sheetName val="NGPL Pricing"/>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JE10310X"/>
      <sheetName val="10310X detail"/>
      <sheetName val="10310X Pivot"/>
      <sheetName val="Account Rec Summary"/>
      <sheetName val="Supplemental Info"/>
      <sheetName val="24084-23475"/>
      <sheetName val="Summary Recs"/>
      <sheetName val="VLM"/>
      <sheetName val="Workings 0102"/>
      <sheetName val="GL BAl. Details"/>
      <sheetName val="PopCache"/>
      <sheetName val="Business Summary Reports"/>
      <sheetName val="Header"/>
      <sheetName val="10-24 Bal Sheet"/>
      <sheetName val="18. Segment Summary"/>
      <sheetName val="5. Key Metrics QTR VPY "/>
      <sheetName val="Sal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4" refreshError="1"/>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cture"/>
      <sheetName val="Medical  Sums PT"/>
      <sheetName val="Life Sums PT"/>
      <sheetName val="AD&amp;D &amp; Disability PT"/>
      <sheetName val="All Sums PT"/>
      <sheetName val="cumulative report"/>
      <sheetName val="durg admin"/>
      <sheetName val="actives I"/>
      <sheetName val="actives II"/>
      <sheetName val="actives III"/>
      <sheetName val="actives IV"/>
      <sheetName val="retirees I"/>
      <sheetName val="retirees II"/>
      <sheetName val="second qtr report hard coded"/>
      <sheetName val="first qtr report hard coded"/>
      <sheetName val="retirees III"/>
      <sheetName val="retirees IV"/>
      <sheetName val="data inventory"/>
      <sheetName val="BCBS BU"/>
      <sheetName val="SAS variables"/>
      <sheetName val="data source outline"/>
    </sheetNames>
    <sheetDataSet>
      <sheetData sheetId="0"/>
      <sheetData sheetId="1"/>
      <sheetData sheetId="2"/>
      <sheetData sheetId="3"/>
      <sheetData sheetId="4"/>
      <sheetData sheetId="5"/>
      <sheetData sheetId="6"/>
      <sheetData sheetId="7" refreshError="1">
        <row r="3">
          <cell r="A3">
            <v>1</v>
          </cell>
        </row>
      </sheetData>
      <sheetData sheetId="8" refreshError="1">
        <row r="3">
          <cell r="A3">
            <v>1</v>
          </cell>
        </row>
      </sheetData>
      <sheetData sheetId="9" refreshError="1">
        <row r="3">
          <cell r="A3">
            <v>1</v>
          </cell>
        </row>
      </sheetData>
      <sheetData sheetId="10" refreshError="1">
        <row r="3">
          <cell r="A3">
            <v>1</v>
          </cell>
        </row>
      </sheetData>
      <sheetData sheetId="11" refreshError="1">
        <row r="3">
          <cell r="A3">
            <v>1</v>
          </cell>
        </row>
      </sheetData>
      <sheetData sheetId="12" refreshError="1">
        <row r="3">
          <cell r="A3">
            <v>1</v>
          </cell>
        </row>
      </sheetData>
      <sheetData sheetId="13"/>
      <sheetData sheetId="14"/>
      <sheetData sheetId="15" refreshError="1">
        <row r="3">
          <cell r="A3">
            <v>1</v>
          </cell>
        </row>
      </sheetData>
      <sheetData sheetId="16" refreshError="1">
        <row r="3">
          <cell r="A3">
            <v>1</v>
          </cell>
        </row>
      </sheetData>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ground"/>
      <sheetName val="Instructions "/>
      <sheetName val="Control Requirements"/>
      <sheetName val="Log Worksheet"/>
      <sheetName val="Documentation Template"/>
      <sheetName val="Tables"/>
      <sheetName val="Dropdown Lists"/>
    </sheetNames>
    <sheetDataSet>
      <sheetData sheetId="0"/>
      <sheetData sheetId="1"/>
      <sheetData sheetId="2"/>
      <sheetData sheetId="3"/>
      <sheetData sheetId="4"/>
      <sheetData sheetId="5"/>
      <sheetData sheetId="6">
        <row r="3">
          <cell r="A3" t="str">
            <v>Select Business Unit</v>
          </cell>
          <cell r="C3" t="str">
            <v>Select Amount</v>
          </cell>
          <cell r="E3" t="str">
            <v>Select Performance Type</v>
          </cell>
        </row>
        <row r="4">
          <cell r="A4" t="str">
            <v>10102 WRDC</v>
          </cell>
          <cell r="C4" t="str">
            <v>&lt; 100,000</v>
          </cell>
          <cell r="E4" t="str">
            <v>Reconciliation - 1</v>
          </cell>
        </row>
        <row r="5">
          <cell r="A5" t="str">
            <v>10103 BHW</v>
          </cell>
          <cell r="C5" t="str">
            <v>101,000 - 249,000</v>
          </cell>
          <cell r="E5" t="str">
            <v>Forecast - 1</v>
          </cell>
        </row>
        <row r="6">
          <cell r="A6" t="str">
            <v>10109 BHEG</v>
          </cell>
          <cell r="C6" t="str">
            <v>250,000 - 499,000</v>
          </cell>
          <cell r="E6" t="str">
            <v>Financial Reporting - 1</v>
          </cell>
        </row>
        <row r="7">
          <cell r="A7" t="str">
            <v>10110 Non-Regulated Holdings</v>
          </cell>
          <cell r="C7" t="str">
            <v>500,000 - 749,999</v>
          </cell>
          <cell r="E7" t="str">
            <v>Journal Entry - 2</v>
          </cell>
        </row>
        <row r="8">
          <cell r="A8" t="str">
            <v>10111 Colorado IPP</v>
          </cell>
          <cell r="C8" t="str">
            <v>750,000 - 999,999</v>
          </cell>
          <cell r="E8" t="str">
            <v>Both JE &amp; Reconciliation - 3</v>
          </cell>
        </row>
        <row r="9">
          <cell r="A9" t="str">
            <v>10112 Generation Development</v>
          </cell>
          <cell r="C9" t="str">
            <v>&gt; 1,000,000</v>
          </cell>
          <cell r="E9" t="str">
            <v>Analysis - 1</v>
          </cell>
        </row>
        <row r="10">
          <cell r="A10" t="str">
            <v>10197 BHEP</v>
          </cell>
        </row>
        <row r="11">
          <cell r="A11" t="str">
            <v>50501 Black Hills Power</v>
          </cell>
        </row>
        <row r="12">
          <cell r="A12" t="str">
            <v>50502 Cheyenne Light Fuel &amp; Power</v>
          </cell>
        </row>
        <row r="13">
          <cell r="A13" t="str">
            <v>50503 BHUH</v>
          </cell>
        </row>
        <row r="14">
          <cell r="A14" t="str">
            <v>50504 Kansas Gas</v>
          </cell>
        </row>
        <row r="15">
          <cell r="A15" t="str">
            <v>50505 Iowa Gas</v>
          </cell>
        </row>
        <row r="16">
          <cell r="A16" t="str">
            <v>50506 Nebraska Gas</v>
          </cell>
        </row>
        <row r="17">
          <cell r="A17" t="str">
            <v>50507 Colorado Electric</v>
          </cell>
        </row>
        <row r="18">
          <cell r="A18" t="str">
            <v>50508 Colorado Gas</v>
          </cell>
        </row>
        <row r="19">
          <cell r="A19" t="str">
            <v>80801 BHC</v>
          </cell>
        </row>
        <row r="20">
          <cell r="A20" t="str">
            <v>80802 BHSC</v>
          </cell>
        </row>
        <row r="21">
          <cell r="A21" t="str">
            <v>99200 COE Cap Lease</v>
          </cell>
        </row>
        <row r="22">
          <cell r="A22" t="str">
            <v>99300 IPP Cap Lease</v>
          </cell>
        </row>
        <row r="23">
          <cell r="A23" t="str">
            <v>Fixed Assets</v>
          </cell>
        </row>
        <row r="24">
          <cell r="A24" t="str">
            <v>Financial Reporting</v>
          </cell>
        </row>
        <row r="25">
          <cell r="A25" t="str">
            <v>Investor Relations</v>
          </cell>
        </row>
        <row r="26">
          <cell r="A26" t="str">
            <v>Risk Management</v>
          </cell>
        </row>
        <row r="27">
          <cell r="A27" t="str">
            <v>Tax</v>
          </cell>
        </row>
        <row r="28">
          <cell r="A28" t="str">
            <v>Treasury</v>
          </cell>
        </row>
        <row r="29">
          <cell r="A29" t="str">
            <v>Electric Utilities</v>
          </cell>
        </row>
        <row r="30">
          <cell r="A30" t="str">
            <v>Gas Utilities</v>
          </cell>
        </row>
        <row r="31">
          <cell r="A31" t="str">
            <v>All Utilities</v>
          </cell>
        </row>
        <row r="32">
          <cell r="A32" t="str">
            <v>All Ledgers Except WRDC &amp; BHEP</v>
          </cell>
        </row>
        <row r="33">
          <cell r="A33" t="str">
            <v>Other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d"/>
      <sheetName val="specificatie"/>
      <sheetName val="Voorblad"/>
      <sheetName val="Dialoog2"/>
      <sheetName val="data"/>
      <sheetName val="Mspecificatie"/>
      <sheetName val="MAlgemeen"/>
      <sheetName val="MBudgetverd"/>
      <sheetName val="MImporteren"/>
      <sheetName val="MRapportbouw"/>
      <sheetName val="Handbewerken"/>
      <sheetName val="MBestanden"/>
      <sheetName val="Bestandsnaam_DirectoryLezen"/>
      <sheetName val="MAfdrukken"/>
      <sheetName val="MGereedschap"/>
      <sheetName val="Diawacht"/>
      <sheetName val="Dialoog1"/>
      <sheetName val="Dialoog3"/>
      <sheetName val="Dialoog4"/>
      <sheetName val="Dialoog5"/>
      <sheetName val="Dialoog6"/>
      <sheetName val="Newco"/>
    </sheetNames>
    <sheetDataSet>
      <sheetData sheetId="0"/>
      <sheetData sheetId="1"/>
      <sheetData sheetId="2"/>
      <sheetData sheetId="3"/>
      <sheetData sheetId="4">
        <row r="137">
          <cell r="F137">
            <v>87413516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ing Project SetUp"/>
      <sheetName val="O&amp;M Set Up"/>
      <sheetName val="Op Unit &amp; Dept"/>
      <sheetName val="O&amp;M WO Types"/>
      <sheetName val="Capital WO Types"/>
      <sheetName val="A&amp;G Loadings"/>
      <sheetName val="Loadings on WO Types"/>
      <sheetName val="Major &amp; Asset Locations"/>
      <sheetName val="Completion"/>
      <sheetName val="Material Installation"/>
      <sheetName val="Material Retirement"/>
    </sheetNames>
    <sheetDataSet>
      <sheetData sheetId="0">
        <row r="1">
          <cell r="AT1" t="str">
            <v>Blanket or Specific</v>
          </cell>
        </row>
        <row r="2">
          <cell r="AN2" t="str">
            <v>Customer Work/Services</v>
          </cell>
          <cell r="AO2" t="str">
            <v>Cost Recovery Mechanisms</v>
          </cell>
          <cell r="AP2" t="str">
            <v>Renewables</v>
          </cell>
          <cell r="AQ2" t="str">
            <v>Mining Excluding ARO</v>
          </cell>
          <cell r="AS2" t="str">
            <v>X</v>
          </cell>
          <cell r="AT2" t="str">
            <v>Specific</v>
          </cell>
          <cell r="AU2" t="str">
            <v>Arkoma</v>
          </cell>
        </row>
        <row r="3">
          <cell r="AN3" t="str">
            <v>Vegetation</v>
          </cell>
          <cell r="AO3" t="str">
            <v>Gas Transmission-(Gas Only)</v>
          </cell>
          <cell r="AP3" t="str">
            <v>Environmental</v>
          </cell>
          <cell r="AQ3" t="str">
            <v>Land/Non-Depr Assets</v>
          </cell>
          <cell r="AT3" t="str">
            <v>Blankets</v>
          </cell>
          <cell r="AU3" t="str">
            <v>Central Montana</v>
          </cell>
        </row>
        <row r="4">
          <cell r="AN4" t="str">
            <v>Overhead to Underground</v>
          </cell>
          <cell r="AO4" t="str">
            <v>X</v>
          </cell>
          <cell r="AQ4" t="str">
            <v>ARO Asset</v>
          </cell>
          <cell r="AU4" t="str">
            <v>Denver</v>
          </cell>
        </row>
        <row r="5">
          <cell r="AN5" t="str">
            <v>Road Improvement</v>
          </cell>
          <cell r="AQ5" t="str">
            <v>M/P= Mining / Processing</v>
          </cell>
          <cell r="AU5" t="str">
            <v>Eblanco</v>
          </cell>
        </row>
        <row r="6">
          <cell r="AN6" t="str">
            <v>New Customer</v>
          </cell>
          <cell r="AQ6" t="str">
            <v>Truck Loadout (TLO)</v>
          </cell>
          <cell r="AU6" t="str">
            <v>North Dakota</v>
          </cell>
        </row>
        <row r="7">
          <cell r="AN7" t="str">
            <v>Replace System</v>
          </cell>
          <cell r="AQ7" t="str">
            <v>Processing</v>
          </cell>
          <cell r="AU7" t="str">
            <v>Other</v>
          </cell>
        </row>
        <row r="8">
          <cell r="AN8" t="str">
            <v>Street Lights</v>
          </cell>
          <cell r="AQ8" t="str">
            <v>Rental</v>
          </cell>
          <cell r="AU8" t="str">
            <v>Piceance-D</v>
          </cell>
        </row>
        <row r="9">
          <cell r="AN9" t="str">
            <v>AMR</v>
          </cell>
          <cell r="AQ9" t="str">
            <v>BH Only</v>
          </cell>
          <cell r="AU9" t="str">
            <v>Cole Creek</v>
          </cell>
        </row>
        <row r="10">
          <cell r="AN10" t="str">
            <v>Natrual Gas Fueling</v>
          </cell>
          <cell r="AQ10" t="str">
            <v>BHCG</v>
          </cell>
          <cell r="AU10" t="str">
            <v>Powder River</v>
          </cell>
        </row>
        <row r="11">
          <cell r="AN11" t="str">
            <v>Main-(Gas Only)</v>
          </cell>
          <cell r="AQ11" t="str">
            <v>Clovis Plant</v>
          </cell>
          <cell r="AU11" t="str">
            <v>Red Cedar</v>
          </cell>
        </row>
        <row r="12">
          <cell r="AN12" t="str">
            <v>X</v>
          </cell>
          <cell r="AU12" t="str">
            <v>Wind River</v>
          </cell>
        </row>
        <row r="13">
          <cell r="AU13" t="str">
            <v>Sacramento</v>
          </cell>
        </row>
        <row r="14">
          <cell r="AU14" t="str">
            <v>PowderExpl</v>
          </cell>
        </row>
        <row r="15">
          <cell r="AU15" t="str">
            <v>ACQ/EXPL</v>
          </cell>
        </row>
        <row r="16">
          <cell r="AU16" t="str">
            <v>PiceanceMancos</v>
          </cell>
        </row>
        <row r="17">
          <cell r="AU17" t="str">
            <v>SanJuanMancos</v>
          </cell>
        </row>
      </sheetData>
      <sheetData sheetId="1"/>
      <sheetData sheetId="2" refreshError="1"/>
      <sheetData sheetId="3" refreshError="1"/>
      <sheetData sheetId="4">
        <row r="4">
          <cell r="A4" t="str">
            <v>D</v>
          </cell>
        </row>
      </sheetData>
      <sheetData sheetId="5">
        <row r="2">
          <cell r="A2" t="str">
            <v>O</v>
          </cell>
        </row>
      </sheetData>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barballoc"/>
      <sheetName val="Kansas"/>
      <sheetName val="capacity"/>
      <sheetName val="nngcostassign"/>
      <sheetName val="Imbalance%"/>
      <sheetName val="Novcustlist"/>
      <sheetName val="supplier pool NNG-by Pool"/>
      <sheetName val="SupplierPoolbySupplier"/>
      <sheetName val="PGA supplier pool"/>
      <sheetName val="Kansas Pool"/>
      <sheetName val="Judson and Sunflower Suppliers"/>
      <sheetName val="transport"/>
      <sheetName val="transport-PGA"/>
      <sheetName val="supplier pool NNG"/>
      <sheetName val="Large volume Pool"/>
      <sheetName val="JOURNAL203JN"/>
      <sheetName val="KS Allocation"/>
      <sheetName val="SBA Volumes"/>
      <sheetName val="23614 ALLOC"/>
      <sheetName val="Storag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A15">
            <v>23613</v>
          </cell>
          <cell r="C15">
            <v>191584.51</v>
          </cell>
          <cell r="G15">
            <v>179246.47</v>
          </cell>
          <cell r="I15">
            <v>12338.04</v>
          </cell>
        </row>
        <row r="16">
          <cell r="A16">
            <v>23614</v>
          </cell>
          <cell r="C16">
            <v>5509574.5499999998</v>
          </cell>
          <cell r="E16">
            <v>5923240.6720000003</v>
          </cell>
          <cell r="I16">
            <v>85319.398000000001</v>
          </cell>
          <cell r="S16">
            <v>-498985.52</v>
          </cell>
        </row>
        <row r="17">
          <cell r="A17">
            <v>23614</v>
          </cell>
          <cell r="C17">
            <v>-32500</v>
          </cell>
          <cell r="E17">
            <v>0</v>
          </cell>
          <cell r="G17">
            <v>0</v>
          </cell>
          <cell r="I17">
            <v>0</v>
          </cell>
          <cell r="K17">
            <v>0</v>
          </cell>
          <cell r="M17">
            <v>0</v>
          </cell>
          <cell r="P17">
            <v>0</v>
          </cell>
          <cell r="Q17">
            <v>0</v>
          </cell>
          <cell r="S17">
            <v>0</v>
          </cell>
        </row>
        <row r="18">
          <cell r="A18">
            <v>23777</v>
          </cell>
          <cell r="O18">
            <v>0</v>
          </cell>
        </row>
        <row r="19">
          <cell r="A19">
            <v>64522</v>
          </cell>
        </row>
        <row r="20">
          <cell r="A20">
            <v>74994</v>
          </cell>
          <cell r="E20">
            <v>0</v>
          </cell>
          <cell r="O20">
            <v>0</v>
          </cell>
        </row>
        <row r="21">
          <cell r="A21">
            <v>78732</v>
          </cell>
          <cell r="C21">
            <v>21164.37</v>
          </cell>
          <cell r="I21">
            <v>21164.37</v>
          </cell>
        </row>
        <row r="22">
          <cell r="A22">
            <v>81073</v>
          </cell>
          <cell r="C22">
            <v>63040.02</v>
          </cell>
          <cell r="I22">
            <v>63040.02</v>
          </cell>
        </row>
        <row r="23">
          <cell r="A23">
            <v>108472</v>
          </cell>
          <cell r="O23">
            <v>0</v>
          </cell>
        </row>
        <row r="24">
          <cell r="A24">
            <v>102423</v>
          </cell>
          <cell r="O24">
            <v>0</v>
          </cell>
        </row>
        <row r="25">
          <cell r="A25">
            <v>102997</v>
          </cell>
          <cell r="C25">
            <v>0</v>
          </cell>
          <cell r="E25">
            <v>0</v>
          </cell>
        </row>
        <row r="26">
          <cell r="A26">
            <v>104673</v>
          </cell>
          <cell r="C26">
            <v>0</v>
          </cell>
          <cell r="E26">
            <v>0</v>
          </cell>
        </row>
        <row r="27">
          <cell r="A27">
            <v>108685</v>
          </cell>
          <cell r="C27">
            <v>861.78</v>
          </cell>
          <cell r="I27">
            <v>861.78</v>
          </cell>
        </row>
        <row r="28">
          <cell r="A28">
            <v>104817</v>
          </cell>
          <cell r="C28">
            <v>68400</v>
          </cell>
          <cell r="E28">
            <v>68400</v>
          </cell>
        </row>
        <row r="29">
          <cell r="A29">
            <v>108841</v>
          </cell>
          <cell r="G29">
            <v>0</v>
          </cell>
          <cell r="I29">
            <v>0</v>
          </cell>
          <cell r="K29">
            <v>0</v>
          </cell>
          <cell r="M29">
            <v>0</v>
          </cell>
          <cell r="O29">
            <v>0</v>
          </cell>
          <cell r="Q29">
            <v>0</v>
          </cell>
          <cell r="S29">
            <v>0</v>
          </cell>
          <cell r="T29">
            <v>0</v>
          </cell>
        </row>
        <row r="30">
          <cell r="A30">
            <v>106978</v>
          </cell>
          <cell r="O30">
            <v>0</v>
          </cell>
        </row>
        <row r="31">
          <cell r="A31">
            <v>107827</v>
          </cell>
          <cell r="O31">
            <v>0</v>
          </cell>
        </row>
        <row r="32">
          <cell r="A32">
            <v>109042</v>
          </cell>
          <cell r="C32">
            <v>6378.26</v>
          </cell>
          <cell r="G32">
            <v>6378.26</v>
          </cell>
        </row>
        <row r="33">
          <cell r="A33">
            <v>109043</v>
          </cell>
          <cell r="I33">
            <v>0</v>
          </cell>
          <cell r="K33">
            <v>0</v>
          </cell>
          <cell r="M33">
            <v>0</v>
          </cell>
          <cell r="S33">
            <v>0</v>
          </cell>
        </row>
        <row r="34">
          <cell r="A34">
            <v>107964</v>
          </cell>
          <cell r="C34">
            <v>1243.8900000000001</v>
          </cell>
          <cell r="G34">
            <v>0</v>
          </cell>
          <cell r="I34">
            <v>1243.8900000000001</v>
          </cell>
          <cell r="K34">
            <v>0</v>
          </cell>
          <cell r="M34">
            <v>0</v>
          </cell>
          <cell r="Q34">
            <v>0</v>
          </cell>
          <cell r="S34">
            <v>0</v>
          </cell>
        </row>
        <row r="35">
          <cell r="A35" t="str">
            <v>Demand Total</v>
          </cell>
          <cell r="C35">
            <v>5838774.0399999991</v>
          </cell>
          <cell r="E35">
            <v>5991640.6720000003</v>
          </cell>
          <cell r="G35">
            <v>185624.73</v>
          </cell>
          <cell r="I35">
            <v>183967.49799999999</v>
          </cell>
          <cell r="K35">
            <v>9026.66</v>
          </cell>
          <cell r="M35">
            <v>0</v>
          </cell>
          <cell r="O35">
            <v>0</v>
          </cell>
          <cell r="Q35">
            <v>0</v>
          </cell>
          <cell r="S35">
            <v>-498985.52</v>
          </cell>
        </row>
        <row r="36">
          <cell r="A36" t="str">
            <v>Commodity</v>
          </cell>
        </row>
        <row r="37">
          <cell r="A37">
            <v>6164</v>
          </cell>
          <cell r="B37">
            <v>32940</v>
          </cell>
          <cell r="C37">
            <v>1650.29</v>
          </cell>
          <cell r="D37">
            <v>32940</v>
          </cell>
          <cell r="E37">
            <v>1650.29</v>
          </cell>
          <cell r="H37">
            <v>0</v>
          </cell>
        </row>
        <row r="38">
          <cell r="B38">
            <v>0</v>
          </cell>
          <cell r="T38">
            <v>0</v>
          </cell>
        </row>
        <row r="39">
          <cell r="A39">
            <v>21589</v>
          </cell>
          <cell r="B39">
            <v>0</v>
          </cell>
          <cell r="C39">
            <v>0</v>
          </cell>
          <cell r="T39">
            <v>0</v>
          </cell>
        </row>
        <row r="40">
          <cell r="A40">
            <v>21771</v>
          </cell>
          <cell r="B40">
            <v>0</v>
          </cell>
          <cell r="C40">
            <v>0</v>
          </cell>
          <cell r="D40">
            <v>0</v>
          </cell>
          <cell r="E40">
            <v>0</v>
          </cell>
        </row>
        <row r="41">
          <cell r="A41">
            <v>22585</v>
          </cell>
          <cell r="F41">
            <v>0</v>
          </cell>
          <cell r="G41">
            <v>0</v>
          </cell>
          <cell r="N41">
            <v>0</v>
          </cell>
          <cell r="O41">
            <v>0</v>
          </cell>
        </row>
        <row r="42">
          <cell r="A42">
            <v>22719</v>
          </cell>
          <cell r="N42">
            <v>0</v>
          </cell>
          <cell r="O42">
            <v>0</v>
          </cell>
        </row>
        <row r="43">
          <cell r="A43">
            <v>22739</v>
          </cell>
          <cell r="B43">
            <v>0</v>
          </cell>
          <cell r="T43">
            <v>0</v>
          </cell>
        </row>
        <row r="44">
          <cell r="A44" t="str">
            <v>FDD  23613</v>
          </cell>
          <cell r="B44">
            <v>998368</v>
          </cell>
          <cell r="C44">
            <v>12779.11</v>
          </cell>
          <cell r="D44">
            <v>0</v>
          </cell>
          <cell r="E44">
            <v>0</v>
          </cell>
          <cell r="F44">
            <v>998368</v>
          </cell>
          <cell r="G44">
            <v>12779.11</v>
          </cell>
        </row>
        <row r="45">
          <cell r="A45">
            <v>23614</v>
          </cell>
          <cell r="B45">
            <v>6292048</v>
          </cell>
          <cell r="C45">
            <v>193596.46000000002</v>
          </cell>
          <cell r="D45">
            <v>5544501</v>
          </cell>
          <cell r="E45">
            <v>174341.78</v>
          </cell>
          <cell r="F45">
            <v>301959</v>
          </cell>
          <cell r="G45">
            <v>9884.9399999999987</v>
          </cell>
          <cell r="H45">
            <v>439588</v>
          </cell>
          <cell r="I45">
            <v>9207.14</v>
          </cell>
          <cell r="J45">
            <v>6000</v>
          </cell>
          <cell r="K45">
            <v>162.6</v>
          </cell>
        </row>
        <row r="46">
          <cell r="A46">
            <v>23614</v>
          </cell>
          <cell r="C46">
            <v>-92391.35</v>
          </cell>
          <cell r="R46">
            <v>0</v>
          </cell>
          <cell r="S46">
            <v>-92391.35</v>
          </cell>
        </row>
        <row r="47">
          <cell r="A47">
            <v>23614</v>
          </cell>
          <cell r="D47">
            <v>0</v>
          </cell>
          <cell r="E47">
            <v>0</v>
          </cell>
        </row>
        <row r="48">
          <cell r="A48">
            <v>23777</v>
          </cell>
          <cell r="N48">
            <v>0</v>
          </cell>
          <cell r="O48">
            <v>0</v>
          </cell>
        </row>
        <row r="49">
          <cell r="A49" t="str">
            <v>IDD  64522</v>
          </cell>
          <cell r="F49">
            <v>0</v>
          </cell>
          <cell r="G49">
            <v>0</v>
          </cell>
        </row>
        <row r="50">
          <cell r="A50">
            <v>74994</v>
          </cell>
          <cell r="N50">
            <v>0</v>
          </cell>
          <cell r="O50">
            <v>0</v>
          </cell>
        </row>
        <row r="51">
          <cell r="A51">
            <v>78732</v>
          </cell>
          <cell r="B51">
            <v>238380</v>
          </cell>
          <cell r="C51">
            <v>3980.95</v>
          </cell>
          <cell r="H51">
            <v>238380</v>
          </cell>
          <cell r="I51">
            <v>3980.95</v>
          </cell>
        </row>
        <row r="52">
          <cell r="A52">
            <v>81073</v>
          </cell>
          <cell r="B52">
            <v>59610</v>
          </cell>
          <cell r="C52">
            <v>995.49</v>
          </cell>
          <cell r="F52">
            <v>0</v>
          </cell>
          <cell r="G52">
            <v>0</v>
          </cell>
          <cell r="H52">
            <v>59610</v>
          </cell>
          <cell r="I52">
            <v>995.49</v>
          </cell>
        </row>
        <row r="53">
          <cell r="A53">
            <v>102423</v>
          </cell>
          <cell r="N53">
            <v>0</v>
          </cell>
          <cell r="O53">
            <v>0</v>
          </cell>
        </row>
        <row r="54">
          <cell r="A54">
            <v>105915</v>
          </cell>
          <cell r="N54">
            <v>0</v>
          </cell>
          <cell r="O54">
            <v>0</v>
          </cell>
        </row>
        <row r="55">
          <cell r="A55">
            <v>107827</v>
          </cell>
          <cell r="D55">
            <v>0</v>
          </cell>
          <cell r="E55">
            <v>0</v>
          </cell>
          <cell r="N55">
            <v>0</v>
          </cell>
          <cell r="O55">
            <v>0</v>
          </cell>
        </row>
        <row r="56">
          <cell r="A56">
            <v>109042</v>
          </cell>
          <cell r="B56">
            <v>39990</v>
          </cell>
          <cell r="C56">
            <v>511.87</v>
          </cell>
          <cell r="D56">
            <v>0</v>
          </cell>
          <cell r="E56">
            <v>0</v>
          </cell>
          <cell r="F56">
            <v>39990</v>
          </cell>
          <cell r="G56">
            <v>511.87</v>
          </cell>
        </row>
        <row r="57">
          <cell r="A57">
            <v>109043</v>
          </cell>
          <cell r="D57">
            <v>0</v>
          </cell>
          <cell r="E57">
            <v>0</v>
          </cell>
          <cell r="N57">
            <v>0</v>
          </cell>
          <cell r="O57">
            <v>0</v>
          </cell>
        </row>
        <row r="58">
          <cell r="A58">
            <v>106977</v>
          </cell>
          <cell r="D58">
            <v>0</v>
          </cell>
          <cell r="E58">
            <v>0</v>
          </cell>
          <cell r="N58">
            <v>0</v>
          </cell>
          <cell r="O58">
            <v>0</v>
          </cell>
        </row>
        <row r="59">
          <cell r="A59">
            <v>108841</v>
          </cell>
          <cell r="D59">
            <v>0</v>
          </cell>
          <cell r="E59">
            <v>0</v>
          </cell>
          <cell r="N59">
            <v>0</v>
          </cell>
          <cell r="O59">
            <v>0</v>
          </cell>
        </row>
        <row r="60">
          <cell r="A60" t="str">
            <v>IDD 108806</v>
          </cell>
          <cell r="D60">
            <v>0</v>
          </cell>
          <cell r="E60">
            <v>0</v>
          </cell>
          <cell r="F60">
            <v>0</v>
          </cell>
          <cell r="G60">
            <v>0</v>
          </cell>
        </row>
        <row r="61">
          <cell r="A61">
            <v>104817</v>
          </cell>
          <cell r="B61">
            <v>591995</v>
          </cell>
          <cell r="C61">
            <v>19299.03</v>
          </cell>
          <cell r="D61">
            <v>591995</v>
          </cell>
          <cell r="E61">
            <v>19299.03</v>
          </cell>
        </row>
        <row r="62">
          <cell r="A62">
            <v>108294</v>
          </cell>
          <cell r="L62">
            <v>0</v>
          </cell>
          <cell r="M62">
            <v>0</v>
          </cell>
        </row>
        <row r="63">
          <cell r="A63">
            <v>108472</v>
          </cell>
          <cell r="D63">
            <v>0</v>
          </cell>
          <cell r="E63">
            <v>0</v>
          </cell>
          <cell r="N63">
            <v>0</v>
          </cell>
          <cell r="O63">
            <v>0</v>
          </cell>
        </row>
        <row r="64">
          <cell r="A64" t="str">
            <v>Imbalce 11/02</v>
          </cell>
          <cell r="B64">
            <v>194491</v>
          </cell>
          <cell r="C64">
            <v>772751.64</v>
          </cell>
          <cell r="D64">
            <v>194491</v>
          </cell>
          <cell r="E64">
            <v>772751.64</v>
          </cell>
          <cell r="T64">
            <v>0</v>
          </cell>
        </row>
        <row r="65">
          <cell r="A65" t="str">
            <v>Imbalance  10/02</v>
          </cell>
          <cell r="B65">
            <v>-4821</v>
          </cell>
          <cell r="C65">
            <v>-19542.89</v>
          </cell>
          <cell r="D65">
            <v>-4821</v>
          </cell>
          <cell r="E65">
            <v>-19542.89</v>
          </cell>
          <cell r="H65">
            <v>0</v>
          </cell>
          <cell r="I65">
            <v>0</v>
          </cell>
        </row>
        <row r="66">
          <cell r="A66" t="str">
            <v>Imbalance  9/02</v>
          </cell>
          <cell r="B66">
            <v>-10003</v>
          </cell>
          <cell r="C66">
            <v>-34515.35</v>
          </cell>
          <cell r="D66">
            <v>-10003</v>
          </cell>
          <cell r="E66">
            <v>-34515.35</v>
          </cell>
          <cell r="H66">
            <v>0</v>
          </cell>
          <cell r="I66">
            <v>0</v>
          </cell>
        </row>
        <row r="67">
          <cell r="A67" t="str">
            <v>Imbalce  11/01</v>
          </cell>
          <cell r="B67">
            <v>0</v>
          </cell>
          <cell r="C67">
            <v>0</v>
          </cell>
          <cell r="D67">
            <v>0</v>
          </cell>
          <cell r="E67">
            <v>0</v>
          </cell>
          <cell r="H67">
            <v>0</v>
          </cell>
          <cell r="I67">
            <v>0</v>
          </cell>
        </row>
        <row r="68">
          <cell r="A68" t="str">
            <v>Imbalce  12/99</v>
          </cell>
          <cell r="B68">
            <v>0</v>
          </cell>
          <cell r="C68">
            <v>0</v>
          </cell>
          <cell r="D68">
            <v>0</v>
          </cell>
          <cell r="E68">
            <v>0</v>
          </cell>
          <cell r="H68">
            <v>0</v>
          </cell>
          <cell r="I68">
            <v>0</v>
          </cell>
        </row>
        <row r="69">
          <cell r="A69" t="str">
            <v>Imbalce  11/99</v>
          </cell>
          <cell r="B69">
            <v>0</v>
          </cell>
          <cell r="C69">
            <v>0</v>
          </cell>
          <cell r="D69">
            <v>0</v>
          </cell>
          <cell r="E69">
            <v>0</v>
          </cell>
          <cell r="H69">
            <v>0</v>
          </cell>
          <cell r="I69">
            <v>0</v>
          </cell>
        </row>
        <row r="70">
          <cell r="A70" t="str">
            <v>Imbalce  10/99</v>
          </cell>
          <cell r="B70">
            <v>0</v>
          </cell>
          <cell r="C70">
            <v>0</v>
          </cell>
          <cell r="D70">
            <v>0</v>
          </cell>
          <cell r="E70">
            <v>0</v>
          </cell>
          <cell r="H70">
            <v>0</v>
          </cell>
          <cell r="I70">
            <v>0</v>
          </cell>
        </row>
        <row r="71">
          <cell r="A71" t="str">
            <v>Imbalce  11/99</v>
          </cell>
          <cell r="B71">
            <v>0</v>
          </cell>
          <cell r="C71">
            <v>0</v>
          </cell>
          <cell r="D71">
            <v>0</v>
          </cell>
          <cell r="E71">
            <v>0</v>
          </cell>
          <cell r="H71">
            <v>0</v>
          </cell>
          <cell r="I71">
            <v>0</v>
          </cell>
        </row>
        <row r="72">
          <cell r="A72" t="str">
            <v>Imbalce 09/99</v>
          </cell>
          <cell r="C72">
            <v>0</v>
          </cell>
          <cell r="D72">
            <v>0</v>
          </cell>
          <cell r="E72">
            <v>0</v>
          </cell>
          <cell r="H72">
            <v>0</v>
          </cell>
          <cell r="I72">
            <v>0</v>
          </cell>
        </row>
        <row r="73">
          <cell r="A73" t="str">
            <v>Imbal Penin 10/01</v>
          </cell>
          <cell r="H73">
            <v>0</v>
          </cell>
          <cell r="I73">
            <v>0</v>
          </cell>
          <cell r="T73">
            <v>0</v>
          </cell>
        </row>
        <row r="74">
          <cell r="A74" t="str">
            <v>Imbal Penin 5/01</v>
          </cell>
          <cell r="T74">
            <v>0</v>
          </cell>
        </row>
        <row r="75">
          <cell r="A75" t="str">
            <v xml:space="preserve">Imbalce  PPA </v>
          </cell>
          <cell r="D75">
            <v>0</v>
          </cell>
          <cell r="E75">
            <v>0</v>
          </cell>
        </row>
        <row r="76">
          <cell r="A76" t="str">
            <v>Total Com</v>
          </cell>
          <cell r="B76">
            <v>8432998</v>
          </cell>
          <cell r="C76">
            <v>859115.25</v>
          </cell>
          <cell r="D76">
            <v>6349103</v>
          </cell>
          <cell r="E76">
            <v>913984.5</v>
          </cell>
          <cell r="F76">
            <v>1340317</v>
          </cell>
          <cell r="G76">
            <v>23175.919999999998</v>
          </cell>
          <cell r="H76">
            <v>737578</v>
          </cell>
          <cell r="I76">
            <v>14183.58</v>
          </cell>
          <cell r="J76">
            <v>6000</v>
          </cell>
          <cell r="K76">
            <v>162.6</v>
          </cell>
          <cell r="L76">
            <v>0</v>
          </cell>
          <cell r="M76">
            <v>0</v>
          </cell>
          <cell r="N76">
            <v>0</v>
          </cell>
          <cell r="O76">
            <v>0</v>
          </cell>
          <cell r="P76">
            <v>0</v>
          </cell>
          <cell r="Q76">
            <v>0</v>
          </cell>
          <cell r="R76">
            <v>0</v>
          </cell>
          <cell r="S76">
            <v>-92391.35</v>
          </cell>
          <cell r="T76">
            <v>0</v>
          </cell>
        </row>
        <row r="77">
          <cell r="A77" t="str">
            <v>SMS &amp; PENALTY</v>
          </cell>
        </row>
        <row r="78">
          <cell r="A78" t="str">
            <v>Peninsular 413</v>
          </cell>
          <cell r="D78">
            <v>0</v>
          </cell>
          <cell r="E78">
            <v>0</v>
          </cell>
          <cell r="H78">
            <v>0</v>
          </cell>
          <cell r="I78">
            <v>0</v>
          </cell>
          <cell r="N78">
            <v>0</v>
          </cell>
          <cell r="O78">
            <v>0</v>
          </cell>
          <cell r="T78">
            <v>0</v>
          </cell>
        </row>
        <row r="79">
          <cell r="A79">
            <v>11453</v>
          </cell>
          <cell r="B79">
            <v>280214</v>
          </cell>
          <cell r="C79">
            <v>13650.06</v>
          </cell>
          <cell r="D79">
            <v>273323</v>
          </cell>
          <cell r="E79">
            <v>13550.14</v>
          </cell>
          <cell r="H79">
            <v>6891</v>
          </cell>
          <cell r="I79">
            <v>99.92</v>
          </cell>
          <cell r="N79">
            <v>0</v>
          </cell>
          <cell r="O79">
            <v>0</v>
          </cell>
          <cell r="T79">
            <v>0</v>
          </cell>
        </row>
        <row r="80">
          <cell r="A80">
            <v>11453</v>
          </cell>
          <cell r="N80">
            <v>0</v>
          </cell>
          <cell r="O80">
            <v>0</v>
          </cell>
        </row>
        <row r="81">
          <cell r="A81" t="str">
            <v>Total SMS</v>
          </cell>
          <cell r="B81">
            <v>280214</v>
          </cell>
          <cell r="C81">
            <v>13650.06</v>
          </cell>
          <cell r="D81">
            <v>273323</v>
          </cell>
          <cell r="E81">
            <v>13550.14</v>
          </cell>
          <cell r="F81">
            <v>0</v>
          </cell>
          <cell r="G81">
            <v>0</v>
          </cell>
          <cell r="H81">
            <v>6891</v>
          </cell>
          <cell r="I81">
            <v>99.92</v>
          </cell>
          <cell r="J81">
            <v>0</v>
          </cell>
          <cell r="K81">
            <v>0</v>
          </cell>
          <cell r="L81">
            <v>0</v>
          </cell>
          <cell r="M81">
            <v>0</v>
          </cell>
          <cell r="N81">
            <v>0</v>
          </cell>
          <cell r="O81">
            <v>0</v>
          </cell>
          <cell r="P81">
            <v>0</v>
          </cell>
          <cell r="Q81">
            <v>0</v>
          </cell>
          <cell r="R81">
            <v>0</v>
          </cell>
          <cell r="S81">
            <v>0</v>
          </cell>
          <cell r="T81">
            <v>0</v>
          </cell>
        </row>
        <row r="83">
          <cell r="A83" t="str">
            <v>Prior Period Adjustments</v>
          </cell>
        </row>
        <row r="84">
          <cell r="A84" t="str">
            <v>Demand</v>
          </cell>
        </row>
        <row r="85">
          <cell r="A85" t="str">
            <v>6164 11-01/2-02</v>
          </cell>
          <cell r="K85">
            <v>0</v>
          </cell>
          <cell r="O85">
            <v>0</v>
          </cell>
        </row>
        <row r="86">
          <cell r="A86" t="str">
            <v>23614 11-01/2-02</v>
          </cell>
          <cell r="E86">
            <v>0</v>
          </cell>
        </row>
        <row r="87">
          <cell r="A87" t="str">
            <v>74994 11-01/2-02</v>
          </cell>
          <cell r="O87">
            <v>0</v>
          </cell>
        </row>
        <row r="88">
          <cell r="A88" t="str">
            <v>81073 11-01/2-02</v>
          </cell>
          <cell r="I88">
            <v>0</v>
          </cell>
        </row>
        <row r="89">
          <cell r="A89" t="str">
            <v>107964 11-01/2-02</v>
          </cell>
          <cell r="I89">
            <v>0</v>
          </cell>
        </row>
        <row r="90">
          <cell r="A90" t="str">
            <v>108685 2-02</v>
          </cell>
          <cell r="I90">
            <v>0</v>
          </cell>
        </row>
        <row r="91">
          <cell r="A91" t="str">
            <v>105915 1-02</v>
          </cell>
          <cell r="E91">
            <v>0</v>
          </cell>
          <cell r="O91">
            <v>0</v>
          </cell>
        </row>
        <row r="92">
          <cell r="A92" t="str">
            <v>22719 12-01</v>
          </cell>
          <cell r="O92">
            <v>0</v>
          </cell>
        </row>
        <row r="93">
          <cell r="A93" t="str">
            <v>107215 11-01</v>
          </cell>
          <cell r="C93">
            <v>0</v>
          </cell>
          <cell r="E93">
            <v>0</v>
          </cell>
          <cell r="O93">
            <v>0</v>
          </cell>
        </row>
        <row r="94">
          <cell r="A94" t="str">
            <v>Total Demand adj</v>
          </cell>
          <cell r="C94">
            <v>0</v>
          </cell>
          <cell r="E94">
            <v>0</v>
          </cell>
          <cell r="G94">
            <v>0</v>
          </cell>
          <cell r="I94">
            <v>0</v>
          </cell>
          <cell r="K94">
            <v>0</v>
          </cell>
          <cell r="M94">
            <v>0</v>
          </cell>
          <cell r="O94">
            <v>0</v>
          </cell>
          <cell r="Q94">
            <v>0</v>
          </cell>
          <cell r="S94">
            <v>0</v>
          </cell>
        </row>
        <row r="95">
          <cell r="A95" t="str">
            <v>Commodity</v>
          </cell>
        </row>
        <row r="96">
          <cell r="A96" t="str">
            <v>23614 10/02</v>
          </cell>
          <cell r="B96">
            <v>851</v>
          </cell>
          <cell r="C96">
            <v>138.76</v>
          </cell>
          <cell r="D96">
            <v>851</v>
          </cell>
          <cell r="E96">
            <v>1454.1499999999999</v>
          </cell>
          <cell r="I96">
            <v>-1315.3899999999999</v>
          </cell>
        </row>
        <row r="97">
          <cell r="A97" t="str">
            <v>23614 9/02</v>
          </cell>
          <cell r="B97">
            <v>-9606</v>
          </cell>
          <cell r="C97">
            <v>-2513.16</v>
          </cell>
          <cell r="D97">
            <v>-9606</v>
          </cell>
          <cell r="E97">
            <v>-676.15999999999985</v>
          </cell>
          <cell r="I97">
            <v>-1837</v>
          </cell>
        </row>
        <row r="98">
          <cell r="A98" t="str">
            <v>23614 8/02</v>
          </cell>
          <cell r="B98">
            <v>0</v>
          </cell>
          <cell r="C98">
            <v>-5875</v>
          </cell>
          <cell r="D98">
            <v>0</v>
          </cell>
          <cell r="E98">
            <v>0</v>
          </cell>
          <cell r="I98">
            <v>-5875</v>
          </cell>
        </row>
        <row r="99">
          <cell r="A99" t="str">
            <v>23614 7/02</v>
          </cell>
          <cell r="C99">
            <v>-9628.9500000000007</v>
          </cell>
          <cell r="D99">
            <v>0</v>
          </cell>
          <cell r="E99">
            <v>-2780.9500000000007</v>
          </cell>
          <cell r="I99">
            <v>-6848</v>
          </cell>
          <cell r="N99">
            <v>0</v>
          </cell>
          <cell r="O99">
            <v>0</v>
          </cell>
        </row>
        <row r="100">
          <cell r="A100" t="str">
            <v>23614 6/02</v>
          </cell>
          <cell r="C100">
            <v>-3620</v>
          </cell>
          <cell r="D100">
            <v>0</v>
          </cell>
          <cell r="E100">
            <v>0</v>
          </cell>
          <cell r="H100">
            <v>0</v>
          </cell>
          <cell r="I100">
            <v>-3620</v>
          </cell>
          <cell r="N100">
            <v>0</v>
          </cell>
          <cell r="O100">
            <v>0</v>
          </cell>
        </row>
        <row r="101">
          <cell r="A101" t="str">
            <v>108294 09/02</v>
          </cell>
          <cell r="D101">
            <v>0</v>
          </cell>
          <cell r="E101">
            <v>0</v>
          </cell>
          <cell r="L101">
            <v>0</v>
          </cell>
          <cell r="M101">
            <v>0</v>
          </cell>
          <cell r="O101">
            <v>0</v>
          </cell>
        </row>
        <row r="102">
          <cell r="A102" t="str">
            <v>23614 10/99</v>
          </cell>
          <cell r="D102">
            <v>0</v>
          </cell>
          <cell r="E102">
            <v>0</v>
          </cell>
          <cell r="O102">
            <v>0</v>
          </cell>
        </row>
        <row r="103">
          <cell r="A103" t="str">
            <v>23614 2/98-12/00</v>
          </cell>
          <cell r="D103">
            <v>0</v>
          </cell>
          <cell r="E103">
            <v>0</v>
          </cell>
          <cell r="O103">
            <v>0</v>
          </cell>
        </row>
        <row r="104">
          <cell r="A104" t="str">
            <v>21588 9/00</v>
          </cell>
          <cell r="T104">
            <v>0</v>
          </cell>
        </row>
        <row r="105">
          <cell r="A105" t="str">
            <v>21589 5/01</v>
          </cell>
          <cell r="T105">
            <v>0</v>
          </cell>
        </row>
        <row r="106">
          <cell r="A106" t="str">
            <v>105342 4/01</v>
          </cell>
          <cell r="D106">
            <v>0</v>
          </cell>
          <cell r="E106">
            <v>0</v>
          </cell>
          <cell r="N106">
            <v>0</v>
          </cell>
          <cell r="O106">
            <v>0</v>
          </cell>
        </row>
        <row r="107">
          <cell r="A107" t="str">
            <v>107827 10/01</v>
          </cell>
          <cell r="F107">
            <v>0</v>
          </cell>
          <cell r="G107">
            <v>0</v>
          </cell>
        </row>
        <row r="108">
          <cell r="A108" t="str">
            <v>102423 7/01</v>
          </cell>
          <cell r="D108">
            <v>0</v>
          </cell>
          <cell r="E108">
            <v>0</v>
          </cell>
          <cell r="N108">
            <v>0</v>
          </cell>
          <cell r="O108">
            <v>0</v>
          </cell>
        </row>
        <row r="109">
          <cell r="A109" t="str">
            <v>102423 6/01</v>
          </cell>
          <cell r="D109">
            <v>0</v>
          </cell>
          <cell r="E109">
            <v>0</v>
          </cell>
          <cell r="N109">
            <v>0</v>
          </cell>
          <cell r="O109">
            <v>0</v>
          </cell>
        </row>
        <row r="110">
          <cell r="A110" t="str">
            <v>102423 4/01</v>
          </cell>
          <cell r="D110">
            <v>0</v>
          </cell>
          <cell r="E110">
            <v>0</v>
          </cell>
          <cell r="N110">
            <v>0</v>
          </cell>
          <cell r="O110">
            <v>0</v>
          </cell>
        </row>
        <row r="111">
          <cell r="A111" t="str">
            <v>106977 11/00</v>
          </cell>
          <cell r="D111">
            <v>0</v>
          </cell>
          <cell r="E111">
            <v>0</v>
          </cell>
          <cell r="N111">
            <v>0</v>
          </cell>
          <cell r="O111">
            <v>0</v>
          </cell>
        </row>
        <row r="112">
          <cell r="A112" t="str">
            <v>106978 1/02</v>
          </cell>
          <cell r="D112">
            <v>0</v>
          </cell>
          <cell r="E112">
            <v>0</v>
          </cell>
          <cell r="N112">
            <v>0</v>
          </cell>
          <cell r="O112">
            <v>0</v>
          </cell>
        </row>
        <row r="113">
          <cell r="A113" t="str">
            <v>107215 11/00</v>
          </cell>
          <cell r="D113">
            <v>0</v>
          </cell>
          <cell r="E113">
            <v>0</v>
          </cell>
          <cell r="N113">
            <v>0</v>
          </cell>
          <cell r="O113">
            <v>0</v>
          </cell>
        </row>
        <row r="114">
          <cell r="D114">
            <v>0</v>
          </cell>
          <cell r="E114">
            <v>0</v>
          </cell>
        </row>
        <row r="115">
          <cell r="D115">
            <v>0</v>
          </cell>
          <cell r="E115">
            <v>0</v>
          </cell>
        </row>
        <row r="116">
          <cell r="A116" t="str">
            <v>Total Com adj</v>
          </cell>
          <cell r="B116">
            <v>-8755</v>
          </cell>
          <cell r="C116">
            <v>-21498.35</v>
          </cell>
          <cell r="D116">
            <v>-8755</v>
          </cell>
          <cell r="E116">
            <v>-2002.9600000000007</v>
          </cell>
          <cell r="F116">
            <v>0</v>
          </cell>
          <cell r="G116">
            <v>0</v>
          </cell>
          <cell r="H116">
            <v>0</v>
          </cell>
          <cell r="I116">
            <v>-19495.39</v>
          </cell>
          <cell r="J116">
            <v>0</v>
          </cell>
          <cell r="K116">
            <v>0</v>
          </cell>
          <cell r="L116">
            <v>0</v>
          </cell>
          <cell r="M116">
            <v>0</v>
          </cell>
          <cell r="N116">
            <v>0</v>
          </cell>
          <cell r="O116">
            <v>0</v>
          </cell>
          <cell r="P116">
            <v>0</v>
          </cell>
          <cell r="Q116">
            <v>0</v>
          </cell>
          <cell r="R116">
            <v>0</v>
          </cell>
          <cell r="S116">
            <v>0</v>
          </cell>
          <cell r="T116">
            <v>0</v>
          </cell>
        </row>
        <row r="117">
          <cell r="A117" t="str">
            <v>SMS &amp; PENALTY</v>
          </cell>
        </row>
        <row r="118">
          <cell r="A118" t="str">
            <v xml:space="preserve">11453 10/02 </v>
          </cell>
          <cell r="B118">
            <v>-4694</v>
          </cell>
          <cell r="C118">
            <v>-13771.46</v>
          </cell>
          <cell r="D118">
            <v>-2931</v>
          </cell>
          <cell r="E118">
            <v>-42.459999999999127</v>
          </cell>
          <cell r="T118">
            <v>-1763</v>
          </cell>
        </row>
        <row r="119">
          <cell r="A119" t="str">
            <v>11453 9/02</v>
          </cell>
          <cell r="B119">
            <v>-1301</v>
          </cell>
          <cell r="C119">
            <v>-18.86</v>
          </cell>
          <cell r="D119">
            <v>-1301</v>
          </cell>
          <cell r="E119">
            <v>-18.86</v>
          </cell>
        </row>
        <row r="120">
          <cell r="A120" t="str">
            <v>11453 8/02</v>
          </cell>
          <cell r="D120">
            <v>0</v>
          </cell>
          <cell r="E120">
            <v>0</v>
          </cell>
        </row>
        <row r="121">
          <cell r="A121" t="str">
            <v>11453 7/02</v>
          </cell>
          <cell r="D121">
            <v>0</v>
          </cell>
          <cell r="E121">
            <v>0</v>
          </cell>
        </row>
        <row r="122">
          <cell r="A122" t="str">
            <v>11453 11/01</v>
          </cell>
          <cell r="D122">
            <v>0</v>
          </cell>
          <cell r="E122">
            <v>0</v>
          </cell>
        </row>
        <row r="123">
          <cell r="A123" t="str">
            <v>11453 10/99</v>
          </cell>
          <cell r="D123">
            <v>0</v>
          </cell>
          <cell r="E123">
            <v>0</v>
          </cell>
        </row>
        <row r="124">
          <cell r="A124" t="str">
            <v>11453 4/00</v>
          </cell>
          <cell r="D124">
            <v>0</v>
          </cell>
          <cell r="E124">
            <v>0</v>
          </cell>
        </row>
        <row r="125">
          <cell r="A125" t="str">
            <v>413 5/00</v>
          </cell>
          <cell r="T125">
            <v>0</v>
          </cell>
        </row>
        <row r="126">
          <cell r="D126">
            <v>0</v>
          </cell>
          <cell r="E126">
            <v>0</v>
          </cell>
        </row>
        <row r="127">
          <cell r="A127" t="str">
            <v>Total SMS adj</v>
          </cell>
          <cell r="B127">
            <v>-5995</v>
          </cell>
          <cell r="C127">
            <v>-13790.32</v>
          </cell>
          <cell r="D127">
            <v>-4232</v>
          </cell>
          <cell r="E127">
            <v>-61.319999999999126</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-1763</v>
          </cell>
        </row>
        <row r="129">
          <cell r="A129" t="str">
            <v>Totals</v>
          </cell>
          <cell r="B129">
            <v>8698462</v>
          </cell>
          <cell r="C129">
            <v>6676250.6799999997</v>
          </cell>
          <cell r="D129">
            <v>6609439</v>
          </cell>
          <cell r="E129">
            <v>6917111.0320000006</v>
          </cell>
          <cell r="F129">
            <v>1340317</v>
          </cell>
          <cell r="G129">
            <v>208800.65000000002</v>
          </cell>
          <cell r="H129">
            <v>744469</v>
          </cell>
          <cell r="I129">
            <v>178755.60799999998</v>
          </cell>
          <cell r="J129">
            <v>6000</v>
          </cell>
          <cell r="K129">
            <v>9189.26</v>
          </cell>
          <cell r="L129">
            <v>0</v>
          </cell>
          <cell r="M129">
            <v>0</v>
          </cell>
          <cell r="N129">
            <v>0</v>
          </cell>
          <cell r="O129">
            <v>0</v>
          </cell>
          <cell r="P129">
            <v>0</v>
          </cell>
          <cell r="Q129">
            <v>0</v>
          </cell>
          <cell r="R129">
            <v>0</v>
          </cell>
          <cell r="S129">
            <v>-591376.87</v>
          </cell>
          <cell r="T129">
            <v>-1763</v>
          </cell>
        </row>
        <row r="130">
          <cell r="A130" t="str">
            <v>Demand</v>
          </cell>
          <cell r="B130">
            <v>0</v>
          </cell>
          <cell r="C130">
            <v>5838774.0399999991</v>
          </cell>
          <cell r="D130">
            <v>0</v>
          </cell>
          <cell r="E130">
            <v>5991640.6720000003</v>
          </cell>
          <cell r="F130">
            <v>0</v>
          </cell>
          <cell r="G130">
            <v>185624.73</v>
          </cell>
          <cell r="H130">
            <v>0</v>
          </cell>
          <cell r="I130">
            <v>183967.49799999999</v>
          </cell>
          <cell r="J130">
            <v>0</v>
          </cell>
          <cell r="K130">
            <v>9026.66</v>
          </cell>
          <cell r="L130">
            <v>0</v>
          </cell>
          <cell r="M130">
            <v>0</v>
          </cell>
          <cell r="N130">
            <v>0</v>
          </cell>
          <cell r="O130">
            <v>0</v>
          </cell>
          <cell r="P130">
            <v>0</v>
          </cell>
          <cell r="Q130">
            <v>0</v>
          </cell>
          <cell r="R130">
            <v>0</v>
          </cell>
          <cell r="S130">
            <v>-498985.52</v>
          </cell>
          <cell r="T130">
            <v>0</v>
          </cell>
        </row>
        <row r="131">
          <cell r="A131" t="str">
            <v>Comodity</v>
          </cell>
          <cell r="B131">
            <v>8698462</v>
          </cell>
          <cell r="C131">
            <v>837476.64</v>
          </cell>
          <cell r="D131">
            <v>6609439</v>
          </cell>
          <cell r="E131">
            <v>925470.36</v>
          </cell>
          <cell r="F131">
            <v>1340317</v>
          </cell>
          <cell r="G131">
            <v>23175.919999999998</v>
          </cell>
          <cell r="H131">
            <v>744469</v>
          </cell>
          <cell r="I131">
            <v>-5211.8900000000012</v>
          </cell>
          <cell r="J131">
            <v>6000</v>
          </cell>
          <cell r="K131">
            <v>162.6</v>
          </cell>
          <cell r="L131">
            <v>0</v>
          </cell>
          <cell r="M131">
            <v>0</v>
          </cell>
          <cell r="N131">
            <v>0</v>
          </cell>
          <cell r="O131">
            <v>0</v>
          </cell>
          <cell r="P131">
            <v>0</v>
          </cell>
          <cell r="Q131">
            <v>0</v>
          </cell>
          <cell r="R131">
            <v>0</v>
          </cell>
          <cell r="S131">
            <v>-92391.35</v>
          </cell>
          <cell r="T131">
            <v>-1763</v>
          </cell>
        </row>
        <row r="132">
          <cell r="G132">
            <v>6626926.1620000005</v>
          </cell>
        </row>
      </sheetData>
      <sheetData sheetId="13"/>
      <sheetData sheetId="14"/>
      <sheetData sheetId="15"/>
      <sheetData sheetId="16"/>
      <sheetData sheetId="17"/>
      <sheetData sheetId="18"/>
      <sheetData sheetId="19"/>
      <sheetData sheetId="20"/>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HSC/BHC/Rates/BHE%20COE/FERC/Transmission%20Formula%20Rate/COE%20Trans%20Form%20Rates%202025/2025%20True-Up/Support/2025%20Act%20Att-H/2025%20Act%20Att-H.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BHSC/BHC/Rates/BHE%20COE/FERC/Transmission%20Formula%20Rate/COE%20Trans%20Form%20Rates%202025/2025%20True-Up/Support/2025%20Act%20Att-H/Excluded%20Plant/2025%20Excluded%20Plant.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ver, Henry" refreshedDate="46120.586009143517" createdVersion="8" refreshedVersion="8" minRefreshableVersion="3" recordCount="13" xr:uid="{EBF2D577-1AFD-4A71-8200-2EE57BDC20E4}">
  <cacheSource type="worksheet">
    <worksheetSource ref="A1:N14" sheet="2025 GSUs" r:id="rId2"/>
  </cacheSource>
  <cacheFields count="16">
    <cacheField name="start_month" numFmtId="14">
      <sharedItems containsSemiMixedTypes="0" containsNonDate="0" containsDate="1" containsString="0" minDate="2024-12-01T00:00:00" maxDate="2025-12-02T00:00:00" count="13">
        <d v="2025-01-01T00:00:00"/>
        <d v="2025-02-01T00:00:00"/>
        <d v="2024-12-01T00:00:00"/>
        <d v="2025-03-01T00:00:00"/>
        <d v="2025-04-01T00:00:00"/>
        <d v="2025-05-01T00:00:00"/>
        <d v="2025-06-01T00:00:00"/>
        <d v="2025-07-01T00:00:00"/>
        <d v="2025-08-01T00:00:00"/>
        <d v="2025-09-01T00:00:00"/>
        <d v="2025-10-01T00:00:00"/>
        <d v="2025-11-01T00:00:00"/>
        <d v="2025-12-01T00:00:00"/>
      </sharedItems>
      <fieldGroup par="15"/>
    </cacheField>
    <cacheField name="end_month" numFmtId="14">
      <sharedItems containsSemiMixedTypes="0" containsNonDate="0" containsDate="1" containsString="0" minDate="2024-12-01T00:00:00" maxDate="2025-12-02T00:00:00"/>
    </cacheField>
    <cacheField name="set_of_books" numFmtId="0">
      <sharedItems/>
    </cacheField>
    <cacheField name="company" numFmtId="0">
      <sharedItems/>
    </cacheField>
    <cacheField name="business_segment" numFmtId="0">
      <sharedItems/>
    </cacheField>
    <cacheField name="description" numFmtId="0">
      <sharedItems/>
    </cacheField>
    <cacheField name="func_class" numFmtId="0">
      <sharedItems/>
    </cacheField>
    <cacheField name="fc_sortid" numFmtId="0">
      <sharedItems containsSemiMixedTypes="0" containsString="0" containsNumber="1" containsInteger="1" minValue="6" maxValue="6"/>
    </cacheField>
    <cacheField name="description2" numFmtId="0">
      <sharedItems count="1">
        <s v="135301 - Ele Trans Sub-Stn Eq GSU"/>
      </sharedItems>
    </cacheField>
    <cacheField name="begin_bal" numFmtId="0">
      <sharedItems containsSemiMixedTypes="0" containsString="0" containsNumber="1" minValue="8252049.5599999996" maxValue="8252049.5599999996"/>
    </cacheField>
    <cacheField name="additions" numFmtId="0">
      <sharedItems containsSemiMixedTypes="0" containsString="0" containsNumber="1" containsInteger="1" minValue="0" maxValue="0"/>
    </cacheField>
    <cacheField name="retirements" numFmtId="0">
      <sharedItems containsSemiMixedTypes="0" containsString="0" containsNumber="1" containsInteger="1" minValue="0" maxValue="0"/>
    </cacheField>
    <cacheField name="trans_adj" numFmtId="0">
      <sharedItems containsSemiMixedTypes="0" containsString="0" containsNumber="1" containsInteger="1" minValue="0" maxValue="0"/>
    </cacheField>
    <cacheField name="end_bal" numFmtId="0">
      <sharedItems containsSemiMixedTypes="0" containsString="0" containsNumber="1" minValue="8252049.5599999996" maxValue="8252049.5599999996"/>
    </cacheField>
    <cacheField name="Months (start_month)" numFmtId="0" databaseField="0">
      <fieldGroup base="0">
        <rangePr groupBy="months" startDate="2024-12-01T00:00:00" endDate="2025-12-02T00:00:00"/>
        <groupItems count="14">
          <s v="&lt;12/1/2024"/>
          <s v="Jan"/>
          <s v="Feb"/>
          <s v="Mar"/>
          <s v="Apr"/>
          <s v="May"/>
          <s v="Jun"/>
          <s v="Jul"/>
          <s v="Aug"/>
          <s v="Sep"/>
          <s v="Oct"/>
          <s v="Nov"/>
          <s v="Dec"/>
          <s v="&gt;12/2/2025"/>
        </groupItems>
      </fieldGroup>
    </cacheField>
    <cacheField name="Years (start_month)" numFmtId="0" databaseField="0">
      <fieldGroup base="0">
        <rangePr groupBy="years" startDate="2024-12-01T00:00:00" endDate="2025-12-02T00:00:00"/>
        <groupItems count="4">
          <s v="&lt;12/1/2024"/>
          <s v="2024"/>
          <s v="2025"/>
          <s v="&gt;12/2/2025"/>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ver, Henry" refreshedDate="46118.437194444443" createdVersion="8" refreshedVersion="8" minRefreshableVersion="3" recordCount="9918" xr:uid="{D4B89286-C7F7-4D9C-A4D0-410E5D4F55FF}">
  <cacheSource type="worksheet">
    <worksheetSource ref="A1:P9919" sheet="2025 Excluded Plant Data" r:id="rId2"/>
  </cacheSource>
  <cacheFields count="16">
    <cacheField name="accum_qty" numFmtId="165">
      <sharedItems containsSemiMixedTypes="0" containsString="0" containsNumber="1" minValue="-90070" maxValue="1209183"/>
    </cacheField>
    <cacheField name="accum_cost" numFmtId="165">
      <sharedItems containsSemiMixedTypes="0" containsString="0" containsNumber="1" minValue="-190215.13" maxValue="16460164.27"/>
    </cacheField>
    <cacheField name="allo_res" numFmtId="165">
      <sharedItems containsSemiMixedTypes="0" containsString="0" containsNumber="1" minValue="-647431.84993985191" maxValue="1010844.92326689"/>
    </cacheField>
    <cacheField name="NBV" numFmtId="165">
      <sharedItems containsSemiMixedTypes="0" containsString="0" containsNumber="1" minValue="-149482.79303612621" maxValue="16089856.497783313"/>
    </cacheField>
    <cacheField name="month" numFmtId="22">
      <sharedItems containsSemiMixedTypes="0" containsNonDate="0" containsDate="1" containsString="0" minDate="2025-12-01T00:00:00" maxDate="2025-12-02T00:00:00"/>
    </cacheField>
    <cacheField name="description" numFmtId="0">
      <sharedItems/>
    </cacheField>
    <cacheField name="business_segment_desc" numFmtId="0">
      <sharedItems/>
    </cacheField>
    <cacheField name="description2" numFmtId="0">
      <sharedItems/>
    </cacheField>
    <cacheField name="asset_loc" numFmtId="0">
      <sharedItems count="245">
        <s v="BHCOE PAGS UNIT 1"/>
        <s v="BHCOE PAGS UNIT 2"/>
        <s v="CO- PUEBLO PAGS COMMON  (G)"/>
        <s v="205 (T) Hogback Sub  - N Penrose Sub"/>
        <s v="207 (T) Canon W. Sub - PSCO Junct"/>
        <s v="210-(T) Canon Plant-Hogback Sub"/>
        <s v="211-(T) Hogback Sub - Canon West"/>
        <s v="212 (T) Skala Sub - Portland Sub"/>
        <s v="213 (T) Canon Plant-Skala Sub"/>
        <s v="215 (T) Hyde Park- West Station"/>
        <s v="230 (T) W. Station - Xcel Tap"/>
        <s v="231 (T) Northridge Sub to Exel Tap"/>
        <s v="234 (T) Baculite Mesa -Northridge"/>
        <s v="237 (T) Baculite Mesa -Airport In"/>
        <s v="240 (T) Boone - LaJunta"/>
        <s v="241 (T) Nyberg Sub - Airport Mem."/>
        <s v="242 (T) Baculite Mesa - Nyberg"/>
        <s v="243 (T) Nyberg - Boone"/>
        <s v="244 (T) Nyberg - LaJunta"/>
        <s v="245 (T) Portland - W.Station (N)"/>
        <s v="246 (T) DOT Tap 209.5 thn # 1"/>
        <s v="247 (T) PDA Tap to PDA Sub"/>
        <s v="249 (T) Portland Sub - West Station"/>
        <s v="250 (T) West Station - North Penrose"/>
        <s v="251 (T) Tie Line Pueblo West Ind Park to Line # 250 N Penrose to W Station"/>
        <s v="252 (T) Burnt Mill #75 -Structure # 100 A"/>
        <s v="256 (T) Burnt Mill # 74 - Red Creek Rd # 35"/>
        <s v="259 (T) West Station #1 - Pueblo Resevoir"/>
        <s v="262 (T) Pueblo Plant #88"/>
        <s v="266 (T) PSCO Tap then #23 - West Station # 1"/>
        <s v="269 (T) Desert Cove - Fountain Valley (was W Stn-Midway)"/>
        <s v="270 (T) West Station - Desert Cove"/>
        <s v="271 (T) Fountain Valley - Midway Sub"/>
        <s v="290 (T) Canon West Sub - Arequa Gulch Sub"/>
        <s v="295 (T) Airport Memorial to Reade"/>
        <s v="296 (T) Reader-Rattle Snake Butte"/>
        <s v="298 (T) Rattlesnake - PV Sub"/>
        <s v="700 (T) Airport Industrial - Airport Memorial"/>
        <s v="800 (T) Boone to S Fowler"/>
        <s v="840 (T) Holcim Switch # 11- Portland Sub"/>
        <s v="X DNU 214 (T) Skala Tap-Skala Sub-NOW INCL W/212"/>
        <s v="700 (D) West Station - Belmont Tap"/>
        <s v="720 (D) Blende Sub #49 -St Charles Sub #167"/>
        <s v="724 (D) Blende Sub # 61-Reader Sub #1"/>
        <s v="764 (D) Stonemoore Hills #27 - Sunset Park # 73"/>
        <s v="772 (D) Freemary #208-Prairie Ave #108"/>
        <s v="788 (D) St.Charles Sub - PDA Tap"/>
        <s v="808 (D) Fowler Sub #423-Manzanola Sub #213"/>
        <s v="816 (D) Manzanola RES #174 L1-Rocky Ford #1"/>
        <s v="820 (D) Rocky Ford Sub- #1- S Fowler Tap #73"/>
        <s v="824 (D) Rocky Ford Plant - La Junta Sub"/>
        <s v="852 (D) Highland Tap- South Canon #433"/>
        <s v="884 (D) Florence Sub #18 - #366 Highland Tap"/>
        <s v="894 (D) Canon City-S Canon-Cotr Mil Tap #26"/>
        <s v="X DNU 840 (D) Holcim Switch # 11- Portland Sub"/>
        <s v="COE ELEC GEN-BUSCH RANCH WIND PRJCT"/>
        <s v="COE ELEC GEN-PAGS UNIT # 6"/>
        <s v="WPC Unit Pueblo Indust Park Diesel"/>
        <s v="COE ELEC GEN-PEAKVIEW WIND (LA)"/>
        <s v="WPC Pueblo Plant - General"/>
        <s v="20707 NORTH PENROSE SUB 115kV/13.8kV"/>
        <s v="30387 FOUNTAIN LAKE 115/69 T"/>
        <s v="30620 PUEBLO WEST INDISTRIAL PARK SUB 115kV/13.8kV"/>
        <s v="30704 HOGBACK SUB 115kV/13.8kV"/>
        <s v="COE-BUSCH RANCH 115KV LINE"/>
        <s v="COE-BUSCH RANCH 115KV WIND SUB"/>
        <s v="Peak View Substation"/>
        <s v="WPC Sub 20422 Canon City Plant-Retired"/>
        <s v="State - Colorado Common Substation"/>
        <s v="State - Colorado Common Transmission General"/>
        <s v="CO - CANON CITY - CANON CITY"/>
        <s v="CO - CHERAW - CHERAW"/>
        <s v="CO - CROWLEY - CROWLEY"/>
        <s v="CO - CROWLY RL - CROWLEY CNTY RUR"/>
        <s v="CO - CRPPLE CRK - CRIPPLE CREEK"/>
        <s v="CO - FLORENCE - FLORENCE"/>
        <s v="CO - FLRNCE FG - FLORENCE FRINGE"/>
        <s v="CO - FOWLER FG - FOWLER FRINGE"/>
        <s v="CO - FOWLER1 - FOWLER"/>
        <s v="CO - FREMNT RL1 - FREMONT CNTY RUR - FLO"/>
        <s v="CO - FREMONT RL - FREMONT CNTY RUR - CAN CTY"/>
        <s v="CO - LA JNTA FG - LA JUNTA FRINGE"/>
        <s v="CO - LINCOLN PK - LINCOLN PARK"/>
        <s v="CO - MANZANOLA - MANZANOLA"/>
        <s v="CO - MANZNLA FG - MANZANOLA FRINGE"/>
        <s v="CO - MICROWAVE SITE - BACULITE MESA"/>
        <s v="CO - MICROWAVE SITE - GRANDVIEW"/>
        <s v="CO - N LA JUNTA - NORTH LA JUNTA"/>
        <s v="CO - OLNEY SPRG - OLNEY SPRINGS"/>
        <s v="CO - ORDWAY - ORDWAY"/>
        <s v="CO - OTERO RURL - OTERO CNTY RUR"/>
        <s v="CO - PENROSE - PENROSE"/>
        <s v="CO - PUEBLO - PUEBLO"/>
        <s v="CO - PUEBLO AIR - PUEBLO MEM AIRPORT"/>
        <s v="CO - PUEBLO RL - PUEBLO CNTY RUR - PUEB"/>
        <s v="CO - PUEBLO S - PUEBLO SOUTH"/>
        <s v="CO - PUEBLO WST - PUEBLO WEST"/>
        <s v="CO - ROCKY FORD - ROCKY FORD"/>
        <s v="CO Elec Asset Grp - Pueblo"/>
        <s v="CO-FREMONT CO"/>
        <s v="CO-PUEBLO CO"/>
        <s v="State - Colorado Electric Distribution"/>
        <s v="X - DNU CO - BROOKSIDE - BROOKSIDE"/>
        <s v="X - DNU CO - PUEBLO FG - PUEBLO FRINGE"/>
        <s v="X - DNU CO - PUEBLO RL1 - PUEBLO CNTY RUR - RKY FD"/>
        <s v="X - DNU CO - ROCKVALE - ROCKVALE"/>
        <s v="X - DNU CO - SWINK - SWINK"/>
        <s v="X - DNU CO - TELLER RL - TELLER CNTY RUR"/>
        <s v="X - DNU CO - VICTOR FG - VICTOR FRINGE"/>
        <s v="X - DNU CO - WLLIAMSBRG - WILLIAMSBURG"/>
        <s v="WPC Sub 20310 Canon City Plant"/>
        <s v="WPC Sub 20311 Canon City West"/>
        <s v="WPC Sub 20328 Portland"/>
        <s v="WPC Sub 20363 Silvercliff Tap"/>
        <s v="WPC Sub 20366 Domtar Tap"/>
        <s v="WPC Sub 20367 Energy Fuels Tap"/>
        <s v="WPC Sub 20368 Highland Tap"/>
        <s v="WPC Sub 20378 Arequa Gulch Sub"/>
        <s v="WPC Sub 20444 Cripple Creek"/>
        <s v="WPC Sub 20501 Skala Federal Prison"/>
        <s v="WPC Sub 20516 North Canon"/>
        <s v="WPC Sub 20635 East Canon"/>
        <s v="WPC Sub 20640 South Canon"/>
        <s v="WPC Sub 20674 Victor New"/>
        <s v="WPC Sub 20675 AngloGold"/>
        <s v="WPC Sub 20684 Silver Cliff Skinner"/>
        <s v="WPC Sub 20693 Johnson Gulch"/>
        <s v="WPC Sub 30315 Reader"/>
        <s v="WPC Sub 30330 Pueblo Plant 115"/>
        <s v="WPC Sub 30340 West Station"/>
        <s v="WPC Sub 30345 DOT Site"/>
        <s v="WPC Sub 30350 Pueblo Plant 69"/>
        <s v="WPC Sub 30352 Baculite Mesa Land"/>
        <s v="WPC Sub 30355 Belmont Tap"/>
        <s v="WPC Sub 30356 Belmont Tap"/>
        <s v="WPC Sub 30357 Boone"/>
        <s v="WPC Sub 30359 PDA Tap"/>
        <s v="WPC Sub 30360 DOT Tap"/>
        <s v="WPC Sub 30385 Midway #1 PSCO"/>
        <s v="WPC Sub 30386 Midway #2 WAPA"/>
        <s v="WPC Sub 30399 Spare Equipment"/>
        <s v="WPC Sub 30415 Blende"/>
        <s v="WPC Sub 30453 Desert Cove"/>
        <s v="WPC Sub 30470 Fountain Valley Pump"/>
        <s v="WPC Sub 30518 Northridge"/>
        <s v="WPC Sub 30540 Pueblo Belmont"/>
        <s v="WPC Sub 30571 Pueblo Hyde Park"/>
        <s v="WPC Sub 30572 Puebloe Hyde Park 2"/>
        <s v="WPC Sub 30592 Pueblo Plant 115/13"/>
        <s v="WPC Sub 30610 Greenhorn"/>
        <s v="WPC Sub 30615 Pueblo Mem Airport"/>
        <s v="WPC Sub 30616 PDA Substation"/>
        <s v="WPC Sub 30619 Pueblo Airport Ind Pk"/>
        <s v="WPC Sub 30695 Burnt Mill Sub"/>
        <s v="WPC Sub 30698 Mobile Regulator"/>
        <s v="WPC Sub 30700 Pueblo Reservoir"/>
        <s v="WPC Sub 40320 Lajunta"/>
        <s v="WPC Sub 40335 Rocky Ford"/>
        <s v="WPC Sub 40370 South Fowler Tap"/>
        <s v="WPC Sub 40509 Manzanola"/>
        <s v="WPC Sub 40528  Manzanola REA"/>
        <s v="WPC Sub 40529 Ordway 13.8"/>
        <s v="WPC Sub 40671 BACULITE MESA"/>
        <s v="WPC Sub 40672 NYBERG"/>
        <s v="WPC Sub 40673 RATTLESNAKE BUTTE SUB"/>
        <s v="WPC Transmission Line # 235"/>
        <s v="WPC Transmission Line # 238"/>
        <s v="WPC Transmission Line # 280"/>
        <s v="WPC Transmission Line # 712"/>
        <s v="WPC Transmission Line # 716"/>
        <s v="X - DNU - Retired Line"/>
        <s v="WPC Transmission Line # 704"/>
        <s v="WPC Transmission Line # 210-(T) Canon Plant #438-Pole #392R3-Canon West Sub"/>
        <s v="WPC Transmission Line # 214 (T)- Skala Tap #166 -Skala Sub # 166 L7"/>
        <s v="WPC Transmission Line # 215 ( T) Hyde Park- West Station"/>
        <s v="WPC Transmission Line # 243 (T) Nyberg - Boone"/>
        <s v="WPC Transmission Line # 247 (T)  PDA Tap to PDA Sub"/>
        <s v="WPC Transmission Line # 262 (T) Pueblo Plant #88"/>
        <s v="WPC Transmission Line # 269 (T) Desert Cove - West Station #42"/>
        <s v="WPC Transmission Line #  290 (T) Canon West Sub WAPA - Arequa Gulch Sub #"/>
        <s v="WPC Transmission Line # 295 (T)  Reader to Airport Memorial"/>
        <s v="WPC Transmission Line # 296 (T) Reader-Rattle Snake Butte"/>
        <s v="WPC Transmission Line # 720 (D) Blende Sub # 49- St Charles"/>
        <s v="# 736 (D) Blende Sub - Belmont Sub"/>
        <s v="WPC Transmission Line # 740 (D) Belmont Sub #1- Overton"/>
        <s v="WPC Transmission Line # 744 (D) Belmont Tap #53- Overton"/>
        <s v="WPC Transmission Line # 752 (D) Hyde Park #75- Pueblo"/>
        <s v="WPC Transmission Line # 756 (D) Hyde Park #76 - West Station"/>
        <s v="WPC Transmission Line # 760 (D) Stonemoore Hills # 26-#16"/>
        <s v="WPC Transmission Line # 764 (D) Stonemoore Hiils # 27"/>
        <s v="WPC Transmission Line # 768 (D) Prairie Ave # 107 Sunset #74"/>
        <s v="WPC Transmission Line # 772 (D) Freemary #208 Prairie Ave"/>
        <s v="WPC Transmission Line # 776 (D) Freemary #209- Reader"/>
        <s v="WPC Transmission Line # 780 (D) Reader #1- Switch 5656"/>
        <s v="WPC Transmission Line # 782 (D) Nepesta #536 S Nepesta"/>
        <s v="WPC Transmission Line # 784 (D) Fowler Sub #1-S Fowler"/>
        <s v="WPC Transmission Line # 792 (D) PDA Sub #20-#1 then PDA"/>
        <s v="WPC Transmission Line # 796"/>
        <s v="WPC Transmission Line # 800 (D) Boone Sub # 1- #30"/>
        <s v="WPC Transmission Line # 806 (D) Boone Tap #616"/>
        <s v="WPC Transmission Line # 808 (D) Fowler Sub #423 Manzon"/>
        <s v="WPC Transmission Line # 816 (D) Manzanola RES #174 L1"/>
        <s v="WPC Transmission Line # 820 (D) Rocky Ford Sub #1"/>
        <s v="WPC Transmission Line # 826 (D) Phillips Tap #71"/>
        <s v="WPC Transmission Line # 832 (D) Manzanola Sub #1- Ordway"/>
        <s v="WPC Transmission Line # 836 (D) Penrose Tap # 289-Portland"/>
        <s v="WPC Transmission Line # 840 (D) Holnam Switch #11"/>
        <s v="WPC Transmission Line # 848 (D) Domtar Tap #326"/>
        <s v="WPC Transmission Line # 850 (D) Energy Fuels Tap #356"/>
        <s v="WPC Transmission Line # 852 (D) Highland Tap-South Canon"/>
        <s v="WPC Transmission Line # 856 (D) Canon Plant Tap - #434"/>
        <s v="WPC Transmission Line # 868 (D) Canon Plant #1- North"/>
        <s v="WPC Transmission Line # 872 (D) North Canon # 211 -#217"/>
        <s v="WPC Transmission Line # 880 (D) Florence # 165- E Canon"/>
        <s v="WPC Transmission Line # 882 (D) Energy Fuels Tap #356"/>
        <s v="WPC Transmission Line # 884 (D) Florence Sub #18 then #1"/>
        <s v="WPC Transmission Line # 890 (D) Canon Plant #457 - Can Plant"/>
        <s v="WPC Transmission Line # 894 (D) Canon City- S Canon"/>
        <s v="WPC Transmission Line # 240 (T) Boone - LaJunta"/>
        <s v="WPC Transmission Line # 700 (D) Airport Industrial - Airport Memorial"/>
        <s v="WPC Transmission Line # 724 (D) Blende Sub # 61-Reader"/>
        <s v="WPC Transmission Line # 892 (D) Penrose Sub #1-#59"/>
        <s v="207 (T) Canon W. Sub - PSCO Junct-234"/>
        <s v="WPC Transmission Line # 230"/>
        <s v="WPC Transmission Line # 804 (D) Boone Tap #508"/>
        <s v="# 876(D) CC SUB - AREQUA GULCH SUB"/>
        <s v="X DNU # 212 (T) Skala Tap - Portland Sub"/>
        <s v="WPC Transmission Line # 213- (T) Canon Plant #232-Skala Tap # 166"/>
        <s v="WPC Transmission Line # 231 (T) Northridge Sub #40 R4 - PSCO Tap #1"/>
        <s v="WPC Transmission Line # 234 (T) Baculite Mesa-Northridge Sub # 40R4"/>
        <s v="WPC Transmission Line # 237 (T) Baculite Mesa - Airport Industrial"/>
        <s v="WPC Transmission Line # 246 (T) DOT RAP # 209.5 THEN # 1- DOT #102"/>
        <s v="WPC Transmission Line # 249-(T) Portland Sub # 141 - West Station # 1 (ark rivre 112)"/>
        <s v="WPC Transmission Line # 252 (T) Burnt Mill # 75 - Structure # 100 A"/>
        <s v="WPC Transmission Line # 256 (T) Burnt Mills #74 - Red Creek # 35"/>
        <s v="WPC Transmission Line # 259 (T) West Station # 1-Red Creek Road # 34"/>
        <s v="WPC Transmission Line # 266 (T) PSCO Tap then # 23 -West Station # 1"/>
        <s v="WPC Transmission Line # 748"/>
        <s v="WPC Transmission Line # 824"/>
        <s v="WPC Transmission Line # 828"/>
        <s v="# 786(D) S. Fowler Tap - S. Nepesta"/>
        <s v="# 788(D) St.Charles Sub - PDA Tap"/>
        <s v="WPC Transmission Line # 812 (D) Manzanola REA #175 L2"/>
        <s v="XCO - PUEBLO (T)"/>
        <s v="ZDNU WPC Sub 30387 Fountain Lake (T) SUB"/>
      </sharedItems>
    </cacheField>
    <cacheField name="utility_account_id" numFmtId="0">
      <sharedItems containsSemiMixedTypes="0" containsString="0" containsNumber="1" containsInteger="1" minValue="135001" maxValue="135800"/>
    </cacheField>
    <cacheField name="property_unit" numFmtId="0">
      <sharedItems count="471">
        <s v="Step-Up Foundation: 8608600000"/>
        <s v="Step-Up Transformer: 8609600000"/>
        <s v="A dummy retirement unit:"/>
        <s v="Estimated Additions: 0010000000"/>
        <s v="Land: 4481XXXXXX"/>
        <s v="Land Rights - Non-Depreciable: 4552XXXXXX"/>
        <s v="Right-Of-Ways - Non-Depreciable: 4554XXXXXX"/>
        <s v="Anchors: 0140000000"/>
        <s v="Crossarm, Assy: 2453000000"/>
        <s v="Guys: 4060000000"/>
        <s v="Pole, Steel: 6165000000"/>
        <s v="Pole, Wood, 50': 6161500000"/>
        <s v="Pole, Wood, 55': 6161550000"/>
        <s v="Pole, Wood, 60': 6161600000"/>
        <s v="Pole, Wood, 65' Or Greater: 6161650000"/>
        <s v="Conductor, Oh Acsr Bare 795 Mcm: 1681097950"/>
        <s v="FIBER OPTIC GROUND WIRE: 1683000000"/>
        <s v="Post Insulators: 4272000000"/>
        <s v="Static Wire (Transmission Lines): 1682000000"/>
        <s v="Suspension Insulators: 4273000000"/>
        <s v="Crossarm Assemblies, Wood: 7914000000"/>
        <s v="Pole, Steel, 65' Or Greater: 6165650000"/>
        <s v="Pole, Steel: 7912000000"/>
        <s v="Pole, Wood: 7911000000"/>
        <s v="Conductor, Oh: 1681000000"/>
        <s v="Crossarm, Wood: 2451000000"/>
        <s v="Pole, Other: 6169000000"/>
        <s v="Pole, Wood: 6161000000"/>
        <s v="Conductor, Oh Copper Bare 4: 1683030000"/>
        <s v="Conductor, Oh Trans &amp; Dist Bare: 1686000000"/>
        <s v="Insulator:"/>
        <s v="Communications Equip:"/>
        <s v="TELEMETER EQ - FIBER OPTIC INTFC: 8192010000"/>
        <s v="ARE-Acquired Reserve Elimination:"/>
        <s v="Structure: 7911100000"/>
        <s v="Conductor, Fiber Optic : 1680150000"/>
        <s v="Pole, Wood, 45': 6161450000"/>
        <s v="Cable, Oh-Duplex 6 &amp; Sma: 0842070000"/>
        <s v="Conductor, Oh Copper Poly/WP 1/0: 1684050000"/>
        <s v="Conductor, Oh Acsr Bare 336.4 Mcm: 1681083360"/>
        <s v="Conductor, Oh Tran&amp;Dist Insulat: 1687000000"/>
        <s v="Switches - Over 34500v: 7986900000"/>
        <s v="Steel 1 Pole 40': 7912014000"/>
        <s v="Steel 1 Pole 75': 7912017500"/>
        <s v="Wood 1 Pole 50': 7911015000"/>
        <s v="Wood 1 Pole 55': 7911015500"/>
        <s v="Wood 1 Pole 60': 7911016000"/>
        <s v="Wood 1 Pole 65': 7911016500"/>
        <s v="Wood 1 Pole 70': 7911017000"/>
        <s v="Wood 1 Pole 75': 7911017500"/>
        <s v="Wood 1 Pole 80': 7911018000"/>
        <s v="Wood 1 Pole 85': 7911018500"/>
        <s v="Wood 1 Pole 90': 7911019000"/>
        <s v="Wood 1 Pole 95': 7911019500"/>
        <s v="Wood 2 Poles 45' 40': 7911024540"/>
        <s v="Aerial Markers: 1680120000"/>
        <s v="Conductor, Oh Acsr Bare 1272 Mcm: 1681081272"/>
        <s v="Conductor, Oh Acsr Bare 4: 1681030000"/>
        <s v="Conductor, Oh Copper Bare 2: 1683040000"/>
        <s v="Conductor, Oh Not Avail.: 1680000000"/>
        <s v="DNU Dampers, Vibration: 1680100000"/>
        <s v="Insulator, 115KV:"/>
        <s v="Insulator, Disc 10&quot;: 4270100000"/>
        <s v="Crossarm Assemblies, Steel: 7915000000"/>
        <s v="Crossarm Assemblies, Other: 7916000000"/>
        <s v="Other Cable (FIBER OPTIC): 0834100000"/>
        <s v="Pole, Steel, 60': 6165600000"/>
        <s v="Arrester -  0-10,000 Volts: 0210100000"/>
        <s v="Cutouts, 7,501-15,000 Volts: 2521016000"/>
        <s v="Insulator, 230kv:"/>
        <s v="Insulators-Post- 115kv: 4272115000"/>
        <s v="Conductor, Oh Acsr Bare 4/0: 1681070000"/>
        <s v="Switches - Not Available: 7980000000"/>
        <s v="Pole, Wood, 30' - 40': 6161400000"/>
        <s v="Conductor, Oh Acsr Bare 477 Mcm: 1681090000"/>
        <s v="Switches - 25001-34500v: 7983450000"/>
        <s v="Crossarm, Steel: 2452000000"/>
        <s v="Conducto,Oh Acsr Bare 266.8 Mcm: 1681080000"/>
        <s v="Land Rts - Depreciable: 4562XXXXXX"/>
        <s v="Pin Insulators: 4271000000"/>
        <s v="Scada Equip - Rtu: 8191130000"/>
        <s v="Scada Equip -Modem: 8191015500"/>
        <s v="AIRBRK-ELEC-3PH69-170KV- &gt;= 2000AM: 7982117020"/>
        <s v="Breaker, 115 KV: 6212115115"/>
        <s v="Conductor, Oh Copper Bare 1/0: 1683050000"/>
        <s v="Other Interruptive Dev 115-161 Kv: 6219115000"/>
        <s v="Structure - Steel: 7841085000"/>
        <s v="Wood 1 Pole 35': 7911013500"/>
        <s v="Conductor, Oh Acsr Poly/WP 266.8Mcm: 1682080000"/>
        <s v="Pole, Other, 41' - 50':"/>
        <s v="Conductor, Oh Acsr Bare 6: 1681020000"/>
        <s v="Insulators-Pin &amp; Cap-15kv: 4271015000"/>
        <s v="Insulators-Post-69kv: 4272069000"/>
        <s v="Cable, Oh-Other 2: 0840090000"/>
        <s v="High Profile Struct-Foundation: 7842000000"/>
        <s v="Right-Of-Ways - Depreciable: 4564XXXXXX"/>
        <s v="Pole - Laminated:"/>
        <s v="POLE, STEEL, 55': 6165550000"/>
        <s v="Photoelectric Relay (Cells): 8052000000"/>
        <s v="Pole, Other: 7910000000"/>
        <s v="Non Detailed Property Unit: 9999999999"/>
        <s v="Batteries, Storage: 0350000000"/>
        <s v="Miscellaneous Testing Eq: 4411900000"/>
        <s v="Communications - JMUX Equip:"/>
        <s v="Scada Equip - Not Available: 8191000000"/>
        <s v="Scada Equip - Server/Router: 8191190000"/>
        <s v="Arrester -  69,001-146,000 Volts: 0211460000"/>
        <s v="Batteries, Storage - Station: 0353000000"/>
        <s v="Bus and Station Conductor: 0770000000"/>
        <s v="Cable Trench: 1824000000"/>
        <s v="Clearing &amp; Grading: 1260000000"/>
        <s v="Cntl Cbl Switchgear Metal-Clad: 1965210000"/>
        <s v="Cond. Control Cable, Other: 0772000000"/>
        <s v="Conduit, Unknown type: 1825000000"/>
        <s v="Control Bldg w/Relay &amp; Ctrl Panels: 1968000000"/>
        <s v="Fence: 3220000000"/>
        <s v="Foundation, Other: 3369000000"/>
        <s v="Foundation, Switchgear: 3363000000"/>
        <s v="Grounding Systems, Station: 3920000000"/>
        <s v="Landscaping: 7701000000"/>
        <s v="Platform:"/>
        <s v="SECURITY SYSTEM: 0630000027"/>
        <s v="Station Rock: 7702000000"/>
        <s v="Transf Instr Cur Pot Volt Ccvolt:"/>
        <s v="Transformer, Station Service:"/>
        <s v="Yard Lighting Systems: 7700900000"/>
        <s v="Breaker, Gas - 115-161 Kv: 6212115000"/>
        <s v="Foundation, Equipment: 3360000000"/>
        <s v="Metering - Primary (Substation): 5100100000"/>
        <s v="Pwr Trfrmr Nbr Xxxxxxx: 9105XXXXXX"/>
        <s v="Transf Mtr Pot And Cur Pri &lt;44kv:"/>
        <s v="Bdgs-HVAC:"/>
        <s v="Bus Bar: 0771000000"/>
        <s v="Other Structures &amp; Improvements: 7709900000"/>
        <s v="POWER AND CONTROL CABLE: 0772100000"/>
        <s v="Transformers, Current: 8750000000"/>
        <s v="Arrester -  23,001-34,500 Volts: 0210690000"/>
        <s v="Battery Charger: 0300000000"/>
        <s v="Breaker, 15.5 KV:"/>
        <s v="Breaker, Other: 6212115999"/>
        <s v="Building - Station Control: 0630000026"/>
        <s v="Controls - Station: 1969000000"/>
        <s v="Deadend Tower: 7848000000"/>
        <s v="METER: 5102000000"/>
        <s v="Motor Operator:"/>
        <s v="Pwr Trfrmr Nbr Xxxxxx Foundation: 9101XXXXXX"/>
        <s v="Reactor:"/>
        <s v="RELAY AND CONTROL: 5959810000"/>
        <s v="STATION SERVICE TRANSFORMER: 8607400000"/>
        <s v="Switches-Disconnect &gt;= 115kv:"/>
        <s v="Switches-Gang 115kv:"/>
        <s v="Transf, Pntl: 9030000000"/>
        <s v="Walls,Enclose/Retain,Sound Wall: 7703500000"/>
        <s v="Airbrk-1ph-Man-0-15000v-&lt;=600amps: 7981201506"/>
        <s v="Airbrk-1ph-Man-0-15000v-&gt;= 2000amps: 7981201520"/>
        <s v="Airbrk-1ph-Man-0-15000v-1200-1999a: 7981201519"/>
        <s v="Airbrk-3ph-Manl-0-15000v- &lt;= 600amp: 7982201506"/>
        <s v="Airbrk-3ph-Manl-0-15000v-1200-1999a: 7982201519"/>
        <s v="Breaker, Oil - 15 Kv: 6213015000"/>
        <s v="Combo-Manl-0-15kv- &lt;= 600amps: 7984201506"/>
        <s v="Cond. Pwr Cable, Al, 250MCM Or Less: 0773000250"/>
        <s v="Conduit, Not Encsd Steel Undr 3&quot;: 1822202000"/>
        <s v="Ctrl Cub-Switchgear, Metalclad: 1963000000"/>
        <s v="Microwave Antennas: 6309000000"/>
        <s v="Microwave Fixed Station Units: 6308000000"/>
        <s v="Multiplex System: 6305000000"/>
        <s v="Panel -  Combo Line/Cb Control : 5950500000"/>
        <s v="Reactor-Current Limiting: 6511000000"/>
        <s v="Reclosers-3ph,15001-25000v: 6553025000"/>
        <s v="Reclosers-Foundation: 6550000000"/>
        <s v="Rect Bus Bar, Copper,  Under 3&quot;: 0771202000"/>
        <s v="Regulator, Feeder Voltage: 6721000000"/>
        <s v="Relay - Bus Differential: 5951200000"/>
        <s v="Relay - Impedance: 5951600000"/>
        <s v="Relay - Transformer Differential: 5952400000"/>
        <s v="Struc-High Prof-Bay #1-161kv: 7842001161"/>
        <s v="Structures-Supporting,Outdoor: 7840000000"/>
        <s v="Telemeter Eq - Other: 8195000000"/>
        <s v="Transf, Pntl, 02.400kv Or Less 1ph: 9031002000"/>
        <s v="Transf, Pntl, 02.401-13kv 1ph: 9031013000"/>
        <s v="Transf, Pntl, 13.001-25kv 1ph: 9031025000"/>
        <s v="Transf, Pntl, 25.001-35kv 1ph: 9031035000"/>
        <s v="Transf, Pntl, 35.001-69kv 1ph: 9031069000"/>
        <s v="Ctrl Cub-Relay-Aux-Reclosing: 1962130000"/>
        <s v="Miscellaneous Equipment: 8269900000"/>
        <s v="Clock - Satellite: 8191015700"/>
        <s v="Two-Way Control Station Unit System: 6304000000"/>
        <s v="GENERATOR: 3781200000"/>
        <s v="Relay - Breaker Failure: 5951000000"/>
        <s v="Conductor, Oh Copper Bare 3/0: 1683040030"/>
        <s v="9915-AR15 Property-15 Yr Life-BHCOE:"/>
        <s v="Cable, Urd-Triplex, 4/0: 0853140000"/>
        <s v="Insulators-Post-25kv: 4272025000"/>
        <s v="Cable, Urd-Triplex, 1/0: 0853110000"/>
        <s v="Cutouts, 15,001-34,501 Volts: 2521034000"/>
        <s v="Building - Other: 0630000000"/>
        <s v="Walks, Drives, Curbs, Roads, Etc.: 7703000000"/>
        <s v="Airbrk-Elec-1ph 0-15kv-&gt;= 2000amp: 7981101520"/>
        <s v="Airbrk-Elec-1ph 15001-45000- &lt;=600a: 7981104506"/>
        <s v="Airbrk-Elec-1ph 45001-69000v- &lt;=600: 7981106906"/>
        <s v="Airbrk-Elec-1ph 69-170kv- 1200-1999: 7981117019"/>
        <s v="Airbrk-Elec-1ph69-170kv- &lt;= 600amp: 7981117006"/>
        <s v="Breaker, Oil - 161 Kv: 6213161000"/>
        <s v="Breaker, Oil - 25 Kv: 6213025000"/>
        <s v="Capacitor Bank, Station: 1051000000"/>
        <s v="Capacitor Banks-Foundation: 1050000000"/>
        <s v="Cntl Cbl - Swtchbrd.,Swtchgr.: 1960000000"/>
        <s v="Combo-Elec-15-45kv- &lt;= 600amps: 7984104506"/>
        <s v="Combo-Elec-45-69kv- &lt;= 600amps: 7984106906"/>
        <s v="Combo-Elec-45-69kv- 1200-1999amps: 7984106919"/>
        <s v="Combo-Elec-69-170kv- &lt;= 600amps: 7984117006"/>
        <s v="Combo-Elec-69-170kv- 1200-1999amps: 7984117019"/>
        <s v="Cond. Control Cable-Copper,  4c/6: 0772006000"/>
        <s v="Cond. Control Cable-Copper, 12c/12: 0772012000"/>
        <s v="Cond. Pwr Cable, Al, 251MCM-795MCM: 0773000795"/>
        <s v="Cond. Pwr Cable, Al, Other: 0773000000"/>
        <s v="Conduit, Not Encsd  Pvc 3&quot;-4&quot;: 1822104000"/>
        <s v="Conduit, Not Encsd Plastic &gt;4&quot;- 6&quot;: 1822106000"/>
        <s v="Conduit, Not Encsd Pvc Under 3&quot;: 1822102000"/>
        <s v="Conduit, Not Encsd Steel 3&quot;-4&quot;: 1822204000"/>
        <s v="Coupling Capacitor- 34.: 1125034000"/>
        <s v="Coupling Capacitor- 69kv: 1125069000"/>
        <s v="Coupling Capacitor Pt-161kv: 1127161000"/>
        <s v="Coupling Capacitor: 1125000000"/>
        <s v="Ctrl Cub-Relay-Feedr-Bus Diff: 1962220000"/>
        <s v="Curr Tran, 69001-161k,601-1200a: 8750051200"/>
        <s v="Curr Tran-600&amp;&lt;-100-600: 8750010600"/>
        <s v="Curr Tran-601-15k-100-600: 8750020600"/>
        <s v="Foundation: 6210000000"/>
        <s v="Gas Breaker Bushing- 69 Kv: 6215069000"/>
        <s v="Line Tuner: 1129000000"/>
        <s v="Low Prof- Switch Stand - High: 7841080000"/>
        <s v="Low Prof-Curr/Pot Trans/Reac Stand: 7841020000"/>
        <s v="Low Profile Struct-Bus Support-1ph: 7841010000"/>
        <s v="Low Profile Structure-Foundation: 7841000000"/>
        <s v="Other Low Profile Structure: 7841990000"/>
        <s v="Panel - Line: 5950300000"/>
        <s v="Panel - Other: 5950900000"/>
        <s v="Pwr Crct Bkr- 4160v,3000a: 6213500000"/>
        <s v="Rect Bus Bar, Alum,  Under 3&quot;: 0771102000"/>
        <s v="Relay - Miscellaneous: 5959900000"/>
        <s v="Relay - Other: 5953300000"/>
        <s v="Relay - Overcurrent: 5951800000"/>
        <s v="Scada Equip - Transmitter: 8191010000"/>
        <s v="Telemeter Eq - Transducer: 8192040000"/>
        <s v="Telemeter Eq - Transmit/Receive: 8192060000"/>
        <s v="Transf, Pntl, 69.001-161kv 1ph: 9031161000"/>
        <s v="Transmitter/Receiver Combined: 1123000000"/>
        <s v="Transmitter/Receiver-69kv,800a: 1123069080"/>
        <s v="Tubular Bus, Copper-  Under 3&quot;: 0771402000"/>
        <s v="Tx., Curr.-Wind.Type- &lt; 100a: 8752000100"/>
        <s v="Tx., Curr.-Wind.Type-100-600a: 8752000600"/>
        <s v="Vault: 4832000000"/>
        <s v="WAVEGUIDE: 1128000050"/>
        <s v="Roads: 7701300000"/>
        <s v="Airbrk-3ph-Manl-69-170kv- &gt;= 2000am: 7982217020"/>
        <s v="Airbrk-3ph-Manl-69-170kv- 1200-1999: 7982217019"/>
        <s v="Bus Support: 7846000000"/>
        <s v="Circuit Switcher: 6212115999"/>
        <s v="Cond. Pwr Cable, Other: 0773100000"/>
        <s v="Conduit, Not Encsd Plastic 2.25-4&quot;: 1822140000"/>
        <s v="Curr/Pot Trans/Reac Stand: 7843000000"/>
        <s v="Low Prof- Switch Stand - Low: 7841070000"/>
        <s v="MAIN CIRCUIT BREAKERS: 6219800000"/>
        <s v="METER: 5104000000"/>
        <s v="Panel - Bus Differential: 5950100000"/>
        <s v="Panel - Transformer Differential: 5950200000"/>
        <s v="Pnls,Instr,Gauge,Relay&amp;Control-Othr: 5959800000"/>
        <s v="Potential Device - Ccvt: 1126000000"/>
        <s v="Potheads (Terminators): 6190000000"/>
        <s v="Pvc Conduit: 1820100000"/>
        <s v="Steel Conduit: 1820200000"/>
        <s v="Switch Stand: 7847000000"/>
        <s v="Tower - Not Available: 8330000000"/>
        <s v="Transformer Substation :"/>
        <s v="Transformer,Aux 25kva &lt;,0-15kv: 8610025015"/>
        <s v="Buildings: 0630109000"/>
        <s v="Curr Tran, 161001-345k,601-1200a: 8750061200"/>
        <s v="Lightning Mast: 7849000000"/>
        <s v="Struc-High Prof-Bay #1: 7842001000"/>
        <s v="Struc-Supporting,Outdoor-Other: 7849900000"/>
        <s v="ROOF: 0630000004"/>
        <s v="Breaker, Gas - 69 Kv: 6212069000"/>
        <s v="Breaker, Oil - 69 Kv: 6213069000"/>
        <s v="Curr Tran, 69001-161k,100-600a: 8750050600"/>
        <s v="High Profile Struct-Bus Support-1ph: 7842010000"/>
        <s v="Insulators-Post-161kv: 4272161000"/>
        <s v="Low Prof-Deadend Twr-High Tension: 7841040000"/>
        <s v="Low Prof-Deadend Twr-Low Tension: 7841030000"/>
        <s v="Low Profile Str-Lightning Mast: 7841060000"/>
        <s v="Oil Spill Containment: 7702050000"/>
        <s v="Panel - Capacitor Bank: 5950600000"/>
        <s v="Panel - Circuit Breaker Control: 5950400000"/>
        <s v="Panel - DC: 5950300002"/>
        <s v="Panel - Relay: 5950300003"/>
        <s v="Pole, Wood, 65' To 80': 6161800000"/>
        <s v="Pullpits (Regulator Pit): 4834000000"/>
        <s v="Reactor-Foundation: 6510000000"/>
        <s v="Receiver: 1122000000"/>
        <s v="Transmitter: 1121000000"/>
        <s v="Tubular Bus, Alum ,  Under 3&quot;: 0771302000"/>
        <s v="Tubular Bus, Alum , 3&quot; To 4&quot;: 0771304000"/>
        <s v="Tx.-Curr., Wind.Type 601-1200a: 8752001200"/>
        <s v="Breaker, Vacuum-69kv: 6214069000"/>
        <s v="Telemeter Eq - Relay:"/>
        <s v="Breaker, 69 KV:"/>
        <s v="Cable, Urd-Al Covered, 6&amp;Smaller: 0855060000"/>
        <s v="Cable, Urd-Other, 350MCM &amp; Larger: 0850350000"/>
        <s v="OTHER: 1120000000"/>
        <s v="SIGNS, MARQUEES: 0630000013"/>
        <s v="TRANSF, PNTL, 69.001-161KV: 9030161000"/>
        <s v="Transformer Substation 115kv:"/>
        <s v="Airbrk-1ph-Man-15-45kv-&lt;=600amps: 7981204506"/>
        <s v="Airbrk-Elec-1ph 0-15000v-&lt;=600amp: 7981101506"/>
        <s v="Cable Tray: 1823000000"/>
        <s v="Reclosers-3ph: 6553000000"/>
        <s v="Ctrl.Cubicle, Feeder,Overcurrent: 1961240000"/>
        <s v="Manhole: 4831000000"/>
        <s v="Reclosers-3ph,25001-34500v: 6553034000"/>
        <s v="Airbrk-Elec-3ph45-69kv- &lt;= 600amps: 7982106906"/>
        <s v="Fuse Mtgs, 69,001v And Over: 2522100000"/>
        <s v="Airbrk-1ph-Man-45-69kv-1200-1999a: 7981206919"/>
        <s v="Arrester -  34,501-69,000 Volts: 0210700000"/>
        <s v="Fuse Mtgs, 34,502-69,000 Volts: 2522069000"/>
        <s v="Panels,Instr.,Gauge,Relay,Control: 5950000000"/>
        <s v="Cable, Oh-Other 6 &amp; Smaller: 0840070000"/>
        <s v="FIBER OPTIC PATCH PANEL: 8191015300"/>
        <s v="Multiple Address Remote System: 6307000000"/>
        <s v="Airbrk-3ph-Manl-15-45kv- &gt;=2000a: 7982204520"/>
        <s v="BREAKER, OIL - 115-161 KV: 6213115000"/>
        <s v="CABLE, 1272MCM ACSR B:"/>
        <s v="Cond. Pwr Cable, Al, 796MCM-2000MCM: 0773200000"/>
        <s v="PANEL - FIBER OPTIC PATCH:"/>
        <s v="Relay - Aux:"/>
        <s v="TRANSFER-ELEC-0-15KV- &lt;= 600AMPS: 7985101506"/>
        <s v="Tunnel: 4833000000"/>
        <s v="Antenna: 6301300000"/>
        <s v="Communications Equip Antenna T:"/>
        <s v="EQUIPMENT RACK/SHELF: 8191015000"/>
        <s v="FIBER OPTIC OPTICAL INTERFACE : 8191015100"/>
        <s v="Misc. Radio Communication Eqmt.: 6300000000"/>
        <s v="BUILDING STRUCTURE: 0630100000"/>
        <s v="BUILDING,FOUNDATIONS/FOOTINGS/PIERS: 0630700000"/>
        <s v="Air Magnetic - 15 Kv: 6211015000"/>
        <s v="Airbrk-Elec-1ph 0-15000v-1200-1999a: 7981101519"/>
        <s v="Combo-Elec-15-45kv- 1200-1999amps: 7984104519"/>
        <s v="Conduit, Not Encsd Steel &gt;4&quot;-6&quot;: 1822206000"/>
        <s v="GARAGE: 0630000008"/>
        <s v="Operation Center - Tanks: 7704770000"/>
        <s v="Reclosers-3ph,2400-15000v: 6553015000"/>
        <s v="Relay - Timing: 5952200000"/>
        <s v="Scada Equip - Receiver: 8191020000"/>
        <s v="Telemeter Eq - Receiver: 8192030000"/>
        <s v="Tx.-Current, Window Type &gt;1200a: 8752001300"/>
        <s v="Multiple Address Master System: 6306000000"/>
        <s v="Two-Way Fixed Repeater Station: 6303000000"/>
        <s v="Electric Test Eq - Recording: 4411200000"/>
        <s v="Panel - Alarm &amp; SYNC:"/>
        <s v="Regulator, Foundation: 6720000000"/>
        <s v="Relay - Directional Overcurrent: 5951400000"/>
        <s v="Relay - Line Differential: 5951200000"/>
        <s v="Station Call &amp; Signal Systems: 7560000000"/>
        <s v="Transf, Pntl, 35.001-69kv 2ph: 9032069000"/>
        <s v="TRANSFORMER, VOLTAGE: 8608500000"/>
        <s v="Trench:"/>
        <s v="Tubular Bus, Copper- 3&quot; To 4&quot;: 0771404000"/>
        <s v="Wave Trap-1200 Amp: 1128000120"/>
        <s v="Breaker, Gas - 161 Kv: 6212161000"/>
        <s v="Circuit Switcher Station:"/>
        <s v="Panel - Combo Capacitor/Cb Cntrl : 5950700000"/>
        <s v="Potential Device- 69kv: 1126069000"/>
        <s v="Pwr Trfrmr Nbr Xxxxxx Bushing: 9103XXXXXX"/>
        <s v="Struc-High Prof-Bay #2-161kv: 7842002161"/>
        <s v="Transf, Coupling Capacitive Voltage: 9030000000"/>
        <s v="Structures-Sub Equip And Bus 115kv:"/>
        <s v="Communication Cables:"/>
        <s v="Scada Equip - Transducer: 8191030000"/>
        <s v="Laboratory Fixtures: 4411500000"/>
        <s v="Panel - Sectionalizing: 5950800000"/>
        <s v="Reclosers-Electronic Control: 6552000000"/>
        <s v="CABLE, 795MCM ACSR B:"/>
        <s v="Fuse:"/>
        <s v="Struc-High Prof-Bay #1-69kv: 7842001069"/>
        <s v="Transformer Platform: 8472000000"/>
        <s v="Culverts: 7700500000"/>
        <s v="Breaker, Vacuum - 15 Kv: 6214015000"/>
        <s v="Cable Trench: 4835000000"/>
        <s v="COND. CONTROL CABLE, 600 7c/10: 0772007010"/>
        <s v="COND. PWR CABLE,CU, 250MCM OR LESS: 0773400250"/>
        <s v="Pwr Crct Bkr- 4160v, 600a: 6213100000"/>
        <s v="Pwr Trfrmr Nbr Xxxxxx Installation: 9102XXXXXX"/>
        <s v="Regular,3phase, 100-320amp Dema: 5253800000"/>
        <s v="Wave Trap: 1128000000"/>
        <s v="Airbrk-Elec-3ph 69-170kv- 1200-1999: 7982117019"/>
        <s v="Airbrk-1ph-Man-45-69kv-&lt;=600amps: 7981206906"/>
        <s v="Airbrk-3ph-Manl-69-170kv- &lt;= 600amp: 7982217006"/>
        <s v="Conduit, Encased Pvc   Under 3&quot;: 1821102000"/>
        <s v="Conduit, Encased Pvc &gt;4&quot;-6&quot;: 1821106000"/>
        <s v="Struc-High Prof-Bay #2-69kv: 7842002069"/>
        <s v="Interrupting Device Stand: 7844000000"/>
        <s v="Portable Air Conditioners &amp; Heaters: 3645500000"/>
        <s v="Switches - 7501 - 15000v: 7981500000"/>
        <s v="Air Magnetic - 69 Kv: 6211069000"/>
        <s v="Airbrk-1ph-Man-69-170kv- 1200-1999a: 7981217019"/>
        <s v="Arrester -  0-10,000 Volts DNU: 0210100000"/>
        <s v="Conduit, Encased Steel  3&quot; &amp; Unde: 1821202000"/>
        <s v="Conduit, Not Encsd Steel 2.25&quot;-4&quot;: 1822240000"/>
        <s v="Control Cubicles-Main Swtbrd: 1964000000"/>
        <s v="Insulators-Post-15kv: 4272015000"/>
        <s v="Other Circ Brkr/Inter Dev, Not Item: 6219900000"/>
        <s v="Conduit, Not Encsd Steel 2&quot;&amp;Unde: 1822220000"/>
        <s v="Cutouts, 0-15,000 Volts DNU: 2521015000"/>
        <s v="Potential Device-161kv: 1126161000"/>
        <s v="Ctrl Cub-Cubicle-Auxilliary: 1961100000"/>
        <s v="Ctrl Cub-Relay-Main/Tie-Breaker: 1962410000"/>
        <s v="Telemeter Eq - Transmitter: 8192020000"/>
        <s v="Relay - Reclosing: 5952000000"/>
        <s v="Cable, Urd-Duplex, 350MCM &amp; Larger: 0852350000"/>
        <s v="Reclosers-1 Phase-2400-15000v: 6551015000"/>
        <s v="Arrester -  Other DNU:"/>
        <s v="Line Trap:"/>
        <s v="Switches - 15001-25000v: 7982500000"/>
        <s v="Telemeter Eq - Not Available: 8192000000"/>
        <s v="Breaker, 13.8 KV: 6212115014"/>
        <s v="Current Transformer: 8609200000"/>
        <s v="Wood 2 Poles 70': 7911027000"/>
        <s v="Wood 3 Poles 70': 7911047000"/>
        <s v="Wood 1 Pole 30': 7911013000"/>
        <s v="Wood 1 Pole 40': 7911014000"/>
        <s v="Wood 3 Poles 75': 7911047500"/>
        <s v="Steel 1 Pole 65': 7912016500"/>
        <s v="Steel 1 Pole 70': 7912017000"/>
        <s v="Wood 2 Poles 65': 7911026500"/>
        <s v="Wood 1 Pole 25': 7911012500"/>
        <s v="Wood 1 Pole 45': 7911014500"/>
        <s v="Wood 2 Poles 110': 7911029800"/>
        <s v="Wood 2 Poles 60': 7911026000"/>
        <s v="Wood 5 Poles 35': 7911113500"/>
        <s v="Cable, Oh-Quadruplex 1/0: 0844110000"/>
        <s v="Conductor, Oh Copper Poly/WP 4: 1684030000"/>
        <s v="Steel 1 Pole 25': 7912012500"/>
        <s v="Steel 1 Pole 50': 7912015000"/>
        <s v="Switches - 0-5000v: 7980500000"/>
        <s v="Condtr, Oh Acsr Bare 798mcm &amp; &gt;: 1681100000"/>
        <s v="Conductor, Oh Copper Bare 4/0: 1683070000"/>
        <s v="Steel 2 Poles 70': 7912027000"/>
        <s v="Wood 2 Poles 75': 7911027500"/>
        <s v="Wood 3 Poles 65': 7911046500"/>
        <s v="Conduit, Urd-Pipe, 2&quot;: 1893200000"/>
        <s v="Conductor, Oh Copper WP 1/0 DNU: 1683050001"/>
        <s v="Pole - Not Available: 6160000000"/>
        <s v="Wood 4 Poles 90': 7911079000"/>
        <s v="Insulators-Pin &amp; Cap-69kv: 4271069000"/>
        <s v="Wood 2 Poles 80' 70': 7911038070"/>
        <s v="Conductor, Underground: 1690000000"/>
        <s v="Conductor, Oh Copper Bare 266.8mcm: 1683080000"/>
        <s v="Conductor, Oh Copper Bare 798mcm&amp;&gt;: 1683100000"/>
        <s v="Wood 3 Poles 60': 7911046000"/>
        <s v="Steel 1 Pole 60': 7912016000"/>
        <s v="Wood 2 Poles 50': 7911025000"/>
        <s v="Wood 2 Poles 55': 7911025500"/>
        <s v="Wood 2 Poles 60' 55': 7911036055"/>
        <s v="Wood 2 Poles 65' 60': 7911036560"/>
        <s v="Wood 2 Poles 75' 65': 7911037565"/>
        <s v="Wood 2 Poles 85': 7911028500"/>
        <s v="Wood 3 Poles 45': 7911044500"/>
        <s v="Wood 3 Poles 50': 7911045000"/>
        <s v="Wood 3 Poles 55': 7911045500"/>
        <s v="Wood 3 Poles 85': 7911048500"/>
        <s v="Wood 5 Poles 95': 7911119500"/>
        <s v="Breaker, 230 KV: 6212115230"/>
      </sharedItems>
    </cacheField>
    <cacheField name="asset_id" numFmtId="0">
      <sharedItems containsSemiMixedTypes="0" containsString="0" containsNumber="1" containsInteger="1" minValue="9687855" maxValue="42423293"/>
    </cacheField>
    <cacheField name="description3" numFmtId="0">
      <sharedItems/>
    </cacheField>
    <cacheField name="eng_in_service_year" numFmtId="22">
      <sharedItems containsSemiMixedTypes="0" containsNonDate="0" containsDate="1" containsString="0" minDate="1901-12-31T00:00:00" maxDate="2025-12-30T00:00:00"/>
    </cacheField>
    <cacheField name="in_service_year" numFmtId="22">
      <sharedItems containsSemiMixedTypes="0" containsNonDate="0" containsDate="1" containsString="0" minDate="1925-07-01T00:00:00" maxDate="2025-12-02T00:00:00"/>
    </cacheField>
    <cacheField name="work_order_numbe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d v="2025-01-01T00:00:00"/>
    <s v="SEC"/>
    <s v="BH Colorado Electric Oper Co"/>
    <s v="Regulated Electric (122)"/>
    <s v="101000 Plant In Service"/>
    <s v="Transmission Plant - Electric"/>
    <n v="6"/>
    <x v="0"/>
    <n v="8252049.5599999996"/>
    <n v="0"/>
    <n v="0"/>
    <n v="0"/>
    <n v="8252049.5599999996"/>
  </r>
  <r>
    <x v="1"/>
    <d v="2025-02-01T00:00:00"/>
    <s v="SEC"/>
    <s v="BH Colorado Electric Oper Co"/>
    <s v="Regulated Electric (122)"/>
    <s v="101000 Plant In Service"/>
    <s v="Transmission Plant - Electric"/>
    <n v="6"/>
    <x v="0"/>
    <n v="8252049.5599999996"/>
    <n v="0"/>
    <n v="0"/>
    <n v="0"/>
    <n v="8252049.5599999996"/>
  </r>
  <r>
    <x v="2"/>
    <d v="2024-12-01T00:00:00"/>
    <s v="SEC"/>
    <s v="BH Colorado Electric Oper Co"/>
    <s v="Regulated Electric (122)"/>
    <s v="101000 Plant In Service"/>
    <s v="Transmission Plant - Electric"/>
    <n v="6"/>
    <x v="0"/>
    <n v="8252049.5599999996"/>
    <n v="0"/>
    <n v="0"/>
    <n v="0"/>
    <n v="8252049.5599999996"/>
  </r>
  <r>
    <x v="3"/>
    <d v="2025-03-01T00:00:00"/>
    <s v="SEC"/>
    <s v="BH Colorado Electric Oper Co"/>
    <s v="Regulated Electric (122)"/>
    <s v="101000 Plant In Service"/>
    <s v="Transmission Plant - Electric"/>
    <n v="6"/>
    <x v="0"/>
    <n v="8252049.5599999996"/>
    <n v="0"/>
    <n v="0"/>
    <n v="0"/>
    <n v="8252049.5599999996"/>
  </r>
  <r>
    <x v="4"/>
    <d v="2025-04-01T00:00:00"/>
    <s v="SEC"/>
    <s v="BH Colorado Electric Oper Co"/>
    <s v="Regulated Electric (122)"/>
    <s v="101000 Plant In Service"/>
    <s v="Transmission Plant - Electric"/>
    <n v="6"/>
    <x v="0"/>
    <n v="8252049.5599999996"/>
    <n v="0"/>
    <n v="0"/>
    <n v="0"/>
    <n v="8252049.5599999996"/>
  </r>
  <r>
    <x v="5"/>
    <d v="2025-05-01T00:00:00"/>
    <s v="SEC"/>
    <s v="BH Colorado Electric Oper Co"/>
    <s v="Regulated Electric (122)"/>
    <s v="101000 Plant In Service"/>
    <s v="Transmission Plant - Electric"/>
    <n v="6"/>
    <x v="0"/>
    <n v="8252049.5599999996"/>
    <n v="0"/>
    <n v="0"/>
    <n v="0"/>
    <n v="8252049.5599999996"/>
  </r>
  <r>
    <x v="6"/>
    <d v="2025-06-01T00:00:00"/>
    <s v="SEC"/>
    <s v="BH Colorado Electric Oper Co"/>
    <s v="Regulated Electric (122)"/>
    <s v="101000 Plant In Service"/>
    <s v="Transmission Plant - Electric"/>
    <n v="6"/>
    <x v="0"/>
    <n v="8252049.5599999996"/>
    <n v="0"/>
    <n v="0"/>
    <n v="0"/>
    <n v="8252049.5599999996"/>
  </r>
  <r>
    <x v="7"/>
    <d v="2025-07-01T00:00:00"/>
    <s v="SEC"/>
    <s v="BH Colorado Electric Oper Co"/>
    <s v="Regulated Electric (122)"/>
    <s v="101000 Plant In Service"/>
    <s v="Transmission Plant - Electric"/>
    <n v="6"/>
    <x v="0"/>
    <n v="8252049.5599999996"/>
    <n v="0"/>
    <n v="0"/>
    <n v="0"/>
    <n v="8252049.5599999996"/>
  </r>
  <r>
    <x v="8"/>
    <d v="2025-08-01T00:00:00"/>
    <s v="SEC"/>
    <s v="BH Colorado Electric Oper Co"/>
    <s v="Regulated Electric (122)"/>
    <s v="101000 Plant In Service"/>
    <s v="Transmission Plant - Electric"/>
    <n v="6"/>
    <x v="0"/>
    <n v="8252049.5599999996"/>
    <n v="0"/>
    <n v="0"/>
    <n v="0"/>
    <n v="8252049.5599999996"/>
  </r>
  <r>
    <x v="9"/>
    <d v="2025-09-01T00:00:00"/>
    <s v="SEC"/>
    <s v="BH Colorado Electric Oper Co"/>
    <s v="Regulated Electric (122)"/>
    <s v="101000 Plant In Service"/>
    <s v="Transmission Plant - Electric"/>
    <n v="6"/>
    <x v="0"/>
    <n v="8252049.5599999996"/>
    <n v="0"/>
    <n v="0"/>
    <n v="0"/>
    <n v="8252049.5599999996"/>
  </r>
  <r>
    <x v="10"/>
    <d v="2025-10-01T00:00:00"/>
    <s v="SEC"/>
    <s v="BH Colorado Electric Oper Co"/>
    <s v="Regulated Electric (122)"/>
    <s v="101000 Plant In Service"/>
    <s v="Transmission Plant - Electric"/>
    <n v="6"/>
    <x v="0"/>
    <n v="8252049.5599999996"/>
    <n v="0"/>
    <n v="0"/>
    <n v="0"/>
    <n v="8252049.5599999996"/>
  </r>
  <r>
    <x v="11"/>
    <d v="2025-11-01T00:00:00"/>
    <s v="SEC"/>
    <s v="BH Colorado Electric Oper Co"/>
    <s v="Regulated Electric (122)"/>
    <s v="101000 Plant In Service"/>
    <s v="Transmission Plant - Electric"/>
    <n v="6"/>
    <x v="0"/>
    <n v="8252049.5599999996"/>
    <n v="0"/>
    <n v="0"/>
    <n v="0"/>
    <n v="8252049.5599999996"/>
  </r>
  <r>
    <x v="12"/>
    <d v="2025-12-01T00:00:00"/>
    <s v="SEC"/>
    <s v="BH Colorado Electric Oper Co"/>
    <s v="Regulated Electric (122)"/>
    <s v="101000 Plant In Service"/>
    <s v="Transmission Plant - Electric"/>
    <n v="6"/>
    <x v="0"/>
    <n v="8252049.5599999996"/>
    <n v="0"/>
    <n v="0"/>
    <n v="0"/>
    <n v="8252049.559999999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18">
  <r>
    <n v="0"/>
    <n v="49853.55"/>
    <n v="8153.076487917001"/>
    <n v="41700.473512083001"/>
    <d v="2025-12-01T00:00:00"/>
    <s v="BH Colorado Electric Oper Co"/>
    <s v="Regulated Electric (122)"/>
    <s v="CO- GENERATION PAGS (G) PAGS COMMON"/>
    <x v="0"/>
    <n v="135301"/>
    <x v="0"/>
    <n v="29640619"/>
    <s v="SHARED - PAGS 1 Concrete Pad for Spare Generator Step-Up Transformer (GSU)"/>
    <d v="2017-07-01T00:00:00"/>
    <d v="2017-10-01T00:00:00"/>
    <s v="10058914"/>
  </r>
  <r>
    <n v="1"/>
    <n v="2492412.94"/>
    <n v="647381.48051072843"/>
    <n v="1845031.4594892715"/>
    <d v="2025-12-01T00:00:00"/>
    <s v="BH Colorado Electric Oper Co"/>
    <s v="Regulated Electric (122)"/>
    <s v="CO- GENERATION PAGS (G) PAGS COMMON"/>
    <x v="0"/>
    <n v="135301"/>
    <x v="1"/>
    <n v="29640588"/>
    <s v="PAGS 1-Generator Step Up Transformer (GSU) sn P186003"/>
    <d v="2012-01-01T00:00:00"/>
    <d v="2012-01-01T00:00:00"/>
    <s v="10027525"/>
  </r>
  <r>
    <n v="0"/>
    <n v="49853.57"/>
    <n v="8153.0797587278003"/>
    <n v="41700.4902412722"/>
    <d v="2025-12-01T00:00:00"/>
    <s v="BH Colorado Electric Oper Co"/>
    <s v="Regulated Electric (122)"/>
    <s v="CO- GENERATION PAGS (G) PAGS COMMON"/>
    <x v="1"/>
    <n v="135301"/>
    <x v="0"/>
    <n v="29640641"/>
    <s v="SHARED - PAGS 2 Concrete Pad for Spare Generator Step-Up Transformer (GSU)"/>
    <d v="2017-07-01T00:00:00"/>
    <d v="2017-10-01T00:00:00"/>
    <s v="10058914"/>
  </r>
  <r>
    <n v="1"/>
    <n v="2492412.9"/>
    <n v="647381.47012109403"/>
    <n v="1845031.4298789059"/>
    <d v="2025-12-01T00:00:00"/>
    <s v="BH Colorado Electric Oper Co"/>
    <s v="Regulated Electric (122)"/>
    <s v="CO- GENERATION PAGS (G) PAGS COMMON"/>
    <x v="1"/>
    <n v="135301"/>
    <x v="1"/>
    <n v="29640577"/>
    <s v="PAGS 2-Generator Step Up Transformer (GSU) sn P186004"/>
    <d v="2012-01-01T00:00:00"/>
    <d v="2012-01-01T00:00:00"/>
    <s v="10027525"/>
  </r>
  <r>
    <n v="0"/>
    <n v="0"/>
    <n v="0"/>
    <n v="0"/>
    <d v="2025-12-01T00:00:00"/>
    <s v="BH Colorado Electric Oper Co"/>
    <s v="Regulated Electric (122)"/>
    <s v="CO- GENERATION PAGS (G) PAGS COMMON"/>
    <x v="2"/>
    <n v="135300"/>
    <x v="2"/>
    <n v="11708394"/>
    <s v="A dummy retirement unit"/>
    <d v="2012-01-01T00:00:00"/>
    <d v="2012-01-01T00:00:00"/>
    <s v="10028132"/>
  </r>
  <r>
    <n v="0"/>
    <n v="0"/>
    <n v="0"/>
    <n v="0"/>
    <d v="2025-12-01T00:00:00"/>
    <s v="BH Colorado Electric Oper Co"/>
    <s v="Regulated Electric (122)"/>
    <s v="COE Elec 115kV Transmission Lines"/>
    <x v="3"/>
    <n v="135001"/>
    <x v="3"/>
    <n v="36933438"/>
    <s v="Divestiture 951 Valley Dr Penrose CO"/>
    <d v="2023-02-20T00:00:00"/>
    <d v="2023-03-01T00:00:00"/>
    <s v="10081735"/>
  </r>
  <r>
    <n v="0"/>
    <n v="0"/>
    <n v="0"/>
    <n v="0"/>
    <d v="2025-12-01T00:00:00"/>
    <s v="BH Colorado Electric Oper Co"/>
    <s v="Regulated Electric (122)"/>
    <s v="COE Elec 115kV Transmission Lines"/>
    <x v="3"/>
    <n v="135001"/>
    <x v="4"/>
    <n v="38897940"/>
    <s v="Land-80 Acres NWNW 27-18-68 Tr 104 &amp; SWNW 27-18-68  Tr 119 Penrose CO Undeveloped Vacant Land"/>
    <d v="2022-10-01T00:00:00"/>
    <d v="2022-10-01T00:00:00"/>
    <s v="10081378"/>
  </r>
  <r>
    <n v="0"/>
    <n v="0"/>
    <n v="0"/>
    <n v="0"/>
    <d v="2025-12-01T00:00:00"/>
    <s v="BH Colorado Electric Oper Co"/>
    <s v="Regulated Electric (122)"/>
    <s v="COE Elec 115kV Transmission Lines"/>
    <x v="3"/>
    <n v="135001"/>
    <x v="4"/>
    <n v="36295465"/>
    <s v="Land-35 Acres 951 Valley Drive Penrose CO Undeveloped Vacant Land"/>
    <d v="2022-10-31T00:00:00"/>
    <d v="2022-10-01T00:00:00"/>
    <s v="10081378"/>
  </r>
  <r>
    <n v="0"/>
    <n v="0"/>
    <n v="0"/>
    <n v="0"/>
    <d v="2025-12-01T00:00:00"/>
    <s v="BH Colorado Electric Oper Co"/>
    <s v="Regulated Electric (122)"/>
    <s v="COE Elec 115kV Transmission Lines"/>
    <x v="3"/>
    <n v="135001"/>
    <x v="4"/>
    <n v="36295470"/>
    <s v="Land-80 Acres NWNW 27-18-68 Tr 104 &amp; SWNW 27-18-68  Tr 119 Penrose CO Undeveloped Vacant Land"/>
    <d v="2022-10-31T00:00:00"/>
    <d v="2022-10-01T00:00:00"/>
    <s v="10081378"/>
  </r>
  <r>
    <n v="0"/>
    <n v="0"/>
    <n v="0"/>
    <n v="0"/>
    <d v="2025-12-01T00:00:00"/>
    <s v="BH Colorado Electric Oper Co"/>
    <s v="Regulated Electric (122)"/>
    <s v="COE Elec 115kV Transmission Lines"/>
    <x v="3"/>
    <n v="135002"/>
    <x v="3"/>
    <n v="37616525"/>
    <s v="This work order is to build a new 115kV Transmission line from Canon City to Pueblo.  Line is approx 40 miles.  The COE Renewable Advantage solar project will interconnect with this line.  CPCN and county 1041 permits are approved"/>
    <d v="2023-02-21T00:00:00"/>
    <d v="2023-07-01T00:00:00"/>
    <s v="10055994"/>
  </r>
  <r>
    <n v="0"/>
    <n v="0"/>
    <n v="0"/>
    <n v="0"/>
    <d v="2025-12-01T00:00:00"/>
    <s v="BH Colorado Electric Oper Co"/>
    <s v="Regulated Electric (122)"/>
    <s v="COE Elec 115kV Transmission Lines"/>
    <x v="3"/>
    <n v="135002"/>
    <x v="3"/>
    <n v="36786067"/>
    <s v="Divestiture 951 Valley Dr Penrose CO"/>
    <d v="2023-02-20T00:00:00"/>
    <d v="2023-02-01T00:00:00"/>
    <s v="10081735"/>
  </r>
  <r>
    <n v="0"/>
    <n v="0"/>
    <n v="0"/>
    <n v="0"/>
    <d v="2025-12-01T00:00:00"/>
    <s v="BH Colorado Electric Oper Co"/>
    <s v="Regulated Electric (122)"/>
    <s v="COE Elec 115kV Transmission Lines"/>
    <x v="3"/>
    <n v="135002"/>
    <x v="5"/>
    <n v="37145717"/>
    <s v="Land Rights - Non-Depreciable"/>
    <d v="2023-02-20T00:00:00"/>
    <d v="2023-02-20T00:00:00"/>
    <s v="10081735"/>
  </r>
  <r>
    <n v="0"/>
    <n v="962658.74"/>
    <n v="-1.3862285856000001"/>
    <n v="962660.12622858561"/>
    <d v="2025-12-01T00:00:00"/>
    <s v="BH Colorado Electric Oper Co"/>
    <s v="Regulated Electric (122)"/>
    <s v="COE Elec 115kV Transmission Lines"/>
    <x v="3"/>
    <n v="135002"/>
    <x v="6"/>
    <n v="37655835"/>
    <s v="Right-Of-Ways - Non-Depreciable"/>
    <d v="2023-02-21T00:00:00"/>
    <d v="2023-02-01T00:00:00"/>
    <s v="10055994"/>
  </r>
  <r>
    <n v="0"/>
    <n v="734484.72"/>
    <n v="-1.4836591344000001"/>
    <n v="734486.20365913433"/>
    <d v="2025-12-01T00:00:00"/>
    <s v="BH Colorado Electric Oper Co"/>
    <s v="Regulated Electric (122)"/>
    <s v="COE Elec 115kV Transmission Lines"/>
    <x v="3"/>
    <n v="135002"/>
    <x v="6"/>
    <n v="38898500"/>
    <s v="Right-Of-Ways - Non-Depreciable"/>
    <d v="2022-10-31T00:00:00"/>
    <d v="2022-10-01T00:00:00"/>
    <s v="10081378"/>
  </r>
  <r>
    <n v="0"/>
    <n v="72519.040000000008"/>
    <n v="-0.14648846080000003"/>
    <n v="72519.186488460808"/>
    <d v="2025-12-01T00:00:00"/>
    <s v="BH Colorado Electric Oper Co"/>
    <s v="Regulated Electric (122)"/>
    <s v="COE Elec 115kV Transmission Lines"/>
    <x v="3"/>
    <n v="135002"/>
    <x v="6"/>
    <n v="36948569"/>
    <s v="Right-Of-Ways - Non-Depreciable"/>
    <d v="2022-10-31T00:00:00"/>
    <d v="2022-10-01T00:00:00"/>
    <s v="10081378"/>
  </r>
  <r>
    <n v="110"/>
    <n v="16086.95"/>
    <n v="361.9114924095"/>
    <n v="15725.038507590501"/>
    <d v="2025-12-01T00:00:00"/>
    <s v="BH Colorado Electric Oper Co"/>
    <s v="Regulated Electric (122)"/>
    <s v="COE Elec 115kV Transmission Lines"/>
    <x v="3"/>
    <n v="135500"/>
    <x v="7"/>
    <n v="37655760"/>
    <s v="Anchors"/>
    <d v="2023-02-21T00:00:00"/>
    <d v="2023-01-01T00:00:00"/>
    <s v="10055994"/>
  </r>
  <r>
    <n v="40"/>
    <n v="83411.83"/>
    <n v="1876.5334559943001"/>
    <n v="81535.296544005701"/>
    <d v="2025-12-01T00:00:00"/>
    <s v="BH Colorado Electric Oper Co"/>
    <s v="Regulated Electric (122)"/>
    <s v="COE Elec 115kV Transmission Lines"/>
    <x v="3"/>
    <n v="135500"/>
    <x v="8"/>
    <n v="37655826"/>
    <s v="Crossarm, Assy"/>
    <d v="2023-02-21T00:00:00"/>
    <d v="2023-01-01T00:00:00"/>
    <s v="10055994"/>
  </r>
  <r>
    <n v="0"/>
    <n v="0"/>
    <n v="0"/>
    <n v="0"/>
    <d v="2025-12-01T00:00:00"/>
    <s v="BH Colorado Electric Oper Co"/>
    <s v="Regulated Electric (122)"/>
    <s v="COE Elec 115kV Transmission Lines"/>
    <x v="3"/>
    <n v="135500"/>
    <x v="3"/>
    <n v="36755307"/>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0"/>
    <n v="0"/>
    <n v="0"/>
    <n v="0"/>
    <d v="2025-12-01T00:00:00"/>
    <s v="BH Colorado Electric Oper Co"/>
    <s v="Regulated Electric (122)"/>
    <s v="COE Elec 115kV Transmission Lines"/>
    <x v="3"/>
    <n v="135500"/>
    <x v="3"/>
    <n v="36933367"/>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5"/>
    <n v="2216.87"/>
    <n v="9.9746735528000006"/>
    <n v="2206.8953264471997"/>
    <d v="2025-12-01T00:00:00"/>
    <s v="BH Colorado Electric Oper Co"/>
    <s v="Regulated Electric (122)"/>
    <s v="COE Elec 115kV Transmission Lines"/>
    <x v="3"/>
    <n v="135500"/>
    <x v="3"/>
    <n v="42213849"/>
    <s v="COE 230kV Pole Treatments 2025"/>
    <d v="2025-11-30T00:00:00"/>
    <d v="2025-11-01T00:00:00"/>
    <s v="10089130"/>
  </r>
  <r>
    <n v="246"/>
    <n v="19046.93"/>
    <n v="428.50278406529998"/>
    <n v="18618.427215934702"/>
    <d v="2025-12-01T00:00:00"/>
    <s v="BH Colorado Electric Oper Co"/>
    <s v="Regulated Electric (122)"/>
    <s v="COE Elec 115kV Transmission Lines"/>
    <x v="3"/>
    <n v="135500"/>
    <x v="9"/>
    <n v="37655781"/>
    <s v="Guys"/>
    <d v="2023-02-21T00:00:00"/>
    <d v="2023-01-01T00:00:00"/>
    <s v="10055994"/>
  </r>
  <r>
    <n v="166"/>
    <n v="16373362.609999999"/>
    <n v="368354.97704331815"/>
    <n v="16005007.632956682"/>
    <d v="2025-12-01T00:00:00"/>
    <s v="BH Colorado Electric Oper Co"/>
    <s v="Regulated Electric (122)"/>
    <s v="COE Elec 115kV Transmission Lines"/>
    <x v="3"/>
    <n v="135500"/>
    <x v="10"/>
    <n v="37655817"/>
    <s v="Pole, Steel"/>
    <d v="2023-02-21T00:00:00"/>
    <d v="2023-01-01T00:00:00"/>
    <s v="10055994"/>
  </r>
  <r>
    <n v="2"/>
    <n v="14874.39"/>
    <n v="334.6322754519"/>
    <n v="14539.757724548099"/>
    <d v="2025-12-01T00:00:00"/>
    <s v="BH Colorado Electric Oper Co"/>
    <s v="Regulated Electric (122)"/>
    <s v="COE Elec 115kV Transmission Lines"/>
    <x v="3"/>
    <n v="135500"/>
    <x v="11"/>
    <n v="37655787"/>
    <s v="Pole, Wood, 50'"/>
    <d v="2023-02-21T00:00:00"/>
    <d v="2023-01-01T00:00:00"/>
    <s v="10055994"/>
  </r>
  <r>
    <n v="4"/>
    <n v="26728"/>
    <n v="601.30542888000002"/>
    <n v="26126.694571119999"/>
    <d v="2025-12-01T00:00:00"/>
    <s v="BH Colorado Electric Oper Co"/>
    <s v="Regulated Electric (122)"/>
    <s v="COE Elec 115kV Transmission Lines"/>
    <x v="3"/>
    <n v="135500"/>
    <x v="12"/>
    <n v="37655790"/>
    <s v="Pole, Wood, 55'"/>
    <d v="2023-02-21T00:00:00"/>
    <d v="2023-01-01T00:00:00"/>
    <s v="10055994"/>
  </r>
  <r>
    <n v="13"/>
    <n v="108887.40000000001"/>
    <n v="2449.662704154"/>
    <n v="106437.737295846"/>
    <d v="2025-12-01T00:00:00"/>
    <s v="BH Colorado Electric Oper Co"/>
    <s v="Regulated Electric (122)"/>
    <s v="COE Elec 115kV Transmission Lines"/>
    <x v="3"/>
    <n v="135500"/>
    <x v="13"/>
    <n v="37655793"/>
    <s v="Pole, Wood, 60'"/>
    <d v="2023-02-21T00:00:00"/>
    <d v="2023-01-01T00:00:00"/>
    <s v="10055994"/>
  </r>
  <r>
    <n v="118"/>
    <n v="1621915.1600000001"/>
    <n v="36488.565956703598"/>
    <n v="1585426.5940432965"/>
    <d v="2025-12-01T00:00:00"/>
    <s v="BH Colorado Electric Oper Co"/>
    <s v="Regulated Electric (122)"/>
    <s v="COE Elec 115kV Transmission Lines"/>
    <x v="3"/>
    <n v="135500"/>
    <x v="14"/>
    <n v="37655796"/>
    <s v="Pole, Wood, 65' Or Greater"/>
    <d v="2023-02-21T00:00:00"/>
    <d v="2023-01-01T00:00:00"/>
    <s v="10055994"/>
  </r>
  <r>
    <n v="306800"/>
    <n v="1032272.54"/>
    <n v="35653.072863712201"/>
    <n v="996619.46713628783"/>
    <d v="2025-12-01T00:00:00"/>
    <s v="BH Colorado Electric Oper Co"/>
    <s v="Regulated Electric (122)"/>
    <s v="COE Elec 115kV Transmission Lines"/>
    <x v="3"/>
    <n v="135600"/>
    <x v="15"/>
    <n v="37655829"/>
    <s v="Conductor, Oh Acsr Bare 795 Mcm"/>
    <d v="2023-02-21T00:00:00"/>
    <d v="2023-01-01T00:00:00"/>
    <s v="10055994"/>
  </r>
  <r>
    <n v="0"/>
    <n v="0"/>
    <n v="0"/>
    <n v="0"/>
    <d v="2025-12-01T00:00:00"/>
    <s v="BH Colorado Electric Oper Co"/>
    <s v="Regulated Electric (122)"/>
    <s v="COE Elec 115kV Transmission Lines"/>
    <x v="3"/>
    <n v="135600"/>
    <x v="3"/>
    <n v="36933370"/>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0"/>
    <n v="0"/>
    <n v="0"/>
    <n v="0"/>
    <d v="2025-12-01T00:00:00"/>
    <s v="BH Colorado Electric Oper Co"/>
    <s v="Regulated Electric (122)"/>
    <s v="COE Elec 115kV Transmission Lines"/>
    <x v="3"/>
    <n v="135600"/>
    <x v="3"/>
    <n v="36755310"/>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98800"/>
    <n v="484308.91000000003"/>
    <n v="16727.269386411303"/>
    <n v="467581.64061358874"/>
    <d v="2025-12-01T00:00:00"/>
    <s v="BH Colorado Electric Oper Co"/>
    <s v="Regulated Electric (122)"/>
    <s v="COE Elec 115kV Transmission Lines"/>
    <x v="3"/>
    <n v="135600"/>
    <x v="16"/>
    <n v="37655778"/>
    <s v="FIBER OPTIC GROUND WIRE"/>
    <d v="2023-02-21T00:00:00"/>
    <d v="2023-01-01T00:00:00"/>
    <s v="10055994"/>
  </r>
  <r>
    <n v="155"/>
    <n v="80077.180000000008"/>
    <n v="2765.7400760274004"/>
    <n v="77311.439923972604"/>
    <d v="2025-12-01T00:00:00"/>
    <s v="BH Colorado Electric Oper Co"/>
    <s v="Regulated Electric (122)"/>
    <s v="COE Elec 115kV Transmission Lines"/>
    <x v="3"/>
    <n v="135600"/>
    <x v="17"/>
    <n v="37655823"/>
    <s v="Post Insulators"/>
    <d v="2023-02-21T00:00:00"/>
    <d v="2023-01-01T00:00:00"/>
    <s v="10055994"/>
  </r>
  <r>
    <n v="52000"/>
    <n v="119249.25"/>
    <n v="4118.6818736775003"/>
    <n v="115130.5681263225"/>
    <d v="2025-12-01T00:00:00"/>
    <s v="BH Colorado Electric Oper Co"/>
    <s v="Regulated Electric (122)"/>
    <s v="COE Elec 115kV Transmission Lines"/>
    <x v="3"/>
    <n v="135600"/>
    <x v="18"/>
    <n v="37655775"/>
    <s v="Static Wire (Transmission Lines)"/>
    <d v="2023-02-21T00:00:00"/>
    <d v="2023-01-01T00:00:00"/>
    <s v="10055994"/>
  </r>
  <r>
    <n v="110"/>
    <n v="22272.260000000002"/>
    <n v="769.24889295180003"/>
    <n v="21503.011107048202"/>
    <d v="2025-12-01T00:00:00"/>
    <s v="BH Colorado Electric Oper Co"/>
    <s v="Regulated Electric (122)"/>
    <s v="COE Elec 115kV Transmission Lines"/>
    <x v="3"/>
    <n v="135600"/>
    <x v="19"/>
    <n v="37655784"/>
    <s v="Suspension Insulators"/>
    <d v="2023-02-21T00:00:00"/>
    <d v="2023-01-01T00:00:00"/>
    <s v="10055994"/>
  </r>
  <r>
    <n v="0"/>
    <n v="0"/>
    <n v="0"/>
    <n v="0"/>
    <d v="2025-12-01T00:00:00"/>
    <s v="BH Colorado Electric Oper Co"/>
    <s v="Regulated Electric (122)"/>
    <s v="COE Elec 115kV Transmission Lines"/>
    <x v="4"/>
    <n v="135500"/>
    <x v="2"/>
    <n v="34777916"/>
    <s v="A dummy retirement unit"/>
    <d v="2021-08-20T00:00:00"/>
    <d v="2021-08-20T00:00:00"/>
    <s v="10076209"/>
  </r>
  <r>
    <n v="3"/>
    <n v="185.04"/>
    <n v="104.07188806560001"/>
    <n v="80.968111934399985"/>
    <d v="2025-12-01T00:00:00"/>
    <s v="BH Colorado Electric Oper Co"/>
    <s v="Regulated Electric (122)"/>
    <s v="COE Elec 115kV Transmission Lines"/>
    <x v="4"/>
    <n v="135500"/>
    <x v="20"/>
    <n v="21747817"/>
    <s v="CROSSARM ASSEMBLIES, WOOD"/>
    <d v="1963-07-01T00:00:00"/>
    <d v="1963-07-01T00:00:00"/>
    <s v="50507XFER"/>
  </r>
  <r>
    <n v="5"/>
    <n v="357.75"/>
    <n v="217.3062043125"/>
    <n v="140.4437956875"/>
    <d v="2025-12-01T00:00:00"/>
    <s v="BH Colorado Electric Oper Co"/>
    <s v="Regulated Electric (122)"/>
    <s v="COE Elec 115kV Transmission Lines"/>
    <x v="4"/>
    <n v="135500"/>
    <x v="20"/>
    <n v="21747747"/>
    <s v="CROSSARM ASSEMBLIES, WOOD"/>
    <d v="1958-07-01T00:00:00"/>
    <d v="1958-07-01T00:00:00"/>
    <s v="50507XFER"/>
  </r>
  <r>
    <n v="299"/>
    <n v="17241.68"/>
    <n v="10473.023163579999"/>
    <n v="6768.6568364200011"/>
    <d v="2025-12-01T00:00:00"/>
    <s v="BH Colorado Electric Oper Co"/>
    <s v="Regulated Electric (122)"/>
    <s v="COE Elec 115kV Transmission Lines"/>
    <x v="4"/>
    <n v="135500"/>
    <x v="20"/>
    <n v="21747803"/>
    <s v="CROSSARM ASSEMBLIES, WOOD"/>
    <d v="1958-07-01T00:00:00"/>
    <d v="1958-07-01T00:00:00"/>
    <s v="50507XFER"/>
  </r>
  <r>
    <n v="11"/>
    <n v="705.27"/>
    <n v="428.39845343249999"/>
    <n v="276.87154656749999"/>
    <d v="2025-12-01T00:00:00"/>
    <s v="BH Colorado Electric Oper Co"/>
    <s v="Regulated Electric (122)"/>
    <s v="COE Elec 115kV Transmission Lines"/>
    <x v="4"/>
    <n v="135500"/>
    <x v="20"/>
    <n v="21747761"/>
    <s v="CROSSARM ASSEMBLIES, WOOD"/>
    <d v="1958-07-01T00:00:00"/>
    <d v="1958-07-01T00:00:00"/>
    <s v="50507XFER"/>
  </r>
  <r>
    <n v="0"/>
    <n v="0"/>
    <n v="0"/>
    <n v="0"/>
    <d v="2025-12-01T00:00:00"/>
    <s v="BH Colorado Electric Oper Co"/>
    <s v="Regulated Electric (122)"/>
    <s v="COE Elec 115kV Transmission Lines"/>
    <x v="4"/>
    <n v="135500"/>
    <x v="8"/>
    <n v="37069368"/>
    <s v="Crossarm, Assy"/>
    <d v="2022-11-15T00:00:00"/>
    <d v="2022-01-01T00:00:00"/>
    <s v="10081173"/>
  </r>
  <r>
    <n v="1"/>
    <n v="15565.960000000001"/>
    <n v="210.11446484680002"/>
    <n v="15355.845535153201"/>
    <d v="2025-12-01T00:00:00"/>
    <s v="BH Colorado Electric Oper Co"/>
    <s v="Regulated Electric (122)"/>
    <s v="COE Elec 115kV Transmission Lines"/>
    <x v="4"/>
    <n v="135500"/>
    <x v="8"/>
    <n v="40363642"/>
    <s v="Crossarm, Assy"/>
    <d v="2024-07-01T00:00:00"/>
    <d v="2024-01-01T00:00:00"/>
    <s v="10086498"/>
  </r>
  <r>
    <n v="0"/>
    <n v="0"/>
    <n v="0"/>
    <n v="0"/>
    <d v="2025-12-01T00:00:00"/>
    <s v="BH Colorado Electric Oper Co"/>
    <s v="Regulated Electric (122)"/>
    <s v="COE Elec 115kV Transmission Lines"/>
    <x v="4"/>
    <n v="135500"/>
    <x v="3"/>
    <n v="39959887"/>
    <s v="Replace tangent H-frame structure Str. 378 (poles 37061953 and 37062081).  Structure has a broken crossarm.  The entire structure was replaced due to condition of existing poles/hardware.  New structure will improve phase spacing on long adjacent spans"/>
    <d v="2024-07-01T00:00:00"/>
    <d v="2024-11-01T00:00:00"/>
    <s v="10086498"/>
  </r>
  <r>
    <n v="0"/>
    <n v="0"/>
    <n v="0"/>
    <n v="0"/>
    <d v="2025-12-01T00:00:00"/>
    <s v="BH Colorado Electric Oper Co"/>
    <s v="Regulated Electric (122)"/>
    <s v="COE Elec 115kV Transmission Lines"/>
    <x v="4"/>
    <n v="135500"/>
    <x v="3"/>
    <n v="36460860"/>
    <s v="Replace broken cross brace Pole ID 37062348"/>
    <d v="2022-11-15T00:00:00"/>
    <d v="2022-12-01T00:00:00"/>
    <s v="10081173"/>
  </r>
  <r>
    <n v="2"/>
    <n v="0"/>
    <n v="0"/>
    <n v="0"/>
    <d v="2025-12-01T00:00:00"/>
    <s v="BH Colorado Electric Oper Co"/>
    <s v="Regulated Electric (122)"/>
    <s v="COE Elec 115kV Transmission Lines"/>
    <x v="4"/>
    <n v="135500"/>
    <x v="3"/>
    <n v="33608861"/>
    <s v="This work order will be used to remediate the three LiDAR violations on the 115kV Canon West to Tallahasee Tap line segment. The work will include replacing three H-frame structures."/>
    <d v="2021-08-20T00:00:00"/>
    <d v="2021-08-01T00:00:00"/>
    <s v="10076209"/>
  </r>
  <r>
    <n v="0"/>
    <n v="0"/>
    <n v="0"/>
    <n v="0"/>
    <d v="2025-12-01T00:00:00"/>
    <s v="BH Colorado Electric Oper Co"/>
    <s v="Regulated Electric (122)"/>
    <s v="COE Elec 115kV Transmission Lines"/>
    <x v="4"/>
    <n v="135500"/>
    <x v="3"/>
    <n v="39353682"/>
    <s v="Replace tangent H-frame structure Str. 378 (poles 37061953 and 37062081).  Structure has a broken crossarm.  The entire structure was replaced due to condition of existing poles/hardware.  New structure will improve phase spacing on long adjacent spans"/>
    <d v="2024-07-01T00:00:00"/>
    <d v="2024-07-01T00:00:00"/>
    <s v="10086498"/>
  </r>
  <r>
    <n v="2"/>
    <n v="21916.46"/>
    <n v="295.83560951179999"/>
    <n v="21620.624390488199"/>
    <d v="2025-12-01T00:00:00"/>
    <s v="BH Colorado Electric Oper Co"/>
    <s v="Regulated Electric (122)"/>
    <s v="COE Elec 115kV Transmission Lines"/>
    <x v="4"/>
    <n v="135500"/>
    <x v="21"/>
    <n v="40363635"/>
    <s v="Pole, Steel, 65' Or Greater"/>
    <d v="2024-07-01T00:00:00"/>
    <d v="2024-01-01T00:00:00"/>
    <s v="10086498"/>
  </r>
  <r>
    <n v="6"/>
    <n v="135064.46"/>
    <n v="28562.594601148001"/>
    <n v="106501.86539885199"/>
    <d v="2025-12-01T00:00:00"/>
    <s v="BH Colorado Electric Oper Co"/>
    <s v="Regulated Electric (122)"/>
    <s v="COE Elec 115kV Transmission Lines"/>
    <x v="4"/>
    <n v="135500"/>
    <x v="22"/>
    <n v="21747845"/>
    <s v="Pole, Steel"/>
    <d v="2002-06-26T00:00:00"/>
    <d v="2002-01-01T00:00:00"/>
    <s v="50507XFER"/>
  </r>
  <r>
    <n v="281"/>
    <n v="150883.88"/>
    <n v="91650.603088029995"/>
    <n v="59233.27691197001"/>
    <d v="2025-12-01T00:00:00"/>
    <s v="BH Colorado Electric Oper Co"/>
    <s v="Regulated Electric (122)"/>
    <s v="COE Elec 115kV Transmission Lines"/>
    <x v="4"/>
    <n v="135500"/>
    <x v="13"/>
    <n v="21747789"/>
    <s v="Pole, Wood, 60'"/>
    <d v="1958-07-01T00:00:00"/>
    <d v="1958-07-01T00:00:00"/>
    <s v="50507XFER"/>
  </r>
  <r>
    <n v="6"/>
    <n v="3863.7000000000003"/>
    <n v="2346.9070065750002"/>
    <n v="1516.7929934250001"/>
    <d v="2025-12-01T00:00:00"/>
    <s v="BH Colorado Electric Oper Co"/>
    <s v="Regulated Electric (122)"/>
    <s v="COE Elec 115kV Transmission Lines"/>
    <x v="4"/>
    <n v="135500"/>
    <x v="23"/>
    <n v="21747775"/>
    <s v="POLE, WOOD"/>
    <d v="1958-07-01T00:00:00"/>
    <d v="1958-07-01T00:00:00"/>
    <s v="50507XFER"/>
  </r>
  <r>
    <n v="2"/>
    <n v="7653.1500000000005"/>
    <n v="2169.4000882185001"/>
    <n v="5483.7499117815005"/>
    <d v="2025-12-01T00:00:00"/>
    <s v="BH Colorado Electric Oper Co"/>
    <s v="Regulated Electric (122)"/>
    <s v="COE Elec 115kV Transmission Lines"/>
    <x v="4"/>
    <n v="135500"/>
    <x v="23"/>
    <n v="21747831"/>
    <s v="POLE, WOOD"/>
    <d v="1994-07-01T00:00:00"/>
    <d v="1994-07-01T00:00:00"/>
    <s v="50507XFER"/>
  </r>
  <r>
    <n v="2"/>
    <n v="15046.720000000001"/>
    <n v="4265.2183343327997"/>
    <n v="10781.501665667201"/>
    <d v="2025-12-01T00:00:00"/>
    <s v="BH Colorado Electric Oper Co"/>
    <s v="Regulated Electric (122)"/>
    <s v="COE Elec 115kV Transmission Lines"/>
    <x v="4"/>
    <n v="135500"/>
    <x v="23"/>
    <n v="21747838"/>
    <s v="POLE, WOOD"/>
    <d v="1994-07-01T00:00:00"/>
    <d v="1994-07-01T00:00:00"/>
    <s v="50507XFER"/>
  </r>
  <r>
    <n v="32"/>
    <n v="17077.510000000002"/>
    <n v="10373.302242372501"/>
    <n v="6704.2077576275005"/>
    <d v="2025-12-01T00:00:00"/>
    <s v="BH Colorado Electric Oper Co"/>
    <s v="Regulated Electric (122)"/>
    <s v="COE Elec 115kV Transmission Lines"/>
    <x v="4"/>
    <n v="135500"/>
    <x v="23"/>
    <n v="21747768"/>
    <s v="POLE, WOOD"/>
    <d v="1958-07-01T00:00:00"/>
    <d v="1958-07-01T00:00:00"/>
    <s v="50507XFER"/>
  </r>
  <r>
    <n v="11"/>
    <n v="9182.98"/>
    <n v="5577.9693307549996"/>
    <n v="3605.0106692449999"/>
    <d v="2025-12-01T00:00:00"/>
    <s v="BH Colorado Electric Oper Co"/>
    <s v="Regulated Electric (122)"/>
    <s v="COE Elec 115kV Transmission Lines"/>
    <x v="4"/>
    <n v="135500"/>
    <x v="23"/>
    <n v="21747782"/>
    <s v="POLE, WOOD"/>
    <d v="1958-07-01T00:00:00"/>
    <d v="1958-07-01T00:00:00"/>
    <s v="50507XFER"/>
  </r>
  <r>
    <n v="1"/>
    <n v="296.78000000000003"/>
    <n v="166.91772016920001"/>
    <n v="129.86227983080002"/>
    <d v="2025-12-01T00:00:00"/>
    <s v="BH Colorado Electric Oper Co"/>
    <s v="Regulated Electric (122)"/>
    <s v="COE Elec 115kV Transmission Lines"/>
    <x v="4"/>
    <n v="135500"/>
    <x v="23"/>
    <n v="21747824"/>
    <s v="POLE, WOOD"/>
    <d v="1963-07-01T00:00:00"/>
    <d v="1963-07-01T00:00:00"/>
    <s v="50507XFER"/>
  </r>
  <r>
    <n v="3"/>
    <n v="1678.44"/>
    <n v="944.00356574160003"/>
    <n v="734.43643425840003"/>
    <d v="2025-12-01T00:00:00"/>
    <s v="BH Colorado Electric Oper Co"/>
    <s v="Regulated Electric (122)"/>
    <s v="COE Elec 115kV Transmission Lines"/>
    <x v="4"/>
    <n v="135500"/>
    <x v="23"/>
    <n v="21747810"/>
    <s v="POLE, WOOD"/>
    <d v="1963-07-01T00:00:00"/>
    <d v="1963-07-01T00:00:00"/>
    <s v="50507XFER"/>
  </r>
  <r>
    <n v="125558"/>
    <n v="52337.16"/>
    <n v="48806.368007101199"/>
    <n v="3530.7919928988049"/>
    <d v="2025-12-01T00:00:00"/>
    <s v="BH Colorado Electric Oper Co"/>
    <s v="Regulated Electric (122)"/>
    <s v="COE Elec 115kV Transmission Lines"/>
    <x v="4"/>
    <n v="135600"/>
    <x v="24"/>
    <n v="21747754"/>
    <s v="CONDUCTOR, OVERHEAD"/>
    <d v="1958-07-01T00:00:00"/>
    <d v="1958-07-01T00:00:00"/>
    <s v="50507XFER"/>
  </r>
  <r>
    <n v="125558"/>
    <n v="19528.740000000002"/>
    <n v="18211.2837447618"/>
    <n v="1317.4562552382013"/>
    <d v="2025-12-01T00:00:00"/>
    <s v="BH Colorado Electric Oper Co"/>
    <s v="Regulated Electric (122)"/>
    <s v="COE Elec 115kV Transmission Lines"/>
    <x v="4"/>
    <n v="135600"/>
    <x v="18"/>
    <n v="21747796"/>
    <s v="STATIC WIRE (TRANSMISSION LINES)"/>
    <d v="1958-07-01T00:00:00"/>
    <d v="1958-07-01T00:00:00"/>
    <s v="50507XFER"/>
  </r>
  <r>
    <n v="1"/>
    <n v="450.15000000000003"/>
    <n v="-1.7627874000000002E-2"/>
    <n v="450.16762787400006"/>
    <d v="2025-12-01T00:00:00"/>
    <s v="BH Colorado Electric Oper Co"/>
    <s v="Regulated Electric (122)"/>
    <s v="COE Elec 115kV Transmission Lines"/>
    <x v="5"/>
    <n v="135002"/>
    <x v="5"/>
    <n v="21754763"/>
    <s v="LAND RIGHTS"/>
    <d v="1958-07-01T00:00:00"/>
    <d v="1958-07-01T00:00:00"/>
    <s v="10058860"/>
  </r>
  <r>
    <n v="2"/>
    <n v="900.30000000000007"/>
    <n v="-3.5255747999999996E-2"/>
    <n v="900.33525574800012"/>
    <d v="2025-12-01T00:00:00"/>
    <s v="BH Colorado Electric Oper Co"/>
    <s v="Regulated Electric (122)"/>
    <s v="COE Elec 115kV Transmission Lines"/>
    <x v="5"/>
    <n v="135002"/>
    <x v="5"/>
    <n v="21754805"/>
    <s v="LAND RIGHTS"/>
    <d v="1958-07-01T00:00:00"/>
    <d v="1958-07-01T00:00:00"/>
    <s v="10058860"/>
  </r>
  <r>
    <n v="1"/>
    <n v="450.15000000000003"/>
    <n v="-1.7627874000000002E-2"/>
    <n v="450.16762787400006"/>
    <d v="2025-12-01T00:00:00"/>
    <s v="BH Colorado Electric Oper Co"/>
    <s v="Regulated Electric (122)"/>
    <s v="COE Elec 115kV Transmission Lines"/>
    <x v="5"/>
    <n v="135002"/>
    <x v="5"/>
    <n v="21754784"/>
    <s v="LAND RIGHTS"/>
    <d v="1958-07-01T00:00:00"/>
    <d v="1958-07-01T00:00:00"/>
    <s v="10058860"/>
  </r>
  <r>
    <n v="3"/>
    <n v="1350.45"/>
    <n v="-5.2883622000000005E-2"/>
    <n v="1350.5028836220001"/>
    <d v="2025-12-01T00:00:00"/>
    <s v="BH Colorado Electric Oper Co"/>
    <s v="Regulated Electric (122)"/>
    <s v="COE Elec 115kV Transmission Lines"/>
    <x v="5"/>
    <n v="135002"/>
    <x v="5"/>
    <n v="21754749"/>
    <s v="LAND RIGHTS"/>
    <d v="1958-07-01T00:00:00"/>
    <d v="1958-07-01T00:00:00"/>
    <s v="10058860"/>
  </r>
  <r>
    <n v="1"/>
    <n v="450.15000000000003"/>
    <n v="-1.7627874000000002E-2"/>
    <n v="450.16762787400006"/>
    <d v="2025-12-01T00:00:00"/>
    <s v="BH Colorado Electric Oper Co"/>
    <s v="Regulated Electric (122)"/>
    <s v="COE Elec 115kV Transmission Lines"/>
    <x v="5"/>
    <n v="135002"/>
    <x v="5"/>
    <n v="21754707"/>
    <s v="LAND RIGHTS"/>
    <d v="1958-07-01T00:00:00"/>
    <d v="1958-07-01T00:00:00"/>
    <s v="10058860"/>
  </r>
  <r>
    <n v="1"/>
    <n v="450.15000000000003"/>
    <n v="-1.7627874000000002E-2"/>
    <n v="450.16762787400006"/>
    <d v="2025-12-01T00:00:00"/>
    <s v="BH Colorado Electric Oper Co"/>
    <s v="Regulated Electric (122)"/>
    <s v="COE Elec 115kV Transmission Lines"/>
    <x v="5"/>
    <n v="135002"/>
    <x v="5"/>
    <n v="21754721"/>
    <s v="LAND RIGHTS"/>
    <d v="1958-07-01T00:00:00"/>
    <d v="1958-07-01T00:00:00"/>
    <s v="10058860"/>
  </r>
  <r>
    <n v="1"/>
    <n v="450.15000000000003"/>
    <n v="-1.7627874000000002E-2"/>
    <n v="450.16762787400006"/>
    <d v="2025-12-01T00:00:00"/>
    <s v="BH Colorado Electric Oper Co"/>
    <s v="Regulated Electric (122)"/>
    <s v="COE Elec 115kV Transmission Lines"/>
    <x v="5"/>
    <n v="135002"/>
    <x v="5"/>
    <n v="21754791"/>
    <s v="LAND RIGHTS"/>
    <d v="1958-07-01T00:00:00"/>
    <d v="1958-07-01T00:00:00"/>
    <s v="10058860"/>
  </r>
  <r>
    <n v="2"/>
    <n v="900.30000000000007"/>
    <n v="-3.5255747999999996E-2"/>
    <n v="900.33525574800012"/>
    <d v="2025-12-01T00:00:00"/>
    <s v="BH Colorado Electric Oper Co"/>
    <s v="Regulated Electric (122)"/>
    <s v="COE Elec 115kV Transmission Lines"/>
    <x v="5"/>
    <n v="135002"/>
    <x v="5"/>
    <n v="21754817"/>
    <s v="LAND RIGHTS"/>
    <d v="1958-07-01T00:00:00"/>
    <d v="1958-07-01T00:00:00"/>
    <s v="10058860"/>
  </r>
  <r>
    <n v="1"/>
    <n v="450.15000000000003"/>
    <n v="-1.7627874000000002E-2"/>
    <n v="450.16762787400006"/>
    <d v="2025-12-01T00:00:00"/>
    <s v="BH Colorado Electric Oper Co"/>
    <s v="Regulated Electric (122)"/>
    <s v="COE Elec 115kV Transmission Lines"/>
    <x v="5"/>
    <n v="135002"/>
    <x v="5"/>
    <n v="21754742"/>
    <s v="LAND RIGHTS"/>
    <d v="1958-07-01T00:00:00"/>
    <d v="1958-07-01T00:00:00"/>
    <s v="10058860"/>
  </r>
  <r>
    <n v="1"/>
    <n v="450.15000000000003"/>
    <n v="-1.7627874000000002E-2"/>
    <n v="450.16762787400006"/>
    <d v="2025-12-01T00:00:00"/>
    <s v="BH Colorado Electric Oper Co"/>
    <s v="Regulated Electric (122)"/>
    <s v="COE Elec 115kV Transmission Lines"/>
    <x v="5"/>
    <n v="135002"/>
    <x v="5"/>
    <n v="21754777"/>
    <s v="LAND RIGHTS"/>
    <d v="1958-07-01T00:00:00"/>
    <d v="1958-07-01T00:00:00"/>
    <s v="10058860"/>
  </r>
  <r>
    <n v="2"/>
    <n v="900.30000000000007"/>
    <n v="-3.5255747999999996E-2"/>
    <n v="900.33525574800012"/>
    <d v="2025-12-01T00:00:00"/>
    <s v="BH Colorado Electric Oper Co"/>
    <s v="Regulated Electric (122)"/>
    <s v="COE Elec 115kV Transmission Lines"/>
    <x v="5"/>
    <n v="135002"/>
    <x v="5"/>
    <n v="21754714"/>
    <s v="LAND RIGHTS"/>
    <d v="1958-07-01T00:00:00"/>
    <d v="1958-07-01T00:00:00"/>
    <s v="10058860"/>
  </r>
  <r>
    <n v="1"/>
    <n v="450.15000000000003"/>
    <n v="-1.7627874000000002E-2"/>
    <n v="450.16762787400006"/>
    <d v="2025-12-01T00:00:00"/>
    <s v="BH Colorado Electric Oper Co"/>
    <s v="Regulated Electric (122)"/>
    <s v="COE Elec 115kV Transmission Lines"/>
    <x v="5"/>
    <n v="135002"/>
    <x v="5"/>
    <n v="21754735"/>
    <s v="LAND RIGHTS"/>
    <d v="1958-07-01T00:00:00"/>
    <d v="1958-07-01T00:00:00"/>
    <s v="10058860"/>
  </r>
  <r>
    <n v="1"/>
    <n v="450.15000000000003"/>
    <n v="-1.7627874000000002E-2"/>
    <n v="450.16762787400006"/>
    <d v="2025-12-01T00:00:00"/>
    <s v="BH Colorado Electric Oper Co"/>
    <s v="Regulated Electric (122)"/>
    <s v="COE Elec 115kV Transmission Lines"/>
    <x v="5"/>
    <n v="135002"/>
    <x v="5"/>
    <n v="21754831"/>
    <s v="LAND RIGHTS"/>
    <d v="1958-07-01T00:00:00"/>
    <d v="1958-07-01T00:00:00"/>
    <s v="10058860"/>
  </r>
  <r>
    <n v="2"/>
    <n v="900.30000000000007"/>
    <n v="-3.5255747999999996E-2"/>
    <n v="900.33525574800012"/>
    <d v="2025-12-01T00:00:00"/>
    <s v="BH Colorado Electric Oper Co"/>
    <s v="Regulated Electric (122)"/>
    <s v="COE Elec 115kV Transmission Lines"/>
    <x v="5"/>
    <n v="135002"/>
    <x v="5"/>
    <n v="21754728"/>
    <s v="LAND RIGHTS"/>
    <d v="1958-07-01T00:00:00"/>
    <d v="1958-07-01T00:00:00"/>
    <s v="10058860"/>
  </r>
  <r>
    <n v="1"/>
    <n v="450.15000000000003"/>
    <n v="-1.7627874000000002E-2"/>
    <n v="450.16762787400006"/>
    <d v="2025-12-01T00:00:00"/>
    <s v="BH Colorado Electric Oper Co"/>
    <s v="Regulated Electric (122)"/>
    <s v="COE Elec 115kV Transmission Lines"/>
    <x v="5"/>
    <n v="135002"/>
    <x v="5"/>
    <n v="21754824"/>
    <s v="LAND RIGHTS"/>
    <d v="1958-07-01T00:00:00"/>
    <d v="1958-07-01T00:00:00"/>
    <s v="10058860"/>
  </r>
  <r>
    <n v="2"/>
    <n v="900.30000000000007"/>
    <n v="-3.5255747999999996E-2"/>
    <n v="900.33525574800012"/>
    <d v="2025-12-01T00:00:00"/>
    <s v="BH Colorado Electric Oper Co"/>
    <s v="Regulated Electric (122)"/>
    <s v="COE Elec 115kV Transmission Lines"/>
    <x v="5"/>
    <n v="135002"/>
    <x v="5"/>
    <n v="21754686"/>
    <s v="LAND RIGHTS"/>
    <d v="1958-07-01T00:00:00"/>
    <d v="1958-07-01T00:00:00"/>
    <s v="10058860"/>
  </r>
  <r>
    <n v="1"/>
    <n v="450.15000000000003"/>
    <n v="-1.7627874000000002E-2"/>
    <n v="450.16762787400006"/>
    <d v="2025-12-01T00:00:00"/>
    <s v="BH Colorado Electric Oper Co"/>
    <s v="Regulated Electric (122)"/>
    <s v="COE Elec 115kV Transmission Lines"/>
    <x v="5"/>
    <n v="135002"/>
    <x v="5"/>
    <n v="21754756"/>
    <s v="LAND RIGHTS"/>
    <d v="1958-07-01T00:00:00"/>
    <d v="1958-07-01T00:00:00"/>
    <s v="10058860"/>
  </r>
  <r>
    <n v="0"/>
    <n v="0"/>
    <n v="0"/>
    <n v="0"/>
    <d v="2025-12-01T00:00:00"/>
    <s v="BH Colorado Electric Oper Co"/>
    <s v="Regulated Electric (122)"/>
    <s v="COE Elec 115kV Transmission Lines"/>
    <x v="5"/>
    <n v="135500"/>
    <x v="2"/>
    <n v="40606885"/>
    <s v="A dummy retirement unit"/>
    <d v="2024-09-10T00:00:00"/>
    <d v="2024-09-01T00:00:00"/>
    <s v="10085633"/>
  </r>
  <r>
    <n v="0"/>
    <n v="0"/>
    <n v="0"/>
    <n v="0"/>
    <d v="2025-12-01T00:00:00"/>
    <s v="BH Colorado Electric Oper Co"/>
    <s v="Regulated Electric (122)"/>
    <s v="COE Elec 115kV Transmission Lines"/>
    <x v="5"/>
    <n v="135500"/>
    <x v="7"/>
    <n v="21754897"/>
    <s v="ANCHORS"/>
    <d v="2002-06-26T00:00:00"/>
    <d v="2002-01-01T00:00:00"/>
    <s v="10058860"/>
  </r>
  <r>
    <n v="0"/>
    <n v="0"/>
    <n v="0"/>
    <n v="0"/>
    <d v="2025-12-01T00:00:00"/>
    <s v="BH Colorado Electric Oper Co"/>
    <s v="Regulated Electric (122)"/>
    <s v="COE Elec 115kV Transmission Lines"/>
    <x v="5"/>
    <n v="135500"/>
    <x v="7"/>
    <n v="36942060"/>
    <s v="Anchors"/>
    <d v="2022-11-17T00:00:00"/>
    <d v="2022-01-01T00:00:00"/>
    <s v="10077683"/>
  </r>
  <r>
    <n v="0"/>
    <n v="0"/>
    <n v="0"/>
    <n v="0"/>
    <d v="2025-12-01T00:00:00"/>
    <s v="BH Colorado Electric Oper Co"/>
    <s v="Regulated Electric (122)"/>
    <s v="COE Elec 115kV Transmission Lines"/>
    <x v="5"/>
    <n v="135500"/>
    <x v="7"/>
    <n v="21754672"/>
    <s v="Anchors"/>
    <d v="2016-03-25T00:00:00"/>
    <d v="2016-01-01T00:00:00"/>
    <s v="10058860"/>
  </r>
  <r>
    <n v="0"/>
    <n v="0"/>
    <n v="0"/>
    <n v="0"/>
    <d v="2025-12-01T00:00:00"/>
    <s v="BH Colorado Electric Oper Co"/>
    <s v="Regulated Electric (122)"/>
    <s v="COE Elec 115kV Transmission Lines"/>
    <x v="5"/>
    <n v="135500"/>
    <x v="20"/>
    <n v="21754644"/>
    <s v="CROSSARM ASSEMBLIES-26'"/>
    <d v="2014-05-19T00:00:00"/>
    <d v="2014-05-01T00:00:00"/>
    <s v="10058860"/>
  </r>
  <r>
    <n v="0"/>
    <n v="0"/>
    <n v="0"/>
    <n v="0"/>
    <d v="2025-12-01T00:00:00"/>
    <s v="BH Colorado Electric Oper Co"/>
    <s v="Regulated Electric (122)"/>
    <s v="COE Elec 115kV Transmission Lines"/>
    <x v="5"/>
    <n v="135500"/>
    <x v="20"/>
    <n v="21754862"/>
    <s v="CROSSARM ASSEMBLIES, WOOD"/>
    <d v="1994-07-01T00:00:00"/>
    <d v="1994-07-01T00:00:00"/>
    <s v="10058860"/>
  </r>
  <r>
    <n v="0"/>
    <n v="0"/>
    <n v="0"/>
    <n v="0"/>
    <d v="2025-12-01T00:00:00"/>
    <s v="BH Colorado Electric Oper Co"/>
    <s v="Regulated Electric (122)"/>
    <s v="COE Elec 115kV Transmission Lines"/>
    <x v="5"/>
    <n v="135500"/>
    <x v="20"/>
    <n v="21754838"/>
    <s v="CROSSARM ASSEMBLIES, WOOD"/>
    <d v="1963-07-01T00:00:00"/>
    <d v="1963-07-01T00:00:00"/>
    <s v="10058860"/>
  </r>
  <r>
    <n v="0"/>
    <n v="0"/>
    <n v="0"/>
    <n v="0"/>
    <d v="2025-12-01T00:00:00"/>
    <s v="BH Colorado Electric Oper Co"/>
    <s v="Regulated Electric (122)"/>
    <s v="COE Elec 115kV Transmission Lines"/>
    <x v="5"/>
    <n v="135500"/>
    <x v="20"/>
    <n v="21754855"/>
    <s v="CROSSARM ASSEMBLIES, WOOD"/>
    <d v="1994-07-01T00:00:00"/>
    <d v="1994-07-01T00:00:00"/>
    <s v="10058860"/>
  </r>
  <r>
    <n v="0"/>
    <n v="0"/>
    <n v="0"/>
    <n v="0"/>
    <d v="2025-12-01T00:00:00"/>
    <s v="BH Colorado Electric Oper Co"/>
    <s v="Regulated Electric (122)"/>
    <s v="COE Elec 115kV Transmission Lines"/>
    <x v="5"/>
    <n v="135500"/>
    <x v="20"/>
    <n v="21754700"/>
    <s v="CROSSARM ASSEMBLIES, WOOD"/>
    <d v="1958-07-01T00:00:00"/>
    <d v="1958-07-01T00:00:00"/>
    <s v="10058860"/>
  </r>
  <r>
    <n v="0"/>
    <n v="0"/>
    <n v="0"/>
    <n v="0"/>
    <d v="2025-12-01T00:00:00"/>
    <s v="BH Colorado Electric Oper Co"/>
    <s v="Regulated Electric (122)"/>
    <s v="COE Elec 115kV Transmission Lines"/>
    <x v="5"/>
    <n v="135500"/>
    <x v="8"/>
    <n v="21754616"/>
    <s v="Crossarm, Assy"/>
    <d v="2012-02-24T00:00:00"/>
    <d v="2012-01-01T00:00:00"/>
    <s v="10058860"/>
  </r>
  <r>
    <n v="0"/>
    <n v="0"/>
    <n v="0"/>
    <n v="0"/>
    <d v="2025-12-01T00:00:00"/>
    <s v="BH Colorado Electric Oper Co"/>
    <s v="Regulated Electric (122)"/>
    <s v="COE Elec 115kV Transmission Lines"/>
    <x v="5"/>
    <n v="135500"/>
    <x v="8"/>
    <n v="34775834"/>
    <s v="Crossarm, Assy"/>
    <d v="2020-10-01T00:00:00"/>
    <d v="2020-01-01T00:00:00"/>
    <s v="10071978"/>
  </r>
  <r>
    <n v="0"/>
    <n v="0"/>
    <n v="0"/>
    <n v="0"/>
    <d v="2025-12-01T00:00:00"/>
    <s v="BH Colorado Electric Oper Co"/>
    <s v="Regulated Electric (122)"/>
    <s v="COE Elec 115kV Transmission Lines"/>
    <x v="5"/>
    <n v="135500"/>
    <x v="25"/>
    <n v="35855312"/>
    <s v="Crossarm, Wood"/>
    <d v="2022-03-09T00:00:00"/>
    <d v="2022-01-01T00:00:00"/>
    <s v="10077285"/>
  </r>
  <r>
    <n v="0"/>
    <n v="0"/>
    <n v="0"/>
    <n v="0"/>
    <d v="2025-12-01T00:00:00"/>
    <s v="BH Colorado Electric Oper Co"/>
    <s v="Regulated Electric (122)"/>
    <s v="COE Elec 115kV Transmission Lines"/>
    <x v="5"/>
    <n v="135500"/>
    <x v="25"/>
    <n v="27510144"/>
    <s v="Crossarm, Wood"/>
    <d v="2018-01-29T00:00:00"/>
    <d v="2018-01-01T00:00:00"/>
    <s v="10058860"/>
  </r>
  <r>
    <n v="0"/>
    <n v="0"/>
    <n v="0"/>
    <n v="0"/>
    <d v="2025-12-01T00:00:00"/>
    <s v="BH Colorado Electric Oper Co"/>
    <s v="Regulated Electric (122)"/>
    <s v="COE Elec 115kV Transmission Lines"/>
    <x v="5"/>
    <n v="135500"/>
    <x v="25"/>
    <n v="21754651"/>
    <s v="Crossarm, Wood"/>
    <d v="2016-03-25T00:00:00"/>
    <d v="2016-01-01T00:00:00"/>
    <s v="10058860"/>
  </r>
  <r>
    <n v="16"/>
    <n v="51705.279999999999"/>
    <n v="232.64480504320002"/>
    <n v="51472.635194956798"/>
    <d v="2025-12-01T00:00:00"/>
    <s v="BH Colorado Electric Oper Co"/>
    <s v="Regulated Electric (122)"/>
    <s v="COE Elec 115kV Transmission Lines"/>
    <x v="5"/>
    <n v="135500"/>
    <x v="25"/>
    <n v="41371255"/>
    <s v="Crossarm, Wood"/>
    <d v="2025-04-16T00:00:00"/>
    <d v="2025-01-01T00:00:00"/>
    <s v="10079188"/>
  </r>
  <r>
    <n v="0"/>
    <n v="0"/>
    <n v="0"/>
    <n v="0"/>
    <d v="2025-12-01T00:00:00"/>
    <s v="BH Colorado Electric Oper Co"/>
    <s v="Regulated Electric (122)"/>
    <s v="COE Elec 115kV Transmission Lines"/>
    <x v="5"/>
    <n v="135500"/>
    <x v="25"/>
    <n v="21754602"/>
    <s v="Crossarm, Wood"/>
    <d v="2012-02-09T00:00:00"/>
    <d v="2012-01-01T00:00:00"/>
    <s v="10058860"/>
  </r>
  <r>
    <n v="0"/>
    <n v="0"/>
    <n v="0"/>
    <n v="0"/>
    <d v="2025-12-01T00:00:00"/>
    <s v="BH Colorado Electric Oper Co"/>
    <s v="Regulated Electric (122)"/>
    <s v="COE Elec 115kV Transmission Lines"/>
    <x v="5"/>
    <n v="135500"/>
    <x v="3"/>
    <n v="27490921"/>
    <s v="This work order is to replace three arms that are damaged on the West Canon Tallahasse 115 kV line"/>
    <d v="2018-01-29T00:00:00"/>
    <d v="2019-07-01T00:00:00"/>
    <s v="10058860"/>
  </r>
  <r>
    <n v="0"/>
    <n v="0"/>
    <n v="0"/>
    <n v="0"/>
    <d v="2025-12-01T00:00:00"/>
    <s v="BH Colorado Electric Oper Co"/>
    <s v="Regulated Electric (122)"/>
    <s v="COE Elec 115kV Transmission Lines"/>
    <x v="5"/>
    <n v="135500"/>
    <x v="3"/>
    <n v="29629792"/>
    <s v="This work order is to make improvements to the ccp-canon west 115 kV line. Repairs include the replacement of the arm on structure 408 as well as items found during routine patrols"/>
    <d v="2020-07-01T00:00:00"/>
    <d v="2020-07-01T00:00:00"/>
    <s v="10067065"/>
  </r>
  <r>
    <n v="0"/>
    <n v="0"/>
    <n v="0"/>
    <n v="0"/>
    <d v="2025-12-01T00:00:00"/>
    <s v="BH Colorado Electric Oper Co"/>
    <s v="Regulated Electric (122)"/>
    <s v="COE Elec 115kV Transmission Lines"/>
    <x v="5"/>
    <n v="135500"/>
    <x v="3"/>
    <n v="40471801"/>
    <s v="Pole 37062009 in the 115kV Canon West to Canon Plant line has a anchor that has pulled out of the ground and needs to be replaced"/>
    <d v="2024-09-10T00:00:00"/>
    <d v="2025-01-01T00:00:00"/>
    <s v="10085633"/>
  </r>
  <r>
    <n v="0"/>
    <n v="0"/>
    <n v="0"/>
    <n v="0"/>
    <d v="2025-12-01T00:00:00"/>
    <s v="BH Colorado Electric Oper Co"/>
    <s v="Regulated Electric (122)"/>
    <s v="COE Elec 115kV Transmission Lines"/>
    <x v="5"/>
    <n v="135500"/>
    <x v="3"/>
    <n v="39798063"/>
    <s v="Pole 37062009 in the 115kV Canon West to Canon Plant line has a anchor that has pulled out of the ground and needs to be replaced"/>
    <d v="2024-09-10T00:00:00"/>
    <d v="2024-10-01T00:00:00"/>
    <s v="10085633"/>
  </r>
  <r>
    <n v="0"/>
    <n v="0"/>
    <n v="0"/>
    <n v="0"/>
    <d v="2025-12-01T00:00:00"/>
    <s v="BH Colorado Electric Oper Co"/>
    <s v="Regulated Electric (122)"/>
    <s v="COE Elec 115kV Transmission Lines"/>
    <x v="5"/>
    <n v="135500"/>
    <x v="3"/>
    <n v="30577488"/>
    <s v="This work order is to make improvements to the ccp-canon west 115 kV line. Repairs include the replacement of the arm on structure 408 as well as items found during routine patrols"/>
    <d v="2020-07-01T00:00:00"/>
    <d v="2020-12-01T00:00:00"/>
    <s v="10067065"/>
  </r>
  <r>
    <n v="0"/>
    <n v="0"/>
    <n v="0"/>
    <n v="0"/>
    <d v="2025-12-01T00:00:00"/>
    <s v="BH Colorado Electric Oper Co"/>
    <s v="Regulated Electric (122)"/>
    <s v="COE Elec 115kV Transmission Lines"/>
    <x v="5"/>
    <n v="135500"/>
    <x v="3"/>
    <n v="36460711"/>
    <s v="This work order is for the Tie between the new Hogback substation and the Canon City Plant line 210"/>
    <d v="2022-11-17T00:00:00"/>
    <d v="2022-12-01T00:00:00"/>
    <s v="10077683"/>
  </r>
  <r>
    <n v="0"/>
    <n v="0"/>
    <n v="0"/>
    <n v="0"/>
    <d v="2025-12-01T00:00:00"/>
    <s v="BH Colorado Electric Oper Co"/>
    <s v="Regulated Electric (122)"/>
    <s v="COE Elec 115kV Transmission Lines"/>
    <x v="5"/>
    <n v="135500"/>
    <x v="3"/>
    <n v="35113285"/>
    <s v="115kV COE LiDAR remediation for the Canon West to Canon Plant transmission line. This will involve adding an X-brace, a post insulator, four guy strain insulators and replacing two guys."/>
    <d v="2022-03-09T00:00:00"/>
    <d v="2022-03-01T00:00:00"/>
    <s v="10077285"/>
  </r>
  <r>
    <n v="0"/>
    <n v="0"/>
    <n v="0"/>
    <n v="0"/>
    <d v="2025-12-01T00:00:00"/>
    <s v="BH Colorado Electric Oper Co"/>
    <s v="Regulated Electric (122)"/>
    <s v="COE Elec 115kV Transmission Lines"/>
    <x v="5"/>
    <n v="135500"/>
    <x v="3"/>
    <n v="21754679"/>
    <s v="This work order is to replace three arms that are damaged on the West Canon Tallahasse 115 kV line"/>
    <d v="2018-01-29T00:00:00"/>
    <d v="2018-01-01T00:00:00"/>
    <s v="10058860"/>
  </r>
  <r>
    <n v="0"/>
    <n v="0"/>
    <n v="0"/>
    <n v="0"/>
    <d v="2025-12-01T00:00:00"/>
    <s v="BH Colorado Electric Oper Co"/>
    <s v="Regulated Electric (122)"/>
    <s v="COE Elec 115kV Transmission Lines"/>
    <x v="5"/>
    <n v="135500"/>
    <x v="3"/>
    <n v="40962385"/>
    <s v="This work order is to rebuild the 115 kV line between the Canon Plant and Hogback subs."/>
    <d v="2025-02-26T00:00:00"/>
    <d v="2025-04-01T00:00:00"/>
    <s v="10079188"/>
  </r>
  <r>
    <n v="0"/>
    <n v="0"/>
    <n v="0"/>
    <n v="0"/>
    <d v="2025-12-01T00:00:00"/>
    <s v="BH Colorado Electric Oper Co"/>
    <s v="Regulated Electric (122)"/>
    <s v="COE Elec 115kV Transmission Lines"/>
    <x v="5"/>
    <n v="135500"/>
    <x v="3"/>
    <n v="39665756"/>
    <s v="Pole 37062009 in the 115kV Canon West to Canon Plant line has a anchor that has pulled out of the ground and needs to be replaced"/>
    <d v="2024-09-10T00:00:00"/>
    <d v="2024-09-01T00:00:00"/>
    <s v="10085633"/>
  </r>
  <r>
    <n v="0"/>
    <n v="0"/>
    <n v="0"/>
    <n v="0"/>
    <d v="2025-12-01T00:00:00"/>
    <s v="BH Colorado Electric Oper Co"/>
    <s v="Regulated Electric (122)"/>
    <s v="COE Elec 115kV Transmission Lines"/>
    <x v="5"/>
    <n v="135500"/>
    <x v="9"/>
    <n v="36942074"/>
    <s v="Guys"/>
    <d v="2022-11-17T00:00:00"/>
    <d v="2022-01-01T00:00:00"/>
    <s v="10077683"/>
  </r>
  <r>
    <n v="0"/>
    <n v="0"/>
    <n v="0"/>
    <n v="0"/>
    <d v="2025-12-01T00:00:00"/>
    <s v="BH Colorado Electric Oper Co"/>
    <s v="Regulated Electric (122)"/>
    <s v="COE Elec 115kV Transmission Lines"/>
    <x v="5"/>
    <n v="135500"/>
    <x v="9"/>
    <n v="21754876"/>
    <s v="GUYS"/>
    <d v="2002-06-26T00:00:00"/>
    <d v="2002-01-01T00:00:00"/>
    <s v="10058860"/>
  </r>
  <r>
    <n v="0"/>
    <n v="0"/>
    <n v="0"/>
    <n v="0"/>
    <d v="2025-12-01T00:00:00"/>
    <s v="BH Colorado Electric Oper Co"/>
    <s v="Regulated Electric (122)"/>
    <s v="COE Elec 115kV Transmission Lines"/>
    <x v="5"/>
    <n v="135500"/>
    <x v="26"/>
    <n v="21754630"/>
    <s v="Pole, Other"/>
    <d v="2012-02-24T00:00:00"/>
    <d v="2012-01-01T00:00:00"/>
    <s v="10058860"/>
  </r>
  <r>
    <n v="0"/>
    <n v="0"/>
    <n v="0"/>
    <n v="0"/>
    <d v="2025-12-01T00:00:00"/>
    <s v="BH Colorado Electric Oper Co"/>
    <s v="Regulated Electric (122)"/>
    <s v="COE Elec 115kV Transmission Lines"/>
    <x v="5"/>
    <n v="135500"/>
    <x v="21"/>
    <n v="36942087"/>
    <s v="Pole, Steel, 75'"/>
    <d v="2022-11-17T00:00:00"/>
    <d v="2022-01-01T00:00:00"/>
    <s v="10077683"/>
  </r>
  <r>
    <n v="6"/>
    <n v="2068708.7"/>
    <n v="9308.0306731279998"/>
    <n v="2059400.6693268719"/>
    <d v="2025-12-01T00:00:00"/>
    <s v="BH Colorado Electric Oper Co"/>
    <s v="Regulated Electric (122)"/>
    <s v="COE Elec 115kV Transmission Lines"/>
    <x v="5"/>
    <n v="135500"/>
    <x v="10"/>
    <n v="41371264"/>
    <s v="Pole, Steel"/>
    <d v="2025-04-16T00:00:00"/>
    <d v="2025-01-01T00:00:00"/>
    <s v="10079188"/>
  </r>
  <r>
    <n v="0"/>
    <n v="0"/>
    <n v="0"/>
    <n v="0"/>
    <d v="2025-12-01T00:00:00"/>
    <s v="BH Colorado Electric Oper Co"/>
    <s v="Regulated Electric (122)"/>
    <s v="COE Elec 115kV Transmission Lines"/>
    <x v="5"/>
    <n v="135500"/>
    <x v="13"/>
    <n v="21754623"/>
    <s v="Pole, Wood, 60'"/>
    <d v="2012-02-24T00:00:00"/>
    <d v="2012-01-01T00:00:00"/>
    <s v="10058860"/>
  </r>
  <r>
    <n v="4"/>
    <n v="55275.630000000005"/>
    <n v="248.70938064720002"/>
    <n v="55026.920619352808"/>
    <d v="2025-12-01T00:00:00"/>
    <s v="BH Colorado Electric Oper Co"/>
    <s v="Regulated Electric (122)"/>
    <s v="COE Elec 115kV Transmission Lines"/>
    <x v="5"/>
    <n v="135500"/>
    <x v="13"/>
    <n v="41371258"/>
    <s v="Pole, Wood, 60'"/>
    <d v="2025-04-16T00:00:00"/>
    <d v="2025-01-01T00:00:00"/>
    <s v="10079188"/>
  </r>
  <r>
    <n v="0"/>
    <n v="0"/>
    <n v="0"/>
    <n v="0"/>
    <d v="2025-12-01T00:00:00"/>
    <s v="BH Colorado Electric Oper Co"/>
    <s v="Regulated Electric (122)"/>
    <s v="COE Elec 115kV Transmission Lines"/>
    <x v="5"/>
    <n v="135500"/>
    <x v="14"/>
    <n v="36942080"/>
    <s v="Pole, Wood, 65'"/>
    <d v="2022-11-17T00:00:00"/>
    <d v="2022-01-01T00:00:00"/>
    <s v="10077683"/>
  </r>
  <r>
    <n v="28"/>
    <n v="461239.44"/>
    <n v="2075.3191859136"/>
    <n v="459164.1208140864"/>
    <d v="2025-12-01T00:00:00"/>
    <s v="BH Colorado Electric Oper Co"/>
    <s v="Regulated Electric (122)"/>
    <s v="COE Elec 115kV Transmission Lines"/>
    <x v="5"/>
    <n v="135500"/>
    <x v="14"/>
    <n v="41371261"/>
    <s v="Pole, Wood, 65' Or Greater"/>
    <d v="2025-04-16T00:00:00"/>
    <d v="2025-01-01T00:00:00"/>
    <s v="10079188"/>
  </r>
  <r>
    <n v="0"/>
    <n v="0"/>
    <n v="0"/>
    <n v="0"/>
    <d v="2025-12-01T00:00:00"/>
    <s v="BH Colorado Electric Oper Co"/>
    <s v="Regulated Electric (122)"/>
    <s v="COE Elec 115kV Transmission Lines"/>
    <x v="5"/>
    <n v="135500"/>
    <x v="14"/>
    <n v="21754595"/>
    <s v="Pole, Wood, 65' Or Greater"/>
    <d v="2012-02-09T00:00:00"/>
    <d v="2012-01-01T00:00:00"/>
    <s v="10058860"/>
  </r>
  <r>
    <n v="0"/>
    <n v="0"/>
    <n v="0"/>
    <n v="0"/>
    <d v="2025-12-01T00:00:00"/>
    <s v="BH Colorado Electric Oper Co"/>
    <s v="Regulated Electric (122)"/>
    <s v="COE Elec 115kV Transmission Lines"/>
    <x v="5"/>
    <n v="135500"/>
    <x v="27"/>
    <n v="21754658"/>
    <s v="Pole, Wood"/>
    <d v="2016-03-25T00:00:00"/>
    <d v="2016-01-01T00:00:00"/>
    <s v="10058860"/>
  </r>
  <r>
    <n v="61000"/>
    <n v="627692.48"/>
    <n v="4335.8987902464005"/>
    <n v="623356.58120975352"/>
    <d v="2025-12-01T00:00:00"/>
    <s v="BH Colorado Electric Oper Co"/>
    <s v="Regulated Electric (122)"/>
    <s v="COE Elec 115kV Transmission Lines"/>
    <x v="5"/>
    <n v="135600"/>
    <x v="15"/>
    <n v="41371270"/>
    <s v="Conductor, Oh Acsr Bare 795 Mcm"/>
    <d v="2025-04-16T00:00:00"/>
    <d v="2025-01-01T00:00:00"/>
    <s v="10079188"/>
  </r>
  <r>
    <n v="0"/>
    <n v="0"/>
    <n v="0"/>
    <n v="0"/>
    <d v="2025-12-01T00:00:00"/>
    <s v="BH Colorado Electric Oper Co"/>
    <s v="Regulated Electric (122)"/>
    <s v="COE Elec 115kV Transmission Lines"/>
    <x v="5"/>
    <n v="135600"/>
    <x v="15"/>
    <n v="36942099"/>
    <s v="Conductor, Oh Acsr Bare 795 Mcm"/>
    <d v="2022-11-17T00:00:00"/>
    <d v="2022-01-01T00:00:00"/>
    <s v="10077683"/>
  </r>
  <r>
    <n v="0"/>
    <n v="0"/>
    <n v="0"/>
    <n v="0"/>
    <d v="2025-12-01T00:00:00"/>
    <s v="BH Colorado Electric Oper Co"/>
    <s v="Regulated Electric (122)"/>
    <s v="COE Elec 115kV Transmission Lines"/>
    <x v="5"/>
    <n v="135600"/>
    <x v="28"/>
    <n v="21754637"/>
    <s v="Conductor, Oh Copper Bare 4"/>
    <d v="2012-02-24T00:00:00"/>
    <d v="2012-01-01T00:00:00"/>
    <s v="10058860"/>
  </r>
  <r>
    <n v="0"/>
    <n v="0"/>
    <n v="0"/>
    <n v="0"/>
    <d v="2025-12-01T00:00:00"/>
    <s v="BH Colorado Electric Oper Co"/>
    <s v="Regulated Electric (122)"/>
    <s v="COE Elec 115kV Transmission Lines"/>
    <x v="5"/>
    <n v="135600"/>
    <x v="29"/>
    <n v="21754869"/>
    <s v="CONDUCTOR, OH TRANS &amp; DIST BARE"/>
    <d v="2002-06-26T00:00:00"/>
    <d v="2002-01-01T00:00:00"/>
    <s v="10058860"/>
  </r>
  <r>
    <n v="0"/>
    <n v="0"/>
    <n v="0"/>
    <n v="0"/>
    <d v="2025-12-01T00:00:00"/>
    <s v="BH Colorado Electric Oper Co"/>
    <s v="Regulated Electric (122)"/>
    <s v="COE Elec 115kV Transmission Lines"/>
    <x v="5"/>
    <n v="135600"/>
    <x v="24"/>
    <n v="21754798"/>
    <s v="CONDUCTOR, OVERHEAD"/>
    <d v="1958-07-01T00:00:00"/>
    <d v="1958-07-01T00:00:00"/>
    <s v="10058860"/>
  </r>
  <r>
    <n v="0"/>
    <n v="0"/>
    <n v="0"/>
    <n v="0"/>
    <d v="2025-12-01T00:00:00"/>
    <s v="BH Colorado Electric Oper Co"/>
    <s v="Regulated Electric (122)"/>
    <s v="COE Elec 115kV Transmission Lines"/>
    <x v="5"/>
    <n v="135600"/>
    <x v="3"/>
    <n v="36460719"/>
    <s v="This work order is for the Tie between the new Hogback substation and the Canon City Plant line 210"/>
    <d v="2022-11-17T00:00:00"/>
    <d v="2022-12-01T00:00:00"/>
    <s v="10077683"/>
  </r>
  <r>
    <n v="0"/>
    <n v="0"/>
    <n v="0"/>
    <n v="0"/>
    <d v="2025-12-01T00:00:00"/>
    <s v="BH Colorado Electric Oper Co"/>
    <s v="Regulated Electric (122)"/>
    <s v="COE Elec 115kV Transmission Lines"/>
    <x v="5"/>
    <n v="135600"/>
    <x v="3"/>
    <n v="40962388"/>
    <s v="This work order is to rebuild the 115 kV line between the Canon Plant and Hogback subs."/>
    <d v="2025-02-26T00:00:00"/>
    <d v="2025-04-01T00:00:00"/>
    <s v="10079188"/>
  </r>
  <r>
    <n v="20000"/>
    <n v="139438.93"/>
    <n v="963.19950798240006"/>
    <n v="138475.73049201758"/>
    <d v="2025-12-01T00:00:00"/>
    <s v="BH Colorado Electric Oper Co"/>
    <s v="Regulated Electric (122)"/>
    <s v="COE Elec 115kV Transmission Lines"/>
    <x v="5"/>
    <n v="135600"/>
    <x v="16"/>
    <n v="41371252"/>
    <s v="FIBER OPTIC GROUND WIRE"/>
    <d v="2025-04-16T00:00:00"/>
    <d v="2025-01-01T00:00:00"/>
    <s v="10079188"/>
  </r>
  <r>
    <n v="0"/>
    <n v="0"/>
    <n v="0"/>
    <n v="0"/>
    <d v="2025-12-01T00:00:00"/>
    <s v="BH Colorado Electric Oper Co"/>
    <s v="Regulated Electric (122)"/>
    <s v="COE Elec 115kV Transmission Lines"/>
    <x v="5"/>
    <n v="135600"/>
    <x v="16"/>
    <n v="36942070"/>
    <s v="FIBER OPTIC GROUND WIRE"/>
    <d v="2022-11-17T00:00:00"/>
    <d v="2022-01-01T00:00:00"/>
    <s v="10077683"/>
  </r>
  <r>
    <n v="0"/>
    <n v="0"/>
    <n v="0"/>
    <n v="0"/>
    <d v="2025-12-01T00:00:00"/>
    <s v="BH Colorado Electric Oper Co"/>
    <s v="Regulated Electric (122)"/>
    <s v="COE Elec 115kV Transmission Lines"/>
    <x v="5"/>
    <n v="135600"/>
    <x v="30"/>
    <n v="21754609"/>
    <s v="Insulator"/>
    <d v="2012-02-09T00:00:00"/>
    <d v="2012-01-01T00:00:00"/>
    <s v="10058860"/>
  </r>
  <r>
    <n v="32"/>
    <n v="0"/>
    <n v="0"/>
    <n v="0"/>
    <d v="2025-12-01T00:00:00"/>
    <s v="BH Colorado Electric Oper Co"/>
    <s v="Regulated Electric (122)"/>
    <s v="COE Elec 115kV Transmission Lines"/>
    <x v="5"/>
    <n v="135600"/>
    <x v="17"/>
    <n v="41371267"/>
    <s v="Post Insulators"/>
    <d v="2025-04-16T00:00:00"/>
    <d v="2025-01-01T00:00:00"/>
    <s v="10079188"/>
  </r>
  <r>
    <n v="0"/>
    <n v="0"/>
    <n v="0"/>
    <n v="0"/>
    <d v="2025-12-01T00:00:00"/>
    <s v="BH Colorado Electric Oper Co"/>
    <s v="Regulated Electric (122)"/>
    <s v="COE Elec 115kV Transmission Lines"/>
    <x v="5"/>
    <n v="135600"/>
    <x v="17"/>
    <n v="21754890"/>
    <s v="POST INSULATORS"/>
    <d v="2002-06-26T00:00:00"/>
    <d v="2002-01-01T00:00:00"/>
    <s v="10058860"/>
  </r>
  <r>
    <n v="0"/>
    <n v="0"/>
    <n v="0"/>
    <n v="0"/>
    <d v="2025-12-01T00:00:00"/>
    <s v="BH Colorado Electric Oper Co"/>
    <s v="Regulated Electric (122)"/>
    <s v="COE Elec 115kV Transmission Lines"/>
    <x v="5"/>
    <n v="135600"/>
    <x v="17"/>
    <n v="36942096"/>
    <s v="Post Insulators"/>
    <d v="2022-11-17T00:00:00"/>
    <d v="2022-01-01T00:00:00"/>
    <s v="10077683"/>
  </r>
  <r>
    <n v="0"/>
    <n v="0"/>
    <n v="0"/>
    <n v="0"/>
    <d v="2025-12-01T00:00:00"/>
    <s v="BH Colorado Electric Oper Co"/>
    <s v="Regulated Electric (122)"/>
    <s v="COE Elec 115kV Transmission Lines"/>
    <x v="5"/>
    <n v="135600"/>
    <x v="18"/>
    <n v="21754909"/>
    <s v="STATIC WIRE (TRANSMISSION LINES)"/>
    <d v="2002-06-26T00:00:00"/>
    <d v="2002-01-01T00:00:00"/>
    <s v="10058860"/>
  </r>
  <r>
    <n v="3000"/>
    <n v="0"/>
    <n v="0"/>
    <n v="0"/>
    <d v="2025-12-01T00:00:00"/>
    <s v="BH Colorado Electric Oper Co"/>
    <s v="Regulated Electric (122)"/>
    <s v="COE Elec 115kV Transmission Lines"/>
    <x v="5"/>
    <n v="135600"/>
    <x v="18"/>
    <n v="36942067"/>
    <s v="Static Wire (Transmission Lines)"/>
    <d v="2022-11-17T00:00:00"/>
    <d v="2022-01-01T00:00:00"/>
    <s v="10077683"/>
  </r>
  <r>
    <n v="0"/>
    <n v="0"/>
    <n v="0"/>
    <n v="0"/>
    <d v="2025-12-01T00:00:00"/>
    <s v="BH Colorado Electric Oper Co"/>
    <s v="Regulated Electric (122)"/>
    <s v="COE Elec 115kV Transmission Lines"/>
    <x v="5"/>
    <n v="135600"/>
    <x v="18"/>
    <n v="21754770"/>
    <s v="STATIC WIRE (TRANSMISSION LINES)"/>
    <d v="1958-07-01T00:00:00"/>
    <d v="1958-07-01T00:00:00"/>
    <s v="10058860"/>
  </r>
  <r>
    <n v="20200"/>
    <n v="60439.01"/>
    <n v="417.49334059680001"/>
    <n v="60021.516659403205"/>
    <d v="2025-12-01T00:00:00"/>
    <s v="BH Colorado Electric Oper Co"/>
    <s v="Regulated Electric (122)"/>
    <s v="COE Elec 115kV Transmission Lines"/>
    <x v="5"/>
    <n v="135600"/>
    <x v="18"/>
    <n v="41371245"/>
    <s v="Static Wire (Transmission Lines)"/>
    <d v="2025-04-16T00:00:00"/>
    <d v="2025-01-01T00:00:00"/>
    <s v="10079188"/>
  </r>
  <r>
    <n v="0"/>
    <n v="0"/>
    <n v="0"/>
    <n v="0"/>
    <d v="2025-12-01T00:00:00"/>
    <s v="BH Colorado Electric Oper Co"/>
    <s v="Regulated Electric (122)"/>
    <s v="COE Elec 115kV Transmission Lines"/>
    <x v="5"/>
    <n v="135600"/>
    <x v="19"/>
    <n v="36942077"/>
    <s v="Suspension Insulators"/>
    <d v="2022-11-17T00:00:00"/>
    <d v="2022-01-01T00:00:00"/>
    <s v="10077683"/>
  </r>
  <r>
    <n v="0"/>
    <n v="0"/>
    <n v="0"/>
    <n v="0"/>
    <d v="2025-12-01T00:00:00"/>
    <s v="BH Colorado Electric Oper Co"/>
    <s v="Regulated Electric (122)"/>
    <s v="COE Elec 115kV Transmission Lines"/>
    <x v="5"/>
    <n v="135600"/>
    <x v="19"/>
    <n v="21754665"/>
    <s v="Suspension Insulators"/>
    <d v="2016-03-25T00:00:00"/>
    <d v="2016-01-01T00:00:00"/>
    <s v="10058860"/>
  </r>
  <r>
    <n v="0"/>
    <n v="0"/>
    <n v="0"/>
    <n v="0"/>
    <d v="2025-12-01T00:00:00"/>
    <s v="BH Colorado Electric Oper Co"/>
    <s v="Regulated Electric (122)"/>
    <s v="COE Elec 115kV Transmission Lines"/>
    <x v="5"/>
    <n v="135600"/>
    <x v="19"/>
    <n v="34776452"/>
    <s v="Suspension Insulators"/>
    <d v="2020-07-01T00:00:00"/>
    <d v="2020-01-01T00:00:00"/>
    <s v="10067065"/>
  </r>
  <r>
    <n v="1"/>
    <n v="12610.25"/>
    <n v="5.0205188325000005"/>
    <n v="12605.2294811675"/>
    <d v="2025-12-01T00:00:00"/>
    <s v="BH Colorado Electric Oper Co"/>
    <s v="Regulated Electric (122)"/>
    <s v="COE Elec 115kV Transmission Lines"/>
    <x v="6"/>
    <n v="135130"/>
    <x v="31"/>
    <n v="42090798"/>
    <s v="CISCO CATALYST IR8340 ROUTER"/>
    <d v="2025-07-25T00:00:00"/>
    <d v="2025-01-01T00:00:00"/>
    <s v="10079185"/>
  </r>
  <r>
    <n v="0"/>
    <n v="0"/>
    <n v="0"/>
    <n v="0"/>
    <d v="2025-12-01T00:00:00"/>
    <s v="BH Colorado Electric Oper Co"/>
    <s v="Regulated Electric (122)"/>
    <s v="COE Elec 115kV Transmission Lines"/>
    <x v="6"/>
    <n v="135130"/>
    <x v="3"/>
    <n v="42077796"/>
    <s v="This work order is for the rebuild of the 115 kV line between Hogback and Canon west subs"/>
    <d v="2025-07-25T00:00:00"/>
    <d v="2025-10-01T00:00:00"/>
    <s v="10079185"/>
  </r>
  <r>
    <n v="15"/>
    <n v="42146.590000000004"/>
    <n v="189.63605290959998"/>
    <n v="41956.953947090406"/>
    <d v="2025-12-01T00:00:00"/>
    <s v="BH Colorado Electric Oper Co"/>
    <s v="Regulated Electric (122)"/>
    <s v="COE Elec 115kV Transmission Lines"/>
    <x v="6"/>
    <n v="135500"/>
    <x v="25"/>
    <n v="42090771"/>
    <s v="Crossarm, Wood"/>
    <d v="2025-07-25T00:00:00"/>
    <d v="2025-01-01T00:00:00"/>
    <s v="10079185"/>
  </r>
  <r>
    <n v="0"/>
    <n v="0"/>
    <n v="0"/>
    <n v="0"/>
    <d v="2025-12-01T00:00:00"/>
    <s v="BH Colorado Electric Oper Co"/>
    <s v="Regulated Electric (122)"/>
    <s v="COE Elec 115kV Transmission Lines"/>
    <x v="6"/>
    <n v="135500"/>
    <x v="3"/>
    <n v="41606758"/>
    <s v="This work order is for the rebuild of the 115 kV line between Hogback and Canon west subs"/>
    <d v="2025-07-25T00:00:00"/>
    <d v="2025-08-01T00:00:00"/>
    <s v="10079185"/>
  </r>
  <r>
    <n v="19"/>
    <n v="3002637.19"/>
    <n v="13510.185878173601"/>
    <n v="2989127.0041218265"/>
    <d v="2025-12-01T00:00:00"/>
    <s v="BH Colorado Electric Oper Co"/>
    <s v="Regulated Electric (122)"/>
    <s v="COE Elec 115kV Transmission Lines"/>
    <x v="6"/>
    <n v="135500"/>
    <x v="22"/>
    <n v="42090801"/>
    <s v="Steel Pole Structures"/>
    <d v="2025-07-25T00:00:00"/>
    <d v="2025-08-01T00:00:00"/>
    <s v="10079185"/>
  </r>
  <r>
    <n v="30"/>
    <n v="461549.78"/>
    <n v="2076.7155421232001"/>
    <n v="459473.06445787684"/>
    <d v="2025-12-01T00:00:00"/>
    <s v="BH Colorado Electric Oper Co"/>
    <s v="Regulated Electric (122)"/>
    <s v="COE Elec 115kV Transmission Lines"/>
    <x v="6"/>
    <n v="135500"/>
    <x v="14"/>
    <n v="42090777"/>
    <s v="Pole, Wood, 90'"/>
    <d v="2025-07-25T00:00:00"/>
    <d v="2025-01-01T00:00:00"/>
    <s v="10079185"/>
  </r>
  <r>
    <n v="82000"/>
    <n v="702990.33"/>
    <n v="4856.0322427343999"/>
    <n v="698134.29775726551"/>
    <d v="2025-12-01T00:00:00"/>
    <s v="BH Colorado Electric Oper Co"/>
    <s v="Regulated Electric (122)"/>
    <s v="COE Elec 115kV Transmission Lines"/>
    <x v="6"/>
    <n v="135600"/>
    <x v="15"/>
    <n v="42090795"/>
    <s v="Conductor, Oh Acsr Bare 795 Mcm"/>
    <d v="2025-07-25T00:00:00"/>
    <d v="2025-01-01T00:00:00"/>
    <s v="10079185"/>
  </r>
  <r>
    <n v="0"/>
    <n v="0"/>
    <n v="0"/>
    <n v="0"/>
    <d v="2025-12-01T00:00:00"/>
    <s v="BH Colorado Electric Oper Co"/>
    <s v="Regulated Electric (122)"/>
    <s v="COE Elec 115kV Transmission Lines"/>
    <x v="6"/>
    <n v="135600"/>
    <x v="3"/>
    <n v="41606761"/>
    <s v="This work order is for the rebuild of the 115 kV line between Hogback and Canon west subs"/>
    <d v="2025-07-25T00:00:00"/>
    <d v="2025-08-01T00:00:00"/>
    <s v="10079185"/>
  </r>
  <r>
    <n v="22900"/>
    <n v="118192.48"/>
    <n v="816.43583024640009"/>
    <n v="117376.0441697536"/>
    <d v="2025-12-01T00:00:00"/>
    <s v="BH Colorado Electric Oper Co"/>
    <s v="Regulated Electric (122)"/>
    <s v="COE Elec 115kV Transmission Lines"/>
    <x v="6"/>
    <n v="135600"/>
    <x v="16"/>
    <n v="42090768"/>
    <s v="FIBER OPTIC GROUND WIRE"/>
    <d v="2025-07-25T00:00:00"/>
    <d v="2025-01-01T00:00:00"/>
    <s v="10079185"/>
  </r>
  <r>
    <n v="75"/>
    <n v="60073.51"/>
    <n v="414.96858355680001"/>
    <n v="59658.5414164432"/>
    <d v="2025-12-01T00:00:00"/>
    <s v="BH Colorado Electric Oper Co"/>
    <s v="Regulated Electric (122)"/>
    <s v="COE Elec 115kV Transmission Lines"/>
    <x v="6"/>
    <n v="135600"/>
    <x v="17"/>
    <n v="42090792"/>
    <s v="Post Insulators"/>
    <d v="2025-07-25T00:00:00"/>
    <d v="2025-01-01T00:00:00"/>
    <s v="10079185"/>
  </r>
  <r>
    <n v="21500"/>
    <n v="54318.75"/>
    <n v="375.216543"/>
    <n v="53943.533456999998"/>
    <d v="2025-12-01T00:00:00"/>
    <s v="BH Colorado Electric Oper Co"/>
    <s v="Regulated Electric (122)"/>
    <s v="COE Elec 115kV Transmission Lines"/>
    <x v="6"/>
    <n v="135600"/>
    <x v="18"/>
    <n v="42090759"/>
    <s v="Static Wire (Transmission Lines)"/>
    <d v="2025-07-25T00:00:00"/>
    <d v="2025-01-01T00:00:00"/>
    <s v="10079185"/>
  </r>
  <r>
    <n v="909"/>
    <n v="39365.96"/>
    <n v="271.9274545728"/>
    <n v="39094.032545427202"/>
    <d v="2025-12-01T00:00:00"/>
    <s v="BH Colorado Electric Oper Co"/>
    <s v="Regulated Electric (122)"/>
    <s v="COE Elec 115kV Transmission Lines"/>
    <x v="6"/>
    <n v="135600"/>
    <x v="19"/>
    <n v="42090774"/>
    <s v="Suspension Insulators"/>
    <d v="2025-07-25T00:00:00"/>
    <d v="2025-01-01T00:00:00"/>
    <s v="10079185"/>
  </r>
  <r>
    <n v="1"/>
    <n v="31267.13"/>
    <n v="-0.64003815110000006"/>
    <n v="31267.770038151102"/>
    <d v="2025-12-01T00:00:00"/>
    <s v="BH Colorado Electric Oper Co"/>
    <s v="Regulated Electric (122)"/>
    <s v="COE Elec 115kV Transmission Lines"/>
    <x v="7"/>
    <n v="135002"/>
    <x v="5"/>
    <n v="37668930"/>
    <s v="T-LIN S22 T19 R69"/>
    <d v="1990-07-01T00:00:00"/>
    <d v="1990-07-01T00:00:00"/>
    <s v="50507XFER"/>
  </r>
  <r>
    <n v="0"/>
    <n v="0"/>
    <n v="0"/>
    <n v="0"/>
    <d v="2025-12-01T00:00:00"/>
    <s v="BH Colorado Electric Oper Co"/>
    <s v="Regulated Electric (122)"/>
    <s v="COE Elec 115kV Transmission Lines"/>
    <x v="7"/>
    <n v="135500"/>
    <x v="20"/>
    <n v="21747733"/>
    <s v="CROSSARM ASSEMBLIES, WOOD"/>
    <d v="1960-07-01T00:00:00"/>
    <d v="1960-07-01T00:00:00"/>
    <s v="50507XFER"/>
  </r>
  <r>
    <n v="0"/>
    <n v="0"/>
    <n v="0"/>
    <n v="0"/>
    <d v="2025-12-01T00:00:00"/>
    <s v="BH Colorado Electric Oper Co"/>
    <s v="Regulated Electric (122)"/>
    <s v="COE Elec 115kV Transmission Lines"/>
    <x v="7"/>
    <n v="135500"/>
    <x v="20"/>
    <n v="34777985"/>
    <s v="Crossarm Assemblies, Wood"/>
    <d v="2021-11-06T00:00:00"/>
    <d v="2021-11-01T00:00:00"/>
    <s v="10077091"/>
  </r>
  <r>
    <n v="0"/>
    <n v="0"/>
    <n v="0"/>
    <n v="0"/>
    <d v="2025-12-01T00:00:00"/>
    <s v="BH Colorado Electric Oper Co"/>
    <s v="Regulated Electric (122)"/>
    <s v="COE Elec 115kV Transmission Lines"/>
    <x v="7"/>
    <n v="135500"/>
    <x v="20"/>
    <n v="34777988"/>
    <s v="Crossarm Assemblies, Wood"/>
    <d v="2021-11-06T00:00:00"/>
    <d v="2021-11-01T00:00:00"/>
    <s v="10077091"/>
  </r>
  <r>
    <n v="24"/>
    <n v="88785.73"/>
    <n v="1997.4312128133001"/>
    <n v="86788.298787186694"/>
    <d v="2025-12-01T00:00:00"/>
    <s v="BH Colorado Electric Oper Co"/>
    <s v="Regulated Electric (122)"/>
    <s v="COE Elec 115kV Transmission Lines"/>
    <x v="7"/>
    <n v="135500"/>
    <x v="25"/>
    <n v="38667044"/>
    <s v="Crossarm, Wood"/>
    <d v="2023-07-27T00:00:00"/>
    <d v="2023-01-01T00:00:00"/>
    <s v="10079181"/>
  </r>
  <r>
    <n v="0"/>
    <n v="0"/>
    <n v="0"/>
    <n v="0"/>
    <d v="2025-12-01T00:00:00"/>
    <s v="BH Colorado Electric Oper Co"/>
    <s v="Regulated Electric (122)"/>
    <s v="COE Elec 115kV Transmission Lines"/>
    <x v="7"/>
    <n v="135500"/>
    <x v="3"/>
    <n v="38071676"/>
    <s v="This work order is to rebuild the 115 kV line between SKALA and Portland subs"/>
    <d v="2023-07-27T00:00:00"/>
    <d v="2023-10-01T00:00:00"/>
    <s v="10079181"/>
  </r>
  <r>
    <n v="0"/>
    <n v="0"/>
    <n v="0"/>
    <n v="0"/>
    <d v="2025-12-01T00:00:00"/>
    <s v="BH Colorado Electric Oper Co"/>
    <s v="Regulated Electric (122)"/>
    <s v="COE Elec 115kV Transmission Lines"/>
    <x v="7"/>
    <n v="135500"/>
    <x v="3"/>
    <n v="38204592"/>
    <s v="This work order is to rebuild the 115 kV line between SKALA and Portland subs"/>
    <d v="2023-07-27T00:00:00"/>
    <d v="2023-11-01T00:00:00"/>
    <s v="10079181"/>
  </r>
  <r>
    <n v="0"/>
    <n v="0"/>
    <n v="0"/>
    <n v="0"/>
    <d v="2025-12-01T00:00:00"/>
    <s v="BH Colorado Electric Oper Co"/>
    <s v="Regulated Electric (122)"/>
    <s v="COE Elec 115kV Transmission Lines"/>
    <x v="7"/>
    <n v="135500"/>
    <x v="3"/>
    <n v="34060311"/>
    <s v="115kV COE LiDAR remediation for the Skala Tap to Portland Sub transmission line. This will involve two structure replacements and 4 guy wire replacements."/>
    <d v="2021-11-06T00:00:00"/>
    <d v="2021-11-01T00:00:00"/>
    <s v="10077091"/>
  </r>
  <r>
    <n v="0"/>
    <n v="0"/>
    <n v="0"/>
    <n v="0"/>
    <d v="2025-12-01T00:00:00"/>
    <s v="BH Colorado Electric Oper Co"/>
    <s v="Regulated Electric (122)"/>
    <s v="COE Elec 115kV Transmission Lines"/>
    <x v="7"/>
    <n v="135500"/>
    <x v="3"/>
    <n v="35463110"/>
    <s v="COE 115kV Pole Treatments 2021. Contractor services."/>
    <d v="2022-02-28T00:00:00"/>
    <d v="2022-05-01T00:00:00"/>
    <s v="10076741"/>
  </r>
  <r>
    <n v="0"/>
    <n v="0"/>
    <n v="0"/>
    <n v="0"/>
    <d v="2025-12-01T00:00:00"/>
    <s v="BH Colorado Electric Oper Co"/>
    <s v="Regulated Electric (122)"/>
    <s v="COE Elec 115kV Transmission Lines"/>
    <x v="7"/>
    <n v="135500"/>
    <x v="3"/>
    <n v="37723736"/>
    <s v="This work order is to rebuild the 115 kV line between SKALA and Portland subs"/>
    <d v="2023-07-27T00:00:00"/>
    <d v="2023-08-01T00:00:00"/>
    <s v="10079181"/>
  </r>
  <r>
    <n v="0"/>
    <n v="0"/>
    <n v="0"/>
    <n v="0"/>
    <d v="2025-12-01T00:00:00"/>
    <s v="BH Colorado Electric Oper Co"/>
    <s v="Regulated Electric (122)"/>
    <s v="COE Elec 115kV Transmission Lines"/>
    <x v="7"/>
    <n v="135500"/>
    <x v="3"/>
    <n v="38506271"/>
    <s v="This work order is to rebuild the 115 kV line between SKALA and Portland subs"/>
    <d v="2023-07-27T00:00:00"/>
    <d v="2024-01-01T00:00:00"/>
    <s v="10079181"/>
  </r>
  <r>
    <n v="0"/>
    <n v="0"/>
    <n v="0"/>
    <n v="0"/>
    <d v="2025-12-01T00:00:00"/>
    <s v="BH Colorado Electric Oper Co"/>
    <s v="Regulated Electric (122)"/>
    <s v="COE Elec 115kV Transmission Lines"/>
    <x v="7"/>
    <n v="135500"/>
    <x v="3"/>
    <n v="38659211"/>
    <s v="This work order is to rebuild the 115 kV line between SKALA and Portland subs"/>
    <d v="2023-07-27T00:00:00"/>
    <d v="2024-02-01T00:00:00"/>
    <s v="10079181"/>
  </r>
  <r>
    <n v="0"/>
    <n v="0"/>
    <n v="0"/>
    <n v="0"/>
    <d v="2025-12-01T00:00:00"/>
    <s v="BH Colorado Electric Oper Co"/>
    <s v="Regulated Electric (122)"/>
    <s v="COE Elec 115kV Transmission Lines"/>
    <x v="7"/>
    <n v="135500"/>
    <x v="3"/>
    <n v="36865882"/>
    <s v="Capital WO for 115kV COE Pole Treatments in 2022. Approx 1500 poles to be inspected and treated."/>
    <d v="2022-11-30T00:00:00"/>
    <d v="2022-12-01T00:00:00"/>
    <s v="10079308"/>
  </r>
  <r>
    <n v="16"/>
    <n v="1451303.81"/>
    <n v="32650.286587370101"/>
    <n v="1418653.52341263"/>
    <d v="2025-12-01T00:00:00"/>
    <s v="BH Colorado Electric Oper Co"/>
    <s v="Regulated Electric (122)"/>
    <s v="COE Elec 115kV Transmission Lines"/>
    <x v="7"/>
    <n v="135500"/>
    <x v="10"/>
    <n v="38667064"/>
    <s v="Pole, Steel"/>
    <d v="2023-07-27T00:00:00"/>
    <d v="2023-01-01T00:00:00"/>
    <s v="10079181"/>
  </r>
  <r>
    <n v="2"/>
    <n v="25452.28"/>
    <n v="572.60528813880001"/>
    <n v="24879.6747118612"/>
    <d v="2025-12-01T00:00:00"/>
    <s v="BH Colorado Electric Oper Co"/>
    <s v="Regulated Electric (122)"/>
    <s v="COE Elec 115kV Transmission Lines"/>
    <x v="7"/>
    <n v="135500"/>
    <x v="13"/>
    <n v="38667050"/>
    <s v="Pole, Wood, 60'"/>
    <d v="2023-07-27T00:00:00"/>
    <d v="2023-01-01T00:00:00"/>
    <s v="10079181"/>
  </r>
  <r>
    <n v="46"/>
    <n v="858285.68"/>
    <n v="19309.0331829528"/>
    <n v="838976.64681704727"/>
    <d v="2025-12-01T00:00:00"/>
    <s v="BH Colorado Electric Oper Co"/>
    <s v="Regulated Electric (122)"/>
    <s v="COE Elec 115kV Transmission Lines"/>
    <x v="7"/>
    <n v="135500"/>
    <x v="14"/>
    <n v="38667053"/>
    <s v="Pole, Wood, 80'"/>
    <d v="2023-07-27T00:00:00"/>
    <d v="2023-01-01T00:00:00"/>
    <s v="10079181"/>
  </r>
  <r>
    <n v="0"/>
    <n v="0"/>
    <n v="0"/>
    <n v="0"/>
    <d v="2025-12-01T00:00:00"/>
    <s v="BH Colorado Electric Oper Co"/>
    <s v="Regulated Electric (122)"/>
    <s v="COE Elec 115kV Transmission Lines"/>
    <x v="7"/>
    <n v="135500"/>
    <x v="14"/>
    <n v="34777980"/>
    <s v="Pole, Wood, 65' Or Greater"/>
    <d v="2021-11-06T00:00:00"/>
    <d v="2021-01-01T00:00:00"/>
    <s v="10077091"/>
  </r>
  <r>
    <n v="0"/>
    <n v="0"/>
    <n v="0"/>
    <n v="0"/>
    <d v="2025-12-01T00:00:00"/>
    <s v="BH Colorado Electric Oper Co"/>
    <s v="Regulated Electric (122)"/>
    <s v="COE Elec 115kV Transmission Lines"/>
    <x v="7"/>
    <n v="135500"/>
    <x v="23"/>
    <n v="21747740"/>
    <s v="Pole, Wood"/>
    <d v="1960-07-01T00:00:00"/>
    <d v="1960-07-01T00:00:00"/>
    <s v="50507XFER"/>
  </r>
  <r>
    <n v="86000"/>
    <n v="918768.58000000007"/>
    <n v="31732.824286529401"/>
    <n v="887035.75571347063"/>
    <d v="2025-12-01T00:00:00"/>
    <s v="BH Colorado Electric Oper Co"/>
    <s v="Regulated Electric (122)"/>
    <s v="COE Elec 115kV Transmission Lines"/>
    <x v="7"/>
    <n v="135600"/>
    <x v="15"/>
    <n v="38667070"/>
    <s v="Conductor, Oh Acsr Bare 795 Mcm"/>
    <d v="2023-07-27T00:00:00"/>
    <d v="2023-01-01T00:00:00"/>
    <s v="10079181"/>
  </r>
  <r>
    <n v="0"/>
    <n v="0"/>
    <n v="0"/>
    <n v="0"/>
    <d v="2025-12-01T00:00:00"/>
    <s v="BH Colorado Electric Oper Co"/>
    <s v="Regulated Electric (122)"/>
    <s v="COE Elec 115kV Transmission Lines"/>
    <x v="7"/>
    <n v="135600"/>
    <x v="3"/>
    <n v="38659214"/>
    <s v="This work order is to rebuild the 115 kV line between SKALA and Portland subs"/>
    <d v="2023-07-27T00:00:00"/>
    <d v="2024-02-01T00:00:00"/>
    <s v="10079181"/>
  </r>
  <r>
    <n v="0"/>
    <n v="0"/>
    <n v="0"/>
    <n v="0"/>
    <d v="2025-12-01T00:00:00"/>
    <s v="BH Colorado Electric Oper Co"/>
    <s v="Regulated Electric (122)"/>
    <s v="COE Elec 115kV Transmission Lines"/>
    <x v="7"/>
    <n v="135600"/>
    <x v="3"/>
    <n v="38506274"/>
    <s v="This work order is to rebuild the 115 kV line between SKALA and Portland subs"/>
    <d v="2023-07-27T00:00:00"/>
    <d v="2024-01-01T00:00:00"/>
    <s v="10079181"/>
  </r>
  <r>
    <n v="0"/>
    <n v="0"/>
    <n v="0"/>
    <n v="0"/>
    <d v="2025-12-01T00:00:00"/>
    <s v="BH Colorado Electric Oper Co"/>
    <s v="Regulated Electric (122)"/>
    <s v="COE Elec 115kV Transmission Lines"/>
    <x v="7"/>
    <n v="135600"/>
    <x v="3"/>
    <n v="38204595"/>
    <s v="This work order is to rebuild the 115 kV line between SKALA and Portland subs"/>
    <d v="2023-07-27T00:00:00"/>
    <d v="2023-11-01T00:00:00"/>
    <s v="10079181"/>
  </r>
  <r>
    <n v="0"/>
    <n v="0"/>
    <n v="0"/>
    <n v="0"/>
    <d v="2025-12-01T00:00:00"/>
    <s v="BH Colorado Electric Oper Co"/>
    <s v="Regulated Electric (122)"/>
    <s v="COE Elec 115kV Transmission Lines"/>
    <x v="7"/>
    <n v="135600"/>
    <x v="3"/>
    <n v="37723739"/>
    <s v="This work order is to rebuild the 115 kV line between SKALA and Portland subs"/>
    <d v="2023-07-27T00:00:00"/>
    <d v="2023-08-01T00:00:00"/>
    <s v="10079181"/>
  </r>
  <r>
    <n v="0"/>
    <n v="0"/>
    <n v="0"/>
    <n v="0"/>
    <d v="2025-12-01T00:00:00"/>
    <s v="BH Colorado Electric Oper Co"/>
    <s v="Regulated Electric (122)"/>
    <s v="COE Elec 115kV Transmission Lines"/>
    <x v="7"/>
    <n v="135600"/>
    <x v="3"/>
    <n v="38071679"/>
    <s v="This work order is to rebuild the 115 kV line between SKALA and Portland subs"/>
    <d v="2023-07-27T00:00:00"/>
    <d v="2023-10-01T00:00:00"/>
    <s v="10079181"/>
  </r>
  <r>
    <n v="24250"/>
    <n v="158265.12"/>
    <n v="5466.2287685616002"/>
    <n v="152798.89123143841"/>
    <d v="2025-12-01T00:00:00"/>
    <s v="BH Colorado Electric Oper Co"/>
    <s v="Regulated Electric (122)"/>
    <s v="COE Elec 115kV Transmission Lines"/>
    <x v="7"/>
    <n v="135600"/>
    <x v="16"/>
    <n v="38667041"/>
    <s v="FIBER OPTIC GROUND WIRE"/>
    <d v="2023-07-27T00:00:00"/>
    <d v="2023-01-01T00:00:00"/>
    <s v="10079181"/>
  </r>
  <r>
    <n v="54"/>
    <n v="54811.97"/>
    <n v="1893.1193890071002"/>
    <n v="52918.8506109929"/>
    <d v="2025-12-01T00:00:00"/>
    <s v="BH Colorado Electric Oper Co"/>
    <s v="Regulated Electric (122)"/>
    <s v="COE Elec 115kV Transmission Lines"/>
    <x v="7"/>
    <n v="135600"/>
    <x v="17"/>
    <n v="38667067"/>
    <s v="Post Insulators"/>
    <d v="2023-07-27T00:00:00"/>
    <d v="2023-01-01T00:00:00"/>
    <s v="10079181"/>
  </r>
  <r>
    <n v="22000"/>
    <n v="60973.39"/>
    <n v="2105.9251623777"/>
    <n v="58867.464837622298"/>
    <d v="2025-12-01T00:00:00"/>
    <s v="BH Colorado Electric Oper Co"/>
    <s v="Regulated Electric (122)"/>
    <s v="COE Elec 115kV Transmission Lines"/>
    <x v="7"/>
    <n v="135600"/>
    <x v="18"/>
    <n v="38667018"/>
    <s v="Static Wire (Transmission Lines)"/>
    <d v="2023-07-27T00:00:00"/>
    <d v="2023-01-01T00:00:00"/>
    <s v="10079181"/>
  </r>
  <r>
    <n v="72"/>
    <n v="20451.25"/>
    <n v="706.35406653749999"/>
    <n v="19744.8959334625"/>
    <d v="2025-12-01T00:00:00"/>
    <s v="BH Colorado Electric Oper Co"/>
    <s v="Regulated Electric (122)"/>
    <s v="COE Elec 115kV Transmission Lines"/>
    <x v="7"/>
    <n v="135600"/>
    <x v="19"/>
    <n v="38667047"/>
    <s v="Suspension Insulators"/>
    <d v="2023-07-27T00:00:00"/>
    <d v="2023-01-01T00:00:00"/>
    <s v="10079181"/>
  </r>
  <r>
    <n v="1"/>
    <n v="1601.49"/>
    <n v="-6.5613045299999992E-2"/>
    <n v="1601.5556130453001"/>
    <d v="2025-12-01T00:00:00"/>
    <s v="BH Colorado Electric Oper Co"/>
    <s v="Regulated Electric (122)"/>
    <s v="COE Elec 115kV Transmission Lines"/>
    <x v="8"/>
    <n v="135002"/>
    <x v="5"/>
    <n v="21755379"/>
    <s v="T-LIN S07 T20 R66"/>
    <d v="1954-07-01T00:00:00"/>
    <d v="1954-07-01T00:00:00"/>
    <s v="10058861"/>
  </r>
  <r>
    <n v="2"/>
    <n v="188.38"/>
    <n v="-7.7179286E-3"/>
    <n v="188.38771792859998"/>
    <d v="2025-12-01T00:00:00"/>
    <s v="BH Colorado Electric Oper Co"/>
    <s v="Regulated Electric (122)"/>
    <s v="COE Elec 115kV Transmission Lines"/>
    <x v="8"/>
    <n v="135002"/>
    <x v="5"/>
    <n v="21755431"/>
    <s v="T-LIN S04 T19 R70"/>
    <d v="1954-07-01T00:00:00"/>
    <d v="1954-07-01T00:00:00"/>
    <s v="10058861"/>
  </r>
  <r>
    <n v="1"/>
    <n v="24.57"/>
    <n v="-1.0066329E-3"/>
    <n v="24.571006632900001"/>
    <d v="2025-12-01T00:00:00"/>
    <s v="BH Colorado Electric Oper Co"/>
    <s v="Regulated Electric (122)"/>
    <s v="COE Elec 115kV Transmission Lines"/>
    <x v="8"/>
    <n v="135002"/>
    <x v="5"/>
    <n v="21755163"/>
    <s v="T-LIN S17 T20 R66"/>
    <d v="1954-07-01T00:00:00"/>
    <d v="1954-07-01T00:00:00"/>
    <s v="10058861"/>
  </r>
  <r>
    <n v="1"/>
    <n v="78.63"/>
    <n v="-3.2214711000000001E-3"/>
    <n v="78.633221471100001"/>
    <d v="2025-12-01T00:00:00"/>
    <s v="BH Colorado Electric Oper Co"/>
    <s v="Regulated Electric (122)"/>
    <s v="COE Elec 115kV Transmission Lines"/>
    <x v="8"/>
    <n v="135002"/>
    <x v="5"/>
    <n v="21755400"/>
    <s v="T-LIN S19 T19 R69"/>
    <d v="1954-07-01T00:00:00"/>
    <d v="1954-07-01T00:00:00"/>
    <s v="10058861"/>
  </r>
  <r>
    <n v="1"/>
    <n v="876.01"/>
    <n v="-3.61003721E-2"/>
    <n v="876.0461003721"/>
    <d v="2025-12-01T00:00:00"/>
    <s v="BH Colorado Electric Oper Co"/>
    <s v="Regulated Electric (122)"/>
    <s v="COE Elec 115kV Transmission Lines"/>
    <x v="8"/>
    <n v="135002"/>
    <x v="5"/>
    <n v="21755211"/>
    <s v="T-LIN S36 T19 R68"/>
    <d v="1962-07-01T00:00:00"/>
    <d v="1962-07-01T00:00:00"/>
    <s v="10058861"/>
  </r>
  <r>
    <n v="1"/>
    <n v="945.59"/>
    <n v="-3.0003570699999999E-2"/>
    <n v="945.62000357070008"/>
    <d v="2025-12-01T00:00:00"/>
    <s v="BH Colorado Electric Oper Co"/>
    <s v="Regulated Electric (122)"/>
    <s v="COE Elec 115kV Transmission Lines"/>
    <x v="8"/>
    <n v="135002"/>
    <x v="5"/>
    <n v="21755288"/>
    <s v="T-LIN S19 T19 R68"/>
    <d v="1974-07-01T00:00:00"/>
    <d v="1974-07-01T00:00:00"/>
    <s v="10058861"/>
  </r>
  <r>
    <n v="1"/>
    <n v="100"/>
    <n v="-3.9160000000000002E-3"/>
    <n v="100.003916"/>
    <d v="2025-12-01T00:00:00"/>
    <s v="BH Colorado Electric Oper Co"/>
    <s v="Regulated Electric (122)"/>
    <s v="COE Elec 115kV Transmission Lines"/>
    <x v="8"/>
    <n v="135002"/>
    <x v="5"/>
    <n v="21755178"/>
    <s v="T-LIN S19 T20 R65"/>
    <d v="1958-07-01T00:00:00"/>
    <d v="1958-07-01T00:00:00"/>
    <s v="10058861"/>
  </r>
  <r>
    <n v="4"/>
    <n v="536.46"/>
    <n v="-2.1978766199999999E-2"/>
    <n v="536.48197876620009"/>
    <d v="2025-12-01T00:00:00"/>
    <s v="BH Colorado Electric Oper Co"/>
    <s v="Regulated Electric (122)"/>
    <s v="COE Elec 115kV Transmission Lines"/>
    <x v="8"/>
    <n v="135002"/>
    <x v="5"/>
    <n v="21755424"/>
    <s v="T-LIN S10 T19 R70"/>
    <d v="1954-07-01T00:00:00"/>
    <d v="1954-07-01T00:00:00"/>
    <s v="10058861"/>
  </r>
  <r>
    <n v="2"/>
    <n v="184.27"/>
    <n v="-7.5495419000000006E-3"/>
    <n v="184.27754954190002"/>
    <d v="2025-12-01T00:00:00"/>
    <s v="BH Colorado Electric Oper Co"/>
    <s v="Regulated Electric (122)"/>
    <s v="COE Elec 115kV Transmission Lines"/>
    <x v="8"/>
    <n v="135002"/>
    <x v="5"/>
    <n v="21755443"/>
    <s v="T-LIN S20 T20 R65"/>
    <d v="1954-07-01T00:00:00"/>
    <d v="1954-07-01T00:00:00"/>
    <s v="10058861"/>
  </r>
  <r>
    <n v="1"/>
    <n v="24.57"/>
    <n v="-1.0066329E-3"/>
    <n v="24.571006632900001"/>
    <d v="2025-12-01T00:00:00"/>
    <s v="BH Colorado Electric Oper Co"/>
    <s v="Regulated Electric (122)"/>
    <s v="COE Elec 115kV Transmission Lines"/>
    <x v="8"/>
    <n v="135002"/>
    <x v="5"/>
    <n v="21755438"/>
    <s v="T-LIN S16 T20 R66"/>
    <d v="1954-07-01T00:00:00"/>
    <d v="1954-07-01T00:00:00"/>
    <s v="10058861"/>
  </r>
  <r>
    <n v="1"/>
    <n v="50"/>
    <n v="0"/>
    <n v="50"/>
    <d v="2025-12-01T00:00:00"/>
    <s v="BH Colorado Electric Oper Co"/>
    <s v="Regulated Electric (122)"/>
    <s v="COE Elec 115kV Transmission Lines"/>
    <x v="8"/>
    <n v="135002"/>
    <x v="5"/>
    <n v="21755168"/>
    <s v="T-LIN S24 T19 R69"/>
    <d v="1956-07-01T00:00:00"/>
    <d v="1956-07-01T00:00:00"/>
    <s v="10058861"/>
  </r>
  <r>
    <n v="1"/>
    <n v="7997"/>
    <n v="-0.41184550000000003"/>
    <n v="7997.4118454999998"/>
    <d v="2025-12-01T00:00:00"/>
    <s v="BH Colorado Electric Oper Co"/>
    <s v="Regulated Electric (122)"/>
    <s v="COE Elec 115kV Transmission Lines"/>
    <x v="8"/>
    <n v="135002"/>
    <x v="5"/>
    <n v="21755365"/>
    <s v="T-LIN S19 T19 R68"/>
    <d v="1937-07-01T00:00:00"/>
    <d v="1937-07-01T00:00:00"/>
    <s v="10058861"/>
  </r>
  <r>
    <n v="3"/>
    <n v="299.76"/>
    <n v="-1.22811672E-2"/>
    <n v="299.77228116719999"/>
    <d v="2025-12-01T00:00:00"/>
    <s v="BH Colorado Electric Oper Co"/>
    <s v="Regulated Electric (122)"/>
    <s v="COE Elec 115kV Transmission Lines"/>
    <x v="8"/>
    <n v="135002"/>
    <x v="5"/>
    <n v="21755372"/>
    <s v="T-LIN S13 T19 R70"/>
    <d v="1954-07-01T00:00:00"/>
    <d v="1954-07-01T00:00:00"/>
    <s v="10058861"/>
  </r>
  <r>
    <n v="1"/>
    <n v="245.71"/>
    <n v="-1.0066738699999999E-2"/>
    <n v="245.72006673870001"/>
    <d v="2025-12-01T00:00:00"/>
    <s v="BH Colorado Electric Oper Co"/>
    <s v="Regulated Electric (122)"/>
    <s v="COE Elec 115kV Transmission Lines"/>
    <x v="8"/>
    <n v="135002"/>
    <x v="5"/>
    <n v="21755405"/>
    <s v="T-LIN S19 T20 R65"/>
    <d v="1954-07-01T00:00:00"/>
    <d v="1954-07-01T00:00:00"/>
    <s v="10058861"/>
  </r>
  <r>
    <n v="1"/>
    <n v="75"/>
    <n v="-2.9369999999999999E-3"/>
    <n v="75.002937000000003"/>
    <d v="2025-12-01T00:00:00"/>
    <s v="BH Colorado Electric Oper Co"/>
    <s v="Regulated Electric (122)"/>
    <s v="COE Elec 115kV Transmission Lines"/>
    <x v="8"/>
    <n v="135002"/>
    <x v="5"/>
    <n v="21755173"/>
    <s v="T-LIN S20 T20 R65"/>
    <d v="1958-07-01T00:00:00"/>
    <d v="1958-07-01T00:00:00"/>
    <s v="10058861"/>
  </r>
  <r>
    <n v="3"/>
    <n v="819.02"/>
    <n v="-3.3555249400000001E-2"/>
    <n v="819.05355524940001"/>
    <d v="2025-12-01T00:00:00"/>
    <s v="BH Colorado Electric Oper Co"/>
    <s v="Regulated Electric (122)"/>
    <s v="COE Elec 115kV Transmission Lines"/>
    <x v="8"/>
    <n v="135002"/>
    <x v="5"/>
    <n v="21755412"/>
    <s v="T-LIN S19 T19 R68"/>
    <d v="1954-07-01T00:00:00"/>
    <d v="1954-07-01T00:00:00"/>
    <s v="10058861"/>
  </r>
  <r>
    <n v="1"/>
    <n v="541"/>
    <n v="-1.999536E-2"/>
    <n v="541.01999536000005"/>
    <d v="2025-12-01T00:00:00"/>
    <s v="BH Colorado Electric Oper Co"/>
    <s v="Regulated Electric (122)"/>
    <s v="COE Elec 115kV Transmission Lines"/>
    <x v="8"/>
    <n v="135002"/>
    <x v="5"/>
    <n v="21755274"/>
    <s v="T-LIN S17 T19 R69"/>
    <d v="1971-07-01T00:00:00"/>
    <d v="1971-07-01T00:00:00"/>
    <s v="10058861"/>
  </r>
  <r>
    <n v="3"/>
    <n v="231.65"/>
    <n v="-9.490700500000001E-3"/>
    <n v="231.65949070050002"/>
    <d v="2025-12-01T00:00:00"/>
    <s v="BH Colorado Electric Oper Co"/>
    <s v="Regulated Electric (122)"/>
    <s v="COE Elec 115kV Transmission Lines"/>
    <x v="8"/>
    <n v="135002"/>
    <x v="5"/>
    <n v="21755393"/>
    <s v="T-LIN S05 T19 R70"/>
    <d v="1954-07-01T00:00:00"/>
    <d v="1954-07-01T00:00:00"/>
    <s v="10058861"/>
  </r>
  <r>
    <n v="1"/>
    <n v="429.98"/>
    <n v="-1.7616280599999999E-2"/>
    <n v="429.99761628060003"/>
    <d v="2025-12-01T00:00:00"/>
    <s v="BH Colorado Electric Oper Co"/>
    <s v="Regulated Electric (122)"/>
    <s v="COE Elec 115kV Transmission Lines"/>
    <x v="8"/>
    <n v="135002"/>
    <x v="5"/>
    <n v="21755386"/>
    <s v="T-LIN S18 T19 R69"/>
    <d v="1954-07-01T00:00:00"/>
    <d v="1954-07-01T00:00:00"/>
    <s v="10058861"/>
  </r>
  <r>
    <n v="2"/>
    <n v="114.66"/>
    <n v="-4.6976202000000005E-3"/>
    <n v="114.6646976202"/>
    <d v="2025-12-01T00:00:00"/>
    <s v="BH Colorado Electric Oper Co"/>
    <s v="Regulated Electric (122)"/>
    <s v="COE Elec 115kV Transmission Lines"/>
    <x v="8"/>
    <n v="135002"/>
    <x v="5"/>
    <n v="21755419"/>
    <s v="T-LIN S20 T19 R69"/>
    <d v="1954-07-01T00:00:00"/>
    <d v="1954-07-01T00:00:00"/>
    <s v="10058861"/>
  </r>
  <r>
    <n v="0"/>
    <n v="2486.9500000000003"/>
    <n v="-1.939821E-3"/>
    <n v="2486.9519398210005"/>
    <d v="2025-12-01T00:00:00"/>
    <s v="BH Colorado Electric Oper Co"/>
    <s v="Regulated Electric (122)"/>
    <s v="COE Elec 115kV Transmission Lines"/>
    <x v="8"/>
    <n v="135002"/>
    <x v="6"/>
    <n v="40452557"/>
    <s v="DELL ROW"/>
    <d v="2024-10-04T00:00:00"/>
    <d v="2024-10-01T00:00:00"/>
    <s v="10079182"/>
  </r>
  <r>
    <n v="0"/>
    <n v="1492.17"/>
    <n v="-1.1638926000000001E-3"/>
    <n v="1492.1711638926001"/>
    <d v="2025-12-01T00:00:00"/>
    <s v="BH Colorado Electric Oper Co"/>
    <s v="Regulated Electric (122)"/>
    <s v="COE Elec 115kV Transmission Lines"/>
    <x v="8"/>
    <n v="135002"/>
    <x v="6"/>
    <n v="40452560"/>
    <s v="FRANK ROW"/>
    <d v="2024-10-04T00:00:00"/>
    <d v="2024-10-01T00:00:00"/>
    <s v="10079182"/>
  </r>
  <r>
    <n v="0"/>
    <n v="1771.5"/>
    <n v="2.1158441699999999"/>
    <n v="1769.3841558300001"/>
    <d v="2025-12-01T00:00:00"/>
    <s v="BH Colorado Electric Oper Co"/>
    <s v="Regulated Electric (122)"/>
    <s v="COE Elec 115kV Transmission Lines"/>
    <x v="8"/>
    <n v="135130"/>
    <x v="32"/>
    <n v="40452542"/>
    <s v="FIBER OPTIC ENCLOSURE"/>
    <d v="2024-10-04T00:00:00"/>
    <d v="2024-01-01T00:00:00"/>
    <s v="10079182"/>
  </r>
  <r>
    <n v="0"/>
    <n v="-569.32000000000005"/>
    <n v="-156.25945565559999"/>
    <n v="-413.06054434440006"/>
    <d v="2025-12-01T00:00:00"/>
    <s v="BH Colorado Electric Oper Co"/>
    <s v="Regulated Electric (122)"/>
    <s v="COE Elec 115kV Transmission Lines"/>
    <x v="8"/>
    <n v="135500"/>
    <x v="33"/>
    <n v="21755049"/>
    <s v="Acquisition Reserve Elimination"/>
    <d v="1995-07-01T00:00:00"/>
    <d v="2016-01-01T00:00:00"/>
    <s v="10058861"/>
  </r>
  <r>
    <n v="0"/>
    <n v="0"/>
    <n v="0"/>
    <n v="0"/>
    <d v="2025-12-01T00:00:00"/>
    <s v="BH Colorado Electric Oper Co"/>
    <s v="Regulated Electric (122)"/>
    <s v="COE Elec 115kV Transmission Lines"/>
    <x v="8"/>
    <n v="135500"/>
    <x v="20"/>
    <n v="21755239"/>
    <s v="CROSSARM ASSEMBLIES, WOOD"/>
    <d v="1966-07-01T00:00:00"/>
    <d v="1966-07-01T00:00:00"/>
    <s v="10058861"/>
  </r>
  <r>
    <n v="0"/>
    <n v="0"/>
    <n v="0"/>
    <n v="0"/>
    <d v="2025-12-01T00:00:00"/>
    <s v="BH Colorado Electric Oper Co"/>
    <s v="Regulated Electric (122)"/>
    <s v="COE Elec 115kV Transmission Lines"/>
    <x v="8"/>
    <n v="135500"/>
    <x v="20"/>
    <n v="21755225"/>
    <s v="CROSSARM ASSEMBLIES, WOOD"/>
    <d v="1965-07-01T00:00:00"/>
    <d v="1965-07-01T00:00:00"/>
    <s v="10058861"/>
  </r>
  <r>
    <n v="0"/>
    <n v="0"/>
    <n v="0"/>
    <n v="0"/>
    <d v="2025-12-01T00:00:00"/>
    <s v="BH Colorado Electric Oper Co"/>
    <s v="Regulated Electric (122)"/>
    <s v="COE Elec 115kV Transmission Lines"/>
    <x v="8"/>
    <n v="135500"/>
    <x v="20"/>
    <n v="21755246"/>
    <s v="CROSSARM ASSEMBLIES, WOOD"/>
    <d v="1966-07-01T00:00:00"/>
    <d v="1966-07-01T00:00:00"/>
    <s v="10058861"/>
  </r>
  <r>
    <n v="0"/>
    <n v="0"/>
    <n v="0"/>
    <n v="0"/>
    <d v="2025-12-01T00:00:00"/>
    <s v="BH Colorado Electric Oper Co"/>
    <s v="Regulated Electric (122)"/>
    <s v="COE Elec 115kV Transmission Lines"/>
    <x v="8"/>
    <n v="135500"/>
    <x v="20"/>
    <n v="21755056"/>
    <s v="CROSSARM ASSEMBLIES, WOOD"/>
    <d v="1995-07-01T00:00:00"/>
    <d v="1995-07-01T00:00:00"/>
    <s v="10058861"/>
  </r>
  <r>
    <n v="0"/>
    <n v="0"/>
    <n v="0"/>
    <n v="0"/>
    <d v="2025-12-01T00:00:00"/>
    <s v="BH Colorado Electric Oper Co"/>
    <s v="Regulated Electric (122)"/>
    <s v="COE Elec 115kV Transmission Lines"/>
    <x v="8"/>
    <n v="135500"/>
    <x v="20"/>
    <n v="21755260"/>
    <s v="CROSSARM ASSEMBLIES, WOOD"/>
    <d v="1967-07-01T00:00:00"/>
    <d v="1967-07-01T00:00:00"/>
    <s v="10058861"/>
  </r>
  <r>
    <n v="0"/>
    <n v="0"/>
    <n v="0"/>
    <n v="0"/>
    <d v="2025-12-01T00:00:00"/>
    <s v="BH Colorado Electric Oper Co"/>
    <s v="Regulated Electric (122)"/>
    <s v="COE Elec 115kV Transmission Lines"/>
    <x v="8"/>
    <n v="135500"/>
    <x v="20"/>
    <n v="21755309"/>
    <s v="CROSSARM ASSEMBLIES, WOOD"/>
    <d v="1974-07-01T00:00:00"/>
    <d v="1974-07-01T00:00:00"/>
    <s v="10058861"/>
  </r>
  <r>
    <n v="0"/>
    <n v="0"/>
    <n v="0"/>
    <n v="0"/>
    <d v="2025-12-01T00:00:00"/>
    <s v="BH Colorado Electric Oper Co"/>
    <s v="Regulated Electric (122)"/>
    <s v="COE Elec 115kV Transmission Lines"/>
    <x v="8"/>
    <n v="135500"/>
    <x v="20"/>
    <n v="21755344"/>
    <s v="CROSSARM ASSEMBLIES, WOOD"/>
    <d v="1974-07-01T00:00:00"/>
    <d v="1974-07-01T00:00:00"/>
    <s v="10058861"/>
  </r>
  <r>
    <n v="0"/>
    <n v="0"/>
    <n v="0"/>
    <n v="0"/>
    <d v="2025-12-01T00:00:00"/>
    <s v="BH Colorado Electric Oper Co"/>
    <s v="Regulated Electric (122)"/>
    <s v="COE Elec 115kV Transmission Lines"/>
    <x v="8"/>
    <n v="135500"/>
    <x v="20"/>
    <n v="21754958"/>
    <s v="CROSSARM ASSEMBLIES, WOOD"/>
    <d v="1977-07-01T00:00:00"/>
    <d v="1977-07-01T00:00:00"/>
    <s v="10058861"/>
  </r>
  <r>
    <n v="0"/>
    <n v="0"/>
    <n v="0"/>
    <n v="0"/>
    <d v="2025-12-01T00:00:00"/>
    <s v="BH Colorado Electric Oper Co"/>
    <s v="Regulated Electric (122)"/>
    <s v="COE Elec 115kV Transmission Lines"/>
    <x v="8"/>
    <n v="135500"/>
    <x v="20"/>
    <n v="21754986"/>
    <s v="CROSSARM ASSEMBLIES, WOOD"/>
    <d v="1978-07-01T00:00:00"/>
    <d v="1978-07-01T00:00:00"/>
    <s v="10058861"/>
  </r>
  <r>
    <n v="0"/>
    <n v="0"/>
    <n v="0"/>
    <n v="0"/>
    <d v="2025-12-01T00:00:00"/>
    <s v="BH Colorado Electric Oper Co"/>
    <s v="Regulated Electric (122)"/>
    <s v="COE Elec 115kV Transmission Lines"/>
    <x v="8"/>
    <n v="135500"/>
    <x v="20"/>
    <n v="21755323"/>
    <s v="CROSSARM ASSEMBLIES, WOOD"/>
    <d v="1974-07-01T00:00:00"/>
    <d v="1974-07-01T00:00:00"/>
    <s v="10058861"/>
  </r>
  <r>
    <n v="0"/>
    <n v="0"/>
    <n v="0"/>
    <n v="0"/>
    <d v="2025-12-01T00:00:00"/>
    <s v="BH Colorado Electric Oper Co"/>
    <s v="Regulated Electric (122)"/>
    <s v="COE Elec 115kV Transmission Lines"/>
    <x v="8"/>
    <n v="135500"/>
    <x v="20"/>
    <n v="21755330"/>
    <s v="CROSSARM ASSEMBLIES, WOOD"/>
    <d v="1974-07-01T00:00:00"/>
    <d v="1974-07-01T00:00:00"/>
    <s v="10058861"/>
  </r>
  <r>
    <n v="0"/>
    <n v="0"/>
    <n v="0"/>
    <n v="0"/>
    <d v="2025-12-01T00:00:00"/>
    <s v="BH Colorado Electric Oper Co"/>
    <s v="Regulated Electric (122)"/>
    <s v="COE Elec 115kV Transmission Lines"/>
    <x v="8"/>
    <n v="135500"/>
    <x v="20"/>
    <n v="21754972"/>
    <s v="CROSSARM ASSEMBLIES, WOOD"/>
    <d v="1977-07-01T00:00:00"/>
    <d v="1977-07-01T00:00:00"/>
    <s v="10058861"/>
  </r>
  <r>
    <n v="0"/>
    <n v="0"/>
    <n v="0"/>
    <n v="0"/>
    <d v="2025-12-01T00:00:00"/>
    <s v="BH Colorado Electric Oper Co"/>
    <s v="Regulated Electric (122)"/>
    <s v="COE Elec 115kV Transmission Lines"/>
    <x v="8"/>
    <n v="135500"/>
    <x v="20"/>
    <n v="21755094"/>
    <s v="CROSSARM ASSEMBLIES, WOOD"/>
    <d v="2004-11-15T00:00:00"/>
    <d v="2005-01-01T00:00:00"/>
    <s v="10058861"/>
  </r>
  <r>
    <n v="0"/>
    <n v="0"/>
    <n v="0"/>
    <n v="0"/>
    <d v="2025-12-01T00:00:00"/>
    <s v="BH Colorado Electric Oper Co"/>
    <s v="Regulated Electric (122)"/>
    <s v="COE Elec 115kV Transmission Lines"/>
    <x v="8"/>
    <n v="135500"/>
    <x v="20"/>
    <n v="21755014"/>
    <s v="CROSSARM ASSEMBLIES, WOOD"/>
    <d v="1987-07-01T00:00:00"/>
    <d v="1987-07-01T00:00:00"/>
    <s v="10058861"/>
  </r>
  <r>
    <n v="0"/>
    <n v="0"/>
    <n v="0"/>
    <n v="0"/>
    <d v="2025-12-01T00:00:00"/>
    <s v="BH Colorado Electric Oper Co"/>
    <s v="Regulated Electric (122)"/>
    <s v="COE Elec 115kV Transmission Lines"/>
    <x v="8"/>
    <n v="135500"/>
    <x v="20"/>
    <n v="21755000"/>
    <s v="CROSSARM ASSEMBLIES, WOOD"/>
    <d v="1986-07-01T00:00:00"/>
    <d v="1986-07-01T00:00:00"/>
    <s v="10058861"/>
  </r>
  <r>
    <n v="0"/>
    <n v="0"/>
    <n v="0"/>
    <n v="0"/>
    <d v="2025-12-01T00:00:00"/>
    <s v="BH Colorado Electric Oper Co"/>
    <s v="Regulated Electric (122)"/>
    <s v="COE Elec 115kV Transmission Lines"/>
    <x v="8"/>
    <n v="135500"/>
    <x v="20"/>
    <n v="21755351"/>
    <s v="CROSSARM ASSEMBLIES, WOOD"/>
    <d v="1975-07-01T00:00:00"/>
    <d v="1975-07-01T00:00:00"/>
    <s v="10058861"/>
  </r>
  <r>
    <n v="0"/>
    <n v="0"/>
    <n v="0"/>
    <n v="0"/>
    <d v="2025-12-01T00:00:00"/>
    <s v="BH Colorado Electric Oper Co"/>
    <s v="Regulated Electric (122)"/>
    <s v="COE Elec 115kV Transmission Lines"/>
    <x v="8"/>
    <n v="135500"/>
    <x v="20"/>
    <n v="21755295"/>
    <s v="CROSSARM ASSEMBLIES, WOOD"/>
    <d v="1974-07-01T00:00:00"/>
    <d v="1974-07-01T00:00:00"/>
    <s v="10058861"/>
  </r>
  <r>
    <n v="0"/>
    <n v="0"/>
    <n v="0"/>
    <n v="0"/>
    <d v="2025-12-01T00:00:00"/>
    <s v="BH Colorado Electric Oper Co"/>
    <s v="Regulated Electric (122)"/>
    <s v="COE Elec 115kV Transmission Lines"/>
    <x v="8"/>
    <n v="135500"/>
    <x v="20"/>
    <n v="21755204"/>
    <s v="CROSSARM ASSEMBLIES, WOOD"/>
    <d v="1960-07-01T00:00:00"/>
    <d v="1960-07-01T00:00:00"/>
    <s v="10058861"/>
  </r>
  <r>
    <n v="0"/>
    <n v="0"/>
    <n v="0"/>
    <n v="0"/>
    <d v="2025-12-01T00:00:00"/>
    <s v="BH Colorado Electric Oper Co"/>
    <s v="Regulated Electric (122)"/>
    <s v="COE Elec 115kV Transmission Lines"/>
    <x v="8"/>
    <n v="135500"/>
    <x v="20"/>
    <n v="27833082"/>
    <s v="Crossarm Assemblies, Wood"/>
    <d v="2018-01-29T00:00:00"/>
    <d v="2018-01-01T00:00:00"/>
    <s v="10058861"/>
  </r>
  <r>
    <n v="0"/>
    <n v="0"/>
    <n v="0"/>
    <n v="0"/>
    <d v="2025-12-01T00:00:00"/>
    <s v="BH Colorado Electric Oper Co"/>
    <s v="Regulated Electric (122)"/>
    <s v="COE Elec 115kV Transmission Lines"/>
    <x v="8"/>
    <n v="135500"/>
    <x v="20"/>
    <n v="21755190"/>
    <s v="CROSSARM ASSEMBLIES, WOOD"/>
    <d v="1959-07-01T00:00:00"/>
    <d v="1959-07-01T00:00:00"/>
    <s v="10058861"/>
  </r>
  <r>
    <n v="0"/>
    <n v="0"/>
    <n v="0"/>
    <n v="0"/>
    <d v="2025-12-01T00:00:00"/>
    <s v="BH Colorado Electric Oper Co"/>
    <s v="Regulated Electric (122)"/>
    <s v="COE Elec 115kV Transmission Lines"/>
    <x v="8"/>
    <n v="135500"/>
    <x v="20"/>
    <n v="21754937"/>
    <s v="CROSSARM ASSEMBLIES, WOOD"/>
    <d v="1977-07-01T00:00:00"/>
    <d v="1977-07-01T00:00:00"/>
    <s v="10058861"/>
  </r>
  <r>
    <n v="0"/>
    <n v="0"/>
    <n v="0"/>
    <n v="0"/>
    <d v="2025-12-01T00:00:00"/>
    <s v="BH Colorado Electric Oper Co"/>
    <s v="Regulated Electric (122)"/>
    <s v="COE Elec 115kV Transmission Lines"/>
    <x v="8"/>
    <n v="135500"/>
    <x v="20"/>
    <n v="21755028"/>
    <s v="CROSSARM ASSEMBLIES, WOOD"/>
    <d v="1991-07-01T00:00:00"/>
    <d v="1991-07-01T00:00:00"/>
    <s v="10058861"/>
  </r>
  <r>
    <n v="0"/>
    <n v="0"/>
    <n v="0"/>
    <n v="0"/>
    <d v="2025-12-01T00:00:00"/>
    <s v="BH Colorado Electric Oper Co"/>
    <s v="Regulated Electric (122)"/>
    <s v="COE Elec 115kV Transmission Lines"/>
    <x v="8"/>
    <n v="135500"/>
    <x v="8"/>
    <n v="21755042"/>
    <s v="Crossarm, Assy"/>
    <d v="1995-07-01T00:00:00"/>
    <d v="1995-07-01T00:00:00"/>
    <s v="10058861"/>
  </r>
  <r>
    <n v="0"/>
    <n v="0"/>
    <n v="0"/>
    <n v="0"/>
    <d v="2025-12-01T00:00:00"/>
    <s v="BH Colorado Electric Oper Co"/>
    <s v="Regulated Electric (122)"/>
    <s v="COE Elec 115kV Transmission Lines"/>
    <x v="8"/>
    <n v="135500"/>
    <x v="8"/>
    <n v="21755108"/>
    <s v="Crossarm, Assy"/>
    <d v="2012-06-25T00:00:00"/>
    <d v="2012-01-01T00:00:00"/>
    <s v="10058861"/>
  </r>
  <r>
    <n v="0"/>
    <n v="0"/>
    <n v="0"/>
    <n v="0"/>
    <d v="2025-12-01T00:00:00"/>
    <s v="BH Colorado Electric Oper Co"/>
    <s v="Regulated Electric (122)"/>
    <s v="COE Elec 115kV Transmission Lines"/>
    <x v="8"/>
    <n v="135500"/>
    <x v="8"/>
    <n v="34940660"/>
    <s v="Crossarm, Assy"/>
    <d v="2021-11-12T00:00:00"/>
    <d v="2021-01-01T00:00:00"/>
    <s v="10077295"/>
  </r>
  <r>
    <n v="0"/>
    <n v="0"/>
    <n v="0"/>
    <n v="0"/>
    <d v="2025-12-01T00:00:00"/>
    <s v="BH Colorado Electric Oper Co"/>
    <s v="Regulated Electric (122)"/>
    <s v="COE Elec 115kV Transmission Lines"/>
    <x v="8"/>
    <n v="135500"/>
    <x v="8"/>
    <n v="21755035"/>
    <s v="Crossarm, Assy"/>
    <d v="1995-07-01T00:00:00"/>
    <d v="1995-07-01T00:00:00"/>
    <s v="10058861"/>
  </r>
  <r>
    <n v="53"/>
    <n v="153306.73000000001"/>
    <n v="2069.3848327609003"/>
    <n v="151237.34516723911"/>
    <d v="2025-12-01T00:00:00"/>
    <s v="BH Colorado Electric Oper Co"/>
    <s v="Regulated Electric (122)"/>
    <s v="COE Elec 115kV Transmission Lines"/>
    <x v="8"/>
    <n v="135500"/>
    <x v="25"/>
    <n v="40452527"/>
    <s v="Crossarm, Wood"/>
    <d v="2024-10-04T00:00:00"/>
    <d v="2024-01-01T00:00:00"/>
    <s v="10079182"/>
  </r>
  <r>
    <n v="0"/>
    <n v="0"/>
    <n v="0"/>
    <n v="0"/>
    <d v="2025-12-01T00:00:00"/>
    <s v="BH Colorado Electric Oper Co"/>
    <s v="Regulated Electric (122)"/>
    <s v="COE Elec 115kV Transmission Lines"/>
    <x v="8"/>
    <n v="135500"/>
    <x v="3"/>
    <n v="21755150"/>
    <s v="This work order is to replace one arm on the Skala-Portland 115 kV line. The arm was identified as being damaged during the 2017 patrol"/>
    <d v="2018-01-29T00:00:00"/>
    <d v="2018-01-01T00:00:00"/>
    <s v="10058861"/>
  </r>
  <r>
    <n v="0"/>
    <n v="0"/>
    <n v="0"/>
    <n v="0"/>
    <d v="2025-12-01T00:00:00"/>
    <s v="BH Colorado Electric Oper Co"/>
    <s v="Regulated Electric (122)"/>
    <s v="COE Elec 115kV Transmission Lines"/>
    <x v="8"/>
    <n v="135500"/>
    <x v="3"/>
    <n v="39798033"/>
    <s v="This project is to rebuild the 115 kV line between SKALA and Canon Plant subs"/>
    <d v="2024-10-04T00:00:00"/>
    <d v="2024-10-01T00:00:00"/>
    <s v="10079182"/>
  </r>
  <r>
    <n v="0"/>
    <n v="0"/>
    <n v="0"/>
    <n v="0"/>
    <d v="2025-12-01T00:00:00"/>
    <s v="BH Colorado Electric Oper Co"/>
    <s v="Regulated Electric (122)"/>
    <s v="COE Elec 115kV Transmission Lines"/>
    <x v="8"/>
    <n v="135500"/>
    <x v="3"/>
    <n v="34060314"/>
    <s v="115kV COE LiDAR remediation for the Canon Plant to Skala Tap transmission line. This will involve replacing six tangent h-frame structures and one 3-pole dead-end structure."/>
    <d v="2021-11-12T00:00:00"/>
    <d v="2021-11-01T00:00:00"/>
    <s v="10077295"/>
  </r>
  <r>
    <n v="0"/>
    <n v="0"/>
    <n v="0"/>
    <n v="0"/>
    <d v="2025-12-01T00:00:00"/>
    <s v="BH Colorado Electric Oper Co"/>
    <s v="Regulated Electric (122)"/>
    <s v="COE Elec 115kV Transmission Lines"/>
    <x v="8"/>
    <n v="135500"/>
    <x v="3"/>
    <n v="29629810"/>
    <s v="This work order is to make repairs and replace bad poles on the Skala-Canon City 115 kV line"/>
    <d v="2020-07-13T00:00:00"/>
    <d v="2020-07-01T00:00:00"/>
    <s v="10069625"/>
  </r>
  <r>
    <n v="0"/>
    <n v="0"/>
    <n v="0"/>
    <n v="0"/>
    <d v="2025-12-01T00:00:00"/>
    <s v="BH Colorado Electric Oper Co"/>
    <s v="Regulated Electric (122)"/>
    <s v="COE Elec 115kV Transmission Lines"/>
    <x v="8"/>
    <n v="135500"/>
    <x v="3"/>
    <n v="30577552"/>
    <s v="This work order is to replace a three pole structure that cought on fire on the ccp-skala 115 kV line"/>
    <d v="2020-06-15T00:00:00"/>
    <d v="2020-12-01T00:00:00"/>
    <s v="10070764"/>
  </r>
  <r>
    <n v="0"/>
    <n v="0"/>
    <n v="0"/>
    <n v="0"/>
    <d v="2025-12-01T00:00:00"/>
    <s v="BH Colorado Electric Oper Co"/>
    <s v="Regulated Electric (122)"/>
    <s v="COE Elec 115kV Transmission Lines"/>
    <x v="8"/>
    <n v="135500"/>
    <x v="3"/>
    <n v="30577512"/>
    <s v="This work order is to make repairs and replace bad poles on the Skala-Canon City 115 kV line"/>
    <d v="2020-07-13T00:00:00"/>
    <d v="2020-12-01T00:00:00"/>
    <s v="10069625"/>
  </r>
  <r>
    <n v="0"/>
    <n v="0"/>
    <n v="0"/>
    <n v="0"/>
    <d v="2025-12-01T00:00:00"/>
    <s v="BH Colorado Electric Oper Co"/>
    <s v="Regulated Electric (122)"/>
    <s v="COE Elec 115kV Transmission Lines"/>
    <x v="8"/>
    <n v="135500"/>
    <x v="3"/>
    <n v="30184966"/>
    <s v="This work order is to replace a three pole structure that cought on fire on the ccp-skala 115 kV line"/>
    <d v="2020-06-15T00:00:00"/>
    <d v="2020-10-01T00:00:00"/>
    <s v="10070764"/>
  </r>
  <r>
    <n v="0"/>
    <n v="0"/>
    <n v="0"/>
    <n v="0"/>
    <d v="2025-12-01T00:00:00"/>
    <s v="BH Colorado Electric Oper Co"/>
    <s v="Regulated Electric (122)"/>
    <s v="COE Elec 115kV Transmission Lines"/>
    <x v="8"/>
    <n v="135500"/>
    <x v="3"/>
    <n v="27519210"/>
    <s v="This work order is to replace one arm on the Skala-Portland 115 kV line. The arm was identified as being damaged during the 2017 patrol"/>
    <d v="2018-01-29T00:00:00"/>
    <d v="2019-07-01T00:00:00"/>
    <s v="10058861"/>
  </r>
  <r>
    <n v="0"/>
    <n v="0"/>
    <n v="0"/>
    <n v="0"/>
    <d v="2025-12-01T00:00:00"/>
    <s v="BH Colorado Electric Oper Co"/>
    <s v="Regulated Electric (122)"/>
    <s v="COE Elec 115kV Transmission Lines"/>
    <x v="8"/>
    <n v="135500"/>
    <x v="3"/>
    <n v="34823020"/>
    <s v="115kV COE LiDAR remediation for the Canon Plant to Skala Tap transmission line. This will involve replacing six tangent h-frame structures and one 3-pole dead-end structure."/>
    <d v="2021-11-12T00:00:00"/>
    <d v="2022-01-01T00:00:00"/>
    <s v="10077295"/>
  </r>
  <r>
    <n v="0"/>
    <n v="0"/>
    <n v="0"/>
    <n v="0"/>
    <d v="2025-12-01T00:00:00"/>
    <s v="BH Colorado Electric Oper Co"/>
    <s v="Regulated Electric (122)"/>
    <s v="COE Elec 115kV Transmission Lines"/>
    <x v="8"/>
    <n v="135500"/>
    <x v="9"/>
    <n v="21755075"/>
    <s v="GUYS"/>
    <d v="1996-07-01T00:00:00"/>
    <d v="1996-07-01T00:00:00"/>
    <s v="10058861"/>
  </r>
  <r>
    <n v="0"/>
    <n v="0"/>
    <n v="0"/>
    <n v="0"/>
    <d v="2025-12-01T00:00:00"/>
    <s v="BH Colorado Electric Oper Co"/>
    <s v="Regulated Electric (122)"/>
    <s v="COE Elec 115kV Transmission Lines"/>
    <x v="8"/>
    <n v="135500"/>
    <x v="26"/>
    <n v="21755129"/>
    <s v="POLES: 80'"/>
    <d v="2014-06-01T00:00:00"/>
    <d v="2014-01-01T00:00:00"/>
    <s v="10058861"/>
  </r>
  <r>
    <n v="13"/>
    <n v="3679434.34"/>
    <n v="49666.218934652199"/>
    <n v="3629768.1210653475"/>
    <d v="2025-12-01T00:00:00"/>
    <s v="BH Colorado Electric Oper Co"/>
    <s v="Regulated Electric (122)"/>
    <s v="COE Elec 115kV Transmission Lines"/>
    <x v="8"/>
    <n v="135500"/>
    <x v="10"/>
    <n v="40452545"/>
    <s v="115kV 3 POLE SELF SUPPORTING STEEL STRUCTURES"/>
    <d v="2024-10-04T00:00:00"/>
    <d v="2024-01-01T00:00:00"/>
    <s v="10079182"/>
  </r>
  <r>
    <n v="0"/>
    <n v="0"/>
    <n v="0"/>
    <n v="0"/>
    <d v="2025-12-01T00:00:00"/>
    <s v="BH Colorado Electric Oper Co"/>
    <s v="Regulated Electric (122)"/>
    <s v="COE Elec 115kV Transmission Lines"/>
    <x v="8"/>
    <n v="135500"/>
    <x v="12"/>
    <n v="34775852"/>
    <s v="Pole, Wood, 55'"/>
    <d v="2020-06-15T00:00:00"/>
    <d v="2020-01-01T00:00:00"/>
    <s v="10070764"/>
  </r>
  <r>
    <n v="13"/>
    <n v="168753.09"/>
    <n v="2277.8848973397003"/>
    <n v="166475.20510266029"/>
    <d v="2025-12-01T00:00:00"/>
    <s v="BH Colorado Electric Oper Co"/>
    <s v="Regulated Electric (122)"/>
    <s v="COE Elec 115kV Transmission Lines"/>
    <x v="8"/>
    <n v="135500"/>
    <x v="12"/>
    <n v="40452533"/>
    <s v="Pole, Wood, 55'"/>
    <d v="2024-10-04T00:00:00"/>
    <d v="2024-01-01T00:00:00"/>
    <s v="10079182"/>
  </r>
  <r>
    <n v="0"/>
    <n v="0"/>
    <n v="0"/>
    <n v="0"/>
    <d v="2025-12-01T00:00:00"/>
    <s v="BH Colorado Electric Oper Co"/>
    <s v="Regulated Electric (122)"/>
    <s v="COE Elec 115kV Transmission Lines"/>
    <x v="8"/>
    <n v="135500"/>
    <x v="13"/>
    <n v="34776369"/>
    <s v="Pole, Wood, 60'"/>
    <d v="2020-07-13T00:00:00"/>
    <d v="2020-01-01T00:00:00"/>
    <s v="10069625"/>
  </r>
  <r>
    <n v="4"/>
    <n v="24256.07"/>
    <n v="327.41643736310004"/>
    <n v="23928.6535626369"/>
    <d v="2025-12-01T00:00:00"/>
    <s v="BH Colorado Electric Oper Co"/>
    <s v="Regulated Electric (122)"/>
    <s v="COE Elec 115kV Transmission Lines"/>
    <x v="8"/>
    <n v="135500"/>
    <x v="13"/>
    <n v="40452536"/>
    <s v="Pole, Wood, 60'"/>
    <d v="2024-10-04T00:00:00"/>
    <d v="2024-01-01T00:00:00"/>
    <s v="10079182"/>
  </r>
  <r>
    <n v="89"/>
    <n v="1550202.52"/>
    <n v="20925.145181791599"/>
    <n v="1529277.3748182084"/>
    <d v="2025-12-01T00:00:00"/>
    <s v="BH Colorado Electric Oper Co"/>
    <s v="Regulated Electric (122)"/>
    <s v="COE Elec 115kV Transmission Lines"/>
    <x v="8"/>
    <n v="135500"/>
    <x v="14"/>
    <n v="40452539"/>
    <s v="Pole, Wood, 65' Or Greater"/>
    <d v="2024-10-04T00:00:00"/>
    <d v="2024-01-01T00:00:00"/>
    <s v="10079182"/>
  </r>
  <r>
    <n v="0"/>
    <n v="0"/>
    <n v="0"/>
    <n v="0"/>
    <d v="2025-12-01T00:00:00"/>
    <s v="BH Colorado Electric Oper Co"/>
    <s v="Regulated Electric (122)"/>
    <s v="COE Elec 115kV Transmission Lines"/>
    <x v="8"/>
    <n v="135500"/>
    <x v="14"/>
    <n v="34940657"/>
    <s v="Pole, Wood, 65' Or Greater"/>
    <d v="2021-11-12T00:00:00"/>
    <d v="2021-01-01T00:00:00"/>
    <s v="10077295"/>
  </r>
  <r>
    <n v="0"/>
    <n v="0"/>
    <n v="0"/>
    <n v="0"/>
    <d v="2025-12-01T00:00:00"/>
    <s v="BH Colorado Electric Oper Co"/>
    <s v="Regulated Electric (122)"/>
    <s v="COE Elec 115kV Transmission Lines"/>
    <x v="8"/>
    <n v="135500"/>
    <x v="14"/>
    <n v="34775859"/>
    <s v="Pole, Wood, 65' Or Greater"/>
    <d v="2020-06-15T00:00:00"/>
    <d v="2020-01-01T00:00:00"/>
    <s v="10070764"/>
  </r>
  <r>
    <n v="0"/>
    <n v="0"/>
    <n v="0"/>
    <n v="0"/>
    <d v="2025-12-01T00:00:00"/>
    <s v="BH Colorado Electric Oper Co"/>
    <s v="Regulated Electric (122)"/>
    <s v="COE Elec 115kV Transmission Lines"/>
    <x v="8"/>
    <n v="135500"/>
    <x v="23"/>
    <n v="21755021"/>
    <s v="Pole, Wood"/>
    <d v="1991-07-01T00:00:00"/>
    <d v="1991-07-01T00:00:00"/>
    <s v="10058861"/>
  </r>
  <r>
    <n v="0"/>
    <n v="0"/>
    <n v="0"/>
    <n v="0"/>
    <d v="2025-12-01T00:00:00"/>
    <s v="BH Colorado Electric Oper Co"/>
    <s v="Regulated Electric (122)"/>
    <s v="COE Elec 115kV Transmission Lines"/>
    <x v="8"/>
    <n v="135500"/>
    <x v="23"/>
    <n v="21754979"/>
    <s v="Pole, Wood"/>
    <d v="1978-07-01T00:00:00"/>
    <d v="1978-07-01T00:00:00"/>
    <s v="10058861"/>
  </r>
  <r>
    <n v="0"/>
    <n v="0"/>
    <n v="0"/>
    <n v="0"/>
    <d v="2025-12-01T00:00:00"/>
    <s v="BH Colorado Electric Oper Co"/>
    <s v="Regulated Electric (122)"/>
    <s v="COE Elec 115kV Transmission Lines"/>
    <x v="8"/>
    <n v="135500"/>
    <x v="23"/>
    <n v="21755183"/>
    <s v="Pole, Wood"/>
    <d v="1959-07-01T00:00:00"/>
    <d v="1959-07-01T00:00:00"/>
    <s v="10058861"/>
  </r>
  <r>
    <n v="0"/>
    <n v="0"/>
    <n v="0"/>
    <n v="0"/>
    <d v="2025-12-01T00:00:00"/>
    <s v="BH Colorado Electric Oper Co"/>
    <s v="Regulated Electric (122)"/>
    <s v="COE Elec 115kV Transmission Lines"/>
    <x v="8"/>
    <n v="135500"/>
    <x v="23"/>
    <n v="21755316"/>
    <s v="POLE, WOOD"/>
    <d v="1974-07-01T00:00:00"/>
    <d v="1974-07-01T00:00:00"/>
    <s v="10058861"/>
  </r>
  <r>
    <n v="0"/>
    <n v="0"/>
    <n v="0"/>
    <n v="0"/>
    <d v="2025-12-01T00:00:00"/>
    <s v="BH Colorado Electric Oper Co"/>
    <s v="Regulated Electric (122)"/>
    <s v="COE Elec 115kV Transmission Lines"/>
    <x v="8"/>
    <n v="135500"/>
    <x v="23"/>
    <n v="21755267"/>
    <s v="Pole, Wood"/>
    <d v="1967-07-01T00:00:00"/>
    <d v="1967-07-01T00:00:00"/>
    <s v="10058861"/>
  </r>
  <r>
    <n v="0"/>
    <n v="0"/>
    <n v="0"/>
    <n v="0"/>
    <d v="2025-12-01T00:00:00"/>
    <s v="BH Colorado Electric Oper Co"/>
    <s v="Regulated Electric (122)"/>
    <s v="COE Elec 115kV Transmission Lines"/>
    <x v="8"/>
    <n v="135500"/>
    <x v="23"/>
    <n v="21754965"/>
    <s v="POLE, WOOD"/>
    <d v="1977-07-01T00:00:00"/>
    <d v="1977-07-01T00:00:00"/>
    <s v="10058861"/>
  </r>
  <r>
    <n v="0"/>
    <n v="0"/>
    <n v="0"/>
    <n v="0"/>
    <d v="2025-12-01T00:00:00"/>
    <s v="BH Colorado Electric Oper Co"/>
    <s v="Regulated Electric (122)"/>
    <s v="COE Elec 115kV Transmission Lines"/>
    <x v="8"/>
    <n v="135500"/>
    <x v="23"/>
    <n v="21755358"/>
    <s v="POLE, WOOD"/>
    <d v="1975-07-01T00:00:00"/>
    <d v="1975-07-01T00:00:00"/>
    <s v="10058861"/>
  </r>
  <r>
    <n v="0"/>
    <n v="0"/>
    <n v="0"/>
    <n v="0"/>
    <d v="2025-12-01T00:00:00"/>
    <s v="BH Colorado Electric Oper Co"/>
    <s v="Regulated Electric (122)"/>
    <s v="COE Elec 115kV Transmission Lines"/>
    <x v="8"/>
    <n v="135500"/>
    <x v="23"/>
    <n v="21755232"/>
    <s v="Pole, Wood"/>
    <d v="1966-07-01T00:00:00"/>
    <d v="1966-07-01T00:00:00"/>
    <s v="10058861"/>
  </r>
  <r>
    <n v="0"/>
    <n v="0"/>
    <n v="0"/>
    <n v="0"/>
    <d v="2025-12-01T00:00:00"/>
    <s v="BH Colorado Electric Oper Co"/>
    <s v="Regulated Electric (122)"/>
    <s v="COE Elec 115kV Transmission Lines"/>
    <x v="8"/>
    <n v="135500"/>
    <x v="23"/>
    <n v="21755253"/>
    <s v="Pole, Wood"/>
    <d v="1966-07-01T00:00:00"/>
    <d v="1966-07-01T00:00:00"/>
    <s v="10058861"/>
  </r>
  <r>
    <n v="0"/>
    <n v="0"/>
    <n v="0"/>
    <n v="0"/>
    <d v="2025-12-01T00:00:00"/>
    <s v="BH Colorado Electric Oper Co"/>
    <s v="Regulated Electric (122)"/>
    <s v="COE Elec 115kV Transmission Lines"/>
    <x v="8"/>
    <n v="135500"/>
    <x v="23"/>
    <n v="21755218"/>
    <s v="Pole, Wood"/>
    <d v="1965-07-01T00:00:00"/>
    <d v="1965-07-01T00:00:00"/>
    <s v="10058861"/>
  </r>
  <r>
    <n v="0"/>
    <n v="0"/>
    <n v="0"/>
    <n v="0"/>
    <d v="2025-12-01T00:00:00"/>
    <s v="BH Colorado Electric Oper Co"/>
    <s v="Regulated Electric (122)"/>
    <s v="COE Elec 115kV Transmission Lines"/>
    <x v="8"/>
    <n v="135500"/>
    <x v="23"/>
    <n v="21755197"/>
    <s v="Pole, Wood"/>
    <d v="1960-07-01T00:00:00"/>
    <d v="1960-07-01T00:00:00"/>
    <s v="10058861"/>
  </r>
  <r>
    <n v="0"/>
    <n v="0"/>
    <n v="0"/>
    <n v="0"/>
    <d v="2025-12-01T00:00:00"/>
    <s v="BH Colorado Electric Oper Co"/>
    <s v="Regulated Electric (122)"/>
    <s v="COE Elec 115kV Transmission Lines"/>
    <x v="8"/>
    <n v="135500"/>
    <x v="23"/>
    <n v="21754951"/>
    <s v="POLE, WOOD"/>
    <d v="1977-07-01T00:00:00"/>
    <d v="1977-07-01T00:00:00"/>
    <s v="10058861"/>
  </r>
  <r>
    <n v="0"/>
    <n v="0"/>
    <n v="0"/>
    <n v="0"/>
    <d v="2025-12-01T00:00:00"/>
    <s v="BH Colorado Electric Oper Co"/>
    <s v="Regulated Electric (122)"/>
    <s v="COE Elec 115kV Transmission Lines"/>
    <x v="8"/>
    <n v="135500"/>
    <x v="23"/>
    <n v="21754993"/>
    <s v="Pole, Wood"/>
    <d v="1986-07-01T00:00:00"/>
    <d v="1986-07-01T00:00:00"/>
    <s v="10058861"/>
  </r>
  <r>
    <n v="0"/>
    <n v="0"/>
    <n v="0"/>
    <n v="0"/>
    <d v="2025-12-01T00:00:00"/>
    <s v="BH Colorado Electric Oper Co"/>
    <s v="Regulated Electric (122)"/>
    <s v="COE Elec 115kV Transmission Lines"/>
    <x v="8"/>
    <n v="135500"/>
    <x v="23"/>
    <n v="21755337"/>
    <s v="POLE, WOOD"/>
    <d v="1974-07-01T00:00:00"/>
    <d v="1974-07-01T00:00:00"/>
    <s v="10058861"/>
  </r>
  <r>
    <n v="0"/>
    <n v="0"/>
    <n v="0"/>
    <n v="0"/>
    <d v="2025-12-01T00:00:00"/>
    <s v="BH Colorado Electric Oper Co"/>
    <s v="Regulated Electric (122)"/>
    <s v="COE Elec 115kV Transmission Lines"/>
    <x v="8"/>
    <n v="135500"/>
    <x v="23"/>
    <n v="21755281"/>
    <s v="POLE, WOOD"/>
    <d v="1972-07-01T00:00:00"/>
    <d v="1972-07-01T00:00:00"/>
    <s v="10058861"/>
  </r>
  <r>
    <n v="0"/>
    <n v="0"/>
    <n v="0"/>
    <n v="0"/>
    <d v="2025-12-01T00:00:00"/>
    <s v="BH Colorado Electric Oper Co"/>
    <s v="Regulated Electric (122)"/>
    <s v="COE Elec 115kV Transmission Lines"/>
    <x v="8"/>
    <n v="135500"/>
    <x v="23"/>
    <n v="21755302"/>
    <s v="POLE, WOOD"/>
    <d v="1974-07-01T00:00:00"/>
    <d v="1974-07-01T00:00:00"/>
    <s v="10058861"/>
  </r>
  <r>
    <n v="0"/>
    <n v="0"/>
    <n v="0"/>
    <n v="0"/>
    <d v="2025-12-01T00:00:00"/>
    <s v="BH Colorado Electric Oper Co"/>
    <s v="Regulated Electric (122)"/>
    <s v="COE Elec 115kV Transmission Lines"/>
    <x v="8"/>
    <n v="135500"/>
    <x v="23"/>
    <n v="21755101"/>
    <s v="POLE, WOOD"/>
    <d v="2004-11-15T00:00:00"/>
    <d v="2005-01-01T00:00:00"/>
    <s v="10058861"/>
  </r>
  <r>
    <n v="0"/>
    <n v="0"/>
    <n v="0"/>
    <n v="0"/>
    <d v="2025-12-01T00:00:00"/>
    <s v="BH Colorado Electric Oper Co"/>
    <s v="Regulated Electric (122)"/>
    <s v="COE Elec 115kV Transmission Lines"/>
    <x v="8"/>
    <n v="135500"/>
    <x v="23"/>
    <n v="21754944"/>
    <s v="POLE, WOOD"/>
    <d v="1977-07-01T00:00:00"/>
    <d v="1977-07-01T00:00:00"/>
    <s v="10058861"/>
  </r>
  <r>
    <n v="0"/>
    <n v="0"/>
    <n v="0"/>
    <n v="0"/>
    <d v="2025-12-01T00:00:00"/>
    <s v="BH Colorado Electric Oper Co"/>
    <s v="Regulated Electric (122)"/>
    <s v="COE Elec 115kV Transmission Lines"/>
    <x v="8"/>
    <n v="135500"/>
    <x v="23"/>
    <n v="21754930"/>
    <s v="POLE, WOOD"/>
    <d v="1977-07-01T00:00:00"/>
    <d v="1977-07-01T00:00:00"/>
    <s v="10058861"/>
  </r>
  <r>
    <n v="0"/>
    <n v="0"/>
    <n v="0"/>
    <n v="0"/>
    <d v="2025-12-01T00:00:00"/>
    <s v="BH Colorado Electric Oper Co"/>
    <s v="Regulated Electric (122)"/>
    <s v="COE Elec 115kV Transmission Lines"/>
    <x v="8"/>
    <n v="135500"/>
    <x v="23"/>
    <n v="21755007"/>
    <s v="Pole, Wood"/>
    <d v="1987-07-01T00:00:00"/>
    <d v="1987-07-01T00:00:00"/>
    <s v="10058861"/>
  </r>
  <r>
    <n v="0"/>
    <n v="0"/>
    <n v="0"/>
    <n v="0"/>
    <d v="2025-12-01T00:00:00"/>
    <s v="BH Colorado Electric Oper Co"/>
    <s v="Regulated Electric (122)"/>
    <s v="COE Elec 115kV Transmission Lines"/>
    <x v="8"/>
    <n v="135500"/>
    <x v="23"/>
    <n v="21755082"/>
    <s v="POLE, WOOD"/>
    <d v="1996-07-01T00:00:00"/>
    <d v="1996-07-01T00:00:00"/>
    <s v="10058861"/>
  </r>
  <r>
    <n v="0"/>
    <n v="0"/>
    <n v="0"/>
    <n v="0"/>
    <d v="2025-12-01T00:00:00"/>
    <s v="BH Colorado Electric Oper Co"/>
    <s v="Regulated Electric (122)"/>
    <s v="COE Elec 115kV Transmission Lines"/>
    <x v="8"/>
    <n v="135500"/>
    <x v="34"/>
    <n v="21755136"/>
    <s v="65 FOOT STRUCTURE: 164"/>
    <d v="2016-02-25T00:00:00"/>
    <d v="2016-04-01T00:00:00"/>
    <s v="10058861"/>
  </r>
  <r>
    <n v="0"/>
    <n v="0"/>
    <n v="0"/>
    <n v="0"/>
    <d v="2025-12-01T00:00:00"/>
    <s v="BH Colorado Electric Oper Co"/>
    <s v="Regulated Electric (122)"/>
    <s v="COE Elec 115kV Transmission Lines"/>
    <x v="8"/>
    <n v="135500"/>
    <x v="34"/>
    <n v="21755143"/>
    <s v="60 FOOT STRUCTURE: 179"/>
    <d v="2016-02-25T00:00:00"/>
    <d v="2016-04-01T00:00:00"/>
    <s v="10058861"/>
  </r>
  <r>
    <n v="58200"/>
    <n v="325859.56"/>
    <n v="6752.803954858"/>
    <n v="319106.75604514201"/>
    <d v="2025-12-01T00:00:00"/>
    <s v="BH Colorado Electric Oper Co"/>
    <s v="Regulated Electric (122)"/>
    <s v="COE Elec 115kV Transmission Lines"/>
    <x v="8"/>
    <n v="135600"/>
    <x v="35"/>
    <n v="40452554"/>
    <s v="Conductor, Fiber Optic"/>
    <d v="2024-10-04T00:00:00"/>
    <d v="2024-01-01T00:00:00"/>
    <s v="10079182"/>
  </r>
  <r>
    <n v="173000"/>
    <n v="1511619.48"/>
    <n v="31325.366065014001"/>
    <n v="1480294.1139349861"/>
    <d v="2025-12-01T00:00:00"/>
    <s v="BH Colorado Electric Oper Co"/>
    <s v="Regulated Electric (122)"/>
    <s v="COE Elec 115kV Transmission Lines"/>
    <x v="8"/>
    <n v="135600"/>
    <x v="15"/>
    <n v="40452551"/>
    <s v="Conductor, Oh Acsr Bare 795 Mcm"/>
    <d v="2024-10-04T00:00:00"/>
    <d v="2024-01-01T00:00:00"/>
    <s v="10079182"/>
  </r>
  <r>
    <n v="0"/>
    <n v="0"/>
    <n v="0"/>
    <n v="0"/>
    <d v="2025-12-01T00:00:00"/>
    <s v="BH Colorado Electric Oper Co"/>
    <s v="Regulated Electric (122)"/>
    <s v="COE Elec 115kV Transmission Lines"/>
    <x v="8"/>
    <n v="135600"/>
    <x v="3"/>
    <n v="39798030"/>
    <s v="This project is to rebuild the 115 kV line between SKALA and Canon Plant subs"/>
    <d v="2024-10-04T00:00:00"/>
    <d v="2024-10-01T00:00:00"/>
    <s v="10079182"/>
  </r>
  <r>
    <n v="39"/>
    <n v="29449.920000000002"/>
    <n v="610.29216465599995"/>
    <n v="28839.627835344003"/>
    <d v="2025-12-01T00:00:00"/>
    <s v="BH Colorado Electric Oper Co"/>
    <s v="Regulated Electric (122)"/>
    <s v="COE Elec 115kV Transmission Lines"/>
    <x v="8"/>
    <n v="135600"/>
    <x v="17"/>
    <n v="40452548"/>
    <s v="Post Insulators"/>
    <d v="2024-10-04T00:00:00"/>
    <d v="2024-01-01T00:00:00"/>
    <s v="10079182"/>
  </r>
  <r>
    <n v="0"/>
    <n v="0"/>
    <n v="0"/>
    <n v="0"/>
    <d v="2025-12-01T00:00:00"/>
    <s v="BH Colorado Electric Oper Co"/>
    <s v="Regulated Electric (122)"/>
    <s v="COE Elec 115kV Transmission Lines"/>
    <x v="8"/>
    <n v="135600"/>
    <x v="18"/>
    <n v="21755122"/>
    <s v="Static Wire (Transmission Lines)"/>
    <d v="2014-03-28T00:00:00"/>
    <d v="2014-01-01T00:00:00"/>
    <s v="10058861"/>
  </r>
  <r>
    <n v="58000"/>
    <n v="158866.61000000002"/>
    <n v="3292.2007023605001"/>
    <n v="155574.4092976395"/>
    <d v="2025-12-01T00:00:00"/>
    <s v="BH Colorado Electric Oper Co"/>
    <s v="Regulated Electric (122)"/>
    <s v="COE Elec 115kV Transmission Lines"/>
    <x v="8"/>
    <n v="135600"/>
    <x v="18"/>
    <n v="40452520"/>
    <s v="Static Wire (Transmission Lines)"/>
    <d v="2024-10-04T00:00:00"/>
    <d v="2024-01-01T00:00:00"/>
    <s v="10079182"/>
  </r>
  <r>
    <n v="0"/>
    <n v="0"/>
    <n v="0"/>
    <n v="0"/>
    <d v="2025-12-01T00:00:00"/>
    <s v="BH Colorado Electric Oper Co"/>
    <s v="Regulated Electric (122)"/>
    <s v="COE Elec 115kV Transmission Lines"/>
    <x v="8"/>
    <n v="135600"/>
    <x v="19"/>
    <n v="21754923"/>
    <s v="SUSPENSION INSULATORS"/>
    <d v="2004-11-15T00:00:00"/>
    <d v="2005-01-01T00:00:00"/>
    <s v="10058861"/>
  </r>
  <r>
    <n v="0"/>
    <n v="0"/>
    <n v="0"/>
    <n v="0"/>
    <d v="2025-12-01T00:00:00"/>
    <s v="BH Colorado Electric Oper Co"/>
    <s v="Regulated Electric (122)"/>
    <s v="COE Elec 115kV Transmission Lines"/>
    <x v="8"/>
    <n v="135600"/>
    <x v="19"/>
    <n v="34940650"/>
    <s v="Suspension Insulators"/>
    <d v="2021-11-12T00:00:00"/>
    <d v="2021-01-01T00:00:00"/>
    <s v="10077295"/>
  </r>
  <r>
    <n v="891"/>
    <n v="68857.790000000008"/>
    <n v="1426.9434250595"/>
    <n v="67430.846574940515"/>
    <d v="2025-12-01T00:00:00"/>
    <s v="BH Colorado Electric Oper Co"/>
    <s v="Regulated Electric (122)"/>
    <s v="COE Elec 115kV Transmission Lines"/>
    <x v="8"/>
    <n v="135600"/>
    <x v="19"/>
    <n v="40452530"/>
    <s v="Suspension Insulators"/>
    <d v="2024-10-04T00:00:00"/>
    <d v="2024-01-01T00:00:00"/>
    <s v="10079182"/>
  </r>
  <r>
    <n v="0"/>
    <n v="0"/>
    <n v="0"/>
    <n v="0"/>
    <d v="2025-12-01T00:00:00"/>
    <s v="BH Colorado Electric Oper Co"/>
    <s v="Regulated Electric (122)"/>
    <s v="COE Elec 115kV Transmission Lines"/>
    <x v="8"/>
    <n v="135600"/>
    <x v="19"/>
    <n v="34776362"/>
    <s v="Suspension Insulators"/>
    <d v="2020-07-13T00:00:00"/>
    <d v="2020-01-01T00:00:00"/>
    <s v="10069625"/>
  </r>
  <r>
    <n v="0"/>
    <n v="0"/>
    <n v="0"/>
    <n v="0"/>
    <d v="2025-12-01T00:00:00"/>
    <s v="BH Colorado Electric Oper Co"/>
    <s v="Regulated Electric (122)"/>
    <s v="COE Elec 115kV Transmission Lines"/>
    <x v="8"/>
    <n v="135600"/>
    <x v="19"/>
    <n v="21755115"/>
    <s v="Suspension Insulators"/>
    <d v="2012-06-25T00:00:00"/>
    <d v="2012-01-01T00:00:00"/>
    <s v="10058861"/>
  </r>
  <r>
    <n v="1"/>
    <n v="11.73"/>
    <n v="-2.0508397695"/>
    <n v="13.7808397695"/>
    <d v="2025-12-01T00:00:00"/>
    <s v="BH Colorado Electric Oper Co"/>
    <s v="Regulated Electric (122)"/>
    <s v="COE Elec 115kV Transmission Lines"/>
    <x v="9"/>
    <n v="135001"/>
    <x v="4"/>
    <n v="21749912"/>
    <s v="LAND - TRACT 28"/>
    <d v="1955-07-01T00:00:00"/>
    <d v="1955-07-01T00:00:00"/>
    <s v="50507XFER"/>
  </r>
  <r>
    <n v="1"/>
    <n v="158.84"/>
    <n v="-27.771132905999998"/>
    <n v="186.61113290599999"/>
    <d v="2025-12-01T00:00:00"/>
    <s v="BH Colorado Electric Oper Co"/>
    <s v="Regulated Electric (122)"/>
    <s v="COE Elec 115kV Transmission Lines"/>
    <x v="9"/>
    <n v="135001"/>
    <x v="4"/>
    <n v="21750000"/>
    <s v="LAND - TRACT 25"/>
    <d v="1955-07-01T00:00:00"/>
    <d v="1955-07-01T00:00:00"/>
    <s v="50507XFER"/>
  </r>
  <r>
    <n v="1"/>
    <n v="120.9"/>
    <n v="-21.137811435"/>
    <n v="142.03781143500001"/>
    <d v="2025-12-01T00:00:00"/>
    <s v="BH Colorado Electric Oper Co"/>
    <s v="Regulated Electric (122)"/>
    <s v="COE Elec 115kV Transmission Lines"/>
    <x v="9"/>
    <n v="135001"/>
    <x v="4"/>
    <n v="21750076"/>
    <s v="LAND - TRACT 26"/>
    <d v="1955-07-01T00:00:00"/>
    <d v="1955-07-01T00:00:00"/>
    <s v="50507XFER"/>
  </r>
  <r>
    <n v="1"/>
    <n v="18.46"/>
    <n v="-3.2274937890000004"/>
    <n v="21.687493789000001"/>
    <d v="2025-12-01T00:00:00"/>
    <s v="BH Colorado Electric Oper Co"/>
    <s v="Regulated Electric (122)"/>
    <s v="COE Elec 115kV Transmission Lines"/>
    <x v="9"/>
    <n v="135001"/>
    <x v="4"/>
    <n v="21750037"/>
    <s v="LAND - TRACT 23"/>
    <d v="1955-07-01T00:00:00"/>
    <d v="1955-07-01T00:00:00"/>
    <s v="50507XFER"/>
  </r>
  <r>
    <n v="1"/>
    <n v="158.84"/>
    <n v="-27.771132905999998"/>
    <n v="186.61113290599999"/>
    <d v="2025-12-01T00:00:00"/>
    <s v="BH Colorado Electric Oper Co"/>
    <s v="Regulated Electric (122)"/>
    <s v="COE Elec 115kV Transmission Lines"/>
    <x v="9"/>
    <n v="135001"/>
    <x v="4"/>
    <n v="21749918"/>
    <s v="LAND - TRACT 24"/>
    <d v="1955-07-01T00:00:00"/>
    <d v="1955-07-01T00:00:00"/>
    <s v="50507XFER"/>
  </r>
  <r>
    <n v="1"/>
    <n v="211.78"/>
    <n v="-37.027011627"/>
    <n v="248.80701162700001"/>
    <d v="2025-12-01T00:00:00"/>
    <s v="BH Colorado Electric Oper Co"/>
    <s v="Regulated Electric (122)"/>
    <s v="COE Elec 115kV Transmission Lines"/>
    <x v="9"/>
    <n v="135001"/>
    <x v="4"/>
    <n v="21743685"/>
    <s v="LAND - TRACT 27"/>
    <d v="1955-07-01T00:00:00"/>
    <d v="1955-07-01T00:00:00"/>
    <s v="50507XFER"/>
  </r>
  <r>
    <n v="1"/>
    <n v="1200"/>
    <n v="-209.80457999999999"/>
    <n v="1409.80458"/>
    <d v="2025-12-01T00:00:00"/>
    <s v="BH Colorado Electric Oper Co"/>
    <s v="Regulated Electric (122)"/>
    <s v="COE Elec 115kV Transmission Lines"/>
    <x v="9"/>
    <n v="135001"/>
    <x v="4"/>
    <n v="21749907"/>
    <s v="LAND - TRACT 29"/>
    <d v="1955-07-01T00:00:00"/>
    <d v="1955-07-01T00:00:00"/>
    <s v="50507XFER"/>
  </r>
  <r>
    <n v="1"/>
    <n v="33.5"/>
    <n v="0"/>
    <n v="33.5"/>
    <d v="2025-12-01T00:00:00"/>
    <s v="BH Colorado Electric Oper Co"/>
    <s v="Regulated Electric (122)"/>
    <s v="COE Elec 115kV Transmission Lines"/>
    <x v="9"/>
    <n v="135002"/>
    <x v="5"/>
    <n v="21743677"/>
    <s v="T-LIN S07 T20 R64"/>
    <d v="1943-07-01T00:00:00"/>
    <d v="1943-07-01T00:00:00"/>
    <s v="50507XFER"/>
  </r>
  <r>
    <n v="1"/>
    <n v="526.5"/>
    <n v="-1.83222E-2"/>
    <n v="526.51832219999994"/>
    <d v="2025-12-01T00:00:00"/>
    <s v="BH Colorado Electric Oper Co"/>
    <s v="Regulated Electric (122)"/>
    <s v="COE Elec 115kV Transmission Lines"/>
    <x v="9"/>
    <n v="135002"/>
    <x v="5"/>
    <n v="21750124"/>
    <s v="T-LIN S27 T20 R64"/>
    <d v="1968-07-01T00:00:00"/>
    <d v="1968-07-01T00:00:00"/>
    <s v="50507XFER"/>
  </r>
  <r>
    <n v="1"/>
    <n v="285"/>
    <n v="-1.4523600000000001E-2"/>
    <n v="285.01452360000002"/>
    <d v="2025-12-01T00:00:00"/>
    <s v="BH Colorado Electric Oper Co"/>
    <s v="Regulated Electric (122)"/>
    <s v="COE Elec 115kV Transmission Lines"/>
    <x v="9"/>
    <n v="135002"/>
    <x v="5"/>
    <n v="21743670"/>
    <s v="T-LIN S07 T20 R64"/>
    <d v="1942-07-01T00:00:00"/>
    <d v="1942-07-01T00:00:00"/>
    <s v="50507XFER"/>
  </r>
  <r>
    <n v="1"/>
    <n v="53.24"/>
    <n v="-2.0406892000000001E-3"/>
    <n v="53.242040689200003"/>
    <d v="2025-12-01T00:00:00"/>
    <s v="BH Colorado Electric Oper Co"/>
    <s v="Regulated Electric (122)"/>
    <s v="COE Elec 115kV Transmission Lines"/>
    <x v="9"/>
    <n v="135002"/>
    <x v="5"/>
    <n v="21750091"/>
    <s v="T-LIN S07 T20 R64"/>
    <d v="1959-07-01T00:00:00"/>
    <d v="1959-07-01T00:00:00"/>
    <s v="50507XFER"/>
  </r>
  <r>
    <n v="1"/>
    <n v="623.05000000000007"/>
    <n v="-2.1682139999999999E-2"/>
    <n v="623.07168214000012"/>
    <d v="2025-12-01T00:00:00"/>
    <s v="BH Colorado Electric Oper Co"/>
    <s v="Regulated Electric (122)"/>
    <s v="COE Elec 115kV Transmission Lines"/>
    <x v="9"/>
    <n v="135002"/>
    <x v="5"/>
    <n v="21750117"/>
    <s v="T-LIN S28 T20 R64"/>
    <d v="1968-07-01T00:00:00"/>
    <d v="1968-07-01T00:00:00"/>
    <s v="50507XFER"/>
  </r>
  <r>
    <n v="1"/>
    <n v="26.62"/>
    <n v="-1.0203446000000001E-3"/>
    <n v="26.621020344600002"/>
    <d v="2025-12-01T00:00:00"/>
    <s v="BH Colorado Electric Oper Co"/>
    <s v="Regulated Electric (122)"/>
    <s v="COE Elec 115kV Transmission Lines"/>
    <x v="9"/>
    <n v="135002"/>
    <x v="5"/>
    <n v="21750096"/>
    <s v="T-LIN S18 T20 R64"/>
    <d v="1959-07-01T00:00:00"/>
    <d v="1959-07-01T00:00:00"/>
    <s v="50507XFER"/>
  </r>
  <r>
    <n v="1"/>
    <n v="555.55000000000007"/>
    <n v="-2.12942315E-2"/>
    <n v="555.57129423150002"/>
    <d v="2025-12-01T00:00:00"/>
    <s v="BH Colorado Electric Oper Co"/>
    <s v="Regulated Electric (122)"/>
    <s v="COE Elec 115kV Transmission Lines"/>
    <x v="9"/>
    <n v="135002"/>
    <x v="5"/>
    <n v="21750103"/>
    <s v="T-LIN S26 T20 R64"/>
    <d v="1959-07-01T00:00:00"/>
    <d v="1959-07-01T00:00:00"/>
    <s v="50507XFER"/>
  </r>
  <r>
    <n v="4"/>
    <n v="697.25"/>
    <n v="-2.3078975000000002E-2"/>
    <n v="697.27307897499998"/>
    <d v="2025-12-01T00:00:00"/>
    <s v="BH Colorado Electric Oper Co"/>
    <s v="Regulated Electric (122)"/>
    <s v="COE Elec 115kV Transmission Lines"/>
    <x v="9"/>
    <n v="135002"/>
    <x v="5"/>
    <n v="21750110"/>
    <s v="T-LIN S07 T20 R64"/>
    <d v="1966-07-01T00:00:00"/>
    <d v="1966-07-01T00:00:00"/>
    <s v="50507XFER"/>
  </r>
  <r>
    <n v="1"/>
    <n v="165.21"/>
    <n v="-4.2392886000000001E-3"/>
    <n v="165.2142392886"/>
    <d v="2025-12-01T00:00:00"/>
    <s v="BH Colorado Electric Oper Co"/>
    <s v="Regulated Electric (122)"/>
    <s v="COE Elec 115kV Transmission Lines"/>
    <x v="9"/>
    <n v="135002"/>
    <x v="5"/>
    <n v="21750194"/>
    <s v="T-LIN S25 T20 R65"/>
    <d v="1981-07-01T00:00:00"/>
    <d v="1981-07-01T00:00:00"/>
    <s v="50507XFER"/>
  </r>
  <r>
    <n v="1"/>
    <n v="138.27000000000001"/>
    <n v="37.950528584100006"/>
    <n v="100.31947141590001"/>
    <d v="2025-12-01T00:00:00"/>
    <s v="BH Colorado Electric Oper Co"/>
    <s v="Regulated Electric (122)"/>
    <s v="COE Elec 115kV Transmission Lines"/>
    <x v="9"/>
    <n v="135500"/>
    <x v="20"/>
    <n v="21748696"/>
    <s v="CROSSARM ASSEMBLIES, WOOD"/>
    <d v="1995-07-01T00:00:00"/>
    <d v="1995-07-01T00:00:00"/>
    <s v="50507XFER"/>
  </r>
  <r>
    <n v="4"/>
    <n v="8819.56"/>
    <n v="1706.37319056"/>
    <n v="7113.1868094399997"/>
    <d v="2025-12-01T00:00:00"/>
    <s v="BH Colorado Electric Oper Co"/>
    <s v="Regulated Electric (122)"/>
    <s v="COE Elec 115kV Transmission Lines"/>
    <x v="9"/>
    <n v="135500"/>
    <x v="20"/>
    <n v="21748741"/>
    <s v="CROSSARM ASSEMBLIES, WOOD"/>
    <d v="2004-02-27T00:00:00"/>
    <d v="2004-01-01T00:00:00"/>
    <s v="50507XFER"/>
  </r>
  <r>
    <n v="1"/>
    <n v="233.56"/>
    <n v="93.5291814104"/>
    <n v="140.03081858960002"/>
    <d v="2025-12-01T00:00:00"/>
    <s v="BH Colorado Electric Oper Co"/>
    <s v="Regulated Electric (122)"/>
    <s v="COE Elec 115kV Transmission Lines"/>
    <x v="9"/>
    <n v="135500"/>
    <x v="20"/>
    <n v="21750168"/>
    <s v="CROSSARM ASSEMBLIES, WOOD"/>
    <d v="1981-07-01T00:00:00"/>
    <d v="1981-07-01T00:00:00"/>
    <s v="50507XFER"/>
  </r>
  <r>
    <n v="6"/>
    <n v="1604.47"/>
    <n v="642.51055701979999"/>
    <n v="961.95944298020004"/>
    <d v="2025-12-01T00:00:00"/>
    <s v="BH Colorado Electric Oper Co"/>
    <s v="Regulated Electric (122)"/>
    <s v="COE Elec 115kV Transmission Lines"/>
    <x v="9"/>
    <n v="135500"/>
    <x v="20"/>
    <n v="21750161"/>
    <s v="CROSSARM ASSEMBLIES, WOOD"/>
    <d v="1981-07-01T00:00:00"/>
    <d v="1981-07-01T00:00:00"/>
    <s v="50507XFER"/>
  </r>
  <r>
    <n v="0"/>
    <n v="240.34"/>
    <n v="94.081391021599998"/>
    <n v="146.25860897839999"/>
    <d v="2025-12-01T00:00:00"/>
    <s v="BH Colorado Electric Oper Co"/>
    <s v="Regulated Electric (122)"/>
    <s v="COE Elec 115kV Transmission Lines"/>
    <x v="9"/>
    <n v="135500"/>
    <x v="20"/>
    <n v="21750218"/>
    <s v="CROSSARM ASSEMBLIES, WOOD"/>
    <d v="1982-07-01T00:00:00"/>
    <d v="1982-07-01T00:00:00"/>
    <s v="50507XFER"/>
  </r>
  <r>
    <n v="1"/>
    <n v="123.57000000000001"/>
    <n v="33.9158661831"/>
    <n v="89.654133816900014"/>
    <d v="2025-12-01T00:00:00"/>
    <s v="BH Colorado Electric Oper Co"/>
    <s v="Regulated Electric (122)"/>
    <s v="COE Elec 115kV Transmission Lines"/>
    <x v="9"/>
    <n v="135500"/>
    <x v="20"/>
    <n v="21748682"/>
    <s v="CROSSARM ASSEMBLIES, WOOD"/>
    <d v="1995-07-01T00:00:00"/>
    <d v="1995-07-01T00:00:00"/>
    <s v="50507XFER"/>
  </r>
  <r>
    <n v="0"/>
    <n v="3979.59"/>
    <n v="662.51836258950004"/>
    <n v="3317.0716374105"/>
    <d v="2025-12-01T00:00:00"/>
    <s v="BH Colorado Electric Oper Co"/>
    <s v="Regulated Electric (122)"/>
    <s v="COE Elec 115kV Transmission Lines"/>
    <x v="9"/>
    <n v="135500"/>
    <x v="20"/>
    <n v="21748755"/>
    <s v="CROSSARM ASSEMBLIES, WOOD"/>
    <d v="2007-12-01T00:00:00"/>
    <d v="2007-01-01T00:00:00"/>
    <s v="50507XFER"/>
  </r>
  <r>
    <n v="1"/>
    <n v="55.01"/>
    <n v="21.038522240500001"/>
    <n v="33.971477759499997"/>
    <d v="2025-12-01T00:00:00"/>
    <s v="BH Colorado Electric Oper Co"/>
    <s v="Regulated Electric (122)"/>
    <s v="COE Elec 115kV Transmission Lines"/>
    <x v="9"/>
    <n v="135500"/>
    <x v="20"/>
    <n v="21750237"/>
    <s v="CROSSARM ASSEMBLIES, WOOD"/>
    <d v="1983-07-01T00:00:00"/>
    <d v="1983-07-01T00:00:00"/>
    <s v="50507XFER"/>
  </r>
  <r>
    <n v="2"/>
    <n v="3690.12"/>
    <n v="315.46618162919998"/>
    <n v="3374.6538183707999"/>
    <d v="2025-12-01T00:00:00"/>
    <s v="BH Colorado Electric Oper Co"/>
    <s v="Regulated Electric (122)"/>
    <s v="COE Elec 115kV Transmission Lines"/>
    <x v="9"/>
    <n v="135500"/>
    <x v="20"/>
    <n v="21741768"/>
    <s v="Crossarm Assemblies, Wood"/>
    <d v="2016-07-01T00:00:00"/>
    <d v="2016-07-01T00:00:00"/>
    <s v="50507XFER"/>
  </r>
  <r>
    <n v="18"/>
    <n v="487213.44"/>
    <n v="50420.344963699201"/>
    <n v="436793.09503630083"/>
    <d v="2025-12-01T00:00:00"/>
    <s v="BH Colorado Electric Oper Co"/>
    <s v="Regulated Electric (122)"/>
    <s v="COE Elec 115kV Transmission Lines"/>
    <x v="9"/>
    <n v="135500"/>
    <x v="20"/>
    <n v="21748816"/>
    <s v="Crossarm Assemblies, Wood"/>
    <d v="2014-01-17T00:00:00"/>
    <d v="2014-01-01T00:00:00"/>
    <s v="50507XFER"/>
  </r>
  <r>
    <n v="2"/>
    <n v="216.25"/>
    <n v="74.921365175000005"/>
    <n v="141.32863482499999"/>
    <d v="2025-12-01T00:00:00"/>
    <s v="BH Colorado Electric Oper Co"/>
    <s v="Regulated Electric (122)"/>
    <s v="COE Elec 115kV Transmission Lines"/>
    <x v="9"/>
    <n v="135500"/>
    <x v="20"/>
    <n v="21750244"/>
    <s v="CROSSARM ASSEMBLIES, WOOD"/>
    <d v="1987-07-01T00:00:00"/>
    <d v="1987-07-01T00:00:00"/>
    <s v="50507XFER"/>
  </r>
  <r>
    <n v="1"/>
    <n v="382.27"/>
    <n v="153.08015147180001"/>
    <n v="229.18984852819997"/>
    <d v="2025-12-01T00:00:00"/>
    <s v="BH Colorado Electric Oper Co"/>
    <s v="Regulated Electric (122)"/>
    <s v="COE Elec 115kV Transmission Lines"/>
    <x v="9"/>
    <n v="135500"/>
    <x v="20"/>
    <n v="21750131"/>
    <s v="CROSSARM ASSEMBLIES, WOOD"/>
    <d v="1981-07-01T00:00:00"/>
    <d v="1981-07-01T00:00:00"/>
    <s v="50507XFER"/>
  </r>
  <r>
    <n v="0"/>
    <n v="0"/>
    <n v="0"/>
    <n v="0"/>
    <d v="2025-12-01T00:00:00"/>
    <s v="BH Colorado Electric Oper Co"/>
    <s v="Regulated Electric (122)"/>
    <s v="COE Elec 115kV Transmission Lines"/>
    <x v="9"/>
    <n v="135500"/>
    <x v="3"/>
    <n v="38771261"/>
    <s v="COE 115kV Pole Treatments 2023._x000a__x000a_Contractor services for pole treatments (fumigants/preservatives)."/>
    <d v="2023-12-31T00:00:00"/>
    <d v="2024-03-01T00:00:00"/>
    <s v="10082506"/>
  </r>
  <r>
    <n v="0"/>
    <n v="0"/>
    <n v="0"/>
    <n v="0"/>
    <d v="2025-12-01T00:00:00"/>
    <s v="BH Colorado Electric Oper Co"/>
    <s v="Regulated Electric (122)"/>
    <s v="COE Elec 115kV Transmission Lines"/>
    <x v="9"/>
    <n v="135500"/>
    <x v="3"/>
    <n v="29227322"/>
    <s v="This wo is to replace the 3-pole structure that cought on fire next to the 4th street bridge."/>
    <d v="2020-04-29T00:00:00"/>
    <d v="2020-04-01T00:00:00"/>
    <s v="10070120"/>
  </r>
  <r>
    <n v="0"/>
    <n v="0"/>
    <n v="0"/>
    <n v="0"/>
    <d v="2025-12-01T00:00:00"/>
    <s v="BH Colorado Electric Oper Co"/>
    <s v="Regulated Electric (122)"/>
    <s v="COE Elec 115kV Transmission Lines"/>
    <x v="9"/>
    <n v="135500"/>
    <x v="3"/>
    <n v="30577540"/>
    <s v="This wo is to replace the 3-pole structure that cought on fire next to the 4th street bridge."/>
    <d v="2020-04-29T00:00:00"/>
    <d v="2020-12-01T00:00:00"/>
    <s v="10070120"/>
  </r>
  <r>
    <n v="1"/>
    <n v="112446.76000000001"/>
    <n v="17708.170863712403"/>
    <n v="94738.589136287599"/>
    <d v="2025-12-01T00:00:00"/>
    <s v="BH Colorado Electric Oper Co"/>
    <s v="Regulated Electric (122)"/>
    <s v="COE Elec 115kV Transmission Lines"/>
    <x v="9"/>
    <n v="135500"/>
    <x v="22"/>
    <n v="21748767"/>
    <s v="POLE, STEEL-SPECIAL CUSTOM STRUCTURE"/>
    <d v="2008-01-10T00:00:00"/>
    <d v="2008-01-01T00:00:00"/>
    <s v="50507XFER"/>
  </r>
  <r>
    <n v="3"/>
    <n v="21312.12"/>
    <n v="2205.5311986216002"/>
    <n v="19106.588801378399"/>
    <d v="2025-12-01T00:00:00"/>
    <s v="BH Colorado Electric Oper Co"/>
    <s v="Regulated Electric (122)"/>
    <s v="COE Elec 115kV Transmission Lines"/>
    <x v="9"/>
    <n v="135500"/>
    <x v="36"/>
    <n v="21748781"/>
    <s v="Pole, Wood, 45'"/>
    <d v="2014-01-17T00:00:00"/>
    <d v="2014-01-01T00:00:00"/>
    <s v="50507XFER"/>
  </r>
  <r>
    <n v="6"/>
    <n v="185435.95"/>
    <n v="19190.243536121001"/>
    <n v="166245.706463879"/>
    <d v="2025-12-01T00:00:00"/>
    <s v="BH Colorado Electric Oper Co"/>
    <s v="Regulated Electric (122)"/>
    <s v="COE Elec 115kV Transmission Lines"/>
    <x v="9"/>
    <n v="135500"/>
    <x v="12"/>
    <n v="21748837"/>
    <s v="Pole, Wood, 55'"/>
    <d v="2014-01-17T00:00:00"/>
    <d v="2014-01-01T00:00:00"/>
    <s v="50507XFER"/>
  </r>
  <r>
    <n v="16"/>
    <n v="199653.06"/>
    <n v="20661.532157770798"/>
    <n v="178991.5278422292"/>
    <d v="2025-12-01T00:00:00"/>
    <s v="BH Colorado Electric Oper Co"/>
    <s v="Regulated Electric (122)"/>
    <s v="COE Elec 115kV Transmission Lines"/>
    <x v="9"/>
    <n v="135500"/>
    <x v="13"/>
    <n v="21748802"/>
    <s v="Pole, Wood, 60'"/>
    <d v="2014-01-17T00:00:00"/>
    <d v="2014-01-01T00:00:00"/>
    <s v="50507XFER"/>
  </r>
  <r>
    <n v="44"/>
    <n v="753851.31"/>
    <n v="78013.946211205795"/>
    <n v="675837.36378879426"/>
    <d v="2025-12-01T00:00:00"/>
    <s v="BH Colorado Electric Oper Co"/>
    <s v="Regulated Electric (122)"/>
    <s v="COE Elec 115kV Transmission Lines"/>
    <x v="9"/>
    <n v="135500"/>
    <x v="14"/>
    <n v="21748830"/>
    <s v="Pole, Wood, 95'"/>
    <d v="2014-01-17T00:00:00"/>
    <d v="2014-01-01T00:00:00"/>
    <s v="50507XFER"/>
  </r>
  <r>
    <n v="8"/>
    <n v="63232.71"/>
    <n v="5405.7270706011004"/>
    <n v="57826.982929398902"/>
    <d v="2025-12-01T00:00:00"/>
    <s v="BH Colorado Electric Oper Co"/>
    <s v="Regulated Electric (122)"/>
    <s v="COE Elec 115kV Transmission Lines"/>
    <x v="9"/>
    <n v="135500"/>
    <x v="14"/>
    <n v="21741754"/>
    <s v="Pole, Wood, 65' Or Greater"/>
    <d v="2016-07-01T00:00:00"/>
    <d v="2016-01-01T00:00:00"/>
    <s v="50507XFER"/>
  </r>
  <r>
    <n v="3"/>
    <n v="65846.720000000001"/>
    <n v="3259.0089996063998"/>
    <n v="62587.711000393603"/>
    <d v="2025-12-01T00:00:00"/>
    <s v="BH Colorado Electric Oper Co"/>
    <s v="Regulated Electric (122)"/>
    <s v="COE Elec 115kV Transmission Lines"/>
    <x v="9"/>
    <n v="135500"/>
    <x v="14"/>
    <n v="34777846"/>
    <s v="Pole, Wood, 65' Or Greater"/>
    <d v="2020-04-29T00:00:00"/>
    <d v="2020-01-01T00:00:00"/>
    <s v="10070120"/>
  </r>
  <r>
    <n v="3"/>
    <n v="101595.24"/>
    <n v="5942.5849745100004"/>
    <n v="95652.655025490007"/>
    <d v="2025-12-01T00:00:00"/>
    <s v="BH Colorado Electric Oper Co"/>
    <s v="Regulated Electric (122)"/>
    <s v="COE Elec 115kV Transmission Lines"/>
    <x v="9"/>
    <n v="135500"/>
    <x v="14"/>
    <n v="29785421"/>
    <s v="Pole, Wood, 70'"/>
    <d v="2019-05-23T00:00:00"/>
    <d v="2019-01-01T00:00:00"/>
    <s v="10057765"/>
  </r>
  <r>
    <n v="1"/>
    <n v="498.92"/>
    <n v="190.811480026"/>
    <n v="308.10851997400005"/>
    <d v="2025-12-01T00:00:00"/>
    <s v="BH Colorado Electric Oper Co"/>
    <s v="Regulated Electric (122)"/>
    <s v="COE Elec 115kV Transmission Lines"/>
    <x v="9"/>
    <n v="135500"/>
    <x v="23"/>
    <n v="21750225"/>
    <s v="POLE, WOOD"/>
    <d v="1983-07-01T00:00:00"/>
    <d v="1983-07-01T00:00:00"/>
    <s v="50507XFER"/>
  </r>
  <r>
    <n v="0"/>
    <n v="2163.0700000000002"/>
    <n v="846.73643370679997"/>
    <n v="1316.3335662932002"/>
    <d v="2025-12-01T00:00:00"/>
    <s v="BH Colorado Electric Oper Co"/>
    <s v="Regulated Electric (122)"/>
    <s v="COE Elec 115kV Transmission Lines"/>
    <x v="9"/>
    <n v="135500"/>
    <x v="23"/>
    <n v="21750206"/>
    <s v="POLE, WOOD"/>
    <d v="1982-07-01T00:00:00"/>
    <d v="1982-07-01T00:00:00"/>
    <s v="50507XFER"/>
  </r>
  <r>
    <n v="0"/>
    <n v="0"/>
    <n v="0"/>
    <n v="0"/>
    <d v="2025-12-01T00:00:00"/>
    <s v="BH Colorado Electric Oper Co"/>
    <s v="Regulated Electric (122)"/>
    <s v="COE Elec 115kV Transmission Lines"/>
    <x v="9"/>
    <n v="135500"/>
    <x v="23"/>
    <n v="21750147"/>
    <s v="POLE, WOOD"/>
    <d v="1981-07-01T00:00:00"/>
    <d v="1981-07-01T00:00:00"/>
    <s v="50507XFER"/>
  </r>
  <r>
    <n v="1"/>
    <n v="1112.1600000000001"/>
    <n v="305.25102965280001"/>
    <n v="806.90897034720001"/>
    <d v="2025-12-01T00:00:00"/>
    <s v="BH Colorado Electric Oper Co"/>
    <s v="Regulated Electric (122)"/>
    <s v="COE Elec 115kV Transmission Lines"/>
    <x v="9"/>
    <n v="135500"/>
    <x v="23"/>
    <n v="21748654"/>
    <s v="POLE, WOOD"/>
    <d v="1995-07-01T00:00:00"/>
    <d v="1995-07-01T00:00:00"/>
    <s v="50507XFER"/>
  </r>
  <r>
    <n v="2"/>
    <n v="1946.26"/>
    <n v="674.29575114679994"/>
    <n v="1271.9642488531999"/>
    <d v="2025-12-01T00:00:00"/>
    <s v="BH Colorado Electric Oper Co"/>
    <s v="Regulated Electric (122)"/>
    <s v="COE Elec 115kV Transmission Lines"/>
    <x v="9"/>
    <n v="135500"/>
    <x v="23"/>
    <n v="21750251"/>
    <s v="POLE, WOOD"/>
    <d v="1987-07-01T00:00:00"/>
    <d v="1987-07-01T00:00:00"/>
    <s v="50507XFER"/>
  </r>
  <r>
    <n v="1"/>
    <n v="4061.4300000000003"/>
    <n v="1626.4010243862001"/>
    <n v="2435.0289756138"/>
    <d v="2025-12-01T00:00:00"/>
    <s v="BH Colorado Electric Oper Co"/>
    <s v="Regulated Electric (122)"/>
    <s v="COE Elec 115kV Transmission Lines"/>
    <x v="9"/>
    <n v="135500"/>
    <x v="23"/>
    <n v="21750140"/>
    <s v="POLE, WOOD"/>
    <d v="1981-07-01T00:00:00"/>
    <d v="1981-07-01T00:00:00"/>
    <s v="50507XFER"/>
  </r>
  <r>
    <n v="1"/>
    <n v="1244.42"/>
    <n v="341.55201258860001"/>
    <n v="902.86798741140001"/>
    <d v="2025-12-01T00:00:00"/>
    <s v="BH Colorado Electric Oper Co"/>
    <s v="Regulated Electric (122)"/>
    <s v="COE Elec 115kV Transmission Lines"/>
    <x v="9"/>
    <n v="135500"/>
    <x v="23"/>
    <n v="21748661"/>
    <s v="POLE, WOOD"/>
    <d v="1995-07-01T00:00:00"/>
    <d v="1995-07-01T00:00:00"/>
    <s v="50507XFER"/>
  </r>
  <r>
    <n v="6"/>
    <n v="14605.880000000001"/>
    <n v="5848.9296119992005"/>
    <n v="8756.9503880008015"/>
    <d v="2025-12-01T00:00:00"/>
    <s v="BH Colorado Electric Oper Co"/>
    <s v="Regulated Electric (122)"/>
    <s v="COE Elec 115kV Transmission Lines"/>
    <x v="9"/>
    <n v="135500"/>
    <x v="23"/>
    <n v="21750187"/>
    <s v="POLE, WOOD"/>
    <d v="1981-07-01T00:00:00"/>
    <d v="1981-07-01T00:00:00"/>
    <s v="50507XFER"/>
  </r>
  <r>
    <n v="10"/>
    <n v="34418.020000000004"/>
    <n v="6659.06083752"/>
    <n v="27758.959162480005"/>
    <d v="2025-12-01T00:00:00"/>
    <s v="BH Colorado Electric Oper Co"/>
    <s v="Regulated Electric (122)"/>
    <s v="COE Elec 115kV Transmission Lines"/>
    <x v="9"/>
    <n v="135500"/>
    <x v="23"/>
    <n v="21748734"/>
    <s v="POLE, WOOD"/>
    <d v="2004-02-27T00:00:00"/>
    <d v="2004-01-01T00:00:00"/>
    <s v="50507XFER"/>
  </r>
  <r>
    <n v="110"/>
    <n v="45.54"/>
    <n v="13.5267789888"/>
    <n v="32.013221011200002"/>
    <d v="2025-12-01T00:00:00"/>
    <s v="BH Colorado Electric Oper Co"/>
    <s v="Regulated Electric (122)"/>
    <s v="COE Elec 115kV Transmission Lines"/>
    <x v="9"/>
    <n v="135600"/>
    <x v="37"/>
    <n v="21748748"/>
    <s v="CABLE, OH-DUPLEX SIZE 6 &amp; SMALLER"/>
    <d v="2004-02-27T00:00:00"/>
    <d v="2004-01-01T00:00:00"/>
    <s v="50507XFER"/>
  </r>
  <r>
    <n v="1206"/>
    <n v="49613.69"/>
    <n v="4455.3048967679006"/>
    <n v="45158.385103232104"/>
    <d v="2025-12-01T00:00:00"/>
    <s v="BH Colorado Electric Oper Co"/>
    <s v="Regulated Electric (122)"/>
    <s v="COE Elec 115kV Transmission Lines"/>
    <x v="9"/>
    <n v="135600"/>
    <x v="15"/>
    <n v="29785451"/>
    <s v="Conductor, Oh Acsr Bare 795 Mcm"/>
    <d v="2019-05-23T00:00:00"/>
    <d v="2019-01-01T00:00:00"/>
    <s v="10057765"/>
  </r>
  <r>
    <n v="56194"/>
    <n v="545603.04"/>
    <n v="86683.648697380806"/>
    <n v="458919.39130261925"/>
    <d v="2025-12-01T00:00:00"/>
    <s v="BH Colorado Electric Oper Co"/>
    <s v="Regulated Electric (122)"/>
    <s v="COE Elec 115kV Transmission Lines"/>
    <x v="9"/>
    <n v="135600"/>
    <x v="15"/>
    <n v="21748823"/>
    <s v="Conductor, Oh Acsr Bare 795 Mcm"/>
    <d v="2014-01-17T00:00:00"/>
    <d v="2014-01-01T00:00:00"/>
    <s v="50507XFER"/>
  </r>
  <r>
    <n v="76"/>
    <n v="2099.9299999999998"/>
    <n v="884.84427020780004"/>
    <n v="1215.0857297921998"/>
    <d v="2025-12-01T00:00:00"/>
    <s v="BH Colorado Electric Oper Co"/>
    <s v="Regulated Electric (122)"/>
    <s v="COE Elec 115kV Transmission Lines"/>
    <x v="9"/>
    <n v="135600"/>
    <x v="38"/>
    <n v="21748675"/>
    <s v="CONDUCTOR, OH-CU,POLY-1/0"/>
    <d v="1995-07-01T00:00:00"/>
    <d v="1995-07-01T00:00:00"/>
    <s v="50507XFER"/>
  </r>
  <r>
    <n v="23697"/>
    <n v="76046.990000000005"/>
    <n v="46752.477262979402"/>
    <n v="29294.512737020603"/>
    <d v="2025-12-01T00:00:00"/>
    <s v="BH Colorado Electric Oper Co"/>
    <s v="Regulated Electric (122)"/>
    <s v="COE Elec 115kV Transmission Lines"/>
    <x v="9"/>
    <n v="135600"/>
    <x v="24"/>
    <n v="21750180"/>
    <s v="TRANSMISSION LINES-CONDUCTOR"/>
    <d v="1981-07-01T00:00:00"/>
    <d v="1981-07-01T00:00:00"/>
    <s v="50507XFER"/>
  </r>
  <r>
    <n v="405"/>
    <n v="14217.7"/>
    <n v="1276.7481804070001"/>
    <n v="12940.951819593001"/>
    <d v="2025-12-01T00:00:00"/>
    <s v="BH Colorado Electric Oper Co"/>
    <s v="Regulated Electric (122)"/>
    <s v="COE Elec 115kV Transmission Lines"/>
    <x v="9"/>
    <n v="135600"/>
    <x v="16"/>
    <n v="29785373"/>
    <s v="FIBER OPTIC GROUND WIRE"/>
    <d v="2019-05-23T00:00:00"/>
    <d v="2019-01-01T00:00:00"/>
    <s v="10057765"/>
  </r>
  <r>
    <n v="25500"/>
    <n v="172688.36000000002"/>
    <n v="27436.168853397201"/>
    <n v="145252.19114660283"/>
    <d v="2025-12-01T00:00:00"/>
    <s v="BH Colorado Electric Oper Co"/>
    <s v="Regulated Electric (122)"/>
    <s v="COE Elec 115kV Transmission Lines"/>
    <x v="9"/>
    <n v="135600"/>
    <x v="16"/>
    <n v="21748809"/>
    <s v="OPGW"/>
    <d v="2014-01-17T00:00:00"/>
    <d v="2014-01-01T00:00:00"/>
    <s v="50507XFER"/>
  </r>
  <r>
    <n v="6"/>
    <n v="4846.0200000000004"/>
    <n v="2041.9599845292"/>
    <n v="2804.0600154708004"/>
    <d v="2025-12-01T00:00:00"/>
    <s v="BH Colorado Electric Oper Co"/>
    <s v="Regulated Electric (122)"/>
    <s v="COE Elec 115kV Transmission Lines"/>
    <x v="9"/>
    <n v="135600"/>
    <x v="17"/>
    <n v="21748689"/>
    <s v="POST INSULATORS"/>
    <d v="1995-07-01T00:00:00"/>
    <d v="1995-07-01T00:00:00"/>
    <s v="50507XFER"/>
  </r>
  <r>
    <n v="18"/>
    <n v="27693.93"/>
    <n v="4399.9221470061002"/>
    <n v="23294.007852993898"/>
    <d v="2025-12-01T00:00:00"/>
    <s v="BH Colorado Electric Oper Co"/>
    <s v="Regulated Electric (122)"/>
    <s v="COE Elec 115kV Transmission Lines"/>
    <x v="9"/>
    <n v="135600"/>
    <x v="17"/>
    <n v="21748774"/>
    <s v="POST INSULATORS"/>
    <d v="2014-01-17T00:00:00"/>
    <d v="2014-01-01T00:00:00"/>
    <s v="50507XFER"/>
  </r>
  <r>
    <n v="9"/>
    <n v="5962.55"/>
    <n v="1771.0605195359999"/>
    <n v="4191.4894804640007"/>
    <d v="2025-12-01T00:00:00"/>
    <s v="BH Colorado Electric Oper Co"/>
    <s v="Regulated Electric (122)"/>
    <s v="COE Elec 115kV Transmission Lines"/>
    <x v="9"/>
    <n v="135600"/>
    <x v="17"/>
    <n v="21748703"/>
    <s v="POST INSULATORS"/>
    <d v="2004-02-01T00:00:00"/>
    <d v="2004-01-01T00:00:00"/>
    <s v="50507XFER"/>
  </r>
  <r>
    <n v="3271"/>
    <n v="3599.87"/>
    <n v="2213.1426940721999"/>
    <n v="1386.7273059278"/>
    <d v="2025-12-01T00:00:00"/>
    <s v="BH Colorado Electric Oper Co"/>
    <s v="Regulated Electric (122)"/>
    <s v="COE Elec 115kV Transmission Lines"/>
    <x v="9"/>
    <n v="135600"/>
    <x v="18"/>
    <n v="21750199"/>
    <s v="STATIC WIRE (TRANSMISSION LINE"/>
    <d v="1981-07-01T00:00:00"/>
    <d v="1981-07-01T00:00:00"/>
    <s v="50507XFER"/>
  </r>
  <r>
    <n v="405"/>
    <n v="3147.1"/>
    <n v="282.609296761"/>
    <n v="2864.4907032390001"/>
    <d v="2025-12-01T00:00:00"/>
    <s v="BH Colorado Electric Oper Co"/>
    <s v="Regulated Electric (122)"/>
    <s v="COE Elec 115kV Transmission Lines"/>
    <x v="9"/>
    <n v="135600"/>
    <x v="18"/>
    <n v="29785361"/>
    <s v="Static Wire (Transmission Lines)"/>
    <d v="2019-05-23T00:00:00"/>
    <d v="2019-01-01T00:00:00"/>
    <s v="10057765"/>
  </r>
  <r>
    <n v="12800"/>
    <n v="54946.340000000004"/>
    <n v="8729.697022521801"/>
    <n v="46216.642977478201"/>
    <d v="2025-12-01T00:00:00"/>
    <s v="BH Colorado Electric Oper Co"/>
    <s v="Regulated Electric (122)"/>
    <s v="COE Elec 115kV Transmission Lines"/>
    <x v="9"/>
    <n v="135600"/>
    <x v="18"/>
    <n v="21748788"/>
    <s v="3/8&quot; EHS Steel SW"/>
    <d v="2014-01-17T00:00:00"/>
    <d v="2014-01-01T00:00:00"/>
    <s v="50507XFER"/>
  </r>
  <r>
    <n v="9"/>
    <n v="334.46"/>
    <n v="99.344894611200004"/>
    <n v="235.11510538879998"/>
    <d v="2025-12-01T00:00:00"/>
    <s v="BH Colorado Electric Oper Co"/>
    <s v="Regulated Electric (122)"/>
    <s v="COE Elec 115kV Transmission Lines"/>
    <x v="9"/>
    <n v="135600"/>
    <x v="19"/>
    <n v="21748710"/>
    <s v="SUSPENSION INSULATORS"/>
    <d v="2004-02-01T00:00:00"/>
    <d v="2004-01-01T00:00:00"/>
    <s v="50507XFER"/>
  </r>
  <r>
    <n v="103"/>
    <n v="41796.25"/>
    <n v="6640.4531981125001"/>
    <n v="35155.796801887496"/>
    <d v="2025-12-01T00:00:00"/>
    <s v="BH Colorado Electric Oper Co"/>
    <s v="Regulated Electric (122)"/>
    <s v="COE Elec 115kV Transmission Lines"/>
    <x v="9"/>
    <n v="135600"/>
    <x v="19"/>
    <n v="21748795"/>
    <s v="SUSPENSION INSULATORS"/>
    <d v="2014-01-17T00:00:00"/>
    <d v="2014-01-01T00:00:00"/>
    <s v="50507XFER"/>
  </r>
  <r>
    <n v="24"/>
    <n v="1396"/>
    <n v="183.21945787999999"/>
    <n v="1212.7805421200001"/>
    <d v="2025-12-01T00:00:00"/>
    <s v="BH Colorado Electric Oper Co"/>
    <s v="Regulated Electric (122)"/>
    <s v="COE Elec 115kV Transmission Lines"/>
    <x v="9"/>
    <n v="135600"/>
    <x v="19"/>
    <n v="21741761"/>
    <s v="Suspension Insulators"/>
    <d v="2016-07-01T00:00:00"/>
    <d v="2016-01-01T00:00:00"/>
    <s v="50507XFER"/>
  </r>
  <r>
    <n v="1"/>
    <n v="161.51"/>
    <n v="-6.0647004999999999E-3"/>
    <n v="161.51606470049998"/>
    <d v="2025-12-01T00:00:00"/>
    <s v="BH Colorado Electric Oper Co"/>
    <s v="Regulated Electric (122)"/>
    <s v="COE Elec 115kV Transmission Lines"/>
    <x v="10"/>
    <n v="135002"/>
    <x v="5"/>
    <n v="21744620"/>
    <s v="T-LIN S18 T19 R65"/>
    <d v="1955-07-01T00:00:00"/>
    <d v="1955-07-01T00:00:00"/>
    <s v="50507XFER"/>
  </r>
  <r>
    <n v="1"/>
    <n v="15.38"/>
    <n v="-5.7751899999999997E-4"/>
    <n v="15.380577519000001"/>
    <d v="2025-12-01T00:00:00"/>
    <s v="BH Colorado Electric Oper Co"/>
    <s v="Regulated Electric (122)"/>
    <s v="COE Elec 115kV Transmission Lines"/>
    <x v="10"/>
    <n v="135002"/>
    <x v="5"/>
    <n v="21744600"/>
    <s v="T-LIN S25 T20 R65"/>
    <d v="1955-07-01T00:00:00"/>
    <d v="1955-07-01T00:00:00"/>
    <s v="50507XFER"/>
  </r>
  <r>
    <n v="1"/>
    <n v="92.3"/>
    <n v="-3.4658650000000003E-3"/>
    <n v="92.303465864999993"/>
    <d v="2025-12-01T00:00:00"/>
    <s v="BH Colorado Electric Oper Co"/>
    <s v="Regulated Electric (122)"/>
    <s v="COE Elec 115kV Transmission Lines"/>
    <x v="10"/>
    <n v="135002"/>
    <x v="5"/>
    <n v="21744634"/>
    <s v="T-LIN S29 T18 R65"/>
    <d v="1955-07-01T00:00:00"/>
    <d v="1955-07-01T00:00:00"/>
    <s v="50507XFER"/>
  </r>
  <r>
    <n v="1"/>
    <n v="15.38"/>
    <n v="-5.7751899999999997E-4"/>
    <n v="15.380577519000001"/>
    <d v="2025-12-01T00:00:00"/>
    <s v="BH Colorado Electric Oper Co"/>
    <s v="Regulated Electric (122)"/>
    <s v="COE Elec 115kV Transmission Lines"/>
    <x v="10"/>
    <n v="135002"/>
    <x v="5"/>
    <n v="21744639"/>
    <s v="T-LIN S17 T19 R65"/>
    <d v="1955-07-01T00:00:00"/>
    <d v="1955-07-01T00:00:00"/>
    <s v="50507XFER"/>
  </r>
  <r>
    <n v="1"/>
    <n v="461.5"/>
    <n v="-1.6078660000000002E-2"/>
    <n v="461.51607866000001"/>
    <d v="2025-12-01T00:00:00"/>
    <s v="BH Colorado Electric Oper Co"/>
    <s v="Regulated Electric (122)"/>
    <s v="COE Elec 115kV Transmission Lines"/>
    <x v="10"/>
    <n v="135002"/>
    <x v="5"/>
    <n v="21744724"/>
    <s v="T-LIN S20 T17 R75"/>
    <d v="1969-07-01T00:00:00"/>
    <d v="1969-07-01T00:00:00"/>
    <s v="50507XFER"/>
  </r>
  <r>
    <n v="1"/>
    <n v="10.26"/>
    <n v="-3.85263E-4"/>
    <n v="10.260385263"/>
    <d v="2025-12-01T00:00:00"/>
    <s v="BH Colorado Electric Oper Co"/>
    <s v="Regulated Electric (122)"/>
    <s v="COE Elec 115kV Transmission Lines"/>
    <x v="10"/>
    <n v="135002"/>
    <x v="5"/>
    <n v="21744610"/>
    <s v="T-LIN S28 T20 R65"/>
    <d v="1955-07-01T00:00:00"/>
    <d v="1955-07-01T00:00:00"/>
    <s v="50507XFER"/>
  </r>
  <r>
    <n v="1"/>
    <n v="22.97"/>
    <n v="-8.6252350000000008E-4"/>
    <n v="22.970862523499999"/>
    <d v="2025-12-01T00:00:00"/>
    <s v="BH Colorado Electric Oper Co"/>
    <s v="Regulated Electric (122)"/>
    <s v="COE Elec 115kV Transmission Lines"/>
    <x v="10"/>
    <n v="135002"/>
    <x v="5"/>
    <n v="21744615"/>
    <s v="T-LIN S20 T19 R65"/>
    <d v="1955-07-01T00:00:00"/>
    <d v="1955-07-01T00:00:00"/>
    <s v="50507XFER"/>
  </r>
  <r>
    <n v="3"/>
    <n v="138.85"/>
    <n v="-5.2138175000000005E-3"/>
    <n v="138.85521381749999"/>
    <d v="2025-12-01T00:00:00"/>
    <s v="BH Colorado Electric Oper Co"/>
    <s v="Regulated Electric (122)"/>
    <s v="COE Elec 115kV Transmission Lines"/>
    <x v="10"/>
    <n v="135002"/>
    <x v="5"/>
    <n v="21744627"/>
    <s v="T-LIN S17 T18 R65"/>
    <d v="1955-07-01T00:00:00"/>
    <d v="1955-07-01T00:00:00"/>
    <s v="50507XFER"/>
  </r>
  <r>
    <n v="2"/>
    <n v="82.02"/>
    <n v="-3.0798510000000002E-3"/>
    <n v="82.023079850999991"/>
    <d v="2025-12-01T00:00:00"/>
    <s v="BH Colorado Electric Oper Co"/>
    <s v="Regulated Electric (122)"/>
    <s v="COE Elec 115kV Transmission Lines"/>
    <x v="10"/>
    <n v="135002"/>
    <x v="5"/>
    <n v="21744605"/>
    <s v="T-LIN S27 T20 R65"/>
    <d v="1955-07-01T00:00:00"/>
    <d v="1955-07-01T00:00:00"/>
    <s v="50507XFER"/>
  </r>
  <r>
    <n v="1"/>
    <n v="15.38"/>
    <n v="-5.7751899999999997E-4"/>
    <n v="15.380577519000001"/>
    <d v="2025-12-01T00:00:00"/>
    <s v="BH Colorado Electric Oper Co"/>
    <s v="Regulated Electric (122)"/>
    <s v="COE Elec 115kV Transmission Lines"/>
    <x v="10"/>
    <n v="135002"/>
    <x v="5"/>
    <n v="21744644"/>
    <s v="T-LIN S17 T20 R65"/>
    <d v="1955-07-01T00:00:00"/>
    <d v="1955-07-01T00:00:00"/>
    <s v="50507XFER"/>
  </r>
  <r>
    <n v="2"/>
    <n v="471.8"/>
    <n v="-1.771609E-2"/>
    <n v="471.81771609000003"/>
    <d v="2025-12-01T00:00:00"/>
    <s v="BH Colorado Electric Oper Co"/>
    <s v="Regulated Electric (122)"/>
    <s v="COE Elec 115kV Transmission Lines"/>
    <x v="10"/>
    <n v="135002"/>
    <x v="5"/>
    <n v="21744649"/>
    <s v="T-LIN S32 T20 R65"/>
    <d v="1955-07-01T00:00:00"/>
    <d v="1955-07-01T00:00:00"/>
    <s v="50507XFER"/>
  </r>
  <r>
    <n v="0"/>
    <n v="12.83"/>
    <n v="3.8677655429"/>
    <n v="8.9622344570999992"/>
    <d v="2025-12-01T00:00:00"/>
    <s v="BH Colorado Electric Oper Co"/>
    <s v="Regulated Electric (122)"/>
    <s v="COE Elec 115kV Transmission Lines"/>
    <x v="10"/>
    <n v="135500"/>
    <x v="20"/>
    <n v="21744888"/>
    <s v="CROSSARM ASSEMBLIES, WOOD"/>
    <d v="1992-07-01T00:00:00"/>
    <d v="1992-07-01T00:00:00"/>
    <s v="50507XFER"/>
  </r>
  <r>
    <n v="2"/>
    <n v="387.2"/>
    <n v="168.99194153600001"/>
    <n v="218.20805846399998"/>
    <d v="2025-12-01T00:00:00"/>
    <s v="BH Colorado Electric Oper Co"/>
    <s v="Regulated Electric (122)"/>
    <s v="COE Elec 115kV Transmission Lines"/>
    <x v="10"/>
    <n v="135500"/>
    <x v="20"/>
    <n v="21744831"/>
    <s v="CROSSARM ASSEMBLIES, WOOD"/>
    <d v="1977-07-01T00:00:00"/>
    <d v="1977-07-01T00:00:00"/>
    <s v="50507XFER"/>
  </r>
  <r>
    <n v="4"/>
    <n v="149.55000000000001"/>
    <n v="76.036738395"/>
    <n v="73.513261605000011"/>
    <d v="2025-12-01T00:00:00"/>
    <s v="BH Colorado Electric Oper Co"/>
    <s v="Regulated Electric (122)"/>
    <s v="COE Elec 115kV Transmission Lines"/>
    <x v="10"/>
    <n v="135500"/>
    <x v="20"/>
    <n v="21744745"/>
    <s v="CROSSARM ASSEMBLIES, WOOD"/>
    <d v="1969-07-01T00:00:00"/>
    <d v="1969-07-01T00:00:00"/>
    <s v="50507XFER"/>
  </r>
  <r>
    <n v="0"/>
    <n v="19.25"/>
    <n v="5.8031556274999998"/>
    <n v="13.446844372499999"/>
    <d v="2025-12-01T00:00:00"/>
    <s v="BH Colorado Electric Oper Co"/>
    <s v="Regulated Electric (122)"/>
    <s v="COE Elec 115kV Transmission Lines"/>
    <x v="10"/>
    <n v="135500"/>
    <x v="20"/>
    <n v="21744923"/>
    <s v="CROSSARM ASSEMBLIES, WOOD"/>
    <d v="1992-07-01T00:00:00"/>
    <d v="1992-07-01T00:00:00"/>
    <s v="50507XFER"/>
  </r>
  <r>
    <n v="9"/>
    <n v="194.41"/>
    <n v="98.845217728999998"/>
    <n v="95.564782270999999"/>
    <d v="2025-12-01T00:00:00"/>
    <s v="BH Colorado Electric Oper Co"/>
    <s v="Regulated Electric (122)"/>
    <s v="COE Elec 115kV Transmission Lines"/>
    <x v="10"/>
    <n v="135500"/>
    <x v="20"/>
    <n v="21744696"/>
    <s v="CROSSARM ASSEMBLIES, WOOD"/>
    <d v="1969-07-01T00:00:00"/>
    <d v="1969-07-01T00:00:00"/>
    <s v="50507XFER"/>
  </r>
  <r>
    <n v="0"/>
    <n v="1219.01"/>
    <n v="367.4859605963"/>
    <n v="851.52403940370004"/>
    <d v="2025-12-01T00:00:00"/>
    <s v="BH Colorado Electric Oper Co"/>
    <s v="Regulated Electric (122)"/>
    <s v="COE Elec 115kV Transmission Lines"/>
    <x v="10"/>
    <n v="135500"/>
    <x v="20"/>
    <n v="21744902"/>
    <s v="CROSSARM ASSEMBLIES, WOOD"/>
    <d v="1992-07-01T00:00:00"/>
    <d v="1992-07-01T00:00:00"/>
    <s v="50507XFER"/>
  </r>
  <r>
    <n v="0"/>
    <n v="19.25"/>
    <n v="5.8031556274999998"/>
    <n v="13.446844372499999"/>
    <d v="2025-12-01T00:00:00"/>
    <s v="BH Colorado Electric Oper Co"/>
    <s v="Regulated Electric (122)"/>
    <s v="COE Elec 115kV Transmission Lines"/>
    <x v="10"/>
    <n v="135500"/>
    <x v="20"/>
    <n v="21744909"/>
    <s v="CROSSARM ASSEMBLIES, WOOD"/>
    <d v="1992-07-01T00:00:00"/>
    <d v="1992-07-01T00:00:00"/>
    <s v="50507XFER"/>
  </r>
  <r>
    <n v="4"/>
    <n v="553.14"/>
    <n v="241.41581234820001"/>
    <n v="311.72418765179998"/>
    <d v="2025-12-01T00:00:00"/>
    <s v="BH Colorado Electric Oper Co"/>
    <s v="Regulated Electric (122)"/>
    <s v="COE Elec 115kV Transmission Lines"/>
    <x v="10"/>
    <n v="135500"/>
    <x v="20"/>
    <n v="21744824"/>
    <s v="CROSSARM ASSEMBLIES, WOOD"/>
    <d v="1977-07-01T00:00:00"/>
    <d v="1977-07-01T00:00:00"/>
    <s v="50507XFER"/>
  </r>
  <r>
    <n v="22"/>
    <n v="572.63"/>
    <n v="291.14622204699998"/>
    <n v="281.48377795300001"/>
    <d v="2025-12-01T00:00:00"/>
    <s v="BH Colorado Electric Oper Co"/>
    <s v="Regulated Electric (122)"/>
    <s v="COE Elec 115kV Transmission Lines"/>
    <x v="10"/>
    <n v="135500"/>
    <x v="20"/>
    <n v="21744710"/>
    <s v="CROSSARM ASSEMBLIES, WOOD"/>
    <d v="1969-07-01T00:00:00"/>
    <d v="1969-07-01T00:00:00"/>
    <s v="50507XFER"/>
  </r>
  <r>
    <n v="0"/>
    <n v="0"/>
    <n v="0"/>
    <n v="0"/>
    <d v="2025-12-01T00:00:00"/>
    <s v="BH Colorado Electric Oper Co"/>
    <s v="Regulated Electric (122)"/>
    <s v="COE Elec 115kV Transmission Lines"/>
    <x v="10"/>
    <n v="135500"/>
    <x v="20"/>
    <n v="21744869"/>
    <s v="CROSSARM ASSEMBLIES, WOOD"/>
    <d v="1986-07-01T00:00:00"/>
    <d v="1986-07-01T00:00:00"/>
    <s v="50507XFER"/>
  </r>
  <r>
    <n v="1"/>
    <n v="4.46"/>
    <n v="2.2269999810000001"/>
    <n v="2.2330000189999999"/>
    <d v="2025-12-01T00:00:00"/>
    <s v="BH Colorado Electric Oper Co"/>
    <s v="Regulated Electric (122)"/>
    <s v="COE Elec 115kV Transmission Lines"/>
    <x v="10"/>
    <n v="135500"/>
    <x v="20"/>
    <n v="21744773"/>
    <s v="CROSSARM ASSEMBLIES, WOOD"/>
    <d v="1970-07-01T00:00:00"/>
    <d v="1970-07-01T00:00:00"/>
    <s v="50507XFER"/>
  </r>
  <r>
    <n v="1"/>
    <n v="36.85"/>
    <n v="18.735899764999999"/>
    <n v="18.114100235000002"/>
    <d v="2025-12-01T00:00:00"/>
    <s v="BH Colorado Electric Oper Co"/>
    <s v="Regulated Electric (122)"/>
    <s v="COE Elec 115kV Transmission Lines"/>
    <x v="10"/>
    <n v="135500"/>
    <x v="20"/>
    <n v="21744731"/>
    <s v="CROSSARM ASSEMBLIES, WOOD"/>
    <d v="1969-07-01T00:00:00"/>
    <d v="1969-07-01T00:00:00"/>
    <s v="50507XFER"/>
  </r>
  <r>
    <n v="1"/>
    <n v="6586.63"/>
    <n v="266.72551598370001"/>
    <n v="6319.9044840163006"/>
    <d v="2025-12-01T00:00:00"/>
    <s v="BH Colorado Electric Oper Co"/>
    <s v="Regulated Electric (122)"/>
    <s v="COE Elec 115kV Transmission Lines"/>
    <x v="10"/>
    <n v="135500"/>
    <x v="8"/>
    <n v="34777963"/>
    <s v="Crossarm, Assy"/>
    <d v="2021-09-30T00:00:00"/>
    <d v="2021-01-01T00:00:00"/>
    <s v="10076499"/>
  </r>
  <r>
    <n v="1"/>
    <n v="8169.29"/>
    <n v="404.3297772523"/>
    <n v="7764.9602227476998"/>
    <d v="2025-12-01T00:00:00"/>
    <s v="BH Colorado Electric Oper Co"/>
    <s v="Regulated Electric (122)"/>
    <s v="COE Elec 115kV Transmission Lines"/>
    <x v="10"/>
    <n v="135500"/>
    <x v="8"/>
    <n v="34796432"/>
    <s v="Crossarm, Assy"/>
    <d v="2020-10-26T00:00:00"/>
    <d v="2020-01-01T00:00:00"/>
    <s v="10070659"/>
  </r>
  <r>
    <n v="0"/>
    <n v="0"/>
    <n v="0"/>
    <n v="0"/>
    <d v="2025-12-01T00:00:00"/>
    <s v="BH Colorado Electric Oper Co"/>
    <s v="Regulated Electric (122)"/>
    <s v="COE Elec 115kV Transmission Lines"/>
    <x v="10"/>
    <n v="135500"/>
    <x v="3"/>
    <n v="30168823"/>
    <s v="This work order is for the replacment of the 3 pole just east of weststation that is broken"/>
    <d v="2020-10-26T00:00:00"/>
    <d v="2020-10-01T00:00:00"/>
    <s v="10070659"/>
  </r>
  <r>
    <n v="0"/>
    <n v="0"/>
    <n v="0"/>
    <n v="0"/>
    <d v="2025-12-01T00:00:00"/>
    <s v="BH Colorado Electric Oper Co"/>
    <s v="Regulated Electric (122)"/>
    <s v="COE Elec 115kV Transmission Lines"/>
    <x v="10"/>
    <n v="135500"/>
    <x v="3"/>
    <n v="30577547"/>
    <s v="This work order is for the replacment of the 3 pole just east of weststation that is broken"/>
    <d v="2020-10-26T00:00:00"/>
    <d v="2020-12-01T00:00:00"/>
    <s v="10070659"/>
  </r>
  <r>
    <n v="0"/>
    <n v="0"/>
    <n v="0"/>
    <n v="0"/>
    <d v="2025-12-01T00:00:00"/>
    <s v="BH Colorado Electric Oper Co"/>
    <s v="Regulated Electric (122)"/>
    <s v="COE Elec 115kV Transmission Lines"/>
    <x v="10"/>
    <n v="135500"/>
    <x v="3"/>
    <n v="33819037"/>
    <s v="This is a work order to replace a cross arm on the transmission line from West Station to Midway"/>
    <d v="2021-09-30T00:00:00"/>
    <d v="2021-09-01T00:00:00"/>
    <s v="10076499"/>
  </r>
  <r>
    <n v="0"/>
    <n v="0"/>
    <n v="0"/>
    <n v="0"/>
    <d v="2025-12-01T00:00:00"/>
    <s v="BH Colorado Electric Oper Co"/>
    <s v="Regulated Electric (122)"/>
    <s v="COE Elec 115kV Transmission Lines"/>
    <x v="10"/>
    <n v="135500"/>
    <x v="3"/>
    <n v="34060308"/>
    <s v="This is a work order to replace a cross arm on the transmission line from West Station to Midway"/>
    <d v="2021-09-30T00:00:00"/>
    <d v="2021-11-01T00:00:00"/>
    <s v="10076499"/>
  </r>
  <r>
    <n v="0"/>
    <n v="0"/>
    <n v="0"/>
    <n v="0"/>
    <d v="2025-12-01T00:00:00"/>
    <s v="BH Colorado Electric Oper Co"/>
    <s v="Regulated Electric (122)"/>
    <s v="COE Elec 115kV Transmission Lines"/>
    <x v="10"/>
    <n v="135500"/>
    <x v="11"/>
    <n v="29785399"/>
    <s v="Pole, Wood, 50'"/>
    <d v="2019-05-23T00:00:00"/>
    <d v="2019-01-01T00:00:00"/>
    <s v="10057765"/>
  </r>
  <r>
    <n v="0"/>
    <n v="0"/>
    <n v="0"/>
    <n v="0"/>
    <d v="2025-12-01T00:00:00"/>
    <s v="BH Colorado Electric Oper Co"/>
    <s v="Regulated Electric (122)"/>
    <s v="COE Elec 115kV Transmission Lines"/>
    <x v="10"/>
    <n v="135500"/>
    <x v="13"/>
    <n v="29785411"/>
    <s v="Pole, Wood, 60'"/>
    <d v="2019-05-23T00:00:00"/>
    <d v="2019-01-01T00:00:00"/>
    <s v="10057765"/>
  </r>
  <r>
    <n v="3"/>
    <n v="25983.4"/>
    <n v="1286.019021758"/>
    <n v="24697.380978242003"/>
    <d v="2025-12-01T00:00:00"/>
    <s v="BH Colorado Electric Oper Co"/>
    <s v="Regulated Electric (122)"/>
    <s v="COE Elec 115kV Transmission Lines"/>
    <x v="10"/>
    <n v="135500"/>
    <x v="14"/>
    <n v="34796425"/>
    <s v="Pole, Wood, 65' Or Greater"/>
    <d v="2020-10-26T00:00:00"/>
    <d v="2020-01-01T00:00:00"/>
    <s v="10070659"/>
  </r>
  <r>
    <n v="1"/>
    <n v="37201.450000000004"/>
    <n v="2176.0151144875003"/>
    <n v="35025.434885512506"/>
    <d v="2025-12-01T00:00:00"/>
    <s v="BH Colorado Electric Oper Co"/>
    <s v="Regulated Electric (122)"/>
    <s v="COE Elec 115kV Transmission Lines"/>
    <x v="10"/>
    <n v="135500"/>
    <x v="14"/>
    <n v="29785427"/>
    <s v="Pole, Wood, 70'"/>
    <d v="2019-05-23T00:00:00"/>
    <d v="2019-01-01T00:00:00"/>
    <s v="10057765"/>
  </r>
  <r>
    <n v="0"/>
    <n v="173.23"/>
    <n v="52.222371394900001"/>
    <n v="121.0076286051"/>
    <d v="2025-12-01T00:00:00"/>
    <s v="BH Colorado Electric Oper Co"/>
    <s v="Regulated Electric (122)"/>
    <s v="COE Elec 115kV Transmission Lines"/>
    <x v="10"/>
    <n v="135500"/>
    <x v="23"/>
    <n v="21744930"/>
    <s v="POLE, WOOD"/>
    <d v="1992-07-01T00:00:00"/>
    <d v="1992-07-01T00:00:00"/>
    <s v="50507XFER"/>
  </r>
  <r>
    <n v="0"/>
    <n v="173.23"/>
    <n v="52.222371394900001"/>
    <n v="121.0076286051"/>
    <d v="2025-12-01T00:00:00"/>
    <s v="BH Colorado Electric Oper Co"/>
    <s v="Regulated Electric (122)"/>
    <s v="COE Elec 115kV Transmission Lines"/>
    <x v="10"/>
    <n v="135500"/>
    <x v="23"/>
    <n v="21744895"/>
    <s v="POLE, WOOD"/>
    <d v="1992-07-01T00:00:00"/>
    <d v="1992-07-01T00:00:00"/>
    <s v="50507XFER"/>
  </r>
  <r>
    <n v="22"/>
    <n v="5153.6900000000005"/>
    <n v="2620.3261671610003"/>
    <n v="2533.3638328390002"/>
    <d v="2025-12-01T00:00:00"/>
    <s v="BH Colorado Electric Oper Co"/>
    <s v="Regulated Electric (122)"/>
    <s v="COE Elec 115kV Transmission Lines"/>
    <x v="10"/>
    <n v="135500"/>
    <x v="23"/>
    <n v="21744689"/>
    <s v="POLE, WOOD"/>
    <d v="1969-07-01T00:00:00"/>
    <d v="1969-07-01T00:00:00"/>
    <s v="50507XFER"/>
  </r>
  <r>
    <n v="1"/>
    <n v="40.14"/>
    <n v="20.042999828999999"/>
    <n v="20.097000171000001"/>
    <d v="2025-12-01T00:00:00"/>
    <s v="BH Colorado Electric Oper Co"/>
    <s v="Regulated Electric (122)"/>
    <s v="COE Elec 115kV Transmission Lines"/>
    <x v="10"/>
    <n v="135500"/>
    <x v="23"/>
    <n v="21744766"/>
    <s v="POLE, WOOD"/>
    <d v="1970-07-01T00:00:00"/>
    <d v="1970-07-01T00:00:00"/>
    <s v="50507XFER"/>
  </r>
  <r>
    <n v="1"/>
    <n v="331.66"/>
    <n v="168.628182254"/>
    <n v="163.03181774600003"/>
    <d v="2025-12-01T00:00:00"/>
    <s v="BH Colorado Electric Oper Co"/>
    <s v="Regulated Electric (122)"/>
    <s v="COE Elec 115kV Transmission Lines"/>
    <x v="10"/>
    <n v="135500"/>
    <x v="23"/>
    <n v="21744738"/>
    <s v="POLE, WOOD"/>
    <d v="1969-07-01T00:00:00"/>
    <d v="1969-07-01T00:00:00"/>
    <s v="50507XFER"/>
  </r>
  <r>
    <n v="7"/>
    <n v="2355.44"/>
    <n v="1197.592611736"/>
    <n v="1157.8473882640001"/>
    <d v="2025-12-01T00:00:00"/>
    <s v="BH Colorado Electric Oper Co"/>
    <s v="Regulated Electric (122)"/>
    <s v="COE Elec 115kV Transmission Lines"/>
    <x v="10"/>
    <n v="135500"/>
    <x v="23"/>
    <n v="21744703"/>
    <s v="POLE, WOOD"/>
    <d v="1969-07-01T00:00:00"/>
    <d v="1969-07-01T00:00:00"/>
    <s v="50507XFER"/>
  </r>
  <r>
    <n v="3"/>
    <n v="583.22"/>
    <n v="296.53056881800001"/>
    <n v="286.68943118200002"/>
    <d v="2025-12-01T00:00:00"/>
    <s v="BH Colorado Electric Oper Co"/>
    <s v="Regulated Electric (122)"/>
    <s v="COE Elec 115kV Transmission Lines"/>
    <x v="10"/>
    <n v="135500"/>
    <x v="23"/>
    <n v="21744677"/>
    <s v="POLE, WOOD"/>
    <d v="1969-07-01T00:00:00"/>
    <d v="1969-07-01T00:00:00"/>
    <s v="50507XFER"/>
  </r>
  <r>
    <n v="4"/>
    <n v="4978.28"/>
    <n v="2172.7510400564001"/>
    <n v="2805.5289599435996"/>
    <d v="2025-12-01T00:00:00"/>
    <s v="BH Colorado Electric Oper Co"/>
    <s v="Regulated Electric (122)"/>
    <s v="COE Elec 115kV Transmission Lines"/>
    <x v="10"/>
    <n v="135500"/>
    <x v="23"/>
    <n v="21744838"/>
    <s v="POLE, WOOD"/>
    <d v="1977-07-01T00:00:00"/>
    <d v="1977-07-01T00:00:00"/>
    <s v="50507XFER"/>
  </r>
  <r>
    <n v="0"/>
    <n v="10971.08"/>
    <n v="3307.3706307404"/>
    <n v="7663.7093692596"/>
    <d v="2025-12-01T00:00:00"/>
    <s v="BH Colorado Electric Oper Co"/>
    <s v="Regulated Electric (122)"/>
    <s v="COE Elec 115kV Transmission Lines"/>
    <x v="10"/>
    <n v="135500"/>
    <x v="23"/>
    <n v="21744881"/>
    <s v="POLE, WOOD"/>
    <d v="1992-07-01T00:00:00"/>
    <d v="1992-07-01T00:00:00"/>
    <s v="50507XFER"/>
  </r>
  <r>
    <n v="1"/>
    <n v="401.64"/>
    <n v="142.7653639056"/>
    <n v="258.87463609439999"/>
    <d v="2025-12-01T00:00:00"/>
    <s v="BH Colorado Electric Oper Co"/>
    <s v="Regulated Electric (122)"/>
    <s v="COE Elec 115kV Transmission Lines"/>
    <x v="10"/>
    <n v="135500"/>
    <x v="23"/>
    <n v="21744862"/>
    <s v="POLE, WOOD"/>
    <d v="1986-07-01T00:00:00"/>
    <d v="1986-07-01T00:00:00"/>
    <s v="50507XFER"/>
  </r>
  <r>
    <n v="2"/>
    <n v="3484.81"/>
    <n v="1520.9318382853"/>
    <n v="1963.8781617146999"/>
    <d v="2025-12-01T00:00:00"/>
    <s v="BH Colorado Electric Oper Co"/>
    <s v="Regulated Electric (122)"/>
    <s v="COE Elec 115kV Transmission Lines"/>
    <x v="10"/>
    <n v="135500"/>
    <x v="23"/>
    <n v="21744845"/>
    <s v="POLE, WOOD"/>
    <d v="1977-07-01T00:00:00"/>
    <d v="1977-07-01T00:00:00"/>
    <s v="50507XFER"/>
  </r>
  <r>
    <n v="0"/>
    <n v="115.49000000000001"/>
    <n v="34.815919138700004"/>
    <n v="80.674080861300013"/>
    <d v="2025-12-01T00:00:00"/>
    <s v="BH Colorado Electric Oper Co"/>
    <s v="Regulated Electric (122)"/>
    <s v="COE Elec 115kV Transmission Lines"/>
    <x v="10"/>
    <n v="135500"/>
    <x v="23"/>
    <n v="21744916"/>
    <s v="POLE, WOOD"/>
    <d v="1992-07-01T00:00:00"/>
    <d v="1992-07-01T00:00:00"/>
    <s v="50507XFER"/>
  </r>
  <r>
    <n v="1014"/>
    <n v="26651.38"/>
    <n v="2393.2915253758001"/>
    <n v="24258.088474624201"/>
    <d v="2025-12-01T00:00:00"/>
    <s v="BH Colorado Electric Oper Co"/>
    <s v="Regulated Electric (122)"/>
    <s v="COE Elec 115kV Transmission Lines"/>
    <x v="10"/>
    <n v="135600"/>
    <x v="39"/>
    <n v="29785445"/>
    <s v="Conductor, Oh Acsr Bare 336.4 Mcm"/>
    <d v="2019-05-23T00:00:00"/>
    <d v="2019-01-01T00:00:00"/>
    <s v="10057765"/>
  </r>
  <r>
    <n v="43400"/>
    <n v="7017.6100000000006"/>
    <n v="5477.7234867063999"/>
    <n v="1539.8865132936007"/>
    <d v="2025-12-01T00:00:00"/>
    <s v="BH Colorado Electric Oper Co"/>
    <s v="Regulated Electric (122)"/>
    <s v="COE Elec 115kV Transmission Lines"/>
    <x v="10"/>
    <n v="135600"/>
    <x v="24"/>
    <n v="21744752"/>
    <s v="TRANSMISSION LINES-CONDUCTOR"/>
    <d v="1969-07-01T00:00:00"/>
    <d v="1969-07-01T00:00:00"/>
    <s v="50507XFER"/>
  </r>
  <r>
    <n v="227246"/>
    <n v="69268.05"/>
    <n v="69379.879110641996"/>
    <n v="-111.82911064199288"/>
    <d v="2025-12-01T00:00:00"/>
    <s v="BH Colorado Electric Oper Co"/>
    <s v="Regulated Electric (122)"/>
    <s v="COE Elec 115kV Transmission Lines"/>
    <x v="10"/>
    <n v="135600"/>
    <x v="24"/>
    <n v="21744586"/>
    <s v="CONDUCTOR, OVERHEAD"/>
    <d v="1953-07-01T00:00:00"/>
    <d v="1953-07-01T00:00:00"/>
    <s v="50507XFER"/>
  </r>
  <r>
    <n v="750"/>
    <n v="817.4"/>
    <n v="739.67093275599996"/>
    <n v="77.729067244000021"/>
    <d v="2025-12-01T00:00:00"/>
    <s v="BH Colorado Electric Oper Co"/>
    <s v="Regulated Electric (122)"/>
    <s v="COE Elec 115kV Transmission Lines"/>
    <x v="10"/>
    <n v="135600"/>
    <x v="24"/>
    <n v="21744656"/>
    <s v="TRANSMISSION LINES-CONDUCTOR"/>
    <d v="1960-07-01T00:00:00"/>
    <d v="1960-07-01T00:00:00"/>
    <s v="50507XFER"/>
  </r>
  <r>
    <n v="81990"/>
    <n v="8083.84"/>
    <n v="8096.8908746495999"/>
    <n v="-13.050874649599791"/>
    <d v="2025-12-01T00:00:00"/>
    <s v="BH Colorado Electric Oper Co"/>
    <s v="Regulated Electric (122)"/>
    <s v="COE Elec 115kV Transmission Lines"/>
    <x v="10"/>
    <n v="135600"/>
    <x v="18"/>
    <n v="21744579"/>
    <s v="STATIC WIRE (TRANSMISSION LINES)"/>
    <d v="1953-07-01T00:00:00"/>
    <d v="1953-07-01T00:00:00"/>
    <s v="50507XFER"/>
  </r>
  <r>
    <n v="402"/>
    <n v="3123.78"/>
    <n v="280.5151628598"/>
    <n v="2843.2648371402001"/>
    <d v="2025-12-01T00:00:00"/>
    <s v="BH Colorado Electric Oper Co"/>
    <s v="Regulated Electric (122)"/>
    <s v="COE Elec 115kV Transmission Lines"/>
    <x v="10"/>
    <n v="135600"/>
    <x v="18"/>
    <n v="29785358"/>
    <s v="Static Wire (Transmission Lines)"/>
    <d v="2019-05-23T00:00:00"/>
    <d v="2019-01-01T00:00:00"/>
    <s v="10057765"/>
  </r>
  <r>
    <n v="29690"/>
    <n v="3127.13"/>
    <n v="2440.9383603511997"/>
    <n v="686.19163964880045"/>
    <d v="2025-12-01T00:00:00"/>
    <s v="BH Colorado Electric Oper Co"/>
    <s v="Regulated Electric (122)"/>
    <s v="COE Elec 115kV Transmission Lines"/>
    <x v="10"/>
    <n v="135600"/>
    <x v="18"/>
    <n v="21744717"/>
    <s v="STATIC WIRE (TRANSMISSION LINE"/>
    <d v="1969-07-01T00:00:00"/>
    <d v="1969-07-01T00:00:00"/>
    <s v="50507XFER"/>
  </r>
  <r>
    <n v="3"/>
    <n v="11376.66"/>
    <n v="2201.1106701600002"/>
    <n v="9175.5493298399997"/>
    <d v="2025-12-01T00:00:00"/>
    <s v="BH Colorado Electric Oper Co"/>
    <s v="Regulated Electric (122)"/>
    <s v="COE Elec 115kV Transmission Lines"/>
    <x v="11"/>
    <n v="135500"/>
    <x v="23"/>
    <n v="21748341"/>
    <s v="POLE, WOOD"/>
    <d v="2004-12-01T00:00:00"/>
    <d v="2004-01-01T00:00:00"/>
    <s v="50507XFER"/>
  </r>
  <r>
    <n v="247"/>
    <n v="492.86"/>
    <n v="146.39456065920001"/>
    <n v="346.4654393408"/>
    <d v="2025-12-01T00:00:00"/>
    <s v="BH Colorado Electric Oper Co"/>
    <s v="Regulated Electric (122)"/>
    <s v="COE Elec 115kV Transmission Lines"/>
    <x v="11"/>
    <n v="135600"/>
    <x v="40"/>
    <n v="21748353"/>
    <s v="CONDUCTOR, OH TRANS &amp; DIST INSULATED"/>
    <d v="2004-12-01T00:00:00"/>
    <d v="2004-01-01T00:00:00"/>
    <s v="50507XFER"/>
  </r>
  <r>
    <n v="3"/>
    <n v="3057.11"/>
    <n v="358.99844499260001"/>
    <n v="2698.1115550074001"/>
    <d v="2025-12-01T00:00:00"/>
    <s v="BH Colorado Electric Oper Co"/>
    <s v="Regulated Electric (122)"/>
    <s v="COE Elec 115kV Transmission Lines"/>
    <x v="11"/>
    <n v="135600"/>
    <x v="19"/>
    <n v="21748360"/>
    <s v="Suspension Insulators"/>
    <d v="2017-03-22T00:00:00"/>
    <d v="2017-01-01T00:00:00"/>
    <s v="50507XFER"/>
  </r>
  <r>
    <n v="6"/>
    <n v="64706.04"/>
    <n v="3128.7829169520001"/>
    <n v="61577.257083048004"/>
    <d v="2025-12-01T00:00:00"/>
    <s v="BH Colorado Electric Oper Co"/>
    <s v="Regulated Electric (122)"/>
    <s v="COE Elec 115kV Transmission Lines"/>
    <x v="11"/>
    <n v="135600"/>
    <x v="41"/>
    <n v="35768771"/>
    <s v="Switches, 115kV"/>
    <d v="2022-02-11T00:00:00"/>
    <d v="2022-01-01T00:00:00"/>
    <s v="10078852"/>
  </r>
  <r>
    <n v="1"/>
    <n v="63592.19"/>
    <n v="-0.52972294269999998"/>
    <n v="63592.719722942704"/>
    <d v="2025-12-01T00:00:00"/>
    <s v="BH Colorado Electric Oper Co"/>
    <s v="Regulated Electric (122)"/>
    <s v="COE Elec 115kV Transmission Lines"/>
    <x v="12"/>
    <n v="135002"/>
    <x v="6"/>
    <n v="21742131"/>
    <s v="ROW:SEAL PHARMACY"/>
    <d v="2011-12-08T00:00:00"/>
    <d v="2012-01-01T00:00:00"/>
    <s v="50507XFER"/>
  </r>
  <r>
    <n v="1"/>
    <n v="5419.76"/>
    <n v="-4.5146600799999999E-2"/>
    <n v="5419.8051466008001"/>
    <d v="2025-12-01T00:00:00"/>
    <s v="BH Colorado Electric Oper Co"/>
    <s v="Regulated Electric (122)"/>
    <s v="COE Elec 115kV Transmission Lines"/>
    <x v="12"/>
    <n v="135002"/>
    <x v="6"/>
    <n v="21742166"/>
    <s v="ROW:BURLINGTON NORTHERN"/>
    <d v="2011-12-08T00:00:00"/>
    <d v="2012-01-01T00:00:00"/>
    <s v="50507XFER"/>
  </r>
  <r>
    <n v="1"/>
    <n v="95340.62"/>
    <n v="-0.79418736460000006"/>
    <n v="95341.4141873646"/>
    <d v="2025-12-01T00:00:00"/>
    <s v="BH Colorado Electric Oper Co"/>
    <s v="Regulated Electric (122)"/>
    <s v="COE Elec 115kV Transmission Lines"/>
    <x v="12"/>
    <n v="135002"/>
    <x v="6"/>
    <n v="21742082"/>
    <s v="ROW:WILLIAM PEETZ"/>
    <d v="2011-12-08T00:00:00"/>
    <d v="2012-01-01T00:00:00"/>
    <s v="50507XFER"/>
  </r>
  <r>
    <n v="1"/>
    <n v="5980.42"/>
    <n v="-4.9816898599999999E-2"/>
    <n v="5980.4698168985997"/>
    <d v="2025-12-01T00:00:00"/>
    <s v="BH Colorado Electric Oper Co"/>
    <s v="Regulated Electric (122)"/>
    <s v="COE Elec 115kV Transmission Lines"/>
    <x v="12"/>
    <n v="135002"/>
    <x v="6"/>
    <n v="21742272"/>
    <s v="ROW:MARSH USA"/>
    <d v="2011-12-08T00:00:00"/>
    <d v="2012-01-01T00:00:00"/>
    <s v="50507XFER"/>
  </r>
  <r>
    <n v="1"/>
    <n v="2410.83"/>
    <n v="-2.00822139E-2"/>
    <n v="2410.8500822138999"/>
    <d v="2025-12-01T00:00:00"/>
    <s v="BH Colorado Electric Oper Co"/>
    <s v="Regulated Electric (122)"/>
    <s v="COE Elec 115kV Transmission Lines"/>
    <x v="12"/>
    <n v="135002"/>
    <x v="6"/>
    <n v="21742265"/>
    <s v="ROW:TENBAR INC"/>
    <d v="2011-12-08T00:00:00"/>
    <d v="2012-01-01T00:00:00"/>
    <s v="50507XFER"/>
  </r>
  <r>
    <n v="1"/>
    <n v="18897.2"/>
    <n v="1445.4568435159999"/>
    <n v="17451.743156484001"/>
    <d v="2025-12-01T00:00:00"/>
    <s v="BH Colorado Electric Oper Co"/>
    <s v="Regulated Electric (122)"/>
    <s v="COE Elec 115kV Transmission Lines"/>
    <x v="12"/>
    <n v="135500"/>
    <x v="7"/>
    <n v="21752138"/>
    <s v="Anchors"/>
    <d v="2017-01-09T00:00:00"/>
    <d v="2017-01-01T00:00:00"/>
    <s v="50507XFER"/>
  </r>
  <r>
    <n v="2"/>
    <n v="98240.86"/>
    <n v="12818.8436752938"/>
    <n v="85422.016324706201"/>
    <d v="2025-12-01T00:00:00"/>
    <s v="BH Colorado Electric Oper Co"/>
    <s v="Regulated Electric (122)"/>
    <s v="COE Elec 115kV Transmission Lines"/>
    <x v="12"/>
    <n v="135500"/>
    <x v="22"/>
    <n v="21742187"/>
    <s v="STRUCTURE: STEEL 155'"/>
    <d v="2011-12-08T00:00:00"/>
    <d v="2012-01-01T00:00:00"/>
    <s v="50507XFER"/>
  </r>
  <r>
    <n v="31"/>
    <n v="470445.39"/>
    <n v="35984.617217156701"/>
    <n v="434460.77278284333"/>
    <d v="2025-12-01T00:00:00"/>
    <s v="BH Colorado Electric Oper Co"/>
    <s v="Regulated Electric (122)"/>
    <s v="COE Elec 115kV Transmission Lines"/>
    <x v="12"/>
    <n v="135500"/>
    <x v="22"/>
    <n v="21752173"/>
    <s v="90ft Single Pole Steel Deadend"/>
    <d v="2017-01-09T00:00:00"/>
    <d v="2017-02-01T00:00:00"/>
    <s v="50507XFER"/>
  </r>
  <r>
    <n v="3"/>
    <n v="243703.54"/>
    <n v="31799.371283758199"/>
    <n v="211904.16871624181"/>
    <d v="2025-12-01T00:00:00"/>
    <s v="BH Colorado Electric Oper Co"/>
    <s v="Regulated Electric (122)"/>
    <s v="COE Elec 115kV Transmission Lines"/>
    <x v="12"/>
    <n v="135500"/>
    <x v="22"/>
    <n v="21748417"/>
    <s v="STRUCTURE: STEEL 90'"/>
    <d v="2011-12-08T00:00:00"/>
    <d v="2012-01-01T00:00:00"/>
    <s v="50507XFER"/>
  </r>
  <r>
    <n v="2"/>
    <n v="162874.51999999999"/>
    <n v="21252.491179011602"/>
    <n v="141622.02882098837"/>
    <d v="2025-12-01T00:00:00"/>
    <s v="BH Colorado Electric Oper Co"/>
    <s v="Regulated Electric (122)"/>
    <s v="COE Elec 115kV Transmission Lines"/>
    <x v="12"/>
    <n v="135500"/>
    <x v="22"/>
    <n v="21742208"/>
    <s v="STRUCTURE: STEEL 95'"/>
    <d v="2011-12-08T00:00:00"/>
    <d v="2012-01-01T00:00:00"/>
    <s v="50507XFER"/>
  </r>
  <r>
    <n v="1"/>
    <n v="340904.83"/>
    <n v="44482.567883898897"/>
    <n v="296422.2621161011"/>
    <d v="2025-12-01T00:00:00"/>
    <s v="BH Colorado Electric Oper Co"/>
    <s v="Regulated Electric (122)"/>
    <s v="COE Elec 115kV Transmission Lines"/>
    <x v="12"/>
    <n v="135500"/>
    <x v="22"/>
    <n v="21742110"/>
    <s v="STRUCTURE: STEEL 130'"/>
    <d v="2011-12-08T00:00:00"/>
    <d v="2012-01-01T00:00:00"/>
    <s v="50507XFER"/>
  </r>
  <r>
    <n v="2"/>
    <n v="10750.32"/>
    <n v="822.2976744696"/>
    <n v="9928.022325530399"/>
    <d v="2025-12-01T00:00:00"/>
    <s v="BH Colorado Electric Oper Co"/>
    <s v="Regulated Electric (122)"/>
    <s v="COE Elec 115kV Transmission Lines"/>
    <x v="12"/>
    <n v="135500"/>
    <x v="22"/>
    <n v="21742279"/>
    <s v="3 Pole Steel Deadend"/>
    <d v="2017-01-09T00:00:00"/>
    <d v="2017-02-01T00:00:00"/>
    <s v="50507XFER"/>
  </r>
  <r>
    <n v="1"/>
    <n v="64959.880000000005"/>
    <n v="8476.2139387404004"/>
    <n v="56483.666061259602"/>
    <d v="2025-12-01T00:00:00"/>
    <s v="BH Colorado Electric Oper Co"/>
    <s v="Regulated Electric (122)"/>
    <s v="COE Elec 115kV Transmission Lines"/>
    <x v="12"/>
    <n v="135500"/>
    <x v="22"/>
    <n v="21742159"/>
    <s v="STRUCTURE: STEEL 82.5'"/>
    <d v="2011-12-08T00:00:00"/>
    <d v="2012-01-01T00:00:00"/>
    <s v="50507XFER"/>
  </r>
  <r>
    <n v="1"/>
    <n v="12185.99"/>
    <n v="932.11283367470003"/>
    <n v="11253.877166325299"/>
    <d v="2025-12-01T00:00:00"/>
    <s v="BH Colorado Electric Oper Co"/>
    <s v="Regulated Electric (122)"/>
    <s v="COE Elec 115kV Transmission Lines"/>
    <x v="12"/>
    <n v="135500"/>
    <x v="22"/>
    <n v="21752152"/>
    <s v="80ft Single Pole Steel Deadend"/>
    <d v="2017-01-09T00:00:00"/>
    <d v="2017-02-01T00:00:00"/>
    <s v="50507XFER"/>
  </r>
  <r>
    <n v="2"/>
    <n v="130875.71"/>
    <n v="17077.163894769299"/>
    <n v="113798.54610523071"/>
    <d v="2025-12-01T00:00:00"/>
    <s v="BH Colorado Electric Oper Co"/>
    <s v="Regulated Electric (122)"/>
    <s v="COE Elec 115kV Transmission Lines"/>
    <x v="12"/>
    <n v="135500"/>
    <x v="22"/>
    <n v="21742236"/>
    <s v="STRUCTURE: STEEL 105'"/>
    <d v="2011-12-08T00:00:00"/>
    <d v="2012-01-01T00:00:00"/>
    <s v="50507XFER"/>
  </r>
  <r>
    <n v="2"/>
    <n v="43144.090000000004"/>
    <n v="5629.6061050647004"/>
    <n v="37514.4838949353"/>
    <d v="2025-12-01T00:00:00"/>
    <s v="BH Colorado Electric Oper Co"/>
    <s v="Regulated Electric (122)"/>
    <s v="COE Elec 115kV Transmission Lines"/>
    <x v="12"/>
    <n v="135500"/>
    <x v="22"/>
    <n v="21742229"/>
    <s v="STRUCTURE: STEEL 110'"/>
    <d v="2011-12-08T00:00:00"/>
    <d v="2012-01-01T00:00:00"/>
    <s v="50507XFER"/>
  </r>
  <r>
    <n v="3"/>
    <n v="160880.91"/>
    <n v="20992.357310685304"/>
    <n v="139888.5526893147"/>
    <d v="2025-12-01T00:00:00"/>
    <s v="BH Colorado Electric Oper Co"/>
    <s v="Regulated Electric (122)"/>
    <s v="COE Elec 115kV Transmission Lines"/>
    <x v="12"/>
    <n v="135500"/>
    <x v="22"/>
    <n v="21742124"/>
    <s v="STRUCTURE: STEEL 100'"/>
    <d v="2011-12-08T00:00:00"/>
    <d v="2012-01-01T00:00:00"/>
    <s v="50507XFER"/>
  </r>
  <r>
    <n v="2"/>
    <n v="104987.64"/>
    <n v="13699.1893698612"/>
    <n v="91288.450630138803"/>
    <d v="2025-12-01T00:00:00"/>
    <s v="BH Colorado Electric Oper Co"/>
    <s v="Regulated Electric (122)"/>
    <s v="COE Elec 115kV Transmission Lines"/>
    <x v="12"/>
    <n v="135500"/>
    <x v="22"/>
    <n v="21742089"/>
    <s v="STRUCTURE: STEEL 115'"/>
    <d v="2011-12-08T00:00:00"/>
    <d v="2012-01-01T00:00:00"/>
    <s v="50507XFER"/>
  </r>
  <r>
    <n v="12"/>
    <n v="19793.07"/>
    <n v="2582.6755810580999"/>
    <n v="17210.394418941898"/>
    <d v="2025-12-01T00:00:00"/>
    <s v="BH Colorado Electric Oper Co"/>
    <s v="Regulated Electric (122)"/>
    <s v="COE Elec 115kV Transmission Lines"/>
    <x v="12"/>
    <n v="135500"/>
    <x v="23"/>
    <n v="21748431"/>
    <s v="POLES: 45'-40'-35'"/>
    <d v="2011-12-08T00:00:00"/>
    <d v="2012-01-01T00:00:00"/>
    <s v="50507XFER"/>
  </r>
  <r>
    <n v="4"/>
    <n v="17962.600000000002"/>
    <n v="1373.9687941780001"/>
    <n v="16588.631205822003"/>
    <d v="2025-12-01T00:00:00"/>
    <s v="BH Colorado Electric Oper Co"/>
    <s v="Regulated Electric (122)"/>
    <s v="COE Elec 115kV Transmission Lines"/>
    <x v="12"/>
    <n v="135500"/>
    <x v="42"/>
    <n v="21752180"/>
    <s v="3-Pole Steel Deadend"/>
    <d v="2017-01-09T00:00:00"/>
    <d v="2017-02-01T00:00:00"/>
    <s v="50507XFER"/>
  </r>
  <r>
    <n v="7"/>
    <n v="79021.740000000005"/>
    <n v="6044.4147741221996"/>
    <n v="72977.325225877808"/>
    <d v="2025-12-01T00:00:00"/>
    <s v="BH Colorado Electric Oper Co"/>
    <s v="Regulated Electric (122)"/>
    <s v="COE Elec 115kV Transmission Lines"/>
    <x v="12"/>
    <n v="135500"/>
    <x v="43"/>
    <n v="21742286"/>
    <s v="Single Pole Steel Tangent"/>
    <d v="2017-01-09T00:00:00"/>
    <d v="2017-02-01T00:00:00"/>
    <s v="50507XFER"/>
  </r>
  <r>
    <n v="1"/>
    <n v="10859.19"/>
    <n v="830.62519847069996"/>
    <n v="10028.564801529301"/>
    <d v="2025-12-01T00:00:00"/>
    <s v="BH Colorado Electric Oper Co"/>
    <s v="Regulated Electric (122)"/>
    <s v="COE Elec 115kV Transmission Lines"/>
    <x v="12"/>
    <n v="135500"/>
    <x v="43"/>
    <n v="21752117"/>
    <s v="Single Pole Steel Deadend"/>
    <d v="2017-01-09T00:00:00"/>
    <d v="2017-02-01T00:00:00"/>
    <s v="50507XFER"/>
  </r>
  <r>
    <n v="1"/>
    <n v="199448.21"/>
    <n v="15255.8992904513"/>
    <n v="184192.31070954871"/>
    <d v="2025-12-01T00:00:00"/>
    <s v="BH Colorado Electric Oper Co"/>
    <s v="Regulated Electric (122)"/>
    <s v="COE Elec 115kV Transmission Lines"/>
    <x v="12"/>
    <n v="135500"/>
    <x v="43"/>
    <n v="21752159"/>
    <s v="Structure 20 with Foundation"/>
    <d v="2017-01-09T00:00:00"/>
    <d v="2017-02-01T00:00:00"/>
    <s v="50507XFER"/>
  </r>
  <r>
    <n v="1"/>
    <n v="11124.56"/>
    <n v="850.92349041680006"/>
    <n v="10273.636509583199"/>
    <d v="2025-12-01T00:00:00"/>
    <s v="BH Colorado Electric Oper Co"/>
    <s v="Regulated Electric (122)"/>
    <s v="COE Elec 115kV Transmission Lines"/>
    <x v="12"/>
    <n v="135500"/>
    <x v="43"/>
    <n v="21752131"/>
    <s v="1 Pole Steel In-line DE"/>
    <d v="2017-01-09T00:00:00"/>
    <d v="2017-02-01T00:00:00"/>
    <s v="50507XFER"/>
  </r>
  <r>
    <n v="125"/>
    <n v="4893153.1399999997"/>
    <n v="638477.36248372623"/>
    <n v="4254675.7775162738"/>
    <d v="2025-12-01T00:00:00"/>
    <s v="BH Colorado Electric Oper Co"/>
    <s v="Regulated Electric (122)"/>
    <s v="COE Elec 115kV Transmission Lines"/>
    <x v="12"/>
    <n v="135500"/>
    <x v="34"/>
    <n v="21742173"/>
    <s v="STRUCTURES"/>
    <d v="2011-12-08T00:00:00"/>
    <d v="2012-01-01T00:00:00"/>
    <s v="50507XFER"/>
  </r>
  <r>
    <n v="6"/>
    <n v="7625.95"/>
    <n v="995.06316338850002"/>
    <n v="6630.8868366115003"/>
    <d v="2025-12-01T00:00:00"/>
    <s v="BH Colorado Electric Oper Co"/>
    <s v="Regulated Electric (122)"/>
    <s v="COE Elec 115kV Transmission Lines"/>
    <x v="12"/>
    <n v="135500"/>
    <x v="44"/>
    <n v="21742138"/>
    <s v="POLE: 50'"/>
    <d v="2011-12-08T00:00:00"/>
    <d v="2012-01-01T00:00:00"/>
    <s v="50507XFER"/>
  </r>
  <r>
    <n v="3"/>
    <n v="7736.9800000000005"/>
    <n v="1009.5507830334001"/>
    <n v="6727.4292169666005"/>
    <d v="2025-12-01T00:00:00"/>
    <s v="BH Colorado Electric Oper Co"/>
    <s v="Regulated Electric (122)"/>
    <s v="COE Elec 115kV Transmission Lines"/>
    <x v="12"/>
    <n v="135500"/>
    <x v="45"/>
    <n v="21742194"/>
    <s v="POLE: 55'"/>
    <d v="2011-12-08T00:00:00"/>
    <d v="2012-01-01T00:00:00"/>
    <s v="50507XFER"/>
  </r>
  <r>
    <n v="4"/>
    <n v="15722.45"/>
    <n v="2051.5254929835"/>
    <n v="13670.924507016502"/>
    <d v="2025-12-01T00:00:00"/>
    <s v="BH Colorado Electric Oper Co"/>
    <s v="Regulated Electric (122)"/>
    <s v="COE Elec 115kV Transmission Lines"/>
    <x v="12"/>
    <n v="135500"/>
    <x v="46"/>
    <n v="21742258"/>
    <s v="POLE: 60'"/>
    <d v="2011-12-08T00:00:00"/>
    <d v="2012-01-01T00:00:00"/>
    <s v="50507XFER"/>
  </r>
  <r>
    <n v="3"/>
    <n v="16733.740000000002"/>
    <n v="2183.4824854242001"/>
    <n v="14550.257514575802"/>
    <d v="2025-12-01T00:00:00"/>
    <s v="BH Colorado Electric Oper Co"/>
    <s v="Regulated Electric (122)"/>
    <s v="COE Elec 115kV Transmission Lines"/>
    <x v="12"/>
    <n v="135500"/>
    <x v="47"/>
    <n v="21742250"/>
    <s v="POLE: 65'"/>
    <d v="2011-12-08T00:00:00"/>
    <d v="2012-01-01T00:00:00"/>
    <s v="50507XFER"/>
  </r>
  <r>
    <n v="2"/>
    <n v="17207.170000000002"/>
    <n v="2400.1027030307"/>
    <n v="14807.067296969302"/>
    <d v="2025-12-01T00:00:00"/>
    <s v="BH Colorado Electric Oper Co"/>
    <s v="Regulated Electric (122)"/>
    <s v="COE Elec 115kV Transmission Lines"/>
    <x v="12"/>
    <n v="135500"/>
    <x v="48"/>
    <n v="21748367"/>
    <s v="Wood 1 Pole 70'"/>
    <d v="2010-12-31T00:00:00"/>
    <d v="2012-01-01T00:00:00"/>
    <s v="50507XFER"/>
  </r>
  <r>
    <n v="4"/>
    <n v="18084.84"/>
    <n v="2359.7791881372"/>
    <n v="15725.060811862801"/>
    <d v="2025-12-01T00:00:00"/>
    <s v="BH Colorado Electric Oper Co"/>
    <s v="Regulated Electric (122)"/>
    <s v="COE Elec 115kV Transmission Lines"/>
    <x v="12"/>
    <n v="135500"/>
    <x v="48"/>
    <n v="21742180"/>
    <s v="POLE: 70'"/>
    <d v="2011-12-08T00:00:00"/>
    <d v="2012-01-01T00:00:00"/>
    <s v="50507XFER"/>
  </r>
  <r>
    <n v="1"/>
    <n v="4938.08"/>
    <n v="644.3395912464"/>
    <n v="4293.7404087535997"/>
    <d v="2025-12-01T00:00:00"/>
    <s v="BH Colorado Electric Oper Co"/>
    <s v="Regulated Electric (122)"/>
    <s v="COE Elec 115kV Transmission Lines"/>
    <x v="12"/>
    <n v="135500"/>
    <x v="49"/>
    <n v="21742222"/>
    <s v="POLE: 75'"/>
    <d v="2011-12-08T00:00:00"/>
    <d v="2012-01-01T00:00:00"/>
    <s v="50507XFER"/>
  </r>
  <r>
    <n v="2"/>
    <n v="13698.67"/>
    <n v="1787.4549275061001"/>
    <n v="11911.2150724939"/>
    <d v="2025-12-01T00:00:00"/>
    <s v="BH Colorado Electric Oper Co"/>
    <s v="Regulated Electric (122)"/>
    <s v="COE Elec 115kV Transmission Lines"/>
    <x v="12"/>
    <n v="135500"/>
    <x v="50"/>
    <n v="21742152"/>
    <s v="POLE: 80'"/>
    <d v="2011-12-08T00:00:00"/>
    <d v="2012-01-01T00:00:00"/>
    <s v="50507XFER"/>
  </r>
  <r>
    <n v="8"/>
    <n v="68588.86"/>
    <n v="9566.9600686106005"/>
    <n v="59021.899931389402"/>
    <d v="2025-12-01T00:00:00"/>
    <s v="BH Colorado Electric Oper Co"/>
    <s v="Regulated Electric (122)"/>
    <s v="COE Elec 115kV Transmission Lines"/>
    <x v="12"/>
    <n v="135500"/>
    <x v="50"/>
    <n v="21748410"/>
    <s v="Wood 1 Pole 80'"/>
    <d v="2010-12-31T00:00:00"/>
    <d v="2012-01-01T00:00:00"/>
    <s v="50507XFER"/>
  </r>
  <r>
    <n v="3"/>
    <n v="28786.06"/>
    <n v="4015.1576590226"/>
    <n v="24770.902340977402"/>
    <d v="2025-12-01T00:00:00"/>
    <s v="BH Colorado Electric Oper Co"/>
    <s v="Regulated Electric (122)"/>
    <s v="COE Elec 115kV Transmission Lines"/>
    <x v="12"/>
    <n v="135500"/>
    <x v="51"/>
    <n v="21748403"/>
    <s v="Wood 1 Pole 85'"/>
    <d v="2010-12-31T00:00:00"/>
    <d v="2012-01-01T00:00:00"/>
    <s v="50507XFER"/>
  </r>
  <r>
    <n v="1"/>
    <n v="8382.8700000000008"/>
    <n v="1093.8289839920999"/>
    <n v="7289.0410160079009"/>
    <d v="2025-12-01T00:00:00"/>
    <s v="BH Colorado Electric Oper Co"/>
    <s v="Regulated Electric (122)"/>
    <s v="COE Elec 115kV Transmission Lines"/>
    <x v="12"/>
    <n v="135500"/>
    <x v="51"/>
    <n v="21742201"/>
    <s v="POLE: 85'"/>
    <d v="2011-12-08T00:00:00"/>
    <d v="2012-01-01T00:00:00"/>
    <s v="50507XFER"/>
  </r>
  <r>
    <n v="1"/>
    <n v="12723.52"/>
    <n v="1660.2136206816001"/>
    <n v="11063.306379318401"/>
    <d v="2025-12-01T00:00:00"/>
    <s v="BH Colorado Electric Oper Co"/>
    <s v="Regulated Electric (122)"/>
    <s v="COE Elec 115kV Transmission Lines"/>
    <x v="12"/>
    <n v="135500"/>
    <x v="52"/>
    <n v="21748445"/>
    <s v="POLE: 90'"/>
    <d v="2011-12-08T00:00:00"/>
    <d v="2012-01-01T00:00:00"/>
    <s v="50507XFER"/>
  </r>
  <r>
    <n v="6"/>
    <n v="180429.01"/>
    <n v="23543.0682679083"/>
    <n v="156885.94173209171"/>
    <d v="2025-12-01T00:00:00"/>
    <s v="BH Colorado Electric Oper Co"/>
    <s v="Regulated Electric (122)"/>
    <s v="COE Elec 115kV Transmission Lines"/>
    <x v="12"/>
    <n v="135500"/>
    <x v="53"/>
    <n v="21742096"/>
    <s v="POLES: 100' AND 95'"/>
    <d v="2011-12-08T00:00:00"/>
    <d v="2012-01-01T00:00:00"/>
    <s v="50507XFER"/>
  </r>
  <r>
    <n v="2"/>
    <n v="9627.51"/>
    <n v="1342.8711853521002"/>
    <n v="8284.6388146479003"/>
    <d v="2025-12-01T00:00:00"/>
    <s v="BH Colorado Electric Oper Co"/>
    <s v="Regulated Electric (122)"/>
    <s v="COE Elec 115kV Transmission Lines"/>
    <x v="12"/>
    <n v="135500"/>
    <x v="54"/>
    <n v="21748389"/>
    <s v="Wood 2 Poles 45' 40'"/>
    <d v="2010-12-31T00:00:00"/>
    <d v="2012-01-01T00:00:00"/>
    <s v="50507XFER"/>
  </r>
  <r>
    <n v="25"/>
    <n v="15718.31"/>
    <n v="1845.8115173845999"/>
    <n v="13872.4984826154"/>
    <d v="2025-12-01T00:00:00"/>
    <s v="BH Colorado Electric Oper Co"/>
    <s v="Regulated Electric (122)"/>
    <s v="COE Elec 115kV Transmission Lines"/>
    <x v="12"/>
    <n v="135600"/>
    <x v="55"/>
    <n v="21752124"/>
    <s v="Aerial Markers"/>
    <d v="2017-01-09T00:00:00"/>
    <d v="2017-01-01T00:00:00"/>
    <s v="50507XFER"/>
  </r>
  <r>
    <n v="2427"/>
    <n v="135899.68"/>
    <n v="12203.779033028801"/>
    <n v="123695.9009669712"/>
    <d v="2025-12-01T00:00:00"/>
    <s v="BH Colorado Electric Oper Co"/>
    <s v="Regulated Electric (122)"/>
    <s v="COE Elec 115kV Transmission Lines"/>
    <x v="12"/>
    <n v="135600"/>
    <x v="56"/>
    <n v="29785448"/>
    <s v="Conductor, Oh Acsr Bare 1272 Mcm"/>
    <d v="2019-05-23T00:00:00"/>
    <d v="2019-01-01T00:00:00"/>
    <s v="10057765"/>
  </r>
  <r>
    <n v="2845"/>
    <n v="5457.46"/>
    <n v="1093.2541046848"/>
    <n v="4364.2058953152"/>
    <d v="2025-12-01T00:00:00"/>
    <s v="BH Colorado Electric Oper Co"/>
    <s v="Regulated Electric (122)"/>
    <s v="COE Elec 115kV Transmission Lines"/>
    <x v="12"/>
    <n v="135600"/>
    <x v="39"/>
    <n v="21748452"/>
    <s v="CONDUCTOR: OH ACSR 336.4 18/1"/>
    <d v="2011-12-08T00:00:00"/>
    <d v="2012-01-01T00:00:00"/>
    <s v="50507XFER"/>
  </r>
  <r>
    <n v="8000"/>
    <n v="19566.3"/>
    <n v="2297.683522758"/>
    <n v="17268.616477241998"/>
    <d v="2025-12-01T00:00:00"/>
    <s v="BH Colorado Electric Oper Co"/>
    <s v="Regulated Electric (122)"/>
    <s v="COE Elec 115kV Transmission Lines"/>
    <x v="12"/>
    <n v="135600"/>
    <x v="57"/>
    <n v="21752166"/>
    <s v="Conductor, Oh Acsr Bare 4"/>
    <d v="2017-01-09T00:00:00"/>
    <d v="2017-01-01T00:00:00"/>
    <s v="50507XFER"/>
  </r>
  <r>
    <n v="107811"/>
    <n v="602656.14"/>
    <n v="129051.7371979164"/>
    <n v="473604.40280208364"/>
    <d v="2025-12-01T00:00:00"/>
    <s v="BH Colorado Electric Oper Co"/>
    <s v="Regulated Electric (122)"/>
    <s v="COE Elec 115kV Transmission Lines"/>
    <x v="12"/>
    <n v="135600"/>
    <x v="15"/>
    <n v="21748396"/>
    <s v="Conductor, Oh Acsr Bare 795 Mcm"/>
    <d v="2010-12-31T00:00:00"/>
    <d v="2012-01-01T00:00:00"/>
    <s v="50507XFER"/>
  </r>
  <r>
    <n v="76700"/>
    <n v="293414.13"/>
    <n v="34455.814939225798"/>
    <n v="258958.31506077421"/>
    <d v="2025-12-01T00:00:00"/>
    <s v="BH Colorado Electric Oper Co"/>
    <s v="Regulated Electric (122)"/>
    <s v="COE Elec 115kV Transmission Lines"/>
    <x v="12"/>
    <n v="135600"/>
    <x v="15"/>
    <n v="21752103"/>
    <s v="Conductor, Oh Acsr Bare 795 Mcm"/>
    <d v="2017-01-09T00:00:00"/>
    <d v="2017-01-01T00:00:00"/>
    <s v="50507XFER"/>
  </r>
  <r>
    <n v="124800"/>
    <n v="612759.21"/>
    <n v="122749.68969372481"/>
    <n v="490009.52030627517"/>
    <d v="2025-12-01T00:00:00"/>
    <s v="BH Colorado Electric Oper Co"/>
    <s v="Regulated Electric (122)"/>
    <s v="COE Elec 115kV Transmission Lines"/>
    <x v="12"/>
    <n v="135600"/>
    <x v="15"/>
    <n v="21748424"/>
    <s v="CONDUCTOR: 795 26/7 ACSR DRAKE"/>
    <d v="2011-12-08T00:00:00"/>
    <d v="2012-01-01T00:00:00"/>
    <s v="50507XFER"/>
  </r>
  <r>
    <n v="2000"/>
    <n v="1987.21"/>
    <n v="398.0836303648"/>
    <n v="1589.1263696352"/>
    <d v="2025-12-01T00:00:00"/>
    <s v="BH Colorado Electric Oper Co"/>
    <s v="Regulated Electric (122)"/>
    <s v="COE Elec 115kV Transmission Lines"/>
    <x v="12"/>
    <n v="135600"/>
    <x v="58"/>
    <n v="21742243"/>
    <s v="CONDUCTOR: CABLE UF, 2 COPPER 600"/>
    <d v="2011-12-08T00:00:00"/>
    <d v="2012-01-01T00:00:00"/>
    <s v="50507XFER"/>
  </r>
  <r>
    <n v="125619"/>
    <n v="316381.25"/>
    <n v="63378.403178"/>
    <n v="253002.84682199999"/>
    <d v="2025-12-01T00:00:00"/>
    <s v="BH Colorado Electric Oper Co"/>
    <s v="Regulated Electric (122)"/>
    <s v="COE Elec 115kV Transmission Lines"/>
    <x v="12"/>
    <n v="135600"/>
    <x v="59"/>
    <n v="21742117"/>
    <s v="CONDUCTOR: WIRES VARIOUS SIZES"/>
    <d v="2011-12-08T00:00:00"/>
    <d v="2012-01-01T00:00:00"/>
    <s v="50507XFER"/>
  </r>
  <r>
    <n v="27172"/>
    <n v="103076.40000000001"/>
    <n v="12104.329682424001"/>
    <n v="90972.070317576014"/>
    <d v="2025-12-01T00:00:00"/>
    <s v="BH Colorado Electric Oper Co"/>
    <s v="Regulated Electric (122)"/>
    <s v="COE Elec 115kV Transmission Lines"/>
    <x v="12"/>
    <n v="135600"/>
    <x v="24"/>
    <n v="21752187"/>
    <s v="Conductor, Oh"/>
    <d v="2017-01-09T00:00:00"/>
    <d v="2017-01-01T00:00:00"/>
    <s v="50507XFER"/>
  </r>
  <r>
    <n v="129"/>
    <n v="14886.220000000001"/>
    <n v="1748.0986395052003"/>
    <n v="13138.121360494801"/>
    <d v="2025-12-01T00:00:00"/>
    <s v="BH Colorado Electric Oper Co"/>
    <s v="Regulated Electric (122)"/>
    <s v="COE Elec 115kV Transmission Lines"/>
    <x v="12"/>
    <n v="135600"/>
    <x v="60"/>
    <n v="21752145"/>
    <s v="Dampers, Vibration"/>
    <d v="2017-01-09T00:00:00"/>
    <d v="2017-01-01T00:00:00"/>
    <s v="50507XFER"/>
  </r>
  <r>
    <n v="422"/>
    <n v="14814.58"/>
    <n v="1330.3479506878"/>
    <n v="13484.232049312201"/>
    <d v="2025-12-01T00:00:00"/>
    <s v="BH Colorado Electric Oper Co"/>
    <s v="Regulated Electric (122)"/>
    <s v="COE Elec 115kV Transmission Lines"/>
    <x v="12"/>
    <n v="135600"/>
    <x v="16"/>
    <n v="29785364"/>
    <s v="FIBER OPTIC GROUND WIRE"/>
    <d v="2019-05-23T00:00:00"/>
    <d v="2019-01-01T00:00:00"/>
    <s v="10057765"/>
  </r>
  <r>
    <n v="64350"/>
    <n v="195500.82"/>
    <n v="39163.287304761601"/>
    <n v="156337.53269523842"/>
    <d v="2025-12-01T00:00:00"/>
    <s v="BH Colorado Electric Oper Co"/>
    <s v="Regulated Electric (122)"/>
    <s v="COE Elec 115kV Transmission Lines"/>
    <x v="12"/>
    <n v="135600"/>
    <x v="16"/>
    <n v="21748438"/>
    <s v="OPGW FIBER 48 CT"/>
    <d v="2011-12-08T00:00:00"/>
    <d v="2012-01-01T00:00:00"/>
    <s v="50507XFER"/>
  </r>
  <r>
    <n v="250"/>
    <n v="218419.81"/>
    <n v="43754.485388252804"/>
    <n v="174665.3246117472"/>
    <d v="2025-12-01T00:00:00"/>
    <s v="BH Colorado Electric Oper Co"/>
    <s v="Regulated Electric (122)"/>
    <s v="COE Elec 115kV Transmission Lines"/>
    <x v="12"/>
    <n v="135600"/>
    <x v="61"/>
    <n v="21742103"/>
    <s v="INSULATOR: 115KV POLYMER"/>
    <d v="2011-12-08T00:00:00"/>
    <d v="2012-01-01T00:00:00"/>
    <s v="50507XFER"/>
  </r>
  <r>
    <n v="350"/>
    <n v="39385.56"/>
    <n v="4625.0723052695994"/>
    <n v="34760.4876947304"/>
    <d v="2025-12-01T00:00:00"/>
    <s v="BH Colorado Electric Oper Co"/>
    <s v="Regulated Electric (122)"/>
    <s v="COE Elec 115kV Transmission Lines"/>
    <x v="12"/>
    <n v="135600"/>
    <x v="62"/>
    <n v="21742215"/>
    <s v="Insulator, Disc 10&quot;"/>
    <d v="2017-01-09T00:00:00"/>
    <d v="2017-01-01T00:00:00"/>
    <s v="50507XFER"/>
  </r>
  <r>
    <n v="34"/>
    <n v="34655.4"/>
    <n v="7421.047055604"/>
    <n v="27234.352944396"/>
    <d v="2025-12-01T00:00:00"/>
    <s v="BH Colorado Electric Oper Co"/>
    <s v="Regulated Electric (122)"/>
    <s v="COE Elec 115kV Transmission Lines"/>
    <x v="12"/>
    <n v="135600"/>
    <x v="30"/>
    <n v="21748382"/>
    <s v="INSULATORS"/>
    <d v="2010-12-31T00:00:00"/>
    <d v="2012-01-01T00:00:00"/>
    <s v="50507XFER"/>
  </r>
  <r>
    <n v="125"/>
    <n v="104606.64"/>
    <n v="12284.026775582401"/>
    <n v="92322.613224417597"/>
    <d v="2025-12-01T00:00:00"/>
    <s v="BH Colorado Electric Oper Co"/>
    <s v="Regulated Electric (122)"/>
    <s v="COE Elec 115kV Transmission Lines"/>
    <x v="12"/>
    <n v="135600"/>
    <x v="17"/>
    <n v="21752110"/>
    <s v="Post Insulators"/>
    <d v="2017-01-09T00:00:00"/>
    <d v="2017-01-01T00:00:00"/>
    <s v="50507XFER"/>
  </r>
  <r>
    <n v="37117"/>
    <n v="170240.52"/>
    <n v="36455.008734295203"/>
    <n v="133785.51126570479"/>
    <d v="2025-12-01T00:00:00"/>
    <s v="BH Colorado Electric Oper Co"/>
    <s v="Regulated Electric (122)"/>
    <s v="COE Elec 115kV Transmission Lines"/>
    <x v="12"/>
    <n v="135600"/>
    <x v="18"/>
    <n v="21748374"/>
    <s v="Static Wire (Transmission Lines)"/>
    <d v="2010-12-31T00:00:00"/>
    <d v="2012-01-01T00:00:00"/>
    <s v="50507XFER"/>
  </r>
  <r>
    <n v="386"/>
    <n v="2999.52"/>
    <n v="269.35662604320004"/>
    <n v="2730.1633739568001"/>
    <d v="2025-12-01T00:00:00"/>
    <s v="BH Colorado Electric Oper Co"/>
    <s v="Regulated Electric (122)"/>
    <s v="COE Elec 115kV Transmission Lines"/>
    <x v="12"/>
    <n v="135600"/>
    <x v="18"/>
    <n v="29785346"/>
    <s v="Static Wire (Transmission Lines)"/>
    <d v="2019-05-23T00:00:00"/>
    <d v="2019-01-01T00:00:00"/>
    <s v="10057765"/>
  </r>
  <r>
    <n v="3406"/>
    <n v="325548.53999999998"/>
    <n v="65214.8211125952"/>
    <n v="260333.71888740477"/>
    <d v="2025-12-01T00:00:00"/>
    <s v="BH Colorado Electric Oper Co"/>
    <s v="Regulated Electric (122)"/>
    <s v="COE Elec 115kV Transmission Lines"/>
    <x v="12"/>
    <n v="135600"/>
    <x v="19"/>
    <n v="21742145"/>
    <s v="INSULATORS: SUSPENSION"/>
    <d v="2011-12-08T00:00:00"/>
    <d v="2012-01-01T00:00:00"/>
    <s v="50507XFER"/>
  </r>
  <r>
    <n v="150"/>
    <n v="33615.71"/>
    <n v="3947.5150116686004"/>
    <n v="29668.194988331397"/>
    <d v="2025-12-01T00:00:00"/>
    <s v="BH Colorado Electric Oper Co"/>
    <s v="Regulated Electric (122)"/>
    <s v="COE Elec 115kV Transmission Lines"/>
    <x v="12"/>
    <n v="135600"/>
    <x v="19"/>
    <n v="21752096"/>
    <s v="Suspension Insulators"/>
    <d v="2017-01-09T00:00:00"/>
    <d v="2017-01-01T00:00:00"/>
    <s v="50507XFER"/>
  </r>
  <r>
    <n v="0"/>
    <n v="0"/>
    <n v="0"/>
    <n v="0"/>
    <d v="2025-12-01T00:00:00"/>
    <s v="BH Colorado Electric Oper Co"/>
    <s v="Regulated Electric (122)"/>
    <s v="COE Elec 115kV Transmission Lines"/>
    <x v="13"/>
    <n v="135300"/>
    <x v="3"/>
    <n v="39611667"/>
    <s v="Replaced Pole id 23643161 due to storm damage"/>
    <d v="2024-06-12T00:00:00"/>
    <d v="2024-09-01T00:00:00"/>
    <s v="10086191"/>
  </r>
  <r>
    <n v="0"/>
    <n v="147.57"/>
    <n v="43.158875587499999"/>
    <n v="104.41112441249999"/>
    <d v="2025-12-01T00:00:00"/>
    <s v="BH Colorado Electric Oper Co"/>
    <s v="Regulated Electric (122)"/>
    <s v="COE Elec 115kV Transmission Lines"/>
    <x v="13"/>
    <n v="135500"/>
    <x v="63"/>
    <n v="21748912"/>
    <s v="CROSSARM ASSEMBLIES, STEEL"/>
    <d v="1993-07-01T00:00:00"/>
    <d v="1993-07-01T00:00:00"/>
    <s v="50507XFER"/>
  </r>
  <r>
    <n v="1"/>
    <n v="2874.35"/>
    <n v="866.50911054050005"/>
    <n v="2007.8408894595"/>
    <d v="2025-12-01T00:00:00"/>
    <s v="BH Colorado Electric Oper Co"/>
    <s v="Regulated Electric (122)"/>
    <s v="COE Elec 115kV Transmission Lines"/>
    <x v="13"/>
    <n v="135500"/>
    <x v="63"/>
    <n v="21748879"/>
    <s v="CROSSARM ASSEMBLIES, STEEL"/>
    <d v="1992-07-01T00:00:00"/>
    <d v="1992-07-01T00:00:00"/>
    <s v="50507XFER"/>
  </r>
  <r>
    <n v="40"/>
    <n v="10824.04"/>
    <n v="3263.0435656251998"/>
    <n v="7560.9964343748015"/>
    <d v="2025-12-01T00:00:00"/>
    <s v="BH Colorado Electric Oper Co"/>
    <s v="Regulated Electric (122)"/>
    <s v="COE Elec 115kV Transmission Lines"/>
    <x v="13"/>
    <n v="135500"/>
    <x v="20"/>
    <n v="21748886"/>
    <s v="CROSSARM ASSEMBLIES, WOOD"/>
    <d v="1992-07-01T00:00:00"/>
    <d v="1992-07-01T00:00:00"/>
    <s v="50507XFER"/>
  </r>
  <r>
    <n v="1"/>
    <n v="451.13"/>
    <n v="131.93917153750002"/>
    <n v="319.19082846250001"/>
    <d v="2025-12-01T00:00:00"/>
    <s v="BH Colorado Electric Oper Co"/>
    <s v="Regulated Electric (122)"/>
    <s v="COE Elec 115kV Transmission Lines"/>
    <x v="13"/>
    <n v="135500"/>
    <x v="20"/>
    <n v="21748938"/>
    <s v="CROSSARM ASSEMBLIES, WOOD"/>
    <d v="1993-07-01T00:00:00"/>
    <d v="1993-07-01T00:00:00"/>
    <s v="50507XFER"/>
  </r>
  <r>
    <n v="0"/>
    <n v="1328.13"/>
    <n v="388.4298802875"/>
    <n v="939.70011971250005"/>
    <d v="2025-12-01T00:00:00"/>
    <s v="BH Colorado Electric Oper Co"/>
    <s v="Regulated Electric (122)"/>
    <s v="COE Elec 115kV Transmission Lines"/>
    <x v="13"/>
    <n v="135500"/>
    <x v="22"/>
    <n v="21748926"/>
    <s v="POLE, STEEL"/>
    <d v="1993-07-01T00:00:00"/>
    <d v="1993-07-01T00:00:00"/>
    <s v="50507XFER"/>
  </r>
  <r>
    <n v="1"/>
    <n v="25869.100000000002"/>
    <n v="7798.5669217330005"/>
    <n v="18070.533078267003"/>
    <d v="2025-12-01T00:00:00"/>
    <s v="BH Colorado Electric Oper Co"/>
    <s v="Regulated Electric (122)"/>
    <s v="COE Elec 115kV Transmission Lines"/>
    <x v="13"/>
    <n v="135500"/>
    <x v="22"/>
    <n v="21748872"/>
    <s v="POLE, STEEL"/>
    <d v="1992-07-01T00:00:00"/>
    <d v="1992-07-01T00:00:00"/>
    <s v="50507XFER"/>
  </r>
  <r>
    <n v="1"/>
    <n v="4443.1000000000004"/>
    <n v="59.974430022999996"/>
    <n v="4383.1255699769999"/>
    <d v="2025-12-01T00:00:00"/>
    <s v="BH Colorado Electric Oper Co"/>
    <s v="Regulated Electric (122)"/>
    <s v="COE Elec 115kV Transmission Lines"/>
    <x v="13"/>
    <n v="135500"/>
    <x v="14"/>
    <n v="39913981"/>
    <s v="Pole, Wood, 65' Or Greater"/>
    <d v="2024-06-12T00:00:00"/>
    <d v="2024-01-01T00:00:00"/>
    <s v="10086191"/>
  </r>
  <r>
    <n v="38"/>
    <n v="127928.39"/>
    <n v="38565.628901065706"/>
    <n v="89362.761098934294"/>
    <d v="2025-12-01T00:00:00"/>
    <s v="BH Colorado Electric Oper Co"/>
    <s v="Regulated Electric (122)"/>
    <s v="COE Elec 115kV Transmission Lines"/>
    <x v="13"/>
    <n v="135500"/>
    <x v="23"/>
    <n v="21748898"/>
    <s v="POLE, WOOD"/>
    <d v="1992-07-01T00:00:00"/>
    <d v="1992-07-01T00:00:00"/>
    <s v="50507XFER"/>
  </r>
  <r>
    <n v="1"/>
    <n v="5588.9400000000005"/>
    <n v="1634.5623509249999"/>
    <n v="3954.3776490750006"/>
    <d v="2025-12-01T00:00:00"/>
    <s v="BH Colorado Electric Oper Co"/>
    <s v="Regulated Electric (122)"/>
    <s v="COE Elec 115kV Transmission Lines"/>
    <x v="13"/>
    <n v="135500"/>
    <x v="23"/>
    <n v="21748919"/>
    <s v="POLE, WOOD"/>
    <d v="1993-07-01T00:00:00"/>
    <d v="1993-07-01T00:00:00"/>
    <s v="50507XFER"/>
  </r>
  <r>
    <n v="1"/>
    <n v="9117.7100000000009"/>
    <n v="697.41847028630002"/>
    <n v="8420.2915297137006"/>
    <d v="2025-12-01T00:00:00"/>
    <s v="BH Colorado Electric Oper Co"/>
    <s v="Regulated Electric (122)"/>
    <s v="COE Elec 115kV Transmission Lines"/>
    <x v="13"/>
    <n v="135500"/>
    <x v="48"/>
    <n v="36866271"/>
    <s v="Wood 1 Pole 70'"/>
    <d v="2017-01-02T00:00:00"/>
    <d v="2017-03-01T00:00:00"/>
    <s v="10056555"/>
  </r>
  <r>
    <n v="734"/>
    <n v="9367.01"/>
    <n v="4335.1900167171007"/>
    <n v="5031.8199832828996"/>
    <d v="2025-12-01T00:00:00"/>
    <s v="BH Colorado Electric Oper Co"/>
    <s v="Regulated Electric (122)"/>
    <s v="COE Elec 115kV Transmission Lines"/>
    <x v="13"/>
    <n v="135600"/>
    <x v="24"/>
    <n v="21748905"/>
    <s v="TRANSMISSION LINES-CONDUCTOR"/>
    <d v="1992-07-01T00:00:00"/>
    <d v="1992-07-01T00:00:00"/>
    <s v="50507XFER"/>
  </r>
  <r>
    <n v="41937"/>
    <n v="13742.76"/>
    <n v="12815.6400154932"/>
    <n v="927.11998450680039"/>
    <d v="2025-12-01T00:00:00"/>
    <s v="BH Colorado Electric Oper Co"/>
    <s v="Regulated Electric (122)"/>
    <s v="COE Elec 115kV Transmission Lines"/>
    <x v="13"/>
    <n v="135600"/>
    <x v="24"/>
    <n v="21748858"/>
    <s v="CONDUCTOR, OVERHEAD"/>
    <d v="1958-07-01T00:00:00"/>
    <d v="1958-07-01T00:00:00"/>
    <s v="50507XFER"/>
  </r>
  <r>
    <n v="3"/>
    <n v="3550.39"/>
    <n v="73.574909489500001"/>
    <n v="3476.8150905104999"/>
    <d v="2025-12-01T00:00:00"/>
    <s v="BH Colorado Electric Oper Co"/>
    <s v="Regulated Electric (122)"/>
    <s v="COE Elec 115kV Transmission Lines"/>
    <x v="13"/>
    <n v="135600"/>
    <x v="17"/>
    <n v="39913986"/>
    <s v="Post Insulators"/>
    <d v="2024-06-12T00:00:00"/>
    <d v="2024-01-01T00:00:00"/>
    <s v="10086191"/>
  </r>
  <r>
    <n v="27958"/>
    <n v="3259.91"/>
    <n v="3039.9885498187"/>
    <n v="219.92145018129986"/>
    <d v="2025-12-01T00:00:00"/>
    <s v="BH Colorado Electric Oper Co"/>
    <s v="Regulated Electric (122)"/>
    <s v="COE Elec 115kV Transmission Lines"/>
    <x v="13"/>
    <n v="135600"/>
    <x v="18"/>
    <n v="21748851"/>
    <s v="STATIC WIRE (TRANSMISSION LINES)"/>
    <d v="1958-07-01T00:00:00"/>
    <d v="1958-07-01T00:00:00"/>
    <s v="50507XFER"/>
  </r>
  <r>
    <n v="0"/>
    <n v="0"/>
    <n v="0"/>
    <n v="0"/>
    <d v="2025-12-01T00:00:00"/>
    <s v="BH Colorado Electric Oper Co"/>
    <s v="Regulated Electric (122)"/>
    <s v="COE Elec 115kV Transmission Lines"/>
    <x v="14"/>
    <n v="135001"/>
    <x v="3"/>
    <n v="36460844"/>
    <s v="This work order is to replace a H-Frame structure on the West Station-Fountain Lake 69 kV line. this is line 700 but i can not find it under asset location"/>
    <d v="2022-07-15T00:00:00"/>
    <d v="2022-12-01T00:00:00"/>
    <s v="10081016"/>
  </r>
  <r>
    <n v="145"/>
    <n v="210515.89"/>
    <n v="12313.6533247975"/>
    <n v="198202.23667520253"/>
    <d v="2025-12-01T00:00:00"/>
    <s v="BH Colorado Electric Oper Co"/>
    <s v="Regulated Electric (122)"/>
    <s v="COE Elec 115kV Transmission Lines"/>
    <x v="14"/>
    <n v="135500"/>
    <x v="7"/>
    <n v="29656955"/>
    <s v="Anchors"/>
    <d v="2019-05-18T00:00:00"/>
    <d v="2019-01-01T00:00:00"/>
    <s v="10057778"/>
  </r>
  <r>
    <n v="0"/>
    <n v="0"/>
    <n v="0"/>
    <n v="0"/>
    <d v="2025-12-01T00:00:00"/>
    <s v="BH Colorado Electric Oper Co"/>
    <s v="Regulated Electric (122)"/>
    <s v="COE Elec 115kV Transmission Lines"/>
    <x v="14"/>
    <n v="135500"/>
    <x v="64"/>
    <n v="21754332"/>
    <s v="X-Brace"/>
    <d v="2016-04-04T00:00:00"/>
    <d v="2016-07-01T00:00:00"/>
    <s v="10057617"/>
  </r>
  <r>
    <n v="0"/>
    <n v="0"/>
    <n v="0"/>
    <n v="0"/>
    <d v="2025-12-01T00:00:00"/>
    <s v="BH Colorado Electric Oper Co"/>
    <s v="Regulated Electric (122)"/>
    <s v="COE Elec 115kV Transmission Lines"/>
    <x v="14"/>
    <n v="135500"/>
    <x v="20"/>
    <n v="21754496"/>
    <s v="Crossarm Assemblies, Wood"/>
    <d v="2010-10-01T00:00:00"/>
    <d v="2010-10-01T00:00:00"/>
    <s v="10057617"/>
  </r>
  <r>
    <n v="2"/>
    <n v="98.850000000000009"/>
    <n v="43.142699950500003"/>
    <n v="55.707300049500006"/>
    <d v="2025-12-01T00:00:00"/>
    <s v="BH Colorado Electric Oper Co"/>
    <s v="Regulated Electric (122)"/>
    <s v="COE Elec 115kV Transmission Lines"/>
    <x v="14"/>
    <n v="135500"/>
    <x v="20"/>
    <n v="36865896"/>
    <s v="CROSSARM ASSEMBLIES, WOOD"/>
    <d v="1977-07-01T00:00:00"/>
    <d v="1977-07-01T00:00:00"/>
    <s v="WCDXFER"/>
  </r>
  <r>
    <n v="4"/>
    <n v="456.13"/>
    <n v="207.28532277760002"/>
    <n v="248.84467722239998"/>
    <d v="2025-12-01T00:00:00"/>
    <s v="BH Colorado Electric Oper Co"/>
    <s v="Regulated Electric (122)"/>
    <s v="COE Elec 115kV Transmission Lines"/>
    <x v="14"/>
    <n v="135500"/>
    <x v="20"/>
    <n v="36866178"/>
    <s v="CROSSARM ASSEMBLIES, WOOD"/>
    <d v="1975-07-01T00:00:00"/>
    <d v="1975-07-01T00:00:00"/>
    <s v="WCDXFER"/>
  </r>
  <r>
    <n v="30"/>
    <n v="3919.31"/>
    <n v="1357.8730901458"/>
    <n v="2561.4369098542002"/>
    <d v="2025-12-01T00:00:00"/>
    <s v="BH Colorado Electric Oper Co"/>
    <s v="Regulated Electric (122)"/>
    <s v="COE Elec 115kV Transmission Lines"/>
    <x v="14"/>
    <n v="135500"/>
    <x v="20"/>
    <n v="36866192"/>
    <s v="CROSSARM ASSEMBLIES, WOOD"/>
    <d v="1987-07-01T00:00:00"/>
    <d v="1987-07-01T00:00:00"/>
    <s v="WCDXFER"/>
  </r>
  <r>
    <n v="17"/>
    <n v="633.15"/>
    <n v="378.89331426449996"/>
    <n v="254.25668573550001"/>
    <d v="2025-12-01T00:00:00"/>
    <s v="BH Colorado Electric Oper Co"/>
    <s v="Regulated Electric (122)"/>
    <s v="COE Elec 115kV Transmission Lines"/>
    <x v="14"/>
    <n v="135500"/>
    <x v="20"/>
    <n v="36865938"/>
    <s v="CROSSARM ASSEMBLIES, WOOD"/>
    <d v="1959-07-01T00:00:00"/>
    <d v="1959-07-01T00:00:00"/>
    <s v="WCDXFER"/>
  </r>
  <r>
    <n v="4"/>
    <n v="298.61"/>
    <n v="157.19868069750001"/>
    <n v="141.4113193025"/>
    <d v="2025-12-01T00:00:00"/>
    <s v="BH Colorado Electric Oper Co"/>
    <s v="Regulated Electric (122)"/>
    <s v="COE Elec 115kV Transmission Lines"/>
    <x v="14"/>
    <n v="135500"/>
    <x v="20"/>
    <n v="36866206"/>
    <s v="CROSSARM ASSEMBLIES, WOOD"/>
    <d v="1967-07-01T00:00:00"/>
    <d v="1967-07-01T00:00:00"/>
    <s v="WCDXFER"/>
  </r>
  <r>
    <n v="4"/>
    <n v="157.80000000000001"/>
    <n v="90.171428345999999"/>
    <n v="67.628571654000012"/>
    <d v="2025-12-01T00:00:00"/>
    <s v="BH Colorado Electric Oper Co"/>
    <s v="Regulated Electric (122)"/>
    <s v="COE Elec 115kV Transmission Lines"/>
    <x v="14"/>
    <n v="135500"/>
    <x v="20"/>
    <n v="36866108"/>
    <s v="CROSSARM ASSEMBLIES, WOOD"/>
    <d v="1962-07-01T00:00:00"/>
    <d v="1962-07-01T00:00:00"/>
    <s v="WCDXFER"/>
  </r>
  <r>
    <n v="12"/>
    <n v="645.49"/>
    <n v="386.27788900669998"/>
    <n v="259.21211099330003"/>
    <d v="2025-12-01T00:00:00"/>
    <s v="BH Colorado Electric Oper Co"/>
    <s v="Regulated Electric (122)"/>
    <s v="COE Elec 115kV Transmission Lines"/>
    <x v="14"/>
    <n v="135500"/>
    <x v="20"/>
    <n v="36866220"/>
    <s v="CROSSARM ASSEMBLIES, WOOD"/>
    <d v="1959-07-01T00:00:00"/>
    <d v="1959-07-01T00:00:00"/>
    <s v="WCDXFER"/>
  </r>
  <r>
    <n v="2"/>
    <n v="430.37"/>
    <n v="230.4345713431"/>
    <n v="199.9354286569"/>
    <d v="2025-12-01T00:00:00"/>
    <s v="BH Colorado Electric Oper Co"/>
    <s v="Regulated Electric (122)"/>
    <s v="COE Elec 115kV Transmission Lines"/>
    <x v="14"/>
    <n v="135500"/>
    <x v="20"/>
    <n v="36866079"/>
    <s v="CROSSARM ASSEMBLIES, WOOD"/>
    <d v="1966-07-01T00:00:00"/>
    <d v="1966-07-01T00:00:00"/>
    <s v="WCDXFER"/>
  </r>
  <r>
    <n v="2"/>
    <n v="108.43"/>
    <n v="57.081319942499995"/>
    <n v="51.348680057500012"/>
    <d v="2025-12-01T00:00:00"/>
    <s v="BH Colorado Electric Oper Co"/>
    <s v="Regulated Electric (122)"/>
    <s v="COE Elec 115kV Transmission Lines"/>
    <x v="14"/>
    <n v="135500"/>
    <x v="20"/>
    <n v="36866101"/>
    <s v="CROSSARM ASSEMBLIES, WOOD"/>
    <d v="1967-07-01T00:00:00"/>
    <d v="1967-07-01T00:00:00"/>
    <s v="WCDXFER"/>
  </r>
  <r>
    <n v="2"/>
    <n v="168.33"/>
    <n v="76.496477721600002"/>
    <n v="91.833522278400011"/>
    <d v="2025-12-01T00:00:00"/>
    <s v="BH Colorado Electric Oper Co"/>
    <s v="Regulated Electric (122)"/>
    <s v="COE Elec 115kV Transmission Lines"/>
    <x v="14"/>
    <n v="135500"/>
    <x v="20"/>
    <n v="36866094"/>
    <s v="CROSSARM ASSEMBLIES, WOOD"/>
    <d v="1975-07-01T00:00:00"/>
    <d v="1975-07-01T00:00:00"/>
    <s v="WCDXFER"/>
  </r>
  <r>
    <n v="0"/>
    <n v="0"/>
    <n v="0"/>
    <n v="0"/>
    <d v="2025-12-01T00:00:00"/>
    <s v="BH Colorado Electric Oper Co"/>
    <s v="Regulated Electric (122)"/>
    <s v="COE Elec 115kV Transmission Lines"/>
    <x v="14"/>
    <n v="135500"/>
    <x v="20"/>
    <n v="21754066"/>
    <s v="Crossarm Assemblies, Wood"/>
    <d v="2014-07-01T00:00:00"/>
    <d v="2014-07-01T00:00:00"/>
    <s v="10057617"/>
  </r>
  <r>
    <n v="0"/>
    <n v="264.66000000000003"/>
    <n v="89.311676625600001"/>
    <n v="175.34832337440002"/>
    <d v="2025-12-01T00:00:00"/>
    <s v="BH Colorado Electric Oper Co"/>
    <s v="Regulated Electric (122)"/>
    <s v="COE Elec 115kV Transmission Lines"/>
    <x v="14"/>
    <n v="135500"/>
    <x v="20"/>
    <n v="36866150"/>
    <s v="CROSSARM ASSEMBLIES, WOOD"/>
    <d v="1988-07-01T00:00:00"/>
    <d v="1988-07-01T00:00:00"/>
    <s v="WCDXFER"/>
  </r>
  <r>
    <n v="67"/>
    <n v="2382.9700000000003"/>
    <n v="1426.0308001151"/>
    <n v="956.93919988490029"/>
    <d v="2025-12-01T00:00:00"/>
    <s v="BH Colorado Electric Oper Co"/>
    <s v="Regulated Electric (122)"/>
    <s v="COE Elec 115kV Transmission Lines"/>
    <x v="14"/>
    <n v="135500"/>
    <x v="20"/>
    <n v="36865952"/>
    <s v="CROSSARM ASSEMBLIES, WOOD"/>
    <d v="1959-07-01T00:00:00"/>
    <d v="1959-07-01T00:00:00"/>
    <s v="WCDXFER"/>
  </r>
  <r>
    <n v="37"/>
    <n v="9897.59"/>
    <n v="3518.1581469436001"/>
    <n v="6379.4318530563996"/>
    <d v="2025-12-01T00:00:00"/>
    <s v="BH Colorado Electric Oper Co"/>
    <s v="Regulated Electric (122)"/>
    <s v="COE Elec 115kV Transmission Lines"/>
    <x v="14"/>
    <n v="135500"/>
    <x v="20"/>
    <n v="36866036"/>
    <s v="CROSSARM ASSEMBLIES, WOOD"/>
    <d v="1986-07-01T00:00:00"/>
    <d v="1986-07-01T00:00:00"/>
    <s v="WCDXFER"/>
  </r>
  <r>
    <n v="4"/>
    <n v="511.1"/>
    <n v="181.67358204400003"/>
    <n v="329.42641795600002"/>
    <d v="2025-12-01T00:00:00"/>
    <s v="BH Colorado Electric Oper Co"/>
    <s v="Regulated Electric (122)"/>
    <s v="COE Elec 115kV Transmission Lines"/>
    <x v="14"/>
    <n v="135500"/>
    <x v="20"/>
    <n v="36866213"/>
    <s v="CROSSARM ASSEMBLIES, WOOD"/>
    <d v="1986-07-01T00:00:00"/>
    <d v="1986-07-01T00:00:00"/>
    <s v="WCDXFER"/>
  </r>
  <r>
    <n v="107"/>
    <n v="3670.2400000000002"/>
    <n v="2196.3664182992002"/>
    <n v="1473.8735817008001"/>
    <d v="2025-12-01T00:00:00"/>
    <s v="BH Colorado Electric Oper Co"/>
    <s v="Regulated Electric (122)"/>
    <s v="COE Elec 115kV Transmission Lines"/>
    <x v="14"/>
    <n v="135500"/>
    <x v="20"/>
    <n v="36866029"/>
    <s v="CROSSARM ASSEMBLIES, WOOD"/>
    <d v="1959-07-01T00:00:00"/>
    <d v="1959-07-01T00:00:00"/>
    <s v="WCDXFER"/>
  </r>
  <r>
    <n v="851"/>
    <n v="24785.88"/>
    <n v="14832.510811280401"/>
    <n v="9953.3691887196001"/>
    <d v="2025-12-01T00:00:00"/>
    <s v="BH Colorado Electric Oper Co"/>
    <s v="Regulated Electric (122)"/>
    <s v="COE Elec 115kV Transmission Lines"/>
    <x v="14"/>
    <n v="135500"/>
    <x v="20"/>
    <n v="36866086"/>
    <s v="CROSSARM ASSEMBLIES, WOOD"/>
    <d v="1959-07-01T00:00:00"/>
    <d v="1959-07-01T00:00:00"/>
    <s v="WCDXFER"/>
  </r>
  <r>
    <n v="6"/>
    <n v="233.53"/>
    <n v="139.75038407989999"/>
    <n v="93.779615920100014"/>
    <d v="2025-12-01T00:00:00"/>
    <s v="BH Colorado Electric Oper Co"/>
    <s v="Regulated Electric (122)"/>
    <s v="COE Elec 115kV Transmission Lines"/>
    <x v="14"/>
    <n v="135500"/>
    <x v="20"/>
    <n v="36865910"/>
    <s v="CROSSARM ASSEMBLIES, WOOD"/>
    <d v="1959-07-01T00:00:00"/>
    <d v="1959-07-01T00:00:00"/>
    <s v="WCDXFER"/>
  </r>
  <r>
    <n v="0"/>
    <n v="0"/>
    <n v="0"/>
    <n v="0"/>
    <d v="2025-12-01T00:00:00"/>
    <s v="BH Colorado Electric Oper Co"/>
    <s v="Regulated Electric (122)"/>
    <s v="COE Elec 115kV Transmission Lines"/>
    <x v="14"/>
    <n v="135500"/>
    <x v="20"/>
    <n v="21754073"/>
    <s v="Crossarm Assemblies, Wood"/>
    <d v="2014-07-22T00:00:00"/>
    <d v="2014-09-01T00:00:00"/>
    <s v="10057617"/>
  </r>
  <r>
    <n v="0"/>
    <n v="0"/>
    <n v="0"/>
    <n v="0"/>
    <d v="2025-12-01T00:00:00"/>
    <s v="BH Colorado Electric Oper Co"/>
    <s v="Regulated Electric (122)"/>
    <s v="COE Elec 115kV Transmission Lines"/>
    <x v="14"/>
    <n v="135500"/>
    <x v="20"/>
    <n v="21754510"/>
    <s v="Crossarm Assemblies, Wood"/>
    <d v="2011-12-01T00:00:00"/>
    <d v="2011-03-01T00:00:00"/>
    <s v="10057617"/>
  </r>
  <r>
    <n v="0"/>
    <n v="0"/>
    <n v="0"/>
    <n v="0"/>
    <d v="2025-12-01T00:00:00"/>
    <s v="BH Colorado Electric Oper Co"/>
    <s v="Regulated Electric (122)"/>
    <s v="COE Elec 115kV Transmission Lines"/>
    <x v="14"/>
    <n v="135500"/>
    <x v="20"/>
    <n v="21754482"/>
    <s v="CROSSARM ASSEMBLIES, WOOD"/>
    <d v="2007-06-01T00:00:00"/>
    <d v="2007-01-01T00:00:00"/>
    <s v="10057617"/>
  </r>
  <r>
    <n v="0"/>
    <n v="0"/>
    <n v="0"/>
    <n v="0"/>
    <d v="2025-12-01T00:00:00"/>
    <s v="BH Colorado Electric Oper Co"/>
    <s v="Regulated Electric (122)"/>
    <s v="COE Elec 115kV Transmission Lines"/>
    <x v="14"/>
    <n v="135500"/>
    <x v="20"/>
    <n v="21754524"/>
    <s v="Crossarm Assemblies, Wood"/>
    <d v="2012-06-01T00:00:00"/>
    <d v="2012-06-01T00:00:00"/>
    <s v="10057617"/>
  </r>
  <r>
    <n v="2"/>
    <n v="128.53"/>
    <n v="71.13289258479999"/>
    <n v="57.397107415200011"/>
    <d v="2025-12-01T00:00:00"/>
    <s v="BH Colorado Electric Oper Co"/>
    <s v="Regulated Electric (122)"/>
    <s v="COE Elec 115kV Transmission Lines"/>
    <x v="14"/>
    <n v="135500"/>
    <x v="20"/>
    <n v="36866122"/>
    <s v="CROSSARM ASSEMBLIES, WOOD"/>
    <d v="1964-07-01T00:00:00"/>
    <d v="1964-07-01T00:00:00"/>
    <s v="WCDXFER"/>
  </r>
  <r>
    <n v="170"/>
    <n v="7525.8600000000006"/>
    <n v="3555.5289634830001"/>
    <n v="3970.3310365170005"/>
    <d v="2025-12-01T00:00:00"/>
    <s v="BH Colorado Electric Oper Co"/>
    <s v="Regulated Electric (122)"/>
    <s v="COE Elec 115kV Transmission Lines"/>
    <x v="14"/>
    <n v="135500"/>
    <x v="20"/>
    <n v="36866063"/>
    <s v="CROSSARM ASSEMBLIES, WOOD"/>
    <d v="1973-07-01T00:00:00"/>
    <d v="1973-07-01T00:00:00"/>
    <s v="WCDXFER"/>
  </r>
  <r>
    <n v="0"/>
    <n v="0"/>
    <n v="0"/>
    <n v="0"/>
    <d v="2025-12-01T00:00:00"/>
    <s v="BH Colorado Electric Oper Co"/>
    <s v="Regulated Electric (122)"/>
    <s v="COE Elec 115kV Transmission Lines"/>
    <x v="14"/>
    <n v="135500"/>
    <x v="8"/>
    <n v="21754588"/>
    <s v="Crossarm, Assy"/>
    <d v="2013-08-02T00:00:00"/>
    <d v="2013-01-01T00:00:00"/>
    <s v="10057617"/>
  </r>
  <r>
    <n v="0"/>
    <n v="0"/>
    <n v="0"/>
    <n v="0"/>
    <d v="2025-12-01T00:00:00"/>
    <s v="BH Colorado Electric Oper Co"/>
    <s v="Regulated Electric (122)"/>
    <s v="COE Elec 115kV Transmission Lines"/>
    <x v="14"/>
    <n v="135500"/>
    <x v="8"/>
    <n v="21754531"/>
    <s v="Crossarm, Assy"/>
    <d v="2013-05-01T00:00:00"/>
    <d v="2013-01-01T00:00:00"/>
    <s v="10057617"/>
  </r>
  <r>
    <n v="0"/>
    <n v="0"/>
    <n v="0"/>
    <n v="0"/>
    <d v="2025-12-01T00:00:00"/>
    <s v="BH Colorado Electric Oper Co"/>
    <s v="Regulated Electric (122)"/>
    <s v="COE Elec 115kV Transmission Lines"/>
    <x v="14"/>
    <n v="135500"/>
    <x v="25"/>
    <n v="21754374"/>
    <s v="Crossarm, Wood"/>
    <d v="2018-01-15T00:00:00"/>
    <d v="2018-01-01T00:00:00"/>
    <s v="10057617"/>
  </r>
  <r>
    <n v="0"/>
    <n v="0"/>
    <n v="0"/>
    <n v="0"/>
    <d v="2025-12-01T00:00:00"/>
    <s v="BH Colorado Electric Oper Co"/>
    <s v="Regulated Electric (122)"/>
    <s v="COE Elec 115kV Transmission Lines"/>
    <x v="14"/>
    <n v="135500"/>
    <x v="22"/>
    <n v="21754560"/>
    <s v="STEEL STRUCTURES"/>
    <d v="2013-05-03T00:00:00"/>
    <d v="2013-06-01T00:00:00"/>
    <s v="10057617"/>
  </r>
  <r>
    <n v="0"/>
    <n v="0"/>
    <n v="0"/>
    <n v="0"/>
    <d v="2025-12-01T00:00:00"/>
    <s v="BH Colorado Electric Oper Co"/>
    <s v="Regulated Electric (122)"/>
    <s v="COE Elec 115kV Transmission Lines"/>
    <x v="14"/>
    <n v="135500"/>
    <x v="11"/>
    <n v="21754318"/>
    <s v="Pole, Wood, 50'"/>
    <d v="2016-04-04T00:00:00"/>
    <d v="2016-01-01T00:00:00"/>
    <s v="10057617"/>
  </r>
  <r>
    <n v="0"/>
    <n v="0"/>
    <n v="0"/>
    <n v="0"/>
    <d v="2025-12-01T00:00:00"/>
    <s v="BH Colorado Electric Oper Co"/>
    <s v="Regulated Electric (122)"/>
    <s v="COE Elec 115kV Transmission Lines"/>
    <x v="14"/>
    <n v="135500"/>
    <x v="12"/>
    <n v="21754325"/>
    <s v="Pole, Wood, 55'"/>
    <d v="2016-04-04T00:00:00"/>
    <d v="2016-01-01T00:00:00"/>
    <s v="10057617"/>
  </r>
  <r>
    <n v="10"/>
    <n v="35742.17"/>
    <n v="2090.6578142675003"/>
    <n v="33651.512185732499"/>
    <d v="2025-12-01T00:00:00"/>
    <s v="BH Colorado Electric Oper Co"/>
    <s v="Regulated Electric (122)"/>
    <s v="COE Elec 115kV Transmission Lines"/>
    <x v="14"/>
    <n v="135500"/>
    <x v="12"/>
    <n v="29656981"/>
    <s v="Pole, Wood, 55'"/>
    <d v="2019-05-18T00:00:00"/>
    <d v="2019-01-01T00:00:00"/>
    <s v="10057778"/>
  </r>
  <r>
    <n v="0"/>
    <n v="0"/>
    <n v="0"/>
    <n v="0"/>
    <d v="2025-12-01T00:00:00"/>
    <s v="BH Colorado Electric Oper Co"/>
    <s v="Regulated Electric (122)"/>
    <s v="COE Elec 115kV Transmission Lines"/>
    <x v="14"/>
    <n v="135500"/>
    <x v="13"/>
    <n v="21754311"/>
    <s v="Pole, Wood, 60'"/>
    <d v="2016-04-04T00:00:00"/>
    <d v="2016-01-01T00:00:00"/>
    <s v="10057617"/>
  </r>
  <r>
    <n v="0"/>
    <n v="0"/>
    <n v="0"/>
    <n v="0"/>
    <d v="2025-12-01T00:00:00"/>
    <s v="BH Colorado Electric Oper Co"/>
    <s v="Regulated Electric (122)"/>
    <s v="COE Elec 115kV Transmission Lines"/>
    <x v="14"/>
    <n v="135500"/>
    <x v="13"/>
    <n v="21754538"/>
    <s v="Pole, Wood, 60'"/>
    <d v="2013-05-01T00:00:00"/>
    <d v="2013-01-01T00:00:00"/>
    <s v="10057617"/>
  </r>
  <r>
    <n v="35"/>
    <n v="132820.71"/>
    <n v="7769.0485848524995"/>
    <n v="125051.66141514749"/>
    <d v="2025-12-01T00:00:00"/>
    <s v="BH Colorado Electric Oper Co"/>
    <s v="Regulated Electric (122)"/>
    <s v="COE Elec 115kV Transmission Lines"/>
    <x v="14"/>
    <n v="135500"/>
    <x v="13"/>
    <n v="29656984"/>
    <s v="Pole, Wood, 60'"/>
    <d v="2019-05-18T00:00:00"/>
    <d v="2019-01-01T00:00:00"/>
    <s v="10057778"/>
  </r>
  <r>
    <n v="0"/>
    <n v="0"/>
    <n v="0"/>
    <n v="0"/>
    <d v="2025-12-01T00:00:00"/>
    <s v="BH Colorado Electric Oper Co"/>
    <s v="Regulated Electric (122)"/>
    <s v="COE Elec 115kV Transmission Lines"/>
    <x v="14"/>
    <n v="135500"/>
    <x v="14"/>
    <n v="21754339"/>
    <s v="Pole, Wood, 65' Or Greater"/>
    <d v="2016-04-04T00:00:00"/>
    <d v="2016-01-01T00:00:00"/>
    <s v="10057617"/>
  </r>
  <r>
    <n v="647"/>
    <n v="4355328.8099999996"/>
    <n v="254755.15925112751"/>
    <n v="4100573.6507488722"/>
    <d v="2025-12-01T00:00:00"/>
    <s v="BH Colorado Electric Oper Co"/>
    <s v="Regulated Electric (122)"/>
    <s v="COE Elec 115kV Transmission Lines"/>
    <x v="14"/>
    <n v="135500"/>
    <x v="14"/>
    <n v="29656987"/>
    <s v="Pole, Wood, 90'"/>
    <d v="2019-05-18T00:00:00"/>
    <d v="2019-01-01T00:00:00"/>
    <s v="10057778"/>
  </r>
  <r>
    <n v="0"/>
    <n v="0"/>
    <n v="0"/>
    <n v="0"/>
    <d v="2025-12-01T00:00:00"/>
    <s v="BH Colorado Electric Oper Co"/>
    <s v="Regulated Electric (122)"/>
    <s v="COE Elec 115kV Transmission Lines"/>
    <x v="14"/>
    <n v="135500"/>
    <x v="14"/>
    <n v="21754581"/>
    <s v="Pole, Wood, 65' Or Greater"/>
    <d v="2013-08-02T00:00:00"/>
    <d v="2013-01-01T00:00:00"/>
    <s v="10057617"/>
  </r>
  <r>
    <n v="4"/>
    <n v="2687.4700000000003"/>
    <n v="1414.7775975825"/>
    <n v="1272.6924024175003"/>
    <d v="2025-12-01T00:00:00"/>
    <s v="BH Colorado Electric Oper Co"/>
    <s v="Regulated Electric (122)"/>
    <s v="COE Elec 115kV Transmission Lines"/>
    <x v="14"/>
    <n v="135500"/>
    <x v="23"/>
    <n v="36866136"/>
    <s v="POLE, WOOD"/>
    <d v="1967-07-01T00:00:00"/>
    <d v="1967-07-01T00:00:00"/>
    <s v="WCDXFER"/>
  </r>
  <r>
    <n v="170"/>
    <n v="67732.710000000006"/>
    <n v="31999.746498100503"/>
    <n v="35732.963501899503"/>
    <d v="2025-12-01T00:00:00"/>
    <s v="BH Colorado Electric Oper Co"/>
    <s v="Regulated Electric (122)"/>
    <s v="COE Elec 115kV Transmission Lines"/>
    <x v="14"/>
    <n v="135500"/>
    <x v="23"/>
    <n v="36865903"/>
    <s v="POLE, WOOD"/>
    <d v="1973-07-01T00:00:00"/>
    <d v="1973-07-01T00:00:00"/>
    <s v="WCDXFER"/>
  </r>
  <r>
    <n v="0"/>
    <n v="0"/>
    <n v="0"/>
    <n v="0"/>
    <d v="2025-12-01T00:00:00"/>
    <s v="BH Colorado Electric Oper Co"/>
    <s v="Regulated Electric (122)"/>
    <s v="COE Elec 115kV Transmission Lines"/>
    <x v="14"/>
    <n v="135500"/>
    <x v="23"/>
    <n v="21754442"/>
    <s v="POLE, WOOD"/>
    <d v="2006-12-12T00:00:00"/>
    <d v="2006-01-01T00:00:00"/>
    <s v="10057617"/>
  </r>
  <r>
    <n v="2"/>
    <n v="1156.79"/>
    <n v="640.20710194640003"/>
    <n v="516.58289805359993"/>
    <d v="2025-12-01T00:00:00"/>
    <s v="BH Colorado Electric Oper Co"/>
    <s v="Regulated Electric (122)"/>
    <s v="COE Elec 115kV Transmission Lines"/>
    <x v="14"/>
    <n v="135500"/>
    <x v="23"/>
    <n v="36866157"/>
    <s v="POLE, WOOD"/>
    <d v="1964-07-01T00:00:00"/>
    <d v="1964-07-01T00:00:00"/>
    <s v="WCDXFER"/>
  </r>
  <r>
    <n v="2"/>
    <n v="1515.01"/>
    <n v="688.48647723520003"/>
    <n v="826.52352276479996"/>
    <d v="2025-12-01T00:00:00"/>
    <s v="BH Colorado Electric Oper Co"/>
    <s v="Regulated Electric (122)"/>
    <s v="COE Elec 115kV Transmission Lines"/>
    <x v="14"/>
    <n v="135500"/>
    <x v="23"/>
    <n v="36866129"/>
    <s v="POLE, WOOD"/>
    <d v="1975-07-01T00:00:00"/>
    <d v="1975-07-01T00:00:00"/>
    <s v="WCDXFER"/>
  </r>
  <r>
    <n v="67"/>
    <n v="21446.73"/>
    <n v="12834.2772010359"/>
    <n v="8612.4527989640992"/>
    <d v="2025-12-01T00:00:00"/>
    <s v="BH Colorado Electric Oper Co"/>
    <s v="Regulated Electric (122)"/>
    <s v="COE Elec 115kV Transmission Lines"/>
    <x v="14"/>
    <n v="135500"/>
    <x v="23"/>
    <n v="36866143"/>
    <s v="POLE, WOOD"/>
    <d v="1959-07-01T00:00:00"/>
    <d v="1959-07-01T00:00:00"/>
    <s v="WCDXFER"/>
  </r>
  <r>
    <n v="17"/>
    <n v="5698.37"/>
    <n v="3410.0517968971003"/>
    <n v="2288.3182031028996"/>
    <d v="2025-12-01T00:00:00"/>
    <s v="BH Colorado Electric Oper Co"/>
    <s v="Regulated Electric (122)"/>
    <s v="COE Elec 115kV Transmission Lines"/>
    <x v="14"/>
    <n v="135500"/>
    <x v="23"/>
    <n v="36865917"/>
    <s v="POLE, WOOD"/>
    <d v="1959-07-01T00:00:00"/>
    <d v="1959-07-01T00:00:00"/>
    <s v="WCDXFER"/>
  </r>
  <r>
    <n v="2"/>
    <n v="3873.32"/>
    <n v="2073.9057877516002"/>
    <n v="1799.4142122484"/>
    <d v="2025-12-01T00:00:00"/>
    <s v="BH Colorado Electric Oper Co"/>
    <s v="Regulated Electric (122)"/>
    <s v="COE Elec 115kV Transmission Lines"/>
    <x v="14"/>
    <n v="135500"/>
    <x v="23"/>
    <n v="36866199"/>
    <s v="POLE, WOOD"/>
    <d v="1966-07-01T00:00:00"/>
    <d v="1966-07-01T00:00:00"/>
    <s v="WCDXFER"/>
  </r>
  <r>
    <n v="30"/>
    <n v="35273.78"/>
    <n v="12220.8543467404"/>
    <n v="23052.925653259597"/>
    <d v="2025-12-01T00:00:00"/>
    <s v="BH Colorado Electric Oper Co"/>
    <s v="Regulated Electric (122)"/>
    <s v="COE Elec 115kV Transmission Lines"/>
    <x v="14"/>
    <n v="135500"/>
    <x v="23"/>
    <n v="36865924"/>
    <s v="POLE, WOOD"/>
    <d v="1987-07-01T00:00:00"/>
    <d v="1987-07-01T00:00:00"/>
    <s v="WCDXFER"/>
  </r>
  <r>
    <n v="4"/>
    <n v="1420.21"/>
    <n v="811.5485693997"/>
    <n v="608.66143060030004"/>
    <d v="2025-12-01T00:00:00"/>
    <s v="BH Colorado Electric Oper Co"/>
    <s v="Regulated Electric (122)"/>
    <s v="COE Elec 115kV Transmission Lines"/>
    <x v="14"/>
    <n v="135500"/>
    <x v="23"/>
    <n v="36866227"/>
    <s v="POLE, WOOD"/>
    <d v="1962-07-01T00:00:00"/>
    <d v="1962-07-01T00:00:00"/>
    <s v="WCDXFER"/>
  </r>
  <r>
    <n v="2"/>
    <n v="975.87"/>
    <n v="513.73187948250006"/>
    <n v="462.13812051749994"/>
    <d v="2025-12-01T00:00:00"/>
    <s v="BH Colorado Electric Oper Co"/>
    <s v="Regulated Electric (122)"/>
    <s v="COE Elec 115kV Transmission Lines"/>
    <x v="14"/>
    <n v="135500"/>
    <x v="23"/>
    <n v="36866185"/>
    <s v="POLE, WOOD"/>
    <d v="1967-07-01T00:00:00"/>
    <d v="1967-07-01T00:00:00"/>
    <s v="WCDXFER"/>
  </r>
  <r>
    <n v="4"/>
    <n v="1936.47"/>
    <n v="1158.8336670200999"/>
    <n v="777.63633297990009"/>
    <d v="2025-12-01T00:00:00"/>
    <s v="BH Colorado Electric Oper Co"/>
    <s v="Regulated Electric (122)"/>
    <s v="COE Elec 115kV Transmission Lines"/>
    <x v="14"/>
    <n v="135500"/>
    <x v="23"/>
    <n v="36866022"/>
    <s v="POLE, WOOD"/>
    <d v="1959-07-01T00:00:00"/>
    <d v="1959-07-01T00:00:00"/>
    <s v="WCDXFER"/>
  </r>
  <r>
    <n v="4"/>
    <n v="4599.92"/>
    <n v="1635.0693475168"/>
    <n v="2964.8506524832001"/>
    <d v="2025-12-01T00:00:00"/>
    <s v="BH Colorado Electric Oper Co"/>
    <s v="Regulated Electric (122)"/>
    <s v="COE Elec 115kV Transmission Lines"/>
    <x v="14"/>
    <n v="135500"/>
    <x v="23"/>
    <n v="36866115"/>
    <s v="POLE, WOOD"/>
    <d v="1986-07-01T00:00:00"/>
    <d v="1986-07-01T00:00:00"/>
    <s v="WCDXFER"/>
  </r>
  <r>
    <n v="37"/>
    <n v="89078.34"/>
    <n v="31663.433986173601"/>
    <n v="57414.906013826396"/>
    <d v="2025-12-01T00:00:00"/>
    <s v="BH Colorado Electric Oper Co"/>
    <s v="Regulated Electric (122)"/>
    <s v="COE Elec 115kV Transmission Lines"/>
    <x v="14"/>
    <n v="135500"/>
    <x v="23"/>
    <n v="36866072"/>
    <s v="POLE, WOOD"/>
    <d v="1986-07-01T00:00:00"/>
    <d v="1986-07-01T00:00:00"/>
    <s v="WCDXFER"/>
  </r>
  <r>
    <n v="2"/>
    <n v="889.68000000000006"/>
    <n v="388.29739293840004"/>
    <n v="501.38260706160003"/>
    <d v="2025-12-01T00:00:00"/>
    <s v="BH Colorado Electric Oper Co"/>
    <s v="Regulated Electric (122)"/>
    <s v="COE Elec 115kV Transmission Lines"/>
    <x v="14"/>
    <n v="135500"/>
    <x v="23"/>
    <n v="36866249"/>
    <s v="POLE, WOOD"/>
    <d v="1977-07-01T00:00:00"/>
    <d v="1977-07-01T00:00:00"/>
    <s v="WCDXFER"/>
  </r>
  <r>
    <n v="851"/>
    <n v="223073.79"/>
    <n v="133493.11793199572"/>
    <n v="89580.672068004293"/>
    <d v="2025-12-01T00:00:00"/>
    <s v="BH Colorado Electric Oper Co"/>
    <s v="Regulated Electric (122)"/>
    <s v="COE Elec 115kV Transmission Lines"/>
    <x v="14"/>
    <n v="135500"/>
    <x v="23"/>
    <n v="36866256"/>
    <s v="POLE, WOOD"/>
    <d v="1959-07-01T00:00:00"/>
    <d v="1959-07-01T00:00:00"/>
    <s v="WCDXFER"/>
  </r>
  <r>
    <n v="0"/>
    <n v="0"/>
    <n v="0"/>
    <n v="0"/>
    <d v="2025-12-01T00:00:00"/>
    <s v="BH Colorado Electric Oper Co"/>
    <s v="Regulated Electric (122)"/>
    <s v="COE Elec 115kV Transmission Lines"/>
    <x v="14"/>
    <n v="135500"/>
    <x v="23"/>
    <n v="21754402"/>
    <s v="POLE, WOOD"/>
    <d v="2002-05-01T00:00:00"/>
    <d v="2002-01-01T00:00:00"/>
    <s v="10057617"/>
  </r>
  <r>
    <n v="107"/>
    <n v="33032.17"/>
    <n v="19767.303748951101"/>
    <n v="13264.866251048898"/>
    <d v="2025-12-01T00:00:00"/>
    <s v="BH Colorado Electric Oper Co"/>
    <s v="Regulated Electric (122)"/>
    <s v="COE Elec 115kV Transmission Lines"/>
    <x v="14"/>
    <n v="135500"/>
    <x v="23"/>
    <n v="36865945"/>
    <s v="POLE, WOOD"/>
    <d v="1959-07-01T00:00:00"/>
    <d v="1959-07-01T00:00:00"/>
    <s v="WCDXFER"/>
  </r>
  <r>
    <n v="9"/>
    <n v="3927.29"/>
    <n v="1855.4149748995001"/>
    <n v="2071.8750251004999"/>
    <d v="2025-12-01T00:00:00"/>
    <s v="BH Colorado Electric Oper Co"/>
    <s v="Regulated Electric (122)"/>
    <s v="COE Elec 115kV Transmission Lines"/>
    <x v="14"/>
    <n v="135500"/>
    <x v="23"/>
    <n v="36865931"/>
    <s v="POLE, WOOD"/>
    <d v="1973-07-01T00:00:00"/>
    <d v="1973-07-01T00:00:00"/>
    <s v="WCDXFER"/>
  </r>
  <r>
    <n v="0"/>
    <n v="0"/>
    <n v="0"/>
    <n v="0"/>
    <d v="2025-12-01T00:00:00"/>
    <s v="BH Colorado Electric Oper Co"/>
    <s v="Regulated Electric (122)"/>
    <s v="COE Elec 115kV Transmission Lines"/>
    <x v="14"/>
    <n v="135500"/>
    <x v="23"/>
    <n v="21754421"/>
    <s v="POLE, WOOD"/>
    <d v="2002-10-01T00:00:00"/>
    <d v="2002-01-01T00:00:00"/>
    <s v="10057617"/>
  </r>
  <r>
    <n v="6"/>
    <n v="2101.7800000000002"/>
    <n v="1257.7594409773999"/>
    <n v="844.02055902260031"/>
    <d v="2025-12-01T00:00:00"/>
    <s v="BH Colorado Electric Oper Co"/>
    <s v="Regulated Electric (122)"/>
    <s v="COE Elec 115kV Transmission Lines"/>
    <x v="14"/>
    <n v="135500"/>
    <x v="23"/>
    <n v="36866047"/>
    <s v="POLE, WOOD"/>
    <d v="1959-07-01T00:00:00"/>
    <d v="1959-07-01T00:00:00"/>
    <s v="WCDXFER"/>
  </r>
  <r>
    <n v="4"/>
    <n v="4105.17"/>
    <n v="1865.5679049983999"/>
    <n v="2239.6020950016"/>
    <d v="2025-12-01T00:00:00"/>
    <s v="BH Colorado Electric Oper Co"/>
    <s v="Regulated Electric (122)"/>
    <s v="COE Elec 115kV Transmission Lines"/>
    <x v="14"/>
    <n v="135500"/>
    <x v="23"/>
    <n v="36866164"/>
    <s v="POLE, WOOD"/>
    <d v="1975-07-01T00:00:00"/>
    <d v="1975-07-01T00:00:00"/>
    <s v="WCDXFER"/>
  </r>
  <r>
    <n v="0"/>
    <n v="0"/>
    <n v="0"/>
    <n v="0"/>
    <d v="2025-12-01T00:00:00"/>
    <s v="BH Colorado Electric Oper Co"/>
    <s v="Regulated Electric (122)"/>
    <s v="COE Elec 115kV Transmission Lines"/>
    <x v="14"/>
    <n v="135500"/>
    <x v="23"/>
    <n v="21754489"/>
    <s v="POLE, WOOD 65 FOOT CLASS"/>
    <d v="2010-10-01T00:00:00"/>
    <d v="2010-10-01T00:00:00"/>
    <s v="10057617"/>
  </r>
  <r>
    <n v="0"/>
    <n v="2381.92"/>
    <n v="803.79834046719998"/>
    <n v="1578.1216595328001"/>
    <d v="2025-12-01T00:00:00"/>
    <s v="BH Colorado Electric Oper Co"/>
    <s v="Regulated Electric (122)"/>
    <s v="COE Elec 115kV Transmission Lines"/>
    <x v="14"/>
    <n v="135500"/>
    <x v="23"/>
    <n v="36866171"/>
    <s v="POLE, WOOD"/>
    <d v="1988-07-01T00:00:00"/>
    <d v="1988-07-01T00:00:00"/>
    <s v="WCDXFER"/>
  </r>
  <r>
    <n v="0"/>
    <n v="0"/>
    <n v="0"/>
    <n v="0"/>
    <d v="2025-12-01T00:00:00"/>
    <s v="BH Colorado Electric Oper Co"/>
    <s v="Regulated Electric (122)"/>
    <s v="COE Elec 115kV Transmission Lines"/>
    <x v="14"/>
    <n v="135500"/>
    <x v="34"/>
    <n v="21754353"/>
    <s v="H- Frame Structure"/>
    <d v="2016-04-04T00:00:00"/>
    <d v="2016-07-01T00:00:00"/>
    <s v="10057617"/>
  </r>
  <r>
    <n v="341"/>
    <n v="2612649.27"/>
    <n v="152821.04058779252"/>
    <n v="2459828.2294122074"/>
    <d v="2025-12-01T00:00:00"/>
    <s v="BH Colorado Electric Oper Co"/>
    <s v="Regulated Electric (122)"/>
    <s v="COE Elec 115kV Transmission Lines"/>
    <x v="14"/>
    <n v="135500"/>
    <x v="34"/>
    <n v="29657010"/>
    <s v="Structure- C4907"/>
    <d v="2019-05-18T00:00:00"/>
    <d v="2019-05-01T00:00:00"/>
    <s v="10057778"/>
  </r>
  <r>
    <n v="0"/>
    <n v="0"/>
    <n v="0"/>
    <n v="0"/>
    <d v="2025-12-01T00:00:00"/>
    <s v="BH Colorado Electric Oper Co"/>
    <s v="Regulated Electric (122)"/>
    <s v="COE Elec 115kV Transmission Lines"/>
    <x v="14"/>
    <n v="135500"/>
    <x v="46"/>
    <n v="21754213"/>
    <s v="Wood 1 Pole 60"/>
    <d v="2015-05-12T00:00:00"/>
    <d v="2015-07-01T00:00:00"/>
    <s v="10057617"/>
  </r>
  <r>
    <n v="0"/>
    <n v="0"/>
    <n v="0"/>
    <n v="0"/>
    <d v="2025-12-01T00:00:00"/>
    <s v="BH Colorado Electric Oper Co"/>
    <s v="Regulated Electric (122)"/>
    <s v="COE Elec 115kV Transmission Lines"/>
    <x v="14"/>
    <n v="135500"/>
    <x v="47"/>
    <n v="21754192"/>
    <s v="Wood 1 Pole 65"/>
    <d v="2015-05-12T00:00:00"/>
    <d v="2015-07-01T00:00:00"/>
    <s v="10057617"/>
  </r>
  <r>
    <n v="0"/>
    <n v="0"/>
    <n v="0"/>
    <n v="0"/>
    <d v="2025-12-01T00:00:00"/>
    <s v="BH Colorado Electric Oper Co"/>
    <s v="Regulated Electric (122)"/>
    <s v="COE Elec 115kV Transmission Lines"/>
    <x v="14"/>
    <n v="135500"/>
    <x v="47"/>
    <n v="21754269"/>
    <s v="Wood 1 Pole 65"/>
    <d v="2015-05-12T00:00:00"/>
    <d v="2015-07-01T00:00:00"/>
    <s v="10057617"/>
  </r>
  <r>
    <n v="0"/>
    <n v="0"/>
    <n v="0"/>
    <n v="0"/>
    <d v="2025-12-01T00:00:00"/>
    <s v="BH Colorado Electric Oper Co"/>
    <s v="Regulated Electric (122)"/>
    <s v="COE Elec 115kV Transmission Lines"/>
    <x v="14"/>
    <n v="135500"/>
    <x v="47"/>
    <n v="21754304"/>
    <s v="Wood 1 Pole 65"/>
    <d v="2015-05-12T00:00:00"/>
    <d v="2015-07-01T00:00:00"/>
    <s v="10057617"/>
  </r>
  <r>
    <n v="0"/>
    <n v="0"/>
    <n v="0"/>
    <n v="0"/>
    <d v="2025-12-01T00:00:00"/>
    <s v="BH Colorado Electric Oper Co"/>
    <s v="Regulated Electric (122)"/>
    <s v="COE Elec 115kV Transmission Lines"/>
    <x v="14"/>
    <n v="135500"/>
    <x v="47"/>
    <n v="21754129"/>
    <s v="Wood 1 Pole 65"/>
    <d v="2015-05-12T00:00:00"/>
    <d v="2015-07-01T00:00:00"/>
    <s v="10057617"/>
  </r>
  <r>
    <n v="0"/>
    <n v="0"/>
    <n v="0"/>
    <n v="0"/>
    <d v="2025-12-01T00:00:00"/>
    <s v="BH Colorado Electric Oper Co"/>
    <s v="Regulated Electric (122)"/>
    <s v="COE Elec 115kV Transmission Lines"/>
    <x v="14"/>
    <n v="135500"/>
    <x v="47"/>
    <n v="21754171"/>
    <s v="Wood 1 Pole 65"/>
    <d v="2015-05-12T00:00:00"/>
    <d v="2015-07-01T00:00:00"/>
    <s v="10057617"/>
  </r>
  <r>
    <n v="0"/>
    <n v="0"/>
    <n v="0"/>
    <n v="0"/>
    <d v="2025-12-01T00:00:00"/>
    <s v="BH Colorado Electric Oper Co"/>
    <s v="Regulated Electric (122)"/>
    <s v="COE Elec 115kV Transmission Lines"/>
    <x v="14"/>
    <n v="135500"/>
    <x v="47"/>
    <n v="21754080"/>
    <s v="Wood 1 Pole 65'"/>
    <d v="2015-05-12T00:00:00"/>
    <d v="2015-07-01T00:00:00"/>
    <s v="10057617"/>
  </r>
  <r>
    <n v="0"/>
    <n v="0"/>
    <n v="0"/>
    <n v="0"/>
    <d v="2025-12-01T00:00:00"/>
    <s v="BH Colorado Electric Oper Co"/>
    <s v="Regulated Electric (122)"/>
    <s v="COE Elec 115kV Transmission Lines"/>
    <x v="14"/>
    <n v="135500"/>
    <x v="47"/>
    <n v="21754241"/>
    <s v="Wood 1 Pole 65"/>
    <d v="2015-05-12T00:00:00"/>
    <d v="2015-07-01T00:00:00"/>
    <s v="10057617"/>
  </r>
  <r>
    <n v="0"/>
    <n v="0"/>
    <n v="0"/>
    <n v="0"/>
    <d v="2025-12-01T00:00:00"/>
    <s v="BH Colorado Electric Oper Co"/>
    <s v="Regulated Electric (122)"/>
    <s v="COE Elec 115kV Transmission Lines"/>
    <x v="14"/>
    <n v="135500"/>
    <x v="47"/>
    <n v="21754234"/>
    <s v="Wood 1 Pole 65'"/>
    <d v="2015-05-12T00:00:00"/>
    <d v="2015-07-01T00:00:00"/>
    <s v="10057617"/>
  </r>
  <r>
    <n v="0"/>
    <n v="0"/>
    <n v="0"/>
    <n v="0"/>
    <d v="2025-12-01T00:00:00"/>
    <s v="BH Colorado Electric Oper Co"/>
    <s v="Regulated Electric (122)"/>
    <s v="COE Elec 115kV Transmission Lines"/>
    <x v="14"/>
    <n v="135500"/>
    <x v="47"/>
    <n v="21754136"/>
    <s v="Wood 1 Pole 65"/>
    <d v="2015-05-12T00:00:00"/>
    <d v="2015-07-01T00:00:00"/>
    <s v="10057617"/>
  </r>
  <r>
    <n v="0"/>
    <n v="0"/>
    <n v="0"/>
    <n v="0"/>
    <d v="2025-12-01T00:00:00"/>
    <s v="BH Colorado Electric Oper Co"/>
    <s v="Regulated Electric (122)"/>
    <s v="COE Elec 115kV Transmission Lines"/>
    <x v="14"/>
    <n v="135500"/>
    <x v="47"/>
    <n v="21754164"/>
    <s v="Wood 1 Pole 65"/>
    <d v="2015-05-12T00:00:00"/>
    <d v="2015-07-01T00:00:00"/>
    <s v="10057617"/>
  </r>
  <r>
    <n v="0"/>
    <n v="0"/>
    <n v="0"/>
    <n v="0"/>
    <d v="2025-12-01T00:00:00"/>
    <s v="BH Colorado Electric Oper Co"/>
    <s v="Regulated Electric (122)"/>
    <s v="COE Elec 115kV Transmission Lines"/>
    <x v="14"/>
    <n v="135500"/>
    <x v="47"/>
    <n v="21754122"/>
    <s v="Wood 1 Pole 65'"/>
    <d v="2015-05-12T00:00:00"/>
    <d v="2015-07-01T00:00:00"/>
    <s v="10057617"/>
  </r>
  <r>
    <n v="0"/>
    <n v="0"/>
    <n v="0"/>
    <n v="0"/>
    <d v="2025-12-01T00:00:00"/>
    <s v="BH Colorado Electric Oper Co"/>
    <s v="Regulated Electric (122)"/>
    <s v="COE Elec 115kV Transmission Lines"/>
    <x v="14"/>
    <n v="135500"/>
    <x v="47"/>
    <n v="21754150"/>
    <s v="Wood 1 Pole 65"/>
    <d v="2015-05-12T00:00:00"/>
    <d v="2015-07-01T00:00:00"/>
    <s v="10057617"/>
  </r>
  <r>
    <n v="0"/>
    <n v="0"/>
    <n v="0"/>
    <n v="0"/>
    <d v="2025-12-01T00:00:00"/>
    <s v="BH Colorado Electric Oper Co"/>
    <s v="Regulated Electric (122)"/>
    <s v="COE Elec 115kV Transmission Lines"/>
    <x v="14"/>
    <n v="135500"/>
    <x v="47"/>
    <n v="21754115"/>
    <s v="Wood 1 Pole 65'"/>
    <d v="2015-05-12T00:00:00"/>
    <d v="2015-07-01T00:00:00"/>
    <s v="10057617"/>
  </r>
  <r>
    <n v="0"/>
    <n v="0"/>
    <n v="0"/>
    <n v="0"/>
    <d v="2025-12-01T00:00:00"/>
    <s v="BH Colorado Electric Oper Co"/>
    <s v="Regulated Electric (122)"/>
    <s v="COE Elec 115kV Transmission Lines"/>
    <x v="14"/>
    <n v="135500"/>
    <x v="47"/>
    <n v="21754290"/>
    <s v="Wood 1 Pole 65"/>
    <d v="2015-05-12T00:00:00"/>
    <d v="2015-07-01T00:00:00"/>
    <s v="10057617"/>
  </r>
  <r>
    <n v="0"/>
    <n v="0"/>
    <n v="0"/>
    <n v="0"/>
    <d v="2025-12-01T00:00:00"/>
    <s v="BH Colorado Electric Oper Co"/>
    <s v="Regulated Electric (122)"/>
    <s v="COE Elec 115kV Transmission Lines"/>
    <x v="14"/>
    <n v="135500"/>
    <x v="47"/>
    <n v="21754108"/>
    <s v="Wood 1 Pole 65"/>
    <d v="2015-05-12T00:00:00"/>
    <d v="2015-07-01T00:00:00"/>
    <s v="10057617"/>
  </r>
  <r>
    <n v="0"/>
    <n v="0"/>
    <n v="0"/>
    <n v="0"/>
    <d v="2025-12-01T00:00:00"/>
    <s v="BH Colorado Electric Oper Co"/>
    <s v="Regulated Electric (122)"/>
    <s v="COE Elec 115kV Transmission Lines"/>
    <x v="14"/>
    <n v="135500"/>
    <x v="47"/>
    <n v="21754255"/>
    <s v="Wood 1 Pole 65"/>
    <d v="2015-05-12T00:00:00"/>
    <d v="2015-07-01T00:00:00"/>
    <s v="10057617"/>
  </r>
  <r>
    <n v="0"/>
    <n v="0"/>
    <n v="0"/>
    <n v="0"/>
    <d v="2025-12-01T00:00:00"/>
    <s v="BH Colorado Electric Oper Co"/>
    <s v="Regulated Electric (122)"/>
    <s v="COE Elec 115kV Transmission Lines"/>
    <x v="14"/>
    <n v="135500"/>
    <x v="47"/>
    <n v="21754206"/>
    <s v="Wood 1 Pole 65'"/>
    <d v="2015-05-12T00:00:00"/>
    <d v="2015-07-01T00:00:00"/>
    <s v="10057617"/>
  </r>
  <r>
    <n v="0"/>
    <n v="0"/>
    <n v="0"/>
    <n v="0"/>
    <d v="2025-12-01T00:00:00"/>
    <s v="BH Colorado Electric Oper Co"/>
    <s v="Regulated Electric (122)"/>
    <s v="COE Elec 115kV Transmission Lines"/>
    <x v="14"/>
    <n v="135500"/>
    <x v="47"/>
    <n v="21754227"/>
    <s v="Wood 1 Pole 65"/>
    <d v="2015-05-12T00:00:00"/>
    <d v="2015-07-01T00:00:00"/>
    <s v="10057617"/>
  </r>
  <r>
    <n v="0"/>
    <n v="0"/>
    <n v="0"/>
    <n v="0"/>
    <d v="2025-12-01T00:00:00"/>
    <s v="BH Colorado Electric Oper Co"/>
    <s v="Regulated Electric (122)"/>
    <s v="COE Elec 115kV Transmission Lines"/>
    <x v="14"/>
    <n v="135500"/>
    <x v="47"/>
    <n v="21754248"/>
    <s v="Wood 1 Pole 65'"/>
    <d v="2015-05-12T00:00:00"/>
    <d v="2015-07-01T00:00:00"/>
    <s v="10057617"/>
  </r>
  <r>
    <n v="0"/>
    <n v="0"/>
    <n v="0"/>
    <n v="0"/>
    <d v="2025-12-01T00:00:00"/>
    <s v="BH Colorado Electric Oper Co"/>
    <s v="Regulated Electric (122)"/>
    <s v="COE Elec 115kV Transmission Lines"/>
    <x v="14"/>
    <n v="135500"/>
    <x v="47"/>
    <n v="21754220"/>
    <s v="Wood 1 Pole 65"/>
    <d v="2015-05-12T00:00:00"/>
    <d v="2015-07-01T00:00:00"/>
    <s v="10057617"/>
  </r>
  <r>
    <n v="0"/>
    <n v="0"/>
    <n v="0"/>
    <n v="0"/>
    <d v="2025-12-01T00:00:00"/>
    <s v="BH Colorado Electric Oper Co"/>
    <s v="Regulated Electric (122)"/>
    <s v="COE Elec 115kV Transmission Lines"/>
    <x v="14"/>
    <n v="135500"/>
    <x v="47"/>
    <n v="21754262"/>
    <s v="Wood 1 Pole 65"/>
    <d v="2015-05-12T00:00:00"/>
    <d v="2015-07-01T00:00:00"/>
    <s v="10057617"/>
  </r>
  <r>
    <n v="0"/>
    <n v="0"/>
    <n v="0"/>
    <n v="0"/>
    <d v="2025-12-01T00:00:00"/>
    <s v="BH Colorado Electric Oper Co"/>
    <s v="Regulated Electric (122)"/>
    <s v="COE Elec 115kV Transmission Lines"/>
    <x v="14"/>
    <n v="135500"/>
    <x v="47"/>
    <n v="21754276"/>
    <s v="Wood 1 Pole 65"/>
    <d v="2015-05-12T00:00:00"/>
    <d v="2015-07-01T00:00:00"/>
    <s v="10057617"/>
  </r>
  <r>
    <n v="0"/>
    <n v="0"/>
    <n v="0"/>
    <n v="0"/>
    <d v="2025-12-01T00:00:00"/>
    <s v="BH Colorado Electric Oper Co"/>
    <s v="Regulated Electric (122)"/>
    <s v="COE Elec 115kV Transmission Lines"/>
    <x v="14"/>
    <n v="135500"/>
    <x v="47"/>
    <n v="21754185"/>
    <s v="Wood 1 Pole 65"/>
    <d v="2015-05-12T00:00:00"/>
    <d v="2015-07-01T00:00:00"/>
    <s v="10057617"/>
  </r>
  <r>
    <n v="0"/>
    <n v="0"/>
    <n v="0"/>
    <n v="0"/>
    <d v="2025-12-01T00:00:00"/>
    <s v="BH Colorado Electric Oper Co"/>
    <s v="Regulated Electric (122)"/>
    <s v="COE Elec 115kV Transmission Lines"/>
    <x v="14"/>
    <n v="135500"/>
    <x v="47"/>
    <n v="21754283"/>
    <s v="Wood 1 Pole 65"/>
    <d v="2015-05-12T00:00:00"/>
    <d v="2015-07-01T00:00:00"/>
    <s v="10057617"/>
  </r>
  <r>
    <n v="0"/>
    <n v="0"/>
    <n v="0"/>
    <n v="0"/>
    <d v="2025-12-01T00:00:00"/>
    <s v="BH Colorado Electric Oper Co"/>
    <s v="Regulated Electric (122)"/>
    <s v="COE Elec 115kV Transmission Lines"/>
    <x v="14"/>
    <n v="135500"/>
    <x v="47"/>
    <n v="21754094"/>
    <s v="Wood 1 Pole 65'"/>
    <d v="2015-05-12T00:00:00"/>
    <d v="2015-07-01T00:00:00"/>
    <s v="10057617"/>
  </r>
  <r>
    <n v="0"/>
    <n v="0"/>
    <n v="0"/>
    <n v="0"/>
    <d v="2025-12-01T00:00:00"/>
    <s v="BH Colorado Electric Oper Co"/>
    <s v="Regulated Electric (122)"/>
    <s v="COE Elec 115kV Transmission Lines"/>
    <x v="14"/>
    <n v="135500"/>
    <x v="47"/>
    <n v="21754087"/>
    <s v="Wood 1 Pole 65"/>
    <d v="2015-05-12T00:00:00"/>
    <d v="2015-07-01T00:00:00"/>
    <s v="10057617"/>
  </r>
  <r>
    <n v="0"/>
    <n v="0"/>
    <n v="0"/>
    <n v="0"/>
    <d v="2025-12-01T00:00:00"/>
    <s v="BH Colorado Electric Oper Co"/>
    <s v="Regulated Electric (122)"/>
    <s v="COE Elec 115kV Transmission Lines"/>
    <x v="14"/>
    <n v="135500"/>
    <x v="48"/>
    <n v="21754157"/>
    <s v="Wood 1 Pole 70'"/>
    <d v="2015-05-12T00:00:00"/>
    <d v="2015-07-01T00:00:00"/>
    <s v="10057617"/>
  </r>
  <r>
    <n v="0"/>
    <n v="0"/>
    <n v="0"/>
    <n v="0"/>
    <d v="2025-12-01T00:00:00"/>
    <s v="BH Colorado Electric Oper Co"/>
    <s v="Regulated Electric (122)"/>
    <s v="COE Elec 115kV Transmission Lines"/>
    <x v="14"/>
    <n v="135500"/>
    <x v="49"/>
    <n v="21754101"/>
    <s v="Wood 1 Pole 75'"/>
    <d v="2015-05-12T00:00:00"/>
    <d v="2015-07-01T00:00:00"/>
    <s v="10057617"/>
  </r>
  <r>
    <n v="0"/>
    <n v="0"/>
    <n v="0"/>
    <n v="0"/>
    <d v="2025-12-01T00:00:00"/>
    <s v="BH Colorado Electric Oper Co"/>
    <s v="Regulated Electric (122)"/>
    <s v="COE Elec 115kV Transmission Lines"/>
    <x v="14"/>
    <n v="135500"/>
    <x v="49"/>
    <n v="21754297"/>
    <s v="Wood 1 Pole 75'"/>
    <d v="2015-05-12T00:00:00"/>
    <d v="2015-07-01T00:00:00"/>
    <s v="10057617"/>
  </r>
  <r>
    <n v="0"/>
    <n v="0"/>
    <n v="0"/>
    <n v="0"/>
    <d v="2025-12-01T00:00:00"/>
    <s v="BH Colorado Electric Oper Co"/>
    <s v="Regulated Electric (122)"/>
    <s v="COE Elec 115kV Transmission Lines"/>
    <x v="14"/>
    <n v="135500"/>
    <x v="49"/>
    <n v="21754143"/>
    <s v="Wood 1 Pole 75'"/>
    <d v="2015-05-12T00:00:00"/>
    <d v="2015-07-01T00:00:00"/>
    <s v="10057617"/>
  </r>
  <r>
    <n v="0"/>
    <n v="0"/>
    <n v="0"/>
    <n v="0"/>
    <d v="2025-12-01T00:00:00"/>
    <s v="BH Colorado Electric Oper Co"/>
    <s v="Regulated Electric (122)"/>
    <s v="COE Elec 115kV Transmission Lines"/>
    <x v="14"/>
    <n v="135500"/>
    <x v="49"/>
    <n v="21754178"/>
    <s v="Wood 1 Pole 75'"/>
    <d v="2015-05-12T00:00:00"/>
    <d v="2015-07-01T00:00:00"/>
    <s v="10057617"/>
  </r>
  <r>
    <n v="0"/>
    <n v="0"/>
    <n v="0"/>
    <n v="0"/>
    <d v="2025-12-01T00:00:00"/>
    <s v="BH Colorado Electric Oper Co"/>
    <s v="Regulated Electric (122)"/>
    <s v="COE Elec 115kV Transmission Lines"/>
    <x v="14"/>
    <n v="135500"/>
    <x v="49"/>
    <n v="21754199"/>
    <s v="Wood 1 Pole 75'"/>
    <d v="2015-05-12T00:00:00"/>
    <d v="2015-07-01T00:00:00"/>
    <s v="10057617"/>
  </r>
  <r>
    <n v="0"/>
    <n v="0"/>
    <n v="0"/>
    <n v="0"/>
    <d v="2025-12-01T00:00:00"/>
    <s v="BH Colorado Electric Oper Co"/>
    <s v="Regulated Electric (122)"/>
    <s v="COE Elec 115kV Transmission Lines"/>
    <x v="14"/>
    <n v="135600"/>
    <x v="57"/>
    <n v="21754346"/>
    <s v="Conductor, Oh Acsr Bare 4"/>
    <d v="2016-04-04T00:00:00"/>
    <d v="2016-01-01T00:00:00"/>
    <s v="10057617"/>
  </r>
  <r>
    <n v="759199"/>
    <n v="4051784.58"/>
    <n v="363849.89062338782"/>
    <n v="3687934.6893766122"/>
    <d v="2025-12-01T00:00:00"/>
    <s v="BH Colorado Electric Oper Co"/>
    <s v="Regulated Electric (122)"/>
    <s v="COE Elec 115kV Transmission Lines"/>
    <x v="14"/>
    <n v="135600"/>
    <x v="15"/>
    <n v="29657004"/>
    <s v="Conductor, Oh Acsr Bare 795 Mcm"/>
    <d v="2019-05-18T00:00:00"/>
    <d v="2019-01-01T00:00:00"/>
    <s v="10057778"/>
  </r>
  <r>
    <n v="0"/>
    <n v="0"/>
    <n v="0"/>
    <n v="0"/>
    <d v="2025-12-01T00:00:00"/>
    <s v="BH Colorado Electric Oper Co"/>
    <s v="Regulated Electric (122)"/>
    <s v="COE Elec 115kV Transmission Lines"/>
    <x v="14"/>
    <n v="135600"/>
    <x v="28"/>
    <n v="21754059"/>
    <s v="Conductor, Oh Copper Bare 4"/>
    <d v="2013-08-02T00:00:00"/>
    <d v="2013-01-01T00:00:00"/>
    <s v="10057617"/>
  </r>
  <r>
    <n v="0"/>
    <n v="0"/>
    <n v="0"/>
    <n v="0"/>
    <d v="2025-12-01T00:00:00"/>
    <s v="BH Colorado Electric Oper Co"/>
    <s v="Regulated Electric (122)"/>
    <s v="COE Elec 115kV Transmission Lines"/>
    <x v="14"/>
    <n v="135600"/>
    <x v="28"/>
    <n v="21754553"/>
    <s v="Conductor, Oh Copper Bare 4"/>
    <d v="2013-05-01T00:00:00"/>
    <d v="2013-01-01T00:00:00"/>
    <s v="10057617"/>
  </r>
  <r>
    <n v="266"/>
    <n v="99.850000000000009"/>
    <n v="83.45766544"/>
    <n v="16.392334560000009"/>
    <d v="2025-12-01T00:00:00"/>
    <s v="BH Colorado Electric Oper Co"/>
    <s v="Regulated Electric (122)"/>
    <s v="COE Elec 115kV Transmission Lines"/>
    <x v="14"/>
    <n v="135600"/>
    <x v="24"/>
    <n v="36865987"/>
    <s v="TRANSMISSION LINES-CONDUCTOR"/>
    <d v="1965-07-01T00:00:00"/>
    <d v="1965-07-01T00:00:00"/>
    <s v="CPR Conversion"/>
  </r>
  <r>
    <n v="0"/>
    <n v="0"/>
    <n v="0"/>
    <n v="0"/>
    <d v="2025-12-01T00:00:00"/>
    <s v="BH Colorado Electric Oper Co"/>
    <s v="Regulated Electric (122)"/>
    <s v="COE Elec 115kV Transmission Lines"/>
    <x v="14"/>
    <n v="135600"/>
    <x v="24"/>
    <n v="21754052"/>
    <s v="CONDUCTOR, OVERHEAD"/>
    <d v="1986-07-01T00:00:00"/>
    <d v="1986-07-01T00:00:00"/>
    <s v="10057617"/>
  </r>
  <r>
    <n v="3785"/>
    <n v="3500.85"/>
    <n v="2442.4605649740001"/>
    <n v="1058.3894350259998"/>
    <d v="2025-12-01T00:00:00"/>
    <s v="BH Colorado Electric Oper Co"/>
    <s v="Regulated Electric (122)"/>
    <s v="COE Elec 115kV Transmission Lines"/>
    <x v="14"/>
    <n v="135600"/>
    <x v="24"/>
    <n v="36865980"/>
    <s v="TRANSMISSION LINES-CONDUCTOR"/>
    <d v="1975-07-01T00:00:00"/>
    <d v="1975-07-01T00:00:00"/>
    <s v="CPR Conversion"/>
  </r>
  <r>
    <n v="187281"/>
    <n v="66063.14"/>
    <n v="47916.056562717204"/>
    <n v="18147.083437282796"/>
    <d v="2025-12-01T00:00:00"/>
    <s v="BH Colorado Electric Oper Co"/>
    <s v="Regulated Electric (122)"/>
    <s v="COE Elec 115kV Transmission Lines"/>
    <x v="14"/>
    <n v="135600"/>
    <x v="24"/>
    <n v="36866015"/>
    <s v="TRANSMISSION LINES-CONDUCTOR"/>
    <d v="1973-07-01T00:00:00"/>
    <d v="1973-07-01T00:00:00"/>
    <s v="CPR Conversion"/>
  </r>
  <r>
    <n v="42227"/>
    <n v="57808.21"/>
    <n v="31546.354681865701"/>
    <n v="26261.855318134298"/>
    <d v="2025-12-01T00:00:00"/>
    <s v="BH Colorado Electric Oper Co"/>
    <s v="Regulated Electric (122)"/>
    <s v="COE Elec 115kV Transmission Lines"/>
    <x v="14"/>
    <n v="135600"/>
    <x v="24"/>
    <n v="36865959"/>
    <s v="CONDUCTOR, OVERHEAD"/>
    <d v="1986-07-01T00:00:00"/>
    <d v="1986-07-01T00:00:00"/>
    <s v="CPR Conversion"/>
  </r>
  <r>
    <n v="1209183"/>
    <n v="422552.63"/>
    <n v="388208.4860749123"/>
    <n v="34344.143925087701"/>
    <d v="2025-12-01T00:00:00"/>
    <s v="BH Colorado Electric Oper Co"/>
    <s v="Regulated Electric (122)"/>
    <s v="COE Elec 115kV Transmission Lines"/>
    <x v="14"/>
    <n v="135600"/>
    <x v="24"/>
    <n v="36865994"/>
    <s v="CONDUCTOR, OVERHEAD"/>
    <d v="1959-07-01T00:00:00"/>
    <d v="1959-07-01T00:00:00"/>
    <s v="CPR Conversion"/>
  </r>
  <r>
    <n v="0"/>
    <n v="0"/>
    <n v="0"/>
    <n v="0"/>
    <d v="2025-12-01T00:00:00"/>
    <s v="BH Colorado Electric Oper Co"/>
    <s v="Regulated Electric (122)"/>
    <s v="COE Elec 115kV Transmission Lines"/>
    <x v="14"/>
    <n v="135600"/>
    <x v="3"/>
    <n v="21754367"/>
    <s v="This wo is to install jumpers Between the Nyberg- Boone 115 kV line and the Boone - La Junta 115 kV line"/>
    <d v="2018-01-15T00:00:00"/>
    <d v="2018-01-01T00:00:00"/>
    <s v="10057617"/>
  </r>
  <r>
    <n v="0"/>
    <n v="0"/>
    <n v="0"/>
    <n v="0"/>
    <d v="2025-12-01T00:00:00"/>
    <s v="BH Colorado Electric Oper Co"/>
    <s v="Regulated Electric (122)"/>
    <s v="COE Elec 115kV Transmission Lines"/>
    <x v="14"/>
    <n v="135600"/>
    <x v="3"/>
    <n v="40928551"/>
    <s v="The 115kV Boone to LaJunta line has a broken insulator on pole 85945805."/>
    <d v="2024-09-26T00:00:00"/>
    <d v="2025-04-01T00:00:00"/>
    <s v="10085561"/>
  </r>
  <r>
    <n v="0"/>
    <n v="0"/>
    <n v="0"/>
    <n v="0"/>
    <d v="2025-12-01T00:00:00"/>
    <s v="BH Colorado Electric Oper Co"/>
    <s v="Regulated Electric (122)"/>
    <s v="COE Elec 115kV Transmission Lines"/>
    <x v="14"/>
    <n v="135600"/>
    <x v="3"/>
    <n v="27490896"/>
    <s v="This wo is to install jumpers Between the Nyberg- Boone 115 kV line and the Boone - La Junta 115 kV line"/>
    <d v="2018-01-15T00:00:00"/>
    <d v="2019-07-01T00:00:00"/>
    <s v="10057617"/>
  </r>
  <r>
    <n v="0"/>
    <n v="0"/>
    <n v="0"/>
    <n v="0"/>
    <d v="2025-12-01T00:00:00"/>
    <s v="BH Colorado Electric Oper Co"/>
    <s v="Regulated Electric (122)"/>
    <s v="COE Elec 115kV Transmission Lines"/>
    <x v="14"/>
    <n v="135600"/>
    <x v="3"/>
    <n v="36478286"/>
    <s v="This work order is for the replacment of broken insulators on the Boone to La Junta 115 kV line The line number is 240 but it is not listed in the asset location drop down"/>
    <d v="2022-07-15T00:00:00"/>
    <d v="2022-12-01T00:00:00"/>
    <s v="10081017"/>
  </r>
  <r>
    <n v="264279"/>
    <n v="2448088.7400000002"/>
    <n v="219838.14852401341"/>
    <n v="2228250.5914759869"/>
    <d v="2025-12-01T00:00:00"/>
    <s v="BH Colorado Electric Oper Co"/>
    <s v="Regulated Electric (122)"/>
    <s v="COE Elec 115kV Transmission Lines"/>
    <x v="14"/>
    <n v="135600"/>
    <x v="65"/>
    <n v="29657007"/>
    <s v="Other Cable (FIBER OPTIC)"/>
    <d v="2019-05-18T00:00:00"/>
    <d v="2019-01-01T00:00:00"/>
    <s v="10057778"/>
  </r>
  <r>
    <n v="0"/>
    <n v="0"/>
    <n v="0"/>
    <n v="0"/>
    <d v="2025-12-01T00:00:00"/>
    <s v="BH Colorado Electric Oper Co"/>
    <s v="Regulated Electric (122)"/>
    <s v="COE Elec 115kV Transmission Lines"/>
    <x v="14"/>
    <n v="135600"/>
    <x v="17"/>
    <n v="21754574"/>
    <s v="POST INSULATORS"/>
    <d v="2013-05-03T00:00:00"/>
    <d v="2013-01-01T00:00:00"/>
    <s v="10057617"/>
  </r>
  <r>
    <n v="0"/>
    <n v="0"/>
    <n v="0"/>
    <n v="0"/>
    <d v="2025-12-01T00:00:00"/>
    <s v="BH Colorado Electric Oper Co"/>
    <s v="Regulated Electric (122)"/>
    <s v="COE Elec 115kV Transmission Lines"/>
    <x v="14"/>
    <n v="135600"/>
    <x v="17"/>
    <n v="27510062"/>
    <s v="Post Insulators"/>
    <d v="2018-01-15T00:00:00"/>
    <d v="2018-01-01T00:00:00"/>
    <s v="10057617"/>
  </r>
  <r>
    <n v="0"/>
    <n v="0"/>
    <n v="0"/>
    <n v="0"/>
    <d v="2025-12-01T00:00:00"/>
    <s v="BH Colorado Electric Oper Co"/>
    <s v="Regulated Electric (122)"/>
    <s v="COE Elec 115kV Transmission Lines"/>
    <x v="14"/>
    <n v="135600"/>
    <x v="17"/>
    <n v="21754456"/>
    <s v="POST INSULATORS"/>
    <d v="2006-12-12T00:00:00"/>
    <d v="2006-01-01T00:00:00"/>
    <s v="10057617"/>
  </r>
  <r>
    <n v="732350"/>
    <n v="86399.37"/>
    <n v="79377.020149007702"/>
    <n v="7022.3498509922938"/>
    <d v="2025-12-01T00:00:00"/>
    <s v="BH Colorado Electric Oper Co"/>
    <s v="Regulated Electric (122)"/>
    <s v="COE Elec 115kV Transmission Lines"/>
    <x v="14"/>
    <n v="135600"/>
    <x v="18"/>
    <n v="36865973"/>
    <s v="STATIC WIRE (TRANSMISSION LINES)"/>
    <d v="1959-07-01T00:00:00"/>
    <d v="1959-07-01T00:00:00"/>
    <s v="CPR Conversion"/>
  </r>
  <r>
    <n v="27500"/>
    <n v="5137.37"/>
    <n v="4293.9700220479999"/>
    <n v="843.39997795199997"/>
    <d v="2025-12-01T00:00:00"/>
    <s v="BH Colorado Electric Oper Co"/>
    <s v="Regulated Electric (122)"/>
    <s v="COE Elec 115kV Transmission Lines"/>
    <x v="14"/>
    <n v="135600"/>
    <x v="18"/>
    <n v="36866001"/>
    <s v="STATIC WIRE (TRANSMISSION LINE"/>
    <d v="1965-07-01T00:00:00"/>
    <d v="1965-07-01T00:00:00"/>
    <s v="CPR Conversion"/>
  </r>
  <r>
    <n v="250177"/>
    <n v="159891.20000000001"/>
    <n v="14358.215369792"/>
    <n v="145532.984630208"/>
    <d v="2025-12-01T00:00:00"/>
    <s v="BH Colorado Electric Oper Co"/>
    <s v="Regulated Electric (122)"/>
    <s v="COE Elec 115kV Transmission Lines"/>
    <x v="14"/>
    <n v="135600"/>
    <x v="18"/>
    <n v="29656978"/>
    <s v="Static Wire (Transmission Lines)"/>
    <d v="2019-05-18T00:00:00"/>
    <d v="2019-01-01T00:00:00"/>
    <s v="10057778"/>
  </r>
  <r>
    <n v="14047"/>
    <n v="7714.55"/>
    <n v="4209.8852483235005"/>
    <n v="3504.6647516764997"/>
    <d v="2025-12-01T00:00:00"/>
    <s v="BH Colorado Electric Oper Co"/>
    <s v="Regulated Electric (122)"/>
    <s v="COE Elec 115kV Transmission Lines"/>
    <x v="14"/>
    <n v="135600"/>
    <x v="18"/>
    <n v="36866008"/>
    <s v="STATIC WIRE (TRANSMISSION LINES)"/>
    <d v="1986-07-01T00:00:00"/>
    <d v="1986-07-01T00:00:00"/>
    <s v="CPR Conversion"/>
  </r>
  <r>
    <n v="0"/>
    <n v="0"/>
    <n v="0"/>
    <n v="0"/>
    <d v="2025-12-01T00:00:00"/>
    <s v="BH Colorado Electric Oper Co"/>
    <s v="Regulated Electric (122)"/>
    <s v="COE Elec 115kV Transmission Lines"/>
    <x v="14"/>
    <n v="135600"/>
    <x v="18"/>
    <n v="21754045"/>
    <s v="STATIC WIRE (TRANSMISSION LINES)"/>
    <d v="1986-07-01T00:00:00"/>
    <d v="1986-07-01T00:00:00"/>
    <s v="10057617"/>
  </r>
  <r>
    <n v="124668"/>
    <n v="20757.670000000002"/>
    <n v="15055.6829395366"/>
    <n v="5701.9870604634016"/>
    <d v="2025-12-01T00:00:00"/>
    <s v="BH Colorado Electric Oper Co"/>
    <s v="Regulated Electric (122)"/>
    <s v="COE Elec 115kV Transmission Lines"/>
    <x v="14"/>
    <n v="135600"/>
    <x v="18"/>
    <n v="36865966"/>
    <s v="STATIC WIRE (TRANSMISSION LINE"/>
    <d v="1973-07-01T00:00:00"/>
    <d v="1973-07-01T00:00:00"/>
    <s v="CPR Conversion"/>
  </r>
  <r>
    <n v="0"/>
    <n v="0"/>
    <n v="0"/>
    <n v="0"/>
    <d v="2025-12-01T00:00:00"/>
    <s v="BH Colorado Electric Oper Co"/>
    <s v="Regulated Electric (122)"/>
    <s v="COE Elec 115kV Transmission Lines"/>
    <x v="14"/>
    <n v="135600"/>
    <x v="19"/>
    <n v="21754503"/>
    <s v="Suspension Insulators"/>
    <d v="2010-10-01T00:00:00"/>
    <d v="2010-01-01T00:00:00"/>
    <s v="10057617"/>
  </r>
  <r>
    <n v="0"/>
    <n v="0"/>
    <n v="0"/>
    <n v="0"/>
    <d v="2025-12-01T00:00:00"/>
    <s v="BH Colorado Electric Oper Co"/>
    <s v="Regulated Electric (122)"/>
    <s v="COE Elec 115kV Transmission Lines"/>
    <x v="14"/>
    <n v="135600"/>
    <x v="19"/>
    <n v="21754567"/>
    <s v="Suspension Insulators"/>
    <d v="2013-05-03T00:00:00"/>
    <d v="2013-01-01T00:00:00"/>
    <s v="10057617"/>
  </r>
  <r>
    <n v="0"/>
    <n v="0"/>
    <n v="0"/>
    <n v="0"/>
    <d v="2025-12-01T00:00:00"/>
    <s v="BH Colorado Electric Oper Co"/>
    <s v="Regulated Electric (122)"/>
    <s v="COE Elec 115kV Transmission Lines"/>
    <x v="14"/>
    <n v="135600"/>
    <x v="19"/>
    <n v="21754381"/>
    <s v="SUSPENSION INSULATORS"/>
    <d v="2001-05-25T00:00:00"/>
    <d v="2001-01-01T00:00:00"/>
    <s v="10057617"/>
  </r>
  <r>
    <n v="0"/>
    <n v="0"/>
    <n v="0"/>
    <n v="0"/>
    <d v="2025-12-01T00:00:00"/>
    <s v="BH Colorado Electric Oper Co"/>
    <s v="Regulated Electric (122)"/>
    <s v="COE Elec 115kV Transmission Lines"/>
    <x v="14"/>
    <n v="135600"/>
    <x v="19"/>
    <n v="21754435"/>
    <s v="SUSPENSION INSULATORS"/>
    <d v="2006-12-12T00:00:00"/>
    <d v="2006-01-01T00:00:00"/>
    <s v="10057617"/>
  </r>
  <r>
    <n v="12"/>
    <n v="12396.08"/>
    <n v="599.397573104"/>
    <n v="11796.682426896001"/>
    <d v="2025-12-01T00:00:00"/>
    <s v="BH Colorado Electric Oper Co"/>
    <s v="Regulated Electric (122)"/>
    <s v="COE Elec 115kV Transmission Lines"/>
    <x v="14"/>
    <n v="135600"/>
    <x v="19"/>
    <n v="36595002"/>
    <s v="Suspension Insulators"/>
    <d v="2022-07-15T00:00:00"/>
    <d v="2022-01-01T00:00:00"/>
    <s v="10081017"/>
  </r>
  <r>
    <n v="18"/>
    <n v="6056"/>
    <n v="125.49879079999999"/>
    <n v="5930.5012091999997"/>
    <d v="2025-12-01T00:00:00"/>
    <s v="BH Colorado Electric Oper Co"/>
    <s v="Regulated Electric (122)"/>
    <s v="COE Elec 115kV Transmission Lines"/>
    <x v="14"/>
    <n v="135600"/>
    <x v="19"/>
    <n v="41107018"/>
    <s v="Suspension Insulators"/>
    <d v="2024-09-26T00:00:00"/>
    <d v="2025-01-01T00:00:00"/>
    <s v="10085561"/>
  </r>
  <r>
    <n v="0"/>
    <n v="0"/>
    <n v="0"/>
    <n v="0"/>
    <d v="2025-12-01T00:00:00"/>
    <s v="BH Colorado Electric Oper Co"/>
    <s v="Regulated Electric (122)"/>
    <s v="COE Elec 115kV Transmission Lines"/>
    <x v="14"/>
    <n v="135600"/>
    <x v="19"/>
    <n v="21754360"/>
    <s v="Suspension Insulators"/>
    <d v="2017-03-27T00:00:00"/>
    <d v="2017-01-01T00:00:00"/>
    <s v="10057617"/>
  </r>
  <r>
    <n v="0"/>
    <n v="0"/>
    <n v="0"/>
    <n v="0"/>
    <d v="2025-12-01T00:00:00"/>
    <s v="BH Colorado Electric Oper Co"/>
    <s v="Regulated Electric (122)"/>
    <s v="COE Elec 115kV Transmission Lines"/>
    <x v="14"/>
    <n v="135600"/>
    <x v="19"/>
    <n v="21754545"/>
    <s v="Suspension Insulators"/>
    <d v="2013-05-01T00:00:00"/>
    <d v="2013-01-01T00:00:00"/>
    <s v="10057617"/>
  </r>
  <r>
    <n v="0"/>
    <n v="0"/>
    <n v="0"/>
    <n v="0"/>
    <d v="2025-12-01T00:00:00"/>
    <s v="BH Colorado Electric Oper Co"/>
    <s v="Regulated Electric (122)"/>
    <s v="COE Elec 115kV Transmission Lines"/>
    <x v="14"/>
    <n v="135600"/>
    <x v="19"/>
    <n v="21754517"/>
    <s v="Suspension Insulators"/>
    <d v="2011-12-01T00:00:00"/>
    <d v="2011-01-01T00:00:00"/>
    <s v="10057617"/>
  </r>
  <r>
    <n v="0"/>
    <n v="0"/>
    <n v="0"/>
    <n v="0"/>
    <d v="2025-12-01T00:00:00"/>
    <s v="BH Colorado Electric Oper Co"/>
    <s v="Regulated Electric (122)"/>
    <s v="COE Elec 115kV Transmission Lines"/>
    <x v="14"/>
    <n v="135600"/>
    <x v="19"/>
    <n v="21754468"/>
    <s v="SUSPENSION INSULATORS"/>
    <d v="2007-06-01T00:00:00"/>
    <d v="2007-01-01T00:00:00"/>
    <s v="10057617"/>
  </r>
  <r>
    <n v="1"/>
    <n v="48360.65"/>
    <n v="-2938.3602087580002"/>
    <n v="51299.010208758002"/>
    <d v="2025-12-01T00:00:00"/>
    <s v="BH Colorado Electric Oper Co"/>
    <s v="Regulated Electric (122)"/>
    <s v="COE Elec 115kV Transmission Lines"/>
    <x v="15"/>
    <n v="135001"/>
    <x v="4"/>
    <n v="20949373"/>
    <s v="LAND"/>
    <d v="2001-11-15T00:00:00"/>
    <d v="2001-11-01T00:00:00"/>
    <s v="23558250"/>
  </r>
  <r>
    <n v="0"/>
    <n v="0"/>
    <n v="0"/>
    <n v="0"/>
    <d v="2025-12-01T00:00:00"/>
    <s v="BH Colorado Electric Oper Co"/>
    <s v="Regulated Electric (122)"/>
    <s v="COE Elec 115kV Transmission Lines"/>
    <x v="15"/>
    <n v="135500"/>
    <x v="7"/>
    <n v="20949324"/>
    <s v="ANCHORS"/>
    <d v="2001-11-15T00:00:00"/>
    <d v="2002-01-01T00:00:00"/>
    <s v="23558250"/>
  </r>
  <r>
    <n v="0"/>
    <n v="0"/>
    <n v="0"/>
    <n v="0"/>
    <d v="2025-12-01T00:00:00"/>
    <s v="BH Colorado Electric Oper Co"/>
    <s v="Regulated Electric (122)"/>
    <s v="COE Elec 115kV Transmission Lines"/>
    <x v="15"/>
    <n v="135500"/>
    <x v="3"/>
    <n v="32855200"/>
    <s v="This project is to rebuild the 115 kv line from Nyberg to airport Memorial substations."/>
    <d v="2021-02-24T00:00:00"/>
    <d v="2021-03-01T00:00:00"/>
    <s v="10069792"/>
  </r>
  <r>
    <n v="0"/>
    <n v="0"/>
    <n v="0"/>
    <n v="0"/>
    <d v="2025-12-01T00:00:00"/>
    <s v="BH Colorado Electric Oper Co"/>
    <s v="Regulated Electric (122)"/>
    <s v="COE Elec 115kV Transmission Lines"/>
    <x v="15"/>
    <n v="135500"/>
    <x v="3"/>
    <n v="33035666"/>
    <s v="This project is to rebuild the 115 kv line from Nyberg to airport Memorial substations."/>
    <d v="2021-02-24T00:00:00"/>
    <d v="2021-04-01T00:00:00"/>
    <s v="10069792"/>
  </r>
  <r>
    <n v="0"/>
    <n v="0"/>
    <n v="0"/>
    <n v="0"/>
    <d v="2025-12-01T00:00:00"/>
    <s v="BH Colorado Electric Oper Co"/>
    <s v="Regulated Electric (122)"/>
    <s v="COE Elec 115kV Transmission Lines"/>
    <x v="15"/>
    <n v="135500"/>
    <x v="3"/>
    <n v="32508470"/>
    <s v="This project is to rebuild the 115 kv line from Nyberg to airport Memorial substations."/>
    <d v="2021-02-24T00:00:00"/>
    <d v="2021-02-01T00:00:00"/>
    <s v="10069792"/>
  </r>
  <r>
    <n v="0"/>
    <n v="0"/>
    <n v="0"/>
    <n v="0"/>
    <d v="2025-12-01T00:00:00"/>
    <s v="BH Colorado Electric Oper Co"/>
    <s v="Regulated Electric (122)"/>
    <s v="COE Elec 115kV Transmission Lines"/>
    <x v="15"/>
    <n v="135500"/>
    <x v="9"/>
    <n v="20949345"/>
    <s v="GUYS"/>
    <d v="2001-11-15T00:00:00"/>
    <d v="2002-01-01T00:00:00"/>
    <s v="23558250"/>
  </r>
  <r>
    <n v="0"/>
    <n v="0"/>
    <n v="0"/>
    <n v="0"/>
    <d v="2025-12-01T00:00:00"/>
    <s v="BH Colorado Electric Oper Co"/>
    <s v="Regulated Electric (122)"/>
    <s v="COE Elec 115kV Transmission Lines"/>
    <x v="15"/>
    <n v="135500"/>
    <x v="66"/>
    <n v="33503702"/>
    <s v="Pole, Steel, 60'"/>
    <d v="2021-02-24T00:00:00"/>
    <d v="2021-01-01T00:00:00"/>
    <s v="10069792"/>
  </r>
  <r>
    <n v="0"/>
    <n v="0"/>
    <n v="0"/>
    <n v="0"/>
    <d v="2025-12-01T00:00:00"/>
    <s v="BH Colorado Electric Oper Co"/>
    <s v="Regulated Electric (122)"/>
    <s v="COE Elec 115kV Transmission Lines"/>
    <x v="15"/>
    <n v="135500"/>
    <x v="21"/>
    <n v="33503717"/>
    <s v="Pole, Steel, 90'"/>
    <d v="2021-02-24T00:00:00"/>
    <d v="2021-01-01T00:00:00"/>
    <s v="10069792"/>
  </r>
  <r>
    <n v="0"/>
    <n v="0"/>
    <n v="0"/>
    <n v="0"/>
    <d v="2025-12-01T00:00:00"/>
    <s v="BH Colorado Electric Oper Co"/>
    <s v="Regulated Electric (122)"/>
    <s v="COE Elec 115kV Transmission Lines"/>
    <x v="15"/>
    <n v="135500"/>
    <x v="22"/>
    <n v="20949310"/>
    <s v="POLE, STEEL"/>
    <d v="2001-11-15T00:00:00"/>
    <d v="2002-01-01T00:00:00"/>
    <s v="23558250"/>
  </r>
  <r>
    <n v="2"/>
    <n v="117908.22"/>
    <n v="4774.6921898178007"/>
    <n v="113133.5278101822"/>
    <d v="2025-12-01T00:00:00"/>
    <s v="BH Colorado Electric Oper Co"/>
    <s v="Regulated Electric (122)"/>
    <s v="COE Elec 115kV Transmission Lines"/>
    <x v="15"/>
    <n v="135500"/>
    <x v="22"/>
    <n v="37646132"/>
    <s v="Pole, Steel, 60'"/>
    <d v="2021-02-24T00:00:00"/>
    <d v="2021-01-01T00:00:00"/>
    <s v="10069792"/>
  </r>
  <r>
    <n v="67"/>
    <n v="1388040.65"/>
    <n v="56208.692241343502"/>
    <n v="1331831.9577586565"/>
    <d v="2025-12-01T00:00:00"/>
    <s v="BH Colorado Electric Oper Co"/>
    <s v="Regulated Electric (122)"/>
    <s v="COE Elec 115kV Transmission Lines"/>
    <x v="15"/>
    <n v="135500"/>
    <x v="22"/>
    <n v="37646125"/>
    <s v="Pole, Steel, 90'"/>
    <d v="2021-02-24T00:00:00"/>
    <d v="2021-01-01T00:00:00"/>
    <s v="10069792"/>
  </r>
  <r>
    <n v="0"/>
    <n v="0"/>
    <n v="0"/>
    <n v="0"/>
    <d v="2025-12-01T00:00:00"/>
    <s v="BH Colorado Electric Oper Co"/>
    <s v="Regulated Electric (122)"/>
    <s v="COE Elec 115kV Transmission Lines"/>
    <x v="15"/>
    <n v="135500"/>
    <x v="23"/>
    <n v="20949359"/>
    <s v="POLE, WOOD"/>
    <d v="2001-11-15T00:00:00"/>
    <d v="2002-01-01T00:00:00"/>
    <s v="23558250"/>
  </r>
  <r>
    <n v="0"/>
    <n v="0"/>
    <n v="0"/>
    <n v="0"/>
    <d v="2025-12-01T00:00:00"/>
    <s v="BH Colorado Electric Oper Co"/>
    <s v="Regulated Electric (122)"/>
    <s v="COE Elec 115kV Transmission Lines"/>
    <x v="15"/>
    <n v="135600"/>
    <x v="67"/>
    <n v="20949352"/>
    <s v="ARRESTER - 0-10,000 VOLTS"/>
    <d v="2001-11-15T00:00:00"/>
    <d v="2002-01-01T00:00:00"/>
    <s v="23558250"/>
  </r>
  <r>
    <n v="27747"/>
    <n v="94206.1"/>
    <n v="5856.7150459370005"/>
    <n v="88349.384954063004"/>
    <d v="2025-12-01T00:00:00"/>
    <s v="BH Colorado Electric Oper Co"/>
    <s v="Regulated Electric (122)"/>
    <s v="COE Elec 115kV Transmission Lines"/>
    <x v="15"/>
    <n v="135600"/>
    <x v="35"/>
    <n v="33503736"/>
    <s v="Conductor, Fiber Optic"/>
    <d v="2021-02-24T00:00:00"/>
    <d v="2021-01-01T00:00:00"/>
    <s v="10069792"/>
  </r>
  <r>
    <n v="81600"/>
    <n v="295347.77"/>
    <n v="18361.525722250899"/>
    <n v="276986.24427774909"/>
    <d v="2025-12-01T00:00:00"/>
    <s v="BH Colorado Electric Oper Co"/>
    <s v="Regulated Electric (122)"/>
    <s v="COE Elec 115kV Transmission Lines"/>
    <x v="15"/>
    <n v="135600"/>
    <x v="15"/>
    <n v="33503733"/>
    <s v="Conductor, Oh Acsr Bare 795 Mcm"/>
    <d v="2021-02-24T00:00:00"/>
    <d v="2021-01-01T00:00:00"/>
    <s v="10069792"/>
  </r>
  <r>
    <n v="0"/>
    <n v="0"/>
    <n v="0"/>
    <n v="0"/>
    <d v="2025-12-01T00:00:00"/>
    <s v="BH Colorado Electric Oper Co"/>
    <s v="Regulated Electric (122)"/>
    <s v="COE Elec 115kV Transmission Lines"/>
    <x v="15"/>
    <n v="135600"/>
    <x v="40"/>
    <n v="20949317"/>
    <s v="CONDUCTOR, OH TRANS &amp; DIST INSULATED"/>
    <d v="2001-11-15T00:00:00"/>
    <d v="2002-01-01T00:00:00"/>
    <s v="23558250"/>
  </r>
  <r>
    <n v="0"/>
    <n v="0"/>
    <n v="0"/>
    <n v="0"/>
    <d v="2025-12-01T00:00:00"/>
    <s v="BH Colorado Electric Oper Co"/>
    <s v="Regulated Electric (122)"/>
    <s v="COE Elec 115kV Transmission Lines"/>
    <x v="15"/>
    <n v="135600"/>
    <x v="29"/>
    <n v="20949303"/>
    <s v="CONDUCTOR, OH TRANS &amp; DIST BARE"/>
    <d v="2001-11-15T00:00:00"/>
    <d v="2002-01-01T00:00:00"/>
    <s v="23558250"/>
  </r>
  <r>
    <n v="0"/>
    <n v="0"/>
    <n v="0"/>
    <n v="0"/>
    <d v="2025-12-01T00:00:00"/>
    <s v="BH Colorado Electric Oper Co"/>
    <s v="Regulated Electric (122)"/>
    <s v="COE Elec 115kV Transmission Lines"/>
    <x v="15"/>
    <n v="135600"/>
    <x v="68"/>
    <n v="20949338"/>
    <s v="CUTOUTS, 7501-15,000 VOLTS"/>
    <d v="2001-11-15T00:00:00"/>
    <d v="2002-01-01T00:00:00"/>
    <s v="23558250"/>
  </r>
  <r>
    <n v="0"/>
    <n v="0"/>
    <n v="0"/>
    <n v="0"/>
    <d v="2025-12-01T00:00:00"/>
    <s v="BH Colorado Electric Oper Co"/>
    <s v="Regulated Electric (122)"/>
    <s v="COE Elec 115kV Transmission Lines"/>
    <x v="15"/>
    <n v="135600"/>
    <x v="3"/>
    <n v="33035671"/>
    <s v="This project is to rebuild the 115 kv line from Nyberg to airport Memorial substations."/>
    <d v="2021-02-24T00:00:00"/>
    <d v="2021-04-01T00:00:00"/>
    <s v="10069792"/>
  </r>
  <r>
    <n v="0"/>
    <n v="0"/>
    <n v="0"/>
    <n v="0"/>
    <d v="2025-12-01T00:00:00"/>
    <s v="BH Colorado Electric Oper Co"/>
    <s v="Regulated Electric (122)"/>
    <s v="COE Elec 115kV Transmission Lines"/>
    <x v="15"/>
    <n v="135600"/>
    <x v="3"/>
    <n v="32508473"/>
    <s v="This project is to rebuild the 115 kv line from Nyberg to airport Memorial substations."/>
    <d v="2021-02-24T00:00:00"/>
    <d v="2021-02-01T00:00:00"/>
    <s v="10069792"/>
  </r>
  <r>
    <n v="0"/>
    <n v="0"/>
    <n v="0"/>
    <n v="0"/>
    <d v="2025-12-01T00:00:00"/>
    <s v="BH Colorado Electric Oper Co"/>
    <s v="Regulated Electric (122)"/>
    <s v="COE Elec 115kV Transmission Lines"/>
    <x v="15"/>
    <n v="135600"/>
    <x v="3"/>
    <n v="32855204"/>
    <s v="This project is to rebuild the 115 kv line from Nyberg to airport Memorial substations."/>
    <d v="2021-02-24T00:00:00"/>
    <d v="2021-03-01T00:00:00"/>
    <s v="10069792"/>
  </r>
  <r>
    <n v="0"/>
    <n v="0"/>
    <n v="0"/>
    <n v="0"/>
    <d v="2025-12-01T00:00:00"/>
    <s v="BH Colorado Electric Oper Co"/>
    <s v="Regulated Electric (122)"/>
    <s v="COE Elec 115kV Transmission Lines"/>
    <x v="15"/>
    <n v="135600"/>
    <x v="17"/>
    <n v="20949366"/>
    <s v="POST INSULATORS"/>
    <d v="2001-11-15T00:00:00"/>
    <d v="2002-01-01T00:00:00"/>
    <s v="23558250"/>
  </r>
  <r>
    <n v="198"/>
    <n v="200553.13"/>
    <n v="12468.221633002102"/>
    <n v="188084.9083669979"/>
    <d v="2025-12-01T00:00:00"/>
    <s v="BH Colorado Electric Oper Co"/>
    <s v="Regulated Electric (122)"/>
    <s v="COE Elec 115kV Transmission Lines"/>
    <x v="15"/>
    <n v="135600"/>
    <x v="17"/>
    <n v="33503730"/>
    <s v="Post Insulators"/>
    <d v="2021-02-24T00:00:00"/>
    <d v="2021-01-01T00:00:00"/>
    <s v="10069792"/>
  </r>
  <r>
    <n v="0"/>
    <n v="0"/>
    <n v="0"/>
    <n v="0"/>
    <d v="2025-12-01T00:00:00"/>
    <s v="BH Colorado Electric Oper Co"/>
    <s v="Regulated Electric (122)"/>
    <s v="COE Elec 115kV Transmission Lines"/>
    <x v="15"/>
    <n v="135600"/>
    <x v="19"/>
    <n v="20949331"/>
    <s v="SUSPENSION INSULATORS"/>
    <d v="2001-11-15T00:00:00"/>
    <d v="2002-01-01T00:00:00"/>
    <s v="23558250"/>
  </r>
  <r>
    <n v="12"/>
    <n v="219059.7"/>
    <n v="28583.748654651001"/>
    <n v="190475.95134534902"/>
    <d v="2025-12-01T00:00:00"/>
    <s v="BH Colorado Electric Oper Co"/>
    <s v="Regulated Electric (122)"/>
    <s v="COE Elec 115kV Transmission Lines"/>
    <x v="16"/>
    <n v="135500"/>
    <x v="22"/>
    <n v="20949191"/>
    <s v="STRUCTURES:STEEL POLES 120'"/>
    <d v="2011-12-16T00:00:00"/>
    <d v="2012-01-01T00:00:00"/>
    <s v="10040011"/>
  </r>
  <r>
    <n v="12"/>
    <n v="171824.80000000002"/>
    <n v="22420.357992984002"/>
    <n v="149404.44200701601"/>
    <d v="2025-12-01T00:00:00"/>
    <s v="BH Colorado Electric Oper Co"/>
    <s v="Regulated Electric (122)"/>
    <s v="COE Elec 115kV Transmission Lines"/>
    <x v="16"/>
    <n v="135500"/>
    <x v="22"/>
    <n v="20949296"/>
    <s v="STRUCTURES:STEEL POLES 110'"/>
    <d v="2011-12-16T00:00:00"/>
    <d v="2012-01-01T00:00:00"/>
    <s v="10040011"/>
  </r>
  <r>
    <n v="1"/>
    <n v="17451.75"/>
    <n v="2277.1711802025002"/>
    <n v="15174.5788197975"/>
    <d v="2025-12-01T00:00:00"/>
    <s v="BH Colorado Electric Oper Co"/>
    <s v="Regulated Electric (122)"/>
    <s v="COE Elec 115kV Transmission Lines"/>
    <x v="16"/>
    <n v="135500"/>
    <x v="22"/>
    <n v="20949212"/>
    <s v="STRUCTURES:STEEL POLES 65'"/>
    <d v="2011-12-16T00:00:00"/>
    <d v="2012-01-01T00:00:00"/>
    <s v="10040011"/>
  </r>
  <r>
    <n v="6"/>
    <n v="116833.26000000001"/>
    <n v="15244.851236185801"/>
    <n v="101588.40876381421"/>
    <d v="2025-12-01T00:00:00"/>
    <s v="BH Colorado Electric Oper Co"/>
    <s v="Regulated Electric (122)"/>
    <s v="COE Elec 115kV Transmission Lines"/>
    <x v="16"/>
    <n v="135500"/>
    <x v="22"/>
    <n v="20949240"/>
    <s v="STRUCTURES:STEEL POLES 125'"/>
    <d v="2011-12-16T00:00:00"/>
    <d v="2012-01-01T00:00:00"/>
    <s v="10040011"/>
  </r>
  <r>
    <n v="2"/>
    <n v="77714.67"/>
    <n v="10140.507788786101"/>
    <n v="67574.162211213901"/>
    <d v="2025-12-01T00:00:00"/>
    <s v="BH Colorado Electric Oper Co"/>
    <s v="Regulated Electric (122)"/>
    <s v="COE Elec 115kV Transmission Lines"/>
    <x v="16"/>
    <n v="135500"/>
    <x v="22"/>
    <n v="20949268"/>
    <s v="STRUCTURES:STEEL POLES 90'"/>
    <d v="2011-12-16T00:00:00"/>
    <d v="2012-01-01T00:00:00"/>
    <s v="10040011"/>
  </r>
  <r>
    <n v="4"/>
    <n v="53836.81"/>
    <n v="7024.8331637823003"/>
    <n v="46811.976836217698"/>
    <d v="2025-12-01T00:00:00"/>
    <s v="BH Colorado Electric Oper Co"/>
    <s v="Regulated Electric (122)"/>
    <s v="COE Elec 115kV Transmission Lines"/>
    <x v="16"/>
    <n v="135500"/>
    <x v="22"/>
    <n v="20949275"/>
    <s v="STRUCTURES:STEEL POLES 105'"/>
    <d v="2011-12-16T00:00:00"/>
    <d v="2012-01-01T00:00:00"/>
    <s v="10040011"/>
  </r>
  <r>
    <n v="1"/>
    <n v="25072.170000000002"/>
    <n v="3271.5127680111004"/>
    <n v="21800.657231988902"/>
    <d v="2025-12-01T00:00:00"/>
    <s v="BH Colorado Electric Oper Co"/>
    <s v="Regulated Electric (122)"/>
    <s v="COE Elec 115kV Transmission Lines"/>
    <x v="16"/>
    <n v="135500"/>
    <x v="22"/>
    <n v="20949254"/>
    <s v="STRUCTURES:STEEL POLES 140'"/>
    <d v="2011-12-16T00:00:00"/>
    <d v="2012-01-01T00:00:00"/>
    <s v="10040011"/>
  </r>
  <r>
    <n v="26"/>
    <n v="398665.28"/>
    <n v="52019.372622422401"/>
    <n v="346645.90737757762"/>
    <d v="2025-12-01T00:00:00"/>
    <s v="BH Colorado Electric Oper Co"/>
    <s v="Regulated Electric (122)"/>
    <s v="COE Elec 115kV Transmission Lines"/>
    <x v="16"/>
    <n v="135500"/>
    <x v="22"/>
    <n v="20949247"/>
    <s v="STRUCTURES:STEEL POLES 115'"/>
    <d v="2011-12-16T00:00:00"/>
    <d v="2012-01-01T00:00:00"/>
    <s v="10040011"/>
  </r>
  <r>
    <n v="177"/>
    <n v="221567.80000000002"/>
    <n v="28911.015148674003"/>
    <n v="192656.78485132603"/>
    <d v="2025-12-01T00:00:00"/>
    <s v="BH Colorado Electric Oper Co"/>
    <s v="Regulated Electric (122)"/>
    <s v="COE Elec 115kV Transmission Lines"/>
    <x v="16"/>
    <n v="135500"/>
    <x v="34"/>
    <n v="20949233"/>
    <s v="ASSEMBLY: BRACED LINE POST 230 KV"/>
    <d v="2011-12-16T00:00:00"/>
    <d v="2012-01-01T00:00:00"/>
    <s v="10040011"/>
  </r>
  <r>
    <n v="6"/>
    <n v="7510.75"/>
    <n v="980.03142617250001"/>
    <n v="6530.7185738275002"/>
    <d v="2025-12-01T00:00:00"/>
    <s v="BH Colorado Electric Oper Co"/>
    <s v="Regulated Electric (122)"/>
    <s v="COE Elec 115kV Transmission Lines"/>
    <x v="16"/>
    <n v="135500"/>
    <x v="34"/>
    <n v="20949219"/>
    <s v="ASSEMBLY: BRACED LINE POST 115KV"/>
    <d v="2011-12-16T00:00:00"/>
    <d v="2012-01-01T00:00:00"/>
    <s v="10040011"/>
  </r>
  <r>
    <n v="4"/>
    <n v="4037.1"/>
    <n v="526.77627009299999"/>
    <n v="3510.3237299069997"/>
    <d v="2025-12-01T00:00:00"/>
    <s v="BH Colorado Electric Oper Co"/>
    <s v="Regulated Electric (122)"/>
    <s v="COE Elec 115kV Transmission Lines"/>
    <x v="16"/>
    <n v="135500"/>
    <x v="49"/>
    <n v="20949261"/>
    <s v="POLES: WOOD 75'"/>
    <d v="2011-12-16T00:00:00"/>
    <d v="2012-01-01T00:00:00"/>
    <s v="10040011"/>
  </r>
  <r>
    <n v="3"/>
    <n v="3264.03"/>
    <n v="425.90313563490002"/>
    <n v="2838.1268643651001"/>
    <d v="2025-12-01T00:00:00"/>
    <s v="BH Colorado Electric Oper Co"/>
    <s v="Regulated Electric (122)"/>
    <s v="COE Elec 115kV Transmission Lines"/>
    <x v="16"/>
    <n v="135500"/>
    <x v="50"/>
    <n v="20949198"/>
    <s v="POLES: WOOD 80'"/>
    <d v="2011-12-16T00:00:00"/>
    <d v="2012-01-01T00:00:00"/>
    <s v="10040011"/>
  </r>
  <r>
    <n v="40300"/>
    <n v="179592.54"/>
    <n v="35976.494839315201"/>
    <n v="143616.04516068479"/>
    <d v="2025-12-01T00:00:00"/>
    <s v="BH Colorado Electric Oper Co"/>
    <s v="Regulated Electric (122)"/>
    <s v="COE Elec 115kV Transmission Lines"/>
    <x v="16"/>
    <n v="135600"/>
    <x v="35"/>
    <n v="20949289"/>
    <s v="OPGW 48 CT FIBER STR 41 TO NYBERG"/>
    <d v="2011-12-16T00:00:00"/>
    <d v="2012-01-01T00:00:00"/>
    <s v="10040011"/>
  </r>
  <r>
    <n v="511665"/>
    <n v="4281566.41"/>
    <n v="857695.71416246076"/>
    <n v="3423870.6958375396"/>
    <d v="2025-12-01T00:00:00"/>
    <s v="BH Colorado Electric Oper Co"/>
    <s v="Regulated Electric (122)"/>
    <s v="COE Elec 115kV Transmission Lines"/>
    <x v="16"/>
    <n v="135600"/>
    <x v="56"/>
    <n v="20949184"/>
    <s v="CONDUCTOR, 1272 45/7 ACSR"/>
    <d v="2011-12-08T00:00:00"/>
    <d v="2012-01-01T00:00:00"/>
    <s v="10040011"/>
  </r>
  <r>
    <n v="1105"/>
    <n v="13592.59"/>
    <n v="2722.9067754592002"/>
    <n v="10869.6832245408"/>
    <d v="2025-12-01T00:00:00"/>
    <s v="BH Colorado Electric Oper Co"/>
    <s v="Regulated Electric (122)"/>
    <s v="COE Elec 115kV Transmission Lines"/>
    <x v="16"/>
    <n v="135600"/>
    <x v="24"/>
    <n v="20949282"/>
    <s v="WIRE: 3/8 7&quot; STRAND HS STEEL GALVANIZED"/>
    <d v="2011-12-16T00:00:00"/>
    <d v="2012-01-01T00:00:00"/>
    <s v="10040011"/>
  </r>
  <r>
    <n v="552"/>
    <n v="665598.39"/>
    <n v="133334.58640816322"/>
    <n v="532263.80359183683"/>
    <d v="2025-12-01T00:00:00"/>
    <s v="BH Colorado Electric Oper Co"/>
    <s v="Regulated Electric (122)"/>
    <s v="COE Elec 115kV Transmission Lines"/>
    <x v="16"/>
    <n v="135600"/>
    <x v="69"/>
    <n v="20949226"/>
    <s v="INSULATOR: 230 KV POLYMER"/>
    <d v="2011-12-08T00:00:00"/>
    <d v="2012-01-01T00:00:00"/>
    <s v="10040011"/>
  </r>
  <r>
    <n v="873"/>
    <n v="876943.48"/>
    <n v="175671.84351082239"/>
    <n v="701271.63648917759"/>
    <d v="2025-12-01T00:00:00"/>
    <s v="BH Colorado Electric Oper Co"/>
    <s v="Regulated Electric (122)"/>
    <s v="COE Elec 115kV Transmission Lines"/>
    <x v="16"/>
    <n v="135600"/>
    <x v="30"/>
    <n v="20949205"/>
    <s v="INSULATOR, PORCELAIN"/>
    <d v="2011-12-08T00:00:00"/>
    <d v="2012-01-01T00:00:00"/>
    <s v="10040011"/>
  </r>
  <r>
    <n v="12"/>
    <n v="37150.31"/>
    <n v="7442.0570920928003"/>
    <n v="29708.252907907197"/>
    <d v="2025-12-01T00:00:00"/>
    <s v="BH Colorado Electric Oper Co"/>
    <s v="Regulated Electric (122)"/>
    <s v="COE Elec 115kV Transmission Lines"/>
    <x v="16"/>
    <n v="135600"/>
    <x v="70"/>
    <n v="20949177"/>
    <s v="INSULATOR, 115KV POST POLYMER"/>
    <d v="2011-12-16T00:00:00"/>
    <d v="2012-01-01T00:00:00"/>
    <s v="10040011"/>
  </r>
  <r>
    <n v="10"/>
    <n v="106614.5"/>
    <n v="-0.65034844999999997"/>
    <n v="106615.15034845"/>
    <d v="2025-12-01T00:00:00"/>
    <s v="BH Colorado Electric Oper Co"/>
    <s v="Regulated Electric (122)"/>
    <s v="COE Elec 115kV Transmission Lines"/>
    <x v="17"/>
    <n v="135002"/>
    <x v="6"/>
    <n v="21743568"/>
    <s v="Right-Of-Ways - Non-Depreciable"/>
    <d v="2015-01-31T00:00:00"/>
    <d v="2015-02-01T00:00:00"/>
    <s v="50507XFER"/>
  </r>
  <r>
    <n v="145"/>
    <n v="7824.24"/>
    <n v="739.2990581496"/>
    <n v="7084.9409418504001"/>
    <d v="2025-12-01T00:00:00"/>
    <s v="BH Colorado Electric Oper Co"/>
    <s v="Regulated Electric (122)"/>
    <s v="COE Elec 115kV Transmission Lines"/>
    <x v="17"/>
    <n v="135500"/>
    <x v="7"/>
    <n v="21743596"/>
    <s v="Anchors"/>
    <d v="2015-01-31T00:00:00"/>
    <d v="2015-01-01T00:00:00"/>
    <s v="50507XFER"/>
  </r>
  <r>
    <n v="111"/>
    <n v="3505782.75"/>
    <n v="331255.41715899756"/>
    <n v="3174527.3328410024"/>
    <d v="2025-12-01T00:00:00"/>
    <s v="BH Colorado Electric Oper Co"/>
    <s v="Regulated Electric (122)"/>
    <s v="COE Elec 115kV Transmission Lines"/>
    <x v="17"/>
    <n v="135500"/>
    <x v="22"/>
    <n v="21743561"/>
    <s v="Pole, Steel"/>
    <d v="2015-01-31T00:00:00"/>
    <d v="2015-02-01T00:00:00"/>
    <s v="50507XFER"/>
  </r>
  <r>
    <n v="1"/>
    <n v="11783.28"/>
    <n v="1113.3819777912001"/>
    <n v="10669.898022208801"/>
    <d v="2025-12-01T00:00:00"/>
    <s v="BH Colorado Electric Oper Co"/>
    <s v="Regulated Electric (122)"/>
    <s v="COE Elec 115kV Transmission Lines"/>
    <x v="17"/>
    <n v="135500"/>
    <x v="14"/>
    <n v="21743575"/>
    <s v="Pole, Wood, 65' Or Greater"/>
    <d v="2015-01-31T00:00:00"/>
    <d v="2015-01-01T00:00:00"/>
    <s v="50507XFER"/>
  </r>
  <r>
    <n v="3887"/>
    <n v="9320.4699999999993"/>
    <n v="1352.0405200626999"/>
    <n v="7968.4294799372992"/>
    <d v="2025-12-01T00:00:00"/>
    <s v="BH Colorado Electric Oper Co"/>
    <s v="Regulated Electric (122)"/>
    <s v="COE Elec 115kV Transmission Lines"/>
    <x v="17"/>
    <n v="135600"/>
    <x v="39"/>
    <n v="21743554"/>
    <s v="Conductor, Oh Acsr Bare 336.4 Mcm"/>
    <d v="2015-01-31T00:00:00"/>
    <d v="2015-01-01T00:00:00"/>
    <s v="50507XFER"/>
  </r>
  <r>
    <n v="1000"/>
    <n v="1806.78"/>
    <n v="262.09405435980005"/>
    <n v="1544.6859456401999"/>
    <d v="2025-12-01T00:00:00"/>
    <s v="BH Colorado Electric Oper Co"/>
    <s v="Regulated Electric (122)"/>
    <s v="COE Elec 115kV Transmission Lines"/>
    <x v="17"/>
    <n v="135600"/>
    <x v="71"/>
    <n v="21741249"/>
    <s v="Conductor, Oh Acsr Bare 4/0"/>
    <d v="2015-01-31T00:00:00"/>
    <d v="2015-01-01T00:00:00"/>
    <s v="50507XFER"/>
  </r>
  <r>
    <n v="455633"/>
    <n v="1745247.32"/>
    <n v="253168.0370379212"/>
    <n v="1492079.2829620789"/>
    <d v="2025-12-01T00:00:00"/>
    <s v="BH Colorado Electric Oper Co"/>
    <s v="Regulated Electric (122)"/>
    <s v="COE Elec 115kV Transmission Lines"/>
    <x v="17"/>
    <n v="135600"/>
    <x v="15"/>
    <n v="21743543"/>
    <s v="Conductor, Oh Acsr Bare 795 Mcm"/>
    <d v="2015-01-31T00:00:00"/>
    <d v="2015-01-01T00:00:00"/>
    <s v="50507XFER"/>
  </r>
  <r>
    <n v="189"/>
    <n v="21524.7"/>
    <n v="3122.4033318269999"/>
    <n v="18402.296668172999"/>
    <d v="2025-12-01T00:00:00"/>
    <s v="BH Colorado Electric Oper Co"/>
    <s v="Regulated Electric (122)"/>
    <s v="COE Elec 115kV Transmission Lines"/>
    <x v="17"/>
    <n v="135600"/>
    <x v="60"/>
    <n v="21743536"/>
    <s v="Dampers, Vibration"/>
    <d v="2015-01-31T00:00:00"/>
    <d v="2015-01-01T00:00:00"/>
    <s v="50507XFER"/>
  </r>
  <r>
    <n v="635"/>
    <n v="495970.44"/>
    <n v="71946.171344720395"/>
    <n v="424024.26865527959"/>
    <d v="2025-12-01T00:00:00"/>
    <s v="BH Colorado Electric Oper Co"/>
    <s v="Regulated Electric (122)"/>
    <s v="COE Elec 115kV Transmission Lines"/>
    <x v="17"/>
    <n v="135600"/>
    <x v="17"/>
    <n v="21743582"/>
    <s v="Post Insulators"/>
    <d v="2015-01-31T00:00:00"/>
    <d v="2015-01-01T00:00:00"/>
    <s v="50507XFER"/>
  </r>
  <r>
    <n v="982"/>
    <n v="49167.4"/>
    <n v="7132.2923700339998"/>
    <n v="42035.107629966005"/>
    <d v="2025-12-01T00:00:00"/>
    <s v="BH Colorado Electric Oper Co"/>
    <s v="Regulated Electric (122)"/>
    <s v="COE Elec 115kV Transmission Lines"/>
    <x v="17"/>
    <n v="135600"/>
    <x v="19"/>
    <n v="21743589"/>
    <s v="Suspension Insulators"/>
    <d v="2015-01-31T00:00:00"/>
    <d v="2015-01-01T00:00:00"/>
    <s v="50507XFER"/>
  </r>
  <r>
    <n v="9"/>
    <n v="54031.05"/>
    <n v="243.109467612"/>
    <n v="53787.940532388006"/>
    <d v="2025-12-01T00:00:00"/>
    <s v="BH Colorado Electric Oper Co"/>
    <s v="Regulated Electric (122)"/>
    <s v="COE Elec 115kV Transmission Lines"/>
    <x v="18"/>
    <n v="135500"/>
    <x v="3"/>
    <n v="41904118"/>
    <s v="Connecting the 115kV Nyberg-Boone and 115kV Boone-LaJunta lines together between structures 110 and 348 respectively. This results in a new 115kV Nyberg-LaJunta line that bypasses Boone Sub. Asset Location is line 240 (T) and 243 (T)"/>
    <d v="2025-09-25T00:00:00"/>
    <d v="2025-09-01T00:00:00"/>
    <s v="10090593"/>
  </r>
  <r>
    <n v="9"/>
    <n v="27015.56"/>
    <n v="186.61484350080002"/>
    <n v="26828.945156499201"/>
    <d v="2025-12-01T00:00:00"/>
    <s v="BH Colorado Electric Oper Co"/>
    <s v="Regulated Electric (122)"/>
    <s v="COE Elec 115kV Transmission Lines"/>
    <x v="18"/>
    <n v="135600"/>
    <x v="3"/>
    <n v="41904121"/>
    <s v="Connecting the 115kV Nyberg-Boone and 115kV Boone-LaJunta lines together between structures 110 and 348 respectively. This results in a new 115kV Nyberg-LaJunta line that bypasses Boone Sub. Asset Location is line 240 (T) and 243 (T)"/>
    <d v="2025-09-25T00:00:00"/>
    <d v="2025-09-01T00:00:00"/>
    <s v="10090593"/>
  </r>
  <r>
    <n v="2"/>
    <n v="2928.69"/>
    <n v="39.532424087700001"/>
    <n v="2889.1575759123002"/>
    <d v="2025-12-01T00:00:00"/>
    <s v="BH Colorado Electric Oper Co"/>
    <s v="Regulated Electric (122)"/>
    <s v="COE Elec 115kV Transmission Lines"/>
    <x v="19"/>
    <n v="135500"/>
    <x v="7"/>
    <n v="40847207"/>
    <s v="Anchors"/>
    <d v="2024-12-31T00:00:00"/>
    <d v="2025-01-01T00:00:00"/>
    <s v="10077799"/>
  </r>
  <r>
    <n v="1"/>
    <n v="14297.6"/>
    <n v="192.99372300800002"/>
    <n v="14104.606276992001"/>
    <d v="2025-12-01T00:00:00"/>
    <s v="BH Colorado Electric Oper Co"/>
    <s v="Regulated Electric (122)"/>
    <s v="COE Elec 115kV Transmission Lines"/>
    <x v="19"/>
    <n v="135500"/>
    <x v="8"/>
    <n v="40847223"/>
    <s v="Crossarm, Assy"/>
    <d v="2024-12-31T00:00:00"/>
    <d v="2025-01-01T00:00:00"/>
    <s v="10077799"/>
  </r>
  <r>
    <n v="188"/>
    <n v="909270.08000000007"/>
    <n v="110462.63020529601"/>
    <n v="798807.44979470409"/>
    <d v="2025-12-01T00:00:00"/>
    <s v="BH Colorado Electric Oper Co"/>
    <s v="Regulated Electric (122)"/>
    <s v="COE Elec 115kV Transmission Lines"/>
    <x v="19"/>
    <n v="135500"/>
    <x v="25"/>
    <n v="20789588"/>
    <s v="Crossarm, Wood"/>
    <d v="2012-12-04T00:00:00"/>
    <d v="2012-01-01T00:00:00"/>
    <s v="10040536"/>
  </r>
  <r>
    <n v="1"/>
    <n v="33673.01"/>
    <n v="1969.6269556775001"/>
    <n v="31703.383044322502"/>
    <d v="2025-12-01T00:00:00"/>
    <s v="BH Colorado Electric Oper Co"/>
    <s v="Regulated Electric (122)"/>
    <s v="COE Elec 115kV Transmission Lines"/>
    <x v="19"/>
    <n v="135500"/>
    <x v="25"/>
    <n v="29785385"/>
    <s v="Crossarm, Wood"/>
    <d v="2019-05-23T00:00:00"/>
    <d v="2019-01-01T00:00:00"/>
    <s v="10057765"/>
  </r>
  <r>
    <n v="6"/>
    <n v="2736.7400000000002"/>
    <n v="36.941419644199996"/>
    <n v="2699.7985803558004"/>
    <d v="2025-12-01T00:00:00"/>
    <s v="BH Colorado Electric Oper Co"/>
    <s v="Regulated Electric (122)"/>
    <s v="COE Elec 115kV Transmission Lines"/>
    <x v="19"/>
    <n v="135500"/>
    <x v="9"/>
    <n v="40847214"/>
    <s v="Guys"/>
    <d v="2024-12-31T00:00:00"/>
    <d v="2025-01-01T00:00:00"/>
    <s v="10077799"/>
  </r>
  <r>
    <n v="0"/>
    <n v="0"/>
    <n v="0"/>
    <n v="0"/>
    <d v="2025-12-01T00:00:00"/>
    <s v="BH Colorado Electric Oper Co"/>
    <s v="Regulated Electric (122)"/>
    <s v="COE Elec 115kV Transmission Lines"/>
    <x v="19"/>
    <n v="135500"/>
    <x v="36"/>
    <n v="20789602"/>
    <s v="Pole, Wood, 45'"/>
    <d v="2012-12-04T00:00:00"/>
    <d v="2012-01-01T00:00:00"/>
    <s v="10040536"/>
  </r>
  <r>
    <n v="1"/>
    <n v="10640.380000000001"/>
    <n v="622.38508724500002"/>
    <n v="10017.994912755001"/>
    <d v="2025-12-01T00:00:00"/>
    <s v="BH Colorado Electric Oper Co"/>
    <s v="Regulated Electric (122)"/>
    <s v="COE Elec 115kV Transmission Lines"/>
    <x v="19"/>
    <n v="135500"/>
    <x v="36"/>
    <n v="29785389"/>
    <s v="Pole, Wood, 45'"/>
    <d v="2019-05-23T00:00:00"/>
    <d v="2019-01-01T00:00:00"/>
    <s v="10057765"/>
  </r>
  <r>
    <n v="0"/>
    <n v="0"/>
    <n v="0"/>
    <n v="0"/>
    <d v="2025-12-01T00:00:00"/>
    <s v="BH Colorado Electric Oper Co"/>
    <s v="Regulated Electric (122)"/>
    <s v="COE Elec 115kV Transmission Lines"/>
    <x v="19"/>
    <n v="135500"/>
    <x v="11"/>
    <n v="20789595"/>
    <s v="Pole, Wood, 50'"/>
    <d v="2012-12-04T00:00:00"/>
    <d v="2012-01-01T00:00:00"/>
    <s v="10040536"/>
  </r>
  <r>
    <n v="2"/>
    <n v="15320.970000000001"/>
    <n v="206.80750898010001"/>
    <n v="15114.162491019901"/>
    <d v="2025-12-01T00:00:00"/>
    <s v="BH Colorado Electric Oper Co"/>
    <s v="Regulated Electric (122)"/>
    <s v="COE Elec 115kV Transmission Lines"/>
    <x v="19"/>
    <n v="135500"/>
    <x v="11"/>
    <n v="40847220"/>
    <s v="Pole, Wood, 50'"/>
    <d v="2024-12-31T00:00:00"/>
    <d v="2025-01-01T00:00:00"/>
    <s v="10077799"/>
  </r>
  <r>
    <n v="2"/>
    <n v="35353.840000000004"/>
    <n v="2067.9433246600001"/>
    <n v="33285.896675340002"/>
    <d v="2025-12-01T00:00:00"/>
    <s v="BH Colorado Electric Oper Co"/>
    <s v="Regulated Electric (122)"/>
    <s v="COE Elec 115kV Transmission Lines"/>
    <x v="19"/>
    <n v="135500"/>
    <x v="12"/>
    <n v="29785408"/>
    <s v="Pole, Wood, 55'"/>
    <d v="2019-05-23T00:00:00"/>
    <d v="2019-01-01T00:00:00"/>
    <s v="10057765"/>
  </r>
  <r>
    <n v="7"/>
    <n v="37049.370000000003"/>
    <n v="4500.9408619815003"/>
    <n v="32548.429138018502"/>
    <d v="2025-12-01T00:00:00"/>
    <s v="BH Colorado Electric Oper Co"/>
    <s v="Regulated Electric (122)"/>
    <s v="COE Elec 115kV Transmission Lines"/>
    <x v="19"/>
    <n v="135500"/>
    <x v="13"/>
    <n v="20789623"/>
    <s v="Pole, Wood, 60'"/>
    <d v="2012-12-04T00:00:00"/>
    <d v="2012-01-01T00:00:00"/>
    <s v="10040536"/>
  </r>
  <r>
    <n v="3"/>
    <n v="111604.54000000001"/>
    <n v="6528.0564570850001"/>
    <n v="105076.48354291501"/>
    <d v="2025-12-01T00:00:00"/>
    <s v="BH Colorado Electric Oper Co"/>
    <s v="Regulated Electric (122)"/>
    <s v="COE Elec 115kV Transmission Lines"/>
    <x v="19"/>
    <n v="135500"/>
    <x v="14"/>
    <n v="29785435"/>
    <s v="Pole, Wood, 65'"/>
    <d v="2019-05-23T00:00:00"/>
    <d v="2019-01-01T00:00:00"/>
    <s v="10057765"/>
  </r>
  <r>
    <n v="394"/>
    <n v="1536889.28"/>
    <n v="186708.91733633602"/>
    <n v="1350180.3626636639"/>
    <d v="2025-12-01T00:00:00"/>
    <s v="BH Colorado Electric Oper Co"/>
    <s v="Regulated Electric (122)"/>
    <s v="COE Elec 115kV Transmission Lines"/>
    <x v="19"/>
    <n v="135500"/>
    <x v="14"/>
    <n v="20789574"/>
    <s v="Pole, Wood, 85'"/>
    <d v="2012-12-04T00:00:00"/>
    <d v="2012-01-01T00:00:00"/>
    <s v="10040536"/>
  </r>
  <r>
    <n v="1095"/>
    <n v="28780.170000000002"/>
    <n v="2584.4566757847001"/>
    <n v="26195.713324215303"/>
    <d v="2025-12-01T00:00:00"/>
    <s v="BH Colorado Electric Oper Co"/>
    <s v="Regulated Electric (122)"/>
    <s v="COE Elec 115kV Transmission Lines"/>
    <x v="19"/>
    <n v="135600"/>
    <x v="39"/>
    <n v="29785442"/>
    <s v="Conductor, Oh Acsr Bare 336.4 Mcm"/>
    <d v="2019-05-23T00:00:00"/>
    <d v="2019-01-01T00:00:00"/>
    <s v="10057765"/>
  </r>
  <r>
    <n v="344905.66000000003"/>
    <n v="3198015.82"/>
    <n v="596453.96752880816"/>
    <n v="2601561.8524711914"/>
    <d v="2025-12-01T00:00:00"/>
    <s v="BH Colorado Electric Oper Co"/>
    <s v="Regulated Electric (122)"/>
    <s v="COE Elec 115kV Transmission Lines"/>
    <x v="19"/>
    <n v="135600"/>
    <x v="15"/>
    <n v="20789609"/>
    <s v="Conductor, Oh Acsr Bare 795 Mcm"/>
    <d v="2012-12-04T00:00:00"/>
    <d v="2012-01-01T00:00:00"/>
    <s v="10040536"/>
  </r>
  <r>
    <n v="715"/>
    <n v="140510.88"/>
    <n v="26206.334356708801"/>
    <n v="114304.5456432912"/>
    <d v="2025-12-01T00:00:00"/>
    <s v="BH Colorado Electric Oper Co"/>
    <s v="Regulated Electric (122)"/>
    <s v="COE Elec 115kV Transmission Lines"/>
    <x v="19"/>
    <n v="135600"/>
    <x v="60"/>
    <n v="20789616"/>
    <s v="Dampers, Vibration"/>
    <d v="2012-12-04T00:00:00"/>
    <d v="2012-01-01T00:00:00"/>
    <s v="10040536"/>
  </r>
  <r>
    <n v="0"/>
    <n v="0"/>
    <n v="0"/>
    <n v="0"/>
    <d v="2025-12-01T00:00:00"/>
    <s v="BH Colorado Electric Oper Co"/>
    <s v="Regulated Electric (122)"/>
    <s v="COE Elec 115kV Transmission Lines"/>
    <x v="19"/>
    <n v="135600"/>
    <x v="3"/>
    <n v="40471708"/>
    <s v="115kV COE LiDAR remediation for the West Station to Portland transmission line. This will involve two tangent h-frame replacements and relocating one anchor."/>
    <d v="2024-12-31T00:00:00"/>
    <d v="2025-01-01T00:00:00"/>
    <s v="10077799"/>
  </r>
  <r>
    <n v="0"/>
    <n v="0"/>
    <n v="0"/>
    <n v="0"/>
    <d v="2025-12-01T00:00:00"/>
    <s v="BH Colorado Electric Oper Co"/>
    <s v="Regulated Electric (122)"/>
    <s v="COE Elec 115kV Transmission Lines"/>
    <x v="19"/>
    <n v="135600"/>
    <x v="3"/>
    <n v="40430681"/>
    <s v="115kV COE LiDAR remediation for the West Station to Portland transmission line. This will involve two tangent h-frame replacements and relocating one anchor."/>
    <d v="2024-12-31T00:00:00"/>
    <d v="2025-01-01T00:00:00"/>
    <s v="10077799"/>
  </r>
  <r>
    <n v="0"/>
    <n v="0"/>
    <n v="0"/>
    <n v="0"/>
    <d v="2025-12-01T00:00:00"/>
    <s v="BH Colorado Electric Oper Co"/>
    <s v="Regulated Electric (122)"/>
    <s v="COE Elec 115kV Transmission Lines"/>
    <x v="19"/>
    <n v="135600"/>
    <x v="3"/>
    <n v="39959900"/>
    <s v="OPGW (fiber) repair on 115kV PORTLAND - WEST STATION #2 transmission line."/>
    <d v="2024-08-08T00:00:00"/>
    <d v="2024-11-01T00:00:00"/>
    <s v="10087632"/>
  </r>
  <r>
    <n v="0"/>
    <n v="0"/>
    <n v="0"/>
    <n v="0"/>
    <d v="2025-12-01T00:00:00"/>
    <s v="BH Colorado Electric Oper Co"/>
    <s v="Regulated Electric (122)"/>
    <s v="COE Elec 115kV Transmission Lines"/>
    <x v="19"/>
    <n v="135600"/>
    <x v="3"/>
    <n v="39517564"/>
    <s v="OPGW (fiber) repair on 115kV PORTLAND - WEST STATION #2 transmission line."/>
    <d v="2024-08-08T00:00:00"/>
    <d v="2024-08-01T00:00:00"/>
    <s v="10087632"/>
  </r>
  <r>
    <n v="1905"/>
    <n v="195978.80000000002"/>
    <n v="36551.518000788004"/>
    <n v="159427.28199921202"/>
    <d v="2025-12-01T00:00:00"/>
    <s v="BH Colorado Electric Oper Co"/>
    <s v="Regulated Electric (122)"/>
    <s v="COE Elec 115kV Transmission Lines"/>
    <x v="19"/>
    <n v="135600"/>
    <x v="61"/>
    <n v="20789567"/>
    <s v="INSULATOR, HORIZONTAL"/>
    <d v="2012-12-04T00:00:00"/>
    <d v="2012-01-01T00:00:00"/>
    <s v="10040536"/>
  </r>
  <r>
    <n v="358"/>
    <n v="2781.9700000000003"/>
    <n v="249.8206556227"/>
    <n v="2532.1493443773002"/>
    <d v="2025-12-01T00:00:00"/>
    <s v="BH Colorado Electric Oper Co"/>
    <s v="Regulated Electric (122)"/>
    <s v="COE Elec 115kV Transmission Lines"/>
    <x v="19"/>
    <n v="135600"/>
    <x v="18"/>
    <n v="29785355"/>
    <s v="Static Wire (Transmission Lines)"/>
    <d v="2019-05-23T00:00:00"/>
    <d v="2019-01-01T00:00:00"/>
    <s v="10057765"/>
  </r>
  <r>
    <n v="250"/>
    <n v="29679.73"/>
    <n v="615.05452877650009"/>
    <n v="29064.675471223498"/>
    <d v="2025-12-01T00:00:00"/>
    <s v="BH Colorado Electric Oper Co"/>
    <s v="Regulated Electric (122)"/>
    <s v="COE Elec 115kV Transmission Lines"/>
    <x v="19"/>
    <n v="135600"/>
    <x v="18"/>
    <n v="40363821"/>
    <s v="Static Wire (Transmission Lines)"/>
    <d v="2024-08-08T00:00:00"/>
    <d v="2024-01-01T00:00:00"/>
    <s v="10087632"/>
  </r>
  <r>
    <n v="238000"/>
    <n v="2482685.08"/>
    <n v="463039.41238495085"/>
    <n v="2019645.6676150493"/>
    <d v="2025-12-01T00:00:00"/>
    <s v="BH Colorado Electric Oper Co"/>
    <s v="Regulated Electric (122)"/>
    <s v="COE Elec 115kV Transmission Lines"/>
    <x v="19"/>
    <n v="135600"/>
    <x v="18"/>
    <n v="20789581"/>
    <s v="OPGW GROUND WIRE(STATIC WIRE)"/>
    <d v="2012-12-04T00:00:00"/>
    <d v="2012-01-01T00:00:00"/>
    <s v="10040536"/>
  </r>
  <r>
    <n v="24"/>
    <n v="3081.04"/>
    <n v="63.848545972000004"/>
    <n v="3017.191454028"/>
    <d v="2025-12-01T00:00:00"/>
    <s v="BH Colorado Electric Oper Co"/>
    <s v="Regulated Electric (122)"/>
    <s v="COE Elec 115kV Transmission Lines"/>
    <x v="19"/>
    <n v="135600"/>
    <x v="19"/>
    <n v="40847217"/>
    <s v="Suspension Insulators"/>
    <d v="2024-12-31T00:00:00"/>
    <d v="2025-01-01T00:00:00"/>
    <s v="10077799"/>
  </r>
  <r>
    <n v="0"/>
    <n v="0"/>
    <n v="0"/>
    <n v="0"/>
    <d v="2025-12-01T00:00:00"/>
    <s v="BH Colorado Electric Oper Co"/>
    <s v="Regulated Electric (122)"/>
    <s v="COE Elec 115kV Transmission Lines"/>
    <x v="20"/>
    <n v="135001"/>
    <x v="3"/>
    <n v="30577502"/>
    <s v="This work order is to replace an arm on the DOT TAP line as well as make other repairs that were identified during line patrol"/>
    <d v="2020-07-13T00:00:00"/>
    <d v="2020-12-01T00:00:00"/>
    <s v="10069618"/>
  </r>
  <r>
    <n v="3"/>
    <n v="0"/>
    <n v="0"/>
    <n v="0"/>
    <d v="2025-12-01T00:00:00"/>
    <s v="BH Colorado Electric Oper Co"/>
    <s v="Regulated Electric (122)"/>
    <s v="COE Elec 115kV Transmission Lines"/>
    <x v="20"/>
    <n v="135001"/>
    <x v="3"/>
    <n v="29646648"/>
    <s v="This work order is to replace an arm on the DOT TAP line as well as make other repairs that were identified during line patrol"/>
    <d v="2020-07-13T00:00:00"/>
    <d v="2020-07-01T00:00:00"/>
    <s v="10069618"/>
  </r>
  <r>
    <n v="0"/>
    <n v="0"/>
    <n v="0"/>
    <n v="0"/>
    <d v="2025-12-01T00:00:00"/>
    <s v="BH Colorado Electric Oper Co"/>
    <s v="Regulated Electric (122)"/>
    <s v="COE Elec 115kV Transmission Lines"/>
    <x v="20"/>
    <n v="135500"/>
    <x v="2"/>
    <n v="34776002"/>
    <s v="A dummy retirement unit"/>
    <d v="2020-07-13T00:00:00"/>
    <d v="2020-12-01T00:00:00"/>
    <s v="10069618"/>
  </r>
  <r>
    <n v="1"/>
    <n v="13036.09"/>
    <n v="1466.3799662362001"/>
    <n v="11569.7100337638"/>
    <d v="2025-12-01T00:00:00"/>
    <s v="BH Colorado Electric Oper Co"/>
    <s v="Regulated Electric (122)"/>
    <s v="COE Elec 115kV Transmission Lines"/>
    <x v="20"/>
    <n v="135500"/>
    <x v="20"/>
    <n v="21741263"/>
    <s v="Crossarm Assemblies, Wood"/>
    <d v="2013-06-17T00:00:00"/>
    <d v="2013-06-01T00:00:00"/>
    <s v="50507XFER"/>
  </r>
  <r>
    <n v="0"/>
    <n v="0"/>
    <n v="0"/>
    <n v="0"/>
    <d v="2025-12-01T00:00:00"/>
    <s v="BH Colorado Electric Oper Co"/>
    <s v="Regulated Electric (122)"/>
    <s v="COE Elec 115kV Transmission Lines"/>
    <x v="20"/>
    <n v="135500"/>
    <x v="3"/>
    <n v="34073871"/>
    <s v="This work order is to replace an arm on the DOT TAP line as well as make other repairs that were identified during line patrol"/>
    <d v="2020-07-13T00:00:00"/>
    <d v="2020-12-01T00:00:00"/>
    <s v="10069618"/>
  </r>
  <r>
    <n v="1"/>
    <n v="1090.74"/>
    <n v="203.43120145739999"/>
    <n v="887.30879854260002"/>
    <d v="2025-12-01T00:00:00"/>
    <s v="BH Colorado Electric Oper Co"/>
    <s v="Regulated Electric (122)"/>
    <s v="COE Elec 115kV Transmission Lines"/>
    <x v="20"/>
    <n v="135600"/>
    <x v="67"/>
    <n v="21741256"/>
    <s v="Arrester -  0-10,000 Volts"/>
    <d v="2012-06-01T00:00:00"/>
    <d v="2012-01-01T00:00:00"/>
    <s v="50507XFER"/>
  </r>
  <r>
    <n v="1"/>
    <n v="800"/>
    <n v="-0.01"/>
    <n v="800.01"/>
    <d v="2025-12-01T00:00:00"/>
    <s v="BH Colorado Electric Oper Co"/>
    <s v="Regulated Electric (122)"/>
    <s v="COE Elec 115kV Transmission Lines"/>
    <x v="21"/>
    <n v="135002"/>
    <x v="5"/>
    <n v="21741277"/>
    <s v="TLINE S8,T20S, R61W"/>
    <d v="2004-08-01T00:00:00"/>
    <d v="2005-02-01T00:00:00"/>
    <s v="50507XFER"/>
  </r>
  <r>
    <n v="22"/>
    <n v="15.02"/>
    <n v="2.90600952"/>
    <n v="12.11399048"/>
    <d v="2025-12-01T00:00:00"/>
    <s v="BH Colorado Electric Oper Co"/>
    <s v="Regulated Electric (122)"/>
    <s v="COE Elec 115kV Transmission Lines"/>
    <x v="21"/>
    <n v="135500"/>
    <x v="7"/>
    <n v="21741308"/>
    <s v="ANCHORS"/>
    <d v="2004-08-01T00:00:00"/>
    <d v="2005-01-01T00:00:00"/>
    <s v="50507XFER"/>
  </r>
  <r>
    <n v="14"/>
    <n v="59.88"/>
    <n v="11.585342880000001"/>
    <n v="48.294657120000004"/>
    <d v="2025-12-01T00:00:00"/>
    <s v="BH Colorado Electric Oper Co"/>
    <s v="Regulated Electric (122)"/>
    <s v="COE Elec 115kV Transmission Lines"/>
    <x v="21"/>
    <n v="135500"/>
    <x v="20"/>
    <n v="21741294"/>
    <s v="CROSSARM ASSEMBLIES, WOOD"/>
    <d v="2004-08-01T00:00:00"/>
    <d v="2005-01-01T00:00:00"/>
    <s v="50507XFER"/>
  </r>
  <r>
    <n v="43"/>
    <n v="30.03"/>
    <n v="5.8100842799999999"/>
    <n v="24.219915720000003"/>
    <d v="2025-12-01T00:00:00"/>
    <s v="BH Colorado Electric Oper Co"/>
    <s v="Regulated Electric (122)"/>
    <s v="COE Elec 115kV Transmission Lines"/>
    <x v="21"/>
    <n v="135500"/>
    <x v="9"/>
    <n v="21741315"/>
    <s v="GUYS"/>
    <d v="2004-08-01T00:00:00"/>
    <d v="2005-01-01T00:00:00"/>
    <s v="50507XFER"/>
  </r>
  <r>
    <n v="1"/>
    <n v="15.58"/>
    <n v="3.0143560800000002"/>
    <n v="12.565643919999999"/>
    <d v="2025-12-01T00:00:00"/>
    <s v="BH Colorado Electric Oper Co"/>
    <s v="Regulated Electric (122)"/>
    <s v="COE Elec 115kV Transmission Lines"/>
    <x v="21"/>
    <n v="135500"/>
    <x v="22"/>
    <n v="21741336"/>
    <s v="POLE, STEEL"/>
    <d v="2004-08-01T00:00:00"/>
    <d v="2005-01-01T00:00:00"/>
    <s v="50507XFER"/>
  </r>
  <r>
    <n v="31"/>
    <n v="2784.6"/>
    <n v="538.75326959999995"/>
    <n v="2245.8467304000001"/>
    <d v="2025-12-01T00:00:00"/>
    <s v="BH Colorado Electric Oper Co"/>
    <s v="Regulated Electric (122)"/>
    <s v="COE Elec 115kV Transmission Lines"/>
    <x v="21"/>
    <n v="135500"/>
    <x v="23"/>
    <n v="21741329"/>
    <s v="POLE, WOOD"/>
    <d v="2004-08-01T00:00:00"/>
    <d v="2005-01-01T00:00:00"/>
    <s v="50507XFER"/>
  </r>
  <r>
    <n v="34734"/>
    <n v="99.990000000000009"/>
    <n v="29.700101692800001"/>
    <n v="70.289898307200005"/>
    <d v="2025-12-01T00:00:00"/>
    <s v="BH Colorado Electric Oper Co"/>
    <s v="Regulated Electric (122)"/>
    <s v="COE Elec 115kV Transmission Lines"/>
    <x v="21"/>
    <n v="135600"/>
    <x v="29"/>
    <n v="21741270"/>
    <s v="CONDUCTOR, OH TRANS &amp; DIST BARE"/>
    <d v="2004-08-01T00:00:00"/>
    <d v="2005-01-01T00:00:00"/>
    <s v="50507XFER"/>
  </r>
  <r>
    <n v="16034"/>
    <n v="400.02"/>
    <n v="118.8182286144"/>
    <n v="281.20177138559995"/>
    <d v="2025-12-01T00:00:00"/>
    <s v="BH Colorado Electric Oper Co"/>
    <s v="Regulated Electric (122)"/>
    <s v="COE Elec 115kV Transmission Lines"/>
    <x v="21"/>
    <n v="135600"/>
    <x v="18"/>
    <n v="21741343"/>
    <s v="STATIC WIRE (TRANSMISSION LINES)"/>
    <d v="2004-08-01T00:00:00"/>
    <d v="2005-01-01T00:00:00"/>
    <s v="50507XFER"/>
  </r>
  <r>
    <n v="546"/>
    <n v="250.05"/>
    <n v="74.272531536000002"/>
    <n v="175.77746846400001"/>
    <d v="2025-12-01T00:00:00"/>
    <s v="BH Colorado Electric Oper Co"/>
    <s v="Regulated Electric (122)"/>
    <s v="COE Elec 115kV Transmission Lines"/>
    <x v="21"/>
    <n v="135600"/>
    <x v="19"/>
    <n v="21741301"/>
    <s v="SUSPENSION INSULATORS"/>
    <d v="2004-08-01T00:00:00"/>
    <d v="2005-01-01T00:00:00"/>
    <s v="50507XFER"/>
  </r>
  <r>
    <n v="1"/>
    <n v="75.02"/>
    <n v="22.283244614400001"/>
    <n v="52.736755385599992"/>
    <d v="2025-12-01T00:00:00"/>
    <s v="BH Colorado Electric Oper Co"/>
    <s v="Regulated Electric (122)"/>
    <s v="COE Elec 115kV Transmission Lines"/>
    <x v="21"/>
    <n v="135600"/>
    <x v="72"/>
    <n v="21741322"/>
    <s v="SECO 3 WAY MOTORIZED SWITCH"/>
    <d v="2004-08-01T00:00:00"/>
    <d v="2005-01-01T00:00:00"/>
    <s v="50507XFER"/>
  </r>
  <r>
    <n v="0"/>
    <n v="0"/>
    <n v="0"/>
    <n v="0"/>
    <d v="2025-12-01T00:00:00"/>
    <s v="BH Colorado Electric Oper Co"/>
    <s v="Regulated Electric (122)"/>
    <s v="COE Elec 115kV Transmission Lines"/>
    <x v="22"/>
    <n v="135001"/>
    <x v="2"/>
    <n v="35341457"/>
    <s v="A dummy retirement unit"/>
    <d v="2022-04-01T00:00:00"/>
    <d v="2022-04-01T00:00:00"/>
    <s v="10077807"/>
  </r>
  <r>
    <n v="1"/>
    <n v="303.04000000000002"/>
    <n v="-1.24155488E-2"/>
    <n v="303.05241554880001"/>
    <d v="2025-12-01T00:00:00"/>
    <s v="BH Colorado Electric Oper Co"/>
    <s v="Regulated Electric (122)"/>
    <s v="COE Elec 115kV Transmission Lines"/>
    <x v="22"/>
    <n v="135002"/>
    <x v="5"/>
    <n v="21741637"/>
    <s v="T-LIN S24 T17 R68"/>
    <d v="1954-07-01T00:00:00"/>
    <d v="1954-07-01T00:00:00"/>
    <s v="50507XFER"/>
  </r>
  <r>
    <n v="2"/>
    <n v="874.80000000000007"/>
    <n v="-3.5840555999999996E-2"/>
    <n v="874.83584055600011"/>
    <d v="2025-12-01T00:00:00"/>
    <s v="BH Colorado Electric Oper Co"/>
    <s v="Regulated Electric (122)"/>
    <s v="COE Elec 115kV Transmission Lines"/>
    <x v="22"/>
    <n v="135002"/>
    <x v="5"/>
    <n v="21741623"/>
    <s v="T-LIN S27 T19 R68"/>
    <d v="1954-07-01T00:00:00"/>
    <d v="1954-07-01T00:00:00"/>
    <s v="50507XFER"/>
  </r>
  <r>
    <n v="1"/>
    <n v="122.85000000000001"/>
    <n v="-5.0331645000000003E-3"/>
    <n v="122.85503316450001"/>
    <d v="2025-12-01T00:00:00"/>
    <s v="BH Colorado Electric Oper Co"/>
    <s v="Regulated Electric (122)"/>
    <s v="COE Elec 115kV Transmission Lines"/>
    <x v="22"/>
    <n v="135002"/>
    <x v="5"/>
    <n v="21741665"/>
    <s v="T-LIN S36 T19 R68"/>
    <d v="1954-07-01T00:00:00"/>
    <d v="1954-07-01T00:00:00"/>
    <s v="50507XFER"/>
  </r>
  <r>
    <n v="2"/>
    <n v="184.27"/>
    <n v="-7.5495419000000006E-3"/>
    <n v="184.27754954190002"/>
    <d v="2025-12-01T00:00:00"/>
    <s v="BH Colorado Electric Oper Co"/>
    <s v="Regulated Electric (122)"/>
    <s v="COE Elec 115kV Transmission Lines"/>
    <x v="22"/>
    <n v="135002"/>
    <x v="5"/>
    <n v="21741644"/>
    <s v="T-LIN S25 T19 R68"/>
    <d v="1954-07-01T00:00:00"/>
    <d v="1954-07-01T00:00:00"/>
    <s v="50507XFER"/>
  </r>
  <r>
    <n v="1"/>
    <n v="142.51"/>
    <n v="-5.8386347000000003E-3"/>
    <n v="142.5158386347"/>
    <d v="2025-12-01T00:00:00"/>
    <s v="BH Colorado Electric Oper Co"/>
    <s v="Regulated Electric (122)"/>
    <s v="COE Elec 115kV Transmission Lines"/>
    <x v="22"/>
    <n v="135002"/>
    <x v="5"/>
    <n v="21741602"/>
    <s v="T-LIN S29 T19 R69"/>
    <d v="1954-07-01T00:00:00"/>
    <d v="1954-07-01T00:00:00"/>
    <s v="50507XFER"/>
  </r>
  <r>
    <n v="2"/>
    <n v="1126.8800000000001"/>
    <n v="-4.6168273600000004E-2"/>
    <n v="1126.9261682736001"/>
    <d v="2025-12-01T00:00:00"/>
    <s v="BH Colorado Electric Oper Co"/>
    <s v="Regulated Electric (122)"/>
    <s v="COE Elec 115kV Transmission Lines"/>
    <x v="22"/>
    <n v="135002"/>
    <x v="5"/>
    <n v="21741609"/>
    <s v="T-LIN S32 T19 R67"/>
    <d v="1954-07-01T00:00:00"/>
    <d v="1954-07-01T00:00:00"/>
    <s v="50507XFER"/>
  </r>
  <r>
    <n v="2"/>
    <n v="3833.1"/>
    <n v="810.60022277999997"/>
    <n v="3022.4997772199999"/>
    <d v="2025-12-01T00:00:00"/>
    <s v="BH Colorado Electric Oper Co"/>
    <s v="Regulated Electric (122)"/>
    <s v="COE Elec 115kV Transmission Lines"/>
    <x v="22"/>
    <n v="135500"/>
    <x v="20"/>
    <n v="21742063"/>
    <s v="CROSSARM ASSEMBLIES, WOOD"/>
    <d v="2002-06-01T00:00:00"/>
    <d v="2002-01-01T00:00:00"/>
    <s v="50507XFER"/>
  </r>
  <r>
    <n v="1"/>
    <n v="314.27"/>
    <n v="83.428194667400007"/>
    <n v="230.84180533259996"/>
    <d v="2025-12-01T00:00:00"/>
    <s v="BH Colorado Electric Oper Co"/>
    <s v="Regulated Electric (122)"/>
    <s v="COE Elec 115kV Transmission Lines"/>
    <x v="22"/>
    <n v="135500"/>
    <x v="20"/>
    <n v="21741953"/>
    <s v="CROSSARM ASSEMBLIES, WOOD"/>
    <d v="1996-07-01T00:00:00"/>
    <d v="1996-07-01T00:00:00"/>
    <s v="50507XFER"/>
  </r>
  <r>
    <n v="71"/>
    <n v="1810.26"/>
    <n v="1164.7580865857999"/>
    <n v="645.50191341420009"/>
    <d v="2025-12-01T00:00:00"/>
    <s v="BH Colorado Electric Oper Co"/>
    <s v="Regulated Electric (122)"/>
    <s v="COE Elec 115kV Transmission Lines"/>
    <x v="22"/>
    <n v="135500"/>
    <x v="20"/>
    <n v="21741616"/>
    <s v="CROSSARM ASSEMBLIES, WOOD"/>
    <d v="1954-07-01T00:00:00"/>
    <d v="1954-07-01T00:00:00"/>
    <s v="50507XFER"/>
  </r>
  <r>
    <n v="1"/>
    <n v="496.96000000000004"/>
    <n v="154.28669855999999"/>
    <n v="342.67330144000005"/>
    <d v="2025-12-01T00:00:00"/>
    <s v="BH Colorado Electric Oper Co"/>
    <s v="Regulated Electric (122)"/>
    <s v="COE Elec 115kV Transmission Lines"/>
    <x v="22"/>
    <n v="135500"/>
    <x v="20"/>
    <n v="21741691"/>
    <s v="CROSSARM ASSEMBLIES, WOOD"/>
    <d v="1991-07-01T00:00:00"/>
    <d v="1991-07-01T00:00:00"/>
    <s v="50507XFER"/>
  </r>
  <r>
    <n v="74"/>
    <n v="15200.380000000001"/>
    <n v="4445.560136225"/>
    <n v="10754.819863775001"/>
    <d v="2025-12-01T00:00:00"/>
    <s v="BH Colorado Electric Oper Co"/>
    <s v="Regulated Electric (122)"/>
    <s v="COE Elec 115kV Transmission Lines"/>
    <x v="22"/>
    <n v="135500"/>
    <x v="20"/>
    <n v="21741705"/>
    <s v="CROSSARM ASSEMBLIES, WOOD"/>
    <d v="1993-07-01T00:00:00"/>
    <d v="1993-07-01T00:00:00"/>
    <s v="50507XFER"/>
  </r>
  <r>
    <n v="1"/>
    <n v="384.45"/>
    <n v="108.97811540550001"/>
    <n v="275.47188459450001"/>
    <d v="2025-12-01T00:00:00"/>
    <s v="BH Colorado Electric Oper Co"/>
    <s v="Regulated Electric (122)"/>
    <s v="COE Elec 115kV Transmission Lines"/>
    <x v="22"/>
    <n v="135500"/>
    <x v="20"/>
    <n v="21741901"/>
    <s v="CROSSARM ASSEMBLIES, WOOD"/>
    <d v="1994-07-01T00:00:00"/>
    <d v="1994-07-01T00:00:00"/>
    <s v="50507XFER"/>
  </r>
  <r>
    <n v="2"/>
    <n v="6231.58"/>
    <n v="1149.582560502"/>
    <n v="5081.9974394979999"/>
    <d v="2025-12-01T00:00:00"/>
    <s v="BH Colorado Electric Oper Co"/>
    <s v="Regulated Electric (122)"/>
    <s v="COE Elec 115kV Transmission Lines"/>
    <x v="22"/>
    <n v="135500"/>
    <x v="20"/>
    <n v="21743711"/>
    <s v="CROSSARM ASSEMBLIES, WOOD"/>
    <d v="2005-12-15T00:00:00"/>
    <d v="2005-01-01T00:00:00"/>
    <s v="50507XFER"/>
  </r>
  <r>
    <n v="6"/>
    <n v="225.12"/>
    <n v="144.84678468960001"/>
    <n v="80.273215310399991"/>
    <d v="2025-12-01T00:00:00"/>
    <s v="BH Colorado Electric Oper Co"/>
    <s v="Regulated Electric (122)"/>
    <s v="COE Elec 115kV Transmission Lines"/>
    <x v="22"/>
    <n v="135500"/>
    <x v="20"/>
    <n v="21741658"/>
    <s v="CROSSARM ASSEMBLIES, WOOD"/>
    <d v="1954-07-01T00:00:00"/>
    <d v="1954-07-01T00:00:00"/>
    <s v="50507XFER"/>
  </r>
  <r>
    <n v="1"/>
    <n v="490.87"/>
    <n v="139.14445964130002"/>
    <n v="351.72554035869996"/>
    <d v="2025-12-01T00:00:00"/>
    <s v="BH Colorado Electric Oper Co"/>
    <s v="Regulated Electric (122)"/>
    <s v="COE Elec 115kV Transmission Lines"/>
    <x v="22"/>
    <n v="135500"/>
    <x v="20"/>
    <n v="21741922"/>
    <s v="CROSSARM ASSEMBLIES, WOOD"/>
    <d v="1994-07-01T00:00:00"/>
    <d v="1994-07-01T00:00:00"/>
    <s v="50507XFER"/>
  </r>
  <r>
    <n v="2"/>
    <n v="488.41"/>
    <n v="191.1887001284"/>
    <n v="297.22129987160002"/>
    <d v="2025-12-01T00:00:00"/>
    <s v="BH Colorado Electric Oper Co"/>
    <s v="Regulated Electric (122)"/>
    <s v="COE Elec 115kV Transmission Lines"/>
    <x v="22"/>
    <n v="135500"/>
    <x v="20"/>
    <n v="21741684"/>
    <s v="CROSSARM ASSEMBLIES, WOOD"/>
    <d v="1982-07-01T00:00:00"/>
    <d v="1982-07-01T00:00:00"/>
    <s v="50507XFER"/>
  </r>
  <r>
    <n v="38"/>
    <n v="10497.18"/>
    <n v="2692.1927547042001"/>
    <n v="7804.9872452958007"/>
    <d v="2025-12-01T00:00:00"/>
    <s v="BH Colorado Electric Oper Co"/>
    <s v="Regulated Electric (122)"/>
    <s v="COE Elec 115kV Transmission Lines"/>
    <x v="22"/>
    <n v="135500"/>
    <x v="20"/>
    <n v="21742021"/>
    <s v="CROSSARM ASSEMBLIES, WOOD"/>
    <d v="1997-07-01T00:00:00"/>
    <d v="1997-07-01T00:00:00"/>
    <s v="50507XFER"/>
  </r>
  <r>
    <n v="5"/>
    <n v="116.87"/>
    <n v="75.196533967099995"/>
    <n v="41.673466032900009"/>
    <d v="2025-12-01T00:00:00"/>
    <s v="BH Colorado Electric Oper Co"/>
    <s v="Regulated Electric (122)"/>
    <s v="COE Elec 115kV Transmission Lines"/>
    <x v="22"/>
    <n v="135500"/>
    <x v="20"/>
    <n v="21741651"/>
    <s v="CROSSARM ASSEMBLIES, WOOD"/>
    <d v="1954-07-01T00:00:00"/>
    <d v="1954-07-01T00:00:00"/>
    <s v="50507XFER"/>
  </r>
  <r>
    <n v="2"/>
    <n v="4825.9000000000005"/>
    <n v="933.69582839999998"/>
    <n v="3892.2041716000003"/>
    <d v="2025-12-01T00:00:00"/>
    <s v="BH Colorado Electric Oper Co"/>
    <s v="Regulated Electric (122)"/>
    <s v="COE Elec 115kV Transmission Lines"/>
    <x v="22"/>
    <n v="135500"/>
    <x v="20"/>
    <n v="21742075"/>
    <s v="CROSSARM ASSEMBLIES, WOOD"/>
    <d v="2004-10-01T00:00:00"/>
    <d v="2004-01-01T00:00:00"/>
    <s v="50507XFER"/>
  </r>
  <r>
    <n v="39"/>
    <n v="289513.05"/>
    <n v="24750.299831800501"/>
    <n v="264762.75016819948"/>
    <d v="2025-12-01T00:00:00"/>
    <s v="BH Colorado Electric Oper Co"/>
    <s v="Regulated Electric (122)"/>
    <s v="COE Elec 115kV Transmission Lines"/>
    <x v="22"/>
    <n v="135500"/>
    <x v="25"/>
    <n v="21743792"/>
    <s v="Crossarm, Wood"/>
    <d v="2016-04-24T00:00:00"/>
    <d v="2016-01-01T00:00:00"/>
    <s v="50507XFER"/>
  </r>
  <r>
    <n v="13"/>
    <n v="70039.680000000008"/>
    <n v="7248.2089713023997"/>
    <n v="62791.471028697604"/>
    <d v="2025-12-01T00:00:00"/>
    <s v="BH Colorado Electric Oper Co"/>
    <s v="Regulated Electric (122)"/>
    <s v="COE Elec 115kV Transmission Lines"/>
    <x v="22"/>
    <n v="135500"/>
    <x v="25"/>
    <n v="21743771"/>
    <s v="Crossarm, Wood"/>
    <d v="2014-07-01T00:00:00"/>
    <d v="2014-01-01T00:00:00"/>
    <s v="50507XFER"/>
  </r>
  <r>
    <n v="0"/>
    <n v="0"/>
    <n v="0"/>
    <n v="0"/>
    <d v="2025-12-01T00:00:00"/>
    <s v="BH Colorado Electric Oper Co"/>
    <s v="Regulated Electric (122)"/>
    <s v="COE Elec 115kV Transmission Lines"/>
    <x v="22"/>
    <n v="135500"/>
    <x v="3"/>
    <n v="35602212"/>
    <s v="Install pole reinforcers on poles 36482091 (south pole) and 36482095 (south pole)_x000a_ Replace crossarm on pole 36482067"/>
    <d v="2022-06-20T00:00:00"/>
    <d v="2022-06-01T00:00:00"/>
    <s v="10079246"/>
  </r>
  <r>
    <n v="6"/>
    <n v="6616.02"/>
    <n v="29.768385028800001"/>
    <n v="6586.2516149712001"/>
    <d v="2025-12-01T00:00:00"/>
    <s v="BH Colorado Electric Oper Co"/>
    <s v="Regulated Electric (122)"/>
    <s v="COE Elec 115kV Transmission Lines"/>
    <x v="22"/>
    <n v="135500"/>
    <x v="9"/>
    <n v="42334134"/>
    <s v="Guys"/>
    <d v="2025-02-14T00:00:00"/>
    <d v="2025-01-01T00:00:00"/>
    <s v="10090947"/>
  </r>
  <r>
    <n v="7"/>
    <n v="415.54"/>
    <n v="61.700044064000004"/>
    <n v="353.83995593600002"/>
    <d v="2025-12-01T00:00:00"/>
    <s v="BH Colorado Electric Oper Co"/>
    <s v="Regulated Electric (122)"/>
    <s v="COE Elec 115kV Transmission Lines"/>
    <x v="22"/>
    <n v="135500"/>
    <x v="9"/>
    <n v="21743764"/>
    <s v="Guys"/>
    <d v="2009-12-01T00:00:00"/>
    <d v="2009-01-01T00:00:00"/>
    <s v="50507XFER"/>
  </r>
  <r>
    <n v="41"/>
    <n v="79291.89"/>
    <n v="20335.847509979099"/>
    <n v="58956.042490020904"/>
    <d v="2025-12-01T00:00:00"/>
    <s v="BH Colorado Electric Oper Co"/>
    <s v="Regulated Electric (122)"/>
    <s v="COE Elec 115kV Transmission Lines"/>
    <x v="22"/>
    <n v="135500"/>
    <x v="9"/>
    <n v="21741988"/>
    <s v="GUYS"/>
    <d v="1997-07-01T00:00:00"/>
    <d v="1997-07-01T00:00:00"/>
    <s v="50507XFER"/>
  </r>
  <r>
    <n v="1"/>
    <n v="17676.91"/>
    <n v="1033.9710774025"/>
    <n v="16642.938922597499"/>
    <d v="2025-12-01T00:00:00"/>
    <s v="BH Colorado Electric Oper Co"/>
    <s v="Regulated Electric (122)"/>
    <s v="COE Elec 115kV Transmission Lines"/>
    <x v="22"/>
    <n v="135500"/>
    <x v="12"/>
    <n v="29785405"/>
    <s v="Pole, Wood, 55'"/>
    <d v="2019-05-23T00:00:00"/>
    <d v="2019-01-01T00:00:00"/>
    <s v="10057765"/>
  </r>
  <r>
    <n v="3"/>
    <n v="112478.32"/>
    <n v="6579.1662521799999"/>
    <n v="105899.15374782"/>
    <d v="2025-12-01T00:00:00"/>
    <s v="BH Colorado Electric Oper Co"/>
    <s v="Regulated Electric (122)"/>
    <s v="COE Elec 115kV Transmission Lines"/>
    <x v="22"/>
    <n v="135500"/>
    <x v="14"/>
    <n v="29785424"/>
    <s v="Pole, Wood, 65'"/>
    <d v="2019-05-23T00:00:00"/>
    <d v="2019-01-01T00:00:00"/>
    <s v="10057765"/>
  </r>
  <r>
    <n v="82"/>
    <n v="510196.78"/>
    <n v="43616.421706099798"/>
    <n v="466580.35829390021"/>
    <d v="2025-12-01T00:00:00"/>
    <s v="BH Colorado Electric Oper Co"/>
    <s v="Regulated Electric (122)"/>
    <s v="COE Elec 115kV Transmission Lines"/>
    <x v="22"/>
    <n v="135500"/>
    <x v="27"/>
    <n v="21743785"/>
    <s v="Pole, Wood"/>
    <d v="2016-04-24T00:00:00"/>
    <d v="2016-01-01T00:00:00"/>
    <s v="50507XFER"/>
  </r>
  <r>
    <n v="71"/>
    <n v="16419.88"/>
    <n v="10564.884608160401"/>
    <n v="5854.9953918396004"/>
    <d v="2025-12-01T00:00:00"/>
    <s v="BH Colorado Electric Oper Co"/>
    <s v="Regulated Electric (122)"/>
    <s v="COE Elec 115kV Transmission Lines"/>
    <x v="22"/>
    <n v="135500"/>
    <x v="23"/>
    <n v="21741630"/>
    <s v="POLE, WOOD"/>
    <d v="1954-07-01T00:00:00"/>
    <d v="1954-07-01T00:00:00"/>
    <s v="50507XFER"/>
  </r>
  <r>
    <n v="1"/>
    <n v="2850.61"/>
    <n v="756.74180163820006"/>
    <n v="2093.8681983617998"/>
    <d v="2025-12-01T00:00:00"/>
    <s v="BH Colorado Electric Oper Co"/>
    <s v="Regulated Electric (122)"/>
    <s v="COE Elec 115kV Transmission Lines"/>
    <x v="22"/>
    <n v="135500"/>
    <x v="23"/>
    <n v="21741967"/>
    <s v="POLE, WOOD"/>
    <d v="1996-07-01T00:00:00"/>
    <d v="1996-07-01T00:00:00"/>
    <s v="50507XFER"/>
  </r>
  <r>
    <n v="74"/>
    <n v="137874.45000000001"/>
    <n v="40323.278676187503"/>
    <n v="97551.171323812508"/>
    <d v="2025-12-01T00:00:00"/>
    <s v="BH Colorado Electric Oper Co"/>
    <s v="Regulated Electric (122)"/>
    <s v="COE Elec 115kV Transmission Lines"/>
    <x v="22"/>
    <n v="135500"/>
    <x v="23"/>
    <n v="21741887"/>
    <s v="POLE, WOOD"/>
    <d v="1993-07-01T00:00:00"/>
    <d v="1993-07-01T00:00:00"/>
    <s v="50507XFER"/>
  </r>
  <r>
    <n v="6"/>
    <n v="1836.4"/>
    <n v="1181.5770940119999"/>
    <n v="654.82290598800023"/>
    <d v="2025-12-01T00:00:00"/>
    <s v="BH Colorado Electric Oper Co"/>
    <s v="Regulated Electric (122)"/>
    <s v="COE Elec 115kV Transmission Lines"/>
    <x v="22"/>
    <n v="135500"/>
    <x v="23"/>
    <n v="21741595"/>
    <s v="POLE, WOOD"/>
    <d v="1954-07-01T00:00:00"/>
    <d v="1954-07-01T00:00:00"/>
    <s v="50507XFER"/>
  </r>
  <r>
    <n v="5"/>
    <n v="1060.08"/>
    <n v="682.07702342640005"/>
    <n v="378.00297657359988"/>
    <d v="2025-12-01T00:00:00"/>
    <s v="BH Colorado Electric Oper Co"/>
    <s v="Regulated Electric (122)"/>
    <s v="COE Elec 115kV Transmission Lines"/>
    <x v="22"/>
    <n v="135500"/>
    <x v="23"/>
    <n v="21741670"/>
    <s v="POLE, WOOD"/>
    <d v="1954-07-01T00:00:00"/>
    <d v="1954-07-01T00:00:00"/>
    <s v="50507XFER"/>
  </r>
  <r>
    <n v="1"/>
    <n v="4507.63"/>
    <n v="1399.44331743"/>
    <n v="3108.1866825699999"/>
    <d v="2025-12-01T00:00:00"/>
    <s v="BH Colorado Electric Oper Co"/>
    <s v="Regulated Electric (122)"/>
    <s v="COE Elec 115kV Transmission Lines"/>
    <x v="22"/>
    <n v="135500"/>
    <x v="23"/>
    <n v="21741698"/>
    <s v="POLE, WOOD"/>
    <d v="1991-07-01T00:00:00"/>
    <d v="1991-07-01T00:00:00"/>
    <s v="50507XFER"/>
  </r>
  <r>
    <n v="1"/>
    <n v="2295.14"/>
    <n v="485.36197733200004"/>
    <n v="1809.7780226679997"/>
    <d v="2025-12-01T00:00:00"/>
    <s v="BH Colorado Electric Oper Co"/>
    <s v="Regulated Electric (122)"/>
    <s v="COE Elec 115kV Transmission Lines"/>
    <x v="22"/>
    <n v="135500"/>
    <x v="23"/>
    <n v="21742056"/>
    <s v="POLE, WOOD"/>
    <d v="2002-06-01T00:00:00"/>
    <d v="2002-01-01T00:00:00"/>
    <s v="50507XFER"/>
  </r>
  <r>
    <n v="2"/>
    <n v="6018.71"/>
    <n v="1164.47593596"/>
    <n v="4854.2340640399998"/>
    <d v="2025-12-01T00:00:00"/>
    <s v="BH Colorado Electric Oper Co"/>
    <s v="Regulated Electric (122)"/>
    <s v="COE Elec 115kV Transmission Lines"/>
    <x v="22"/>
    <n v="135500"/>
    <x v="23"/>
    <n v="21743704"/>
    <s v="POLE, WOOD"/>
    <d v="2004-10-01T00:00:00"/>
    <d v="2004-01-01T00:00:00"/>
    <s v="50507XFER"/>
  </r>
  <r>
    <n v="10"/>
    <n v="25056.37"/>
    <n v="6426.1618618702996"/>
    <n v="18630.208138129699"/>
    <d v="2025-12-01T00:00:00"/>
    <s v="BH Colorado Electric Oper Co"/>
    <s v="Regulated Electric (122)"/>
    <s v="COE Elec 115kV Transmission Lines"/>
    <x v="22"/>
    <n v="135500"/>
    <x v="23"/>
    <n v="21742028"/>
    <s v="POLE, WOOD"/>
    <d v="1997-07-01T00:00:00"/>
    <d v="1997-07-01T00:00:00"/>
    <s v="50507XFER"/>
  </r>
  <r>
    <n v="1"/>
    <n v="4452.37"/>
    <n v="1262.0910175263"/>
    <n v="3190.2789824737001"/>
    <d v="2025-12-01T00:00:00"/>
    <s v="BH Colorado Electric Oper Co"/>
    <s v="Regulated Electric (122)"/>
    <s v="COE Elec 115kV Transmission Lines"/>
    <x v="22"/>
    <n v="135500"/>
    <x v="23"/>
    <n v="21741908"/>
    <s v="POLE, WOOD"/>
    <d v="1994-07-01T00:00:00"/>
    <d v="1994-07-01T00:00:00"/>
    <s v="50507XFER"/>
  </r>
  <r>
    <n v="1"/>
    <n v="12658.09"/>
    <n v="3246.3974311571001"/>
    <n v="9411.6925688429001"/>
    <d v="2025-12-01T00:00:00"/>
    <s v="BH Colorado Electric Oper Co"/>
    <s v="Regulated Electric (122)"/>
    <s v="COE Elec 115kV Transmission Lines"/>
    <x v="22"/>
    <n v="135500"/>
    <x v="23"/>
    <n v="21742014"/>
    <s v="POLE, WOOD"/>
    <d v="1997-07-01T00:00:00"/>
    <d v="1997-07-01T00:00:00"/>
    <s v="50507XFER"/>
  </r>
  <r>
    <n v="2"/>
    <n v="4430.1500000000005"/>
    <n v="1734.1877108860001"/>
    <n v="2695.9622891140007"/>
    <d v="2025-12-01T00:00:00"/>
    <s v="BH Colorado Electric Oper Co"/>
    <s v="Regulated Electric (122)"/>
    <s v="COE Elec 115kV Transmission Lines"/>
    <x v="22"/>
    <n v="135500"/>
    <x v="23"/>
    <n v="21741677"/>
    <s v="POLE, WOOD"/>
    <d v="1982-07-01T00:00:00"/>
    <d v="1982-07-01T00:00:00"/>
    <s v="50507XFER"/>
  </r>
  <r>
    <n v="6"/>
    <n v="14462.23"/>
    <n v="2667.9473574869999"/>
    <n v="11794.282642513001"/>
    <d v="2025-12-01T00:00:00"/>
    <s v="BH Colorado Electric Oper Co"/>
    <s v="Regulated Electric (122)"/>
    <s v="COE Elec 115kV Transmission Lines"/>
    <x v="22"/>
    <n v="135500"/>
    <x v="23"/>
    <n v="21743738"/>
    <s v="POLE, WOOD"/>
    <d v="2005-12-15T00:00:00"/>
    <d v="2005-01-01T00:00:00"/>
    <s v="50507XFER"/>
  </r>
  <r>
    <n v="30"/>
    <n v="87906.13"/>
    <n v="22545.1260510047"/>
    <n v="65361.003948995305"/>
    <d v="2025-12-01T00:00:00"/>
    <s v="BH Colorado Electric Oper Co"/>
    <s v="Regulated Electric (122)"/>
    <s v="COE Elec 115kV Transmission Lines"/>
    <x v="22"/>
    <n v="135500"/>
    <x v="23"/>
    <n v="21741981"/>
    <s v="POLE, WOOD"/>
    <d v="1997-07-01T00:00:00"/>
    <d v="1997-07-01T00:00:00"/>
    <s v="50507XFER"/>
  </r>
  <r>
    <n v="1"/>
    <n v="8196.9"/>
    <n v="2102.2441066110005"/>
    <n v="6094.6558933889992"/>
    <d v="2025-12-01T00:00:00"/>
    <s v="BH Colorado Electric Oper Co"/>
    <s v="Regulated Electric (122)"/>
    <s v="COE Elec 115kV Transmission Lines"/>
    <x v="22"/>
    <n v="135500"/>
    <x v="23"/>
    <n v="21742002"/>
    <s v="POLE, WOOD"/>
    <d v="1997-07-01T00:00:00"/>
    <d v="1997-07-01T00:00:00"/>
    <s v="50507XFER"/>
  </r>
  <r>
    <n v="1"/>
    <n v="3487.09"/>
    <n v="988.46793197910006"/>
    <n v="2498.6220680208999"/>
    <d v="2025-12-01T00:00:00"/>
    <s v="BH Colorado Electric Oper Co"/>
    <s v="Regulated Electric (122)"/>
    <s v="COE Elec 115kV Transmission Lines"/>
    <x v="22"/>
    <n v="135500"/>
    <x v="23"/>
    <n v="21741894"/>
    <s v="POLE, WOOD"/>
    <d v="1994-07-01T00:00:00"/>
    <d v="1994-07-01T00:00:00"/>
    <s v="50507XFER"/>
  </r>
  <r>
    <n v="3"/>
    <n v="179.71"/>
    <n v="40.965546847300004"/>
    <n v="138.7444531527"/>
    <d v="2025-12-01T00:00:00"/>
    <s v="BH Colorado Electric Oper Co"/>
    <s v="Regulated Electric (122)"/>
    <s v="COE Elec 115kV Transmission Lines"/>
    <x v="22"/>
    <n v="135600"/>
    <x v="67"/>
    <n v="21743757"/>
    <s v="Arrester -  0-10,000 Volts"/>
    <d v="2009-12-01T00:00:00"/>
    <d v="2009-01-01T00:00:00"/>
    <s v="50507XFER"/>
  </r>
  <r>
    <n v="9000"/>
    <n v="14082.86"/>
    <n v="1848.3194660458"/>
    <n v="12234.540533954201"/>
    <d v="2025-12-01T00:00:00"/>
    <s v="BH Colorado Electric Oper Co"/>
    <s v="Regulated Electric (122)"/>
    <s v="COE Elec 115kV Transmission Lines"/>
    <x v="22"/>
    <n v="135600"/>
    <x v="57"/>
    <n v="21743778"/>
    <s v="Conductor, Oh Acsr Bare 4"/>
    <d v="2016-04-24T00:00:00"/>
    <d v="2016-01-01T00:00:00"/>
    <s v="50507XFER"/>
  </r>
  <r>
    <n v="2178"/>
    <n v="89601.03"/>
    <n v="8046.1644299072996"/>
    <n v="81554.865570092705"/>
    <d v="2025-12-01T00:00:00"/>
    <s v="BH Colorado Electric Oper Co"/>
    <s v="Regulated Electric (122)"/>
    <s v="COE Elec 115kV Transmission Lines"/>
    <x v="22"/>
    <n v="135600"/>
    <x v="15"/>
    <n v="29785457"/>
    <s v="Conductor, Oh Acsr Bare 795 Mcm"/>
    <d v="2019-05-23T00:00:00"/>
    <d v="2019-01-01T00:00:00"/>
    <s v="10057765"/>
  </r>
  <r>
    <n v="990"/>
    <n v="6842.22"/>
    <n v="2977.6276106345999"/>
    <n v="3864.5923893654003"/>
    <d v="2025-12-01T00:00:00"/>
    <s v="BH Colorado Electric Oper Co"/>
    <s v="Regulated Electric (122)"/>
    <s v="COE Elec 115kV Transmission Lines"/>
    <x v="22"/>
    <n v="135600"/>
    <x v="24"/>
    <n v="21741915"/>
    <s v="CONDUCTOR, OVERHEAD"/>
    <d v="1994-07-01T00:00:00"/>
    <d v="1994-07-01T00:00:00"/>
    <s v="50507XFER"/>
  </r>
  <r>
    <n v="0"/>
    <n v="0"/>
    <n v="0"/>
    <n v="0"/>
    <d v="2025-12-01T00:00:00"/>
    <s v="BH Colorado Electric Oper Co"/>
    <s v="Regulated Electric (122)"/>
    <s v="COE Elec 115kV Transmission Lines"/>
    <x v="22"/>
    <n v="135600"/>
    <x v="3"/>
    <n v="42077837"/>
    <s v="This work order is for work preformed on the 115kV West station to Portland line Pole # 35882637."/>
    <d v="2025-02-14T00:00:00"/>
    <d v="2025-10-01T00:00:00"/>
    <s v="10090947"/>
  </r>
  <r>
    <n v="241"/>
    <n v="8460.4600000000009"/>
    <n v="759.74854655859997"/>
    <n v="7700.7114534414013"/>
    <d v="2025-12-01T00:00:00"/>
    <s v="BH Colorado Electric Oper Co"/>
    <s v="Regulated Electric (122)"/>
    <s v="COE Elec 115kV Transmission Lines"/>
    <x v="22"/>
    <n v="135600"/>
    <x v="16"/>
    <n v="29785376"/>
    <s v="FIBER OPTIC GROUND WIRE"/>
    <d v="2019-05-23T00:00:00"/>
    <d v="2019-01-01T00:00:00"/>
    <s v="10057765"/>
  </r>
  <r>
    <n v="1"/>
    <n v="4807.66"/>
    <n v="33.209776828800003"/>
    <n v="4774.4502231711995"/>
    <d v="2025-12-01T00:00:00"/>
    <s v="BH Colorado Electric Oper Co"/>
    <s v="Regulated Electric (122)"/>
    <s v="COE Elec 115kV Transmission Lines"/>
    <x v="22"/>
    <n v="135600"/>
    <x v="17"/>
    <n v="42334139"/>
    <s v="Post Insulators"/>
    <d v="2025-02-14T00:00:00"/>
    <d v="2025-01-01T00:00:00"/>
    <s v="10090947"/>
  </r>
  <r>
    <n v="248"/>
    <n v="1927.1100000000001"/>
    <n v="173.05430456010001"/>
    <n v="1754.0556954399001"/>
    <d v="2025-12-01T00:00:00"/>
    <s v="BH Colorado Electric Oper Co"/>
    <s v="Regulated Electric (122)"/>
    <s v="COE Elec 115kV Transmission Lines"/>
    <x v="22"/>
    <n v="135600"/>
    <x v="18"/>
    <n v="29785339"/>
    <s v="Static Wire (Transmission Lines)"/>
    <d v="2019-05-23T00:00:00"/>
    <d v="2019-01-01T00:00:00"/>
    <s v="10057765"/>
  </r>
  <r>
    <n v="572"/>
    <n v="2438.42"/>
    <n v="1061.1624178006"/>
    <n v="1377.2575821994001"/>
    <d v="2025-12-01T00:00:00"/>
    <s v="BH Colorado Electric Oper Co"/>
    <s v="Regulated Electric (122)"/>
    <s v="COE Elec 115kV Transmission Lines"/>
    <x v="22"/>
    <n v="135600"/>
    <x v="18"/>
    <n v="21741929"/>
    <s v="STATIC WIRE (TRANSMISSION LINES)"/>
    <d v="1994-07-01T00:00:00"/>
    <d v="1994-07-01T00:00:00"/>
    <s v="50507XFER"/>
  </r>
  <r>
    <n v="6"/>
    <n v="1147.92"/>
    <n v="293.39323389359998"/>
    <n v="854.52676610640015"/>
    <d v="2025-12-01T00:00:00"/>
    <s v="BH Colorado Electric Oper Co"/>
    <s v="Regulated Electric (122)"/>
    <s v="COE Elec 115kV Transmission Lines"/>
    <x v="22"/>
    <n v="135600"/>
    <x v="19"/>
    <n v="21743750"/>
    <s v="SUSPENSION INSULATORS"/>
    <d v="2007-10-01T00:00:00"/>
    <d v="2007-01-01T00:00:00"/>
    <s v="50507XFER"/>
  </r>
  <r>
    <n v="79"/>
    <n v="3162.15"/>
    <n v="895.56998818950001"/>
    <n v="2266.5800118104999"/>
    <d v="2025-12-01T00:00:00"/>
    <s v="BH Colorado Electric Oper Co"/>
    <s v="Regulated Electric (122)"/>
    <s v="COE Elec 115kV Transmission Lines"/>
    <x v="22"/>
    <n v="135600"/>
    <x v="19"/>
    <n v="21743730"/>
    <s v="SUSPENSION INSULATORS"/>
    <d v="2005-12-15T00:00:00"/>
    <d v="2005-01-01T00:00:00"/>
    <s v="50507XFER"/>
  </r>
  <r>
    <n v="84"/>
    <n v="3324.42"/>
    <n v="1079.3099870388"/>
    <n v="2245.1100129612"/>
    <d v="2025-12-01T00:00:00"/>
    <s v="BH Colorado Electric Oper Co"/>
    <s v="Regulated Electric (122)"/>
    <s v="COE Elec 115kV Transmission Lines"/>
    <x v="22"/>
    <n v="135600"/>
    <x v="19"/>
    <n v="21742049"/>
    <s v="SUSPENSION INSULATORS"/>
    <d v="2002-06-01T00:00:00"/>
    <d v="2002-01-01T00:00:00"/>
    <s v="50507XFER"/>
  </r>
  <r>
    <n v="299"/>
    <n v="28823.46"/>
    <n v="11747.0999874678"/>
    <n v="17076.360012532197"/>
    <d v="2025-12-01T00:00:00"/>
    <s v="BH Colorado Electric Oper Co"/>
    <s v="Regulated Electric (122)"/>
    <s v="COE Elec 115kV Transmission Lines"/>
    <x v="22"/>
    <n v="135600"/>
    <x v="19"/>
    <n v="21741974"/>
    <s v="SUSPENSION INSULATORS"/>
    <d v="1996-07-01T00:00:00"/>
    <d v="1996-07-01T00:00:00"/>
    <s v="50507XFER"/>
  </r>
  <r>
    <n v="63"/>
    <n v="9181.17"/>
    <n v="3614.9800122332999"/>
    <n v="5566.1899877667001"/>
    <d v="2025-12-01T00:00:00"/>
    <s v="BH Colorado Electric Oper Co"/>
    <s v="Regulated Electric (122)"/>
    <s v="COE Elec 115kV Transmission Lines"/>
    <x v="22"/>
    <n v="135600"/>
    <x v="19"/>
    <n v="21741995"/>
    <s v="SUSPENSION INSULATORS"/>
    <d v="1997-07-01T00:00:00"/>
    <d v="1997-07-01T00:00:00"/>
    <s v="50507XFER"/>
  </r>
  <r>
    <n v="9"/>
    <n v="509.71000000000004"/>
    <n v="214.77571774660001"/>
    <n v="294.93428225340006"/>
    <d v="2025-12-01T00:00:00"/>
    <s v="BH Colorado Electric Oper Co"/>
    <s v="Regulated Electric (122)"/>
    <s v="COE Elec 115kV Transmission Lines"/>
    <x v="22"/>
    <n v="135600"/>
    <x v="19"/>
    <n v="21741941"/>
    <s v="SUSPENSION INSULATORS"/>
    <d v="1995-07-01T00:00:00"/>
    <d v="1995-07-01T00:00:00"/>
    <s v="50507XFER"/>
  </r>
  <r>
    <n v="35"/>
    <n v="1239.6600000000001"/>
    <n v="368.21710235519998"/>
    <n v="871.44289764480004"/>
    <d v="2025-12-01T00:00:00"/>
    <s v="BH Colorado Electric Oper Co"/>
    <s v="Regulated Electric (122)"/>
    <s v="COE Elec 115kV Transmission Lines"/>
    <x v="22"/>
    <n v="135600"/>
    <x v="19"/>
    <n v="21743697"/>
    <s v="SUSPENSION INSULATORS"/>
    <d v="2004-10-01T00:00:00"/>
    <d v="2004-01-01T00:00:00"/>
    <s v="50507XFER"/>
  </r>
  <r>
    <n v="0"/>
    <n v="0"/>
    <n v="0"/>
    <n v="0"/>
    <d v="2025-12-01T00:00:00"/>
    <s v="BH Colorado Electric Oper Co"/>
    <s v="Regulated Electric (122)"/>
    <s v="COE Elec 115kV Transmission Lines"/>
    <x v="23"/>
    <n v="135001"/>
    <x v="3"/>
    <n v="33202085"/>
    <s v="This work order is for the portion of the southern colorado reliability project from west station to north penrose"/>
    <d v="2021-05-11T00:00:00"/>
    <d v="2021-05-01T00:00:00"/>
    <s v="10076411"/>
  </r>
  <r>
    <n v="0"/>
    <n v="0"/>
    <n v="0"/>
    <n v="0"/>
    <d v="2025-12-01T00:00:00"/>
    <s v="BH Colorado Electric Oper Co"/>
    <s v="Regulated Electric (122)"/>
    <s v="COE Elec 115kV Transmission Lines"/>
    <x v="23"/>
    <n v="135001"/>
    <x v="3"/>
    <n v="34060304"/>
    <s v="This work order is for the portion of the southern colorado reliability project from west station to north penrose"/>
    <d v="2021-05-11T00:00:00"/>
    <d v="2021-11-01T00:00:00"/>
    <s v="10076411"/>
  </r>
  <r>
    <n v="0"/>
    <n v="0"/>
    <n v="0"/>
    <n v="0"/>
    <d v="2025-12-01T00:00:00"/>
    <s v="BH Colorado Electric Oper Co"/>
    <s v="Regulated Electric (122)"/>
    <s v="COE Elec 115kV Transmission Lines"/>
    <x v="23"/>
    <n v="135001"/>
    <x v="4"/>
    <n v="38897935"/>
    <s v="77.9 Acres Desc: M&amp;B or Unknown N2SW4 SEC 27-18-68 less .88 AC Ditch ROW Penrose CO 81240   Undeveloped vacant lot"/>
    <d v="2021-05-01T00:00:00"/>
    <d v="2021-05-01T00:00:00"/>
    <s v="10076411"/>
  </r>
  <r>
    <n v="0"/>
    <n v="0"/>
    <n v="0"/>
    <n v="0"/>
    <d v="2025-12-01T00:00:00"/>
    <s v="BH Colorado Electric Oper Co"/>
    <s v="Regulated Electric (122)"/>
    <s v="COE Elec 115kV Transmission Lines"/>
    <x v="23"/>
    <n v="135001"/>
    <x v="4"/>
    <n v="34163574"/>
    <s v="77.9 Acres Desc: M&amp;B or Unknown N2SW4 SEC 27-18-68 less .88 AC Ditch ROW Penrose CO 81240   Undeveloped vacant lot"/>
    <d v="2021-05-11T00:00:00"/>
    <d v="2021-05-01T00:00:00"/>
    <s v="10076411"/>
  </r>
  <r>
    <n v="0"/>
    <n v="2367890.04"/>
    <n v="-6.1328352036"/>
    <n v="2367896.1728352038"/>
    <d v="2025-12-01T00:00:00"/>
    <s v="BH Colorado Electric Oper Co"/>
    <s v="Regulated Electric (122)"/>
    <s v="COE Elec 115kV Transmission Lines"/>
    <x v="23"/>
    <n v="135002"/>
    <x v="6"/>
    <n v="34163582"/>
    <s v="Right-Of-Ways - Non-Depreciable"/>
    <d v="2021-05-11T00:00:00"/>
    <d v="2021-05-01T00:00:00"/>
    <s v="10076411"/>
  </r>
  <r>
    <n v="0"/>
    <n v="98392.07"/>
    <n v="-0.14168458080000002"/>
    <n v="98392.211684580805"/>
    <d v="2025-12-01T00:00:00"/>
    <s v="BH Colorado Electric Oper Co"/>
    <s v="Regulated Electric (122)"/>
    <s v="COE Elec 115kV Transmission Lines"/>
    <x v="23"/>
    <n v="135002"/>
    <x v="6"/>
    <n v="37457500"/>
    <s v="Right-Of-Ways - Non-Depreciable"/>
    <d v="2023-02-21T00:00:00"/>
    <d v="2023-02-01T00:00:00"/>
    <s v="10076411"/>
  </r>
  <r>
    <n v="0"/>
    <n v="612513.64"/>
    <n v="-1.5864103276000001"/>
    <n v="612515.2264103276"/>
    <d v="2025-12-01T00:00:00"/>
    <s v="BH Colorado Electric Oper Co"/>
    <s v="Regulated Electric (122)"/>
    <s v="COE Elec 115kV Transmission Lines"/>
    <x v="23"/>
    <n v="135002"/>
    <x v="6"/>
    <n v="38898491"/>
    <s v="Right-Of-Ways - Non-Depreciable"/>
    <d v="2021-05-11T00:00:00"/>
    <d v="2021-05-01T00:00:00"/>
    <s v="10076411"/>
  </r>
  <r>
    <n v="0"/>
    <n v="0"/>
    <n v="0"/>
    <n v="0"/>
    <d v="2025-12-01T00:00:00"/>
    <s v="BH Colorado Electric Oper Co"/>
    <s v="Regulated Electric (122)"/>
    <s v="COE Elec 115kV Transmission Lines"/>
    <x v="23"/>
    <n v="135500"/>
    <x v="3"/>
    <n v="36933405"/>
    <s v="This work order is for the portion of the southern colorado reliability project from west station to north penrose"/>
    <d v="2023-02-21T00:00:00"/>
    <d v="2023-03-01T00:00:00"/>
    <s v="10076411"/>
  </r>
  <r>
    <n v="0"/>
    <n v="0"/>
    <n v="0"/>
    <n v="0"/>
    <d v="2025-12-01T00:00:00"/>
    <s v="BH Colorado Electric Oper Co"/>
    <s v="Regulated Electric (122)"/>
    <s v="COE Elec 115kV Transmission Lines"/>
    <x v="23"/>
    <n v="135500"/>
    <x v="3"/>
    <n v="36755336"/>
    <s v="This work order is for the portion of the southern colorado reliability project from west station to north penrose"/>
    <d v="2023-02-21T00:00:00"/>
    <d v="2023-02-01T00:00:00"/>
    <s v="10076411"/>
  </r>
  <r>
    <n v="231"/>
    <n v="16460164.27"/>
    <n v="370307.77221668675"/>
    <n v="16089856.497783313"/>
    <d v="2025-12-01T00:00:00"/>
    <s v="BH Colorado Electric Oper Co"/>
    <s v="Regulated Electric (122)"/>
    <s v="COE Elec 115kV Transmission Lines"/>
    <x v="23"/>
    <n v="135500"/>
    <x v="10"/>
    <n v="37457485"/>
    <s v="Pole, Steel"/>
    <d v="2023-02-21T00:00:00"/>
    <d v="2023-01-01T00:00:00"/>
    <s v="10076411"/>
  </r>
  <r>
    <n v="124279"/>
    <n v="553848.98"/>
    <n v="19129.0742263014"/>
    <n v="534719.90577369859"/>
    <d v="2025-12-01T00:00:00"/>
    <s v="BH Colorado Electric Oper Co"/>
    <s v="Regulated Electric (122)"/>
    <s v="COE Elec 115kV Transmission Lines"/>
    <x v="23"/>
    <n v="135600"/>
    <x v="35"/>
    <n v="37457497"/>
    <s v="Conductor, Fiber Optic"/>
    <d v="2023-02-21T00:00:00"/>
    <d v="2023-01-01T00:00:00"/>
    <s v="10076411"/>
  </r>
  <r>
    <n v="344000"/>
    <n v="3270851.56"/>
    <n v="112970.0776454508"/>
    <n v="3157881.4823545492"/>
    <d v="2025-12-01T00:00:00"/>
    <s v="BH Colorado Electric Oper Co"/>
    <s v="Regulated Electric (122)"/>
    <s v="COE Elec 115kV Transmission Lines"/>
    <x v="23"/>
    <n v="135600"/>
    <x v="15"/>
    <n v="37457494"/>
    <s v="Conductor, Oh Acsr Bare 795 Mcm"/>
    <d v="2023-02-21T00:00:00"/>
    <d v="2023-01-01T00:00:00"/>
    <s v="10076411"/>
  </r>
  <r>
    <n v="0"/>
    <n v="0"/>
    <n v="0"/>
    <n v="0"/>
    <d v="2025-12-01T00:00:00"/>
    <s v="BH Colorado Electric Oper Co"/>
    <s v="Regulated Electric (122)"/>
    <s v="COE Elec 115kV Transmission Lines"/>
    <x v="23"/>
    <n v="135600"/>
    <x v="3"/>
    <n v="36755333"/>
    <s v="This work order is for the portion of the southern colorado reliability project from west station to north penrose"/>
    <d v="2023-02-21T00:00:00"/>
    <d v="2023-02-01T00:00:00"/>
    <s v="10076411"/>
  </r>
  <r>
    <n v="0"/>
    <n v="0"/>
    <n v="0"/>
    <n v="0"/>
    <d v="2025-12-01T00:00:00"/>
    <s v="BH Colorado Electric Oper Co"/>
    <s v="Regulated Electric (122)"/>
    <s v="COE Elec 115kV Transmission Lines"/>
    <x v="23"/>
    <n v="135600"/>
    <x v="3"/>
    <n v="36933402"/>
    <s v="This work order is for the portion of the southern colorado reliability project from west station to north penrose"/>
    <d v="2023-02-21T00:00:00"/>
    <d v="2023-03-01T00:00:00"/>
    <s v="10076411"/>
  </r>
  <r>
    <n v="666"/>
    <n v="481689.9"/>
    <n v="16636.812892857"/>
    <n v="465053.08710714302"/>
    <d v="2025-12-01T00:00:00"/>
    <s v="BH Colorado Electric Oper Co"/>
    <s v="Regulated Electric (122)"/>
    <s v="COE Elec 115kV Transmission Lines"/>
    <x v="23"/>
    <n v="135600"/>
    <x v="17"/>
    <n v="37457488"/>
    <s v="Post Insulators"/>
    <d v="2023-02-21T00:00:00"/>
    <d v="2023-01-01T00:00:00"/>
    <s v="10076411"/>
  </r>
  <r>
    <n v="32000"/>
    <n v="67606.33"/>
    <n v="2335.0164962619001"/>
    <n v="65271.3135037381"/>
    <d v="2025-12-01T00:00:00"/>
    <s v="BH Colorado Electric Oper Co"/>
    <s v="Regulated Electric (122)"/>
    <s v="COE Elec 115kV Transmission Lines"/>
    <x v="23"/>
    <n v="135600"/>
    <x v="18"/>
    <n v="37457467"/>
    <s v="Static Wire (Transmission Lines)"/>
    <d v="2023-02-21T00:00:00"/>
    <d v="2023-01-01T00:00:00"/>
    <s v="10076411"/>
  </r>
  <r>
    <n v="192"/>
    <n v="18496.29"/>
    <n v="638.83281742470001"/>
    <n v="17857.457182575301"/>
    <d v="2025-12-01T00:00:00"/>
    <s v="BH Colorado Electric Oper Co"/>
    <s v="Regulated Electric (122)"/>
    <s v="COE Elec 115kV Transmission Lines"/>
    <x v="23"/>
    <n v="135600"/>
    <x v="19"/>
    <n v="37457473"/>
    <s v="Suspension Insulators"/>
    <d v="2023-02-21T00:00:00"/>
    <d v="2023-01-01T00:00:00"/>
    <s v="10076411"/>
  </r>
  <r>
    <n v="3"/>
    <n v="809.43000000000006"/>
    <n v="18.209916690299998"/>
    <n v="791.22008330970004"/>
    <d v="2025-12-01T00:00:00"/>
    <s v="BH Colorado Electric Oper Co"/>
    <s v="Regulated Electric (122)"/>
    <s v="COE Elec 115kV Transmission Lines"/>
    <x v="24"/>
    <n v="135500"/>
    <x v="7"/>
    <n v="38230062"/>
    <s v="Anchors"/>
    <d v="2023-08-22T00:00:00"/>
    <d v="2023-01-01T00:00:00"/>
    <s v="10081985"/>
  </r>
  <r>
    <n v="0"/>
    <n v="0"/>
    <n v="0"/>
    <n v="0"/>
    <d v="2025-12-01T00:00:00"/>
    <s v="BH Colorado Electric Oper Co"/>
    <s v="Regulated Electric (122)"/>
    <s v="COE Elec 115kV Transmission Lines"/>
    <x v="24"/>
    <n v="135500"/>
    <x v="3"/>
    <n v="38204604"/>
    <s v="This work order is for the 115 kV tie into the new Pueblo West Industrial substation"/>
    <d v="2023-08-22T00:00:00"/>
    <d v="2023-11-01T00:00:00"/>
    <s v="10081985"/>
  </r>
  <r>
    <n v="0"/>
    <n v="0"/>
    <n v="0"/>
    <n v="0"/>
    <d v="2025-12-01T00:00:00"/>
    <s v="BH Colorado Electric Oper Co"/>
    <s v="Regulated Electric (122)"/>
    <s v="COE Elec 115kV Transmission Lines"/>
    <x v="24"/>
    <n v="135500"/>
    <x v="3"/>
    <n v="37723772"/>
    <s v="This work order is for the 115 kV tie into the new Pueblo West Industrial substation"/>
    <d v="2023-08-22T00:00:00"/>
    <d v="2023-08-01T00:00:00"/>
    <s v="10081985"/>
  </r>
  <r>
    <n v="0"/>
    <n v="0"/>
    <n v="0"/>
    <n v="0"/>
    <d v="2025-12-01T00:00:00"/>
    <s v="BH Colorado Electric Oper Co"/>
    <s v="Regulated Electric (122)"/>
    <s v="COE Elec 115kV Transmission Lines"/>
    <x v="24"/>
    <n v="135500"/>
    <x v="3"/>
    <n v="38071703"/>
    <s v="This work order is for the 115 kV tie into the new Pueblo West Industrial substation"/>
    <d v="2023-08-22T00:00:00"/>
    <d v="2023-10-01T00:00:00"/>
    <s v="10081985"/>
  </r>
  <r>
    <n v="3"/>
    <n v="268.33"/>
    <n v="6.0366763593000003"/>
    <n v="262.29332364070001"/>
    <d v="2025-12-01T00:00:00"/>
    <s v="BH Colorado Electric Oper Co"/>
    <s v="Regulated Electric (122)"/>
    <s v="COE Elec 115kV Transmission Lines"/>
    <x v="24"/>
    <n v="135500"/>
    <x v="9"/>
    <n v="38230086"/>
    <s v="Guys"/>
    <d v="2023-08-22T00:00:00"/>
    <d v="2023-01-01T00:00:00"/>
    <s v="10081985"/>
  </r>
  <r>
    <n v="46"/>
    <n v="4021087.24"/>
    <n v="90463.244066600411"/>
    <n v="3930623.9959334"/>
    <d v="2025-12-01T00:00:00"/>
    <s v="BH Colorado Electric Oper Co"/>
    <s v="Regulated Electric (122)"/>
    <s v="COE Elec 115kV Transmission Lines"/>
    <x v="24"/>
    <n v="135500"/>
    <x v="10"/>
    <n v="38230101"/>
    <s v="Pole, Steel"/>
    <d v="2023-08-22T00:00:00"/>
    <d v="2023-01-01T00:00:00"/>
    <s v="10081985"/>
  </r>
  <r>
    <n v="1"/>
    <n v="820.5"/>
    <n v="18.458960805"/>
    <n v="802.04103919500005"/>
    <d v="2025-12-01T00:00:00"/>
    <s v="BH Colorado Electric Oper Co"/>
    <s v="Regulated Electric (122)"/>
    <s v="COE Elec 115kV Transmission Lines"/>
    <x v="24"/>
    <n v="135500"/>
    <x v="73"/>
    <n v="38230092"/>
    <s v="Pole, Wood, 30' - 40'"/>
    <d v="2023-08-22T00:00:00"/>
    <d v="2023-01-01T00:00:00"/>
    <s v="10081985"/>
  </r>
  <r>
    <n v="2"/>
    <n v="3410.02"/>
    <n v="76.715936044200006"/>
    <n v="3333.3040639557998"/>
    <d v="2025-12-01T00:00:00"/>
    <s v="BH Colorado Electric Oper Co"/>
    <s v="Regulated Electric (122)"/>
    <s v="COE Elec 115kV Transmission Lines"/>
    <x v="24"/>
    <n v="135500"/>
    <x v="36"/>
    <n v="38230095"/>
    <s v="Pole, Wood, 45'"/>
    <d v="2023-08-22T00:00:00"/>
    <d v="2023-01-01T00:00:00"/>
    <s v="10081985"/>
  </r>
  <r>
    <n v="67100"/>
    <n v="226847.91"/>
    <n v="7834.9706601813004"/>
    <n v="219012.93933981869"/>
    <d v="2025-12-01T00:00:00"/>
    <s v="BH Colorado Electric Oper Co"/>
    <s v="Regulated Electric (122)"/>
    <s v="COE Elec 115kV Transmission Lines"/>
    <x v="24"/>
    <n v="135600"/>
    <x v="74"/>
    <n v="38230077"/>
    <s v="Conductor, Oh Acsr Bare 477 Mcm"/>
    <d v="2023-08-22T00:00:00"/>
    <d v="2023-01-01T00:00:00"/>
    <s v="10081985"/>
  </r>
  <r>
    <n v="58100"/>
    <n v="345928.41000000003"/>
    <n v="11947.8241737963"/>
    <n v="333980.58582620375"/>
    <d v="2025-12-01T00:00:00"/>
    <s v="BH Colorado Electric Oper Co"/>
    <s v="Regulated Electric (122)"/>
    <s v="COE Elec 115kV Transmission Lines"/>
    <x v="24"/>
    <n v="135600"/>
    <x v="15"/>
    <n v="38230107"/>
    <s v="Conductor, Oh Acsr Bare 795 Mcm"/>
    <d v="2023-08-22T00:00:00"/>
    <d v="2023-01-01T00:00:00"/>
    <s v="10081985"/>
  </r>
  <r>
    <n v="0"/>
    <n v="0"/>
    <n v="0"/>
    <n v="0"/>
    <d v="2025-12-01T00:00:00"/>
    <s v="BH Colorado Electric Oper Co"/>
    <s v="Regulated Electric (122)"/>
    <s v="COE Elec 115kV Transmission Lines"/>
    <x v="24"/>
    <n v="135600"/>
    <x v="3"/>
    <n v="38204607"/>
    <s v="This work order is for the 115 kV tie into the new Pueblo West Industrial substation"/>
    <d v="2023-08-22T00:00:00"/>
    <d v="2023-11-01T00:00:00"/>
    <s v="10081985"/>
  </r>
  <r>
    <n v="0"/>
    <n v="0"/>
    <n v="0"/>
    <n v="0"/>
    <d v="2025-12-01T00:00:00"/>
    <s v="BH Colorado Electric Oper Co"/>
    <s v="Regulated Electric (122)"/>
    <s v="COE Elec 115kV Transmission Lines"/>
    <x v="24"/>
    <n v="135600"/>
    <x v="3"/>
    <n v="37723775"/>
    <s v="This work order is for the 115 kV tie into the new Pueblo West Industrial substation"/>
    <d v="2023-08-22T00:00:00"/>
    <d v="2023-08-01T00:00:00"/>
    <s v="10081985"/>
  </r>
  <r>
    <n v="0"/>
    <n v="0"/>
    <n v="0"/>
    <n v="0"/>
    <d v="2025-12-01T00:00:00"/>
    <s v="BH Colorado Electric Oper Co"/>
    <s v="Regulated Electric (122)"/>
    <s v="COE Elec 115kV Transmission Lines"/>
    <x v="24"/>
    <n v="135600"/>
    <x v="3"/>
    <n v="38071706"/>
    <s v="This work order is for the 115 kV tie into the new Pueblo West Industrial substation"/>
    <d v="2023-08-22T00:00:00"/>
    <d v="2023-10-01T00:00:00"/>
    <s v="10081985"/>
  </r>
  <r>
    <n v="10600"/>
    <n v="32791.5"/>
    <n v="1132.5669273449998"/>
    <n v="31658.933072655"/>
    <d v="2025-12-01T00:00:00"/>
    <s v="BH Colorado Electric Oper Co"/>
    <s v="Regulated Electric (122)"/>
    <s v="COE Elec 115kV Transmission Lines"/>
    <x v="24"/>
    <n v="135600"/>
    <x v="16"/>
    <n v="38230083"/>
    <s v="FIBER OPTIC GROUND WIRE"/>
    <d v="2023-08-22T00:00:00"/>
    <d v="2023-01-01T00:00:00"/>
    <s v="10081985"/>
  </r>
  <r>
    <n v="249"/>
    <n v="215455.36000000002"/>
    <n v="7441.4898694848007"/>
    <n v="208013.87013051522"/>
    <d v="2025-12-01T00:00:00"/>
    <s v="BH Colorado Electric Oper Co"/>
    <s v="Regulated Electric (122)"/>
    <s v="COE Elec 115kV Transmission Lines"/>
    <x v="24"/>
    <n v="135600"/>
    <x v="17"/>
    <n v="38230104"/>
    <s v="Post Insulators"/>
    <d v="2023-08-22T00:00:00"/>
    <d v="2023-01-01T00:00:00"/>
    <s v="10081985"/>
  </r>
  <r>
    <n v="2500"/>
    <n v="3319.96"/>
    <n v="114.6662060628"/>
    <n v="3205.2937939372"/>
    <d v="2025-12-01T00:00:00"/>
    <s v="BH Colorado Electric Oper Co"/>
    <s v="Regulated Electric (122)"/>
    <s v="COE Elec 115kV Transmission Lines"/>
    <x v="24"/>
    <n v="135600"/>
    <x v="18"/>
    <n v="38230080"/>
    <s v="Static Wire (Transmission Lines)"/>
    <d v="2023-08-22T00:00:00"/>
    <d v="2023-01-01T00:00:00"/>
    <s v="10081985"/>
  </r>
  <r>
    <n v="606"/>
    <n v="28703.18"/>
    <n v="991.36277320739998"/>
    <n v="27711.817226792602"/>
    <d v="2025-12-01T00:00:00"/>
    <s v="BH Colorado Electric Oper Co"/>
    <s v="Regulated Electric (122)"/>
    <s v="COE Elec 115kV Transmission Lines"/>
    <x v="24"/>
    <n v="135600"/>
    <x v="19"/>
    <n v="38230089"/>
    <s v="Suspension Insulators"/>
    <d v="2023-08-22T00:00:00"/>
    <d v="2023-01-01T00:00:00"/>
    <s v="10081985"/>
  </r>
  <r>
    <n v="3"/>
    <n v="880.18000000000006"/>
    <n v="30.4000353174"/>
    <n v="849.77996468260005"/>
    <d v="2025-12-01T00:00:00"/>
    <s v="BH Colorado Electric Oper Co"/>
    <s v="Regulated Electric (122)"/>
    <s v="COE Elec 115kV Transmission Lines"/>
    <x v="24"/>
    <n v="135600"/>
    <x v="75"/>
    <n v="38230098"/>
    <s v="Switches - 25001-34500v"/>
    <d v="2023-08-22T00:00:00"/>
    <d v="2023-01-01T00:00:00"/>
    <s v="10081985"/>
  </r>
  <r>
    <n v="0"/>
    <n v="0"/>
    <n v="0"/>
    <n v="0"/>
    <d v="2025-12-01T00:00:00"/>
    <s v="BH Colorado Electric Oper Co"/>
    <s v="Regulated Electric (122)"/>
    <s v="COE Elec 115kV Transmission Lines"/>
    <x v="25"/>
    <n v="135001"/>
    <x v="3"/>
    <n v="32328201"/>
    <s v="This work order is to rebuild the 115 kV line between Burnt Mill and Green Horn Sub stations"/>
    <d v="2021-01-15T00:00:00"/>
    <d v="2021-01-01T00:00:00"/>
    <s v="10069789"/>
  </r>
  <r>
    <n v="1"/>
    <n v="4057.59"/>
    <n v="-3.8628256799999997E-2"/>
    <n v="4057.6286282568003"/>
    <d v="2025-12-01T00:00:00"/>
    <s v="BH Colorado Electric Oper Co"/>
    <s v="Regulated Electric (122)"/>
    <s v="COE Elec 115kV Transmission Lines"/>
    <x v="25"/>
    <n v="135002"/>
    <x v="6"/>
    <n v="21749081"/>
    <s v="RIGHT OF WAY-DIAZ"/>
    <d v="2009-07-16T00:00:00"/>
    <d v="2009-07-01T00:00:00"/>
    <s v="50507XFER"/>
  </r>
  <r>
    <n v="1"/>
    <n v="3800"/>
    <n v="-3.6176E-2"/>
    <n v="3800.0361760000001"/>
    <d v="2025-12-01T00:00:00"/>
    <s v="BH Colorado Electric Oper Co"/>
    <s v="Regulated Electric (122)"/>
    <s v="COE Elec 115kV Transmission Lines"/>
    <x v="25"/>
    <n v="135002"/>
    <x v="6"/>
    <n v="21749067"/>
    <s v="RIGHT OF WAY-CCS DEVELOPMENT"/>
    <d v="2009-07-16T00:00:00"/>
    <d v="2009-07-01T00:00:00"/>
    <s v="50507XFER"/>
  </r>
  <r>
    <n v="0"/>
    <n v="10000"/>
    <n v="-2.5900000000000003E-2"/>
    <n v="10000.025900000001"/>
    <d v="2025-12-01T00:00:00"/>
    <s v="BH Colorado Electric Oper Co"/>
    <s v="Regulated Electric (122)"/>
    <s v="COE Elec 115kV Transmission Lines"/>
    <x v="25"/>
    <n v="135002"/>
    <x v="6"/>
    <n v="33535114"/>
    <s v="Right-Of-Ways - Non-Depreciable"/>
    <d v="2021-01-15T00:00:00"/>
    <d v="2021-01-01T00:00:00"/>
    <s v="10069789"/>
  </r>
  <r>
    <n v="1"/>
    <n v="12875"/>
    <n v="-0.12257"/>
    <n v="12875.12257"/>
    <d v="2025-12-01T00:00:00"/>
    <s v="BH Colorado Electric Oper Co"/>
    <s v="Regulated Electric (122)"/>
    <s v="COE Elec 115kV Transmission Lines"/>
    <x v="25"/>
    <n v="135002"/>
    <x v="6"/>
    <n v="21749046"/>
    <s v="RIGHT OF WAYS - EDEN"/>
    <d v="2009-07-16T00:00:00"/>
    <d v="2009-07-01T00:00:00"/>
    <s v="50507XFER"/>
  </r>
  <r>
    <n v="1"/>
    <n v="5969.67"/>
    <n v="-5.6831258400000001E-2"/>
    <n v="5969.7268312584001"/>
    <d v="2025-12-01T00:00:00"/>
    <s v="BH Colorado Electric Oper Co"/>
    <s v="Regulated Electric (122)"/>
    <s v="COE Elec 115kV Transmission Lines"/>
    <x v="25"/>
    <n v="135002"/>
    <x v="6"/>
    <n v="21749088"/>
    <s v="RIGHT OF WAY -351 PARTNERSHIP"/>
    <d v="2009-07-16T00:00:00"/>
    <d v="2009-07-01T00:00:00"/>
    <s v="50507XFER"/>
  </r>
  <r>
    <n v="1"/>
    <n v="8983.380000000001"/>
    <n v="-8.5521777600000001E-2"/>
    <n v="8983.4655217776017"/>
    <d v="2025-12-01T00:00:00"/>
    <s v="BH Colorado Electric Oper Co"/>
    <s v="Regulated Electric (122)"/>
    <s v="COE Elec 115kV Transmission Lines"/>
    <x v="25"/>
    <n v="135002"/>
    <x v="6"/>
    <n v="21749074"/>
    <s v="RIGHT OF WAYS-PRUTCH"/>
    <d v="2009-07-16T00:00:00"/>
    <d v="2009-07-01T00:00:00"/>
    <s v="50507XFER"/>
  </r>
  <r>
    <n v="1"/>
    <n v="7358.4000000000005"/>
    <n v="-7.0051968000000006E-2"/>
    <n v="7358.4700519680009"/>
    <d v="2025-12-01T00:00:00"/>
    <s v="BH Colorado Electric Oper Co"/>
    <s v="Regulated Electric (122)"/>
    <s v="COE Elec 115kV Transmission Lines"/>
    <x v="25"/>
    <n v="135002"/>
    <x v="6"/>
    <n v="21749095"/>
    <s v="RIGHT OF WAY - PRUTCH"/>
    <d v="2009-07-16T00:00:00"/>
    <d v="2009-07-01T00:00:00"/>
    <s v="50507XFER"/>
  </r>
  <r>
    <n v="0"/>
    <n v="0"/>
    <n v="0"/>
    <n v="0"/>
    <d v="2025-12-01T00:00:00"/>
    <s v="BH Colorado Electric Oper Co"/>
    <s v="Regulated Electric (122)"/>
    <s v="COE Elec 115kV Transmission Lines"/>
    <x v="25"/>
    <n v="135500"/>
    <x v="20"/>
    <n v="21749006"/>
    <s v="CROSSARM ASSEMBLIES, WOOD"/>
    <d v="2005-05-01T00:00:00"/>
    <d v="2005-01-01T00:00:00"/>
    <s v="50507XFER"/>
  </r>
  <r>
    <n v="0"/>
    <n v="0"/>
    <n v="0"/>
    <n v="0"/>
    <d v="2025-12-01T00:00:00"/>
    <s v="BH Colorado Electric Oper Co"/>
    <s v="Regulated Electric (122)"/>
    <s v="COE Elec 115kV Transmission Lines"/>
    <x v="25"/>
    <n v="135500"/>
    <x v="20"/>
    <n v="21746992"/>
    <s v="CROSSARM ASSEMBLIES, WOOD"/>
    <d v="1964-07-01T00:00:00"/>
    <d v="1964-07-01T00:00:00"/>
    <s v="50507XFER"/>
  </r>
  <r>
    <n v="0"/>
    <n v="0"/>
    <n v="0"/>
    <n v="0"/>
    <d v="2025-12-01T00:00:00"/>
    <s v="BH Colorado Electric Oper Co"/>
    <s v="Regulated Electric (122)"/>
    <s v="COE Elec 115kV Transmission Lines"/>
    <x v="25"/>
    <n v="135500"/>
    <x v="20"/>
    <n v="21747020"/>
    <s v="CROSSARM ASSEMBLIES, WOOD"/>
    <d v="1972-07-01T00:00:00"/>
    <d v="1972-07-01T00:00:00"/>
    <s v="50507XFER"/>
  </r>
  <r>
    <n v="0"/>
    <n v="0"/>
    <n v="0"/>
    <n v="0"/>
    <d v="2025-12-01T00:00:00"/>
    <s v="BH Colorado Electric Oper Co"/>
    <s v="Regulated Electric (122)"/>
    <s v="COE Elec 115kV Transmission Lines"/>
    <x v="25"/>
    <n v="135500"/>
    <x v="20"/>
    <n v="21748952"/>
    <s v="CROSSARM ASSEMBLIES, WOOD"/>
    <d v="1977-07-01T00:00:00"/>
    <d v="1977-07-01T00:00:00"/>
    <s v="50507XFER"/>
  </r>
  <r>
    <n v="0"/>
    <n v="0"/>
    <n v="0"/>
    <n v="0"/>
    <d v="2025-12-01T00:00:00"/>
    <s v="BH Colorado Electric Oper Co"/>
    <s v="Regulated Electric (122)"/>
    <s v="COE Elec 115kV Transmission Lines"/>
    <x v="25"/>
    <n v="135500"/>
    <x v="20"/>
    <n v="21746985"/>
    <s v="CROSSARM ASSEMBLIES, WOOD"/>
    <d v="1964-07-01T00:00:00"/>
    <d v="1964-07-01T00:00:00"/>
    <s v="50507XFER"/>
  </r>
  <r>
    <n v="0"/>
    <n v="0"/>
    <n v="0"/>
    <n v="0"/>
    <d v="2025-12-01T00:00:00"/>
    <s v="BH Colorado Electric Oper Co"/>
    <s v="Regulated Electric (122)"/>
    <s v="COE Elec 115kV Transmission Lines"/>
    <x v="25"/>
    <n v="135500"/>
    <x v="20"/>
    <n v="21748968"/>
    <s v="CROSSARM ASSEMBLIES, WOOD"/>
    <d v="2004-10-01T00:00:00"/>
    <d v="2004-01-01T00:00:00"/>
    <s v="50507XFER"/>
  </r>
  <r>
    <n v="0"/>
    <n v="0"/>
    <n v="0"/>
    <n v="0"/>
    <d v="2025-12-01T00:00:00"/>
    <s v="BH Colorado Electric Oper Co"/>
    <s v="Regulated Electric (122)"/>
    <s v="COE Elec 115kV Transmission Lines"/>
    <x v="25"/>
    <n v="135500"/>
    <x v="20"/>
    <n v="21749032"/>
    <s v="CROSSARM ASSEMBLIES, WOOD"/>
    <d v="2006-06-19T00:00:00"/>
    <d v="2006-01-01T00:00:00"/>
    <s v="50507XFER"/>
  </r>
  <r>
    <n v="0"/>
    <n v="0"/>
    <n v="0"/>
    <n v="0"/>
    <d v="2025-12-01T00:00:00"/>
    <s v="BH Colorado Electric Oper Co"/>
    <s v="Regulated Electric (122)"/>
    <s v="COE Elec 115kV Transmission Lines"/>
    <x v="25"/>
    <n v="135500"/>
    <x v="76"/>
    <n v="21749109"/>
    <s v="ARM: DAVIT STEEL 4 FT LENGTH"/>
    <d v="2011-06-14T00:00:00"/>
    <d v="2011-01-01T00:00:00"/>
    <s v="50507XFER"/>
  </r>
  <r>
    <n v="30"/>
    <n v="84952.74"/>
    <n v="3440.1603567725997"/>
    <n v="81512.579643227407"/>
    <d v="2025-12-01T00:00:00"/>
    <s v="BH Colorado Electric Oper Co"/>
    <s v="Regulated Electric (122)"/>
    <s v="COE Elec 115kV Transmission Lines"/>
    <x v="25"/>
    <n v="135500"/>
    <x v="25"/>
    <n v="33535085"/>
    <s v="Crossarm, Wood"/>
    <d v="2021-01-15T00:00:00"/>
    <d v="2021-01-01T00:00:00"/>
    <s v="10069789"/>
  </r>
  <r>
    <n v="0"/>
    <n v="0"/>
    <n v="0"/>
    <n v="0"/>
    <d v="2025-12-01T00:00:00"/>
    <s v="BH Colorado Electric Oper Co"/>
    <s v="Regulated Electric (122)"/>
    <s v="COE Elec 115kV Transmission Lines"/>
    <x v="25"/>
    <n v="135500"/>
    <x v="3"/>
    <n v="32328205"/>
    <s v="This work order is to rebuild the 115 kV line between Burnt Mill and Green Horn Sub stations"/>
    <d v="2021-01-15T00:00:00"/>
    <d v="2021-01-01T00:00:00"/>
    <s v="10069789"/>
  </r>
  <r>
    <n v="0"/>
    <n v="0"/>
    <n v="0"/>
    <n v="0"/>
    <d v="2025-12-01T00:00:00"/>
    <s v="BH Colorado Electric Oper Co"/>
    <s v="Regulated Electric (122)"/>
    <s v="COE Elec 115kV Transmission Lines"/>
    <x v="25"/>
    <n v="135500"/>
    <x v="3"/>
    <n v="33035660"/>
    <s v="This work order is to rebuild the 115 kV line between Burnt Mill and Green Horn Sub stations"/>
    <d v="2021-01-15T00:00:00"/>
    <d v="2021-04-01T00:00:00"/>
    <s v="10069789"/>
  </r>
  <r>
    <n v="0"/>
    <n v="0"/>
    <n v="0"/>
    <n v="0"/>
    <d v="2025-12-01T00:00:00"/>
    <s v="BH Colorado Electric Oper Co"/>
    <s v="Regulated Electric (122)"/>
    <s v="COE Elec 115kV Transmission Lines"/>
    <x v="25"/>
    <n v="135500"/>
    <x v="3"/>
    <n v="32855197"/>
    <s v="This work order is to rebuild the 115 kV line between Burnt Mill and Green Horn Sub stations"/>
    <d v="2021-01-15T00:00:00"/>
    <d v="2021-03-01T00:00:00"/>
    <s v="10069789"/>
  </r>
  <r>
    <n v="3"/>
    <n v="436296.56"/>
    <n v="17667.824834234401"/>
    <n v="418628.73516576563"/>
    <d v="2025-12-01T00:00:00"/>
    <s v="BH Colorado Electric Oper Co"/>
    <s v="Regulated Electric (122)"/>
    <s v="COE Elec 115kV Transmission Lines"/>
    <x v="25"/>
    <n v="135500"/>
    <x v="10"/>
    <n v="33535102"/>
    <s v="Pole, Steel"/>
    <d v="2021-01-15T00:00:00"/>
    <d v="2021-01-01T00:00:00"/>
    <s v="10069789"/>
  </r>
  <r>
    <n v="0"/>
    <n v="0"/>
    <n v="0"/>
    <n v="0"/>
    <d v="2025-12-01T00:00:00"/>
    <s v="BH Colorado Electric Oper Co"/>
    <s v="Regulated Electric (122)"/>
    <s v="COE Elec 115kV Transmission Lines"/>
    <x v="25"/>
    <n v="135500"/>
    <x v="22"/>
    <n v="21749060"/>
    <s v="POLE STRUCTURES-TRANSMISSION LINES"/>
    <d v="2009-07-16T00:00:00"/>
    <d v="2009-01-01T00:00:00"/>
    <s v="50507XFER"/>
  </r>
  <r>
    <n v="52"/>
    <n v="311587.58"/>
    <n v="12617.735936224199"/>
    <n v="298969.84406377585"/>
    <d v="2025-12-01T00:00:00"/>
    <s v="BH Colorado Electric Oper Co"/>
    <s v="Regulated Electric (122)"/>
    <s v="COE Elec 115kV Transmission Lines"/>
    <x v="25"/>
    <n v="135500"/>
    <x v="14"/>
    <n v="33535091"/>
    <s v="Pole, Wood, 80'"/>
    <d v="2021-01-15T00:00:00"/>
    <d v="2021-01-01T00:00:00"/>
    <s v="10069789"/>
  </r>
  <r>
    <n v="0"/>
    <n v="0"/>
    <n v="0"/>
    <n v="0"/>
    <d v="2025-12-01T00:00:00"/>
    <s v="BH Colorado Electric Oper Co"/>
    <s v="Regulated Electric (122)"/>
    <s v="COE Elec 115kV Transmission Lines"/>
    <x v="25"/>
    <n v="135500"/>
    <x v="14"/>
    <n v="21749053"/>
    <s v="Pole, Wood, 65' Or Greater"/>
    <d v="2012-04-09T00:00:00"/>
    <d v="2012-01-01T00:00:00"/>
    <s v="50507XFER"/>
  </r>
  <r>
    <n v="0"/>
    <n v="0"/>
    <n v="0"/>
    <n v="0"/>
    <d v="2025-12-01T00:00:00"/>
    <s v="BH Colorado Electric Oper Co"/>
    <s v="Regulated Electric (122)"/>
    <s v="COE Elec 115kV Transmission Lines"/>
    <x v="25"/>
    <n v="135500"/>
    <x v="23"/>
    <n v="21747006"/>
    <s v="POLE, WOOD"/>
    <d v="1964-07-01T00:00:00"/>
    <d v="1964-07-01T00:00:00"/>
    <s v="50507XFER"/>
  </r>
  <r>
    <n v="0"/>
    <n v="0"/>
    <n v="0"/>
    <n v="0"/>
    <d v="2025-12-01T00:00:00"/>
    <s v="BH Colorado Electric Oper Co"/>
    <s v="Regulated Electric (122)"/>
    <s v="COE Elec 115kV Transmission Lines"/>
    <x v="25"/>
    <n v="135500"/>
    <x v="23"/>
    <n v="21748945"/>
    <s v="POLE, WOOD"/>
    <d v="1977-07-01T00:00:00"/>
    <d v="1977-07-01T00:00:00"/>
    <s v="50507XFER"/>
  </r>
  <r>
    <n v="0"/>
    <n v="0"/>
    <n v="0"/>
    <n v="0"/>
    <d v="2025-12-01T00:00:00"/>
    <s v="BH Colorado Electric Oper Co"/>
    <s v="Regulated Electric (122)"/>
    <s v="COE Elec 115kV Transmission Lines"/>
    <x v="25"/>
    <n v="135500"/>
    <x v="23"/>
    <n v="21749039"/>
    <s v="POLE, WOOD"/>
    <d v="2006-06-19T00:00:00"/>
    <d v="2006-01-01T00:00:00"/>
    <s v="50507XFER"/>
  </r>
  <r>
    <n v="0"/>
    <n v="0"/>
    <n v="0"/>
    <n v="0"/>
    <d v="2025-12-01T00:00:00"/>
    <s v="BH Colorado Electric Oper Co"/>
    <s v="Regulated Electric (122)"/>
    <s v="COE Elec 115kV Transmission Lines"/>
    <x v="25"/>
    <n v="135500"/>
    <x v="23"/>
    <n v="21747013"/>
    <s v="POLE, WOOD"/>
    <d v="1964-07-01T00:00:00"/>
    <d v="1964-07-01T00:00:00"/>
    <s v="50507XFER"/>
  </r>
  <r>
    <n v="0"/>
    <n v="0"/>
    <n v="0"/>
    <n v="0"/>
    <d v="2025-12-01T00:00:00"/>
    <s v="BH Colorado Electric Oper Co"/>
    <s v="Regulated Electric (122)"/>
    <s v="COE Elec 115kV Transmission Lines"/>
    <x v="25"/>
    <n v="135500"/>
    <x v="23"/>
    <n v="21748960"/>
    <s v="POLE, WOOD"/>
    <d v="1986-07-01T00:00:00"/>
    <d v="1986-07-01T00:00:00"/>
    <s v="50507XFER"/>
  </r>
  <r>
    <n v="0"/>
    <n v="0"/>
    <n v="0"/>
    <n v="0"/>
    <d v="2025-12-01T00:00:00"/>
    <s v="BH Colorado Electric Oper Co"/>
    <s v="Regulated Electric (122)"/>
    <s v="COE Elec 115kV Transmission Lines"/>
    <x v="25"/>
    <n v="135500"/>
    <x v="23"/>
    <n v="21748980"/>
    <s v="POLE, WOOD"/>
    <d v="2005-05-01T00:00:00"/>
    <d v="2005-01-01T00:00:00"/>
    <s v="50507XFER"/>
  </r>
  <r>
    <n v="0"/>
    <n v="0"/>
    <n v="0"/>
    <n v="0"/>
    <d v="2025-12-01T00:00:00"/>
    <s v="BH Colorado Electric Oper Co"/>
    <s v="Regulated Electric (122)"/>
    <s v="COE Elec 115kV Transmission Lines"/>
    <x v="25"/>
    <n v="135500"/>
    <x v="23"/>
    <n v="21746999"/>
    <s v="POLE, WOOD"/>
    <d v="1964-07-01T00:00:00"/>
    <d v="1964-07-01T00:00:00"/>
    <s v="50507XFER"/>
  </r>
  <r>
    <n v="0"/>
    <n v="0"/>
    <n v="0"/>
    <n v="0"/>
    <d v="2025-12-01T00:00:00"/>
    <s v="BH Colorado Electric Oper Co"/>
    <s v="Regulated Electric (122)"/>
    <s v="COE Elec 115kV Transmission Lines"/>
    <x v="25"/>
    <n v="135500"/>
    <x v="23"/>
    <n v="21746978"/>
    <s v="POLE, WOOD"/>
    <d v="1964-07-01T00:00:00"/>
    <d v="1964-07-01T00:00:00"/>
    <s v="50507XFER"/>
  </r>
  <r>
    <n v="0"/>
    <n v="0"/>
    <n v="0"/>
    <n v="0"/>
    <d v="2025-12-01T00:00:00"/>
    <s v="BH Colorado Electric Oper Co"/>
    <s v="Regulated Electric (122)"/>
    <s v="COE Elec 115kV Transmission Lines"/>
    <x v="25"/>
    <n v="135500"/>
    <x v="23"/>
    <n v="21747027"/>
    <s v="POLE, WOOD"/>
    <d v="1972-07-01T00:00:00"/>
    <d v="1972-07-01T00:00:00"/>
    <s v="50507XFER"/>
  </r>
  <r>
    <n v="0"/>
    <n v="0"/>
    <n v="0"/>
    <n v="0"/>
    <d v="2025-12-01T00:00:00"/>
    <s v="BH Colorado Electric Oper Co"/>
    <s v="Regulated Electric (122)"/>
    <s v="COE Elec 115kV Transmission Lines"/>
    <x v="25"/>
    <n v="135600"/>
    <x v="77"/>
    <n v="21749137"/>
    <s v="Conductor, Oh Acsr Bare 266.8 Mcm"/>
    <d v="2011-06-14T00:00:00"/>
    <d v="2011-01-01T00:00:00"/>
    <s v="50507XFER"/>
  </r>
  <r>
    <n v="18918"/>
    <n v="91831.73"/>
    <n v="5709.1024337641002"/>
    <n v="86122.627566235897"/>
    <d v="2025-12-01T00:00:00"/>
    <s v="BH Colorado Electric Oper Co"/>
    <s v="Regulated Electric (122)"/>
    <s v="COE Elec 115kV Transmission Lines"/>
    <x v="25"/>
    <n v="135600"/>
    <x v="35"/>
    <n v="33535111"/>
    <s v="OPGW"/>
    <d v="2021-01-15T00:00:00"/>
    <d v="2021-01-01T00:00:00"/>
    <s v="10069789"/>
  </r>
  <r>
    <n v="54250"/>
    <n v="244363.41"/>
    <n v="15191.870378069701"/>
    <n v="229171.53962193031"/>
    <d v="2025-12-01T00:00:00"/>
    <s v="BH Colorado Electric Oper Co"/>
    <s v="Regulated Electric (122)"/>
    <s v="COE Elec 115kV Transmission Lines"/>
    <x v="25"/>
    <n v="135600"/>
    <x v="15"/>
    <n v="33535108"/>
    <s v="Conductor, Oh Acsr Bare 795 Mcm"/>
    <d v="2021-01-15T00:00:00"/>
    <d v="2021-01-01T00:00:00"/>
    <s v="10069789"/>
  </r>
  <r>
    <n v="0"/>
    <n v="0"/>
    <n v="0"/>
    <n v="0"/>
    <d v="2025-12-01T00:00:00"/>
    <s v="BH Colorado Electric Oper Co"/>
    <s v="Regulated Electric (122)"/>
    <s v="COE Elec 115kV Transmission Lines"/>
    <x v="25"/>
    <n v="135600"/>
    <x v="28"/>
    <n v="21749144"/>
    <s v="Conductor, Oh Copper Bare 4"/>
    <d v="2012-04-09T00:00:00"/>
    <d v="2012-01-01T00:00:00"/>
    <s v="50507XFER"/>
  </r>
  <r>
    <n v="0"/>
    <n v="0"/>
    <n v="0"/>
    <n v="0"/>
    <d v="2025-12-01T00:00:00"/>
    <s v="BH Colorado Electric Oper Co"/>
    <s v="Regulated Electric (122)"/>
    <s v="COE Elec 115kV Transmission Lines"/>
    <x v="25"/>
    <n v="135600"/>
    <x v="28"/>
    <n v="21749123"/>
    <s v="CONDUCTOR, OH COPPER BARE 4"/>
    <d v="2011-06-14T00:00:00"/>
    <d v="2011-01-01T00:00:00"/>
    <s v="50507XFER"/>
  </r>
  <r>
    <n v="0"/>
    <n v="0"/>
    <n v="0"/>
    <n v="0"/>
    <d v="2025-12-01T00:00:00"/>
    <s v="BH Colorado Electric Oper Co"/>
    <s v="Regulated Electric (122)"/>
    <s v="COE Elec 115kV Transmission Lines"/>
    <x v="25"/>
    <n v="135600"/>
    <x v="29"/>
    <n v="21749102"/>
    <s v="CONDUCTORS-TRANSMISSION LINES"/>
    <d v="2009-07-16T00:00:00"/>
    <d v="2009-01-01T00:00:00"/>
    <s v="50507XFER"/>
  </r>
  <r>
    <n v="0"/>
    <n v="0"/>
    <n v="0"/>
    <n v="0"/>
    <d v="2025-12-01T00:00:00"/>
    <s v="BH Colorado Electric Oper Co"/>
    <s v="Regulated Electric (122)"/>
    <s v="COE Elec 115kV Transmission Lines"/>
    <x v="25"/>
    <n v="135600"/>
    <x v="3"/>
    <n v="33035656"/>
    <s v="This work order is to rebuild the 115 kV line between Burnt Mill and Green Horn Sub stations"/>
    <d v="2021-01-15T00:00:00"/>
    <d v="2021-04-01T00:00:00"/>
    <s v="10069789"/>
  </r>
  <r>
    <n v="0"/>
    <n v="0"/>
    <n v="0"/>
    <n v="0"/>
    <d v="2025-12-01T00:00:00"/>
    <s v="BH Colorado Electric Oper Co"/>
    <s v="Regulated Electric (122)"/>
    <s v="COE Elec 115kV Transmission Lines"/>
    <x v="25"/>
    <n v="135600"/>
    <x v="3"/>
    <n v="32855193"/>
    <s v="This work order is to rebuild the 115 kV line between Burnt Mill and Green Horn Sub stations"/>
    <d v="2021-01-15T00:00:00"/>
    <d v="2021-03-01T00:00:00"/>
    <s v="10069789"/>
  </r>
  <r>
    <n v="0"/>
    <n v="0"/>
    <n v="0"/>
    <n v="0"/>
    <d v="2025-12-01T00:00:00"/>
    <s v="BH Colorado Electric Oper Co"/>
    <s v="Regulated Electric (122)"/>
    <s v="COE Elec 115kV Transmission Lines"/>
    <x v="25"/>
    <n v="135600"/>
    <x v="61"/>
    <n v="21749130"/>
    <s v="INSULATOR, HORIZONTAL 115 KV"/>
    <d v="2011-06-14T00:00:00"/>
    <d v="2011-01-01T00:00:00"/>
    <s v="50507XFER"/>
  </r>
  <r>
    <n v="10"/>
    <n v="9872.01"/>
    <n v="613.73466793170007"/>
    <n v="9258.2753320683005"/>
    <d v="2025-12-01T00:00:00"/>
    <s v="BH Colorado Electric Oper Co"/>
    <s v="Regulated Electric (122)"/>
    <s v="COE Elec 115kV Transmission Lines"/>
    <x v="25"/>
    <n v="135600"/>
    <x v="17"/>
    <n v="33535105"/>
    <s v="Post Insulators"/>
    <d v="2021-01-15T00:00:00"/>
    <d v="2021-01-01T00:00:00"/>
    <s v="10069789"/>
  </r>
  <r>
    <n v="18600"/>
    <n v="22582.760000000002"/>
    <n v="1403.9514455092001"/>
    <n v="21178.808554490803"/>
    <d v="2025-12-01T00:00:00"/>
    <s v="BH Colorado Electric Oper Co"/>
    <s v="Regulated Electric (122)"/>
    <s v="COE Elec 115kV Transmission Lines"/>
    <x v="25"/>
    <n v="135600"/>
    <x v="18"/>
    <n v="33535070"/>
    <s v="Static Wire (Transmission Lines)"/>
    <d v="2021-01-15T00:00:00"/>
    <d v="2021-01-01T00:00:00"/>
    <s v="10069789"/>
  </r>
  <r>
    <n v="0"/>
    <n v="0"/>
    <n v="0"/>
    <n v="0"/>
    <d v="2025-12-01T00:00:00"/>
    <s v="BH Colorado Electric Oper Co"/>
    <s v="Regulated Electric (122)"/>
    <s v="COE Elec 115kV Transmission Lines"/>
    <x v="25"/>
    <n v="135600"/>
    <x v="18"/>
    <n v="21749116"/>
    <s v="WIRE: GUY STRAND 7 STRENGTH"/>
    <d v="2011-06-14T00:00:00"/>
    <d v="2011-01-01T00:00:00"/>
    <s v="50507XFER"/>
  </r>
  <r>
    <n v="0"/>
    <n v="0"/>
    <n v="0"/>
    <n v="0"/>
    <d v="2025-12-01T00:00:00"/>
    <s v="BH Colorado Electric Oper Co"/>
    <s v="Regulated Electric (122)"/>
    <s v="COE Elec 115kV Transmission Lines"/>
    <x v="25"/>
    <n v="135600"/>
    <x v="19"/>
    <n v="21749013"/>
    <s v="SUSPENSION INSULATORS"/>
    <d v="2006-06-19T00:00:00"/>
    <d v="2006-01-01T00:00:00"/>
    <s v="50507XFER"/>
  </r>
  <r>
    <n v="70"/>
    <n v="21395.56"/>
    <n v="1330.1442068852"/>
    <n v="20065.4157931148"/>
    <d v="2025-12-01T00:00:00"/>
    <s v="BH Colorado Electric Oper Co"/>
    <s v="Regulated Electric (122)"/>
    <s v="COE Elec 115kV Transmission Lines"/>
    <x v="25"/>
    <n v="135600"/>
    <x v="19"/>
    <n v="33535088"/>
    <s v="Suspension Insulators"/>
    <d v="2021-01-15T00:00:00"/>
    <d v="2021-01-01T00:00:00"/>
    <s v="10069789"/>
  </r>
  <r>
    <n v="0"/>
    <n v="0"/>
    <n v="0"/>
    <n v="0"/>
    <d v="2025-12-01T00:00:00"/>
    <s v="BH Colorado Electric Oper Co"/>
    <s v="Regulated Electric (122)"/>
    <s v="COE Elec 115kV Transmission Lines"/>
    <x v="25"/>
    <n v="135600"/>
    <x v="19"/>
    <n v="21748987"/>
    <s v="SUSPENSION INSULATORS"/>
    <d v="2005-05-01T00:00:00"/>
    <d v="2005-01-01T00:00:00"/>
    <s v="50507XFER"/>
  </r>
  <r>
    <n v="1"/>
    <n v="7465.84"/>
    <n v="-897.98078302400006"/>
    <n v="8363.8207830240008"/>
    <d v="2025-12-01T00:00:00"/>
    <s v="BH Colorado Electric Oper Co"/>
    <s v="Regulated Electric (122)"/>
    <s v="COE Elec 115kV Transmission Lines"/>
    <x v="26"/>
    <n v="135001"/>
    <x v="4"/>
    <n v="21749236"/>
    <s v="LAND - TRACT 33"/>
    <d v="1977-07-01T00:00:00"/>
    <d v="1977-07-01T00:00:00"/>
    <s v="50507XFER"/>
  </r>
  <r>
    <n v="1"/>
    <n v="708.6"/>
    <n v="-108.07500591600001"/>
    <n v="816.67500591600003"/>
    <d v="2025-12-01T00:00:00"/>
    <s v="BH Colorado Electric Oper Co"/>
    <s v="Regulated Electric (122)"/>
    <s v="COE Elec 115kV Transmission Lines"/>
    <x v="26"/>
    <n v="135001"/>
    <x v="4"/>
    <n v="21749172"/>
    <s v="LAND - TRACT 31"/>
    <d v="1964-07-01T00:00:00"/>
    <d v="1964-07-01T00:00:00"/>
    <s v="50507XFER"/>
  </r>
  <r>
    <n v="1"/>
    <n v="7465.84"/>
    <n v="-897.98078302400006"/>
    <n v="8363.8207830240008"/>
    <d v="2025-12-01T00:00:00"/>
    <s v="BH Colorado Electric Oper Co"/>
    <s v="Regulated Electric (122)"/>
    <s v="COE Elec 115kV Transmission Lines"/>
    <x v="26"/>
    <n v="135001"/>
    <x v="4"/>
    <n v="21749231"/>
    <s v="LAND - TRACT 34"/>
    <d v="1977-07-01T00:00:00"/>
    <d v="1977-07-01T00:00:00"/>
    <s v="50507XFER"/>
  </r>
  <r>
    <n v="1"/>
    <n v="14370.27"/>
    <n v="-1728.4359572220001"/>
    <n v="16098.705957222001"/>
    <d v="2025-12-01T00:00:00"/>
    <s v="BH Colorado Electric Oper Co"/>
    <s v="Regulated Electric (122)"/>
    <s v="COE Elec 115kV Transmission Lines"/>
    <x v="26"/>
    <n v="135001"/>
    <x v="4"/>
    <n v="21749241"/>
    <s v="LAND - TRACT 32"/>
    <d v="1977-07-01T00:00:00"/>
    <d v="1977-07-01T00:00:00"/>
    <s v="50507XFER"/>
  </r>
  <r>
    <n v="1"/>
    <n v="37.15"/>
    <n v="-1.3073085E-3"/>
    <n v="37.151307308500002"/>
    <d v="2025-12-01T00:00:00"/>
    <s v="BH Colorado Electric Oper Co"/>
    <s v="Regulated Electric (122)"/>
    <s v="COE Elec 115kV Transmission Lines"/>
    <x v="26"/>
    <n v="135002"/>
    <x v="5"/>
    <n v="21749184"/>
    <s v="T-LIN S25 T21 R65"/>
    <d v="1964-07-01T00:00:00"/>
    <d v="1964-07-01T00:00:00"/>
    <s v="50507XFER"/>
  </r>
  <r>
    <n v="2"/>
    <n v="2079.9900000000002"/>
    <n v="-7.3194848100000001E-2"/>
    <n v="2080.0631948481"/>
    <d v="2025-12-01T00:00:00"/>
    <s v="BH Colorado Electric Oper Co"/>
    <s v="Regulated Electric (122)"/>
    <s v="COE Elec 115kV Transmission Lines"/>
    <x v="26"/>
    <n v="135002"/>
    <x v="5"/>
    <n v="21749196"/>
    <s v="T-LIN S07 T21 R65"/>
    <d v="1964-07-01T00:00:00"/>
    <d v="1964-07-01T00:00:00"/>
    <s v="50507XFER"/>
  </r>
  <r>
    <n v="3"/>
    <n v="1328.25"/>
    <n v="-4.6741117499999998E-2"/>
    <n v="1328.2967411175"/>
    <d v="2025-12-01T00:00:00"/>
    <s v="BH Colorado Electric Oper Co"/>
    <s v="Regulated Electric (122)"/>
    <s v="COE Elec 115kV Transmission Lines"/>
    <x v="26"/>
    <n v="135002"/>
    <x v="5"/>
    <n v="21749210"/>
    <s v="T-LIN S06 T21 R65"/>
    <d v="1964-07-01T00:00:00"/>
    <d v="1964-07-01T00:00:00"/>
    <s v="50507XFER"/>
  </r>
  <r>
    <n v="1"/>
    <n v="3417.28"/>
    <n v="-0.1202540832"/>
    <n v="3417.4002540832003"/>
    <d v="2025-12-01T00:00:00"/>
    <s v="BH Colorado Electric Oper Co"/>
    <s v="Regulated Electric (122)"/>
    <s v="COE Elec 115kV Transmission Lines"/>
    <x v="26"/>
    <n v="135002"/>
    <x v="5"/>
    <n v="21749158"/>
    <s v="T-LIN S31 T20 R65"/>
    <d v="1964-07-01T00:00:00"/>
    <d v="1964-07-01T00:00:00"/>
    <s v="50507XFER"/>
  </r>
  <r>
    <n v="6"/>
    <n v="3694.2000000000003"/>
    <n v="-0.129998898"/>
    <n v="3694.3299988980002"/>
    <d v="2025-12-01T00:00:00"/>
    <s v="BH Colorado Electric Oper Co"/>
    <s v="Regulated Electric (122)"/>
    <s v="COE Elec 115kV Transmission Lines"/>
    <x v="26"/>
    <n v="135002"/>
    <x v="5"/>
    <n v="21749224"/>
    <s v="T-LIN S18 T21 R65"/>
    <d v="1964-07-01T00:00:00"/>
    <d v="1964-07-01T00:00:00"/>
    <s v="50507XFER"/>
  </r>
  <r>
    <n v="2"/>
    <n v="1708.57"/>
    <n v="-6.0124578299999995E-2"/>
    <n v="1708.6301245783"/>
    <d v="2025-12-01T00:00:00"/>
    <s v="BH Colorado Electric Oper Co"/>
    <s v="Regulated Electric (122)"/>
    <s v="COE Elec 115kV Transmission Lines"/>
    <x v="26"/>
    <n v="135002"/>
    <x v="5"/>
    <n v="21749177"/>
    <s v="T-LIN S28 T21 R65"/>
    <d v="1964-07-01T00:00:00"/>
    <d v="1964-07-01T00:00:00"/>
    <s v="50507XFER"/>
  </r>
  <r>
    <n v="1"/>
    <n v="742.85"/>
    <n v="-2.6140891499999999E-2"/>
    <n v="742.87614089149997"/>
    <d v="2025-12-01T00:00:00"/>
    <s v="BH Colorado Electric Oper Co"/>
    <s v="Regulated Electric (122)"/>
    <s v="COE Elec 115kV Transmission Lines"/>
    <x v="26"/>
    <n v="135002"/>
    <x v="5"/>
    <n v="21749165"/>
    <s v="T-LIN S20 T21 R65"/>
    <d v="1964-07-01T00:00:00"/>
    <d v="1964-07-01T00:00:00"/>
    <s v="50507XFER"/>
  </r>
  <r>
    <n v="0"/>
    <n v="0"/>
    <n v="0"/>
    <n v="0"/>
    <d v="2025-12-01T00:00:00"/>
    <s v="BH Colorado Electric Oper Co"/>
    <s v="Regulated Electric (122)"/>
    <s v="COE Elec 115kV Transmission Lines"/>
    <x v="26"/>
    <n v="135500"/>
    <x v="20"/>
    <n v="21749203"/>
    <s v="CROSSARM ASSEMBLIES, WOOD"/>
    <d v="1964-07-01T00:00:00"/>
    <d v="1964-07-01T00:00:00"/>
    <s v="50507XFER"/>
  </r>
  <r>
    <n v="0"/>
    <n v="0"/>
    <n v="0"/>
    <n v="0"/>
    <d v="2025-12-01T00:00:00"/>
    <s v="BH Colorado Electric Oper Co"/>
    <s v="Regulated Electric (122)"/>
    <s v="COE Elec 115kV Transmission Lines"/>
    <x v="26"/>
    <n v="135500"/>
    <x v="20"/>
    <n v="21749286"/>
    <s v="CROSSARM ASSEMBLIES, WOOD"/>
    <d v="2007-12-01T00:00:00"/>
    <d v="2007-01-01T00:00:00"/>
    <s v="50507XFER"/>
  </r>
  <r>
    <n v="0"/>
    <n v="0"/>
    <n v="0"/>
    <n v="0"/>
    <d v="2025-12-01T00:00:00"/>
    <s v="BH Colorado Electric Oper Co"/>
    <s v="Regulated Electric (122)"/>
    <s v="COE Elec 115kV Transmission Lines"/>
    <x v="26"/>
    <n v="135500"/>
    <x v="20"/>
    <n v="21749265"/>
    <s v="CROSSARM ASSEMBLIES, WOOD"/>
    <d v="2003-04-01T00:00:00"/>
    <d v="2003-01-01T00:00:00"/>
    <s v="50507XFER"/>
  </r>
  <r>
    <n v="0"/>
    <n v="0"/>
    <n v="0"/>
    <n v="0"/>
    <d v="2025-12-01T00:00:00"/>
    <s v="BH Colorado Electric Oper Co"/>
    <s v="Regulated Electric (122)"/>
    <s v="COE Elec 115kV Transmission Lines"/>
    <x v="26"/>
    <n v="135500"/>
    <x v="20"/>
    <n v="21749310"/>
    <s v="CROSSARM ASSEMBLIES, WOOD"/>
    <d v="2009-02-01T00:00:00"/>
    <d v="2009-01-01T00:00:00"/>
    <s v="50507XFER"/>
  </r>
  <r>
    <n v="41"/>
    <n v="175235.1"/>
    <n v="7096.1436221490003"/>
    <n v="168138.95637785102"/>
    <d v="2025-12-01T00:00:00"/>
    <s v="BH Colorado Electric Oper Co"/>
    <s v="Regulated Electric (122)"/>
    <s v="COE Elec 115kV Transmission Lines"/>
    <x v="26"/>
    <n v="135500"/>
    <x v="25"/>
    <n v="34837174"/>
    <s v="Crossarm, Wood"/>
    <d v="2021-06-30T00:00:00"/>
    <d v="2021-01-01T00:00:00"/>
    <s v="10069790"/>
  </r>
  <r>
    <n v="0"/>
    <n v="0"/>
    <n v="0"/>
    <n v="0"/>
    <d v="2025-12-01T00:00:00"/>
    <s v="BH Colorado Electric Oper Co"/>
    <s v="Regulated Electric (122)"/>
    <s v="COE Elec 115kV Transmission Lines"/>
    <x v="26"/>
    <n v="135500"/>
    <x v="3"/>
    <n v="33819021"/>
    <s v="This project is to replace the 115 kV line between Burnt Mill Sub. and Pueblo Reservoir Sub."/>
    <d v="2021-06-30T00:00:00"/>
    <d v="2021-09-01T00:00:00"/>
    <s v="10069790"/>
  </r>
  <r>
    <n v="7"/>
    <n v="856444.29"/>
    <n v="34681.702959107097"/>
    <n v="821762.58704089292"/>
    <d v="2025-12-01T00:00:00"/>
    <s v="BH Colorado Electric Oper Co"/>
    <s v="Regulated Electric (122)"/>
    <s v="COE Elec 115kV Transmission Lines"/>
    <x v="26"/>
    <n v="135500"/>
    <x v="10"/>
    <n v="34837191"/>
    <s v="Pole, Steel Self Supporting DE"/>
    <d v="2021-06-30T00:00:00"/>
    <d v="2021-01-01T00:00:00"/>
    <s v="10069790"/>
  </r>
  <r>
    <n v="71"/>
    <n v="369676.25"/>
    <n v="14970.036046987501"/>
    <n v="354706.21395301248"/>
    <d v="2025-12-01T00:00:00"/>
    <s v="BH Colorado Electric Oper Co"/>
    <s v="Regulated Electric (122)"/>
    <s v="COE Elec 115kV Transmission Lines"/>
    <x v="26"/>
    <n v="135500"/>
    <x v="14"/>
    <n v="34837180"/>
    <s v="Pole, Wood, 85'"/>
    <d v="2021-06-30T00:00:00"/>
    <d v="2021-01-01T00:00:00"/>
    <s v="10069790"/>
  </r>
  <r>
    <n v="0"/>
    <n v="0"/>
    <n v="0"/>
    <n v="0"/>
    <d v="2025-12-01T00:00:00"/>
    <s v="BH Colorado Electric Oper Co"/>
    <s v="Regulated Electric (122)"/>
    <s v="COE Elec 115kV Transmission Lines"/>
    <x v="26"/>
    <n v="135500"/>
    <x v="23"/>
    <n v="21749258"/>
    <s v="POLE, WOOD"/>
    <d v="2003-04-01T00:00:00"/>
    <d v="2003-01-01T00:00:00"/>
    <s v="50507XFER"/>
  </r>
  <r>
    <n v="0"/>
    <n v="0"/>
    <n v="0"/>
    <n v="0"/>
    <d v="2025-12-01T00:00:00"/>
    <s v="BH Colorado Electric Oper Co"/>
    <s v="Regulated Electric (122)"/>
    <s v="COE Elec 115kV Transmission Lines"/>
    <x v="26"/>
    <n v="135500"/>
    <x v="23"/>
    <n v="21749189"/>
    <s v="POLE, WOOD"/>
    <d v="1964-07-01T00:00:00"/>
    <d v="1964-07-01T00:00:00"/>
    <s v="50507XFER"/>
  </r>
  <r>
    <n v="0"/>
    <n v="0"/>
    <n v="0"/>
    <n v="0"/>
    <d v="2025-12-01T00:00:00"/>
    <s v="BH Colorado Electric Oper Co"/>
    <s v="Regulated Electric (122)"/>
    <s v="COE Elec 115kV Transmission Lines"/>
    <x v="26"/>
    <n v="135500"/>
    <x v="23"/>
    <n v="21749303"/>
    <s v="POLE, WOOD"/>
    <d v="2007-12-01T00:00:00"/>
    <d v="2007-01-01T00:00:00"/>
    <s v="50507XFER"/>
  </r>
  <r>
    <n v="99000"/>
    <n v="467971.5"/>
    <n v="29093.399738655"/>
    <n v="438878.10026134498"/>
    <d v="2025-12-01T00:00:00"/>
    <s v="BH Colorado Electric Oper Co"/>
    <s v="Regulated Electric (122)"/>
    <s v="COE Elec 115kV Transmission Lines"/>
    <x v="26"/>
    <n v="135600"/>
    <x v="15"/>
    <n v="34837194"/>
    <s v="Conductor, Oh Acsr Bare 795 Mcm"/>
    <d v="2021-06-30T00:00:00"/>
    <d v="2021-01-01T00:00:00"/>
    <s v="10069790"/>
  </r>
  <r>
    <n v="0"/>
    <n v="0"/>
    <n v="0"/>
    <n v="0"/>
    <d v="2025-12-01T00:00:00"/>
    <s v="BH Colorado Electric Oper Co"/>
    <s v="Regulated Electric (122)"/>
    <s v="COE Elec 115kV Transmission Lines"/>
    <x v="26"/>
    <n v="135600"/>
    <x v="24"/>
    <n v="21749151"/>
    <s v="CONDUCTOR, OVERHEAD"/>
    <d v="1964-07-01T00:00:00"/>
    <d v="1964-07-01T00:00:00"/>
    <s v="50507XFER"/>
  </r>
  <r>
    <n v="0"/>
    <n v="0"/>
    <n v="0"/>
    <n v="0"/>
    <d v="2025-12-01T00:00:00"/>
    <s v="BH Colorado Electric Oper Co"/>
    <s v="Regulated Electric (122)"/>
    <s v="COE Elec 115kV Transmission Lines"/>
    <x v="26"/>
    <n v="135600"/>
    <x v="3"/>
    <n v="33819024"/>
    <s v="This project is to replace the 115 kV line between Burnt Mill Sub. and Pueblo Reservoir Sub."/>
    <d v="2021-06-30T00:00:00"/>
    <d v="2021-09-01T00:00:00"/>
    <s v="10069790"/>
  </r>
  <r>
    <n v="35200"/>
    <n v="181242.75"/>
    <n v="11267.711336017501"/>
    <n v="169975.0386639825"/>
    <d v="2025-12-01T00:00:00"/>
    <s v="BH Colorado Electric Oper Co"/>
    <s v="Regulated Electric (122)"/>
    <s v="COE Elec 115kV Transmission Lines"/>
    <x v="26"/>
    <n v="135600"/>
    <x v="16"/>
    <n v="34837171"/>
    <s v="FIBER OPTIC GROUND WIRE"/>
    <d v="2021-06-30T00:00:00"/>
    <d v="2021-01-01T00:00:00"/>
    <s v="10069790"/>
  </r>
  <r>
    <n v="0"/>
    <n v="0"/>
    <n v="0"/>
    <n v="0"/>
    <d v="2025-12-01T00:00:00"/>
    <s v="BH Colorado Electric Oper Co"/>
    <s v="Regulated Electric (122)"/>
    <s v="COE Elec 115kV Transmission Lines"/>
    <x v="26"/>
    <n v="135600"/>
    <x v="18"/>
    <n v="21749217"/>
    <s v="STATIC WIRE (TRANSMISSION LINES)"/>
    <d v="1964-07-01T00:00:00"/>
    <d v="1964-07-01T00:00:00"/>
    <s v="50507XFER"/>
  </r>
  <r>
    <n v="33700"/>
    <n v="35961.120000000003"/>
    <n v="2235.6729826704"/>
    <n v="33725.447017329599"/>
    <d v="2025-12-01T00:00:00"/>
    <s v="BH Colorado Electric Oper Co"/>
    <s v="Regulated Electric (122)"/>
    <s v="COE Elec 115kV Transmission Lines"/>
    <x v="26"/>
    <n v="135600"/>
    <x v="18"/>
    <n v="34837164"/>
    <s v="Static Wire (Transmission Lines)"/>
    <d v="2021-06-30T00:00:00"/>
    <d v="2021-01-01T00:00:00"/>
    <s v="10069790"/>
  </r>
  <r>
    <n v="0"/>
    <n v="0"/>
    <n v="0"/>
    <n v="0"/>
    <d v="2025-12-01T00:00:00"/>
    <s v="BH Colorado Electric Oper Co"/>
    <s v="Regulated Electric (122)"/>
    <s v="COE Elec 115kV Transmission Lines"/>
    <x v="26"/>
    <n v="135600"/>
    <x v="19"/>
    <n v="21749246"/>
    <s v="SUSPENSION INSULATORS"/>
    <d v="2003-04-01T00:00:00"/>
    <d v="2003-01-01T00:00:00"/>
    <s v="50507XFER"/>
  </r>
  <r>
    <n v="591"/>
    <n v="93740.85"/>
    <n v="5827.7908395944996"/>
    <n v="87913.059160405508"/>
    <d v="2025-12-01T00:00:00"/>
    <s v="BH Colorado Electric Oper Co"/>
    <s v="Regulated Electric (122)"/>
    <s v="COE Elec 115kV Transmission Lines"/>
    <x v="26"/>
    <n v="135600"/>
    <x v="19"/>
    <n v="34837177"/>
    <s v="Suspension Insulators"/>
    <d v="2021-06-30T00:00:00"/>
    <d v="2021-01-01T00:00:00"/>
    <s v="10069790"/>
  </r>
  <r>
    <n v="0"/>
    <n v="0"/>
    <n v="0"/>
    <n v="0"/>
    <d v="2025-12-01T00:00:00"/>
    <s v="BH Colorado Electric Oper Co"/>
    <s v="Regulated Electric (122)"/>
    <s v="COE Elec 115kV Transmission Lines"/>
    <x v="26"/>
    <n v="135600"/>
    <x v="19"/>
    <n v="21749279"/>
    <s v="SUSPENSION INSULATORS"/>
    <d v="2007-12-01T00:00:00"/>
    <d v="2007-01-01T00:00:00"/>
    <s v="50507XFER"/>
  </r>
  <r>
    <n v="0"/>
    <n v="1100"/>
    <n v="-2.222E-3"/>
    <n v="1100.0022220000001"/>
    <d v="2025-12-01T00:00:00"/>
    <s v="BH Colorado Electric Oper Co"/>
    <s v="Regulated Electric (122)"/>
    <s v="COE Elec 115kV Transmission Lines"/>
    <x v="27"/>
    <n v="135002"/>
    <x v="6"/>
    <n v="41007645"/>
    <s v="Right-Of-Ways - Non-Depreciable"/>
    <d v="2022-06-21T00:00:00"/>
    <d v="2022-06-01T00:00:00"/>
    <s v="10069791"/>
  </r>
  <r>
    <n v="0"/>
    <n v="0"/>
    <n v="0"/>
    <n v="0"/>
    <d v="2025-12-01T00:00:00"/>
    <s v="BH Colorado Electric Oper Co"/>
    <s v="Regulated Electric (122)"/>
    <s v="COE Elec 115kV Transmission Lines"/>
    <x v="27"/>
    <n v="135003"/>
    <x v="78"/>
    <n v="36375067"/>
    <s v="Depreciable Land Rights"/>
    <d v="2022-06-21T00:00:00"/>
    <d v="2022-06-01T00:00:00"/>
    <s v="10069791"/>
  </r>
  <r>
    <n v="0"/>
    <n v="0"/>
    <n v="0"/>
    <n v="0"/>
    <d v="2025-12-01T00:00:00"/>
    <s v="BH Colorado Electric Oper Co"/>
    <s v="Regulated Electric (122)"/>
    <s v="COE Elec 115kV Transmission Lines"/>
    <x v="27"/>
    <n v="135500"/>
    <x v="20"/>
    <n v="21749331"/>
    <s v="CROSSARM ASSEMBLIES, WOOD"/>
    <d v="1964-07-01T00:00:00"/>
    <d v="1964-07-01T00:00:00"/>
    <s v="50507XFER"/>
  </r>
  <r>
    <n v="0"/>
    <n v="0"/>
    <n v="0"/>
    <n v="0"/>
    <d v="2025-12-01T00:00:00"/>
    <s v="BH Colorado Electric Oper Co"/>
    <s v="Regulated Electric (122)"/>
    <s v="COE Elec 115kV Transmission Lines"/>
    <x v="27"/>
    <n v="135500"/>
    <x v="20"/>
    <n v="21749409"/>
    <s v="CROSSARM ASSEMBLIES, WOOD"/>
    <d v="2009-07-01T00:00:00"/>
    <d v="2009-01-01T00:00:00"/>
    <s v="50507XFER"/>
  </r>
  <r>
    <n v="0"/>
    <n v="0"/>
    <n v="0"/>
    <n v="0"/>
    <d v="2025-12-01T00:00:00"/>
    <s v="BH Colorado Electric Oper Co"/>
    <s v="Regulated Electric (122)"/>
    <s v="COE Elec 115kV Transmission Lines"/>
    <x v="27"/>
    <n v="135500"/>
    <x v="20"/>
    <n v="21749388"/>
    <s v="CROSSARM ASSEMBLIES, WOOD"/>
    <d v="2004-06-02T00:00:00"/>
    <d v="2004-01-01T00:00:00"/>
    <s v="50507XFER"/>
  </r>
  <r>
    <n v="2"/>
    <n v="42743.99"/>
    <n v="4423.4549870481997"/>
    <n v="38320.535012951797"/>
    <d v="2025-12-01T00:00:00"/>
    <s v="BH Colorado Electric Oper Co"/>
    <s v="Regulated Electric (122)"/>
    <s v="COE Elec 115kV Transmission Lines"/>
    <x v="27"/>
    <n v="135500"/>
    <x v="8"/>
    <n v="36866263"/>
    <s v="CROSSARM ASSEMBLY-STRUCTURE 22"/>
    <d v="2014-12-01T00:00:00"/>
    <d v="2014-01-01T00:00:00"/>
    <s v="10050676"/>
  </r>
  <r>
    <n v="16"/>
    <n v="123386.14"/>
    <n v="3886.1822040540001"/>
    <n v="119499.957795946"/>
    <d v="2025-12-01T00:00:00"/>
    <s v="BH Colorado Electric Oper Co"/>
    <s v="Regulated Electric (122)"/>
    <s v="COE Elec 115kV Transmission Lines"/>
    <x v="27"/>
    <n v="135500"/>
    <x v="25"/>
    <n v="36375041"/>
    <s v="Crossarm, Wood"/>
    <d v="2022-06-21T00:00:00"/>
    <d v="2022-01-01T00:00:00"/>
    <s v="10069791"/>
  </r>
  <r>
    <n v="0"/>
    <n v="0"/>
    <n v="0"/>
    <n v="0"/>
    <d v="2025-12-01T00:00:00"/>
    <s v="BH Colorado Electric Oper Co"/>
    <s v="Regulated Electric (122)"/>
    <s v="COE Elec 115kV Transmission Lines"/>
    <x v="27"/>
    <n v="135500"/>
    <x v="25"/>
    <n v="29785382"/>
    <s v="Crossarm, Wood"/>
    <d v="2019-05-23T00:00:00"/>
    <d v="2019-01-01T00:00:00"/>
    <s v="10057765"/>
  </r>
  <r>
    <n v="0"/>
    <n v="0"/>
    <n v="0"/>
    <n v="0"/>
    <d v="2025-12-01T00:00:00"/>
    <s v="BH Colorado Electric Oper Co"/>
    <s v="Regulated Electric (122)"/>
    <s v="COE Elec 115kV Transmission Lines"/>
    <x v="27"/>
    <n v="135500"/>
    <x v="3"/>
    <n v="35562773"/>
    <s v="This project is to rebuild the 115 kV line from Burnt Mill to West Station substations"/>
    <d v="2022-06-21T00:00:00"/>
    <d v="2022-06-01T00:00:00"/>
    <s v="10069791"/>
  </r>
  <r>
    <n v="0"/>
    <n v="0"/>
    <n v="0"/>
    <n v="0"/>
    <d v="2025-12-01T00:00:00"/>
    <s v="BH Colorado Electric Oper Co"/>
    <s v="Regulated Electric (122)"/>
    <s v="COE Elec 115kV Transmission Lines"/>
    <x v="27"/>
    <n v="135500"/>
    <x v="9"/>
    <n v="21749402"/>
    <s v="GUYS"/>
    <d v="2004-06-02T00:00:00"/>
    <d v="2004-01-01T00:00:00"/>
    <s v="50507XFER"/>
  </r>
  <r>
    <n v="6"/>
    <n v="1071449.42"/>
    <n v="33746.478077262"/>
    <n v="1037702.941922738"/>
    <d v="2025-12-01T00:00:00"/>
    <s v="BH Colorado Electric Oper Co"/>
    <s v="Regulated Electric (122)"/>
    <s v="COE Elec 115kV Transmission Lines"/>
    <x v="27"/>
    <n v="135500"/>
    <x v="10"/>
    <n v="36375058"/>
    <s v="Pole, Steel 60'"/>
    <d v="2022-06-21T00:00:00"/>
    <d v="2022-01-01T00:00:00"/>
    <s v="10069791"/>
  </r>
  <r>
    <n v="0"/>
    <n v="0"/>
    <n v="0"/>
    <n v="0"/>
    <d v="2025-12-01T00:00:00"/>
    <s v="BH Colorado Electric Oper Co"/>
    <s v="Regulated Electric (122)"/>
    <s v="COE Elec 115kV Transmission Lines"/>
    <x v="27"/>
    <n v="135500"/>
    <x v="11"/>
    <n v="29785396"/>
    <s v="Pole, Wood, 50'"/>
    <d v="2019-05-23T00:00:00"/>
    <d v="2019-01-01T00:00:00"/>
    <s v="10057765"/>
  </r>
  <r>
    <n v="2"/>
    <n v="8762.43"/>
    <n v="275.98237152300004"/>
    <n v="8486.4476284770008"/>
    <d v="2025-12-01T00:00:00"/>
    <s v="BH Colorado Electric Oper Co"/>
    <s v="Regulated Electric (122)"/>
    <s v="COE Elec 115kV Transmission Lines"/>
    <x v="27"/>
    <n v="135500"/>
    <x v="12"/>
    <n v="36375049"/>
    <s v="Pole, Wood, 55'"/>
    <d v="2022-06-21T00:00:00"/>
    <d v="2022-01-01T00:00:00"/>
    <s v="10069791"/>
  </r>
  <r>
    <n v="0"/>
    <n v="0"/>
    <n v="0"/>
    <n v="0"/>
    <d v="2025-12-01T00:00:00"/>
    <s v="BH Colorado Electric Oper Co"/>
    <s v="Regulated Electric (122)"/>
    <s v="COE Elec 115kV Transmission Lines"/>
    <x v="27"/>
    <n v="135500"/>
    <x v="13"/>
    <n v="29785414"/>
    <s v="Pole, Wood, 60'"/>
    <d v="2019-05-23T00:00:00"/>
    <d v="2019-01-01T00:00:00"/>
    <s v="10057765"/>
  </r>
  <r>
    <n v="2"/>
    <n v="13371.65"/>
    <n v="421.15482556500001"/>
    <n v="12950.495174435"/>
    <d v="2025-12-01T00:00:00"/>
    <s v="BH Colorado Electric Oper Co"/>
    <s v="Regulated Electric (122)"/>
    <s v="COE Elec 115kV Transmission Lines"/>
    <x v="27"/>
    <n v="135500"/>
    <x v="13"/>
    <n v="36375052"/>
    <s v="Pole, Wood, 60'"/>
    <d v="2022-06-21T00:00:00"/>
    <d v="2022-01-01T00:00:00"/>
    <s v="10069791"/>
  </r>
  <r>
    <n v="0"/>
    <n v="0"/>
    <n v="0"/>
    <n v="0"/>
    <d v="2025-12-01T00:00:00"/>
    <s v="BH Colorado Electric Oper Co"/>
    <s v="Regulated Electric (122)"/>
    <s v="COE Elec 115kV Transmission Lines"/>
    <x v="27"/>
    <n v="135500"/>
    <x v="14"/>
    <n v="29785432"/>
    <s v="Pole, Wood, 70'"/>
    <d v="2019-05-23T00:00:00"/>
    <d v="2019-01-01T00:00:00"/>
    <s v="10057765"/>
  </r>
  <r>
    <n v="28"/>
    <n v="284163.72000000003"/>
    <n v="8950.0489414920012"/>
    <n v="275213.67105850804"/>
    <d v="2025-12-01T00:00:00"/>
    <s v="BH Colorado Electric Oper Co"/>
    <s v="Regulated Electric (122)"/>
    <s v="COE Elec 115kV Transmission Lines"/>
    <x v="27"/>
    <n v="135500"/>
    <x v="14"/>
    <n v="36375055"/>
    <s v="Pole, Wood, 65' Or Greater"/>
    <d v="2022-06-21T00:00:00"/>
    <d v="2022-01-01T00:00:00"/>
    <s v="10069791"/>
  </r>
  <r>
    <n v="0"/>
    <n v="0"/>
    <n v="0"/>
    <n v="0"/>
    <d v="2025-12-01T00:00:00"/>
    <s v="BH Colorado Electric Oper Co"/>
    <s v="Regulated Electric (122)"/>
    <s v="COE Elec 115kV Transmission Lines"/>
    <x v="27"/>
    <n v="135500"/>
    <x v="23"/>
    <n v="21749395"/>
    <s v="POLE, WOOD"/>
    <d v="2004-06-02T00:00:00"/>
    <d v="2004-01-01T00:00:00"/>
    <s v="50507XFER"/>
  </r>
  <r>
    <n v="0"/>
    <n v="0"/>
    <n v="0"/>
    <n v="0"/>
    <d v="2025-12-01T00:00:00"/>
    <s v="BH Colorado Electric Oper Co"/>
    <s v="Regulated Electric (122)"/>
    <s v="COE Elec 115kV Transmission Lines"/>
    <x v="27"/>
    <n v="135500"/>
    <x v="23"/>
    <n v="21749350"/>
    <s v="POLE, WOOD"/>
    <d v="2001-11-01T00:00:00"/>
    <d v="2001-01-01T00:00:00"/>
    <s v="50507XFER"/>
  </r>
  <r>
    <n v="0"/>
    <n v="0"/>
    <n v="0"/>
    <n v="0"/>
    <d v="2025-12-01T00:00:00"/>
    <s v="BH Colorado Electric Oper Co"/>
    <s v="Regulated Electric (122)"/>
    <s v="COE Elec 115kV Transmission Lines"/>
    <x v="27"/>
    <n v="135500"/>
    <x v="23"/>
    <n v="21749324"/>
    <s v="POLE, WOOD"/>
    <d v="1964-07-01T00:00:00"/>
    <d v="1964-07-01T00:00:00"/>
    <s v="50507XFER"/>
  </r>
  <r>
    <n v="0"/>
    <n v="0"/>
    <n v="0"/>
    <n v="0"/>
    <d v="2025-12-01T00:00:00"/>
    <s v="BH Colorado Electric Oper Co"/>
    <s v="Regulated Electric (122)"/>
    <s v="COE Elec 115kV Transmission Lines"/>
    <x v="27"/>
    <n v="135500"/>
    <x v="23"/>
    <n v="21749423"/>
    <s v="POLE, WOOD"/>
    <d v="2009-07-01T00:00:00"/>
    <d v="2009-01-01T00:00:00"/>
    <s v="50507XFER"/>
  </r>
  <r>
    <n v="0"/>
    <n v="0"/>
    <n v="0"/>
    <n v="0"/>
    <d v="2025-12-01T00:00:00"/>
    <s v="BH Colorado Electric Oper Co"/>
    <s v="Regulated Electric (122)"/>
    <s v="COE Elec 115kV Transmission Lines"/>
    <x v="27"/>
    <n v="135600"/>
    <x v="39"/>
    <n v="29785438"/>
    <s v="Conductor, Oh Acsr Bare 336.4 Mcm"/>
    <d v="2019-05-23T00:00:00"/>
    <d v="2019-01-01T00:00:00"/>
    <s v="10057765"/>
  </r>
  <r>
    <n v="55000"/>
    <n v="464398.60000000003"/>
    <n v="22455.437024679999"/>
    <n v="441943.16297532001"/>
    <d v="2025-12-01T00:00:00"/>
    <s v="BH Colorado Electric Oper Co"/>
    <s v="Regulated Electric (122)"/>
    <s v="COE Elec 115kV Transmission Lines"/>
    <x v="27"/>
    <n v="135600"/>
    <x v="15"/>
    <n v="36375063"/>
    <s v="Conductor, Oh Acsr Bare 795 Mcm"/>
    <d v="2022-06-21T00:00:00"/>
    <d v="2022-01-01T00:00:00"/>
    <s v="10069791"/>
  </r>
  <r>
    <n v="0"/>
    <n v="0"/>
    <n v="0"/>
    <n v="0"/>
    <d v="2025-12-01T00:00:00"/>
    <s v="BH Colorado Electric Oper Co"/>
    <s v="Regulated Electric (122)"/>
    <s v="COE Elec 115kV Transmission Lines"/>
    <x v="27"/>
    <n v="135600"/>
    <x v="24"/>
    <n v="21749317"/>
    <s v="CONDUCTOR, OVERHEAD"/>
    <d v="1964-07-01T00:00:00"/>
    <d v="1964-07-01T00:00:00"/>
    <s v="50507XFER"/>
  </r>
  <r>
    <n v="0"/>
    <n v="0"/>
    <n v="0"/>
    <n v="0"/>
    <d v="2025-12-01T00:00:00"/>
    <s v="BH Colorado Electric Oper Co"/>
    <s v="Regulated Electric (122)"/>
    <s v="COE Elec 115kV Transmission Lines"/>
    <x v="27"/>
    <n v="135600"/>
    <x v="3"/>
    <n v="35562780"/>
    <s v="This project is to rebuild the 115 kV line from Burnt Mill to West Station substations"/>
    <d v="2022-06-21T00:00:00"/>
    <d v="2022-06-01T00:00:00"/>
    <s v="10069791"/>
  </r>
  <r>
    <n v="0"/>
    <n v="-190215.13"/>
    <n v="-40732.3369638738"/>
    <n v="-149482.79303612621"/>
    <d v="2025-12-01T00:00:00"/>
    <s v="BH Colorado Electric Oper Co"/>
    <s v="Regulated Electric (122)"/>
    <s v="COE Elec 115kV Transmission Lines"/>
    <x v="27"/>
    <n v="135600"/>
    <x v="16"/>
    <n v="36866286"/>
    <s v="FIBER OPTIC STATIC WIRE"/>
    <d v="2010-12-31T00:00:00"/>
    <d v="2011-01-01T00:00:00"/>
    <s v="10040226"/>
  </r>
  <r>
    <n v="18152"/>
    <n v="148238.83000000002"/>
    <n v="7167.9107380539999"/>
    <n v="141070.91926194602"/>
    <d v="2025-12-01T00:00:00"/>
    <s v="BH Colorado Electric Oper Co"/>
    <s v="Regulated Electric (122)"/>
    <s v="COE Elec 115kV Transmission Lines"/>
    <x v="27"/>
    <n v="135600"/>
    <x v="16"/>
    <n v="36375038"/>
    <s v="FIBER OPTIC GROUND WIRE"/>
    <d v="2022-06-21T00:00:00"/>
    <d v="2022-01-01T00:00:00"/>
    <s v="10069791"/>
  </r>
  <r>
    <n v="0"/>
    <n v="0"/>
    <n v="0"/>
    <n v="0"/>
    <d v="2025-12-01T00:00:00"/>
    <s v="BH Colorado Electric Oper Co"/>
    <s v="Regulated Electric (122)"/>
    <s v="COE Elec 115kV Transmission Lines"/>
    <x v="27"/>
    <n v="135600"/>
    <x v="16"/>
    <n v="29785370"/>
    <s v="FIBER OPTIC GROUND WIRE"/>
    <d v="2019-05-23T00:00:00"/>
    <d v="2019-01-01T00:00:00"/>
    <s v="10057765"/>
  </r>
  <r>
    <n v="83200"/>
    <n v="77114.7"/>
    <n v="14382.470681397001"/>
    <n v="62732.229318603"/>
    <d v="2025-12-01T00:00:00"/>
    <s v="BH Colorado Electric Oper Co"/>
    <s v="Regulated Electric (122)"/>
    <s v="COE Elec 115kV Transmission Lines"/>
    <x v="27"/>
    <n v="135600"/>
    <x v="16"/>
    <n v="36866294"/>
    <s v="FIBER OPTIC STATIC WIRE"/>
    <d v="2012-11-01T00:00:00"/>
    <d v="2012-01-01T00:00:00"/>
    <s v="10042608"/>
  </r>
  <r>
    <n v="0"/>
    <n v="0"/>
    <n v="0"/>
    <n v="0"/>
    <d v="2025-12-01T00:00:00"/>
    <s v="BH Colorado Electric Oper Co"/>
    <s v="Regulated Electric (122)"/>
    <s v="COE Elec 115kV Transmission Lines"/>
    <x v="27"/>
    <n v="135600"/>
    <x v="18"/>
    <n v="29785349"/>
    <s v="Static Wire (Transmission Lines)"/>
    <d v="2019-05-23T00:00:00"/>
    <d v="2019-01-01T00:00:00"/>
    <s v="10057765"/>
  </r>
  <r>
    <n v="17600"/>
    <n v="33886.379999999997"/>
    <n v="1638.535241244"/>
    <n v="32247.844758755997"/>
    <d v="2025-12-01T00:00:00"/>
    <s v="BH Colorado Electric Oper Co"/>
    <s v="Regulated Electric (122)"/>
    <s v="COE Elec 115kV Transmission Lines"/>
    <x v="27"/>
    <n v="135600"/>
    <x v="18"/>
    <n v="36375030"/>
    <s v="Static Wire (Transmission Lines)"/>
    <d v="2022-06-21T00:00:00"/>
    <d v="2022-01-01T00:00:00"/>
    <s v="10069791"/>
  </r>
  <r>
    <n v="0"/>
    <n v="0"/>
    <n v="0"/>
    <n v="0"/>
    <d v="2025-12-01T00:00:00"/>
    <s v="BH Colorado Electric Oper Co"/>
    <s v="Regulated Electric (122)"/>
    <s v="COE Elec 115kV Transmission Lines"/>
    <x v="27"/>
    <n v="135600"/>
    <x v="18"/>
    <n v="21749338"/>
    <s v="STATIC WIRE (TRANSMISSION LINES)"/>
    <d v="1964-07-01T00:00:00"/>
    <d v="1964-07-01T00:00:00"/>
    <s v="50507XFER"/>
  </r>
  <r>
    <n v="70"/>
    <n v="45300.14"/>
    <n v="2190.4339095319997"/>
    <n v="43109.706090467997"/>
    <d v="2025-12-01T00:00:00"/>
    <s v="BH Colorado Electric Oper Co"/>
    <s v="Regulated Electric (122)"/>
    <s v="COE Elec 115kV Transmission Lines"/>
    <x v="27"/>
    <n v="135600"/>
    <x v="19"/>
    <n v="36375046"/>
    <s v="Suspension Insulators"/>
    <d v="2022-06-21T00:00:00"/>
    <d v="2022-01-01T00:00:00"/>
    <s v="10069791"/>
  </r>
  <r>
    <n v="0"/>
    <n v="0"/>
    <n v="0"/>
    <n v="0"/>
    <d v="2025-12-01T00:00:00"/>
    <s v="BH Colorado Electric Oper Co"/>
    <s v="Regulated Electric (122)"/>
    <s v="COE Elec 115kV Transmission Lines"/>
    <x v="27"/>
    <n v="135600"/>
    <x v="19"/>
    <n v="21749357"/>
    <s v="SUSPENSION INSULATORS"/>
    <d v="2003-12-01T00:00:00"/>
    <d v="2003-01-01T00:00:00"/>
    <s v="50507XFER"/>
  </r>
  <r>
    <n v="0"/>
    <n v="0"/>
    <n v="0"/>
    <n v="0"/>
    <d v="2025-12-01T00:00:00"/>
    <s v="BH Colorado Electric Oper Co"/>
    <s v="Regulated Electric (122)"/>
    <s v="COE Elec 115kV Transmission Lines"/>
    <x v="27"/>
    <n v="135600"/>
    <x v="19"/>
    <n v="21749376"/>
    <s v="SUSPENSION INSULATORS"/>
    <d v="2004-02-01T00:00:00"/>
    <d v="2004-01-01T00:00:00"/>
    <s v="50507XFER"/>
  </r>
  <r>
    <n v="0"/>
    <n v="0"/>
    <n v="0"/>
    <n v="0"/>
    <d v="2025-12-01T00:00:00"/>
    <s v="BH Colorado Electric Oper Co"/>
    <s v="Regulated Electric (122)"/>
    <s v="COE Elec 115kV Transmission Lines"/>
    <x v="27"/>
    <n v="135600"/>
    <x v="19"/>
    <n v="21749437"/>
    <s v="Suspension Insulators"/>
    <d v="2017-05-02T00:00:00"/>
    <d v="2018-01-01T00:00:00"/>
    <s v="50507XFER"/>
  </r>
  <r>
    <n v="0"/>
    <n v="0"/>
    <n v="0"/>
    <n v="0"/>
    <d v="2025-12-01T00:00:00"/>
    <s v="BH Colorado Electric Oper Co"/>
    <s v="Regulated Electric (122)"/>
    <s v="COE Elec 115kV Transmission Lines"/>
    <x v="27"/>
    <n v="135600"/>
    <x v="19"/>
    <n v="21749430"/>
    <s v="Suspension Insulators"/>
    <d v="2014-11-01T00:00:00"/>
    <d v="2014-01-01T00:00:00"/>
    <s v="50507XFER"/>
  </r>
  <r>
    <n v="0"/>
    <n v="0"/>
    <n v="0"/>
    <n v="0"/>
    <d v="2025-12-01T00:00:00"/>
    <s v="BH Colorado Electric Oper Co"/>
    <s v="Regulated Electric (122)"/>
    <s v="COE Elec 115kV Transmission Lines"/>
    <x v="27"/>
    <n v="135600"/>
    <x v="19"/>
    <n v="21749416"/>
    <s v="SUSPENSION INSULATORS"/>
    <d v="2009-07-01T00:00:00"/>
    <d v="2009-01-01T00:00:00"/>
    <s v="50507XFER"/>
  </r>
  <r>
    <n v="1"/>
    <n v="1684.89"/>
    <n v="-185.9399954415"/>
    <n v="1870.8299954415002"/>
    <d v="2025-12-01T00:00:00"/>
    <s v="BH Colorado Electric Oper Co"/>
    <s v="Regulated Electric (122)"/>
    <s v="COE Elec 115kV Transmission Lines"/>
    <x v="28"/>
    <n v="135001"/>
    <x v="4"/>
    <n v="21749810"/>
    <s v="LAND - TRACT 38"/>
    <d v="1981-07-01T00:00:00"/>
    <d v="1981-07-01T00:00:00"/>
    <s v="50507XFER"/>
  </r>
  <r>
    <n v="5"/>
    <n v="2944.6"/>
    <n v="-8.0358133999999998E-2"/>
    <n v="2944.680358134"/>
    <d v="2025-12-01T00:00:00"/>
    <s v="BH Colorado Electric Oper Co"/>
    <s v="Regulated Electric (122)"/>
    <s v="COE Elec 115kV Transmission Lines"/>
    <x v="28"/>
    <n v="135002"/>
    <x v="5"/>
    <n v="21749585"/>
    <s v="T-LIN S06 T21 R64"/>
    <d v="1978-07-01T00:00:00"/>
    <d v="1978-07-01T00:00:00"/>
    <s v="50507XFER"/>
  </r>
  <r>
    <n v="1"/>
    <n v="169.99"/>
    <n v="-4.4112405E-3"/>
    <n v="169.9944112405"/>
    <d v="2025-12-01T00:00:00"/>
    <s v="BH Colorado Electric Oper Co"/>
    <s v="Regulated Electric (122)"/>
    <s v="COE Elec 115kV Transmission Lines"/>
    <x v="28"/>
    <n v="135002"/>
    <x v="5"/>
    <n v="21749681"/>
    <s v="T-LIN S01 T21 R65"/>
    <d v="1980-07-01T00:00:00"/>
    <d v="1980-07-01T00:00:00"/>
    <s v="50507XFER"/>
  </r>
  <r>
    <n v="1"/>
    <n v="3092.1"/>
    <n v="-8.4383409000000006E-2"/>
    <n v="3092.184383409"/>
    <d v="2025-12-01T00:00:00"/>
    <s v="BH Colorado Electric Oper Co"/>
    <s v="Regulated Electric (122)"/>
    <s v="COE Elec 115kV Transmission Lines"/>
    <x v="28"/>
    <n v="135002"/>
    <x v="5"/>
    <n v="21749592"/>
    <s v="T-LIN S01 T21 R65"/>
    <d v="1978-07-01T00:00:00"/>
    <d v="1978-07-01T00:00:00"/>
    <s v="50507XFER"/>
  </r>
  <r>
    <n v="1"/>
    <n v="566.09"/>
    <n v="-1.6524167100000001E-2"/>
    <n v="566.10652416710002"/>
    <d v="2025-12-01T00:00:00"/>
    <s v="BH Colorado Electric Oper Co"/>
    <s v="Regulated Electric (122)"/>
    <s v="COE Elec 115kV Transmission Lines"/>
    <x v="28"/>
    <n v="135002"/>
    <x v="5"/>
    <n v="21749578"/>
    <s v="T-LIN S01 T21 R65"/>
    <d v="1976-07-01T00:00:00"/>
    <d v="1976-07-01T00:00:00"/>
    <s v="50507XFER"/>
  </r>
  <r>
    <n v="2"/>
    <n v="912.98"/>
    <n v="-2.3691831E-2"/>
    <n v="913.00369183099997"/>
    <d v="2025-12-01T00:00:00"/>
    <s v="BH Colorado Electric Oper Co"/>
    <s v="Regulated Electric (122)"/>
    <s v="COE Elec 115kV Transmission Lines"/>
    <x v="28"/>
    <n v="135002"/>
    <x v="5"/>
    <n v="21749740"/>
    <s v="T-LIN S07 T21 R64"/>
    <d v="1980-07-01T00:00:00"/>
    <d v="1980-07-01T00:00:00"/>
    <s v="50507XFER"/>
  </r>
  <r>
    <n v="3"/>
    <n v="13173.42"/>
    <n v="-0.34185024900000005"/>
    <n v="13173.761850249"/>
    <d v="2025-12-01T00:00:00"/>
    <s v="BH Colorado Electric Oper Co"/>
    <s v="Regulated Electric (122)"/>
    <s v="COE Elec 115kV Transmission Lines"/>
    <x v="28"/>
    <n v="135002"/>
    <x v="5"/>
    <n v="21749674"/>
    <s v="T-LIN S06 T21 R64"/>
    <d v="1980-07-01T00:00:00"/>
    <d v="1980-07-01T00:00:00"/>
    <s v="50507XFER"/>
  </r>
  <r>
    <n v="5"/>
    <n v="250"/>
    <n v="-1.2874999999999999E-2"/>
    <n v="250.01287500000001"/>
    <d v="2025-12-01T00:00:00"/>
    <s v="BH Colorado Electric Oper Co"/>
    <s v="Regulated Electric (122)"/>
    <s v="COE Elec 115kV Transmission Lines"/>
    <x v="28"/>
    <n v="135002"/>
    <x v="5"/>
    <n v="21749444"/>
    <s v="T-LIN S07 T21 R64"/>
    <d v="1937-07-01T00:00:00"/>
    <d v="1937-07-01T00:00:00"/>
    <s v="50507XFER"/>
  </r>
  <r>
    <n v="1"/>
    <n v="8330.15"/>
    <n v="-0.20825375000000002"/>
    <n v="8330.3582537499988"/>
    <d v="2025-12-01T00:00:00"/>
    <s v="BH Colorado Electric Oper Co"/>
    <s v="Regulated Electric (122)"/>
    <s v="COE Elec 115kV Transmission Lines"/>
    <x v="28"/>
    <n v="135002"/>
    <x v="5"/>
    <n v="21749815"/>
    <s v="T-LIN S09 T21 R61"/>
    <d v="1982-07-01T00:00:00"/>
    <d v="1982-07-01T00:00:00"/>
    <s v="50507XFER"/>
  </r>
  <r>
    <n v="2"/>
    <n v="660.46"/>
    <n v="-2.6015519399999999E-2"/>
    <n v="660.48601551939998"/>
    <d v="2025-12-01T00:00:00"/>
    <s v="BH Colorado Electric Oper Co"/>
    <s v="Regulated Electric (122)"/>
    <s v="COE Elec 115kV Transmission Lines"/>
    <x v="28"/>
    <n v="135002"/>
    <x v="5"/>
    <n v="21749464"/>
    <s v="T-LIN S01 T21 R65"/>
    <d v="1965-07-01T00:00:00"/>
    <d v="1965-07-01T00:00:00"/>
    <s v="50507XFER"/>
  </r>
  <r>
    <n v="1"/>
    <n v="193.27"/>
    <n v="-5.2743383000000005E-3"/>
    <n v="193.27527433830002"/>
    <d v="2025-12-01T00:00:00"/>
    <s v="BH Colorado Electric Oper Co"/>
    <s v="Regulated Electric (122)"/>
    <s v="COE Elec 115kV Transmission Lines"/>
    <x v="28"/>
    <n v="135002"/>
    <x v="5"/>
    <n v="21749599"/>
    <s v="T-LIN S07 T21 R64"/>
    <d v="1978-07-01T00:00:00"/>
    <d v="1978-07-01T00:00:00"/>
    <s v="50507XFER"/>
  </r>
  <r>
    <n v="1"/>
    <n v="101.25"/>
    <n v="-3.9882375000000001E-3"/>
    <n v="101.2539882375"/>
    <d v="2025-12-01T00:00:00"/>
    <s v="BH Colorado Electric Oper Co"/>
    <s v="Regulated Electric (122)"/>
    <s v="COE Elec 115kV Transmission Lines"/>
    <x v="28"/>
    <n v="135002"/>
    <x v="5"/>
    <n v="21749471"/>
    <s v="T-LIN S06 T21 R64"/>
    <d v="1965-07-01T00:00:00"/>
    <d v="1965-07-01T00:00:00"/>
    <s v="50507XFER"/>
  </r>
  <r>
    <n v="16"/>
    <n v="2897.13"/>
    <n v="1186.2277346238"/>
    <n v="1710.9022653762001"/>
    <d v="2025-12-01T00:00:00"/>
    <s v="BH Colorado Electric Oper Co"/>
    <s v="Regulated Electric (122)"/>
    <s v="COE Elec 115kV Transmission Lines"/>
    <x v="28"/>
    <n v="135500"/>
    <x v="20"/>
    <n v="21749789"/>
    <s v="CROSSARM ASSEMBLIES, WOOD"/>
    <d v="1980-07-01T00:00:00"/>
    <d v="1980-07-01T00:00:00"/>
    <s v="50507XFER"/>
  </r>
  <r>
    <n v="24"/>
    <n v="5415.96"/>
    <n v="2217.5608141896"/>
    <n v="3198.3991858104"/>
    <d v="2025-12-01T00:00:00"/>
    <s v="BH Colorado Electric Oper Co"/>
    <s v="Regulated Electric (122)"/>
    <s v="COE Elec 115kV Transmission Lines"/>
    <x v="28"/>
    <n v="135500"/>
    <x v="20"/>
    <n v="21749754"/>
    <s v="CROSSARM ASSEMBLIES, WOOD"/>
    <d v="1980-07-01T00:00:00"/>
    <d v="1980-07-01T00:00:00"/>
    <s v="50507XFER"/>
  </r>
  <r>
    <n v="1"/>
    <n v="158.70000000000002"/>
    <n v="76.404491499000002"/>
    <n v="82.295508501000015"/>
    <d v="2025-12-01T00:00:00"/>
    <s v="BH Colorado Electric Oper Co"/>
    <s v="Regulated Electric (122)"/>
    <s v="COE Elec 115kV Transmission Lines"/>
    <x v="28"/>
    <n v="135500"/>
    <x v="20"/>
    <n v="21749521"/>
    <s v="CROSSARM ASSEMBLIES, WOOD"/>
    <d v="1972-07-01T00:00:00"/>
    <d v="1972-07-01T00:00:00"/>
    <s v="50507XFER"/>
  </r>
  <r>
    <n v="1"/>
    <n v="105.46000000000001"/>
    <n v="44.129554554199999"/>
    <n v="61.330445445800009"/>
    <d v="2025-12-01T00:00:00"/>
    <s v="BH Colorado Electric Oper Co"/>
    <s v="Regulated Electric (122)"/>
    <s v="COE Elec 115kV Transmission Lines"/>
    <x v="28"/>
    <n v="135500"/>
    <x v="20"/>
    <n v="21749613"/>
    <s v="CROSSARM ASSEMBLIES, WOOD"/>
    <d v="1979-07-01T00:00:00"/>
    <d v="1979-07-01T00:00:00"/>
    <s v="50507XFER"/>
  </r>
  <r>
    <n v="21"/>
    <n v="3745.23"/>
    <n v="1533.4816520298"/>
    <n v="2211.7483479702"/>
    <d v="2025-12-01T00:00:00"/>
    <s v="BH Colorado Electric Oper Co"/>
    <s v="Regulated Electric (122)"/>
    <s v="COE Elec 115kV Transmission Lines"/>
    <x v="28"/>
    <n v="135500"/>
    <x v="20"/>
    <n v="21749782"/>
    <s v="CROSSARM ASSEMBLIES, WOOD"/>
    <d v="1980-07-01T00:00:00"/>
    <d v="1980-07-01T00:00:00"/>
    <s v="50507XFER"/>
  </r>
  <r>
    <n v="4"/>
    <n v="214.97"/>
    <n v="111.23312018350001"/>
    <n v="103.73687981649999"/>
    <d v="2025-12-01T00:00:00"/>
    <s v="BH Colorado Electric Oper Co"/>
    <s v="Regulated Electric (122)"/>
    <s v="COE Elec 115kV Transmission Lines"/>
    <x v="28"/>
    <n v="135500"/>
    <x v="20"/>
    <n v="21749507"/>
    <s v="CROSSARM ASSEMBLIES, WOOD"/>
    <d v="1968-07-01T00:00:00"/>
    <d v="1968-07-01T00:00:00"/>
    <s v="50507XFER"/>
  </r>
  <r>
    <n v="1"/>
    <n v="79.48"/>
    <n v="35.404330234"/>
    <n v="44.075669766000004"/>
    <d v="2025-12-01T00:00:00"/>
    <s v="BH Colorado Electric Oper Co"/>
    <s v="Regulated Electric (122)"/>
    <s v="COE Elec 115kV Transmission Lines"/>
    <x v="28"/>
    <n v="135500"/>
    <x v="20"/>
    <n v="21749571"/>
    <s v="CROSSARM ASSEMBLIES, WOOD"/>
    <d v="1976-07-01T00:00:00"/>
    <d v="1976-07-01T00:00:00"/>
    <s v="50507XFER"/>
  </r>
  <r>
    <n v="15"/>
    <n v="495"/>
    <n v="260.58520125000001"/>
    <n v="234.41479874999999"/>
    <d v="2025-12-01T00:00:00"/>
    <s v="BH Colorado Electric Oper Co"/>
    <s v="Regulated Electric (122)"/>
    <s v="COE Elec 115kV Transmission Lines"/>
    <x v="28"/>
    <n v="135500"/>
    <x v="20"/>
    <n v="21749476"/>
    <s v="CROSSARM ASSEMBLIES, WOOD"/>
    <d v="1967-07-01T00:00:00"/>
    <d v="1967-07-01T00:00:00"/>
    <s v="50507XFER"/>
  </r>
  <r>
    <n v="4"/>
    <n v="273.47000000000003"/>
    <n v="124.27666941439999"/>
    <n v="149.19333058560005"/>
    <d v="2025-12-01T00:00:00"/>
    <s v="BH Colorado Electric Oper Co"/>
    <s v="Regulated Electric (122)"/>
    <s v="COE Elec 115kV Transmission Lines"/>
    <x v="28"/>
    <n v="135500"/>
    <x v="20"/>
    <n v="21749545"/>
    <s v="CROSSARM ASSEMBLIES, WOOD"/>
    <d v="1975-07-01T00:00:00"/>
    <d v="1975-07-01T00:00:00"/>
    <s v="50507XFER"/>
  </r>
  <r>
    <n v="9"/>
    <n v="848.81000000000006"/>
    <n v="347.54462638059999"/>
    <n v="501.26537361940007"/>
    <d v="2025-12-01T00:00:00"/>
    <s v="BH Colorado Electric Oper Co"/>
    <s v="Regulated Electric (122)"/>
    <s v="COE Elec 115kV Transmission Lines"/>
    <x v="28"/>
    <n v="135500"/>
    <x v="20"/>
    <n v="21749693"/>
    <s v="CROSSARM ASSEMBLIES, WOOD"/>
    <d v="1980-07-01T00:00:00"/>
    <d v="1980-07-01T00:00:00"/>
    <s v="50507XFER"/>
  </r>
  <r>
    <n v="1"/>
    <n v="6735.33"/>
    <n v="1303.12470708"/>
    <n v="5432.2052929199999"/>
    <d v="2025-12-01T00:00:00"/>
    <s v="BH Colorado Electric Oper Co"/>
    <s v="Regulated Electric (122)"/>
    <s v="COE Elec 115kV Transmission Lines"/>
    <x v="28"/>
    <n v="135500"/>
    <x v="20"/>
    <n v="21749846"/>
    <s v="CROSSARM ASSEMBLIES, WOOD"/>
    <d v="2004-02-01T00:00:00"/>
    <d v="2004-01-01T00:00:00"/>
    <s v="50507XFER"/>
  </r>
  <r>
    <n v="2"/>
    <n v="223.75"/>
    <n v="91.614271924999997"/>
    <n v="132.135728075"/>
    <d v="2025-12-01T00:00:00"/>
    <s v="BH Colorado Electric Oper Co"/>
    <s v="Regulated Electric (122)"/>
    <s v="COE Elec 115kV Transmission Lines"/>
    <x v="28"/>
    <n v="135500"/>
    <x v="20"/>
    <n v="21749775"/>
    <s v="CROSSARM ASSEMBLIES, WOOD"/>
    <d v="1980-07-01T00:00:00"/>
    <d v="1980-07-01T00:00:00"/>
    <s v="50507XFER"/>
  </r>
  <r>
    <n v="11"/>
    <n v="919.42000000000007"/>
    <n v="384.72970840340002"/>
    <n v="534.69029159659999"/>
    <d v="2025-12-01T00:00:00"/>
    <s v="BH Colorado Electric Oper Co"/>
    <s v="Regulated Electric (122)"/>
    <s v="COE Elec 115kV Transmission Lines"/>
    <x v="28"/>
    <n v="135500"/>
    <x v="20"/>
    <n v="21749655"/>
    <s v="CROSSARM ASSEMBLIES, WOOD"/>
    <d v="1979-07-01T00:00:00"/>
    <d v="1979-07-01T00:00:00"/>
    <s v="50507XFER"/>
  </r>
  <r>
    <n v="1"/>
    <n v="208.07"/>
    <n v="85.194107528199993"/>
    <n v="122.8758924718"/>
    <d v="2025-12-01T00:00:00"/>
    <s v="BH Colorado Electric Oper Co"/>
    <s v="Regulated Electric (122)"/>
    <s v="COE Elec 115kV Transmission Lines"/>
    <x v="28"/>
    <n v="135500"/>
    <x v="20"/>
    <n v="21749796"/>
    <s v="CROSSARM ASSEMBLIES, WOOD"/>
    <d v="1980-07-01T00:00:00"/>
    <d v="1980-07-01T00:00:00"/>
    <s v="50507XFER"/>
  </r>
  <r>
    <n v="16"/>
    <n v="283686.41000000003"/>
    <n v="26805.043777138901"/>
    <n v="256881.36622286114"/>
    <d v="2025-12-01T00:00:00"/>
    <s v="BH Colorado Electric Oper Co"/>
    <s v="Regulated Electric (122)"/>
    <s v="COE Elec 115kV Transmission Lines"/>
    <x v="28"/>
    <n v="135500"/>
    <x v="20"/>
    <n v="21749886"/>
    <s v="CROSS ARM ASSEMBLYS 26'"/>
    <d v="2015-06-30T00:00:00"/>
    <d v="2016-03-01T00:00:00"/>
    <s v="50507XFER"/>
  </r>
  <r>
    <n v="1"/>
    <n v="308.83"/>
    <n v="129.2293792241"/>
    <n v="179.60062077589998"/>
    <d v="2025-12-01T00:00:00"/>
    <s v="BH Colorado Electric Oper Co"/>
    <s v="Regulated Electric (122)"/>
    <s v="COE Elec 115kV Transmission Lines"/>
    <x v="28"/>
    <n v="135500"/>
    <x v="20"/>
    <n v="21749634"/>
    <s v="CROSSARM ASSEMBLIES, WOOD"/>
    <d v="1979-07-01T00:00:00"/>
    <d v="1979-07-01T00:00:00"/>
    <s v="50507XFER"/>
  </r>
  <r>
    <n v="32"/>
    <n v="185758.17"/>
    <n v="17551.9718368293"/>
    <n v="168206.19816317072"/>
    <d v="2025-12-01T00:00:00"/>
    <s v="BH Colorado Electric Oper Co"/>
    <s v="Regulated Electric (122)"/>
    <s v="COE Elec 115kV Transmission Lines"/>
    <x v="28"/>
    <n v="135500"/>
    <x v="14"/>
    <n v="21749879"/>
    <s v="POLE: WOOD 65'"/>
    <d v="2015-06-30T00:00:00"/>
    <d v="2016-01-01T00:00:00"/>
    <s v="50507XFER"/>
  </r>
  <r>
    <n v="0"/>
    <n v="1309.01"/>
    <n v="206.14353621490002"/>
    <n v="1102.8664637851"/>
    <d v="2025-12-01T00:00:00"/>
    <s v="BH Colorado Electric Oper Co"/>
    <s v="Regulated Electric (122)"/>
    <s v="COE Elec 115kV Transmission Lines"/>
    <x v="28"/>
    <n v="135500"/>
    <x v="27"/>
    <n v="21749865"/>
    <s v="Pole, Wood"/>
    <d v="2008-12-01T00:00:00"/>
    <d v="2008-01-01T00:00:00"/>
    <s v="50507XFER"/>
  </r>
  <r>
    <n v="1"/>
    <n v="2801.21"/>
    <n v="1172.1614784067001"/>
    <n v="1629.0485215932999"/>
    <d v="2025-12-01T00:00:00"/>
    <s v="BH Colorado Electric Oper Co"/>
    <s v="Regulated Electric (122)"/>
    <s v="COE Elec 115kV Transmission Lines"/>
    <x v="28"/>
    <n v="135500"/>
    <x v="23"/>
    <n v="21749648"/>
    <s v="POLE, WOOD"/>
    <d v="1979-07-01T00:00:00"/>
    <d v="1979-07-01T00:00:00"/>
    <s v="50507XFER"/>
  </r>
  <r>
    <n v="9"/>
    <n v="7639.32"/>
    <n v="3127.9139209032001"/>
    <n v="4511.4060790967997"/>
    <d v="2025-12-01T00:00:00"/>
    <s v="BH Colorado Electric Oper Co"/>
    <s v="Regulated Electric (122)"/>
    <s v="COE Elec 115kV Transmission Lines"/>
    <x v="28"/>
    <n v="135500"/>
    <x v="23"/>
    <n v="21749686"/>
    <s v="POLE, WOOD"/>
    <d v="1980-07-01T00:00:00"/>
    <d v="1980-07-01T00:00:00"/>
    <s v="50507XFER"/>
  </r>
  <r>
    <n v="1"/>
    <n v="720.88"/>
    <n v="321.115671604"/>
    <n v="399.764328396"/>
    <d v="2025-12-01T00:00:00"/>
    <s v="BH Colorado Electric Oper Co"/>
    <s v="Regulated Electric (122)"/>
    <s v="COE Elec 115kV Transmission Lines"/>
    <x v="28"/>
    <n v="135500"/>
    <x v="23"/>
    <n v="21749559"/>
    <s v="POLE, WOOD"/>
    <d v="1976-07-01T00:00:00"/>
    <d v="1976-07-01T00:00:00"/>
    <s v="50507XFER"/>
  </r>
  <r>
    <n v="4"/>
    <n v="1949.8600000000001"/>
    <n v="1008.926881523"/>
    <n v="940.93311847700011"/>
    <d v="2025-12-01T00:00:00"/>
    <s v="BH Colorado Electric Oper Co"/>
    <s v="Regulated Electric (122)"/>
    <s v="COE Elec 115kV Transmission Lines"/>
    <x v="28"/>
    <n v="135500"/>
    <x v="23"/>
    <n v="21749514"/>
    <s v="POLE, WOOD"/>
    <d v="1968-07-01T00:00:00"/>
    <d v="1968-07-01T00:00:00"/>
    <s v="50507XFER"/>
  </r>
  <r>
    <n v="1"/>
    <n v="1523.67"/>
    <n v="637.57707555090008"/>
    <n v="886.0929244491"/>
    <d v="2025-12-01T00:00:00"/>
    <s v="BH Colorado Electric Oper Co"/>
    <s v="Regulated Electric (122)"/>
    <s v="COE Elec 115kV Transmission Lines"/>
    <x v="28"/>
    <n v="135500"/>
    <x v="23"/>
    <n v="21749627"/>
    <s v="POLE, WOOD"/>
    <d v="1979-07-01T00:00:00"/>
    <d v="1979-07-01T00:00:00"/>
    <s v="50507XFER"/>
  </r>
  <r>
    <n v="11"/>
    <n v="8339.58"/>
    <n v="3489.6828235266003"/>
    <n v="4849.8971764733997"/>
    <d v="2025-12-01T00:00:00"/>
    <s v="BH Colorado Electric Oper Co"/>
    <s v="Regulated Electric (122)"/>
    <s v="COE Elec 115kV Transmission Lines"/>
    <x v="28"/>
    <n v="135500"/>
    <x v="23"/>
    <n v="21749641"/>
    <s v="POLE, WOOD"/>
    <d v="1979-07-01T00:00:00"/>
    <d v="1979-07-01T00:00:00"/>
    <s v="50507XFER"/>
  </r>
  <r>
    <n v="1"/>
    <n v="1872.6100000000001"/>
    <n v="766.73877876860001"/>
    <n v="1105.8712212314001"/>
    <d v="2025-12-01T00:00:00"/>
    <s v="BH Colorado Electric Oper Co"/>
    <s v="Regulated Electric (122)"/>
    <s v="COE Elec 115kV Transmission Lines"/>
    <x v="28"/>
    <n v="135500"/>
    <x v="23"/>
    <n v="21749803"/>
    <s v="POLE, WOOD"/>
    <d v="1980-07-01T00:00:00"/>
    <d v="1980-07-01T00:00:00"/>
    <s v="50507XFER"/>
  </r>
  <r>
    <n v="1"/>
    <n v="2006.64"/>
    <n v="966.0763000728"/>
    <n v="1040.5636999272001"/>
    <d v="2025-12-01T00:00:00"/>
    <s v="BH Colorado Electric Oper Co"/>
    <s v="Regulated Electric (122)"/>
    <s v="COE Elec 115kV Transmission Lines"/>
    <x v="28"/>
    <n v="135500"/>
    <x v="23"/>
    <n v="21749528"/>
    <s v="POLE, WOOD"/>
    <d v="1972-07-01T00:00:00"/>
    <d v="1972-07-01T00:00:00"/>
    <s v="50507XFER"/>
  </r>
  <r>
    <n v="9"/>
    <n v="27716.13"/>
    <n v="11348.348918563801"/>
    <n v="16367.7810814362"/>
    <d v="2025-12-01T00:00:00"/>
    <s v="BH Colorado Electric Oper Co"/>
    <s v="Regulated Electric (122)"/>
    <s v="COE Elec 115kV Transmission Lines"/>
    <x v="28"/>
    <n v="135500"/>
    <x v="23"/>
    <n v="21749761"/>
    <s v="POLE, WOOD"/>
    <d v="1980-07-01T00:00:00"/>
    <d v="1980-07-01T00:00:00"/>
    <s v="50507XFER"/>
  </r>
  <r>
    <n v="16"/>
    <n v="26074.170000000002"/>
    <n v="10676.0496116142"/>
    <n v="15398.120388385802"/>
    <d v="2025-12-01T00:00:00"/>
    <s v="BH Colorado Electric Oper Co"/>
    <s v="Regulated Electric (122)"/>
    <s v="COE Elec 115kV Transmission Lines"/>
    <x v="28"/>
    <n v="135500"/>
    <x v="23"/>
    <n v="21749719"/>
    <s v="POLE, WOOD"/>
    <d v="1980-07-01T00:00:00"/>
    <d v="1980-07-01T00:00:00"/>
    <s v="50507XFER"/>
  </r>
  <r>
    <n v="2"/>
    <n v="6129.43"/>
    <n v="965.26563982070002"/>
    <n v="5164.1643601793003"/>
    <d v="2025-12-01T00:00:00"/>
    <s v="BH Colorado Electric Oper Co"/>
    <s v="Regulated Electric (122)"/>
    <s v="COE Elec 115kV Transmission Lines"/>
    <x v="28"/>
    <n v="135500"/>
    <x v="23"/>
    <n v="21749872"/>
    <s v="POLE, WOOD"/>
    <d v="2008-12-01T00:00:00"/>
    <d v="2008-01-01T00:00:00"/>
    <s v="50507XFER"/>
  </r>
  <r>
    <n v="4"/>
    <n v="2480.4500000000003"/>
    <n v="1127.224429184"/>
    <n v="1353.2255708160003"/>
    <d v="2025-12-01T00:00:00"/>
    <s v="BH Colorado Electric Oper Co"/>
    <s v="Regulated Electric (122)"/>
    <s v="COE Elec 115kV Transmission Lines"/>
    <x v="28"/>
    <n v="135500"/>
    <x v="23"/>
    <n v="21749552"/>
    <s v="POLE, WOOD"/>
    <d v="1975-07-01T00:00:00"/>
    <d v="1975-07-01T00:00:00"/>
    <s v="50507XFER"/>
  </r>
  <r>
    <n v="24"/>
    <n v="51840.55"/>
    <n v="21226.074835493"/>
    <n v="30614.475164507003"/>
    <d v="2025-12-01T00:00:00"/>
    <s v="BH Colorado Electric Oper Co"/>
    <s v="Regulated Electric (122)"/>
    <s v="COE Elec 115kV Transmission Lines"/>
    <x v="28"/>
    <n v="135500"/>
    <x v="23"/>
    <n v="21749768"/>
    <s v="POLE, WOOD"/>
    <d v="1980-07-01T00:00:00"/>
    <d v="1980-07-01T00:00:00"/>
    <s v="50507XFER"/>
  </r>
  <r>
    <n v="2"/>
    <n v="2180.25"/>
    <n v="892.7017491150001"/>
    <n v="1287.548250885"/>
    <d v="2025-12-01T00:00:00"/>
    <s v="BH Colorado Electric Oper Co"/>
    <s v="Regulated Electric (122)"/>
    <s v="COE Elec 115kV Transmission Lines"/>
    <x v="28"/>
    <n v="135500"/>
    <x v="23"/>
    <n v="21749705"/>
    <s v="POLE, WOOD"/>
    <d v="1980-07-01T00:00:00"/>
    <d v="1980-07-01T00:00:00"/>
    <s v="50507XFER"/>
  </r>
  <r>
    <n v="2"/>
    <n v="3390.91"/>
    <n v="686.56999233970009"/>
    <n v="2704.3400076602998"/>
    <d v="2025-12-01T00:00:00"/>
    <s v="BH Colorado Electric Oper Co"/>
    <s v="Regulated Electric (122)"/>
    <s v="COE Elec 115kV Transmission Lines"/>
    <x v="28"/>
    <n v="135500"/>
    <x v="23"/>
    <n v="21749822"/>
    <s v="POLE, WOOD"/>
    <d v="2003-12-01T00:00:00"/>
    <d v="2003-01-01T00:00:00"/>
    <s v="50507XFER"/>
  </r>
  <r>
    <n v="21"/>
    <n v="35454.99"/>
    <n v="14517.0194188074"/>
    <n v="20937.970581192596"/>
    <d v="2025-12-01T00:00:00"/>
    <s v="BH Colorado Electric Oper Co"/>
    <s v="Regulated Electric (122)"/>
    <s v="COE Elec 115kV Transmission Lines"/>
    <x v="28"/>
    <n v="135500"/>
    <x v="23"/>
    <n v="21749733"/>
    <s v="POLE, WOOD"/>
    <d v="1980-07-01T00:00:00"/>
    <d v="1980-07-01T00:00:00"/>
    <s v="50507XFER"/>
  </r>
  <r>
    <n v="0"/>
    <n v="-666.04"/>
    <n v="-666.28527589039993"/>
    <n v="0.24527589039996656"/>
    <d v="2025-12-01T00:00:00"/>
    <s v="BH Colorado Electric Oper Co"/>
    <s v="Regulated Electric (122)"/>
    <s v="COE Elec 115kV Transmission Lines"/>
    <x v="28"/>
    <n v="135600"/>
    <x v="33"/>
    <n v="21749853"/>
    <s v="Acquisition Reserve Elimination"/>
    <d v="2004-02-01T00:00:00"/>
    <d v="2016-01-01T00:00:00"/>
    <s v="50507XFER"/>
  </r>
  <r>
    <n v="78287"/>
    <n v="173575.93"/>
    <n v="109109.72198092341"/>
    <n v="64466.208019076585"/>
    <d v="2025-12-01T00:00:00"/>
    <s v="BH Colorado Electric Oper Co"/>
    <s v="Regulated Electric (122)"/>
    <s v="COE Elec 115kV Transmission Lines"/>
    <x v="28"/>
    <n v="135600"/>
    <x v="24"/>
    <n v="21749726"/>
    <s v="CONDUCTOR, OVERHEAD"/>
    <d v="1980-07-01T00:00:00"/>
    <d v="1980-07-01T00:00:00"/>
    <s v="50507XFER"/>
  </r>
  <r>
    <n v="11410"/>
    <n v="23208.83"/>
    <n v="14909.700756538301"/>
    <n v="8299.1292434617008"/>
    <d v="2025-12-01T00:00:00"/>
    <s v="BH Colorado Electric Oper Co"/>
    <s v="Regulated Electric (122)"/>
    <s v="COE Elec 115kV Transmission Lines"/>
    <x v="28"/>
    <n v="135600"/>
    <x v="24"/>
    <n v="21749606"/>
    <s v="TRANSMISSION LINES-CONDUCTOR"/>
    <d v="1979-07-01T00:00:00"/>
    <d v="1979-07-01T00:00:00"/>
    <s v="50507XFER"/>
  </r>
  <r>
    <n v="26928"/>
    <n v="353721.68"/>
    <n v="51311.365648368803"/>
    <n v="302410.31435163121"/>
    <d v="2025-12-01T00:00:00"/>
    <s v="BH Colorado Electric Oper Co"/>
    <s v="Regulated Electric (122)"/>
    <s v="COE Elec 115kV Transmission Lines"/>
    <x v="28"/>
    <n v="135600"/>
    <x v="65"/>
    <n v="21749893"/>
    <s v="Other Cable (FIBER OPTIC)"/>
    <d v="2015-12-10T00:00:00"/>
    <d v="2015-01-01T00:00:00"/>
    <s v="50507XFER"/>
  </r>
  <r>
    <n v="4"/>
    <n v="2065.6799999999998"/>
    <n v="613.57041768960005"/>
    <n v="1452.1095823103997"/>
    <d v="2025-12-01T00:00:00"/>
    <s v="BH Colorado Electric Oper Co"/>
    <s v="Regulated Electric (122)"/>
    <s v="COE Elec 115kV Transmission Lines"/>
    <x v="28"/>
    <n v="135600"/>
    <x v="79"/>
    <n v="21749839"/>
    <s v="PIN INSULATORS"/>
    <d v="2004-02-01T00:00:00"/>
    <d v="2004-01-01T00:00:00"/>
    <s v="50507XFER"/>
  </r>
  <r>
    <n v="2"/>
    <n v="773.36"/>
    <n v="186.9700038192"/>
    <n v="586.38999618080004"/>
    <d v="2025-12-01T00:00:00"/>
    <s v="BH Colorado Electric Oper Co"/>
    <s v="Regulated Electric (122)"/>
    <s v="COE Elec 115kV Transmission Lines"/>
    <x v="28"/>
    <n v="135600"/>
    <x v="17"/>
    <n v="21749858"/>
    <s v="POST INSULATORS"/>
    <d v="2008-12-01T00:00:00"/>
    <d v="2008-01-01T00:00:00"/>
    <s v="50507XFER"/>
  </r>
  <r>
    <n v="7"/>
    <n v="2001.9"/>
    <n v="235.08443825400002"/>
    <n v="1766.8155617460002"/>
    <d v="2025-12-01T00:00:00"/>
    <s v="BH Colorado Electric Oper Co"/>
    <s v="Regulated Electric (122)"/>
    <s v="COE Elec 115kV Transmission Lines"/>
    <x v="28"/>
    <n v="135600"/>
    <x v="17"/>
    <n v="21749900"/>
    <s v="Post Insulators"/>
    <d v="2017-03-20T00:00:00"/>
    <d v="2017-01-01T00:00:00"/>
    <s v="50507XFER"/>
  </r>
  <r>
    <n v="6353"/>
    <n v="2085.69"/>
    <n v="1685.6513417529002"/>
    <n v="400.03865824709987"/>
    <d v="2025-12-01T00:00:00"/>
    <s v="BH Colorado Electric Oper Co"/>
    <s v="Regulated Electric (122)"/>
    <s v="COE Elec 115kV Transmission Lines"/>
    <x v="28"/>
    <n v="135600"/>
    <x v="18"/>
    <n v="21749483"/>
    <s v="STATIC WIRE (TRANSMISSION LINE"/>
    <d v="1967-07-01T00:00:00"/>
    <d v="1967-07-01T00:00:00"/>
    <s v="50507XFER"/>
  </r>
  <r>
    <n v="3171"/>
    <n v="5452.85"/>
    <n v="3427.6581292330002"/>
    <n v="2025.1918707670002"/>
    <d v="2025-12-01T00:00:00"/>
    <s v="BH Colorado Electric Oper Co"/>
    <s v="Regulated Electric (122)"/>
    <s v="COE Elec 115kV Transmission Lines"/>
    <x v="28"/>
    <n v="135600"/>
    <x v="18"/>
    <n v="21749747"/>
    <s v="STATIC WIRE (TRANSMISSION LINE"/>
    <d v="1980-07-01T00:00:00"/>
    <d v="1980-07-01T00:00:00"/>
    <s v="50507XFER"/>
  </r>
  <r>
    <n v="3804"/>
    <n v="6003.47"/>
    <n v="3856.7192400847002"/>
    <n v="2146.7507599153"/>
    <d v="2025-12-01T00:00:00"/>
    <s v="BH Colorado Electric Oper Co"/>
    <s v="Regulated Electric (122)"/>
    <s v="COE Elec 115kV Transmission Lines"/>
    <x v="28"/>
    <n v="135600"/>
    <x v="18"/>
    <n v="21749667"/>
    <s v="STATIC WIRE (TRANSMISSION LINE"/>
    <d v="1979-07-01T00:00:00"/>
    <d v="1979-07-01T00:00:00"/>
    <s v="50507XFER"/>
  </r>
  <r>
    <n v="5301"/>
    <n v="723.59"/>
    <n v="634.78000045249996"/>
    <n v="88.80999954750007"/>
    <d v="2025-12-01T00:00:00"/>
    <s v="BH Colorado Electric Oper Co"/>
    <s v="Regulated Electric (122)"/>
    <s v="COE Elec 115kV Transmission Lines"/>
    <x v="28"/>
    <n v="135600"/>
    <x v="18"/>
    <n v="21749457"/>
    <s v="STATIC WIRE (TRANSMISSION LINES)"/>
    <d v="1962-07-01T00:00:00"/>
    <d v="1962-07-01T00:00:00"/>
    <s v="50507XFER"/>
  </r>
  <r>
    <n v="1"/>
    <n v="14431.56"/>
    <n v="97.670633346000002"/>
    <n v="14333.889366653999"/>
    <d v="2025-12-01T00:00:00"/>
    <s v="BH Colorado Electric Oper Co"/>
    <s v="Regulated Electric (122)"/>
    <s v="COE Elec 115kV Transmission Lines"/>
    <x v="29"/>
    <n v="135130"/>
    <x v="80"/>
    <n v="40389910"/>
    <s v="Scada Equip - Rtu"/>
    <d v="2017-10-02T00:00:00"/>
    <d v="2017-01-01T00:00:00"/>
    <s v="50507XFER"/>
  </r>
  <r>
    <n v="1"/>
    <n v="6742.06"/>
    <n v="45.629250770999995"/>
    <n v="6696.430749229"/>
    <d v="2025-12-01T00:00:00"/>
    <s v="BH Colorado Electric Oper Co"/>
    <s v="Regulated Electric (122)"/>
    <s v="COE Elec 115kV Transmission Lines"/>
    <x v="29"/>
    <n v="135130"/>
    <x v="81"/>
    <n v="40388393"/>
    <s v="Scada Equip - Modem"/>
    <d v="2017-10-02T00:00:00"/>
    <d v="2017-01-01T00:00:00"/>
    <s v="50507XFER"/>
  </r>
  <r>
    <n v="0"/>
    <n v="0"/>
    <n v="0"/>
    <n v="0"/>
    <d v="2025-12-01T00:00:00"/>
    <s v="BH Colorado Electric Oper Co"/>
    <s v="Regulated Electric (122)"/>
    <s v="COE Elec 115kV Transmission Lines"/>
    <x v="29"/>
    <n v="135500"/>
    <x v="2"/>
    <n v="34986650"/>
    <s v="A dummy retirement unit"/>
    <d v="2022-02-28T00:00:00"/>
    <d v="2022-02-01T00:00:00"/>
    <s v="10077831"/>
  </r>
  <r>
    <n v="1"/>
    <n v="27640.97"/>
    <n v="2114.2724450141"/>
    <n v="25526.697554985902"/>
    <d v="2025-12-01T00:00:00"/>
    <s v="BH Colorado Electric Oper Co"/>
    <s v="Regulated Electric (122)"/>
    <s v="COE Elec 115kV Transmission Lines"/>
    <x v="29"/>
    <n v="135500"/>
    <x v="7"/>
    <n v="21750474"/>
    <s v="Anchors"/>
    <d v="2017-10-02T00:00:00"/>
    <d v="2017-01-01T00:00:00"/>
    <s v="50507XFER"/>
  </r>
  <r>
    <n v="1"/>
    <n v="147966.66"/>
    <n v="11318.0482457298"/>
    <n v="136648.61175427021"/>
    <d v="2025-12-01T00:00:00"/>
    <s v="BH Colorado Electric Oper Co"/>
    <s v="Regulated Electric (122)"/>
    <s v="COE Elec 115kV Transmission Lines"/>
    <x v="29"/>
    <n v="135500"/>
    <x v="10"/>
    <n v="21750488"/>
    <s v="Pole, Steel Structure 227"/>
    <d v="2017-10-02T00:00:00"/>
    <d v="2017-01-01T00:00:00"/>
    <s v="50507XFER"/>
  </r>
  <r>
    <n v="1"/>
    <n v="115598.37"/>
    <n v="13574.7928840242"/>
    <n v="102023.5771159758"/>
    <d v="2025-12-01T00:00:00"/>
    <s v="BH Colorado Electric Oper Co"/>
    <s v="Regulated Electric (122)"/>
    <s v="COE Elec 115kV Transmission Lines"/>
    <x v="29"/>
    <n v="135600"/>
    <x v="82"/>
    <n v="21750467"/>
    <s v="AIRBRK-ELEC-3PH 69-170KV- &gt;= 2000AMPS"/>
    <d v="2017-10-02T00:00:00"/>
    <d v="2017-01-01T00:00:00"/>
    <s v="50507XFER"/>
  </r>
  <r>
    <n v="3"/>
    <n v="77342.63"/>
    <n v="9082.3960870357987"/>
    <n v="68260.233912964206"/>
    <d v="2025-12-01T00:00:00"/>
    <s v="BH Colorado Electric Oper Co"/>
    <s v="Regulated Electric (122)"/>
    <s v="COE Elec 115kV Transmission Lines"/>
    <x v="29"/>
    <n v="135600"/>
    <x v="83"/>
    <n v="21750481"/>
    <s v="Breaker, 115 KV"/>
    <d v="2017-10-02T00:00:00"/>
    <d v="2017-01-01T00:00:00"/>
    <s v="50507XFER"/>
  </r>
  <r>
    <n v="130"/>
    <n v="867.42000000000007"/>
    <n v="101.86170309719999"/>
    <n v="765.55829690280007"/>
    <d v="2025-12-01T00:00:00"/>
    <s v="BH Colorado Electric Oper Co"/>
    <s v="Regulated Electric (122)"/>
    <s v="COE Elec 115kV Transmission Lines"/>
    <x v="29"/>
    <n v="135600"/>
    <x v="84"/>
    <n v="21750516"/>
    <s v="Conductor, Oh Copper Bare 1/0"/>
    <d v="2017-10-02T00:00:00"/>
    <d v="2017-01-01T00:00:00"/>
    <s v="50507XFER"/>
  </r>
  <r>
    <n v="600"/>
    <n v="3829.11"/>
    <n v="449.65491451260004"/>
    <n v="3379.4550854874001"/>
    <d v="2025-12-01T00:00:00"/>
    <s v="BH Colorado Electric Oper Co"/>
    <s v="Regulated Electric (122)"/>
    <s v="COE Elec 115kV Transmission Lines"/>
    <x v="29"/>
    <n v="135600"/>
    <x v="28"/>
    <n v="21750509"/>
    <s v="Conductor, Oh Copper Bare 4"/>
    <d v="2017-10-02T00:00:00"/>
    <d v="2017-01-01T00:00:00"/>
    <s v="50507XFER"/>
  </r>
  <r>
    <n v="130"/>
    <n v="8684.1"/>
    <n v="1019.779594506"/>
    <n v="7664.3204054940006"/>
    <d v="2025-12-01T00:00:00"/>
    <s v="BH Colorado Electric Oper Co"/>
    <s v="Regulated Electric (122)"/>
    <s v="COE Elec 115kV Transmission Lines"/>
    <x v="29"/>
    <n v="135600"/>
    <x v="62"/>
    <n v="21750502"/>
    <s v="Insulator, Disc 10&quot;"/>
    <d v="2017-10-02T00:00:00"/>
    <d v="2017-01-01T00:00:00"/>
    <s v="50507XFER"/>
  </r>
  <r>
    <n v="13781"/>
    <n v="69585.570000000007"/>
    <n v="8171.4794115762006"/>
    <n v="61414.090588423809"/>
    <d v="2025-12-01T00:00:00"/>
    <s v="BH Colorado Electric Oper Co"/>
    <s v="Regulated Electric (122)"/>
    <s v="COE Elec 115kV Transmission Lines"/>
    <x v="29"/>
    <n v="135600"/>
    <x v="65"/>
    <n v="21750523"/>
    <s v="Other Cable (FIBER OPTIC)"/>
    <d v="2017-10-02T00:00:00"/>
    <d v="2017-01-01T00:00:00"/>
    <s v="50507XFER"/>
  </r>
  <r>
    <n v="3"/>
    <n v="49274.15"/>
    <n v="5786.295955439"/>
    <n v="43487.854044560998"/>
    <d v="2025-12-01T00:00:00"/>
    <s v="BH Colorado Electric Oper Co"/>
    <s v="Regulated Electric (122)"/>
    <s v="COE Elec 115kV Transmission Lines"/>
    <x v="29"/>
    <n v="135600"/>
    <x v="85"/>
    <n v="21750453"/>
    <s v="Other Interruptive Dev 115-161 Kv"/>
    <d v="2017-10-02T00:00:00"/>
    <d v="2017-01-01T00:00:00"/>
    <s v="50507XFER"/>
  </r>
  <r>
    <n v="12"/>
    <n v="20156.77"/>
    <n v="2367.0228045682002"/>
    <n v="17789.747195431799"/>
    <d v="2025-12-01T00:00:00"/>
    <s v="BH Colorado Electric Oper Co"/>
    <s v="Regulated Electric (122)"/>
    <s v="COE Elec 115kV Transmission Lines"/>
    <x v="29"/>
    <n v="135600"/>
    <x v="17"/>
    <n v="21750460"/>
    <s v="Post Insulators"/>
    <d v="2017-10-02T00:00:00"/>
    <d v="2017-01-01T00:00:00"/>
    <s v="50507XFER"/>
  </r>
  <r>
    <n v="0"/>
    <n v="0"/>
    <n v="0"/>
    <n v="0"/>
    <d v="2025-12-01T00:00:00"/>
    <s v="BH Colorado Electric Oper Co"/>
    <s v="Regulated Electric (122)"/>
    <s v="COE Elec 115kV Transmission Lines"/>
    <x v="29"/>
    <n v="135600"/>
    <x v="80"/>
    <n v="21750495"/>
    <s v="Scada Equip - Rtu"/>
    <d v="2017-10-02T00:00:00"/>
    <d v="2017-01-01T00:00:00"/>
    <s v="50507XFER"/>
  </r>
  <r>
    <n v="0"/>
    <n v="0"/>
    <n v="0"/>
    <n v="0"/>
    <d v="2025-12-01T00:00:00"/>
    <s v="BH Colorado Electric Oper Co"/>
    <s v="Regulated Electric (122)"/>
    <s v="COE Elec 115kV Transmission Lines"/>
    <x v="29"/>
    <n v="135600"/>
    <x v="81"/>
    <n v="21750530"/>
    <s v="Scada Equip - Modem"/>
    <d v="2017-10-02T00:00:00"/>
    <d v="2017-01-01T00:00:00"/>
    <s v="50507XFER"/>
  </r>
  <r>
    <n v="0"/>
    <n v="0"/>
    <n v="0"/>
    <n v="0"/>
    <d v="2025-12-01T00:00:00"/>
    <s v="BH Colorado Electric Oper Co"/>
    <s v="Regulated Electric (122)"/>
    <s v="COE Elec 115kV Transmission Lines"/>
    <x v="30"/>
    <n v="135500"/>
    <x v="20"/>
    <n v="21755672"/>
    <s v="CROSSARM ASSEMBLIES, WOOD"/>
    <d v="1993-07-01T00:00:00"/>
    <d v="1993-07-01T00:00:00"/>
    <s v="10060191"/>
  </r>
  <r>
    <n v="0"/>
    <n v="0"/>
    <n v="0"/>
    <n v="0"/>
    <d v="2025-12-01T00:00:00"/>
    <s v="BH Colorado Electric Oper Co"/>
    <s v="Regulated Electric (122)"/>
    <s v="COE Elec 115kV Transmission Lines"/>
    <x v="30"/>
    <n v="135500"/>
    <x v="20"/>
    <n v="21755665"/>
    <s v="CROSSARM ASSEMBLIES, WOOD"/>
    <d v="1993-07-01T00:00:00"/>
    <d v="1993-07-01T00:00:00"/>
    <s v="10060191"/>
  </r>
  <r>
    <n v="0"/>
    <n v="0"/>
    <n v="0"/>
    <n v="0"/>
    <d v="2025-12-01T00:00:00"/>
    <s v="BH Colorado Electric Oper Co"/>
    <s v="Regulated Electric (122)"/>
    <s v="COE Elec 115kV Transmission Lines"/>
    <x v="30"/>
    <n v="135500"/>
    <x v="20"/>
    <n v="21755763"/>
    <s v="CROSSARM ASSEMBLIES, WOOD"/>
    <d v="2004-12-01T00:00:00"/>
    <d v="2004-01-01T00:00:00"/>
    <s v="10060191"/>
  </r>
  <r>
    <n v="0"/>
    <n v="0"/>
    <n v="0"/>
    <n v="0"/>
    <d v="2025-12-01T00:00:00"/>
    <s v="BH Colorado Electric Oper Co"/>
    <s v="Regulated Electric (122)"/>
    <s v="COE Elec 115kV Transmission Lines"/>
    <x v="30"/>
    <n v="135500"/>
    <x v="20"/>
    <n v="21755722"/>
    <s v="CROSSARM ASSEMBLIES, WOOD"/>
    <d v="2003-06-01T00:00:00"/>
    <d v="2003-01-01T00:00:00"/>
    <s v="10060191"/>
  </r>
  <r>
    <n v="0"/>
    <n v="0"/>
    <n v="0"/>
    <n v="0"/>
    <d v="2025-12-01T00:00:00"/>
    <s v="BH Colorado Electric Oper Co"/>
    <s v="Regulated Electric (122)"/>
    <s v="COE Elec 115kV Transmission Lines"/>
    <x v="30"/>
    <n v="135500"/>
    <x v="20"/>
    <n v="21755743"/>
    <s v="CROSSARM ASSEMBLIES, WOOD"/>
    <d v="2004-12-01T00:00:00"/>
    <d v="2004-01-01T00:00:00"/>
    <s v="10060191"/>
  </r>
  <r>
    <n v="0"/>
    <n v="0"/>
    <n v="0"/>
    <n v="0"/>
    <d v="2025-12-01T00:00:00"/>
    <s v="BH Colorado Electric Oper Co"/>
    <s v="Regulated Electric (122)"/>
    <s v="COE Elec 115kV Transmission Lines"/>
    <x v="30"/>
    <n v="135500"/>
    <x v="20"/>
    <n v="21755639"/>
    <s v="CROSSARM ASSEMBLIES, WOOD"/>
    <d v="1993-07-01T00:00:00"/>
    <d v="1993-07-01T00:00:00"/>
    <s v="10060191"/>
  </r>
  <r>
    <n v="0"/>
    <n v="0"/>
    <n v="0"/>
    <n v="0"/>
    <d v="2025-12-01T00:00:00"/>
    <s v="BH Colorado Electric Oper Co"/>
    <s v="Regulated Electric (122)"/>
    <s v="COE Elec 115kV Transmission Lines"/>
    <x v="30"/>
    <n v="135500"/>
    <x v="20"/>
    <n v="21755782"/>
    <s v="CROSSARM ASSEMBLIES, WOOD"/>
    <d v="2007-12-01T00:00:00"/>
    <d v="2007-01-01T00:00:00"/>
    <s v="10060191"/>
  </r>
  <r>
    <n v="0"/>
    <n v="0"/>
    <n v="0"/>
    <n v="0"/>
    <d v="2025-12-01T00:00:00"/>
    <s v="BH Colorado Electric Oper Co"/>
    <s v="Regulated Electric (122)"/>
    <s v="COE Elec 115kV Transmission Lines"/>
    <x v="30"/>
    <n v="135500"/>
    <x v="20"/>
    <n v="21755686"/>
    <s v="CROSSARM ASSEMBLIES, WOOD"/>
    <d v="2002-06-01T00:00:00"/>
    <d v="2002-01-01T00:00:00"/>
    <s v="10060191"/>
  </r>
  <r>
    <n v="67"/>
    <n v="287209.67"/>
    <n v="14215.118069722901"/>
    <n v="272994.55193027708"/>
    <d v="2025-12-01T00:00:00"/>
    <s v="BH Colorado Electric Oper Co"/>
    <s v="Regulated Electric (122)"/>
    <s v="COE Elec 115kV Transmission Lines"/>
    <x v="30"/>
    <n v="135500"/>
    <x v="25"/>
    <n v="29765416"/>
    <s v="Crossarm, Wood"/>
    <d v="2020-01-17T00:00:00"/>
    <d v="2020-01-01T00:00:00"/>
    <s v="10066581"/>
  </r>
  <r>
    <n v="0"/>
    <n v="0"/>
    <n v="0"/>
    <n v="0"/>
    <d v="2025-12-01T00:00:00"/>
    <s v="BH Colorado Electric Oper Co"/>
    <s v="Regulated Electric (122)"/>
    <s v="COE Elec 115kV Transmission Lines"/>
    <x v="30"/>
    <n v="135500"/>
    <x v="3"/>
    <n v="21755855"/>
    <s v="Ft. Carson-Midway Fire"/>
    <d v="2018-05-11T00:00:00"/>
    <d v="2018-07-01T00:00:00"/>
    <s v="10060191"/>
  </r>
  <r>
    <n v="1"/>
    <n v="153070.71"/>
    <n v="7576.0618215477007"/>
    <n v="145494.64817845228"/>
    <d v="2025-12-01T00:00:00"/>
    <s v="BH Colorado Electric Oper Co"/>
    <s v="Regulated Electric (122)"/>
    <s v="COE Elec 115kV Transmission Lines"/>
    <x v="30"/>
    <n v="135500"/>
    <x v="66"/>
    <n v="29765453"/>
    <s v="Pole, Steel, 60'"/>
    <d v="2020-01-17T00:00:00"/>
    <d v="2020-01-01T00:00:00"/>
    <s v="10066581"/>
  </r>
  <r>
    <n v="2"/>
    <n v="204742.45"/>
    <n v="10133.4962037815"/>
    <n v="194608.9537962185"/>
    <d v="2025-12-01T00:00:00"/>
    <s v="BH Colorado Electric Oper Co"/>
    <s v="Regulated Electric (122)"/>
    <s v="COE Elec 115kV Transmission Lines"/>
    <x v="30"/>
    <n v="135500"/>
    <x v="21"/>
    <n v="29765456"/>
    <s v="Pole, Steel, 70'"/>
    <d v="2020-01-17T00:00:00"/>
    <d v="2020-01-01T00:00:00"/>
    <s v="10066581"/>
  </r>
  <r>
    <n v="4"/>
    <n v="13299.49"/>
    <n v="658.24322912629998"/>
    <n v="12641.2467708737"/>
    <d v="2025-12-01T00:00:00"/>
    <s v="BH Colorado Electric Oper Co"/>
    <s v="Regulated Electric (122)"/>
    <s v="COE Elec 115kV Transmission Lines"/>
    <x v="30"/>
    <n v="135500"/>
    <x v="12"/>
    <n v="29765438"/>
    <s v="Pole, Wood, 55'"/>
    <d v="2020-01-17T00:00:00"/>
    <d v="2020-01-01T00:00:00"/>
    <s v="10066581"/>
  </r>
  <r>
    <n v="0"/>
    <n v="0"/>
    <n v="0"/>
    <n v="0"/>
    <d v="2025-12-01T00:00:00"/>
    <s v="BH Colorado Electric Oper Co"/>
    <s v="Regulated Electric (122)"/>
    <s v="COE Elec 115kV Transmission Lines"/>
    <x v="30"/>
    <n v="135500"/>
    <x v="13"/>
    <n v="21755827"/>
    <s v="Pole, Wood, 60'"/>
    <d v="2015-10-06T00:00:00"/>
    <d v="2015-01-01T00:00:00"/>
    <s v="10060191"/>
  </r>
  <r>
    <n v="7"/>
    <n v="26863.11"/>
    <n v="1329.5592741357"/>
    <n v="25533.550725864301"/>
    <d v="2025-12-01T00:00:00"/>
    <s v="BH Colorado Electric Oper Co"/>
    <s v="Regulated Electric (122)"/>
    <s v="COE Elec 115kV Transmission Lines"/>
    <x v="30"/>
    <n v="135500"/>
    <x v="13"/>
    <n v="29765441"/>
    <s v="Pole, Wood, 60'"/>
    <d v="2020-01-17T00:00:00"/>
    <d v="2020-01-01T00:00:00"/>
    <s v="10066581"/>
  </r>
  <r>
    <n v="0"/>
    <n v="0"/>
    <n v="0"/>
    <n v="0"/>
    <d v="2025-12-01T00:00:00"/>
    <s v="BH Colorado Electric Oper Co"/>
    <s v="Regulated Electric (122)"/>
    <s v="COE Elec 115kV Transmission Lines"/>
    <x v="30"/>
    <n v="135500"/>
    <x v="14"/>
    <n v="21755820"/>
    <s v="Pole, Wood, 65' Or Greater"/>
    <d v="2013-06-20T00:00:00"/>
    <d v="2013-01-01T00:00:00"/>
    <s v="10060191"/>
  </r>
  <r>
    <n v="147"/>
    <n v="739664.25"/>
    <n v="36608.846233147502"/>
    <n v="703055.40376685245"/>
    <d v="2025-12-01T00:00:00"/>
    <s v="BH Colorado Electric Oper Co"/>
    <s v="Regulated Electric (122)"/>
    <s v="COE Elec 115kV Transmission Lines"/>
    <x v="30"/>
    <n v="135500"/>
    <x v="14"/>
    <n v="29765444"/>
    <s v="Pole, Wood, 90'"/>
    <d v="2020-01-17T00:00:00"/>
    <d v="2020-01-01T00:00:00"/>
    <s v="10066581"/>
  </r>
  <r>
    <n v="0"/>
    <n v="0"/>
    <n v="0"/>
    <n v="0"/>
    <d v="2025-12-01T00:00:00"/>
    <s v="BH Colorado Electric Oper Co"/>
    <s v="Regulated Electric (122)"/>
    <s v="COE Elec 115kV Transmission Lines"/>
    <x v="30"/>
    <n v="135500"/>
    <x v="23"/>
    <n v="21755679"/>
    <s v="POLE, WOOD"/>
    <d v="1993-07-01T00:00:00"/>
    <d v="1993-07-01T00:00:00"/>
    <s v="10060191"/>
  </r>
  <r>
    <n v="0"/>
    <n v="0"/>
    <n v="0"/>
    <n v="0"/>
    <d v="2025-12-01T00:00:00"/>
    <s v="BH Colorado Electric Oper Co"/>
    <s v="Regulated Electric (122)"/>
    <s v="COE Elec 115kV Transmission Lines"/>
    <x v="30"/>
    <n v="135500"/>
    <x v="23"/>
    <n v="21755698"/>
    <s v="POLE, WOOD"/>
    <d v="2002-06-01T00:00:00"/>
    <d v="2002-01-01T00:00:00"/>
    <s v="10060191"/>
  </r>
  <r>
    <n v="0"/>
    <n v="0"/>
    <n v="0"/>
    <n v="0"/>
    <d v="2025-12-01T00:00:00"/>
    <s v="BH Colorado Electric Oper Co"/>
    <s v="Regulated Electric (122)"/>
    <s v="COE Elec 115kV Transmission Lines"/>
    <x v="30"/>
    <n v="135500"/>
    <x v="23"/>
    <n v="21755775"/>
    <s v="POLE, WOOD"/>
    <d v="2004-12-01T00:00:00"/>
    <d v="2004-01-01T00:00:00"/>
    <s v="10060191"/>
  </r>
  <r>
    <n v="0"/>
    <n v="0"/>
    <n v="0"/>
    <n v="0"/>
    <d v="2025-12-01T00:00:00"/>
    <s v="BH Colorado Electric Oper Co"/>
    <s v="Regulated Electric (122)"/>
    <s v="COE Elec 115kV Transmission Lines"/>
    <x v="30"/>
    <n v="135500"/>
    <x v="23"/>
    <n v="21755653"/>
    <s v="POLE, WOOD"/>
    <d v="1993-07-01T00:00:00"/>
    <d v="1993-07-01T00:00:00"/>
    <s v="10060191"/>
  </r>
  <r>
    <n v="0"/>
    <n v="0"/>
    <n v="0"/>
    <n v="0"/>
    <d v="2025-12-01T00:00:00"/>
    <s v="BH Colorado Electric Oper Co"/>
    <s v="Regulated Electric (122)"/>
    <s v="COE Elec 115kV Transmission Lines"/>
    <x v="30"/>
    <n v="135500"/>
    <x v="23"/>
    <n v="21755756"/>
    <s v="POLE, WOOD"/>
    <d v="2004-12-01T00:00:00"/>
    <d v="2004-01-01T00:00:00"/>
    <s v="10060191"/>
  </r>
  <r>
    <n v="0"/>
    <n v="0"/>
    <n v="0"/>
    <n v="0"/>
    <d v="2025-12-01T00:00:00"/>
    <s v="BH Colorado Electric Oper Co"/>
    <s v="Regulated Electric (122)"/>
    <s v="COE Elec 115kV Transmission Lines"/>
    <x v="30"/>
    <n v="135500"/>
    <x v="23"/>
    <n v="21755646"/>
    <s v="POLE, WOOD"/>
    <d v="1993-07-01T00:00:00"/>
    <d v="1993-07-01T00:00:00"/>
    <s v="10060191"/>
  </r>
  <r>
    <n v="0"/>
    <n v="0"/>
    <n v="0"/>
    <n v="0"/>
    <d v="2025-12-01T00:00:00"/>
    <s v="BH Colorado Electric Oper Co"/>
    <s v="Regulated Electric (122)"/>
    <s v="COE Elec 115kV Transmission Lines"/>
    <x v="30"/>
    <n v="135500"/>
    <x v="34"/>
    <n v="21755848"/>
    <s v="Steel Structures"/>
    <d v="2016-01-04T00:00:00"/>
    <d v="2016-03-01T00:00:00"/>
    <s v="10060191"/>
  </r>
  <r>
    <n v="3"/>
    <n v="66554.759999999995"/>
    <n v="4491.8899022063997"/>
    <n v="62062.870097793595"/>
    <d v="2025-12-01T00:00:00"/>
    <s v="BH Colorado Electric Oper Co"/>
    <s v="Regulated Electric (122)"/>
    <s v="COE Elec 115kV Transmission Lines"/>
    <x v="30"/>
    <n v="135500"/>
    <x v="34"/>
    <n v="27833144"/>
    <s v="Structure, H-Frame 14'6&quot; PS"/>
    <d v="2018-05-11T00:00:00"/>
    <d v="2018-07-01T00:00:00"/>
    <s v="10060191"/>
  </r>
  <r>
    <n v="-90070"/>
    <n v="-154095.37"/>
    <n v="-11708.867346533501"/>
    <n v="-142386.50265346648"/>
    <d v="2025-12-01T00:00:00"/>
    <s v="BH Colorado Electric Oper Co"/>
    <s v="Regulated Electric (122)"/>
    <s v="COE Elec 115kV Transmission Lines"/>
    <x v="30"/>
    <n v="135600"/>
    <x v="15"/>
    <n v="33503691"/>
    <s v="Conductor, Oh Acsr Bare 795 Mcm"/>
    <d v="2020-01-17T00:00:00"/>
    <d v="2020-01-01T00:00:00"/>
    <s v="10066581"/>
  </r>
  <r>
    <n v="260069"/>
    <n v="1271344.43"/>
    <n v="96602.534408556501"/>
    <n v="1174741.8955914434"/>
    <d v="2025-12-01T00:00:00"/>
    <s v="BH Colorado Electric Oper Co"/>
    <s v="Regulated Electric (122)"/>
    <s v="COE Elec 115kV Transmission Lines"/>
    <x v="30"/>
    <n v="135600"/>
    <x v="15"/>
    <n v="29765462"/>
    <s v="Conductor, Oh Acsr Bare 795 Mcm"/>
    <d v="2020-01-17T00:00:00"/>
    <d v="2020-01-01T00:00:00"/>
    <s v="10066581"/>
  </r>
  <r>
    <n v="0"/>
    <n v="0"/>
    <n v="0"/>
    <n v="0"/>
    <d v="2025-12-01T00:00:00"/>
    <s v="BH Colorado Electric Oper Co"/>
    <s v="Regulated Electric (122)"/>
    <s v="COE Elec 115kV Transmission Lines"/>
    <x v="30"/>
    <n v="135600"/>
    <x v="24"/>
    <n v="21755813"/>
    <s v="Conductor, Oh"/>
    <d v="2011-06-01T00:00:00"/>
    <d v="2011-01-01T00:00:00"/>
    <s v="10060191"/>
  </r>
  <r>
    <n v="0"/>
    <n v="0"/>
    <n v="0"/>
    <n v="0"/>
    <d v="2025-12-01T00:00:00"/>
    <s v="BH Colorado Electric Oper Co"/>
    <s v="Regulated Electric (122)"/>
    <s v="COE Elec 115kV Transmission Lines"/>
    <x v="30"/>
    <n v="135600"/>
    <x v="16"/>
    <n v="21755806"/>
    <s v="FIBER OPTIC STATIC WIRE"/>
    <d v="2010-12-31T00:00:00"/>
    <d v="2011-01-01T00:00:00"/>
    <s v="10060191"/>
  </r>
  <r>
    <n v="-37809"/>
    <n v="0"/>
    <n v="0"/>
    <n v="0"/>
    <d v="2025-12-01T00:00:00"/>
    <s v="BH Colorado Electric Oper Co"/>
    <s v="Regulated Electric (122)"/>
    <s v="COE Elec 115kV Transmission Lines"/>
    <x v="30"/>
    <n v="135600"/>
    <x v="70"/>
    <n v="21755834"/>
    <s v="Insulators-Post- 115kv"/>
    <d v="2016-01-04T00:00:00"/>
    <d v="2016-01-01T00:00:00"/>
    <s v="10060191"/>
  </r>
  <r>
    <n v="57978"/>
    <n v="272065.5"/>
    <n v="20672.774588025"/>
    <n v="251392.725411975"/>
    <d v="2025-12-01T00:00:00"/>
    <s v="BH Colorado Electric Oper Co"/>
    <s v="Regulated Electric (122)"/>
    <s v="COE Elec 115kV Transmission Lines"/>
    <x v="30"/>
    <n v="135600"/>
    <x v="65"/>
    <n v="29765465"/>
    <s v="Other Cable (FIBER OPTIC)"/>
    <d v="2020-01-17T00:00:00"/>
    <d v="2020-01-01T00:00:00"/>
    <s v="10066581"/>
  </r>
  <r>
    <n v="3"/>
    <n v="6631.33"/>
    <n v="503.8786259515"/>
    <n v="6127.4513740484999"/>
    <d v="2025-12-01T00:00:00"/>
    <s v="BH Colorado Electric Oper Co"/>
    <s v="Regulated Electric (122)"/>
    <s v="COE Elec 115kV Transmission Lines"/>
    <x v="30"/>
    <n v="135600"/>
    <x v="17"/>
    <n v="29765459"/>
    <s v="Post Insulators"/>
    <d v="2020-01-17T00:00:00"/>
    <d v="2020-01-01T00:00:00"/>
    <s v="10066581"/>
  </r>
  <r>
    <n v="0"/>
    <n v="0"/>
    <n v="0"/>
    <n v="0"/>
    <d v="2025-12-01T00:00:00"/>
    <s v="BH Colorado Electric Oper Co"/>
    <s v="Regulated Electric (122)"/>
    <s v="COE Elec 115kV Transmission Lines"/>
    <x v="30"/>
    <n v="135600"/>
    <x v="18"/>
    <n v="21755841"/>
    <s v="Static Wire (Transmission Lines)"/>
    <d v="2016-01-04T00:00:00"/>
    <d v="2016-01-01T00:00:00"/>
    <s v="10060191"/>
  </r>
  <r>
    <n v="0"/>
    <n v="0"/>
    <n v="0"/>
    <n v="0"/>
    <d v="2025-12-01T00:00:00"/>
    <s v="BH Colorado Electric Oper Co"/>
    <s v="Regulated Electric (122)"/>
    <s v="COE Elec 115kV Transmission Lines"/>
    <x v="30"/>
    <n v="135600"/>
    <x v="19"/>
    <n v="21755705"/>
    <s v="SUSPENSION INSULATORS"/>
    <d v="2003-06-01T00:00:00"/>
    <d v="2003-01-01T00:00:00"/>
    <s v="10060191"/>
  </r>
  <r>
    <n v="504"/>
    <n v="67109.3"/>
    <n v="5099.2699613149998"/>
    <n v="62010.030038684999"/>
    <d v="2025-12-01T00:00:00"/>
    <s v="BH Colorado Electric Oper Co"/>
    <s v="Regulated Electric (122)"/>
    <s v="COE Elec 115kV Transmission Lines"/>
    <x v="30"/>
    <n v="135600"/>
    <x v="19"/>
    <n v="29765435"/>
    <s v="Suspension Insulators"/>
    <d v="2020-01-17T00:00:00"/>
    <d v="2020-01-01T00:00:00"/>
    <s v="10066581"/>
  </r>
  <r>
    <n v="0"/>
    <n v="0"/>
    <n v="0"/>
    <n v="0"/>
    <d v="2025-12-01T00:00:00"/>
    <s v="BH Colorado Electric Oper Co"/>
    <s v="Regulated Electric (122)"/>
    <s v="COE Elec 115kV Transmission Lines"/>
    <x v="30"/>
    <n v="135600"/>
    <x v="19"/>
    <n v="21755799"/>
    <s v="SUSPENSION INSULATORS"/>
    <d v="2007-12-01T00:00:00"/>
    <d v="2007-01-01T00:00:00"/>
    <s v="10060191"/>
  </r>
  <r>
    <n v="0"/>
    <n v="0"/>
    <n v="0"/>
    <n v="0"/>
    <d v="2025-12-01T00:00:00"/>
    <s v="BH Colorado Electric Oper Co"/>
    <s v="Regulated Electric (122)"/>
    <s v="COE Elec 115kV Transmission Lines"/>
    <x v="30"/>
    <n v="135600"/>
    <x v="19"/>
    <n v="21755736"/>
    <s v="SUSPENSION INSULATORS"/>
    <d v="2004-12-01T00:00:00"/>
    <d v="2004-01-01T00:00:00"/>
    <s v="10060191"/>
  </r>
  <r>
    <n v="1"/>
    <n v="33673.01"/>
    <n v="1969.6269556775001"/>
    <n v="31703.383044322502"/>
    <d v="2025-12-01T00:00:00"/>
    <s v="BH Colorado Electric Oper Co"/>
    <s v="Regulated Electric (122)"/>
    <s v="COE Elec 115kV Transmission Lines"/>
    <x v="31"/>
    <n v="135500"/>
    <x v="25"/>
    <n v="29785379"/>
    <s v="Crossarm, Wood"/>
    <d v="2019-05-23T00:00:00"/>
    <d v="2019-01-01T00:00:00"/>
    <s v="10057765"/>
  </r>
  <r>
    <n v="6"/>
    <n v="189690.11000000002"/>
    <n v="16216.4955867351"/>
    <n v="173473.61441326491"/>
    <d v="2025-12-01T00:00:00"/>
    <s v="BH Colorado Electric Oper Co"/>
    <s v="Regulated Electric (122)"/>
    <s v="COE Elec 115kV Transmission Lines"/>
    <x v="31"/>
    <n v="135500"/>
    <x v="66"/>
    <n v="29693969"/>
    <s v="Pole, Steel, 60'"/>
    <d v="2016-01-04T00:00:00"/>
    <d v="2016-03-01T00:00:00"/>
    <s v="10060191"/>
  </r>
  <r>
    <n v="43"/>
    <n v="2712641.48"/>
    <n v="231902.11966672682"/>
    <n v="2480739.3603332732"/>
    <d v="2025-12-01T00:00:00"/>
    <s v="BH Colorado Electric Oper Co"/>
    <s v="Regulated Electric (122)"/>
    <s v="COE Elec 115kV Transmission Lines"/>
    <x v="31"/>
    <n v="135500"/>
    <x v="21"/>
    <n v="29693982"/>
    <s v="Pole, Steel, 75'"/>
    <d v="2016-01-04T00:00:00"/>
    <d v="2016-01-01T00:00:00"/>
    <s v="10060191"/>
  </r>
  <r>
    <n v="1"/>
    <n v="1069.23"/>
    <n v="62.542203082500002"/>
    <n v="1006.6877969175"/>
    <d v="2025-12-01T00:00:00"/>
    <s v="BH Colorado Electric Oper Co"/>
    <s v="Regulated Electric (122)"/>
    <s v="COE Elec 115kV Transmission Lines"/>
    <x v="31"/>
    <n v="135500"/>
    <x v="36"/>
    <n v="29785393"/>
    <s v="Pole, Wood, 45'"/>
    <d v="2019-05-23T00:00:00"/>
    <d v="2019-01-01T00:00:00"/>
    <s v="10057765"/>
  </r>
  <r>
    <n v="2"/>
    <n v="35353.840000000004"/>
    <n v="2067.9433246600001"/>
    <n v="33285.896675340002"/>
    <d v="2025-12-01T00:00:00"/>
    <s v="BH Colorado Electric Oper Co"/>
    <s v="Regulated Electric (122)"/>
    <s v="COE Elec 115kV Transmission Lines"/>
    <x v="31"/>
    <n v="135500"/>
    <x v="12"/>
    <n v="29785402"/>
    <s v="Pole, Wood, 55'"/>
    <d v="2019-05-23T00:00:00"/>
    <d v="2019-01-01T00:00:00"/>
    <s v="10057765"/>
  </r>
  <r>
    <n v="7"/>
    <n v="50693.32"/>
    <n v="4333.7420177411996"/>
    <n v="46359.577982258801"/>
    <d v="2025-12-01T00:00:00"/>
    <s v="BH Colorado Electric Oper Co"/>
    <s v="Regulated Electric (122)"/>
    <s v="COE Elec 115kV Transmission Lines"/>
    <x v="31"/>
    <n v="135500"/>
    <x v="13"/>
    <n v="29694049"/>
    <s v="Pole, Wood, 60'"/>
    <d v="2016-01-04T00:00:00"/>
    <d v="2016-01-01T00:00:00"/>
    <s v="10060191"/>
  </r>
  <r>
    <n v="1"/>
    <n v="37201.450000000004"/>
    <n v="2176.0151144875003"/>
    <n v="35025.434885512506"/>
    <d v="2025-12-01T00:00:00"/>
    <s v="BH Colorado Electric Oper Co"/>
    <s v="Regulated Electric (122)"/>
    <s v="COE Elec 115kV Transmission Lines"/>
    <x v="31"/>
    <n v="135500"/>
    <x v="14"/>
    <n v="29785418"/>
    <s v="Pole, Wood, 65'"/>
    <d v="2019-05-23T00:00:00"/>
    <d v="2019-01-01T00:00:00"/>
    <s v="10057765"/>
  </r>
  <r>
    <n v="828"/>
    <n v="34063.15"/>
    <n v="3058.8678043165"/>
    <n v="31004.282195683503"/>
    <d v="2025-12-01T00:00:00"/>
    <s v="BH Colorado Electric Oper Co"/>
    <s v="Regulated Electric (122)"/>
    <s v="COE Elec 115kV Transmission Lines"/>
    <x v="31"/>
    <n v="135600"/>
    <x v="15"/>
    <n v="29785454"/>
    <s v="Conductor, Oh Acsr Bare 795 Mcm"/>
    <d v="2019-05-23T00:00:00"/>
    <d v="2019-01-01T00:00:00"/>
    <s v="10057765"/>
  </r>
  <r>
    <n v="135024"/>
    <n v="144530.18"/>
    <n v="18969.012340185403"/>
    <n v="125561.16765981459"/>
    <d v="2025-12-01T00:00:00"/>
    <s v="BH Colorado Electric Oper Co"/>
    <s v="Regulated Electric (122)"/>
    <s v="COE Elec 115kV Transmission Lines"/>
    <x v="31"/>
    <n v="135600"/>
    <x v="15"/>
    <n v="29694019"/>
    <s v="Conductor, Oh Acsr Bare 795 Mcm"/>
    <d v="2016-01-04T00:00:00"/>
    <d v="2016-01-01T00:00:00"/>
    <s v="10060191"/>
  </r>
  <r>
    <n v="93"/>
    <n v="3264.82"/>
    <n v="293.18054216619998"/>
    <n v="2971.6394578338004"/>
    <d v="2025-12-01T00:00:00"/>
    <s v="BH Colorado Electric Oper Co"/>
    <s v="Regulated Electric (122)"/>
    <s v="COE Elec 115kV Transmission Lines"/>
    <x v="31"/>
    <n v="135600"/>
    <x v="16"/>
    <n v="29785367"/>
    <s v="FIBER OPTIC GROUND WIRE"/>
    <d v="2019-05-23T00:00:00"/>
    <d v="2019-01-01T00:00:00"/>
    <s v="10057765"/>
  </r>
  <r>
    <n v="21900"/>
    <n v="200872.52000000002"/>
    <n v="26363.7207860956"/>
    <n v="174508.79921390442"/>
    <d v="2025-12-01T00:00:00"/>
    <s v="BH Colorado Electric Oper Co"/>
    <s v="Regulated Electric (122)"/>
    <s v="COE Elec 115kV Transmission Lines"/>
    <x v="31"/>
    <n v="135600"/>
    <x v="65"/>
    <n v="29694032"/>
    <s v="OPGW"/>
    <d v="2016-01-04T00:00:00"/>
    <d v="2016-01-01T00:00:00"/>
    <s v="10060191"/>
  </r>
  <r>
    <n v="93"/>
    <n v="722.6"/>
    <n v="64.88941496599999"/>
    <n v="657.71058503400002"/>
    <d v="2025-12-01T00:00:00"/>
    <s v="BH Colorado Electric Oper Co"/>
    <s v="Regulated Electric (122)"/>
    <s v="COE Elec 115kV Transmission Lines"/>
    <x v="31"/>
    <n v="135600"/>
    <x v="18"/>
    <n v="29785352"/>
    <s v="Static Wire (Transmission Lines)"/>
    <d v="2019-05-23T00:00:00"/>
    <d v="2019-01-01T00:00:00"/>
    <s v="10057765"/>
  </r>
  <r>
    <n v="0"/>
    <n v="0"/>
    <n v="0"/>
    <n v="0"/>
    <d v="2025-12-01T00:00:00"/>
    <s v="BH Colorado Electric Oper Co"/>
    <s v="Regulated Electric (122)"/>
    <s v="COE Elec 115kV Transmission Lines"/>
    <x v="32"/>
    <n v="135500"/>
    <x v="3"/>
    <n v="32354486"/>
    <s v="This work order is for the rebuild of the desert cove - fountain valley 115 kV line"/>
    <d v="2021-01-22T00:00:00"/>
    <d v="2021-01-01T00:00:00"/>
    <s v="10069936"/>
  </r>
  <r>
    <n v="0"/>
    <n v="0"/>
    <n v="0"/>
    <n v="0"/>
    <d v="2025-12-01T00:00:00"/>
    <s v="BH Colorado Electric Oper Co"/>
    <s v="Regulated Electric (122)"/>
    <s v="COE Elec 115kV Transmission Lines"/>
    <x v="32"/>
    <n v="135500"/>
    <x v="3"/>
    <n v="32855211"/>
    <s v="This work order is for the rebuild of the desert cove - fountain valley 115 kV line"/>
    <d v="2021-01-22T00:00:00"/>
    <d v="2021-03-01T00:00:00"/>
    <s v="10069936"/>
  </r>
  <r>
    <n v="0"/>
    <n v="0"/>
    <n v="0"/>
    <n v="0"/>
    <d v="2025-12-01T00:00:00"/>
    <s v="BH Colorado Electric Oper Co"/>
    <s v="Regulated Electric (122)"/>
    <s v="COE Elec 115kV Transmission Lines"/>
    <x v="32"/>
    <n v="135500"/>
    <x v="3"/>
    <n v="33035683"/>
    <s v="This work order is for the rebuild of the desert cove - fountain valley 115 kV line"/>
    <d v="2021-01-22T00:00:00"/>
    <d v="2021-04-01T00:00:00"/>
    <s v="10069936"/>
  </r>
  <r>
    <n v="0"/>
    <n v="0"/>
    <n v="0"/>
    <n v="0"/>
    <d v="2025-12-01T00:00:00"/>
    <s v="BH Colorado Electric Oper Co"/>
    <s v="Regulated Electric (122)"/>
    <s v="COE Elec 115kV Transmission Lines"/>
    <x v="32"/>
    <n v="135500"/>
    <x v="21"/>
    <n v="33503815"/>
    <s v="Pole, Steel, 95'"/>
    <d v="2021-01-22T00:00:00"/>
    <d v="2021-01-01T00:00:00"/>
    <s v="10069936"/>
  </r>
  <r>
    <n v="0"/>
    <n v="0"/>
    <n v="0"/>
    <n v="0"/>
    <d v="2025-12-01T00:00:00"/>
    <s v="BH Colorado Electric Oper Co"/>
    <s v="Regulated Electric (122)"/>
    <s v="COE Elec 115kV Transmission Lines"/>
    <x v="32"/>
    <n v="135500"/>
    <x v="21"/>
    <n v="33503822"/>
    <s v="Pole, Steel, 105'"/>
    <d v="2021-01-22T00:00:00"/>
    <d v="2021-01-01T00:00:00"/>
    <s v="10069936"/>
  </r>
  <r>
    <n v="42"/>
    <n v="1292754.67"/>
    <n v="52350.087434103305"/>
    <n v="1240404.5825658967"/>
    <d v="2025-12-01T00:00:00"/>
    <s v="BH Colorado Electric Oper Co"/>
    <s v="Regulated Electric (122)"/>
    <s v="COE Elec 115kV Transmission Lines"/>
    <x v="32"/>
    <n v="135500"/>
    <x v="22"/>
    <n v="37646026"/>
    <s v="Pole, Steel, 95'"/>
    <d v="2021-01-22T00:00:00"/>
    <d v="2021-01-01T00:00:00"/>
    <s v="10069936"/>
  </r>
  <r>
    <n v="9"/>
    <n v="286943.35000000003"/>
    <n v="11619.7680888165"/>
    <n v="275323.58191118354"/>
    <d v="2025-12-01T00:00:00"/>
    <s v="BH Colorado Electric Oper Co"/>
    <s v="Regulated Electric (122)"/>
    <s v="COE Elec 115kV Transmission Lines"/>
    <x v="32"/>
    <n v="135500"/>
    <x v="86"/>
    <n v="37646221"/>
    <s v="Pole, Steel, 105'"/>
    <d v="2021-01-22T00:00:00"/>
    <d v="2021-01-01T00:00:00"/>
    <s v="10069936"/>
  </r>
  <r>
    <n v="29791"/>
    <n v="86744.34"/>
    <n v="5392.8236199978001"/>
    <n v="81351.516380002198"/>
    <d v="2025-12-01T00:00:00"/>
    <s v="BH Colorado Electric Oper Co"/>
    <s v="Regulated Electric (122)"/>
    <s v="COE Elec 115kV Transmission Lines"/>
    <x v="32"/>
    <n v="135600"/>
    <x v="35"/>
    <n v="33503833"/>
    <s v="OPGW"/>
    <d v="2021-01-22T00:00:00"/>
    <d v="2021-01-01T00:00:00"/>
    <s v="10069936"/>
  </r>
  <r>
    <n v="90070"/>
    <n v="313532.45"/>
    <n v="19492.052184566499"/>
    <n v="294040.39781543351"/>
    <d v="2025-12-01T00:00:00"/>
    <s v="BH Colorado Electric Oper Co"/>
    <s v="Regulated Electric (122)"/>
    <s v="COE Elec 115kV Transmission Lines"/>
    <x v="32"/>
    <n v="135600"/>
    <x v="15"/>
    <n v="33503830"/>
    <s v="Conductor, Oh Acsr Bare 795 Mcm"/>
    <d v="2021-01-22T00:00:00"/>
    <d v="2021-01-01T00:00:00"/>
    <s v="10069936"/>
  </r>
  <r>
    <n v="0"/>
    <n v="0"/>
    <n v="0"/>
    <n v="0"/>
    <d v="2025-12-01T00:00:00"/>
    <s v="BH Colorado Electric Oper Co"/>
    <s v="Regulated Electric (122)"/>
    <s v="COE Elec 115kV Transmission Lines"/>
    <x v="32"/>
    <n v="135600"/>
    <x v="3"/>
    <n v="32855215"/>
    <s v="This work order is for the rebuild of the desert cove - fountain valley 115 kV line"/>
    <d v="2021-01-22T00:00:00"/>
    <d v="2021-03-01T00:00:00"/>
    <s v="10069936"/>
  </r>
  <r>
    <n v="0"/>
    <n v="0"/>
    <n v="0"/>
    <n v="0"/>
    <d v="2025-12-01T00:00:00"/>
    <s v="BH Colorado Electric Oper Co"/>
    <s v="Regulated Electric (122)"/>
    <s v="COE Elec 115kV Transmission Lines"/>
    <x v="32"/>
    <n v="135600"/>
    <x v="3"/>
    <n v="33035689"/>
    <s v="This work order is for the rebuild of the desert cove - fountain valley 115 kV line"/>
    <d v="2021-01-22T00:00:00"/>
    <d v="2021-04-01T00:00:00"/>
    <s v="10069936"/>
  </r>
  <r>
    <n v="0"/>
    <n v="0"/>
    <n v="0"/>
    <n v="0"/>
    <d v="2025-12-01T00:00:00"/>
    <s v="BH Colorado Electric Oper Co"/>
    <s v="Regulated Electric (122)"/>
    <s v="COE Elec 115kV Transmission Lines"/>
    <x v="32"/>
    <n v="135600"/>
    <x v="3"/>
    <n v="32354489"/>
    <s v="This work order is for the rebuild of the desert cove - fountain valley 115 kV line"/>
    <d v="2021-01-22T00:00:00"/>
    <d v="2021-01-01T00:00:00"/>
    <s v="10069936"/>
  </r>
  <r>
    <n v="158"/>
    <n v="154424.01"/>
    <n v="9600.4125297717001"/>
    <n v="144823.5974702283"/>
    <d v="2025-12-01T00:00:00"/>
    <s v="BH Colorado Electric Oper Co"/>
    <s v="Regulated Electric (122)"/>
    <s v="COE Elec 115kV Transmission Lines"/>
    <x v="32"/>
    <n v="135600"/>
    <x v="17"/>
    <n v="33503827"/>
    <s v="Post Insulators"/>
    <d v="2021-01-22T00:00:00"/>
    <d v="2021-01-01T00:00:00"/>
    <s v="10069936"/>
  </r>
  <r>
    <n v="180"/>
    <n v="7256.59"/>
    <n v="451.13617733029997"/>
    <n v="6805.4538226697005"/>
    <d v="2025-12-01T00:00:00"/>
    <s v="BH Colorado Electric Oper Co"/>
    <s v="Regulated Electric (122)"/>
    <s v="COE Elec 115kV Transmission Lines"/>
    <x v="32"/>
    <n v="135600"/>
    <x v="19"/>
    <n v="33503799"/>
    <s v="Suspension Insulators"/>
    <d v="2021-01-22T00:00:00"/>
    <d v="2021-01-01T00:00:00"/>
    <s v="10069936"/>
  </r>
  <r>
    <n v="1"/>
    <n v="10923.22"/>
    <n v="-0.12911246039999999"/>
    <n v="10923.349112460399"/>
    <d v="2025-12-01T00:00:00"/>
    <s v="BH Colorado Electric Oper Co"/>
    <s v="Regulated Electric (122)"/>
    <s v="COE Elec 115kV Transmission Lines"/>
    <x v="33"/>
    <n v="135002"/>
    <x v="5"/>
    <n v="21751644"/>
    <s v="LAND RIGHTS-FRENCH"/>
    <d v="2005-08-09T00:00:00"/>
    <d v="2005-09-01T00:00:00"/>
    <s v="50507XFER"/>
  </r>
  <r>
    <n v="1"/>
    <n v="1834.51"/>
    <n v="-2.1683908200000001E-2"/>
    <n v="1834.5316839082"/>
    <d v="2025-12-01T00:00:00"/>
    <s v="BH Colorado Electric Oper Co"/>
    <s v="Regulated Electric (122)"/>
    <s v="COE Elec 115kV Transmission Lines"/>
    <x v="33"/>
    <n v="135002"/>
    <x v="5"/>
    <n v="21751602"/>
    <s v="LAND RIGHTS-ZIMMERMAN"/>
    <d v="2005-08-09T00:00:00"/>
    <d v="2005-09-01T00:00:00"/>
    <s v="50507XFER"/>
  </r>
  <r>
    <n v="1"/>
    <n v="12271.44"/>
    <n v="-0.14504842080000002"/>
    <n v="12271.5850484208"/>
    <d v="2025-12-01T00:00:00"/>
    <s v="BH Colorado Electric Oper Co"/>
    <s v="Regulated Electric (122)"/>
    <s v="COE Elec 115kV Transmission Lines"/>
    <x v="33"/>
    <n v="135002"/>
    <x v="5"/>
    <n v="21751616"/>
    <s v="LAND RIGHTS-DANIS"/>
    <d v="2005-08-09T00:00:00"/>
    <d v="2005-09-01T00:00:00"/>
    <s v="50507XFER"/>
  </r>
  <r>
    <n v="1"/>
    <n v="5468.89"/>
    <n v="-5.2063832800000001E-2"/>
    <n v="5468.9420638328002"/>
    <d v="2025-12-01T00:00:00"/>
    <s v="BH Colorado Electric Oper Co"/>
    <s v="Regulated Electric (122)"/>
    <s v="COE Elec 115kV Transmission Lines"/>
    <x v="33"/>
    <n v="135002"/>
    <x v="5"/>
    <n v="21751658"/>
    <s v="EASEMENT-RAVEN ASHER"/>
    <d v="2009-07-30T00:00:00"/>
    <d v="2009-09-01T00:00:00"/>
    <s v="50507XFER"/>
  </r>
  <r>
    <n v="1"/>
    <n v="185.8"/>
    <n v="-2.1961559999999999E-3"/>
    <n v="185.80219615600001"/>
    <d v="2025-12-01T00:00:00"/>
    <s v="BH Colorado Electric Oper Co"/>
    <s v="Regulated Electric (122)"/>
    <s v="COE Elec 115kV Transmission Lines"/>
    <x v="33"/>
    <n v="135002"/>
    <x v="5"/>
    <n v="21751597"/>
    <s v="LAND RIGHTS-TEZAK"/>
    <d v="2005-08-09T00:00:00"/>
    <d v="2005-09-01T00:00:00"/>
    <s v="50507XFER"/>
  </r>
  <r>
    <n v="1"/>
    <n v="13671.23"/>
    <n v="-0.16159393860000001"/>
    <n v="13671.391593938599"/>
    <d v="2025-12-01T00:00:00"/>
    <s v="BH Colorado Electric Oper Co"/>
    <s v="Regulated Electric (122)"/>
    <s v="COE Elec 115kV Transmission Lines"/>
    <x v="33"/>
    <n v="135002"/>
    <x v="5"/>
    <n v="21751630"/>
    <s v="LAND RIGHTS-M KEDERICH"/>
    <d v="2005-08-09T00:00:00"/>
    <d v="2005-09-01T00:00:00"/>
    <s v="50507XFER"/>
  </r>
  <r>
    <n v="0"/>
    <n v="7233.72"/>
    <n v="-6.8865014399999994E-2"/>
    <n v="7233.7888650144005"/>
    <d v="2025-12-01T00:00:00"/>
    <s v="BH Colorado Electric Oper Co"/>
    <s v="Regulated Electric (122)"/>
    <s v="COE Elec 115kV Transmission Lines"/>
    <x v="33"/>
    <n v="135002"/>
    <x v="5"/>
    <n v="21751819"/>
    <s v="EASEMENT-MCMILLIAN"/>
    <d v="2009-07-30T00:00:00"/>
    <d v="2009-09-01T00:00:00"/>
    <s v="50507XFER"/>
  </r>
  <r>
    <n v="1"/>
    <n v="897.57"/>
    <n v="-8.5448664000000001E-3"/>
    <n v="897.57854486640008"/>
    <d v="2025-12-01T00:00:00"/>
    <s v="BH Colorado Electric Oper Co"/>
    <s v="Regulated Electric (122)"/>
    <s v="COE Elec 115kV Transmission Lines"/>
    <x v="33"/>
    <n v="135002"/>
    <x v="5"/>
    <n v="21751710"/>
    <s v="EASEMENT-WILLIAM TEZAK"/>
    <d v="2009-07-30T00:00:00"/>
    <d v="2009-09-01T00:00:00"/>
    <s v="50507XFER"/>
  </r>
  <r>
    <n v="1"/>
    <n v="9986.11"/>
    <n v="-0.1180358202"/>
    <n v="9986.2280358202006"/>
    <d v="2025-12-01T00:00:00"/>
    <s v="BH Colorado Electric Oper Co"/>
    <s v="Regulated Electric (122)"/>
    <s v="COE Elec 115kV Transmission Lines"/>
    <x v="33"/>
    <n v="135002"/>
    <x v="5"/>
    <n v="21751672"/>
    <s v="LAND RIGHTS-MCMILLAN"/>
    <d v="2005-08-09T00:00:00"/>
    <d v="2005-09-01T00:00:00"/>
    <s v="50507XFER"/>
  </r>
  <r>
    <n v="1"/>
    <n v="9030.8700000000008"/>
    <n v="-0.1067448834"/>
    <n v="9030.9767448834009"/>
    <d v="2025-12-01T00:00:00"/>
    <s v="BH Colorado Electric Oper Co"/>
    <s v="Regulated Electric (122)"/>
    <s v="COE Elec 115kV Transmission Lines"/>
    <x v="33"/>
    <n v="135002"/>
    <x v="5"/>
    <n v="21751637"/>
    <s v="LAND RIGHTS-KEDERICH"/>
    <d v="2005-08-09T00:00:00"/>
    <d v="2005-09-01T00:00:00"/>
    <s v="50507XFER"/>
  </r>
  <r>
    <n v="1"/>
    <n v="1064.92"/>
    <n v="-1.01380384E-2"/>
    <n v="1064.9301380384002"/>
    <d v="2025-12-01T00:00:00"/>
    <s v="BH Colorado Electric Oper Co"/>
    <s v="Regulated Electric (122)"/>
    <s v="COE Elec 115kV Transmission Lines"/>
    <x v="33"/>
    <n v="135002"/>
    <x v="5"/>
    <n v="21751883"/>
    <s v="EASEMENT-VOIGHT LOCKSMITH"/>
    <d v="2009-07-30T00:00:00"/>
    <d v="2009-09-01T00:00:00"/>
    <s v="50507XFER"/>
  </r>
  <r>
    <n v="1"/>
    <n v="715.18000000000006"/>
    <n v="-6.8085136000000006E-3"/>
    <n v="715.18680851360011"/>
    <d v="2025-12-01T00:00:00"/>
    <s v="BH Colorado Electric Oper Co"/>
    <s v="Regulated Electric (122)"/>
    <s v="COE Elec 115kV Transmission Lines"/>
    <x v="33"/>
    <n v="135002"/>
    <x v="5"/>
    <n v="21751772"/>
    <s v="EASEMENT-FORAKER"/>
    <d v="2009-07-30T00:00:00"/>
    <d v="2009-09-01T00:00:00"/>
    <s v="50507XFER"/>
  </r>
  <r>
    <n v="1"/>
    <n v="11521.87"/>
    <n v="-0.13618850339999999"/>
    <n v="11522.006188503401"/>
    <d v="2025-12-01T00:00:00"/>
    <s v="BH Colorado Electric Oper Co"/>
    <s v="Regulated Electric (122)"/>
    <s v="COE Elec 115kV Transmission Lines"/>
    <x v="33"/>
    <n v="135002"/>
    <x v="5"/>
    <n v="21751623"/>
    <s v="LAND RIGHTS-CONNER"/>
    <d v="2005-08-09T00:00:00"/>
    <d v="2005-09-01T00:00:00"/>
    <s v="50507XFER"/>
  </r>
  <r>
    <n v="1"/>
    <n v="2502.16"/>
    <n v="-2.3820563199999999E-2"/>
    <n v="2502.1838205631998"/>
    <d v="2025-12-01T00:00:00"/>
    <s v="BH Colorado Electric Oper Co"/>
    <s v="Regulated Electric (122)"/>
    <s v="COE Elec 115kV Transmission Lines"/>
    <x v="33"/>
    <n v="135002"/>
    <x v="5"/>
    <n v="21751826"/>
    <s v="EASEMENT-WEAVER"/>
    <d v="2009-07-30T00:00:00"/>
    <d v="2009-09-01T00:00:00"/>
    <s v="50507XFER"/>
  </r>
  <r>
    <n v="1"/>
    <n v="3517.19"/>
    <n v="-4.1573185800000002E-2"/>
    <n v="3517.2315731858002"/>
    <d v="2025-12-01T00:00:00"/>
    <s v="BH Colorado Electric Oper Co"/>
    <s v="Regulated Electric (122)"/>
    <s v="COE Elec 115kV Transmission Lines"/>
    <x v="33"/>
    <n v="135002"/>
    <x v="5"/>
    <n v="21751609"/>
    <s v="LAND RIGHTS-T ZIMMERMAN"/>
    <d v="2005-08-09T00:00:00"/>
    <d v="2005-09-01T00:00:00"/>
    <s v="50507XFER"/>
  </r>
  <r>
    <n v="1"/>
    <n v="1000.86"/>
    <n v="-9.5281871999999997E-3"/>
    <n v="1000.8695281872"/>
    <d v="2025-12-01T00:00:00"/>
    <s v="BH Colorado Electric Oper Co"/>
    <s v="Regulated Electric (122)"/>
    <s v="COE Elec 115kV Transmission Lines"/>
    <x v="33"/>
    <n v="135002"/>
    <x v="5"/>
    <n v="21751840"/>
    <s v="EASEMENT-SHOEMAKER"/>
    <d v="2009-07-30T00:00:00"/>
    <d v="2009-09-01T00:00:00"/>
    <s v="50507XFER"/>
  </r>
  <r>
    <n v="1"/>
    <n v="5238.6900000000005"/>
    <n v="-4.9872328800000004E-2"/>
    <n v="5238.7398723288006"/>
    <d v="2025-12-01T00:00:00"/>
    <s v="BH Colorado Electric Oper Co"/>
    <s v="Regulated Electric (122)"/>
    <s v="COE Elec 115kV Transmission Lines"/>
    <x v="33"/>
    <n v="135002"/>
    <x v="5"/>
    <n v="21751904"/>
    <s v="EASEMENT-WANDA OLIVER"/>
    <d v="2009-07-30T00:00:00"/>
    <d v="2009-09-01T00:00:00"/>
    <s v="50507XFER"/>
  </r>
  <r>
    <n v="1"/>
    <n v="13078.31"/>
    <n v="-0.15458562419999999"/>
    <n v="13078.464585624199"/>
    <d v="2025-12-01T00:00:00"/>
    <s v="BH Colorado Electric Oper Co"/>
    <s v="Regulated Electric (122)"/>
    <s v="COE Elec 115kV Transmission Lines"/>
    <x v="33"/>
    <n v="135002"/>
    <x v="5"/>
    <n v="21751651"/>
    <s v="LAND RIGHTS-MCENULTY"/>
    <d v="2005-08-09T00:00:00"/>
    <d v="2005-09-01T00:00:00"/>
    <s v="50507XFER"/>
  </r>
  <r>
    <n v="1"/>
    <n v="1069.1500000000001"/>
    <n v="-1.2637353E-2"/>
    <n v="1069.162637353"/>
    <d v="2025-12-01T00:00:00"/>
    <s v="BH Colorado Electric Oper Co"/>
    <s v="Regulated Electric (122)"/>
    <s v="COE Elec 115kV Transmission Lines"/>
    <x v="33"/>
    <n v="135002"/>
    <x v="5"/>
    <n v="21751665"/>
    <s v="LAND RIGHTS-UNGERMAN"/>
    <d v="2005-08-09T00:00:00"/>
    <d v="2005-09-01T00:00:00"/>
    <s v="50507XFER"/>
  </r>
  <r>
    <n v="1"/>
    <n v="7006.04"/>
    <n v="-6.6697500800000004E-2"/>
    <n v="7006.1066975007998"/>
    <d v="2025-12-01T00:00:00"/>
    <s v="BH Colorado Electric Oper Co"/>
    <s v="Regulated Electric (122)"/>
    <s v="COE Elec 115kV Transmission Lines"/>
    <x v="33"/>
    <n v="135002"/>
    <x v="6"/>
    <n v="21751696"/>
    <s v="ROW-BURKETT"/>
    <d v="2009-07-30T00:00:00"/>
    <d v="2009-09-01T00:00:00"/>
    <s v="50507XFER"/>
  </r>
  <r>
    <n v="1"/>
    <n v="4443.46"/>
    <n v="-4.2301739200000001E-2"/>
    <n v="4443.5023017392004"/>
    <d v="2025-12-01T00:00:00"/>
    <s v="BH Colorado Electric Oper Co"/>
    <s v="Regulated Electric (122)"/>
    <s v="COE Elec 115kV Transmission Lines"/>
    <x v="33"/>
    <n v="135002"/>
    <x v="6"/>
    <n v="21751680"/>
    <s v="ROW-KEDRICH"/>
    <d v="2009-07-30T00:00:00"/>
    <d v="2009-09-01T00:00:00"/>
    <s v="50507XFER"/>
  </r>
  <r>
    <n v="1"/>
    <n v="50043.16"/>
    <n v="-0.47641088320000002"/>
    <n v="50043.636410883206"/>
    <d v="2025-12-01T00:00:00"/>
    <s v="BH Colorado Electric Oper Co"/>
    <s v="Regulated Electric (122)"/>
    <s v="COE Elec 115kV Transmission Lines"/>
    <x v="33"/>
    <n v="135002"/>
    <x v="6"/>
    <n v="21751868"/>
    <s v="ROW-GALLOGY"/>
    <d v="2009-07-30T00:00:00"/>
    <d v="2009-09-01T00:00:00"/>
    <s v="50507XFER"/>
  </r>
  <r>
    <n v="2"/>
    <n v="1333.48"/>
    <n v="5.9999132512000006"/>
    <n v="1327.4800867488"/>
    <d v="2025-12-01T00:00:00"/>
    <s v="BH Colorado Electric Oper Co"/>
    <s v="Regulated Electric (122)"/>
    <s v="COE Elec 115kV Transmission Lines"/>
    <x v="33"/>
    <n v="135500"/>
    <x v="7"/>
    <n v="41366032"/>
    <s v="Anchors"/>
    <d v="2025-01-25T00:00:00"/>
    <d v="2025-01-01T00:00:00"/>
    <s v="10084442"/>
  </r>
  <r>
    <n v="290"/>
    <n v="123179.83"/>
    <n v="18289.938246128"/>
    <n v="104889.891753872"/>
    <d v="2025-12-01T00:00:00"/>
    <s v="BH Colorado Electric Oper Co"/>
    <s v="Regulated Electric (122)"/>
    <s v="COE Elec 115kV Transmission Lines"/>
    <x v="33"/>
    <n v="135500"/>
    <x v="7"/>
    <n v="21751805"/>
    <s v="Anchors"/>
    <d v="2009-07-30T00:00:00"/>
    <d v="2009-01-01T00:00:00"/>
    <s v="50507XFER"/>
  </r>
  <r>
    <n v="1"/>
    <n v="10.43"/>
    <n v="5.6783930097999997"/>
    <n v="4.7516069902"/>
    <d v="2025-12-01T00:00:00"/>
    <s v="BH Colorado Electric Oper Co"/>
    <s v="Regulated Electric (122)"/>
    <s v="COE Elec 115kV Transmission Lines"/>
    <x v="33"/>
    <n v="135500"/>
    <x v="20"/>
    <n v="21751569"/>
    <s v="CROSSARM ASSEMBLIES, WOOD"/>
    <d v="1965-07-01T00:00:00"/>
    <d v="1965-07-01T00:00:00"/>
    <s v="50507XFER"/>
  </r>
  <r>
    <n v="74"/>
    <n v="2323.08"/>
    <n v="1222.95003903"/>
    <n v="1100.12996097"/>
    <d v="2025-12-01T00:00:00"/>
    <s v="BH Colorado Electric Oper Co"/>
    <s v="Regulated Electric (122)"/>
    <s v="COE Elec 115kV Transmission Lines"/>
    <x v="33"/>
    <n v="135500"/>
    <x v="20"/>
    <n v="21751576"/>
    <s v="CROSSARM ASSEMBLIES, WOOD"/>
    <d v="1967-07-01T00:00:00"/>
    <d v="1967-07-01T00:00:00"/>
    <s v="50507XFER"/>
  </r>
  <r>
    <n v="4"/>
    <n v="843.6"/>
    <n v="125.25907776"/>
    <n v="718.34092224000005"/>
    <d v="2025-12-01T00:00:00"/>
    <s v="BH Colorado Electric Oper Co"/>
    <s v="Regulated Electric (122)"/>
    <s v="COE Elec 115kV Transmission Lines"/>
    <x v="33"/>
    <n v="135500"/>
    <x v="76"/>
    <n v="21751777"/>
    <s v="CROSSARM, STEEL"/>
    <d v="2009-07-30T00:00:00"/>
    <d v="2012-01-01T00:00:00"/>
    <s v="50507XFER"/>
  </r>
  <r>
    <n v="267"/>
    <n v="252645.88"/>
    <n v="37513.264495808005"/>
    <n v="215132.61550419201"/>
    <d v="2025-12-01T00:00:00"/>
    <s v="BH Colorado Electric Oper Co"/>
    <s v="Regulated Electric (122)"/>
    <s v="COE Elec 115kV Transmission Lines"/>
    <x v="33"/>
    <n v="135500"/>
    <x v="25"/>
    <n v="21751926"/>
    <s v="Crossarm, Wood"/>
    <d v="2009-07-30T00:00:00"/>
    <d v="2009-01-01T00:00:00"/>
    <s v="50507XFER"/>
  </r>
  <r>
    <n v="0"/>
    <n v="0"/>
    <n v="0"/>
    <n v="0"/>
    <d v="2025-12-01T00:00:00"/>
    <s v="BH Colorado Electric Oper Co"/>
    <s v="Regulated Electric (122)"/>
    <s v="COE Elec 115kV Transmission Lines"/>
    <x v="33"/>
    <n v="135500"/>
    <x v="3"/>
    <n v="37932134"/>
    <s v="WO to replace damaged wood pole structure #65 on the 115kV Canon West - Arequa Gulch t-line. Smallworld ID 13072223."/>
    <d v="2023-09-29T00:00:00"/>
    <d v="2023-09-01T00:00:00"/>
    <s v="10083749"/>
  </r>
  <r>
    <n v="0"/>
    <n v="0"/>
    <n v="0"/>
    <n v="0"/>
    <d v="2025-12-01T00:00:00"/>
    <s v="BH Colorado Electric Oper Co"/>
    <s v="Regulated Electric (122)"/>
    <s v="COE Elec 115kV Transmission Lines"/>
    <x v="33"/>
    <n v="135500"/>
    <x v="3"/>
    <n v="34060318"/>
    <s v="pole on canon west to victor 115 kV line broke and this is the work order to replace it"/>
    <d v="2021-09-30T00:00:00"/>
    <d v="2021-11-01T00:00:00"/>
    <s v="10077317"/>
  </r>
  <r>
    <n v="0"/>
    <n v="0"/>
    <n v="0"/>
    <n v="0"/>
    <d v="2025-12-01T00:00:00"/>
    <s v="BH Colorado Electric Oper Co"/>
    <s v="Regulated Electric (122)"/>
    <s v="COE Elec 115kV Transmission Lines"/>
    <x v="33"/>
    <n v="135500"/>
    <x v="3"/>
    <n v="38071715"/>
    <s v="WO to replace damaged wood pole structure #65 on the 115kV Canon West - Arequa Gulch t-line. Smallworld ID 13072223."/>
    <d v="2023-09-29T00:00:00"/>
    <d v="2023-10-01T00:00:00"/>
    <s v="10083749"/>
  </r>
  <r>
    <n v="0"/>
    <n v="0"/>
    <n v="0"/>
    <n v="0"/>
    <d v="2025-12-01T00:00:00"/>
    <s v="BH Colorado Electric Oper Co"/>
    <s v="Regulated Electric (122)"/>
    <s v="COE Elec 115kV Transmission Lines"/>
    <x v="33"/>
    <n v="135500"/>
    <x v="3"/>
    <n v="33819040"/>
    <s v="pole on canon west to victor 115 kV line broke and this is the work order to replace it"/>
    <d v="2021-09-30T00:00:00"/>
    <d v="2021-09-01T00:00:00"/>
    <s v="10077317"/>
  </r>
  <r>
    <n v="0"/>
    <n v="0"/>
    <n v="0"/>
    <n v="0"/>
    <d v="2025-12-01T00:00:00"/>
    <s v="BH Colorado Electric Oper Co"/>
    <s v="Regulated Electric (122)"/>
    <s v="COE Elec 115kV Transmission Lines"/>
    <x v="33"/>
    <n v="135500"/>
    <x v="3"/>
    <n v="37229940"/>
    <s v="This work order is for the replacement of Pole 13072402 . This pole is located between Canon west sub and Arequa Gulch."/>
    <d v="2022-12-09T00:00:00"/>
    <d v="2023-05-01T00:00:00"/>
    <s v="10081640"/>
  </r>
  <r>
    <n v="0"/>
    <n v="0"/>
    <n v="0"/>
    <n v="0"/>
    <d v="2025-12-01T00:00:00"/>
    <s v="BH Colorado Electric Oper Co"/>
    <s v="Regulated Electric (122)"/>
    <s v="COE Elec 115kV Transmission Lines"/>
    <x v="33"/>
    <n v="135500"/>
    <x v="3"/>
    <n v="40899250"/>
    <s v="This work order is for the replacement and repair of the poles identified in the pole inspection preformed in Q4 2023."/>
    <d v="2025-01-25T00:00:00"/>
    <d v="2025-04-01T00:00:00"/>
    <s v="10084442"/>
  </r>
  <r>
    <n v="0"/>
    <n v="0"/>
    <n v="0"/>
    <n v="0"/>
    <d v="2025-12-01T00:00:00"/>
    <s v="BH Colorado Electric Oper Co"/>
    <s v="Regulated Electric (122)"/>
    <s v="COE Elec 115kV Transmission Lines"/>
    <x v="33"/>
    <n v="135500"/>
    <x v="3"/>
    <n v="38204616"/>
    <s v="WO to replace damaged wood pole structure #65 on the 115kV Canon West - Arequa Gulch t-line. Smallworld ID 13072223."/>
    <d v="2023-09-29T00:00:00"/>
    <d v="2023-11-01T00:00:00"/>
    <s v="10083749"/>
  </r>
  <r>
    <n v="0"/>
    <n v="0"/>
    <n v="0"/>
    <n v="0"/>
    <d v="2025-12-01T00:00:00"/>
    <s v="BH Colorado Electric Oper Co"/>
    <s v="Regulated Electric (122)"/>
    <s v="COE Elec 115kV Transmission Lines"/>
    <x v="33"/>
    <n v="135500"/>
    <x v="3"/>
    <n v="35463088"/>
    <s v="LiDAR remediation on the 115kV Arequa Gulch to Canon West transmission line"/>
    <d v="2022-05-11T00:00:00"/>
    <d v="2022-05-01T00:00:00"/>
    <s v="10070589"/>
  </r>
  <r>
    <n v="29"/>
    <n v="115580.78"/>
    <n v="3640.343804958"/>
    <n v="111940.436195042"/>
    <d v="2025-12-01T00:00:00"/>
    <s v="BH Colorado Electric Oper Co"/>
    <s v="Regulated Electric (122)"/>
    <s v="COE Elec 115kV Transmission Lines"/>
    <x v="33"/>
    <n v="135500"/>
    <x v="9"/>
    <n v="35951004"/>
    <s v="Guys"/>
    <d v="2022-05-11T00:00:00"/>
    <d v="2022-01-01T00:00:00"/>
    <s v="10070589"/>
  </r>
  <r>
    <n v="211"/>
    <n v="114042.15000000001"/>
    <n v="16933.160899440001"/>
    <n v="97108.989100560008"/>
    <d v="2025-12-01T00:00:00"/>
    <s v="BH Colorado Electric Oper Co"/>
    <s v="Regulated Electric (122)"/>
    <s v="COE Elec 115kV Transmission Lines"/>
    <x v="33"/>
    <n v="135500"/>
    <x v="9"/>
    <n v="21751933"/>
    <s v="Guys"/>
    <d v="2009-07-30T00:00:00"/>
    <d v="2009-01-01T00:00:00"/>
    <s v="50507XFER"/>
  </r>
  <r>
    <n v="3"/>
    <n v="65272.71"/>
    <n v="2643.2177387228999"/>
    <n v="62629.492261277097"/>
    <d v="2025-12-01T00:00:00"/>
    <s v="BH Colorado Electric Oper Co"/>
    <s v="Regulated Electric (122)"/>
    <s v="COE Elec 115kV Transmission Lines"/>
    <x v="33"/>
    <n v="135500"/>
    <x v="14"/>
    <n v="34777890"/>
    <s v="Pole, Wood, 65' Or Greater"/>
    <d v="2021-09-30T00:00:00"/>
    <d v="2021-01-01T00:00:00"/>
    <s v="10077317"/>
  </r>
  <r>
    <n v="1"/>
    <n v="23542.99"/>
    <n v="741.51236733899998"/>
    <n v="22801.477632661001"/>
    <d v="2025-12-01T00:00:00"/>
    <s v="BH Colorado Electric Oper Co"/>
    <s v="Regulated Electric (122)"/>
    <s v="COE Elec 115kV Transmission Lines"/>
    <x v="33"/>
    <n v="135500"/>
    <x v="14"/>
    <n v="37571174"/>
    <s v="80' Pole"/>
    <d v="2022-12-09T00:00:00"/>
    <d v="2023-01-01T00:00:00"/>
    <s v="10081640"/>
  </r>
  <r>
    <n v="1"/>
    <n v="47556.160000000003"/>
    <n v="7061.2147266559996"/>
    <n v="40494.945273344005"/>
    <d v="2025-12-01T00:00:00"/>
    <s v="BH Colorado Electric Oper Co"/>
    <s v="Regulated Electric (122)"/>
    <s v="COE Elec 115kV Transmission Lines"/>
    <x v="33"/>
    <n v="135500"/>
    <x v="14"/>
    <n v="21751854"/>
    <s v="Wood 1 Pole 100'"/>
    <d v="2009-07-30T00:00:00"/>
    <d v="2009-01-01T00:00:00"/>
    <s v="50507XFER"/>
  </r>
  <r>
    <n v="1"/>
    <n v="51276.480000000003"/>
    <n v="1153.5777386207999"/>
    <n v="50122.902261379204"/>
    <d v="2025-12-01T00:00:00"/>
    <s v="BH Colorado Electric Oper Co"/>
    <s v="Regulated Electric (122)"/>
    <s v="COE Elec 115kV Transmission Lines"/>
    <x v="33"/>
    <n v="135500"/>
    <x v="14"/>
    <n v="38666867"/>
    <s v="Pole, Wood, 65' Or Greater"/>
    <d v="2023-09-29T00:00:00"/>
    <d v="2023-01-01T00:00:00"/>
    <s v="10083749"/>
  </r>
  <r>
    <n v="73"/>
    <n v="20786.670000000002"/>
    <n v="10942.825424782499"/>
    <n v="9843.844575217503"/>
    <d v="2025-12-01T00:00:00"/>
    <s v="BH Colorado Electric Oper Co"/>
    <s v="Regulated Electric (122)"/>
    <s v="COE Elec 115kV Transmission Lines"/>
    <x v="33"/>
    <n v="135500"/>
    <x v="23"/>
    <n v="21751590"/>
    <s v="POLE, WOOD"/>
    <d v="1967-07-01T00:00:00"/>
    <d v="1967-07-01T00:00:00"/>
    <s v="50507XFER"/>
  </r>
  <r>
    <n v="3"/>
    <n v="850.19"/>
    <n v="126.237571504"/>
    <n v="723.95242849600004"/>
    <d v="2025-12-01T00:00:00"/>
    <s v="BH Colorado Electric Oper Co"/>
    <s v="Regulated Electric (122)"/>
    <s v="COE Elec 115kV Transmission Lines"/>
    <x v="33"/>
    <n v="135500"/>
    <x v="23"/>
    <n v="21751765"/>
    <s v="Pole, Wood"/>
    <d v="2009-07-30T00:00:00"/>
    <d v="2009-09-01T00:00:00"/>
    <s v="50507XFER"/>
  </r>
  <r>
    <n v="3"/>
    <n v="5400.4400000000005"/>
    <n v="801.86597190400005"/>
    <n v="4598.5740280960008"/>
    <d v="2025-12-01T00:00:00"/>
    <s v="BH Colorado Electric Oper Co"/>
    <s v="Regulated Electric (122)"/>
    <s v="COE Elec 115kV Transmission Lines"/>
    <x v="33"/>
    <n v="135500"/>
    <x v="23"/>
    <n v="21751722"/>
    <s v="Pole, Wood"/>
    <d v="2009-07-30T00:00:00"/>
    <d v="2009-01-01T00:00:00"/>
    <s v="50507XFER"/>
  </r>
  <r>
    <n v="1"/>
    <n v="112140.16"/>
    <n v="16650.750381056001"/>
    <n v="95489.409618944002"/>
    <d v="2025-12-01T00:00:00"/>
    <s v="BH Colorado Electric Oper Co"/>
    <s v="Regulated Electric (122)"/>
    <s v="COE Elec 115kV Transmission Lines"/>
    <x v="33"/>
    <n v="135500"/>
    <x v="87"/>
    <n v="21751703"/>
    <s v="Wood 1 Pole 35'"/>
    <d v="2009-07-30T00:00:00"/>
    <d v="2009-09-01T00:00:00"/>
    <s v="50507XFER"/>
  </r>
  <r>
    <n v="3"/>
    <n v="135839.95000000001"/>
    <n v="20169.733119920002"/>
    <n v="115670.21688008001"/>
    <d v="2025-12-01T00:00:00"/>
    <s v="BH Colorado Electric Oper Co"/>
    <s v="Regulated Electric (122)"/>
    <s v="COE Elec 115kV Transmission Lines"/>
    <x v="33"/>
    <n v="135500"/>
    <x v="87"/>
    <n v="21751737"/>
    <s v="Wood 1 Pole 35'"/>
    <d v="2009-07-30T00:00:00"/>
    <d v="2009-09-01T00:00:00"/>
    <s v="50507XFER"/>
  </r>
  <r>
    <n v="3"/>
    <n v="139146.69"/>
    <n v="20660.723165904001"/>
    <n v="118485.96683409601"/>
    <d v="2025-12-01T00:00:00"/>
    <s v="BH Colorado Electric Oper Co"/>
    <s v="Regulated Electric (122)"/>
    <s v="COE Elec 115kV Transmission Lines"/>
    <x v="33"/>
    <n v="135500"/>
    <x v="45"/>
    <n v="21751833"/>
    <s v="Wood 1 Pole 55'"/>
    <d v="2009-07-30T00:00:00"/>
    <d v="2009-01-01T00:00:00"/>
    <s v="50507XFER"/>
  </r>
  <r>
    <n v="3"/>
    <n v="117839.31"/>
    <n v="17496.969291695998"/>
    <n v="100342.34070830399"/>
    <d v="2025-12-01T00:00:00"/>
    <s v="BH Colorado Electric Oper Co"/>
    <s v="Regulated Electric (122)"/>
    <s v="COE Elec 115kV Transmission Lines"/>
    <x v="33"/>
    <n v="135500"/>
    <x v="45"/>
    <n v="21751715"/>
    <s v="Wood 1 Pole 50'"/>
    <d v="2009-07-30T00:00:00"/>
    <d v="2009-09-01T00:00:00"/>
    <s v="50507XFER"/>
  </r>
  <r>
    <n v="15"/>
    <n v="530272.06000000006"/>
    <n v="78735.643904095996"/>
    <n v="451536.41609590407"/>
    <d v="2025-12-01T00:00:00"/>
    <s v="BH Colorado Electric Oper Co"/>
    <s v="Regulated Electric (122)"/>
    <s v="COE Elec 115kV Transmission Lines"/>
    <x v="33"/>
    <n v="135500"/>
    <x v="46"/>
    <n v="21751861"/>
    <s v="Wood 1 Pole 60'"/>
    <d v="2009-07-30T00:00:00"/>
    <d v="2009-09-01T00:00:00"/>
    <s v="50507XFER"/>
  </r>
  <r>
    <n v="15"/>
    <n v="140540.12"/>
    <n v="20867.621881791998"/>
    <n v="119672.49811820799"/>
    <d v="2025-12-01T00:00:00"/>
    <s v="BH Colorado Electric Oper Co"/>
    <s v="Regulated Electric (122)"/>
    <s v="COE Elec 115kV Transmission Lines"/>
    <x v="33"/>
    <n v="135500"/>
    <x v="46"/>
    <n v="21751744"/>
    <s v="Wood 1 Pole 60'"/>
    <d v="2009-07-30T00:00:00"/>
    <d v="2009-09-01T00:00:00"/>
    <s v="50507XFER"/>
  </r>
  <r>
    <n v="18"/>
    <n v="808049.66"/>
    <n v="119980.50639625599"/>
    <n v="688069.15360374399"/>
    <d v="2025-12-01T00:00:00"/>
    <s v="BH Colorado Electric Oper Co"/>
    <s v="Regulated Electric (122)"/>
    <s v="COE Elec 115kV Transmission Lines"/>
    <x v="33"/>
    <n v="135500"/>
    <x v="47"/>
    <n v="21751812"/>
    <s v="Wood 1 Pole 65'"/>
    <d v="2009-07-30T00:00:00"/>
    <d v="2009-09-01T00:00:00"/>
    <s v="50507XFER"/>
  </r>
  <r>
    <n v="54"/>
    <n v="1042453.21"/>
    <n v="154785.12054593599"/>
    <n v="887668.08945406391"/>
    <d v="2025-12-01T00:00:00"/>
    <s v="BH Colorado Electric Oper Co"/>
    <s v="Regulated Electric (122)"/>
    <s v="COE Elec 115kV Transmission Lines"/>
    <x v="33"/>
    <n v="135500"/>
    <x v="48"/>
    <n v="21751758"/>
    <s v="Wood 1 Pole 70'"/>
    <d v="2009-07-30T00:00:00"/>
    <d v="2009-09-01T00:00:00"/>
    <s v="50507XFER"/>
  </r>
  <r>
    <n v="68"/>
    <n v="960064.59"/>
    <n v="142551.926426544"/>
    <n v="817512.663573456"/>
    <d v="2025-12-01T00:00:00"/>
    <s v="BH Colorado Electric Oper Co"/>
    <s v="Regulated Electric (122)"/>
    <s v="COE Elec 115kV Transmission Lines"/>
    <x v="33"/>
    <n v="135500"/>
    <x v="49"/>
    <n v="21751875"/>
    <s v="Wood 1 Pole 75'"/>
    <d v="2009-07-30T00:00:00"/>
    <d v="2009-09-01T00:00:00"/>
    <s v="50507XFER"/>
  </r>
  <r>
    <n v="51"/>
    <n v="387813.49"/>
    <n v="57583.167496784001"/>
    <n v="330230.32250321598"/>
    <d v="2025-12-01T00:00:00"/>
    <s v="BH Colorado Electric Oper Co"/>
    <s v="Regulated Electric (122)"/>
    <s v="COE Elec 115kV Transmission Lines"/>
    <x v="33"/>
    <n v="135500"/>
    <x v="50"/>
    <n v="21751784"/>
    <s v="Wood 1 Pole 80'"/>
    <d v="2009-07-30T00:00:00"/>
    <d v="2009-09-01T00:00:00"/>
    <s v="50507XFER"/>
  </r>
  <r>
    <n v="18"/>
    <n v="277218.67"/>
    <n v="41161.871671471999"/>
    <n v="236056.79832852798"/>
    <d v="2025-12-01T00:00:00"/>
    <s v="BH Colorado Electric Oper Co"/>
    <s v="Regulated Electric (122)"/>
    <s v="COE Elec 115kV Transmission Lines"/>
    <x v="33"/>
    <n v="135500"/>
    <x v="51"/>
    <n v="21751689"/>
    <s v="Wood 1 Pole 85'"/>
    <d v="2009-07-30T00:00:00"/>
    <d v="2009-09-01T00:00:00"/>
    <s v="50507XFER"/>
  </r>
  <r>
    <n v="6"/>
    <n v="258572.18"/>
    <n v="38393.211001887998"/>
    <n v="220178.96899811199"/>
    <d v="2025-12-01T00:00:00"/>
    <s v="BH Colorado Electric Oper Co"/>
    <s v="Regulated Electric (122)"/>
    <s v="COE Elec 115kV Transmission Lines"/>
    <x v="33"/>
    <n v="135500"/>
    <x v="52"/>
    <n v="21751798"/>
    <s v="Wood 1 Pole 90'"/>
    <d v="2009-07-30T00:00:00"/>
    <d v="2009-09-01T00:00:00"/>
    <s v="50507XFER"/>
  </r>
  <r>
    <n v="6"/>
    <n v="140705.29"/>
    <n v="20892.146587664"/>
    <n v="119813.14341233601"/>
    <d v="2025-12-01T00:00:00"/>
    <s v="BH Colorado Electric Oper Co"/>
    <s v="Regulated Electric (122)"/>
    <s v="COE Elec 115kV Transmission Lines"/>
    <x v="33"/>
    <n v="135500"/>
    <x v="53"/>
    <n v="21751791"/>
    <s v="Wood 1 Pole 95'"/>
    <d v="2009-07-30T00:00:00"/>
    <d v="2009-09-01T00:00:00"/>
    <s v="50507XFER"/>
  </r>
  <r>
    <n v="179"/>
    <n v="145106.48000000001"/>
    <n v="33077.548852522399"/>
    <n v="112028.93114747762"/>
    <d v="2025-12-01T00:00:00"/>
    <s v="BH Colorado Electric Oper Co"/>
    <s v="Regulated Electric (122)"/>
    <s v="COE Elec 115kV Transmission Lines"/>
    <x v="33"/>
    <n v="135600"/>
    <x v="67"/>
    <n v="21751751"/>
    <s v="Arrester -  Other"/>
    <d v="2009-07-30T00:00:00"/>
    <d v="2009-01-01T00:00:00"/>
    <s v="50507XFER"/>
  </r>
  <r>
    <n v="4850"/>
    <n v="115141.53"/>
    <n v="26246.929727253901"/>
    <n v="88894.600272746102"/>
    <d v="2025-12-01T00:00:00"/>
    <s v="BH Colorado Electric Oper Co"/>
    <s v="Regulated Electric (122)"/>
    <s v="COE Elec 115kV Transmission Lines"/>
    <x v="33"/>
    <n v="135600"/>
    <x v="57"/>
    <n v="21751911"/>
    <s v="Conductor, Oh Acsr Bare 4"/>
    <d v="2009-07-30T00:00:00"/>
    <d v="2009-01-01T00:00:00"/>
    <s v="50507XFER"/>
  </r>
  <r>
    <n v="283"/>
    <n v="5341.2300000000005"/>
    <n v="1217.5527671648999"/>
    <n v="4123.6772328351008"/>
    <d v="2025-12-01T00:00:00"/>
    <s v="BH Colorado Electric Oper Co"/>
    <s v="Regulated Electric (122)"/>
    <s v="COE Elec 115kV Transmission Lines"/>
    <x v="33"/>
    <n v="135600"/>
    <x v="74"/>
    <n v="21751890"/>
    <s v="Conductor, Oh Acsr Bare 477 Mcm"/>
    <d v="2009-07-30T00:00:00"/>
    <d v="2009-01-01T00:00:00"/>
    <s v="50507XFER"/>
  </r>
  <r>
    <n v="480323"/>
    <n v="4026352.87"/>
    <n v="917821.7523774181"/>
    <n v="3108531.1176225822"/>
    <d v="2025-12-01T00:00:00"/>
    <s v="BH Colorado Electric Oper Co"/>
    <s v="Regulated Electric (122)"/>
    <s v="COE Elec 115kV Transmission Lines"/>
    <x v="33"/>
    <n v="135600"/>
    <x v="88"/>
    <n v="21751897"/>
    <s v="Conductor, Oh Acsr Poly 266.8Mcm"/>
    <d v="2009-07-30T00:00:00"/>
    <d v="2009-01-01T00:00:00"/>
    <s v="50507XFER"/>
  </r>
  <r>
    <n v="2378"/>
    <n v="1672455.67"/>
    <n v="381242.34099058213"/>
    <n v="1291213.3290094179"/>
    <d v="2025-12-01T00:00:00"/>
    <s v="BH Colorado Electric Oper Co"/>
    <s v="Regulated Electric (122)"/>
    <s v="COE Elec 115kV Transmission Lines"/>
    <x v="33"/>
    <n v="135600"/>
    <x v="61"/>
    <n v="21751847"/>
    <s v="Insulator, 115KV"/>
    <d v="2009-07-30T00:00:00"/>
    <d v="2009-01-01T00:00:00"/>
    <s v="50507XFER"/>
  </r>
  <r>
    <n v="12"/>
    <n v="2132.42"/>
    <n v="486.09287968460001"/>
    <n v="1646.3271203154"/>
    <d v="2025-12-01T00:00:00"/>
    <s v="BH Colorado Electric Oper Co"/>
    <s v="Regulated Electric (122)"/>
    <s v="COE Elec 115kV Transmission Lines"/>
    <x v="33"/>
    <n v="135600"/>
    <x v="69"/>
    <n v="21751940"/>
    <s v="Insulator, 230kv"/>
    <d v="2009-07-30T00:00:00"/>
    <d v="2009-01-01T00:00:00"/>
    <s v="50507XFER"/>
  </r>
  <r>
    <n v="4145"/>
    <n v="1716646.06"/>
    <n v="391315.7008021978"/>
    <n v="1325330.3591978024"/>
    <d v="2025-12-01T00:00:00"/>
    <s v="BH Colorado Electric Oper Co"/>
    <s v="Regulated Electric (122)"/>
    <s v="COE Elec 115kV Transmission Lines"/>
    <x v="33"/>
    <n v="135600"/>
    <x v="30"/>
    <n v="21751918"/>
    <s v="Insulator"/>
    <d v="2009-07-30T00:00:00"/>
    <d v="2009-01-01T00:00:00"/>
    <s v="50507XFER"/>
  </r>
  <r>
    <n v="13805"/>
    <n v="3835.32"/>
    <n v="874.27511621159999"/>
    <n v="2961.0448837884001"/>
    <d v="2025-12-01T00:00:00"/>
    <s v="BH Colorado Electric Oper Co"/>
    <s v="Regulated Electric (122)"/>
    <s v="COE Elec 115kV Transmission Lines"/>
    <x v="33"/>
    <n v="135600"/>
    <x v="18"/>
    <n v="21751729"/>
    <s v="Static Wire (Transmission Lines)"/>
    <d v="2009-07-30T00:00:00"/>
    <d v="2009-01-01T00:00:00"/>
    <s v="50507XFER"/>
  </r>
  <r>
    <n v="55436"/>
    <n v="5485.9000000000005"/>
    <n v="6783.1800128470004"/>
    <n v="-1297.2800128469999"/>
    <d v="2025-12-01T00:00:00"/>
    <s v="BH Colorado Electric Oper Co"/>
    <s v="Regulated Electric (122)"/>
    <s v="COE Elec 115kV Transmission Lines"/>
    <x v="33"/>
    <n v="135600"/>
    <x v="18"/>
    <n v="21751555"/>
    <s v="STATIC WIRE (TRANSMISSION LINES)"/>
    <d v="1936-07-01T00:00:00"/>
    <d v="1936-07-01T00:00:00"/>
    <s v="50507XFER"/>
  </r>
  <r>
    <n v="32184"/>
    <n v="4100.3900000000003"/>
    <n v="3313.9286783799002"/>
    <n v="786.46132162010008"/>
    <d v="2025-12-01T00:00:00"/>
    <s v="BH Colorado Electric Oper Co"/>
    <s v="Regulated Electric (122)"/>
    <s v="COE Elec 115kV Transmission Lines"/>
    <x v="33"/>
    <n v="135600"/>
    <x v="18"/>
    <n v="21751583"/>
    <s v="STATIC WIRE (TRANSMISSION LINE"/>
    <d v="1967-07-01T00:00:00"/>
    <d v="1967-07-01T00:00:00"/>
    <s v="50507XFER"/>
  </r>
  <r>
    <n v="19095"/>
    <n v="2650.7200000000003"/>
    <n v="2215.5523578880002"/>
    <n v="435.16764211200007"/>
    <d v="2025-12-01T00:00:00"/>
    <s v="BH Colorado Electric Oper Co"/>
    <s v="Regulated Electric (122)"/>
    <s v="COE Elec 115kV Transmission Lines"/>
    <x v="33"/>
    <n v="135600"/>
    <x v="18"/>
    <n v="21751562"/>
    <s v="STATIC WIRE (TRANSMISSION LINE"/>
    <d v="1965-07-01T00:00:00"/>
    <d v="1965-07-01T00:00:00"/>
    <s v="50507XFER"/>
  </r>
  <r>
    <n v="11"/>
    <n v="373.58"/>
    <n v="-1.2365498000000001E-2"/>
    <n v="373.59236549799999"/>
    <d v="2025-12-01T00:00:00"/>
    <s v="BH Colorado Electric Oper Co"/>
    <s v="Regulated Electric (122)"/>
    <s v="COE Elec 115kV Transmission Lines"/>
    <x v="34"/>
    <n v="135002"/>
    <x v="5"/>
    <n v="21751121"/>
    <s v="T-LIN S05 T21 R63"/>
    <d v="1966-07-01T00:00:00"/>
    <d v="1966-07-01T00:00:00"/>
    <s v="50507XFER"/>
  </r>
  <r>
    <n v="4"/>
    <n v="106.83"/>
    <n v="-4.3768251000000005E-3"/>
    <n v="106.83437682509999"/>
    <d v="2025-12-01T00:00:00"/>
    <s v="BH Colorado Electric Oper Co"/>
    <s v="Regulated Electric (122)"/>
    <s v="COE Elec 115kV Transmission Lines"/>
    <x v="34"/>
    <n v="135002"/>
    <x v="5"/>
    <n v="21751099"/>
    <s v="T-LIN S31 T21 R60"/>
    <d v="1954-07-01T00:00:00"/>
    <d v="1954-07-01T00:00:00"/>
    <s v="50507XFER"/>
  </r>
  <r>
    <n v="1"/>
    <n v="268.04000000000002"/>
    <n v="-7.8240875999999997E-3"/>
    <n v="268.04782408760002"/>
    <d v="2025-12-01T00:00:00"/>
    <s v="BH Colorado Electric Oper Co"/>
    <s v="Regulated Electric (122)"/>
    <s v="COE Elec 115kV Transmission Lines"/>
    <x v="34"/>
    <n v="135002"/>
    <x v="5"/>
    <n v="21751152"/>
    <s v="T-LIN S08 T21 R64"/>
    <d v="1976-07-01T00:00:00"/>
    <d v="1976-07-01T00:00:00"/>
    <s v="50507XFER"/>
  </r>
  <r>
    <n v="2"/>
    <n v="1727.96"/>
    <n v="-4.7881771599999998E-2"/>
    <n v="1728.0078817716001"/>
    <d v="2025-12-01T00:00:00"/>
    <s v="BH Colorado Electric Oper Co"/>
    <s v="Regulated Electric (122)"/>
    <s v="COE Elec 115kV Transmission Lines"/>
    <x v="34"/>
    <n v="135002"/>
    <x v="5"/>
    <n v="21751173"/>
    <s v="T-LIN S12 T22 R58"/>
    <d v="1977-07-01T00:00:00"/>
    <d v="1977-07-01T00:00:00"/>
    <s v="50507XFER"/>
  </r>
  <r>
    <n v="1"/>
    <n v="842.99"/>
    <n v="-2.3359252900000002E-2"/>
    <n v="843.01335925290005"/>
    <d v="2025-12-01T00:00:00"/>
    <s v="BH Colorado Electric Oper Co"/>
    <s v="Regulated Electric (122)"/>
    <s v="COE Elec 115kV Transmission Lines"/>
    <x v="34"/>
    <n v="135002"/>
    <x v="5"/>
    <n v="21751092"/>
    <s v="T-LIN S07 T22 R57"/>
    <d v="1977-07-01T00:00:00"/>
    <d v="1977-07-01T00:00:00"/>
    <s v="50507XFER"/>
  </r>
  <r>
    <n v="2"/>
    <n v="2076.94"/>
    <n v="-5.7552007400000001E-2"/>
    <n v="2076.9975520073999"/>
    <d v="2025-12-01T00:00:00"/>
    <s v="BH Colorado Electric Oper Co"/>
    <s v="Regulated Electric (122)"/>
    <s v="COE Elec 115kV Transmission Lines"/>
    <x v="34"/>
    <n v="135002"/>
    <x v="5"/>
    <n v="21751241"/>
    <s v="T-LIN S09 T22 R57"/>
    <d v="1977-07-01T00:00:00"/>
    <d v="1977-07-01T00:00:00"/>
    <s v="50507XFER"/>
  </r>
  <r>
    <n v="1"/>
    <n v="109.05"/>
    <n v="-3.0217755000000002E-3"/>
    <n v="109.0530217755"/>
    <d v="2025-12-01T00:00:00"/>
    <s v="BH Colorado Electric Oper Co"/>
    <s v="Regulated Electric (122)"/>
    <s v="COE Elec 115kV Transmission Lines"/>
    <x v="34"/>
    <n v="135002"/>
    <x v="5"/>
    <n v="21751236"/>
    <s v="T-LIN S11 T22 R58"/>
    <d v="1977-07-01T00:00:00"/>
    <d v="1977-07-01T00:00:00"/>
    <s v="50507XFER"/>
  </r>
  <r>
    <n v="3"/>
    <n v="686.77"/>
    <n v="-2.3927066800000001E-2"/>
    <n v="686.79392706679994"/>
    <d v="2025-12-01T00:00:00"/>
    <s v="BH Colorado Electric Oper Co"/>
    <s v="Regulated Electric (122)"/>
    <s v="COE Elec 115kV Transmission Lines"/>
    <x v="34"/>
    <n v="135002"/>
    <x v="5"/>
    <n v="21751145"/>
    <s v="T-LIN S26 T22 R58"/>
    <d v="1969-07-01T00:00:00"/>
    <d v="1969-07-01T00:00:00"/>
    <s v="50507XFER"/>
  </r>
  <r>
    <n v="1"/>
    <n v="10.92"/>
    <n v="0"/>
    <n v="10.92"/>
    <d v="2025-12-01T00:00:00"/>
    <s v="BH Colorado Electric Oper Co"/>
    <s v="Regulated Electric (122)"/>
    <s v="COE Elec 115kV Transmission Lines"/>
    <x v="34"/>
    <n v="135002"/>
    <x v="5"/>
    <n v="21751004"/>
    <s v="T-LIN S09 T22 R57"/>
    <d v="1939-07-01T00:00:00"/>
    <d v="1939-07-01T00:00:00"/>
    <s v="50507XFER"/>
  </r>
  <r>
    <n v="1"/>
    <n v="20.16"/>
    <n v="-8.2595520000000003E-4"/>
    <n v="20.1608259552"/>
    <d v="2025-12-01T00:00:00"/>
    <s v="BH Colorado Electric Oper Co"/>
    <s v="Regulated Electric (122)"/>
    <s v="COE Elec 115kV Transmission Lines"/>
    <x v="34"/>
    <n v="135002"/>
    <x v="5"/>
    <n v="21751068"/>
    <s v="T-LIN S18 T21 R61"/>
    <d v="1954-07-01T00:00:00"/>
    <d v="1954-07-01T00:00:00"/>
    <s v="50507XFER"/>
  </r>
  <r>
    <n v="1"/>
    <n v="87.55"/>
    <n v="-2.8979050000000001E-3"/>
    <n v="87.552897904999995"/>
    <d v="2025-12-01T00:00:00"/>
    <s v="BH Colorado Electric Oper Co"/>
    <s v="Regulated Electric (122)"/>
    <s v="COE Elec 115kV Transmission Lines"/>
    <x v="34"/>
    <n v="135002"/>
    <x v="5"/>
    <n v="21751116"/>
    <s v="T-LIN S06 T21 R63"/>
    <d v="1966-07-01T00:00:00"/>
    <d v="1966-07-01T00:00:00"/>
    <s v="50507XFER"/>
  </r>
  <r>
    <n v="1"/>
    <n v="801.55000000000007"/>
    <n v="-2.22109505E-2"/>
    <n v="801.57221095050011"/>
    <d v="2025-12-01T00:00:00"/>
    <s v="BH Colorado Electric Oper Co"/>
    <s v="Regulated Electric (122)"/>
    <s v="COE Elec 115kV Transmission Lines"/>
    <x v="34"/>
    <n v="135002"/>
    <x v="5"/>
    <n v="21751180"/>
    <s v="T-LIN S12 T22 R57"/>
    <d v="1977-07-01T00:00:00"/>
    <d v="1977-07-01T00:00:00"/>
    <s v="50507XFER"/>
  </r>
  <r>
    <n v="1"/>
    <n v="50.39"/>
    <n v="-2.0644782999999999E-3"/>
    <n v="50.3920644783"/>
    <d v="2025-12-01T00:00:00"/>
    <s v="BH Colorado Electric Oper Co"/>
    <s v="Regulated Electric (122)"/>
    <s v="COE Elec 115kV Transmission Lines"/>
    <x v="34"/>
    <n v="135002"/>
    <x v="5"/>
    <n v="21751080"/>
    <s v="T-LIN S32 T21 R60"/>
    <d v="1954-07-01T00:00:00"/>
    <d v="1954-07-01T00:00:00"/>
    <s v="50507XFER"/>
  </r>
  <r>
    <n v="3"/>
    <n v="1831.02"/>
    <n v="-5.0737564200000002E-2"/>
    <n v="1831.0707375642"/>
    <d v="2025-12-01T00:00:00"/>
    <s v="BH Colorado Electric Oper Co"/>
    <s v="Regulated Electric (122)"/>
    <s v="COE Elec 115kV Transmission Lines"/>
    <x v="34"/>
    <n v="135002"/>
    <x v="5"/>
    <n v="21751085"/>
    <s v="T-LIN S25 T21 R57"/>
    <d v="1977-07-01T00:00:00"/>
    <d v="1977-07-01T00:00:00"/>
    <s v="50507XFER"/>
  </r>
  <r>
    <n v="1"/>
    <n v="878.84"/>
    <n v="-2.5653339600000002E-2"/>
    <n v="878.86565333960004"/>
    <d v="2025-12-01T00:00:00"/>
    <s v="BH Colorado Electric Oper Co"/>
    <s v="Regulated Electric (122)"/>
    <s v="COE Elec 115kV Transmission Lines"/>
    <x v="34"/>
    <n v="135002"/>
    <x v="5"/>
    <n v="21751159"/>
    <s v="T-LIN S07 T21 R64"/>
    <d v="1976-07-01T00:00:00"/>
    <d v="1976-07-01T00:00:00"/>
    <s v="50507XFER"/>
  </r>
  <r>
    <n v="2"/>
    <n v="166.86"/>
    <n v="-6.8362542E-3"/>
    <n v="166.86683625420002"/>
    <d v="2025-12-01T00:00:00"/>
    <s v="BH Colorado Electric Oper Co"/>
    <s v="Regulated Electric (122)"/>
    <s v="COE Elec 115kV Transmission Lines"/>
    <x v="34"/>
    <n v="135002"/>
    <x v="5"/>
    <n v="21751039"/>
    <s v="T-LIN S36 T21 R61"/>
    <d v="1954-07-01T00:00:00"/>
    <d v="1954-07-01T00:00:00"/>
    <s v="50507XFER"/>
  </r>
  <r>
    <n v="1"/>
    <n v="10.08"/>
    <n v="-4.1297760000000001E-4"/>
    <n v="10.0804129776"/>
    <d v="2025-12-01T00:00:00"/>
    <s v="BH Colorado Electric Oper Co"/>
    <s v="Regulated Electric (122)"/>
    <s v="COE Elec 115kV Transmission Lines"/>
    <x v="34"/>
    <n v="135002"/>
    <x v="5"/>
    <n v="21751056"/>
    <s v="T-LIN S05 T21 R60"/>
    <d v="1954-07-01T00:00:00"/>
    <d v="1954-07-01T00:00:00"/>
    <s v="50507XFER"/>
  </r>
  <r>
    <n v="2"/>
    <n v="1268.03"/>
    <n v="-6.5303544999999991E-2"/>
    <n v="1268.095303545"/>
    <d v="2025-12-01T00:00:00"/>
    <s v="BH Colorado Electric Oper Co"/>
    <s v="Regulated Electric (122)"/>
    <s v="COE Elec 115kV Transmission Lines"/>
    <x v="34"/>
    <n v="135002"/>
    <x v="5"/>
    <n v="21750990"/>
    <s v="T-LIN S09 T22 R57"/>
    <d v="1937-07-01T00:00:00"/>
    <d v="1937-07-01T00:00:00"/>
    <s v="50507XFER"/>
  </r>
  <r>
    <n v="1"/>
    <n v="15.120000000000001"/>
    <n v="-6.1946640000000008E-4"/>
    <n v="15.120619466400001"/>
    <d v="2025-12-01T00:00:00"/>
    <s v="BH Colorado Electric Oper Co"/>
    <s v="Regulated Electric (122)"/>
    <s v="COE Elec 115kV Transmission Lines"/>
    <x v="34"/>
    <n v="135002"/>
    <x v="5"/>
    <n v="21751106"/>
    <s v="T-LIN S21 T21 R61"/>
    <d v="1954-07-01T00:00:00"/>
    <d v="1954-07-01T00:00:00"/>
    <s v="50507XFER"/>
  </r>
  <r>
    <n v="1"/>
    <n v="132"/>
    <n v="0"/>
    <n v="132"/>
    <d v="2025-12-01T00:00:00"/>
    <s v="BH Colorado Electric Oper Co"/>
    <s v="Regulated Electric (122)"/>
    <s v="COE Elec 115kV Transmission Lines"/>
    <x v="34"/>
    <n v="135002"/>
    <x v="5"/>
    <n v="21751140"/>
    <s v="T-LIN S05 T21 R63"/>
    <d v="1967-07-01T00:00:00"/>
    <d v="1967-07-01T00:00:00"/>
    <s v="50507XFER"/>
  </r>
  <r>
    <n v="1"/>
    <n v="801.55000000000007"/>
    <n v="-2.22109505E-2"/>
    <n v="801.57221095050011"/>
    <d v="2025-12-01T00:00:00"/>
    <s v="BH Colorado Electric Oper Co"/>
    <s v="Regulated Electric (122)"/>
    <s v="COE Elec 115kV Transmission Lines"/>
    <x v="34"/>
    <n v="135002"/>
    <x v="5"/>
    <n v="21751208"/>
    <s v="T-LIN S36 T21 R57"/>
    <d v="1977-07-01T00:00:00"/>
    <d v="1977-07-01T00:00:00"/>
    <s v="50507XFER"/>
  </r>
  <r>
    <n v="2"/>
    <n v="80.63"/>
    <n v="-3.3034111000000001E-3"/>
    <n v="80.633303411100002"/>
    <d v="2025-12-01T00:00:00"/>
    <s v="BH Colorado Electric Oper Co"/>
    <s v="Regulated Electric (122)"/>
    <s v="COE Elec 115kV Transmission Lines"/>
    <x v="34"/>
    <n v="135002"/>
    <x v="5"/>
    <n v="21751046"/>
    <s v="T-LIN S05 T22 R60"/>
    <d v="1954-07-01T00:00:00"/>
    <d v="1954-07-01T00:00:00"/>
    <s v="50507XFER"/>
  </r>
  <r>
    <n v="1"/>
    <n v="801.55000000000007"/>
    <n v="-2.22109505E-2"/>
    <n v="801.57221095050011"/>
    <d v="2025-12-01T00:00:00"/>
    <s v="BH Colorado Electric Oper Co"/>
    <s v="Regulated Electric (122)"/>
    <s v="COE Elec 115kV Transmission Lines"/>
    <x v="34"/>
    <n v="135002"/>
    <x v="5"/>
    <n v="21751187"/>
    <s v="T-LIN S01 T22 R57"/>
    <d v="1977-07-01T00:00:00"/>
    <d v="1977-07-01T00:00:00"/>
    <s v="50507XFER"/>
  </r>
  <r>
    <n v="1"/>
    <n v="25"/>
    <n v="-1.9715000000000002E-3"/>
    <n v="25.0019715"/>
    <d v="2025-12-01T00:00:00"/>
    <s v="BH Colorado Electric Oper Co"/>
    <s v="Regulated Electric (122)"/>
    <s v="COE Elec 115kV Transmission Lines"/>
    <x v="34"/>
    <n v="135002"/>
    <x v="5"/>
    <n v="21751027"/>
    <s v="T-LIN S35 T21 R61"/>
    <d v="1951-07-01T00:00:00"/>
    <d v="1951-07-01T00:00:00"/>
    <s v="50507XFER"/>
  </r>
  <r>
    <n v="3"/>
    <n v="2048.04"/>
    <n v="-5.6751188399999999E-2"/>
    <n v="2048.0967511884"/>
    <d v="2025-12-01T00:00:00"/>
    <s v="BH Colorado Electric Oper Co"/>
    <s v="Regulated Electric (122)"/>
    <s v="COE Elec 115kV Transmission Lines"/>
    <x v="34"/>
    <n v="135002"/>
    <x v="5"/>
    <n v="21751166"/>
    <s v="T-LIN S11 T22 R57"/>
    <d v="1977-07-01T00:00:00"/>
    <d v="1977-07-01T00:00:00"/>
    <s v="50507XFER"/>
  </r>
  <r>
    <n v="4"/>
    <n v="2627.69"/>
    <n v="-7.2813289900000008E-2"/>
    <n v="2627.7628132898999"/>
    <d v="2025-12-01T00:00:00"/>
    <s v="BH Colorado Electric Oper Co"/>
    <s v="Regulated Electric (122)"/>
    <s v="COE Elec 115kV Transmission Lines"/>
    <x v="34"/>
    <n v="135002"/>
    <x v="5"/>
    <n v="21751215"/>
    <s v="T-LIN S14 T22 R58"/>
    <d v="1977-07-01T00:00:00"/>
    <d v="1977-07-01T00:00:00"/>
    <s v="50507XFER"/>
  </r>
  <r>
    <n v="1"/>
    <n v="25"/>
    <n v="0"/>
    <n v="25"/>
    <d v="2025-12-01T00:00:00"/>
    <s v="BH Colorado Electric Oper Co"/>
    <s v="Regulated Electric (122)"/>
    <s v="COE Elec 115kV Transmission Lines"/>
    <x v="34"/>
    <n v="135002"/>
    <x v="5"/>
    <n v="21751009"/>
    <s v="T-LIN S09 T22 R57"/>
    <d v="1941-07-01T00:00:00"/>
    <d v="1941-07-01T00:00:00"/>
    <s v="50507XFER"/>
  </r>
  <r>
    <n v="1"/>
    <n v="151.17000000000002"/>
    <n v="-6.1934349000000001E-3"/>
    <n v="151.17619343490003"/>
    <d v="2025-12-01T00:00:00"/>
    <s v="BH Colorado Electric Oper Co"/>
    <s v="Regulated Electric (122)"/>
    <s v="COE Elec 115kV Transmission Lines"/>
    <x v="34"/>
    <n v="135002"/>
    <x v="5"/>
    <n v="21751061"/>
    <s v="T-LIN S16 T21 R61"/>
    <d v="1954-07-01T00:00:00"/>
    <d v="1954-07-01T00:00:00"/>
    <s v="50507XFER"/>
  </r>
  <r>
    <n v="1"/>
    <n v="101.8"/>
    <n v="-8.027948E-3"/>
    <n v="101.808027948"/>
    <d v="2025-12-01T00:00:00"/>
    <s v="BH Colorado Electric Oper Co"/>
    <s v="Regulated Electric (122)"/>
    <s v="COE Elec 115kV Transmission Lines"/>
    <x v="34"/>
    <n v="135002"/>
    <x v="5"/>
    <n v="21751032"/>
    <s v="T-LIN S18 T21 R61"/>
    <d v="1951-07-01T00:00:00"/>
    <d v="1951-07-01T00:00:00"/>
    <s v="50507XFER"/>
  </r>
  <r>
    <n v="1"/>
    <n v="801.55000000000007"/>
    <n v="-2.22109505E-2"/>
    <n v="801.57221095050011"/>
    <d v="2025-12-01T00:00:00"/>
    <s v="BH Colorado Electric Oper Co"/>
    <s v="Regulated Electric (122)"/>
    <s v="COE Elec 115kV Transmission Lines"/>
    <x v="34"/>
    <n v="135002"/>
    <x v="5"/>
    <n v="21751229"/>
    <s v="T-LIN S08 T22 R57"/>
    <d v="1977-07-01T00:00:00"/>
    <d v="1977-07-01T00:00:00"/>
    <s v="50507XFER"/>
  </r>
  <r>
    <n v="1"/>
    <n v="25.2"/>
    <n v="-1.032444E-3"/>
    <n v="25.201032443999999"/>
    <d v="2025-12-01T00:00:00"/>
    <s v="BH Colorado Electric Oper Co"/>
    <s v="Regulated Electric (122)"/>
    <s v="COE Elec 115kV Transmission Lines"/>
    <x v="34"/>
    <n v="135002"/>
    <x v="5"/>
    <n v="21751051"/>
    <s v="T-LIN S35 T21 R61"/>
    <d v="1954-07-01T00:00:00"/>
    <d v="1954-07-01T00:00:00"/>
    <s v="50507XFER"/>
  </r>
  <r>
    <n v="3"/>
    <n v="1497.31"/>
    <n v="-4.1490460100000001E-2"/>
    <n v="1497.3514904601"/>
    <d v="2025-12-01T00:00:00"/>
    <s v="BH Colorado Electric Oper Co"/>
    <s v="Regulated Electric (122)"/>
    <s v="COE Elec 115kV Transmission Lines"/>
    <x v="34"/>
    <n v="135002"/>
    <x v="5"/>
    <n v="21751201"/>
    <s v="T-LIN S24 T21 R57"/>
    <d v="1977-07-01T00:00:00"/>
    <d v="1977-07-01T00:00:00"/>
    <s v="50507XFER"/>
  </r>
  <r>
    <n v="1"/>
    <n v="4.0999999999999996"/>
    <n v="0"/>
    <n v="4.0999999999999996"/>
    <d v="2025-12-01T00:00:00"/>
    <s v="BH Colorado Electric Oper Co"/>
    <s v="Regulated Electric (122)"/>
    <s v="COE Elec 115kV Transmission Lines"/>
    <x v="34"/>
    <n v="135002"/>
    <x v="5"/>
    <n v="21751022"/>
    <s v="TRANS LINE"/>
    <d v="1943-07-01T00:00:00"/>
    <d v="1943-07-01T00:00:00"/>
    <s v="50507XFER"/>
  </r>
  <r>
    <n v="1"/>
    <n v="1162.53"/>
    <n v="-3.2213706299999999E-2"/>
    <n v="1162.5622137062999"/>
    <d v="2025-12-01T00:00:00"/>
    <s v="BH Colorado Electric Oper Co"/>
    <s v="Regulated Electric (122)"/>
    <s v="COE Elec 115kV Transmission Lines"/>
    <x v="34"/>
    <n v="135002"/>
    <x v="5"/>
    <n v="21751222"/>
    <s v="T-LIN S23 T22 R58"/>
    <d v="1977-07-01T00:00:00"/>
    <d v="1977-07-01T00:00:00"/>
    <s v="50507XFER"/>
  </r>
  <r>
    <n v="2"/>
    <n v="500"/>
    <n v="-2.5479999999999999E-2"/>
    <n v="500.02548000000002"/>
    <d v="2025-12-01T00:00:00"/>
    <s v="BH Colorado Electric Oper Co"/>
    <s v="Regulated Electric (122)"/>
    <s v="COE Elec 115kV Transmission Lines"/>
    <x v="34"/>
    <n v="135002"/>
    <x v="5"/>
    <n v="21751015"/>
    <s v="T-LIN S09 T22 R57"/>
    <d v="1942-07-01T00:00:00"/>
    <d v="1942-07-01T00:00:00"/>
    <s v="50507XFER"/>
  </r>
  <r>
    <n v="5"/>
    <n v="136.95000000000002"/>
    <n v="-4.5330450000000003E-3"/>
    <n v="136.95453304500001"/>
    <d v="2025-12-01T00:00:00"/>
    <s v="BH Colorado Electric Oper Co"/>
    <s v="Regulated Electric (122)"/>
    <s v="COE Elec 115kV Transmission Lines"/>
    <x v="34"/>
    <n v="135002"/>
    <x v="5"/>
    <n v="21751135"/>
    <s v="T-LIN S03 T21 R64"/>
    <d v="1966-07-01T00:00:00"/>
    <d v="1966-07-01T00:00:00"/>
    <s v="50507XFER"/>
  </r>
  <r>
    <n v="1"/>
    <n v="589.5"/>
    <n v="-2.9999655E-2"/>
    <n v="589.52999965499998"/>
    <d v="2025-12-01T00:00:00"/>
    <s v="BH Colorado Electric Oper Co"/>
    <s v="Regulated Electric (122)"/>
    <s v="COE Elec 115kV Transmission Lines"/>
    <x v="34"/>
    <n v="135002"/>
    <x v="5"/>
    <n v="21750997"/>
    <s v="T-LIN S09 T22 R57"/>
    <d v="1938-07-01T00:00:00"/>
    <d v="1938-07-01T00:00:00"/>
    <s v="50507XFER"/>
  </r>
  <r>
    <n v="4"/>
    <n v="139.11000000000001"/>
    <n v="-5.6993367E-3"/>
    <n v="139.1156993367"/>
    <d v="2025-12-01T00:00:00"/>
    <s v="BH Colorado Electric Oper Co"/>
    <s v="Regulated Electric (122)"/>
    <s v="COE Elec 115kV Transmission Lines"/>
    <x v="34"/>
    <n v="135002"/>
    <x v="5"/>
    <n v="21751073"/>
    <s v="T-LIN S17 T21 R61"/>
    <d v="1954-07-01T00:00:00"/>
    <d v="1954-07-01T00:00:00"/>
    <s v="50507XFER"/>
  </r>
  <r>
    <n v="1"/>
    <n v="1275.3900000000001"/>
    <n v="-3.5341056900000001E-2"/>
    <n v="1275.4253410569002"/>
    <d v="2025-12-01T00:00:00"/>
    <s v="BH Colorado Electric Oper Co"/>
    <s v="Regulated Electric (122)"/>
    <s v="COE Elec 115kV Transmission Lines"/>
    <x v="34"/>
    <n v="135002"/>
    <x v="5"/>
    <n v="21751194"/>
    <s v="T-LIN S10 T22 R57"/>
    <d v="1977-07-01T00:00:00"/>
    <d v="1977-07-01T00:00:00"/>
    <s v="50507XFER"/>
  </r>
  <r>
    <n v="8"/>
    <n v="215.22"/>
    <n v="-7.1237820000000004E-3"/>
    <n v="215.22712378200001"/>
    <d v="2025-12-01T00:00:00"/>
    <s v="BH Colorado Electric Oper Co"/>
    <s v="Regulated Electric (122)"/>
    <s v="COE Elec 115kV Transmission Lines"/>
    <x v="34"/>
    <n v="135002"/>
    <x v="5"/>
    <n v="21751128"/>
    <s v="T-LIN S02 T21 R64"/>
    <d v="1966-07-01T00:00:00"/>
    <d v="1966-07-01T00:00:00"/>
    <s v="50507XFER"/>
  </r>
  <r>
    <n v="1"/>
    <n v="94.42"/>
    <n v="-3.8910482000000003E-3"/>
    <n v="94.423891048200005"/>
    <d v="2025-12-01T00:00:00"/>
    <s v="BH Colorado Electric Oper Co"/>
    <s v="Regulated Electric (122)"/>
    <s v="COE Elec 115kV Transmission Lines"/>
    <x v="34"/>
    <n v="135002"/>
    <x v="5"/>
    <n v="21751111"/>
    <s v="T-LIN S04 T21 R62"/>
    <d v="1962-07-01T00:00:00"/>
    <d v="1962-07-01T00:00:00"/>
    <s v="50507XFER"/>
  </r>
  <r>
    <n v="1"/>
    <n v="50575.590000000004"/>
    <n v="-0.48147961680000001"/>
    <n v="50576.071479616803"/>
    <d v="2025-12-01T00:00:00"/>
    <s v="BH Colorado Electric Oper Co"/>
    <s v="Regulated Electric (122)"/>
    <s v="COE Elec 115kV Transmission Lines"/>
    <x v="34"/>
    <n v="135002"/>
    <x v="6"/>
    <n v="21751283"/>
    <s v="ROW-MARTINEZ"/>
    <d v="2009-07-17T00:00:00"/>
    <d v="2009-07-01T00:00:00"/>
    <s v="50507XFER"/>
  </r>
  <r>
    <n v="1"/>
    <n v="12643.89"/>
    <n v="-0.12036983279999999"/>
    <n v="12644.0103698328"/>
    <d v="2025-12-01T00:00:00"/>
    <s v="BH Colorado Electric Oper Co"/>
    <s v="Regulated Electric (122)"/>
    <s v="COE Elec 115kV Transmission Lines"/>
    <x v="34"/>
    <n v="135002"/>
    <x v="6"/>
    <n v="21751262"/>
    <s v="ROW-GENOVA"/>
    <d v="2009-07-17T00:00:00"/>
    <d v="2009-07-01T00:00:00"/>
    <s v="50507XFER"/>
  </r>
  <r>
    <n v="1"/>
    <n v="54969.380000000005"/>
    <n v="-0.52330849759999998"/>
    <n v="54969.903308497604"/>
    <d v="2025-12-01T00:00:00"/>
    <s v="BH Colorado Electric Oper Co"/>
    <s v="Regulated Electric (122)"/>
    <s v="COE Elec 115kV Transmission Lines"/>
    <x v="34"/>
    <n v="135002"/>
    <x v="6"/>
    <n v="21751276"/>
    <s v="ROW-PHILLIPS"/>
    <d v="2009-07-17T00:00:00"/>
    <d v="2009-07-01T00:00:00"/>
    <s v="50507XFER"/>
  </r>
  <r>
    <n v="1"/>
    <n v="29757.02"/>
    <n v="-0.28328683040000002"/>
    <n v="29757.3032868304"/>
    <d v="2025-12-01T00:00:00"/>
    <s v="BH Colorado Electric Oper Co"/>
    <s v="Regulated Electric (122)"/>
    <s v="COE Elec 115kV Transmission Lines"/>
    <x v="34"/>
    <n v="135002"/>
    <x v="6"/>
    <n v="21751248"/>
    <s v="ROW-CARTER"/>
    <d v="2009-07-17T00:00:00"/>
    <d v="2009-07-01T00:00:00"/>
    <s v="50507XFER"/>
  </r>
  <r>
    <n v="1"/>
    <n v="9722.89"/>
    <n v="-9.2561912799999993E-2"/>
    <n v="9722.9825619127987"/>
    <d v="2025-12-01T00:00:00"/>
    <s v="BH Colorado Electric Oper Co"/>
    <s v="Regulated Electric (122)"/>
    <s v="COE Elec 115kV Transmission Lines"/>
    <x v="34"/>
    <n v="135002"/>
    <x v="6"/>
    <n v="21751297"/>
    <s v="ROW-BRITTAIN"/>
    <d v="2009-07-17T00:00:00"/>
    <d v="2009-07-01T00:00:00"/>
    <s v="50507XFER"/>
  </r>
  <r>
    <n v="1"/>
    <n v="25287.79"/>
    <n v="-0.24073976079999998"/>
    <n v="25288.030739760801"/>
    <d v="2025-12-01T00:00:00"/>
    <s v="BH Colorado Electric Oper Co"/>
    <s v="Regulated Electric (122)"/>
    <s v="COE Elec 115kV Transmission Lines"/>
    <x v="34"/>
    <n v="135002"/>
    <x v="6"/>
    <n v="21751290"/>
    <s v="ROW-MIKETA1"/>
    <d v="2009-07-17T00:00:00"/>
    <d v="2009-07-01T00:00:00"/>
    <s v="50507XFER"/>
  </r>
  <r>
    <n v="1"/>
    <n v="7466.24"/>
    <n v="-7.10786048E-2"/>
    <n v="7466.3110786048001"/>
    <d v="2025-12-01T00:00:00"/>
    <s v="BH Colorado Electric Oper Co"/>
    <s v="Regulated Electric (122)"/>
    <s v="COE Elec 115kV Transmission Lines"/>
    <x v="34"/>
    <n v="135002"/>
    <x v="6"/>
    <n v="21751269"/>
    <s v="ROW-BIGGERSTAFF"/>
    <d v="2009-07-17T00:00:00"/>
    <d v="2009-07-01T00:00:00"/>
    <s v="50507XFER"/>
  </r>
  <r>
    <n v="1"/>
    <n v="20312.41"/>
    <n v="-0.19337414320000001"/>
    <n v="20312.6033741432"/>
    <d v="2025-12-01T00:00:00"/>
    <s v="BH Colorado Electric Oper Co"/>
    <s v="Regulated Electric (122)"/>
    <s v="COE Elec 115kV Transmission Lines"/>
    <x v="34"/>
    <n v="135002"/>
    <x v="6"/>
    <n v="21751255"/>
    <s v="ROW-STOCKTON"/>
    <d v="2009-07-17T00:00:00"/>
    <d v="2009-07-01T00:00:00"/>
    <s v="50507XFER"/>
  </r>
  <r>
    <n v="834"/>
    <n v="84592.960000000006"/>
    <n v="11799.2553077216"/>
    <n v="72793.704692278407"/>
    <d v="2025-12-01T00:00:00"/>
    <s v="BH Colorado Electric Oper Co"/>
    <s v="Regulated Electric (122)"/>
    <s v="COE Elec 115kV Transmission Lines"/>
    <x v="34"/>
    <n v="135500"/>
    <x v="7"/>
    <n v="21751311"/>
    <s v="ANCHORS"/>
    <d v="2010-06-01T00:00:00"/>
    <d v="2010-01-01T00:00:00"/>
    <s v="50507XFER"/>
  </r>
  <r>
    <n v="27"/>
    <n v="48784.5"/>
    <n v="6804.5942659950006"/>
    <n v="41979.905734004999"/>
    <d v="2025-12-01T00:00:00"/>
    <s v="BH Colorado Electric Oper Co"/>
    <s v="Regulated Electric (122)"/>
    <s v="COE Elec 115kV Transmission Lines"/>
    <x v="34"/>
    <n v="135500"/>
    <x v="20"/>
    <n v="21751332"/>
    <s v="Crossarm Assemblies, Wood"/>
    <d v="2010-06-01T00:00:00"/>
    <d v="2010-06-01T00:00:00"/>
    <s v="50507XFER"/>
  </r>
  <r>
    <n v="123"/>
    <n v="49497.87"/>
    <n v="6904.0970468277001"/>
    <n v="42593.772953172302"/>
    <d v="2025-12-01T00:00:00"/>
    <s v="BH Colorado Electric Oper Co"/>
    <s v="Regulated Electric (122)"/>
    <s v="COE Elec 115kV Transmission Lines"/>
    <x v="34"/>
    <n v="135500"/>
    <x v="9"/>
    <n v="21751396"/>
    <s v="Guys"/>
    <d v="2010-06-01T00:00:00"/>
    <d v="2010-01-01T00:00:00"/>
    <s v="50507XFER"/>
  </r>
  <r>
    <n v="1"/>
    <n v="1396.18"/>
    <n v="194.74297004780001"/>
    <n v="1201.4370299522"/>
    <d v="2025-12-01T00:00:00"/>
    <s v="BH Colorado Electric Oper Co"/>
    <s v="Regulated Electric (122)"/>
    <s v="COE Elec 115kV Transmission Lines"/>
    <x v="34"/>
    <n v="135500"/>
    <x v="89"/>
    <n v="21751367"/>
    <s v="POLE, WOOD 50 FOOT"/>
    <d v="2010-06-01T00:00:00"/>
    <d v="2010-01-01T00:00:00"/>
    <s v="50507XFER"/>
  </r>
  <r>
    <n v="4"/>
    <n v="2366.0700000000002"/>
    <n v="330.02585564969996"/>
    <n v="2036.0441443503003"/>
    <d v="2025-12-01T00:00:00"/>
    <s v="BH Colorado Electric Oper Co"/>
    <s v="Regulated Electric (122)"/>
    <s v="COE Elec 115kV Transmission Lines"/>
    <x v="34"/>
    <n v="135500"/>
    <x v="73"/>
    <n v="21751346"/>
    <s v="POLE WOOD 40 FOOT"/>
    <d v="2010-06-01T00:00:00"/>
    <d v="2010-01-01T00:00:00"/>
    <s v="50507XFER"/>
  </r>
  <r>
    <n v="8"/>
    <n v="12145.9"/>
    <n v="1694.143047389"/>
    <n v="10451.756952611"/>
    <d v="2025-12-01T00:00:00"/>
    <s v="BH Colorado Electric Oper Co"/>
    <s v="Regulated Electric (122)"/>
    <s v="COE Elec 115kV Transmission Lines"/>
    <x v="34"/>
    <n v="135500"/>
    <x v="13"/>
    <n v="21751325"/>
    <s v="POLE WOOD 60 FOOT"/>
    <d v="2010-06-01T00:00:00"/>
    <d v="2010-01-01T00:00:00"/>
    <s v="50507XFER"/>
  </r>
  <r>
    <n v="318"/>
    <n v="1152849.6599999999"/>
    <n v="160802.5947993786"/>
    <n v="992047.06520062126"/>
    <d v="2025-12-01T00:00:00"/>
    <s v="BH Colorado Electric Oper Co"/>
    <s v="Regulated Electric (122)"/>
    <s v="COE Elec 115kV Transmission Lines"/>
    <x v="34"/>
    <n v="135500"/>
    <x v="14"/>
    <n v="21751339"/>
    <s v="POLE, WOOD 65 FOOT"/>
    <d v="2010-06-01T00:00:00"/>
    <d v="2010-01-01T00:00:00"/>
    <s v="50507XFER"/>
  </r>
  <r>
    <n v="203"/>
    <n v="294811.72000000003"/>
    <n v="41121.137645361196"/>
    <n v="253690.58235463884"/>
    <d v="2025-12-01T00:00:00"/>
    <s v="BH Colorado Electric Oper Co"/>
    <s v="Regulated Electric (122)"/>
    <s v="COE Elec 115kV Transmission Lines"/>
    <x v="34"/>
    <n v="135500"/>
    <x v="23"/>
    <n v="21751374"/>
    <s v="Pole, Wood"/>
    <d v="2010-06-01T00:00:00"/>
    <d v="2010-06-01T00:00:00"/>
    <s v="50507XFER"/>
  </r>
  <r>
    <n v="25"/>
    <n v="2638.81"/>
    <n v="565.07018187060009"/>
    <n v="2073.7398181293997"/>
    <d v="2025-12-01T00:00:00"/>
    <s v="BH Colorado Electric Oper Co"/>
    <s v="Regulated Electric (122)"/>
    <s v="COE Elec 115kV Transmission Lines"/>
    <x v="34"/>
    <n v="135600"/>
    <x v="90"/>
    <n v="21751483"/>
    <s v="CONDUCTOR, OH COPPER BARE # 6"/>
    <d v="2010-06-01T00:00:00"/>
    <d v="2010-01-01T00:00:00"/>
    <s v="50507XFER"/>
  </r>
  <r>
    <n v="296402"/>
    <n v="810298.89"/>
    <n v="173515.9943845314"/>
    <n v="636782.89561546862"/>
    <d v="2025-12-01T00:00:00"/>
    <s v="BH Colorado Electric Oper Co"/>
    <s v="Regulated Electric (122)"/>
    <s v="COE Elec 115kV Transmission Lines"/>
    <x v="34"/>
    <n v="135600"/>
    <x v="15"/>
    <n v="21751353"/>
    <s v="Conductor, Oh Acsr Bare 795 Mcm"/>
    <d v="2010-06-01T00:00:00"/>
    <d v="2010-01-01T00:00:00"/>
    <s v="50507XFER"/>
  </r>
  <r>
    <n v="1950"/>
    <n v="20617.52"/>
    <n v="4414.9998583152001"/>
    <n v="16202.520141684799"/>
    <d v="2025-12-01T00:00:00"/>
    <s v="BH Colorado Electric Oper Co"/>
    <s v="Regulated Electric (122)"/>
    <s v="COE Elec 115kV Transmission Lines"/>
    <x v="34"/>
    <n v="135600"/>
    <x v="28"/>
    <n v="21751474"/>
    <s v="CONDUCTOR, OH COPPER BARE # 4"/>
    <d v="2010-06-01T00:00:00"/>
    <d v="2010-01-01T00:00:00"/>
    <s v="50507XFER"/>
  </r>
  <r>
    <n v="813"/>
    <n v="293581.91000000003"/>
    <n v="62867.119374876602"/>
    <n v="230714.79062512342"/>
    <d v="2025-12-01T00:00:00"/>
    <s v="BH Colorado Electric Oper Co"/>
    <s v="Regulated Electric (122)"/>
    <s v="COE Elec 115kV Transmission Lines"/>
    <x v="34"/>
    <n v="135600"/>
    <x v="61"/>
    <n v="21751457"/>
    <s v="INSULATOR, HORIZONTAL LINE POST, 115KV"/>
    <d v="2010-06-01T00:00:00"/>
    <d v="2010-01-01T00:00:00"/>
    <s v="50507XFER"/>
  </r>
  <r>
    <n v="278"/>
    <n v="18917.170000000002"/>
    <n v="4050.8898679242002"/>
    <n v="14866.280132075801"/>
    <d v="2025-12-01T00:00:00"/>
    <s v="BH Colorado Electric Oper Co"/>
    <s v="Regulated Electric (122)"/>
    <s v="COE Elec 115kV Transmission Lines"/>
    <x v="34"/>
    <n v="135600"/>
    <x v="30"/>
    <n v="21751360"/>
    <s v="INSULATORS, STRAIN GUY"/>
    <d v="2010-06-01T00:00:00"/>
    <d v="2010-01-01T00:00:00"/>
    <s v="50507XFER"/>
  </r>
  <r>
    <n v="6"/>
    <n v="1521.3"/>
    <n v="325.76853493800002"/>
    <n v="1195.5314650619998"/>
    <d v="2025-12-01T00:00:00"/>
    <s v="BH Colorado Electric Oper Co"/>
    <s v="Regulated Electric (122)"/>
    <s v="COE Elec 115kV Transmission Lines"/>
    <x v="34"/>
    <n v="135600"/>
    <x v="91"/>
    <n v="21751388"/>
    <s v="INSULATOR, PIN TYPE 15KV"/>
    <d v="2010-06-01T00:00:00"/>
    <d v="2010-01-01T00:00:00"/>
    <s v="50507XFER"/>
  </r>
  <r>
    <n v="3"/>
    <n v="8936.61"/>
    <n v="1913.6701156986001"/>
    <n v="7022.9398843014005"/>
    <d v="2025-12-01T00:00:00"/>
    <s v="BH Colorado Electric Oper Co"/>
    <s v="Regulated Electric (122)"/>
    <s v="COE Elec 115kV Transmission Lines"/>
    <x v="34"/>
    <n v="135600"/>
    <x v="92"/>
    <n v="21751381"/>
    <s v="INSULATOR, HORIZONTAL LINE POST, 69KV"/>
    <d v="2010-06-01T00:00:00"/>
    <d v="2010-01-01T00:00:00"/>
    <s v="50507XFER"/>
  </r>
  <r>
    <n v="384"/>
    <n v="295312.40000000002"/>
    <n v="63237.683492424003"/>
    <n v="232074.71650757603"/>
    <d v="2025-12-01T00:00:00"/>
    <s v="BH Colorado Electric Oper Co"/>
    <s v="Regulated Electric (122)"/>
    <s v="COE Elec 115kV Transmission Lines"/>
    <x v="34"/>
    <n v="135600"/>
    <x v="17"/>
    <n v="21751304"/>
    <s v="Post Insulators"/>
    <d v="2010-06-01T00:00:00"/>
    <d v="2010-01-01T00:00:00"/>
    <s v="50507XFER"/>
  </r>
  <r>
    <n v="143705"/>
    <n v="82009.680000000008"/>
    <n v="17561.4101783568"/>
    <n v="64448.269821643204"/>
    <d v="2025-12-01T00:00:00"/>
    <s v="BH Colorado Electric Oper Co"/>
    <s v="Regulated Electric (122)"/>
    <s v="COE Elec 115kV Transmission Lines"/>
    <x v="34"/>
    <n v="135600"/>
    <x v="18"/>
    <n v="21751493"/>
    <s v="Static Wire (Transmission Lines)"/>
    <d v="2010-06-01T00:00:00"/>
    <d v="2010-01-01T00:00:00"/>
    <s v="50507XFER"/>
  </r>
  <r>
    <n v="2374"/>
    <n v="139982.23000000001"/>
    <n v="29975.551163119799"/>
    <n v="110006.67883688021"/>
    <d v="2025-12-01T00:00:00"/>
    <s v="BH Colorado Electric Oper Co"/>
    <s v="Regulated Electric (122)"/>
    <s v="COE Elec 115kV Transmission Lines"/>
    <x v="34"/>
    <n v="135600"/>
    <x v="19"/>
    <n v="21751318"/>
    <s v="INSULATORS, SUSPENSION"/>
    <d v="2010-06-01T00:00:00"/>
    <d v="2010-01-01T00:00:00"/>
    <s v="50507XFER"/>
  </r>
  <r>
    <n v="1"/>
    <n v="180994.27"/>
    <n v="-1.4099453633000001"/>
    <n v="180995.67994536328"/>
    <d v="2025-12-01T00:00:00"/>
    <s v="BH Colorado Electric Oper Co"/>
    <s v="Regulated Electric (122)"/>
    <s v="COE Elec 115kV Transmission Lines"/>
    <x v="35"/>
    <n v="135002"/>
    <x v="6"/>
    <n v="21750969"/>
    <s v="ROW: STATE OF COLORADO"/>
    <d v="2012-10-11T00:00:00"/>
    <d v="2012-11-01T00:00:00"/>
    <s v="50507XFER"/>
  </r>
  <r>
    <n v="336"/>
    <n v="491125.77"/>
    <n v="59664.389612161503"/>
    <n v="431461.38038783852"/>
    <d v="2025-12-01T00:00:00"/>
    <s v="BH Colorado Electric Oper Co"/>
    <s v="Regulated Electric (122)"/>
    <s v="COE Elec 115kV Transmission Lines"/>
    <x v="35"/>
    <n v="135500"/>
    <x v="20"/>
    <n v="21750955"/>
    <s v="CROSSARMS: WOOD BRACE"/>
    <d v="2012-10-11T00:00:00"/>
    <d v="2012-11-01T00:00:00"/>
    <s v="50507XFER"/>
  </r>
  <r>
    <n v="210"/>
    <n v="1120383.06"/>
    <n v="136109.68002494698"/>
    <n v="984273.37997505302"/>
    <d v="2025-12-01T00:00:00"/>
    <s v="BH Colorado Electric Oper Co"/>
    <s v="Regulated Electric (122)"/>
    <s v="COE Elec 115kV Transmission Lines"/>
    <x v="35"/>
    <n v="135500"/>
    <x v="13"/>
    <n v="21750983"/>
    <s v="POLE: WOOD 60 FOOT"/>
    <d v="2012-10-11T00:00:00"/>
    <d v="2012-01-01T00:00:00"/>
    <s v="50507XFER"/>
  </r>
  <r>
    <n v="621"/>
    <n v="4540366.1399999997"/>
    <n v="551586.15349959303"/>
    <n v="3988779.9865004066"/>
    <d v="2025-12-01T00:00:00"/>
    <s v="BH Colorado Electric Oper Co"/>
    <s v="Regulated Electric (122)"/>
    <s v="COE Elec 115kV Transmission Lines"/>
    <x v="35"/>
    <n v="135500"/>
    <x v="14"/>
    <n v="21750976"/>
    <s v="POLE: WOOD 80 FOOT"/>
    <d v="2012-10-11T00:00:00"/>
    <d v="2012-01-01T00:00:00"/>
    <s v="50507XFER"/>
  </r>
  <r>
    <n v="199584"/>
    <n v="1140314.22"/>
    <n v="212677.1657897922"/>
    <n v="927637.05421020777"/>
    <d v="2025-12-01T00:00:00"/>
    <s v="BH Colorado Electric Oper Co"/>
    <s v="Regulated Electric (122)"/>
    <s v="COE Elec 115kV Transmission Lines"/>
    <x v="35"/>
    <n v="135600"/>
    <x v="35"/>
    <n v="21750924"/>
    <s v="OPGW"/>
    <d v="2012-10-11T00:00:00"/>
    <d v="2012-01-01T00:00:00"/>
    <s v="50507XFER"/>
  </r>
  <r>
    <n v="598752"/>
    <n v="5419861.7699999996"/>
    <n v="1010844.92326689"/>
    <n v="4409016.84673311"/>
    <d v="2025-12-01T00:00:00"/>
    <s v="BH Colorado Electric Oper Co"/>
    <s v="Regulated Electric (122)"/>
    <s v="COE Elec 115kV Transmission Lines"/>
    <x v="35"/>
    <n v="135600"/>
    <x v="15"/>
    <n v="21750945"/>
    <s v="CONDUCTOR: 795 26/7 DRAKE"/>
    <d v="2012-10-11T00:00:00"/>
    <d v="2012-01-01T00:00:00"/>
    <s v="50507XFER"/>
  </r>
  <r>
    <n v="68159"/>
    <n v="193075.5"/>
    <n v="36010.030747004996"/>
    <n v="157065.46925299501"/>
    <d v="2025-12-01T00:00:00"/>
    <s v="BH Colorado Electric Oper Co"/>
    <s v="Regulated Electric (122)"/>
    <s v="COE Elec 115kV Transmission Lines"/>
    <x v="35"/>
    <n v="135600"/>
    <x v="28"/>
    <n v="21750272"/>
    <s v="WIRE: COPPER # 4"/>
    <d v="2012-10-11T00:00:00"/>
    <d v="2012-01-01T00:00:00"/>
    <s v="50507XFER"/>
  </r>
  <r>
    <n v="3720"/>
    <n v="451171.94"/>
    <n v="84146.955111269403"/>
    <n v="367024.98488873057"/>
    <d v="2025-12-01T00:00:00"/>
    <s v="BH Colorado Electric Oper Co"/>
    <s v="Regulated Electric (122)"/>
    <s v="COE Elec 115kV Transmission Lines"/>
    <x v="35"/>
    <n v="135600"/>
    <x v="60"/>
    <n v="21750938"/>
    <s v="DAMPERS: VORTX FOR 795 26/7 ACSR"/>
    <d v="2012-10-11T00:00:00"/>
    <d v="2012-01-01T00:00:00"/>
    <s v="50507XFER"/>
  </r>
  <r>
    <n v="14"/>
    <n v="1486831.96"/>
    <n v="277305.3266480196"/>
    <n v="1209526.6333519802"/>
    <d v="2025-12-01T00:00:00"/>
    <s v="BH Colorado Electric Oper Co"/>
    <s v="Regulated Electric (122)"/>
    <s v="COE Elec 115kV Transmission Lines"/>
    <x v="35"/>
    <n v="135600"/>
    <x v="61"/>
    <n v="21750258"/>
    <s v="INSULATORS: 115 KV POLYMER"/>
    <d v="2012-10-11T00:00:00"/>
    <d v="2012-01-01T00:00:00"/>
    <s v="50507XFER"/>
  </r>
  <r>
    <n v="139"/>
    <n v="77825.38"/>
    <n v="14515.017838603801"/>
    <n v="63310.362161396202"/>
    <d v="2025-12-01T00:00:00"/>
    <s v="BH Colorado Electric Oper Co"/>
    <s v="Regulated Electric (122)"/>
    <s v="COE Elec 115kV Transmission Lines"/>
    <x v="35"/>
    <n v="135600"/>
    <x v="30"/>
    <n v="21750962"/>
    <s v="INSULATORS: GUY STRAIN"/>
    <d v="2012-10-11T00:00:00"/>
    <d v="2012-01-01T00:00:00"/>
    <s v="50507XFER"/>
  </r>
  <r>
    <n v="238697"/>
    <n v="451859.73"/>
    <n v="84275.233111572292"/>
    <n v="367584.4968884277"/>
    <d v="2025-12-01T00:00:00"/>
    <s v="BH Colorado Electric Oper Co"/>
    <s v="Regulated Electric (122)"/>
    <s v="COE Elec 115kV Transmission Lines"/>
    <x v="35"/>
    <n v="135600"/>
    <x v="18"/>
    <n v="21750931"/>
    <s v="WIRE: 3/8&quot; STRAND GALVANIZED"/>
    <d v="2012-10-11T00:00:00"/>
    <d v="2012-01-01T00:00:00"/>
    <s v="50507XFER"/>
  </r>
  <r>
    <n v="754"/>
    <n v="1010569.58"/>
    <n v="188478.81604754578"/>
    <n v="822090.7639524542"/>
    <d v="2025-12-01T00:00:00"/>
    <s v="BH Colorado Electric Oper Co"/>
    <s v="Regulated Electric (122)"/>
    <s v="COE Elec 115kV Transmission Lines"/>
    <x v="35"/>
    <n v="135600"/>
    <x v="19"/>
    <n v="21750265"/>
    <s v="INSULATORS: SUSPENSION"/>
    <d v="2012-10-11T00:00:00"/>
    <d v="2012-01-01T00:00:00"/>
    <s v="50507XFER"/>
  </r>
  <r>
    <n v="1"/>
    <n v="10591.6"/>
    <n v="-5.8041967999999999E-2"/>
    <n v="10591.658041968001"/>
    <d v="2025-12-01T00:00:00"/>
    <s v="BH Colorado Electric Oper Co"/>
    <s v="Regulated Electric (122)"/>
    <s v="COE Elec 115kV Transmission Lines"/>
    <x v="36"/>
    <n v="135002"/>
    <x v="6"/>
    <n v="20845281"/>
    <s v="S1,6,31,T26,27,R63W,64W"/>
    <d v="2016-11-07T00:00:00"/>
    <d v="2016-11-01T00:00:00"/>
    <s v="10054546"/>
  </r>
  <r>
    <n v="1"/>
    <n v="21183.170000000002"/>
    <n v="-0.1160837716"/>
    <n v="21183.286083771603"/>
    <d v="2025-12-01T00:00:00"/>
    <s v="BH Colorado Electric Oper Co"/>
    <s v="Regulated Electric (122)"/>
    <s v="COE Elec 115kV Transmission Lines"/>
    <x v="36"/>
    <n v="135002"/>
    <x v="6"/>
    <n v="20845262"/>
    <s v="S7,8,18,19,30,31,T26S,R63W"/>
    <d v="2016-11-07T00:00:00"/>
    <d v="2016-11-01T00:00:00"/>
    <s v="10054546"/>
  </r>
  <r>
    <n v="1"/>
    <n v="1323.95"/>
    <n v="-7.2552459999999999E-3"/>
    <n v="1323.9572552460002"/>
    <d v="2025-12-01T00:00:00"/>
    <s v="BH Colorado Electric Oper Co"/>
    <s v="Regulated Electric (122)"/>
    <s v="COE Elec 115kV Transmission Lines"/>
    <x v="36"/>
    <n v="135002"/>
    <x v="6"/>
    <n v="20845278"/>
    <s v="S18,T26S,R63W"/>
    <d v="2016-11-07T00:00:00"/>
    <d v="2016-11-01T00:00:00"/>
    <s v="10054546"/>
  </r>
  <r>
    <n v="1"/>
    <n v="169.47"/>
    <n v="-9.2869559999999999E-4"/>
    <n v="169.47092869560001"/>
    <d v="2025-12-01T00:00:00"/>
    <s v="BH Colorado Electric Oper Co"/>
    <s v="Regulated Electric (122)"/>
    <s v="COE Elec 115kV Transmission Lines"/>
    <x v="36"/>
    <n v="135002"/>
    <x v="6"/>
    <n v="20845275"/>
    <s v="S5,T26S,R63W"/>
    <d v="2016-11-07T00:00:00"/>
    <d v="2016-11-01T00:00:00"/>
    <s v="10054546"/>
  </r>
  <r>
    <n v="1"/>
    <n v="444.84000000000003"/>
    <n v="-2.4377232000000002E-3"/>
    <n v="444.84243772320002"/>
    <d v="2025-12-01T00:00:00"/>
    <s v="BH Colorado Electric Oper Co"/>
    <s v="Regulated Electric (122)"/>
    <s v="COE Elec 115kV Transmission Lines"/>
    <x v="36"/>
    <n v="135002"/>
    <x v="6"/>
    <n v="20845269"/>
    <s v="S5,T26S,R63W"/>
    <d v="2016-11-07T00:00:00"/>
    <d v="2016-11-01T00:00:00"/>
    <s v="10054546"/>
  </r>
  <r>
    <n v="1"/>
    <n v="444.84000000000003"/>
    <n v="-2.4377232000000002E-3"/>
    <n v="444.84243772320002"/>
    <d v="2025-12-01T00:00:00"/>
    <s v="BH Colorado Electric Oper Co"/>
    <s v="Regulated Electric (122)"/>
    <s v="COE Elec 115kV Transmission Lines"/>
    <x v="36"/>
    <n v="135002"/>
    <x v="6"/>
    <n v="20845284"/>
    <s v="S5, T26S, R63W"/>
    <d v="2016-11-07T00:00:00"/>
    <d v="2016-11-01T00:00:00"/>
    <s v="10054546"/>
  </r>
  <r>
    <n v="1"/>
    <n v="794369.16"/>
    <n v="-4.3531429968000008"/>
    <n v="794373.51314299682"/>
    <d v="2025-12-01T00:00:00"/>
    <s v="BH Colorado Electric Oper Co"/>
    <s v="Regulated Electric (122)"/>
    <s v="COE Elec 115kV Transmission Lines"/>
    <x v="36"/>
    <n v="135002"/>
    <x v="6"/>
    <n v="20845272"/>
    <s v="ROW - Busch Ranch EUI"/>
    <d v="2016-11-07T00:00:00"/>
    <d v="2016-11-01T00:00:00"/>
    <s v="10054546"/>
  </r>
  <r>
    <n v="1"/>
    <n v="3971.85"/>
    <n v="-2.1765738E-2"/>
    <n v="3971.8717657379998"/>
    <d v="2025-12-01T00:00:00"/>
    <s v="BH Colorado Electric Oper Co"/>
    <s v="Regulated Electric (122)"/>
    <s v="COE Elec 115kV Transmission Lines"/>
    <x v="36"/>
    <n v="135002"/>
    <x v="6"/>
    <n v="20845287"/>
    <s v="S18,T26S,R63W"/>
    <d v="2016-11-07T00:00:00"/>
    <d v="2016-11-01T00:00:00"/>
    <s v="10054546"/>
  </r>
  <r>
    <n v="132"/>
    <n v="144640.9"/>
    <n v="12365.265202869001"/>
    <n v="132275.634797131"/>
    <d v="2025-12-01T00:00:00"/>
    <s v="BH Colorado Electric Oper Co"/>
    <s v="Regulated Electric (122)"/>
    <s v="COE Elec 115kV Transmission Lines"/>
    <x v="36"/>
    <n v="135500"/>
    <x v="25"/>
    <n v="20845150"/>
    <s v="Crossarm, Wood"/>
    <d v="2016-11-07T00:00:00"/>
    <d v="2016-01-01T00:00:00"/>
    <s v="10054545"/>
  </r>
  <r>
    <n v="3"/>
    <n v="2697.87"/>
    <n v="12.1389041928"/>
    <n v="2685.7310958071998"/>
    <d v="2025-12-01T00:00:00"/>
    <s v="BH Colorado Electric Oper Co"/>
    <s v="Regulated Electric (122)"/>
    <s v="COE Elec 115kV Transmission Lines"/>
    <x v="36"/>
    <n v="135500"/>
    <x v="3"/>
    <n v="42370722"/>
    <s v="The 115kV Rattlesnake-PeakView transmission pole 39694634 has loose cross tie. This will require the addition of 2 anchors to support the leaning poles."/>
    <d v="2025-12-23T00:00:00"/>
    <d v="2025-12-01T00:00:00"/>
    <s v="10090858"/>
  </r>
  <r>
    <n v="150"/>
    <n v="1630622.47"/>
    <n v="139400.9528930427"/>
    <n v="1491221.5171069573"/>
    <d v="2025-12-01T00:00:00"/>
    <s v="BH Colorado Electric Oper Co"/>
    <s v="Regulated Electric (122)"/>
    <s v="COE Elec 115kV Transmission Lines"/>
    <x v="36"/>
    <n v="135500"/>
    <x v="27"/>
    <n v="20845170"/>
    <s v="Pole, Wood"/>
    <d v="2016-11-07T00:00:00"/>
    <d v="2016-01-01T00:00:00"/>
    <s v="10054545"/>
  </r>
  <r>
    <n v="48920"/>
    <n v="133076.70000000001"/>
    <n v="17465.788560500998"/>
    <n v="115610.91143949902"/>
    <d v="2025-12-01T00:00:00"/>
    <s v="BH Colorado Electric Oper Co"/>
    <s v="Regulated Electric (122)"/>
    <s v="COE Elec 115kV Transmission Lines"/>
    <x v="36"/>
    <n v="135600"/>
    <x v="93"/>
    <n v="20845147"/>
    <s v="Cable, Oh-Other 2"/>
    <d v="2016-11-07T00:00:00"/>
    <d v="2016-01-01T00:00:00"/>
    <s v="10054545"/>
  </r>
  <r>
    <n v="146761"/>
    <n v="1596197.42"/>
    <n v="209494.57447124261"/>
    <n v="1386702.8455287572"/>
    <d v="2025-12-01T00:00:00"/>
    <s v="BH Colorado Electric Oper Co"/>
    <s v="Regulated Electric (122)"/>
    <s v="COE Elec 115kV Transmission Lines"/>
    <x v="36"/>
    <n v="135600"/>
    <x v="15"/>
    <n v="20845185"/>
    <s v="Conductor, Oh Acsr Bare 795 Mcm"/>
    <d v="2016-11-07T00:00:00"/>
    <d v="2016-01-01T00:00:00"/>
    <s v="10054545"/>
  </r>
  <r>
    <n v="48920"/>
    <n v="335832.67"/>
    <n v="44076.704681800104"/>
    <n v="291755.96531819989"/>
    <d v="2025-12-01T00:00:00"/>
    <s v="BH Colorado Electric Oper Co"/>
    <s v="Regulated Electric (122)"/>
    <s v="COE Elec 115kV Transmission Lines"/>
    <x v="36"/>
    <n v="135600"/>
    <x v="65"/>
    <n v="20845188"/>
    <s v="Other Cable (FIBER OPTIC)"/>
    <d v="2016-11-07T00:00:00"/>
    <d v="2016-01-01T00:00:00"/>
    <s v="10054545"/>
  </r>
  <r>
    <n v="246"/>
    <n v="297621.71000000002"/>
    <n v="39061.667879311302"/>
    <n v="258560.04212068871"/>
    <d v="2025-12-01T00:00:00"/>
    <s v="BH Colorado Electric Oper Co"/>
    <s v="Regulated Electric (122)"/>
    <s v="COE Elec 115kV Transmission Lines"/>
    <x v="36"/>
    <n v="135600"/>
    <x v="19"/>
    <n v="20845153"/>
    <s v="Suspension Insulators"/>
    <d v="2016-11-07T00:00:00"/>
    <d v="2016-01-01T00:00:00"/>
    <s v="10054545"/>
  </r>
  <r>
    <n v="0"/>
    <n v="0"/>
    <n v="0"/>
    <n v="0"/>
    <d v="2025-12-01T00:00:00"/>
    <s v="BH Colorado Electric Oper Co"/>
    <s v="Regulated Electric (122)"/>
    <s v="COE Elec 115kV Transmission Lines"/>
    <x v="37"/>
    <n v="135001"/>
    <x v="3"/>
    <n v="36616467"/>
    <s v="This work order is to replace a H-Frame structure on the West Station-Fountain Lake 69 kV line. this is line 700 but i can not find it under asset location"/>
    <d v="2022-07-15T00:00:00"/>
    <d v="2023-01-01T00:00:00"/>
    <s v="10081016"/>
  </r>
  <r>
    <n v="4"/>
    <n v="12294.95"/>
    <n v="2046.8515957975001"/>
    <n v="10248.098404202501"/>
    <d v="2025-12-01T00:00:00"/>
    <s v="BH Colorado Electric Oper Co"/>
    <s v="Regulated Electric (122)"/>
    <s v="COE Elec 115kV Transmission Lines"/>
    <x v="37"/>
    <n v="135500"/>
    <x v="20"/>
    <n v="36374958"/>
    <s v="CROSSARM ASSEMBLIES, WOOD"/>
    <d v="2007-10-01T00:00:00"/>
    <d v="2007-01-01T00:00:00"/>
    <s v="50507XFER"/>
  </r>
  <r>
    <n v="1"/>
    <n v="17074.54"/>
    <n v="1613.3440871366001"/>
    <n v="15461.195912863401"/>
    <d v="2025-12-01T00:00:00"/>
    <s v="BH Colorado Electric Oper Co"/>
    <s v="Regulated Electric (122)"/>
    <s v="COE Elec 115kV Transmission Lines"/>
    <x v="37"/>
    <n v="135500"/>
    <x v="94"/>
    <n v="36374965"/>
    <s v="65&quot; STRUCTURE"/>
    <d v="2015-12-10T00:00:00"/>
    <d v="2015-12-01T00:00:00"/>
    <s v="50507XFER"/>
  </r>
  <r>
    <n v="1"/>
    <n v="13925.27"/>
    <n v="1315.7749500882999"/>
    <n v="12609.4950499117"/>
    <d v="2025-12-01T00:00:00"/>
    <s v="BH Colorado Electric Oper Co"/>
    <s v="Regulated Electric (122)"/>
    <s v="COE Elec 115kV Transmission Lines"/>
    <x v="37"/>
    <n v="135500"/>
    <x v="94"/>
    <n v="36374973"/>
    <s v="65&quot; STRUCTURE"/>
    <d v="2015-12-10T00:00:00"/>
    <d v="2015-12-01T00:00:00"/>
    <s v="50507XFER"/>
  </r>
  <r>
    <n v="0"/>
    <n v="3376.75"/>
    <n v="714.09415415000001"/>
    <n v="2662.6558458499999"/>
    <d v="2025-12-01T00:00:00"/>
    <s v="BH Colorado Electric Oper Co"/>
    <s v="Regulated Electric (122)"/>
    <s v="COE Elec 115kV Transmission Lines"/>
    <x v="37"/>
    <n v="135500"/>
    <x v="23"/>
    <n v="36374951"/>
    <s v="POLE, WOOD"/>
    <d v="2002-10-01T00:00:00"/>
    <d v="2002-01-01T00:00:00"/>
    <s v="50507XFER"/>
  </r>
  <r>
    <n v="7"/>
    <n v="20619.600000000002"/>
    <n v="2136.500060196"/>
    <n v="18483.099939804"/>
    <d v="2025-12-01T00:00:00"/>
    <s v="BH Colorado Electric Oper Co"/>
    <s v="Regulated Electric (122)"/>
    <s v="COE Elec 115kV Transmission Lines"/>
    <x v="37"/>
    <n v="135600"/>
    <x v="55"/>
    <n v="36375001"/>
    <s v="Aerial Markers"/>
    <d v="2018-01-23T00:00:00"/>
    <d v="2018-01-01T00:00:00"/>
    <s v="50507XFER"/>
  </r>
  <r>
    <n v="2"/>
    <n v="395.29"/>
    <n v="101.03091803070001"/>
    <n v="294.25908196930004"/>
    <d v="2025-12-01T00:00:00"/>
    <s v="BH Colorado Electric Oper Co"/>
    <s v="Regulated Electric (122)"/>
    <s v="COE Elec 115kV Transmission Lines"/>
    <x v="37"/>
    <n v="135600"/>
    <x v="17"/>
    <n v="36374987"/>
    <s v="POST INSULATORS"/>
    <d v="2007-10-01T00:00:00"/>
    <d v="2007-01-01T00:00:00"/>
    <s v="50507XFER"/>
  </r>
  <r>
    <n v="27"/>
    <n v="10919.92"/>
    <n v="3243.5516999424003"/>
    <n v="7676.3683000576002"/>
    <d v="2025-12-01T00:00:00"/>
    <s v="BH Colorado Electric Oper Co"/>
    <s v="Regulated Electric (122)"/>
    <s v="COE Elec 115kV Transmission Lines"/>
    <x v="37"/>
    <n v="135600"/>
    <x v="17"/>
    <n v="36374994"/>
    <s v="POST INSULATORS"/>
    <d v="2004-12-07T00:00:00"/>
    <d v="2005-01-01T00:00:00"/>
    <s v="50507XFER"/>
  </r>
  <r>
    <n v="5"/>
    <n v="453.45"/>
    <n v="115.8958480635"/>
    <n v="337.55415193649998"/>
    <d v="2025-12-01T00:00:00"/>
    <s v="BH Colorado Electric Oper Co"/>
    <s v="Regulated Electric (122)"/>
    <s v="COE Elec 115kV Transmission Lines"/>
    <x v="37"/>
    <n v="135600"/>
    <x v="19"/>
    <n v="36374980"/>
    <s v="SUSPENSION INSULATORS"/>
    <d v="2007-10-01T00:00:00"/>
    <d v="2007-01-01T00:00:00"/>
    <s v="50507XFER"/>
  </r>
  <r>
    <n v="1"/>
    <n v="3097.2200000000003"/>
    <n v="-7.9474665200000003E-2"/>
    <n v="3097.2994746652003"/>
    <d v="2025-12-01T00:00:00"/>
    <s v="BH Colorado Electric Oper Co"/>
    <s v="Regulated Electric (122)"/>
    <s v="COE Elec 115kV Transmission Lines"/>
    <x v="38"/>
    <n v="135002"/>
    <x v="5"/>
    <n v="36558300"/>
    <s v="T-LIN S17 T22 R60"/>
    <d v="1981-07-01T00:00:00"/>
    <d v="1981-07-01T00:00:00"/>
    <s v="50507XFER"/>
  </r>
  <r>
    <n v="1"/>
    <n v="607.83000000000004"/>
    <n v="-1.55969178E-2"/>
    <n v="607.84559691780009"/>
    <d v="2025-12-01T00:00:00"/>
    <s v="BH Colorado Electric Oper Co"/>
    <s v="Regulated Electric (122)"/>
    <s v="COE Elec 115kV Transmission Lines"/>
    <x v="38"/>
    <n v="135002"/>
    <x v="5"/>
    <n v="36558331"/>
    <s v="T-LIN S19 T22 R60"/>
    <d v="1981-07-01T00:00:00"/>
    <d v="1981-07-01T00:00:00"/>
    <s v="50507XFER"/>
  </r>
  <r>
    <n v="1"/>
    <n v="193.58"/>
    <n v="-4.9672628000000003E-3"/>
    <n v="193.58496726280001"/>
    <d v="2025-12-01T00:00:00"/>
    <s v="BH Colorado Electric Oper Co"/>
    <s v="Regulated Electric (122)"/>
    <s v="COE Elec 115kV Transmission Lines"/>
    <x v="38"/>
    <n v="135002"/>
    <x v="5"/>
    <n v="36558322"/>
    <s v="T-LIN S32 T21 R60"/>
    <d v="1981-07-01T00:00:00"/>
    <d v="1981-07-01T00:00:00"/>
    <s v="50507XFER"/>
  </r>
  <r>
    <n v="1"/>
    <n v="5404.6500000000005"/>
    <n v="-0.138683319"/>
    <n v="5404.7886833190005"/>
    <d v="2025-12-01T00:00:00"/>
    <s v="BH Colorado Electric Oper Co"/>
    <s v="Regulated Electric (122)"/>
    <s v="COE Elec 115kV Transmission Lines"/>
    <x v="38"/>
    <n v="135002"/>
    <x v="5"/>
    <n v="36558289"/>
    <s v="T-LIN S04 T21 R61"/>
    <d v="1981-07-01T00:00:00"/>
    <d v="1981-07-01T00:00:00"/>
    <s v="50507XFER"/>
  </r>
  <r>
    <n v="2"/>
    <n v="914.39"/>
    <n v="-2.2859750000000002E-2"/>
    <n v="914.41285974999994"/>
    <d v="2025-12-01T00:00:00"/>
    <s v="BH Colorado Electric Oper Co"/>
    <s v="Regulated Electric (122)"/>
    <s v="COE Elec 115kV Transmission Lines"/>
    <x v="38"/>
    <n v="135002"/>
    <x v="5"/>
    <n v="36558269"/>
    <s v="T-LIN S09 T21 R61"/>
    <d v="1982-07-01T00:00:00"/>
    <d v="1982-07-01T00:00:00"/>
    <s v="50507XFER"/>
  </r>
  <r>
    <n v="1"/>
    <n v="6751.9400000000005"/>
    <n v="-0.1732547804"/>
    <n v="6752.1132547804009"/>
    <d v="2025-12-01T00:00:00"/>
    <s v="BH Colorado Electric Oper Co"/>
    <s v="Regulated Electric (122)"/>
    <s v="COE Elec 115kV Transmission Lines"/>
    <x v="38"/>
    <n v="135002"/>
    <x v="5"/>
    <n v="36558235"/>
    <s v="T-LIN S16 T21 R61"/>
    <d v="1981-07-01T00:00:00"/>
    <d v="1981-07-01T00:00:00"/>
    <s v="50507XFER"/>
  </r>
  <r>
    <n v="3"/>
    <n v="10065.960000000001"/>
    <n v="-0.25829253359999998"/>
    <n v="10066.2182925336"/>
    <d v="2025-12-01T00:00:00"/>
    <s v="BH Colorado Electric Oper Co"/>
    <s v="Regulated Electric (122)"/>
    <s v="COE Elec 115kV Transmission Lines"/>
    <x v="38"/>
    <n v="135002"/>
    <x v="5"/>
    <n v="36558311"/>
    <s v="T-LIN S05 T22 R60"/>
    <d v="1981-07-01T00:00:00"/>
    <d v="1981-07-01T00:00:00"/>
    <s v="50507XFER"/>
  </r>
  <r>
    <n v="2"/>
    <n v="2946.23"/>
    <n v="-7.5600261800000013E-2"/>
    <n v="2946.3056002618"/>
    <d v="2025-12-01T00:00:00"/>
    <s v="BH Colorado Electric Oper Co"/>
    <s v="Regulated Electric (122)"/>
    <s v="COE Elec 115kV Transmission Lines"/>
    <x v="38"/>
    <n v="135002"/>
    <x v="5"/>
    <n v="36558257"/>
    <s v="T-LIN S09 T21 R61"/>
    <d v="1981-07-01T00:00:00"/>
    <d v="1981-07-01T00:00:00"/>
    <s v="50507XFER"/>
  </r>
  <r>
    <n v="1"/>
    <n v="5063.95"/>
    <n v="-0.129940957"/>
    <n v="5064.079940957"/>
    <d v="2025-12-01T00:00:00"/>
    <s v="BH Colorado Electric Oper Co"/>
    <s v="Regulated Electric (122)"/>
    <s v="COE Elec 115kV Transmission Lines"/>
    <x v="38"/>
    <n v="135002"/>
    <x v="5"/>
    <n v="36558246"/>
    <s v="T-LIN S15 T21 R61"/>
    <d v="1981-07-01T00:00:00"/>
    <d v="1981-07-01T00:00:00"/>
    <s v="50507XFER"/>
  </r>
  <r>
    <n v="1"/>
    <n v="753.59"/>
    <n v="-1.8839749999999999E-2"/>
    <n v="753.60883975000002"/>
    <d v="2025-12-01T00:00:00"/>
    <s v="BH Colorado Electric Oper Co"/>
    <s v="Regulated Electric (122)"/>
    <s v="COE Elec 115kV Transmission Lines"/>
    <x v="38"/>
    <n v="135002"/>
    <x v="5"/>
    <n v="36558280"/>
    <s v="T-LIN S17 T22 R60"/>
    <d v="1982-07-01T00:00:00"/>
    <d v="1982-07-01T00:00:00"/>
    <s v="50507XFER"/>
  </r>
  <r>
    <n v="0"/>
    <n v="20868.310000000001"/>
    <n v="-4.21539862E-2"/>
    <n v="20868.352153986201"/>
    <d v="2025-12-01T00:00:00"/>
    <s v="BH Colorado Electric Oper Co"/>
    <s v="Regulated Electric (122)"/>
    <s v="COE Elec 115kV Transmission Lines"/>
    <x v="38"/>
    <n v="135002"/>
    <x v="6"/>
    <n v="41007636"/>
    <s v="Right-Of-Ways - Non-Depreciable"/>
    <d v="2022-04-20T00:00:00"/>
    <d v="2022-04-01T00:00:00"/>
    <s v="10067129"/>
  </r>
  <r>
    <n v="0"/>
    <n v="0"/>
    <n v="0"/>
    <n v="0"/>
    <d v="2025-12-01T00:00:00"/>
    <s v="BH Colorado Electric Oper Co"/>
    <s v="Regulated Electric (122)"/>
    <s v="COE Elec 115kV Transmission Lines"/>
    <x v="38"/>
    <n v="135003"/>
    <x v="95"/>
    <n v="36456798"/>
    <s v="Depreciable Right-Of-Ways"/>
    <d v="2022-04-20T00:00:00"/>
    <d v="2022-04-01T00:00:00"/>
    <s v="10067129"/>
  </r>
  <r>
    <n v="0"/>
    <n v="0"/>
    <n v="0"/>
    <n v="0"/>
    <d v="2025-12-01T00:00:00"/>
    <s v="BH Colorado Electric Oper Co"/>
    <s v="Regulated Electric (122)"/>
    <s v="COE Elec 115kV Transmission Lines"/>
    <x v="38"/>
    <n v="135500"/>
    <x v="3"/>
    <n v="35285349"/>
    <s v="The 69 kV line from Boone to S. Fowler Tap will be rebuilt to 115 kV specs and operated as a radial 115 kV line from Boone to this new substation (18.75 miles)."/>
    <d v="2022-04-20T00:00:00"/>
    <d v="2022-04-01T00:00:00"/>
    <s v="10067129"/>
  </r>
  <r>
    <n v="2"/>
    <n v="333104.78000000003"/>
    <n v="10491.501461358001"/>
    <n v="322613.27853864204"/>
    <d v="2025-12-01T00:00:00"/>
    <s v="BH Colorado Electric Oper Co"/>
    <s v="Regulated Electric (122)"/>
    <s v="COE Elec 115kV Transmission Lines"/>
    <x v="38"/>
    <n v="135500"/>
    <x v="96"/>
    <n v="36456795"/>
    <s v="Pole - Laminated 100'"/>
    <d v="2022-04-20T00:00:00"/>
    <d v="2022-01-01T00:00:00"/>
    <s v="10067129"/>
  </r>
  <r>
    <n v="3"/>
    <n v="50418.91"/>
    <n v="1587.9990312509999"/>
    <n v="48830.910968749005"/>
    <d v="2025-12-01T00:00:00"/>
    <s v="BH Colorado Electric Oper Co"/>
    <s v="Regulated Electric (122)"/>
    <s v="COE Elec 115kV Transmission Lines"/>
    <x v="38"/>
    <n v="135500"/>
    <x v="97"/>
    <n v="36456770"/>
    <s v="POLE, STEEL, 55'"/>
    <d v="2022-04-20T00:00:00"/>
    <d v="2022-01-01T00:00:00"/>
    <s v="10067129"/>
  </r>
  <r>
    <n v="243"/>
    <n v="7622151.2300000004"/>
    <n v="240068.03735520301"/>
    <n v="7382083.1926447973"/>
    <d v="2025-12-01T00:00:00"/>
    <s v="BH Colorado Electric Oper Co"/>
    <s v="Regulated Electric (122)"/>
    <s v="COE Elec 115kV Transmission Lines"/>
    <x v="38"/>
    <n v="135500"/>
    <x v="21"/>
    <n v="36456735"/>
    <s v="Pole, Steel, 95'"/>
    <d v="2022-04-20T00:00:00"/>
    <d v="2022-01-01T00:00:00"/>
    <s v="10067129"/>
  </r>
  <r>
    <n v="111594"/>
    <n v="366112.72000000003"/>
    <n v="17702.941240336"/>
    <n v="348409.77875966404"/>
    <d v="2025-12-01T00:00:00"/>
    <s v="BH Colorado Electric Oper Co"/>
    <s v="Regulated Electric (122)"/>
    <s v="COE Elec 115kV Transmission Lines"/>
    <x v="38"/>
    <n v="135600"/>
    <x v="35"/>
    <n v="36456785"/>
    <s v="Conductor, Fiber Optic"/>
    <d v="2022-04-20T00:00:00"/>
    <d v="2022-01-01T00:00:00"/>
    <s v="10067129"/>
  </r>
  <r>
    <n v="300543"/>
    <n v="2854920.81"/>
    <n v="138046.26986257802"/>
    <n v="2716874.5401374223"/>
    <d v="2025-12-01T00:00:00"/>
    <s v="BH Colorado Electric Oper Co"/>
    <s v="Regulated Electric (122)"/>
    <s v="COE Elec 115kV Transmission Lines"/>
    <x v="38"/>
    <n v="135600"/>
    <x v="15"/>
    <n v="36456782"/>
    <s v="Conductor, Oh Acsr Bare 795 Mcm"/>
    <d v="2022-04-20T00:00:00"/>
    <d v="2022-01-01T00:00:00"/>
    <s v="10067129"/>
  </r>
  <r>
    <n v="0"/>
    <n v="0"/>
    <n v="0"/>
    <n v="0"/>
    <d v="2025-12-01T00:00:00"/>
    <s v="BH Colorado Electric Oper Co"/>
    <s v="Regulated Electric (122)"/>
    <s v="COE Elec 115kV Transmission Lines"/>
    <x v="38"/>
    <n v="135600"/>
    <x v="3"/>
    <n v="35285352"/>
    <s v="The 69 kV line from Boone to S. Fowler Tap will be rebuilt to 115 kV specs and operated as a radial 115 kV line from Boone to this new substation (18.75 miles)."/>
    <d v="2022-04-20T00:00:00"/>
    <d v="2022-04-01T00:00:00"/>
    <s v="10067129"/>
  </r>
  <r>
    <n v="691"/>
    <n v="565289.79"/>
    <n v="27333.909447702001"/>
    <n v="537955.88055229804"/>
    <d v="2025-12-01T00:00:00"/>
    <s v="BH Colorado Electric Oper Co"/>
    <s v="Regulated Electric (122)"/>
    <s v="COE Elec 115kV Transmission Lines"/>
    <x v="38"/>
    <n v="135600"/>
    <x v="17"/>
    <n v="36456773"/>
    <s v="Post Insulators"/>
    <d v="2022-04-20T00:00:00"/>
    <d v="2022-01-01T00:00:00"/>
    <s v="10067129"/>
  </r>
  <r>
    <n v="4"/>
    <n v="1548.33"/>
    <n v="341.36235889560004"/>
    <n v="1206.9676411043999"/>
    <d v="2025-12-01T00:00:00"/>
    <s v="BH Colorado Electric Oper Co"/>
    <s v="Regulated Electric (122)"/>
    <s v="COE Elec 115kV Transmission Lines"/>
    <x v="39"/>
    <n v="135500"/>
    <x v="7"/>
    <n v="36093985"/>
    <s v="ANCHORS"/>
    <d v="2001-02-01T00:00:00"/>
    <d v="2001-01-01T00:00:00"/>
    <s v="50507XFER"/>
  </r>
  <r>
    <n v="4"/>
    <n v="1615.47"/>
    <n v="559.69118057460003"/>
    <n v="1055.7788194253999"/>
    <d v="2025-12-01T00:00:00"/>
    <s v="BH Colorado Electric Oper Co"/>
    <s v="Regulated Electric (122)"/>
    <s v="COE Elec 115kV Transmission Lines"/>
    <x v="39"/>
    <n v="135500"/>
    <x v="20"/>
    <n v="36094006"/>
    <s v="CROSSARM ASSEMBLIES, WOOD"/>
    <d v="1987-07-01T00:00:00"/>
    <d v="1987-07-01T00:00:00"/>
    <s v="50507XFER"/>
  </r>
  <r>
    <n v="0"/>
    <n v="-526.39"/>
    <n v="-116.05389813479999"/>
    <n v="-410.33610186520002"/>
    <d v="2025-12-01T00:00:00"/>
    <s v="BH Colorado Electric Oper Co"/>
    <s v="Regulated Electric (122)"/>
    <s v="COE Elec 115kV Transmission Lines"/>
    <x v="39"/>
    <n v="135500"/>
    <x v="20"/>
    <n v="36094013"/>
    <s v="CROSSARM ASSEMBLIES, WOOD"/>
    <d v="2001-02-01T00:00:00"/>
    <d v="2001-01-01T00:00:00"/>
    <s v="50507XFER"/>
  </r>
  <r>
    <n v="4"/>
    <n v="14653.02"/>
    <n v="5076.6439876836002"/>
    <n v="9576.3760123163993"/>
    <d v="2025-12-01T00:00:00"/>
    <s v="BH Colorado Electric Oper Co"/>
    <s v="Regulated Electric (122)"/>
    <s v="COE Elec 115kV Transmission Lines"/>
    <x v="39"/>
    <n v="135500"/>
    <x v="23"/>
    <n v="36093999"/>
    <s v="POLE, WOOD"/>
    <d v="1987-07-01T00:00:00"/>
    <d v="1987-07-01T00:00:00"/>
    <s v="50507XFER"/>
  </r>
  <r>
    <n v="2"/>
    <n v="-4737.4800000000005"/>
    <n v="-1044.4784690736001"/>
    <n v="-3693.0015309264004"/>
    <d v="2025-12-01T00:00:00"/>
    <s v="BH Colorado Electric Oper Co"/>
    <s v="Regulated Electric (122)"/>
    <s v="COE Elec 115kV Transmission Lines"/>
    <x v="39"/>
    <n v="135500"/>
    <x v="23"/>
    <n v="36093992"/>
    <s v="POLE, WOOD"/>
    <d v="2001-02-01T00:00:00"/>
    <d v="2001-01-01T00:00:00"/>
    <s v="50507XFER"/>
  </r>
  <r>
    <n v="5880"/>
    <n v="8750.130000000001"/>
    <n v="4654.1235334509001"/>
    <n v="4096.0064665491009"/>
    <d v="2025-12-01T00:00:00"/>
    <s v="BH Colorado Electric Oper Co"/>
    <s v="Regulated Electric (122)"/>
    <s v="COE Elec 115kV Transmission Lines"/>
    <x v="39"/>
    <n v="135600"/>
    <x v="24"/>
    <n v="36094041"/>
    <s v="CONDUCTOR, OVERHEAD"/>
    <d v="1987-07-01T00:00:00"/>
    <d v="1987-07-01T00:00:00"/>
    <s v="50507XFER"/>
  </r>
  <r>
    <n v="3"/>
    <n v="-295.22000000000003"/>
    <n v="-99.922590860599996"/>
    <n v="-195.29740913940003"/>
    <d v="2025-12-01T00:00:00"/>
    <s v="BH Colorado Electric Oper Co"/>
    <s v="Regulated Electric (122)"/>
    <s v="COE Elec 115kV Transmission Lines"/>
    <x v="39"/>
    <n v="135600"/>
    <x v="17"/>
    <n v="36094020"/>
    <s v="POST INSULATORS"/>
    <d v="2001-02-01T00:00:00"/>
    <d v="2001-01-01T00:00:00"/>
    <s v="50507XFER"/>
  </r>
  <r>
    <n v="72"/>
    <n v="4064.42"/>
    <n v="84.227178881"/>
    <n v="3980.1928211190002"/>
    <d v="2025-12-01T00:00:00"/>
    <s v="BH Colorado Electric Oper Co"/>
    <s v="Regulated Electric (122)"/>
    <s v="COE Elec 115kV Transmission Lines"/>
    <x v="39"/>
    <n v="135600"/>
    <x v="17"/>
    <n v="40363770"/>
    <s v="Post Insulators"/>
    <d v="2024-09-19T00:00:00"/>
    <d v="2024-01-01T00:00:00"/>
    <s v="10087714"/>
  </r>
  <r>
    <n v="4480"/>
    <n v="7394.71"/>
    <n v="3933.1865736903001"/>
    <n v="3461.5234263097"/>
    <d v="2025-12-01T00:00:00"/>
    <s v="BH Colorado Electric Oper Co"/>
    <s v="Regulated Electric (122)"/>
    <s v="COE Elec 115kV Transmission Lines"/>
    <x v="39"/>
    <n v="135600"/>
    <x v="18"/>
    <n v="36094027"/>
    <s v="STATIC WIRE (TRANSMISSION LINES)"/>
    <d v="1987-07-01T00:00:00"/>
    <d v="1987-07-01T00:00:00"/>
    <s v="50507XFER"/>
  </r>
  <r>
    <n v="9"/>
    <n v="-877.80000000000007"/>
    <n v="-297.10741229400003"/>
    <n v="-580.69258770600004"/>
    <d v="2025-12-01T00:00:00"/>
    <s v="BH Colorado Electric Oper Co"/>
    <s v="Regulated Electric (122)"/>
    <s v="COE Elec 115kV Transmission Lines"/>
    <x v="39"/>
    <n v="135600"/>
    <x v="19"/>
    <n v="36094034"/>
    <s v="SUSPENSION INSULATORS"/>
    <d v="2001-02-01T00:00:00"/>
    <d v="2001-01-01T00:00:00"/>
    <s v="50507XFER"/>
  </r>
  <r>
    <n v="0"/>
    <n v="0"/>
    <n v="0"/>
    <n v="0"/>
    <d v="2025-12-01T00:00:00"/>
    <s v="BH Colorado Electric Oper Co"/>
    <s v="Regulated Electric (122)"/>
    <s v="COE Elec 115kV Transmission Lines"/>
    <x v="40"/>
    <n v="135002"/>
    <x v="5"/>
    <n v="21743603"/>
    <s v="T-LIN S22 T19 R69"/>
    <d v="1990-07-01T00:00:00"/>
    <d v="1990-07-01T00:00:00"/>
    <s v="50507XFER"/>
  </r>
  <r>
    <n v="0"/>
    <n v="0"/>
    <n v="0"/>
    <n v="0"/>
    <d v="2025-12-01T00:00:00"/>
    <s v="BH Colorado Electric Oper Co"/>
    <s v="Regulated Electric (122)"/>
    <s v="COE Elec 115kV Transmission Lines"/>
    <x v="40"/>
    <n v="135500"/>
    <x v="63"/>
    <n v="21743610"/>
    <s v="CROSSARM ASSEMBLIES, STEEL"/>
    <d v="1991-07-01T00:00:00"/>
    <d v="1991-07-01T00:00:00"/>
    <s v="50507XFER"/>
  </r>
  <r>
    <n v="0"/>
    <n v="0"/>
    <n v="0"/>
    <n v="0"/>
    <d v="2025-12-01T00:00:00"/>
    <s v="BH Colorado Electric Oper Co"/>
    <s v="Regulated Electric (122)"/>
    <s v="COE Elec 115kV Transmission Lines"/>
    <x v="40"/>
    <n v="135500"/>
    <x v="63"/>
    <n v="21743617"/>
    <s v="CROSSARM ASSEMBLIES, STEEL"/>
    <d v="1991-07-01T00:00:00"/>
    <d v="1991-07-01T00:00:00"/>
    <s v="50507XFER"/>
  </r>
  <r>
    <n v="0"/>
    <n v="0"/>
    <n v="0"/>
    <n v="0"/>
    <d v="2025-12-01T00:00:00"/>
    <s v="BH Colorado Electric Oper Co"/>
    <s v="Regulated Electric (122)"/>
    <s v="COE Elec 115kV Transmission Lines"/>
    <x v="40"/>
    <n v="135500"/>
    <x v="22"/>
    <n v="21743647"/>
    <s v="POLE, STEEL"/>
    <d v="1991-07-01T00:00:00"/>
    <d v="1991-07-01T00:00:00"/>
    <s v="50507XFER"/>
  </r>
  <r>
    <n v="0"/>
    <n v="0"/>
    <n v="0"/>
    <n v="0"/>
    <d v="2025-12-01T00:00:00"/>
    <s v="BH Colorado Electric Oper Co"/>
    <s v="Regulated Electric (122)"/>
    <s v="COE Elec 115kV Transmission Lines"/>
    <x v="40"/>
    <n v="135500"/>
    <x v="23"/>
    <n v="21743635"/>
    <s v="POLE, WOOD"/>
    <d v="1991-07-01T00:00:00"/>
    <d v="1991-07-01T00:00:00"/>
    <s v="50507XFER"/>
  </r>
  <r>
    <n v="0"/>
    <n v="0"/>
    <n v="0"/>
    <n v="0"/>
    <d v="2025-12-01T00:00:00"/>
    <s v="BH Colorado Electric Oper Co"/>
    <s v="Regulated Electric (122)"/>
    <s v="COE Elec 115kV Transmission Lines"/>
    <x v="40"/>
    <n v="135600"/>
    <x v="24"/>
    <n v="21743655"/>
    <s v="CONDUCTOR, OVERHEAD"/>
    <d v="1991-07-01T00:00:00"/>
    <d v="1991-07-01T00:00:00"/>
    <s v="50507XFER"/>
  </r>
  <r>
    <n v="0"/>
    <n v="0"/>
    <n v="0"/>
    <n v="0"/>
    <d v="2025-12-01T00:00:00"/>
    <s v="BH Colorado Electric Oper Co"/>
    <s v="Regulated Electric (122)"/>
    <s v="COE Elec 115kV Transmission Lines"/>
    <x v="40"/>
    <n v="135600"/>
    <x v="18"/>
    <n v="21743663"/>
    <s v="STATIC WIRE (TRANSMISSION LINES)"/>
    <d v="1991-07-01T00:00:00"/>
    <d v="1991-07-01T00:00:00"/>
    <s v="50507XFER"/>
  </r>
  <r>
    <n v="0"/>
    <n v="0"/>
    <n v="0"/>
    <n v="0"/>
    <d v="2025-12-01T00:00:00"/>
    <s v="BH Colorado Electric Oper Co"/>
    <s v="Regulated Electric (122)"/>
    <s v="COE Elec 69kV Distribution Lines"/>
    <x v="41"/>
    <n v="135500"/>
    <x v="20"/>
    <n v="32607445"/>
    <s v="CROSSARM ASSEMBLIES, WOOD"/>
    <d v="2007-10-01T00:00:00"/>
    <d v="2007-01-01T00:00:00"/>
    <s v="50507XFER"/>
  </r>
  <r>
    <n v="0"/>
    <n v="0"/>
    <n v="0"/>
    <n v="0"/>
    <d v="2025-12-01T00:00:00"/>
    <s v="BH Colorado Electric Oper Co"/>
    <s v="Regulated Electric (122)"/>
    <s v="COE Elec 69kV Distribution Lines"/>
    <x v="41"/>
    <n v="135500"/>
    <x v="94"/>
    <n v="32607501"/>
    <s v="65&quot; STRUCTURE"/>
    <d v="2015-12-10T00:00:00"/>
    <d v="2015-12-01T00:00:00"/>
    <s v="50507XFER"/>
  </r>
  <r>
    <n v="0"/>
    <n v="0"/>
    <n v="0"/>
    <n v="0"/>
    <d v="2025-12-01T00:00:00"/>
    <s v="BH Colorado Electric Oper Co"/>
    <s v="Regulated Electric (122)"/>
    <s v="COE Elec 69kV Distribution Lines"/>
    <x v="41"/>
    <n v="135500"/>
    <x v="94"/>
    <n v="32607490"/>
    <s v="65&quot; STRUCTURE"/>
    <d v="2015-12-10T00:00:00"/>
    <d v="2015-12-01T00:00:00"/>
    <s v="50507XFER"/>
  </r>
  <r>
    <n v="0"/>
    <n v="0"/>
    <n v="0"/>
    <n v="0"/>
    <d v="2025-12-01T00:00:00"/>
    <s v="BH Colorado Electric Oper Co"/>
    <s v="Regulated Electric (122)"/>
    <s v="COE Elec 69kV Distribution Lines"/>
    <x v="41"/>
    <n v="135500"/>
    <x v="23"/>
    <n v="32607456"/>
    <s v="POLE, WOOD"/>
    <d v="2002-10-01T00:00:00"/>
    <d v="2002-01-01T00:00:00"/>
    <s v="50507XFER"/>
  </r>
  <r>
    <n v="0"/>
    <n v="0"/>
    <n v="0"/>
    <n v="0"/>
    <d v="2025-12-01T00:00:00"/>
    <s v="BH Colorado Electric Oper Co"/>
    <s v="Regulated Electric (122)"/>
    <s v="COE Elec 69kV Distribution Lines"/>
    <x v="41"/>
    <n v="135600"/>
    <x v="55"/>
    <n v="21741588"/>
    <s v="Aerial Markers"/>
    <d v="2018-01-23T00:00:00"/>
    <d v="2018-01-01T00:00:00"/>
    <s v="50507XFER"/>
  </r>
  <r>
    <n v="0"/>
    <n v="0"/>
    <n v="0"/>
    <n v="0"/>
    <d v="2025-12-01T00:00:00"/>
    <s v="BH Colorado Electric Oper Co"/>
    <s v="Regulated Electric (122)"/>
    <s v="COE Elec 69kV Distribution Lines"/>
    <x v="41"/>
    <n v="135600"/>
    <x v="55"/>
    <n v="32607423"/>
    <s v="Aerial Markers"/>
    <d v="2018-01-23T00:00:00"/>
    <d v="2018-01-01T00:00:00"/>
    <s v="50507XFER"/>
  </r>
  <r>
    <n v="0"/>
    <n v="0"/>
    <n v="0"/>
    <n v="0"/>
    <d v="2025-12-01T00:00:00"/>
    <s v="BH Colorado Electric Oper Co"/>
    <s v="Regulated Electric (122)"/>
    <s v="COE Elec 69kV Distribution Lines"/>
    <x v="41"/>
    <n v="135600"/>
    <x v="17"/>
    <n v="32607368"/>
    <s v="POST INSULATORS"/>
    <d v="2007-10-01T00:00:00"/>
    <d v="2007-01-01T00:00:00"/>
    <s v="50507XFER"/>
  </r>
  <r>
    <n v="0"/>
    <n v="0"/>
    <n v="0"/>
    <n v="0"/>
    <d v="2025-12-01T00:00:00"/>
    <s v="BH Colorado Electric Oper Co"/>
    <s v="Regulated Electric (122)"/>
    <s v="COE Elec 69kV Distribution Lines"/>
    <x v="41"/>
    <n v="135600"/>
    <x v="17"/>
    <n v="32607401"/>
    <s v="POST INSULATORS"/>
    <d v="2004-12-07T00:00:00"/>
    <d v="2005-01-01T00:00:00"/>
    <s v="50507XFER"/>
  </r>
  <r>
    <n v="0"/>
    <n v="0"/>
    <n v="0"/>
    <n v="0"/>
    <d v="2025-12-01T00:00:00"/>
    <s v="BH Colorado Electric Oper Co"/>
    <s v="Regulated Electric (122)"/>
    <s v="COE Elec 69kV Distribution Lines"/>
    <x v="41"/>
    <n v="135600"/>
    <x v="19"/>
    <n v="32607390"/>
    <s v="SUSPENSION INSULATORS"/>
    <d v="2007-10-01T00:00:00"/>
    <d v="2007-01-01T00:00:00"/>
    <s v="50507XFER"/>
  </r>
  <r>
    <n v="0"/>
    <n v="0"/>
    <n v="0"/>
    <n v="0"/>
    <d v="2025-12-01T00:00:00"/>
    <s v="BH Colorado Electric Oper Co"/>
    <s v="Regulated Electric (122)"/>
    <s v="COE Elec 69kV Distribution Lines"/>
    <x v="42"/>
    <n v="135500"/>
    <x v="20"/>
    <n v="21741719"/>
    <s v="Crossarm Assemblies, Wood"/>
    <d v="2012-02-01T00:00:00"/>
    <d v="2012-02-01T00:00:00"/>
    <s v="50507XFER"/>
  </r>
  <r>
    <n v="0"/>
    <n v="0"/>
    <n v="0"/>
    <n v="0"/>
    <d v="2025-12-01T00:00:00"/>
    <s v="BH Colorado Electric Oper Co"/>
    <s v="Regulated Electric (122)"/>
    <s v="COE Elec 69kV Distribution Lines"/>
    <x v="42"/>
    <n v="135500"/>
    <x v="25"/>
    <n v="21742718"/>
    <s v="Crossarm, Wood"/>
    <d v="2011-07-26T00:00:00"/>
    <d v="2011-01-01T00:00:00"/>
    <s v="50507XFER"/>
  </r>
  <r>
    <n v="0"/>
    <n v="0"/>
    <n v="0"/>
    <n v="0"/>
    <d v="2025-12-01T00:00:00"/>
    <s v="BH Colorado Electric Oper Co"/>
    <s v="Regulated Electric (122)"/>
    <s v="COE Elec 69kV Distribution Lines"/>
    <x v="42"/>
    <n v="135500"/>
    <x v="13"/>
    <n v="21742704"/>
    <s v="Pole, Wood, 60'"/>
    <d v="2011-07-26T00:00:00"/>
    <d v="2011-01-01T00:00:00"/>
    <s v="50507XFER"/>
  </r>
  <r>
    <n v="0"/>
    <n v="0"/>
    <n v="0"/>
    <n v="0"/>
    <d v="2025-12-01T00:00:00"/>
    <s v="BH Colorado Electric Oper Co"/>
    <s v="Regulated Electric (122)"/>
    <s v="COE Elec 69kV Distribution Lines"/>
    <x v="42"/>
    <n v="135600"/>
    <x v="68"/>
    <n v="21741726"/>
    <s v="Cutouts, 7,501-15,000 Volts"/>
    <d v="2012-02-01T00:00:00"/>
    <d v="2012-01-01T00:00:00"/>
    <s v="50507XFER"/>
  </r>
  <r>
    <n v="0"/>
    <n v="0"/>
    <n v="0"/>
    <n v="0"/>
    <d v="2025-12-01T00:00:00"/>
    <s v="BH Colorado Electric Oper Co"/>
    <s v="Regulated Electric (122)"/>
    <s v="COE Elec 69kV Distribution Lines"/>
    <x v="42"/>
    <n v="135600"/>
    <x v="98"/>
    <n v="21742711"/>
    <s v="Photoelectric Relay (Cells)"/>
    <d v="2011-07-26T00:00:00"/>
    <d v="2011-01-01T00:00:00"/>
    <s v="50507XFER"/>
  </r>
  <r>
    <n v="0"/>
    <n v="0"/>
    <n v="0"/>
    <n v="0"/>
    <d v="2025-12-01T00:00:00"/>
    <s v="BH Colorado Electric Oper Co"/>
    <s v="Regulated Electric (122)"/>
    <s v="COE Elec 69kV Distribution Lines"/>
    <x v="43"/>
    <n v="135500"/>
    <x v="20"/>
    <n v="21741405"/>
    <s v="Crossarm Assemblies, Wood"/>
    <d v="2012-02-01T00:00:00"/>
    <d v="2012-02-01T00:00:00"/>
    <s v="50507XFER"/>
  </r>
  <r>
    <n v="0"/>
    <n v="0"/>
    <n v="0"/>
    <n v="0"/>
    <d v="2025-12-01T00:00:00"/>
    <s v="BH Colorado Electric Oper Co"/>
    <s v="Regulated Electric (122)"/>
    <s v="COE Elec 69kV Distribution Lines"/>
    <x v="43"/>
    <n v="135500"/>
    <x v="23"/>
    <n v="21741419"/>
    <s v="Pole, Wood"/>
    <d v="2012-02-01T00:00:00"/>
    <d v="2012-02-01T00:00:00"/>
    <s v="50507XFER"/>
  </r>
  <r>
    <n v="0"/>
    <n v="0"/>
    <n v="0"/>
    <n v="0"/>
    <d v="2025-12-01T00:00:00"/>
    <s v="BH Colorado Electric Oper Co"/>
    <s v="Regulated Electric (122)"/>
    <s v="COE Elec 69kV Distribution Lines"/>
    <x v="43"/>
    <n v="135600"/>
    <x v="19"/>
    <n v="21741412"/>
    <s v="Suspension Insulators"/>
    <d v="2012-02-01T00:00:00"/>
    <d v="2012-01-01T00:00:00"/>
    <s v="50507XFER"/>
  </r>
  <r>
    <n v="0"/>
    <n v="0"/>
    <n v="0"/>
    <n v="0"/>
    <d v="2025-12-01T00:00:00"/>
    <s v="BH Colorado Electric Oper Co"/>
    <s v="Regulated Electric (122)"/>
    <s v="COE Elec 69kV Distribution Lines"/>
    <x v="44"/>
    <n v="135500"/>
    <x v="20"/>
    <n v="21755917"/>
    <s v="Crossarm Assemblies, Wood"/>
    <d v="2014-04-01T00:00:00"/>
    <d v="2014-03-01T00:00:00"/>
    <s v="7105764131"/>
  </r>
  <r>
    <n v="0"/>
    <n v="0"/>
    <n v="0"/>
    <n v="0"/>
    <d v="2025-12-01T00:00:00"/>
    <s v="BH Colorado Electric Oper Co"/>
    <s v="Regulated Electric (122)"/>
    <s v="COE Elec 69kV Distribution Lines"/>
    <x v="44"/>
    <n v="135600"/>
    <x v="19"/>
    <n v="21755910"/>
    <s v="Suspension Insulators"/>
    <d v="2014-04-01T00:00:00"/>
    <d v="2014-01-01T00:00:00"/>
    <s v="7105764131"/>
  </r>
  <r>
    <n v="-29481"/>
    <n v="0"/>
    <n v="0"/>
    <n v="0"/>
    <d v="2025-12-01T00:00:00"/>
    <s v="BH Colorado Electric Oper Co"/>
    <s v="Regulated Electric (122)"/>
    <s v="COE Elec 69kV Distribution Lines"/>
    <x v="45"/>
    <n v="135500"/>
    <x v="23"/>
    <n v="24414223"/>
    <s v="Pole, Wood"/>
    <d v="2018-05-31T00:00:00"/>
    <d v="2017-01-01T00:00:00"/>
    <s v="7105772131"/>
  </r>
  <r>
    <n v="0"/>
    <n v="0"/>
    <n v="0"/>
    <n v="0"/>
    <d v="2025-12-01T00:00:00"/>
    <s v="BH Colorado Electric Oper Co"/>
    <s v="Regulated Electric (122)"/>
    <s v="COE Elec 69kV Distribution Lines"/>
    <x v="46"/>
    <n v="135500"/>
    <x v="20"/>
    <n v="27945324"/>
    <s v="CROSSARM ASSEMBLIES, WOOD"/>
    <d v="2002-06-01T00:00:00"/>
    <d v="2002-01-01T00:00:00"/>
    <s v="7105788131"/>
  </r>
  <r>
    <n v="0"/>
    <n v="0"/>
    <n v="0"/>
    <n v="0"/>
    <d v="2025-12-01T00:00:00"/>
    <s v="BH Colorado Electric Oper Co"/>
    <s v="Regulated Electric (122)"/>
    <s v="COE Elec 69kV Distribution Lines"/>
    <x v="47"/>
    <n v="135500"/>
    <x v="25"/>
    <n v="21747859"/>
    <s v="Crossarm, Wood"/>
    <d v="2011-10-28T00:00:00"/>
    <d v="2011-01-01T00:00:00"/>
    <s v="50507XFER"/>
  </r>
  <r>
    <n v="0"/>
    <n v="0"/>
    <n v="0"/>
    <n v="0"/>
    <d v="2025-12-01T00:00:00"/>
    <s v="BH Colorado Electric Oper Co"/>
    <s v="Regulated Electric (122)"/>
    <s v="COE Elec 69kV Distribution Lines"/>
    <x v="47"/>
    <n v="135500"/>
    <x v="13"/>
    <n v="21747852"/>
    <s v="Pole, Wood, 60'"/>
    <d v="2011-10-28T00:00:00"/>
    <d v="2011-01-01T00:00:00"/>
    <s v="50507XFER"/>
  </r>
  <r>
    <n v="0"/>
    <n v="0"/>
    <n v="0"/>
    <n v="0"/>
    <d v="2025-12-01T00:00:00"/>
    <s v="BH Colorado Electric Oper Co"/>
    <s v="Regulated Electric (122)"/>
    <s v="COE Elec 69kV Distribution Lines"/>
    <x v="47"/>
    <n v="135500"/>
    <x v="14"/>
    <n v="21746767"/>
    <s v="Pole, Wood, 65' Or Greater"/>
    <d v="2011-04-04T00:00:00"/>
    <d v="2011-01-01T00:00:00"/>
    <s v="50507XFER"/>
  </r>
  <r>
    <n v="0"/>
    <n v="0"/>
    <n v="0"/>
    <n v="0"/>
    <d v="2025-12-01T00:00:00"/>
    <s v="BH Colorado Electric Oper Co"/>
    <s v="Regulated Electric (122)"/>
    <s v="COE Elec 69kV Distribution Lines"/>
    <x v="47"/>
    <n v="135500"/>
    <x v="27"/>
    <n v="21747873"/>
    <s v="Pole, Wood"/>
    <d v="2012-06-19T00:00:00"/>
    <d v="2012-01-01T00:00:00"/>
    <s v="50507XFER"/>
  </r>
  <r>
    <n v="0"/>
    <n v="0"/>
    <n v="0"/>
    <n v="0"/>
    <d v="2025-12-01T00:00:00"/>
    <s v="BH Colorado Electric Oper Co"/>
    <s v="Regulated Electric (122)"/>
    <s v="COE Elec 69kV Distribution Lines"/>
    <x v="47"/>
    <n v="135500"/>
    <x v="23"/>
    <n v="21746774"/>
    <s v="Pole, Wood"/>
    <d v="2011-05-13T00:00:00"/>
    <d v="2011-04-01T00:00:00"/>
    <s v="50507XFER"/>
  </r>
  <r>
    <n v="0"/>
    <n v="0"/>
    <n v="0"/>
    <n v="0"/>
    <d v="2025-12-01T00:00:00"/>
    <s v="BH Colorado Electric Oper Co"/>
    <s v="Regulated Electric (122)"/>
    <s v="COE Elec 69kV Distribution Lines"/>
    <x v="47"/>
    <n v="135600"/>
    <x v="28"/>
    <n v="21747866"/>
    <s v="Conductor, Oh Copper Bare 4"/>
    <d v="2011-10-28T00:00:00"/>
    <d v="2011-01-01T00:00:00"/>
    <s v="50507XFER"/>
  </r>
  <r>
    <n v="0"/>
    <n v="0"/>
    <n v="0"/>
    <n v="0"/>
    <d v="2025-12-01T00:00:00"/>
    <s v="BH Colorado Electric Oper Co"/>
    <s v="Regulated Electric (122)"/>
    <s v="COE Elec 69kV Distribution Lines"/>
    <x v="48"/>
    <n v="135500"/>
    <x v="7"/>
    <n v="21747504"/>
    <s v="Anchors"/>
    <d v="2011-08-13T00:00:00"/>
    <d v="2011-01-01T00:00:00"/>
    <s v="50507XFER"/>
  </r>
  <r>
    <n v="0"/>
    <n v="0"/>
    <n v="0"/>
    <n v="0"/>
    <d v="2025-12-01T00:00:00"/>
    <s v="BH Colorado Electric Oper Co"/>
    <s v="Regulated Electric (122)"/>
    <s v="COE Elec 69kV Distribution Lines"/>
    <x v="48"/>
    <n v="135500"/>
    <x v="25"/>
    <n v="21747511"/>
    <s v="Crossarm, Wood"/>
    <d v="2011-08-13T00:00:00"/>
    <d v="2011-01-01T00:00:00"/>
    <s v="50507XFER"/>
  </r>
  <r>
    <n v="0"/>
    <n v="0"/>
    <n v="0"/>
    <n v="0"/>
    <d v="2025-12-01T00:00:00"/>
    <s v="BH Colorado Electric Oper Co"/>
    <s v="Regulated Electric (122)"/>
    <s v="COE Elec 69kV Distribution Lines"/>
    <x v="49"/>
    <n v="135500"/>
    <x v="20"/>
    <n v="21747670"/>
    <s v="Crossarm Assemblies, Wood"/>
    <d v="2011-03-01T00:00:00"/>
    <d v="2011-03-01T00:00:00"/>
    <s v="50507XFER"/>
  </r>
  <r>
    <n v="0"/>
    <n v="0"/>
    <n v="0"/>
    <n v="0"/>
    <d v="2025-12-01T00:00:00"/>
    <s v="BH Colorado Electric Oper Co"/>
    <s v="Regulated Electric (122)"/>
    <s v="COE Elec 69kV Distribution Lines"/>
    <x v="49"/>
    <n v="135600"/>
    <x v="28"/>
    <n v="21747684"/>
    <s v="Conductor, Oh Copper Bare 4"/>
    <d v="2011-12-01T00:00:00"/>
    <d v="2011-01-01T00:00:00"/>
    <s v="50507XFER"/>
  </r>
  <r>
    <n v="0"/>
    <n v="0"/>
    <n v="0"/>
    <n v="0"/>
    <d v="2025-12-01T00:00:00"/>
    <s v="BH Colorado Electric Oper Co"/>
    <s v="Regulated Electric (122)"/>
    <s v="COE Elec 69kV Distribution Lines"/>
    <x v="49"/>
    <n v="135600"/>
    <x v="19"/>
    <n v="21747677"/>
    <s v="Suspension Insulators"/>
    <d v="2011-09-01T00:00:00"/>
    <d v="2011-01-01T00:00:00"/>
    <s v="50507XFER"/>
  </r>
  <r>
    <n v="0"/>
    <n v="0"/>
    <n v="0"/>
    <n v="0"/>
    <d v="2025-12-01T00:00:00"/>
    <s v="BH Colorado Electric Oper Co"/>
    <s v="Regulated Electric (122)"/>
    <s v="COE Elec 69kV Distribution Lines"/>
    <x v="50"/>
    <n v="135500"/>
    <x v="20"/>
    <n v="21741782"/>
    <s v="Crossarm Assemblies, Wood"/>
    <d v="2011-02-01T00:00:00"/>
    <d v="2011-02-01T00:00:00"/>
    <s v="50507XFER"/>
  </r>
  <r>
    <n v="0"/>
    <n v="0"/>
    <n v="0"/>
    <n v="0"/>
    <d v="2025-12-01T00:00:00"/>
    <s v="BH Colorado Electric Oper Co"/>
    <s v="Regulated Electric (122)"/>
    <s v="COE Elec 69kV Distribution Lines"/>
    <x v="50"/>
    <n v="135500"/>
    <x v="14"/>
    <n v="21741797"/>
    <s v="Pole, Wood, 65' Or Greater"/>
    <d v="2011-12-01T00:00:00"/>
    <d v="2011-01-01T00:00:00"/>
    <s v="50507XFER"/>
  </r>
  <r>
    <n v="0"/>
    <n v="0"/>
    <n v="0"/>
    <n v="0"/>
    <d v="2025-12-01T00:00:00"/>
    <s v="BH Colorado Electric Oper Co"/>
    <s v="Regulated Electric (122)"/>
    <s v="COE Elec 69kV Distribution Lines"/>
    <x v="50"/>
    <n v="135500"/>
    <x v="23"/>
    <n v="21741790"/>
    <s v="Pole, Wood"/>
    <d v="2011-09-01T00:00:00"/>
    <d v="2011-09-01T00:00:00"/>
    <s v="50507XFER"/>
  </r>
  <r>
    <n v="0"/>
    <n v="0"/>
    <n v="0"/>
    <n v="0"/>
    <d v="2025-12-01T00:00:00"/>
    <s v="BH Colorado Electric Oper Co"/>
    <s v="Regulated Electric (122)"/>
    <s v="COE Elec 69kV Distribution Lines"/>
    <x v="50"/>
    <n v="135600"/>
    <x v="19"/>
    <n v="21741775"/>
    <s v="Suspension Insulators"/>
    <d v="2011-02-01T00:00:00"/>
    <d v="2011-01-01T00:00:00"/>
    <s v="50507XFER"/>
  </r>
  <r>
    <n v="0"/>
    <n v="0"/>
    <n v="0"/>
    <n v="0"/>
    <d v="2025-12-01T00:00:00"/>
    <s v="BH Colorado Electric Oper Co"/>
    <s v="Regulated Electric (122)"/>
    <s v="COE Elec 69kV Distribution Lines"/>
    <x v="51"/>
    <n v="135500"/>
    <x v="25"/>
    <n v="21743265"/>
    <s v="CROSSARM: 21 FOOT WOOD"/>
    <d v="2009-12-31T00:00:00"/>
    <d v="2010-01-01T00:00:00"/>
    <s v="50507XFER"/>
  </r>
  <r>
    <n v="0"/>
    <n v="0"/>
    <n v="0"/>
    <n v="0"/>
    <d v="2025-12-01T00:00:00"/>
    <s v="BH Colorado Electric Oper Co"/>
    <s v="Regulated Electric (122)"/>
    <s v="COE Elec 69kV Distribution Lines"/>
    <x v="51"/>
    <n v="135500"/>
    <x v="12"/>
    <n v="21743439"/>
    <s v="POLE: WOOD 55 FOOT CLASS 1"/>
    <d v="2009-12-31T00:00:00"/>
    <d v="2010-01-01T00:00:00"/>
    <s v="50507XFER"/>
  </r>
  <r>
    <n v="0"/>
    <n v="0"/>
    <n v="0"/>
    <n v="0"/>
    <d v="2025-12-01T00:00:00"/>
    <s v="BH Colorado Electric Oper Co"/>
    <s v="Regulated Electric (122)"/>
    <s v="COE Elec 69kV Distribution Lines"/>
    <x v="51"/>
    <n v="135500"/>
    <x v="14"/>
    <n v="21743432"/>
    <s v="POLE: WOOD 65 FOOT CLASS 1"/>
    <d v="2009-12-31T00:00:00"/>
    <d v="2010-01-01T00:00:00"/>
    <s v="50507XFER"/>
  </r>
  <r>
    <n v="0"/>
    <n v="0"/>
    <n v="0"/>
    <n v="0"/>
    <d v="2025-12-01T00:00:00"/>
    <s v="BH Colorado Electric Oper Co"/>
    <s v="Regulated Electric (122)"/>
    <s v="COE Elec 69kV Distribution Lines"/>
    <x v="52"/>
    <n v="135500"/>
    <x v="99"/>
    <n v="21745045"/>
    <s v="Pole, Other"/>
    <d v="2011-09-01T00:00:00"/>
    <d v="2011-09-01T00:00:00"/>
    <s v="50507XFER"/>
  </r>
  <r>
    <n v="0"/>
    <n v="0"/>
    <n v="0"/>
    <n v="0"/>
    <d v="2025-12-01T00:00:00"/>
    <s v="BH Colorado Electric Oper Co"/>
    <s v="Regulated Electric (122)"/>
    <s v="COE Elec 69kV Distribution Lines"/>
    <x v="52"/>
    <n v="135500"/>
    <x v="73"/>
    <n v="21745057"/>
    <s v="Pole, Wood, 30' - 40'"/>
    <d v="2011-12-01T00:00:00"/>
    <d v="2011-01-01T00:00:00"/>
    <s v="50507XFER"/>
  </r>
  <r>
    <n v="0"/>
    <n v="0"/>
    <n v="0"/>
    <n v="0"/>
    <d v="2025-12-01T00:00:00"/>
    <s v="BH Colorado Electric Oper Co"/>
    <s v="Regulated Electric (122)"/>
    <s v="COE Elec 69kV Distribution Lines"/>
    <x v="53"/>
    <n v="135500"/>
    <x v="7"/>
    <n v="21746331"/>
    <s v="Anchors"/>
    <d v="2011-06-01T00:00:00"/>
    <d v="2011-01-01T00:00:00"/>
    <s v="50507XFER"/>
  </r>
  <r>
    <n v="0"/>
    <n v="0"/>
    <n v="0"/>
    <n v="0"/>
    <d v="2025-12-01T00:00:00"/>
    <s v="BH Colorado Electric Oper Co"/>
    <s v="Regulated Electric (122)"/>
    <s v="COE Elec 69kV Distribution Lines"/>
    <x v="53"/>
    <n v="135500"/>
    <x v="20"/>
    <n v="21746345"/>
    <s v="Crossarm Assemblies, Wood"/>
    <d v="2011-06-01T00:00:00"/>
    <d v="2011-01-01T00:00:00"/>
    <s v="50507XFER"/>
  </r>
  <r>
    <n v="0"/>
    <n v="0"/>
    <n v="0"/>
    <n v="0"/>
    <d v="2025-12-01T00:00:00"/>
    <s v="BH Colorado Electric Oper Co"/>
    <s v="Regulated Electric (122)"/>
    <s v="COE Elec 69kV Distribution Lines"/>
    <x v="53"/>
    <n v="135500"/>
    <x v="25"/>
    <n v="21746401"/>
    <s v="Crossarm, Wood"/>
    <d v="2012-02-01T00:00:00"/>
    <d v="2012-01-01T00:00:00"/>
    <s v="50507XFER"/>
  </r>
  <r>
    <n v="0"/>
    <n v="0"/>
    <n v="0"/>
    <n v="0"/>
    <d v="2025-12-01T00:00:00"/>
    <s v="BH Colorado Electric Oper Co"/>
    <s v="Regulated Electric (122)"/>
    <s v="COE Elec 69kV Distribution Lines"/>
    <x v="53"/>
    <n v="135500"/>
    <x v="25"/>
    <n v="21746380"/>
    <s v="Crossarm, Wood"/>
    <d v="2011-12-30T00:00:00"/>
    <d v="2012-01-01T00:00:00"/>
    <s v="50507XFER"/>
  </r>
  <r>
    <n v="0"/>
    <n v="0"/>
    <n v="0"/>
    <n v="0"/>
    <d v="2025-12-01T00:00:00"/>
    <s v="BH Colorado Electric Oper Co"/>
    <s v="Regulated Electric (122)"/>
    <s v="COE Elec 69kV Distribution Lines"/>
    <x v="53"/>
    <n v="135500"/>
    <x v="25"/>
    <n v="21746438"/>
    <s v="Crossarm, Wood"/>
    <d v="2012-03-03T00:00:00"/>
    <d v="2012-01-01T00:00:00"/>
    <s v="50507XFER"/>
  </r>
  <r>
    <n v="0"/>
    <n v="0"/>
    <n v="0"/>
    <n v="0"/>
    <d v="2025-12-01T00:00:00"/>
    <s v="BH Colorado Electric Oper Co"/>
    <s v="Regulated Electric (122)"/>
    <s v="COE Elec 69kV Distribution Lines"/>
    <x v="53"/>
    <n v="135500"/>
    <x v="9"/>
    <n v="21746410"/>
    <s v="Guys"/>
    <d v="2012-03-03T00:00:00"/>
    <d v="2012-01-01T00:00:00"/>
    <s v="50507XFER"/>
  </r>
  <r>
    <n v="0"/>
    <n v="0"/>
    <n v="0"/>
    <n v="0"/>
    <d v="2025-12-01T00:00:00"/>
    <s v="BH Colorado Electric Oper Co"/>
    <s v="Regulated Electric (122)"/>
    <s v="COE Elec 69kV Distribution Lines"/>
    <x v="53"/>
    <n v="135500"/>
    <x v="11"/>
    <n v="21746324"/>
    <s v="Pole, Wood, 50'"/>
    <d v="2011-06-01T00:00:00"/>
    <d v="2011-01-01T00:00:00"/>
    <s v="50507XFER"/>
  </r>
  <r>
    <n v="0"/>
    <n v="0"/>
    <n v="0"/>
    <n v="0"/>
    <d v="2025-12-01T00:00:00"/>
    <s v="BH Colorado Electric Oper Co"/>
    <s v="Regulated Electric (122)"/>
    <s v="COE Elec 69kV Distribution Lines"/>
    <x v="53"/>
    <n v="135500"/>
    <x v="12"/>
    <n v="21746359"/>
    <s v="Pole, Wood, 55'"/>
    <d v="2011-12-30T00:00:00"/>
    <d v="2012-01-01T00:00:00"/>
    <s v="50507XFER"/>
  </r>
  <r>
    <n v="0"/>
    <n v="0"/>
    <n v="0"/>
    <n v="0"/>
    <d v="2025-12-01T00:00:00"/>
    <s v="BH Colorado Electric Oper Co"/>
    <s v="Regulated Electric (122)"/>
    <s v="COE Elec 69kV Distribution Lines"/>
    <x v="53"/>
    <n v="135500"/>
    <x v="13"/>
    <n v="21746394"/>
    <s v="Pole, Wood, 60'"/>
    <d v="2011-12-30T00:00:00"/>
    <d v="2012-01-01T00:00:00"/>
    <s v="50507XFER"/>
  </r>
  <r>
    <n v="0"/>
    <n v="0"/>
    <n v="0"/>
    <n v="0"/>
    <d v="2025-12-01T00:00:00"/>
    <s v="BH Colorado Electric Oper Co"/>
    <s v="Regulated Electric (122)"/>
    <s v="COE Elec 69kV Distribution Lines"/>
    <x v="53"/>
    <n v="135500"/>
    <x v="14"/>
    <n v="21746424"/>
    <s v="Pole, Wood, 65' Or Greater"/>
    <d v="2012-03-03T00:00:00"/>
    <d v="2012-01-01T00:00:00"/>
    <s v="50507XFER"/>
  </r>
  <r>
    <n v="0"/>
    <n v="0"/>
    <n v="0"/>
    <n v="0"/>
    <d v="2025-12-01T00:00:00"/>
    <s v="BH Colorado Electric Oper Co"/>
    <s v="Regulated Electric (122)"/>
    <s v="COE Elec 69kV Distribution Lines"/>
    <x v="53"/>
    <n v="135500"/>
    <x v="14"/>
    <n v="21746373"/>
    <s v="Pole, Wood, 65' Or Greater"/>
    <d v="2011-12-30T00:00:00"/>
    <d v="2012-01-01T00:00:00"/>
    <s v="50507XFER"/>
  </r>
  <r>
    <n v="0"/>
    <n v="0"/>
    <n v="0"/>
    <n v="0"/>
    <d v="2025-12-01T00:00:00"/>
    <s v="BH Colorado Electric Oper Co"/>
    <s v="Regulated Electric (122)"/>
    <s v="COE Elec 69kV Distribution Lines"/>
    <x v="53"/>
    <n v="135500"/>
    <x v="23"/>
    <n v="21746352"/>
    <s v="Pole, Wood"/>
    <d v="2011-09-01T00:00:00"/>
    <d v="2011-01-01T00:00:00"/>
    <s v="50507XFER"/>
  </r>
  <r>
    <n v="0"/>
    <n v="0"/>
    <n v="0"/>
    <n v="0"/>
    <d v="2025-12-01T00:00:00"/>
    <s v="BH Colorado Electric Oper Co"/>
    <s v="Regulated Electric (122)"/>
    <s v="COE Elec 69kV Distribution Lines"/>
    <x v="53"/>
    <n v="135600"/>
    <x v="28"/>
    <n v="21746445"/>
    <s v="Conductor, Oh Copper Bare 4"/>
    <d v="2012-03-03T00:00:00"/>
    <d v="2012-01-01T00:00:00"/>
    <s v="50507XFER"/>
  </r>
  <r>
    <n v="0"/>
    <n v="0"/>
    <n v="0"/>
    <n v="0"/>
    <d v="2025-12-01T00:00:00"/>
    <s v="BH Colorado Electric Oper Co"/>
    <s v="Regulated Electric (122)"/>
    <s v="COE Elec 69kV Distribution Lines"/>
    <x v="53"/>
    <n v="135600"/>
    <x v="70"/>
    <n v="21746431"/>
    <s v="Insulators-Post- 115kv"/>
    <d v="2012-03-03T00:00:00"/>
    <d v="2012-01-01T00:00:00"/>
    <s v="50507XFER"/>
  </r>
  <r>
    <n v="0"/>
    <n v="0"/>
    <n v="0"/>
    <n v="0"/>
    <d v="2025-12-01T00:00:00"/>
    <s v="BH Colorado Electric Oper Co"/>
    <s v="Regulated Electric (122)"/>
    <s v="COE Elec 69kV Distribution Lines"/>
    <x v="53"/>
    <n v="135600"/>
    <x v="19"/>
    <n v="21746338"/>
    <s v="Suspension Insulators"/>
    <d v="2011-06-01T00:00:00"/>
    <d v="2011-01-01T00:00:00"/>
    <s v="50507XFER"/>
  </r>
  <r>
    <n v="0"/>
    <n v="0"/>
    <n v="0"/>
    <n v="0"/>
    <d v="2025-12-01T00:00:00"/>
    <s v="BH Colorado Electric Oper Co"/>
    <s v="Regulated Electric (122)"/>
    <s v="COE Elec 69kV Distribution Lines"/>
    <x v="53"/>
    <n v="135600"/>
    <x v="19"/>
    <n v="21746417"/>
    <s v="Suspension Insulators"/>
    <d v="2012-03-03T00:00:00"/>
    <d v="2012-01-01T00:00:00"/>
    <s v="50507XFER"/>
  </r>
  <r>
    <n v="0"/>
    <n v="0"/>
    <n v="0"/>
    <n v="0"/>
    <d v="2025-12-01T00:00:00"/>
    <s v="BH Colorado Electric Oper Co"/>
    <s v="Regulated Electric (122)"/>
    <s v="COE Elec 69kV Distribution Lines"/>
    <x v="54"/>
    <n v="135500"/>
    <x v="7"/>
    <n v="32607467"/>
    <s v="ANCHORS"/>
    <d v="2001-02-01T00:00:00"/>
    <d v="2001-01-01T00:00:00"/>
    <s v="50507XFER"/>
  </r>
  <r>
    <n v="0"/>
    <n v="0"/>
    <n v="0"/>
    <n v="0"/>
    <d v="2025-12-01T00:00:00"/>
    <s v="BH Colorado Electric Oper Co"/>
    <s v="Regulated Electric (122)"/>
    <s v="COE Elec 69kV Distribution Lines"/>
    <x v="54"/>
    <n v="135500"/>
    <x v="20"/>
    <n v="32607523"/>
    <s v="CROSSARM ASSEMBLIES, WOOD"/>
    <d v="2001-02-01T00:00:00"/>
    <d v="2001-01-01T00:00:00"/>
    <s v="50507XFER"/>
  </r>
  <r>
    <n v="0"/>
    <n v="0"/>
    <n v="0"/>
    <n v="0"/>
    <d v="2025-12-01T00:00:00"/>
    <s v="BH Colorado Electric Oper Co"/>
    <s v="Regulated Electric (122)"/>
    <s v="COE Elec 69kV Distribution Lines"/>
    <x v="54"/>
    <n v="135500"/>
    <x v="20"/>
    <n v="32607478"/>
    <s v="CROSSARM ASSEMBLIES, WOOD"/>
    <d v="1987-07-01T00:00:00"/>
    <d v="1987-07-01T00:00:00"/>
    <s v="50507XFER"/>
  </r>
  <r>
    <n v="0"/>
    <n v="0"/>
    <n v="0"/>
    <n v="0"/>
    <d v="2025-12-01T00:00:00"/>
    <s v="BH Colorado Electric Oper Co"/>
    <s v="Regulated Electric (122)"/>
    <s v="COE Elec 69kV Distribution Lines"/>
    <x v="54"/>
    <n v="135500"/>
    <x v="23"/>
    <n v="32607434"/>
    <s v="POLE, WOOD"/>
    <d v="1987-07-01T00:00:00"/>
    <d v="1987-07-01T00:00:00"/>
    <s v="50507XFER"/>
  </r>
  <r>
    <n v="0"/>
    <n v="0"/>
    <n v="0"/>
    <n v="0"/>
    <d v="2025-12-01T00:00:00"/>
    <s v="BH Colorado Electric Oper Co"/>
    <s v="Regulated Electric (122)"/>
    <s v="COE Elec 69kV Distribution Lines"/>
    <x v="54"/>
    <n v="135500"/>
    <x v="23"/>
    <n v="32607512"/>
    <s v="POLE, WOOD"/>
    <d v="2001-02-01T00:00:00"/>
    <d v="2001-01-01T00:00:00"/>
    <s v="50507XFER"/>
  </r>
  <r>
    <n v="0"/>
    <n v="0"/>
    <n v="0"/>
    <n v="0"/>
    <d v="2025-12-01T00:00:00"/>
    <s v="BH Colorado Electric Oper Co"/>
    <s v="Regulated Electric (122)"/>
    <s v="COE Elec 69kV Distribution Lines"/>
    <x v="54"/>
    <n v="135600"/>
    <x v="24"/>
    <n v="32607379"/>
    <s v="CONDUCTOR, OVERHEAD"/>
    <d v="1987-07-01T00:00:00"/>
    <d v="1987-07-01T00:00:00"/>
    <s v="50507XFER"/>
  </r>
  <r>
    <n v="0"/>
    <n v="0"/>
    <n v="0"/>
    <n v="0"/>
    <d v="2025-12-01T00:00:00"/>
    <s v="BH Colorado Electric Oper Co"/>
    <s v="Regulated Electric (122)"/>
    <s v="COE Elec 69kV Distribution Lines"/>
    <x v="54"/>
    <n v="135600"/>
    <x v="17"/>
    <n v="32607357"/>
    <s v="POST INSULATORS"/>
    <d v="2001-02-01T00:00:00"/>
    <d v="2001-01-01T00:00:00"/>
    <s v="50507XFER"/>
  </r>
  <r>
    <n v="0"/>
    <n v="0"/>
    <n v="0"/>
    <n v="0"/>
    <d v="2025-12-01T00:00:00"/>
    <s v="BH Colorado Electric Oper Co"/>
    <s v="Regulated Electric (122)"/>
    <s v="COE Elec 69kV Distribution Lines"/>
    <x v="54"/>
    <n v="135600"/>
    <x v="18"/>
    <n v="32607412"/>
    <s v="STATIC WIRE (TRANSMISSION LINES)"/>
    <d v="1987-07-01T00:00:00"/>
    <d v="1987-07-01T00:00:00"/>
    <s v="50507XFER"/>
  </r>
  <r>
    <n v="0"/>
    <n v="0"/>
    <n v="0"/>
    <n v="0"/>
    <d v="2025-12-01T00:00:00"/>
    <s v="BH Colorado Electric Oper Co"/>
    <s v="Regulated Electric (122)"/>
    <s v="COE Elec 69kV Distribution Lines"/>
    <x v="54"/>
    <n v="135600"/>
    <x v="19"/>
    <n v="32607346"/>
    <s v="SUSPENSION INSULATORS"/>
    <d v="2001-02-01T00:00:00"/>
    <d v="2001-01-01T00:00:00"/>
    <s v="50507XFER"/>
  </r>
  <r>
    <n v="0"/>
    <n v="0"/>
    <n v="0"/>
    <n v="0"/>
    <d v="2025-12-01T00:00:00"/>
    <s v="BH Colorado Electric Oper Co"/>
    <s v="Regulated Electric (122)"/>
    <s v="COE ELEC GEN-BUSCH RANCH WIND PRJCT"/>
    <x v="55"/>
    <n v="135200"/>
    <x v="3"/>
    <n v="12029472"/>
    <s v="GAGLIANO ENGINEERING 70.0100 BUSCH RANCH"/>
    <d v="2012-09-19T00:00:00"/>
    <d v="2013-09-01T00:00:00"/>
    <s v="10046335"/>
  </r>
  <r>
    <n v="0"/>
    <n v="0"/>
    <n v="0"/>
    <n v="0"/>
    <d v="2025-12-01T00:00:00"/>
    <s v="BH Colorado Electric Oper Co"/>
    <s v="Regulated Electric (122)"/>
    <s v="COE ELEC GEN-BUSCH RANCH WIND PRJCT"/>
    <x v="55"/>
    <n v="135200"/>
    <x v="3"/>
    <n v="11660451"/>
    <s v="GAGLIANO ENGINEERING 70.0100 BUSCH RANCH"/>
    <d v="2012-09-19T00:00:00"/>
    <d v="2012-10-01T00:00:00"/>
    <s v="10046335"/>
  </r>
  <r>
    <n v="1"/>
    <n v="0"/>
    <n v="0"/>
    <n v="0"/>
    <d v="2025-12-01T00:00:00"/>
    <s v="BH Colorado Electric Oper Co"/>
    <s v="Regulated Electric (122)"/>
    <s v="COE ELEC GEN-BUSCH RANCH WIND PRJCT"/>
    <x v="55"/>
    <n v="135200"/>
    <x v="100"/>
    <n v="12043178"/>
    <s v="Non Detailed Property Unit"/>
    <d v="2012-09-19T00:00:00"/>
    <d v="2012-09-01T00:00:00"/>
    <s v="10046335"/>
  </r>
  <r>
    <n v="0"/>
    <n v="0"/>
    <n v="0"/>
    <n v="0"/>
    <d v="2025-12-01T00:00:00"/>
    <s v="BH Colorado Electric Oper Co"/>
    <s v="Regulated Electric (122)"/>
    <s v="COE ELEC GEN-BUSCH RANCH WIND PRJCT"/>
    <x v="55"/>
    <n v="135300"/>
    <x v="3"/>
    <n v="11695583"/>
    <s v="BHC Salaries - Procure/Engin"/>
    <d v="2012-09-26T00:00:00"/>
    <d v="2012-11-01T00:00:00"/>
    <s v="10041893"/>
  </r>
  <r>
    <n v="0"/>
    <n v="0"/>
    <n v="0"/>
    <n v="0"/>
    <d v="2025-12-01T00:00:00"/>
    <s v="BH Colorado Electric Oper Co"/>
    <s v="Regulated Electric (122)"/>
    <s v="COE ELEC GEN-BUSCH RANCH WIND PRJCT"/>
    <x v="55"/>
    <n v="135300"/>
    <x v="3"/>
    <n v="11638513"/>
    <s v="BRW Substation - Geotechnical Engineering"/>
    <d v="2012-09-19T00:00:00"/>
    <d v="2012-09-01T00:00:00"/>
    <s v="10044735"/>
  </r>
  <r>
    <n v="0"/>
    <n v="0"/>
    <n v="0"/>
    <n v="0"/>
    <d v="2025-12-01T00:00:00"/>
    <s v="BH Colorado Electric Oper Co"/>
    <s v="Regulated Electric (122)"/>
    <s v="COE ELEC GEN-BUSCH RANCH WIND PRJCT"/>
    <x v="55"/>
    <n v="135300"/>
    <x v="3"/>
    <n v="12029385"/>
    <s v="Circuit Breakers"/>
    <d v="2012-09-19T00:00:00"/>
    <d v="2013-09-01T00:00:00"/>
    <s v="10041874"/>
  </r>
  <r>
    <n v="0"/>
    <n v="0"/>
    <n v="0"/>
    <n v="0"/>
    <d v="2025-12-01T00:00:00"/>
    <s v="BH Colorado Electric Oper Co"/>
    <s v="Regulated Electric (122)"/>
    <s v="COE ELEC GEN-BUSCH RANCH WIND PRJCT"/>
    <x v="55"/>
    <n v="135300"/>
    <x v="3"/>
    <n v="11659215"/>
    <s v="BRW Substation - Start-up &amp; Commissioning"/>
    <d v="2012-09-19T00:00:00"/>
    <d v="2012-10-01T00:00:00"/>
    <s v="10044740"/>
  </r>
  <r>
    <n v="0"/>
    <n v="0"/>
    <n v="0"/>
    <n v="0"/>
    <d v="2025-12-01T00:00:00"/>
    <s v="BH Colorado Electric Oper Co"/>
    <s v="Regulated Electric (122)"/>
    <s v="COE ELEC GEN-BUSCH RANCH WIND PRJCT"/>
    <x v="55"/>
    <n v="135300"/>
    <x v="3"/>
    <n v="11659245"/>
    <s v="BRW Substation - NTD Holdco USA, Inc."/>
    <d v="2012-09-19T00:00:00"/>
    <d v="2012-10-01T00:00:00"/>
    <s v="10044738"/>
  </r>
  <r>
    <n v="0"/>
    <n v="0"/>
    <n v="0"/>
    <n v="0"/>
    <d v="2025-12-01T00:00:00"/>
    <s v="BH Colorado Electric Oper Co"/>
    <s v="Regulated Electric (122)"/>
    <s v="COE ELEC GEN-BUSCH RANCH WIND PRJCT"/>
    <x v="55"/>
    <n v="135300"/>
    <x v="3"/>
    <n v="11638503"/>
    <s v="BRW SUBSTATION-RATTLESNAKE BUTTE SUBSTATION"/>
    <d v="2012-09-19T00:00:00"/>
    <d v="2012-09-01T00:00:00"/>
    <s v="10044734"/>
  </r>
  <r>
    <n v="0"/>
    <n v="0"/>
    <n v="0"/>
    <n v="0"/>
    <d v="2025-12-01T00:00:00"/>
    <s v="BH Colorado Electric Oper Co"/>
    <s v="Regulated Electric (122)"/>
    <s v="COE ELEC GEN-BUSCH RANCH WIND PRJCT"/>
    <x v="55"/>
    <n v="135300"/>
    <x v="3"/>
    <n v="11696715"/>
    <s v="Trans/Substation Engineering"/>
    <d v="2012-09-26T00:00:00"/>
    <d v="2012-11-01T00:00:00"/>
    <s v="10041891"/>
  </r>
  <r>
    <n v="0"/>
    <n v="0"/>
    <n v="0"/>
    <n v="0"/>
    <d v="2025-12-01T00:00:00"/>
    <s v="BH Colorado Electric Oper Co"/>
    <s v="Regulated Electric (122)"/>
    <s v="COE ELEC GEN-BUSCH RANCH WIND PRJCT"/>
    <x v="55"/>
    <n v="135300"/>
    <x v="3"/>
    <n v="12038612"/>
    <s v="Trans/Substation Engineering"/>
    <d v="2012-09-26T00:00:00"/>
    <d v="2013-09-01T00:00:00"/>
    <s v="10041891"/>
  </r>
  <r>
    <n v="0"/>
    <n v="0"/>
    <n v="0"/>
    <n v="0"/>
    <d v="2025-12-01T00:00:00"/>
    <s v="BH Colorado Electric Oper Co"/>
    <s v="Regulated Electric (122)"/>
    <s v="COE ELEC GEN-BUSCH RANCH WIND PRJCT"/>
    <x v="55"/>
    <n v="135300"/>
    <x v="3"/>
    <n v="11660236"/>
    <s v="CONTROL ENCLOSURE/RELAY PANELS"/>
    <d v="2012-09-19T00:00:00"/>
    <d v="2012-10-01T00:00:00"/>
    <s v="10044311"/>
  </r>
  <r>
    <n v="0"/>
    <n v="0"/>
    <n v="0"/>
    <n v="0"/>
    <d v="2025-12-01T00:00:00"/>
    <s v="BH Colorado Electric Oper Co"/>
    <s v="Regulated Electric (122)"/>
    <s v="COE ELEC GEN-BUSCH RANCH WIND PRJCT"/>
    <x v="55"/>
    <n v="135300"/>
    <x v="3"/>
    <n v="11696476"/>
    <s v="Surveying"/>
    <d v="2012-09-26T00:00:00"/>
    <d v="2012-11-01T00:00:00"/>
    <s v="10041892"/>
  </r>
  <r>
    <n v="0"/>
    <n v="0"/>
    <n v="0"/>
    <n v="0"/>
    <d v="2025-12-01T00:00:00"/>
    <s v="BH Colorado Electric Oper Co"/>
    <s v="Regulated Electric (122)"/>
    <s v="COE ELEC GEN-BUSCH RANCH WIND PRJCT"/>
    <x v="55"/>
    <n v="135300"/>
    <x v="3"/>
    <n v="12029455"/>
    <s v="BRW SUBSTATION-RATTLESNAKE BUTTE SUBSTATION"/>
    <d v="2012-09-19T00:00:00"/>
    <d v="2013-09-01T00:00:00"/>
    <s v="10044734"/>
  </r>
  <r>
    <n v="0"/>
    <n v="0"/>
    <n v="0"/>
    <n v="0"/>
    <d v="2025-12-01T00:00:00"/>
    <s v="BH Colorado Electric Oper Co"/>
    <s v="Regulated Electric (122)"/>
    <s v="COE ELEC GEN-BUSCH RANCH WIND PRJCT"/>
    <x v="55"/>
    <n v="135300"/>
    <x v="3"/>
    <n v="12029409"/>
    <s v="BHC Salaries - Procure/Engin"/>
    <d v="2012-09-26T00:00:00"/>
    <d v="2013-09-01T00:00:00"/>
    <s v="10041893"/>
  </r>
  <r>
    <n v="0"/>
    <n v="0"/>
    <n v="0"/>
    <n v="0"/>
    <d v="2025-12-01T00:00:00"/>
    <s v="BH Colorado Electric Oper Co"/>
    <s v="Regulated Electric (122)"/>
    <s v="COE ELEC GEN-BUSCH RANCH WIND PRJCT"/>
    <x v="55"/>
    <n v="135300"/>
    <x v="3"/>
    <n v="11659248"/>
    <s v="BRW Substation - BHC Salaries (Procurement/Engineering)"/>
    <d v="2012-09-19T00:00:00"/>
    <d v="2012-10-01T00:00:00"/>
    <s v="10044737"/>
  </r>
  <r>
    <n v="0"/>
    <n v="0"/>
    <n v="0"/>
    <n v="0"/>
    <d v="2025-12-01T00:00:00"/>
    <s v="BH Colorado Electric Oper Co"/>
    <s v="Regulated Electric (122)"/>
    <s v="COE ELEC GEN-BUSCH RANCH WIND PRJCT"/>
    <x v="55"/>
    <n v="135300"/>
    <x v="3"/>
    <n v="12029458"/>
    <s v="BRW Substation - Geotechnical Engineering"/>
    <d v="2012-09-19T00:00:00"/>
    <d v="2013-09-01T00:00:00"/>
    <s v="10044735"/>
  </r>
  <r>
    <n v="0"/>
    <n v="0"/>
    <n v="0"/>
    <n v="0"/>
    <d v="2025-12-01T00:00:00"/>
    <s v="BH Colorado Electric Oper Co"/>
    <s v="Regulated Electric (122)"/>
    <s v="COE ELEC GEN-BUSCH RANCH WIND PRJCT"/>
    <x v="55"/>
    <n v="135300"/>
    <x v="3"/>
    <n v="11638518"/>
    <s v="GAGLIANO ENGINEERING 70.0100 BUSCH RANCH"/>
    <d v="2012-09-19T00:00:00"/>
    <d v="2012-09-01T00:00:00"/>
    <s v="10046335"/>
  </r>
  <r>
    <n v="0"/>
    <n v="0"/>
    <n v="0"/>
    <n v="0"/>
    <d v="2025-12-01T00:00:00"/>
    <s v="BH Colorado Electric Oper Co"/>
    <s v="Regulated Electric (122)"/>
    <s v="COE ELEC GEN-BUSCH RANCH WIND PRJCT"/>
    <x v="55"/>
    <n v="135300"/>
    <x v="3"/>
    <n v="12038615"/>
    <s v="Surveying"/>
    <d v="2012-09-26T00:00:00"/>
    <d v="2013-09-01T00:00:00"/>
    <s v="10041892"/>
  </r>
  <r>
    <n v="0"/>
    <n v="0"/>
    <n v="0"/>
    <n v="0"/>
    <d v="2025-12-01T00:00:00"/>
    <s v="BH Colorado Electric Oper Co"/>
    <s v="Regulated Electric (122)"/>
    <s v="COE ELEC GEN-BUSCH RANCH WIND PRJCT"/>
    <x v="55"/>
    <n v="135300"/>
    <x v="3"/>
    <n v="12029436"/>
    <s v="CONTROL ENCLOSURE/RELAY PANELS"/>
    <d v="2012-09-19T00:00:00"/>
    <d v="2013-09-01T00:00:00"/>
    <s v="10044311"/>
  </r>
  <r>
    <n v="0"/>
    <n v="0"/>
    <n v="0"/>
    <n v="0"/>
    <d v="2025-12-01T00:00:00"/>
    <s v="BH Colorado Electric Oper Co"/>
    <s v="Regulated Electric (122)"/>
    <s v="COE ELEC GEN-BUSCH RANCH WIND PRJCT"/>
    <x v="55"/>
    <n v="135300"/>
    <x v="3"/>
    <n v="12029433"/>
    <s v="CABLE TRENCH"/>
    <d v="2012-09-19T00:00:00"/>
    <d v="2013-09-01T00:00:00"/>
    <s v="10044309"/>
  </r>
  <r>
    <n v="0"/>
    <n v="0"/>
    <n v="0"/>
    <n v="0"/>
    <d v="2025-12-01T00:00:00"/>
    <s v="BH Colorado Electric Oper Co"/>
    <s v="Regulated Electric (122)"/>
    <s v="COE ELEC GEN-BUSCH RANCH WIND PRJCT"/>
    <x v="55"/>
    <n v="135300"/>
    <x v="3"/>
    <n v="11660201"/>
    <s v="MISCELLANEOUS MATERIAL"/>
    <d v="2012-09-19T00:00:00"/>
    <d v="2012-10-01T00:00:00"/>
    <s v="10044310"/>
  </r>
  <r>
    <n v="0"/>
    <n v="0"/>
    <n v="0"/>
    <n v="0"/>
    <d v="2025-12-01T00:00:00"/>
    <s v="BH Colorado Electric Oper Co"/>
    <s v="Regulated Electric (122)"/>
    <s v="COE ELEC GEN-BUSCH RANCH WIND PRJCT"/>
    <x v="55"/>
    <n v="135300"/>
    <x v="3"/>
    <n v="11613215"/>
    <s v="CABLE TRENCH"/>
    <d v="2012-09-19T00:00:00"/>
    <d v="2012-09-01T00:00:00"/>
    <s v="10044309"/>
  </r>
  <r>
    <n v="0"/>
    <n v="0"/>
    <n v="0"/>
    <n v="0"/>
    <d v="2025-12-01T00:00:00"/>
    <s v="BH Colorado Electric Oper Co"/>
    <s v="Regulated Electric (122)"/>
    <s v="COE ELEC GEN-BUSCH RANCH WIND PRJCT"/>
    <x v="55"/>
    <n v="135300"/>
    <x v="3"/>
    <n v="11638508"/>
    <s v="Circuit Breakers"/>
    <d v="2012-09-19T00:00:00"/>
    <d v="2012-09-01T00:00:00"/>
    <s v="10041874"/>
  </r>
  <r>
    <n v="0"/>
    <n v="0"/>
    <n v="0"/>
    <n v="0"/>
    <d v="2025-12-01T00:00:00"/>
    <s v="BH Colorado Electric Oper Co"/>
    <s v="Regulated Electric (122)"/>
    <s v="COE ELEC GEN-BUSCH RANCH WIND PRJCT"/>
    <x v="55"/>
    <n v="135300"/>
    <x v="100"/>
    <n v="12107241"/>
    <s v="Non Detailed Property Unit"/>
    <d v="2012-09-19T00:00:00"/>
    <d v="2012-09-01T00:00:00"/>
    <s v="10044310"/>
  </r>
  <r>
    <n v="1"/>
    <n v="0"/>
    <n v="0"/>
    <n v="0"/>
    <d v="2025-12-01T00:00:00"/>
    <s v="BH Colorado Electric Oper Co"/>
    <s v="Regulated Electric (122)"/>
    <s v="COE ELEC GEN-BUSCH RANCH WIND PRJCT"/>
    <x v="55"/>
    <n v="135300"/>
    <x v="100"/>
    <n v="12058916"/>
    <s v="Non Detailed Property Unit"/>
    <d v="2012-09-19T00:00:00"/>
    <d v="2012-10-01T00:00:00"/>
    <s v="10044738"/>
  </r>
  <r>
    <n v="1"/>
    <n v="0"/>
    <n v="0"/>
    <n v="0"/>
    <d v="2025-12-01T00:00:00"/>
    <s v="BH Colorado Electric Oper Co"/>
    <s v="Regulated Electric (122)"/>
    <s v="COE ELEC GEN-BUSCH RANCH WIND PRJCT"/>
    <x v="55"/>
    <n v="135300"/>
    <x v="100"/>
    <n v="12043129"/>
    <s v="Non Detailed Property Unit"/>
    <d v="2012-09-19T00:00:00"/>
    <d v="2012-09-01T00:00:00"/>
    <s v="10044311"/>
  </r>
  <r>
    <n v="0"/>
    <n v="0"/>
    <n v="0"/>
    <n v="0"/>
    <d v="2025-12-01T00:00:00"/>
    <s v="BH Colorado Electric Oper Co"/>
    <s v="Regulated Electric (122)"/>
    <s v="COE ELEC GEN-BUSCH RANCH WIND PRJCT"/>
    <x v="55"/>
    <n v="135300"/>
    <x v="100"/>
    <n v="12107233"/>
    <s v="Non Detailed Property Unit"/>
    <d v="2012-09-19T00:00:00"/>
    <d v="2012-09-01T00:00:00"/>
    <s v="10044309"/>
  </r>
  <r>
    <n v="1"/>
    <n v="0"/>
    <n v="0"/>
    <n v="0"/>
    <d v="2025-12-01T00:00:00"/>
    <s v="BH Colorado Electric Oper Co"/>
    <s v="Regulated Electric (122)"/>
    <s v="COE ELEC GEN-BUSCH RANCH WIND PRJCT"/>
    <x v="55"/>
    <n v="135300"/>
    <x v="100"/>
    <n v="12043138"/>
    <s v="Non Detailed Property Unit"/>
    <d v="2012-09-19T00:00:00"/>
    <d v="2012-09-01T00:00:00"/>
    <s v="10044734"/>
  </r>
  <r>
    <n v="1"/>
    <n v="0"/>
    <n v="0"/>
    <n v="0"/>
    <d v="2025-12-01T00:00:00"/>
    <s v="BH Colorado Electric Oper Co"/>
    <s v="Regulated Electric (122)"/>
    <s v="COE ELEC GEN-BUSCH RANCH WIND PRJCT"/>
    <x v="55"/>
    <n v="135300"/>
    <x v="100"/>
    <n v="12043159"/>
    <s v="Non Detailed Property Unit"/>
    <d v="2012-09-19T00:00:00"/>
    <d v="2012-10-01T00:00:00"/>
    <s v="10044740"/>
  </r>
  <r>
    <n v="1"/>
    <n v="0"/>
    <n v="0"/>
    <n v="0"/>
    <d v="2025-12-01T00:00:00"/>
    <s v="BH Colorado Electric Oper Co"/>
    <s v="Regulated Electric (122)"/>
    <s v="COE ELEC GEN-BUSCH RANCH WIND PRJCT"/>
    <x v="55"/>
    <n v="135300"/>
    <x v="100"/>
    <n v="12043145"/>
    <s v="Non Detailed Property Unit"/>
    <d v="2012-09-19T00:00:00"/>
    <d v="2012-09-01T00:00:00"/>
    <s v="10044735"/>
  </r>
  <r>
    <n v="1"/>
    <n v="0"/>
    <n v="0"/>
    <n v="0"/>
    <d v="2025-12-01T00:00:00"/>
    <s v="BH Colorado Electric Oper Co"/>
    <s v="Regulated Electric (122)"/>
    <s v="COE ELEC GEN-BUSCH RANCH WIND PRJCT"/>
    <x v="55"/>
    <n v="135300"/>
    <x v="100"/>
    <n v="12058943"/>
    <s v="Non Detailed Property Unit"/>
    <d v="2012-09-19T00:00:00"/>
    <d v="2012-10-01T00:00:00"/>
    <s v="10044737"/>
  </r>
  <r>
    <n v="1"/>
    <n v="308060.51"/>
    <n v="80015.901799438609"/>
    <n v="228044.6082005614"/>
    <d v="2025-12-01T00:00:00"/>
    <s v="BH Colorado Electric Oper Co"/>
    <s v="Regulated Electric (122)"/>
    <s v="COE ELEC GEN-BUSCH RANCH WIND PRJCT"/>
    <x v="55"/>
    <n v="135301"/>
    <x v="1"/>
    <n v="29640599"/>
    <s v="GENERATOR STEP UP TRANSFORMER (GSU)"/>
    <d v="2012-10-16T00:00:00"/>
    <d v="2012-10-01T00:00:00"/>
    <s v="10041871"/>
  </r>
  <r>
    <n v="0"/>
    <n v="0"/>
    <n v="0"/>
    <n v="0"/>
    <d v="2025-12-01T00:00:00"/>
    <s v="BH Colorado Electric Oper Co"/>
    <s v="Regulated Electric (122)"/>
    <s v="COE ELEC GEN-PAGS UNIT # 6"/>
    <x v="56"/>
    <n v="135300"/>
    <x v="3"/>
    <n v="19807395"/>
    <s v="Circuit Breaker"/>
    <d v="2016-12-29T00:00:00"/>
    <d v="2016-12-01T00:00:00"/>
    <s v="10030024"/>
  </r>
  <r>
    <n v="0"/>
    <n v="0"/>
    <n v="0"/>
    <n v="0"/>
    <d v="2025-12-01T00:00:00"/>
    <s v="BH Colorado Electric Oper Co"/>
    <s v="Regulated Electric (122)"/>
    <s v="COE ELEC GEN-PAGS UNIT # 6"/>
    <x v="56"/>
    <n v="135300"/>
    <x v="3"/>
    <n v="19807406"/>
    <s v="Switchyard Structures"/>
    <d v="2016-12-29T00:00:00"/>
    <d v="2016-12-01T00:00:00"/>
    <s v="10030025"/>
  </r>
  <r>
    <n v="0"/>
    <n v="0"/>
    <n v="0"/>
    <n v="0"/>
    <d v="2025-12-01T00:00:00"/>
    <s v="BH Colorado Electric Oper Co"/>
    <s v="Regulated Electric (122)"/>
    <s v="COE ELEC GEN-PAGS UNIT # 6"/>
    <x v="56"/>
    <n v="135300"/>
    <x v="3"/>
    <n v="19807350"/>
    <s v="Substation Upgrades"/>
    <d v="2016-12-29T00:00:00"/>
    <d v="2016-12-01T00:00:00"/>
    <s v="10030027"/>
  </r>
  <r>
    <n v="0"/>
    <n v="0"/>
    <n v="0"/>
    <n v="0"/>
    <d v="2025-12-01T00:00:00"/>
    <s v="BH Colorado Electric Oper Co"/>
    <s v="Regulated Electric (122)"/>
    <s v="COE ELEC GEN-PAGS UNIT # 6"/>
    <x v="56"/>
    <n v="135300"/>
    <x v="3"/>
    <n v="19785951"/>
    <s v="BHCOE_PAGS EXPANSION_Switchyard Commissioning"/>
    <d v="2016-12-29T00:00:00"/>
    <d v="2016-12-01T00:00:00"/>
    <s v="10055055"/>
  </r>
  <r>
    <n v="0"/>
    <n v="0"/>
    <n v="0"/>
    <n v="0"/>
    <d v="2025-12-01T00:00:00"/>
    <s v="BH Colorado Electric Oper Co"/>
    <s v="Regulated Electric (122)"/>
    <s v="COE ELEC GEN-PAGS UNIT # 6"/>
    <x v="56"/>
    <n v="135300"/>
    <x v="3"/>
    <n v="19807384"/>
    <s v="Control &amp; Protection"/>
    <d v="2016-12-29T00:00:00"/>
    <d v="2016-12-01T00:00:00"/>
    <s v="10030023"/>
  </r>
  <r>
    <n v="0"/>
    <n v="0"/>
    <n v="0"/>
    <n v="0"/>
    <d v="2025-12-01T00:00:00"/>
    <s v="BH Colorado Electric Oper Co"/>
    <s v="Regulated Electric (122)"/>
    <s v="COE ELEC GEN-PAGS UNIT # 6"/>
    <x v="56"/>
    <n v="135300"/>
    <x v="3"/>
    <n v="19807373"/>
    <s v="Miscellaneous Materials"/>
    <d v="2016-12-29T00:00:00"/>
    <d v="2016-12-01T00:00:00"/>
    <s v="10030022"/>
  </r>
  <r>
    <n v="0"/>
    <n v="0"/>
    <n v="0"/>
    <n v="0"/>
    <d v="2025-12-01T00:00:00"/>
    <s v="BH Colorado Electric Oper Co"/>
    <s v="Regulated Electric (122)"/>
    <s v="COE ELEC GEN-PAGS UNIT # 6"/>
    <x v="56"/>
    <n v="135300"/>
    <x v="3"/>
    <n v="19807417"/>
    <s v="BHCOE_PAGS 3_ENGINEERING PHASE 2"/>
    <d v="2016-12-29T00:00:00"/>
    <d v="2016-12-01T00:00:00"/>
    <s v="10051316"/>
  </r>
  <r>
    <n v="0"/>
    <n v="0"/>
    <n v="0"/>
    <n v="0"/>
    <d v="2025-12-01T00:00:00"/>
    <s v="BH Colorado Electric Oper Co"/>
    <s v="Regulated Electric (122)"/>
    <s v="COE ELEC GEN-PAGS UNIT # 6"/>
    <x v="56"/>
    <n v="135300"/>
    <x v="3"/>
    <n v="19790550"/>
    <s v="Miscellaneous Materials (substation upgrade contract)"/>
    <d v="2016-12-29T00:00:00"/>
    <d v="2017-06-01T00:00:00"/>
    <s v="10030022"/>
  </r>
  <r>
    <n v="0"/>
    <n v="0"/>
    <n v="0"/>
    <n v="0"/>
    <d v="2025-12-01T00:00:00"/>
    <s v="BH Colorado Electric Oper Co"/>
    <s v="Regulated Electric (122)"/>
    <s v="COE ELEC GEN-PAGS UNIT # 6"/>
    <x v="56"/>
    <n v="135300"/>
    <x v="3"/>
    <n v="19807362"/>
    <s v="Switchyard CCVT's"/>
    <d v="2016-12-29T00:00:00"/>
    <d v="2016-12-01T00:00:00"/>
    <s v="10030021"/>
  </r>
  <r>
    <n v="1"/>
    <n v="2655926.7199999997"/>
    <n v="485451.87943763199"/>
    <n v="2170474.8405623678"/>
    <d v="2025-12-01T00:00:00"/>
    <s v="BH Colorado Electric Oper Co"/>
    <s v="Regulated Electric (122)"/>
    <s v="COE ELEC GEN-PAGS UNIT # 6"/>
    <x v="56"/>
    <n v="135301"/>
    <x v="1"/>
    <n v="29640608"/>
    <s v="Generator Step-Up Transformer (GSU) sn 186133"/>
    <d v="2016-12-29T00:00:00"/>
    <d v="2016-12-01T00:00:00"/>
    <s v="10052195"/>
  </r>
  <r>
    <n v="0"/>
    <n v="0"/>
    <n v="0"/>
    <n v="0"/>
    <d v="2025-12-01T00:00:00"/>
    <s v="BH Colorado Electric Oper Co"/>
    <s v="Regulated Electric (122)"/>
    <s v="COE Elec Gen-Pblo Arprt Ind Prk Dsl"/>
    <x v="57"/>
    <n v="135301"/>
    <x v="3"/>
    <n v="36460853"/>
    <s v="Replace 115kV bushings on AIP Substation XFMR Unit 3"/>
    <d v="2022-12-05T00:00:00"/>
    <d v="2022-12-01T00:00:00"/>
    <s v="10081077"/>
  </r>
  <r>
    <n v="1"/>
    <n v="19999.98"/>
    <n v="9427.6215723690002"/>
    <n v="10572.358427630999"/>
    <d v="2025-12-01T00:00:00"/>
    <s v="BH Colorado Electric Oper Co"/>
    <s v="Regulated Electric (122)"/>
    <s v="COE Elec Gen-Pblo Arprt Ind Prk Dsl"/>
    <x v="57"/>
    <n v="135301"/>
    <x v="0"/>
    <n v="29640630"/>
    <s v="CONCRETE PAD AND CURBS"/>
    <d v="2001-12-18T00:00:00"/>
    <d v="2002-01-01T00:00:00"/>
    <s v="10012026"/>
  </r>
  <r>
    <n v="1"/>
    <n v="183529.39"/>
    <n v="86512.368328754499"/>
    <n v="97017.021671245515"/>
    <d v="2025-12-01T00:00:00"/>
    <s v="BH Colorado Electric Oper Co"/>
    <s v="Regulated Electric (122)"/>
    <s v="COE Elec Gen-Pblo Arprt Ind Prk Dsl"/>
    <x v="57"/>
    <n v="135301"/>
    <x v="1"/>
    <n v="29640652"/>
    <s v="10/12.5MVA, 115/4.16KV, ASEA"/>
    <d v="2001-12-18T00:00:00"/>
    <d v="2002-01-01T00:00:00"/>
    <s v="10012026"/>
  </r>
  <r>
    <n v="0"/>
    <n v="0"/>
    <n v="0"/>
    <n v="0"/>
    <d v="2025-12-01T00:00:00"/>
    <s v="BH Colorado Electric Oper Co"/>
    <s v="Regulated Electric (122)"/>
    <s v="COE ELEC GEN-PEAKVIEW WIND"/>
    <x v="58"/>
    <n v="135002"/>
    <x v="3"/>
    <n v="18557559"/>
    <s v="2015_BHCOE_PEAK VIEW_TRANSMISSION_EASEMENTS"/>
    <d v="2016-11-07T00:00:00"/>
    <d v="2016-11-01T00:00:00"/>
    <s v="10054546"/>
  </r>
  <r>
    <n v="0"/>
    <n v="0"/>
    <n v="0"/>
    <n v="0"/>
    <d v="2025-12-01T00:00:00"/>
    <s v="BH Colorado Electric Oper Co"/>
    <s v="Regulated Electric (122)"/>
    <s v="COE ELEC GEN-PEAKVIEW WIND"/>
    <x v="58"/>
    <n v="135002"/>
    <x v="3"/>
    <n v="19718016"/>
    <s v="2015_BHCOE_PEAK VIEW_TRANSMISSION_EASEMENTS"/>
    <d v="2016-11-07T00:00:00"/>
    <d v="2017-05-01T00:00:00"/>
    <s v="10054546"/>
  </r>
  <r>
    <n v="0"/>
    <n v="0"/>
    <n v="0"/>
    <n v="0"/>
    <d v="2025-12-01T00:00:00"/>
    <s v="BH Colorado Electric Oper Co"/>
    <s v="Regulated Electric (122)"/>
    <s v="COE ELEC GEN-PEAKVIEW WIND"/>
    <x v="58"/>
    <n v="135300"/>
    <x v="2"/>
    <n v="20706746"/>
    <s v="A dummy retirement unit"/>
    <d v="2016-09-01T00:00:00"/>
    <d v="2016-09-01T00:00:00"/>
    <s v="10052167"/>
  </r>
  <r>
    <n v="0"/>
    <n v="0"/>
    <n v="0"/>
    <n v="0"/>
    <d v="2025-12-01T00:00:00"/>
    <s v="BH Colorado Electric Oper Co"/>
    <s v="Regulated Electric (122)"/>
    <s v="COE ELEC GEN-PEAKVIEW WIND"/>
    <x v="58"/>
    <n v="135300"/>
    <x v="3"/>
    <n v="17938206"/>
    <s v="2015_PEAK VIEW_RATTLESNAKE EXPANSION"/>
    <d v="2016-09-01T00:00:00"/>
    <d v="2016-09-01T00:00:00"/>
    <s v="10052167"/>
  </r>
  <r>
    <n v="0"/>
    <n v="0"/>
    <n v="0"/>
    <n v="0"/>
    <d v="2025-12-01T00:00:00"/>
    <s v="BH Colorado Electric Oper Co"/>
    <s v="Regulated Electric (122)"/>
    <s v="COE ELEC GEN-PEAKVIEW WIND"/>
    <x v="58"/>
    <n v="135500"/>
    <x v="3"/>
    <n v="20295002"/>
    <s v="2015_PEAK VIEW_RATTLESNAKE EXPANSION"/>
    <d v="2016-09-01T00:00:00"/>
    <d v="2017-08-01T00:00:00"/>
    <s v="10052167"/>
  </r>
  <r>
    <n v="0"/>
    <n v="0"/>
    <n v="0"/>
    <n v="0"/>
    <d v="2025-12-01T00:00:00"/>
    <s v="BH Colorado Electric Oper Co"/>
    <s v="Regulated Electric (122)"/>
    <s v="COE ELEC GEN-PEAKVIEW WIND"/>
    <x v="58"/>
    <n v="135500"/>
    <x v="3"/>
    <n v="18557556"/>
    <s v="2015_PEAK VIEW_TRANSMISSION_INVENERGY_BUILD TRANSFER AGREEMENT"/>
    <d v="2016-11-07T00:00:00"/>
    <d v="2016-11-01T00:00:00"/>
    <s v="10054545"/>
  </r>
  <r>
    <n v="0"/>
    <n v="0"/>
    <n v="0"/>
    <n v="0"/>
    <d v="2025-12-01T00:00:00"/>
    <s v="BH Colorado Electric Oper Co"/>
    <s v="Regulated Electric (122)"/>
    <s v="COE ELEC GEN-PEAKVIEW WIND"/>
    <x v="58"/>
    <n v="135500"/>
    <x v="3"/>
    <n v="20136275"/>
    <s v="2015_PEAK VIEW_TRANSMISSION_INVENERGY_BUILD TRANSFER AGREEMENT"/>
    <d v="2016-11-07T00:00:00"/>
    <d v="2017-07-01T00:00:00"/>
    <s v="10054545"/>
  </r>
  <r>
    <n v="0"/>
    <n v="0"/>
    <n v="0"/>
    <n v="0"/>
    <d v="2025-12-01T00:00:00"/>
    <s v="BH Colorado Electric Oper Co"/>
    <s v="Regulated Electric (122)"/>
    <s v="COE Elec Gen-Pueblo Plant-General"/>
    <x v="59"/>
    <n v="135300"/>
    <x v="101"/>
    <n v="9733810"/>
    <s v="NEW STATION BATTERIES/PUEBLO"/>
    <d v="2008-04-01T00:00:00"/>
    <d v="2008-01-01T00:00:00"/>
    <s v="10006969"/>
  </r>
  <r>
    <n v="0"/>
    <n v="0"/>
    <n v="0"/>
    <n v="0"/>
    <d v="2025-12-01T00:00:00"/>
    <s v="BH Colorado Electric Oper Co"/>
    <s v="Regulated Electric (122)"/>
    <s v="COE Elec Gen-Pueblo Plant-General"/>
    <x v="59"/>
    <n v="135300"/>
    <x v="3"/>
    <n v="13489023"/>
    <s v="TEST EQUIPMENT-TRANMISSION SUBTATION TEST EQUIPMENT HI POT, TTR (SINGLE AND THREE PHASE) PLC TUNING EQUIPMENT"/>
    <d v="2015-08-12T00:00:00"/>
    <d v="2015-08-01T00:00:00"/>
    <s v="10049209"/>
  </r>
  <r>
    <n v="2"/>
    <n v="41401.279999999999"/>
    <n v="8363.9143244576007"/>
    <n v="33037.365675542402"/>
    <d v="2025-12-01T00:00:00"/>
    <s v="BH Colorado Electric Oper Co"/>
    <s v="Regulated Electric (122)"/>
    <s v="COE Elec Gen-Pueblo Plant-General"/>
    <x v="59"/>
    <n v="135300"/>
    <x v="102"/>
    <n v="13617129"/>
    <s v="PLC TUNING EQUIPMENT"/>
    <d v="2015-08-12T00:00:00"/>
    <d v="2015-08-01T00:00:00"/>
    <s v="10049209"/>
  </r>
  <r>
    <n v="1"/>
    <n v="182936.49"/>
    <n v="-3402.5784679722001"/>
    <n v="186339.06846797219"/>
    <d v="2025-12-01T00:00:00"/>
    <s v="BH Colorado Electric Oper Co"/>
    <s v="Regulated Electric (122)"/>
    <s v="COE ELEC SUBSTATIONS"/>
    <x v="60"/>
    <n v="135001"/>
    <x v="4"/>
    <n v="26660702"/>
    <s v="Land-Fremont County-TRS 3, 4 SEC 28-18-68 Beaver Park, Less HWY 7; a TR containing 8 AC M/L being that PT SW4SE4 Loc S of State HWY 155 less 1.895 AC M/L to HWY SEC 21-18-68 TR-52 Less .063 AC to CDOT known as o 19 K Street, Penrose CO  81240"/>
    <d v="2018-10-01T00:00:00"/>
    <d v="2018-10-01T00:00:00"/>
    <s v="10058075"/>
  </r>
  <r>
    <n v="0"/>
    <n v="6849.28"/>
    <n v="13.634176768000001"/>
    <n v="6835.6458232320001"/>
    <d v="2025-12-01T00:00:00"/>
    <s v="BH Colorado Electric Oper Co"/>
    <s v="Regulated Electric (122)"/>
    <s v="COE ELEC SUBSTATIONS"/>
    <x v="60"/>
    <n v="135130"/>
    <x v="103"/>
    <n v="40388790"/>
    <s v="Communications - JMUX Equip"/>
    <d v="2023-02-22T00:00:00"/>
    <d v="2023-01-01T00:00:00"/>
    <s v="10067000"/>
  </r>
  <r>
    <n v="0"/>
    <n v="2609.9"/>
    <n v="5.1952669399999998"/>
    <n v="2604.7047330600003"/>
    <d v="2025-12-01T00:00:00"/>
    <s v="BH Colorado Electric Oper Co"/>
    <s v="Regulated Electric (122)"/>
    <s v="COE ELEC SUBSTATIONS"/>
    <x v="60"/>
    <n v="135130"/>
    <x v="104"/>
    <n v="40388801"/>
    <s v="SEL 2730M Transceiver"/>
    <d v="2023-02-22T00:00:00"/>
    <d v="2023-01-01T00:00:00"/>
    <s v="10067000"/>
  </r>
  <r>
    <n v="1"/>
    <n v="15005.85"/>
    <n v="17.922687123000003"/>
    <n v="14987.927312877"/>
    <d v="2025-12-01T00:00:00"/>
    <s v="BH Colorado Electric Oper Co"/>
    <s v="Regulated Electric (122)"/>
    <s v="COE ELEC SUBSTATIONS"/>
    <x v="60"/>
    <n v="135130"/>
    <x v="105"/>
    <n v="41349096"/>
    <s v="Scada Equip - Server/Router"/>
    <d v="2024-12-30T00:00:00"/>
    <d v="2024-01-01T00:00:00"/>
    <s v="10084285"/>
  </r>
  <r>
    <n v="0"/>
    <n v="6890.6500000000005"/>
    <n v="13.71652789"/>
    <n v="6876.9334721100004"/>
    <d v="2025-12-01T00:00:00"/>
    <s v="BH Colorado Electric Oper Co"/>
    <s v="Regulated Electric (122)"/>
    <s v="COE ELEC SUBSTATIONS"/>
    <x v="60"/>
    <n v="135130"/>
    <x v="105"/>
    <n v="40388779"/>
    <s v="Cisco Grid Router"/>
    <d v="2023-02-22T00:00:00"/>
    <d v="2023-01-01T00:00:00"/>
    <s v="10067000"/>
  </r>
  <r>
    <n v="6"/>
    <n v="9612.5300000000007"/>
    <n v="462.36423100479999"/>
    <n v="9150.1657689952008"/>
    <d v="2025-12-01T00:00:00"/>
    <s v="BH Colorado Electric Oper Co"/>
    <s v="Regulated Electric (122)"/>
    <s v="COE ELEC SUBSTATIONS"/>
    <x v="60"/>
    <n v="135300"/>
    <x v="106"/>
    <n v="37567910"/>
    <s v="96 kV lightning arrester"/>
    <d v="2023-02-22T00:00:00"/>
    <d v="2023-01-01T00:00:00"/>
    <s v="10067000"/>
  </r>
  <r>
    <n v="0"/>
    <n v="33129.160000000003"/>
    <n v="1593.5178966655999"/>
    <n v="31535.642103334405"/>
    <d v="2025-12-01T00:00:00"/>
    <s v="BH Colorado Electric Oper Co"/>
    <s v="Regulated Electric (122)"/>
    <s v="COE ELEC SUBSTATIONS"/>
    <x v="60"/>
    <n v="135300"/>
    <x v="107"/>
    <n v="37567952"/>
    <s v="Batteries, Storage - Station"/>
    <d v="2023-02-22T00:00:00"/>
    <d v="2023-02-01T00:00:00"/>
    <s v="10067000"/>
  </r>
  <r>
    <n v="4"/>
    <n v="378107.29"/>
    <n v="18187.0211461664"/>
    <n v="359920.26885383355"/>
    <d v="2025-12-01T00:00:00"/>
    <s v="BH Colorado Electric Oper Co"/>
    <s v="Regulated Electric (122)"/>
    <s v="COE ELEC SUBSTATIONS"/>
    <x v="60"/>
    <n v="135300"/>
    <x v="83"/>
    <n v="37567946"/>
    <s v="Circuit Breaker 115kV"/>
    <d v="2023-02-22T00:00:00"/>
    <d v="2023-01-01T00:00:00"/>
    <s v="10067000"/>
  </r>
  <r>
    <n v="0"/>
    <n v="148508.61000000002"/>
    <n v="7143.2879023775995"/>
    <n v="141365.32209762241"/>
    <d v="2025-12-01T00:00:00"/>
    <s v="BH Colorado Electric Oper Co"/>
    <s v="Regulated Electric (122)"/>
    <s v="COE ELEC SUBSTATIONS"/>
    <x v="60"/>
    <n v="135300"/>
    <x v="108"/>
    <n v="37567917"/>
    <s v="Bus"/>
    <d v="2023-02-22T00:00:00"/>
    <d v="2023-01-01T00:00:00"/>
    <s v="10067000"/>
  </r>
  <r>
    <n v="0"/>
    <n v="44272.07"/>
    <n v="2129.4936505312003"/>
    <n v="42142.5763494688"/>
    <d v="2025-12-01T00:00:00"/>
    <s v="BH Colorado Electric Oper Co"/>
    <s v="Regulated Electric (122)"/>
    <s v="COE ELEC SUBSTATIONS"/>
    <x v="60"/>
    <n v="135300"/>
    <x v="109"/>
    <n v="37567925"/>
    <s v="Cable Trench"/>
    <d v="2023-02-22T00:00:00"/>
    <d v="2023-01-01T00:00:00"/>
    <s v="10067000"/>
  </r>
  <r>
    <n v="0"/>
    <n v="429250.98"/>
    <n v="20647.040818156802"/>
    <n v="408603.93918184319"/>
    <d v="2025-12-01T00:00:00"/>
    <s v="BH Colorado Electric Oper Co"/>
    <s v="Regulated Electric (122)"/>
    <s v="COE ELEC SUBSTATIONS"/>
    <x v="60"/>
    <n v="135300"/>
    <x v="110"/>
    <n v="37567955"/>
    <s v="Clearing &amp; Grading"/>
    <d v="2023-02-22T00:00:00"/>
    <d v="2023-02-01T00:00:00"/>
    <s v="10067000"/>
  </r>
  <r>
    <n v="0"/>
    <n v="457348.06"/>
    <n v="21998.5148616896"/>
    <n v="435349.54513831041"/>
    <d v="2025-12-01T00:00:00"/>
    <s v="BH Colorado Electric Oper Co"/>
    <s v="Regulated Electric (122)"/>
    <s v="COE ELEC SUBSTATIONS"/>
    <x v="60"/>
    <n v="135300"/>
    <x v="111"/>
    <n v="37567958"/>
    <s v="Switchgear Enclosure"/>
    <d v="2023-02-22T00:00:00"/>
    <d v="2023-02-01T00:00:00"/>
    <s v="10067000"/>
  </r>
  <r>
    <n v="0"/>
    <n v="0"/>
    <n v="0"/>
    <n v="0"/>
    <d v="2025-12-01T00:00:00"/>
    <s v="BH Colorado Electric Oper Co"/>
    <s v="Regulated Electric (122)"/>
    <s v="COE ELEC SUBSTATIONS"/>
    <x v="60"/>
    <n v="135300"/>
    <x v="103"/>
    <n v="37567940"/>
    <s v="Communications - JMUX Equip"/>
    <d v="2023-02-22T00:00:00"/>
    <d v="2023-01-01T00:00:00"/>
    <s v="10067000"/>
  </r>
  <r>
    <n v="0"/>
    <n v="36410.270000000004"/>
    <n v="1751.3398126431998"/>
    <n v="34658.930187356804"/>
    <d v="2025-12-01T00:00:00"/>
    <s v="BH Colorado Electric Oper Co"/>
    <s v="Regulated Electric (122)"/>
    <s v="COE ELEC SUBSTATIONS"/>
    <x v="60"/>
    <n v="135300"/>
    <x v="112"/>
    <n v="37567922"/>
    <s v="Control Cable"/>
    <d v="2023-02-22T00:00:00"/>
    <d v="2023-01-01T00:00:00"/>
    <s v="10067000"/>
  </r>
  <r>
    <n v="0"/>
    <n v="96073.39"/>
    <n v="4621.1454307424001"/>
    <n v="91452.2445692576"/>
    <d v="2025-12-01T00:00:00"/>
    <s v="BH Colorado Electric Oper Co"/>
    <s v="Regulated Electric (122)"/>
    <s v="COE ELEC SUBSTATIONS"/>
    <x v="60"/>
    <n v="135300"/>
    <x v="113"/>
    <n v="37567949"/>
    <s v="Station Conduit"/>
    <d v="2023-02-22T00:00:00"/>
    <d v="2023-01-01T00:00:00"/>
    <s v="10067000"/>
  </r>
  <r>
    <n v="0"/>
    <n v="313648.61"/>
    <n v="15086.548324777601"/>
    <n v="298562.06167522236"/>
    <d v="2025-12-01T00:00:00"/>
    <s v="BH Colorado Electric Oper Co"/>
    <s v="Regulated Electric (122)"/>
    <s v="COE ELEC SUBSTATIONS"/>
    <x v="60"/>
    <n v="135300"/>
    <x v="114"/>
    <n v="37568041"/>
    <s v="Control Enclousre  Relay Panels 1-6"/>
    <d v="2023-02-22T00:00:00"/>
    <d v="2023-02-01T00:00:00"/>
    <s v="10067000"/>
  </r>
  <r>
    <n v="0"/>
    <n v="0"/>
    <n v="0"/>
    <n v="0"/>
    <d v="2025-12-01T00:00:00"/>
    <s v="BH Colorado Electric Oper Co"/>
    <s v="Regulated Electric (122)"/>
    <s v="COE ELEC SUBSTATIONS"/>
    <x v="60"/>
    <n v="135300"/>
    <x v="3"/>
    <n v="36786018"/>
    <s v="This work order is for the 115 kV side of the new North Penrose Substation. The distribution side of the substation has been deferred to a later date."/>
    <d v="2023-02-22T00:00:00"/>
    <d v="2023-02-01T00:00:00"/>
    <s v="10067000"/>
  </r>
  <r>
    <n v="0"/>
    <n v="0"/>
    <n v="0"/>
    <n v="0"/>
    <d v="2025-12-01T00:00:00"/>
    <s v="BH Colorado Electric Oper Co"/>
    <s v="Regulated Electric (122)"/>
    <s v="COE ELEC SUBSTATIONS"/>
    <x v="60"/>
    <n v="135300"/>
    <x v="3"/>
    <n v="36933373"/>
    <s v="This work order is for the 115 kV side of the new North Penrose Substation. The distribution side of the substation has been deferred to a later date."/>
    <d v="2023-02-22T00:00:00"/>
    <d v="2023-03-01T00:00:00"/>
    <s v="10067000"/>
  </r>
  <r>
    <n v="0"/>
    <n v="47775.43"/>
    <n v="2298.0058270688"/>
    <n v="45477.424172931198"/>
    <d v="2025-12-01T00:00:00"/>
    <s v="BH Colorado Electric Oper Co"/>
    <s v="Regulated Electric (122)"/>
    <s v="COE ELEC SUBSTATIONS"/>
    <x v="60"/>
    <n v="135300"/>
    <x v="115"/>
    <n v="37567961"/>
    <s v="Fence"/>
    <d v="2023-02-22T00:00:00"/>
    <d v="2023-02-01T00:00:00"/>
    <s v="10067000"/>
  </r>
  <r>
    <n v="0"/>
    <n v="36785.19"/>
    <n v="1769.3735246304002"/>
    <n v="35015.816475369604"/>
    <d v="2025-12-01T00:00:00"/>
    <s v="BH Colorado Electric Oper Co"/>
    <s v="Regulated Electric (122)"/>
    <s v="COE ELEC SUBSTATIONS"/>
    <x v="60"/>
    <n v="135300"/>
    <x v="116"/>
    <n v="37567967"/>
    <s v="Fdn A frame DE"/>
    <d v="2023-02-22T00:00:00"/>
    <d v="2023-02-01T00:00:00"/>
    <s v="10067000"/>
  </r>
  <r>
    <n v="12"/>
    <n v="42447.91"/>
    <n v="2041.7512626656001"/>
    <n v="40406.158737334401"/>
    <d v="2025-12-01T00:00:00"/>
    <s v="BH Colorado Electric Oper Co"/>
    <s v="Regulated Electric (122)"/>
    <s v="COE ELEC SUBSTATIONS"/>
    <x v="60"/>
    <n v="135300"/>
    <x v="116"/>
    <n v="37567978"/>
    <s v="Fdn High 1Ph Bus Str"/>
    <d v="2023-02-22T00:00:00"/>
    <d v="2023-02-01T00:00:00"/>
    <s v="10067000"/>
  </r>
  <r>
    <n v="4"/>
    <n v="34820.550000000003"/>
    <n v="1674.8740262880001"/>
    <n v="33145.675973712001"/>
    <d v="2025-12-01T00:00:00"/>
    <s v="BH Colorado Electric Oper Co"/>
    <s v="Regulated Electric (122)"/>
    <s v="COE ELEC SUBSTATIONS"/>
    <x v="60"/>
    <n v="135300"/>
    <x v="116"/>
    <n v="37567975"/>
    <s v="Fdn Circuit Breaker"/>
    <d v="2023-02-22T00:00:00"/>
    <d v="2023-02-01T00:00:00"/>
    <s v="10067000"/>
  </r>
  <r>
    <n v="1"/>
    <n v="3537.31"/>
    <n v="170.14517696960002"/>
    <n v="3367.1648230303999"/>
    <d v="2025-12-01T00:00:00"/>
    <s v="BH Colorado Electric Oper Co"/>
    <s v="Regulated Electric (122)"/>
    <s v="COE ELEC SUBSTATIONS"/>
    <x v="60"/>
    <n v="135300"/>
    <x v="116"/>
    <n v="37567990"/>
    <s v="Fdn PPT Str"/>
    <d v="2023-02-22T00:00:00"/>
    <d v="2023-02-01T00:00:00"/>
    <s v="10067000"/>
  </r>
  <r>
    <n v="12"/>
    <n v="42447.91"/>
    <n v="2041.7512626656001"/>
    <n v="40406.158737334401"/>
    <d v="2025-12-01T00:00:00"/>
    <s v="BH Colorado Electric Oper Co"/>
    <s v="Regulated Electric (122)"/>
    <s v="COE ELEC SUBSTATIONS"/>
    <x v="60"/>
    <n v="135300"/>
    <x v="116"/>
    <n v="37567984"/>
    <s v="Fdn Low 1Ph Bus Str"/>
    <d v="2023-02-22T00:00:00"/>
    <d v="2023-02-01T00:00:00"/>
    <s v="10067000"/>
  </r>
  <r>
    <n v="7"/>
    <n v="24761.279999999999"/>
    <n v="1191.0215298047999"/>
    <n v="23570.2584701952"/>
    <d v="2025-12-01T00:00:00"/>
    <s v="BH Colorado Electric Oper Co"/>
    <s v="Regulated Electric (122)"/>
    <s v="COE ELEC SUBSTATIONS"/>
    <x v="60"/>
    <n v="135300"/>
    <x v="116"/>
    <n v="37567970"/>
    <s v="Fdn CVT Str"/>
    <d v="2023-02-22T00:00:00"/>
    <d v="2023-02-01T00:00:00"/>
    <s v="10067000"/>
  </r>
  <r>
    <n v="0"/>
    <n v="7440.64"/>
    <n v="357.89597450240001"/>
    <n v="7082.7440254976"/>
    <d v="2025-12-01T00:00:00"/>
    <s v="BH Colorado Electric Oper Co"/>
    <s v="Regulated Electric (122)"/>
    <s v="COE ELEC SUBSTATIONS"/>
    <x v="60"/>
    <n v="135300"/>
    <x v="116"/>
    <n v="37567993"/>
    <s v="Fdn Shield Mast"/>
    <d v="2023-02-22T00:00:00"/>
    <d v="2023-02-01T00:00:00"/>
    <s v="10067000"/>
  </r>
  <r>
    <n v="4"/>
    <n v="14149.31"/>
    <n v="680.58407488960006"/>
    <n v="13468.725925110399"/>
    <d v="2025-12-01T00:00:00"/>
    <s v="BH Colorado Electric Oper Co"/>
    <s v="Regulated Electric (122)"/>
    <s v="COE ELEC SUBSTATIONS"/>
    <x v="60"/>
    <n v="135300"/>
    <x v="116"/>
    <n v="37567981"/>
    <s v="Fdn High Switch Str"/>
    <d v="2023-02-22T00:00:00"/>
    <d v="2023-02-01T00:00:00"/>
    <s v="10067000"/>
  </r>
  <r>
    <n v="0"/>
    <n v="14996.23"/>
    <n v="721.32106239680002"/>
    <n v="14274.908937603199"/>
    <d v="2025-12-01T00:00:00"/>
    <s v="BH Colorado Electric Oper Co"/>
    <s v="Regulated Electric (122)"/>
    <s v="COE ELEC SUBSTATIONS"/>
    <x v="60"/>
    <n v="135300"/>
    <x v="116"/>
    <n v="37567996"/>
    <s v="Fdn Switchgear Encl"/>
    <d v="2023-02-22T00:00:00"/>
    <d v="2023-02-01T00:00:00"/>
    <s v="10067000"/>
  </r>
  <r>
    <n v="24"/>
    <n v="84895.81"/>
    <n v="4083.5020443295998"/>
    <n v="80812.307955670403"/>
    <d v="2025-12-01T00:00:00"/>
    <s v="BH Colorado Electric Oper Co"/>
    <s v="Regulated Electric (122)"/>
    <s v="COE ELEC SUBSTATIONS"/>
    <x v="60"/>
    <n v="135300"/>
    <x v="116"/>
    <n v="37567987"/>
    <s v="Fdn Low Switch Str"/>
    <d v="2023-02-22T00:00:00"/>
    <d v="2023-02-01T00:00:00"/>
    <s v="10067000"/>
  </r>
  <r>
    <n v="0"/>
    <n v="22363.71"/>
    <n v="1075.6980291936"/>
    <n v="21288.011970806398"/>
    <d v="2025-12-01T00:00:00"/>
    <s v="BH Colorado Electric Oper Co"/>
    <s v="Regulated Electric (122)"/>
    <s v="COE ELEC SUBSTATIONS"/>
    <x v="60"/>
    <n v="135300"/>
    <x v="117"/>
    <n v="37567964"/>
    <s v="Fdn Control Encl"/>
    <d v="2023-02-22T00:00:00"/>
    <d v="2023-02-01T00:00:00"/>
    <s v="10067000"/>
  </r>
  <r>
    <n v="0"/>
    <n v="125264.58"/>
    <n v="6025.2463403328002"/>
    <n v="119239.3336596672"/>
    <d v="2025-12-01T00:00:00"/>
    <s v="BH Colorado Electric Oper Co"/>
    <s v="Regulated Electric (122)"/>
    <s v="COE ELEC SUBSTATIONS"/>
    <x v="60"/>
    <n v="135300"/>
    <x v="118"/>
    <n v="37567928"/>
    <s v="Grounding Systems, Station"/>
    <d v="2023-02-22T00:00:00"/>
    <d v="2023-01-01T00:00:00"/>
    <s v="10067000"/>
  </r>
  <r>
    <n v="0"/>
    <n v="71032.3"/>
    <n v="3416.6649951679997"/>
    <n v="67615.635004832002"/>
    <d v="2025-12-01T00:00:00"/>
    <s v="BH Colorado Electric Oper Co"/>
    <s v="Regulated Electric (122)"/>
    <s v="COE ELEC SUBSTATIONS"/>
    <x v="60"/>
    <n v="135300"/>
    <x v="119"/>
    <n v="37568002"/>
    <s v="Landscaping"/>
    <d v="2023-02-22T00:00:00"/>
    <d v="2023-02-01T00:00:00"/>
    <s v="10067000"/>
  </r>
  <r>
    <n v="17"/>
    <n v="26055.18"/>
    <n v="1253.2583268287999"/>
    <n v="24801.9216731712"/>
    <d v="2025-12-01T00:00:00"/>
    <s v="BH Colorado Electric Oper Co"/>
    <s v="Regulated Electric (122)"/>
    <s v="COE ELEC SUBSTATIONS"/>
    <x v="60"/>
    <n v="135300"/>
    <x v="120"/>
    <n v="37568035"/>
    <s v="Operator Platforms"/>
    <d v="2023-02-22T00:00:00"/>
    <d v="2023-02-01T00:00:00"/>
    <s v="10067000"/>
  </r>
  <r>
    <n v="0"/>
    <n v="0"/>
    <n v="0"/>
    <n v="0"/>
    <d v="2025-12-01T00:00:00"/>
    <s v="BH Colorado Electric Oper Co"/>
    <s v="Regulated Electric (122)"/>
    <s v="COE ELEC SUBSTATIONS"/>
    <x v="60"/>
    <n v="135300"/>
    <x v="104"/>
    <n v="37567934"/>
    <s v="SEL 2730M Transceiver"/>
    <d v="2023-02-22T00:00:00"/>
    <d v="2023-01-01T00:00:00"/>
    <s v="10067000"/>
  </r>
  <r>
    <n v="0"/>
    <n v="0"/>
    <n v="0"/>
    <n v="0"/>
    <d v="2025-12-01T00:00:00"/>
    <s v="BH Colorado Electric Oper Co"/>
    <s v="Regulated Electric (122)"/>
    <s v="COE ELEC SUBSTATIONS"/>
    <x v="60"/>
    <n v="135300"/>
    <x v="105"/>
    <n v="37567943"/>
    <s v="Cisco Grid Router"/>
    <d v="2023-02-22T00:00:00"/>
    <d v="2023-01-01T00:00:00"/>
    <s v="10067000"/>
  </r>
  <r>
    <n v="0"/>
    <n v="2642.36"/>
    <n v="127.09793877760001"/>
    <n v="2515.2620612224"/>
    <d v="2025-12-01T00:00:00"/>
    <s v="BH Colorado Electric Oper Co"/>
    <s v="Regulated Electric (122)"/>
    <s v="COE ELEC SUBSTATIONS"/>
    <x v="60"/>
    <n v="135300"/>
    <x v="121"/>
    <n v="37568038"/>
    <s v="SECURITY SYSTEM"/>
    <d v="2023-02-22T00:00:00"/>
    <d v="2023-02-01T00:00:00"/>
    <s v="10067000"/>
  </r>
  <r>
    <n v="0"/>
    <n v="151389.08000000002"/>
    <n v="7281.8389702528002"/>
    <n v="144107.24102974721"/>
    <d v="2025-12-01T00:00:00"/>
    <s v="BH Colorado Electric Oper Co"/>
    <s v="Regulated Electric (122)"/>
    <s v="COE ELEC SUBSTATIONS"/>
    <x v="60"/>
    <n v="135300"/>
    <x v="122"/>
    <n v="37568005"/>
    <s v="Station Rock"/>
    <d v="2023-02-22T00:00:00"/>
    <d v="2023-02-01T00:00:00"/>
    <s v="10067000"/>
  </r>
  <r>
    <n v="12"/>
    <n v="67195.360000000001"/>
    <n v="3232.1075672575998"/>
    <n v="63963.252432742403"/>
    <d v="2025-12-01T00:00:00"/>
    <s v="BH Colorado Electric Oper Co"/>
    <s v="Regulated Electric (122)"/>
    <s v="COE ELEC SUBSTATIONS"/>
    <x v="60"/>
    <n v="135300"/>
    <x v="86"/>
    <n v="37568017"/>
    <s v="Steel, 115 kV low switch str"/>
    <d v="2023-02-22T00:00:00"/>
    <d v="2023-02-01T00:00:00"/>
    <s v="10067000"/>
  </r>
  <r>
    <n v="6"/>
    <n v="21232.240000000002"/>
    <n v="1021.2741411584"/>
    <n v="20210.965858841602"/>
    <d v="2025-12-01T00:00:00"/>
    <s v="BH Colorado Electric Oper Co"/>
    <s v="Regulated Electric (122)"/>
    <s v="COE ELEC SUBSTATIONS"/>
    <x v="60"/>
    <n v="135300"/>
    <x v="86"/>
    <n v="37568008"/>
    <s v="Steel, 115 kV high 3PH bus str"/>
    <d v="2023-02-22T00:00:00"/>
    <d v="2023-02-01T00:00:00"/>
    <s v="10067000"/>
  </r>
  <r>
    <n v="2"/>
    <n v="12988.630000000001"/>
    <n v="624.75518118080004"/>
    <n v="12363.8748188192"/>
    <d v="2025-12-01T00:00:00"/>
    <s v="BH Colorado Electric Oper Co"/>
    <s v="Regulated Electric (122)"/>
    <s v="COE ELEC SUBSTATIONS"/>
    <x v="60"/>
    <n v="135300"/>
    <x v="86"/>
    <n v="37568011"/>
    <s v="Steel, 115 kV high switch str"/>
    <d v="2023-02-22T00:00:00"/>
    <d v="2023-02-01T00:00:00"/>
    <s v="10067000"/>
  </r>
  <r>
    <n v="2"/>
    <n v="141007.33000000002"/>
    <n v="6782.4751341728006"/>
    <n v="134224.85486582722"/>
    <d v="2025-12-01T00:00:00"/>
    <s v="BH Colorado Electric Oper Co"/>
    <s v="Regulated Electric (122)"/>
    <s v="COE ELEC SUBSTATIONS"/>
    <x v="60"/>
    <n v="135300"/>
    <x v="86"/>
    <n v="37568020"/>
    <s v="Steel, 15 kV A-frame deadend"/>
    <d v="2023-02-22T00:00:00"/>
    <d v="2023-02-01T00:00:00"/>
    <s v="10067000"/>
  </r>
  <r>
    <n v="0"/>
    <n v="21154.100000000002"/>
    <n v="1017.515594656"/>
    <n v="20136.584405344001"/>
    <d v="2025-12-01T00:00:00"/>
    <s v="BH Colorado Electric Oper Co"/>
    <s v="Regulated Electric (122)"/>
    <s v="COE ELEC SUBSTATIONS"/>
    <x v="60"/>
    <n v="135300"/>
    <x v="86"/>
    <n v="37568032"/>
    <s v="Steel,shield mast"/>
    <d v="2023-02-22T00:00:00"/>
    <d v="2023-02-01T00:00:00"/>
    <s v="10067000"/>
  </r>
  <r>
    <n v="4"/>
    <n v="6383.77"/>
    <n v="307.06035840319998"/>
    <n v="6076.7096415968008"/>
    <d v="2025-12-01T00:00:00"/>
    <s v="BH Colorado Electric Oper Co"/>
    <s v="Regulated Electric (122)"/>
    <s v="COE ELEC SUBSTATIONS"/>
    <x v="60"/>
    <n v="135300"/>
    <x v="86"/>
    <n v="37568026"/>
    <s v="Steel, CVT 115 kV 1ph CVT str"/>
    <d v="2023-02-22T00:00:00"/>
    <d v="2023-02-01T00:00:00"/>
    <s v="10067000"/>
  </r>
  <r>
    <n v="1"/>
    <n v="2822.9500000000003"/>
    <n v="135.784346672"/>
    <n v="2687.1656533280002"/>
    <d v="2025-12-01T00:00:00"/>
    <s v="BH Colorado Electric Oper Co"/>
    <s v="Regulated Electric (122)"/>
    <s v="COE ELEC SUBSTATIONS"/>
    <x v="60"/>
    <n v="135300"/>
    <x v="86"/>
    <n v="37568029"/>
    <s v="Steel, PPT 115 kV 1PH power PT str"/>
    <d v="2023-02-22T00:00:00"/>
    <d v="2023-02-01T00:00:00"/>
    <s v="10067000"/>
  </r>
  <r>
    <n v="12"/>
    <n v="18413.43"/>
    <n v="885.68892914880007"/>
    <n v="17527.7410708512"/>
    <d v="2025-12-01T00:00:00"/>
    <s v="BH Colorado Electric Oper Co"/>
    <s v="Regulated Electric (122)"/>
    <s v="COE ELEC SUBSTATIONS"/>
    <x v="60"/>
    <n v="135300"/>
    <x v="86"/>
    <n v="37568014"/>
    <s v="Steel, 115 kV low 1PH bus str"/>
    <d v="2023-02-22T00:00:00"/>
    <d v="2023-02-01T00:00:00"/>
    <s v="10067000"/>
  </r>
  <r>
    <n v="3"/>
    <n v="5470.77"/>
    <n v="263.1449123232"/>
    <n v="5207.6250876768008"/>
    <d v="2025-12-01T00:00:00"/>
    <s v="BH Colorado Electric Oper Co"/>
    <s v="Regulated Electric (122)"/>
    <s v="COE ELEC SUBSTATIONS"/>
    <x v="60"/>
    <n v="135300"/>
    <x v="86"/>
    <n v="37568023"/>
    <s v="Steel, CVT 115 kV 1PH CVT str"/>
    <d v="2023-02-22T00:00:00"/>
    <d v="2023-02-01T00:00:00"/>
    <s v="10067000"/>
  </r>
  <r>
    <n v="13"/>
    <n v="300769.12"/>
    <n v="14467.0427950592"/>
    <n v="286302.07720494078"/>
    <d v="2025-12-01T00:00:00"/>
    <s v="BH Colorado Electric Oper Co"/>
    <s v="Regulated Electric (122)"/>
    <s v="COE ELEC SUBSTATIONS"/>
    <x v="60"/>
    <n v="135300"/>
    <x v="41"/>
    <n v="37567931"/>
    <s v="Switch, 115 kV VBGO"/>
    <d v="2023-02-22T00:00:00"/>
    <d v="2023-01-01T00:00:00"/>
    <s v="10067000"/>
  </r>
  <r>
    <n v="3"/>
    <n v="69588.67"/>
    <n v="3347.2261611872004"/>
    <n v="66241.443838812804"/>
    <d v="2025-12-01T00:00:00"/>
    <s v="BH Colorado Electric Oper Co"/>
    <s v="Regulated Electric (122)"/>
    <s v="COE ELEC SUBSTATIONS"/>
    <x v="60"/>
    <n v="135300"/>
    <x v="123"/>
    <n v="37567937"/>
    <s v="CVT"/>
    <d v="2023-02-22T00:00:00"/>
    <d v="2023-01-01T00:00:00"/>
    <s v="10067000"/>
  </r>
  <r>
    <n v="1"/>
    <n v="58040.35"/>
    <n v="2791.7501214560002"/>
    <n v="55248.599878543995"/>
    <d v="2025-12-01T00:00:00"/>
    <s v="BH Colorado Electric Oper Co"/>
    <s v="Regulated Electric (122)"/>
    <s v="COE ELEC SUBSTATIONS"/>
    <x v="60"/>
    <n v="135300"/>
    <x v="124"/>
    <n v="37568044"/>
    <s v="Transformer, Station Service"/>
    <d v="2023-02-22T00:00:00"/>
    <d v="2023-02-01T00:00:00"/>
    <s v="10067000"/>
  </r>
  <r>
    <n v="0"/>
    <n v="9153.82"/>
    <n v="440.3002066112"/>
    <n v="8713.5197933887994"/>
    <d v="2025-12-01T00:00:00"/>
    <s v="BH Colorado Electric Oper Co"/>
    <s v="Regulated Electric (122)"/>
    <s v="COE ELEC SUBSTATIONS"/>
    <x v="60"/>
    <n v="135300"/>
    <x v="125"/>
    <n v="37567999"/>
    <s v="Yard Lighting Systems"/>
    <d v="2023-02-22T00:00:00"/>
    <d v="2023-02-01T00:00:00"/>
    <s v="10067000"/>
  </r>
  <r>
    <n v="0"/>
    <n v="45563.57"/>
    <n v="-960.47003161459998"/>
    <n v="46524.040031614597"/>
    <d v="2025-12-01T00:00:00"/>
    <s v="BH Colorado Electric Oper Co"/>
    <s v="Regulated Electric (122)"/>
    <s v="COE ELEC SUBSTATIONS"/>
    <x v="61"/>
    <n v="135001"/>
    <x v="4"/>
    <n v="27442511"/>
    <s v="Land-11.73 acres: a parcel of land being a portion of the NW Quarter of Sect 7, Twnshp 20 S, Range 64 @ of the 6th PM in Pueblo County CO, more particularly described as follows: Commencing from the northeast corner of the Northwest Quarter of said Secti"/>
    <d v="2017-06-29T00:00:00"/>
    <d v="2017-09-01T00:00:00"/>
    <s v="10051458"/>
  </r>
  <r>
    <n v="1"/>
    <n v="15005.85"/>
    <n v="17.922687123000003"/>
    <n v="14987.927312877"/>
    <d v="2025-12-01T00:00:00"/>
    <s v="BH Colorado Electric Oper Co"/>
    <s v="Regulated Electric (122)"/>
    <s v="COE ELEC SUBSTATIONS"/>
    <x v="61"/>
    <n v="135130"/>
    <x v="105"/>
    <n v="41349102"/>
    <s v="Scada Equip - Server/Router"/>
    <d v="2024-12-30T00:00:00"/>
    <d v="2024-01-01T00:00:00"/>
    <s v="10084285"/>
  </r>
  <r>
    <n v="0"/>
    <n v="51483.03"/>
    <n v="6958.4998771512001"/>
    <n v="44524.530122848795"/>
    <d v="2025-12-01T00:00:00"/>
    <s v="BH Colorado Electric Oper Co"/>
    <s v="Regulated Electric (122)"/>
    <s v="COE ELEC SUBSTATIONS"/>
    <x v="61"/>
    <n v="135200"/>
    <x v="110"/>
    <n v="27442502"/>
    <s v="Clearing &amp; Grading"/>
    <d v="2017-06-29T00:00:00"/>
    <d v="2017-09-01T00:00:00"/>
    <s v="10051458"/>
  </r>
  <r>
    <n v="0"/>
    <n v="34571.69"/>
    <n v="4672.7455749576002"/>
    <n v="29898.944425042402"/>
    <d v="2025-12-01T00:00:00"/>
    <s v="BH Colorado Electric Oper Co"/>
    <s v="Regulated Electric (122)"/>
    <s v="COE ELEC SUBSTATIONS"/>
    <x v="61"/>
    <n v="135200"/>
    <x v="115"/>
    <n v="27442508"/>
    <s v="Fence"/>
    <d v="2017-06-29T00:00:00"/>
    <d v="2017-09-01T00:00:00"/>
    <s v="10051458"/>
  </r>
  <r>
    <n v="0"/>
    <n v="182129.96"/>
    <n v="24616.874808758399"/>
    <n v="157513.08519124158"/>
    <d v="2025-12-01T00:00:00"/>
    <s v="BH Colorado Electric Oper Co"/>
    <s v="Regulated Electric (122)"/>
    <s v="COE ELEC SUBSTATIONS"/>
    <x v="61"/>
    <n v="135200"/>
    <x v="122"/>
    <n v="27442514"/>
    <s v="Station Rock"/>
    <d v="2017-06-29T00:00:00"/>
    <d v="2017-09-01T00:00:00"/>
    <s v="10051458"/>
  </r>
  <r>
    <n v="12"/>
    <n v="100572.22"/>
    <n v="16447.635167798802"/>
    <n v="84124.584832201203"/>
    <d v="2025-12-01T00:00:00"/>
    <s v="BH Colorado Electric Oper Co"/>
    <s v="Regulated Electric (122)"/>
    <s v="COE ELEC SUBSTATIONS"/>
    <x v="61"/>
    <n v="135300"/>
    <x v="106"/>
    <n v="27442463"/>
    <s v="Arrester -  69,001-146,000 Volts"/>
    <d v="2017-06-29T00:00:00"/>
    <d v="2017-01-01T00:00:00"/>
    <s v="10051458"/>
  </r>
  <r>
    <n v="4"/>
    <n v="353849.87"/>
    <n v="57868.798818729803"/>
    <n v="295981.07118127018"/>
    <d v="2025-12-01T00:00:00"/>
    <s v="BH Colorado Electric Oper Co"/>
    <s v="Regulated Electric (122)"/>
    <s v="COE ELEC SUBSTATIONS"/>
    <x v="61"/>
    <n v="135300"/>
    <x v="126"/>
    <n v="27442496"/>
    <s v="Breaker, Gas - 115-161 Kv"/>
    <d v="2017-06-29T00:00:00"/>
    <d v="2017-01-01T00:00:00"/>
    <s v="10051458"/>
  </r>
  <r>
    <n v="0"/>
    <n v="323716.76"/>
    <n v="52940.8137374504"/>
    <n v="270775.94626254961"/>
    <d v="2025-12-01T00:00:00"/>
    <s v="BH Colorado Electric Oper Co"/>
    <s v="Regulated Electric (122)"/>
    <s v="COE ELEC SUBSTATIONS"/>
    <x v="61"/>
    <n v="135300"/>
    <x v="108"/>
    <n v="27442476"/>
    <s v="Bus"/>
    <d v="2017-06-29T00:00:00"/>
    <d v="2017-01-01T00:00:00"/>
    <s v="10051458"/>
  </r>
  <r>
    <n v="0"/>
    <n v="117858.04000000001"/>
    <n v="19274.567504941602"/>
    <n v="98583.472495058406"/>
    <d v="2025-12-01T00:00:00"/>
    <s v="BH Colorado Electric Oper Co"/>
    <s v="Regulated Electric (122)"/>
    <s v="COE ELEC SUBSTATIONS"/>
    <x v="61"/>
    <n v="135300"/>
    <x v="109"/>
    <n v="27442484"/>
    <s v="Cable Trench"/>
    <d v="2017-06-29T00:00:00"/>
    <d v="2017-01-01T00:00:00"/>
    <s v="10051458"/>
  </r>
  <r>
    <n v="0"/>
    <n v="1002207.97"/>
    <n v="163901.63260610381"/>
    <n v="838306.33739389619"/>
    <d v="2025-12-01T00:00:00"/>
    <s v="BH Colorado Electric Oper Co"/>
    <s v="Regulated Electric (122)"/>
    <s v="COE ELEC SUBSTATIONS"/>
    <x v="61"/>
    <n v="135300"/>
    <x v="111"/>
    <n v="27442505"/>
    <s v="Control Building/Panels"/>
    <d v="2017-06-29T00:00:00"/>
    <d v="2017-09-01T00:00:00"/>
    <s v="10051458"/>
  </r>
  <r>
    <n v="0"/>
    <n v="94757.86"/>
    <n v="15496.7515936444"/>
    <n v="79261.108406355605"/>
    <d v="2025-12-01T00:00:00"/>
    <s v="BH Colorado Electric Oper Co"/>
    <s v="Regulated Electric (122)"/>
    <s v="COE ELEC SUBSTATIONS"/>
    <x v="61"/>
    <n v="135300"/>
    <x v="112"/>
    <n v="27442481"/>
    <s v="Control Cable"/>
    <d v="2017-06-29T00:00:00"/>
    <d v="2017-01-01T00:00:00"/>
    <s v="10051458"/>
  </r>
  <r>
    <n v="0"/>
    <n v="117858.04000000001"/>
    <n v="19274.567504941602"/>
    <n v="98583.472495058406"/>
    <d v="2025-12-01T00:00:00"/>
    <s v="BH Colorado Electric Oper Co"/>
    <s v="Regulated Electric (122)"/>
    <s v="COE ELEC SUBSTATIONS"/>
    <x v="61"/>
    <n v="135300"/>
    <x v="113"/>
    <n v="27442499"/>
    <s v="Station Conduit"/>
    <d v="2017-06-29T00:00:00"/>
    <d v="2017-01-01T00:00:00"/>
    <s v="10051458"/>
  </r>
  <r>
    <n v="0"/>
    <n v="0"/>
    <n v="0"/>
    <n v="0"/>
    <d v="2025-12-01T00:00:00"/>
    <s v="BH Colorado Electric Oper Co"/>
    <s v="Regulated Electric (122)"/>
    <s v="COE ELEC SUBSTATIONS"/>
    <x v="61"/>
    <n v="135300"/>
    <x v="3"/>
    <n v="27187834"/>
    <s v="Fountain Lake Transmission Substation"/>
    <d v="2017-06-29T00:00:00"/>
    <d v="2019-05-01T00:00:00"/>
    <s v="10051458"/>
  </r>
  <r>
    <n v="0"/>
    <n v="0"/>
    <n v="0"/>
    <n v="0"/>
    <d v="2025-12-01T00:00:00"/>
    <s v="BH Colorado Electric Oper Co"/>
    <s v="Regulated Electric (122)"/>
    <s v="COE ELEC SUBSTATIONS"/>
    <x v="61"/>
    <n v="135300"/>
    <x v="3"/>
    <n v="28830328"/>
    <s v="Replace existing door and/or locking mechanisms for Fountain Lake Substation to allow for compliance with NERC CIP Low Impact Standards."/>
    <d v="2019-12-16T00:00:00"/>
    <d v="2020-01-01T00:00:00"/>
    <s v="10068525"/>
  </r>
  <r>
    <n v="0"/>
    <n v="0"/>
    <n v="0"/>
    <n v="0"/>
    <d v="2025-12-01T00:00:00"/>
    <s v="BH Colorado Electric Oper Co"/>
    <s v="Regulated Electric (122)"/>
    <s v="COE ELEC SUBSTATIONS"/>
    <x v="61"/>
    <n v="135300"/>
    <x v="3"/>
    <n v="33333024"/>
    <s v="Replace existing door and/or locking mechanisms for Fountain Lake Substation to allow for compliance with NERC CIP Low Impact Standards."/>
    <d v="2019-12-16T00:00:00"/>
    <d v="2021-06-01T00:00:00"/>
    <s v="10068525"/>
  </r>
  <r>
    <n v="0"/>
    <n v="0"/>
    <n v="0"/>
    <n v="0"/>
    <d v="2025-12-01T00:00:00"/>
    <s v="BH Colorado Electric Oper Co"/>
    <s v="Regulated Electric (122)"/>
    <s v="COE ELEC SUBSTATIONS"/>
    <x v="61"/>
    <n v="135300"/>
    <x v="3"/>
    <n v="29646490"/>
    <s v="Replace existing door and/or locking mechanisms for Fountain Lake Substation to allow for compliance with NERC CIP Low Impact Standards."/>
    <d v="2019-12-16T00:00:00"/>
    <d v="2020-07-01T00:00:00"/>
    <s v="10068525"/>
  </r>
  <r>
    <n v="0"/>
    <n v="0"/>
    <n v="0"/>
    <n v="0"/>
    <d v="2025-12-01T00:00:00"/>
    <s v="BH Colorado Electric Oper Co"/>
    <s v="Regulated Electric (122)"/>
    <s v="COE ELEC SUBSTATIONS"/>
    <x v="61"/>
    <n v="135300"/>
    <x v="3"/>
    <n v="28413168"/>
    <s v="Replace existing door and/or locking mechanisms for Fountain Lake Substation to allow for compliance with NERC CIP Low Impact Standards."/>
    <d v="2019-12-16T00:00:00"/>
    <d v="2019-12-01T00:00:00"/>
    <s v="10068525"/>
  </r>
  <r>
    <n v="0"/>
    <n v="377145.74"/>
    <n v="61678.617978299604"/>
    <n v="315467.12202170037"/>
    <d v="2025-12-01T00:00:00"/>
    <s v="BH Colorado Electric Oper Co"/>
    <s v="Regulated Electric (122)"/>
    <s v="COE ELEC SUBSTATIONS"/>
    <x v="61"/>
    <n v="135300"/>
    <x v="127"/>
    <n v="27442520"/>
    <s v="Foundation, Equipment"/>
    <d v="2017-06-29T00:00:00"/>
    <d v="2017-09-01T00:00:00"/>
    <s v="10051458"/>
  </r>
  <r>
    <n v="0"/>
    <n v="133572.45000000001"/>
    <n v="21844.510602123002"/>
    <n v="111727.93939787701"/>
    <d v="2025-12-01T00:00:00"/>
    <s v="BH Colorado Electric Oper Co"/>
    <s v="Regulated Electric (122)"/>
    <s v="COE ELEC SUBSTATIONS"/>
    <x v="61"/>
    <n v="135300"/>
    <x v="118"/>
    <n v="27442487"/>
    <s v="Grounding Systems, Station"/>
    <d v="2017-06-29T00:00:00"/>
    <d v="2017-01-01T00:00:00"/>
    <s v="10051458"/>
  </r>
  <r>
    <n v="1"/>
    <n v="2322.46"/>
    <n v="379.81636252840002"/>
    <n v="1942.6436374716"/>
    <d v="2025-12-01T00:00:00"/>
    <s v="BH Colorado Electric Oper Co"/>
    <s v="Regulated Electric (122)"/>
    <s v="COE ELEC SUBSTATIONS"/>
    <x v="61"/>
    <n v="135300"/>
    <x v="128"/>
    <n v="27442523"/>
    <s v="Revenue Meter"/>
    <d v="2017-06-29T00:00:00"/>
    <d v="2017-09-01T00:00:00"/>
    <s v="10051458"/>
  </r>
  <r>
    <n v="0"/>
    <n v="1751685.83"/>
    <n v="286471.64654854819"/>
    <n v="1465214.1834514518"/>
    <d v="2025-12-01T00:00:00"/>
    <s v="BH Colorado Electric Oper Co"/>
    <s v="Regulated Electric (122)"/>
    <s v="COE ELEC SUBSTATIONS"/>
    <x v="61"/>
    <n v="135300"/>
    <x v="129"/>
    <n v="27442517"/>
    <s v="Pwr Trfrmr Nbr Xxxxxxx"/>
    <d v="2017-06-29T00:00:00"/>
    <d v="2017-09-01T00:00:00"/>
    <s v="10051458"/>
  </r>
  <r>
    <n v="0"/>
    <n v="8270.16"/>
    <n v="1034.2696003655999"/>
    <n v="7235.8903996343997"/>
    <d v="2025-12-01T00:00:00"/>
    <s v="BH Colorado Electric Oper Co"/>
    <s v="Regulated Electric (122)"/>
    <s v="COE ELEC SUBSTATIONS"/>
    <x v="61"/>
    <n v="135300"/>
    <x v="121"/>
    <n v="33377966"/>
    <s v="SECURITY SYSTEM"/>
    <d v="2019-12-16T00:00:00"/>
    <d v="2019-12-01T00:00:00"/>
    <s v="10068525"/>
  </r>
  <r>
    <n v="0"/>
    <n v="848577.89"/>
    <n v="138776.88636266062"/>
    <n v="709801.00363733945"/>
    <d v="2025-12-01T00:00:00"/>
    <s v="BH Colorado Electric Oper Co"/>
    <s v="Regulated Electric (122)"/>
    <s v="COE ELEC SUBSTATIONS"/>
    <x v="61"/>
    <n v="135300"/>
    <x v="34"/>
    <n v="27442526"/>
    <s v="Steel Structures"/>
    <d v="2017-06-29T00:00:00"/>
    <d v="2017-09-01T00:00:00"/>
    <s v="10051458"/>
  </r>
  <r>
    <n v="12"/>
    <n v="235716.13"/>
    <n v="38549.143186910202"/>
    <n v="197166.98681308981"/>
    <d v="2025-12-01T00:00:00"/>
    <s v="BH Colorado Electric Oper Co"/>
    <s v="Regulated Electric (122)"/>
    <s v="COE ELEC SUBSTATIONS"/>
    <x v="61"/>
    <n v="135300"/>
    <x v="41"/>
    <n v="27442490"/>
    <s v="Switches 115kV"/>
    <d v="2017-06-29T00:00:00"/>
    <d v="2017-01-01T00:00:00"/>
    <s v="10051458"/>
  </r>
  <r>
    <n v="8"/>
    <n v="70074.45"/>
    <n v="11460.013393203"/>
    <n v="58614.436606796997"/>
    <d v="2025-12-01T00:00:00"/>
    <s v="BH Colorado Electric Oper Co"/>
    <s v="Regulated Electric (122)"/>
    <s v="COE ELEC SUBSTATIONS"/>
    <x v="61"/>
    <n v="135300"/>
    <x v="130"/>
    <n v="27442493"/>
    <s v="CCVT 115kV"/>
    <d v="2017-06-29T00:00:00"/>
    <d v="2017-01-01T00:00:00"/>
    <s v="10051458"/>
  </r>
  <r>
    <n v="0"/>
    <n v="150000"/>
    <n v="-0.11700000000000001"/>
    <n v="150000.117"/>
    <d v="2025-12-01T00:00:00"/>
    <s v="BH Colorado Electric Oper Co"/>
    <s v="Regulated Electric (122)"/>
    <s v="COE ELEC SUBSTATIONS"/>
    <x v="62"/>
    <n v="135002"/>
    <x v="5"/>
    <n v="39202008"/>
    <s v="Easement: Parcel &quot;E&quot; Subdivision Exemption Plat No. 88-6; PUeblo West Metropolitan District"/>
    <d v="2024-02-29T00:00:00"/>
    <d v="2024-02-01T00:00:00"/>
    <s v="10070923"/>
  </r>
  <r>
    <n v="1"/>
    <n v="17078.510000000002"/>
    <n v="20.398230773800002"/>
    <n v="17058.111769226201"/>
    <d v="2025-12-01T00:00:00"/>
    <s v="BH Colorado Electric Oper Co"/>
    <s v="Regulated Electric (122)"/>
    <s v="COE ELEC SUBSTATIONS"/>
    <x v="62"/>
    <n v="135130"/>
    <x v="31"/>
    <n v="40388845"/>
    <s v="CISCO ROUTER"/>
    <d v="2024-02-29T00:00:00"/>
    <d v="2024-01-01T00:00:00"/>
    <s v="10070923"/>
  </r>
  <r>
    <n v="1"/>
    <n v="15005.85"/>
    <n v="17.922687123000003"/>
    <n v="14987.927312877"/>
    <d v="2025-12-01T00:00:00"/>
    <s v="BH Colorado Electric Oper Co"/>
    <s v="Regulated Electric (122)"/>
    <s v="COE ELEC SUBSTATIONS"/>
    <x v="62"/>
    <n v="135130"/>
    <x v="105"/>
    <n v="41349105"/>
    <s v="Scada Equip - Server/Router"/>
    <d v="2024-12-30T00:00:00"/>
    <d v="2024-01-01T00:00:00"/>
    <s v="10084285"/>
  </r>
  <r>
    <n v="0"/>
    <n v="65967.98"/>
    <n v="1573.464960561"/>
    <n v="64394.515039438993"/>
    <d v="2025-12-01T00:00:00"/>
    <s v="BH Colorado Electric Oper Co"/>
    <s v="Regulated Electric (122)"/>
    <s v="COE ELEC SUBSTATIONS"/>
    <x v="62"/>
    <n v="135205"/>
    <x v="110"/>
    <n v="39202002"/>
    <s v="Clearing &amp; Grading"/>
    <d v="2024-02-29T00:00:00"/>
    <d v="2024-02-01T00:00:00"/>
    <s v="10070923"/>
  </r>
  <r>
    <n v="0"/>
    <n v="285305.24"/>
    <n v="6805.0863192179995"/>
    <n v="278500.15368078201"/>
    <d v="2025-12-01T00:00:00"/>
    <s v="BH Colorado Electric Oper Co"/>
    <s v="Regulated Electric (122)"/>
    <s v="COE ELEC SUBSTATIONS"/>
    <x v="62"/>
    <n v="135205"/>
    <x v="122"/>
    <n v="39202014"/>
    <s v="Station Rock"/>
    <d v="2024-02-29T00:00:00"/>
    <d v="2024-02-01T00:00:00"/>
    <s v="10070923"/>
  </r>
  <r>
    <n v="5"/>
    <n v="22015.27"/>
    <n v="635.36267357430006"/>
    <n v="21379.907326425702"/>
    <d v="2025-12-01T00:00:00"/>
    <s v="BH Colorado Electric Oper Co"/>
    <s v="Regulated Electric (122)"/>
    <s v="COE ELEC SUBSTATIONS"/>
    <x v="62"/>
    <n v="135300"/>
    <x v="106"/>
    <n v="39201966"/>
    <s v="Arrester 96kV"/>
    <d v="2024-02-29T00:00:00"/>
    <d v="2024-01-01T00:00:00"/>
    <s v="10070923"/>
  </r>
  <r>
    <n v="0"/>
    <n v="81591.12"/>
    <n v="2354.7270664008001"/>
    <n v="79236.3929335992"/>
    <d v="2025-12-01T00:00:00"/>
    <s v="BH Colorado Electric Oper Co"/>
    <s v="Regulated Electric (122)"/>
    <s v="COE ELEC SUBSTATIONS"/>
    <x v="62"/>
    <n v="135300"/>
    <x v="107"/>
    <n v="39201999"/>
    <s v="Batteries, Storage - Station"/>
    <d v="2024-02-29T00:00:00"/>
    <d v="2024-02-01T00:00:00"/>
    <s v="10070923"/>
  </r>
  <r>
    <n v="0"/>
    <n v="12009.550000000001"/>
    <n v="346.59669385950002"/>
    <n v="11662.953306140502"/>
    <d v="2025-12-01T00:00:00"/>
    <s v="BH Colorado Electric Oper Co"/>
    <s v="Regulated Electric (122)"/>
    <s v="COE ELEC SUBSTATIONS"/>
    <x v="62"/>
    <n v="135300"/>
    <x v="131"/>
    <n v="39202074"/>
    <s v="Bdgs-HVAC"/>
    <d v="2024-02-29T00:00:00"/>
    <d v="2024-02-01T00:00:00"/>
    <s v="10070923"/>
  </r>
  <r>
    <n v="4"/>
    <n v="514602.27"/>
    <n v="14851.467826404301"/>
    <n v="499750.8021735957"/>
    <d v="2025-12-01T00:00:00"/>
    <s v="BH Colorado Electric Oper Co"/>
    <s v="Regulated Electric (122)"/>
    <s v="COE ELEC SUBSTATIONS"/>
    <x v="62"/>
    <n v="135300"/>
    <x v="83"/>
    <n v="39201987"/>
    <s v="Breaker, 115 KV"/>
    <d v="2024-02-29T00:00:00"/>
    <d v="2024-01-01T00:00:00"/>
    <s v="10070923"/>
  </r>
  <r>
    <n v="0"/>
    <n v="167557.93"/>
    <n v="4835.7369400137004"/>
    <n v="162722.19305998628"/>
    <d v="2025-12-01T00:00:00"/>
    <s v="BH Colorado Electric Oper Co"/>
    <s v="Regulated Electric (122)"/>
    <s v="COE ELEC SUBSTATIONS"/>
    <x v="62"/>
    <n v="135300"/>
    <x v="132"/>
    <n v="39201984"/>
    <s v="BUS"/>
    <d v="2024-02-29T00:00:00"/>
    <d v="2024-01-01T00:00:00"/>
    <s v="10070923"/>
  </r>
  <r>
    <n v="0"/>
    <n v="109412.46"/>
    <n v="3157.6534427214001"/>
    <n v="106254.8065572786"/>
    <d v="2025-12-01T00:00:00"/>
    <s v="BH Colorado Electric Oper Co"/>
    <s v="Regulated Electric (122)"/>
    <s v="COE ELEC SUBSTATIONS"/>
    <x v="62"/>
    <n v="135300"/>
    <x v="109"/>
    <n v="39201973"/>
    <s v="Cable Trench"/>
    <d v="2024-02-29T00:00:00"/>
    <d v="2024-01-01T00:00:00"/>
    <s v="10070923"/>
  </r>
  <r>
    <n v="0"/>
    <n v="0"/>
    <n v="0"/>
    <n v="0"/>
    <d v="2025-12-01T00:00:00"/>
    <s v="BH Colorado Electric Oper Co"/>
    <s v="Regulated Electric (122)"/>
    <s v="COE ELEC SUBSTATIONS"/>
    <x v="62"/>
    <n v="135300"/>
    <x v="31"/>
    <n v="39201996"/>
    <s v="CISCO ROUTER"/>
    <d v="2024-02-29T00:00:00"/>
    <d v="2024-01-01T00:00:00"/>
    <s v="10070923"/>
  </r>
  <r>
    <n v="0"/>
    <n v="38045.93"/>
    <n v="1098.0089639337"/>
    <n v="36947.921036066298"/>
    <d v="2025-12-01T00:00:00"/>
    <s v="BH Colorado Electric Oper Co"/>
    <s v="Regulated Electric (122)"/>
    <s v="COE ELEC SUBSTATIONS"/>
    <x v="62"/>
    <n v="135300"/>
    <x v="113"/>
    <n v="39201990"/>
    <s v="Station Conduit"/>
    <d v="2024-02-29T00:00:00"/>
    <d v="2024-01-01T00:00:00"/>
    <s v="10070923"/>
  </r>
  <r>
    <n v="0"/>
    <n v="978508.38"/>
    <n v="28239.839912554202"/>
    <n v="950268.54008744576"/>
    <d v="2025-12-01T00:00:00"/>
    <s v="BH Colorado Electric Oper Co"/>
    <s v="Regulated Electric (122)"/>
    <s v="COE ELEC SUBSTATIONS"/>
    <x v="62"/>
    <n v="135300"/>
    <x v="114"/>
    <n v="39202080"/>
    <s v="Control Building w/ Relay &amp; Control Panels"/>
    <d v="2024-02-29T00:00:00"/>
    <d v="2024-02-01T00:00:00"/>
    <s v="10070923"/>
  </r>
  <r>
    <n v="0"/>
    <n v="0"/>
    <n v="0"/>
    <n v="0"/>
    <d v="2025-12-01T00:00:00"/>
    <s v="BH Colorado Electric Oper Co"/>
    <s v="Regulated Electric (122)"/>
    <s v="COE ELEC SUBSTATIONS"/>
    <x v="62"/>
    <n v="135300"/>
    <x v="3"/>
    <n v="38905003"/>
    <s v="This work order is for the 115 kV side of the Pueblo West Industrial substation"/>
    <d v="2024-02-29T00:00:00"/>
    <d v="2024-04-01T00:00:00"/>
    <s v="10070923"/>
  </r>
  <r>
    <n v="0"/>
    <n v="0"/>
    <n v="0"/>
    <n v="0"/>
    <d v="2025-12-01T00:00:00"/>
    <s v="BH Colorado Electric Oper Co"/>
    <s v="Regulated Electric (122)"/>
    <s v="COE ELEC SUBSTATIONS"/>
    <x v="62"/>
    <n v="135300"/>
    <x v="3"/>
    <n v="38680916"/>
    <s v="This work order is for the 115 kV side of the Pueblo West Industrial substation"/>
    <d v="2024-02-29T00:00:00"/>
    <d v="2024-02-01T00:00:00"/>
    <s v="10070923"/>
  </r>
  <r>
    <n v="4"/>
    <n v="13591.29"/>
    <n v="392.24585261610002"/>
    <n v="13199.0441473839"/>
    <d v="2025-12-01T00:00:00"/>
    <s v="BH Colorado Electric Oper Co"/>
    <s v="Regulated Electric (122)"/>
    <s v="COE ELEC SUBSTATIONS"/>
    <x v="62"/>
    <n v="135300"/>
    <x v="127"/>
    <n v="39202020"/>
    <s v="Foundation, 1HS 115 kV high switch structure, per leg"/>
    <d v="2024-02-29T00:00:00"/>
    <d v="2024-02-01T00:00:00"/>
    <s v="10070923"/>
  </r>
  <r>
    <n v="12"/>
    <n v="40773.870000000003"/>
    <n v="1176.7375578483"/>
    <n v="39597.132442151706"/>
    <d v="2025-12-01T00:00:00"/>
    <s v="BH Colorado Electric Oper Co"/>
    <s v="Regulated Electric (122)"/>
    <s v="COE ELEC SUBSTATIONS"/>
    <x v="62"/>
    <n v="135300"/>
    <x v="127"/>
    <n v="39202041"/>
    <s v="Foundation, 1H3 115 kV high 3-phase bus structure, per leg"/>
    <d v="2024-02-29T00:00:00"/>
    <d v="2024-02-01T00:00:00"/>
    <s v="10070923"/>
  </r>
  <r>
    <n v="1"/>
    <n v="10630.5"/>
    <n v="306.79718674500003"/>
    <n v="10323.702813255"/>
    <d v="2025-12-01T00:00:00"/>
    <s v="BH Colorado Electric Oper Co"/>
    <s v="Regulated Electric (122)"/>
    <s v="COE ELEC SUBSTATIONS"/>
    <x v="62"/>
    <n v="135300"/>
    <x v="127"/>
    <n v="39202029"/>
    <s v="Foundation, SM shield mast"/>
    <d v="2024-02-29T00:00:00"/>
    <d v="2024-02-01T00:00:00"/>
    <s v="10070923"/>
  </r>
  <r>
    <n v="1"/>
    <n v="83958.16"/>
    <n v="2423.0400538344002"/>
    <n v="81535.119946165607"/>
    <d v="2025-12-01T00:00:00"/>
    <s v="BH Colorado Electric Oper Co"/>
    <s v="Regulated Electric (122)"/>
    <s v="COE ELEC SUBSTATIONS"/>
    <x v="62"/>
    <n v="135300"/>
    <x v="127"/>
    <n v="39202038"/>
    <s v="Foundation, CTRL control enclosure pad"/>
    <d v="2024-02-29T00:00:00"/>
    <d v="2024-02-01T00:00:00"/>
    <s v="10070923"/>
  </r>
  <r>
    <n v="4"/>
    <n v="46405.16"/>
    <n v="1339.2570940644"/>
    <n v="45065.902905935603"/>
    <d v="2025-12-01T00:00:00"/>
    <s v="BH Colorado Electric Oper Co"/>
    <s v="Regulated Electric (122)"/>
    <s v="COE ELEC SUBSTATIONS"/>
    <x v="62"/>
    <n v="135300"/>
    <x v="127"/>
    <n v="39202023"/>
    <s v="Foundation, 1BK 115 kV circuit breaker pad"/>
    <d v="2024-02-29T00:00:00"/>
    <d v="2024-02-01T00:00:00"/>
    <s v="10070923"/>
  </r>
  <r>
    <n v="12"/>
    <n v="40773.870000000003"/>
    <n v="1176.7375578483"/>
    <n v="39597.132442151706"/>
    <d v="2025-12-01T00:00:00"/>
    <s v="BH Colorado Electric Oper Co"/>
    <s v="Regulated Electric (122)"/>
    <s v="COE ELEC SUBSTATIONS"/>
    <x v="62"/>
    <n v="135300"/>
    <x v="127"/>
    <n v="39202035"/>
    <s v="Foundation, 1L1 115 kV low 1-phase bus structure"/>
    <d v="2024-02-29T00:00:00"/>
    <d v="2024-02-01T00:00:00"/>
    <s v="10070923"/>
  </r>
  <r>
    <n v="1"/>
    <n v="3397.82"/>
    <n v="98.061391003799997"/>
    <n v="3299.7586089962001"/>
    <d v="2025-12-01T00:00:00"/>
    <s v="BH Colorado Electric Oper Co"/>
    <s v="Regulated Electric (122)"/>
    <s v="COE ELEC SUBSTATIONS"/>
    <x v="62"/>
    <n v="135300"/>
    <x v="127"/>
    <n v="39202044"/>
    <s v="Foundation, PPT 115 kV power PT structure"/>
    <d v="2024-02-29T00:00:00"/>
    <d v="2024-02-01T00:00:00"/>
    <s v="10070923"/>
  </r>
  <r>
    <n v="7"/>
    <n v="23784.75"/>
    <n v="686.43002562750007"/>
    <n v="23098.319974372498"/>
    <d v="2025-12-01T00:00:00"/>
    <s v="BH Colorado Electric Oper Co"/>
    <s v="Regulated Electric (122)"/>
    <s v="COE ELEC SUBSTATIONS"/>
    <x v="62"/>
    <n v="135300"/>
    <x v="127"/>
    <n v="39202032"/>
    <s v="Foundation, CVT 115 kV CVT structure"/>
    <d v="2024-02-29T00:00:00"/>
    <d v="2024-02-01T00:00:00"/>
    <s v="10070923"/>
  </r>
  <r>
    <n v="24"/>
    <n v="81547.78"/>
    <n v="2353.4762701002001"/>
    <n v="79194.303729899795"/>
    <d v="2025-12-01T00:00:00"/>
    <s v="BH Colorado Electric Oper Co"/>
    <s v="Regulated Electric (122)"/>
    <s v="COE ELEC SUBSTATIONS"/>
    <x v="62"/>
    <n v="135300"/>
    <x v="127"/>
    <n v="39202026"/>
    <s v="Foundation, 1LS 115 kV low switch structure, per leg"/>
    <d v="2024-02-29T00:00:00"/>
    <d v="2024-02-01T00:00:00"/>
    <s v="10070923"/>
  </r>
  <r>
    <n v="8"/>
    <n v="56869.33"/>
    <n v="1641.2539820397001"/>
    <n v="55228.076017960302"/>
    <d v="2025-12-01T00:00:00"/>
    <s v="BH Colorado Electric Oper Co"/>
    <s v="Regulated Electric (122)"/>
    <s v="COE ELEC SUBSTATIONS"/>
    <x v="62"/>
    <n v="135300"/>
    <x v="117"/>
    <n v="39202005"/>
    <s v="Foundation, HAF 115 kV A-frame deadend, per leg"/>
    <d v="2024-02-29T00:00:00"/>
    <d v="2024-02-01T00:00:00"/>
    <s v="10070923"/>
  </r>
  <r>
    <n v="0"/>
    <n v="37803.980000000003"/>
    <n v="1091.0262651582"/>
    <n v="36712.953734841802"/>
    <d v="2025-12-01T00:00:00"/>
    <s v="BH Colorado Electric Oper Co"/>
    <s v="Regulated Electric (122)"/>
    <s v="COE ELEC SUBSTATIONS"/>
    <x v="62"/>
    <n v="135300"/>
    <x v="133"/>
    <n v="39202017"/>
    <s v="WEIR STRUCTURE (DAM)"/>
    <d v="2024-02-29T00:00:00"/>
    <d v="2024-02-01T00:00:00"/>
    <s v="10070923"/>
  </r>
  <r>
    <n v="0"/>
    <n v="103899.68000000001"/>
    <n v="2998.5541157712"/>
    <n v="100901.12588422881"/>
    <d v="2025-12-01T00:00:00"/>
    <s v="BH Colorado Electric Oper Co"/>
    <s v="Regulated Electric (122)"/>
    <s v="COE ELEC SUBSTATIONS"/>
    <x v="62"/>
    <n v="135300"/>
    <x v="134"/>
    <n v="39201993"/>
    <s v="CONTROL CABLE"/>
    <d v="2024-02-29T00:00:00"/>
    <d v="2024-01-01T00:00:00"/>
    <s v="10070923"/>
  </r>
  <r>
    <n v="0"/>
    <n v="14926"/>
    <n v="430.76570334000002"/>
    <n v="14495.234296660001"/>
    <d v="2025-12-01T00:00:00"/>
    <s v="BH Colorado Electric Oper Co"/>
    <s v="Regulated Electric (122)"/>
    <s v="COE ELEC SUBSTATIONS"/>
    <x v="62"/>
    <n v="135300"/>
    <x v="121"/>
    <n v="39202077"/>
    <s v="SECURITY SYSTEM"/>
    <d v="2024-02-29T00:00:00"/>
    <d v="2024-02-01T00:00:00"/>
    <s v="10070923"/>
  </r>
  <r>
    <n v="6"/>
    <n v="28467.4"/>
    <n v="821.571726066"/>
    <n v="27645.828273934003"/>
    <d v="2025-12-01T00:00:00"/>
    <s v="BH Colorado Electric Oper Co"/>
    <s v="Regulated Electric (122)"/>
    <s v="COE ELEC SUBSTATIONS"/>
    <x v="62"/>
    <n v="135300"/>
    <x v="86"/>
    <n v="39202056"/>
    <s v="Steel, 1H3, 115 kV high three phase bus structure"/>
    <d v="2024-02-29T00:00:00"/>
    <d v="2024-02-01T00:00:00"/>
    <s v="10070923"/>
  </r>
  <r>
    <n v="2"/>
    <n v="18284.02"/>
    <n v="527.67846276180001"/>
    <n v="17756.341537238201"/>
    <d v="2025-12-01T00:00:00"/>
    <s v="BH Colorado Electric Oper Co"/>
    <s v="Regulated Electric (122)"/>
    <s v="COE ELEC SUBSTATIONS"/>
    <x v="62"/>
    <n v="135300"/>
    <x v="86"/>
    <n v="39202065"/>
    <s v="Steel, 1HS, 115 kV high switch structure"/>
    <d v="2024-02-29T00:00:00"/>
    <d v="2024-02-01T00:00:00"/>
    <s v="10070923"/>
  </r>
  <r>
    <n v="12"/>
    <n v="83400.850000000006"/>
    <n v="2406.9560370765003"/>
    <n v="80993.89396292351"/>
    <d v="2025-12-01T00:00:00"/>
    <s v="BH Colorado Electric Oper Co"/>
    <s v="Regulated Electric (122)"/>
    <s v="COE ELEC SUBSTATIONS"/>
    <x v="62"/>
    <n v="135300"/>
    <x v="86"/>
    <n v="39202071"/>
    <s v="Steel, 1LS, 115 kV low switch structure"/>
    <d v="2024-02-29T00:00:00"/>
    <d v="2024-02-01T00:00:00"/>
    <s v="10070923"/>
  </r>
  <r>
    <n v="1"/>
    <n v="18692.990000000002"/>
    <n v="539.48137376910006"/>
    <n v="18153.508626230901"/>
    <d v="2025-12-01T00:00:00"/>
    <s v="BH Colorado Electric Oper Co"/>
    <s v="Regulated Electric (122)"/>
    <s v="COE ELEC SUBSTATIONS"/>
    <x v="62"/>
    <n v="135300"/>
    <x v="86"/>
    <n v="39202047"/>
    <s v="Steel, SM, shield mast"/>
    <d v="2024-02-29T00:00:00"/>
    <d v="2024-02-01T00:00:00"/>
    <s v="10070923"/>
  </r>
  <r>
    <n v="7"/>
    <n v="8946.36"/>
    <n v="258.19275477240001"/>
    <n v="8688.1672452275998"/>
    <d v="2025-12-01T00:00:00"/>
    <s v="BH Colorado Electric Oper Co"/>
    <s v="Regulated Electric (122)"/>
    <s v="COE ELEC SUBSTATIONS"/>
    <x v="62"/>
    <n v="135300"/>
    <x v="86"/>
    <n v="39202068"/>
    <s v="Steel, CVT 115 kV single phase CVT structure"/>
    <d v="2024-02-29T00:00:00"/>
    <d v="2024-02-01T00:00:00"/>
    <s v="10070923"/>
  </r>
  <r>
    <n v="2"/>
    <n v="191283.78"/>
    <n v="5520.4671063402002"/>
    <n v="185763.31289365981"/>
    <d v="2025-12-01T00:00:00"/>
    <s v="BH Colorado Electric Oper Co"/>
    <s v="Regulated Electric (122)"/>
    <s v="COE ELEC SUBSTATIONS"/>
    <x v="62"/>
    <n v="135300"/>
    <x v="86"/>
    <n v="39202062"/>
    <s v="Steel, HAF, 115 kV A-frame deadend"/>
    <d v="2024-02-29T00:00:00"/>
    <d v="2024-02-01T00:00:00"/>
    <s v="10070923"/>
  </r>
  <r>
    <n v="1"/>
    <n v="3682.4"/>
    <n v="106.27439541599999"/>
    <n v="3576.125604584"/>
    <d v="2025-12-01T00:00:00"/>
    <s v="BH Colorado Electric Oper Co"/>
    <s v="Regulated Electric (122)"/>
    <s v="COE ELEC SUBSTATIONS"/>
    <x v="62"/>
    <n v="135300"/>
    <x v="86"/>
    <n v="39202053"/>
    <s v="Steel, PPT 115 kV single phase power PT structure"/>
    <d v="2024-02-29T00:00:00"/>
    <d v="2024-02-01T00:00:00"/>
    <s v="10070923"/>
  </r>
  <r>
    <n v="18"/>
    <n v="9375.4"/>
    <n v="270.57488778599998"/>
    <n v="9104.8251122139991"/>
    <d v="2025-12-01T00:00:00"/>
    <s v="BH Colorado Electric Oper Co"/>
    <s v="Regulated Electric (122)"/>
    <s v="COE ELEC SUBSTATIONS"/>
    <x v="62"/>
    <n v="135300"/>
    <x v="86"/>
    <n v="39202059"/>
    <s v="Operator Platform"/>
    <d v="2024-02-29T00:00:00"/>
    <d v="2024-02-01T00:00:00"/>
    <s v="10070923"/>
  </r>
  <r>
    <n v="12"/>
    <n v="18015.080000000002"/>
    <n v="519.91683015720002"/>
    <n v="17495.163169842803"/>
    <d v="2025-12-01T00:00:00"/>
    <s v="BH Colorado Electric Oper Co"/>
    <s v="Regulated Electric (122)"/>
    <s v="COE ELEC SUBSTATIONS"/>
    <x v="62"/>
    <n v="135300"/>
    <x v="86"/>
    <n v="39202050"/>
    <s v="Steel, 1L1, 115 kV low single phase bus structure"/>
    <d v="2024-02-29T00:00:00"/>
    <d v="2024-02-01T00:00:00"/>
    <s v="10070923"/>
  </r>
  <r>
    <n v="14"/>
    <n v="460419.69"/>
    <n v="13287.7536911721"/>
    <n v="447131.93630882789"/>
    <d v="2025-12-01T00:00:00"/>
    <s v="BH Colorado Electric Oper Co"/>
    <s v="Regulated Electric (122)"/>
    <s v="COE ELEC SUBSTATIONS"/>
    <x v="62"/>
    <n v="135300"/>
    <x v="41"/>
    <n v="39201976"/>
    <s v="Switch 115kV"/>
    <d v="2024-02-29T00:00:00"/>
    <d v="2024-01-01T00:00:00"/>
    <s v="10070923"/>
  </r>
  <r>
    <n v="3"/>
    <n v="107646.36"/>
    <n v="3106.6836377724003"/>
    <n v="104539.6763622276"/>
    <d v="2025-12-01T00:00:00"/>
    <s v="BH Colorado Electric Oper Co"/>
    <s v="Regulated Electric (122)"/>
    <s v="COE ELEC SUBSTATIONS"/>
    <x v="62"/>
    <n v="135300"/>
    <x v="123"/>
    <n v="39201979"/>
    <s v="CVT 115kV - 3 ph"/>
    <d v="2024-02-29T00:00:00"/>
    <d v="2024-01-01T00:00:00"/>
    <s v="10070923"/>
  </r>
  <r>
    <n v="1"/>
    <n v="82356.55"/>
    <n v="2376.8174450894999"/>
    <n v="79979.732554910501"/>
    <d v="2025-12-01T00:00:00"/>
    <s v="BH Colorado Electric Oper Co"/>
    <s v="Regulated Electric (122)"/>
    <s v="COE ELEC SUBSTATIONS"/>
    <x v="62"/>
    <n v="135300"/>
    <x v="124"/>
    <n v="39202083"/>
    <s v="Transformer, Station Service"/>
    <d v="2024-02-29T00:00:00"/>
    <d v="2024-02-01T00:00:00"/>
    <s v="10070923"/>
  </r>
  <r>
    <n v="0"/>
    <n v="12085.73"/>
    <n v="348.79525551570003"/>
    <n v="11736.934744484299"/>
    <d v="2025-12-01T00:00:00"/>
    <s v="BH Colorado Electric Oper Co"/>
    <s v="Regulated Electric (122)"/>
    <s v="COE ELEC SUBSTATIONS"/>
    <x v="62"/>
    <n v="135300"/>
    <x v="125"/>
    <n v="39202011"/>
    <s v="Yard Lighting Systems"/>
    <d v="2024-02-29T00:00:00"/>
    <d v="2024-02-01T00:00:00"/>
    <s v="10070923"/>
  </r>
  <r>
    <n v="1"/>
    <n v="188661.51"/>
    <n v="-3509.0625804677998"/>
    <n v="192170.57258046782"/>
    <d v="2025-12-01T00:00:00"/>
    <s v="BH Colorado Electric Oper Co"/>
    <s v="Regulated Electric (122)"/>
    <s v="COE ELEC SUBSTATIONS"/>
    <x v="63"/>
    <n v="135001"/>
    <x v="4"/>
    <n v="33604817"/>
    <s v="Land WO# 10062241 Skyline"/>
    <d v="2018-08-21T00:00:00"/>
    <d v="2018-09-01T00:00:00"/>
    <s v="50507XFER"/>
  </r>
  <r>
    <n v="0"/>
    <n v="418144.29000000004"/>
    <n v="23271.632295019503"/>
    <n v="394872.65770498052"/>
    <d v="2025-12-01T00:00:00"/>
    <s v="BH Colorado Electric Oper Co"/>
    <s v="Regulated Electric (122)"/>
    <s v="COE ELEC SUBSTATIONS"/>
    <x v="63"/>
    <n v="135205"/>
    <x v="110"/>
    <n v="37030644"/>
    <s v="Clearing &amp; Grading"/>
    <d v="2022-11-17T00:00:00"/>
    <d v="2022-11-01T00:00:00"/>
    <s v="10067024"/>
  </r>
  <r>
    <n v="0"/>
    <n v="147994.94"/>
    <n v="8236.5917879770004"/>
    <n v="139758.348212023"/>
    <d v="2025-12-01T00:00:00"/>
    <s v="BH Colorado Electric Oper Co"/>
    <s v="Regulated Electric (122)"/>
    <s v="COE ELEC SUBSTATIONS"/>
    <x v="63"/>
    <n v="135205"/>
    <x v="122"/>
    <n v="37030683"/>
    <s v="Station Rock"/>
    <d v="2022-11-17T00:00:00"/>
    <d v="2022-11-01T00:00:00"/>
    <s v="10067024"/>
  </r>
  <r>
    <n v="9"/>
    <n v="13431.49"/>
    <n v="904.47949152780006"/>
    <n v="12527.0105084722"/>
    <d v="2025-12-01T00:00:00"/>
    <s v="BH Colorado Electric Oper Co"/>
    <s v="Regulated Electric (122)"/>
    <s v="COE ELEC SUBSTATIONS"/>
    <x v="63"/>
    <n v="135300"/>
    <x v="106"/>
    <n v="37030605"/>
    <s v="Arrester -  69,001-146,000 Volts"/>
    <d v="2022-11-17T00:00:00"/>
    <d v="2022-01-01T00:00:00"/>
    <s v="10067024"/>
  </r>
  <r>
    <n v="0"/>
    <n v="24867.54"/>
    <n v="1674.5856144587999"/>
    <n v="23192.954385541201"/>
    <d v="2025-12-01T00:00:00"/>
    <s v="BH Colorado Electric Oper Co"/>
    <s v="Regulated Electric (122)"/>
    <s v="COE ELEC SUBSTATIONS"/>
    <x v="63"/>
    <n v="135300"/>
    <x v="107"/>
    <n v="37030641"/>
    <s v="Batteries, Storage - Station"/>
    <d v="2022-11-17T00:00:00"/>
    <d v="2022-11-01T00:00:00"/>
    <s v="10067024"/>
  </r>
  <r>
    <n v="0"/>
    <n v="8142.33"/>
    <n v="548.30629351260006"/>
    <n v="7594.0237064874"/>
    <d v="2025-12-01T00:00:00"/>
    <s v="BH Colorado Electric Oper Co"/>
    <s v="Regulated Electric (122)"/>
    <s v="COE ELEC SUBSTATIONS"/>
    <x v="63"/>
    <n v="135300"/>
    <x v="131"/>
    <n v="37030707"/>
    <s v="Bdgs-HVAC"/>
    <d v="2022-11-17T00:00:00"/>
    <d v="2022-11-01T00:00:00"/>
    <s v="10067024"/>
  </r>
  <r>
    <n v="4"/>
    <n v="388532.15"/>
    <n v="26163.840458072998"/>
    <n v="362368.30954192701"/>
    <d v="2025-12-01T00:00:00"/>
    <s v="BH Colorado Electric Oper Co"/>
    <s v="Regulated Electric (122)"/>
    <s v="COE ELEC SUBSTATIONS"/>
    <x v="63"/>
    <n v="135300"/>
    <x v="83"/>
    <n v="37030632"/>
    <s v="Breaker, 115 KV"/>
    <d v="2022-11-17T00:00:00"/>
    <d v="2022-01-01T00:00:00"/>
    <s v="10067024"/>
  </r>
  <r>
    <n v="0"/>
    <n v="120008.52"/>
    <n v="8081.4001386744003"/>
    <n v="111927.1198613256"/>
    <d v="2025-12-01T00:00:00"/>
    <s v="BH Colorado Electric Oper Co"/>
    <s v="Regulated Electric (122)"/>
    <s v="COE ELEC SUBSTATIONS"/>
    <x v="63"/>
    <n v="135300"/>
    <x v="108"/>
    <n v="37030612"/>
    <s v="BUS"/>
    <d v="2022-11-17T00:00:00"/>
    <d v="2022-01-01T00:00:00"/>
    <s v="10067024"/>
  </r>
  <r>
    <n v="0"/>
    <n v="48369.950000000004"/>
    <n v="3257.2430743890004"/>
    <n v="45112.706925611004"/>
    <d v="2025-12-01T00:00:00"/>
    <s v="BH Colorado Electric Oper Co"/>
    <s v="Regulated Electric (122)"/>
    <s v="COE ELEC SUBSTATIONS"/>
    <x v="63"/>
    <n v="135300"/>
    <x v="109"/>
    <n v="37030620"/>
    <s v="Cable Trench"/>
    <d v="2022-11-17T00:00:00"/>
    <d v="2022-01-01T00:00:00"/>
    <s v="10067024"/>
  </r>
  <r>
    <n v="0"/>
    <n v="75023.48"/>
    <n v="5052.0976483656004"/>
    <n v="69971.382351634398"/>
    <d v="2025-12-01T00:00:00"/>
    <s v="BH Colorado Electric Oper Co"/>
    <s v="Regulated Electric (122)"/>
    <s v="COE ELEC SUBSTATIONS"/>
    <x v="63"/>
    <n v="135300"/>
    <x v="112"/>
    <n v="37030617"/>
    <s v="Control Cable"/>
    <d v="2022-11-17T00:00:00"/>
    <d v="2022-01-01T00:00:00"/>
    <s v="10067024"/>
  </r>
  <r>
    <n v="0"/>
    <n v="1725.74"/>
    <n v="116.21171126280001"/>
    <n v="1609.5282887372"/>
    <d v="2025-12-01T00:00:00"/>
    <s v="BH Colorado Electric Oper Co"/>
    <s v="Regulated Electric (122)"/>
    <s v="COE ELEC SUBSTATIONS"/>
    <x v="63"/>
    <n v="135300"/>
    <x v="35"/>
    <n v="37030638"/>
    <s v="Fiber Cable &amp; Splice"/>
    <d v="2022-11-17T00:00:00"/>
    <d v="2022-01-01T00:00:00"/>
    <s v="10067024"/>
  </r>
  <r>
    <n v="0"/>
    <n v="66596.160000000003"/>
    <n v="4484.6000655552007"/>
    <n v="62111.559934444806"/>
    <d v="2025-12-01T00:00:00"/>
    <s v="BH Colorado Electric Oper Co"/>
    <s v="Regulated Electric (122)"/>
    <s v="COE ELEC SUBSTATIONS"/>
    <x v="63"/>
    <n v="135300"/>
    <x v="113"/>
    <n v="37030635"/>
    <s v="Station Conduit"/>
    <d v="2022-11-17T00:00:00"/>
    <d v="2022-01-01T00:00:00"/>
    <s v="10067024"/>
  </r>
  <r>
    <n v="0"/>
    <n v="210054.29"/>
    <n v="14145.1021005438"/>
    <n v="195909.18789945621"/>
    <d v="2025-12-01T00:00:00"/>
    <s v="BH Colorado Electric Oper Co"/>
    <s v="Regulated Electric (122)"/>
    <s v="COE ELEC SUBSTATIONS"/>
    <x v="63"/>
    <n v="135300"/>
    <x v="114"/>
    <n v="37030713"/>
    <s v="Control Building w/ Relay &amp; Control Panels"/>
    <d v="2022-11-17T00:00:00"/>
    <d v="2022-11-01T00:00:00"/>
    <s v="10067024"/>
  </r>
  <r>
    <n v="0"/>
    <n v="0"/>
    <n v="0"/>
    <n v="0"/>
    <d v="2025-12-01T00:00:00"/>
    <s v="BH Colorado Electric Oper Co"/>
    <s v="Regulated Electric (122)"/>
    <s v="COE ELEC SUBSTATIONS"/>
    <x v="63"/>
    <n v="135300"/>
    <x v="3"/>
    <n v="36274827"/>
    <s v="This work order is for the construction of the 115kV portion of the new Hogback Substation in Canon City Colorado"/>
    <d v="2022-11-17T00:00:00"/>
    <d v="2022-11-01T00:00:00"/>
    <s v="10067024"/>
  </r>
  <r>
    <n v="0"/>
    <n v="0"/>
    <n v="0"/>
    <n v="0"/>
    <d v="2025-12-01T00:00:00"/>
    <s v="BH Colorado Electric Oper Co"/>
    <s v="Regulated Electric (122)"/>
    <s v="COE ELEC SUBSTATIONS"/>
    <x v="63"/>
    <n v="135300"/>
    <x v="3"/>
    <n v="36933376"/>
    <s v="This work order is for the construction of the 115kV portion of the new Hogback Substation in Canon City Colorado"/>
    <d v="2022-11-17T00:00:00"/>
    <d v="2023-03-01T00:00:00"/>
    <s v="10067024"/>
  </r>
  <r>
    <n v="0"/>
    <n v="27454.89"/>
    <n v="1848.8183326757999"/>
    <n v="25606.071667324199"/>
    <d v="2025-12-01T00:00:00"/>
    <s v="BH Colorado Electric Oper Co"/>
    <s v="Regulated Electric (122)"/>
    <s v="COE ELEC SUBSTATIONS"/>
    <x v="63"/>
    <n v="135300"/>
    <x v="115"/>
    <n v="37030647"/>
    <s v="Fence"/>
    <d v="2022-11-17T00:00:00"/>
    <d v="2022-11-01T00:00:00"/>
    <s v="10067024"/>
  </r>
  <r>
    <n v="10"/>
    <n v="19770.439999999999"/>
    <n v="1331.3457790968"/>
    <n v="18439.0942209032"/>
    <d v="2025-12-01T00:00:00"/>
    <s v="BH Colorado Electric Oper Co"/>
    <s v="Regulated Electric (122)"/>
    <s v="COE ELEC SUBSTATIONS"/>
    <x v="63"/>
    <n v="135300"/>
    <x v="116"/>
    <n v="37030659"/>
    <s v="Foundation, CVT"/>
    <d v="2022-11-17T00:00:00"/>
    <d v="2022-11-01T00:00:00"/>
    <s v="10067024"/>
  </r>
  <r>
    <n v="4"/>
    <n v="18169.63"/>
    <n v="1223.5468815186"/>
    <n v="16946.083118481401"/>
    <d v="2025-12-01T00:00:00"/>
    <s v="BH Colorado Electric Oper Co"/>
    <s v="Regulated Electric (122)"/>
    <s v="COE ELEC SUBSTATIONS"/>
    <x v="63"/>
    <n v="135300"/>
    <x v="116"/>
    <n v="37030656"/>
    <s v="Foundation, Breaker"/>
    <d v="2022-11-17T00:00:00"/>
    <d v="2022-11-01T00:00:00"/>
    <s v="10067024"/>
  </r>
  <r>
    <n v="12"/>
    <n v="92998.02"/>
    <n v="6262.5071263644004"/>
    <n v="86735.512873635598"/>
    <d v="2025-12-01T00:00:00"/>
    <s v="BH Colorado Electric Oper Co"/>
    <s v="Regulated Electric (122)"/>
    <s v="COE ELEC SUBSTATIONS"/>
    <x v="63"/>
    <n v="135300"/>
    <x v="116"/>
    <n v="37030653"/>
    <s v="Foundation, A Frame"/>
    <d v="2022-11-17T00:00:00"/>
    <d v="2022-11-01T00:00:00"/>
    <s v="10067024"/>
  </r>
  <r>
    <n v="12"/>
    <n v="23724.510000000002"/>
    <n v="1597.6137227922002"/>
    <n v="22126.896277207801"/>
    <d v="2025-12-01T00:00:00"/>
    <s v="BH Colorado Electric Oper Co"/>
    <s v="Regulated Electric (122)"/>
    <s v="COE ELEC SUBSTATIONS"/>
    <x v="63"/>
    <n v="135300"/>
    <x v="116"/>
    <n v="37030662"/>
    <s v="Foundation, High Bus"/>
    <d v="2022-11-17T00:00:00"/>
    <d v="2022-11-01T00:00:00"/>
    <s v="10067024"/>
  </r>
  <r>
    <n v="12"/>
    <n v="23724.510000000002"/>
    <n v="1597.6137227922002"/>
    <n v="22126.896277207801"/>
    <d v="2025-12-01T00:00:00"/>
    <s v="BH Colorado Electric Oper Co"/>
    <s v="Regulated Electric (122)"/>
    <s v="COE ELEC SUBSTATIONS"/>
    <x v="63"/>
    <n v="135300"/>
    <x v="116"/>
    <n v="37030668"/>
    <s v="Foundation, Low Bus"/>
    <d v="2022-11-17T00:00:00"/>
    <d v="2022-11-01T00:00:00"/>
    <s v="10067024"/>
  </r>
  <r>
    <n v="0"/>
    <n v="10467.380000000001"/>
    <n v="704.87567202360003"/>
    <n v="9762.5043279764013"/>
    <d v="2025-12-01T00:00:00"/>
    <s v="BH Colorado Electric Oper Co"/>
    <s v="Regulated Electric (122)"/>
    <s v="COE ELEC SUBSTATIONS"/>
    <x v="63"/>
    <n v="135300"/>
    <x v="116"/>
    <n v="37030674"/>
    <s v="Foundation, Shield Mast"/>
    <d v="2022-11-17T00:00:00"/>
    <d v="2022-11-01T00:00:00"/>
    <s v="10067024"/>
  </r>
  <r>
    <n v="24"/>
    <n v="47449.020000000004"/>
    <n v="3195.2274455844004"/>
    <n v="44253.792554415602"/>
    <d v="2025-12-01T00:00:00"/>
    <s v="BH Colorado Electric Oper Co"/>
    <s v="Regulated Electric (122)"/>
    <s v="COE ELEC SUBSTATIONS"/>
    <x v="63"/>
    <n v="135300"/>
    <x v="116"/>
    <n v="37030671"/>
    <s v="Foundation, Low Switch"/>
    <d v="2022-11-17T00:00:00"/>
    <d v="2022-11-01T00:00:00"/>
    <s v="10067024"/>
  </r>
  <r>
    <n v="2"/>
    <n v="3954.09"/>
    <n v="266.26929049979998"/>
    <n v="3687.8207095002003"/>
    <d v="2025-12-01T00:00:00"/>
    <s v="BH Colorado Electric Oper Co"/>
    <s v="Regulated Electric (122)"/>
    <s v="COE ELEC SUBSTATIONS"/>
    <x v="63"/>
    <n v="135300"/>
    <x v="116"/>
    <n v="37030665"/>
    <s v="Foundation, HIgh Switch"/>
    <d v="2022-11-17T00:00:00"/>
    <d v="2022-11-01T00:00:00"/>
    <s v="10067024"/>
  </r>
  <r>
    <n v="0"/>
    <n v="36857.54"/>
    <n v="2481.9948522588002"/>
    <n v="34375.545147741199"/>
    <d v="2025-12-01T00:00:00"/>
    <s v="BH Colorado Electric Oper Co"/>
    <s v="Regulated Electric (122)"/>
    <s v="COE ELEC SUBSTATIONS"/>
    <x v="63"/>
    <n v="135300"/>
    <x v="117"/>
    <n v="37030650"/>
    <s v="Foundation, Switchgear"/>
    <d v="2022-11-17T00:00:00"/>
    <d v="2022-11-01T00:00:00"/>
    <s v="10067024"/>
  </r>
  <r>
    <n v="0"/>
    <n v="114003.18000000001"/>
    <n v="7676.9992218995994"/>
    <n v="106326.1807781004"/>
    <d v="2025-12-01T00:00:00"/>
    <s v="BH Colorado Electric Oper Co"/>
    <s v="Regulated Electric (122)"/>
    <s v="COE ELEC SUBSTATIONS"/>
    <x v="63"/>
    <n v="135300"/>
    <x v="118"/>
    <n v="37030623"/>
    <s v="Grounding Systems, Station"/>
    <d v="2022-11-17T00:00:00"/>
    <d v="2022-01-01T00:00:00"/>
    <s v="10067024"/>
  </r>
  <r>
    <n v="0"/>
    <n v="30134.5"/>
    <n v="2029.26385959"/>
    <n v="28105.236140410001"/>
    <d v="2025-12-01T00:00:00"/>
    <s v="BH Colorado Electric Oper Co"/>
    <s v="Regulated Electric (122)"/>
    <s v="COE ELEC SUBSTATIONS"/>
    <x v="63"/>
    <n v="135300"/>
    <x v="119"/>
    <n v="37030680"/>
    <s v="Landscaping"/>
    <d v="2022-11-17T00:00:00"/>
    <d v="2022-11-01T00:00:00"/>
    <s v="10067024"/>
  </r>
  <r>
    <n v="0"/>
    <n v="2130.3200000000002"/>
    <n v="143.45621747040002"/>
    <n v="1986.8637825296"/>
    <d v="2025-12-01T00:00:00"/>
    <s v="BH Colorado Electric Oper Co"/>
    <s v="Regulated Electric (122)"/>
    <s v="COE ELEC SUBSTATIONS"/>
    <x v="63"/>
    <n v="135300"/>
    <x v="121"/>
    <n v="37030710"/>
    <s v="SECURITY - Locks"/>
    <d v="2022-11-17T00:00:00"/>
    <d v="2022-11-01T00:00:00"/>
    <s v="10067024"/>
  </r>
  <r>
    <n v="0"/>
    <n v="63397.11"/>
    <n v="4269.1753347641998"/>
    <n v="59127.9346652358"/>
    <d v="2025-12-01T00:00:00"/>
    <s v="BH Colorado Electric Oper Co"/>
    <s v="Regulated Electric (122)"/>
    <s v="COE ELEC SUBSTATIONS"/>
    <x v="63"/>
    <n v="135300"/>
    <x v="86"/>
    <n v="37030698"/>
    <s v="Structure - Steel Low Switch"/>
    <d v="2022-11-17T00:00:00"/>
    <d v="2022-11-01T00:00:00"/>
    <s v="10067024"/>
  </r>
  <r>
    <n v="0"/>
    <n v="18735.72"/>
    <n v="1261.6675066584"/>
    <n v="17474.052493341602"/>
    <d v="2025-12-01T00:00:00"/>
    <s v="BH Colorado Electric Oper Co"/>
    <s v="Regulated Electric (122)"/>
    <s v="COE ELEC SUBSTATIONS"/>
    <x v="63"/>
    <n v="135300"/>
    <x v="86"/>
    <n v="37030701"/>
    <s v="Structure - Steel Shield Mast"/>
    <d v="2022-11-17T00:00:00"/>
    <d v="2022-11-01T00:00:00"/>
    <s v="10067024"/>
  </r>
  <r>
    <n v="0"/>
    <n v="22294.54"/>
    <n v="1501.3192283987999"/>
    <n v="20793.220771601202"/>
    <d v="2025-12-01T00:00:00"/>
    <s v="BH Colorado Electric Oper Co"/>
    <s v="Regulated Electric (122)"/>
    <s v="COE ELEC SUBSTATIONS"/>
    <x v="63"/>
    <n v="135300"/>
    <x v="86"/>
    <n v="37030689"/>
    <s v="Structure - Steel 3 Ph Bus"/>
    <d v="2022-11-17T00:00:00"/>
    <d v="2022-11-01T00:00:00"/>
    <s v="10067024"/>
  </r>
  <r>
    <n v="0"/>
    <n v="6574.64"/>
    <n v="442.73770402080004"/>
    <n v="6131.9022959792001"/>
    <d v="2025-12-01T00:00:00"/>
    <s v="BH Colorado Electric Oper Co"/>
    <s v="Regulated Electric (122)"/>
    <s v="COE ELEC SUBSTATIONS"/>
    <x v="63"/>
    <n v="135300"/>
    <x v="86"/>
    <n v="37030704"/>
    <s v="Structure - Steel High Switch"/>
    <d v="2022-11-17T00:00:00"/>
    <d v="2022-11-01T00:00:00"/>
    <s v="10067024"/>
  </r>
  <r>
    <n v="0"/>
    <n v="203209.71"/>
    <n v="13684.1865775362"/>
    <n v="189525.5234224638"/>
    <d v="2025-12-01T00:00:00"/>
    <s v="BH Colorado Electric Oper Co"/>
    <s v="Regulated Electric (122)"/>
    <s v="COE ELEC SUBSTATIONS"/>
    <x v="63"/>
    <n v="135300"/>
    <x v="86"/>
    <n v="37030692"/>
    <s v="Structure - Steel A Frame"/>
    <d v="2022-11-17T00:00:00"/>
    <d v="2022-11-01T00:00:00"/>
    <s v="10067024"/>
  </r>
  <r>
    <n v="0"/>
    <n v="17534.18"/>
    <n v="1180.7555387196001"/>
    <n v="16353.4244612804"/>
    <d v="2025-12-01T00:00:00"/>
    <s v="BH Colorado Electric Oper Co"/>
    <s v="Regulated Electric (122)"/>
    <s v="COE ELEC SUBSTATIONS"/>
    <x v="63"/>
    <n v="135300"/>
    <x v="86"/>
    <n v="37030686"/>
    <s v="Structure - Steel 1 Ph Bus"/>
    <d v="2022-11-17T00:00:00"/>
    <d v="2022-11-01T00:00:00"/>
    <s v="10067024"/>
  </r>
  <r>
    <n v="0"/>
    <n v="16013.2"/>
    <n v="1078.332410904"/>
    <n v="14934.867589096"/>
    <d v="2025-12-01T00:00:00"/>
    <s v="BH Colorado Electric Oper Co"/>
    <s v="Regulated Electric (122)"/>
    <s v="COE ELEC SUBSTATIONS"/>
    <x v="63"/>
    <n v="135300"/>
    <x v="86"/>
    <n v="37030695"/>
    <s v="Structure - Steel CVT"/>
    <d v="2022-11-17T00:00:00"/>
    <d v="2022-11-01T00:00:00"/>
    <s v="10067024"/>
  </r>
  <r>
    <n v="13"/>
    <n v="311342.75"/>
    <n v="20965.889280405001"/>
    <n v="290376.86071959499"/>
    <d v="2025-12-01T00:00:00"/>
    <s v="BH Colorado Electric Oper Co"/>
    <s v="Regulated Electric (122)"/>
    <s v="COE ELEC SUBSTATIONS"/>
    <x v="63"/>
    <n v="135300"/>
    <x v="41"/>
    <n v="37030626"/>
    <s v="Switches - 115kV"/>
    <d v="2022-11-17T00:00:00"/>
    <d v="2022-01-01T00:00:00"/>
    <s v="10067024"/>
  </r>
  <r>
    <n v="5"/>
    <n v="105408.53"/>
    <n v="7098.2336000766009"/>
    <n v="98310.296399923391"/>
    <d v="2025-12-01T00:00:00"/>
    <s v="BH Colorado Electric Oper Co"/>
    <s v="Regulated Electric (122)"/>
    <s v="COE ELEC SUBSTATIONS"/>
    <x v="63"/>
    <n v="135300"/>
    <x v="135"/>
    <n v="37030629"/>
    <s v="Transformers, CVT 115kV"/>
    <d v="2022-11-17T00:00:00"/>
    <d v="2022-01-01T00:00:00"/>
    <s v="10067024"/>
  </r>
  <r>
    <n v="0"/>
    <n v="12956.76"/>
    <n v="872.51106888719994"/>
    <n v="12084.248931112801"/>
    <d v="2025-12-01T00:00:00"/>
    <s v="BH Colorado Electric Oper Co"/>
    <s v="Regulated Electric (122)"/>
    <s v="COE ELEC SUBSTATIONS"/>
    <x v="63"/>
    <n v="135300"/>
    <x v="125"/>
    <n v="37030677"/>
    <s v="Yard Lighting Systems"/>
    <d v="2022-11-17T00:00:00"/>
    <d v="2022-11-01T00:00:00"/>
    <s v="10067024"/>
  </r>
  <r>
    <n v="0"/>
    <n v="0"/>
    <n v="0"/>
    <n v="0"/>
    <d v="2025-12-01T00:00:00"/>
    <s v="BH Colorado Electric Oper Co"/>
    <s v="Regulated Electric (122)"/>
    <s v="COE-BUSCH RANCH 115KV LINE"/>
    <x v="64"/>
    <n v="135300"/>
    <x v="2"/>
    <n v="11439768"/>
    <s v="A dummy retirement unit"/>
    <d v="2012-04-30T00:00:00"/>
    <d v="2012-06-01T00:00:00"/>
    <s v="10041913"/>
  </r>
  <r>
    <n v="0"/>
    <n v="0"/>
    <n v="0"/>
    <n v="0"/>
    <d v="2025-12-01T00:00:00"/>
    <s v="BH Colorado Electric Oper Co"/>
    <s v="Regulated Electric (122)"/>
    <s v="COE-BUSCH RANCH 115KV LINE"/>
    <x v="64"/>
    <n v="135300"/>
    <x v="2"/>
    <n v="12116039"/>
    <s v="A dummy retirement unit"/>
    <d v="2013-09-23T00:00:00"/>
    <d v="2013-09-23T00:00:00"/>
    <s v="10041906"/>
  </r>
  <r>
    <n v="0"/>
    <n v="0"/>
    <n v="0"/>
    <n v="0"/>
    <d v="2025-12-01T00:00:00"/>
    <s v="BH Colorado Electric Oper Co"/>
    <s v="Regulated Electric (122)"/>
    <s v="COE-BUSCH RANCH 115KV LINE"/>
    <x v="64"/>
    <n v="135300"/>
    <x v="3"/>
    <n v="12029415"/>
    <s v="Transmission Construction"/>
    <d v="2013-09-23T00:00:00"/>
    <d v="2013-09-01T00:00:00"/>
    <s v="10041906"/>
  </r>
  <r>
    <n v="0"/>
    <n v="0"/>
    <n v="0"/>
    <n v="0"/>
    <d v="2025-12-01T00:00:00"/>
    <s v="BH Colorado Electric Oper Co"/>
    <s v="Regulated Electric (122)"/>
    <s v="COE-BUSCH RANCH 115KV WIND SUB"/>
    <x v="65"/>
    <n v="135300"/>
    <x v="3"/>
    <n v="12029418"/>
    <s v="Substation Construction"/>
    <d v="2012-09-26T00:00:00"/>
    <d v="2013-09-01T00:00:00"/>
    <s v="10041911"/>
  </r>
  <r>
    <n v="0"/>
    <n v="0"/>
    <n v="0"/>
    <n v="0"/>
    <d v="2025-12-01T00:00:00"/>
    <s v="BH Colorado Electric Oper Co"/>
    <s v="Regulated Electric (122)"/>
    <s v="COE-BUSCH RANCH 115KV WIND SUB"/>
    <x v="65"/>
    <n v="135300"/>
    <x v="3"/>
    <n v="11694925"/>
    <s v="115 kV Steel Dead-End Structure"/>
    <d v="2012-09-26T00:00:00"/>
    <d v="2012-11-01T00:00:00"/>
    <s v="10041917"/>
  </r>
  <r>
    <n v="0"/>
    <n v="0"/>
    <n v="0"/>
    <n v="0"/>
    <d v="2025-12-01T00:00:00"/>
    <s v="BH Colorado Electric Oper Co"/>
    <s v="Regulated Electric (122)"/>
    <s v="COE-BUSCH RANCH 115KV WIND SUB"/>
    <x v="65"/>
    <n v="135300"/>
    <x v="3"/>
    <n v="11696706"/>
    <s v="Permits/Studies"/>
    <d v="2012-09-26T00:00:00"/>
    <d v="2012-11-01T00:00:00"/>
    <s v="10041914"/>
  </r>
  <r>
    <n v="0"/>
    <n v="0"/>
    <n v="0"/>
    <n v="0"/>
    <d v="2025-12-01T00:00:00"/>
    <s v="BH Colorado Electric Oper Co"/>
    <s v="Regulated Electric (122)"/>
    <s v="COE-BUSCH RANCH 115KV WIND SUB"/>
    <x v="65"/>
    <n v="135300"/>
    <x v="3"/>
    <n v="11696689"/>
    <s v="Battery Equipment"/>
    <d v="2012-09-26T00:00:00"/>
    <d v="2012-11-01T00:00:00"/>
    <s v="10041903"/>
  </r>
  <r>
    <n v="0"/>
    <n v="0"/>
    <n v="0"/>
    <n v="0"/>
    <d v="2025-12-01T00:00:00"/>
    <s v="BH Colorado Electric Oper Co"/>
    <s v="Regulated Electric (122)"/>
    <s v="COE-BUSCH RANCH 115KV WIND SUB"/>
    <x v="65"/>
    <n v="135300"/>
    <x v="3"/>
    <n v="11694856"/>
    <s v="Substation Construction"/>
    <d v="2012-09-26T00:00:00"/>
    <d v="2012-11-01T00:00:00"/>
    <s v="10041911"/>
  </r>
  <r>
    <n v="0"/>
    <n v="0"/>
    <n v="0"/>
    <n v="0"/>
    <d v="2025-12-01T00:00:00"/>
    <s v="BH Colorado Electric Oper Co"/>
    <s v="Regulated Electric (122)"/>
    <s v="COE-BUSCH RANCH 115KV WIND SUB"/>
    <x v="65"/>
    <n v="135300"/>
    <x v="3"/>
    <n v="12029421"/>
    <s v="Permits/Studies"/>
    <d v="2012-09-26T00:00:00"/>
    <d v="2013-09-01T00:00:00"/>
    <s v="10041914"/>
  </r>
  <r>
    <n v="0"/>
    <n v="0"/>
    <n v="0"/>
    <n v="0"/>
    <d v="2025-12-01T00:00:00"/>
    <s v="BH Colorado Electric Oper Co"/>
    <s v="Regulated Electric (122)"/>
    <s v="COE-BUSCH RANCH 115KV WIND SUB"/>
    <x v="65"/>
    <n v="135300"/>
    <x v="3"/>
    <n v="12038622"/>
    <s v="Battery Equipment"/>
    <d v="2012-09-26T00:00:00"/>
    <d v="2013-09-01T00:00:00"/>
    <s v="10041903"/>
  </r>
  <r>
    <n v="1"/>
    <n v="0"/>
    <n v="0"/>
    <n v="0"/>
    <d v="2025-12-01T00:00:00"/>
    <s v="BH Colorado Electric Oper Co"/>
    <s v="Regulated Electric (122)"/>
    <s v="COE-BUSCH RANCH 115KV WIND SUB"/>
    <x v="65"/>
    <n v="135300"/>
    <x v="100"/>
    <n v="12043101"/>
    <s v="Non Detailed Property Unit"/>
    <d v="2012-09-26T00:00:00"/>
    <d v="2012-11-01T00:00:00"/>
    <s v="10041914"/>
  </r>
  <r>
    <n v="1"/>
    <n v="0"/>
    <n v="0"/>
    <n v="0"/>
    <d v="2025-12-01T00:00:00"/>
    <s v="BH Colorado Electric Oper Co"/>
    <s v="Regulated Electric (122)"/>
    <s v="COE-BUSCH RANCH 115KV WIND SUB"/>
    <x v="65"/>
    <n v="135300"/>
    <x v="100"/>
    <n v="12058938"/>
    <s v="Non Detailed Property Unit"/>
    <d v="2012-09-26T00:00:00"/>
    <d v="2012-11-01T00:00:00"/>
    <s v="10041917"/>
  </r>
  <r>
    <n v="1"/>
    <n v="0"/>
    <n v="0"/>
    <n v="0"/>
    <d v="2025-12-01T00:00:00"/>
    <s v="BH Colorado Electric Oper Co"/>
    <s v="Regulated Electric (122)"/>
    <s v="COE-BUSCH RANCH 115KV WIND SUB"/>
    <x v="65"/>
    <n v="135300"/>
    <x v="100"/>
    <n v="12043094"/>
    <s v="Non Detailed Property Unit"/>
    <d v="2012-09-26T00:00:00"/>
    <d v="2012-11-01T00:00:00"/>
    <s v="10041911"/>
  </r>
  <r>
    <n v="1"/>
    <n v="0"/>
    <n v="0"/>
    <n v="0"/>
    <d v="2025-12-01T00:00:00"/>
    <s v="BH Colorado Electric Oper Co"/>
    <s v="Regulated Electric (122)"/>
    <s v="COE-BUSCH RANCH 115KV WIND SUB"/>
    <x v="65"/>
    <n v="135300"/>
    <x v="100"/>
    <n v="12043087"/>
    <s v="Non Detailed Property Unit"/>
    <d v="2012-09-26T00:00:00"/>
    <d v="2012-11-01T00:00:00"/>
    <s v="10041903"/>
  </r>
  <r>
    <n v="1"/>
    <n v="42439.33"/>
    <n v="321.02849224529996"/>
    <n v="42118.301507754702"/>
    <d v="2025-12-01T00:00:00"/>
    <s v="BH Colorado Electric Oper Co"/>
    <s v="Regulated Electric (122)"/>
    <s v="Peak View Substation"/>
    <x v="66"/>
    <n v="135130"/>
    <x v="103"/>
    <n v="40389492"/>
    <s v="Communications - JMUX Equip"/>
    <d v="2016-11-07T00:00:00"/>
    <d v="2016-01-01T00:00:00"/>
    <s v="10054545"/>
  </r>
  <r>
    <n v="0"/>
    <n v="199941.07"/>
    <n v="875.62192195800003"/>
    <n v="199065.44807804201"/>
    <d v="2025-12-01T00:00:00"/>
    <s v="BH Colorado Electric Oper Co"/>
    <s v="Regulated Electric (122)"/>
    <s v="Peak View Substation"/>
    <x v="66"/>
    <n v="135130"/>
    <x v="104"/>
    <n v="40388823"/>
    <s v="Scada Equip for CT20 Controls"/>
    <d v="2020-01-02T00:00:00"/>
    <d v="2020-01-01T00:00:00"/>
    <s v="10067751"/>
  </r>
  <r>
    <n v="9"/>
    <n v="16233.07"/>
    <n v="2967.090274442"/>
    <n v="13265.979725558"/>
    <d v="2025-12-01T00:00:00"/>
    <s v="BH Colorado Electric Oper Co"/>
    <s v="Regulated Electric (122)"/>
    <s v="Peak View Substation"/>
    <x v="66"/>
    <n v="135300"/>
    <x v="136"/>
    <n v="20845137"/>
    <s v="Arrester -  23,001-34,500 Volts"/>
    <d v="2016-11-07T00:00:00"/>
    <d v="2016-01-01T00:00:00"/>
    <s v="10054545"/>
  </r>
  <r>
    <n v="3"/>
    <n v="5411.01"/>
    <n v="989.02765440600001"/>
    <n v="4421.9823455940004"/>
    <d v="2025-12-01T00:00:00"/>
    <s v="BH Colorado Electric Oper Co"/>
    <s v="Regulated Electric (122)"/>
    <s v="Peak View Substation"/>
    <x v="66"/>
    <n v="135300"/>
    <x v="106"/>
    <n v="20845144"/>
    <s v="Arrester -  69,001-146,000 Volts"/>
    <d v="2016-11-07T00:00:00"/>
    <d v="2016-01-01T00:00:00"/>
    <s v="10054545"/>
  </r>
  <r>
    <n v="20"/>
    <n v="78669.98"/>
    <n v="14379.346146387999"/>
    <n v="64290.633853611995"/>
    <d v="2025-12-01T00:00:00"/>
    <s v="BH Colorado Electric Oper Co"/>
    <s v="Regulated Electric (122)"/>
    <s v="Peak View Substation"/>
    <x v="66"/>
    <n v="135300"/>
    <x v="101"/>
    <n v="20845197"/>
    <s v="Batteries, Storage"/>
    <d v="2016-11-07T00:00:00"/>
    <d v="2016-11-01T00:00:00"/>
    <s v="10054545"/>
  </r>
  <r>
    <n v="2"/>
    <n v="28785.99"/>
    <n v="5261.5205237940008"/>
    <n v="23524.469476206003"/>
    <d v="2025-12-01T00:00:00"/>
    <s v="BH Colorado Electric Oper Co"/>
    <s v="Regulated Electric (122)"/>
    <s v="Peak View Substation"/>
    <x v="66"/>
    <n v="135300"/>
    <x v="137"/>
    <n v="20845194"/>
    <s v="Battery Charger"/>
    <d v="2016-11-07T00:00:00"/>
    <d v="2016-11-01T00:00:00"/>
    <s v="10054545"/>
  </r>
  <r>
    <n v="0"/>
    <n v="0"/>
    <n v="0"/>
    <n v="0"/>
    <d v="2025-12-01T00:00:00"/>
    <s v="BH Colorado Electric Oper Co"/>
    <s v="Regulated Electric (122)"/>
    <s v="Peak View Substation"/>
    <x v="66"/>
    <n v="135300"/>
    <x v="83"/>
    <n v="20845173"/>
    <s v="Breaker, 115 KV"/>
    <d v="2016-11-07T00:00:00"/>
    <d v="2016-01-01T00:00:00"/>
    <s v="10054545"/>
  </r>
  <r>
    <n v="1"/>
    <n v="143290.22"/>
    <n v="4135.3686453197997"/>
    <n v="139154.8513546802"/>
    <d v="2025-12-01T00:00:00"/>
    <s v="BH Colorado Electric Oper Co"/>
    <s v="Regulated Electric (122)"/>
    <s v="Peak View Substation"/>
    <x v="66"/>
    <n v="135300"/>
    <x v="83"/>
    <n v="39624705"/>
    <s v="Breaker, 115 KV"/>
    <d v="2024-04-11T00:00:00"/>
    <d v="2024-01-01T00:00:00"/>
    <s v="10084643"/>
  </r>
  <r>
    <n v="1"/>
    <n v="26477"/>
    <n v="4839.4819461999996"/>
    <n v="21637.518053799999"/>
    <d v="2025-12-01T00:00:00"/>
    <s v="BH Colorado Electric Oper Co"/>
    <s v="Regulated Electric (122)"/>
    <s v="Peak View Substation"/>
    <x v="66"/>
    <n v="135300"/>
    <x v="138"/>
    <n v="20845179"/>
    <s v="Breaker, 15.5 KV"/>
    <d v="2016-11-07T00:00:00"/>
    <d v="2016-01-01T00:00:00"/>
    <s v="10054545"/>
  </r>
  <r>
    <n v="3"/>
    <n v="79430.98"/>
    <n v="14518.442182988001"/>
    <n v="64912.537817011995"/>
    <d v="2025-12-01T00:00:00"/>
    <s v="BH Colorado Electric Oper Co"/>
    <s v="Regulated Electric (122)"/>
    <s v="Peak View Substation"/>
    <x v="66"/>
    <n v="135300"/>
    <x v="139"/>
    <n v="20845176"/>
    <s v="Breaker, Other"/>
    <d v="2016-11-07T00:00:00"/>
    <d v="2016-01-01T00:00:00"/>
    <s v="10054545"/>
  </r>
  <r>
    <n v="1"/>
    <n v="177639.64"/>
    <n v="32469.079982984"/>
    <n v="145170.56001701602"/>
    <d v="2025-12-01T00:00:00"/>
    <s v="BH Colorado Electric Oper Co"/>
    <s v="Regulated Electric (122)"/>
    <s v="Peak View Substation"/>
    <x v="66"/>
    <n v="135300"/>
    <x v="140"/>
    <n v="20845215"/>
    <s v="Building - Station Control"/>
    <d v="2016-11-07T00:00:00"/>
    <d v="2016-11-01T00:00:00"/>
    <s v="10054545"/>
  </r>
  <r>
    <n v="0"/>
    <n v="0"/>
    <n v="0"/>
    <n v="0"/>
    <d v="2025-12-01T00:00:00"/>
    <s v="BH Colorado Electric Oper Co"/>
    <s v="Regulated Electric (122)"/>
    <s v="Peak View Substation"/>
    <x v="66"/>
    <n v="135300"/>
    <x v="103"/>
    <n v="20845167"/>
    <s v="Communications - JMUX Equip"/>
    <d v="2016-11-07T00:00:00"/>
    <d v="2016-01-01T00:00:00"/>
    <s v="10054545"/>
  </r>
  <r>
    <n v="1"/>
    <n v="50927.200000000004"/>
    <n v="9308.5041723199993"/>
    <n v="41618.695827680007"/>
    <d v="2025-12-01T00:00:00"/>
    <s v="BH Colorado Electric Oper Co"/>
    <s v="Regulated Electric (122)"/>
    <s v="Peak View Substation"/>
    <x v="66"/>
    <n v="135300"/>
    <x v="141"/>
    <n v="20845221"/>
    <s v="Controls - Station"/>
    <d v="2016-11-07T00:00:00"/>
    <d v="2016-11-01T00:00:00"/>
    <s v="10054545"/>
  </r>
  <r>
    <n v="1"/>
    <n v="50927.200000000004"/>
    <n v="9308.5041723199993"/>
    <n v="41618.695827680007"/>
    <d v="2025-12-01T00:00:00"/>
    <s v="BH Colorado Electric Oper Co"/>
    <s v="Regulated Electric (122)"/>
    <s v="Peak View Substation"/>
    <x v="66"/>
    <n v="135300"/>
    <x v="141"/>
    <n v="20845218"/>
    <s v="Controls - Station"/>
    <d v="2016-11-07T00:00:00"/>
    <d v="2016-11-01T00:00:00"/>
    <s v="10054545"/>
  </r>
  <r>
    <n v="1"/>
    <n v="31829.5"/>
    <n v="5817.8151077000002"/>
    <n v="26011.6848923"/>
    <d v="2025-12-01T00:00:00"/>
    <s v="BH Colorado Electric Oper Co"/>
    <s v="Regulated Electric (122)"/>
    <s v="Peak View Substation"/>
    <x v="66"/>
    <n v="135300"/>
    <x v="142"/>
    <n v="20845224"/>
    <s v="Deadend Tower"/>
    <d v="2016-11-07T00:00:00"/>
    <d v="2016-11-01T00:00:00"/>
    <s v="10054545"/>
  </r>
  <r>
    <n v="0"/>
    <n v="0"/>
    <n v="0"/>
    <n v="0"/>
    <d v="2025-12-01T00:00:00"/>
    <s v="BH Colorado Electric Oper Co"/>
    <s v="Regulated Electric (122)"/>
    <s v="Peak View Substation"/>
    <x v="66"/>
    <n v="135300"/>
    <x v="3"/>
    <n v="38933352"/>
    <s v="This is to replace a 115kV breaker at Peak View substation due to faulty functions with the current breaker. Current breaker is a SF6 breaker and will be replaced with same."/>
    <d v="2024-04-11T00:00:00"/>
    <d v="2024-04-01T00:00:00"/>
    <s v="10084643"/>
  </r>
  <r>
    <n v="1"/>
    <n v="29537.45"/>
    <n v="5398.8728334699999"/>
    <n v="24138.577166530002"/>
    <d v="2025-12-01T00:00:00"/>
    <s v="BH Colorado Electric Oper Co"/>
    <s v="Regulated Electric (122)"/>
    <s v="Peak View Substation"/>
    <x v="66"/>
    <n v="135300"/>
    <x v="115"/>
    <n v="20845200"/>
    <s v="Fence"/>
    <d v="2016-11-07T00:00:00"/>
    <d v="2016-11-01T00:00:00"/>
    <s v="10054545"/>
  </r>
  <r>
    <n v="2"/>
    <n v="26907.55"/>
    <n v="4918.1781335300002"/>
    <n v="21989.371866469999"/>
    <d v="2025-12-01T00:00:00"/>
    <s v="BH Colorado Electric Oper Co"/>
    <s v="Regulated Electric (122)"/>
    <s v="Peak View Substation"/>
    <x v="66"/>
    <n v="135300"/>
    <x v="143"/>
    <n v="20845233"/>
    <s v="METERING PACKAGE (CT/VT)"/>
    <d v="2016-11-07T00:00:00"/>
    <d v="2016-11-01T00:00:00"/>
    <s v="10054545"/>
  </r>
  <r>
    <n v="1"/>
    <n v="16143.62"/>
    <n v="2950.7405497720001"/>
    <n v="13192.879450228"/>
    <d v="2025-12-01T00:00:00"/>
    <s v="BH Colorado Electric Oper Co"/>
    <s v="Regulated Electric (122)"/>
    <s v="Peak View Substation"/>
    <x v="66"/>
    <n v="135300"/>
    <x v="144"/>
    <n v="20845191"/>
    <s v="Motor Operator"/>
    <d v="2016-11-07T00:00:00"/>
    <d v="2016-01-01T00:00:00"/>
    <s v="10054545"/>
  </r>
  <r>
    <n v="1"/>
    <n v="104935.49"/>
    <n v="19180.171823494002"/>
    <n v="85755.318176506"/>
    <d v="2025-12-01T00:00:00"/>
    <s v="BH Colorado Electric Oper Co"/>
    <s v="Regulated Electric (122)"/>
    <s v="Peak View Substation"/>
    <x v="66"/>
    <n v="135300"/>
    <x v="145"/>
    <n v="20845209"/>
    <s v="Pwr Trfrmr Nbr G3551-01 Foundation"/>
    <d v="2016-11-07T00:00:00"/>
    <d v="2016-11-01T00:00:00"/>
    <s v="10054545"/>
  </r>
  <r>
    <n v="1"/>
    <n v="104628.44"/>
    <n v="17110.9915769576"/>
    <n v="87517.448423042399"/>
    <d v="2025-12-01T00:00:00"/>
    <s v="BH Colorado Electric Oper Co"/>
    <s v="Regulated Electric (122)"/>
    <s v="Peak View Substation"/>
    <x v="66"/>
    <n v="135300"/>
    <x v="145"/>
    <n v="20845236"/>
    <s v="Pwr Trfrmr Nbr G3551-02 Foundation"/>
    <d v="2017-11-04T00:00:00"/>
    <d v="2017-11-01T00:00:00"/>
    <s v="10057286"/>
  </r>
  <r>
    <n v="1"/>
    <n v="745964.3"/>
    <n v="121995.40444272201"/>
    <n v="623968.89555727807"/>
    <d v="2025-12-01T00:00:00"/>
    <s v="BH Colorado Electric Oper Co"/>
    <s v="Regulated Electric (122)"/>
    <s v="Peak View Substation"/>
    <x v="66"/>
    <n v="135300"/>
    <x v="129"/>
    <n v="20845241"/>
    <s v="Pwr Trfrmr Nbr G3551-02"/>
    <d v="2017-11-04T00:00:00"/>
    <d v="2017-11-01T00:00:00"/>
    <s v="10057286"/>
  </r>
  <r>
    <n v="1"/>
    <n v="748153.36"/>
    <n v="136747.92003281601"/>
    <n v="611405.43996718398"/>
    <d v="2025-12-01T00:00:00"/>
    <s v="BH Colorado Electric Oper Co"/>
    <s v="Regulated Electric (122)"/>
    <s v="Peak View Substation"/>
    <x v="66"/>
    <n v="135300"/>
    <x v="129"/>
    <n v="20845212"/>
    <s v="Pwr Trfrmr Nbr G3551-01"/>
    <d v="2016-11-07T00:00:00"/>
    <d v="2016-11-01T00:00:00"/>
    <s v="10054545"/>
  </r>
  <r>
    <n v="3"/>
    <n v="184606.95"/>
    <n v="33742.569085169998"/>
    <n v="150864.38091483002"/>
    <d v="2025-12-01T00:00:00"/>
    <s v="BH Colorado Electric Oper Co"/>
    <s v="Regulated Electric (122)"/>
    <s v="Peak View Substation"/>
    <x v="66"/>
    <n v="135300"/>
    <x v="146"/>
    <n v="20845182"/>
    <s v="Reactor"/>
    <d v="2016-11-07T00:00:00"/>
    <d v="2016-01-01T00:00:00"/>
    <s v="10054545"/>
  </r>
  <r>
    <n v="3"/>
    <n v="152781.59"/>
    <n v="27925.510689154002"/>
    <n v="124856.07931084599"/>
    <d v="2025-12-01T00:00:00"/>
    <s v="BH Colorado Electric Oper Co"/>
    <s v="Regulated Electric (122)"/>
    <s v="Peak View Substation"/>
    <x v="66"/>
    <n v="135300"/>
    <x v="147"/>
    <n v="20845227"/>
    <s v="RELAY AND CONTROL"/>
    <d v="2016-11-07T00:00:00"/>
    <d v="2016-11-01T00:00:00"/>
    <s v="10054545"/>
  </r>
  <r>
    <n v="0"/>
    <n v="0"/>
    <n v="0"/>
    <n v="0"/>
    <d v="2025-12-01T00:00:00"/>
    <s v="BH Colorado Electric Oper Co"/>
    <s v="Regulated Electric (122)"/>
    <s v="Peak View Substation"/>
    <x v="66"/>
    <n v="135300"/>
    <x v="104"/>
    <n v="33504963"/>
    <s v="Scada Equip for CT20 Controls"/>
    <d v="2020-01-02T00:00:00"/>
    <d v="2020-01-01T00:00:00"/>
    <s v="10067751"/>
  </r>
  <r>
    <n v="1"/>
    <n v="16008.37"/>
    <n v="2926.0194736220001"/>
    <n v="13082.350526378001"/>
    <d v="2025-12-01T00:00:00"/>
    <s v="BH Colorado Electric Oper Co"/>
    <s v="Regulated Electric (122)"/>
    <s v="Peak View Substation"/>
    <x v="66"/>
    <n v="135300"/>
    <x v="122"/>
    <n v="20845203"/>
    <s v="Station Rock"/>
    <d v="2016-11-07T00:00:00"/>
    <d v="2016-11-01T00:00:00"/>
    <s v="10054545"/>
  </r>
  <r>
    <n v="1"/>
    <n v="10566.460000000001"/>
    <n v="1931.3438986760002"/>
    <n v="8635.1161013240016"/>
    <d v="2025-12-01T00:00:00"/>
    <s v="BH Colorado Electric Oper Co"/>
    <s v="Regulated Electric (122)"/>
    <s v="Peak View Substation"/>
    <x v="66"/>
    <n v="135300"/>
    <x v="148"/>
    <n v="20845230"/>
    <s v="STATION SERVICE TRANSFORMER"/>
    <d v="2016-11-07T00:00:00"/>
    <d v="2016-11-01T00:00:00"/>
    <s v="10054545"/>
  </r>
  <r>
    <n v="2"/>
    <n v="32287.24"/>
    <n v="5901.4810995440002"/>
    <n v="26385.758900456"/>
    <d v="2025-12-01T00:00:00"/>
    <s v="BH Colorado Electric Oper Co"/>
    <s v="Regulated Electric (122)"/>
    <s v="Peak View Substation"/>
    <x v="66"/>
    <n v="135300"/>
    <x v="72"/>
    <n v="20845156"/>
    <s v="Switches - Not Available"/>
    <d v="2016-11-07T00:00:00"/>
    <d v="2016-01-01T00:00:00"/>
    <s v="10054545"/>
  </r>
  <r>
    <n v="1"/>
    <n v="17240.98"/>
    <n v="3151.3166689879999"/>
    <n v="14089.663331012"/>
    <d v="2025-12-01T00:00:00"/>
    <s v="BH Colorado Electric Oper Co"/>
    <s v="Regulated Electric (122)"/>
    <s v="Peak View Substation"/>
    <x v="66"/>
    <n v="135300"/>
    <x v="149"/>
    <n v="20845161"/>
    <s v="Switches-Disconnect &gt;= 115kv"/>
    <d v="2016-11-07T00:00:00"/>
    <d v="2016-01-01T00:00:00"/>
    <s v="10054545"/>
  </r>
  <r>
    <n v="1"/>
    <n v="16143.62"/>
    <n v="2950.7405497720001"/>
    <n v="13192.879450228"/>
    <d v="2025-12-01T00:00:00"/>
    <s v="BH Colorado Electric Oper Co"/>
    <s v="Regulated Electric (122)"/>
    <s v="Peak View Substation"/>
    <x v="66"/>
    <n v="135300"/>
    <x v="150"/>
    <n v="20845164"/>
    <s v="Switches-Gang 115kv"/>
    <d v="2016-11-07T00:00:00"/>
    <d v="2016-01-01T00:00:00"/>
    <s v="10054545"/>
  </r>
  <r>
    <n v="1"/>
    <n v="8930.86"/>
    <n v="429.57579493759999"/>
    <n v="8501.2842050624004"/>
    <d v="2025-12-01T00:00:00"/>
    <s v="BH Colorado Electric Oper Co"/>
    <s v="Regulated Electric (122)"/>
    <s v="Peak View Substation"/>
    <x v="66"/>
    <n v="135300"/>
    <x v="123"/>
    <n v="37315542"/>
    <s v="Voltage Transformer"/>
    <d v="2023-02-09T00:00:00"/>
    <d v="2023-01-01T00:00:00"/>
    <s v="10081076"/>
  </r>
  <r>
    <n v="3"/>
    <n v="50556.340000000004"/>
    <n v="9240.7181590040018"/>
    <n v="41315.621840995998"/>
    <d v="2025-12-01T00:00:00"/>
    <s v="BH Colorado Electric Oper Co"/>
    <s v="Regulated Electric (122)"/>
    <s v="Peak View Substation"/>
    <x v="66"/>
    <n v="135300"/>
    <x v="151"/>
    <n v="20845206"/>
    <s v="Transf, Pntl"/>
    <d v="2016-11-07T00:00:00"/>
    <d v="2016-11-01T00:00:00"/>
    <s v="10054545"/>
  </r>
  <r>
    <n v="0"/>
    <n v="0"/>
    <n v="0"/>
    <n v="0"/>
    <d v="2025-12-01T00:00:00"/>
    <s v="BH Colorado Electric Oper Co"/>
    <s v="Regulated Electric (122)"/>
    <s v="Peak View Substation"/>
    <x v="66"/>
    <n v="135301"/>
    <x v="3"/>
    <n v="36933429"/>
    <s v="PeakView Substation Replace 35kv potential transformer"/>
    <d v="2023-02-09T00:00:00"/>
    <d v="2023-03-01T00:00:00"/>
    <s v="10081076"/>
  </r>
  <r>
    <n v="0"/>
    <n v="0"/>
    <n v="0"/>
    <n v="0"/>
    <d v="2025-12-01T00:00:00"/>
    <s v="BH Colorado Electric Oper Co"/>
    <s v="Regulated Electric (122)"/>
    <s v="Peak View Substation"/>
    <x v="66"/>
    <n v="135301"/>
    <x v="3"/>
    <n v="36755356"/>
    <s v="PeakView Substation Replace 35kv potential transformer"/>
    <d v="2023-02-09T00:00:00"/>
    <d v="2023-02-01T00:00:00"/>
    <s v="10081076"/>
  </r>
  <r>
    <n v="0"/>
    <n v="0"/>
    <n v="0"/>
    <n v="0"/>
    <d v="2025-12-01T00:00:00"/>
    <s v="BH Colorado Electric Oper Co"/>
    <s v="Regulated Electric (122)"/>
    <s v="RETIRED Sub 20422 Canon City Plant"/>
    <x v="67"/>
    <n v="135200"/>
    <x v="115"/>
    <n v="9812547"/>
    <s v="FENCE"/>
    <d v="1993-07-01T00:00:00"/>
    <d v="1993-07-01T00:00:00"/>
    <s v="WCDXFER"/>
  </r>
  <r>
    <n v="0"/>
    <n v="0"/>
    <n v="0"/>
    <n v="0"/>
    <d v="2025-12-01T00:00:00"/>
    <s v="BH Colorado Electric Oper Co"/>
    <s v="Regulated Electric (122)"/>
    <s v="RETIRED Sub 20422 Canon City Plant"/>
    <x v="67"/>
    <n v="135200"/>
    <x v="152"/>
    <n v="9812569"/>
    <s v="OIL CONTAINMENT BURM"/>
    <d v="2002-06-17T00:00:00"/>
    <d v="2002-01-01T00:00:00"/>
    <s v="WCDXFER"/>
  </r>
  <r>
    <n v="0"/>
    <n v="0"/>
    <n v="0"/>
    <n v="0"/>
    <d v="2025-12-01T00:00:00"/>
    <s v="BH Colorado Electric Oper Co"/>
    <s v="Regulated Electric (122)"/>
    <s v="RETIRED Sub 20422 Canon City Plant"/>
    <x v="67"/>
    <n v="135300"/>
    <x v="153"/>
    <n v="9812600"/>
    <s v="SWITCH, 1PH, MAN, 0-15, &lt;600"/>
    <d v="1950-07-01T00:00:00"/>
    <d v="1950-07-01T00:00:00"/>
    <s v="WCDXFER"/>
  </r>
  <r>
    <n v="0"/>
    <n v="0"/>
    <n v="0"/>
    <n v="0"/>
    <d v="2025-12-01T00:00:00"/>
    <s v="BH Colorado Electric Oper Co"/>
    <s v="Regulated Electric (122)"/>
    <s v="RETIRED Sub 20422 Canon City Plant"/>
    <x v="67"/>
    <n v="135300"/>
    <x v="153"/>
    <n v="9812565"/>
    <s v="AIRBREAK-1PH-MAN-0-15000V-&lt;=600AMPS"/>
    <d v="1936-07-01T00:00:00"/>
    <d v="1936-07-01T00:00:00"/>
    <s v="WCDXFER"/>
  </r>
  <r>
    <n v="0"/>
    <n v="0"/>
    <n v="0"/>
    <n v="0"/>
    <d v="2025-12-01T00:00:00"/>
    <s v="BH Colorado Electric Oper Co"/>
    <s v="Regulated Electric (122)"/>
    <s v="RETIRED Sub 20422 Canon City Plant"/>
    <x v="67"/>
    <n v="135300"/>
    <x v="153"/>
    <n v="9812599"/>
    <s v="SWITCH, 1PH, MAN, 0-15, &lt;600"/>
    <d v="1960-07-01T00:00:00"/>
    <d v="1960-07-01T00:00:00"/>
    <s v="WCDXFER"/>
  </r>
  <r>
    <n v="0"/>
    <n v="0"/>
    <n v="0"/>
    <n v="0"/>
    <d v="2025-12-01T00:00:00"/>
    <s v="BH Colorado Electric Oper Co"/>
    <s v="Regulated Electric (122)"/>
    <s v="RETIRED Sub 20422 Canon City Plant"/>
    <x v="67"/>
    <n v="135300"/>
    <x v="154"/>
    <n v="9812597"/>
    <s v="AIRBRK-1PH-MAN-0-15000V-&gt;= 2000AMPS"/>
    <d v="1950-07-01T00:00:00"/>
    <d v="1950-07-01T00:00:00"/>
    <s v="WCDXFER"/>
  </r>
  <r>
    <n v="0"/>
    <n v="0"/>
    <n v="0"/>
    <n v="0"/>
    <d v="2025-12-01T00:00:00"/>
    <s v="BH Colorado Electric Oper Co"/>
    <s v="Regulated Electric (122)"/>
    <s v="RETIRED Sub 20422 Canon City Plant"/>
    <x v="67"/>
    <n v="135300"/>
    <x v="155"/>
    <n v="9812598"/>
    <s v="AIRBRK-1PH-MAN-0-15000V-1200-1999A"/>
    <d v="1950-07-01T00:00:00"/>
    <d v="1950-07-01T00:00:00"/>
    <s v="WCDXFER"/>
  </r>
  <r>
    <n v="0"/>
    <n v="0"/>
    <n v="0"/>
    <n v="0"/>
    <d v="2025-12-01T00:00:00"/>
    <s v="BH Colorado Electric Oper Co"/>
    <s v="Regulated Electric (122)"/>
    <s v="RETIRED Sub 20422 Canon City Plant"/>
    <x v="67"/>
    <n v="135300"/>
    <x v="156"/>
    <n v="9812596"/>
    <s v="AIRBRK-3PH-MANL-0-15000V- &lt;= 600AMPS"/>
    <d v="1975-07-01T00:00:00"/>
    <d v="1975-07-01T00:00:00"/>
    <s v="WCDXFER"/>
  </r>
  <r>
    <n v="0"/>
    <n v="0"/>
    <n v="0"/>
    <n v="0"/>
    <d v="2025-12-01T00:00:00"/>
    <s v="BH Colorado Electric Oper Co"/>
    <s v="Regulated Electric (122)"/>
    <s v="RETIRED Sub 20422 Canon City Plant"/>
    <x v="67"/>
    <n v="135300"/>
    <x v="157"/>
    <n v="9812595"/>
    <s v="AIRBRK-3PH-MANL-0-15000V-1200-1999A"/>
    <d v="1950-07-01T00:00:00"/>
    <d v="1950-07-01T00:00:00"/>
    <s v="WCDXFER"/>
  </r>
  <r>
    <n v="0"/>
    <n v="0"/>
    <n v="0"/>
    <n v="0"/>
    <d v="2025-12-01T00:00:00"/>
    <s v="BH Colorado Electric Oper Co"/>
    <s v="Regulated Electric (122)"/>
    <s v="RETIRED Sub 20422 Canon City Plant"/>
    <x v="67"/>
    <n v="135300"/>
    <x v="137"/>
    <n v="9812552"/>
    <s v="BATTERY CHARGER"/>
    <d v="1976-07-01T00:00:00"/>
    <d v="1976-07-01T00:00:00"/>
    <s v="WCDXFER"/>
  </r>
  <r>
    <n v="0"/>
    <n v="0"/>
    <n v="0"/>
    <n v="0"/>
    <d v="2025-12-01T00:00:00"/>
    <s v="BH Colorado Electric Oper Co"/>
    <s v="Regulated Electric (122)"/>
    <s v="RETIRED Sub 20422 Canon City Plant"/>
    <x v="67"/>
    <n v="135300"/>
    <x v="158"/>
    <n v="9812574"/>
    <s v="OIL - 15 KV"/>
    <d v="1950-07-01T00:00:00"/>
    <d v="1950-07-01T00:00:00"/>
    <s v="WCDXFER"/>
  </r>
  <r>
    <n v="0"/>
    <n v="0"/>
    <n v="0"/>
    <n v="0"/>
    <d v="2025-12-01T00:00:00"/>
    <s v="BH Colorado Electric Oper Co"/>
    <s v="Regulated Electric (122)"/>
    <s v="RETIRED Sub 20422 Canon City Plant"/>
    <x v="67"/>
    <n v="135300"/>
    <x v="159"/>
    <n v="9812594"/>
    <s v="COMBO-MANL-0-15KV- &lt;= 600AMPS"/>
    <d v="1980-07-01T00:00:00"/>
    <d v="1980-07-01T00:00:00"/>
    <s v="WCDXFER"/>
  </r>
  <r>
    <n v="0"/>
    <n v="0"/>
    <n v="0"/>
    <n v="0"/>
    <d v="2025-12-01T00:00:00"/>
    <s v="BH Colorado Electric Oper Co"/>
    <s v="Regulated Electric (122)"/>
    <s v="RETIRED Sub 20422 Canon City Plant"/>
    <x v="67"/>
    <n v="135300"/>
    <x v="160"/>
    <n v="9812550"/>
    <s v="COND. PWR CABLE, AL, 250MCM OR LESS"/>
    <d v="1980-07-01T00:00:00"/>
    <d v="1980-07-01T00:00:00"/>
    <s v="WCDXFER"/>
  </r>
  <r>
    <n v="0"/>
    <n v="0"/>
    <n v="0"/>
    <n v="0"/>
    <d v="2025-12-01T00:00:00"/>
    <s v="BH Colorado Electric Oper Co"/>
    <s v="Regulated Electric (122)"/>
    <s v="RETIRED Sub 20422 Canon City Plant"/>
    <x v="67"/>
    <n v="135300"/>
    <x v="161"/>
    <n v="9812549"/>
    <s v="CONDUIT, NOT ENCD-STL-UNDR 3&quot;"/>
    <d v="1950-07-01T00:00:00"/>
    <d v="1950-07-01T00:00:00"/>
    <s v="WCDXFER"/>
  </r>
  <r>
    <n v="0"/>
    <n v="0"/>
    <n v="0"/>
    <n v="0"/>
    <d v="2025-12-01T00:00:00"/>
    <s v="BH Colorado Electric Oper Co"/>
    <s v="Regulated Electric (122)"/>
    <s v="RETIRED Sub 20422 Canon City Plant"/>
    <x v="67"/>
    <n v="135300"/>
    <x v="162"/>
    <n v="9812548"/>
    <s v="CTRL CUB-SWITCHGEAR, METALCLAD"/>
    <d v="1950-07-01T00:00:00"/>
    <d v="1950-07-01T00:00:00"/>
    <s v="WCDXFER"/>
  </r>
  <r>
    <n v="0"/>
    <n v="0"/>
    <n v="0"/>
    <n v="0"/>
    <d v="2025-12-01T00:00:00"/>
    <s v="BH Colorado Electric Oper Co"/>
    <s v="Regulated Electric (122)"/>
    <s v="RETIRED Sub 20422 Canon City Plant"/>
    <x v="67"/>
    <n v="135300"/>
    <x v="3"/>
    <n v="9816227"/>
    <s v="Differential on115kv bus-Canon"/>
    <d v="2002-10-01T00:00:00"/>
    <d v="2003-12-01T00:00:00"/>
    <s v="10012241"/>
  </r>
  <r>
    <n v="0"/>
    <n v="0"/>
    <n v="0"/>
    <n v="0"/>
    <d v="2025-12-01T00:00:00"/>
    <s v="BH Colorado Electric Oper Co"/>
    <s v="Regulated Electric (122)"/>
    <s v="RETIRED Sub 20422 Canon City Plant"/>
    <x v="67"/>
    <n v="135300"/>
    <x v="118"/>
    <n v="9812582"/>
    <s v="GROUNDING SYSTEMS, STATION"/>
    <d v="1950-07-01T00:00:00"/>
    <d v="1950-07-01T00:00:00"/>
    <s v="WCDXFER"/>
  </r>
  <r>
    <n v="0"/>
    <n v="0"/>
    <n v="0"/>
    <n v="0"/>
    <d v="2025-12-01T00:00:00"/>
    <s v="BH Colorado Electric Oper Co"/>
    <s v="Regulated Electric (122)"/>
    <s v="RETIRED Sub 20422 Canon City Plant"/>
    <x v="67"/>
    <n v="135300"/>
    <x v="163"/>
    <n v="12818689"/>
    <s v="MICROWAVE ANTENNAS"/>
    <d v="2007-03-15T00:00:00"/>
    <d v="2007-12-01T00:00:00"/>
    <s v="50507XFER"/>
  </r>
  <r>
    <n v="0"/>
    <n v="0"/>
    <n v="0"/>
    <n v="0"/>
    <d v="2025-12-01T00:00:00"/>
    <s v="BH Colorado Electric Oper Co"/>
    <s v="Regulated Electric (122)"/>
    <s v="RETIRED Sub 20422 Canon City Plant"/>
    <x v="67"/>
    <n v="135300"/>
    <x v="164"/>
    <n v="12818700"/>
    <s v="MICROWAVE FIXED STATION UNITS"/>
    <d v="2007-03-15T00:00:00"/>
    <d v="2007-05-01T00:00:00"/>
    <s v="50507XFER"/>
  </r>
  <r>
    <n v="0"/>
    <n v="0"/>
    <n v="0"/>
    <n v="0"/>
    <d v="2025-12-01T00:00:00"/>
    <s v="BH Colorado Electric Oper Co"/>
    <s v="Regulated Electric (122)"/>
    <s v="RETIRED Sub 20422 Canon City Plant"/>
    <x v="67"/>
    <n v="135300"/>
    <x v="165"/>
    <n v="12818711"/>
    <s v="MULTIPLEX SYSTEM"/>
    <d v="2007-03-15T00:00:00"/>
    <d v="2007-05-01T00:00:00"/>
    <s v="50507XFER"/>
  </r>
  <r>
    <n v="0"/>
    <n v="0"/>
    <n v="0"/>
    <n v="0"/>
    <d v="2025-12-01T00:00:00"/>
    <s v="BH Colorado Electric Oper Co"/>
    <s v="Regulated Electric (122)"/>
    <s v="RETIRED Sub 20422 Canon City Plant"/>
    <x v="67"/>
    <n v="135300"/>
    <x v="166"/>
    <n v="9812577"/>
    <s v="COMBO LINE/CIRCUIT BKR CNTRL PANEL"/>
    <d v="1936-07-01T00:00:00"/>
    <d v="1936-07-01T00:00:00"/>
    <s v="WCDXFER"/>
  </r>
  <r>
    <n v="0"/>
    <n v="0"/>
    <n v="0"/>
    <n v="0"/>
    <d v="2025-12-01T00:00:00"/>
    <s v="BH Colorado Electric Oper Co"/>
    <s v="Regulated Electric (122)"/>
    <s v="RETIRED Sub 20422 Canon City Plant"/>
    <x v="67"/>
    <n v="135300"/>
    <x v="129"/>
    <n v="9812999"/>
    <s v="TX.-POWER-08039-TX.-POWER"/>
    <d v="1979-07-01T00:00:00"/>
    <d v="1979-07-01T00:00:00"/>
    <s v="WCDXFER"/>
  </r>
  <r>
    <n v="0"/>
    <n v="0"/>
    <n v="0"/>
    <n v="0"/>
    <d v="2025-12-01T00:00:00"/>
    <s v="BH Colorado Electric Oper Co"/>
    <s v="Regulated Electric (122)"/>
    <s v="RETIRED Sub 20422 Canon City Plant"/>
    <x v="67"/>
    <n v="135300"/>
    <x v="167"/>
    <n v="9812573"/>
    <s v="REACTOR-CURRENT LIMITING"/>
    <d v="1960-07-01T00:00:00"/>
    <d v="1960-07-01T00:00:00"/>
    <s v="WCDXFER"/>
  </r>
  <r>
    <n v="0"/>
    <n v="0"/>
    <n v="0"/>
    <n v="0"/>
    <d v="2025-12-01T00:00:00"/>
    <s v="BH Colorado Electric Oper Co"/>
    <s v="Regulated Electric (122)"/>
    <s v="RETIRED Sub 20422 Canon City Plant"/>
    <x v="67"/>
    <n v="135300"/>
    <x v="168"/>
    <n v="9812571"/>
    <s v="RECLOSERS-3PH,15001-25000V"/>
    <d v="1975-07-01T00:00:00"/>
    <d v="1975-07-01T00:00:00"/>
    <s v="WCDXFER"/>
  </r>
  <r>
    <n v="0"/>
    <n v="0"/>
    <n v="0"/>
    <n v="0"/>
    <d v="2025-12-01T00:00:00"/>
    <s v="BH Colorado Electric Oper Co"/>
    <s v="Regulated Electric (122)"/>
    <s v="RETIRED Sub 20422 Canon City Plant"/>
    <x v="67"/>
    <n v="135300"/>
    <x v="169"/>
    <n v="9812572"/>
    <s v="RECLOSERS-FOUNDATION"/>
    <d v="1975-07-01T00:00:00"/>
    <d v="1975-07-01T00:00:00"/>
    <s v="WCDXFER"/>
  </r>
  <r>
    <n v="0"/>
    <n v="0"/>
    <n v="0"/>
    <n v="0"/>
    <d v="2025-12-01T00:00:00"/>
    <s v="BH Colorado Electric Oper Co"/>
    <s v="Regulated Electric (122)"/>
    <s v="RETIRED Sub 20422 Canon City Plant"/>
    <x v="67"/>
    <n v="135300"/>
    <x v="170"/>
    <n v="9812551"/>
    <s v="RECT BUS BAR, COPPER, UNDER 3&quot;"/>
    <d v="1962-07-01T00:00:00"/>
    <d v="1962-07-01T00:00:00"/>
    <s v="WCDXFER"/>
  </r>
  <r>
    <n v="0"/>
    <n v="0"/>
    <n v="0"/>
    <n v="0"/>
    <d v="2025-12-01T00:00:00"/>
    <s v="BH Colorado Electric Oper Co"/>
    <s v="Regulated Electric (122)"/>
    <s v="RETIRED Sub 20422 Canon City Plant"/>
    <x v="67"/>
    <n v="135300"/>
    <x v="171"/>
    <n v="9812570"/>
    <s v="REGULATOR, FEEDER VOLTAGE"/>
    <d v="1950-07-01T00:00:00"/>
    <d v="1950-07-01T00:00:00"/>
    <s v="WCDXFER"/>
  </r>
  <r>
    <n v="0"/>
    <n v="0"/>
    <n v="0"/>
    <n v="0"/>
    <d v="2025-12-01T00:00:00"/>
    <s v="BH Colorado Electric Oper Co"/>
    <s v="Regulated Electric (122)"/>
    <s v="RETIRED Sub 20422 Canon City Plant"/>
    <x v="67"/>
    <n v="135300"/>
    <x v="172"/>
    <n v="9818976"/>
    <s v="RELAY - BUS DIFFERENTIAL"/>
    <d v="2002-10-01T00:00:00"/>
    <d v="2003-01-01T00:00:00"/>
    <s v="10012241"/>
  </r>
  <r>
    <n v="0"/>
    <n v="0"/>
    <n v="0"/>
    <n v="0"/>
    <d v="2025-12-01T00:00:00"/>
    <s v="BH Colorado Electric Oper Co"/>
    <s v="Regulated Electric (122)"/>
    <s v="RETIRED Sub 20422 Canon City Plant"/>
    <x v="67"/>
    <n v="135300"/>
    <x v="173"/>
    <n v="9812576"/>
    <s v="IMPEDANCE RELAY"/>
    <d v="1995-07-01T00:00:00"/>
    <d v="1995-07-01T00:00:00"/>
    <s v="WCDXFER"/>
  </r>
  <r>
    <n v="0"/>
    <n v="0"/>
    <n v="0"/>
    <n v="0"/>
    <d v="2025-12-01T00:00:00"/>
    <s v="BH Colorado Electric Oper Co"/>
    <s v="Regulated Electric (122)"/>
    <s v="RETIRED Sub 20422 Canon City Plant"/>
    <x v="67"/>
    <n v="135300"/>
    <x v="174"/>
    <n v="9812575"/>
    <s v="TRANSFORMER DIFFERENTIAL RELAY"/>
    <d v="1997-07-01T00:00:00"/>
    <d v="1997-07-01T00:00:00"/>
    <s v="WCDXFER"/>
  </r>
  <r>
    <n v="0"/>
    <n v="0"/>
    <n v="0"/>
    <n v="0"/>
    <d v="2025-12-01T00:00:00"/>
    <s v="BH Colorado Electric Oper Co"/>
    <s v="Regulated Electric (122)"/>
    <s v="RETIRED Sub 20422 Canon City Plant"/>
    <x v="67"/>
    <n v="135300"/>
    <x v="175"/>
    <n v="9812568"/>
    <s v="STRUC-HIGH PROF-BAY #1-161KV"/>
    <d v="1950-07-01T00:00:00"/>
    <d v="1950-07-01T00:00:00"/>
    <s v="WCDXFER"/>
  </r>
  <r>
    <n v="0"/>
    <n v="0"/>
    <n v="0"/>
    <n v="0"/>
    <d v="2025-12-01T00:00:00"/>
    <s v="BH Colorado Electric Oper Co"/>
    <s v="Regulated Electric (122)"/>
    <s v="RETIRED Sub 20422 Canon City Plant"/>
    <x v="67"/>
    <n v="135300"/>
    <x v="175"/>
    <n v="9812567"/>
    <s v="STRUC-HIGH PROF-BAY #1-161KV"/>
    <d v="1960-07-01T00:00:00"/>
    <d v="1960-07-01T00:00:00"/>
    <s v="WCDXFER"/>
  </r>
  <r>
    <n v="0"/>
    <n v="0"/>
    <n v="0"/>
    <n v="0"/>
    <d v="2025-12-01T00:00:00"/>
    <s v="BH Colorado Electric Oper Co"/>
    <s v="Regulated Electric (122)"/>
    <s v="RETIRED Sub 20422 Canon City Plant"/>
    <x v="67"/>
    <n v="135300"/>
    <x v="176"/>
    <n v="10565918"/>
    <s v="Security System"/>
    <d v="2005-07-07T00:00:00"/>
    <d v="2005-01-01T00:00:00"/>
    <s v="10017404"/>
  </r>
  <r>
    <n v="0"/>
    <n v="0"/>
    <n v="0"/>
    <n v="0"/>
    <d v="2025-12-01T00:00:00"/>
    <s v="BH Colorado Electric Oper Co"/>
    <s v="Regulated Electric (122)"/>
    <s v="RETIRED Sub 20422 Canon City Plant"/>
    <x v="67"/>
    <n v="135300"/>
    <x v="72"/>
    <n v="9812566"/>
    <s v="SWITCHES - NOT AVAILABLE"/>
    <d v="1936-07-01T00:00:00"/>
    <d v="1936-07-01T00:00:00"/>
    <s v="WCDXFER"/>
  </r>
  <r>
    <n v="0"/>
    <n v="0"/>
    <n v="0"/>
    <n v="0"/>
    <d v="2025-12-01T00:00:00"/>
    <s v="BH Colorado Electric Oper Co"/>
    <s v="Regulated Electric (122)"/>
    <s v="RETIRED Sub 20422 Canon City Plant"/>
    <x v="67"/>
    <n v="135300"/>
    <x v="177"/>
    <n v="9812593"/>
    <s v="TELEMETERING EQ-OTHER, NOT ITEMIZED"/>
    <d v="1997-11-28T00:00:00"/>
    <d v="1998-01-01T00:00:00"/>
    <s v="WCDXFER"/>
  </r>
  <r>
    <n v="0"/>
    <n v="0"/>
    <n v="0"/>
    <n v="0"/>
    <d v="2025-12-01T00:00:00"/>
    <s v="BH Colorado Electric Oper Co"/>
    <s v="Regulated Electric (122)"/>
    <s v="RETIRED Sub 20422 Canon City Plant"/>
    <x v="67"/>
    <n v="135300"/>
    <x v="178"/>
    <n v="9812592"/>
    <s v="TRANSF, POTNTL, 1PH, &lt;=2400V"/>
    <d v="1936-07-01T00:00:00"/>
    <d v="1936-07-01T00:00:00"/>
    <s v="WCDXFER"/>
  </r>
  <r>
    <n v="0"/>
    <n v="0"/>
    <n v="0"/>
    <n v="0"/>
    <d v="2025-12-01T00:00:00"/>
    <s v="BH Colorado Electric Oper Co"/>
    <s v="Regulated Electric (122)"/>
    <s v="RETIRED Sub 20422 Canon City Plant"/>
    <x v="67"/>
    <n v="135300"/>
    <x v="178"/>
    <n v="9812591"/>
    <s v="POTNTL TRAN-SGLE-2400 &amp; UNDER"/>
    <d v="1950-07-01T00:00:00"/>
    <d v="1950-07-01T00:00:00"/>
    <s v="WCDXFER"/>
  </r>
  <r>
    <n v="0"/>
    <n v="0"/>
    <n v="0"/>
    <n v="0"/>
    <d v="2025-12-01T00:00:00"/>
    <s v="BH Colorado Electric Oper Co"/>
    <s v="Regulated Electric (122)"/>
    <s v="RETIRED Sub 20422 Canon City Plant"/>
    <x v="67"/>
    <n v="135300"/>
    <x v="179"/>
    <n v="9812589"/>
    <s v="TRANSF, POTNTL, 1PH, 2401-13KV"/>
    <d v="1950-07-01T00:00:00"/>
    <d v="1950-07-01T00:00:00"/>
    <s v="WCDXFER"/>
  </r>
  <r>
    <n v="0"/>
    <n v="0"/>
    <n v="0"/>
    <n v="0"/>
    <d v="2025-12-01T00:00:00"/>
    <s v="BH Colorado Electric Oper Co"/>
    <s v="Regulated Electric (122)"/>
    <s v="RETIRED Sub 20422 Canon City Plant"/>
    <x v="67"/>
    <n v="135300"/>
    <x v="179"/>
    <n v="9812590"/>
    <s v="TRANSF, POTNTL, 1PH, 2401-13KV"/>
    <d v="1936-07-01T00:00:00"/>
    <d v="1936-07-01T00:00:00"/>
    <s v="WCDXFER"/>
  </r>
  <r>
    <n v="0"/>
    <n v="0"/>
    <n v="0"/>
    <n v="0"/>
    <d v="2025-12-01T00:00:00"/>
    <s v="BH Colorado Electric Oper Co"/>
    <s v="Regulated Electric (122)"/>
    <s v="RETIRED Sub 20422 Canon City Plant"/>
    <x v="67"/>
    <n v="135300"/>
    <x v="180"/>
    <n v="9812587"/>
    <s v="TRANSF, POTNTL, 1PH, 13001-25KV"/>
    <d v="1936-07-01T00:00:00"/>
    <d v="1936-07-01T00:00:00"/>
    <s v="WCDXFER"/>
  </r>
  <r>
    <n v="0"/>
    <n v="0"/>
    <n v="0"/>
    <n v="0"/>
    <d v="2025-12-01T00:00:00"/>
    <s v="BH Colorado Electric Oper Co"/>
    <s v="Regulated Electric (122)"/>
    <s v="RETIRED Sub 20422 Canon City Plant"/>
    <x v="67"/>
    <n v="135300"/>
    <x v="180"/>
    <n v="9812588"/>
    <s v="TRANSF, POTNTL, 1PH, 13001-25"/>
    <d v="1946-07-01T00:00:00"/>
    <d v="1946-07-01T00:00:00"/>
    <s v="WCDXFER"/>
  </r>
  <r>
    <n v="0"/>
    <n v="0"/>
    <n v="0"/>
    <n v="0"/>
    <d v="2025-12-01T00:00:00"/>
    <s v="BH Colorado Electric Oper Co"/>
    <s v="Regulated Electric (122)"/>
    <s v="RETIRED Sub 20422 Canon City Plant"/>
    <x v="67"/>
    <n v="135300"/>
    <x v="181"/>
    <n v="9812586"/>
    <s v="TRANSF, POTNTL, 1PH, 25001-35KV"/>
    <d v="1936-07-01T00:00:00"/>
    <d v="1936-07-01T00:00:00"/>
    <s v="WCDXFER"/>
  </r>
  <r>
    <n v="0"/>
    <n v="0"/>
    <n v="0"/>
    <n v="0"/>
    <d v="2025-12-01T00:00:00"/>
    <s v="BH Colorado Electric Oper Co"/>
    <s v="Regulated Electric (122)"/>
    <s v="RETIRED Sub 20422 Canon City Plant"/>
    <x v="67"/>
    <n v="135300"/>
    <x v="182"/>
    <n v="9812617"/>
    <s v="TRANSF, POTNTL, 1PH, 35001-69"/>
    <d v="1962-07-01T00:00:00"/>
    <d v="1962-07-01T00:00:00"/>
    <s v="WCDXFER"/>
  </r>
  <r>
    <n v="0"/>
    <n v="0"/>
    <n v="0"/>
    <n v="0"/>
    <d v="2025-12-01T00:00:00"/>
    <s v="BH Colorado Electric Oper Co"/>
    <s v="Regulated Electric (122)"/>
    <s v="RETIRED Sub 20422 Canon City Plant"/>
    <x v="67"/>
    <n v="135300"/>
    <x v="182"/>
    <n v="9812583"/>
    <s v="TRANSF, POTNTL, 1PH, 35001-69"/>
    <d v="1960-07-01T00:00:00"/>
    <d v="1960-07-01T00:00:00"/>
    <s v="WCDXFER"/>
  </r>
  <r>
    <n v="0"/>
    <n v="0"/>
    <n v="0"/>
    <n v="0"/>
    <d v="2025-12-01T00:00:00"/>
    <s v="BH Colorado Electric Oper Co"/>
    <s v="Regulated Electric (122)"/>
    <s v="RETIRED Sub 20422 Canon City Plant"/>
    <x v="67"/>
    <n v="135300"/>
    <x v="182"/>
    <n v="9812585"/>
    <s v="TRANSF, POTNTL, 1PH, 35001-69"/>
    <d v="1950-07-01T00:00:00"/>
    <d v="1950-07-01T00:00:00"/>
    <s v="WCDXFER"/>
  </r>
  <r>
    <n v="0"/>
    <n v="0"/>
    <n v="0"/>
    <n v="0"/>
    <d v="2025-12-01T00:00:00"/>
    <s v="BH Colorado Electric Oper Co"/>
    <s v="Regulated Electric (122)"/>
    <s v="RETIRED Sub 20422 Canon City Plant"/>
    <x v="67"/>
    <n v="135300"/>
    <x v="182"/>
    <n v="9812584"/>
    <s v="TRANSF, POTNTL, 1PH, 35001-69KV"/>
    <d v="1936-07-01T00:00:00"/>
    <d v="1936-07-01T00:00:00"/>
    <s v="WCDXFER"/>
  </r>
  <r>
    <n v="1"/>
    <n v="43738.79"/>
    <n v="10519.2135486441"/>
    <n v="33219.576451355897"/>
    <d v="2025-12-01T00:00:00"/>
    <s v="BH Colorado Electric Oper Co"/>
    <s v="Regulated Electric (122)"/>
    <s v="State - CO Common Substation"/>
    <x v="68"/>
    <n v="135300"/>
    <x v="183"/>
    <n v="12116070"/>
    <s v="RELAY TESTER"/>
    <d v="2013-09-23T00:00:00"/>
    <d v="2013-10-01T00:00:00"/>
    <s v="10048617"/>
  </r>
  <r>
    <n v="0"/>
    <n v="0"/>
    <n v="0"/>
    <n v="0"/>
    <d v="2025-12-01T00:00:00"/>
    <s v="BH Colorado Electric Oper Co"/>
    <s v="Regulated Electric (122)"/>
    <s v="State - CO Common Substation"/>
    <x v="68"/>
    <n v="135300"/>
    <x v="3"/>
    <n v="9876583"/>
    <s v="BWO MISC TRAN SUB IMPROV   097"/>
    <d v="1997-07-31T00:00:00"/>
    <d v="1999-03-01T00:00:00"/>
    <s v="23550097"/>
  </r>
  <r>
    <n v="0"/>
    <n v="0"/>
    <n v="0"/>
    <n v="0"/>
    <d v="2025-12-01T00:00:00"/>
    <s v="BH Colorado Electric Oper Co"/>
    <s v="Regulated Electric (122)"/>
    <s v="State - CO Common Substation"/>
    <x v="68"/>
    <n v="135300"/>
    <x v="3"/>
    <n v="20443440"/>
    <s v="Transmission Relay Upgrade"/>
    <d v="2016-04-30T00:00:00"/>
    <d v="2017-09-01T00:00:00"/>
    <s v="10051764"/>
  </r>
  <r>
    <n v="0"/>
    <n v="0"/>
    <n v="0"/>
    <n v="0"/>
    <d v="2025-12-01T00:00:00"/>
    <s v="BH Colorado Electric Oper Co"/>
    <s v="Regulated Electric (122)"/>
    <s v="State - CO Common Substation"/>
    <x v="68"/>
    <n v="135300"/>
    <x v="3"/>
    <n v="12088976"/>
    <s v="DOBLE RELAY TEST SET"/>
    <d v="2013-09-23T00:00:00"/>
    <d v="2013-10-01T00:00:00"/>
    <s v="10048617"/>
  </r>
  <r>
    <n v="0"/>
    <n v="0"/>
    <n v="0"/>
    <n v="0"/>
    <d v="2025-12-01T00:00:00"/>
    <s v="BH Colorado Electric Oper Co"/>
    <s v="Regulated Electric (122)"/>
    <s v="State - CO Common Substation"/>
    <x v="68"/>
    <n v="135300"/>
    <x v="3"/>
    <n v="18543059"/>
    <s v="Purchase Transmission Substation Test Equipment.  Breaker speed tester and transformer winding resistance tester. ( located a Pueblo Service Center)"/>
    <d v="2016-11-01T00:00:00"/>
    <d v="2016-11-01T00:00:00"/>
    <s v="10054429"/>
  </r>
  <r>
    <n v="0"/>
    <n v="0"/>
    <n v="0"/>
    <n v="0"/>
    <d v="2025-12-01T00:00:00"/>
    <s v="BH Colorado Electric Oper Co"/>
    <s v="Regulated Electric (122)"/>
    <s v="State - CO Common Substation"/>
    <x v="68"/>
    <n v="135300"/>
    <x v="3"/>
    <n v="9874172"/>
    <s v="BWO MISC TRAN SUB IMPROV   097"/>
    <d v="1997-07-31T00:00:00"/>
    <d v="1998-12-01T00:00:00"/>
    <s v="23550097"/>
  </r>
  <r>
    <n v="0"/>
    <n v="0"/>
    <n v="0"/>
    <n v="0"/>
    <d v="2025-12-01T00:00:00"/>
    <s v="BH Colorado Electric Oper Co"/>
    <s v="Regulated Electric (122)"/>
    <s v="State - CO Common Substation"/>
    <x v="68"/>
    <n v="135300"/>
    <x v="3"/>
    <n v="14872148"/>
    <s v="Transmission Relay Upgrade"/>
    <d v="2016-04-30T00:00:00"/>
    <d v="2016-06-01T00:00:00"/>
    <s v="10051764"/>
  </r>
  <r>
    <n v="1"/>
    <n v="2104.5"/>
    <n v="384.66177269999997"/>
    <n v="1719.8382273"/>
    <d v="2025-12-01T00:00:00"/>
    <s v="BH Colorado Electric Oper Co"/>
    <s v="Regulated Electric (122)"/>
    <s v="State - CO Common Substation"/>
    <x v="68"/>
    <n v="135300"/>
    <x v="184"/>
    <n v="18623432"/>
    <s v="Tools: 25&quot; Linear Transducer"/>
    <d v="2016-11-01T00:00:00"/>
    <d v="2016-11-01T00:00:00"/>
    <s v="10054429"/>
  </r>
  <r>
    <n v="1"/>
    <n v="2104.4900000000002"/>
    <n v="384.65994489400003"/>
    <n v="1719.8300551060001"/>
    <d v="2025-12-01T00:00:00"/>
    <s v="BH Colorado Electric Oper Co"/>
    <s v="Regulated Electric (122)"/>
    <s v="State - CO Common Substation"/>
    <x v="68"/>
    <n v="135300"/>
    <x v="184"/>
    <n v="18623435"/>
    <s v="Tools: Rotary Transducer"/>
    <d v="2016-11-01T00:00:00"/>
    <d v="2016-11-01T00:00:00"/>
    <s v="10054429"/>
  </r>
  <r>
    <n v="1"/>
    <n v="25855.279999999999"/>
    <n v="4725.8435915680002"/>
    <n v="21129.436408431997"/>
    <d v="2025-12-01T00:00:00"/>
    <s v="BH Colorado Electric Oper Co"/>
    <s v="Regulated Electric (122)"/>
    <s v="State - CO Common Substation"/>
    <x v="68"/>
    <n v="135300"/>
    <x v="184"/>
    <n v="18623427"/>
    <s v="Tools: Substation Breaker Analyzer"/>
    <d v="2016-11-01T00:00:00"/>
    <d v="2016-11-01T00:00:00"/>
    <s v="10054429"/>
  </r>
  <r>
    <n v="0"/>
    <n v="0"/>
    <n v="0"/>
    <n v="0"/>
    <d v="2025-12-01T00:00:00"/>
    <s v="BH Colorado Electric Oper Co"/>
    <s v="Regulated Electric (122)"/>
    <s v="State - CO Common Transmission Gen"/>
    <x v="69"/>
    <n v="135001"/>
    <x v="3"/>
    <n v="22267128"/>
    <s v="This work order is for the purchase of the North Penrose Substation Property"/>
    <d v="2018-10-01T00:00:00"/>
    <d v="2018-10-01T00:00:00"/>
    <s v="10058075"/>
  </r>
  <r>
    <n v="0"/>
    <n v="0"/>
    <n v="0"/>
    <n v="0"/>
    <d v="2025-12-01T00:00:00"/>
    <s v="BH Colorado Electric Oper Co"/>
    <s v="Regulated Electric (122)"/>
    <s v="State - CO Common Transmission Gen"/>
    <x v="69"/>
    <n v="135001"/>
    <x v="3"/>
    <n v="36181208"/>
    <s v="PENROSE LAND PURCHASE - TO BREAK OUT LAND FROM WO# 10055994"/>
    <d v="2022-10-31T00:00:00"/>
    <d v="2022-10-01T00:00:00"/>
    <s v="10081378"/>
  </r>
  <r>
    <n v="2"/>
    <n v="54335.61"/>
    <n v="584.0768362023"/>
    <n v="53751.5331637977"/>
    <d v="2025-12-01T00:00:00"/>
    <s v="BH Colorado Electric Oper Co"/>
    <s v="Regulated Electric (122)"/>
    <s v="State - CO Common Transmission Gen"/>
    <x v="69"/>
    <n v="135130"/>
    <x v="185"/>
    <n v="40389217"/>
    <s v="GPS CLOCKS"/>
    <d v="2012-12-11T00:00:00"/>
    <d v="2012-01-01T00:00:00"/>
    <s v="10046919"/>
  </r>
  <r>
    <n v="0"/>
    <n v="0"/>
    <n v="0"/>
    <n v="0"/>
    <d v="2025-12-01T00:00:00"/>
    <s v="BH Colorado Electric Oper Co"/>
    <s v="Regulated Electric (122)"/>
    <s v="State - CO Common Transmission Gen"/>
    <x v="69"/>
    <n v="135130"/>
    <x v="105"/>
    <n v="40389305"/>
    <s v="Scada Equip - Server/Router"/>
    <d v="2013-07-01T00:00:00"/>
    <d v="2013-01-01T00:00:00"/>
    <s v="10047856"/>
  </r>
  <r>
    <n v="12"/>
    <n v="53108.840000000004"/>
    <n v="528.59971975760004"/>
    <n v="52580.240280242404"/>
    <d v="2025-12-01T00:00:00"/>
    <s v="BH Colorado Electric Oper Co"/>
    <s v="Regulated Electric (122)"/>
    <s v="State - CO Common Transmission Gen"/>
    <x v="69"/>
    <n v="135130"/>
    <x v="186"/>
    <n v="40389316"/>
    <s v="RADIO CTRL STATIONS: W ACCESSORIES"/>
    <d v="2013-10-15T00:00:00"/>
    <d v="2013-12-01T00:00:00"/>
    <s v="10047857"/>
  </r>
  <r>
    <n v="0"/>
    <n v="0"/>
    <n v="0"/>
    <n v="0"/>
    <d v="2025-12-01T00:00:00"/>
    <s v="BH Colorado Electric Oper Co"/>
    <s v="Regulated Electric (122)"/>
    <s v="State - CO Common Transmission Gen"/>
    <x v="69"/>
    <n v="135300"/>
    <x v="2"/>
    <n v="26291251"/>
    <s v="A dummy retirement unit"/>
    <d v="2012-12-31T00:00:00"/>
    <d v="2012-12-01T00:00:00"/>
    <s v="10028541"/>
  </r>
  <r>
    <n v="0"/>
    <n v="0"/>
    <n v="0"/>
    <n v="0"/>
    <d v="2025-12-01T00:00:00"/>
    <s v="BH Colorado Electric Oper Co"/>
    <s v="Regulated Electric (122)"/>
    <s v="State - CO Common Transmission Gen"/>
    <x v="69"/>
    <n v="135300"/>
    <x v="185"/>
    <n v="11831466"/>
    <s v="GPS CLOCKS"/>
    <d v="2012-12-11T00:00:00"/>
    <d v="2012-01-01T00:00:00"/>
    <s v="10046919"/>
  </r>
  <r>
    <n v="0"/>
    <n v="0"/>
    <n v="0"/>
    <n v="0"/>
    <d v="2025-12-01T00:00:00"/>
    <s v="BH Colorado Electric Oper Co"/>
    <s v="Regulated Electric (122)"/>
    <s v="State - CO Common Transmission Gen"/>
    <x v="69"/>
    <n v="135300"/>
    <x v="3"/>
    <n v="12221270"/>
    <s v="MOBUKE RADIO CONTROL STATION REDUNDANCY FOR NERC COMPLIANCE"/>
    <d v="2013-10-15T00:00:00"/>
    <d v="2013-12-01T00:00:00"/>
    <s v="10047857"/>
  </r>
  <r>
    <n v="0"/>
    <n v="0"/>
    <n v="0"/>
    <n v="0"/>
    <d v="2025-12-01T00:00:00"/>
    <s v="BH Colorado Electric Oper Co"/>
    <s v="Regulated Electric (122)"/>
    <s v="State - CO Common Transmission Gen"/>
    <x v="69"/>
    <n v="135300"/>
    <x v="3"/>
    <n v="11739273"/>
    <s v="GPS CLOCK WEST STAT &amp; PUEBLO SVS SVS TO SUPPORT NETWORK TIME. THIS IS TO MEET WECC"/>
    <d v="2012-12-11T00:00:00"/>
    <d v="2012-12-01T00:00:00"/>
    <s v="10046919"/>
  </r>
  <r>
    <n v="0"/>
    <n v="0"/>
    <n v="0"/>
    <n v="0"/>
    <d v="2025-12-01T00:00:00"/>
    <s v="BH Colorado Electric Oper Co"/>
    <s v="Regulated Electric (122)"/>
    <s v="State - CO Common Transmission Gen"/>
    <x v="69"/>
    <n v="135300"/>
    <x v="3"/>
    <n v="11848875"/>
    <s v="BHCT-G3"/>
    <d v="2012-12-31T00:00:00"/>
    <d v="2013-04-01T00:00:00"/>
    <s v="10028541"/>
  </r>
  <r>
    <n v="0"/>
    <n v="0"/>
    <n v="0"/>
    <n v="0"/>
    <d v="2025-12-01T00:00:00"/>
    <s v="BH Colorado Electric Oper Co"/>
    <s v="Regulated Electric (122)"/>
    <s v="State - CO Common Transmission Gen"/>
    <x v="69"/>
    <n v="135300"/>
    <x v="3"/>
    <n v="13207820"/>
    <s v="RELAYING UPGRADES-TRANSMISSION UPGRADES FOR 6 PANELS"/>
    <d v="2015-04-30T00:00:00"/>
    <d v="2015-04-01T00:00:00"/>
    <s v="10049752"/>
  </r>
  <r>
    <n v="0"/>
    <n v="0"/>
    <n v="0"/>
    <n v="0"/>
    <d v="2025-12-01T00:00:00"/>
    <s v="BH Colorado Electric Oper Co"/>
    <s v="Regulated Electric (122)"/>
    <s v="State - CO Common Transmission Gen"/>
    <x v="69"/>
    <n v="135300"/>
    <x v="3"/>
    <n v="9793213"/>
    <s v="PURCH. INST. 2ND XFMR @ NORTHR"/>
    <d v="1997-12-31T00:00:00"/>
    <d v="1998-11-01T00:00:00"/>
    <s v="23557246"/>
  </r>
  <r>
    <n v="0"/>
    <n v="0"/>
    <n v="0"/>
    <n v="0"/>
    <d v="2025-12-01T00:00:00"/>
    <s v="BH Colorado Electric Oper Co"/>
    <s v="Regulated Electric (122)"/>
    <s v="State - CO Common Transmission Gen"/>
    <x v="69"/>
    <n v="135300"/>
    <x v="3"/>
    <n v="9822765"/>
    <s v="CRIPPLE CRK PURCH/INST 2ND XFM"/>
    <d v="1998-12-01T00:00:00"/>
    <d v="2000-10-01T00:00:00"/>
    <s v="23557245"/>
  </r>
  <r>
    <n v="0"/>
    <n v="0"/>
    <n v="0"/>
    <n v="0"/>
    <d v="2025-12-01T00:00:00"/>
    <s v="BH Colorado Electric Oper Co"/>
    <s v="Regulated Electric (122)"/>
    <s v="State - CO Common Transmission Gen"/>
    <x v="69"/>
    <n v="135300"/>
    <x v="3"/>
    <n v="9822391"/>
    <s v="CRIPPLE CRK PURCH/INST 2ND XFM"/>
    <d v="1998-12-01T00:00:00"/>
    <d v="2000-09-01T00:00:00"/>
    <s v="23557245"/>
  </r>
  <r>
    <n v="0"/>
    <n v="0"/>
    <n v="0"/>
    <n v="0"/>
    <d v="2025-12-01T00:00:00"/>
    <s v="BH Colorado Electric Oper Co"/>
    <s v="Regulated Electric (122)"/>
    <s v="State - CO Common Transmission Gen"/>
    <x v="69"/>
    <n v="135300"/>
    <x v="3"/>
    <n v="11766947"/>
    <s v="MISC FIBER OPTIC AND COMMUNICATIONS EQUIPMENT FOR F/O SYSTEM SOUTH LOOP BUILD OUT.    02-19-0012"/>
    <d v="2012-10-11T00:00:00"/>
    <d v="2013-01-01T00:00:00"/>
    <s v="10044362"/>
  </r>
  <r>
    <n v="0"/>
    <n v="0"/>
    <n v="0"/>
    <n v="0"/>
    <d v="2025-12-01T00:00:00"/>
    <s v="BH Colorado Electric Oper Co"/>
    <s v="Regulated Electric (122)"/>
    <s v="State - CO Common Transmission Gen"/>
    <x v="69"/>
    <n v="135300"/>
    <x v="3"/>
    <n v="12221267"/>
    <s v="SCADA DUAL FRONT END PROJECT TO MEET NERC REQUIREMENTS"/>
    <d v="2013-07-01T00:00:00"/>
    <d v="2013-12-01T00:00:00"/>
    <s v="10047856"/>
  </r>
  <r>
    <n v="0"/>
    <n v="0"/>
    <n v="0"/>
    <n v="0"/>
    <d v="2025-12-01T00:00:00"/>
    <s v="BH Colorado Electric Oper Co"/>
    <s v="Regulated Electric (122)"/>
    <s v="State - CO Common Transmission Gen"/>
    <x v="69"/>
    <n v="135300"/>
    <x v="3"/>
    <n v="9881483"/>
    <s v="CRIPPLE CRK PURCH/INST 2ND XFM"/>
    <d v="1998-12-01T00:00:00"/>
    <d v="2000-11-01T00:00:00"/>
    <s v="23557245"/>
  </r>
  <r>
    <n v="0"/>
    <n v="0"/>
    <n v="0"/>
    <n v="0"/>
    <d v="2025-12-01T00:00:00"/>
    <s v="BH Colorado Electric Oper Co"/>
    <s v="Regulated Electric (122)"/>
    <s v="State - CO Common Transmission Gen"/>
    <x v="69"/>
    <n v="135300"/>
    <x v="3"/>
    <n v="9793088"/>
    <s v="MOBILE REPLACE TRANSFORMER DIF"/>
    <d v="1997-09-01T00:00:00"/>
    <d v="1998-11-01T00:00:00"/>
    <s v="23556036"/>
  </r>
  <r>
    <n v="0"/>
    <n v="0"/>
    <n v="0"/>
    <n v="0"/>
    <d v="2025-12-01T00:00:00"/>
    <s v="BH Colorado Electric Oper Co"/>
    <s v="Regulated Electric (122)"/>
    <s v="State - CO Common Transmission Gen"/>
    <x v="69"/>
    <n v="135300"/>
    <x v="3"/>
    <n v="9793210"/>
    <s v="BLENDE 69/13.2KV SUB ADD 69KV"/>
    <d v="1997-01-31T00:00:00"/>
    <d v="1998-11-01T00:00:00"/>
    <s v="23557253"/>
  </r>
  <r>
    <n v="0"/>
    <n v="0"/>
    <n v="0"/>
    <n v="0"/>
    <d v="2025-12-01T00:00:00"/>
    <s v="BH Colorado Electric Oper Co"/>
    <s v="Regulated Electric (122)"/>
    <s v="State - CO Common Transmission Gen"/>
    <x v="69"/>
    <n v="135300"/>
    <x v="3"/>
    <n v="9792816"/>
    <s v="System Protection Blanket - C"/>
    <d v="1998-12-03T00:00:00"/>
    <d v="1998-11-01T00:00:00"/>
    <s v="23550102"/>
  </r>
  <r>
    <n v="0"/>
    <n v="0"/>
    <n v="0"/>
    <n v="0"/>
    <d v="2025-12-01T00:00:00"/>
    <s v="BH Colorado Electric Oper Co"/>
    <s v="Regulated Electric (122)"/>
    <s v="State - CO Common Transmission Gen"/>
    <x v="69"/>
    <n v="135300"/>
    <x v="3"/>
    <n v="9763017"/>
    <s v="CRIPPLE CRK PURCH/INST 2ND XFM"/>
    <d v="1998-12-01T00:00:00"/>
    <d v="2000-08-01T00:00:00"/>
    <s v="23557245"/>
  </r>
  <r>
    <n v="0"/>
    <n v="0"/>
    <n v="0"/>
    <n v="0"/>
    <d v="2025-12-01T00:00:00"/>
    <s v="BH Colorado Electric Oper Co"/>
    <s v="Regulated Electric (122)"/>
    <s v="State - CO Common Transmission Gen"/>
    <x v="69"/>
    <n v="135300"/>
    <x v="3"/>
    <n v="9874159"/>
    <s v="CRIPPLE CRK PURCH/INST 2ND XFM"/>
    <d v="1998-12-01T00:00:00"/>
    <d v="1998-12-01T00:00:00"/>
    <s v="23557245"/>
  </r>
  <r>
    <n v="0"/>
    <n v="0"/>
    <n v="0"/>
    <n v="0"/>
    <d v="2025-12-01T00:00:00"/>
    <s v="BH Colorado Electric Oper Co"/>
    <s v="Regulated Electric (122)"/>
    <s v="State - CO Common Transmission Gen"/>
    <x v="69"/>
    <n v="135300"/>
    <x v="3"/>
    <n v="9793089"/>
    <s v="RF CHANGE DISTANCE RELAYS"/>
    <d v="1997-12-15T00:00:00"/>
    <d v="1998-11-01T00:00:00"/>
    <s v="23556029"/>
  </r>
  <r>
    <n v="0"/>
    <n v="0"/>
    <n v="0"/>
    <n v="0"/>
    <d v="2025-12-01T00:00:00"/>
    <s v="BH Colorado Electric Oper Co"/>
    <s v="Regulated Electric (122)"/>
    <s v="State - CO Common Transmission Gen"/>
    <x v="69"/>
    <n v="135300"/>
    <x v="3"/>
    <n v="9802281"/>
    <s v="LAJUNTA CHANGE DISTANCE RELAYS"/>
    <d v="1996-12-06T00:00:00"/>
    <d v="2001-03-01T00:00:00"/>
    <s v="23556033"/>
  </r>
  <r>
    <n v="0"/>
    <n v="0"/>
    <n v="0"/>
    <n v="0"/>
    <d v="2025-12-01T00:00:00"/>
    <s v="BH Colorado Electric Oper Co"/>
    <s v="Regulated Electric (122)"/>
    <s v="State - CO Common Transmission Gen"/>
    <x v="69"/>
    <n v="135300"/>
    <x v="3"/>
    <n v="9876581"/>
    <s v="System Protection Blanket - C"/>
    <d v="1999-03-01T00:00:00"/>
    <d v="1999-03-01T00:00:00"/>
    <s v="23550102"/>
  </r>
  <r>
    <n v="0"/>
    <n v="0"/>
    <n v="0"/>
    <n v="0"/>
    <d v="2025-12-01T00:00:00"/>
    <s v="BH Colorado Electric Oper Co"/>
    <s v="Regulated Electric (122)"/>
    <s v="State - CO Common Transmission Gen"/>
    <x v="69"/>
    <n v="135300"/>
    <x v="3"/>
    <n v="9792966"/>
    <s v="ROCKY FORD-ADD DIFFERENTIAL BA"/>
    <d v="1997-11-24T00:00:00"/>
    <d v="1998-11-01T00:00:00"/>
    <s v="23556039"/>
  </r>
  <r>
    <n v="0"/>
    <n v="0"/>
    <n v="0"/>
    <n v="0"/>
    <d v="2025-12-01T00:00:00"/>
    <s v="BH Colorado Electric Oper Co"/>
    <s v="Regulated Electric (122)"/>
    <s v="State - CO Common Transmission Gen"/>
    <x v="69"/>
    <n v="135300"/>
    <x v="3"/>
    <n v="12954306"/>
    <s v="AURORA MITIGATION-19 TIME DELAY RELAYS INSTALLED ON 19 CIRCUIT BREAKERS IN BHCOE SYSTSM TO PREVENT SABOTAGE TO BREAKERS"/>
    <d v="2014-12-19T00:00:00"/>
    <d v="2014-12-01T00:00:00"/>
    <s v="10049540"/>
  </r>
  <r>
    <n v="0"/>
    <n v="0"/>
    <n v="0"/>
    <n v="0"/>
    <d v="2025-12-01T00:00:00"/>
    <s v="BH Colorado Electric Oper Co"/>
    <s v="Regulated Electric (122)"/>
    <s v="State - CO Common Transmission Gen"/>
    <x v="69"/>
    <n v="135300"/>
    <x v="3"/>
    <n v="11740889"/>
    <s v="BHCT-G3"/>
    <d v="2012-12-31T00:00:00"/>
    <d v="2012-12-01T00:00:00"/>
    <s v="10028541"/>
  </r>
  <r>
    <n v="1"/>
    <n v="203172.18"/>
    <n v="44954.022830769602"/>
    <n v="158218.1571692304"/>
    <d v="2025-12-01T00:00:00"/>
    <s v="BH Colorado Electric Oper Co"/>
    <s v="Regulated Electric (122)"/>
    <s v="State - CO Common Transmission Gen"/>
    <x v="69"/>
    <n v="135300"/>
    <x v="187"/>
    <n v="13094544"/>
    <s v="GENERATOR"/>
    <d v="2014-11-15T00:00:00"/>
    <d v="2014-12-01T00:00:00"/>
    <s v="10049087"/>
  </r>
  <r>
    <n v="19"/>
    <n v="39442.04"/>
    <n v="8726.9741686687994"/>
    <n v="30715.065831331201"/>
    <d v="2025-12-01T00:00:00"/>
    <s v="BH Colorado Electric Oper Co"/>
    <s v="Regulated Electric (122)"/>
    <s v="State - CO Common Transmission Gen"/>
    <x v="69"/>
    <n v="135300"/>
    <x v="188"/>
    <n v="13094549"/>
    <s v="Relay - Breaker Failure"/>
    <d v="2014-12-19T00:00:00"/>
    <d v="2014-12-01T00:00:00"/>
    <s v="10049540"/>
  </r>
  <r>
    <n v="0"/>
    <n v="0"/>
    <n v="0"/>
    <n v="0"/>
    <d v="2025-12-01T00:00:00"/>
    <s v="BH Colorado Electric Oper Co"/>
    <s v="Regulated Electric (122)"/>
    <s v="State - CO Common Transmission Gen"/>
    <x v="69"/>
    <n v="135300"/>
    <x v="105"/>
    <n v="12301507"/>
    <s v="Scada Equip - Server/Router"/>
    <d v="2013-07-01T00:00:00"/>
    <d v="2013-01-01T00:00:00"/>
    <s v="10047856"/>
  </r>
  <r>
    <n v="0"/>
    <n v="0"/>
    <n v="0"/>
    <n v="0"/>
    <d v="2025-12-01T00:00:00"/>
    <s v="BH Colorado Electric Oper Co"/>
    <s v="Regulated Electric (122)"/>
    <s v="State - CO Common Transmission Gen"/>
    <x v="69"/>
    <n v="135300"/>
    <x v="186"/>
    <n v="12242198"/>
    <s v="RADIO CTRL STATIONS: W ACCESSORIES"/>
    <d v="2013-10-15T00:00:00"/>
    <d v="2013-12-01T00:00:00"/>
    <s v="10047857"/>
  </r>
  <r>
    <n v="0"/>
    <n v="0"/>
    <n v="0"/>
    <n v="0"/>
    <d v="2025-12-01T00:00:00"/>
    <s v="BH Colorado Electric Oper Co"/>
    <s v="Regulated Electric (122)"/>
    <s v="State - CO Common Transmission Gen"/>
    <x v="69"/>
    <n v="135400"/>
    <x v="3"/>
    <n v="9792859"/>
    <s v="RPL 5 STRUCT-CAN PLNT-TALLAHAS"/>
    <d v="1994-09-30T00:00:00"/>
    <d v="1998-11-01T00:00:00"/>
    <s v="23554820"/>
  </r>
  <r>
    <n v="0"/>
    <n v="0"/>
    <n v="0"/>
    <n v="0"/>
    <d v="2025-12-01T00:00:00"/>
    <s v="BH Colorado Electric Oper Co"/>
    <s v="Regulated Electric (122)"/>
    <s v="State - CO Common Transmission Gen"/>
    <x v="69"/>
    <n v="135400"/>
    <x v="3"/>
    <n v="9877849"/>
    <s v="BWO TRANSM-ROCKY FORD      045"/>
    <d v="1997-07-31T00:00:00"/>
    <d v="1999-06-01T00:00:00"/>
    <s v="23550045"/>
  </r>
  <r>
    <n v="0"/>
    <n v="0"/>
    <n v="0"/>
    <n v="0"/>
    <d v="2025-12-01T00:00:00"/>
    <s v="BH Colorado Electric Oper Co"/>
    <s v="Regulated Electric (122)"/>
    <s v="State - CO Common Transmission Gen"/>
    <x v="69"/>
    <n v="135400"/>
    <x v="3"/>
    <n v="9876584"/>
    <s v="BWO TRANSM-PUEBLO          044"/>
    <d v="1997-07-31T00:00:00"/>
    <d v="1999-03-01T00:00:00"/>
    <s v="23550044"/>
  </r>
  <r>
    <n v="0"/>
    <n v="0"/>
    <n v="0"/>
    <n v="0"/>
    <d v="2025-12-01T00:00:00"/>
    <s v="BH Colorado Electric Oper Co"/>
    <s v="Regulated Electric (122)"/>
    <s v="State - CO Common Transmission Gen"/>
    <x v="69"/>
    <n v="135400"/>
    <x v="3"/>
    <n v="9792882"/>
    <s v="BWO TRANSM-PUEBLO          044"/>
    <d v="1997-07-31T00:00:00"/>
    <d v="1998-11-01T00:00:00"/>
    <s v="23550044"/>
  </r>
  <r>
    <n v="0"/>
    <n v="0"/>
    <n v="0"/>
    <n v="0"/>
    <d v="2025-12-01T00:00:00"/>
    <s v="BH Colorado Electric Oper Co"/>
    <s v="Regulated Electric (122)"/>
    <s v="State - CO Common Transmission Gen"/>
    <x v="69"/>
    <n v="135400"/>
    <x v="3"/>
    <n v="9793100"/>
    <s v="BWO TRANSM-CANON CITY      041"/>
    <d v="1997-07-31T00:00:00"/>
    <d v="1998-11-01T00:00:00"/>
    <s v="23550041"/>
  </r>
  <r>
    <n v="0"/>
    <n v="0"/>
    <n v="0"/>
    <n v="0"/>
    <d v="2025-12-01T00:00:00"/>
    <s v="BH Colorado Electric Oper Co"/>
    <s v="Regulated Electric (122)"/>
    <s v="State - CO Common Transmission Gen"/>
    <x v="69"/>
    <n v="135400"/>
    <x v="3"/>
    <n v="9793221"/>
    <s v="BLD 69KV LN ASPEN TAP -BLENDE"/>
    <d v="1997-12-16T00:00:00"/>
    <d v="1998-11-01T00:00:00"/>
    <s v="23557239"/>
  </r>
  <r>
    <n v="0"/>
    <n v="0"/>
    <n v="0"/>
    <n v="0"/>
    <d v="2025-12-01T00:00:00"/>
    <s v="BH Colorado Electric Oper Co"/>
    <s v="Regulated Electric (122)"/>
    <s v="State - CO Common Transmission Gen"/>
    <x v="69"/>
    <n v="135400"/>
    <x v="3"/>
    <n v="9793217"/>
    <s v="KETTLE TAP ADD MOT OPER SWITCH"/>
    <d v="1997-08-01T00:00:00"/>
    <d v="1998-11-01T00:00:00"/>
    <s v="23557241"/>
  </r>
  <r>
    <n v="0"/>
    <n v="0"/>
    <n v="0"/>
    <n v="0"/>
    <d v="2025-12-01T00:00:00"/>
    <s v="BH Colorado Electric Oper Co"/>
    <s v="Regulated Electric (122)"/>
    <s v="State - CO Common Transmission Gen"/>
    <x v="69"/>
    <n v="135400"/>
    <x v="3"/>
    <n v="9792878"/>
    <s v="BWO TRANSM-ROCKY FORD      045"/>
    <d v="1997-07-31T00:00:00"/>
    <d v="1998-11-01T00:00:00"/>
    <s v="23550045"/>
  </r>
  <r>
    <n v="0"/>
    <n v="0"/>
    <n v="0"/>
    <n v="0"/>
    <d v="2025-12-01T00:00:00"/>
    <s v="BH Colorado Electric Oper Co"/>
    <s v="Regulated Electric (122)"/>
    <s v="State - CO Common Transmission Gen"/>
    <x v="69"/>
    <n v="135400"/>
    <x v="3"/>
    <n v="9878592"/>
    <s v="BWO TRANSM-CANON CITY      041"/>
    <d v="1997-07-31T00:00:00"/>
    <d v="1999-09-01T00:00:00"/>
    <s v="23550041"/>
  </r>
  <r>
    <n v="0"/>
    <n v="0"/>
    <n v="0"/>
    <n v="0"/>
    <d v="2025-12-01T00:00:00"/>
    <s v="BH Colorado Electric Oper Co"/>
    <s v="Regulated Electric (122)"/>
    <s v="State - CO Common Transmission Gen"/>
    <x v="69"/>
    <n v="135400"/>
    <x v="3"/>
    <n v="9793173"/>
    <s v="INSTALL FOUNDATION &amp; RELOCATE"/>
    <d v="1997-12-16T00:00:00"/>
    <d v="1998-11-01T00:00:00"/>
    <s v="23557216"/>
  </r>
  <r>
    <n v="0"/>
    <n v="0"/>
    <n v="0"/>
    <n v="0"/>
    <d v="2025-12-01T00:00:00"/>
    <s v="BH Colorado Electric Oper Co"/>
    <s v="Regulated Electric (122)"/>
    <s v="State - CO Common Transmission Gen"/>
    <x v="69"/>
    <n v="135500"/>
    <x v="8"/>
    <n v="13044193"/>
    <s v="CROSSARM ASSEMBLY-STRUCTURE 22"/>
    <d v="2014-12-01T00:00:00"/>
    <d v="2014-01-01T00:00:00"/>
    <s v="10050676"/>
  </r>
  <r>
    <n v="0"/>
    <n v="0"/>
    <n v="0"/>
    <n v="0"/>
    <d v="2025-12-01T00:00:00"/>
    <s v="BH Colorado Electric Oper Co"/>
    <s v="Regulated Electric (122)"/>
    <s v="State - CO Common Transmission Gen"/>
    <x v="69"/>
    <n v="135500"/>
    <x v="3"/>
    <n v="9792877"/>
    <s v="BWO TRANSM-ROCKY FORD      045"/>
    <d v="1997-07-31T00:00:00"/>
    <d v="1998-11-01T00:00:00"/>
    <s v="23550045"/>
  </r>
  <r>
    <n v="0"/>
    <n v="0"/>
    <n v="0"/>
    <n v="0"/>
    <d v="2025-12-01T00:00:00"/>
    <s v="BH Colorado Electric Oper Co"/>
    <s v="Regulated Electric (122)"/>
    <s v="State - CO Common Transmission Gen"/>
    <x v="69"/>
    <n v="135500"/>
    <x v="3"/>
    <n v="9792881"/>
    <s v="BWO TRANSM-PUEBLO          044"/>
    <d v="1997-07-31T00:00:00"/>
    <d v="1998-11-01T00:00:00"/>
    <s v="23550044"/>
  </r>
  <r>
    <n v="0"/>
    <n v="0"/>
    <n v="0"/>
    <n v="0"/>
    <d v="2025-12-01T00:00:00"/>
    <s v="BH Colorado Electric Oper Co"/>
    <s v="Regulated Electric (122)"/>
    <s v="State - CO Common Transmission Gen"/>
    <x v="69"/>
    <n v="135500"/>
    <x v="3"/>
    <n v="40160659"/>
    <s v="115kV COE Pole Treatments 2024"/>
    <d v="2024-11-26T00:00:00"/>
    <d v="2024-12-01T00:00:00"/>
    <s v="10085517"/>
  </r>
  <r>
    <n v="0"/>
    <n v="0"/>
    <n v="0"/>
    <n v="0"/>
    <d v="2025-12-01T00:00:00"/>
    <s v="BH Colorado Electric Oper Co"/>
    <s v="Regulated Electric (122)"/>
    <s v="State - CO Common Transmission Gen"/>
    <x v="69"/>
    <n v="135500"/>
    <x v="3"/>
    <n v="9793099"/>
    <s v="BWO TRANSM-CANON CITY      041"/>
    <d v="1997-07-31T00:00:00"/>
    <d v="1998-11-01T00:00:00"/>
    <s v="23550041"/>
  </r>
  <r>
    <n v="0"/>
    <n v="0"/>
    <n v="0"/>
    <n v="0"/>
    <d v="2025-12-01T00:00:00"/>
    <s v="BH Colorado Electric Oper Co"/>
    <s v="Regulated Electric (122)"/>
    <s v="State - CO Common Transmission Gen"/>
    <x v="69"/>
    <n v="135500"/>
    <x v="3"/>
    <n v="36478264"/>
    <s v="Capital WO for 115kV COE Pole Treatments in 2022. Approx 1500 poles to be inspected and treated."/>
    <d v="2022-11-30T00:00:00"/>
    <d v="2022-12-01T00:00:00"/>
    <s v="10079308"/>
  </r>
  <r>
    <n v="0"/>
    <n v="0"/>
    <n v="0"/>
    <n v="0"/>
    <d v="2025-12-01T00:00:00"/>
    <s v="BH Colorado Electric Oper Co"/>
    <s v="Regulated Electric (122)"/>
    <s v="State - CO Common Transmission Gen"/>
    <x v="69"/>
    <n v="135500"/>
    <x v="3"/>
    <n v="9793220"/>
    <s v="BLD 69KV LN ASPEN TAP -BLENDE"/>
    <d v="1997-12-16T00:00:00"/>
    <d v="1998-11-01T00:00:00"/>
    <s v="23557239"/>
  </r>
  <r>
    <n v="0"/>
    <n v="0"/>
    <n v="0"/>
    <n v="0"/>
    <d v="2025-12-01T00:00:00"/>
    <s v="BH Colorado Electric Oper Co"/>
    <s v="Regulated Electric (122)"/>
    <s v="State - CO Common Transmission Gen"/>
    <x v="69"/>
    <n v="135500"/>
    <x v="3"/>
    <n v="30301200"/>
    <s v="This work order is to replace 6 cross arms that were identified during line patrol on line 210"/>
    <d v="2020-10-01T00:00:00"/>
    <d v="2020-11-01T00:00:00"/>
    <s v="10071978"/>
  </r>
  <r>
    <n v="0"/>
    <n v="0"/>
    <n v="0"/>
    <n v="0"/>
    <d v="2025-12-01T00:00:00"/>
    <s v="BH Colorado Electric Oper Co"/>
    <s v="Regulated Electric (122)"/>
    <s v="State - CO Common Transmission Gen"/>
    <x v="69"/>
    <n v="135500"/>
    <x v="3"/>
    <n v="9793172"/>
    <s v="INSTALL FOUNDATION &amp; RELOCATE"/>
    <d v="1997-12-16T00:00:00"/>
    <d v="1998-11-01T00:00:00"/>
    <s v="23557216"/>
  </r>
  <r>
    <n v="0"/>
    <n v="0"/>
    <n v="0"/>
    <n v="0"/>
    <d v="2025-12-01T00:00:00"/>
    <s v="BH Colorado Electric Oper Co"/>
    <s v="Regulated Electric (122)"/>
    <s v="State - CO Common Transmission Gen"/>
    <x v="69"/>
    <n v="135500"/>
    <x v="3"/>
    <n v="21522716"/>
    <s v="This work order is for the ground line inspection for lines 816-808-824-828-826"/>
    <d v="2018-01-15T00:00:00"/>
    <d v="2018-06-01T00:00:00"/>
    <s v="10057872"/>
  </r>
  <r>
    <n v="0"/>
    <n v="0"/>
    <n v="0"/>
    <n v="0"/>
    <d v="2025-12-01T00:00:00"/>
    <s v="BH Colorado Electric Oper Co"/>
    <s v="Regulated Electric (122)"/>
    <s v="State - CO Common Transmission Gen"/>
    <x v="69"/>
    <n v="135500"/>
    <x v="3"/>
    <n v="30142370"/>
    <s v="This work order is to replace 6 cross arms that were identified during line patrol on line 210"/>
    <d v="2020-10-01T00:00:00"/>
    <d v="2020-10-01T00:00:00"/>
    <s v="10071978"/>
  </r>
  <r>
    <n v="0"/>
    <n v="0"/>
    <n v="0"/>
    <n v="0"/>
    <d v="2025-12-01T00:00:00"/>
    <s v="BH Colorado Electric Oper Co"/>
    <s v="Regulated Electric (122)"/>
    <s v="State - CO Common Transmission Gen"/>
    <x v="69"/>
    <n v="135500"/>
    <x v="3"/>
    <n v="40471792"/>
    <s v="115kV COE Pole Treatments 2024"/>
    <d v="2024-11-26T00:00:00"/>
    <d v="2025-01-01T00:00:00"/>
    <s v="10085517"/>
  </r>
  <r>
    <n v="0"/>
    <n v="0"/>
    <n v="0"/>
    <n v="0"/>
    <d v="2025-12-01T00:00:00"/>
    <s v="BH Colorado Electric Oper Co"/>
    <s v="Regulated Electric (122)"/>
    <s v="State - CO Common Transmission Gen"/>
    <x v="69"/>
    <n v="135500"/>
    <x v="3"/>
    <n v="18861041"/>
    <s v="One pole broke off at ground line during the storm on 12-24-2016"/>
    <d v="2017-01-02T00:00:00"/>
    <d v="2017-03-01T00:00:00"/>
    <s v="10056555"/>
  </r>
  <r>
    <n v="0"/>
    <n v="0"/>
    <n v="0"/>
    <n v="0"/>
    <d v="2025-12-01T00:00:00"/>
    <s v="BH Colorado Electric Oper Co"/>
    <s v="Regulated Electric (122)"/>
    <s v="State - CO Common Transmission Gen"/>
    <x v="69"/>
    <n v="135500"/>
    <x v="3"/>
    <n v="20969820"/>
    <s v="This work order is for the ground line inspection for lines 816-808-824-828-826"/>
    <d v="2018-01-15T00:00:00"/>
    <d v="2018-01-01T00:00:00"/>
    <s v="10057872"/>
  </r>
  <r>
    <n v="0"/>
    <n v="0"/>
    <n v="0"/>
    <n v="0"/>
    <d v="2025-12-01T00:00:00"/>
    <s v="BH Colorado Electric Oper Co"/>
    <s v="Regulated Electric (122)"/>
    <s v="State - CO Common Transmission Gen"/>
    <x v="69"/>
    <n v="135500"/>
    <x v="3"/>
    <n v="9878595"/>
    <s v="BWO TRANSM-CANON CITY      041"/>
    <d v="1997-07-31T00:00:00"/>
    <d v="1999-09-01T00:00:00"/>
    <s v="23550041"/>
  </r>
  <r>
    <n v="0"/>
    <n v="0"/>
    <n v="0"/>
    <n v="0"/>
    <d v="2025-12-01T00:00:00"/>
    <s v="BH Colorado Electric Oper Co"/>
    <s v="Regulated Electric (122)"/>
    <s v="State - CO Common Transmission Gen"/>
    <x v="69"/>
    <n v="135500"/>
    <x v="3"/>
    <n v="9793216"/>
    <s v="KETTLE TAP ADD MOT OPER SWITCH"/>
    <d v="1997-08-01T00:00:00"/>
    <d v="1998-11-01T00:00:00"/>
    <s v="23557241"/>
  </r>
  <r>
    <n v="0"/>
    <n v="0"/>
    <n v="0"/>
    <n v="0"/>
    <d v="2025-12-01T00:00:00"/>
    <s v="BH Colorado Electric Oper Co"/>
    <s v="Regulated Electric (122)"/>
    <s v="State - CO Common Transmission Gen"/>
    <x v="69"/>
    <n v="135500"/>
    <x v="3"/>
    <n v="9792858"/>
    <s v="RPL 5 STRUCT-CAN PLNT-TALLAHAS"/>
    <d v="1994-09-30T00:00:00"/>
    <d v="1998-11-01T00:00:00"/>
    <s v="23554820"/>
  </r>
  <r>
    <n v="0"/>
    <n v="0"/>
    <n v="0"/>
    <n v="0"/>
    <d v="2025-12-01T00:00:00"/>
    <s v="BH Colorado Electric Oper Co"/>
    <s v="Regulated Electric (122)"/>
    <s v="State - CO Common Transmission Gen"/>
    <x v="69"/>
    <n v="135500"/>
    <x v="3"/>
    <n v="9877852"/>
    <s v="BWO TRANSM-ROCKY FORD      045"/>
    <d v="1997-07-31T00:00:00"/>
    <d v="1999-06-01T00:00:00"/>
    <s v="23550045"/>
  </r>
  <r>
    <n v="0"/>
    <n v="0"/>
    <n v="0"/>
    <n v="0"/>
    <d v="2025-12-01T00:00:00"/>
    <s v="BH Colorado Electric Oper Co"/>
    <s v="Regulated Electric (122)"/>
    <s v="State - CO Common Transmission Gen"/>
    <x v="69"/>
    <n v="135500"/>
    <x v="3"/>
    <n v="9876587"/>
    <s v="BWO TRANSM-PUEBLO          044"/>
    <d v="1997-07-31T00:00:00"/>
    <d v="1999-03-01T00:00:00"/>
    <s v="23550044"/>
  </r>
  <r>
    <n v="0"/>
    <n v="0"/>
    <n v="0"/>
    <n v="0"/>
    <d v="2025-12-01T00:00:00"/>
    <s v="BH Colorado Electric Oper Co"/>
    <s v="Regulated Electric (122)"/>
    <s v="State - CO Common Transmission Gen"/>
    <x v="69"/>
    <n v="135500"/>
    <x v="3"/>
    <n v="27641539"/>
    <s v="This work order is for the ground line inspection for lines 816-808-824-828-826"/>
    <d v="2018-01-15T00:00:00"/>
    <d v="2019-08-01T00:00:00"/>
    <s v="10057872"/>
  </r>
  <r>
    <n v="0"/>
    <n v="0"/>
    <n v="0"/>
    <n v="0"/>
    <d v="2025-12-01T00:00:00"/>
    <s v="BH Colorado Electric Oper Co"/>
    <s v="Regulated Electric (122)"/>
    <s v="State - CO Common Transmission Gen"/>
    <x v="69"/>
    <n v="135500"/>
    <x v="3"/>
    <n v="12954320"/>
    <s v="We need to replace structure 22 on 115 kV line 259 due to phase to ground clearance issues identified during our lidar study. This will also help out with the phase to phase clearance with the new distribution line being installed under this line."/>
    <d v="2014-12-01T00:00:00"/>
    <d v="2014-12-01T00:00:00"/>
    <s v="10050676"/>
  </r>
  <r>
    <n v="0"/>
    <n v="0"/>
    <n v="0"/>
    <n v="0"/>
    <d v="2025-12-01T00:00:00"/>
    <s v="BH Colorado Electric Oper Co"/>
    <s v="Regulated Electric (122)"/>
    <s v="State - CO Common Transmission Gen"/>
    <x v="69"/>
    <n v="135500"/>
    <x v="3"/>
    <n v="18840100"/>
    <s v="One pole broke off at ground line during the storm on 12-24-2016"/>
    <d v="2017-01-02T00:00:00"/>
    <d v="2017-03-01T00:00:00"/>
    <s v="10056555"/>
  </r>
  <r>
    <n v="0"/>
    <n v="0"/>
    <n v="0"/>
    <n v="0"/>
    <d v="2025-12-01T00:00:00"/>
    <s v="BH Colorado Electric Oper Co"/>
    <s v="Regulated Electric (122)"/>
    <s v="State - CO Common Transmission Gen"/>
    <x v="69"/>
    <n v="135500"/>
    <x v="3"/>
    <n v="13207823"/>
    <s v="NYBERG TO BOONE 115KV LINE REBUILD WITH DOUBLE CIRCUIT 115KV ON STEEL MONO POLES"/>
    <d v="2015-01-31T00:00:00"/>
    <d v="2015-04-01T00:00:00"/>
    <s v="10050230"/>
  </r>
  <r>
    <n v="0"/>
    <n v="0"/>
    <n v="0"/>
    <n v="0"/>
    <d v="2025-12-01T00:00:00"/>
    <s v="BH Colorado Electric Oper Co"/>
    <s v="Regulated Electric (122)"/>
    <s v="State - CO Common Transmission Gen"/>
    <x v="69"/>
    <n v="135500"/>
    <x v="3"/>
    <n v="13074889"/>
    <s v="NYBERG TO BOONE 115KV LINE REBUILD WITH DOUBLE CIRCUIT 115KV ON STEEL MONO POLES"/>
    <d v="2015-01-31T00:00:00"/>
    <d v="2015-02-01T00:00:00"/>
    <s v="10050230"/>
  </r>
  <r>
    <n v="0"/>
    <n v="0"/>
    <n v="0"/>
    <n v="0"/>
    <d v="2025-12-01T00:00:00"/>
    <s v="BH Colorado Electric Oper Co"/>
    <s v="Regulated Electric (122)"/>
    <s v="State - CO Common Transmission Gen"/>
    <x v="69"/>
    <n v="135500"/>
    <x v="3"/>
    <n v="20136283"/>
    <s v="One pole broke off at ground line during the storm on 12-24-2016"/>
    <d v="2017-01-02T00:00:00"/>
    <d v="2017-07-01T00:00:00"/>
    <s v="10056555"/>
  </r>
  <r>
    <n v="0"/>
    <n v="0"/>
    <n v="0"/>
    <n v="0"/>
    <d v="2025-12-01T00:00:00"/>
    <s v="BH Colorado Electric Oper Co"/>
    <s v="Regulated Electric (122)"/>
    <s v="State - CO Common Transmission Gen"/>
    <x v="69"/>
    <n v="135500"/>
    <x v="48"/>
    <n v="20199432"/>
    <s v="Wood 1 Pole 70'"/>
    <d v="2017-01-02T00:00:00"/>
    <d v="2017-03-01T00:00:00"/>
    <s v="10056555"/>
  </r>
  <r>
    <n v="0"/>
    <n v="0"/>
    <n v="0"/>
    <n v="0"/>
    <d v="2025-12-01T00:00:00"/>
    <s v="BH Colorado Electric Oper Co"/>
    <s v="Regulated Electric (122)"/>
    <s v="State - CO Common Transmission Gen"/>
    <x v="69"/>
    <n v="135600"/>
    <x v="3"/>
    <n v="9792857"/>
    <s v="RPL 5 STRUCT-CAN PLNT-TALLAHAS"/>
    <d v="1994-09-30T00:00:00"/>
    <d v="1998-11-01T00:00:00"/>
    <s v="23554820"/>
  </r>
  <r>
    <n v="0"/>
    <n v="0"/>
    <n v="0"/>
    <n v="0"/>
    <d v="2025-12-01T00:00:00"/>
    <s v="BH Colorado Electric Oper Co"/>
    <s v="Regulated Electric (122)"/>
    <s v="State - CO Common Transmission Gen"/>
    <x v="69"/>
    <n v="135600"/>
    <x v="3"/>
    <n v="9793215"/>
    <s v="KETTLE TAP ADD MOT OPER SWITCH"/>
    <d v="1997-08-01T00:00:00"/>
    <d v="1998-11-01T00:00:00"/>
    <s v="23557241"/>
  </r>
  <r>
    <n v="0"/>
    <n v="0"/>
    <n v="0"/>
    <n v="0"/>
    <d v="2025-12-01T00:00:00"/>
    <s v="BH Colorado Electric Oper Co"/>
    <s v="Regulated Electric (122)"/>
    <s v="State - CO Common Transmission Gen"/>
    <x v="69"/>
    <n v="135600"/>
    <x v="3"/>
    <n v="9792880"/>
    <s v="BWO TRANSM-PUEBLO          044"/>
    <d v="1997-07-31T00:00:00"/>
    <d v="1998-11-01T00:00:00"/>
    <s v="23550044"/>
  </r>
  <r>
    <n v="0"/>
    <n v="0"/>
    <n v="0"/>
    <n v="0"/>
    <d v="2025-12-01T00:00:00"/>
    <s v="BH Colorado Electric Oper Co"/>
    <s v="Regulated Electric (122)"/>
    <s v="State - CO Common Transmission Gen"/>
    <x v="69"/>
    <n v="135600"/>
    <x v="3"/>
    <n v="9793171"/>
    <s v="INSTALL FOUNDATION &amp; RELOCATE"/>
    <d v="1997-12-16T00:00:00"/>
    <d v="1998-11-01T00:00:00"/>
    <s v="23557216"/>
  </r>
  <r>
    <n v="0"/>
    <n v="0"/>
    <n v="0"/>
    <n v="0"/>
    <d v="2025-12-01T00:00:00"/>
    <s v="BH Colorado Electric Oper Co"/>
    <s v="Regulated Electric (122)"/>
    <s v="State - CO Common Transmission Gen"/>
    <x v="69"/>
    <n v="135600"/>
    <x v="3"/>
    <n v="12279532"/>
    <s v="West Station to Hyde Park to Pueblo Plant 115KV transmission conductor upgrade to 795 ACSR"/>
    <d v="2014-01-17T00:00:00"/>
    <d v="2014-01-01T00:00:00"/>
    <s v="10047726"/>
  </r>
  <r>
    <n v="0"/>
    <n v="0"/>
    <n v="0"/>
    <n v="0"/>
    <d v="2025-12-01T00:00:00"/>
    <s v="BH Colorado Electric Oper Co"/>
    <s v="Regulated Electric (122)"/>
    <s v="State - CO Common Transmission Gen"/>
    <x v="69"/>
    <n v="135600"/>
    <x v="3"/>
    <n v="19675711"/>
    <s v="this work order is to replace broken insulators on the west station-excel tap 115 kV line (# 231)"/>
    <d v="2017-03-22T00:00:00"/>
    <d v="2017-04-01T00:00:00"/>
    <s v="10056894"/>
  </r>
  <r>
    <n v="0"/>
    <n v="0"/>
    <n v="0"/>
    <n v="0"/>
    <d v="2025-12-01T00:00:00"/>
    <s v="BH Colorado Electric Oper Co"/>
    <s v="Regulated Electric (122)"/>
    <s v="State - CO Common Transmission Gen"/>
    <x v="69"/>
    <n v="135600"/>
    <x v="3"/>
    <n v="9793219"/>
    <s v="BLD 69KV LN ASPEN TAP -BLENDE"/>
    <d v="1997-12-16T00:00:00"/>
    <d v="1998-11-01T00:00:00"/>
    <s v="23557239"/>
  </r>
  <r>
    <n v="0"/>
    <n v="0"/>
    <n v="0"/>
    <n v="0"/>
    <d v="2025-12-01T00:00:00"/>
    <s v="BH Colorado Electric Oper Co"/>
    <s v="Regulated Electric (122)"/>
    <s v="State - CO Common Transmission Gen"/>
    <x v="69"/>
    <n v="135600"/>
    <x v="3"/>
    <n v="9877851"/>
    <s v="BWO TRANSM-ROCKY FORD      045"/>
    <d v="1997-07-31T00:00:00"/>
    <d v="1999-06-01T00:00:00"/>
    <s v="23550045"/>
  </r>
  <r>
    <n v="0"/>
    <n v="0"/>
    <n v="0"/>
    <n v="0"/>
    <d v="2025-12-01T00:00:00"/>
    <s v="BH Colorado Electric Oper Co"/>
    <s v="Regulated Electric (122)"/>
    <s v="State - CO Common Transmission Gen"/>
    <x v="69"/>
    <n v="135600"/>
    <x v="3"/>
    <n v="9792876"/>
    <s v="BWO TRANSM-ROCKY FORD      045"/>
    <d v="1997-07-31T00:00:00"/>
    <d v="1998-11-01T00:00:00"/>
    <s v="23550045"/>
  </r>
  <r>
    <n v="0"/>
    <n v="0"/>
    <n v="0"/>
    <n v="0"/>
    <d v="2025-12-01T00:00:00"/>
    <s v="BH Colorado Electric Oper Co"/>
    <s v="Regulated Electric (122)"/>
    <s v="State - CO Common Transmission Gen"/>
    <x v="69"/>
    <n v="135600"/>
    <x v="3"/>
    <n v="9876586"/>
    <s v="BWO TRANSM-PUEBLO          044"/>
    <d v="1997-07-31T00:00:00"/>
    <d v="1999-03-01T00:00:00"/>
    <s v="23550044"/>
  </r>
  <r>
    <n v="0"/>
    <n v="0"/>
    <n v="0"/>
    <n v="0"/>
    <d v="2025-12-01T00:00:00"/>
    <s v="BH Colorado Electric Oper Co"/>
    <s v="Regulated Electric (122)"/>
    <s v="State - CO Common Transmission Gen"/>
    <x v="69"/>
    <n v="135600"/>
    <x v="3"/>
    <n v="9878594"/>
    <s v="BWO TRANSM-CANON CITY      041"/>
    <d v="1997-07-31T00:00:00"/>
    <d v="1999-09-01T00:00:00"/>
    <s v="23550041"/>
  </r>
  <r>
    <n v="0"/>
    <n v="0"/>
    <n v="0"/>
    <n v="0"/>
    <d v="2025-12-01T00:00:00"/>
    <s v="BH Colorado Electric Oper Co"/>
    <s v="Regulated Electric (122)"/>
    <s v="State - CO Common Transmission Gen"/>
    <x v="69"/>
    <n v="135600"/>
    <x v="3"/>
    <n v="12422968"/>
    <s v="West Station to Hyde Park to Pueblo Plant 115KV transmission conductor upgrade to 795 ACSR"/>
    <d v="2014-01-17T00:00:00"/>
    <d v="2014-04-01T00:00:00"/>
    <s v="10047726"/>
  </r>
  <r>
    <n v="0"/>
    <n v="0"/>
    <n v="0"/>
    <n v="0"/>
    <d v="2025-12-01T00:00:00"/>
    <s v="BH Colorado Electric Oper Co"/>
    <s v="Regulated Electric (122)"/>
    <s v="State - CO Common Transmission Gen"/>
    <x v="69"/>
    <n v="135600"/>
    <x v="3"/>
    <n v="19675714"/>
    <s v="we need to replace broken insulators on the pueblo plant-reader 115 kV line (line 262)"/>
    <d v="2017-03-20T00:00:00"/>
    <d v="2017-04-01T00:00:00"/>
    <s v="10056895"/>
  </r>
  <r>
    <n v="0"/>
    <n v="0"/>
    <n v="0"/>
    <n v="0"/>
    <d v="2025-12-01T00:00:00"/>
    <s v="BH Colorado Electric Oper Co"/>
    <s v="Regulated Electric (122)"/>
    <s v="State - CO Common Transmission Gen"/>
    <x v="69"/>
    <n v="135600"/>
    <x v="3"/>
    <n v="9793134"/>
    <s v="BWO TRANSM-CANON CITY      041"/>
    <d v="1997-07-31T00:00:00"/>
    <d v="1998-11-01T00:00:00"/>
    <s v="23550041"/>
  </r>
  <r>
    <n v="0"/>
    <n v="0"/>
    <n v="0"/>
    <n v="0"/>
    <d v="2025-12-01T00:00:00"/>
    <s v="BH Colorado Electric Oper Co"/>
    <s v="Regulated Electric (122)"/>
    <s v="State - CO Common Transmission Gen"/>
    <x v="69"/>
    <n v="135800"/>
    <x v="3"/>
    <n v="9876585"/>
    <s v="BWO TRANSM-PUEBLO          044"/>
    <d v="1997-07-31T00:00:00"/>
    <d v="1999-03-01T00:00:00"/>
    <s v="23550044"/>
  </r>
  <r>
    <n v="0"/>
    <n v="0"/>
    <n v="0"/>
    <n v="0"/>
    <d v="2025-12-01T00:00:00"/>
    <s v="BH Colorado Electric Oper Co"/>
    <s v="Regulated Electric (122)"/>
    <s v="State - CO Common Transmission Gen"/>
    <x v="69"/>
    <n v="135800"/>
    <x v="3"/>
    <n v="9878593"/>
    <s v="BWO TRANSM-CANON CITY      041"/>
    <d v="1997-07-31T00:00:00"/>
    <d v="1999-09-01T00:00:00"/>
    <s v="23550041"/>
  </r>
  <r>
    <n v="0"/>
    <n v="0"/>
    <n v="0"/>
    <n v="0"/>
    <d v="2025-12-01T00:00:00"/>
    <s v="BH Colorado Electric Oper Co"/>
    <s v="Regulated Electric (122)"/>
    <s v="State - CO Common Transmission Gen"/>
    <x v="69"/>
    <n v="135800"/>
    <x v="3"/>
    <n v="9792875"/>
    <s v="BWO TRANSM-ROCKY FORD      045"/>
    <d v="1997-07-31T00:00:00"/>
    <d v="1998-11-01T00:00:00"/>
    <s v="23550045"/>
  </r>
  <r>
    <n v="0"/>
    <n v="0"/>
    <n v="0"/>
    <n v="0"/>
    <d v="2025-12-01T00:00:00"/>
    <s v="BH Colorado Electric Oper Co"/>
    <s v="Regulated Electric (122)"/>
    <s v="State - CO Common Transmission Gen"/>
    <x v="69"/>
    <n v="135800"/>
    <x v="3"/>
    <n v="9793133"/>
    <s v="BWO TRANSM-CANON CITY      041"/>
    <d v="1997-07-31T00:00:00"/>
    <d v="1998-11-01T00:00:00"/>
    <s v="23550041"/>
  </r>
  <r>
    <n v="0"/>
    <n v="0"/>
    <n v="0"/>
    <n v="0"/>
    <d v="2025-12-01T00:00:00"/>
    <s v="BH Colorado Electric Oper Co"/>
    <s v="Regulated Electric (122)"/>
    <s v="State - CO Common Transmission Gen"/>
    <x v="69"/>
    <n v="135800"/>
    <x v="3"/>
    <n v="9793214"/>
    <s v="KETTLE TAP ADD MOT OPER SWITCH"/>
    <d v="1997-08-01T00:00:00"/>
    <d v="1998-11-01T00:00:00"/>
    <s v="23557241"/>
  </r>
  <r>
    <n v="0"/>
    <n v="0"/>
    <n v="0"/>
    <n v="0"/>
    <d v="2025-12-01T00:00:00"/>
    <s v="BH Colorado Electric Oper Co"/>
    <s v="Regulated Electric (122)"/>
    <s v="State - CO Common Transmission Gen"/>
    <x v="69"/>
    <n v="135800"/>
    <x v="3"/>
    <n v="9877850"/>
    <s v="BWO TRANSM-ROCKY FORD      045"/>
    <d v="1997-07-31T00:00:00"/>
    <d v="1999-06-01T00:00:00"/>
    <s v="23550045"/>
  </r>
  <r>
    <n v="0"/>
    <n v="0"/>
    <n v="0"/>
    <n v="0"/>
    <d v="2025-12-01T00:00:00"/>
    <s v="BH Colorado Electric Oper Co"/>
    <s v="Regulated Electric (122)"/>
    <s v="State - CO Common Transmission Gen"/>
    <x v="69"/>
    <n v="135800"/>
    <x v="3"/>
    <n v="9792879"/>
    <s v="BWO TRANSM-PUEBLO          044"/>
    <d v="1997-07-31T00:00:00"/>
    <d v="1998-11-01T00:00:00"/>
    <s v="23550044"/>
  </r>
  <r>
    <n v="0"/>
    <n v="0"/>
    <n v="0"/>
    <n v="0"/>
    <d v="2025-12-01T00:00:00"/>
    <s v="BH Colorado Electric Oper Co"/>
    <s v="Regulated Electric (122)"/>
    <s v="State - CO Common Transmission Gen"/>
    <x v="69"/>
    <n v="135800"/>
    <x v="3"/>
    <n v="9793218"/>
    <s v="BLD 69KV LN ASPEN TAP -BLENDE"/>
    <d v="1997-12-16T00:00:00"/>
    <d v="1998-11-01T00:00:00"/>
    <s v="23557239"/>
  </r>
  <r>
    <n v="0"/>
    <n v="0"/>
    <n v="0"/>
    <n v="0"/>
    <d v="2025-12-01T00:00:00"/>
    <s v="BH Colorado Electric Oper Co"/>
    <s v="Regulated Electric (122)"/>
    <s v="State - CO Common Transmission Gen"/>
    <x v="69"/>
    <n v="135800"/>
    <x v="3"/>
    <n v="9793206"/>
    <s v="INSTALL FOUNDATION &amp; RELOCATE"/>
    <d v="1997-12-16T00:00:00"/>
    <d v="1998-11-01T00:00:00"/>
    <s v="23557216"/>
  </r>
  <r>
    <n v="0"/>
    <n v="0"/>
    <n v="0"/>
    <n v="0"/>
    <d v="2025-12-01T00:00:00"/>
    <s v="BH Colorado Electric Oper Co"/>
    <s v="Regulated Electric (122)"/>
    <s v="State - CO Common Transmission Gen"/>
    <x v="69"/>
    <n v="135800"/>
    <x v="3"/>
    <n v="9792856"/>
    <s v="RPL 5 STRUCT-CAN PLNT-TALLAHAS"/>
    <d v="1994-09-30T00:00:00"/>
    <d v="1998-11-01T00:00:00"/>
    <s v="23554820"/>
  </r>
  <r>
    <n v="0"/>
    <n v="0"/>
    <n v="0"/>
    <n v="0"/>
    <d v="2025-12-01T00:00:00"/>
    <s v="BH Colorado Electric Oper Co"/>
    <s v="Regulated Electric (122)"/>
    <s v="State - Colorado Elec Distribution"/>
    <x v="70"/>
    <n v="135300"/>
    <x v="3"/>
    <n v="18613897"/>
    <s v="replacement of MAS remote radios for COE"/>
    <d v="2016-12-23T00:00:00"/>
    <d v="2016-12-01T00:00:00"/>
    <s v="10056178"/>
  </r>
  <r>
    <n v="0"/>
    <n v="0"/>
    <n v="0"/>
    <n v="0"/>
    <d v="2025-12-01T00:00:00"/>
    <s v="BH Colorado Electric Oper Co"/>
    <s v="Regulated Electric (122)"/>
    <s v="State - Colorado Elec Distribution"/>
    <x v="70"/>
    <n v="135500"/>
    <x v="3"/>
    <n v="9748817"/>
    <s v="EPU HUNKER SUBDIVISION CELTIC"/>
    <d v="2006-10-06T00:00:00"/>
    <d v="2006-10-01T00:00:00"/>
    <s v="60011210"/>
  </r>
  <r>
    <n v="0"/>
    <n v="0"/>
    <n v="0"/>
    <n v="0"/>
    <d v="2025-12-01T00:00:00"/>
    <s v="BH Colorado Electric Oper Co"/>
    <s v="Regulated Electric (122)"/>
    <s v="State - Colorado Elec Distribution"/>
    <x v="70"/>
    <n v="135500"/>
    <x v="3"/>
    <n v="9754555"/>
    <s v="EPONF OAKWOOD BUILDERS 402VALL"/>
    <d v="2006-02-03T00:00:00"/>
    <d v="2006-02-01T00:00:00"/>
    <s v="60009992"/>
  </r>
  <r>
    <n v="0"/>
    <n v="0"/>
    <n v="0"/>
    <n v="0"/>
    <d v="2025-12-01T00:00:00"/>
    <s v="BH Colorado Electric Oper Co"/>
    <s v="Regulated Electric (122)"/>
    <s v="State - Colorado Elec Distribution"/>
    <x v="70"/>
    <n v="135500"/>
    <x v="3"/>
    <n v="9748326"/>
    <s v="EPU CANON CITY HIGH SCHOOL 131"/>
    <d v="2006-11-10T00:00:00"/>
    <d v="2006-11-01T00:00:00"/>
    <s v="60008756"/>
  </r>
  <r>
    <n v="0"/>
    <n v="0"/>
    <n v="0"/>
    <n v="0"/>
    <d v="2025-12-01T00:00:00"/>
    <s v="BH Colorado Electric Oper Co"/>
    <s v="Regulated Electric (122)"/>
    <s v="State - Colorado Elec Distribution"/>
    <x v="70"/>
    <n v="135500"/>
    <x v="3"/>
    <n v="9749641"/>
    <s v="EPUNF OAKWOOD BUILDERS GOLD CA"/>
    <d v="2006-08-28T00:00:00"/>
    <d v="2006-08-01T00:00:00"/>
    <s v="60009773"/>
  </r>
  <r>
    <n v="0"/>
    <n v="0"/>
    <n v="0"/>
    <n v="0"/>
    <d v="2025-12-01T00:00:00"/>
    <s v="BH Colorado Electric Oper Co"/>
    <s v="Regulated Electric (122)"/>
    <s v="State - Colorado Elec Distribution"/>
    <x v="70"/>
    <n v="135500"/>
    <x v="3"/>
    <n v="9701730"/>
    <s v="EPONF OAKWOOD BUILDERS 402VALL"/>
    <d v="2006-02-03T00:00:00"/>
    <d v="2006-03-01T00:00:00"/>
    <s v="60009992"/>
  </r>
  <r>
    <n v="0"/>
    <n v="0"/>
    <n v="0"/>
    <n v="0"/>
    <d v="2025-12-01T00:00:00"/>
    <s v="BH Colorado Electric Oper Co"/>
    <s v="Regulated Electric (122)"/>
    <s v="State - Colorado Elec Distribution"/>
    <x v="70"/>
    <n v="135500"/>
    <x v="3"/>
    <n v="9748320"/>
    <s v="EPORNF AQUILA 2006 DANGER POLE"/>
    <d v="2006-11-10T00:00:00"/>
    <d v="2006-11-01T00:00:00"/>
    <s v="60011002"/>
  </r>
  <r>
    <n v="0"/>
    <n v="0"/>
    <n v="0"/>
    <n v="0"/>
    <d v="2025-12-01T00:00:00"/>
    <s v="BH Colorado Electric Oper Co"/>
    <s v="Regulated Electric (122)"/>
    <s v="State - Colorado Elec Distribution"/>
    <x v="70"/>
    <n v="135500"/>
    <x v="3"/>
    <n v="9748871"/>
    <s v="EPUNF FOUR MILE RANCH FOUR MIL"/>
    <d v="2006-10-06T00:00:00"/>
    <d v="2006-10-01T00:00:00"/>
    <s v="60010544"/>
  </r>
  <r>
    <n v="0"/>
    <n v="0"/>
    <n v="0"/>
    <n v="0"/>
    <d v="2025-12-01T00:00:00"/>
    <s v="BH Colorado Electric Oper Co"/>
    <s v="Regulated Electric (122)"/>
    <s v="State - Colorado Elec Distribution"/>
    <x v="70"/>
    <n v="135500"/>
    <x v="3"/>
    <n v="9748802"/>
    <s v="EPU C &amp; C DEVELOPMENT 8TH &amp; HA"/>
    <d v="2006-10-06T00:00:00"/>
    <d v="2006-10-01T00:00:00"/>
    <s v="60009953"/>
  </r>
  <r>
    <n v="0"/>
    <n v="0"/>
    <n v="0"/>
    <n v="0"/>
    <d v="2025-12-01T00:00:00"/>
    <s v="BH Colorado Electric Oper Co"/>
    <s v="Regulated Electric (122)"/>
    <s v="State - Colorado Elec Distribution"/>
    <x v="70"/>
    <n v="135600"/>
    <x v="3"/>
    <n v="9748319"/>
    <s v="EPORNF AQUILA 2006 DANGER POLE"/>
    <d v="2006-11-10T00:00:00"/>
    <d v="2006-11-01T00:00:00"/>
    <s v="60011002"/>
  </r>
  <r>
    <n v="0"/>
    <n v="0"/>
    <n v="0"/>
    <n v="0"/>
    <d v="2025-12-01T00:00:00"/>
    <s v="BH Colorado Electric Oper Co"/>
    <s v="Regulated Electric (122)"/>
    <s v="State - Colorado Elec Distribution"/>
    <x v="70"/>
    <n v="135600"/>
    <x v="3"/>
    <n v="9754554"/>
    <s v="EPONF OAKWOOD BUILDERS 402VALL"/>
    <d v="2006-02-03T00:00:00"/>
    <d v="2006-02-01T00:00:00"/>
    <s v="60009992"/>
  </r>
  <r>
    <n v="0"/>
    <n v="0"/>
    <n v="0"/>
    <n v="0"/>
    <d v="2025-12-01T00:00:00"/>
    <s v="BH Colorado Electric Oper Co"/>
    <s v="Regulated Electric (122)"/>
    <s v="State - Colorado Elec Distribution"/>
    <x v="70"/>
    <n v="135600"/>
    <x v="3"/>
    <n v="9711412"/>
    <s v="EPU C &amp; C DEVELOPMENT 8TH &amp; HA"/>
    <d v="2006-10-06T00:00:00"/>
    <d v="2006-10-01T00:00:00"/>
    <s v="60009953"/>
  </r>
  <r>
    <n v="0"/>
    <n v="0"/>
    <n v="0"/>
    <n v="0"/>
    <d v="2025-12-01T00:00:00"/>
    <s v="BH Colorado Electric Oper Co"/>
    <s v="Regulated Electric (122)"/>
    <s v="State - Colorado Elec Distribution"/>
    <x v="70"/>
    <n v="135600"/>
    <x v="3"/>
    <n v="9749640"/>
    <s v="EPUNF OAKWOOD BUILDERS GOLD CA"/>
    <d v="2006-08-28T00:00:00"/>
    <d v="2006-08-01T00:00:00"/>
    <s v="60009773"/>
  </r>
  <r>
    <n v="0"/>
    <n v="0"/>
    <n v="0"/>
    <n v="0"/>
    <d v="2025-12-01T00:00:00"/>
    <s v="BH Colorado Electric Oper Co"/>
    <s v="Regulated Electric (122)"/>
    <s v="State - Colorado Elec Distribution"/>
    <x v="70"/>
    <n v="135600"/>
    <x v="3"/>
    <n v="9748325"/>
    <s v="EPU CANON CITY HIGH SCHOOL 131"/>
    <d v="2006-11-10T00:00:00"/>
    <d v="2006-11-01T00:00:00"/>
    <s v="60008756"/>
  </r>
  <r>
    <n v="0"/>
    <n v="0"/>
    <n v="0"/>
    <n v="0"/>
    <d v="2025-12-01T00:00:00"/>
    <s v="BH Colorado Electric Oper Co"/>
    <s v="Regulated Electric (122)"/>
    <s v="State - Colorado Elec Distribution"/>
    <x v="70"/>
    <n v="135600"/>
    <x v="3"/>
    <n v="9711416"/>
    <s v="EPUNF FOUR MILE RANCH FOUR MIL"/>
    <d v="2006-10-06T00:00:00"/>
    <d v="2006-10-01T00:00:00"/>
    <s v="60010544"/>
  </r>
  <r>
    <n v="0"/>
    <n v="0"/>
    <n v="0"/>
    <n v="0"/>
    <d v="2025-12-01T00:00:00"/>
    <s v="BH Colorado Electric Oper Co"/>
    <s v="Regulated Electric (122)"/>
    <s v="State - Colorado Elec Distribution"/>
    <x v="70"/>
    <n v="135600"/>
    <x v="3"/>
    <n v="9748816"/>
    <s v="EPU HUNKER SUBDIVISION CELTIC"/>
    <d v="2006-10-06T00:00:00"/>
    <d v="2006-10-01T00:00:00"/>
    <s v="60011210"/>
  </r>
  <r>
    <n v="0"/>
    <n v="0"/>
    <n v="0"/>
    <n v="0"/>
    <d v="2025-12-01T00:00:00"/>
    <s v="BH Colorado Electric Oper Co"/>
    <s v="Regulated Electric (122)"/>
    <s v="State - Colorado Elec Distribution"/>
    <x v="71"/>
    <n v="135500"/>
    <x v="3"/>
    <n v="9748256"/>
    <s v="EPORNF  CHERAW - STORM WORK 10"/>
    <d v="2006-11-15T00:00:00"/>
    <d v="2006-11-01T00:00:00"/>
    <s v="60011693"/>
  </r>
  <r>
    <n v="0"/>
    <n v="0"/>
    <n v="0"/>
    <n v="0"/>
    <d v="2025-12-01T00:00:00"/>
    <s v="BH Colorado Electric Oper Co"/>
    <s v="Regulated Electric (122)"/>
    <s v="State - Colorado Elec Distribution"/>
    <x v="71"/>
    <n v="135600"/>
    <x v="3"/>
    <n v="9748255"/>
    <s v="EPORNF  CHERAW - STORM WORK 10"/>
    <d v="2006-11-15T00:00:00"/>
    <d v="2006-11-01T00:00:00"/>
    <s v="60011693"/>
  </r>
  <r>
    <n v="0"/>
    <n v="0"/>
    <n v="0"/>
    <n v="0"/>
    <d v="2025-12-01T00:00:00"/>
    <s v="BH Colorado Electric Oper Co"/>
    <s v="Regulated Electric (122)"/>
    <s v="State - Colorado Elec Distribution"/>
    <x v="72"/>
    <n v="135500"/>
    <x v="3"/>
    <n v="9753644"/>
    <s v="EPOR  MAIN ST TO RR CROWLEY"/>
    <d v="2006-01-27T00:00:00"/>
    <d v="2006-03-01T00:00:00"/>
    <s v="60009552"/>
  </r>
  <r>
    <n v="0"/>
    <n v="0"/>
    <n v="0"/>
    <n v="0"/>
    <d v="2025-12-01T00:00:00"/>
    <s v="BH Colorado Electric Oper Co"/>
    <s v="Regulated Electric (122)"/>
    <s v="State - Colorado Elec Distribution"/>
    <x v="72"/>
    <n v="135500"/>
    <x v="3"/>
    <n v="9754572"/>
    <s v="EPOR  MAIN ST TO RR CROWLEY"/>
    <d v="2006-01-27T00:00:00"/>
    <d v="2006-02-01T00:00:00"/>
    <s v="60009552"/>
  </r>
  <r>
    <n v="0"/>
    <n v="0"/>
    <n v="0"/>
    <n v="0"/>
    <d v="2025-12-01T00:00:00"/>
    <s v="BH Colorado Electric Oper Co"/>
    <s v="Regulated Electric (122)"/>
    <s v="State - Colorado Elec Distribution"/>
    <x v="72"/>
    <n v="135600"/>
    <x v="189"/>
    <n v="14133508"/>
    <s v="Conductor, Oh Copper Bare 3/0"/>
    <d v="2016-02-01T00:00:00"/>
    <d v="2016-01-01T00:00:00"/>
    <s v="5105224111"/>
  </r>
  <r>
    <n v="0"/>
    <n v="0"/>
    <n v="0"/>
    <n v="0"/>
    <d v="2025-12-01T00:00:00"/>
    <s v="BH Colorado Electric Oper Co"/>
    <s v="Regulated Electric (122)"/>
    <s v="State - Colorado Elec Distribution"/>
    <x v="72"/>
    <n v="135600"/>
    <x v="3"/>
    <n v="9754571"/>
    <s v="EPOR  MAIN ST TO RR CROWLEY"/>
    <d v="2006-01-27T00:00:00"/>
    <d v="2006-02-01T00:00:00"/>
    <s v="60009552"/>
  </r>
  <r>
    <n v="2"/>
    <n v="2282.7600000000002"/>
    <n v="917.64628150319993"/>
    <n v="1365.1137184968002"/>
    <d v="2025-12-01T00:00:00"/>
    <s v="BH Colorado Electric Oper Co"/>
    <s v="Regulated Electric (122)"/>
    <s v="State - Colorado Elec Distribution"/>
    <x v="73"/>
    <n v="135130"/>
    <x v="190"/>
    <n v="40389547"/>
    <s v="9915-AR15 Property-15 Yr Life-BHCOE"/>
    <d v="2016-12-23T00:00:00"/>
    <d v="2016-12-01T00:00:00"/>
    <s v="10056178"/>
  </r>
  <r>
    <n v="0"/>
    <n v="0"/>
    <n v="0"/>
    <n v="0"/>
    <d v="2025-12-01T00:00:00"/>
    <s v="BH Colorado Electric Oper Co"/>
    <s v="Regulated Electric (122)"/>
    <s v="State - Colorado Elec Distribution"/>
    <x v="74"/>
    <n v="135500"/>
    <x v="3"/>
    <n v="9748880"/>
    <s v="EPUNF CITY OF CRIPPLE CREEK HW"/>
    <d v="2006-10-11T00:00:00"/>
    <d v="2006-10-01T00:00:00"/>
    <s v="60011151"/>
  </r>
  <r>
    <n v="0"/>
    <n v="0"/>
    <n v="0"/>
    <n v="0"/>
    <d v="2025-12-01T00:00:00"/>
    <s v="BH Colorado Electric Oper Co"/>
    <s v="Regulated Electric (122)"/>
    <s v="State - Colorado Elec Distribution"/>
    <x v="74"/>
    <n v="135500"/>
    <x v="3"/>
    <n v="9753320"/>
    <s v="EPUR3P  CRIPPLE CREEK SUBSTATI"/>
    <d v="2006-04-04T00:00:00"/>
    <d v="2006-04-01T00:00:00"/>
    <s v="60010466"/>
  </r>
  <r>
    <n v="0"/>
    <n v="0"/>
    <n v="0"/>
    <n v="0"/>
    <d v="2025-12-01T00:00:00"/>
    <s v="BH Colorado Electric Oper Co"/>
    <s v="Regulated Electric (122)"/>
    <s v="State - Colorado Elec Distribution"/>
    <x v="74"/>
    <n v="135600"/>
    <x v="3"/>
    <n v="9753319"/>
    <s v="EPUR3P  CRIPPLE CREEK SUBSTATI"/>
    <d v="2006-04-04T00:00:00"/>
    <d v="2006-04-01T00:00:00"/>
    <s v="60010466"/>
  </r>
  <r>
    <n v="0"/>
    <n v="0"/>
    <n v="0"/>
    <n v="0"/>
    <d v="2025-12-01T00:00:00"/>
    <s v="BH Colorado Electric Oper Co"/>
    <s v="Regulated Electric (122)"/>
    <s v="State - Colorado Elec Distribution"/>
    <x v="74"/>
    <n v="135600"/>
    <x v="3"/>
    <n v="9748879"/>
    <s v="EPUNF CITY OF CRIPPLE CREEK HW"/>
    <d v="2006-10-11T00:00:00"/>
    <d v="2006-10-01T00:00:00"/>
    <s v="60011151"/>
  </r>
  <r>
    <n v="2"/>
    <n v="2282.7600000000002"/>
    <n v="917.64628150319993"/>
    <n v="1365.1137184968002"/>
    <d v="2025-12-01T00:00:00"/>
    <s v="BH Colorado Electric Oper Co"/>
    <s v="Regulated Electric (122)"/>
    <s v="State - Colorado Elec Distribution"/>
    <x v="75"/>
    <n v="135130"/>
    <x v="190"/>
    <n v="40388636"/>
    <s v="9915-AR15 Property-15 Yr Life-BHCOE"/>
    <d v="2016-12-23T00:00:00"/>
    <d v="2016-12-01T00:00:00"/>
    <s v="10056178"/>
  </r>
  <r>
    <n v="0"/>
    <n v="0"/>
    <n v="0"/>
    <n v="0"/>
    <d v="2025-12-01T00:00:00"/>
    <s v="BH Colorado Electric Oper Co"/>
    <s v="Regulated Electric (122)"/>
    <s v="State - Colorado Elec Distribution"/>
    <x v="75"/>
    <n v="135500"/>
    <x v="3"/>
    <n v="9694407"/>
    <s v="EPUNF STAGGS,MARGIE LOCKE MOUN"/>
    <d v="2006-02-03T00:00:00"/>
    <d v="2006-02-01T00:00:00"/>
    <s v="60009892"/>
  </r>
  <r>
    <n v="0"/>
    <n v="0"/>
    <n v="0"/>
    <n v="0"/>
    <d v="2025-12-01T00:00:00"/>
    <s v="BH Colorado Electric Oper Co"/>
    <s v="Regulated Electric (122)"/>
    <s v="State - Colorado Elec Distribution"/>
    <x v="75"/>
    <n v="135500"/>
    <x v="3"/>
    <n v="9753691"/>
    <s v="EPUNF STAGGS,MARGIE LOCKE MOUN"/>
    <d v="2006-02-03T00:00:00"/>
    <d v="2006-03-01T00:00:00"/>
    <s v="60009892"/>
  </r>
  <r>
    <n v="0"/>
    <n v="0"/>
    <n v="0"/>
    <n v="0"/>
    <d v="2025-12-01T00:00:00"/>
    <s v="BH Colorado Electric Oper Co"/>
    <s v="Regulated Electric (122)"/>
    <s v="State - Colorado Elec Distribution"/>
    <x v="75"/>
    <n v="135600"/>
    <x v="3"/>
    <n v="9754538"/>
    <s v="EPUNF STAGGS,MARGIE LOCKE MOUN"/>
    <d v="2006-02-03T00:00:00"/>
    <d v="2006-02-01T00:00:00"/>
    <s v="60009892"/>
  </r>
  <r>
    <n v="0"/>
    <n v="0"/>
    <n v="0"/>
    <n v="0"/>
    <d v="2025-12-01T00:00:00"/>
    <s v="BH Colorado Electric Oper Co"/>
    <s v="Regulated Electric (122)"/>
    <s v="State - Colorado Elec Distribution"/>
    <x v="75"/>
    <n v="135800"/>
    <x v="191"/>
    <n v="20802615"/>
    <s v="Cable, Urd-Triplex, 4/0"/>
    <d v="2017-11-01T00:00:00"/>
    <d v="2017-01-01T00:00:00"/>
    <s v="5105251313"/>
  </r>
  <r>
    <n v="1"/>
    <n v="1141.3900000000001"/>
    <n v="458.82716064980002"/>
    <n v="682.56283935020008"/>
    <d v="2025-12-01T00:00:00"/>
    <s v="BH Colorado Electric Oper Co"/>
    <s v="Regulated Electric (122)"/>
    <s v="State - Colorado Elec Distribution"/>
    <x v="76"/>
    <n v="135130"/>
    <x v="190"/>
    <n v="40388625"/>
    <s v="9915-AR15 Property-15 Yr Life-BHCOE"/>
    <d v="2016-12-23T00:00:00"/>
    <d v="2016-12-01T00:00:00"/>
    <s v="10056178"/>
  </r>
  <r>
    <n v="1"/>
    <n v="1141.3900000000001"/>
    <n v="458.82716064980002"/>
    <n v="682.56283935020008"/>
    <d v="2025-12-01T00:00:00"/>
    <s v="BH Colorado Electric Oper Co"/>
    <s v="Regulated Electric (122)"/>
    <s v="State - Colorado Elec Distribution"/>
    <x v="77"/>
    <n v="135130"/>
    <x v="190"/>
    <n v="40389514"/>
    <s v="9915-AR15 Property-15 Yr Life-BHCOE"/>
    <d v="2016-12-23T00:00:00"/>
    <d v="2016-12-01T00:00:00"/>
    <s v="10056178"/>
  </r>
  <r>
    <n v="1"/>
    <n v="1141.3900000000001"/>
    <n v="458.82716064980002"/>
    <n v="682.56283935020008"/>
    <d v="2025-12-01T00:00:00"/>
    <s v="BH Colorado Electric Oper Co"/>
    <s v="Regulated Electric (122)"/>
    <s v="State - Colorado Elec Distribution"/>
    <x v="78"/>
    <n v="135130"/>
    <x v="190"/>
    <n v="40389503"/>
    <s v="9915-AR15 Property-15 Yr Life-BHCOE"/>
    <d v="2016-12-23T00:00:00"/>
    <d v="2016-12-01T00:00:00"/>
    <s v="10056178"/>
  </r>
  <r>
    <n v="0"/>
    <n v="0"/>
    <n v="0"/>
    <n v="0"/>
    <d v="2025-12-01T00:00:00"/>
    <s v="BH Colorado Electric Oper Co"/>
    <s v="Regulated Electric (122)"/>
    <s v="State - Colorado Elec Distribution"/>
    <x v="78"/>
    <n v="135500"/>
    <x v="3"/>
    <n v="9748162"/>
    <s v="EPORNF  FOWLER - STORM WORK 10"/>
    <d v="2006-11-15T00:00:00"/>
    <d v="2006-11-01T00:00:00"/>
    <s v="60011685"/>
  </r>
  <r>
    <n v="0"/>
    <n v="0"/>
    <n v="0"/>
    <n v="0"/>
    <d v="2025-12-01T00:00:00"/>
    <s v="BH Colorado Electric Oper Co"/>
    <s v="Regulated Electric (122)"/>
    <s v="State - Colorado Elec Distribution"/>
    <x v="78"/>
    <n v="135600"/>
    <x v="3"/>
    <n v="9748161"/>
    <s v="EPORNF  FOWLER - STORM WORK 10"/>
    <d v="2006-11-15T00:00:00"/>
    <d v="2006-11-01T00:00:00"/>
    <s v="60011685"/>
  </r>
  <r>
    <n v="3"/>
    <n v="3564.26"/>
    <n v="1432.7962358331999"/>
    <n v="2131.4637641668005"/>
    <d v="2025-12-01T00:00:00"/>
    <s v="BH Colorado Electric Oper Co"/>
    <s v="Regulated Electric (122)"/>
    <s v="State - Colorado Elec Distribution"/>
    <x v="79"/>
    <n v="135130"/>
    <x v="190"/>
    <n v="40389580"/>
    <s v="9915-AR15 Property-15 Yr Life-BHCOE"/>
    <d v="2016-12-23T00:00:00"/>
    <d v="2016-12-01T00:00:00"/>
    <s v="10056178"/>
  </r>
  <r>
    <n v="0"/>
    <n v="0"/>
    <n v="0"/>
    <n v="0"/>
    <d v="2025-12-01T00:00:00"/>
    <s v="BH Colorado Electric Oper Co"/>
    <s v="Regulated Electric (122)"/>
    <s v="State - Colorado Elec Distribution"/>
    <x v="79"/>
    <n v="135500"/>
    <x v="3"/>
    <n v="9754587"/>
    <s v="EPU SEIFERT CONSTRUCTION NEWLI"/>
    <d v="2006-02-03T00:00:00"/>
    <d v="2006-02-01T00:00:00"/>
    <s v="60009435"/>
  </r>
  <r>
    <n v="0"/>
    <n v="0"/>
    <n v="0"/>
    <n v="0"/>
    <d v="2025-12-01T00:00:00"/>
    <s v="BH Colorado Electric Oper Co"/>
    <s v="Regulated Electric (122)"/>
    <s v="State - Colorado Elec Distribution"/>
    <x v="79"/>
    <n v="135500"/>
    <x v="3"/>
    <n v="9688411"/>
    <s v="EPU PINKAS,MICHAEL COUNTY ROAD"/>
    <d v="2006-07-13T00:00:00"/>
    <d v="2006-07-01T00:00:00"/>
    <s v="60010638"/>
  </r>
  <r>
    <n v="0"/>
    <n v="0"/>
    <n v="0"/>
    <n v="0"/>
    <d v="2025-12-01T00:00:00"/>
    <s v="BH Colorado Electric Oper Co"/>
    <s v="Regulated Electric (122)"/>
    <s v="State - Colorado Elec Distribution"/>
    <x v="79"/>
    <n v="135500"/>
    <x v="3"/>
    <n v="9753688"/>
    <s v="EPU SEIFERT CONSTRUCTION NEWLI"/>
    <d v="2006-02-03T00:00:00"/>
    <d v="2006-03-01T00:00:00"/>
    <s v="60009435"/>
  </r>
  <r>
    <n v="0"/>
    <n v="0"/>
    <n v="0"/>
    <n v="0"/>
    <d v="2025-12-01T00:00:00"/>
    <s v="BH Colorado Electric Oper Co"/>
    <s v="Regulated Electric (122)"/>
    <s v="State - Colorado Elec Distribution"/>
    <x v="79"/>
    <n v="135600"/>
    <x v="3"/>
    <n v="12575553"/>
    <s v="Electric Primary Overhead Non-Fame : EPONF TRI-STATE G&amp;T SKALA 13.2KV LINE50121 FLORENCE"/>
    <d v="2014-06-04T00:00:00"/>
    <d v="2014-07-01T00:00:00"/>
    <s v="60020279"/>
  </r>
  <r>
    <n v="0"/>
    <n v="0"/>
    <n v="0"/>
    <n v="0"/>
    <d v="2025-12-01T00:00:00"/>
    <s v="BH Colorado Electric Oper Co"/>
    <s v="Regulated Electric (122)"/>
    <s v="State - Colorado Elec Distribution"/>
    <x v="79"/>
    <n v="135600"/>
    <x v="3"/>
    <n v="9754586"/>
    <s v="EPU SEIFERT CONSTRUCTION NEWLI"/>
    <d v="2006-02-03T00:00:00"/>
    <d v="2006-02-01T00:00:00"/>
    <s v="60009435"/>
  </r>
  <r>
    <n v="0"/>
    <n v="0"/>
    <n v="0"/>
    <n v="0"/>
    <d v="2025-12-01T00:00:00"/>
    <s v="BH Colorado Electric Oper Co"/>
    <s v="Regulated Electric (122)"/>
    <s v="State - Colorado Elec Distribution"/>
    <x v="79"/>
    <n v="135600"/>
    <x v="3"/>
    <n v="9750086"/>
    <s v="EPU PINKAS,MICHAEL COUNTY ROAD"/>
    <d v="2006-07-13T00:00:00"/>
    <d v="2006-07-01T00:00:00"/>
    <s v="60010638"/>
  </r>
  <r>
    <n v="2"/>
    <n v="2282.7600000000002"/>
    <n v="917.64628150319993"/>
    <n v="1365.1137184968002"/>
    <d v="2025-12-01T00:00:00"/>
    <s v="BH Colorado Electric Oper Co"/>
    <s v="Regulated Electric (122)"/>
    <s v="State - Colorado Elec Distribution"/>
    <x v="80"/>
    <n v="135130"/>
    <x v="190"/>
    <n v="40388602"/>
    <s v="9915-AR15 Property-15 Yr Life-BHCOE"/>
    <d v="2016-12-23T00:00:00"/>
    <d v="2016-12-01T00:00:00"/>
    <s v="10056178"/>
  </r>
  <r>
    <n v="0"/>
    <n v="0"/>
    <n v="0"/>
    <n v="0"/>
    <d v="2025-12-01T00:00:00"/>
    <s v="BH Colorado Electric Oper Co"/>
    <s v="Regulated Electric (122)"/>
    <s v="State - Colorado Elec Distribution"/>
    <x v="80"/>
    <n v="135500"/>
    <x v="3"/>
    <n v="9748279"/>
    <s v="EPU RAHBANY,EMAD ARAPAHOE LANE"/>
    <d v="2006-11-10T00:00:00"/>
    <d v="2006-11-01T00:00:00"/>
    <s v="60011306"/>
  </r>
  <r>
    <n v="0"/>
    <n v="0"/>
    <n v="0"/>
    <n v="0"/>
    <d v="2025-12-01T00:00:00"/>
    <s v="BH Colorado Electric Oper Co"/>
    <s v="Regulated Electric (122)"/>
    <s v="State - Colorado Elec Distribution"/>
    <x v="80"/>
    <n v="135500"/>
    <x v="3"/>
    <n v="9711370"/>
    <s v="EPU RICHARDSON,DEAL HWY 50 453"/>
    <d v="2006-11-22T00:00:00"/>
    <d v="2006-11-01T00:00:00"/>
    <s v="60011575"/>
  </r>
  <r>
    <n v="0"/>
    <n v="0"/>
    <n v="0"/>
    <n v="0"/>
    <d v="2025-12-01T00:00:00"/>
    <s v="BH Colorado Electric Oper Co"/>
    <s v="Regulated Electric (122)"/>
    <s v="State - Colorado Elec Distribution"/>
    <x v="80"/>
    <n v="135500"/>
    <x v="3"/>
    <n v="9749692"/>
    <s v="EPUNF SEIFERT ENTERPRISES LLC"/>
    <d v="2006-08-30T00:00:00"/>
    <d v="2006-08-01T00:00:00"/>
    <s v="60010504"/>
  </r>
  <r>
    <n v="0"/>
    <n v="0"/>
    <n v="0"/>
    <n v="0"/>
    <d v="2025-12-01T00:00:00"/>
    <s v="BH Colorado Electric Oper Co"/>
    <s v="Regulated Electric (122)"/>
    <s v="State - Colorado Elec Distribution"/>
    <x v="80"/>
    <n v="135500"/>
    <x v="3"/>
    <n v="10594570"/>
    <s v="REPLACE STRUCTURE OSMOSE"/>
    <d v="2009-12-31T00:00:00"/>
    <d v="2010-12-01T00:00:00"/>
    <s v="10027701"/>
  </r>
  <r>
    <n v="0"/>
    <n v="0"/>
    <n v="0"/>
    <n v="0"/>
    <d v="2025-12-01T00:00:00"/>
    <s v="BH Colorado Electric Oper Co"/>
    <s v="Regulated Electric (122)"/>
    <s v="State - Colorado Elec Distribution"/>
    <x v="80"/>
    <n v="135500"/>
    <x v="3"/>
    <n v="9748270"/>
    <s v="EPU KREIDLER,TED BLACK CLOUD C"/>
    <d v="2006-11-10T00:00:00"/>
    <d v="2006-11-01T00:00:00"/>
    <s v="60011436"/>
  </r>
  <r>
    <n v="0"/>
    <n v="0"/>
    <n v="0"/>
    <n v="0"/>
    <d v="2025-12-01T00:00:00"/>
    <s v="BH Colorado Electric Oper Co"/>
    <s v="Regulated Electric (122)"/>
    <s v="State - Colorado Elec Distribution"/>
    <x v="80"/>
    <n v="135600"/>
    <x v="3"/>
    <n v="9748176"/>
    <s v="EPU RICHARDSON,DEAL HWY 50 453"/>
    <d v="2006-11-22T00:00:00"/>
    <d v="2006-11-01T00:00:00"/>
    <s v="60011575"/>
  </r>
  <r>
    <n v="0"/>
    <n v="0"/>
    <n v="0"/>
    <n v="0"/>
    <d v="2025-12-01T00:00:00"/>
    <s v="BH Colorado Electric Oper Co"/>
    <s v="Regulated Electric (122)"/>
    <s v="State - Colorado Elec Distribution"/>
    <x v="80"/>
    <n v="135600"/>
    <x v="3"/>
    <n v="9749691"/>
    <s v="EPUNF SEIFERT ENTERPRISES LLC"/>
    <d v="2006-08-30T00:00:00"/>
    <d v="2006-08-01T00:00:00"/>
    <s v="60010504"/>
  </r>
  <r>
    <n v="0"/>
    <n v="0"/>
    <n v="0"/>
    <n v="0"/>
    <d v="2025-12-01T00:00:00"/>
    <s v="BH Colorado Electric Oper Co"/>
    <s v="Regulated Electric (122)"/>
    <s v="State - Colorado Elec Distribution"/>
    <x v="80"/>
    <n v="135600"/>
    <x v="3"/>
    <n v="9701708"/>
    <s v="EPU KREIDLER,TED BLACK CLOUD C"/>
    <d v="2006-11-10T00:00:00"/>
    <d v="2006-11-01T00:00:00"/>
    <s v="60011436"/>
  </r>
  <r>
    <n v="0"/>
    <n v="0"/>
    <n v="0"/>
    <n v="0"/>
    <d v="2025-12-01T00:00:00"/>
    <s v="BH Colorado Electric Oper Co"/>
    <s v="Regulated Electric (122)"/>
    <s v="State - Colorado Elec Distribution"/>
    <x v="80"/>
    <n v="135600"/>
    <x v="3"/>
    <n v="10594567"/>
    <s v="REPLACE STRUCTURE OSMOSE"/>
    <d v="2009-12-31T00:00:00"/>
    <d v="2010-12-01T00:00:00"/>
    <s v="10027701"/>
  </r>
  <r>
    <n v="0"/>
    <n v="0"/>
    <n v="0"/>
    <n v="0"/>
    <d v="2025-12-01T00:00:00"/>
    <s v="BH Colorado Electric Oper Co"/>
    <s v="Regulated Electric (122)"/>
    <s v="State - Colorado Elec Distribution"/>
    <x v="80"/>
    <n v="135600"/>
    <x v="3"/>
    <n v="9748278"/>
    <s v="EPU RAHBANY,EMAD ARAPAHOE LANE"/>
    <d v="2006-11-10T00:00:00"/>
    <d v="2006-11-01T00:00:00"/>
    <s v="60011306"/>
  </r>
  <r>
    <n v="0"/>
    <n v="0"/>
    <n v="0"/>
    <n v="0"/>
    <d v="2025-12-01T00:00:00"/>
    <s v="BH Colorado Electric Oper Co"/>
    <s v="Regulated Electric (122)"/>
    <s v="State - Colorado Elec Distribution"/>
    <x v="80"/>
    <n v="135600"/>
    <x v="192"/>
    <n v="10294350"/>
    <s v="Insulators-Post-25kv"/>
    <d v="1995-07-01T00:00:00"/>
    <d v="1995-07-01T00:00:00"/>
    <s v="CPR Conversion"/>
  </r>
  <r>
    <n v="2"/>
    <n v="2282.7600000000002"/>
    <n v="917.64628150319993"/>
    <n v="1365.1137184968002"/>
    <d v="2025-12-01T00:00:00"/>
    <s v="BH Colorado Electric Oper Co"/>
    <s v="Regulated Electric (122)"/>
    <s v="State - Colorado Elec Distribution"/>
    <x v="81"/>
    <n v="135130"/>
    <x v="190"/>
    <n v="40388658"/>
    <s v="9915-AR15 Property-15 Yr Life-BHCOE"/>
    <d v="2016-12-23T00:00:00"/>
    <d v="2016-12-01T00:00:00"/>
    <s v="10056178"/>
  </r>
  <r>
    <n v="0"/>
    <n v="0"/>
    <n v="0"/>
    <n v="0"/>
    <d v="2025-12-01T00:00:00"/>
    <s v="BH Colorado Electric Oper Co"/>
    <s v="Regulated Electric (122)"/>
    <s v="State - Colorado Elec Distribution"/>
    <x v="82"/>
    <n v="135500"/>
    <x v="3"/>
    <n v="9694340"/>
    <s v="EPU FALLWELL,LARRY D FREEDOM C"/>
    <d v="2006-10-06T00:00:00"/>
    <d v="2006-10-01T00:00:00"/>
    <s v="60010562"/>
  </r>
  <r>
    <n v="0"/>
    <n v="0"/>
    <n v="0"/>
    <n v="0"/>
    <d v="2025-12-01T00:00:00"/>
    <s v="BH Colorado Electric Oper Co"/>
    <s v="Regulated Electric (122)"/>
    <s v="State - Colorado Elec Distribution"/>
    <x v="82"/>
    <n v="135600"/>
    <x v="3"/>
    <n v="9748823"/>
    <s v="EPU FALLWELL,LARRY D FREEDOM C"/>
    <d v="2006-10-06T00:00:00"/>
    <d v="2006-10-01T00:00:00"/>
    <s v="60010562"/>
  </r>
  <r>
    <n v="1"/>
    <n v="1141.3900000000001"/>
    <n v="458.82716064980002"/>
    <n v="682.56283935020008"/>
    <d v="2025-12-01T00:00:00"/>
    <s v="BH Colorado Electric Oper Co"/>
    <s v="Regulated Electric (122)"/>
    <s v="State - Colorado Elec Distribution"/>
    <x v="83"/>
    <n v="135130"/>
    <x v="190"/>
    <n v="40389558"/>
    <s v="9915-AR15 Property-15 Yr Life-BHCOE"/>
    <d v="2016-12-23T00:00:00"/>
    <d v="2016-12-01T00:00:00"/>
    <s v="10056178"/>
  </r>
  <r>
    <n v="1"/>
    <n v="1141.3900000000001"/>
    <n v="458.82716064980002"/>
    <n v="682.56283935020008"/>
    <d v="2025-12-01T00:00:00"/>
    <s v="BH Colorado Electric Oper Co"/>
    <s v="Regulated Electric (122)"/>
    <s v="State - Colorado Elec Distribution"/>
    <x v="84"/>
    <n v="135130"/>
    <x v="190"/>
    <n v="40389525"/>
    <s v="9915-AR15 Property-15 Yr Life-BHCOE"/>
    <d v="2016-12-23T00:00:00"/>
    <d v="2016-12-01T00:00:00"/>
    <s v="10056178"/>
  </r>
  <r>
    <n v="0"/>
    <n v="0"/>
    <n v="0"/>
    <n v="0"/>
    <d v="2025-12-01T00:00:00"/>
    <s v="BH Colorado Electric Oper Co"/>
    <s v="Regulated Electric (122)"/>
    <s v="State - Colorado Elec Distribution"/>
    <x v="85"/>
    <n v="135300"/>
    <x v="3"/>
    <n v="28413213"/>
    <s v="Replace existing door and/or locking mechanisms for Baculite Mesa Comm Site (Tower Site) to allow for compliance with NERC CIP Low Impact Standards."/>
    <d v="2019-12-16T00:00:00"/>
    <d v="2019-12-01T00:00:00"/>
    <s v="10068563"/>
  </r>
  <r>
    <n v="0"/>
    <n v="0"/>
    <n v="0"/>
    <n v="0"/>
    <d v="2025-12-01T00:00:00"/>
    <s v="BH Colorado Electric Oper Co"/>
    <s v="Regulated Electric (122)"/>
    <s v="State - Colorado Elec Distribution"/>
    <x v="85"/>
    <n v="135300"/>
    <x v="3"/>
    <n v="29646578"/>
    <s v="Replace existing door and/or locking mechanisms for Baculite Mesa Comm Site (Tower Site) to allow for compliance with NERC CIP Low Impact Standards."/>
    <d v="2019-12-16T00:00:00"/>
    <d v="2020-07-01T00:00:00"/>
    <s v="10068563"/>
  </r>
  <r>
    <n v="0"/>
    <n v="0"/>
    <n v="0"/>
    <n v="0"/>
    <d v="2025-12-01T00:00:00"/>
    <s v="BH Colorado Electric Oper Co"/>
    <s v="Regulated Electric (122)"/>
    <s v="State - Colorado Elec Distribution"/>
    <x v="85"/>
    <n v="135300"/>
    <x v="3"/>
    <n v="28830376"/>
    <s v="Replace existing door and/or locking mechanisms for Baculite Mesa Comm Site (Tower Site) to allow for compliance with NERC CIP Low Impact Standards."/>
    <d v="2019-12-16T00:00:00"/>
    <d v="2020-01-01T00:00:00"/>
    <s v="10068563"/>
  </r>
  <r>
    <n v="1"/>
    <n v="1211.42"/>
    <n v="486.97850774440002"/>
    <n v="724.4414922556"/>
    <d v="2025-12-01T00:00:00"/>
    <s v="BH Colorado Electric Oper Co"/>
    <s v="Regulated Electric (122)"/>
    <s v="State - Colorado Elec Distribution"/>
    <x v="86"/>
    <n v="135130"/>
    <x v="190"/>
    <n v="40388647"/>
    <s v="9915-AR15 Property-15 Yr Life-BHCOE"/>
    <d v="2016-12-23T00:00:00"/>
    <d v="2016-12-01T00:00:00"/>
    <s v="10056178"/>
  </r>
  <r>
    <n v="0"/>
    <n v="0"/>
    <n v="0"/>
    <n v="0"/>
    <d v="2025-12-01T00:00:00"/>
    <s v="BH Colorado Electric Oper Co"/>
    <s v="Regulated Electric (122)"/>
    <s v="State - Colorado Elec Distribution"/>
    <x v="86"/>
    <n v="135300"/>
    <x v="3"/>
    <n v="28830379"/>
    <s v="Replace existing door and/or locking mechanisms for Grandview Comm Site (Tower Site) to allow for compliance with NERC CIP Low Impact Standards."/>
    <d v="2019-12-16T00:00:00"/>
    <d v="2020-01-01T00:00:00"/>
    <s v="10068565"/>
  </r>
  <r>
    <n v="0"/>
    <n v="0"/>
    <n v="0"/>
    <n v="0"/>
    <d v="2025-12-01T00:00:00"/>
    <s v="BH Colorado Electric Oper Co"/>
    <s v="Regulated Electric (122)"/>
    <s v="State - Colorado Elec Distribution"/>
    <x v="86"/>
    <n v="135300"/>
    <x v="3"/>
    <n v="28413216"/>
    <s v="Replace existing door and/or locking mechanisms for Grandview Comm Site (Tower Site) to allow for compliance with NERC CIP Low Impact Standards."/>
    <d v="2019-12-16T00:00:00"/>
    <d v="2019-12-01T00:00:00"/>
    <s v="10068565"/>
  </r>
  <r>
    <n v="0"/>
    <n v="0"/>
    <n v="0"/>
    <n v="0"/>
    <d v="2025-12-01T00:00:00"/>
    <s v="BH Colorado Electric Oper Co"/>
    <s v="Regulated Electric (122)"/>
    <s v="State - Colorado Elec Distribution"/>
    <x v="86"/>
    <n v="135300"/>
    <x v="3"/>
    <n v="29646582"/>
    <s v="Replace existing door and/or locking mechanisms for Grandview Comm Site (Tower Site) to allow for compliance with NERC CIP Low Impact Standards."/>
    <d v="2019-12-16T00:00:00"/>
    <d v="2020-07-01T00:00:00"/>
    <s v="10068565"/>
  </r>
  <r>
    <n v="0"/>
    <n v="0"/>
    <n v="0"/>
    <n v="0"/>
    <d v="2025-12-01T00:00:00"/>
    <s v="BH Colorado Electric Oper Co"/>
    <s v="Regulated Electric (122)"/>
    <s v="State - Colorado Elec Distribution"/>
    <x v="87"/>
    <n v="135500"/>
    <x v="3"/>
    <n v="9748203"/>
    <s v="EPORNF  LA JUNTA - STORM WORK"/>
    <d v="2006-11-15T00:00:00"/>
    <d v="2006-11-01T00:00:00"/>
    <s v="60011689"/>
  </r>
  <r>
    <n v="0"/>
    <n v="0"/>
    <n v="0"/>
    <n v="0"/>
    <d v="2025-12-01T00:00:00"/>
    <s v="BH Colorado Electric Oper Co"/>
    <s v="Regulated Electric (122)"/>
    <s v="State - Colorado Elec Distribution"/>
    <x v="87"/>
    <n v="135600"/>
    <x v="3"/>
    <n v="9748202"/>
    <s v="EPORNF  LA JUNTA - STORM WORK"/>
    <d v="2006-11-15T00:00:00"/>
    <d v="2006-11-01T00:00:00"/>
    <s v="60011689"/>
  </r>
  <r>
    <n v="0"/>
    <n v="0"/>
    <n v="0"/>
    <n v="0"/>
    <d v="2025-12-01T00:00:00"/>
    <s v="BH Colorado Electric Oper Co"/>
    <s v="Regulated Electric (122)"/>
    <s v="State - Colorado Elec Distribution"/>
    <x v="88"/>
    <n v="135500"/>
    <x v="3"/>
    <n v="9749608"/>
    <s v="EPO  FOWLER E-14KV"/>
    <d v="2006-08-26T00:00:00"/>
    <d v="2006-08-01T00:00:00"/>
    <s v="60011087"/>
  </r>
  <r>
    <n v="0"/>
    <n v="0"/>
    <n v="0"/>
    <n v="0"/>
    <d v="2025-12-01T00:00:00"/>
    <s v="BH Colorado Electric Oper Co"/>
    <s v="Regulated Electric (122)"/>
    <s v="State - Colorado Elec Distribution"/>
    <x v="88"/>
    <n v="135600"/>
    <x v="3"/>
    <n v="9749607"/>
    <s v="EPO  FOWLER E-14KV"/>
    <d v="2006-08-26T00:00:00"/>
    <d v="2006-08-01T00:00:00"/>
    <s v="60011087"/>
  </r>
  <r>
    <n v="1"/>
    <n v="1141.3900000000001"/>
    <n v="458.82716064980002"/>
    <n v="682.56283935020008"/>
    <d v="2025-12-01T00:00:00"/>
    <s v="BH Colorado Electric Oper Co"/>
    <s v="Regulated Electric (122)"/>
    <s v="State - Colorado Elec Distribution"/>
    <x v="89"/>
    <n v="135130"/>
    <x v="190"/>
    <n v="40388669"/>
    <s v="9915-AR15 Property-15 Yr Life-BHCOE"/>
    <d v="2016-12-23T00:00:00"/>
    <d v="2016-12-01T00:00:00"/>
    <s v="10056178"/>
  </r>
  <r>
    <n v="0"/>
    <n v="0"/>
    <n v="0"/>
    <n v="0"/>
    <d v="2025-12-01T00:00:00"/>
    <s v="BH Colorado Electric Oper Co"/>
    <s v="Regulated Electric (122)"/>
    <s v="State - Colorado Elec Distribution"/>
    <x v="89"/>
    <n v="135600"/>
    <x v="3"/>
    <n v="13496388"/>
    <s v="2ND ST TO 7TH ST Electric Primary Overh : EPONF  2ND ST TO 7TH ST"/>
    <d v="2015-08-04T00:00:00"/>
    <d v="2015-08-01T00:00:00"/>
    <s v="60022639"/>
  </r>
  <r>
    <n v="0"/>
    <n v="0"/>
    <n v="0"/>
    <n v="0"/>
    <d v="2025-12-01T00:00:00"/>
    <s v="BH Colorado Electric Oper Co"/>
    <s v="Regulated Electric (122)"/>
    <s v="State - Colorado Elec Distribution"/>
    <x v="89"/>
    <n v="135800"/>
    <x v="68"/>
    <n v="20893894"/>
    <s v="Cutouts, 7,501-15,000 Volts"/>
    <d v="2017-12-01T00:00:00"/>
    <d v="2017-01-01T00:00:00"/>
    <s v="5105227311"/>
  </r>
  <r>
    <n v="0"/>
    <n v="0"/>
    <n v="0"/>
    <n v="0"/>
    <d v="2025-12-01T00:00:00"/>
    <s v="BH Colorado Electric Oper Co"/>
    <s v="Regulated Electric (122)"/>
    <s v="State - Colorado Elec Distribution"/>
    <x v="90"/>
    <n v="135500"/>
    <x v="3"/>
    <n v="9750076"/>
    <s v="EPORNF  14KV MANZANOLA EAST07"/>
    <d v="2006-07-07T00:00:00"/>
    <d v="2006-07-01T00:00:00"/>
    <s v="60010452"/>
  </r>
  <r>
    <n v="0"/>
    <n v="0"/>
    <n v="0"/>
    <n v="0"/>
    <d v="2025-12-01T00:00:00"/>
    <s v="BH Colorado Electric Oper Co"/>
    <s v="Regulated Electric (122)"/>
    <s v="State - Colorado Elec Distribution"/>
    <x v="90"/>
    <n v="135500"/>
    <x v="3"/>
    <n v="9750068"/>
    <s v="EPORNF  MANZ. E 14KV07 MANZ. R"/>
    <d v="2006-07-11T00:00:00"/>
    <d v="2006-07-01T00:00:00"/>
    <s v="60010492"/>
  </r>
  <r>
    <n v="0"/>
    <n v="0"/>
    <n v="0"/>
    <n v="0"/>
    <d v="2025-12-01T00:00:00"/>
    <s v="BH Colorado Electric Oper Co"/>
    <s v="Regulated Electric (122)"/>
    <s v="State - Colorado Elec Distribution"/>
    <x v="90"/>
    <n v="135500"/>
    <x v="3"/>
    <n v="9753267"/>
    <s v="EPORNF  STORM DAMAGE-0607"/>
    <d v="2006-04-26T00:00:00"/>
    <d v="2006-04-01T00:00:00"/>
    <s v="60010380"/>
  </r>
  <r>
    <n v="0"/>
    <n v="0"/>
    <n v="0"/>
    <n v="0"/>
    <d v="2025-12-01T00:00:00"/>
    <s v="BH Colorado Electric Oper Co"/>
    <s v="Regulated Electric (122)"/>
    <s v="State - Colorado Elec Distribution"/>
    <x v="90"/>
    <n v="135500"/>
    <x v="3"/>
    <n v="9749969"/>
    <s v="EPO  FOWLER E-14KV"/>
    <d v="2006-07-18T00:00:00"/>
    <d v="2006-07-01T00:00:00"/>
    <s v="60011088"/>
  </r>
  <r>
    <n v="0"/>
    <n v="0"/>
    <n v="0"/>
    <n v="0"/>
    <d v="2025-12-01T00:00:00"/>
    <s v="BH Colorado Electric Oper Co"/>
    <s v="Regulated Electric (122)"/>
    <s v="State - Colorado Elec Distribution"/>
    <x v="90"/>
    <n v="135500"/>
    <x v="3"/>
    <n v="9748285"/>
    <s v="EPORNF  OTERO CNTY - STORM WOR"/>
    <d v="2006-11-15T00:00:00"/>
    <d v="2006-11-01T00:00:00"/>
    <s v="60011687"/>
  </r>
  <r>
    <n v="0"/>
    <n v="0"/>
    <n v="0"/>
    <n v="0"/>
    <d v="2025-12-01T00:00:00"/>
    <s v="BH Colorado Electric Oper Co"/>
    <s v="Regulated Electric (122)"/>
    <s v="State - Colorado Elec Distribution"/>
    <x v="90"/>
    <n v="135600"/>
    <x v="3"/>
    <n v="9711501"/>
    <s v="EPORNF  MANZ. E 14KV07 MANZ. R"/>
    <d v="2006-07-11T00:00:00"/>
    <d v="2006-07-01T00:00:00"/>
    <s v="60010492"/>
  </r>
  <r>
    <n v="0"/>
    <n v="0"/>
    <n v="0"/>
    <n v="0"/>
    <d v="2025-12-01T00:00:00"/>
    <s v="BH Colorado Electric Oper Co"/>
    <s v="Regulated Electric (122)"/>
    <s v="State - Colorado Elec Distribution"/>
    <x v="90"/>
    <n v="135600"/>
    <x v="3"/>
    <n v="9750075"/>
    <s v="EPORNF  14KV MANZANOLA EAST07"/>
    <d v="2006-07-07T00:00:00"/>
    <d v="2006-07-01T00:00:00"/>
    <s v="60010452"/>
  </r>
  <r>
    <n v="0"/>
    <n v="0"/>
    <n v="0"/>
    <n v="0"/>
    <d v="2025-12-01T00:00:00"/>
    <s v="BH Colorado Electric Oper Co"/>
    <s v="Regulated Electric (122)"/>
    <s v="State - Colorado Elec Distribution"/>
    <x v="90"/>
    <n v="135600"/>
    <x v="3"/>
    <n v="9749968"/>
    <s v="EPO  FOWLER E-14KV"/>
    <d v="2006-07-18T00:00:00"/>
    <d v="2006-07-01T00:00:00"/>
    <s v="60011088"/>
  </r>
  <r>
    <n v="0"/>
    <n v="0"/>
    <n v="0"/>
    <n v="0"/>
    <d v="2025-12-01T00:00:00"/>
    <s v="BH Colorado Electric Oper Co"/>
    <s v="Regulated Electric (122)"/>
    <s v="State - Colorado Elec Distribution"/>
    <x v="90"/>
    <n v="135600"/>
    <x v="3"/>
    <n v="9753266"/>
    <s v="EPORNF  STORM DAMAGE-0607"/>
    <d v="2006-04-26T00:00:00"/>
    <d v="2006-04-01T00:00:00"/>
    <s v="60010380"/>
  </r>
  <r>
    <n v="0"/>
    <n v="0"/>
    <n v="0"/>
    <n v="0"/>
    <d v="2025-12-01T00:00:00"/>
    <s v="BH Colorado Electric Oper Co"/>
    <s v="Regulated Electric (122)"/>
    <s v="State - Colorado Elec Distribution"/>
    <x v="90"/>
    <n v="135600"/>
    <x v="3"/>
    <n v="9748284"/>
    <s v="EPORNF  OTERO CNTY - STORM WOR"/>
    <d v="2006-11-15T00:00:00"/>
    <d v="2006-11-01T00:00:00"/>
    <s v="60011687"/>
  </r>
  <r>
    <n v="2"/>
    <n v="2352.81"/>
    <n v="945.8056683942001"/>
    <n v="1407.0043316058"/>
    <d v="2025-12-01T00:00:00"/>
    <s v="BH Colorado Electric Oper Co"/>
    <s v="Regulated Electric (122)"/>
    <s v="State - Colorado Elec Distribution"/>
    <x v="91"/>
    <n v="135130"/>
    <x v="190"/>
    <n v="40388614"/>
    <s v="9915-AR15 Property-15 Yr Life-BHCOE"/>
    <d v="2016-12-23T00:00:00"/>
    <d v="2016-12-01T00:00:00"/>
    <s v="10056178"/>
  </r>
  <r>
    <n v="0"/>
    <n v="0"/>
    <n v="0"/>
    <n v="0"/>
    <d v="2025-12-01T00:00:00"/>
    <s v="BH Colorado Electric Oper Co"/>
    <s v="Regulated Electric (122)"/>
    <s v="State - Colorado Elec Distribution"/>
    <x v="91"/>
    <n v="135500"/>
    <x v="3"/>
    <n v="9748866"/>
    <s v="EPONF PINELLO,JEFF HIGHWAY 685"/>
    <d v="2006-10-26T00:00:00"/>
    <d v="2006-10-01T00:00:00"/>
    <s v="60011397"/>
  </r>
  <r>
    <n v="0"/>
    <n v="0"/>
    <n v="0"/>
    <n v="0"/>
    <d v="2025-12-01T00:00:00"/>
    <s v="BH Colorado Electric Oper Co"/>
    <s v="Regulated Electric (122)"/>
    <s v="State - Colorado Elec Distribution"/>
    <x v="91"/>
    <n v="135600"/>
    <x v="3"/>
    <n v="9748865"/>
    <s v="EPONF PINELLO,JEFF HIGHWAY 685"/>
    <d v="2006-10-26T00:00:00"/>
    <d v="2006-10-01T00:00:00"/>
    <s v="60011397"/>
  </r>
  <r>
    <n v="0"/>
    <n v="0"/>
    <n v="0"/>
    <n v="0"/>
    <d v="2025-12-01T00:00:00"/>
    <s v="BH Colorado Electric Oper Co"/>
    <s v="Regulated Electric (122)"/>
    <s v="State - Colorado Elec Distribution"/>
    <x v="91"/>
    <n v="135800"/>
    <x v="67"/>
    <n v="20802679"/>
    <s v="Arrester -  0-10,000 Volts"/>
    <d v="2017-11-01T00:00:00"/>
    <d v="2017-01-01T00:00:00"/>
    <s v="5105254311"/>
  </r>
  <r>
    <n v="0"/>
    <n v="0"/>
    <n v="0"/>
    <n v="0"/>
    <d v="2025-12-01T00:00:00"/>
    <s v="BH Colorado Electric Oper Co"/>
    <s v="Regulated Electric (122)"/>
    <s v="State - Colorado Elec Distribution"/>
    <x v="91"/>
    <n v="135800"/>
    <x v="193"/>
    <n v="20802750"/>
    <s v="Cable, Urd-Triplex, 1/0"/>
    <d v="2017-11-01T00:00:00"/>
    <d v="2017-01-01T00:00:00"/>
    <s v="5105254313"/>
  </r>
  <r>
    <n v="0"/>
    <n v="0"/>
    <n v="0"/>
    <n v="0"/>
    <d v="2025-12-01T00:00:00"/>
    <s v="BH Colorado Electric Oper Co"/>
    <s v="Regulated Electric (122)"/>
    <s v="State - Colorado Elec Distribution"/>
    <x v="91"/>
    <n v="135800"/>
    <x v="191"/>
    <n v="20802753"/>
    <s v="Cable, Urd-Triplex, 4/0"/>
    <d v="2017-11-01T00:00:00"/>
    <d v="2017-01-01T00:00:00"/>
    <s v="5105254313"/>
  </r>
  <r>
    <n v="0"/>
    <n v="0"/>
    <n v="0"/>
    <n v="0"/>
    <d v="2025-12-01T00:00:00"/>
    <s v="BH Colorado Electric Oper Co"/>
    <s v="Regulated Electric (122)"/>
    <s v="State - Colorado Elec Distribution"/>
    <x v="92"/>
    <n v="135300"/>
    <x v="2"/>
    <n v="11499641"/>
    <s v="A dummy retirement unit"/>
    <d v="2012-01-01T00:00:00"/>
    <d v="2012-01-01T00:00:00"/>
    <s v="10027672"/>
  </r>
  <r>
    <n v="0"/>
    <n v="0"/>
    <n v="0"/>
    <n v="0"/>
    <d v="2025-12-01T00:00:00"/>
    <s v="BH Colorado Electric Oper Co"/>
    <s v="Regulated Electric (122)"/>
    <s v="State - Colorado Elec Distribution"/>
    <x v="92"/>
    <n v="135300"/>
    <x v="3"/>
    <n v="10833203"/>
    <s v="Insulators"/>
    <d v="2011-04-20T00:00:00"/>
    <d v="2011-04-01T00:00:00"/>
    <s v="10027693"/>
  </r>
  <r>
    <n v="0"/>
    <n v="0"/>
    <n v="0"/>
    <n v="0"/>
    <d v="2025-12-01T00:00:00"/>
    <s v="BH Colorado Electric Oper Co"/>
    <s v="Regulated Electric (122)"/>
    <s v="State - Colorado Elec Distribution"/>
    <x v="92"/>
    <n v="135300"/>
    <x v="3"/>
    <n v="10833142"/>
    <s v="Switchyard Trench"/>
    <d v="2011-04-20T00:00:00"/>
    <d v="2011-04-01T00:00:00"/>
    <s v="10027686"/>
  </r>
  <r>
    <n v="0"/>
    <n v="0"/>
    <n v="0"/>
    <n v="0"/>
    <d v="2025-12-01T00:00:00"/>
    <s v="BH Colorado Electric Oper Co"/>
    <s v="Regulated Electric (122)"/>
    <s v="State - Colorado Elec Distribution"/>
    <x v="92"/>
    <n v="135300"/>
    <x v="3"/>
    <n v="10833036"/>
    <s v="115KV Disconnect Switches"/>
    <d v="2011-04-20T00:00:00"/>
    <d v="2011-04-01T00:00:00"/>
    <s v="10027706"/>
  </r>
  <r>
    <n v="0"/>
    <n v="0"/>
    <n v="0"/>
    <n v="0"/>
    <d v="2025-12-01T00:00:00"/>
    <s v="BH Colorado Electric Oper Co"/>
    <s v="Regulated Electric (122)"/>
    <s v="State - Colorado Elec Distribution"/>
    <x v="92"/>
    <n v="135300"/>
    <x v="3"/>
    <n v="12954297"/>
    <s v="INSTALLATION OF EMERGENCY GENERATOR FOR CRITICAL ASSET PROTECTION"/>
    <d v="2014-11-15T00:00:00"/>
    <d v="2014-12-01T00:00:00"/>
    <s v="10049087"/>
  </r>
  <r>
    <n v="0"/>
    <n v="0"/>
    <n v="0"/>
    <n v="0"/>
    <d v="2025-12-01T00:00:00"/>
    <s v="BH Colorado Electric Oper Co"/>
    <s v="Regulated Electric (122)"/>
    <s v="State - Colorado Elec Distribution"/>
    <x v="92"/>
    <n v="135300"/>
    <x v="3"/>
    <n v="11030256"/>
    <s v="Substation Construction"/>
    <d v="2011-04-20T00:00:00"/>
    <d v="2011-04-01T00:00:00"/>
    <s v="10027541"/>
  </r>
  <r>
    <n v="0"/>
    <n v="0"/>
    <n v="0"/>
    <n v="0"/>
    <d v="2025-12-01T00:00:00"/>
    <s v="BH Colorado Electric Oper Co"/>
    <s v="Regulated Electric (122)"/>
    <s v="State - Colorado Elec Distribution"/>
    <x v="92"/>
    <n v="135300"/>
    <x v="3"/>
    <n v="11030263"/>
    <s v="P JIMINEZ &amp; SITE ACCESS ROAD"/>
    <d v="2011-04-20T00:00:00"/>
    <d v="2011-04-01T00:00:00"/>
    <s v="10028537"/>
  </r>
  <r>
    <n v="0"/>
    <n v="0"/>
    <n v="0"/>
    <n v="0"/>
    <d v="2025-12-01T00:00:00"/>
    <s v="BH Colorado Electric Oper Co"/>
    <s v="Regulated Electric (122)"/>
    <s v="State - Colorado Elec Distribution"/>
    <x v="92"/>
    <n v="135300"/>
    <x v="3"/>
    <n v="11249627"/>
    <s v="ENGINEERING PUB REG GEN"/>
    <d v="2012-01-01T00:00:00"/>
    <d v="2012-01-01T00:00:00"/>
    <s v="10027672"/>
  </r>
  <r>
    <n v="0"/>
    <n v="0"/>
    <n v="0"/>
    <n v="0"/>
    <d v="2025-12-01T00:00:00"/>
    <s v="BH Colorado Electric Oper Co"/>
    <s v="Regulated Electric (122)"/>
    <s v="State - Colorado Elec Distribution"/>
    <x v="92"/>
    <n v="135300"/>
    <x v="3"/>
    <n v="10833018"/>
    <s v="Structures"/>
    <d v="2011-04-20T00:00:00"/>
    <d v="2011-04-01T00:00:00"/>
    <s v="10027694"/>
  </r>
  <r>
    <n v="0"/>
    <n v="0"/>
    <n v="0"/>
    <n v="0"/>
    <d v="2025-12-01T00:00:00"/>
    <s v="BH Colorado Electric Oper Co"/>
    <s v="Regulated Electric (122)"/>
    <s v="State - Colorado Elec Distribution"/>
    <x v="92"/>
    <n v="135300"/>
    <x v="3"/>
    <n v="10833068"/>
    <s v="GSU Stub Base Poles"/>
    <d v="2011-04-20T00:00:00"/>
    <d v="2011-04-01T00:00:00"/>
    <s v="10027695"/>
  </r>
  <r>
    <n v="0"/>
    <n v="0"/>
    <n v="0"/>
    <n v="0"/>
    <d v="2025-12-01T00:00:00"/>
    <s v="BH Colorado Electric Oper Co"/>
    <s v="Regulated Electric (122)"/>
    <s v="State - Colorado Elec Distribution"/>
    <x v="92"/>
    <n v="135300"/>
    <x v="3"/>
    <n v="10833272"/>
    <s v="Surge Arrestors"/>
    <d v="2011-04-20T00:00:00"/>
    <d v="2011-04-01T00:00:00"/>
    <s v="10027696"/>
  </r>
  <r>
    <n v="0"/>
    <n v="0"/>
    <n v="0"/>
    <n v="0"/>
    <d v="2025-12-01T00:00:00"/>
    <s v="BH Colorado Electric Oper Co"/>
    <s v="Regulated Electric (122)"/>
    <s v="State - Colorado Elec Distribution"/>
    <x v="92"/>
    <n v="135300"/>
    <x v="3"/>
    <n v="10833033"/>
    <s v="CCVT's"/>
    <d v="2011-04-20T00:00:00"/>
    <d v="2011-04-01T00:00:00"/>
    <s v="10027692"/>
  </r>
  <r>
    <n v="0"/>
    <n v="0"/>
    <n v="0"/>
    <n v="0"/>
    <d v="2025-12-01T00:00:00"/>
    <s v="BH Colorado Electric Oper Co"/>
    <s v="Regulated Electric (122)"/>
    <s v="State - Colorado Elec Distribution"/>
    <x v="92"/>
    <n v="135300"/>
    <x v="3"/>
    <n v="10833131"/>
    <s v="Service Transformer"/>
    <d v="2011-04-20T00:00:00"/>
    <d v="2011-04-01T00:00:00"/>
    <s v="10027687"/>
  </r>
  <r>
    <n v="0"/>
    <n v="0"/>
    <n v="0"/>
    <n v="0"/>
    <d v="2025-12-01T00:00:00"/>
    <s v="BH Colorado Electric Oper Co"/>
    <s v="Regulated Electric (122)"/>
    <s v="State - Colorado Elec Distribution"/>
    <x v="92"/>
    <n v="135300"/>
    <x v="3"/>
    <n v="10833006"/>
    <s v="115kv Circiut Breakers"/>
    <d v="2011-04-20T00:00:00"/>
    <d v="2011-04-01T00:00:00"/>
    <s v="10027690"/>
  </r>
  <r>
    <n v="0"/>
    <n v="0"/>
    <n v="0"/>
    <n v="0"/>
    <d v="2025-12-01T00:00:00"/>
    <s v="BH Colorado Electric Oper Co"/>
    <s v="Regulated Electric (122)"/>
    <s v="State - Colorado Elec Distribution"/>
    <x v="92"/>
    <n v="135300"/>
    <x v="3"/>
    <n v="17941216"/>
    <s v="KINGSROYL - LEHIGH TO BARRINGTON : EPUNF DIRECTIONAL BORE KINGSROYAL - LEHIGH TO BARRINGTON PUEBLO"/>
    <d v="2016-05-23T00:00:00"/>
    <d v="2016-09-01T00:00:00"/>
    <s v="60024218"/>
  </r>
  <r>
    <n v="0"/>
    <n v="0"/>
    <n v="0"/>
    <n v="0"/>
    <d v="2025-12-01T00:00:00"/>
    <s v="BH Colorado Electric Oper Co"/>
    <s v="Regulated Electric (122)"/>
    <s v="State - Colorado Elec Distribution"/>
    <x v="92"/>
    <n v="135300"/>
    <x v="3"/>
    <n v="10833015"/>
    <s v="Control Building"/>
    <d v="2011-04-20T00:00:00"/>
    <d v="2011-04-01T00:00:00"/>
    <s v="10027689"/>
  </r>
  <r>
    <n v="0"/>
    <n v="0"/>
    <n v="0"/>
    <n v="0"/>
    <d v="2025-12-01T00:00:00"/>
    <s v="BH Colorado Electric Oper Co"/>
    <s v="Regulated Electric (122)"/>
    <s v="State - Colorado Elec Distribution"/>
    <x v="92"/>
    <n v="135300"/>
    <x v="3"/>
    <n v="10833071"/>
    <s v="Bus, conductors, fitings"/>
    <d v="2011-04-20T00:00:00"/>
    <d v="2011-04-01T00:00:00"/>
    <s v="10027688"/>
  </r>
  <r>
    <n v="0"/>
    <n v="0"/>
    <n v="0"/>
    <n v="0"/>
    <d v="2025-12-01T00:00:00"/>
    <s v="BH Colorado Electric Oper Co"/>
    <s v="Regulated Electric (122)"/>
    <s v="State - Colorado Elec Distribution"/>
    <x v="92"/>
    <n v="135500"/>
    <x v="3"/>
    <n v="9748796"/>
    <s v="EPUNF  GRANT PUEBLO"/>
    <d v="2006-10-06T00:00:00"/>
    <d v="2006-10-01T00:00:00"/>
    <s v="60011042"/>
  </r>
  <r>
    <n v="0"/>
    <n v="0"/>
    <n v="0"/>
    <n v="0"/>
    <d v="2025-12-01T00:00:00"/>
    <s v="BH Colorado Electric Oper Co"/>
    <s v="Regulated Electric (122)"/>
    <s v="State - Colorado Elec Distribution"/>
    <x v="92"/>
    <n v="135500"/>
    <x v="3"/>
    <n v="9747430"/>
    <s v="EPU OLIVE GARDEN ELIZABETH ST"/>
    <d v="2006-12-04T00:00:00"/>
    <d v="2006-12-01T00:00:00"/>
    <s v="60011525"/>
  </r>
  <r>
    <n v="0"/>
    <n v="0"/>
    <n v="0"/>
    <n v="0"/>
    <d v="2025-12-01T00:00:00"/>
    <s v="BH Colorado Electric Oper Co"/>
    <s v="Regulated Electric (122)"/>
    <s v="State - Colorado Elec Distribution"/>
    <x v="92"/>
    <n v="135500"/>
    <x v="3"/>
    <n v="9748895"/>
    <s v="EPUNF  S. MAIN BET &quot;C&quot;  ST. &amp;"/>
    <d v="2006-10-20T00:00:00"/>
    <d v="2006-10-01T00:00:00"/>
    <s v="60011376"/>
  </r>
  <r>
    <n v="0"/>
    <n v="0"/>
    <n v="0"/>
    <n v="0"/>
    <d v="2025-12-01T00:00:00"/>
    <s v="BH Colorado Electric Oper Co"/>
    <s v="Regulated Electric (122)"/>
    <s v="State - Colorado Elec Distribution"/>
    <x v="92"/>
    <n v="135500"/>
    <x v="3"/>
    <n v="9747458"/>
    <s v="EPUNF BESSEMER HISTORICAL SOCI"/>
    <d v="2006-12-20T00:00:00"/>
    <d v="2006-12-01T00:00:00"/>
    <s v="60010920"/>
  </r>
  <r>
    <n v="0"/>
    <n v="0"/>
    <n v="0"/>
    <n v="0"/>
    <d v="2025-12-01T00:00:00"/>
    <s v="BH Colorado Electric Oper Co"/>
    <s v="Regulated Electric (122)"/>
    <s v="State - Colorado Elec Distribution"/>
    <x v="92"/>
    <n v="135500"/>
    <x v="3"/>
    <n v="9747463"/>
    <s v="EPUNF LOCO LIQUOR/MARRIOT HOTL"/>
    <d v="2006-12-19T00:00:00"/>
    <d v="2006-12-01T00:00:00"/>
    <s v="60010079"/>
  </r>
  <r>
    <n v="0"/>
    <n v="0"/>
    <n v="0"/>
    <n v="0"/>
    <d v="2025-12-01T00:00:00"/>
    <s v="BH Colorado Electric Oper Co"/>
    <s v="Regulated Electric (122)"/>
    <s v="State - Colorado Elec Distribution"/>
    <x v="92"/>
    <n v="135500"/>
    <x v="3"/>
    <n v="9701703"/>
    <s v="EPU SETTLERS VILLAGE FILING 4"/>
    <d v="2006-11-02T00:00:00"/>
    <d v="2006-12-01T00:00:00"/>
    <s v="60011008"/>
  </r>
  <r>
    <n v="0"/>
    <n v="0"/>
    <n v="0"/>
    <n v="0"/>
    <d v="2025-12-01T00:00:00"/>
    <s v="BH Colorado Electric Oper Co"/>
    <s v="Regulated Electric (122)"/>
    <s v="State - Colorado Elec Distribution"/>
    <x v="92"/>
    <n v="135500"/>
    <x v="3"/>
    <n v="9748811"/>
    <s v="EPUNF CONVERT OHD TO UG ALMA A"/>
    <d v="2006-10-10T00:00:00"/>
    <d v="2006-10-01T00:00:00"/>
    <s v="60011171"/>
  </r>
  <r>
    <n v="0"/>
    <n v="0"/>
    <n v="0"/>
    <n v="0"/>
    <d v="2025-12-01T00:00:00"/>
    <s v="BH Colorado Electric Oper Co"/>
    <s v="Regulated Electric (122)"/>
    <s v="State - Colorado Elec Distribution"/>
    <x v="92"/>
    <n v="135500"/>
    <x v="3"/>
    <n v="9750133"/>
    <s v="EPONF ASPEN RD WIDNING SANTA F"/>
    <d v="2006-07-25T00:00:00"/>
    <d v="2006-07-01T00:00:00"/>
    <s v="60010585"/>
  </r>
  <r>
    <n v="0"/>
    <n v="0"/>
    <n v="0"/>
    <n v="0"/>
    <d v="2025-12-01T00:00:00"/>
    <s v="BH Colorado Electric Oper Co"/>
    <s v="Regulated Electric (122)"/>
    <s v="State - Colorado Elec Distribution"/>
    <x v="92"/>
    <n v="135500"/>
    <x v="3"/>
    <n v="9747475"/>
    <s v="EPUNF SOUTH POINTE BUSINESS CA"/>
    <d v="2006-09-15T00:00:00"/>
    <d v="2006-12-01T00:00:00"/>
    <s v="60011037"/>
  </r>
  <r>
    <n v="0"/>
    <n v="0"/>
    <n v="0"/>
    <n v="0"/>
    <d v="2025-12-01T00:00:00"/>
    <s v="BH Colorado Electric Oper Co"/>
    <s v="Regulated Electric (122)"/>
    <s v="State - Colorado Elec Distribution"/>
    <x v="92"/>
    <n v="135500"/>
    <x v="3"/>
    <n v="9748885"/>
    <s v="EPUNF PUEBLO JUSTICE PLAZA BET"/>
    <d v="2006-10-26T00:00:00"/>
    <d v="2006-10-01T00:00:00"/>
    <s v="60011335"/>
  </r>
  <r>
    <n v="0"/>
    <n v="0"/>
    <n v="0"/>
    <n v="0"/>
    <d v="2025-12-01T00:00:00"/>
    <s v="BH Colorado Electric Oper Co"/>
    <s v="Regulated Electric (122)"/>
    <s v="State - Colorado Elec Distribution"/>
    <x v="92"/>
    <n v="135500"/>
    <x v="3"/>
    <n v="9707530"/>
    <s v="EPOR RELOCATE 2 POLES FOR HC R"/>
    <d v="2006-07-20T00:00:00"/>
    <d v="2006-07-01T00:00:00"/>
    <s v="60010706"/>
  </r>
  <r>
    <n v="0"/>
    <n v="0"/>
    <n v="0"/>
    <n v="0"/>
    <d v="2025-12-01T00:00:00"/>
    <s v="BH Colorado Electric Oper Co"/>
    <s v="Regulated Electric (122)"/>
    <s v="State - Colorado Elec Distribution"/>
    <x v="92"/>
    <n v="135500"/>
    <x v="3"/>
    <n v="9749980"/>
    <s v="EPORNF RELOCATE 3PH TANGENT PO"/>
    <d v="2006-07-20T00:00:00"/>
    <d v="2006-07-01T00:00:00"/>
    <s v="60010682"/>
  </r>
  <r>
    <n v="0"/>
    <n v="0"/>
    <n v="0"/>
    <n v="0"/>
    <d v="2025-12-01T00:00:00"/>
    <s v="BH Colorado Electric Oper Co"/>
    <s v="Regulated Electric (122)"/>
    <s v="State - Colorado Elec Distribution"/>
    <x v="92"/>
    <n v="135500"/>
    <x v="3"/>
    <n v="9688398"/>
    <s v="EPUNF CITY OF PUEBLO WALTBASSE"/>
    <d v="2006-08-10T00:00:00"/>
    <d v="2006-08-01T00:00:00"/>
    <s v="60009830"/>
  </r>
  <r>
    <n v="0"/>
    <n v="0"/>
    <n v="0"/>
    <n v="0"/>
    <d v="2025-12-01T00:00:00"/>
    <s v="BH Colorado Electric Oper Co"/>
    <s v="Regulated Electric (122)"/>
    <s v="State - Colorado Elec Distribution"/>
    <x v="92"/>
    <n v="135500"/>
    <x v="3"/>
    <n v="9749621"/>
    <s v="EPUNF DELORIS HUERTHY W 18TH S"/>
    <d v="2006-08-10T00:00:00"/>
    <d v="2006-08-01T00:00:00"/>
    <s v="60011147"/>
  </r>
  <r>
    <n v="0"/>
    <n v="0"/>
    <n v="0"/>
    <n v="0"/>
    <d v="2025-12-01T00:00:00"/>
    <s v="BH Colorado Electric Oper Co"/>
    <s v="Regulated Electric (122)"/>
    <s v="State - Colorado Elec Distribution"/>
    <x v="92"/>
    <n v="135500"/>
    <x v="3"/>
    <n v="9747481"/>
    <s v="EPUNF HYDE PARK 19TH ST &amp; CRUZ"/>
    <d v="2006-12-19T00:00:00"/>
    <d v="2006-12-01T00:00:00"/>
    <s v="60011111"/>
  </r>
  <r>
    <n v="0"/>
    <n v="0"/>
    <n v="0"/>
    <n v="0"/>
    <d v="2025-12-01T00:00:00"/>
    <s v="BH Colorado Electric Oper Co"/>
    <s v="Regulated Electric (122)"/>
    <s v="State - Colorado Elec Distribution"/>
    <x v="92"/>
    <n v="135500"/>
    <x v="3"/>
    <n v="9711327"/>
    <s v="EPUNF CINGULAR S. ONEIDA &amp; EAS"/>
    <d v="2006-12-19T00:00:00"/>
    <d v="2006-12-01T00:00:00"/>
    <s v="60011198"/>
  </r>
  <r>
    <n v="0"/>
    <n v="0"/>
    <n v="0"/>
    <n v="0"/>
    <d v="2025-12-01T00:00:00"/>
    <s v="BH Colorado Electric Oper Co"/>
    <s v="Regulated Electric (122)"/>
    <s v="State - Colorado Elec Distribution"/>
    <x v="92"/>
    <n v="135500"/>
    <x v="3"/>
    <n v="9747441"/>
    <s v="EPUNF SETTLERS VILLAGE FILING"/>
    <d v="2006-09-26T00:00:00"/>
    <d v="2006-12-01T00:00:00"/>
    <s v="60011036"/>
  </r>
  <r>
    <n v="0"/>
    <n v="0"/>
    <n v="0"/>
    <n v="0"/>
    <d v="2025-12-01T00:00:00"/>
    <s v="BH Colorado Electric Oper Co"/>
    <s v="Regulated Electric (122)"/>
    <s v="State - Colorado Elec Distribution"/>
    <x v="92"/>
    <n v="135500"/>
    <x v="3"/>
    <n v="9750155"/>
    <s v="EPUNF TOP LAND DEVELOPMENT WES"/>
    <d v="2006-07-10T00:00:00"/>
    <d v="2006-07-01T00:00:00"/>
    <s v="60010445"/>
  </r>
  <r>
    <n v="0"/>
    <n v="0"/>
    <n v="0"/>
    <n v="0"/>
    <d v="2025-12-01T00:00:00"/>
    <s v="BH Colorado Electric Oper Co"/>
    <s v="Regulated Electric (122)"/>
    <s v="State - Colorado Elec Distribution"/>
    <x v="92"/>
    <n v="135500"/>
    <x v="3"/>
    <n v="9707522"/>
    <s v="EPU MC CARTY BUILDING 1 ST AND"/>
    <d v="2006-08-04T00:00:00"/>
    <d v="2006-08-01T00:00:00"/>
    <s v="60010330"/>
  </r>
  <r>
    <n v="0"/>
    <n v="0"/>
    <n v="0"/>
    <n v="0"/>
    <d v="2025-12-01T00:00:00"/>
    <s v="BH Colorado Electric Oper Co"/>
    <s v="Regulated Electric (122)"/>
    <s v="State - Colorado Elec Distribution"/>
    <x v="92"/>
    <n v="135500"/>
    <x v="3"/>
    <n v="9749668"/>
    <s v="EPUNF TOP LAND DEVELOPMENT WES"/>
    <d v="2006-08-10T00:00:00"/>
    <d v="2006-08-01T00:00:00"/>
    <s v="60010765"/>
  </r>
  <r>
    <n v="0"/>
    <n v="0"/>
    <n v="0"/>
    <n v="0"/>
    <d v="2025-12-01T00:00:00"/>
    <s v="BH Colorado Electric Oper Co"/>
    <s v="Regulated Electric (122)"/>
    <s v="State - Colorado Elec Distribution"/>
    <x v="92"/>
    <n v="135500"/>
    <x v="3"/>
    <n v="9748302"/>
    <s v="EPUNF CRESTVIEW HILLS MEADOWLA"/>
    <d v="2006-11-09T00:00:00"/>
    <d v="2006-11-01T00:00:00"/>
    <s v="60010709"/>
  </r>
  <r>
    <n v="0"/>
    <n v="0"/>
    <n v="0"/>
    <n v="0"/>
    <d v="2025-12-01T00:00:00"/>
    <s v="BH Colorado Electric Oper Co"/>
    <s v="Regulated Electric (122)"/>
    <s v="State - Colorado Elec Distribution"/>
    <x v="92"/>
    <n v="135500"/>
    <x v="3"/>
    <n v="9748904"/>
    <s v="EPU PRIMARY UG EXTENSION REGEN"/>
    <d v="2006-10-11T00:00:00"/>
    <d v="2006-10-01T00:00:00"/>
    <s v="60010726"/>
  </r>
  <r>
    <n v="0"/>
    <n v="0"/>
    <n v="0"/>
    <n v="0"/>
    <d v="2025-12-01T00:00:00"/>
    <s v="BH Colorado Electric Oper Co"/>
    <s v="Regulated Electric (122)"/>
    <s v="State - Colorado Elec Distribution"/>
    <x v="92"/>
    <n v="135500"/>
    <x v="3"/>
    <n v="9748251"/>
    <s v="EPUNF SYSTEM INTEGRITY BOBCAT"/>
    <d v="2006-11-27T00:00:00"/>
    <d v="2006-11-01T00:00:00"/>
    <s v="60011061"/>
  </r>
  <r>
    <n v="0"/>
    <n v="0"/>
    <n v="0"/>
    <n v="0"/>
    <d v="2025-12-01T00:00:00"/>
    <s v="BH Colorado Electric Oper Co"/>
    <s v="Regulated Electric (122)"/>
    <s v="State - Colorado Elec Distribution"/>
    <x v="92"/>
    <n v="135500"/>
    <x v="3"/>
    <n v="9711506"/>
    <s v="EPONF ASPEN RD WIDENING ASPEN"/>
    <d v="2006-07-25T00:00:00"/>
    <d v="2006-07-01T00:00:00"/>
    <s v="60010098"/>
  </r>
  <r>
    <n v="0"/>
    <n v="0"/>
    <n v="0"/>
    <n v="0"/>
    <d v="2025-12-01T00:00:00"/>
    <s v="BH Colorado Electric Oper Co"/>
    <s v="Regulated Electric (122)"/>
    <s v="State - Colorado Elec Distribution"/>
    <x v="92"/>
    <n v="135500"/>
    <x v="3"/>
    <n v="9754597"/>
    <s v="EPUNF CONVERT OH TO UG CITY PA"/>
    <d v="2006-02-16T00:00:00"/>
    <d v="2006-02-01T00:00:00"/>
    <s v="60009262"/>
  </r>
  <r>
    <n v="0"/>
    <n v="0"/>
    <n v="0"/>
    <n v="0"/>
    <d v="2025-12-01T00:00:00"/>
    <s v="BH Colorado Electric Oper Co"/>
    <s v="Regulated Electric (122)"/>
    <s v="State - Colorado Elec Distribution"/>
    <x v="92"/>
    <n v="135600"/>
    <x v="37"/>
    <n v="9729612"/>
    <s v="CABLE, OH-DUPLEX SIZE 6 &amp; SMALLER"/>
    <d v="2008-04-03T00:00:00"/>
    <d v="2008-01-01T00:00:00"/>
    <s v="60013664"/>
  </r>
  <r>
    <n v="0"/>
    <n v="0"/>
    <n v="0"/>
    <n v="0"/>
    <d v="2025-12-01T00:00:00"/>
    <s v="BH Colorado Electric Oper Co"/>
    <s v="Regulated Electric (122)"/>
    <s v="State - Colorado Elec Distribution"/>
    <x v="92"/>
    <n v="135600"/>
    <x v="3"/>
    <n v="9750154"/>
    <s v="EPUNF TOP LAND DEVELOPMENT WES"/>
    <d v="2006-07-10T00:00:00"/>
    <d v="2006-07-01T00:00:00"/>
    <s v="60010445"/>
  </r>
  <r>
    <n v="0"/>
    <n v="0"/>
    <n v="0"/>
    <n v="0"/>
    <d v="2025-12-01T00:00:00"/>
    <s v="BH Colorado Electric Oper Co"/>
    <s v="Regulated Electric (122)"/>
    <s v="State - Colorado Elec Distribution"/>
    <x v="92"/>
    <n v="135600"/>
    <x v="3"/>
    <n v="9747462"/>
    <s v="EPUNF LOCO LIQUOR/MARRIOT HOTL"/>
    <d v="2006-12-19T00:00:00"/>
    <d v="2006-12-01T00:00:00"/>
    <s v="60010079"/>
  </r>
  <r>
    <n v="0"/>
    <n v="0"/>
    <n v="0"/>
    <n v="0"/>
    <d v="2025-12-01T00:00:00"/>
    <s v="BH Colorado Electric Oper Co"/>
    <s v="Regulated Electric (122)"/>
    <s v="State - Colorado Elec Distribution"/>
    <x v="92"/>
    <n v="135600"/>
    <x v="3"/>
    <n v="9748810"/>
    <s v="EPUNF CONVERT OHD TO UG ALMA A"/>
    <d v="2006-10-10T00:00:00"/>
    <d v="2006-10-01T00:00:00"/>
    <s v="60011171"/>
  </r>
  <r>
    <n v="0"/>
    <n v="0"/>
    <n v="0"/>
    <n v="0"/>
    <d v="2025-12-01T00:00:00"/>
    <s v="BH Colorado Electric Oper Co"/>
    <s v="Regulated Electric (122)"/>
    <s v="State - Colorado Elec Distribution"/>
    <x v="92"/>
    <n v="135600"/>
    <x v="3"/>
    <n v="9749620"/>
    <s v="EPUNF DELORIS HUERTHY W 18TH S"/>
    <d v="2006-08-10T00:00:00"/>
    <d v="2006-08-01T00:00:00"/>
    <s v="60011147"/>
  </r>
  <r>
    <n v="0"/>
    <n v="0"/>
    <n v="0"/>
    <n v="0"/>
    <d v="2025-12-01T00:00:00"/>
    <s v="BH Colorado Electric Oper Co"/>
    <s v="Regulated Electric (122)"/>
    <s v="State - Colorado Elec Distribution"/>
    <x v="92"/>
    <n v="135600"/>
    <x v="3"/>
    <n v="9750146"/>
    <s v="EPONF ASPEN RD WIDENING ASPEN"/>
    <d v="2006-07-25T00:00:00"/>
    <d v="2006-07-01T00:00:00"/>
    <s v="60010098"/>
  </r>
  <r>
    <n v="0"/>
    <n v="0"/>
    <n v="0"/>
    <n v="0"/>
    <d v="2025-12-01T00:00:00"/>
    <s v="BH Colorado Electric Oper Co"/>
    <s v="Regulated Electric (122)"/>
    <s v="State - Colorado Elec Distribution"/>
    <x v="92"/>
    <n v="135600"/>
    <x v="3"/>
    <n v="9750132"/>
    <s v="EPONF ASPEN RD WIDNING SANTA F"/>
    <d v="2006-07-25T00:00:00"/>
    <d v="2006-07-01T00:00:00"/>
    <s v="60010585"/>
  </r>
  <r>
    <n v="0"/>
    <n v="0"/>
    <n v="0"/>
    <n v="0"/>
    <d v="2025-12-01T00:00:00"/>
    <s v="BH Colorado Electric Oper Co"/>
    <s v="Regulated Electric (122)"/>
    <s v="State - Colorado Elec Distribution"/>
    <x v="92"/>
    <n v="135600"/>
    <x v="3"/>
    <n v="9747499"/>
    <s v="EPUNF CINGULAR S. ONEIDA &amp; EAS"/>
    <d v="2006-12-19T00:00:00"/>
    <d v="2006-12-01T00:00:00"/>
    <s v="60011198"/>
  </r>
  <r>
    <n v="0"/>
    <n v="0"/>
    <n v="0"/>
    <n v="0"/>
    <d v="2025-12-01T00:00:00"/>
    <s v="BH Colorado Electric Oper Co"/>
    <s v="Regulated Electric (122)"/>
    <s v="State - Colorado Elec Distribution"/>
    <x v="92"/>
    <n v="135600"/>
    <x v="3"/>
    <n v="9747480"/>
    <s v="EPUNF HYDE PARK 19TH ST &amp; CRUZ"/>
    <d v="2006-12-19T00:00:00"/>
    <d v="2006-12-01T00:00:00"/>
    <s v="60011111"/>
  </r>
  <r>
    <n v="0"/>
    <n v="0"/>
    <n v="0"/>
    <n v="0"/>
    <d v="2025-12-01T00:00:00"/>
    <s v="BH Colorado Electric Oper Co"/>
    <s v="Regulated Electric (122)"/>
    <s v="State - Colorado Elec Distribution"/>
    <x v="92"/>
    <n v="135600"/>
    <x v="3"/>
    <n v="9747474"/>
    <s v="EPUNF SOUTH POINTE BUSINESS CA"/>
    <d v="2006-09-15T00:00:00"/>
    <d v="2006-12-01T00:00:00"/>
    <s v="60011037"/>
  </r>
  <r>
    <n v="0"/>
    <n v="0"/>
    <n v="0"/>
    <n v="0"/>
    <d v="2025-12-01T00:00:00"/>
    <s v="BH Colorado Electric Oper Co"/>
    <s v="Regulated Electric (122)"/>
    <s v="State - Colorado Elec Distribution"/>
    <x v="92"/>
    <n v="135600"/>
    <x v="3"/>
    <n v="9711419"/>
    <s v="EPU PRIMARY UG EXTENSION REGEN"/>
    <d v="2006-10-11T00:00:00"/>
    <d v="2006-10-01T00:00:00"/>
    <s v="60010726"/>
  </r>
  <r>
    <n v="0"/>
    <n v="0"/>
    <n v="0"/>
    <n v="0"/>
    <d v="2025-12-01T00:00:00"/>
    <s v="BH Colorado Electric Oper Co"/>
    <s v="Regulated Electric (122)"/>
    <s v="State - Colorado Elec Distribution"/>
    <x v="92"/>
    <n v="135600"/>
    <x v="3"/>
    <n v="9702231"/>
    <s v="EPU OLIVE GARDEN ELIZABETH ST"/>
    <d v="2006-12-04T00:00:00"/>
    <d v="2006-12-01T00:00:00"/>
    <s v="60011525"/>
  </r>
  <r>
    <n v="0"/>
    <n v="0"/>
    <n v="0"/>
    <n v="0"/>
    <d v="2025-12-01T00:00:00"/>
    <s v="BH Colorado Electric Oper Co"/>
    <s v="Regulated Electric (122)"/>
    <s v="State - Colorado Elec Distribution"/>
    <x v="92"/>
    <n v="135600"/>
    <x v="3"/>
    <n v="9747440"/>
    <s v="EPUNF SETTLERS VILLAGE FILING"/>
    <d v="2006-09-26T00:00:00"/>
    <d v="2006-12-01T00:00:00"/>
    <s v="60011036"/>
  </r>
  <r>
    <n v="0"/>
    <n v="0"/>
    <n v="0"/>
    <n v="0"/>
    <d v="2025-12-01T00:00:00"/>
    <s v="BH Colorado Electric Oper Co"/>
    <s v="Regulated Electric (122)"/>
    <s v="State - Colorado Elec Distribution"/>
    <x v="92"/>
    <n v="135600"/>
    <x v="3"/>
    <n v="9747457"/>
    <s v="EPUNF BESSEMER HISTORICAL SOCI"/>
    <d v="2006-12-20T00:00:00"/>
    <d v="2006-12-01T00:00:00"/>
    <s v="60010920"/>
  </r>
  <r>
    <n v="0"/>
    <n v="0"/>
    <n v="0"/>
    <n v="0"/>
    <d v="2025-12-01T00:00:00"/>
    <s v="BH Colorado Electric Oper Co"/>
    <s v="Regulated Electric (122)"/>
    <s v="State - Colorado Elec Distribution"/>
    <x v="92"/>
    <n v="135600"/>
    <x v="3"/>
    <n v="9747488"/>
    <s v="EPU SETTLERS VILLAGE FILING 4"/>
    <d v="2006-11-02T00:00:00"/>
    <d v="2006-12-01T00:00:00"/>
    <s v="60011008"/>
  </r>
  <r>
    <n v="0"/>
    <n v="0"/>
    <n v="0"/>
    <n v="0"/>
    <d v="2025-12-01T00:00:00"/>
    <s v="BH Colorado Electric Oper Co"/>
    <s v="Regulated Electric (122)"/>
    <s v="State - Colorado Elec Distribution"/>
    <x v="92"/>
    <n v="135600"/>
    <x v="3"/>
    <n v="9748894"/>
    <s v="EPUNF  S. MAIN BET &quot;C&quot;  ST. &amp;"/>
    <d v="2006-10-20T00:00:00"/>
    <d v="2006-10-01T00:00:00"/>
    <s v="60011376"/>
  </r>
  <r>
    <n v="3"/>
    <n v="0"/>
    <n v="0"/>
    <n v="0"/>
    <d v="2025-12-01T00:00:00"/>
    <s v="BH Colorado Electric Oper Co"/>
    <s v="Regulated Electric (122)"/>
    <s v="State - Colorado Elec Distribution"/>
    <x v="92"/>
    <n v="135600"/>
    <x v="3"/>
    <n v="9711417"/>
    <s v="EPUNF PUEBLO JUSTICE PLAZA BET"/>
    <d v="2006-10-26T00:00:00"/>
    <d v="2006-10-01T00:00:00"/>
    <s v="60011335"/>
  </r>
  <r>
    <n v="0"/>
    <n v="0"/>
    <n v="0"/>
    <n v="0"/>
    <d v="2025-12-01T00:00:00"/>
    <s v="BH Colorado Electric Oper Co"/>
    <s v="Regulated Electric (122)"/>
    <s v="State - Colorado Elec Distribution"/>
    <x v="92"/>
    <n v="135600"/>
    <x v="3"/>
    <n v="10764111"/>
    <s v="OVERTON RD RELOCATE Electric Primary OH : EPORNF OVERTON RD RELOCATE OVERTON RD RELOCATE"/>
    <d v="2011-02-21T00:00:00"/>
    <d v="2011-03-01T00:00:00"/>
    <s v="60017048"/>
  </r>
  <r>
    <n v="0"/>
    <n v="0"/>
    <n v="0"/>
    <n v="0"/>
    <d v="2025-12-01T00:00:00"/>
    <s v="BH Colorado Electric Oper Co"/>
    <s v="Regulated Electric (122)"/>
    <s v="State - Colorado Elec Distribution"/>
    <x v="92"/>
    <n v="135600"/>
    <x v="3"/>
    <n v="9748795"/>
    <s v="EPUNF  GRANT PUEBLO"/>
    <d v="2006-10-06T00:00:00"/>
    <d v="2006-10-01T00:00:00"/>
    <s v="60011042"/>
  </r>
  <r>
    <n v="0"/>
    <n v="0"/>
    <n v="0"/>
    <n v="0"/>
    <d v="2025-12-01T00:00:00"/>
    <s v="BH Colorado Electric Oper Co"/>
    <s v="Regulated Electric (122)"/>
    <s v="State - Colorado Elec Distribution"/>
    <x v="92"/>
    <n v="135600"/>
    <x v="3"/>
    <n v="9749586"/>
    <s v="EPUNF CITY OF PUEBLO WALTBASSE"/>
    <d v="2006-08-10T00:00:00"/>
    <d v="2006-08-01T00:00:00"/>
    <s v="60009830"/>
  </r>
  <r>
    <n v="0"/>
    <n v="0"/>
    <n v="0"/>
    <n v="0"/>
    <d v="2025-12-01T00:00:00"/>
    <s v="BH Colorado Electric Oper Co"/>
    <s v="Regulated Electric (122)"/>
    <s v="State - Colorado Elec Distribution"/>
    <x v="92"/>
    <n v="135600"/>
    <x v="3"/>
    <n v="21940973"/>
    <s v="OVERTON RD 1930 : EPUNF  1930 OVERTON RD PUEBLO"/>
    <d v="2017-06-14T00:00:00"/>
    <d v="2018-09-01T00:00:00"/>
    <s v="60025348"/>
  </r>
  <r>
    <n v="0"/>
    <n v="0"/>
    <n v="0"/>
    <n v="0"/>
    <d v="2025-12-01T00:00:00"/>
    <s v="BH Colorado Electric Oper Co"/>
    <s v="Regulated Electric (122)"/>
    <s v="State - Colorado Elec Distribution"/>
    <x v="92"/>
    <n v="135600"/>
    <x v="3"/>
    <n v="27214173"/>
    <s v="OVERTON RD 1930 : EPUNF  1930 OVERTON RD PUEBLO"/>
    <d v="2017-06-14T00:00:00"/>
    <d v="2019-05-01T00:00:00"/>
    <s v="60025348"/>
  </r>
  <r>
    <n v="0"/>
    <n v="0"/>
    <n v="0"/>
    <n v="0"/>
    <d v="2025-12-01T00:00:00"/>
    <s v="BH Colorado Electric Oper Co"/>
    <s v="Regulated Electric (122)"/>
    <s v="State - Colorado Elec Distribution"/>
    <x v="92"/>
    <n v="135600"/>
    <x v="3"/>
    <n v="9748301"/>
    <s v="EPUNF CRESTVIEW HILLS MEADOWLA"/>
    <d v="2006-11-09T00:00:00"/>
    <d v="2006-11-01T00:00:00"/>
    <s v="60010709"/>
  </r>
  <r>
    <n v="0"/>
    <n v="0"/>
    <n v="0"/>
    <n v="0"/>
    <d v="2025-12-01T00:00:00"/>
    <s v="BH Colorado Electric Oper Co"/>
    <s v="Regulated Electric (122)"/>
    <s v="State - Colorado Elec Distribution"/>
    <x v="92"/>
    <n v="135600"/>
    <x v="3"/>
    <n v="9749979"/>
    <s v="EPORNF RELOCATE 3PH TANGENT PO"/>
    <d v="2006-07-20T00:00:00"/>
    <d v="2006-07-01T00:00:00"/>
    <s v="60010682"/>
  </r>
  <r>
    <n v="0"/>
    <n v="0"/>
    <n v="0"/>
    <n v="0"/>
    <d v="2025-12-01T00:00:00"/>
    <s v="BH Colorado Electric Oper Co"/>
    <s v="Regulated Electric (122)"/>
    <s v="State - Colorado Elec Distribution"/>
    <x v="92"/>
    <n v="135600"/>
    <x v="3"/>
    <n v="9748250"/>
    <s v="EPUNF SYSTEM INTEGRITY BOBCAT"/>
    <d v="2006-11-27T00:00:00"/>
    <d v="2006-11-01T00:00:00"/>
    <s v="60011061"/>
  </r>
  <r>
    <n v="0"/>
    <n v="0"/>
    <n v="0"/>
    <n v="0"/>
    <d v="2025-12-01T00:00:00"/>
    <s v="BH Colorado Electric Oper Co"/>
    <s v="Regulated Electric (122)"/>
    <s v="State - Colorado Elec Distribution"/>
    <x v="92"/>
    <n v="135600"/>
    <x v="3"/>
    <n v="9749667"/>
    <s v="EPUNF TOP LAND DEVELOPMENT WES"/>
    <d v="2006-08-10T00:00:00"/>
    <d v="2006-08-01T00:00:00"/>
    <s v="60010765"/>
  </r>
  <r>
    <n v="0"/>
    <n v="0"/>
    <n v="0"/>
    <n v="0"/>
    <d v="2025-12-01T00:00:00"/>
    <s v="BH Colorado Electric Oper Co"/>
    <s v="Regulated Electric (122)"/>
    <s v="State - Colorado Elec Distribution"/>
    <x v="92"/>
    <n v="135600"/>
    <x v="3"/>
    <n v="9750028"/>
    <s v="EPOR RELOCATE 2 POLES FOR HC R"/>
    <d v="2006-07-20T00:00:00"/>
    <d v="2006-07-01T00:00:00"/>
    <s v="60010706"/>
  </r>
  <r>
    <n v="0"/>
    <n v="0"/>
    <n v="0"/>
    <n v="0"/>
    <d v="2025-12-01T00:00:00"/>
    <s v="BH Colorado Electric Oper Co"/>
    <s v="Regulated Electric (122)"/>
    <s v="State - Colorado Elec Distribution"/>
    <x v="92"/>
    <n v="135600"/>
    <x v="3"/>
    <n v="9754596"/>
    <s v="EPUNF CONVERT OH TO UG CITY PA"/>
    <d v="2006-02-16T00:00:00"/>
    <d v="2006-02-01T00:00:00"/>
    <s v="60009262"/>
  </r>
  <r>
    <n v="0"/>
    <n v="0"/>
    <n v="0"/>
    <n v="0"/>
    <d v="2025-12-01T00:00:00"/>
    <s v="BH Colorado Electric Oper Co"/>
    <s v="Regulated Electric (122)"/>
    <s v="State - Colorado Elec Distribution"/>
    <x v="92"/>
    <n v="135600"/>
    <x v="3"/>
    <n v="9749650"/>
    <s v="EPU MC CARTY BUILDING 1 ST AND"/>
    <d v="2006-08-04T00:00:00"/>
    <d v="2006-08-01T00:00:00"/>
    <s v="60010330"/>
  </r>
  <r>
    <n v="0"/>
    <n v="0"/>
    <n v="0"/>
    <n v="0"/>
    <d v="2025-12-01T00:00:00"/>
    <s v="BH Colorado Electric Oper Co"/>
    <s v="Regulated Electric (122)"/>
    <s v="State - Colorado Elec Distribution"/>
    <x v="92"/>
    <n v="135700"/>
    <x v="3"/>
    <n v="13800377"/>
    <s v="INSTALL 2000' 3 PH 1000KCMIL UG SYSTEM A : EPUNF UNIVERSITY UNIVERSITY CAMPASE"/>
    <d v="2015-11-06T00:00:00"/>
    <d v="2015-12-01T00:00:00"/>
    <s v="60023569"/>
  </r>
  <r>
    <n v="0"/>
    <n v="0"/>
    <n v="0"/>
    <n v="0"/>
    <d v="2025-12-01T00:00:00"/>
    <s v="BH Colorado Electric Oper Co"/>
    <s v="Regulated Electric (122)"/>
    <s v="State - Colorado Elec Distribution"/>
    <x v="92"/>
    <n v="135800"/>
    <x v="3"/>
    <n v="9753219"/>
    <s v="INV Pueblo Str Light Six Sigma"/>
    <d v="2006-04-01T00:00:00"/>
    <d v="2006-04-01T00:00:00"/>
    <s v="5105257120"/>
  </r>
  <r>
    <n v="1"/>
    <n v="1141.3900000000001"/>
    <n v="458.82716064980002"/>
    <n v="682.56283935020008"/>
    <d v="2025-12-01T00:00:00"/>
    <s v="BH Colorado Electric Oper Co"/>
    <s v="Regulated Electric (122)"/>
    <s v="State - Colorado Elec Distribution"/>
    <x v="93"/>
    <n v="135130"/>
    <x v="190"/>
    <n v="40389536"/>
    <s v="9915-AR15 Property-15 Yr Life-BHCOE"/>
    <d v="2016-12-23T00:00:00"/>
    <d v="2016-12-01T00:00:00"/>
    <s v="10056178"/>
  </r>
  <r>
    <n v="0"/>
    <n v="0"/>
    <n v="0"/>
    <n v="0"/>
    <d v="2025-12-01T00:00:00"/>
    <s v="BH Colorado Electric Oper Co"/>
    <s v="Regulated Electric (122)"/>
    <s v="State - Colorado Elec Distribution"/>
    <x v="94"/>
    <n v="135200"/>
    <x v="3"/>
    <n v="13207817"/>
    <s v="PUEBLO RESERVOIR SUBSTATION: address 614 Pueblo Reservoir Road Pueblo Colorado 81005"/>
    <d v="2014-12-11T00:00:00"/>
    <d v="2015-04-01T00:00:00"/>
    <s v="10049634"/>
  </r>
  <r>
    <n v="0"/>
    <n v="0"/>
    <n v="0"/>
    <n v="0"/>
    <d v="2025-12-01T00:00:00"/>
    <s v="BH Colorado Electric Oper Co"/>
    <s v="Regulated Electric (122)"/>
    <s v="State - Colorado Elec Distribution"/>
    <x v="94"/>
    <n v="135200"/>
    <x v="3"/>
    <n v="12954312"/>
    <s v="PUEBLO RESERVOIR SUBSTATION"/>
    <d v="2014-12-11T00:00:00"/>
    <d v="2014-12-01T00:00:00"/>
    <s v="10049634"/>
  </r>
  <r>
    <n v="0"/>
    <n v="0"/>
    <n v="0"/>
    <n v="0"/>
    <d v="2025-12-01T00:00:00"/>
    <s v="BH Colorado Electric Oper Co"/>
    <s v="Regulated Electric (122)"/>
    <s v="State - Colorado Elec Distribution"/>
    <x v="94"/>
    <n v="135500"/>
    <x v="3"/>
    <n v="9753325"/>
    <s v="EPU CONVERT OH TO UG COMANCHE"/>
    <d v="2006-04-17T00:00:00"/>
    <d v="2006-04-01T00:00:00"/>
    <s v="60010275"/>
  </r>
  <r>
    <n v="0"/>
    <n v="0"/>
    <n v="0"/>
    <n v="0"/>
    <d v="2025-12-01T00:00:00"/>
    <s v="BH Colorado Electric Oper Co"/>
    <s v="Regulated Electric (122)"/>
    <s v="State - Colorado Elec Distribution"/>
    <x v="94"/>
    <n v="135500"/>
    <x v="3"/>
    <n v="9747516"/>
    <s v="EPORNF  PBLO RURAL EAST - 10/2"/>
    <d v="2006-12-08T00:00:00"/>
    <d v="2006-12-01T00:00:00"/>
    <s v="60011683"/>
  </r>
  <r>
    <n v="0"/>
    <n v="0"/>
    <n v="0"/>
    <n v="0"/>
    <d v="2025-12-01T00:00:00"/>
    <s v="BH Colorado Electric Oper Co"/>
    <s v="Regulated Electric (122)"/>
    <s v="State - Colorado Elec Distribution"/>
    <x v="94"/>
    <n v="135500"/>
    <x v="3"/>
    <n v="9748309"/>
    <s v="EPORNF STORM WORK PUEBLO COUNT"/>
    <d v="2006-11-28T00:00:00"/>
    <d v="2006-11-01T00:00:00"/>
    <s v="60011393"/>
  </r>
  <r>
    <n v="0"/>
    <n v="0"/>
    <n v="0"/>
    <n v="0"/>
    <d v="2025-12-01T00:00:00"/>
    <s v="BH Colorado Electric Oper Co"/>
    <s v="Regulated Electric (122)"/>
    <s v="State - Colorado Elec Distribution"/>
    <x v="94"/>
    <n v="135600"/>
    <x v="3"/>
    <n v="9753324"/>
    <s v="EPU CONVERT OH TO UG COMANCHE"/>
    <d v="2006-04-17T00:00:00"/>
    <d v="2006-04-01T00:00:00"/>
    <s v="60010275"/>
  </r>
  <r>
    <n v="0"/>
    <n v="0"/>
    <n v="0"/>
    <n v="0"/>
    <d v="2025-12-01T00:00:00"/>
    <s v="BH Colorado Electric Oper Co"/>
    <s v="Regulated Electric (122)"/>
    <s v="State - Colorado Elec Distribution"/>
    <x v="94"/>
    <n v="135600"/>
    <x v="3"/>
    <n v="9748308"/>
    <s v="EPORNF STORM WORK PUEBLO COUNT"/>
    <d v="2006-11-28T00:00:00"/>
    <d v="2006-11-01T00:00:00"/>
    <s v="60011393"/>
  </r>
  <r>
    <n v="0"/>
    <n v="0"/>
    <n v="0"/>
    <n v="0"/>
    <d v="2025-12-01T00:00:00"/>
    <s v="BH Colorado Electric Oper Co"/>
    <s v="Regulated Electric (122)"/>
    <s v="State - Colorado Elec Distribution"/>
    <x v="94"/>
    <n v="135600"/>
    <x v="3"/>
    <n v="9747515"/>
    <s v="EPORNF  PBLO RURAL EAST - 10/2"/>
    <d v="2006-12-08T00:00:00"/>
    <d v="2006-12-01T00:00:00"/>
    <s v="60011683"/>
  </r>
  <r>
    <n v="0"/>
    <n v="0"/>
    <n v="0"/>
    <n v="0"/>
    <d v="2025-12-01T00:00:00"/>
    <s v="BH Colorado Electric Oper Co"/>
    <s v="Regulated Electric (122)"/>
    <s v="State - Colorado Elec Distribution"/>
    <x v="95"/>
    <n v="135300"/>
    <x v="3"/>
    <n v="10664200"/>
    <s v="South Pueblo Substation"/>
    <d v="2010-04-15T00:00:00"/>
    <d v="2010-05-01T00:00:00"/>
    <s v="10026635"/>
  </r>
  <r>
    <n v="2"/>
    <n v="2282.7800000000002"/>
    <n v="917.65432129959993"/>
    <n v="1365.1256787004004"/>
    <d v="2025-12-01T00:00:00"/>
    <s v="BH Colorado Electric Oper Co"/>
    <s v="Regulated Electric (122)"/>
    <s v="State - Colorado Elec Distribution"/>
    <x v="96"/>
    <n v="135130"/>
    <x v="190"/>
    <n v="40389569"/>
    <s v="9915-AR15 Property-15 Yr Life-BHCOE"/>
    <d v="2016-12-23T00:00:00"/>
    <d v="2016-12-01T00:00:00"/>
    <s v="10056178"/>
  </r>
  <r>
    <n v="0"/>
    <n v="0"/>
    <n v="0"/>
    <n v="0"/>
    <d v="2025-12-01T00:00:00"/>
    <s v="BH Colorado Electric Oper Co"/>
    <s v="Regulated Electric (122)"/>
    <s v="State - Colorado Elec Distribution"/>
    <x v="96"/>
    <n v="135500"/>
    <x v="3"/>
    <n v="9748755"/>
    <s v="EPU HW HOUSTON CONST SPAULDING"/>
    <d v="2006-10-16T00:00:00"/>
    <d v="2006-10-01T00:00:00"/>
    <s v="60011440"/>
  </r>
  <r>
    <n v="0"/>
    <n v="0"/>
    <n v="0"/>
    <n v="0"/>
    <d v="2025-12-01T00:00:00"/>
    <s v="BH Colorado Electric Oper Co"/>
    <s v="Regulated Electric (122)"/>
    <s v="State - Colorado Elec Distribution"/>
    <x v="96"/>
    <n v="135500"/>
    <x v="3"/>
    <n v="9748241"/>
    <s v="EPORNF 8/26 STORM WORK PW PUEB"/>
    <d v="2006-11-28T00:00:00"/>
    <d v="2006-11-01T00:00:00"/>
    <s v="60011395"/>
  </r>
  <r>
    <n v="0"/>
    <n v="0"/>
    <n v="0"/>
    <n v="0"/>
    <d v="2025-12-01T00:00:00"/>
    <s v="BH Colorado Electric Oper Co"/>
    <s v="Regulated Electric (122)"/>
    <s v="State - Colorado Elec Distribution"/>
    <x v="96"/>
    <n v="135500"/>
    <x v="3"/>
    <n v="9749676"/>
    <s v="EPO LEGACY HOMES OF PUEBLO SIL"/>
    <d v="2006-07-20T00:00:00"/>
    <d v="2006-08-01T00:00:00"/>
    <s v="60010888"/>
  </r>
  <r>
    <n v="0"/>
    <n v="0"/>
    <n v="0"/>
    <n v="0"/>
    <d v="2025-12-01T00:00:00"/>
    <s v="BH Colorado Electric Oper Co"/>
    <s v="Regulated Electric (122)"/>
    <s v="State - Colorado Elec Distribution"/>
    <x v="96"/>
    <n v="135500"/>
    <x v="3"/>
    <n v="9711374"/>
    <s v="EPU HW HOUSTON CONST SPAULDING"/>
    <d v="2006-11-28T00:00:00"/>
    <d v="2006-11-01T00:00:00"/>
    <s v="60011514"/>
  </r>
  <r>
    <n v="0"/>
    <n v="0"/>
    <n v="0"/>
    <n v="0"/>
    <d v="2025-12-01T00:00:00"/>
    <s v="BH Colorado Electric Oper Co"/>
    <s v="Regulated Electric (122)"/>
    <s v="State - Colorado Elec Distribution"/>
    <x v="96"/>
    <n v="135600"/>
    <x v="3"/>
    <n v="9749675"/>
    <s v="EPO LEGACY HOMES OF PUEBLO SIL"/>
    <d v="2006-07-20T00:00:00"/>
    <d v="2006-08-01T00:00:00"/>
    <s v="60010888"/>
  </r>
  <r>
    <n v="0"/>
    <n v="0"/>
    <n v="0"/>
    <n v="0"/>
    <d v="2025-12-01T00:00:00"/>
    <s v="BH Colorado Electric Oper Co"/>
    <s v="Regulated Electric (122)"/>
    <s v="State - Colorado Elec Distribution"/>
    <x v="96"/>
    <n v="135600"/>
    <x v="3"/>
    <n v="9748231"/>
    <s v="EPU HW HOUSTON CONST SPAULDING"/>
    <d v="2006-11-28T00:00:00"/>
    <d v="2006-11-01T00:00:00"/>
    <s v="60011514"/>
  </r>
  <r>
    <n v="0"/>
    <n v="0"/>
    <n v="0"/>
    <n v="0"/>
    <d v="2025-12-01T00:00:00"/>
    <s v="BH Colorado Electric Oper Co"/>
    <s v="Regulated Electric (122)"/>
    <s v="State - Colorado Elec Distribution"/>
    <x v="96"/>
    <n v="135600"/>
    <x v="3"/>
    <n v="9748754"/>
    <s v="EPU HW HOUSTON CONST SPAULDING"/>
    <d v="2006-10-16T00:00:00"/>
    <d v="2006-10-01T00:00:00"/>
    <s v="60011440"/>
  </r>
  <r>
    <n v="0"/>
    <n v="0"/>
    <n v="0"/>
    <n v="0"/>
    <d v="2025-12-01T00:00:00"/>
    <s v="BH Colorado Electric Oper Co"/>
    <s v="Regulated Electric (122)"/>
    <s v="State - Colorado Elec Distribution"/>
    <x v="96"/>
    <n v="135600"/>
    <x v="3"/>
    <n v="9748240"/>
    <s v="EPORNF 8/26 STORM WORK PW PUEB"/>
    <d v="2006-11-28T00:00:00"/>
    <d v="2006-11-01T00:00:00"/>
    <s v="60011395"/>
  </r>
  <r>
    <n v="0"/>
    <n v="0"/>
    <n v="0"/>
    <n v="0"/>
    <d v="2025-12-01T00:00:00"/>
    <s v="BH Colorado Electric Oper Co"/>
    <s v="Regulated Electric (122)"/>
    <s v="State - Colorado Elec Distribution"/>
    <x v="97"/>
    <n v="135500"/>
    <x v="3"/>
    <n v="9748197"/>
    <s v="EPORNF  STORM DAMAGE"/>
    <d v="2006-11-15T00:00:00"/>
    <d v="2006-11-01T00:00:00"/>
    <s v="60011691"/>
  </r>
  <r>
    <n v="0"/>
    <n v="0"/>
    <n v="0"/>
    <n v="0"/>
    <d v="2025-12-01T00:00:00"/>
    <s v="BH Colorado Electric Oper Co"/>
    <s v="Regulated Electric (122)"/>
    <s v="State - Colorado Elec Distribution"/>
    <x v="97"/>
    <n v="135500"/>
    <x v="3"/>
    <n v="9753695"/>
    <s v="EPUNF  11TH 608 ST11 ROCKY FOR"/>
    <d v="2006-01-27T00:00:00"/>
    <d v="2006-03-01T00:00:00"/>
    <s v="60009806"/>
  </r>
  <r>
    <n v="0"/>
    <n v="0"/>
    <n v="0"/>
    <n v="0"/>
    <d v="2025-12-01T00:00:00"/>
    <s v="BH Colorado Electric Oper Co"/>
    <s v="Regulated Electric (122)"/>
    <s v="State - Colorado Elec Distribution"/>
    <x v="97"/>
    <n v="135500"/>
    <x v="3"/>
    <n v="9754581"/>
    <s v="EPUNF  11TH 608 ST11 ROCKY FOR"/>
    <d v="2006-01-27T00:00:00"/>
    <d v="2006-02-01T00:00:00"/>
    <s v="60009806"/>
  </r>
  <r>
    <n v="0"/>
    <n v="0"/>
    <n v="0"/>
    <n v="0"/>
    <d v="2025-12-01T00:00:00"/>
    <s v="BH Colorado Electric Oper Co"/>
    <s v="Regulated Electric (122)"/>
    <s v="State - Colorado Elec Distribution"/>
    <x v="97"/>
    <n v="135600"/>
    <x v="3"/>
    <n v="9754580"/>
    <s v="EPUNF  11TH 608 ST11 ROCKY FOR"/>
    <d v="2006-01-27T00:00:00"/>
    <d v="2006-02-01T00:00:00"/>
    <s v="60009806"/>
  </r>
  <r>
    <n v="0"/>
    <n v="0"/>
    <n v="0"/>
    <n v="0"/>
    <d v="2025-12-01T00:00:00"/>
    <s v="BH Colorado Electric Oper Co"/>
    <s v="Regulated Electric (122)"/>
    <s v="State - Colorado Elec Distribution"/>
    <x v="97"/>
    <n v="135600"/>
    <x v="3"/>
    <n v="9748196"/>
    <s v="EPORNF  STORM DAMAGE"/>
    <d v="2006-11-15T00:00:00"/>
    <d v="2006-11-01T00:00:00"/>
    <s v="60011691"/>
  </r>
  <r>
    <n v="0"/>
    <n v="0"/>
    <n v="0"/>
    <n v="0"/>
    <d v="2025-12-01T00:00:00"/>
    <s v="BH Colorado Electric Oper Co"/>
    <s v="Regulated Electric (122)"/>
    <s v="State - Colorado Elec Distribution"/>
    <x v="98"/>
    <n v="135400"/>
    <x v="3"/>
    <n v="9868109"/>
    <s v="Replace Trans Structures"/>
    <d v="1998-12-03T00:00:00"/>
    <d v="1998-11-01T00:00:00"/>
    <s v="10000340"/>
  </r>
  <r>
    <n v="0"/>
    <n v="0"/>
    <n v="0"/>
    <n v="0"/>
    <d v="2025-12-01T00:00:00"/>
    <s v="BH Colorado Electric Oper Co"/>
    <s v="Regulated Electric (122)"/>
    <s v="State - Colorado Elec Distribution"/>
    <x v="98"/>
    <n v="135400"/>
    <x v="3"/>
    <n v="9759624"/>
    <s v="Replace Trans Structures"/>
    <d v="1998-09-29T00:00:00"/>
    <d v="1999-12-01T00:00:00"/>
    <s v="10000340"/>
  </r>
  <r>
    <n v="0"/>
    <n v="0"/>
    <n v="0"/>
    <n v="0"/>
    <d v="2025-12-01T00:00:00"/>
    <s v="BH Colorado Electric Oper Co"/>
    <s v="Regulated Electric (122)"/>
    <s v="State - Colorado Elec Distribution"/>
    <x v="98"/>
    <n v="135400"/>
    <x v="3"/>
    <n v="9876239"/>
    <s v="Replace Trans Structures"/>
    <d v="1998-12-03T00:00:00"/>
    <d v="1999-03-01T00:00:00"/>
    <s v="10000340"/>
  </r>
  <r>
    <n v="0"/>
    <n v="0"/>
    <n v="0"/>
    <n v="0"/>
    <d v="2025-12-01T00:00:00"/>
    <s v="BH Colorado Electric Oper Co"/>
    <s v="Regulated Electric (122)"/>
    <s v="State - Colorado Elec Distribution"/>
    <x v="98"/>
    <n v="135400"/>
    <x v="3"/>
    <n v="9930946"/>
    <s v="Replace Trans Structures"/>
    <d v="1998-09-29T00:00:00"/>
    <d v="1999-11-01T00:00:00"/>
    <s v="10000340"/>
  </r>
  <r>
    <n v="0"/>
    <n v="0"/>
    <n v="0"/>
    <n v="0"/>
    <d v="2025-12-01T00:00:00"/>
    <s v="BH Colorado Electric Oper Co"/>
    <s v="Regulated Electric (122)"/>
    <s v="State - Colorado Elec Distribution"/>
    <x v="98"/>
    <n v="135500"/>
    <x v="3"/>
    <n v="9930945"/>
    <s v="Replace Trans Structures"/>
    <d v="1998-09-29T00:00:00"/>
    <d v="1999-11-01T00:00:00"/>
    <s v="10000340"/>
  </r>
  <r>
    <n v="0"/>
    <n v="0"/>
    <n v="0"/>
    <n v="0"/>
    <d v="2025-12-01T00:00:00"/>
    <s v="BH Colorado Electric Oper Co"/>
    <s v="Regulated Electric (122)"/>
    <s v="State - Colorado Elec Distribution"/>
    <x v="98"/>
    <n v="135500"/>
    <x v="3"/>
    <n v="9701736"/>
    <s v="Replace Trans Structures"/>
    <d v="1998-09-29T00:00:00"/>
    <d v="1999-12-01T00:00:00"/>
    <s v="10000340"/>
  </r>
  <r>
    <n v="0"/>
    <n v="0"/>
    <n v="0"/>
    <n v="0"/>
    <d v="2025-12-01T00:00:00"/>
    <s v="BH Colorado Electric Oper Co"/>
    <s v="Regulated Electric (122)"/>
    <s v="State - Colorado Elec Distribution"/>
    <x v="98"/>
    <n v="135500"/>
    <x v="3"/>
    <n v="9868108"/>
    <s v="Replace Trans Structures"/>
    <d v="1998-12-03T00:00:00"/>
    <d v="1998-11-01T00:00:00"/>
    <s v="10000340"/>
  </r>
  <r>
    <n v="0"/>
    <n v="0"/>
    <n v="0"/>
    <n v="0"/>
    <d v="2025-12-01T00:00:00"/>
    <s v="BH Colorado Electric Oper Co"/>
    <s v="Regulated Electric (122)"/>
    <s v="State - Colorado Elec Distribution"/>
    <x v="98"/>
    <n v="135500"/>
    <x v="3"/>
    <n v="9876242"/>
    <s v="Replace Trans Structures"/>
    <d v="1998-12-03T00:00:00"/>
    <d v="1999-03-01T00:00:00"/>
    <s v="10000340"/>
  </r>
  <r>
    <n v="0"/>
    <n v="0"/>
    <n v="0"/>
    <n v="0"/>
    <d v="2025-12-01T00:00:00"/>
    <s v="BH Colorado Electric Oper Co"/>
    <s v="Regulated Electric (122)"/>
    <s v="State - Colorado Elec Distribution"/>
    <x v="98"/>
    <n v="135600"/>
    <x v="3"/>
    <n v="9876241"/>
    <s v="Replace Trans Structures"/>
    <d v="1998-12-03T00:00:00"/>
    <d v="1999-03-01T00:00:00"/>
    <s v="10000340"/>
  </r>
  <r>
    <n v="0"/>
    <n v="0"/>
    <n v="0"/>
    <n v="0"/>
    <d v="2025-12-01T00:00:00"/>
    <s v="BH Colorado Electric Oper Co"/>
    <s v="Regulated Electric (122)"/>
    <s v="State - Colorado Elec Distribution"/>
    <x v="98"/>
    <n v="135600"/>
    <x v="3"/>
    <n v="9930944"/>
    <s v="Replace Trans Structures"/>
    <d v="1998-09-29T00:00:00"/>
    <d v="1999-11-01T00:00:00"/>
    <s v="10000340"/>
  </r>
  <r>
    <n v="0"/>
    <n v="0"/>
    <n v="0"/>
    <n v="0"/>
    <d v="2025-12-01T00:00:00"/>
    <s v="BH Colorado Electric Oper Co"/>
    <s v="Regulated Electric (122)"/>
    <s v="State - Colorado Elec Distribution"/>
    <x v="98"/>
    <n v="135600"/>
    <x v="3"/>
    <n v="9759623"/>
    <s v="Replace Trans Structures"/>
    <d v="1998-09-29T00:00:00"/>
    <d v="1999-12-01T00:00:00"/>
    <s v="10000340"/>
  </r>
  <r>
    <n v="0"/>
    <n v="0"/>
    <n v="0"/>
    <n v="0"/>
    <d v="2025-12-01T00:00:00"/>
    <s v="BH Colorado Electric Oper Co"/>
    <s v="Regulated Electric (122)"/>
    <s v="State - Colorado Elec Distribution"/>
    <x v="98"/>
    <n v="135600"/>
    <x v="3"/>
    <n v="9867785"/>
    <s v="Replace Trans Structures"/>
    <d v="1998-12-03T00:00:00"/>
    <d v="1998-11-01T00:00:00"/>
    <s v="10000340"/>
  </r>
  <r>
    <n v="0"/>
    <n v="0"/>
    <n v="0"/>
    <n v="0"/>
    <d v="2025-12-01T00:00:00"/>
    <s v="BH Colorado Electric Oper Co"/>
    <s v="Regulated Electric (122)"/>
    <s v="State - Colorado Elec Distribution"/>
    <x v="98"/>
    <n v="135800"/>
    <x v="3"/>
    <n v="9867784"/>
    <s v="Replace Trans Structures"/>
    <d v="1998-12-03T00:00:00"/>
    <d v="1998-11-01T00:00:00"/>
    <s v="10000340"/>
  </r>
  <r>
    <n v="0"/>
    <n v="0"/>
    <n v="0"/>
    <n v="0"/>
    <d v="2025-12-01T00:00:00"/>
    <s v="BH Colorado Electric Oper Co"/>
    <s v="Regulated Electric (122)"/>
    <s v="State - Colorado Elec Distribution"/>
    <x v="98"/>
    <n v="135800"/>
    <x v="3"/>
    <n v="9930943"/>
    <s v="Replace Trans Structures"/>
    <d v="1998-09-29T00:00:00"/>
    <d v="1999-11-01T00:00:00"/>
    <s v="10000340"/>
  </r>
  <r>
    <n v="0"/>
    <n v="0"/>
    <n v="0"/>
    <n v="0"/>
    <d v="2025-12-01T00:00:00"/>
    <s v="BH Colorado Electric Oper Co"/>
    <s v="Regulated Electric (122)"/>
    <s v="State - Colorado Elec Distribution"/>
    <x v="98"/>
    <n v="135800"/>
    <x v="3"/>
    <n v="9876240"/>
    <s v="Replace Trans Structures"/>
    <d v="1998-12-03T00:00:00"/>
    <d v="1999-03-01T00:00:00"/>
    <s v="10000340"/>
  </r>
  <r>
    <n v="0"/>
    <n v="0"/>
    <n v="0"/>
    <n v="0"/>
    <d v="2025-12-01T00:00:00"/>
    <s v="BH Colorado Electric Oper Co"/>
    <s v="Regulated Electric (122)"/>
    <s v="State - Colorado Elec Distribution"/>
    <x v="98"/>
    <n v="135800"/>
    <x v="3"/>
    <n v="9759622"/>
    <s v="Replace Trans Structures"/>
    <d v="1998-09-29T00:00:00"/>
    <d v="1999-12-01T00:00:00"/>
    <s v="10000340"/>
  </r>
  <r>
    <n v="0"/>
    <n v="0"/>
    <n v="0"/>
    <n v="0"/>
    <d v="2025-12-01T00:00:00"/>
    <s v="BH Colorado Electric Oper Co"/>
    <s v="Regulated Electric (122)"/>
    <s v="State - Colorado Elec Distribution"/>
    <x v="99"/>
    <n v="135500"/>
    <x v="3"/>
    <n v="26325372"/>
    <s v="BRAVO PROPERTY MANAGEMENT - 000 PONDEROSA LN, , CANON CITY, CO"/>
    <d v="2019-01-29T00:00:00"/>
    <d v="2019-01-01T00:00:00"/>
    <s v="60101998"/>
  </r>
  <r>
    <n v="3"/>
    <n v="142"/>
    <n v="-2.0447999999999999E-4"/>
    <n v="142.00020448000001"/>
    <d v="2025-12-01T00:00:00"/>
    <s v="BH Colorado Electric Oper Co"/>
    <s v="Regulated Electric (122)"/>
    <s v="State - Colorado Elec Distribution"/>
    <x v="100"/>
    <n v="135002"/>
    <x v="6"/>
    <n v="41007654"/>
    <s v="Right-Of-Ways - Non-Depreciable"/>
    <d v="2023-03-13T00:00:00"/>
    <d v="2023-03-13T00:00:00"/>
    <s v="60169196"/>
  </r>
  <r>
    <n v="0"/>
    <n v="0"/>
    <n v="0"/>
    <n v="0"/>
    <d v="2025-12-01T00:00:00"/>
    <s v="BH Colorado Electric Oper Co"/>
    <s v="Regulated Electric (122)"/>
    <s v="State - Colorado Elec Distribution"/>
    <x v="100"/>
    <n v="135003"/>
    <x v="95"/>
    <n v="37068422"/>
    <s v="Depreciable Right-Of-Ways"/>
    <d v="2023-03-13T00:00:00"/>
    <d v="2023-03-13T00:00:00"/>
    <s v="60169196"/>
  </r>
  <r>
    <n v="1"/>
    <n v="-11016.12"/>
    <n v="-1377.6804838092"/>
    <n v="-9638.4395161908014"/>
    <d v="2025-12-01T00:00:00"/>
    <s v="BH Colorado Electric Oper Co"/>
    <s v="Regulated Electric (122)"/>
    <s v="State - Colorado Elec Distribution"/>
    <x v="100"/>
    <n v="135300"/>
    <x v="14"/>
    <n v="34925787"/>
    <s v="Pole, Wood, 65' Or Greater"/>
    <d v="2019-02-07T00:00:00"/>
    <d v="2019-01-01T00:00:00"/>
    <s v="60102458"/>
  </r>
  <r>
    <n v="0"/>
    <n v="0"/>
    <n v="0"/>
    <n v="0"/>
    <d v="2025-12-01T00:00:00"/>
    <s v="BH Colorado Electric Oper Co"/>
    <s v="Regulated Electric (122)"/>
    <s v="State - Colorado Elec Distribution"/>
    <x v="100"/>
    <n v="135700"/>
    <x v="3"/>
    <n v="35139279"/>
    <s v="WESTOVER HOMES - 517 E CHADWICK DR, , PUEBLO, CO"/>
    <d v="2022-03-28T00:00:00"/>
    <d v="2022-03-01T00:00:00"/>
    <s v="60141803"/>
  </r>
  <r>
    <n v="0"/>
    <n v="0"/>
    <n v="0"/>
    <n v="0"/>
    <d v="2025-12-01T00:00:00"/>
    <s v="BH Colorado Electric Oper Co"/>
    <s v="Regulated Electric (122)"/>
    <s v="State - Colorado Elec Distribution"/>
    <x v="100"/>
    <n v="135800"/>
    <x v="3"/>
    <n v="21685145"/>
    <s v="KRYSTAL CONLON - 623 FREDONIA ST, , PUEBLO WEST, CO"/>
    <d v="2018-07-31T00:00:00"/>
    <d v="2018-07-01T00:00:00"/>
    <s v="60101248"/>
  </r>
  <r>
    <n v="0"/>
    <n v="0"/>
    <n v="0"/>
    <n v="0"/>
    <d v="2025-12-01T00:00:00"/>
    <s v="BH Colorado Electric Oper Co"/>
    <s v="Regulated Electric (122)"/>
    <s v="State - Colorado Elec Distribution"/>
    <x v="101"/>
    <n v="135300"/>
    <x v="3"/>
    <n v="35463128"/>
    <s v="Replace existing 48VDC lead acid (VLA) battery system with new lead acid (VLA) batteries in existing relay building. Replace existing charger. Install manual transfer switch (MTS) for battery trailer connection. Charger should be mounted in existing loca"/>
    <d v="2022-05-27T00:00:00"/>
    <d v="2022-05-01T00:00:00"/>
    <s v="10078941"/>
  </r>
  <r>
    <n v="0"/>
    <n v="0"/>
    <n v="0"/>
    <n v="0"/>
    <d v="2025-12-01T00:00:00"/>
    <s v="BH Colorado Electric Oper Co"/>
    <s v="Regulated Electric (122)"/>
    <s v="State - Colorado Elec Distribution"/>
    <x v="102"/>
    <n v="135600"/>
    <x v="91"/>
    <n v="9687855"/>
    <s v="INSULATORS-PIN &amp; CAP-15KV"/>
    <d v="2009-08-01T00:00:00"/>
    <d v="2009-01-01T00:00:00"/>
    <s v="5105230111"/>
  </r>
  <r>
    <n v="0"/>
    <n v="0"/>
    <n v="0"/>
    <n v="0"/>
    <d v="2025-12-01T00:00:00"/>
    <s v="BH Colorado Electric Oper Co"/>
    <s v="Regulated Electric (122)"/>
    <s v="State - Colorado Elec Distribution"/>
    <x v="103"/>
    <n v="135500"/>
    <x v="3"/>
    <n v="9753846"/>
    <s v="EPO STATION POWER BURNT MILL R"/>
    <d v="2006-01-30T00:00:00"/>
    <d v="2006-03-01T00:00:00"/>
    <s v="60009920"/>
  </r>
  <r>
    <n v="0"/>
    <n v="0"/>
    <n v="0"/>
    <n v="0"/>
    <d v="2025-12-01T00:00:00"/>
    <s v="BH Colorado Electric Oper Co"/>
    <s v="Regulated Electric (122)"/>
    <s v="State - Colorado Elec Distribution"/>
    <x v="103"/>
    <n v="135500"/>
    <x v="3"/>
    <n v="9754591"/>
    <s v="EPO STATION POWER BURNT MILL R"/>
    <d v="2006-01-30T00:00:00"/>
    <d v="2006-02-01T00:00:00"/>
    <s v="60009920"/>
  </r>
  <r>
    <n v="0"/>
    <n v="0"/>
    <n v="0"/>
    <n v="0"/>
    <d v="2025-12-01T00:00:00"/>
    <s v="BH Colorado Electric Oper Co"/>
    <s v="Regulated Electric (122)"/>
    <s v="State - Colorado Elec Distribution"/>
    <x v="103"/>
    <n v="135500"/>
    <x v="3"/>
    <n v="9702234"/>
    <s v="EPO 2006 INTEGRITY PROJECT BUR"/>
    <d v="2006-12-21T00:00:00"/>
    <d v="2006-12-01T00:00:00"/>
    <s v="60009477"/>
  </r>
  <r>
    <n v="0"/>
    <n v="0"/>
    <n v="0"/>
    <n v="0"/>
    <d v="2025-12-01T00:00:00"/>
    <s v="BH Colorado Electric Oper Co"/>
    <s v="Regulated Electric (122)"/>
    <s v="State - Colorado Elec Distribution"/>
    <x v="103"/>
    <n v="135500"/>
    <x v="3"/>
    <n v="9749326"/>
    <s v="EPO 2006 INTEGRITY PROJECT BUR"/>
    <d v="2006-09-26T00:00:00"/>
    <d v="2006-09-01T00:00:00"/>
    <s v="60009473"/>
  </r>
  <r>
    <n v="0"/>
    <n v="0"/>
    <n v="0"/>
    <n v="0"/>
    <d v="2025-12-01T00:00:00"/>
    <s v="BH Colorado Electric Oper Co"/>
    <s v="Regulated Electric (122)"/>
    <s v="State - Colorado Elec Distribution"/>
    <x v="103"/>
    <n v="135600"/>
    <x v="3"/>
    <n v="9711330"/>
    <s v="EPO 2006 INTEGRITY PROJECT BUR"/>
    <d v="2006-12-21T00:00:00"/>
    <d v="2006-12-01T00:00:00"/>
    <s v="60009477"/>
  </r>
  <r>
    <n v="0"/>
    <n v="0"/>
    <n v="0"/>
    <n v="0"/>
    <d v="2025-12-01T00:00:00"/>
    <s v="BH Colorado Electric Oper Co"/>
    <s v="Regulated Electric (122)"/>
    <s v="State - Colorado Elec Distribution"/>
    <x v="103"/>
    <n v="135600"/>
    <x v="3"/>
    <n v="9754590"/>
    <s v="EPO STATION POWER BURNT MILL R"/>
    <d v="2006-01-30T00:00:00"/>
    <d v="2006-02-01T00:00:00"/>
    <s v="60009920"/>
  </r>
  <r>
    <n v="0"/>
    <n v="0"/>
    <n v="0"/>
    <n v="0"/>
    <d v="2025-12-01T00:00:00"/>
    <s v="BH Colorado Electric Oper Co"/>
    <s v="Regulated Electric (122)"/>
    <s v="State - Colorado Elec Distribution"/>
    <x v="103"/>
    <n v="135600"/>
    <x v="3"/>
    <n v="9749325"/>
    <s v="EPO 2006 INTEGRITY PROJECT BUR"/>
    <d v="2006-09-26T00:00:00"/>
    <d v="2006-09-01T00:00:00"/>
    <s v="60009473"/>
  </r>
  <r>
    <n v="0"/>
    <n v="0"/>
    <n v="0"/>
    <n v="0"/>
    <d v="2025-12-01T00:00:00"/>
    <s v="BH Colorado Electric Oper Co"/>
    <s v="Regulated Electric (122)"/>
    <s v="State - Colorado Elec Distribution"/>
    <x v="104"/>
    <n v="135500"/>
    <x v="3"/>
    <n v="9750104"/>
    <s v="EPOR  40th &amp; BUSH"/>
    <d v="2006-07-11T00:00:00"/>
    <d v="2006-07-01T00:00:00"/>
    <s v="60010404"/>
  </r>
  <r>
    <n v="0"/>
    <n v="0"/>
    <n v="0"/>
    <n v="0"/>
    <d v="2025-12-01T00:00:00"/>
    <s v="BH Colorado Electric Oper Co"/>
    <s v="Regulated Electric (122)"/>
    <s v="State - Colorado Elec Distribution"/>
    <x v="104"/>
    <n v="135600"/>
    <x v="3"/>
    <n v="9750103"/>
    <s v="EPOR  40th &amp; BUSH"/>
    <d v="2006-07-11T00:00:00"/>
    <d v="2006-07-01T00:00:00"/>
    <s v="60010404"/>
  </r>
  <r>
    <n v="0"/>
    <n v="0"/>
    <n v="0"/>
    <n v="0"/>
    <d v="2025-12-01T00:00:00"/>
    <s v="BH Colorado Electric Oper Co"/>
    <s v="Regulated Electric (122)"/>
    <s v="State - Colorado Elec Distribution"/>
    <x v="105"/>
    <n v="135500"/>
    <x v="3"/>
    <n v="9754564"/>
    <s v="EPUNF KURZ,RANDY LOCKE MTN ROA"/>
    <d v="2006-02-13T00:00:00"/>
    <d v="2006-02-01T00:00:00"/>
    <s v="60009865"/>
  </r>
  <r>
    <n v="0"/>
    <n v="0"/>
    <n v="0"/>
    <n v="0"/>
    <d v="2025-12-01T00:00:00"/>
    <s v="BH Colorado Electric Oper Co"/>
    <s v="Regulated Electric (122)"/>
    <s v="State - Colorado Elec Distribution"/>
    <x v="105"/>
    <n v="135500"/>
    <x v="3"/>
    <n v="9753715"/>
    <s v="EPUNF KURZ,RANDY LOCKE MTN ROA"/>
    <d v="2006-02-13T00:00:00"/>
    <d v="2006-03-01T00:00:00"/>
    <s v="60009865"/>
  </r>
  <r>
    <n v="0"/>
    <n v="0"/>
    <n v="0"/>
    <n v="0"/>
    <d v="2025-12-01T00:00:00"/>
    <s v="BH Colorado Electric Oper Co"/>
    <s v="Regulated Electric (122)"/>
    <s v="State - Colorado Elec Distribution"/>
    <x v="105"/>
    <n v="135600"/>
    <x v="3"/>
    <n v="9754563"/>
    <s v="EPUNF KURZ,RANDY LOCKE MTN ROA"/>
    <d v="2006-02-13T00:00:00"/>
    <d v="2006-02-01T00:00:00"/>
    <s v="60009865"/>
  </r>
  <r>
    <n v="0"/>
    <n v="0"/>
    <n v="0"/>
    <n v="0"/>
    <d v="2025-12-01T00:00:00"/>
    <s v="BH Colorado Electric Oper Co"/>
    <s v="Regulated Electric (122)"/>
    <s v="State - Colorado Elec Distribution"/>
    <x v="106"/>
    <n v="135500"/>
    <x v="3"/>
    <n v="9749627"/>
    <s v="EPOR  ST 4 &amp; HOLLY05 SWINK"/>
    <d v="2006-08-28T00:00:00"/>
    <d v="2006-08-01T00:00:00"/>
    <s v="60010243"/>
  </r>
  <r>
    <n v="0"/>
    <n v="0"/>
    <n v="0"/>
    <n v="0"/>
    <d v="2025-12-01T00:00:00"/>
    <s v="BH Colorado Electric Oper Co"/>
    <s v="Regulated Electric (122)"/>
    <s v="State - Colorado Elec Distribution"/>
    <x v="106"/>
    <n v="135600"/>
    <x v="3"/>
    <n v="9749626"/>
    <s v="EPOR  ST 4 &amp; HOLLY05 SWINK"/>
    <d v="2006-08-28T00:00:00"/>
    <d v="2006-08-01T00:00:00"/>
    <s v="60010243"/>
  </r>
  <r>
    <n v="0"/>
    <n v="0"/>
    <n v="0"/>
    <n v="0"/>
    <d v="2025-12-01T00:00:00"/>
    <s v="BH Colorado Electric Oper Co"/>
    <s v="Regulated Electric (122)"/>
    <s v="State - Colorado Elec Distribution"/>
    <x v="107"/>
    <n v="135600"/>
    <x v="3"/>
    <n v="20278300"/>
    <s v="Inv New Cust Primary Ext Elec"/>
    <d v="2017-08-01T00:00:00"/>
    <d v="2017-08-01T00:00:00"/>
    <s v="5105245311"/>
  </r>
  <r>
    <n v="0"/>
    <n v="0"/>
    <n v="0"/>
    <n v="0"/>
    <d v="2025-12-01T00:00:00"/>
    <s v="BH Colorado Electric Oper Co"/>
    <s v="Regulated Electric (122)"/>
    <s v="State - Colorado Elec Distribution"/>
    <x v="107"/>
    <n v="135600"/>
    <x v="3"/>
    <n v="10245938"/>
    <s v="Inv New Cust Primary Ext Elec"/>
    <d v="2010-02-01T00:00:00"/>
    <d v="2010-02-01T00:00:00"/>
    <s v="5105245311"/>
  </r>
  <r>
    <n v="0"/>
    <n v="0"/>
    <n v="0"/>
    <n v="0"/>
    <d v="2025-12-01T00:00:00"/>
    <s v="BH Colorado Electric Oper Co"/>
    <s v="Regulated Electric (122)"/>
    <s v="State - Colorado Elec Distribution"/>
    <x v="107"/>
    <n v="135600"/>
    <x v="192"/>
    <n v="10317496"/>
    <s v="Insulators-Post-25kv"/>
    <d v="2010-04-01T00:00:00"/>
    <d v="2010-01-01T00:00:00"/>
    <s v="5105245311"/>
  </r>
  <r>
    <n v="0"/>
    <n v="0"/>
    <n v="0"/>
    <n v="0"/>
    <d v="2025-12-01T00:00:00"/>
    <s v="BH Colorado Electric Oper Co"/>
    <s v="Regulated Electric (122)"/>
    <s v="State - Colorado Elec Distribution"/>
    <x v="108"/>
    <n v="135500"/>
    <x v="7"/>
    <n v="9733164"/>
    <s v="ANCHORS"/>
    <d v="2009-07-01T00:00:00"/>
    <d v="2009-01-01T00:00:00"/>
    <s v="5105247311"/>
  </r>
  <r>
    <n v="0"/>
    <n v="0"/>
    <n v="0"/>
    <n v="0"/>
    <d v="2025-12-01T00:00:00"/>
    <s v="BH Colorado Electric Oper Co"/>
    <s v="Regulated Electric (122)"/>
    <s v="State - Colorado Elec Distribution"/>
    <x v="109"/>
    <n v="135800"/>
    <x v="194"/>
    <n v="20894291"/>
    <s v="Cutouts, 15,001-34,501 Volts"/>
    <d v="2017-12-01T00:00:00"/>
    <d v="2017-01-01T00:00:00"/>
    <s v="5105256311"/>
  </r>
  <r>
    <n v="0"/>
    <n v="0"/>
    <n v="0"/>
    <n v="0"/>
    <d v="2025-12-01T00:00:00"/>
    <s v="BH Colorado Electric Oper Co"/>
    <s v="Regulated Electric (122)"/>
    <s v="WPC Sub 20310 Canon City Plant"/>
    <x v="110"/>
    <n v="135001"/>
    <x v="3"/>
    <n v="33178809"/>
    <s v="This WO is for the replacement of Breakers 115-2 and 115-4 at the Canon City substation."/>
    <d v="2021-05-20T00:00:00"/>
    <d v="2021-05-01T00:00:00"/>
    <s v="10075506"/>
  </r>
  <r>
    <n v="3"/>
    <n v="131114.88"/>
    <n v="1200.6097781184001"/>
    <n v="129914.2702218816"/>
    <d v="2025-12-01T00:00:00"/>
    <s v="BH Colorado Electric Oper Co"/>
    <s v="Regulated Electric (122)"/>
    <s v="WPC Sub 20310 Canon City Plant"/>
    <x v="110"/>
    <n v="135130"/>
    <x v="80"/>
    <n v="41070034"/>
    <s v="RTU"/>
    <d v="2014-11-26T00:00:00"/>
    <d v="2014-01-01T00:00:00"/>
    <s v="10049283"/>
  </r>
  <r>
    <n v="1"/>
    <n v="4427.6000000000004"/>
    <n v="79.323553320000002"/>
    <n v="4348.2764466799999"/>
    <d v="2025-12-01T00:00:00"/>
    <s v="BH Colorado Electric Oper Co"/>
    <s v="Regulated Electric (122)"/>
    <s v="WPC Sub 20310 Canon City Plant"/>
    <x v="110"/>
    <n v="135130"/>
    <x v="80"/>
    <n v="41070056"/>
    <s v="SCADA EQUIP - RTU Telegyr System"/>
    <d v="2003-12-04T00:00:00"/>
    <d v="2003-01-01T00:00:00"/>
    <s v="50507XFER"/>
  </r>
  <r>
    <n v="1"/>
    <n v="16281.08"/>
    <n v="473.18012144520003"/>
    <n v="15807.899878554799"/>
    <d v="2025-12-01T00:00:00"/>
    <s v="BH Colorado Electric Oper Co"/>
    <s v="Regulated Electric (122)"/>
    <s v="WPC Sub 20310 Canon City Plant"/>
    <x v="110"/>
    <n v="135130"/>
    <x v="80"/>
    <n v="41070067"/>
    <s v="SCADA EQUIPMENT- RTU"/>
    <d v="1989-07-01T00:00:00"/>
    <d v="1989-07-01T00:00:00"/>
    <s v="WCDXFER"/>
  </r>
  <r>
    <n v="1"/>
    <n v="15005.85"/>
    <n v="17.922687123000003"/>
    <n v="14987.927312877"/>
    <d v="2025-12-01T00:00:00"/>
    <s v="BH Colorado Electric Oper Co"/>
    <s v="Regulated Electric (122)"/>
    <s v="WPC Sub 20310 Canon City Plant"/>
    <x v="110"/>
    <n v="135130"/>
    <x v="105"/>
    <n v="41349054"/>
    <s v="Scada Equip - Server/Router"/>
    <d v="2024-12-30T00:00:00"/>
    <d v="2024-01-01T00:00:00"/>
    <s v="10084285"/>
  </r>
  <r>
    <n v="0"/>
    <n v="0"/>
    <n v="0"/>
    <n v="0"/>
    <d v="2025-12-01T00:00:00"/>
    <s v="BH Colorado Electric Oper Co"/>
    <s v="Regulated Electric (122)"/>
    <s v="WPC Sub 20310 Canon City Plant"/>
    <x v="110"/>
    <n v="135200"/>
    <x v="195"/>
    <n v="9973724"/>
    <s v="CONTROL BUILDING STRUCTURE - #"/>
    <d v="1936-07-01T00:00:00"/>
    <d v="1936-07-01T00:00:00"/>
    <s v="CPR Conversion"/>
  </r>
  <r>
    <n v="0"/>
    <n v="0"/>
    <n v="0"/>
    <n v="0"/>
    <d v="2025-12-01T00:00:00"/>
    <s v="BH Colorado Electric Oper Co"/>
    <s v="Regulated Electric (122)"/>
    <s v="WPC Sub 20310 Canon City Plant"/>
    <x v="110"/>
    <n v="135200"/>
    <x v="195"/>
    <n v="9973723"/>
    <s v="CONTROL BUILDING STRUCTURE - #"/>
    <d v="1950-07-01T00:00:00"/>
    <d v="1950-07-01T00:00:00"/>
    <s v="CPR Conversion"/>
  </r>
  <r>
    <n v="0"/>
    <n v="0"/>
    <n v="0"/>
    <n v="0"/>
    <d v="2025-12-01T00:00:00"/>
    <s v="BH Colorado Electric Oper Co"/>
    <s v="Regulated Electric (122)"/>
    <s v="WPC Sub 20310 Canon City Plant"/>
    <x v="110"/>
    <n v="135200"/>
    <x v="195"/>
    <n v="9706616"/>
    <s v="CONTROL BUILDING STRUCTURE - #"/>
    <d v="1969-07-01T00:00:00"/>
    <d v="1969-07-01T00:00:00"/>
    <s v="CPR Conversion"/>
  </r>
  <r>
    <n v="1"/>
    <n v="793.69"/>
    <n v="839.27999806640003"/>
    <n v="-45.589998066399971"/>
    <d v="2025-12-01T00:00:00"/>
    <s v="BH Colorado Electric Oper Co"/>
    <s v="Regulated Electric (122)"/>
    <s v="WPC Sub 20310 Canon City Plant"/>
    <x v="110"/>
    <n v="135200"/>
    <x v="119"/>
    <n v="9815352"/>
    <s v="LANDSCAPING"/>
    <d v="1959-07-01T00:00:00"/>
    <d v="1959-07-01T00:00:00"/>
    <s v="CPR Conversion"/>
  </r>
  <r>
    <n v="0"/>
    <n v="0"/>
    <n v="0"/>
    <n v="0"/>
    <d v="2025-12-01T00:00:00"/>
    <s v="BH Colorado Electric Oper Co"/>
    <s v="Regulated Electric (122)"/>
    <s v="WPC Sub 20310 Canon City Plant"/>
    <x v="110"/>
    <n v="135200"/>
    <x v="119"/>
    <n v="9973721"/>
    <s v="STRUCTURES-LANDSCAPING"/>
    <d v="1964-07-01T00:00:00"/>
    <d v="1964-07-01T00:00:00"/>
    <s v="CPR Conversion"/>
  </r>
  <r>
    <n v="1"/>
    <n v="11711.2"/>
    <n v="6797.1483913120001"/>
    <n v="4914.0516086880007"/>
    <d v="2025-12-01T00:00:00"/>
    <s v="BH Colorado Electric Oper Co"/>
    <s v="Regulated Electric (122)"/>
    <s v="WPC Sub 20310 Canon City Plant"/>
    <x v="110"/>
    <n v="135200"/>
    <x v="119"/>
    <n v="9815353"/>
    <s v="STRUCTURES-LANDSCAPING"/>
    <d v="1989-07-01T00:00:00"/>
    <d v="1989-07-01T00:00:00"/>
    <s v="CPR Conversion"/>
  </r>
  <r>
    <n v="0"/>
    <n v="0"/>
    <n v="0"/>
    <n v="0"/>
    <d v="2025-12-01T00:00:00"/>
    <s v="BH Colorado Electric Oper Co"/>
    <s v="Regulated Electric (122)"/>
    <s v="WPC Sub 20310 Canon City Plant"/>
    <x v="110"/>
    <n v="135200"/>
    <x v="119"/>
    <n v="9973720"/>
    <s v="STRUCTURES-LANDSCAPING"/>
    <d v="1989-07-01T00:00:00"/>
    <d v="1989-07-01T00:00:00"/>
    <s v="CPR Conversion"/>
  </r>
  <r>
    <n v="0"/>
    <n v="0"/>
    <n v="0"/>
    <n v="0"/>
    <d v="2025-12-01T00:00:00"/>
    <s v="BH Colorado Electric Oper Co"/>
    <s v="Regulated Electric (122)"/>
    <s v="WPC Sub 20310 Canon City Plant"/>
    <x v="110"/>
    <n v="135200"/>
    <x v="119"/>
    <n v="9973722"/>
    <s v="LANDSCAPING"/>
    <d v="1959-07-01T00:00:00"/>
    <d v="1959-07-01T00:00:00"/>
    <s v="CPR Conversion"/>
  </r>
  <r>
    <n v="1"/>
    <n v="1712.64"/>
    <n v="1674.8414871552002"/>
    <n v="37.798512844799916"/>
    <d v="2025-12-01T00:00:00"/>
    <s v="BH Colorado Electric Oper Co"/>
    <s v="Regulated Electric (122)"/>
    <s v="WPC Sub 20310 Canon City Plant"/>
    <x v="110"/>
    <n v="135200"/>
    <x v="119"/>
    <n v="9815354"/>
    <s v="STRUCTURES-LANDSCAPING"/>
    <d v="1964-07-01T00:00:00"/>
    <d v="1964-07-01T00:00:00"/>
    <s v="CPR Conversion"/>
  </r>
  <r>
    <n v="1"/>
    <n v="3122.64"/>
    <n v="1812.3716999664002"/>
    <n v="1310.2683000335996"/>
    <d v="2025-12-01T00:00:00"/>
    <s v="BH Colorado Electric Oper Co"/>
    <s v="Regulated Electric (122)"/>
    <s v="WPC Sub 20310 Canon City Plant"/>
    <x v="110"/>
    <n v="135200"/>
    <x v="196"/>
    <n v="9815351"/>
    <s v="WALKS, DRIVES, CURBS, ROADS, ETC."/>
    <d v="1989-07-01T00:00:00"/>
    <d v="1989-07-01T00:00:00"/>
    <s v="CPR Conversion"/>
  </r>
  <r>
    <n v="0"/>
    <n v="0"/>
    <n v="0"/>
    <n v="0"/>
    <d v="2025-12-01T00:00:00"/>
    <s v="BH Colorado Electric Oper Co"/>
    <s v="Regulated Electric (122)"/>
    <s v="WPC Sub 20310 Canon City Plant"/>
    <x v="110"/>
    <n v="135200"/>
    <x v="196"/>
    <n v="9973719"/>
    <s v="WALKS, DRIVES, CURBS, ROADS, ETC."/>
    <d v="1989-07-01T00:00:00"/>
    <d v="1989-07-01T00:00:00"/>
    <s v="CPR Conversion"/>
  </r>
  <r>
    <n v="0"/>
    <n v="0"/>
    <n v="0"/>
    <n v="0"/>
    <d v="2025-12-01T00:00:00"/>
    <s v="BH Colorado Electric Oper Co"/>
    <s v="Regulated Electric (122)"/>
    <s v="WPC Sub 20310 Canon City Plant"/>
    <x v="110"/>
    <n v="135200"/>
    <x v="152"/>
    <n v="9973718"/>
    <s v="WALLS,ENCLOSE/RETAIN,SOUND WALL"/>
    <d v="1964-07-01T00:00:00"/>
    <d v="1964-07-01T00:00:00"/>
    <s v="CPR Conversion"/>
  </r>
  <r>
    <n v="1"/>
    <n v="562.36"/>
    <n v="549.94853484480007"/>
    <n v="12.411465155199949"/>
    <d v="2025-12-01T00:00:00"/>
    <s v="BH Colorado Electric Oper Co"/>
    <s v="Regulated Electric (122)"/>
    <s v="WPC Sub 20310 Canon City Plant"/>
    <x v="110"/>
    <n v="135200"/>
    <x v="152"/>
    <n v="9815350"/>
    <s v="WALLS,ENCLOSE/RETAIN,SOUND WALL"/>
    <d v="1964-07-01T00:00:00"/>
    <d v="1964-07-01T00:00:00"/>
    <s v="CPR Conversion"/>
  </r>
  <r>
    <n v="0"/>
    <n v="0"/>
    <n v="0"/>
    <n v="0"/>
    <d v="2025-12-01T00:00:00"/>
    <s v="BH Colorado Electric Oper Co"/>
    <s v="Regulated Electric (122)"/>
    <s v="WPC Sub 20310 Canon City Plant"/>
    <x v="110"/>
    <n v="135300"/>
    <x v="2"/>
    <n v="35060839"/>
    <s v="A dummy retirement unit"/>
    <d v="2021-12-08T00:00:00"/>
    <d v="2021-12-01T00:00:00"/>
    <s v="10075424"/>
  </r>
  <r>
    <n v="0"/>
    <n v="0"/>
    <n v="0"/>
    <n v="0"/>
    <d v="2025-12-01T00:00:00"/>
    <s v="BH Colorado Electric Oper Co"/>
    <s v="Regulated Electric (122)"/>
    <s v="WPC Sub 20310 Canon City Plant"/>
    <x v="110"/>
    <n v="135300"/>
    <x v="197"/>
    <n v="9973737"/>
    <s v="AIRBRK-1PH-ELEC-0-15000V-&gt;= 2000AMPS"/>
    <d v="1954-07-01T00:00:00"/>
    <d v="1954-07-01T00:00:00"/>
    <s v="CPR Conversion"/>
  </r>
  <r>
    <n v="0"/>
    <n v="0"/>
    <n v="0"/>
    <n v="0"/>
    <d v="2025-12-01T00:00:00"/>
    <s v="BH Colorado Electric Oper Co"/>
    <s v="Regulated Electric (122)"/>
    <s v="WPC Sub 20310 Canon City Plant"/>
    <x v="110"/>
    <n v="135300"/>
    <x v="197"/>
    <n v="9785420"/>
    <s v="AIRBRK-1PH-ELEC-0-15000V-&gt;= 2000AMPS"/>
    <d v="1954-07-01T00:00:00"/>
    <d v="1954-07-01T00:00:00"/>
    <s v="WCDXFER"/>
  </r>
  <r>
    <n v="0"/>
    <n v="0"/>
    <n v="0"/>
    <n v="0"/>
    <d v="2025-12-01T00:00:00"/>
    <s v="BH Colorado Electric Oper Co"/>
    <s v="Regulated Electric (122)"/>
    <s v="WPC Sub 20310 Canon City Plant"/>
    <x v="110"/>
    <n v="135300"/>
    <x v="198"/>
    <n v="9785418"/>
    <s v="AIRBRK-1PH-ELEC-15001-45000- &lt;=600AMPS"/>
    <d v="1950-07-01T00:00:00"/>
    <d v="1950-07-01T00:00:00"/>
    <s v="WCDXFER"/>
  </r>
  <r>
    <n v="0"/>
    <n v="0"/>
    <n v="0"/>
    <n v="0"/>
    <d v="2025-12-01T00:00:00"/>
    <s v="BH Colorado Electric Oper Co"/>
    <s v="Regulated Electric (122)"/>
    <s v="WPC Sub 20310 Canon City Plant"/>
    <x v="110"/>
    <n v="135300"/>
    <x v="198"/>
    <n v="9701168"/>
    <s v="AIRBRK-1PH-ELEC-15001-45000- &lt;=600AMPS"/>
    <d v="1950-07-01T00:00:00"/>
    <d v="1950-07-01T00:00:00"/>
    <s v="CPR Conversion"/>
  </r>
  <r>
    <n v="0"/>
    <n v="0"/>
    <n v="0"/>
    <n v="0"/>
    <d v="2025-12-01T00:00:00"/>
    <s v="BH Colorado Electric Oper Co"/>
    <s v="Regulated Electric (122)"/>
    <s v="WPC Sub 20310 Canon City Plant"/>
    <x v="110"/>
    <n v="135300"/>
    <x v="199"/>
    <n v="9785416"/>
    <s v="AIRBRK-1PH-ELEC-45001-69000V- &lt;=600AMPS"/>
    <d v="1951-07-01T00:00:00"/>
    <d v="1951-07-01T00:00:00"/>
    <s v="WCDXFER"/>
  </r>
  <r>
    <n v="0"/>
    <n v="0"/>
    <n v="0"/>
    <n v="0"/>
    <d v="2025-12-01T00:00:00"/>
    <s v="BH Colorado Electric Oper Co"/>
    <s v="Regulated Electric (122)"/>
    <s v="WPC Sub 20310 Canon City Plant"/>
    <x v="110"/>
    <n v="135300"/>
    <x v="199"/>
    <n v="9973735"/>
    <s v="AIRBRK-1PH-ELEC-45001-69000V- &lt;=600AMPS"/>
    <d v="1951-07-01T00:00:00"/>
    <d v="1951-07-01T00:00:00"/>
    <s v="CPR Conversion"/>
  </r>
  <r>
    <n v="0"/>
    <n v="0"/>
    <n v="0"/>
    <n v="0"/>
    <d v="2025-12-01T00:00:00"/>
    <s v="BH Colorado Electric Oper Co"/>
    <s v="Regulated Electric (122)"/>
    <s v="WPC Sub 20310 Canon City Plant"/>
    <x v="110"/>
    <n v="135300"/>
    <x v="200"/>
    <n v="9724099"/>
    <s v="AIRBRK-1PH-ELEC-69-170KV- 1200-1999AMPS"/>
    <d v="1936-07-01T00:00:00"/>
    <d v="1936-07-01T00:00:00"/>
    <s v="CPR Conversion"/>
  </r>
  <r>
    <n v="0"/>
    <n v="0"/>
    <n v="0"/>
    <n v="0"/>
    <d v="2025-12-01T00:00:00"/>
    <s v="BH Colorado Electric Oper Co"/>
    <s v="Regulated Electric (122)"/>
    <s v="WPC Sub 20310 Canon City Plant"/>
    <x v="110"/>
    <n v="135300"/>
    <x v="200"/>
    <n v="9785450"/>
    <s v="AIRBRK-1PH-ELEC-69-170KV- 1200-1999AMPS"/>
    <d v="1936-07-01T00:00:00"/>
    <d v="1936-07-01T00:00:00"/>
    <s v="WCDXFER"/>
  </r>
  <r>
    <n v="0"/>
    <n v="0"/>
    <n v="0"/>
    <n v="0"/>
    <d v="2025-12-01T00:00:00"/>
    <s v="BH Colorado Electric Oper Co"/>
    <s v="Regulated Electric (122)"/>
    <s v="WPC Sub 20310 Canon City Plant"/>
    <x v="110"/>
    <n v="135300"/>
    <x v="201"/>
    <n v="9973736"/>
    <s v="AIRBRK-1PH-ELEC-69-170KV- &lt;= 600AMPS"/>
    <d v="1925-07-01T00:00:00"/>
    <d v="1925-07-01T00:00:00"/>
    <s v="CPR Conversion"/>
  </r>
  <r>
    <n v="0"/>
    <n v="0"/>
    <n v="0"/>
    <n v="0"/>
    <d v="2025-12-01T00:00:00"/>
    <s v="BH Colorado Electric Oper Co"/>
    <s v="Regulated Electric (122)"/>
    <s v="WPC Sub 20310 Canon City Plant"/>
    <x v="110"/>
    <n v="135300"/>
    <x v="201"/>
    <n v="9785415"/>
    <s v="AIRBRK-1PH-ELEC-69-170KV- &lt;= 600AMPS"/>
    <d v="1925-07-01T00:00:00"/>
    <d v="1925-07-01T00:00:00"/>
    <s v="WCDXFER"/>
  </r>
  <r>
    <n v="0"/>
    <n v="0"/>
    <n v="0"/>
    <n v="0"/>
    <d v="2025-12-01T00:00:00"/>
    <s v="BH Colorado Electric Oper Co"/>
    <s v="Regulated Electric (122)"/>
    <s v="WPC Sub 20310 Canon City Plant"/>
    <x v="110"/>
    <n v="135300"/>
    <x v="136"/>
    <n v="9973717"/>
    <s v="ARRESTER - 23,000-69,000 VOLTS"/>
    <d v="1950-07-01T00:00:00"/>
    <d v="1950-07-01T00:00:00"/>
    <s v="CPR Conversion"/>
  </r>
  <r>
    <n v="0"/>
    <n v="0"/>
    <n v="0"/>
    <n v="0"/>
    <d v="2025-12-01T00:00:00"/>
    <s v="BH Colorado Electric Oper Co"/>
    <s v="Regulated Electric (122)"/>
    <s v="WPC Sub 20310 Canon City Plant"/>
    <x v="110"/>
    <n v="135300"/>
    <x v="136"/>
    <n v="9973713"/>
    <s v="ARRESTER - 23,000-69,000 VOLTS"/>
    <d v="1959-07-01T00:00:00"/>
    <d v="1959-07-01T00:00:00"/>
    <s v="CPR Conversion"/>
  </r>
  <r>
    <n v="0"/>
    <n v="0"/>
    <n v="0"/>
    <n v="0"/>
    <d v="2025-12-01T00:00:00"/>
    <s v="BH Colorado Electric Oper Co"/>
    <s v="Regulated Electric (122)"/>
    <s v="WPC Sub 20310 Canon City Plant"/>
    <x v="110"/>
    <n v="135300"/>
    <x v="136"/>
    <n v="9766519"/>
    <s v="ARRESTER - 23,000-69,000 VOLTS"/>
    <d v="1959-07-01T00:00:00"/>
    <d v="1959-07-01T00:00:00"/>
    <s v="WCDXFER"/>
  </r>
  <r>
    <n v="0"/>
    <n v="0"/>
    <n v="0"/>
    <n v="0"/>
    <d v="2025-12-01T00:00:00"/>
    <s v="BH Colorado Electric Oper Co"/>
    <s v="Regulated Electric (122)"/>
    <s v="WPC Sub 20310 Canon City Plant"/>
    <x v="110"/>
    <n v="135300"/>
    <x v="136"/>
    <n v="9766518"/>
    <s v="ARRESTER - 23,000-69,000 VOLTS"/>
    <d v="1950-07-01T00:00:00"/>
    <d v="1950-07-01T00:00:00"/>
    <s v="WCDXFER"/>
  </r>
  <r>
    <n v="0"/>
    <n v="0"/>
    <n v="0"/>
    <n v="0"/>
    <d v="2025-12-01T00:00:00"/>
    <s v="BH Colorado Electric Oper Co"/>
    <s v="Regulated Electric (122)"/>
    <s v="WPC Sub 20310 Canon City Plant"/>
    <x v="110"/>
    <n v="135300"/>
    <x v="136"/>
    <n v="9766516"/>
    <s v="ARRESTERS-23000-69000 VOLTS"/>
    <d v="1952-07-01T00:00:00"/>
    <d v="1952-07-01T00:00:00"/>
    <s v="WCDXFER"/>
  </r>
  <r>
    <n v="0"/>
    <n v="0"/>
    <n v="0"/>
    <n v="0"/>
    <d v="2025-12-01T00:00:00"/>
    <s v="BH Colorado Electric Oper Co"/>
    <s v="Regulated Electric (122)"/>
    <s v="WPC Sub 20310 Canon City Plant"/>
    <x v="110"/>
    <n v="135300"/>
    <x v="136"/>
    <n v="9973715"/>
    <s v="ARRESTERS-23000-69000 VOLTS"/>
    <d v="1989-07-01T00:00:00"/>
    <d v="1989-07-01T00:00:00"/>
    <s v="CPR Conversion"/>
  </r>
  <r>
    <n v="0"/>
    <n v="0"/>
    <n v="0"/>
    <n v="0"/>
    <d v="2025-12-01T00:00:00"/>
    <s v="BH Colorado Electric Oper Co"/>
    <s v="Regulated Electric (122)"/>
    <s v="WPC Sub 20310 Canon City Plant"/>
    <x v="110"/>
    <n v="135300"/>
    <x v="136"/>
    <n v="9973716"/>
    <s v="ARRESTERS-23000-69000 VOLTS"/>
    <d v="1952-07-01T00:00:00"/>
    <d v="1952-07-01T00:00:00"/>
    <s v="CPR Conversion"/>
  </r>
  <r>
    <n v="9"/>
    <n v="18303.560000000001"/>
    <n v="12853.900143788"/>
    <n v="5449.6598562120016"/>
    <d v="2025-12-01T00:00:00"/>
    <s v="BH Colorado Electric Oper Co"/>
    <s v="Regulated Electric (122)"/>
    <s v="WPC Sub 20310 Canon City Plant"/>
    <x v="110"/>
    <n v="135300"/>
    <x v="136"/>
    <n v="9766517"/>
    <s v="ARRESTERS-23000-69000 VOLTS"/>
    <d v="1989-07-01T00:00:00"/>
    <d v="1989-07-01T00:00:00"/>
    <s v="WCDXFER"/>
  </r>
  <r>
    <n v="0"/>
    <n v="0"/>
    <n v="0"/>
    <n v="0"/>
    <d v="2025-12-01T00:00:00"/>
    <s v="BH Colorado Electric Oper Co"/>
    <s v="Regulated Electric (122)"/>
    <s v="WPC Sub 20310 Canon City Plant"/>
    <x v="110"/>
    <n v="135300"/>
    <x v="106"/>
    <n v="9973714"/>
    <s v="ARRESTER - 69,001-146,000 VOLTS"/>
    <d v="1936-07-01T00:00:00"/>
    <d v="1936-07-01T00:00:00"/>
    <s v="CPR Conversion"/>
  </r>
  <r>
    <n v="0"/>
    <n v="0"/>
    <n v="0"/>
    <n v="0"/>
    <d v="2025-12-01T00:00:00"/>
    <s v="BH Colorado Electric Oper Co"/>
    <s v="Regulated Electric (122)"/>
    <s v="WPC Sub 20310 Canon City Plant"/>
    <x v="110"/>
    <n v="135300"/>
    <x v="106"/>
    <n v="9766599"/>
    <s v="ARRESTER - 69,001-146,000 VOLTS"/>
    <d v="1936-07-01T00:00:00"/>
    <d v="1936-07-01T00:00:00"/>
    <s v="WCDXFER"/>
  </r>
  <r>
    <n v="3"/>
    <n v="1542.68"/>
    <n v="1836.6917912144002"/>
    <n v="-294.01179121440009"/>
    <d v="2025-12-01T00:00:00"/>
    <s v="BH Colorado Electric Oper Co"/>
    <s v="Regulated Electric (122)"/>
    <s v="WPC Sub 20310 Canon City Plant"/>
    <x v="110"/>
    <n v="135300"/>
    <x v="106"/>
    <n v="9766598"/>
    <s v="ARRESTERS-69,001-146,000 VOLT"/>
    <d v="1954-07-01T00:00:00"/>
    <d v="1954-07-01T00:00:00"/>
    <s v="WCDXFER"/>
  </r>
  <r>
    <n v="6"/>
    <n v="7696.49"/>
    <n v="9141.4803681883004"/>
    <n v="-1444.9903681883006"/>
    <d v="2025-12-01T00:00:00"/>
    <s v="BH Colorado Electric Oper Co"/>
    <s v="Regulated Electric (122)"/>
    <s v="WPC Sub 20310 Canon City Plant"/>
    <x v="110"/>
    <n v="135300"/>
    <x v="106"/>
    <n v="9766600"/>
    <s v="ARRESTER - 69,001-146,000 VOLTS"/>
    <d v="1959-07-01T00:00:00"/>
    <d v="1959-07-01T00:00:00"/>
    <s v="WCDXFER"/>
  </r>
  <r>
    <n v="0"/>
    <n v="0"/>
    <n v="0"/>
    <n v="0"/>
    <d v="2025-12-01T00:00:00"/>
    <s v="BH Colorado Electric Oper Co"/>
    <s v="Regulated Electric (122)"/>
    <s v="WPC Sub 20310 Canon City Plant"/>
    <x v="110"/>
    <n v="135300"/>
    <x v="106"/>
    <n v="9973711"/>
    <s v="ARRESTERS-69,001-146,000 VOLT"/>
    <d v="1954-07-01T00:00:00"/>
    <d v="1954-07-01T00:00:00"/>
    <s v="CPR Conversion"/>
  </r>
  <r>
    <n v="0"/>
    <n v="0"/>
    <n v="0"/>
    <n v="0"/>
    <d v="2025-12-01T00:00:00"/>
    <s v="BH Colorado Electric Oper Co"/>
    <s v="Regulated Electric (122)"/>
    <s v="WPC Sub 20310 Canon City Plant"/>
    <x v="110"/>
    <n v="135300"/>
    <x v="106"/>
    <n v="9973712"/>
    <s v="ARRESTER - 69,001-146,000 VOLTS"/>
    <d v="1959-07-01T00:00:00"/>
    <d v="1959-07-01T00:00:00"/>
    <s v="CPR Conversion"/>
  </r>
  <r>
    <n v="0"/>
    <n v="0"/>
    <n v="0"/>
    <n v="0"/>
    <d v="2025-12-01T00:00:00"/>
    <s v="BH Colorado Electric Oper Co"/>
    <s v="Regulated Electric (122)"/>
    <s v="WPC Sub 20310 Canon City Plant"/>
    <x v="110"/>
    <n v="135300"/>
    <x v="101"/>
    <n v="12818007"/>
    <s v="BATTERIES, COMMUNICATION"/>
    <d v="2004-11-17T00:00:00"/>
    <d v="2005-01-01T00:00:00"/>
    <s v="50507XFER"/>
  </r>
  <r>
    <n v="1"/>
    <n v="3370.38"/>
    <n v="940.27171314960003"/>
    <n v="2430.1082868504"/>
    <d v="2025-12-01T00:00:00"/>
    <s v="BH Colorado Electric Oper Co"/>
    <s v="Regulated Electric (122)"/>
    <s v="WPC Sub 20310 Canon City Plant"/>
    <x v="110"/>
    <n v="135300"/>
    <x v="101"/>
    <n v="28916468"/>
    <s v="BATTERIES: CANON PLANT UNIT SUB"/>
    <d v="2011-12-01T00:00:00"/>
    <d v="2011-12-01T00:00:00"/>
    <s v="50507XFER"/>
  </r>
  <r>
    <n v="0"/>
    <n v="0"/>
    <n v="0"/>
    <n v="0"/>
    <d v="2025-12-01T00:00:00"/>
    <s v="BH Colorado Electric Oper Co"/>
    <s v="Regulated Electric (122)"/>
    <s v="WPC Sub 20310 Canon City Plant"/>
    <x v="110"/>
    <n v="135300"/>
    <x v="101"/>
    <n v="11106833"/>
    <s v="BATTERIES:125VDC BATTERY SYSTEM"/>
    <d v="2011-08-08T00:00:00"/>
    <d v="2011-08-01T00:00:00"/>
    <s v="10042352"/>
  </r>
  <r>
    <n v="0"/>
    <n v="0"/>
    <n v="0"/>
    <n v="0"/>
    <d v="2025-12-01T00:00:00"/>
    <s v="BH Colorado Electric Oper Co"/>
    <s v="Regulated Electric (122)"/>
    <s v="WPC Sub 20310 Canon City Plant"/>
    <x v="110"/>
    <n v="135300"/>
    <x v="101"/>
    <n v="9995070"/>
    <s v="BATTERIES, STORAGE"/>
    <d v="2005-07-07T00:00:00"/>
    <d v="2005-01-01T00:00:00"/>
    <s v="10021244"/>
  </r>
  <r>
    <n v="1"/>
    <n v="9558.9699999999993"/>
    <n v="1563.2791156438"/>
    <n v="7995.6908843561996"/>
    <d v="2025-12-01T00:00:00"/>
    <s v="BH Colorado Electric Oper Co"/>
    <s v="Regulated Electric (122)"/>
    <s v="WPC Sub 20310 Canon City Plant"/>
    <x v="110"/>
    <n v="135300"/>
    <x v="137"/>
    <n v="26773275"/>
    <s v="Battery Charger"/>
    <d v="2017-09-12T00:00:00"/>
    <d v="2018-03-01T00:00:00"/>
    <s v="10057847"/>
  </r>
  <r>
    <n v="2"/>
    <n v="220376.36000000002"/>
    <n v="19080.246954180802"/>
    <n v="201296.11304581922"/>
    <d v="2025-12-01T00:00:00"/>
    <s v="BH Colorado Electric Oper Co"/>
    <s v="Regulated Electric (122)"/>
    <s v="WPC Sub 20310 Canon City Plant"/>
    <x v="110"/>
    <n v="135300"/>
    <x v="83"/>
    <n v="34779932"/>
    <s v="Breaker, 115 KV SF6"/>
    <d v="2021-05-20T00:00:00"/>
    <d v="2021-01-01T00:00:00"/>
    <s v="10075506"/>
  </r>
  <r>
    <n v="2"/>
    <n v="241440.98"/>
    <n v="25549.369007943002"/>
    <n v="215891.61099205702"/>
    <d v="2025-12-01T00:00:00"/>
    <s v="BH Colorado Electric Oper Co"/>
    <s v="Regulated Electric (122)"/>
    <s v="WPC Sub 20310 Canon City Plant"/>
    <x v="110"/>
    <n v="135300"/>
    <x v="83"/>
    <n v="34775951"/>
    <s v="Breaker, 115 KV"/>
    <d v="2020-12-10T00:00:00"/>
    <d v="2020-01-01T00:00:00"/>
    <s v="10069802"/>
  </r>
  <r>
    <n v="2"/>
    <n v="273616.75"/>
    <n v="34218.622937867505"/>
    <n v="239398.12706213249"/>
    <d v="2025-12-01T00:00:00"/>
    <s v="BH Colorado Electric Oper Co"/>
    <s v="Regulated Electric (122)"/>
    <s v="WPC Sub 20310 Canon City Plant"/>
    <x v="110"/>
    <n v="135300"/>
    <x v="83"/>
    <n v="30153742"/>
    <s v="Breaker, 115 KV"/>
    <d v="2019-11-22T00:00:00"/>
    <d v="2019-01-01T00:00:00"/>
    <s v="10067817"/>
  </r>
  <r>
    <n v="0"/>
    <n v="0"/>
    <n v="0"/>
    <n v="0"/>
    <d v="2025-12-01T00:00:00"/>
    <s v="BH Colorado Electric Oper Co"/>
    <s v="Regulated Electric (122)"/>
    <s v="WPC Sub 20310 Canon City Plant"/>
    <x v="110"/>
    <n v="135300"/>
    <x v="158"/>
    <n v="9778069"/>
    <s v="OIL - 15 KV"/>
    <d v="1954-07-01T00:00:00"/>
    <d v="1954-07-01T00:00:00"/>
    <s v="WCDXFER"/>
  </r>
  <r>
    <n v="0"/>
    <n v="0"/>
    <n v="0"/>
    <n v="0"/>
    <d v="2025-12-01T00:00:00"/>
    <s v="BH Colorado Electric Oper Co"/>
    <s v="Regulated Electric (122)"/>
    <s v="WPC Sub 20310 Canon City Plant"/>
    <x v="110"/>
    <n v="135300"/>
    <x v="158"/>
    <n v="9973698"/>
    <s v="OIL - 15 KV"/>
    <d v="1954-07-01T00:00:00"/>
    <d v="1954-07-01T00:00:00"/>
    <s v="CPR Conversion"/>
  </r>
  <r>
    <n v="0"/>
    <n v="0"/>
    <n v="0"/>
    <n v="0"/>
    <d v="2025-12-01T00:00:00"/>
    <s v="BH Colorado Electric Oper Co"/>
    <s v="Regulated Electric (122)"/>
    <s v="WPC Sub 20310 Canon City Plant"/>
    <x v="110"/>
    <n v="135300"/>
    <x v="202"/>
    <n v="9778093"/>
    <s v="PWR CIRC BREAK-OIL-161KV"/>
    <d v="1954-07-01T00:00:00"/>
    <d v="1954-07-01T00:00:00"/>
    <s v="WCDXFER"/>
  </r>
  <r>
    <n v="0"/>
    <n v="0"/>
    <n v="0"/>
    <n v="0"/>
    <d v="2025-12-01T00:00:00"/>
    <s v="BH Colorado Electric Oper Co"/>
    <s v="Regulated Electric (122)"/>
    <s v="WPC Sub 20310 Canon City Plant"/>
    <x v="110"/>
    <n v="135300"/>
    <x v="202"/>
    <n v="9973693"/>
    <s v="OIL - 161 KV"/>
    <d v="1959-07-01T00:00:00"/>
    <d v="1959-07-01T00:00:00"/>
    <s v="CPR Conversion"/>
  </r>
  <r>
    <n v="0"/>
    <n v="0"/>
    <n v="0"/>
    <n v="0"/>
    <d v="2025-12-01T00:00:00"/>
    <s v="BH Colorado Electric Oper Co"/>
    <s v="Regulated Electric (122)"/>
    <s v="WPC Sub 20310 Canon City Plant"/>
    <x v="110"/>
    <n v="135300"/>
    <x v="202"/>
    <n v="9973695"/>
    <s v="PWR CIRC BREAK-OIL-161KV"/>
    <d v="1954-07-01T00:00:00"/>
    <d v="1954-07-01T00:00:00"/>
    <s v="CPR Conversion"/>
  </r>
  <r>
    <n v="0"/>
    <n v="0"/>
    <n v="0"/>
    <n v="0"/>
    <d v="2025-12-01T00:00:00"/>
    <s v="BH Colorado Electric Oper Co"/>
    <s v="Regulated Electric (122)"/>
    <s v="WPC Sub 20310 Canon City Plant"/>
    <x v="110"/>
    <n v="135300"/>
    <x v="202"/>
    <n v="9973696"/>
    <s v="OIL - 161 KV"/>
    <d v="1989-07-01T00:00:00"/>
    <d v="1989-07-01T00:00:00"/>
    <s v="CPR Conversion"/>
  </r>
  <r>
    <n v="-1"/>
    <n v="0"/>
    <n v="0"/>
    <n v="0"/>
    <d v="2025-12-01T00:00:00"/>
    <s v="BH Colorado Electric Oper Co"/>
    <s v="Regulated Electric (122)"/>
    <s v="WPC Sub 20310 Canon City Plant"/>
    <x v="110"/>
    <n v="135300"/>
    <x v="202"/>
    <n v="9778058"/>
    <s v="OIL - 161 KV"/>
    <d v="1989-07-01T00:00:00"/>
    <d v="1989-07-01T00:00:00"/>
    <s v="WCDXFER"/>
  </r>
  <r>
    <n v="0"/>
    <n v="0"/>
    <n v="0"/>
    <n v="0"/>
    <d v="2025-12-01T00:00:00"/>
    <s v="BH Colorado Electric Oper Co"/>
    <s v="Regulated Electric (122)"/>
    <s v="WPC Sub 20310 Canon City Plant"/>
    <x v="110"/>
    <n v="135300"/>
    <x v="202"/>
    <n v="9778094"/>
    <s v="OIL - 161 KV"/>
    <d v="1959-07-01T00:00:00"/>
    <d v="1959-07-01T00:00:00"/>
    <s v="WCDXFER"/>
  </r>
  <r>
    <n v="0"/>
    <n v="0"/>
    <n v="0"/>
    <n v="0"/>
    <d v="2025-12-01T00:00:00"/>
    <s v="BH Colorado Electric Oper Co"/>
    <s v="Regulated Electric (122)"/>
    <s v="WPC Sub 20310 Canon City Plant"/>
    <x v="110"/>
    <n v="135300"/>
    <x v="203"/>
    <n v="9778066"/>
    <s v="OIL - 25 KV"/>
    <d v="1950-07-01T00:00:00"/>
    <d v="1950-07-01T00:00:00"/>
    <s v="WCDXFER"/>
  </r>
  <r>
    <n v="0"/>
    <n v="0"/>
    <n v="0"/>
    <n v="0"/>
    <d v="2025-12-01T00:00:00"/>
    <s v="BH Colorado Electric Oper Co"/>
    <s v="Regulated Electric (122)"/>
    <s v="WPC Sub 20310 Canon City Plant"/>
    <x v="110"/>
    <n v="135300"/>
    <x v="203"/>
    <n v="9973694"/>
    <s v="OIL - 25 KV"/>
    <d v="1950-07-01T00:00:00"/>
    <d v="1950-07-01T00:00:00"/>
    <s v="CPR Conversion"/>
  </r>
  <r>
    <n v="0"/>
    <n v="40663.760000000002"/>
    <n v="4303.0533155160001"/>
    <n v="36360.706684484001"/>
    <d v="2025-12-01T00:00:00"/>
    <s v="BH Colorado Electric Oper Co"/>
    <s v="Regulated Electric (122)"/>
    <s v="WPC Sub 20310 Canon City Plant"/>
    <x v="110"/>
    <n v="135300"/>
    <x v="108"/>
    <n v="34775942"/>
    <s v="Bus and Station Conductor"/>
    <d v="2020-12-10T00:00:00"/>
    <d v="2020-01-01T00:00:00"/>
    <s v="10069802"/>
  </r>
  <r>
    <n v="0"/>
    <n v="44675.92"/>
    <n v="3868.0536628576001"/>
    <n v="40807.866337142397"/>
    <d v="2025-12-01T00:00:00"/>
    <s v="BH Colorado Electric Oper Co"/>
    <s v="Regulated Electric (122)"/>
    <s v="WPC Sub 20310 Canon City Plant"/>
    <x v="110"/>
    <n v="135300"/>
    <x v="108"/>
    <n v="34779925"/>
    <s v="Bus and Station Conductor"/>
    <d v="2021-05-20T00:00:00"/>
    <d v="2021-01-01T00:00:00"/>
    <s v="10075506"/>
  </r>
  <r>
    <n v="2100"/>
    <n v="64345.18"/>
    <n v="14237.060855329599"/>
    <n v="50108.119144670403"/>
    <d v="2025-12-01T00:00:00"/>
    <s v="BH Colorado Electric Oper Co"/>
    <s v="Regulated Electric (122)"/>
    <s v="WPC Sub 20310 Canon City Plant"/>
    <x v="110"/>
    <n v="135300"/>
    <x v="108"/>
    <n v="14981602"/>
    <s v="Bus and Station Conductor"/>
    <d v="2014-11-26T00:00:00"/>
    <d v="2014-01-01T00:00:00"/>
    <s v="10049283"/>
  </r>
  <r>
    <n v="1"/>
    <n v="437860.60000000003"/>
    <n v="113730.288804116"/>
    <n v="324130.31119588402"/>
    <d v="2025-12-01T00:00:00"/>
    <s v="BH Colorado Electric Oper Co"/>
    <s v="Regulated Electric (122)"/>
    <s v="WPC Sub 20310 Canon City Plant"/>
    <x v="110"/>
    <n v="135300"/>
    <x v="204"/>
    <n v="11888924"/>
    <s v="CAPACITOR BANK: 10.8MVAR CANON CITY"/>
    <d v="2012-12-17T00:00:00"/>
    <d v="2013-01-01T00:00:00"/>
    <s v="10044702"/>
  </r>
  <r>
    <n v="0"/>
    <n v="0"/>
    <n v="0"/>
    <n v="0"/>
    <d v="2025-12-01T00:00:00"/>
    <s v="BH Colorado Electric Oper Co"/>
    <s v="Regulated Electric (122)"/>
    <s v="WPC Sub 20310 Canon City Plant"/>
    <x v="110"/>
    <n v="135300"/>
    <x v="205"/>
    <n v="9973710"/>
    <s v="CAPACITOR BANKS-FOUNDATION"/>
    <d v="1942-07-01T00:00:00"/>
    <d v="1942-07-01T00:00:00"/>
    <s v="CPR Conversion"/>
  </r>
  <r>
    <n v="1"/>
    <n v="130071"/>
    <n v="28779.603111119999"/>
    <n v="101291.39688888"/>
    <d v="2025-12-01T00:00:00"/>
    <s v="BH Colorado Electric Oper Co"/>
    <s v="Regulated Electric (122)"/>
    <s v="WPC Sub 20310 Canon City Plant"/>
    <x v="110"/>
    <n v="135300"/>
    <x v="205"/>
    <n v="13160260"/>
    <s v="CAPACITOR BANK 12.6 MVAR"/>
    <d v="2014-12-04T00:00:00"/>
    <d v="2014-01-01T00:00:00"/>
    <s v="10049282"/>
  </r>
  <r>
    <n v="0"/>
    <n v="0"/>
    <n v="0"/>
    <n v="0"/>
    <d v="2025-12-01T00:00:00"/>
    <s v="BH Colorado Electric Oper Co"/>
    <s v="Regulated Electric (122)"/>
    <s v="WPC Sub 20310 Canon City Plant"/>
    <x v="110"/>
    <n v="135300"/>
    <x v="205"/>
    <n v="9768384"/>
    <s v="CAPACITOR BANKS-FOUNDATION"/>
    <d v="1942-07-01T00:00:00"/>
    <d v="1942-07-01T00:00:00"/>
    <s v="WCDXFER"/>
  </r>
  <r>
    <n v="1"/>
    <n v="156673.01"/>
    <n v="34665.582997167199"/>
    <n v="122007.42700283282"/>
    <d v="2025-12-01T00:00:00"/>
    <s v="BH Colorado Electric Oper Co"/>
    <s v="Regulated Electric (122)"/>
    <s v="WPC Sub 20310 Canon City Plant"/>
    <x v="110"/>
    <n v="135300"/>
    <x v="206"/>
    <n v="14981642"/>
    <s v="RELAY PANEL # 13"/>
    <d v="2014-11-26T00:00:00"/>
    <d v="2014-12-01T00:00:00"/>
    <s v="10049283"/>
  </r>
  <r>
    <n v="1"/>
    <n v="139264.9"/>
    <n v="30813.852044728003"/>
    <n v="108451.04795527199"/>
    <d v="2025-12-01T00:00:00"/>
    <s v="BH Colorado Electric Oper Co"/>
    <s v="Regulated Electric (122)"/>
    <s v="WPC Sub 20310 Canon City Plant"/>
    <x v="110"/>
    <n v="135300"/>
    <x v="206"/>
    <n v="14981627"/>
    <s v="RELAY PANEL # 11"/>
    <d v="2014-11-26T00:00:00"/>
    <d v="2014-12-01T00:00:00"/>
    <s v="10049283"/>
  </r>
  <r>
    <n v="1"/>
    <n v="156673.01"/>
    <n v="34665.582997167199"/>
    <n v="122007.42700283282"/>
    <d v="2025-12-01T00:00:00"/>
    <s v="BH Colorado Electric Oper Co"/>
    <s v="Regulated Electric (122)"/>
    <s v="WPC Sub 20310 Canon City Plant"/>
    <x v="110"/>
    <n v="135300"/>
    <x v="206"/>
    <n v="14981639"/>
    <s v="RELAY PANEL # 8"/>
    <d v="2014-11-26T00:00:00"/>
    <d v="2014-12-01T00:00:00"/>
    <s v="10049283"/>
  </r>
  <r>
    <n v="1"/>
    <n v="139264.9"/>
    <n v="30813.852044728003"/>
    <n v="108451.04795527199"/>
    <d v="2025-12-01T00:00:00"/>
    <s v="BH Colorado Electric Oper Co"/>
    <s v="Regulated Electric (122)"/>
    <s v="WPC Sub 20310 Canon City Plant"/>
    <x v="110"/>
    <n v="135300"/>
    <x v="206"/>
    <n v="14981648"/>
    <s v="PANEL 2: COMMUNICATIONS INTERNAL"/>
    <d v="2014-11-26T00:00:00"/>
    <d v="2014-12-01T00:00:00"/>
    <s v="10049283"/>
  </r>
  <r>
    <n v="1"/>
    <n v="156673.01"/>
    <n v="34665.582997167199"/>
    <n v="122007.42700283282"/>
    <d v="2025-12-01T00:00:00"/>
    <s v="BH Colorado Electric Oper Co"/>
    <s v="Regulated Electric (122)"/>
    <s v="WPC Sub 20310 Canon City Plant"/>
    <x v="110"/>
    <n v="135300"/>
    <x v="206"/>
    <n v="14981645"/>
    <s v="RELAY PANEL # 3"/>
    <d v="2014-11-26T00:00:00"/>
    <d v="2014-12-01T00:00:00"/>
    <s v="10049283"/>
  </r>
  <r>
    <n v="1"/>
    <n v="208897.36000000002"/>
    <n v="46220.780279699196"/>
    <n v="162676.57972030083"/>
    <d v="2025-12-01T00:00:00"/>
    <s v="BH Colorado Electric Oper Co"/>
    <s v="Regulated Electric (122)"/>
    <s v="WPC Sub 20310 Canon City Plant"/>
    <x v="110"/>
    <n v="135300"/>
    <x v="206"/>
    <n v="14981633"/>
    <s v="RELAY PANEL # 5"/>
    <d v="2014-11-26T00:00:00"/>
    <d v="2014-12-01T00:00:00"/>
    <s v="10049283"/>
  </r>
  <r>
    <n v="1"/>
    <n v="208897.36000000002"/>
    <n v="46220.780279699196"/>
    <n v="162676.57972030083"/>
    <d v="2025-12-01T00:00:00"/>
    <s v="BH Colorado Electric Oper Co"/>
    <s v="Regulated Electric (122)"/>
    <s v="WPC Sub 20310 Canon City Plant"/>
    <x v="110"/>
    <n v="135300"/>
    <x v="206"/>
    <n v="14981636"/>
    <s v="RELAY PANEL # 6"/>
    <d v="2014-11-26T00:00:00"/>
    <d v="2014-12-01T00:00:00"/>
    <s v="10049283"/>
  </r>
  <r>
    <n v="1"/>
    <n v="139264.9"/>
    <n v="30813.852044728003"/>
    <n v="108451.04795527199"/>
    <d v="2025-12-01T00:00:00"/>
    <s v="BH Colorado Electric Oper Co"/>
    <s v="Regulated Electric (122)"/>
    <s v="WPC Sub 20310 Canon City Plant"/>
    <x v="110"/>
    <n v="135300"/>
    <x v="206"/>
    <n v="14981630"/>
    <s v="PANEL 1: COMMUNICATIONS EXTERNAL"/>
    <d v="2014-11-26T00:00:00"/>
    <d v="2014-12-01T00:00:00"/>
    <s v="10049283"/>
  </r>
  <r>
    <n v="1"/>
    <n v="156673.01"/>
    <n v="34665.582997167199"/>
    <n v="122007.42700283282"/>
    <d v="2025-12-01T00:00:00"/>
    <s v="BH Colorado Electric Oper Co"/>
    <s v="Regulated Electric (122)"/>
    <s v="WPC Sub 20310 Canon City Plant"/>
    <x v="110"/>
    <n v="135300"/>
    <x v="206"/>
    <n v="14981621"/>
    <s v="RELAY PANEL # 7"/>
    <d v="2014-11-26T00:00:00"/>
    <d v="2014-12-01T00:00:00"/>
    <s v="10049283"/>
  </r>
  <r>
    <n v="1"/>
    <n v="156673.01"/>
    <n v="34665.582997167199"/>
    <n v="122007.42700283282"/>
    <d v="2025-12-01T00:00:00"/>
    <s v="BH Colorado Electric Oper Co"/>
    <s v="Regulated Electric (122)"/>
    <s v="WPC Sub 20310 Canon City Plant"/>
    <x v="110"/>
    <n v="135300"/>
    <x v="206"/>
    <n v="14981624"/>
    <s v="RELAY PANEL # 12"/>
    <d v="2014-11-26T00:00:00"/>
    <d v="2014-12-01T00:00:00"/>
    <s v="10049283"/>
  </r>
  <r>
    <n v="0"/>
    <n v="0"/>
    <n v="0"/>
    <n v="0"/>
    <d v="2025-12-01T00:00:00"/>
    <s v="BH Colorado Electric Oper Co"/>
    <s v="Regulated Electric (122)"/>
    <s v="WPC Sub 20310 Canon City Plant"/>
    <x v="110"/>
    <n v="135300"/>
    <x v="207"/>
    <n v="9706617"/>
    <s v="COMBO-ELEC-15-45KV- &lt;= 600AMPS"/>
    <d v="1950-07-01T00:00:00"/>
    <d v="1950-07-01T00:00:00"/>
    <s v="CPR Conversion"/>
  </r>
  <r>
    <n v="0"/>
    <n v="0"/>
    <n v="0"/>
    <n v="0"/>
    <d v="2025-12-01T00:00:00"/>
    <s v="BH Colorado Electric Oper Co"/>
    <s v="Regulated Electric (122)"/>
    <s v="WPC Sub 20310 Canon City Plant"/>
    <x v="110"/>
    <n v="135300"/>
    <x v="207"/>
    <n v="9785446"/>
    <s v="SWITCH,COMBO,ELEC,15001-45K,&lt;"/>
    <d v="1925-07-01T00:00:00"/>
    <d v="1925-07-01T00:00:00"/>
    <s v="WCDXFER"/>
  </r>
  <r>
    <n v="0"/>
    <n v="0"/>
    <n v="0"/>
    <n v="0"/>
    <d v="2025-12-01T00:00:00"/>
    <s v="BH Colorado Electric Oper Co"/>
    <s v="Regulated Electric (122)"/>
    <s v="WPC Sub 20310 Canon City Plant"/>
    <x v="110"/>
    <n v="135300"/>
    <x v="207"/>
    <n v="9785447"/>
    <s v="SWITCH,COMBO,ELEC,15001-45K,&lt;"/>
    <d v="1960-07-01T00:00:00"/>
    <d v="1960-07-01T00:00:00"/>
    <s v="WCDXFER"/>
  </r>
  <r>
    <n v="0"/>
    <n v="0"/>
    <n v="0"/>
    <n v="0"/>
    <d v="2025-12-01T00:00:00"/>
    <s v="BH Colorado Electric Oper Co"/>
    <s v="Regulated Electric (122)"/>
    <s v="WPC Sub 20310 Canon City Plant"/>
    <x v="110"/>
    <n v="135300"/>
    <x v="207"/>
    <n v="9785448"/>
    <s v="COMBO-ELEC-15-45KV- &lt;= 600AMPS"/>
    <d v="1950-07-01T00:00:00"/>
    <d v="1950-07-01T00:00:00"/>
    <s v="WCDXFER"/>
  </r>
  <r>
    <n v="0"/>
    <n v="0"/>
    <n v="0"/>
    <n v="0"/>
    <d v="2025-12-01T00:00:00"/>
    <s v="BH Colorado Electric Oper Co"/>
    <s v="Regulated Electric (122)"/>
    <s v="WPC Sub 20310 Canon City Plant"/>
    <x v="110"/>
    <n v="135300"/>
    <x v="207"/>
    <n v="9973733"/>
    <s v="SWITCH,COMBO,ELEC,15001-45K,&lt;"/>
    <d v="1925-07-01T00:00:00"/>
    <d v="1925-07-01T00:00:00"/>
    <s v="CPR Conversion"/>
  </r>
  <r>
    <n v="0"/>
    <n v="0"/>
    <n v="0"/>
    <n v="0"/>
    <d v="2025-12-01T00:00:00"/>
    <s v="BH Colorado Electric Oper Co"/>
    <s v="Regulated Electric (122)"/>
    <s v="WPC Sub 20310 Canon City Plant"/>
    <x v="110"/>
    <n v="135300"/>
    <x v="207"/>
    <n v="9973734"/>
    <s v="SWITCH,COMBO,ELEC,15001-45K,&lt;"/>
    <d v="1960-07-01T00:00:00"/>
    <d v="1960-07-01T00:00:00"/>
    <s v="CPR Conversion"/>
  </r>
  <r>
    <n v="0"/>
    <n v="0"/>
    <n v="0"/>
    <n v="0"/>
    <d v="2025-12-01T00:00:00"/>
    <s v="BH Colorado Electric Oper Co"/>
    <s v="Regulated Electric (122)"/>
    <s v="WPC Sub 20310 Canon City Plant"/>
    <x v="110"/>
    <n v="135300"/>
    <x v="208"/>
    <n v="9785444"/>
    <s v="COMBO-ELEC-45-69KV- &lt;= 600AMPS"/>
    <d v="1950-07-01T00:00:00"/>
    <d v="1950-07-01T00:00:00"/>
    <s v="WCDXFER"/>
  </r>
  <r>
    <n v="0"/>
    <n v="0"/>
    <n v="0"/>
    <n v="0"/>
    <d v="2025-12-01T00:00:00"/>
    <s v="BH Colorado Electric Oper Co"/>
    <s v="Regulated Electric (122)"/>
    <s v="WPC Sub 20310 Canon City Plant"/>
    <x v="110"/>
    <n v="135300"/>
    <x v="208"/>
    <n v="9973731"/>
    <s v="SWITCH,COMBO,ELEC,45001-69K,&lt;"/>
    <d v="1959-07-01T00:00:00"/>
    <d v="1959-07-01T00:00:00"/>
    <s v="CPR Conversion"/>
  </r>
  <r>
    <n v="0"/>
    <n v="0"/>
    <n v="0"/>
    <n v="0"/>
    <d v="2025-12-01T00:00:00"/>
    <s v="BH Colorado Electric Oper Co"/>
    <s v="Regulated Electric (122)"/>
    <s v="WPC Sub 20310 Canon City Plant"/>
    <x v="110"/>
    <n v="135300"/>
    <x v="208"/>
    <n v="9693302"/>
    <s v="COMBO-ELEC-45-69KV- &lt;= 600AMPS"/>
    <d v="1950-07-01T00:00:00"/>
    <d v="1950-07-01T00:00:00"/>
    <s v="CPR Conversion"/>
  </r>
  <r>
    <n v="1"/>
    <n v="2191.39"/>
    <n v="2602.8161751713001"/>
    <n v="-411.4261751713002"/>
    <d v="2025-12-01T00:00:00"/>
    <s v="BH Colorado Electric Oper Co"/>
    <s v="Regulated Electric (122)"/>
    <s v="WPC Sub 20310 Canon City Plant"/>
    <x v="110"/>
    <n v="135300"/>
    <x v="208"/>
    <n v="9785443"/>
    <s v="SWITCH,COMBO,ELEC,45001-69K,&lt;"/>
    <d v="1959-07-01T00:00:00"/>
    <d v="1959-07-01T00:00:00"/>
    <s v="WCDXFER"/>
  </r>
  <r>
    <n v="7"/>
    <n v="47227.92"/>
    <n v="33166.387723415995"/>
    <n v="14061.532276584003"/>
    <d v="2025-12-01T00:00:00"/>
    <s v="BH Colorado Electric Oper Co"/>
    <s v="Regulated Electric (122)"/>
    <s v="WPC Sub 20310 Canon City Plant"/>
    <x v="110"/>
    <n v="135300"/>
    <x v="209"/>
    <n v="9785436"/>
    <s v="COMBO-ELEC-45-69KV- 1200-1999AMPS"/>
    <d v="1989-07-01T00:00:00"/>
    <d v="1989-07-01T00:00:00"/>
    <s v="WCDXFER"/>
  </r>
  <r>
    <n v="0"/>
    <n v="0"/>
    <n v="0"/>
    <n v="0"/>
    <d v="2025-12-01T00:00:00"/>
    <s v="BH Colorado Electric Oper Co"/>
    <s v="Regulated Electric (122)"/>
    <s v="WPC Sub 20310 Canon City Plant"/>
    <x v="110"/>
    <n v="135300"/>
    <x v="209"/>
    <n v="9724104"/>
    <s v="COMBO-ELEC-45-69KV- 1200-1999AMPS"/>
    <d v="1989-07-01T00:00:00"/>
    <d v="1989-07-01T00:00:00"/>
    <s v="CPR Conversion"/>
  </r>
  <r>
    <n v="0"/>
    <n v="0"/>
    <n v="0"/>
    <n v="0"/>
    <d v="2025-12-01T00:00:00"/>
    <s v="BH Colorado Electric Oper Co"/>
    <s v="Regulated Electric (122)"/>
    <s v="WPC Sub 20310 Canon City Plant"/>
    <x v="110"/>
    <n v="135300"/>
    <x v="210"/>
    <n v="9785433"/>
    <s v="COMBO-ELEC-69-170KV- &lt;= 600AMPS"/>
    <d v="1925-07-01T00:00:00"/>
    <d v="1925-07-01T00:00:00"/>
    <s v="WCDXFER"/>
  </r>
  <r>
    <n v="0"/>
    <n v="0"/>
    <n v="0"/>
    <n v="0"/>
    <d v="2025-12-01T00:00:00"/>
    <s v="BH Colorado Electric Oper Co"/>
    <s v="Regulated Electric (122)"/>
    <s v="WPC Sub 20310 Canon City Plant"/>
    <x v="110"/>
    <n v="135300"/>
    <x v="210"/>
    <n v="9973732"/>
    <s v="COMBO-ELEC-69-170KV- &lt;= 600AMPS"/>
    <d v="1925-07-01T00:00:00"/>
    <d v="1925-07-01T00:00:00"/>
    <s v="CPR Conversion"/>
  </r>
  <r>
    <n v="7"/>
    <n v="29277.420000000002"/>
    <n v="34774.158111191398"/>
    <n v="-5496.7381111913965"/>
    <d v="2025-12-01T00:00:00"/>
    <s v="BH Colorado Electric Oper Co"/>
    <s v="Regulated Electric (122)"/>
    <s v="WPC Sub 20310 Canon City Plant"/>
    <x v="110"/>
    <n v="135300"/>
    <x v="210"/>
    <n v="9785434"/>
    <s v="COMBO-ELEC-69-170KV- &lt;= 600AMPS"/>
    <d v="1959-07-01T00:00:00"/>
    <d v="1959-07-01T00:00:00"/>
    <s v="WCDXFER"/>
  </r>
  <r>
    <n v="0"/>
    <n v="0"/>
    <n v="0"/>
    <n v="0"/>
    <d v="2025-12-01T00:00:00"/>
    <s v="BH Colorado Electric Oper Co"/>
    <s v="Regulated Electric (122)"/>
    <s v="WPC Sub 20310 Canon City Plant"/>
    <x v="110"/>
    <n v="135300"/>
    <x v="210"/>
    <n v="9728050"/>
    <s v="COMBO-ELEC-69-170KV- &lt;= 600AMPS"/>
    <d v="1959-07-01T00:00:00"/>
    <d v="1959-07-01T00:00:00"/>
    <s v="CPR Conversion"/>
  </r>
  <r>
    <n v="1"/>
    <n v="11786.16"/>
    <n v="8276.975829768"/>
    <n v="3509.1841702319998"/>
    <d v="2025-12-01T00:00:00"/>
    <s v="BH Colorado Electric Oper Co"/>
    <s v="Regulated Electric (122)"/>
    <s v="WPC Sub 20310 Canon City Plant"/>
    <x v="110"/>
    <n v="135300"/>
    <x v="211"/>
    <n v="9785465"/>
    <s v="COMBO-ELEC-69-170KV- 1200-1999AMPS"/>
    <d v="1989-07-01T00:00:00"/>
    <d v="1989-07-01T00:00:00"/>
    <s v="WCDXFER"/>
  </r>
  <r>
    <n v="0"/>
    <n v="0"/>
    <n v="0"/>
    <n v="0"/>
    <d v="2025-12-01T00:00:00"/>
    <s v="BH Colorado Electric Oper Co"/>
    <s v="Regulated Electric (122)"/>
    <s v="WPC Sub 20310 Canon City Plant"/>
    <x v="110"/>
    <n v="135300"/>
    <x v="211"/>
    <n v="9973837"/>
    <s v="COMBO-ELEC-69-170KV- 1200-1999AMPS"/>
    <d v="1989-07-01T00:00:00"/>
    <d v="1989-07-01T00:00:00"/>
    <s v="CPR Conversion"/>
  </r>
  <r>
    <n v="0"/>
    <n v="0"/>
    <n v="0"/>
    <n v="0"/>
    <d v="2025-12-01T00:00:00"/>
    <s v="BH Colorado Electric Oper Co"/>
    <s v="Regulated Electric (122)"/>
    <s v="WPC Sub 20310 Canon City Plant"/>
    <x v="110"/>
    <n v="135300"/>
    <x v="112"/>
    <n v="9691017"/>
    <s v="COND. CONTROL CABLE-COPPER, OTHER"/>
    <d v="1996-07-01T00:00:00"/>
    <d v="1996-07-01T00:00:00"/>
    <s v="CPR Conversion"/>
  </r>
  <r>
    <n v="1765"/>
    <n v="5046.21"/>
    <n v="2864.1372577505999"/>
    <n v="2182.0727422494001"/>
    <d v="2025-12-01T00:00:00"/>
    <s v="BH Colorado Electric Oper Co"/>
    <s v="Regulated Electric (122)"/>
    <s v="WPC Sub 20310 Canon City Plant"/>
    <x v="110"/>
    <n v="135300"/>
    <x v="112"/>
    <n v="9766909"/>
    <s v="COND. CONTROL CABLE-COPPER, OTHER"/>
    <d v="1996-07-01T00:00:00"/>
    <d v="1996-07-01T00:00:00"/>
    <s v="WCDXFER"/>
  </r>
  <r>
    <n v="50"/>
    <n v="231.20000000000002"/>
    <n v="126.77662416"/>
    <n v="104.42337584000002"/>
    <d v="2025-12-01T00:00:00"/>
    <s v="BH Colorado Electric Oper Co"/>
    <s v="Regulated Electric (122)"/>
    <s v="WPC Sub 20310 Canon City Plant"/>
    <x v="110"/>
    <n v="135300"/>
    <x v="212"/>
    <n v="9766907"/>
    <s v="COND. CONTROL CABLE-COPPER, 4c/6"/>
    <d v="1997-07-01T00:00:00"/>
    <d v="1997-07-01T00:00:00"/>
    <s v="WCDXFER"/>
  </r>
  <r>
    <n v="0"/>
    <n v="0"/>
    <n v="0"/>
    <n v="0"/>
    <d v="2025-12-01T00:00:00"/>
    <s v="BH Colorado Electric Oper Co"/>
    <s v="Regulated Electric (122)"/>
    <s v="WPC Sub 20310 Canon City Plant"/>
    <x v="110"/>
    <n v="135300"/>
    <x v="212"/>
    <n v="9862051"/>
    <s v="COND. CONTROL CABLE-COPPER, 4c/6"/>
    <d v="1997-07-01T00:00:00"/>
    <d v="1997-07-01T00:00:00"/>
    <s v="CPR Conversion"/>
  </r>
  <r>
    <n v="50"/>
    <n v="216.99"/>
    <n v="118.984687182"/>
    <n v="98.005312818000007"/>
    <d v="2025-12-01T00:00:00"/>
    <s v="BH Colorado Electric Oper Co"/>
    <s v="Regulated Electric (122)"/>
    <s v="WPC Sub 20310 Canon City Plant"/>
    <x v="110"/>
    <n v="135300"/>
    <x v="213"/>
    <n v="9766905"/>
    <s v="COND. CONTROL CABLE-COPPER, 12c/12"/>
    <d v="1997-07-01T00:00:00"/>
    <d v="1997-07-01T00:00:00"/>
    <s v="WCDXFER"/>
  </r>
  <r>
    <n v="0"/>
    <n v="0"/>
    <n v="0"/>
    <n v="0"/>
    <d v="2025-12-01T00:00:00"/>
    <s v="BH Colorado Electric Oper Co"/>
    <s v="Regulated Electric (122)"/>
    <s v="WPC Sub 20310 Canon City Plant"/>
    <x v="110"/>
    <n v="135300"/>
    <x v="213"/>
    <n v="9862050"/>
    <s v="COND. CONTROL CABLE-COPPER, 12c/12"/>
    <d v="1997-07-01T00:00:00"/>
    <d v="1997-07-01T00:00:00"/>
    <s v="CPR Conversion"/>
  </r>
  <r>
    <n v="0"/>
    <n v="0"/>
    <n v="0"/>
    <n v="0"/>
    <d v="2025-12-01T00:00:00"/>
    <s v="BH Colorado Electric Oper Co"/>
    <s v="Regulated Electric (122)"/>
    <s v="WPC Sub 20310 Canon City Plant"/>
    <x v="110"/>
    <n v="135300"/>
    <x v="213"/>
    <n v="9861050"/>
    <s v="COND. CONTROL CABLE-COPPER, 12c/12"/>
    <d v="1996-07-01T00:00:00"/>
    <d v="1996-07-01T00:00:00"/>
    <s v="CPR Conversion"/>
  </r>
  <r>
    <n v="3100"/>
    <n v="7173.38"/>
    <n v="4071.4803628867999"/>
    <n v="3101.8996371132002"/>
    <d v="2025-12-01T00:00:00"/>
    <s v="BH Colorado Electric Oper Co"/>
    <s v="Regulated Electric (122)"/>
    <s v="WPC Sub 20310 Canon City Plant"/>
    <x v="110"/>
    <n v="135300"/>
    <x v="213"/>
    <n v="9766904"/>
    <s v="COND. CONTROL CABLE-COPPER, 12c/12"/>
    <d v="1996-07-01T00:00:00"/>
    <d v="1996-07-01T00:00:00"/>
    <s v="WCDXFER"/>
  </r>
  <r>
    <n v="0"/>
    <n v="0"/>
    <n v="0"/>
    <n v="0"/>
    <d v="2025-12-01T00:00:00"/>
    <s v="BH Colorado Electric Oper Co"/>
    <s v="Regulated Electric (122)"/>
    <s v="WPC Sub 20310 Canon City Plant"/>
    <x v="110"/>
    <n v="135300"/>
    <x v="214"/>
    <n v="9973692"/>
    <s v="COND. PWR CABLE, AL, 251MCM-795MCM"/>
    <d v="1989-07-01T00:00:00"/>
    <d v="1989-07-01T00:00:00"/>
    <s v="CPR Conversion"/>
  </r>
  <r>
    <n v="1000"/>
    <n v="60737.599999999999"/>
    <n v="42653.726672479999"/>
    <n v="18083.873327519999"/>
    <d v="2025-12-01T00:00:00"/>
    <s v="BH Colorado Electric Oper Co"/>
    <s v="Regulated Electric (122)"/>
    <s v="WPC Sub 20310 Canon City Plant"/>
    <x v="110"/>
    <n v="135300"/>
    <x v="214"/>
    <n v="9768387"/>
    <s v="COND. PWR CABLE, AL, 251MCM-795MCM"/>
    <d v="1989-07-01T00:00:00"/>
    <d v="1989-07-01T00:00:00"/>
    <s v="WCDXFER"/>
  </r>
  <r>
    <n v="0"/>
    <n v="0"/>
    <n v="0"/>
    <n v="0"/>
    <d v="2025-12-01T00:00:00"/>
    <s v="BH Colorado Electric Oper Co"/>
    <s v="Regulated Electric (122)"/>
    <s v="WPC Sub 20310 Canon City Plant"/>
    <x v="110"/>
    <n v="135300"/>
    <x v="215"/>
    <n v="9973755"/>
    <s v="COND. PWR CABLE, AL, OTHER"/>
    <d v="1950-07-01T00:00:00"/>
    <d v="1950-07-01T00:00:00"/>
    <s v="CPR Conversion"/>
  </r>
  <r>
    <n v="0"/>
    <n v="0"/>
    <n v="0"/>
    <n v="0"/>
    <d v="2025-12-01T00:00:00"/>
    <s v="BH Colorado Electric Oper Co"/>
    <s v="Regulated Electric (122)"/>
    <s v="WPC Sub 20310 Canon City Plant"/>
    <x v="110"/>
    <n v="135300"/>
    <x v="215"/>
    <n v="9973753"/>
    <s v="BUS/CNDCTR-PWR CBLE-OTHER"/>
    <d v="1965-07-01T00:00:00"/>
    <d v="1965-07-01T00:00:00"/>
    <s v="CPR Conversion"/>
  </r>
  <r>
    <n v="1"/>
    <n v="1410.04"/>
    <n v="1674.7703145667999"/>
    <n v="-264.73031456679996"/>
    <d v="2025-12-01T00:00:00"/>
    <s v="BH Colorado Electric Oper Co"/>
    <s v="Regulated Electric (122)"/>
    <s v="WPC Sub 20310 Canon City Plant"/>
    <x v="110"/>
    <n v="135300"/>
    <x v="215"/>
    <n v="9766901"/>
    <s v="BUS/CNDCTR-PWR CBLE-OTHER"/>
    <d v="1959-07-01T00:00:00"/>
    <d v="1959-07-01T00:00:00"/>
    <s v="WCDXFER"/>
  </r>
  <r>
    <n v="1"/>
    <n v="1126.4000000000001"/>
    <n v="1311.1564308480001"/>
    <n v="-184.75643084800004"/>
    <d v="2025-12-01T00:00:00"/>
    <s v="BH Colorado Electric Oper Co"/>
    <s v="Regulated Electric (122)"/>
    <s v="WPC Sub 20310 Canon City Plant"/>
    <x v="110"/>
    <n v="135300"/>
    <x v="215"/>
    <n v="9766902"/>
    <s v="BUS/CNDCTR-PWR CBLE-OTHER"/>
    <d v="1965-07-01T00:00:00"/>
    <d v="1965-07-01T00:00:00"/>
    <s v="WCDXFER"/>
  </r>
  <r>
    <n v="1"/>
    <n v="10415.07"/>
    <n v="11522.2299560055"/>
    <n v="-1107.1599560055001"/>
    <d v="2025-12-01T00:00:00"/>
    <s v="BH Colorado Electric Oper Co"/>
    <s v="Regulated Electric (122)"/>
    <s v="WPC Sub 20310 Canon City Plant"/>
    <x v="110"/>
    <n v="135300"/>
    <x v="215"/>
    <n v="9766903"/>
    <s v="BUS/CNDCTR-PWR CBLE-OTHER"/>
    <d v="1968-07-01T00:00:00"/>
    <d v="1968-07-01T00:00:00"/>
    <s v="WCDXFER"/>
  </r>
  <r>
    <n v="0"/>
    <n v="0"/>
    <n v="0"/>
    <n v="0"/>
    <d v="2025-12-01T00:00:00"/>
    <s v="BH Colorado Electric Oper Co"/>
    <s v="Regulated Electric (122)"/>
    <s v="WPC Sub 20310 Canon City Plant"/>
    <x v="110"/>
    <n v="135300"/>
    <x v="215"/>
    <n v="9973752"/>
    <s v="BUS/CNDCTR-PWR CBLE-OTHER"/>
    <d v="1968-07-01T00:00:00"/>
    <d v="1968-07-01T00:00:00"/>
    <s v="CPR Conversion"/>
  </r>
  <r>
    <n v="2"/>
    <n v="52246.840000000004"/>
    <n v="36690.986026132006"/>
    <n v="15555.853973867997"/>
    <d v="2025-12-01T00:00:00"/>
    <s v="BH Colorado Electric Oper Co"/>
    <s v="Regulated Electric (122)"/>
    <s v="WPC Sub 20310 Canon City Plant"/>
    <x v="110"/>
    <n v="135300"/>
    <x v="215"/>
    <n v="9766900"/>
    <s v="COND. PWR CABLE, AL, OTHER"/>
    <d v="1989-07-01T00:00:00"/>
    <d v="1989-07-01T00:00:00"/>
    <s v="WCDXFER"/>
  </r>
  <r>
    <n v="1"/>
    <n v="886.51"/>
    <n v="1057.4781785983"/>
    <n v="-170.96817859830003"/>
    <d v="2025-12-01T00:00:00"/>
    <s v="BH Colorado Electric Oper Co"/>
    <s v="Regulated Electric (122)"/>
    <s v="WPC Sub 20310 Canon City Plant"/>
    <x v="110"/>
    <n v="135300"/>
    <x v="215"/>
    <n v="9766899"/>
    <s v="COND. PWR CABLE, AL, OTHER"/>
    <d v="1950-07-01T00:00:00"/>
    <d v="1950-07-01T00:00:00"/>
    <s v="WCDXFER"/>
  </r>
  <r>
    <n v="0"/>
    <n v="0"/>
    <n v="0"/>
    <n v="0"/>
    <d v="2025-12-01T00:00:00"/>
    <s v="BH Colorado Electric Oper Co"/>
    <s v="Regulated Electric (122)"/>
    <s v="WPC Sub 20310 Canon City Plant"/>
    <x v="110"/>
    <n v="135300"/>
    <x v="215"/>
    <n v="9973748"/>
    <s v="COND. PWR CABLE, AL, OTHER"/>
    <d v="1989-07-01T00:00:00"/>
    <d v="1989-07-01T00:00:00"/>
    <s v="CPR Conversion"/>
  </r>
  <r>
    <n v="0"/>
    <n v="0"/>
    <n v="0"/>
    <n v="0"/>
    <d v="2025-12-01T00:00:00"/>
    <s v="BH Colorado Electric Oper Co"/>
    <s v="Regulated Electric (122)"/>
    <s v="WPC Sub 20310 Canon City Plant"/>
    <x v="110"/>
    <n v="135300"/>
    <x v="215"/>
    <n v="9973754"/>
    <s v="BUS/CNDCTR-PWR CBLE-OTHER"/>
    <d v="1959-07-01T00:00:00"/>
    <d v="1959-07-01T00:00:00"/>
    <s v="CPR Conversion"/>
  </r>
  <r>
    <n v="90"/>
    <n v="81.260000000000005"/>
    <n v="93.025102334399989"/>
    <n v="-11.765102334399984"/>
    <d v="2025-12-01T00:00:00"/>
    <s v="BH Colorado Electric Oper Co"/>
    <s v="Regulated Electric (122)"/>
    <s v="WPC Sub 20310 Canon City Plant"/>
    <x v="110"/>
    <n v="135300"/>
    <x v="216"/>
    <n v="9769134"/>
    <s v="CONDUIT, NOT ENCD-PVC-3&quot; - 4&quot;"/>
    <d v="1966-07-01T00:00:00"/>
    <d v="1966-07-01T00:00:00"/>
    <s v="WCDXFER"/>
  </r>
  <r>
    <n v="0"/>
    <n v="0"/>
    <n v="0"/>
    <n v="0"/>
    <d v="2025-12-01T00:00:00"/>
    <s v="BH Colorado Electric Oper Co"/>
    <s v="Regulated Electric (122)"/>
    <s v="WPC Sub 20310 Canon City Plant"/>
    <x v="110"/>
    <n v="135300"/>
    <x v="216"/>
    <n v="9973776"/>
    <s v="CONDUIT-NOT ENCD, PVC-3&quot;-4&quot;"/>
    <d v="1965-07-01T00:00:00"/>
    <d v="1965-07-01T00:00:00"/>
    <s v="CPR Conversion"/>
  </r>
  <r>
    <n v="0"/>
    <n v="0"/>
    <n v="0"/>
    <n v="0"/>
    <d v="2025-12-01T00:00:00"/>
    <s v="BH Colorado Electric Oper Co"/>
    <s v="Regulated Electric (122)"/>
    <s v="WPC Sub 20310 Canon City Plant"/>
    <x v="110"/>
    <n v="135300"/>
    <x v="216"/>
    <n v="9973690"/>
    <s v="CONDUIT-NOT ENCD, PVC-3&quot;-4&quot;"/>
    <d v="1989-07-01T00:00:00"/>
    <d v="1989-07-01T00:00:00"/>
    <s v="CPR Conversion"/>
  </r>
  <r>
    <n v="120"/>
    <n v="196.32"/>
    <n v="228.52115634240002"/>
    <n v="-32.201156342400026"/>
    <d v="2025-12-01T00:00:00"/>
    <s v="BH Colorado Electric Oper Co"/>
    <s v="Regulated Electric (122)"/>
    <s v="WPC Sub 20310 Canon City Plant"/>
    <x v="110"/>
    <n v="135300"/>
    <x v="216"/>
    <n v="9769132"/>
    <s v="CONDUIT-NOT ENCD, PVC-3&quot;-4&quot;"/>
    <d v="1965-07-01T00:00:00"/>
    <d v="1965-07-01T00:00:00"/>
    <s v="WCDXFER"/>
  </r>
  <r>
    <n v="0"/>
    <n v="0"/>
    <n v="0"/>
    <n v="0"/>
    <d v="2025-12-01T00:00:00"/>
    <s v="BH Colorado Electric Oper Co"/>
    <s v="Regulated Electric (122)"/>
    <s v="WPC Sub 20310 Canon City Plant"/>
    <x v="110"/>
    <n v="135300"/>
    <x v="216"/>
    <n v="9973775"/>
    <s v="CONDUIT, NOT ENCD-PVC-3&quot; - 4&quot;"/>
    <d v="1966-07-01T00:00:00"/>
    <d v="1966-07-01T00:00:00"/>
    <s v="CPR Conversion"/>
  </r>
  <r>
    <n v="0"/>
    <n v="0"/>
    <n v="0"/>
    <n v="0"/>
    <d v="2025-12-01T00:00:00"/>
    <s v="BH Colorado Electric Oper Co"/>
    <s v="Regulated Electric (122)"/>
    <s v="WPC Sub 20310 Canon City Plant"/>
    <x v="110"/>
    <n v="135300"/>
    <x v="216"/>
    <n v="9973688"/>
    <s v="CONDUIT-NOT ENCD, PVC-3&quot;-4&quot;"/>
    <d v="1936-07-01T00:00:00"/>
    <d v="1936-07-01T00:00:00"/>
    <s v="CPR Conversion"/>
  </r>
  <r>
    <n v="220"/>
    <n v="89.01"/>
    <n v="106.8834020418"/>
    <n v="-17.873402041799991"/>
    <d v="2025-12-01T00:00:00"/>
    <s v="BH Colorado Electric Oper Co"/>
    <s v="Regulated Electric (122)"/>
    <s v="WPC Sub 20310 Canon City Plant"/>
    <x v="110"/>
    <n v="135300"/>
    <x v="216"/>
    <n v="9769131"/>
    <s v="CONDUIT-NOT ENCD, PVC-3&quot;-4&quot;"/>
    <d v="1936-07-01T00:00:00"/>
    <d v="1936-07-01T00:00:00"/>
    <s v="WCDXFER"/>
  </r>
  <r>
    <n v="350"/>
    <n v="5759.76"/>
    <n v="4044.8623050480001"/>
    <n v="1714.8976949520002"/>
    <d v="2025-12-01T00:00:00"/>
    <s v="BH Colorado Electric Oper Co"/>
    <s v="Regulated Electric (122)"/>
    <s v="WPC Sub 20310 Canon City Plant"/>
    <x v="110"/>
    <n v="135300"/>
    <x v="216"/>
    <n v="9769133"/>
    <s v="CONDUIT-NOT ENCD, PVC-3&quot;-4&quot;"/>
    <d v="1989-07-01T00:00:00"/>
    <d v="1989-07-01T00:00:00"/>
    <s v="WCDXFER"/>
  </r>
  <r>
    <n v="5580"/>
    <n v="16340.550000000001"/>
    <n v="11475.352226265"/>
    <n v="4865.1977737350007"/>
    <d v="2025-12-01T00:00:00"/>
    <s v="BH Colorado Electric Oper Co"/>
    <s v="Regulated Electric (122)"/>
    <s v="WPC Sub 20310 Canon City Plant"/>
    <x v="110"/>
    <n v="135300"/>
    <x v="217"/>
    <n v="9769127"/>
    <s v="CONDUIT-NOT ENC COND-PLS-&gt;4&quot;- 6&quot;"/>
    <d v="1989-07-01T00:00:00"/>
    <d v="1989-07-01T00:00:00"/>
    <s v="WCDXFER"/>
  </r>
  <r>
    <n v="0"/>
    <n v="0"/>
    <n v="0"/>
    <n v="0"/>
    <d v="2025-12-01T00:00:00"/>
    <s v="BH Colorado Electric Oper Co"/>
    <s v="Regulated Electric (122)"/>
    <s v="WPC Sub 20310 Canon City Plant"/>
    <x v="110"/>
    <n v="135300"/>
    <x v="217"/>
    <n v="9973774"/>
    <s v="CONDUIT-NOT ENC COND-PLS-&gt;4&quot;- 6&quot;"/>
    <d v="1959-07-01T00:00:00"/>
    <d v="1959-07-01T00:00:00"/>
    <s v="CPR Conversion"/>
  </r>
  <r>
    <n v="110"/>
    <n v="246.4"/>
    <n v="292.660779488"/>
    <n v="-46.260779487999997"/>
    <d v="2025-12-01T00:00:00"/>
    <s v="BH Colorado Electric Oper Co"/>
    <s v="Regulated Electric (122)"/>
    <s v="WPC Sub 20310 Canon City Plant"/>
    <x v="110"/>
    <n v="135300"/>
    <x v="217"/>
    <n v="9769126"/>
    <s v="CONDUIT-NOT ENC COND-PLS-&gt;4&quot;- 6&quot;"/>
    <d v="1959-07-01T00:00:00"/>
    <d v="1959-07-01T00:00:00"/>
    <s v="WCDXFER"/>
  </r>
  <r>
    <n v="0"/>
    <n v="0"/>
    <n v="0"/>
    <n v="0"/>
    <d v="2025-12-01T00:00:00"/>
    <s v="BH Colorado Electric Oper Co"/>
    <s v="Regulated Electric (122)"/>
    <s v="WPC Sub 20310 Canon City Plant"/>
    <x v="110"/>
    <n v="135300"/>
    <x v="217"/>
    <n v="9973689"/>
    <s v="CONDUIT-NOT ENC COND-PLS-&gt;4&quot;- 6&quot;"/>
    <d v="1989-07-01T00:00:00"/>
    <d v="1989-07-01T00:00:00"/>
    <s v="CPR Conversion"/>
  </r>
  <r>
    <n v="260"/>
    <n v="1983.19"/>
    <n v="1392.7195707370001"/>
    <n v="590.47042926299991"/>
    <d v="2025-12-01T00:00:00"/>
    <s v="BH Colorado Electric Oper Co"/>
    <s v="Regulated Electric (122)"/>
    <s v="WPC Sub 20310 Canon City Plant"/>
    <x v="110"/>
    <n v="135300"/>
    <x v="218"/>
    <n v="9769137"/>
    <s v="CONDUIT, NOT ENCD-PVC-UNDR 3&quot;"/>
    <d v="1989-07-01T00:00:00"/>
    <d v="1989-07-01T00:00:00"/>
    <s v="WCDXFER"/>
  </r>
  <r>
    <n v="0"/>
    <n v="0"/>
    <n v="0"/>
    <n v="0"/>
    <d v="2025-12-01T00:00:00"/>
    <s v="BH Colorado Electric Oper Co"/>
    <s v="Regulated Electric (122)"/>
    <s v="WPC Sub 20310 Canon City Plant"/>
    <x v="110"/>
    <n v="135300"/>
    <x v="218"/>
    <n v="9973691"/>
    <s v="CONDUIT, NOT ENCD-PVC-UNDR 3&quot;"/>
    <d v="1989-07-01T00:00:00"/>
    <d v="1989-07-01T00:00:00"/>
    <s v="CPR Conversion"/>
  </r>
  <r>
    <n v="380"/>
    <n v="577.96"/>
    <n v="694.01562795279995"/>
    <n v="-116.05562795279991"/>
    <d v="2025-12-01T00:00:00"/>
    <s v="BH Colorado Electric Oper Co"/>
    <s v="Regulated Electric (122)"/>
    <s v="WPC Sub 20310 Canon City Plant"/>
    <x v="110"/>
    <n v="135300"/>
    <x v="219"/>
    <n v="9769342"/>
    <s v="CONDUIT-NOT ENCD, STL-3&quot;-4&quot;"/>
    <d v="1936-07-01T00:00:00"/>
    <d v="1936-07-01T00:00:00"/>
    <s v="WCDXFER"/>
  </r>
  <r>
    <n v="0"/>
    <n v="0"/>
    <n v="0"/>
    <n v="0"/>
    <d v="2025-12-01T00:00:00"/>
    <s v="BH Colorado Electric Oper Co"/>
    <s v="Regulated Electric (122)"/>
    <s v="WPC Sub 20310 Canon City Plant"/>
    <x v="110"/>
    <n v="135300"/>
    <x v="219"/>
    <n v="9724096"/>
    <s v="CONDUIT-NOT ENCD, STL-3&quot;-4&quot;"/>
    <d v="1936-07-01T00:00:00"/>
    <d v="1936-07-01T00:00:00"/>
    <s v="CPR Conversion"/>
  </r>
  <r>
    <n v="310"/>
    <n v="154.97999999999999"/>
    <n v="177.4185375312"/>
    <n v="-22.438537531200012"/>
    <d v="2025-12-01T00:00:00"/>
    <s v="BH Colorado Electric Oper Co"/>
    <s v="Regulated Electric (122)"/>
    <s v="WPC Sub 20310 Canon City Plant"/>
    <x v="110"/>
    <n v="135300"/>
    <x v="161"/>
    <n v="9769124"/>
    <s v="CONDUIT, NOT ENCD-STL-UNDR 3&quot;"/>
    <d v="1966-07-01T00:00:00"/>
    <d v="1966-07-01T00:00:00"/>
    <s v="WCDXFER"/>
  </r>
  <r>
    <n v="0"/>
    <n v="0"/>
    <n v="0"/>
    <n v="0"/>
    <d v="2025-12-01T00:00:00"/>
    <s v="BH Colorado Electric Oper Co"/>
    <s v="Regulated Electric (122)"/>
    <s v="WPC Sub 20310 Canon City Plant"/>
    <x v="110"/>
    <n v="135300"/>
    <x v="161"/>
    <n v="9973686"/>
    <s v="CONDUIT, NOT ENCD-STL-UNDR 3&quot;"/>
    <d v="1966-07-01T00:00:00"/>
    <d v="1966-07-01T00:00:00"/>
    <s v="CPR Conversion"/>
  </r>
  <r>
    <n v="0"/>
    <n v="0"/>
    <n v="0"/>
    <n v="0"/>
    <d v="2025-12-01T00:00:00"/>
    <s v="BH Colorado Electric Oper Co"/>
    <s v="Regulated Electric (122)"/>
    <s v="WPC Sub 20310 Canon City Plant"/>
    <x v="110"/>
    <n v="135300"/>
    <x v="161"/>
    <n v="9973687"/>
    <s v="CONDUIT, NOT ENCD-STL-UNDR 3&quot;"/>
    <d v="1936-07-01T00:00:00"/>
    <d v="1936-07-01T00:00:00"/>
    <s v="CPR Conversion"/>
  </r>
  <r>
    <n v="4860"/>
    <n v="1468.05"/>
    <n v="1762.8376403489999"/>
    <n v="-294.78764034899996"/>
    <d v="2025-12-01T00:00:00"/>
    <s v="BH Colorado Electric Oper Co"/>
    <s v="Regulated Electric (122)"/>
    <s v="WPC Sub 20310 Canon City Plant"/>
    <x v="110"/>
    <n v="135300"/>
    <x v="161"/>
    <n v="9769123"/>
    <s v="CONDUIT, NOT ENCD-STL-UNDR 3&quot;"/>
    <d v="1936-07-01T00:00:00"/>
    <d v="1936-07-01T00:00:00"/>
    <s v="WCDXFER"/>
  </r>
  <r>
    <n v="1"/>
    <n v="596025.69000000006"/>
    <n v="131877.07330789682"/>
    <n v="464148.61669210321"/>
    <d v="2025-12-01T00:00:00"/>
    <s v="BH Colorado Electric Oper Co"/>
    <s v="Regulated Electric (122)"/>
    <s v="WPC Sub 20310 Canon City Plant"/>
    <x v="110"/>
    <n v="135300"/>
    <x v="114"/>
    <n v="14981654"/>
    <s v="CONTROL BUILDING"/>
    <d v="2014-11-26T00:00:00"/>
    <d v="2014-12-01T00:00:00"/>
    <s v="10049283"/>
  </r>
  <r>
    <n v="1"/>
    <n v="55776.76"/>
    <n v="12341.2060768672"/>
    <n v="43435.5539231328"/>
    <d v="2025-12-01T00:00:00"/>
    <s v="BH Colorado Electric Oper Co"/>
    <s v="Regulated Electric (122)"/>
    <s v="WPC Sub 20310 Canon City Plant"/>
    <x v="110"/>
    <n v="135300"/>
    <x v="114"/>
    <n v="13160271"/>
    <s v="RELAY PANEL # 4"/>
    <d v="2014-12-04T00:00:00"/>
    <d v="2014-12-01T00:00:00"/>
    <s v="10049282"/>
  </r>
  <r>
    <n v="0"/>
    <n v="0"/>
    <n v="0"/>
    <n v="0"/>
    <d v="2025-12-01T00:00:00"/>
    <s v="BH Colorado Electric Oper Co"/>
    <s v="Regulated Electric (122)"/>
    <s v="WPC Sub 20310 Canon City Plant"/>
    <x v="110"/>
    <n v="135300"/>
    <x v="220"/>
    <n v="9973703"/>
    <s v="CARR CURR EQ-COUPLING CAPACITOR 34.5KV"/>
    <d v="1954-07-01T00:00:00"/>
    <d v="1954-07-01T00:00:00"/>
    <s v="CPR Conversion"/>
  </r>
  <r>
    <n v="0"/>
    <n v="0"/>
    <n v="0"/>
    <n v="0"/>
    <d v="2025-12-01T00:00:00"/>
    <s v="BH Colorado Electric Oper Co"/>
    <s v="Regulated Electric (122)"/>
    <s v="WPC Sub 20310 Canon City Plant"/>
    <x v="110"/>
    <n v="135300"/>
    <x v="220"/>
    <n v="9768378"/>
    <s v="CARR CURR EQ-COUPLING CAPACITOR 34.5KV"/>
    <d v="1954-07-01T00:00:00"/>
    <d v="1954-07-01T00:00:00"/>
    <s v="WCDXFER"/>
  </r>
  <r>
    <n v="0"/>
    <n v="0"/>
    <n v="0"/>
    <n v="0"/>
    <d v="2025-12-01T00:00:00"/>
    <s v="BH Colorado Electric Oper Co"/>
    <s v="Regulated Electric (122)"/>
    <s v="WPC Sub 20310 Canon City Plant"/>
    <x v="110"/>
    <n v="135300"/>
    <x v="221"/>
    <n v="9768377"/>
    <s v="CARR CURR EQ-COUPLING CAPACITOR 69KV"/>
    <d v="1953-07-01T00:00:00"/>
    <d v="1953-07-01T00:00:00"/>
    <s v="WCDXFER"/>
  </r>
  <r>
    <n v="0"/>
    <n v="0"/>
    <n v="0"/>
    <n v="0"/>
    <d v="2025-12-01T00:00:00"/>
    <s v="BH Colorado Electric Oper Co"/>
    <s v="Regulated Electric (122)"/>
    <s v="WPC Sub 20310 Canon City Plant"/>
    <x v="110"/>
    <n v="135300"/>
    <x v="221"/>
    <n v="9973705"/>
    <s v="CARR CURR EQ-COUPLING CAPACITOR 69KV"/>
    <d v="1953-07-01T00:00:00"/>
    <d v="1953-07-01T00:00:00"/>
    <s v="CPR Conversion"/>
  </r>
  <r>
    <n v="0"/>
    <n v="0"/>
    <n v="0"/>
    <n v="0"/>
    <d v="2025-12-01T00:00:00"/>
    <s v="BH Colorado Electric Oper Co"/>
    <s v="Regulated Electric (122)"/>
    <s v="WPC Sub 20310 Canon City Plant"/>
    <x v="110"/>
    <n v="135300"/>
    <x v="222"/>
    <n v="9768373"/>
    <s v="CARR CURR EQ-CPLNG CAP PT-161KV"/>
    <d v="1958-07-01T00:00:00"/>
    <d v="1958-07-01T00:00:00"/>
    <s v="WCDXFER"/>
  </r>
  <r>
    <n v="0"/>
    <n v="0"/>
    <n v="0"/>
    <n v="0"/>
    <d v="2025-12-01T00:00:00"/>
    <s v="BH Colorado Electric Oper Co"/>
    <s v="Regulated Electric (122)"/>
    <s v="WPC Sub 20310 Canon City Plant"/>
    <x v="110"/>
    <n v="135300"/>
    <x v="222"/>
    <n v="9973704"/>
    <s v="CARR CURR EQ-CPLNG CAP PT-161KV"/>
    <d v="1958-07-01T00:00:00"/>
    <d v="1958-07-01T00:00:00"/>
    <s v="CPR Conversion"/>
  </r>
  <r>
    <n v="0"/>
    <n v="0"/>
    <n v="0"/>
    <n v="0"/>
    <d v="2025-12-01T00:00:00"/>
    <s v="BH Colorado Electric Oper Co"/>
    <s v="Regulated Electric (122)"/>
    <s v="WPC Sub 20310 Canon City Plant"/>
    <x v="110"/>
    <n v="135300"/>
    <x v="223"/>
    <n v="9973702"/>
    <s v="CARR CURR EQ-COUPLING CAPACITOR 161KV"/>
    <d v="1959-07-01T00:00:00"/>
    <d v="1959-07-01T00:00:00"/>
    <s v="CPR Conversion"/>
  </r>
  <r>
    <n v="0"/>
    <n v="0"/>
    <n v="0"/>
    <n v="0"/>
    <d v="2025-12-01T00:00:00"/>
    <s v="BH Colorado Electric Oper Co"/>
    <s v="Regulated Electric (122)"/>
    <s v="WPC Sub 20310 Canon City Plant"/>
    <x v="110"/>
    <n v="135300"/>
    <x v="223"/>
    <n v="9768375"/>
    <s v="CARR CURR EQ-COUPLING CAPACITOR 161KV"/>
    <d v="1959-07-01T00:00:00"/>
    <d v="1959-07-01T00:00:00"/>
    <s v="WCDXFER"/>
  </r>
  <r>
    <n v="1"/>
    <n v="597.01"/>
    <n v="338.8520462386"/>
    <n v="258.15795376139999"/>
    <d v="2025-12-01T00:00:00"/>
    <s v="BH Colorado Electric Oper Co"/>
    <s v="Regulated Electric (122)"/>
    <s v="WPC Sub 20310 Canon City Plant"/>
    <x v="110"/>
    <n v="135300"/>
    <x v="224"/>
    <n v="9769339"/>
    <s v="CTRL CUB-RELAY-FEEDR-BUS DIFF"/>
    <d v="1996-07-01T00:00:00"/>
    <d v="1996-07-01T00:00:00"/>
    <s v="WCDXFER"/>
  </r>
  <r>
    <n v="0"/>
    <n v="0"/>
    <n v="0"/>
    <n v="0"/>
    <d v="2025-12-01T00:00:00"/>
    <s v="BH Colorado Electric Oper Co"/>
    <s v="Regulated Electric (122)"/>
    <s v="WPC Sub 20310 Canon City Plant"/>
    <x v="110"/>
    <n v="135300"/>
    <x v="224"/>
    <n v="9861263"/>
    <s v="CTRL CUB-RELAY-FEEDR-BUS DIFF"/>
    <d v="1996-07-01T00:00:00"/>
    <d v="1996-07-01T00:00:00"/>
    <s v="CPR Conversion"/>
  </r>
  <r>
    <n v="0"/>
    <n v="0"/>
    <n v="0"/>
    <n v="0"/>
    <d v="2025-12-01T00:00:00"/>
    <s v="BH Colorado Electric Oper Co"/>
    <s v="Regulated Electric (122)"/>
    <s v="WPC Sub 20310 Canon City Plant"/>
    <x v="110"/>
    <n v="135300"/>
    <x v="162"/>
    <n v="9862053"/>
    <s v="CTRL CUB-SWITCHGEAR, METALCLAD"/>
    <d v="1997-07-01T00:00:00"/>
    <d v="1997-07-01T00:00:00"/>
    <s v="CPR Conversion"/>
  </r>
  <r>
    <n v="2"/>
    <n v="5782.67"/>
    <n v="3282.1385943662003"/>
    <n v="2500.5314056337997"/>
    <d v="2025-12-01T00:00:00"/>
    <s v="BH Colorado Electric Oper Co"/>
    <s v="Regulated Electric (122)"/>
    <s v="WPC Sub 20310 Canon City Plant"/>
    <x v="110"/>
    <n v="135300"/>
    <x v="162"/>
    <n v="9769336"/>
    <s v="CTRL CUB-SWITCHGEAR, METALCLAD"/>
    <d v="1996-07-01T00:00:00"/>
    <d v="1996-07-01T00:00:00"/>
    <s v="WCDXFER"/>
  </r>
  <r>
    <n v="1"/>
    <n v="279074.03999999998"/>
    <n v="195983.17720069201"/>
    <n v="83090.862799307972"/>
    <d v="2025-12-01T00:00:00"/>
    <s v="BH Colorado Electric Oper Co"/>
    <s v="Regulated Electric (122)"/>
    <s v="WPC Sub 20310 Canon City Plant"/>
    <x v="110"/>
    <n v="135300"/>
    <x v="162"/>
    <n v="9769335"/>
    <s v="CTRL CUB-SWITCHGEAR, METALCLAD"/>
    <d v="1989-07-01T00:00:00"/>
    <d v="1989-07-01T00:00:00"/>
    <s v="WCDXFER"/>
  </r>
  <r>
    <n v="0"/>
    <n v="0"/>
    <n v="0"/>
    <n v="0"/>
    <d v="2025-12-01T00:00:00"/>
    <s v="BH Colorado Electric Oper Co"/>
    <s v="Regulated Electric (122)"/>
    <s v="WPC Sub 20310 Canon City Plant"/>
    <x v="110"/>
    <n v="135300"/>
    <x v="162"/>
    <n v="9861051"/>
    <s v="CTRL CUB-SWITCHGEAR, METALCLAD"/>
    <d v="1996-07-01T00:00:00"/>
    <d v="1996-07-01T00:00:00"/>
    <s v="CPR Conversion"/>
  </r>
  <r>
    <n v="1"/>
    <n v="1934.8600000000001"/>
    <n v="1060.9646151480001"/>
    <n v="873.89538485200001"/>
    <d v="2025-12-01T00:00:00"/>
    <s v="BH Colorado Electric Oper Co"/>
    <s v="Regulated Electric (122)"/>
    <s v="WPC Sub 20310 Canon City Plant"/>
    <x v="110"/>
    <n v="135300"/>
    <x v="162"/>
    <n v="9769337"/>
    <s v="CTRL CUB-SWITCHGEAR, METALCLAD"/>
    <d v="1997-07-01T00:00:00"/>
    <d v="1997-07-01T00:00:00"/>
    <s v="WCDXFER"/>
  </r>
  <r>
    <n v="0"/>
    <n v="0"/>
    <n v="0"/>
    <n v="0"/>
    <d v="2025-12-01T00:00:00"/>
    <s v="BH Colorado Electric Oper Co"/>
    <s v="Regulated Electric (122)"/>
    <s v="WPC Sub 20310 Canon City Plant"/>
    <x v="110"/>
    <n v="135300"/>
    <x v="162"/>
    <n v="9724101"/>
    <s v="CTRL CUB-SWITCHGEAR, METALCLAD"/>
    <d v="1989-07-01T00:00:00"/>
    <d v="1989-07-01T00:00:00"/>
    <s v="CPR Conversion"/>
  </r>
  <r>
    <n v="2"/>
    <n v="59100.56"/>
    <n v="26721.815258234401"/>
    <n v="32378.744741765597"/>
    <d v="2025-12-01T00:00:00"/>
    <s v="BH Colorado Electric Oper Co"/>
    <s v="Regulated Electric (122)"/>
    <s v="WPC Sub 20310 Canon City Plant"/>
    <x v="110"/>
    <n v="135300"/>
    <x v="225"/>
    <n v="9817511"/>
    <s v="CURR TRAN, 69001-161K,601-1200A"/>
    <d v="2002-08-01T00:00:00"/>
    <d v="2003-01-01T00:00:00"/>
    <s v="10015988"/>
  </r>
  <r>
    <n v="9"/>
    <n v="35381.950000000004"/>
    <n v="15997.647592105501"/>
    <n v="19384.302407894502"/>
    <d v="2025-12-01T00:00:00"/>
    <s v="BH Colorado Electric Oper Co"/>
    <s v="Regulated Electric (122)"/>
    <s v="WPC Sub 20310 Canon City Plant"/>
    <x v="110"/>
    <n v="135300"/>
    <x v="226"/>
    <n v="9817510"/>
    <s v="CURR TRAN-600&amp;&lt;-100-600"/>
    <d v="2002-08-01T00:00:00"/>
    <d v="2003-01-01T00:00:00"/>
    <s v="10015988"/>
  </r>
  <r>
    <n v="9"/>
    <n v="13676.85"/>
    <n v="6183.8713375064999"/>
    <n v="7492.9786624935005"/>
    <d v="2025-12-01T00:00:00"/>
    <s v="BH Colorado Electric Oper Co"/>
    <s v="Regulated Electric (122)"/>
    <s v="WPC Sub 20310 Canon City Plant"/>
    <x v="110"/>
    <n v="135300"/>
    <x v="227"/>
    <n v="9817509"/>
    <s v="CURR TRAN-601-15K-100-600"/>
    <d v="2002-08-01T00:00:00"/>
    <d v="2003-01-01T00:00:00"/>
    <s v="10015988"/>
  </r>
  <r>
    <n v="0"/>
    <n v="0"/>
    <n v="0"/>
    <n v="0"/>
    <d v="2025-12-01T00:00:00"/>
    <s v="BH Colorado Electric Oper Co"/>
    <s v="Regulated Electric (122)"/>
    <s v="WPC Sub 20310 Canon City Plant"/>
    <x v="110"/>
    <n v="135300"/>
    <x v="3"/>
    <n v="21270131"/>
    <s v="Replace battery charger at Canon City Plant."/>
    <d v="2017-09-12T00:00:00"/>
    <d v="2018-03-01T00:00:00"/>
    <s v="10057847"/>
  </r>
  <r>
    <n v="1"/>
    <n v="0"/>
    <n v="0"/>
    <n v="0"/>
    <d v="2025-12-01T00:00:00"/>
    <s v="BH Colorado Electric Oper Co"/>
    <s v="Regulated Electric (122)"/>
    <s v="WPC Sub 20310 Canon City Plant"/>
    <x v="110"/>
    <n v="135300"/>
    <x v="3"/>
    <n v="9819613"/>
    <s v="Canon Unit Replace Batteries"/>
    <d v="2005-07-07T00:00:00"/>
    <d v="2005-07-01T00:00:00"/>
    <s v="10021244"/>
  </r>
  <r>
    <n v="0"/>
    <n v="0"/>
    <n v="0"/>
    <n v="0"/>
    <d v="2025-12-01T00:00:00"/>
    <s v="BH Colorado Electric Oper Co"/>
    <s v="Regulated Electric (122)"/>
    <s v="WPC Sub 20310 Canon City Plant"/>
    <x v="110"/>
    <n v="135300"/>
    <x v="3"/>
    <n v="9748729"/>
    <s v="Security Canon City Trans Sub"/>
    <d v="2005-07-07T00:00:00"/>
    <d v="2006-10-01T00:00:00"/>
    <s v="10017405"/>
  </r>
  <r>
    <n v="0"/>
    <n v="0"/>
    <n v="0"/>
    <n v="0"/>
    <d v="2025-12-01T00:00:00"/>
    <s v="BH Colorado Electric Oper Co"/>
    <s v="Regulated Electric (122)"/>
    <s v="WPC Sub 20310 Canon City Plant"/>
    <x v="110"/>
    <n v="135300"/>
    <x v="3"/>
    <n v="34073878"/>
    <s v="This WO is for the replacement of Breakers 115-2 and 115-4 at the Canon City substation."/>
    <d v="2021-05-20T00:00:00"/>
    <d v="2021-05-01T00:00:00"/>
    <s v="10075506"/>
  </r>
  <r>
    <n v="0"/>
    <n v="0"/>
    <n v="0"/>
    <n v="0"/>
    <d v="2025-12-01T00:00:00"/>
    <s v="BH Colorado Electric Oper Co"/>
    <s v="Regulated Electric (122)"/>
    <s v="WPC Sub 20310 Canon City Plant"/>
    <x v="110"/>
    <n v="135300"/>
    <x v="3"/>
    <n v="14696712"/>
    <s v="WNCLARK PROTECTIONS AND CONTORL CUT OVER"/>
    <d v="2014-11-26T00:00:00"/>
    <d v="2016-04-01T00:00:00"/>
    <s v="10049283"/>
  </r>
  <r>
    <n v="0"/>
    <n v="0"/>
    <n v="0"/>
    <n v="0"/>
    <d v="2025-12-01T00:00:00"/>
    <s v="BH Colorado Electric Oper Co"/>
    <s v="Regulated Electric (122)"/>
    <s v="WPC Sub 20310 Canon City Plant"/>
    <x v="110"/>
    <n v="135300"/>
    <x v="3"/>
    <n v="28830320"/>
    <s v="Replacing two 115kV breakers at the Canon City substation (Breakers 115-1 and 115-6). The COE electricians will be performing this work."/>
    <d v="2019-11-22T00:00:00"/>
    <d v="2020-01-01T00:00:00"/>
    <s v="10067817"/>
  </r>
  <r>
    <n v="0"/>
    <n v="0"/>
    <n v="0"/>
    <n v="0"/>
    <d v="2025-12-01T00:00:00"/>
    <s v="BH Colorado Electric Oper Co"/>
    <s v="Regulated Electric (122)"/>
    <s v="WPC Sub 20310 Canon City Plant"/>
    <x v="110"/>
    <n v="135300"/>
    <x v="3"/>
    <n v="12954303"/>
    <s v="WNCLARK PROTECTIONS AND CONTORL CUT OVER"/>
    <d v="2014-11-26T00:00:00"/>
    <d v="2014-12-01T00:00:00"/>
    <s v="10049283"/>
  </r>
  <r>
    <n v="0"/>
    <n v="0"/>
    <n v="0"/>
    <n v="0"/>
    <d v="2025-12-01T00:00:00"/>
    <s v="BH Colorado Electric Oper Co"/>
    <s v="Regulated Electric (122)"/>
    <s v="WPC Sub 20310 Canon City Plant"/>
    <x v="110"/>
    <n v="135300"/>
    <x v="3"/>
    <n v="13207814"/>
    <s v="WNCLARK PROTECTIONS AND CONTORL CUT OVER"/>
    <d v="2014-11-26T00:00:00"/>
    <d v="2015-04-01T00:00:00"/>
    <s v="10049283"/>
  </r>
  <r>
    <n v="0"/>
    <n v="0"/>
    <n v="0"/>
    <n v="0"/>
    <d v="2025-12-01T00:00:00"/>
    <s v="BH Colorado Electric Oper Co"/>
    <s v="Regulated Electric (122)"/>
    <s v="WPC Sub 20310 Canon City Plant"/>
    <x v="110"/>
    <n v="135300"/>
    <x v="3"/>
    <n v="11007898"/>
    <s v="REPLACE STATION BATTERIES"/>
    <d v="2011-08-08T00:00:00"/>
    <d v="2011-08-01T00:00:00"/>
    <s v="10042352"/>
  </r>
  <r>
    <n v="0"/>
    <n v="0"/>
    <n v="0"/>
    <n v="0"/>
    <d v="2025-12-01T00:00:00"/>
    <s v="BH Colorado Electric Oper Co"/>
    <s v="Regulated Electric (122)"/>
    <s v="WPC Sub 20310 Canon City Plant"/>
    <x v="110"/>
    <n v="135300"/>
    <x v="3"/>
    <n v="33035677"/>
    <s v="This WO is for the replacement of 115kV breakers 115-3 and 115-5 at the Canon City substation."/>
    <d v="2020-12-10T00:00:00"/>
    <d v="2021-04-01T00:00:00"/>
    <s v="10069802"/>
  </r>
  <r>
    <n v="0"/>
    <n v="0"/>
    <n v="0"/>
    <n v="0"/>
    <d v="2025-12-01T00:00:00"/>
    <s v="BH Colorado Electric Oper Co"/>
    <s v="Regulated Electric (122)"/>
    <s v="WPC Sub 20310 Canon City Plant"/>
    <x v="110"/>
    <n v="135300"/>
    <x v="3"/>
    <n v="32855207"/>
    <s v="This WO is for the replacement of 115kV breakers 115-3 and 115-5 at the Canon City substation."/>
    <d v="2020-12-10T00:00:00"/>
    <d v="2021-03-01T00:00:00"/>
    <s v="10069802"/>
  </r>
  <r>
    <n v="0"/>
    <n v="0"/>
    <n v="0"/>
    <n v="0"/>
    <d v="2025-12-01T00:00:00"/>
    <s v="BH Colorado Electric Oper Co"/>
    <s v="Regulated Electric (122)"/>
    <s v="WPC Sub 20310 Canon City Plant"/>
    <x v="110"/>
    <n v="135300"/>
    <x v="3"/>
    <n v="34097644"/>
    <s v="This WO is for the replacement of Breakers 115-2 and 115-4 at the Canon City substation."/>
    <d v="2021-05-20T00:00:00"/>
    <d v="2021-11-01T00:00:00"/>
    <s v="10075506"/>
  </r>
  <r>
    <n v="0"/>
    <n v="0"/>
    <n v="0"/>
    <n v="0"/>
    <d v="2025-12-01T00:00:00"/>
    <s v="BH Colorado Electric Oper Co"/>
    <s v="Regulated Electric (122)"/>
    <s v="WPC Sub 20310 Canon City Plant"/>
    <x v="110"/>
    <n v="135300"/>
    <x v="3"/>
    <n v="9816088"/>
    <s v="Rpl UdrRated Eqpmnt Canon Plan"/>
    <d v="2002-08-01T00:00:00"/>
    <d v="2003-11-01T00:00:00"/>
    <s v="10015988"/>
  </r>
  <r>
    <n v="0"/>
    <n v="0"/>
    <n v="0"/>
    <n v="0"/>
    <d v="2025-12-01T00:00:00"/>
    <s v="BH Colorado Electric Oper Co"/>
    <s v="Regulated Electric (122)"/>
    <s v="WPC Sub 20310 Canon City Plant"/>
    <x v="110"/>
    <n v="135300"/>
    <x v="3"/>
    <n v="11848191"/>
    <s v="CANON CITY 10.8MVAR CAP BANK-DESIGN PROCUREMENT AND CONSTRUCTION OF A 10.8 MVAR CAPACITOR BANK TO BE INSTALLED AT THE CANON CITY SUBSTATION.   03-21-2012 GV"/>
    <d v="2012-12-17T00:00:00"/>
    <d v="2013-04-01T00:00:00"/>
    <s v="10044702"/>
  </r>
  <r>
    <n v="0"/>
    <n v="0"/>
    <n v="0"/>
    <n v="0"/>
    <d v="2025-12-01T00:00:00"/>
    <s v="BH Colorado Electric Oper Co"/>
    <s v="Regulated Electric (122)"/>
    <s v="WPC Sub 20310 Canon City Plant"/>
    <x v="110"/>
    <n v="135300"/>
    <x v="3"/>
    <n v="34218354"/>
    <s v="Install test switches on lockout relays at Canon City sub to aid in NERC testing."/>
    <d v="2021-12-08T00:00:00"/>
    <d v="2021-12-01T00:00:00"/>
    <s v="10075424"/>
  </r>
  <r>
    <n v="0"/>
    <n v="0"/>
    <n v="0"/>
    <n v="0"/>
    <d v="2025-12-01T00:00:00"/>
    <s v="BH Colorado Electric Oper Co"/>
    <s v="Regulated Electric (122)"/>
    <s v="WPC Sub 20310 Canon City Plant"/>
    <x v="110"/>
    <n v="135300"/>
    <x v="3"/>
    <n v="28830373"/>
    <s v="Replace existing door and/or locking mechanisms for Canon City Substation to allow for compliance with NERC CIP Low Impact Standards"/>
    <d v="2019-12-16T00:00:00"/>
    <d v="2020-01-01T00:00:00"/>
    <s v="10068562"/>
  </r>
  <r>
    <n v="0"/>
    <n v="0"/>
    <n v="0"/>
    <n v="0"/>
    <d v="2025-12-01T00:00:00"/>
    <s v="BH Colorado Electric Oper Co"/>
    <s v="Regulated Electric (122)"/>
    <s v="WPC Sub 20310 Canon City Plant"/>
    <x v="110"/>
    <n v="135300"/>
    <x v="3"/>
    <n v="29646574"/>
    <s v="Replace existing door and/or locking mechanisms for Canon City Substation to allow for compliance with NERC CIP Low Impact Standards"/>
    <d v="2019-12-16T00:00:00"/>
    <d v="2020-07-01T00:00:00"/>
    <s v="10068562"/>
  </r>
  <r>
    <n v="0"/>
    <n v="0"/>
    <n v="0"/>
    <n v="0"/>
    <d v="2025-12-01T00:00:00"/>
    <s v="BH Colorado Electric Oper Co"/>
    <s v="Regulated Electric (122)"/>
    <s v="WPC Sub 20310 Canon City Plant"/>
    <x v="110"/>
    <n v="135300"/>
    <x v="3"/>
    <n v="28960925"/>
    <s v="Replacing two 115kV breakers at the Canon City substation (Breakers 115-1 and 115-6). The COE electricians will be performing this work."/>
    <d v="2019-11-22T00:00:00"/>
    <d v="2020-02-01T00:00:00"/>
    <s v="10067817"/>
  </r>
  <r>
    <n v="0"/>
    <n v="0"/>
    <n v="0"/>
    <n v="0"/>
    <d v="2025-12-01T00:00:00"/>
    <s v="BH Colorado Electric Oper Co"/>
    <s v="Regulated Electric (122)"/>
    <s v="WPC Sub 20310 Canon City Plant"/>
    <x v="110"/>
    <n v="135300"/>
    <x v="3"/>
    <n v="9871424"/>
    <s v="Repl 4 Sets of HZM Relays-CC"/>
    <d v="1998-12-14T00:00:00"/>
    <d v="1998-12-01T00:00:00"/>
    <s v="10002685"/>
  </r>
  <r>
    <n v="0"/>
    <n v="0"/>
    <n v="0"/>
    <n v="0"/>
    <d v="2025-12-01T00:00:00"/>
    <s v="BH Colorado Electric Oper Co"/>
    <s v="Regulated Electric (122)"/>
    <s v="WPC Sub 20310 Canon City Plant"/>
    <x v="110"/>
    <n v="135300"/>
    <x v="3"/>
    <n v="28413210"/>
    <s v="Replace existing door and/or locking mechanisms for Canon City Substation to allow for compliance with NERC CIP Low Impact Standards"/>
    <d v="2019-12-16T00:00:00"/>
    <d v="2019-12-01T00:00:00"/>
    <s v="10068562"/>
  </r>
  <r>
    <n v="0"/>
    <n v="0"/>
    <n v="0"/>
    <n v="0"/>
    <d v="2025-12-01T00:00:00"/>
    <s v="BH Colorado Electric Oper Co"/>
    <s v="Regulated Electric (122)"/>
    <s v="WPC Sub 20310 Canon City Plant"/>
    <x v="110"/>
    <n v="135300"/>
    <x v="3"/>
    <n v="34823005"/>
    <s v="Install test switches on lockout relays at Canon City sub to aid in NERC testing."/>
    <d v="2021-12-08T00:00:00"/>
    <d v="2022-01-01T00:00:00"/>
    <s v="10075424"/>
  </r>
  <r>
    <n v="0"/>
    <n v="0"/>
    <n v="0"/>
    <n v="0"/>
    <d v="2025-12-01T00:00:00"/>
    <s v="BH Colorado Electric Oper Co"/>
    <s v="Regulated Electric (122)"/>
    <s v="WPC Sub 20310 Canon City Plant"/>
    <x v="110"/>
    <n v="135300"/>
    <x v="3"/>
    <n v="11766930"/>
    <s v="CANON CITY 10.8MVAR CAP BANK-DESIGN PROCUREMENT AND CONSTRUCTION OF A 10.8 MVAR CAPACITOR BANK TO BE INSTALLED AT THE CANON CITY SUBSTATION.   03-21-2012 GV"/>
    <d v="2012-12-17T00:00:00"/>
    <d v="2013-01-01T00:00:00"/>
    <s v="10044702"/>
  </r>
  <r>
    <n v="0"/>
    <n v="0"/>
    <n v="0"/>
    <n v="0"/>
    <d v="2025-12-01T00:00:00"/>
    <s v="BH Colorado Electric Oper Co"/>
    <s v="Regulated Electric (122)"/>
    <s v="WPC Sub 20310 Canon City Plant"/>
    <x v="110"/>
    <n v="135300"/>
    <x v="3"/>
    <n v="29101033"/>
    <s v="Replacing two 115kV breakers at the Canon City substation (Breakers 115-1 and 115-6). The COE electricians will be performing this work."/>
    <d v="2019-11-22T00:00:00"/>
    <d v="2020-03-01T00:00:00"/>
    <s v="10067817"/>
  </r>
  <r>
    <n v="0"/>
    <n v="0"/>
    <n v="0"/>
    <n v="0"/>
    <d v="2025-12-01T00:00:00"/>
    <s v="BH Colorado Electric Oper Co"/>
    <s v="Regulated Electric (122)"/>
    <s v="WPC Sub 20310 Canon City Plant"/>
    <x v="110"/>
    <n v="135300"/>
    <x v="3"/>
    <n v="12954300"/>
    <s v="CANON CITY  115KV CAPACITOR BANK"/>
    <d v="2014-12-04T00:00:00"/>
    <d v="2014-12-01T00:00:00"/>
    <s v="10049282"/>
  </r>
  <r>
    <n v="0"/>
    <n v="0"/>
    <n v="0"/>
    <n v="0"/>
    <d v="2025-12-01T00:00:00"/>
    <s v="BH Colorado Electric Oper Co"/>
    <s v="Regulated Electric (122)"/>
    <s v="WPC Sub 20310 Canon City Plant"/>
    <x v="110"/>
    <n v="135300"/>
    <x v="3"/>
    <n v="9876572"/>
    <s v="Repl 4 Sets of HZM Relays-CC"/>
    <d v="1998-12-14T00:00:00"/>
    <d v="1999-03-01T00:00:00"/>
    <s v="10002685"/>
  </r>
  <r>
    <n v="0"/>
    <n v="0"/>
    <n v="0"/>
    <n v="0"/>
    <d v="2025-12-01T00:00:00"/>
    <s v="BH Colorado Electric Oper Co"/>
    <s v="Regulated Electric (122)"/>
    <s v="WPC Sub 20310 Canon City Plant"/>
    <x v="110"/>
    <n v="135300"/>
    <x v="3"/>
    <n v="28226006"/>
    <s v="Replacing two 115kV breakers at the Canon City substation (Breakers 115-1 and 115-6). The COE electricians will be performing this work."/>
    <d v="2017-11-22T00:00:00"/>
    <d v="2019-11-01T00:00:00"/>
    <s v="10067817"/>
  </r>
  <r>
    <n v="0"/>
    <n v="0"/>
    <n v="0"/>
    <n v="0"/>
    <d v="2025-12-01T00:00:00"/>
    <s v="BH Colorado Electric Oper Co"/>
    <s v="Regulated Electric (122)"/>
    <s v="WPC Sub 20310 Canon City Plant"/>
    <x v="110"/>
    <n v="135300"/>
    <x v="3"/>
    <n v="9995430"/>
    <s v="Security Canon City Trans Sub"/>
    <d v="2005-07-07T00:00:00"/>
    <d v="2005-11-01T00:00:00"/>
    <s v="10017405"/>
  </r>
  <r>
    <n v="0"/>
    <n v="0"/>
    <n v="0"/>
    <n v="0"/>
    <d v="2025-12-01T00:00:00"/>
    <s v="BH Colorado Electric Oper Co"/>
    <s v="Regulated Electric (122)"/>
    <s v="WPC Sub 20310 Canon City Plant"/>
    <x v="110"/>
    <n v="135300"/>
    <x v="3"/>
    <n v="30577523"/>
    <s v="This WO is for the replacement of 115kV breakers 115-3 and 115-5 at the Canon City substation."/>
    <d v="2020-12-10T00:00:00"/>
    <d v="2020-12-01T00:00:00"/>
    <s v="10069802"/>
  </r>
  <r>
    <n v="0"/>
    <n v="0"/>
    <n v="0"/>
    <n v="0"/>
    <d v="2025-12-01T00:00:00"/>
    <s v="BH Colorado Electric Oper Co"/>
    <s v="Regulated Electric (122)"/>
    <s v="WPC Sub 20310 Canon City Plant"/>
    <x v="110"/>
    <n v="135300"/>
    <x v="115"/>
    <n v="9769330"/>
    <s v="FENCES, CHAIN LINK"/>
    <d v="1938-07-01T00:00:00"/>
    <d v="1938-07-01T00:00:00"/>
    <s v="WCDXFER"/>
  </r>
  <r>
    <n v="0"/>
    <n v="0"/>
    <n v="0"/>
    <n v="0"/>
    <d v="2025-12-01T00:00:00"/>
    <s v="BH Colorado Electric Oper Co"/>
    <s v="Regulated Electric (122)"/>
    <s v="WPC Sub 20310 Canon City Plant"/>
    <x v="110"/>
    <n v="135300"/>
    <x v="115"/>
    <n v="9973763"/>
    <s v="FENCE"/>
    <d v="1989-07-01T00:00:00"/>
    <d v="1989-07-01T00:00:00"/>
    <s v="CPR Conversion"/>
  </r>
  <r>
    <n v="0"/>
    <n v="0"/>
    <n v="0"/>
    <n v="0"/>
    <d v="2025-12-01T00:00:00"/>
    <s v="BH Colorado Electric Oper Co"/>
    <s v="Regulated Electric (122)"/>
    <s v="WPC Sub 20310 Canon City Plant"/>
    <x v="110"/>
    <n v="135300"/>
    <x v="115"/>
    <n v="9973762"/>
    <s v="FENCES, CHAIN LINK"/>
    <d v="1936-07-01T00:00:00"/>
    <d v="1936-07-01T00:00:00"/>
    <s v="CPR Conversion"/>
  </r>
  <r>
    <n v="515"/>
    <n v="21797.99"/>
    <n v="15307.906592776999"/>
    <n v="6490.0834072230027"/>
    <d v="2025-12-01T00:00:00"/>
    <s v="BH Colorado Electric Oper Co"/>
    <s v="Regulated Electric (122)"/>
    <s v="WPC Sub 20310 Canon City Plant"/>
    <x v="110"/>
    <n v="135300"/>
    <x v="115"/>
    <n v="9769332"/>
    <s v="FENCE"/>
    <d v="1989-07-01T00:00:00"/>
    <d v="1989-07-01T00:00:00"/>
    <s v="WCDXFER"/>
  </r>
  <r>
    <n v="0"/>
    <n v="0"/>
    <n v="0"/>
    <n v="0"/>
    <d v="2025-12-01T00:00:00"/>
    <s v="BH Colorado Electric Oper Co"/>
    <s v="Regulated Electric (122)"/>
    <s v="WPC Sub 20310 Canon City Plant"/>
    <x v="110"/>
    <n v="135300"/>
    <x v="115"/>
    <n v="9769329"/>
    <s v="FENCES, CHAIN LINK"/>
    <d v="1936-07-01T00:00:00"/>
    <d v="1936-07-01T00:00:00"/>
    <s v="WCDXFER"/>
  </r>
  <r>
    <n v="1"/>
    <n v="38882.22"/>
    <n v="8603.1079923983998"/>
    <n v="30279.112007601601"/>
    <d v="2025-12-01T00:00:00"/>
    <s v="BH Colorado Electric Oper Co"/>
    <s v="Regulated Electric (122)"/>
    <s v="WPC Sub 20310 Canon City Plant"/>
    <x v="110"/>
    <n v="135300"/>
    <x v="115"/>
    <n v="14981651"/>
    <s v="Fence"/>
    <d v="2014-11-26T00:00:00"/>
    <d v="2014-12-01T00:00:00"/>
    <s v="10049283"/>
  </r>
  <r>
    <n v="311"/>
    <n v="1039.24"/>
    <n v="1234.3538493308001"/>
    <n v="-195.11384933080012"/>
    <d v="2025-12-01T00:00:00"/>
    <s v="BH Colorado Electric Oper Co"/>
    <s v="Regulated Electric (122)"/>
    <s v="WPC Sub 20310 Canon City Plant"/>
    <x v="110"/>
    <n v="135300"/>
    <x v="115"/>
    <n v="9769331"/>
    <s v="FENCES, CHAIN LINK"/>
    <d v="1959-07-01T00:00:00"/>
    <d v="1959-07-01T00:00:00"/>
    <s v="WCDXFER"/>
  </r>
  <r>
    <n v="0"/>
    <n v="0"/>
    <n v="0"/>
    <n v="0"/>
    <d v="2025-12-01T00:00:00"/>
    <s v="BH Colorado Electric Oper Co"/>
    <s v="Regulated Electric (122)"/>
    <s v="WPC Sub 20310 Canon City Plant"/>
    <x v="110"/>
    <n v="135300"/>
    <x v="115"/>
    <n v="9973761"/>
    <s v="FENCES, CHAIN LINK"/>
    <d v="1938-07-01T00:00:00"/>
    <d v="1938-07-01T00:00:00"/>
    <s v="CPR Conversion"/>
  </r>
  <r>
    <n v="0"/>
    <n v="0"/>
    <n v="0"/>
    <n v="0"/>
    <d v="2025-12-01T00:00:00"/>
    <s v="BH Colorado Electric Oper Co"/>
    <s v="Regulated Electric (122)"/>
    <s v="WPC Sub 20310 Canon City Plant"/>
    <x v="110"/>
    <n v="135300"/>
    <x v="115"/>
    <n v="9973760"/>
    <s v="FENCES, CHAIN LINK"/>
    <d v="1959-07-01T00:00:00"/>
    <d v="1959-07-01T00:00:00"/>
    <s v="CPR Conversion"/>
  </r>
  <r>
    <n v="0"/>
    <n v="0"/>
    <n v="0"/>
    <n v="0"/>
    <d v="2025-12-01T00:00:00"/>
    <s v="BH Colorado Electric Oper Co"/>
    <s v="Regulated Electric (122)"/>
    <s v="WPC Sub 20310 Canon City Plant"/>
    <x v="110"/>
    <n v="135300"/>
    <x v="228"/>
    <n v="9973759"/>
    <s v="FOUNDATION"/>
    <d v="1989-07-01T00:00:00"/>
    <d v="1989-07-01T00:00:00"/>
    <s v="CPR Conversion"/>
  </r>
  <r>
    <n v="1"/>
    <n v="3517.7400000000002"/>
    <n v="2470.376183202"/>
    <n v="1047.3638167980002"/>
    <d v="2025-12-01T00:00:00"/>
    <s v="BH Colorado Electric Oper Co"/>
    <s v="Regulated Electric (122)"/>
    <s v="WPC Sub 20310 Canon City Plant"/>
    <x v="110"/>
    <n v="135300"/>
    <x v="228"/>
    <n v="9778044"/>
    <s v="FOUNDATION"/>
    <d v="1989-07-01T00:00:00"/>
    <d v="1989-07-01T00:00:00"/>
    <s v="WCDXFER"/>
  </r>
  <r>
    <n v="2"/>
    <n v="188708.73"/>
    <n v="132523.02675987899"/>
    <n v="56185.703240121016"/>
    <d v="2025-12-01T00:00:00"/>
    <s v="BH Colorado Electric Oper Co"/>
    <s v="Regulated Electric (122)"/>
    <s v="WPC Sub 20310 Canon City Plant"/>
    <x v="110"/>
    <n v="135300"/>
    <x v="229"/>
    <n v="9778084"/>
    <s v="GAS BREAKER BUSHING- 69 KV"/>
    <d v="1989-07-01T00:00:00"/>
    <d v="1989-07-01T00:00:00"/>
    <s v="WCDXFER"/>
  </r>
  <r>
    <n v="0"/>
    <n v="0"/>
    <n v="0"/>
    <n v="0"/>
    <d v="2025-12-01T00:00:00"/>
    <s v="BH Colorado Electric Oper Co"/>
    <s v="Regulated Electric (122)"/>
    <s v="WPC Sub 20310 Canon City Plant"/>
    <x v="110"/>
    <n v="135300"/>
    <x v="229"/>
    <n v="9973697"/>
    <s v="GAS BREAKER BUSHING- 69 KV"/>
    <d v="1989-07-01T00:00:00"/>
    <d v="1989-07-01T00:00:00"/>
    <s v="CPR Conversion"/>
  </r>
  <r>
    <n v="2"/>
    <n v="8606.34"/>
    <n v="6043.9081229820004"/>
    <n v="2562.4318770179998"/>
    <d v="2025-12-01T00:00:00"/>
    <s v="BH Colorado Electric Oper Co"/>
    <s v="Regulated Electric (122)"/>
    <s v="WPC Sub 20310 Canon City Plant"/>
    <x v="110"/>
    <n v="135300"/>
    <x v="118"/>
    <n v="9769357"/>
    <s v="GROUNDING SYSTEMS, STATION"/>
    <d v="1989-07-01T00:00:00"/>
    <d v="1989-07-01T00:00:00"/>
    <s v="WCDXFER"/>
  </r>
  <r>
    <n v="0"/>
    <n v="0"/>
    <n v="0"/>
    <n v="0"/>
    <d v="2025-12-01T00:00:00"/>
    <s v="BH Colorado Electric Oper Co"/>
    <s v="Regulated Electric (122)"/>
    <s v="WPC Sub 20310 Canon City Plant"/>
    <x v="110"/>
    <n v="135300"/>
    <x v="118"/>
    <n v="9973757"/>
    <s v="GROUNDING SYSTEMS, STATION"/>
    <d v="1989-07-01T00:00:00"/>
    <d v="1989-07-01T00:00:00"/>
    <s v="CPR Conversion"/>
  </r>
  <r>
    <n v="0"/>
    <n v="0"/>
    <n v="0"/>
    <n v="0"/>
    <d v="2025-12-01T00:00:00"/>
    <s v="BH Colorado Electric Oper Co"/>
    <s v="Regulated Electric (122)"/>
    <s v="WPC Sub 20310 Canon City Plant"/>
    <x v="110"/>
    <n v="135300"/>
    <x v="230"/>
    <n v="9769138"/>
    <s v="CARR CURR EQ-LINE TUNER"/>
    <d v="1959-07-01T00:00:00"/>
    <d v="1959-07-01T00:00:00"/>
    <s v="WCDXFER"/>
  </r>
  <r>
    <n v="0"/>
    <n v="0"/>
    <n v="0"/>
    <n v="0"/>
    <d v="2025-12-01T00:00:00"/>
    <s v="BH Colorado Electric Oper Co"/>
    <s v="Regulated Electric (122)"/>
    <s v="WPC Sub 20310 Canon City Plant"/>
    <x v="110"/>
    <n v="135300"/>
    <x v="230"/>
    <n v="9973706"/>
    <s v="CARR CURR EQ-LINE TUNER"/>
    <d v="1959-07-01T00:00:00"/>
    <d v="1959-07-01T00:00:00"/>
    <s v="CPR Conversion"/>
  </r>
  <r>
    <n v="0"/>
    <n v="0"/>
    <n v="0"/>
    <n v="0"/>
    <d v="2025-12-01T00:00:00"/>
    <s v="BH Colorado Electric Oper Co"/>
    <s v="Regulated Electric (122)"/>
    <s v="WPC Sub 20310 Canon City Plant"/>
    <x v="110"/>
    <n v="135300"/>
    <x v="231"/>
    <n v="9973740"/>
    <s v="LOW PROF- SWITCH STAND - HIGH"/>
    <d v="1989-07-01T00:00:00"/>
    <d v="1989-07-01T00:00:00"/>
    <s v="CPR Conversion"/>
  </r>
  <r>
    <n v="1"/>
    <n v="26913.24"/>
    <n v="18900.153822852"/>
    <n v="8013.0861771480013"/>
    <d v="2025-12-01T00:00:00"/>
    <s v="BH Colorado Electric Oper Co"/>
    <s v="Regulated Electric (122)"/>
    <s v="WPC Sub 20310 Canon City Plant"/>
    <x v="110"/>
    <n v="135300"/>
    <x v="231"/>
    <n v="9781399"/>
    <s v="LOW PROF- SWITCH STAND - HIGH"/>
    <d v="1989-07-01T00:00:00"/>
    <d v="1989-07-01T00:00:00"/>
    <s v="WCDXFER"/>
  </r>
  <r>
    <n v="1"/>
    <n v="225.8"/>
    <n v="258.492100752"/>
    <n v="-32.692100751999988"/>
    <d v="2025-12-01T00:00:00"/>
    <s v="BH Colorado Electric Oper Co"/>
    <s v="Regulated Electric (122)"/>
    <s v="WPC Sub 20310 Canon City Plant"/>
    <x v="110"/>
    <n v="135300"/>
    <x v="232"/>
    <n v="9781415"/>
    <s v="LOW PROF-CURR/POT TRANS/REAC STAND"/>
    <d v="1966-07-01T00:00:00"/>
    <d v="1966-07-01T00:00:00"/>
    <s v="WCDXFER"/>
  </r>
  <r>
    <n v="0"/>
    <n v="0"/>
    <n v="0"/>
    <n v="0"/>
    <d v="2025-12-01T00:00:00"/>
    <s v="BH Colorado Electric Oper Co"/>
    <s v="Regulated Electric (122)"/>
    <s v="WPC Sub 20310 Canon City Plant"/>
    <x v="110"/>
    <n v="135300"/>
    <x v="232"/>
    <n v="9973742"/>
    <s v="STRUC/OUTDR-LOW-CURR/POT TRANS"/>
    <d v="1950-07-01T00:00:00"/>
    <d v="1950-07-01T00:00:00"/>
    <s v="CPR Conversion"/>
  </r>
  <r>
    <n v="0"/>
    <n v="11772.82"/>
    <n v="14043.2710861306"/>
    <n v="-2270.4510861306007"/>
    <d v="2025-12-01T00:00:00"/>
    <s v="BH Colorado Electric Oper Co"/>
    <s v="Regulated Electric (122)"/>
    <s v="WPC Sub 20310 Canon City Plant"/>
    <x v="110"/>
    <n v="135300"/>
    <x v="232"/>
    <n v="9781414"/>
    <s v="STRUC/OUTDR-LOW-CURR/POT TRANS"/>
    <d v="1950-07-01T00:00:00"/>
    <d v="1950-07-01T00:00:00"/>
    <s v="WCDXFER"/>
  </r>
  <r>
    <n v="0"/>
    <n v="0"/>
    <n v="0"/>
    <n v="0"/>
    <d v="2025-12-01T00:00:00"/>
    <s v="BH Colorado Electric Oper Co"/>
    <s v="Regulated Electric (122)"/>
    <s v="WPC Sub 20310 Canon City Plant"/>
    <x v="110"/>
    <n v="135300"/>
    <x v="232"/>
    <n v="9973743"/>
    <s v="LOW PROF-CURR/POT TRANS/REAC STAND"/>
    <d v="1966-07-01T00:00:00"/>
    <d v="1966-07-01T00:00:00"/>
    <s v="CPR Conversion"/>
  </r>
  <r>
    <n v="0"/>
    <n v="0"/>
    <n v="0"/>
    <n v="0"/>
    <d v="2025-12-01T00:00:00"/>
    <s v="BH Colorado Electric Oper Co"/>
    <s v="Regulated Electric (122)"/>
    <s v="WPC Sub 20310 Canon City Plant"/>
    <x v="110"/>
    <n v="135300"/>
    <x v="233"/>
    <n v="9973744"/>
    <s v="LOW PROFILE STRUCT-BUS SUPPORT-1PH"/>
    <d v="1959-07-01T00:00:00"/>
    <d v="1959-07-01T00:00:00"/>
    <s v="CPR Conversion"/>
  </r>
  <r>
    <n v="1"/>
    <n v="113660.96"/>
    <n v="79819.807189808009"/>
    <n v="33841.152810191998"/>
    <d v="2025-12-01T00:00:00"/>
    <s v="BH Colorado Electric Oper Co"/>
    <s v="Regulated Electric (122)"/>
    <s v="WPC Sub 20310 Canon City Plant"/>
    <x v="110"/>
    <n v="135300"/>
    <x v="233"/>
    <n v="9780233"/>
    <s v="LOW PROFILE STRUCT-BUS SUPPORT-1PH"/>
    <d v="1989-07-01T00:00:00"/>
    <d v="1989-07-01T00:00:00"/>
    <s v="WCDXFER"/>
  </r>
  <r>
    <n v="0"/>
    <n v="0"/>
    <n v="0"/>
    <n v="0"/>
    <d v="2025-12-01T00:00:00"/>
    <s v="BH Colorado Electric Oper Co"/>
    <s v="Regulated Electric (122)"/>
    <s v="WPC Sub 20310 Canon City Plant"/>
    <x v="110"/>
    <n v="135300"/>
    <x v="233"/>
    <n v="9973741"/>
    <s v="LOW PROFILE STRUCT-BUS SUPPORT-1PH"/>
    <d v="1989-07-01T00:00:00"/>
    <d v="1989-07-01T00:00:00"/>
    <s v="CPR Conversion"/>
  </r>
  <r>
    <n v="1"/>
    <n v="18850.04"/>
    <n v="22389.0722393668"/>
    <n v="-3539.0322393667993"/>
    <d v="2025-12-01T00:00:00"/>
    <s v="BH Colorado Electric Oper Co"/>
    <s v="Regulated Electric (122)"/>
    <s v="WPC Sub 20310 Canon City Plant"/>
    <x v="110"/>
    <n v="135300"/>
    <x v="233"/>
    <n v="9780232"/>
    <s v="LOW PROFILE STRUCT-BUS SUPPORT-1PH"/>
    <d v="1959-07-01T00:00:00"/>
    <d v="1959-07-01T00:00:00"/>
    <s v="WCDXFER"/>
  </r>
  <r>
    <n v="5"/>
    <n v="26115.54"/>
    <n v="18339.959186142001"/>
    <n v="7775.5808138579996"/>
    <d v="2025-12-01T00:00:00"/>
    <s v="BH Colorado Electric Oper Co"/>
    <s v="Regulated Electric (122)"/>
    <s v="WPC Sub 20310 Canon City Plant"/>
    <x v="110"/>
    <n v="135300"/>
    <x v="234"/>
    <n v="9780238"/>
    <s v="LOW PROFILE STRUCTURE-FOUNDATION"/>
    <d v="1989-07-01T00:00:00"/>
    <d v="1989-07-01T00:00:00"/>
    <s v="WCDXFER"/>
  </r>
  <r>
    <n v="0"/>
    <n v="0"/>
    <n v="0"/>
    <n v="0"/>
    <d v="2025-12-01T00:00:00"/>
    <s v="BH Colorado Electric Oper Co"/>
    <s v="Regulated Electric (122)"/>
    <s v="WPC Sub 20310 Canon City Plant"/>
    <x v="110"/>
    <n v="135300"/>
    <x v="234"/>
    <n v="9973758"/>
    <s v="LOW PROFILE STRUCTURE-FOUNDATION"/>
    <d v="1989-07-01T00:00:00"/>
    <d v="1989-07-01T00:00:00"/>
    <s v="CPR Conversion"/>
  </r>
  <r>
    <n v="0"/>
    <n v="0"/>
    <n v="0"/>
    <n v="0"/>
    <d v="2025-12-01T00:00:00"/>
    <s v="BH Colorado Electric Oper Co"/>
    <s v="Regulated Electric (122)"/>
    <s v="WPC Sub 20310 Canon City Plant"/>
    <x v="110"/>
    <n v="135300"/>
    <x v="235"/>
    <n v="9973746"/>
    <s v="STRUC/OUTDR-LOW-OTHER"/>
    <d v="1954-07-01T00:00:00"/>
    <d v="1954-07-01T00:00:00"/>
    <s v="CPR Conversion"/>
  </r>
  <r>
    <n v="1"/>
    <n v="4566.6099999999997"/>
    <n v="5436.9377321788006"/>
    <n v="-870.32773217880094"/>
    <d v="2025-12-01T00:00:00"/>
    <s v="BH Colorado Electric Oper Co"/>
    <s v="Regulated Electric (122)"/>
    <s v="WPC Sub 20310 Canon City Plant"/>
    <x v="110"/>
    <n v="135300"/>
    <x v="235"/>
    <n v="9785428"/>
    <s v="STRUC/OUTDR-LOW-OTHER"/>
    <d v="1954-07-01T00:00:00"/>
    <d v="1954-07-01T00:00:00"/>
    <s v="WCDXFER"/>
  </r>
  <r>
    <n v="0"/>
    <n v="0"/>
    <n v="0"/>
    <n v="0"/>
    <d v="2025-12-01T00:00:00"/>
    <s v="BH Colorado Electric Oper Co"/>
    <s v="Regulated Electric (122)"/>
    <s v="WPC Sub 20310 Canon City Plant"/>
    <x v="110"/>
    <n v="135300"/>
    <x v="235"/>
    <n v="9973745"/>
    <s v="STRUC/OUTDR-LOW-OTHER"/>
    <d v="1959-07-01T00:00:00"/>
    <d v="1959-07-01T00:00:00"/>
    <s v="CPR Conversion"/>
  </r>
  <r>
    <n v="1"/>
    <n v="5956.4400000000005"/>
    <n v="7152.5061370392004"/>
    <n v="-1196.0661370391999"/>
    <d v="2025-12-01T00:00:00"/>
    <s v="BH Colorado Electric Oper Co"/>
    <s v="Regulated Electric (122)"/>
    <s v="WPC Sub 20310 Canon City Plant"/>
    <x v="110"/>
    <n v="135300"/>
    <x v="235"/>
    <n v="9785430"/>
    <s v="OTHER LOW PROFILE STRUCTURE"/>
    <d v="1936-07-01T00:00:00"/>
    <d v="1936-07-01T00:00:00"/>
    <s v="WCDXFER"/>
  </r>
  <r>
    <n v="0"/>
    <n v="0"/>
    <n v="0"/>
    <n v="0"/>
    <d v="2025-12-01T00:00:00"/>
    <s v="BH Colorado Electric Oper Co"/>
    <s v="Regulated Electric (122)"/>
    <s v="WPC Sub 20310 Canon City Plant"/>
    <x v="110"/>
    <n v="135300"/>
    <x v="235"/>
    <n v="9973747"/>
    <s v="OTHER LOW PROFILE STRUCTURE"/>
    <d v="1936-07-01T00:00:00"/>
    <d v="1936-07-01T00:00:00"/>
    <s v="CPR Conversion"/>
  </r>
  <r>
    <n v="1"/>
    <n v="780.08"/>
    <n v="926.53742233359992"/>
    <n v="-146.45742233359988"/>
    <d v="2025-12-01T00:00:00"/>
    <s v="BH Colorado Electric Oper Co"/>
    <s v="Regulated Electric (122)"/>
    <s v="WPC Sub 20310 Canon City Plant"/>
    <x v="110"/>
    <n v="135300"/>
    <x v="235"/>
    <n v="9785429"/>
    <s v="STRUC/OUTDR-LOW-OTHER"/>
    <d v="1959-07-01T00:00:00"/>
    <d v="1959-07-01T00:00:00"/>
    <s v="WCDXFER"/>
  </r>
  <r>
    <n v="0"/>
    <n v="0"/>
    <n v="0"/>
    <n v="0"/>
    <d v="2025-12-01T00:00:00"/>
    <s v="BH Colorado Electric Oper Co"/>
    <s v="Regulated Electric (122)"/>
    <s v="WPC Sub 20310 Canon City Plant"/>
    <x v="110"/>
    <n v="135300"/>
    <x v="236"/>
    <n v="9973771"/>
    <s v="LINE PANEL"/>
    <d v="1936-07-01T00:00:00"/>
    <d v="1936-07-01T00:00:00"/>
    <s v="CPR Conversion"/>
  </r>
  <r>
    <n v="0"/>
    <n v="0"/>
    <n v="0"/>
    <n v="0"/>
    <d v="2025-12-01T00:00:00"/>
    <s v="BH Colorado Electric Oper Co"/>
    <s v="Regulated Electric (122)"/>
    <s v="WPC Sub 20310 Canon City Plant"/>
    <x v="110"/>
    <n v="135300"/>
    <x v="236"/>
    <n v="9769414"/>
    <s v="LINE PANEL"/>
    <d v="1936-07-01T00:00:00"/>
    <d v="1936-07-01T00:00:00"/>
    <s v="WCDXFER"/>
  </r>
  <r>
    <n v="0"/>
    <n v="0"/>
    <n v="0"/>
    <n v="0"/>
    <d v="2025-12-01T00:00:00"/>
    <s v="BH Colorado Electric Oper Co"/>
    <s v="Regulated Electric (122)"/>
    <s v="WPC Sub 20310 Canon City Plant"/>
    <x v="110"/>
    <n v="135300"/>
    <x v="237"/>
    <n v="9769408"/>
    <s v="OTHER PANELS"/>
    <d v="1979-07-01T00:00:00"/>
    <d v="1979-07-01T00:00:00"/>
    <s v="WCDXFER"/>
  </r>
  <r>
    <n v="0"/>
    <n v="0"/>
    <n v="0"/>
    <n v="0"/>
    <d v="2025-12-01T00:00:00"/>
    <s v="BH Colorado Electric Oper Co"/>
    <s v="Regulated Electric (122)"/>
    <s v="WPC Sub 20310 Canon City Plant"/>
    <x v="110"/>
    <n v="135300"/>
    <x v="237"/>
    <n v="9769407"/>
    <s v="OTHER PANELS"/>
    <d v="1957-07-01T00:00:00"/>
    <d v="1957-07-01T00:00:00"/>
    <s v="WCDXFER"/>
  </r>
  <r>
    <n v="0"/>
    <n v="0"/>
    <n v="0"/>
    <n v="0"/>
    <d v="2025-12-01T00:00:00"/>
    <s v="BH Colorado Electric Oper Co"/>
    <s v="Regulated Electric (122)"/>
    <s v="WPC Sub 20310 Canon City Plant"/>
    <x v="110"/>
    <n v="135300"/>
    <x v="237"/>
    <n v="9973770"/>
    <s v="OTHER PANELS"/>
    <d v="1957-07-01T00:00:00"/>
    <d v="1957-07-01T00:00:00"/>
    <s v="CPR Conversion"/>
  </r>
  <r>
    <n v="0"/>
    <n v="0"/>
    <n v="0"/>
    <n v="0"/>
    <d v="2025-12-01T00:00:00"/>
    <s v="BH Colorado Electric Oper Co"/>
    <s v="Regulated Electric (122)"/>
    <s v="WPC Sub 20310 Canon City Plant"/>
    <x v="110"/>
    <n v="135300"/>
    <x v="237"/>
    <n v="9973772"/>
    <s v="OTHER PANELS"/>
    <d v="1979-07-01T00:00:00"/>
    <d v="1979-07-01T00:00:00"/>
    <s v="CPR Conversion"/>
  </r>
  <r>
    <n v="2"/>
    <n v="8764.77"/>
    <n v="1096.1257297557001"/>
    <n v="7668.6442702443001"/>
    <d v="2025-12-01T00:00:00"/>
    <s v="BH Colorado Electric Oper Co"/>
    <s v="Regulated Electric (122)"/>
    <s v="WPC Sub 20310 Canon City Plant"/>
    <x v="110"/>
    <n v="135300"/>
    <x v="120"/>
    <n v="30153753"/>
    <s v="Platform"/>
    <d v="2019-11-22T00:00:00"/>
    <d v="2019-11-01T00:00:00"/>
    <s v="10067817"/>
  </r>
  <r>
    <n v="1"/>
    <n v="180882.47"/>
    <n v="40022.185547578403"/>
    <n v="140860.28445242159"/>
    <d v="2025-12-01T00:00:00"/>
    <s v="BH Colorado Electric Oper Co"/>
    <s v="Regulated Electric (122)"/>
    <s v="WPC Sub 20310 Canon City Plant"/>
    <x v="110"/>
    <n v="135300"/>
    <x v="238"/>
    <n v="13160265"/>
    <s v="POWER CIRCUIT BREAKER-TYPE 145 PMI IPO"/>
    <d v="2014-12-04T00:00:00"/>
    <d v="2014-01-01T00:00:00"/>
    <s v="10049282"/>
  </r>
  <r>
    <n v="0"/>
    <n v="0"/>
    <n v="0"/>
    <n v="0"/>
    <d v="2025-12-01T00:00:00"/>
    <s v="BH Colorado Electric Oper Co"/>
    <s v="Regulated Electric (122)"/>
    <s v="WPC Sub 20310 Canon City Plant"/>
    <x v="110"/>
    <n v="135300"/>
    <x v="145"/>
    <n v="9870134"/>
    <s v="TRANSF, PWR, FOUNDATION"/>
    <d v="1959-07-01T00:00:00"/>
    <d v="1959-07-01T00:00:00"/>
    <s v="CPR Conversion"/>
  </r>
  <r>
    <n v="0"/>
    <n v="0"/>
    <n v="0"/>
    <n v="0"/>
    <d v="2025-12-01T00:00:00"/>
    <s v="BH Colorado Electric Oper Co"/>
    <s v="Regulated Electric (122)"/>
    <s v="WPC Sub 20310 Canon City Plant"/>
    <x v="110"/>
    <n v="135300"/>
    <x v="145"/>
    <n v="9870131"/>
    <s v="TRANSF, PWR, FOUNDATION"/>
    <d v="1979-07-01T00:00:00"/>
    <d v="1979-07-01T00:00:00"/>
    <s v="CPR Conversion"/>
  </r>
  <r>
    <n v="1"/>
    <n v="552.07000000000005"/>
    <n v="657.28630511559993"/>
    <n v="-105.21630511559988"/>
    <d v="2025-12-01T00:00:00"/>
    <s v="BH Colorado Electric Oper Co"/>
    <s v="Regulated Electric (122)"/>
    <s v="WPC Sub 20310 Canon City Plant"/>
    <x v="110"/>
    <n v="135300"/>
    <x v="145"/>
    <n v="9805275"/>
    <s v="TRANSF, PWR, FOUNDATION-00000-TRANSF, PWR, FOUNDATION"/>
    <d v="1954-07-01T00:00:00"/>
    <d v="1954-07-01T00:00:00"/>
    <s v="WCDXFER"/>
  </r>
  <r>
    <n v="0"/>
    <n v="0"/>
    <n v="0"/>
    <n v="0"/>
    <d v="2025-12-01T00:00:00"/>
    <s v="BH Colorado Electric Oper Co"/>
    <s v="Regulated Electric (122)"/>
    <s v="WPC Sub 20310 Canon City Plant"/>
    <x v="110"/>
    <n v="135300"/>
    <x v="145"/>
    <n v="9870133"/>
    <s v="TRANSF, PWR, FOUNDATION"/>
    <d v="1954-07-01T00:00:00"/>
    <d v="1954-07-01T00:00:00"/>
    <s v="CPR Conversion"/>
  </r>
  <r>
    <n v="0"/>
    <n v="0"/>
    <n v="0"/>
    <n v="0"/>
    <d v="2025-12-01T00:00:00"/>
    <s v="BH Colorado Electric Oper Co"/>
    <s v="Regulated Electric (122)"/>
    <s v="WPC Sub 20310 Canon City Plant"/>
    <x v="110"/>
    <n v="135300"/>
    <x v="145"/>
    <n v="9870132"/>
    <s v="TRANSF, PWR, FOUNDATION"/>
    <d v="1969-07-01T00:00:00"/>
    <d v="1969-07-01T00:00:00"/>
    <s v="CPR Conversion"/>
  </r>
  <r>
    <n v="0"/>
    <n v="0"/>
    <n v="0"/>
    <n v="0"/>
    <d v="2025-12-01T00:00:00"/>
    <s v="BH Colorado Electric Oper Co"/>
    <s v="Regulated Electric (122)"/>
    <s v="WPC Sub 20310 Canon City Plant"/>
    <x v="110"/>
    <n v="135300"/>
    <x v="145"/>
    <n v="9718854"/>
    <s v="TRANSF, PWR, FOUNDATION"/>
    <d v="1989-07-01T00:00:00"/>
    <d v="1989-07-01T00:00:00"/>
    <s v="CPR Conversion"/>
  </r>
  <r>
    <n v="1"/>
    <n v="41.03"/>
    <n v="44.6022182771"/>
    <n v="-3.5722182770999993"/>
    <d v="2025-12-01T00:00:00"/>
    <s v="BH Colorado Electric Oper Co"/>
    <s v="Regulated Electric (122)"/>
    <s v="WPC Sub 20310 Canon City Plant"/>
    <x v="110"/>
    <n v="135300"/>
    <x v="145"/>
    <n v="9805276"/>
    <s v="TRANSF, PWR, FOUNDATION-00000-TRANSF, PWR, FOUNDATION"/>
    <d v="1969-07-01T00:00:00"/>
    <d v="1969-07-01T00:00:00"/>
    <s v="WCDXFER"/>
  </r>
  <r>
    <n v="7"/>
    <n v="1799.28"/>
    <n v="2137.0888283976001"/>
    <n v="-337.80882839760011"/>
    <d v="2025-12-01T00:00:00"/>
    <s v="BH Colorado Electric Oper Co"/>
    <s v="Regulated Electric (122)"/>
    <s v="WPC Sub 20310 Canon City Plant"/>
    <x v="110"/>
    <n v="135300"/>
    <x v="145"/>
    <n v="9708206"/>
    <s v="TRANSF, PWR, FOUNDATION-00000-TRANSF, PWR, FOUNDATION"/>
    <d v="1959-07-01T00:00:00"/>
    <d v="1959-07-01T00:00:00"/>
    <s v="WCDXFER"/>
  </r>
  <r>
    <n v="1"/>
    <n v="4655.42"/>
    <n v="3269.3259566660004"/>
    <n v="1386.0940433339997"/>
    <d v="2025-12-01T00:00:00"/>
    <s v="BH Colorado Electric Oper Co"/>
    <s v="Regulated Electric (122)"/>
    <s v="WPC Sub 20310 Canon City Plant"/>
    <x v="110"/>
    <n v="135300"/>
    <x v="145"/>
    <n v="9805273"/>
    <s v="TRANSF, PWR, FOUNDATION-00000-TRANSF, PWR, FOUNDATION"/>
    <d v="1989-07-01T00:00:00"/>
    <d v="1989-07-01T00:00:00"/>
    <s v="WCDXFER"/>
  </r>
  <r>
    <n v="0"/>
    <n v="0"/>
    <n v="0"/>
    <n v="0"/>
    <d v="2025-12-01T00:00:00"/>
    <s v="BH Colorado Electric Oper Co"/>
    <s v="Regulated Electric (122)"/>
    <s v="WPC Sub 20310 Canon City Plant"/>
    <x v="110"/>
    <n v="135300"/>
    <x v="145"/>
    <n v="9805274"/>
    <s v="TRANSF, PWR, FOUNDATION-00000-TRANSF, PWR, FOUNDATION"/>
    <d v="1979-07-01T00:00:00"/>
    <d v="1979-07-01T00:00:00"/>
    <s v="WCDXFER"/>
  </r>
  <r>
    <n v="1"/>
    <n v="278110.28999999998"/>
    <n v="248814.9669145497"/>
    <n v="29295.323085450276"/>
    <d v="2025-12-01T00:00:00"/>
    <s v="BH Colorado Electric Oper Co"/>
    <s v="Regulated Electric (122)"/>
    <s v="WPC Sub 20310 Canon City Plant"/>
    <x v="110"/>
    <n v="135300"/>
    <x v="129"/>
    <n v="9821671"/>
    <s v="TX.-POWER-08006-TX.-POWER"/>
    <d v="1979-07-01T00:00:00"/>
    <d v="1979-07-01T00:00:00"/>
    <s v="WCDXFER"/>
  </r>
  <r>
    <n v="0"/>
    <n v="0"/>
    <n v="0"/>
    <n v="0"/>
    <d v="2025-12-01T00:00:00"/>
    <s v="BH Colorado Electric Oper Co"/>
    <s v="Regulated Electric (122)"/>
    <s v="WPC Sub 20310 Canon City Plant"/>
    <x v="110"/>
    <n v="135300"/>
    <x v="129"/>
    <n v="9870130"/>
    <s v="TRANSF, PWR, TRANSF 080"/>
    <d v="1950-07-01T00:00:00"/>
    <d v="1950-07-01T00:00:00"/>
    <s v="CPR Conversion"/>
  </r>
  <r>
    <n v="0"/>
    <n v="0"/>
    <n v="0"/>
    <n v="0"/>
    <d v="2025-12-01T00:00:00"/>
    <s v="BH Colorado Electric Oper Co"/>
    <s v="Regulated Electric (122)"/>
    <s v="WPC Sub 20310 Canon City Plant"/>
    <x v="110"/>
    <n v="135300"/>
    <x v="129"/>
    <n v="9870129"/>
    <s v="TX.-POWER"/>
    <d v="1950-07-01T00:00:00"/>
    <d v="1950-07-01T00:00:00"/>
    <s v="CPR Conversion"/>
  </r>
  <r>
    <n v="0"/>
    <n v="0"/>
    <n v="0"/>
    <n v="0"/>
    <d v="2025-12-01T00:00:00"/>
    <s v="BH Colorado Electric Oper Co"/>
    <s v="Regulated Electric (122)"/>
    <s v="WPC Sub 20310 Canon City Plant"/>
    <x v="110"/>
    <n v="135300"/>
    <x v="129"/>
    <n v="9805267"/>
    <s v="TRANSF, PWR, TRANSF 080-08000-TRANSF, PWR, TRANSF 080"/>
    <d v="1950-07-01T00:00:00"/>
    <d v="1950-07-01T00:00:00"/>
    <s v="WCDXFER"/>
  </r>
  <r>
    <n v="0"/>
    <n v="0"/>
    <n v="0"/>
    <n v="0"/>
    <d v="2025-12-01T00:00:00"/>
    <s v="BH Colorado Electric Oper Co"/>
    <s v="Regulated Electric (122)"/>
    <s v="WPC Sub 20310 Canon City Plant"/>
    <x v="110"/>
    <n v="135300"/>
    <x v="129"/>
    <n v="9805265"/>
    <s v="TX.-POWER-08008-TX.-POWER"/>
    <d v="1959-07-01T00:00:00"/>
    <d v="1959-07-01T00:00:00"/>
    <s v="WCDXFER"/>
  </r>
  <r>
    <n v="0"/>
    <n v="0"/>
    <n v="0"/>
    <n v="0"/>
    <d v="2025-12-01T00:00:00"/>
    <s v="BH Colorado Electric Oper Co"/>
    <s v="Regulated Electric (122)"/>
    <s v="WPC Sub 20310 Canon City Plant"/>
    <x v="110"/>
    <n v="135300"/>
    <x v="129"/>
    <n v="9715189"/>
    <s v="TX.-POWER-08001-TX.-POWER"/>
    <d v="1950-07-01T00:00:00"/>
    <d v="1950-07-01T00:00:00"/>
    <s v="WCDXFER"/>
  </r>
  <r>
    <n v="0"/>
    <n v="0"/>
    <n v="0"/>
    <n v="0"/>
    <d v="2025-12-01T00:00:00"/>
    <s v="BH Colorado Electric Oper Co"/>
    <s v="Regulated Electric (122)"/>
    <s v="WPC Sub 20310 Canon City Plant"/>
    <x v="110"/>
    <n v="135300"/>
    <x v="129"/>
    <n v="9870124"/>
    <s v="TX.-POWER"/>
    <d v="1959-07-01T00:00:00"/>
    <d v="1959-07-01T00:00:00"/>
    <s v="CPR Conversion"/>
  </r>
  <r>
    <n v="0"/>
    <n v="0"/>
    <n v="0"/>
    <n v="0"/>
    <d v="2025-12-01T00:00:00"/>
    <s v="BH Colorado Electric Oper Co"/>
    <s v="Regulated Electric (122)"/>
    <s v="WPC Sub 20310 Canon City Plant"/>
    <x v="110"/>
    <n v="135300"/>
    <x v="129"/>
    <n v="9805266"/>
    <s v="TX.-POWER-08001-TX.-POWER"/>
    <d v="1973-07-01T00:00:00"/>
    <d v="1973-07-01T00:00:00"/>
    <s v="WCDXFER"/>
  </r>
  <r>
    <n v="1"/>
    <n v="374067.66000000003"/>
    <n v="262693.61526721797"/>
    <n v="111374.04473278206"/>
    <d v="2025-12-01T00:00:00"/>
    <s v="BH Colorado Electric Oper Co"/>
    <s v="Regulated Electric (122)"/>
    <s v="WPC Sub 20310 Canon City Plant"/>
    <x v="110"/>
    <n v="135300"/>
    <x v="129"/>
    <n v="9821670"/>
    <s v="TX.-POWER-08005-TX.-POWER"/>
    <d v="1989-07-01T00:00:00"/>
    <d v="1989-07-01T00:00:00"/>
    <s v="WCDXFER"/>
  </r>
  <r>
    <n v="0"/>
    <n v="0"/>
    <n v="0"/>
    <n v="0"/>
    <d v="2025-12-01T00:00:00"/>
    <s v="BH Colorado Electric Oper Co"/>
    <s v="Regulated Electric (122)"/>
    <s v="WPC Sub 20310 Canon City Plant"/>
    <x v="110"/>
    <n v="135300"/>
    <x v="129"/>
    <n v="9870128"/>
    <s v="TX.-POWER"/>
    <d v="1973-07-01T00:00:00"/>
    <d v="1973-07-01T00:00:00"/>
    <s v="CPR Conversion"/>
  </r>
  <r>
    <n v="0"/>
    <n v="0"/>
    <n v="0"/>
    <n v="0"/>
    <d v="2025-12-01T00:00:00"/>
    <s v="BH Colorado Electric Oper Co"/>
    <s v="Regulated Electric (122)"/>
    <s v="WPC Sub 20310 Canon City Plant"/>
    <x v="110"/>
    <n v="135300"/>
    <x v="129"/>
    <n v="9805264"/>
    <s v="TX.-POWER-08007-TX.-POWER"/>
    <d v="1954-07-01T00:00:00"/>
    <d v="1954-07-01T00:00:00"/>
    <s v="WCDXFER"/>
  </r>
  <r>
    <n v="0"/>
    <n v="0"/>
    <n v="0"/>
    <n v="0"/>
    <d v="2025-12-01T00:00:00"/>
    <s v="BH Colorado Electric Oper Co"/>
    <s v="Regulated Electric (122)"/>
    <s v="WPC Sub 20310 Canon City Plant"/>
    <x v="110"/>
    <n v="135300"/>
    <x v="129"/>
    <n v="9870125"/>
    <s v="TX.-POWER"/>
    <d v="1979-07-01T00:00:00"/>
    <d v="1979-07-01T00:00:00"/>
    <s v="CPR Conversion"/>
  </r>
  <r>
    <n v="0"/>
    <n v="0"/>
    <n v="0"/>
    <n v="0"/>
    <d v="2025-12-01T00:00:00"/>
    <s v="BH Colorado Electric Oper Co"/>
    <s v="Regulated Electric (122)"/>
    <s v="WPC Sub 20310 Canon City Plant"/>
    <x v="110"/>
    <n v="135300"/>
    <x v="129"/>
    <n v="9870126"/>
    <s v="TX.-POWER"/>
    <d v="1989-07-01T00:00:00"/>
    <d v="1989-07-01T00:00:00"/>
    <s v="CPR Conversion"/>
  </r>
  <r>
    <n v="0"/>
    <n v="0"/>
    <n v="0"/>
    <n v="0"/>
    <d v="2025-12-01T00:00:00"/>
    <s v="BH Colorado Electric Oper Co"/>
    <s v="Regulated Electric (122)"/>
    <s v="WPC Sub 20310 Canon City Plant"/>
    <x v="110"/>
    <n v="135300"/>
    <x v="129"/>
    <n v="9870127"/>
    <s v="TX.-POWER"/>
    <d v="1925-07-01T00:00:00"/>
    <d v="1925-07-01T00:00:00"/>
    <s v="CPR Conversion"/>
  </r>
  <r>
    <n v="0"/>
    <n v="0"/>
    <n v="0"/>
    <n v="0"/>
    <d v="2025-12-01T00:00:00"/>
    <s v="BH Colorado Electric Oper Co"/>
    <s v="Regulated Electric (122)"/>
    <s v="WPC Sub 20310 Canon City Plant"/>
    <x v="110"/>
    <n v="135300"/>
    <x v="129"/>
    <n v="9821672"/>
    <s v="TX.-POWER-08004-TX.-POWER"/>
    <d v="1925-07-01T00:00:00"/>
    <d v="1925-07-01T00:00:00"/>
    <s v="WCDXFER"/>
  </r>
  <r>
    <n v="0"/>
    <n v="0"/>
    <n v="0"/>
    <n v="0"/>
    <d v="2025-12-01T00:00:00"/>
    <s v="BH Colorado Electric Oper Co"/>
    <s v="Regulated Electric (122)"/>
    <s v="WPC Sub 20310 Canon City Plant"/>
    <x v="110"/>
    <n v="135300"/>
    <x v="129"/>
    <n v="9704829"/>
    <s v="TX.-POWER"/>
    <d v="1954-07-01T00:00:00"/>
    <d v="1954-07-01T00:00:00"/>
    <s v="CPR Conversion"/>
  </r>
  <r>
    <n v="0"/>
    <n v="0"/>
    <n v="0"/>
    <n v="0"/>
    <d v="2025-12-01T00:00:00"/>
    <s v="BH Colorado Electric Oper Co"/>
    <s v="Regulated Electric (122)"/>
    <s v="WPC Sub 20310 Canon City Plant"/>
    <x v="110"/>
    <n v="135300"/>
    <x v="239"/>
    <n v="9766631"/>
    <s v="RECT BUS BAR, ALUM, UNDER 3&quot;"/>
    <d v="1969-07-01T00:00:00"/>
    <d v="1969-07-01T00:00:00"/>
    <s v="WCDXFER"/>
  </r>
  <r>
    <n v="0"/>
    <n v="0"/>
    <n v="0"/>
    <n v="0"/>
    <d v="2025-12-01T00:00:00"/>
    <s v="BH Colorado Electric Oper Co"/>
    <s v="Regulated Electric (122)"/>
    <s v="WPC Sub 20310 Canon City Plant"/>
    <x v="110"/>
    <n v="135300"/>
    <x v="239"/>
    <n v="9973764"/>
    <s v="RECT BUS BAR, ALUM, UNDER 3&quot;"/>
    <d v="1969-07-01T00:00:00"/>
    <d v="1969-07-01T00:00:00"/>
    <s v="CPR Conversion"/>
  </r>
  <r>
    <n v="0"/>
    <n v="0"/>
    <n v="0"/>
    <n v="0"/>
    <d v="2025-12-01T00:00:00"/>
    <s v="BH Colorado Electric Oper Co"/>
    <s v="Regulated Electric (122)"/>
    <s v="WPC Sub 20310 Canon City Plant"/>
    <x v="110"/>
    <n v="135300"/>
    <x v="172"/>
    <n v="9727052"/>
    <s v="BUS DIFFERENTIAL RELAY"/>
    <d v="1996-07-01T00:00:00"/>
    <d v="1996-07-01T00:00:00"/>
    <s v="CPR Conversion"/>
  </r>
  <r>
    <n v="0"/>
    <n v="0"/>
    <n v="0"/>
    <n v="0"/>
    <d v="2025-12-01T00:00:00"/>
    <s v="BH Colorado Electric Oper Co"/>
    <s v="Regulated Electric (122)"/>
    <s v="WPC Sub 20310 Canon City Plant"/>
    <x v="110"/>
    <n v="135300"/>
    <x v="172"/>
    <n v="9769405"/>
    <s v="BUS DIFFERENTIAL RELAY"/>
    <d v="1996-07-01T00:00:00"/>
    <d v="1996-07-01T00:00:00"/>
    <s v="WCDXFER"/>
  </r>
  <r>
    <n v="0"/>
    <n v="0"/>
    <n v="0"/>
    <n v="0"/>
    <d v="2025-12-01T00:00:00"/>
    <s v="BH Colorado Electric Oper Co"/>
    <s v="Regulated Electric (122)"/>
    <s v="WPC Sub 20310 Canon City Plant"/>
    <x v="110"/>
    <n v="135300"/>
    <x v="173"/>
    <n v="9769404"/>
    <s v="IMPEDANCE RELAY"/>
    <d v="1997-07-01T00:00:00"/>
    <d v="1997-07-01T00:00:00"/>
    <s v="WCDXFER"/>
  </r>
  <r>
    <n v="0"/>
    <n v="0"/>
    <n v="0"/>
    <n v="0"/>
    <d v="2025-12-01T00:00:00"/>
    <s v="BH Colorado Electric Oper Co"/>
    <s v="Regulated Electric (122)"/>
    <s v="WPC Sub 20310 Canon City Plant"/>
    <x v="110"/>
    <n v="135300"/>
    <x v="173"/>
    <n v="9761160"/>
    <s v="IMPEDANCE RELAY"/>
    <d v="1998-12-14T00:00:00"/>
    <d v="1998-01-01T00:00:00"/>
    <s v="10002685"/>
  </r>
  <r>
    <n v="0"/>
    <n v="0"/>
    <n v="0"/>
    <n v="0"/>
    <d v="2025-12-01T00:00:00"/>
    <s v="BH Colorado Electric Oper Co"/>
    <s v="Regulated Electric (122)"/>
    <s v="WPC Sub 20310 Canon City Plant"/>
    <x v="110"/>
    <n v="135300"/>
    <x v="173"/>
    <n v="9769402"/>
    <s v="IMPEDANCE RELAY"/>
    <d v="1965-07-01T00:00:00"/>
    <d v="1965-07-01T00:00:00"/>
    <s v="WCDXFER"/>
  </r>
  <r>
    <n v="0"/>
    <n v="0"/>
    <n v="0"/>
    <n v="0"/>
    <d v="2025-12-01T00:00:00"/>
    <s v="BH Colorado Electric Oper Co"/>
    <s v="Regulated Electric (122)"/>
    <s v="WPC Sub 20310 Canon City Plant"/>
    <x v="110"/>
    <n v="135300"/>
    <x v="173"/>
    <n v="9968995"/>
    <s v="IMPEDANCE RELAY"/>
    <d v="1998-12-14T00:00:00"/>
    <d v="1998-01-01T00:00:00"/>
    <s v="10002685"/>
  </r>
  <r>
    <n v="0"/>
    <n v="0"/>
    <n v="0"/>
    <n v="0"/>
    <d v="2025-12-01T00:00:00"/>
    <s v="BH Colorado Electric Oper Co"/>
    <s v="Regulated Electric (122)"/>
    <s v="WPC Sub 20310 Canon City Plant"/>
    <x v="110"/>
    <n v="135300"/>
    <x v="173"/>
    <n v="9973701"/>
    <s v="IMPEDANCE RELAY"/>
    <d v="1971-07-01T00:00:00"/>
    <d v="1971-07-01T00:00:00"/>
    <s v="CPR Conversion"/>
  </r>
  <r>
    <n v="0"/>
    <n v="0"/>
    <n v="0"/>
    <n v="0"/>
    <d v="2025-12-01T00:00:00"/>
    <s v="BH Colorado Electric Oper Co"/>
    <s v="Regulated Electric (122)"/>
    <s v="WPC Sub 20310 Canon City Plant"/>
    <x v="110"/>
    <n v="135300"/>
    <x v="173"/>
    <n v="9769403"/>
    <s v="IMPEDANCE RELAY"/>
    <d v="1971-07-01T00:00:00"/>
    <d v="1971-07-01T00:00:00"/>
    <s v="WCDXFER"/>
  </r>
  <r>
    <n v="0"/>
    <n v="0"/>
    <n v="0"/>
    <n v="0"/>
    <d v="2025-12-01T00:00:00"/>
    <s v="BH Colorado Electric Oper Co"/>
    <s v="Regulated Electric (122)"/>
    <s v="WPC Sub 20310 Canon City Plant"/>
    <x v="110"/>
    <n v="135300"/>
    <x v="173"/>
    <n v="9973767"/>
    <s v="IMPEDANCE RELAY"/>
    <d v="1965-07-01T00:00:00"/>
    <d v="1965-07-01T00:00:00"/>
    <s v="CPR Conversion"/>
  </r>
  <r>
    <n v="0"/>
    <n v="0"/>
    <n v="0"/>
    <n v="0"/>
    <d v="2025-12-01T00:00:00"/>
    <s v="BH Colorado Electric Oper Co"/>
    <s v="Regulated Electric (122)"/>
    <s v="WPC Sub 20310 Canon City Plant"/>
    <x v="110"/>
    <n v="135300"/>
    <x v="173"/>
    <n v="9862052"/>
    <s v="IMPEDANCE RELAY"/>
    <d v="1997-07-01T00:00:00"/>
    <d v="1997-07-01T00:00:00"/>
    <s v="CPR Conversion"/>
  </r>
  <r>
    <n v="2"/>
    <n v="2288.31"/>
    <n v="1210.7461711029"/>
    <n v="1077.5638288970999"/>
    <d v="2025-12-01T00:00:00"/>
    <s v="BH Colorado Electric Oper Co"/>
    <s v="Regulated Electric (122)"/>
    <s v="WPC Sub 20310 Canon City Plant"/>
    <x v="110"/>
    <n v="135300"/>
    <x v="240"/>
    <n v="9814857"/>
    <s v="SERIES OR MULTIPLE RELAY"/>
    <d v="1998-12-30T00:00:00"/>
    <d v="1999-01-01T00:00:00"/>
    <s v="23558231"/>
  </r>
  <r>
    <n v="0"/>
    <n v="0"/>
    <n v="0"/>
    <n v="0"/>
    <d v="2025-12-01T00:00:00"/>
    <s v="BH Colorado Electric Oper Co"/>
    <s v="Regulated Electric (122)"/>
    <s v="WPC Sub 20310 Canon City Plant"/>
    <x v="110"/>
    <n v="135300"/>
    <x v="240"/>
    <n v="9778050"/>
    <s v="PANELS/INSTRUM/GAUGE-MISC RELA"/>
    <d v="1971-07-01T00:00:00"/>
    <d v="1971-07-01T00:00:00"/>
    <s v="WCDXFER"/>
  </r>
  <r>
    <n v="0"/>
    <n v="0"/>
    <n v="0"/>
    <n v="0"/>
    <d v="2025-12-01T00:00:00"/>
    <s v="BH Colorado Electric Oper Co"/>
    <s v="Regulated Electric (122)"/>
    <s v="WPC Sub 20310 Canon City Plant"/>
    <x v="110"/>
    <n v="135300"/>
    <x v="240"/>
    <n v="9968994"/>
    <s v="MISCELLANEOUS RELAY"/>
    <d v="1998-12-14T00:00:00"/>
    <d v="1998-01-01T00:00:00"/>
    <s v="10002685"/>
  </r>
  <r>
    <n v="0"/>
    <n v="0"/>
    <n v="0"/>
    <n v="0"/>
    <d v="2025-12-01T00:00:00"/>
    <s v="BH Colorado Electric Oper Co"/>
    <s v="Regulated Electric (122)"/>
    <s v="WPC Sub 20310 Canon City Plant"/>
    <x v="110"/>
    <n v="135300"/>
    <x v="240"/>
    <n v="9761159"/>
    <s v="MISCELLANEOUS RELAY"/>
    <d v="1998-12-14T00:00:00"/>
    <d v="1998-01-01T00:00:00"/>
    <s v="10002685"/>
  </r>
  <r>
    <n v="0"/>
    <n v="0"/>
    <n v="0"/>
    <n v="0"/>
    <d v="2025-12-01T00:00:00"/>
    <s v="BH Colorado Electric Oper Co"/>
    <s v="Regulated Electric (122)"/>
    <s v="WPC Sub 20310 Canon City Plant"/>
    <x v="110"/>
    <n v="135300"/>
    <x v="240"/>
    <n v="9973765"/>
    <s v="PANELS/INSTRUM/GAUGE-MISC RELA"/>
    <d v="1989-07-01T00:00:00"/>
    <d v="1989-07-01T00:00:00"/>
    <s v="CPR Conversion"/>
  </r>
  <r>
    <n v="0"/>
    <n v="0"/>
    <n v="0"/>
    <n v="0"/>
    <d v="2025-12-01T00:00:00"/>
    <s v="BH Colorado Electric Oper Co"/>
    <s v="Regulated Electric (122)"/>
    <s v="WPC Sub 20310 Canon City Plant"/>
    <x v="110"/>
    <n v="135300"/>
    <x v="240"/>
    <n v="9724097"/>
    <s v="PANELS/INSTRUM/GAUGE-MISC RELA"/>
    <d v="1971-07-01T00:00:00"/>
    <d v="1971-07-01T00:00:00"/>
    <s v="CPR Conversion"/>
  </r>
  <r>
    <n v="0"/>
    <n v="0"/>
    <n v="0"/>
    <n v="0"/>
    <d v="2025-12-01T00:00:00"/>
    <s v="BH Colorado Electric Oper Co"/>
    <s v="Regulated Electric (122)"/>
    <s v="WPC Sub 20310 Canon City Plant"/>
    <x v="110"/>
    <n v="135300"/>
    <x v="240"/>
    <n v="9973768"/>
    <s v="MISCELLANEOUS RELAY"/>
    <d v="1962-07-01T00:00:00"/>
    <d v="1962-07-01T00:00:00"/>
    <s v="CPR Conversion"/>
  </r>
  <r>
    <n v="0"/>
    <n v="0"/>
    <n v="0"/>
    <n v="0"/>
    <d v="2025-12-01T00:00:00"/>
    <s v="BH Colorado Electric Oper Co"/>
    <s v="Regulated Electric (122)"/>
    <s v="WPC Sub 20310 Canon City Plant"/>
    <x v="110"/>
    <n v="135300"/>
    <x v="240"/>
    <n v="9861049"/>
    <s v="MISCELLANEOUS RELAY"/>
    <d v="1996-07-01T00:00:00"/>
    <d v="1996-07-01T00:00:00"/>
    <s v="CPR Conversion"/>
  </r>
  <r>
    <n v="0"/>
    <n v="0"/>
    <n v="0"/>
    <n v="0"/>
    <d v="2025-12-01T00:00:00"/>
    <s v="BH Colorado Electric Oper Co"/>
    <s v="Regulated Electric (122)"/>
    <s v="WPC Sub 20310 Canon City Plant"/>
    <x v="110"/>
    <n v="135300"/>
    <x v="240"/>
    <n v="9973766"/>
    <s v="MISCELLANEOUS RELAY"/>
    <d v="1967-07-01T00:00:00"/>
    <d v="1967-07-01T00:00:00"/>
    <s v="CPR Conversion"/>
  </r>
  <r>
    <n v="0"/>
    <n v="0"/>
    <n v="0"/>
    <n v="0"/>
    <d v="2025-12-01T00:00:00"/>
    <s v="BH Colorado Electric Oper Co"/>
    <s v="Regulated Electric (122)"/>
    <s v="WPC Sub 20310 Canon City Plant"/>
    <x v="110"/>
    <n v="135300"/>
    <x v="240"/>
    <n v="9812607"/>
    <s v="SERIES OR MULTIPLE RELAY"/>
    <d v="1998-12-30T00:00:00"/>
    <d v="1999-01-01T00:00:00"/>
    <s v="23558231"/>
  </r>
  <r>
    <n v="0"/>
    <n v="0"/>
    <n v="0"/>
    <n v="0"/>
    <d v="2025-12-01T00:00:00"/>
    <s v="BH Colorado Electric Oper Co"/>
    <s v="Regulated Electric (122)"/>
    <s v="WPC Sub 20310 Canon City Plant"/>
    <x v="110"/>
    <n v="135300"/>
    <x v="240"/>
    <n v="9778051"/>
    <s v="PANELS/INSTRUM/GAUGE-MISC RELA"/>
    <d v="1989-07-01T00:00:00"/>
    <d v="1989-07-01T00:00:00"/>
    <s v="WCDXFER"/>
  </r>
  <r>
    <n v="0"/>
    <n v="0"/>
    <n v="0"/>
    <n v="0"/>
    <d v="2025-12-01T00:00:00"/>
    <s v="BH Colorado Electric Oper Co"/>
    <s v="Regulated Electric (122)"/>
    <s v="WPC Sub 20310 Canon City Plant"/>
    <x v="110"/>
    <n v="135300"/>
    <x v="240"/>
    <n v="9973700"/>
    <s v="MISCELLANEOUS RELAY"/>
    <d v="1961-07-01T00:00:00"/>
    <d v="1961-07-01T00:00:00"/>
    <s v="CPR Conversion"/>
  </r>
  <r>
    <n v="0"/>
    <n v="0"/>
    <n v="0"/>
    <n v="0"/>
    <d v="2025-12-01T00:00:00"/>
    <s v="BH Colorado Electric Oper Co"/>
    <s v="Regulated Electric (122)"/>
    <s v="WPC Sub 20310 Canon City Plant"/>
    <x v="110"/>
    <n v="135300"/>
    <x v="240"/>
    <n v="9778052"/>
    <s v="MISCELLANEOUS RELAY"/>
    <d v="1996-07-01T00:00:00"/>
    <d v="1996-07-01T00:00:00"/>
    <s v="WCDXFER"/>
  </r>
  <r>
    <n v="4"/>
    <n v="207954.18"/>
    <n v="50013.144573802201"/>
    <n v="157941.03542619781"/>
    <d v="2025-12-01T00:00:00"/>
    <s v="BH Colorado Electric Oper Co"/>
    <s v="Regulated Electric (122)"/>
    <s v="WPC Sub 20310 Canon City Plant"/>
    <x v="110"/>
    <n v="135300"/>
    <x v="241"/>
    <n v="11934282"/>
    <s v="RELAY: SEL 351"/>
    <d v="2013-02-10T00:00:00"/>
    <d v="2013-02-01T00:00:00"/>
    <s v="10043929"/>
  </r>
  <r>
    <n v="0"/>
    <n v="0"/>
    <n v="0"/>
    <n v="0"/>
    <d v="2025-12-01T00:00:00"/>
    <s v="BH Colorado Electric Oper Co"/>
    <s v="Regulated Electric (122)"/>
    <s v="WPC Sub 20310 Canon City Plant"/>
    <x v="110"/>
    <n v="135300"/>
    <x v="242"/>
    <n v="9973769"/>
    <s v="OVERCURRENT RELAY"/>
    <d v="1966-07-01T00:00:00"/>
    <d v="1966-07-01T00:00:00"/>
    <s v="CPR Conversion"/>
  </r>
  <r>
    <n v="0"/>
    <n v="0"/>
    <n v="0"/>
    <n v="0"/>
    <d v="2025-12-01T00:00:00"/>
    <s v="BH Colorado Electric Oper Co"/>
    <s v="Regulated Electric (122)"/>
    <s v="WPC Sub 20310 Canon City Plant"/>
    <x v="110"/>
    <n v="135300"/>
    <x v="242"/>
    <n v="9778056"/>
    <s v="OVERCURRENT RELAY"/>
    <d v="1966-07-01T00:00:00"/>
    <d v="1966-07-01T00:00:00"/>
    <s v="WCDXFER"/>
  </r>
  <r>
    <n v="1"/>
    <n v="7755.06"/>
    <n v="4401.6313792115998"/>
    <n v="3353.4286207884006"/>
    <d v="2025-12-01T00:00:00"/>
    <s v="BH Colorado Electric Oper Co"/>
    <s v="Regulated Electric (122)"/>
    <s v="WPC Sub 20310 Canon City Plant"/>
    <x v="110"/>
    <n v="135300"/>
    <x v="174"/>
    <n v="9778054"/>
    <s v="TRANSFORMER DIFFERENTIAL RELAY"/>
    <d v="1996-07-01T00:00:00"/>
    <d v="1996-07-01T00:00:00"/>
    <s v="WCDXFER"/>
  </r>
  <r>
    <n v="0"/>
    <n v="0"/>
    <n v="0"/>
    <n v="0"/>
    <d v="2025-12-01T00:00:00"/>
    <s v="BH Colorado Electric Oper Co"/>
    <s v="Regulated Electric (122)"/>
    <s v="WPC Sub 20310 Canon City Plant"/>
    <x v="110"/>
    <n v="135300"/>
    <x v="174"/>
    <n v="9861290"/>
    <s v="TRANSFORMER DIFFERENTIAL RELAY"/>
    <d v="1996-07-01T00:00:00"/>
    <d v="1996-07-01T00:00:00"/>
    <s v="CPR Conversion"/>
  </r>
  <r>
    <n v="0"/>
    <n v="0"/>
    <n v="0"/>
    <n v="0"/>
    <d v="2025-12-01T00:00:00"/>
    <s v="BH Colorado Electric Oper Co"/>
    <s v="Regulated Electric (122)"/>
    <s v="WPC Sub 20310 Canon City Plant"/>
    <x v="110"/>
    <n v="135300"/>
    <x v="80"/>
    <n v="12818029"/>
    <s v="SCADA EQUIP - RTU Telegyr System"/>
    <d v="2003-12-04T00:00:00"/>
    <d v="2003-01-01T00:00:00"/>
    <s v="50507XFER"/>
  </r>
  <r>
    <n v="0"/>
    <n v="0"/>
    <n v="0"/>
    <n v="0"/>
    <d v="2025-12-01T00:00:00"/>
    <s v="BH Colorado Electric Oper Co"/>
    <s v="Regulated Electric (122)"/>
    <s v="WPC Sub 20310 Canon City Plant"/>
    <x v="110"/>
    <n v="135300"/>
    <x v="80"/>
    <n v="14981611"/>
    <s v="RTU"/>
    <d v="2014-11-26T00:00:00"/>
    <d v="2014-01-01T00:00:00"/>
    <s v="10049283"/>
  </r>
  <r>
    <n v="0"/>
    <n v="0"/>
    <n v="0"/>
    <n v="0"/>
    <d v="2025-12-01T00:00:00"/>
    <s v="BH Colorado Electric Oper Co"/>
    <s v="Regulated Electric (122)"/>
    <s v="WPC Sub 20310 Canon City Plant"/>
    <x v="110"/>
    <n v="135300"/>
    <x v="80"/>
    <n v="9973773"/>
    <s v="SCADA EQUIPMENT- RTU"/>
    <d v="1989-07-01T00:00:00"/>
    <d v="1989-07-01T00:00:00"/>
    <s v="CPR Conversion"/>
  </r>
  <r>
    <n v="0"/>
    <n v="0"/>
    <n v="0"/>
    <n v="0"/>
    <d v="2025-12-01T00:00:00"/>
    <s v="BH Colorado Electric Oper Co"/>
    <s v="Regulated Electric (122)"/>
    <s v="WPC Sub 20310 Canon City Plant"/>
    <x v="110"/>
    <n v="135300"/>
    <x v="80"/>
    <n v="9785460"/>
    <s v="SCADA EQUIPMENT- RTU"/>
    <d v="1989-07-01T00:00:00"/>
    <d v="1989-07-01T00:00:00"/>
    <s v="WCDXFER"/>
  </r>
  <r>
    <n v="0"/>
    <n v="0"/>
    <n v="0"/>
    <n v="0"/>
    <d v="2025-12-01T00:00:00"/>
    <s v="BH Colorado Electric Oper Co"/>
    <s v="Regulated Electric (122)"/>
    <s v="WPC Sub 20310 Canon City Plant"/>
    <x v="110"/>
    <n v="135300"/>
    <x v="243"/>
    <n v="12818018"/>
    <s v="Microwave Radio Terminal Upgrade"/>
    <d v="2003-10-15T00:00:00"/>
    <d v="2003-01-01T00:00:00"/>
    <s v="50507XFER"/>
  </r>
  <r>
    <n v="0"/>
    <n v="10042.370000000001"/>
    <n v="1255.9029095717001"/>
    <n v="8786.4670904283012"/>
    <d v="2025-12-01T00:00:00"/>
    <s v="BH Colorado Electric Oper Co"/>
    <s v="Regulated Electric (122)"/>
    <s v="WPC Sub 20310 Canon City Plant"/>
    <x v="110"/>
    <n v="135300"/>
    <x v="121"/>
    <n v="33375721"/>
    <s v="SECURITY SYSTEM"/>
    <d v="2019-12-16T00:00:00"/>
    <d v="2019-12-01T00:00:00"/>
    <s v="10068562"/>
  </r>
  <r>
    <n v="0"/>
    <n v="0"/>
    <n v="0"/>
    <n v="0"/>
    <d v="2025-12-01T00:00:00"/>
    <s v="BH Colorado Electric Oper Co"/>
    <s v="Regulated Electric (122)"/>
    <s v="WPC Sub 20310 Canon City Plant"/>
    <x v="110"/>
    <n v="135300"/>
    <x v="176"/>
    <n v="9745508"/>
    <s v="Security System"/>
    <d v="2005-07-07T00:00:00"/>
    <d v="2005-01-01T00:00:00"/>
    <s v="10017405"/>
  </r>
  <r>
    <n v="0"/>
    <n v="0"/>
    <n v="0"/>
    <n v="0"/>
    <d v="2025-12-01T00:00:00"/>
    <s v="BH Colorado Electric Oper Co"/>
    <s v="Regulated Electric (122)"/>
    <s v="WPC Sub 20310 Canon City Plant"/>
    <x v="110"/>
    <n v="135300"/>
    <x v="244"/>
    <n v="9785451"/>
    <s v="TELEMETERING EQ.- TRANSDUCER"/>
    <d v="1976-07-01T00:00:00"/>
    <d v="1976-07-01T00:00:00"/>
    <s v="WCDXFER"/>
  </r>
  <r>
    <n v="0"/>
    <n v="0"/>
    <n v="0"/>
    <n v="0"/>
    <d v="2025-12-01T00:00:00"/>
    <s v="BH Colorado Electric Oper Co"/>
    <s v="Regulated Electric (122)"/>
    <s v="WPC Sub 20310 Canon City Plant"/>
    <x v="110"/>
    <n v="135300"/>
    <x v="244"/>
    <n v="9973739"/>
    <s v="TELEMETERING EQ.- TRANSDUCER"/>
    <d v="1976-07-01T00:00:00"/>
    <d v="1976-07-01T00:00:00"/>
    <s v="CPR Conversion"/>
  </r>
  <r>
    <n v="0"/>
    <n v="0"/>
    <n v="0"/>
    <n v="0"/>
    <d v="2025-12-01T00:00:00"/>
    <s v="BH Colorado Electric Oper Co"/>
    <s v="Regulated Electric (122)"/>
    <s v="WPC Sub 20310 Canon City Plant"/>
    <x v="110"/>
    <n v="135300"/>
    <x v="245"/>
    <n v="9785794"/>
    <s v="TELEMETER EQ-TRANSMIT/RECEIVE COMBO"/>
    <d v="1977-07-01T00:00:00"/>
    <d v="1977-07-01T00:00:00"/>
    <s v="WCDXFER"/>
  </r>
  <r>
    <n v="0"/>
    <n v="0"/>
    <n v="0"/>
    <n v="0"/>
    <d v="2025-12-01T00:00:00"/>
    <s v="BH Colorado Electric Oper Co"/>
    <s v="Regulated Electric (122)"/>
    <s v="WPC Sub 20310 Canon City Plant"/>
    <x v="110"/>
    <n v="135300"/>
    <x v="245"/>
    <n v="9973738"/>
    <s v="TELEMETER EQ-TRANSMIT/RECEIVE COMBO"/>
    <d v="1977-07-01T00:00:00"/>
    <d v="1977-07-01T00:00:00"/>
    <s v="CPR Conversion"/>
  </r>
  <r>
    <n v="3"/>
    <n v="175537.98"/>
    <n v="38839.6598421456"/>
    <n v="136698.32015785441"/>
    <d v="2025-12-01T00:00:00"/>
    <s v="BH Colorado Electric Oper Co"/>
    <s v="Regulated Electric (122)"/>
    <s v="WPC Sub 20310 Canon City Plant"/>
    <x v="110"/>
    <n v="135300"/>
    <x v="123"/>
    <n v="13160268"/>
    <s v="CAPACITOR VOLTAGE TRANSFORMERS"/>
    <d v="2014-12-04T00:00:00"/>
    <d v="2014-01-01T00:00:00"/>
    <s v="10049282"/>
  </r>
  <r>
    <n v="0"/>
    <n v="0"/>
    <n v="0"/>
    <n v="0"/>
    <d v="2025-12-01T00:00:00"/>
    <s v="BH Colorado Electric Oper Co"/>
    <s v="Regulated Electric (122)"/>
    <s v="WPC Sub 20310 Canon City Plant"/>
    <x v="110"/>
    <n v="135300"/>
    <x v="178"/>
    <n v="9786641"/>
    <s v="TRANSF, POTNTL, 1PH, &lt;=2400V"/>
    <d v="1969-07-01T00:00:00"/>
    <d v="1969-07-01T00:00:00"/>
    <s v="WCDXFER"/>
  </r>
  <r>
    <n v="0"/>
    <n v="0"/>
    <n v="0"/>
    <n v="0"/>
    <d v="2025-12-01T00:00:00"/>
    <s v="BH Colorado Electric Oper Co"/>
    <s v="Regulated Electric (122)"/>
    <s v="WPC Sub 20310 Canon City Plant"/>
    <x v="110"/>
    <n v="135300"/>
    <x v="178"/>
    <n v="9973831"/>
    <s v="TRANSF, POTNTL, 1PH, &lt;=2400V"/>
    <d v="1969-07-01T00:00:00"/>
    <d v="1969-07-01T00:00:00"/>
    <s v="CPR Conversion"/>
  </r>
  <r>
    <n v="0"/>
    <n v="0"/>
    <n v="0"/>
    <n v="0"/>
    <d v="2025-12-01T00:00:00"/>
    <s v="BH Colorado Electric Oper Co"/>
    <s v="Regulated Electric (122)"/>
    <s v="WPC Sub 20310 Canon City Plant"/>
    <x v="110"/>
    <n v="135300"/>
    <x v="180"/>
    <n v="9973830"/>
    <s v="TRANSF, POTNTL, 1PH, 13001-25KV"/>
    <d v="1966-07-01T00:00:00"/>
    <d v="1966-07-01T00:00:00"/>
    <s v="CPR Conversion"/>
  </r>
  <r>
    <n v="0"/>
    <n v="0"/>
    <n v="0"/>
    <n v="0"/>
    <d v="2025-12-01T00:00:00"/>
    <s v="BH Colorado Electric Oper Co"/>
    <s v="Regulated Electric (122)"/>
    <s v="WPC Sub 20310 Canon City Plant"/>
    <x v="110"/>
    <n v="135300"/>
    <x v="180"/>
    <n v="9786640"/>
    <s v="TRANSF, POTNTL, 1PH, 13001-25KV"/>
    <d v="1966-07-01T00:00:00"/>
    <d v="1966-07-01T00:00:00"/>
    <s v="WCDXFER"/>
  </r>
  <r>
    <n v="0"/>
    <n v="0"/>
    <n v="0"/>
    <n v="0"/>
    <d v="2025-12-01T00:00:00"/>
    <s v="BH Colorado Electric Oper Co"/>
    <s v="Regulated Electric (122)"/>
    <s v="WPC Sub 20310 Canon City Plant"/>
    <x v="110"/>
    <n v="135300"/>
    <x v="182"/>
    <n v="9973824"/>
    <s v="TRANSF, POTNTL, 1PH, 35001-69KV"/>
    <d v="1984-07-01T00:00:00"/>
    <d v="1984-07-01T00:00:00"/>
    <s v="CPR Conversion"/>
  </r>
  <r>
    <n v="0"/>
    <n v="0"/>
    <n v="0"/>
    <n v="0"/>
    <d v="2025-12-01T00:00:00"/>
    <s v="BH Colorado Electric Oper Co"/>
    <s v="Regulated Electric (122)"/>
    <s v="WPC Sub 20310 Canon City Plant"/>
    <x v="110"/>
    <n v="135300"/>
    <x v="182"/>
    <n v="9973829"/>
    <s v="TRANSF, POTNTL, 1PH, 35001-69KV"/>
    <d v="1950-07-01T00:00:00"/>
    <d v="1950-07-01T00:00:00"/>
    <s v="CPR Conversion"/>
  </r>
  <r>
    <n v="0"/>
    <n v="0"/>
    <n v="0"/>
    <n v="0"/>
    <d v="2025-12-01T00:00:00"/>
    <s v="BH Colorado Electric Oper Co"/>
    <s v="Regulated Electric (122)"/>
    <s v="WPC Sub 20310 Canon City Plant"/>
    <x v="110"/>
    <n v="135300"/>
    <x v="182"/>
    <n v="9786638"/>
    <s v="TRANSF, POTNTL, 1PH, 35001-69"/>
    <d v="1959-07-01T00:00:00"/>
    <d v="1959-07-01T00:00:00"/>
    <s v="WCDXFER"/>
  </r>
  <r>
    <n v="0"/>
    <n v="0"/>
    <n v="0"/>
    <n v="0"/>
    <d v="2025-12-01T00:00:00"/>
    <s v="BH Colorado Electric Oper Co"/>
    <s v="Regulated Electric (122)"/>
    <s v="WPC Sub 20310 Canon City Plant"/>
    <x v="110"/>
    <n v="135300"/>
    <x v="182"/>
    <n v="9786637"/>
    <s v="TRANSF, POTNTL, 1PH, 35001-69KV"/>
    <d v="1950-07-01T00:00:00"/>
    <d v="1950-07-01T00:00:00"/>
    <s v="WCDXFER"/>
  </r>
  <r>
    <n v="0"/>
    <n v="0"/>
    <n v="0"/>
    <n v="0"/>
    <d v="2025-12-01T00:00:00"/>
    <s v="BH Colorado Electric Oper Co"/>
    <s v="Regulated Electric (122)"/>
    <s v="WPC Sub 20310 Canon City Plant"/>
    <x v="110"/>
    <n v="135300"/>
    <x v="182"/>
    <n v="9786639"/>
    <s v="TRANSF, POTNTL, 1PH, 35001-69"/>
    <d v="1969-07-01T00:00:00"/>
    <d v="1969-07-01T00:00:00"/>
    <s v="WCDXFER"/>
  </r>
  <r>
    <n v="0"/>
    <n v="0"/>
    <n v="0"/>
    <n v="0"/>
    <d v="2025-12-01T00:00:00"/>
    <s v="BH Colorado Electric Oper Co"/>
    <s v="Regulated Electric (122)"/>
    <s v="WPC Sub 20310 Canon City Plant"/>
    <x v="110"/>
    <n v="135300"/>
    <x v="182"/>
    <n v="9973827"/>
    <s v="TRANSF, POTNTL, 1PH, 35001-69"/>
    <d v="1969-07-01T00:00:00"/>
    <d v="1969-07-01T00:00:00"/>
    <s v="CPR Conversion"/>
  </r>
  <r>
    <n v="0"/>
    <n v="0"/>
    <n v="0"/>
    <n v="0"/>
    <d v="2025-12-01T00:00:00"/>
    <s v="BH Colorado Electric Oper Co"/>
    <s v="Regulated Electric (122)"/>
    <s v="WPC Sub 20310 Canon City Plant"/>
    <x v="110"/>
    <n v="135300"/>
    <x v="182"/>
    <n v="9973828"/>
    <s v="TRANSF, POTNTL, 1PH, 35001-69"/>
    <d v="1959-07-01T00:00:00"/>
    <d v="1959-07-01T00:00:00"/>
    <s v="CPR Conversion"/>
  </r>
  <r>
    <n v="3"/>
    <n v="19158.830000000002"/>
    <n v="15297.6159203485"/>
    <n v="3861.2140796515014"/>
    <d v="2025-12-01T00:00:00"/>
    <s v="BH Colorado Electric Oper Co"/>
    <s v="Regulated Electric (122)"/>
    <s v="WPC Sub 20310 Canon City Plant"/>
    <x v="110"/>
    <n v="135300"/>
    <x v="182"/>
    <n v="9694924"/>
    <s v="TRANSF, POTNTL, 1PH, 35001-69KV"/>
    <d v="1984-07-01T00:00:00"/>
    <d v="1984-07-01T00:00:00"/>
    <s v="WCDXFER"/>
  </r>
  <r>
    <n v="0"/>
    <n v="0"/>
    <n v="0"/>
    <n v="0"/>
    <d v="2025-12-01T00:00:00"/>
    <s v="BH Colorado Electric Oper Co"/>
    <s v="Regulated Electric (122)"/>
    <s v="WPC Sub 20310 Canon City Plant"/>
    <x v="110"/>
    <n v="135300"/>
    <x v="246"/>
    <n v="9973825"/>
    <s v="TRANSF, POTNTL, 1PH, 69001-16"/>
    <d v="1959-07-01T00:00:00"/>
    <d v="1959-07-01T00:00:00"/>
    <s v="CPR Conversion"/>
  </r>
  <r>
    <n v="0"/>
    <n v="0"/>
    <n v="0"/>
    <n v="0"/>
    <d v="2025-12-01T00:00:00"/>
    <s v="BH Colorado Electric Oper Co"/>
    <s v="Regulated Electric (122)"/>
    <s v="WPC Sub 20310 Canon City Plant"/>
    <x v="110"/>
    <n v="135300"/>
    <x v="246"/>
    <n v="9973826"/>
    <s v="TRANSF, POTNTL, 1PH, 69001-161KV"/>
    <d v="1975-07-01T00:00:00"/>
    <d v="1975-07-01T00:00:00"/>
    <s v="CPR Conversion"/>
  </r>
  <r>
    <n v="0"/>
    <n v="0"/>
    <n v="0"/>
    <n v="0"/>
    <d v="2025-12-01T00:00:00"/>
    <s v="BH Colorado Electric Oper Co"/>
    <s v="Regulated Electric (122)"/>
    <s v="WPC Sub 20310 Canon City Plant"/>
    <x v="110"/>
    <n v="135300"/>
    <x v="246"/>
    <n v="9786633"/>
    <s v="TRANSF, POTNTL, 1PH, 69001-161KV"/>
    <d v="1975-07-01T00:00:00"/>
    <d v="1975-07-01T00:00:00"/>
    <s v="WCDXFER"/>
  </r>
  <r>
    <n v="0"/>
    <n v="0"/>
    <n v="0"/>
    <n v="0"/>
    <d v="2025-12-01T00:00:00"/>
    <s v="BH Colorado Electric Oper Co"/>
    <s v="Regulated Electric (122)"/>
    <s v="WPC Sub 20310 Canon City Plant"/>
    <x v="110"/>
    <n v="135300"/>
    <x v="246"/>
    <n v="9786634"/>
    <s v="TRANSF, POTNTL, 1PH, 69001-16"/>
    <d v="1959-07-01T00:00:00"/>
    <d v="1959-07-01T00:00:00"/>
    <s v="WCDXFER"/>
  </r>
  <r>
    <n v="9"/>
    <n v="182446.08000000002"/>
    <n v="40368.151021977603"/>
    <n v="142077.92897802242"/>
    <d v="2025-12-01T00:00:00"/>
    <s v="BH Colorado Electric Oper Co"/>
    <s v="Regulated Electric (122)"/>
    <s v="WPC Sub 20310 Canon City Plant"/>
    <x v="110"/>
    <n v="135300"/>
    <x v="135"/>
    <n v="14981618"/>
    <s v="Transformers, Current"/>
    <d v="2014-11-26T00:00:00"/>
    <d v="2014-01-01T00:00:00"/>
    <s v="10049283"/>
  </r>
  <r>
    <n v="0"/>
    <n v="0"/>
    <n v="0"/>
    <n v="0"/>
    <d v="2025-12-01T00:00:00"/>
    <s v="BH Colorado Electric Oper Co"/>
    <s v="Regulated Electric (122)"/>
    <s v="WPC Sub 20310 Canon City Plant"/>
    <x v="110"/>
    <n v="135300"/>
    <x v="247"/>
    <n v="9973709"/>
    <s v="CARR CURR EQ-TRANS/REC COMBINED"/>
    <d v="1971-07-01T00:00:00"/>
    <d v="1971-07-01T00:00:00"/>
    <s v="CPR Conversion"/>
  </r>
  <r>
    <n v="0"/>
    <n v="0"/>
    <n v="0"/>
    <n v="0"/>
    <d v="2025-12-01T00:00:00"/>
    <s v="BH Colorado Electric Oper Co"/>
    <s v="Regulated Electric (122)"/>
    <s v="WPC Sub 20310 Canon City Plant"/>
    <x v="110"/>
    <n v="135300"/>
    <x v="247"/>
    <n v="9768381"/>
    <s v="CARR CURR EQ-TRANS/REC COMBINED"/>
    <d v="1978-07-01T00:00:00"/>
    <d v="1978-07-01T00:00:00"/>
    <s v="WCDXFER"/>
  </r>
  <r>
    <n v="0"/>
    <n v="0"/>
    <n v="0"/>
    <n v="0"/>
    <d v="2025-12-01T00:00:00"/>
    <s v="BH Colorado Electric Oper Co"/>
    <s v="Regulated Electric (122)"/>
    <s v="WPC Sub 20310 Canon City Plant"/>
    <x v="110"/>
    <n v="135300"/>
    <x v="247"/>
    <n v="9973699"/>
    <s v="CARR CURR EQ-TRANS/REC COMBINED"/>
    <d v="1978-07-01T00:00:00"/>
    <d v="1978-07-01T00:00:00"/>
    <s v="CPR Conversion"/>
  </r>
  <r>
    <n v="0"/>
    <n v="0"/>
    <n v="0"/>
    <n v="0"/>
    <d v="2025-12-01T00:00:00"/>
    <s v="BH Colorado Electric Oper Co"/>
    <s v="Regulated Electric (122)"/>
    <s v="WPC Sub 20310 Canon City Plant"/>
    <x v="110"/>
    <n v="135300"/>
    <x v="248"/>
    <n v="9761161"/>
    <s v="TRANSMITTER/RECEIVER-69KV,800A"/>
    <d v="1998-12-14T00:00:00"/>
    <d v="1998-01-01T00:00:00"/>
    <s v="10002685"/>
  </r>
  <r>
    <n v="0"/>
    <n v="0"/>
    <n v="0"/>
    <n v="0"/>
    <d v="2025-12-01T00:00:00"/>
    <s v="BH Colorado Electric Oper Co"/>
    <s v="Regulated Electric (122)"/>
    <s v="WPC Sub 20310 Canon City Plant"/>
    <x v="110"/>
    <n v="135300"/>
    <x v="248"/>
    <n v="9968996"/>
    <s v="TRANSMITTER/RECEIVER-69KV,800A"/>
    <d v="1998-12-14T00:00:00"/>
    <d v="1998-01-01T00:00:00"/>
    <s v="10002685"/>
  </r>
  <r>
    <n v="0"/>
    <n v="0"/>
    <n v="0"/>
    <n v="0"/>
    <d v="2025-12-01T00:00:00"/>
    <s v="BH Colorado Electric Oper Co"/>
    <s v="Regulated Electric (122)"/>
    <s v="WPC Sub 20310 Canon City Plant"/>
    <x v="110"/>
    <n v="135300"/>
    <x v="249"/>
    <n v="9973750"/>
    <s v="BUS/CNDCTR-TBLR-CU-UNDR 3&quot;"/>
    <d v="1959-07-01T00:00:00"/>
    <d v="1959-07-01T00:00:00"/>
    <s v="CPR Conversion"/>
  </r>
  <r>
    <n v="0"/>
    <n v="0"/>
    <n v="0"/>
    <n v="0"/>
    <d v="2025-12-01T00:00:00"/>
    <s v="BH Colorado Electric Oper Co"/>
    <s v="Regulated Electric (122)"/>
    <s v="WPC Sub 20310 Canon City Plant"/>
    <x v="110"/>
    <n v="135300"/>
    <x v="249"/>
    <n v="9973749"/>
    <s v="BUS/CNDCTR-TBLR-CU-UNDR 3&quot;"/>
    <d v="1936-07-01T00:00:00"/>
    <d v="1936-07-01T00:00:00"/>
    <s v="CPR Conversion"/>
  </r>
  <r>
    <n v="0"/>
    <n v="0"/>
    <n v="0"/>
    <n v="0"/>
    <d v="2025-12-01T00:00:00"/>
    <s v="BH Colorado Electric Oper Co"/>
    <s v="Regulated Electric (122)"/>
    <s v="WPC Sub 20310 Canon City Plant"/>
    <x v="110"/>
    <n v="135300"/>
    <x v="249"/>
    <n v="9973751"/>
    <s v="TUBULAR BUS, COPPER- UNDER 3&quot;"/>
    <d v="1950-07-01T00:00:00"/>
    <d v="1950-07-01T00:00:00"/>
    <s v="CPR Conversion"/>
  </r>
  <r>
    <n v="155"/>
    <n v="2389.4700000000003"/>
    <n v="2844.8673311076"/>
    <n v="-455.39733110759971"/>
    <d v="2025-12-01T00:00:00"/>
    <s v="BH Colorado Electric Oper Co"/>
    <s v="Regulated Electric (122)"/>
    <s v="WPC Sub 20310 Canon City Plant"/>
    <x v="110"/>
    <n v="135300"/>
    <x v="249"/>
    <n v="9766626"/>
    <s v="BUS/CNDCTR-TBLR-CU-UNDR 3&quot;"/>
    <d v="1954-07-01T00:00:00"/>
    <d v="1954-07-01T00:00:00"/>
    <s v="WCDXFER"/>
  </r>
  <r>
    <n v="160"/>
    <n v="278.69"/>
    <n v="331.01311946229998"/>
    <n v="-52.323119462299985"/>
    <d v="2025-12-01T00:00:00"/>
    <s v="BH Colorado Electric Oper Co"/>
    <s v="Regulated Electric (122)"/>
    <s v="WPC Sub 20310 Canon City Plant"/>
    <x v="110"/>
    <n v="135300"/>
    <x v="249"/>
    <n v="9766627"/>
    <s v="BUS/CNDCTR-TBLR-CU-UNDR 3&quot;"/>
    <d v="1959-07-01T00:00:00"/>
    <d v="1959-07-01T00:00:00"/>
    <s v="WCDXFER"/>
  </r>
  <r>
    <n v="29"/>
    <n v="47.65"/>
    <n v="56.8395564745"/>
    <n v="-9.1895564745000016"/>
    <d v="2025-12-01T00:00:00"/>
    <s v="BH Colorado Electric Oper Co"/>
    <s v="Regulated Electric (122)"/>
    <s v="WPC Sub 20310 Canon City Plant"/>
    <x v="110"/>
    <n v="135300"/>
    <x v="249"/>
    <n v="9766624"/>
    <s v="TUBULAR BUS, COPPER- UNDER 3&quot;"/>
    <d v="1950-07-01T00:00:00"/>
    <d v="1950-07-01T00:00:00"/>
    <s v="WCDXFER"/>
  </r>
  <r>
    <n v="0"/>
    <n v="0"/>
    <n v="0"/>
    <n v="0"/>
    <d v="2025-12-01T00:00:00"/>
    <s v="BH Colorado Electric Oper Co"/>
    <s v="Regulated Electric (122)"/>
    <s v="WPC Sub 20310 Canon City Plant"/>
    <x v="110"/>
    <n v="135300"/>
    <x v="249"/>
    <n v="9724100"/>
    <s v="BUS/CNDCTR-TBLR-CU-UNDR 3&quot;"/>
    <d v="1954-07-01T00:00:00"/>
    <d v="1954-07-01T00:00:00"/>
    <s v="CPR Conversion"/>
  </r>
  <r>
    <n v="1"/>
    <n v="2277.4299999999998"/>
    <n v="2734.7429087974001"/>
    <n v="-457.31290879740027"/>
    <d v="2025-12-01T00:00:00"/>
    <s v="BH Colorado Electric Oper Co"/>
    <s v="Regulated Electric (122)"/>
    <s v="WPC Sub 20310 Canon City Plant"/>
    <x v="110"/>
    <n v="135300"/>
    <x v="249"/>
    <n v="9766625"/>
    <s v="BUS/CNDCTR-TBLR-CU-UNDR 3&quot;"/>
    <d v="1936-07-01T00:00:00"/>
    <d v="1936-07-01T00:00:00"/>
    <s v="WCDXFER"/>
  </r>
  <r>
    <n v="0"/>
    <n v="0"/>
    <n v="0"/>
    <n v="0"/>
    <d v="2025-12-01T00:00:00"/>
    <s v="BH Colorado Electric Oper Co"/>
    <s v="Regulated Electric (122)"/>
    <s v="WPC Sub 20310 Canon City Plant"/>
    <x v="110"/>
    <n v="135300"/>
    <x v="250"/>
    <n v="9785785"/>
    <s v="TX.-CURRENT, WINDOW TYPE &lt;100A"/>
    <d v="1966-07-01T00:00:00"/>
    <d v="1966-07-01T00:00:00"/>
    <s v="WCDXFER"/>
  </r>
  <r>
    <n v="0"/>
    <n v="0"/>
    <n v="0"/>
    <n v="0"/>
    <d v="2025-12-01T00:00:00"/>
    <s v="BH Colorado Electric Oper Co"/>
    <s v="Regulated Electric (122)"/>
    <s v="WPC Sub 20310 Canon City Plant"/>
    <x v="110"/>
    <n v="135300"/>
    <x v="250"/>
    <n v="9973833"/>
    <s v="TX., CURR.-WIND.TYPE- &lt; 100A"/>
    <d v="1936-07-01T00:00:00"/>
    <d v="1936-07-01T00:00:00"/>
    <s v="CPR Conversion"/>
  </r>
  <r>
    <n v="0"/>
    <n v="0"/>
    <n v="0"/>
    <n v="0"/>
    <d v="2025-12-01T00:00:00"/>
    <s v="BH Colorado Electric Oper Co"/>
    <s v="Regulated Electric (122)"/>
    <s v="WPC Sub 20310 Canon City Plant"/>
    <x v="110"/>
    <n v="135300"/>
    <x v="250"/>
    <n v="9785786"/>
    <s v="TX., CURR.-WIND.TYPE- &lt; 100A"/>
    <d v="1936-07-01T00:00:00"/>
    <d v="1936-07-01T00:00:00"/>
    <s v="WCDXFER"/>
  </r>
  <r>
    <n v="0"/>
    <n v="0"/>
    <n v="0"/>
    <n v="0"/>
    <d v="2025-12-01T00:00:00"/>
    <s v="BH Colorado Electric Oper Co"/>
    <s v="Regulated Electric (122)"/>
    <s v="WPC Sub 20310 Canon City Plant"/>
    <x v="110"/>
    <n v="135300"/>
    <x v="250"/>
    <n v="9973832"/>
    <s v="TX.-CURRENT, WINDOW TYPE &lt;100A"/>
    <d v="1966-07-01T00:00:00"/>
    <d v="1966-07-01T00:00:00"/>
    <s v="CPR Conversion"/>
  </r>
  <r>
    <n v="0"/>
    <n v="0"/>
    <n v="0"/>
    <n v="0"/>
    <d v="2025-12-01T00:00:00"/>
    <s v="BH Colorado Electric Oper Co"/>
    <s v="Regulated Electric (122)"/>
    <s v="WPC Sub 20310 Canon City Plant"/>
    <x v="110"/>
    <n v="135300"/>
    <x v="251"/>
    <n v="9973836"/>
    <s v="TX., CURR.-WIND.TYPE-100-600A"/>
    <d v="1965-07-01T00:00:00"/>
    <d v="1965-07-01T00:00:00"/>
    <s v="CPR Conversion"/>
  </r>
  <r>
    <n v="0"/>
    <n v="0"/>
    <n v="0"/>
    <n v="0"/>
    <d v="2025-12-01T00:00:00"/>
    <s v="BH Colorado Electric Oper Co"/>
    <s v="Regulated Electric (122)"/>
    <s v="WPC Sub 20310 Canon City Plant"/>
    <x v="110"/>
    <n v="135300"/>
    <x v="251"/>
    <n v="9703103"/>
    <s v="TX.-CURRENT, WINDOW TYPE"/>
    <d v="1962-07-01T00:00:00"/>
    <d v="1962-07-01T00:00:00"/>
    <s v="WCDXFER"/>
  </r>
  <r>
    <n v="0"/>
    <n v="0"/>
    <n v="0"/>
    <n v="0"/>
    <d v="2025-12-01T00:00:00"/>
    <s v="BH Colorado Electric Oper Co"/>
    <s v="Regulated Electric (122)"/>
    <s v="WPC Sub 20310 Canon City Plant"/>
    <x v="110"/>
    <n v="135300"/>
    <x v="251"/>
    <n v="9973834"/>
    <s v="TX.-CURRENT, WINDOW TYPE"/>
    <d v="1966-07-01T00:00:00"/>
    <d v="1966-07-01T00:00:00"/>
    <s v="CPR Conversion"/>
  </r>
  <r>
    <n v="3"/>
    <n v="1839.54"/>
    <n v="2141.2683778428004"/>
    <n v="-301.72837784280046"/>
    <d v="2025-12-01T00:00:00"/>
    <s v="BH Colorado Electric Oper Co"/>
    <s v="Regulated Electric (122)"/>
    <s v="WPC Sub 20310 Canon City Plant"/>
    <x v="110"/>
    <n v="135300"/>
    <x v="251"/>
    <n v="9785783"/>
    <s v="TX., CURR.-WIND.TYPE-100-600A"/>
    <d v="1965-07-01T00:00:00"/>
    <d v="1965-07-01T00:00:00"/>
    <s v="WCDXFER"/>
  </r>
  <r>
    <n v="0"/>
    <n v="0"/>
    <n v="0"/>
    <n v="0"/>
    <d v="2025-12-01T00:00:00"/>
    <s v="BH Colorado Electric Oper Co"/>
    <s v="Regulated Electric (122)"/>
    <s v="WPC Sub 20310 Canon City Plant"/>
    <x v="110"/>
    <n v="135300"/>
    <x v="251"/>
    <n v="9785782"/>
    <s v="TX.-CURRENT, WINDOW TYPE"/>
    <d v="1966-07-01T00:00:00"/>
    <d v="1966-07-01T00:00:00"/>
    <s v="WCDXFER"/>
  </r>
  <r>
    <n v="0"/>
    <n v="0"/>
    <n v="0"/>
    <n v="0"/>
    <d v="2025-12-01T00:00:00"/>
    <s v="BH Colorado Electric Oper Co"/>
    <s v="Regulated Electric (122)"/>
    <s v="WPC Sub 20310 Canon City Plant"/>
    <x v="110"/>
    <n v="135300"/>
    <x v="251"/>
    <n v="9973835"/>
    <s v="TX.-CURRENT, WINDOW TYPE"/>
    <d v="1962-07-01T00:00:00"/>
    <d v="1962-07-01T00:00:00"/>
    <s v="CPR Conversion"/>
  </r>
  <r>
    <n v="5"/>
    <n v="7178.85"/>
    <n v="5041.4357123549999"/>
    <n v="2137.4142876450005"/>
    <d v="2025-12-01T00:00:00"/>
    <s v="BH Colorado Electric Oper Co"/>
    <s v="Regulated Electric (122)"/>
    <s v="WPC Sub 20310 Canon City Plant"/>
    <x v="110"/>
    <n v="135300"/>
    <x v="252"/>
    <n v="9769416"/>
    <s v="VAULT"/>
    <d v="1989-07-01T00:00:00"/>
    <d v="1989-07-01T00:00:00"/>
    <s v="WCDXFER"/>
  </r>
  <r>
    <n v="0"/>
    <n v="0"/>
    <n v="0"/>
    <n v="0"/>
    <d v="2025-12-01T00:00:00"/>
    <s v="BH Colorado Electric Oper Co"/>
    <s v="Regulated Electric (122)"/>
    <s v="WPC Sub 20310 Canon City Plant"/>
    <x v="110"/>
    <n v="135300"/>
    <x v="252"/>
    <n v="9973756"/>
    <s v="VAULT"/>
    <d v="1989-07-01T00:00:00"/>
    <d v="1989-07-01T00:00:00"/>
    <s v="CPR Conversion"/>
  </r>
  <r>
    <n v="0"/>
    <n v="0"/>
    <n v="0"/>
    <n v="0"/>
    <d v="2025-12-01T00:00:00"/>
    <s v="BH Colorado Electric Oper Co"/>
    <s v="Regulated Electric (122)"/>
    <s v="WPC Sub 20310 Canon City Plant"/>
    <x v="110"/>
    <n v="135300"/>
    <x v="253"/>
    <n v="9768371"/>
    <s v="CARR CURR EQ-WAVE TRAP-800 AMP"/>
    <d v="1957-07-01T00:00:00"/>
    <d v="1957-07-01T00:00:00"/>
    <s v="WCDXFER"/>
  </r>
  <r>
    <n v="0"/>
    <n v="0"/>
    <n v="0"/>
    <n v="0"/>
    <d v="2025-12-01T00:00:00"/>
    <s v="BH Colorado Electric Oper Co"/>
    <s v="Regulated Electric (122)"/>
    <s v="WPC Sub 20310 Canon City Plant"/>
    <x v="110"/>
    <n v="135300"/>
    <x v="253"/>
    <n v="9768372"/>
    <s v="CARR CURR EQ-WAVE TRAP-800 AMP"/>
    <d v="1959-07-01T00:00:00"/>
    <d v="1959-07-01T00:00:00"/>
    <s v="WCDXFER"/>
  </r>
  <r>
    <n v="0"/>
    <n v="0"/>
    <n v="0"/>
    <n v="0"/>
    <d v="2025-12-01T00:00:00"/>
    <s v="BH Colorado Electric Oper Co"/>
    <s v="Regulated Electric (122)"/>
    <s v="WPC Sub 20310 Canon City Plant"/>
    <x v="110"/>
    <n v="135300"/>
    <x v="253"/>
    <n v="9973707"/>
    <s v="CARR CURR EQ-WAVE TRAP-800 AMP"/>
    <d v="1959-07-01T00:00:00"/>
    <d v="1959-07-01T00:00:00"/>
    <s v="CPR Conversion"/>
  </r>
  <r>
    <n v="0"/>
    <n v="0"/>
    <n v="0"/>
    <n v="0"/>
    <d v="2025-12-01T00:00:00"/>
    <s v="BH Colorado Electric Oper Co"/>
    <s v="Regulated Electric (122)"/>
    <s v="WPC Sub 20310 Canon City Plant"/>
    <x v="110"/>
    <n v="135300"/>
    <x v="253"/>
    <n v="9973708"/>
    <s v="CARR CURR EQ-WAVE TRAP-800 AMP"/>
    <d v="1957-07-01T00:00:00"/>
    <d v="1957-07-01T00:00:00"/>
    <s v="CPR Conversion"/>
  </r>
  <r>
    <n v="1"/>
    <n v="39959.120000000003"/>
    <n v="-2328.7919397631999"/>
    <n v="42287.911939763202"/>
    <d v="2025-12-01T00:00:00"/>
    <s v="BH Colorado Electric Oper Co"/>
    <s v="Regulated Electric (122)"/>
    <s v="WPC Sub 20311 Canon City West"/>
    <x v="111"/>
    <n v="135001"/>
    <x v="4"/>
    <n v="9810977"/>
    <s v="LAND"/>
    <d v="2002-03-06T00:00:00"/>
    <d v="2002-03-01T00:00:00"/>
    <s v="10012613"/>
  </r>
  <r>
    <n v="0"/>
    <n v="0"/>
    <n v="0"/>
    <n v="0"/>
    <d v="2025-12-01T00:00:00"/>
    <s v="BH Colorado Electric Oper Co"/>
    <s v="Regulated Electric (122)"/>
    <s v="WPC Sub 20311 Canon City West"/>
    <x v="111"/>
    <n v="135130"/>
    <x v="163"/>
    <n v="40390792"/>
    <s v="MICROWAVE ANTENNAS"/>
    <d v="2002-03-06T00:00:00"/>
    <d v="2002-03-01T00:00:00"/>
    <s v="50507XFER"/>
  </r>
  <r>
    <n v="5"/>
    <n v="16087.83"/>
    <n v="19.2149823954"/>
    <n v="16068.615017604599"/>
    <d v="2025-12-01T00:00:00"/>
    <s v="BH Colorado Electric Oper Co"/>
    <s v="Regulated Electric (122)"/>
    <s v="WPC Sub 20311 Canon City West"/>
    <x v="111"/>
    <n v="135130"/>
    <x v="104"/>
    <n v="40866399"/>
    <s v="SEL-2730M ETHERNET SWITCH"/>
    <d v="2024-12-12T00:00:00"/>
    <d v="2024-01-01T00:00:00"/>
    <s v="10081351"/>
  </r>
  <r>
    <n v="1"/>
    <n v="15760.79"/>
    <n v="31.373428574000002"/>
    <n v="15729.416571426002"/>
    <d v="2025-12-01T00:00:00"/>
    <s v="BH Colorado Electric Oper Co"/>
    <s v="Regulated Electric (122)"/>
    <s v="WPC Sub 20311 Canon City West"/>
    <x v="111"/>
    <n v="135130"/>
    <x v="80"/>
    <n v="40390726"/>
    <s v="Scada Equip - Rtu WAPA IT Router"/>
    <d v="2023-10-27T00:00:00"/>
    <d v="2023-01-01T00:00:00"/>
    <s v="10084403"/>
  </r>
  <r>
    <n v="1"/>
    <n v="17509.580000000002"/>
    <n v="257.92837010599999"/>
    <n v="17251.651629894001"/>
    <d v="2025-12-01T00:00:00"/>
    <s v="BH Colorado Electric Oper Co"/>
    <s v="Regulated Electric (122)"/>
    <s v="WPC Sub 20311 Canon City West"/>
    <x v="111"/>
    <n v="135130"/>
    <x v="80"/>
    <n v="40389029"/>
    <s v="HMI Interface"/>
    <d v="2007-02-01T00:00:00"/>
    <d v="2007-01-01T00:00:00"/>
    <s v="10024382"/>
  </r>
  <r>
    <n v="1"/>
    <n v="46080.65"/>
    <n v="862.258357961"/>
    <n v="45218.391642039001"/>
    <d v="2025-12-01T00:00:00"/>
    <s v="BH Colorado Electric Oper Co"/>
    <s v="Regulated Electric (122)"/>
    <s v="WPC Sub 20311 Canon City West"/>
    <x v="111"/>
    <n v="135130"/>
    <x v="80"/>
    <n v="40387930"/>
    <s v="SCADA EQUIPMENT- RTU"/>
    <d v="2002-03-06T00:00:00"/>
    <d v="2002-01-01T00:00:00"/>
    <s v="10012613"/>
  </r>
  <r>
    <n v="0"/>
    <n v="0"/>
    <n v="0"/>
    <n v="0"/>
    <d v="2025-12-01T00:00:00"/>
    <s v="BH Colorado Electric Oper Co"/>
    <s v="Regulated Electric (122)"/>
    <s v="WPC Sub 20311 Canon City West"/>
    <x v="111"/>
    <n v="135130"/>
    <x v="243"/>
    <n v="40390759"/>
    <s v="Microwave Radio Service (SCADA Communications)"/>
    <d v="2002-03-22T00:00:00"/>
    <d v="2003-01-01T00:00:00"/>
    <s v="50507XFER"/>
  </r>
  <r>
    <n v="0"/>
    <n v="0"/>
    <n v="0"/>
    <n v="0"/>
    <d v="2025-12-01T00:00:00"/>
    <s v="BH Colorado Electric Oper Co"/>
    <s v="Regulated Electric (122)"/>
    <s v="WPC Sub 20311 Canon City West"/>
    <x v="111"/>
    <n v="135130"/>
    <x v="186"/>
    <n v="40390737"/>
    <s v="TWO-WAY CONTROL STATION UNIT SYSTEM"/>
    <d v="2002-03-06T00:00:00"/>
    <d v="2002-03-01T00:00:00"/>
    <s v="50507XFER"/>
  </r>
  <r>
    <n v="1"/>
    <n v="460997.09"/>
    <n v="172265.6599695122"/>
    <n v="288731.43003048783"/>
    <d v="2025-12-01T00:00:00"/>
    <s v="BH Colorado Electric Oper Co"/>
    <s v="Regulated Electric (122)"/>
    <s v="WPC Sub 20311 Canon City West"/>
    <x v="111"/>
    <n v="135200"/>
    <x v="110"/>
    <n v="9810988"/>
    <s v="CLEARING &amp; GRADING"/>
    <d v="2002-03-06T00:00:00"/>
    <d v="2002-01-01T00:00:00"/>
    <s v="10012613"/>
  </r>
  <r>
    <n v="1"/>
    <n v="13864.18"/>
    <n v="5180.7748236244006"/>
    <n v="8683.4051763755997"/>
    <d v="2025-12-01T00:00:00"/>
    <s v="BH Colorado Electric Oper Co"/>
    <s v="Regulated Electric (122)"/>
    <s v="WPC Sub 20311 Canon City West"/>
    <x v="111"/>
    <n v="135200"/>
    <x v="115"/>
    <n v="9814115"/>
    <s v="FENCE #2"/>
    <d v="2002-07-19T00:00:00"/>
    <d v="2002-01-01T00:00:00"/>
    <s v="10008741"/>
  </r>
  <r>
    <n v="1"/>
    <n v="18624.63"/>
    <n v="6959.6625406854"/>
    <n v="11664.967459314601"/>
    <d v="2025-12-01T00:00:00"/>
    <s v="BH Colorado Electric Oper Co"/>
    <s v="Regulated Electric (122)"/>
    <s v="WPC Sub 20311 Canon City West"/>
    <x v="111"/>
    <n v="135200"/>
    <x v="115"/>
    <n v="9810987"/>
    <s v="FENCE"/>
    <d v="2002-03-06T00:00:00"/>
    <d v="2002-01-01T00:00:00"/>
    <s v="10012613"/>
  </r>
  <r>
    <n v="1"/>
    <n v="31767.690000000002"/>
    <n v="11870.9688244602"/>
    <n v="19896.721175539802"/>
    <d v="2025-12-01T00:00:00"/>
    <s v="BH Colorado Electric Oper Co"/>
    <s v="Regulated Electric (122)"/>
    <s v="WPC Sub 20311 Canon City West"/>
    <x v="111"/>
    <n v="135200"/>
    <x v="254"/>
    <n v="9810981"/>
    <s v="ROADS"/>
    <d v="2002-03-06T00:00:00"/>
    <d v="2002-01-01T00:00:00"/>
    <s v="10012613"/>
  </r>
  <r>
    <n v="1"/>
    <n v="21875.48"/>
    <n v="7478.7446951756001"/>
    <n v="14396.7353048244"/>
    <d v="2025-12-01T00:00:00"/>
    <s v="BH Colorado Electric Oper Co"/>
    <s v="Regulated Electric (122)"/>
    <s v="WPC Sub 20311 Canon City West"/>
    <x v="111"/>
    <n v="135200"/>
    <x v="254"/>
    <n v="9746305"/>
    <s v="Road upgrade"/>
    <d v="2004-12-20T00:00:00"/>
    <d v="2005-01-01T00:00:00"/>
    <s v="10020661"/>
  </r>
  <r>
    <n v="1"/>
    <n v="94807.52"/>
    <n v="26382.345518779199"/>
    <n v="68425.174481220805"/>
    <d v="2025-12-01T00:00:00"/>
    <s v="BH Colorado Electric Oper Co"/>
    <s v="Regulated Electric (122)"/>
    <s v="WPC Sub 20311 Canon City West"/>
    <x v="111"/>
    <n v="135200"/>
    <x v="254"/>
    <n v="9729313"/>
    <s v="ROAD-CANON WEST SUB ACCESS REBUILD"/>
    <d v="2008-12-31T00:00:00"/>
    <d v="2008-01-01T00:00:00"/>
    <s v="10026634"/>
  </r>
  <r>
    <n v="1"/>
    <n v="157095.66"/>
    <n v="58703.597344282804"/>
    <n v="98392.062655717193"/>
    <d v="2025-12-01T00:00:00"/>
    <s v="BH Colorado Electric Oper Co"/>
    <s v="Regulated Electric (122)"/>
    <s v="WPC Sub 20311 Canon City West"/>
    <x v="111"/>
    <n v="135200"/>
    <x v="122"/>
    <n v="9814105"/>
    <s v="STATION ROCK"/>
    <d v="2002-07-19T00:00:00"/>
    <d v="2002-01-01T00:00:00"/>
    <s v="10008741"/>
  </r>
  <r>
    <n v="0"/>
    <n v="636.54"/>
    <n v="65.791794128399999"/>
    <n v="570.74820587160002"/>
    <d v="2025-12-01T00:00:00"/>
    <s v="BH Colorado Electric Oper Co"/>
    <s v="Regulated Electric (122)"/>
    <s v="WPC Sub 20311 Canon City West"/>
    <x v="111"/>
    <n v="135205"/>
    <x v="122"/>
    <n v="29712890"/>
    <s v="Station Rock"/>
    <d v="2019-09-18T00:00:00"/>
    <d v="2019-09-01T00:00:00"/>
    <s v="10066050"/>
  </r>
  <r>
    <n v="0"/>
    <n v="7724.6900000000005"/>
    <n v="184.2489196455"/>
    <n v="7540.4410803545006"/>
    <d v="2025-12-01T00:00:00"/>
    <s v="BH Colorado Electric Oper Co"/>
    <s v="Regulated Electric (122)"/>
    <s v="WPC Sub 20311 Canon City West"/>
    <x v="111"/>
    <n v="135205"/>
    <x v="122"/>
    <n v="40866421"/>
    <s v="Station Rock"/>
    <d v="2024-12-12T00:00:00"/>
    <d v="2024-12-01T00:00:00"/>
    <s v="10081351"/>
  </r>
  <r>
    <n v="1"/>
    <n v="30266.720000000001"/>
    <n v="-102947.29916861281"/>
    <n v="133214.01916861281"/>
    <d v="2025-12-01T00:00:00"/>
    <s v="BH Colorado Electric Oper Co"/>
    <s v="Regulated Electric (122)"/>
    <s v="WPC Sub 20311 Canon City West"/>
    <x v="111"/>
    <n v="135259"/>
    <x v="115"/>
    <n v="9814114"/>
    <s v="W-FENCE"/>
    <d v="2002-07-19T00:00:00"/>
    <d v="2002-01-01T00:00:00"/>
    <s v="10008741"/>
  </r>
  <r>
    <n v="1"/>
    <n v="190346.31"/>
    <n v="-647431.84993985191"/>
    <n v="837778.15993985184"/>
    <d v="2025-12-01T00:00:00"/>
    <s v="BH Colorado Electric Oper Co"/>
    <s v="Regulated Electric (122)"/>
    <s v="WPC Sub 20311 Canon City West"/>
    <x v="111"/>
    <n v="135259"/>
    <x v="122"/>
    <n v="9814104"/>
    <s v="W-STATION ROCK"/>
    <d v="2002-07-19T00:00:00"/>
    <d v="2002-01-01T00:00:00"/>
    <s v="10008741"/>
  </r>
  <r>
    <n v="5"/>
    <n v="148846.80000000002"/>
    <n v="44389.238565864005"/>
    <n v="104457.56143413601"/>
    <d v="2025-12-01T00:00:00"/>
    <s v="BH Colorado Electric Oper Co"/>
    <s v="Regulated Electric (122)"/>
    <s v="WPC Sub 20311 Canon City West"/>
    <x v="111"/>
    <n v="135300"/>
    <x v="255"/>
    <n v="10932593"/>
    <s v="Airbrk-3ph-Manl-69-170kv- &gt;= 2000amps"/>
    <d v="2010-05-24T00:00:00"/>
    <d v="2011-01-01T00:00:00"/>
    <s v="10013686"/>
  </r>
  <r>
    <n v="16"/>
    <n v="209015.57"/>
    <n v="94504.611252999297"/>
    <n v="114510.95874700071"/>
    <d v="2025-12-01T00:00:00"/>
    <s v="BH Colorado Electric Oper Co"/>
    <s v="Regulated Electric (122)"/>
    <s v="WPC Sub 20311 Canon City West"/>
    <x v="111"/>
    <n v="135300"/>
    <x v="256"/>
    <n v="9813016"/>
    <s v="AIRBRK-3PH-MANL-69-170KV- 1200-1999AMPS"/>
    <d v="2002-07-19T00:00:00"/>
    <d v="2002-01-01T00:00:00"/>
    <s v="10013197"/>
  </r>
  <r>
    <n v="3"/>
    <n v="10357.43"/>
    <n v="3088.8029248814"/>
    <n v="7268.6270751186003"/>
    <d v="2025-12-01T00:00:00"/>
    <s v="BH Colorado Electric Oper Co"/>
    <s v="Regulated Electric (122)"/>
    <s v="WPC Sub 20311 Canon City West"/>
    <x v="111"/>
    <n v="135300"/>
    <x v="67"/>
    <n v="10932579"/>
    <s v="ARRESTOR, 90 KV, 70 KV MCOV"/>
    <d v="2010-05-24T00:00:00"/>
    <d v="2011-01-01T00:00:00"/>
    <s v="10013686"/>
  </r>
  <r>
    <n v="15"/>
    <n v="38596.629999999997"/>
    <n v="17451.137797178701"/>
    <n v="21145.492202821297"/>
    <d v="2025-12-01T00:00:00"/>
    <s v="BH Colorado Electric Oper Co"/>
    <s v="Regulated Electric (122)"/>
    <s v="WPC Sub 20311 Canon City West"/>
    <x v="111"/>
    <n v="135300"/>
    <x v="106"/>
    <n v="9813024"/>
    <s v="ARRESTER - 69,001-146,000 VOLTS"/>
    <d v="2002-07-19T00:00:00"/>
    <d v="2002-01-01T00:00:00"/>
    <s v="10013197"/>
  </r>
  <r>
    <n v="1"/>
    <n v="42472.79"/>
    <n v="10214.7395485041"/>
    <n v="32258.050451495903"/>
    <d v="2025-12-01T00:00:00"/>
    <s v="BH Colorado Electric Oper Co"/>
    <s v="Regulated Electric (122)"/>
    <s v="WPC Sub 20311 Canon City West"/>
    <x v="111"/>
    <n v="135300"/>
    <x v="107"/>
    <n v="12055502"/>
    <s v="BATTERY BANK-WAPA REPLACEMENT"/>
    <d v="2013-06-17T00:00:00"/>
    <d v="2013-06-01T00:00:00"/>
    <s v="10046457"/>
  </r>
  <r>
    <n v="1"/>
    <n v="8755.75"/>
    <n v="2274.2260349450003"/>
    <n v="6481.5239650549993"/>
    <d v="2025-12-01T00:00:00"/>
    <s v="BH Colorado Electric Oper Co"/>
    <s v="Regulated Electric (122)"/>
    <s v="WPC Sub 20311 Canon City West"/>
    <x v="111"/>
    <n v="135300"/>
    <x v="101"/>
    <n v="11721851"/>
    <s v="BATTERY BANK: CCW-RT/RP"/>
    <d v="2012-03-15T00:00:00"/>
    <d v="2012-11-01T00:00:00"/>
    <s v="10042316"/>
  </r>
  <r>
    <n v="1"/>
    <n v="156447.6"/>
    <n v="46655.956590648006"/>
    <n v="109791.64340935199"/>
    <d v="2025-12-01T00:00:00"/>
    <s v="BH Colorado Electric Oper Co"/>
    <s v="Regulated Electric (122)"/>
    <s v="WPC Sub 20311 Canon City West"/>
    <x v="111"/>
    <n v="135300"/>
    <x v="101"/>
    <n v="10932605"/>
    <s v="BATTERY, REPLACEMENT"/>
    <d v="2010-05-24T00:00:00"/>
    <d v="2011-06-01T00:00:00"/>
    <s v="10013686"/>
  </r>
  <r>
    <n v="7"/>
    <n v="908427.41"/>
    <n v="410737.72271424095"/>
    <n v="497689.68728575908"/>
    <d v="2025-12-01T00:00:00"/>
    <s v="BH Colorado Electric Oper Co"/>
    <s v="Regulated Electric (122)"/>
    <s v="WPC Sub 20311 Canon City West"/>
    <x v="111"/>
    <n v="135300"/>
    <x v="126"/>
    <n v="9810992"/>
    <s v="GAS - 115-161 KV"/>
    <d v="2002-03-06T00:00:00"/>
    <d v="2002-01-01T00:00:00"/>
    <s v="10010926"/>
  </r>
  <r>
    <n v="0"/>
    <n v="0"/>
    <n v="0"/>
    <n v="0"/>
    <d v="2025-12-01T00:00:00"/>
    <s v="BH Colorado Electric Oper Co"/>
    <s v="Regulated Electric (122)"/>
    <s v="WPC Sub 20311 Canon City West"/>
    <x v="111"/>
    <n v="135300"/>
    <x v="126"/>
    <n v="9814837"/>
    <s v="BREAKER, GAS - 115-161 KV"/>
    <d v="2002-07-19T00:00:00"/>
    <d v="2002-01-01T00:00:00"/>
    <s v="10008741"/>
  </r>
  <r>
    <n v="0"/>
    <n v="7925.21"/>
    <n v="991.1300119361"/>
    <n v="6934.0799880638997"/>
    <d v="2025-12-01T00:00:00"/>
    <s v="BH Colorado Electric Oper Co"/>
    <s v="Regulated Electric (122)"/>
    <s v="WPC Sub 20311 Canon City West"/>
    <x v="111"/>
    <n v="135300"/>
    <x v="108"/>
    <n v="29712847"/>
    <s v="Bus"/>
    <d v="2019-09-18T00:00:00"/>
    <d v="2019-01-01T00:00:00"/>
    <s v="10066050"/>
  </r>
  <r>
    <n v="0"/>
    <n v="10703.56"/>
    <n v="308.90570492040001"/>
    <n v="10394.654295079599"/>
    <d v="2025-12-01T00:00:00"/>
    <s v="BH Colorado Electric Oper Co"/>
    <s v="Regulated Electric (122)"/>
    <s v="WPC Sub 20311 Canon City West"/>
    <x v="111"/>
    <n v="135300"/>
    <x v="132"/>
    <n v="40866406"/>
    <s v="BUS"/>
    <d v="2024-12-12T00:00:00"/>
    <d v="2024-01-01T00:00:00"/>
    <s v="10081351"/>
  </r>
  <r>
    <n v="1109"/>
    <n v="57716.78"/>
    <n v="26096.150907202202"/>
    <n v="31620.629092797797"/>
    <d v="2025-12-01T00:00:00"/>
    <s v="BH Colorado Electric Oper Co"/>
    <s v="Regulated Electric (122)"/>
    <s v="WPC Sub 20311 Canon City West"/>
    <x v="111"/>
    <n v="135300"/>
    <x v="132"/>
    <n v="9814101"/>
    <s v="BUS BAR"/>
    <d v="2002-07-19T00:00:00"/>
    <d v="2002-01-01T00:00:00"/>
    <s v="10008741"/>
  </r>
  <r>
    <n v="1"/>
    <n v="3845.09"/>
    <n v="480.86853188690003"/>
    <n v="3364.2214681130999"/>
    <d v="2025-12-01T00:00:00"/>
    <s v="BH Colorado Electric Oper Co"/>
    <s v="Regulated Electric (122)"/>
    <s v="WPC Sub 20311 Canon City West"/>
    <x v="111"/>
    <n v="135300"/>
    <x v="257"/>
    <n v="29712902"/>
    <s v="Bus Support"/>
    <d v="2019-09-18T00:00:00"/>
    <d v="2019-09-01T00:00:00"/>
    <s v="10066050"/>
  </r>
  <r>
    <n v="1"/>
    <n v="1348.44"/>
    <n v="168.63645926039999"/>
    <n v="1179.8035407396001"/>
    <d v="2025-12-01T00:00:00"/>
    <s v="BH Colorado Electric Oper Co"/>
    <s v="Regulated Electric (122)"/>
    <s v="WPC Sub 20311 Canon City West"/>
    <x v="111"/>
    <n v="135300"/>
    <x v="257"/>
    <n v="29712908"/>
    <s v="Bus Support"/>
    <d v="2019-09-18T00:00:00"/>
    <d v="2019-09-01T00:00:00"/>
    <s v="10066050"/>
  </r>
  <r>
    <n v="1"/>
    <n v="4218.92"/>
    <n v="527.61986495719998"/>
    <n v="3691.3001350428003"/>
    <d v="2025-12-01T00:00:00"/>
    <s v="BH Colorado Electric Oper Co"/>
    <s v="Regulated Electric (122)"/>
    <s v="WPC Sub 20311 Canon City West"/>
    <x v="111"/>
    <n v="135300"/>
    <x v="257"/>
    <n v="29712911"/>
    <s v="Bus Support"/>
    <d v="2019-09-18T00:00:00"/>
    <d v="2019-09-01T00:00:00"/>
    <s v="10066050"/>
  </r>
  <r>
    <n v="8"/>
    <n v="116477.99"/>
    <n v="52664.531950805096"/>
    <n v="63813.458049194909"/>
    <d v="2025-12-01T00:00:00"/>
    <s v="BH Colorado Electric Oper Co"/>
    <s v="Regulated Electric (122)"/>
    <s v="WPC Sub 20311 Canon City West"/>
    <x v="111"/>
    <n v="135300"/>
    <x v="257"/>
    <n v="9813043"/>
    <s v="BUS SUPPORT"/>
    <d v="2002-07-19T00:00:00"/>
    <d v="2002-01-01T00:00:00"/>
    <s v="10013197"/>
  </r>
  <r>
    <n v="392"/>
    <n v="2183.52"/>
    <n v="651.17147424960001"/>
    <n v="1532.3485257503999"/>
    <d v="2025-12-01T00:00:00"/>
    <s v="BH Colorado Electric Oper Co"/>
    <s v="Regulated Electric (122)"/>
    <s v="WPC Sub 20311 Canon City West"/>
    <x v="111"/>
    <n v="135300"/>
    <x v="193"/>
    <n v="11637542"/>
    <s v="Cable, Urd-Triplex, 1/0"/>
    <d v="2010-05-24T00:00:00"/>
    <d v="2011-01-01T00:00:00"/>
    <s v="10013686"/>
  </r>
  <r>
    <n v="24"/>
    <n v="59382.14"/>
    <n v="26849.1292589886"/>
    <n v="32533.0107410114"/>
    <d v="2025-12-01T00:00:00"/>
    <s v="BH Colorado Electric Oper Co"/>
    <s v="Regulated Electric (122)"/>
    <s v="WPC Sub 20311 Canon City West"/>
    <x v="111"/>
    <n v="135300"/>
    <x v="204"/>
    <n v="9813023"/>
    <s v="CAPACITOR BANK, STATION"/>
    <d v="2002-07-19T00:00:00"/>
    <d v="2002-01-01T00:00:00"/>
    <s v="10013197"/>
  </r>
  <r>
    <n v="1"/>
    <n v="113179.34"/>
    <n v="14154.2546639294"/>
    <n v="99025.085336070595"/>
    <d v="2025-12-01T00:00:00"/>
    <s v="BH Colorado Electric Oper Co"/>
    <s v="Regulated Electric (122)"/>
    <s v="WPC Sub 20311 Canon City West"/>
    <x v="111"/>
    <n v="135300"/>
    <x v="258"/>
    <n v="29712884"/>
    <s v="Circuit Switcher"/>
    <d v="2019-09-18T00:00:00"/>
    <d v="2019-01-01T00:00:00"/>
    <s v="10066050"/>
  </r>
  <r>
    <n v="0"/>
    <n v="0"/>
    <n v="0"/>
    <n v="0"/>
    <d v="2025-12-01T00:00:00"/>
    <s v="BH Colorado Electric Oper Co"/>
    <s v="Regulated Electric (122)"/>
    <s v="WPC Sub 20311 Canon City West"/>
    <x v="111"/>
    <n v="135300"/>
    <x v="112"/>
    <n v="9810994"/>
    <s v="COND. CONTROL CABLE, OTHER"/>
    <d v="2002-03-06T00:00:00"/>
    <d v="2002-01-01T00:00:00"/>
    <s v="10010926"/>
  </r>
  <r>
    <n v="0"/>
    <n v="0"/>
    <n v="0"/>
    <n v="0"/>
    <d v="2025-12-01T00:00:00"/>
    <s v="BH Colorado Electric Oper Co"/>
    <s v="Regulated Electric (122)"/>
    <s v="WPC Sub 20311 Canon City West"/>
    <x v="111"/>
    <n v="135300"/>
    <x v="259"/>
    <n v="9814102"/>
    <s v="PWR CABLE, OTHER"/>
    <d v="2002-07-19T00:00:00"/>
    <d v="2002-01-01T00:00:00"/>
    <s v="10008741"/>
  </r>
  <r>
    <n v="0"/>
    <n v="0"/>
    <n v="0"/>
    <n v="0"/>
    <d v="2025-12-01T00:00:00"/>
    <s v="BH Colorado Electric Oper Co"/>
    <s v="Regulated Electric (122)"/>
    <s v="WPC Sub 20311 Canon City West"/>
    <x v="111"/>
    <n v="135300"/>
    <x v="260"/>
    <n v="9810993"/>
    <s v="CONDUIT, NOT ENCSD PLASTIC 2.25-4&quot;"/>
    <d v="2002-03-06T00:00:00"/>
    <d v="2002-01-01T00:00:00"/>
    <s v="10010926"/>
  </r>
  <r>
    <n v="0"/>
    <n v="15091.78"/>
    <n v="435.55012906019999"/>
    <n v="14656.2298709398"/>
    <d v="2025-12-01T00:00:00"/>
    <s v="BH Colorado Electric Oper Co"/>
    <s v="Regulated Electric (122)"/>
    <s v="WPC Sub 20311 Canon City West"/>
    <x v="111"/>
    <n v="135300"/>
    <x v="113"/>
    <n v="40866409"/>
    <s v="STATION CONDUIT"/>
    <d v="2024-12-12T00:00:00"/>
    <d v="2024-01-01T00:00:00"/>
    <s v="10081351"/>
  </r>
  <r>
    <n v="0"/>
    <n v="13270.17"/>
    <n v="1659.5729009697"/>
    <n v="11610.597099030299"/>
    <d v="2025-12-01T00:00:00"/>
    <s v="BH Colorado Electric Oper Co"/>
    <s v="Regulated Electric (122)"/>
    <s v="WPC Sub 20311 Canon City West"/>
    <x v="111"/>
    <n v="135300"/>
    <x v="113"/>
    <n v="29712881"/>
    <s v="Station Conduit"/>
    <d v="2019-09-18T00:00:00"/>
    <d v="2019-01-01T00:00:00"/>
    <s v="10066050"/>
  </r>
  <r>
    <n v="1500"/>
    <n v="20164.350000000002"/>
    <n v="6013.4322180630006"/>
    <n v="14150.917781937002"/>
    <d v="2025-12-01T00:00:00"/>
    <s v="BH Colorado Electric Oper Co"/>
    <s v="Regulated Electric (122)"/>
    <s v="WPC Sub 20311 Canon City West"/>
    <x v="111"/>
    <n v="135300"/>
    <x v="113"/>
    <n v="10932602"/>
    <s v="CU 4/0 7 STR"/>
    <d v="2010-05-24T00:00:00"/>
    <d v="2011-01-01T00:00:00"/>
    <s v="10013686"/>
  </r>
  <r>
    <n v="13"/>
    <n v="117300.67"/>
    <n v="53036.4997117983"/>
    <n v="64264.170288201698"/>
    <d v="2025-12-01T00:00:00"/>
    <s v="BH Colorado Electric Oper Co"/>
    <s v="Regulated Electric (122)"/>
    <s v="WPC Sub 20311 Canon City West"/>
    <x v="111"/>
    <n v="135300"/>
    <x v="222"/>
    <n v="9813021"/>
    <s v="CARR CURR EQ-CPLNG CAP PT-161KV"/>
    <d v="2002-07-19T00:00:00"/>
    <d v="2002-01-01T00:00:00"/>
    <s v="10013197"/>
  </r>
  <r>
    <n v="3"/>
    <n v="36956.120000000003"/>
    <n v="16709.395161418801"/>
    <n v="20246.724838581202"/>
    <d v="2025-12-01T00:00:00"/>
    <s v="BH Colorado Electric Oper Co"/>
    <s v="Regulated Electric (122)"/>
    <s v="WPC Sub 20311 Canon City West"/>
    <x v="111"/>
    <n v="135300"/>
    <x v="225"/>
    <n v="9813048"/>
    <s v="CURR TRAN, 69001-161K,601-1200A"/>
    <d v="2002-07-19T00:00:00"/>
    <d v="2002-01-01T00:00:00"/>
    <s v="10013197"/>
  </r>
  <r>
    <n v="9"/>
    <n v="194833.71"/>
    <n v="88092.403941627912"/>
    <n v="106741.30605837208"/>
    <d v="2025-12-01T00:00:00"/>
    <s v="BH Colorado Electric Oper Co"/>
    <s v="Regulated Electric (122)"/>
    <s v="WPC Sub 20311 Canon City West"/>
    <x v="111"/>
    <n v="135300"/>
    <x v="261"/>
    <n v="9813045"/>
    <s v="CURR/POT TRANS/REAC STAND"/>
    <d v="2002-07-19T00:00:00"/>
    <d v="2002-01-01T00:00:00"/>
    <s v="10013197"/>
  </r>
  <r>
    <n v="2"/>
    <n v="82370.73"/>
    <n v="37243.2245945877"/>
    <n v="45127.505405412296"/>
    <d v="2025-12-01T00:00:00"/>
    <s v="BH Colorado Electric Oper Co"/>
    <s v="Regulated Electric (122)"/>
    <s v="WPC Sub 20311 Canon City West"/>
    <x v="111"/>
    <n v="135300"/>
    <x v="142"/>
    <n v="9813039"/>
    <s v="DEADEND TOWER"/>
    <d v="2002-07-19T00:00:00"/>
    <d v="2002-01-01T00:00:00"/>
    <s v="10013197"/>
  </r>
  <r>
    <n v="0"/>
    <n v="0"/>
    <n v="0"/>
    <n v="0"/>
    <d v="2025-12-01T00:00:00"/>
    <s v="BH Colorado Electric Oper Co"/>
    <s v="Regulated Electric (122)"/>
    <s v="WPC Sub 20311 Canon City West"/>
    <x v="111"/>
    <n v="135300"/>
    <x v="3"/>
    <n v="40471717"/>
    <s v="This work is for the transformer upgrade  and 5 switch replacements at Canon West Sub identified as network upgrades for Turkey Creek LGIA."/>
    <d v="2024-12-12T00:00:00"/>
    <d v="2025-01-01T00:00:00"/>
    <s v="10081351"/>
  </r>
  <r>
    <n v="0"/>
    <n v="0"/>
    <n v="0"/>
    <n v="0"/>
    <d v="2025-12-01T00:00:00"/>
    <s v="BH Colorado Electric Oper Co"/>
    <s v="Regulated Electric (122)"/>
    <s v="WPC Sub 20311 Canon City West"/>
    <x v="111"/>
    <n v="135300"/>
    <x v="3"/>
    <n v="11940838"/>
    <s v="BKR 115-9 @ CANON WEST, COMPLETE COMMISSIONING"/>
    <d v="2013-07-08T00:00:00"/>
    <d v="2013-07-01T00:00:00"/>
    <s v="10047750"/>
  </r>
  <r>
    <n v="0"/>
    <n v="0"/>
    <n v="0"/>
    <n v="0"/>
    <d v="2025-12-01T00:00:00"/>
    <s v="BH Colorado Electric Oper Co"/>
    <s v="Regulated Electric (122)"/>
    <s v="WPC Sub 20311 Canon City West"/>
    <x v="111"/>
    <n v="135300"/>
    <x v="3"/>
    <n v="9746283"/>
    <s v="Repl Scada Interface-Canon W"/>
    <d v="2007-02-01T00:00:00"/>
    <d v="2007-02-01T00:00:00"/>
    <s v="10024382"/>
  </r>
  <r>
    <n v="0"/>
    <n v="0"/>
    <n v="0"/>
    <n v="0"/>
    <d v="2025-12-01T00:00:00"/>
    <s v="BH Colorado Electric Oper Co"/>
    <s v="Regulated Electric (122)"/>
    <s v="WPC Sub 20311 Canon City West"/>
    <x v="111"/>
    <n v="135300"/>
    <x v="3"/>
    <n v="9811478"/>
    <s v="Sys Protect Study &amp; Sys Improv"/>
    <d v="2002-07-19T00:00:00"/>
    <d v="2002-07-01T00:00:00"/>
    <s v="10008907"/>
  </r>
  <r>
    <n v="0"/>
    <n v="0"/>
    <n v="0"/>
    <n v="0"/>
    <d v="2025-12-01T00:00:00"/>
    <s v="BH Colorado Electric Oper Co"/>
    <s v="Regulated Electric (122)"/>
    <s v="WPC Sub 20311 Canon City West"/>
    <x v="111"/>
    <n v="135300"/>
    <x v="3"/>
    <n v="9812924"/>
    <s v="Canon W-WAPA Interconnect Sub"/>
    <d v="2002-07-19T00:00:00"/>
    <d v="2002-11-01T00:00:00"/>
    <s v="10008741"/>
  </r>
  <r>
    <n v="0"/>
    <n v="0"/>
    <n v="0"/>
    <n v="0"/>
    <d v="2025-12-01T00:00:00"/>
    <s v="BH Colorado Electric Oper Co"/>
    <s v="Regulated Electric (122)"/>
    <s v="WPC Sub 20311 Canon City West"/>
    <x v="111"/>
    <n v="135300"/>
    <x v="3"/>
    <n v="9809888"/>
    <s v="Canon W.Sub-Cir. Break - Inv"/>
    <d v="2002-03-06T00:00:00"/>
    <d v="2002-03-01T00:00:00"/>
    <s v="10010926"/>
  </r>
  <r>
    <n v="0"/>
    <n v="0"/>
    <n v="0"/>
    <n v="0"/>
    <d v="2025-12-01T00:00:00"/>
    <s v="BH Colorado Electric Oper Co"/>
    <s v="Regulated Electric (122)"/>
    <s v="WPC Sub 20311 Canon City West"/>
    <x v="111"/>
    <n v="135300"/>
    <x v="3"/>
    <n v="9813529"/>
    <s v="Canon W Sub Stop-Gap Act#2"/>
    <d v="2002-07-19T00:00:00"/>
    <d v="2003-01-01T00:00:00"/>
    <s v="10013197"/>
  </r>
  <r>
    <n v="0"/>
    <n v="0"/>
    <n v="0"/>
    <n v="0"/>
    <d v="2025-12-01T00:00:00"/>
    <s v="BH Colorado Electric Oper Co"/>
    <s v="Regulated Electric (122)"/>
    <s v="WPC Sub 20311 Canon City West"/>
    <x v="111"/>
    <n v="135300"/>
    <x v="3"/>
    <n v="9734229"/>
    <s v="CANON WEST ROAD (WAPA)"/>
    <d v="2008-12-31T00:00:00"/>
    <d v="2008-12-01T00:00:00"/>
    <s v="10026634"/>
  </r>
  <r>
    <n v="0"/>
    <n v="0"/>
    <n v="0"/>
    <n v="0"/>
    <d v="2025-12-01T00:00:00"/>
    <s v="BH Colorado Electric Oper Co"/>
    <s v="Regulated Electric (122)"/>
    <s v="WPC Sub 20311 Canon City West"/>
    <x v="111"/>
    <n v="135300"/>
    <x v="3"/>
    <n v="9811469"/>
    <s v="Canon W Sub Stop-Gap Act#2"/>
    <d v="2002-07-19T00:00:00"/>
    <d v="2002-07-01T00:00:00"/>
    <s v="10013197"/>
  </r>
  <r>
    <n v="0"/>
    <n v="0"/>
    <n v="0"/>
    <n v="0"/>
    <d v="2025-12-01T00:00:00"/>
    <s v="BH Colorado Electric Oper Co"/>
    <s v="Regulated Electric (122)"/>
    <s v="WPC Sub 20311 Canon City West"/>
    <x v="111"/>
    <n v="135300"/>
    <x v="3"/>
    <n v="9812492"/>
    <s v="Canon W-WAPA Interconnect Sub"/>
    <d v="2002-07-19T00:00:00"/>
    <d v="2002-10-01T00:00:00"/>
    <s v="10008741"/>
  </r>
  <r>
    <n v="0"/>
    <n v="0"/>
    <n v="0"/>
    <n v="0"/>
    <d v="2025-12-01T00:00:00"/>
    <s v="BH Colorado Electric Oper Co"/>
    <s v="Regulated Electric (122)"/>
    <s v="WPC Sub 20311 Canon City West"/>
    <x v="111"/>
    <n v="135300"/>
    <x v="3"/>
    <n v="9814800"/>
    <s v="Canon W-WAPA Interconnect Sub"/>
    <d v="2002-07-19T00:00:00"/>
    <d v="2003-05-01T00:00:00"/>
    <s v="10008741"/>
  </r>
  <r>
    <n v="0"/>
    <n v="0"/>
    <n v="0"/>
    <n v="0"/>
    <d v="2025-12-01T00:00:00"/>
    <s v="BH Colorado Electric Oper Co"/>
    <s v="Regulated Electric (122)"/>
    <s v="WPC Sub 20311 Canon City West"/>
    <x v="111"/>
    <n v="135300"/>
    <x v="3"/>
    <n v="9813341"/>
    <s v="Canon W-WAPA Interconnect Sub"/>
    <d v="2002-07-19T00:00:00"/>
    <d v="2002-12-01T00:00:00"/>
    <s v="10008741"/>
  </r>
  <r>
    <n v="0"/>
    <n v="0"/>
    <n v="0"/>
    <n v="0"/>
    <d v="2025-12-01T00:00:00"/>
    <s v="BH Colorado Electric Oper Co"/>
    <s v="Regulated Electric (122)"/>
    <s v="WPC Sub 20311 Canon City West"/>
    <x v="111"/>
    <n v="135300"/>
    <x v="3"/>
    <n v="9811479"/>
    <s v="Canon W-WAPA Interconnect Sub"/>
    <d v="2002-07-19T00:00:00"/>
    <d v="2002-07-01T00:00:00"/>
    <s v="10008741"/>
  </r>
  <r>
    <n v="0"/>
    <n v="0"/>
    <n v="0"/>
    <n v="0"/>
    <d v="2025-12-01T00:00:00"/>
    <s v="BH Colorado Electric Oper Co"/>
    <s v="Regulated Electric (122)"/>
    <s v="WPC Sub 20311 Canon City West"/>
    <x v="111"/>
    <n v="135300"/>
    <x v="3"/>
    <n v="38368441"/>
    <s v="Canon West Substation WAPA IT Infrastructure Upgrade"/>
    <d v="2023-10-27T00:00:00"/>
    <d v="2023-12-01T00:00:00"/>
    <s v="10084403"/>
  </r>
  <r>
    <n v="0"/>
    <n v="0"/>
    <n v="0"/>
    <n v="0"/>
    <d v="2025-12-01T00:00:00"/>
    <s v="BH Colorado Electric Oper Co"/>
    <s v="Regulated Electric (122)"/>
    <s v="WPC Sub 20311 Canon City West"/>
    <x v="111"/>
    <n v="135300"/>
    <x v="3"/>
    <n v="9811782"/>
    <s v="Canon W-WAPA Interconnect Sub"/>
    <d v="2002-07-19T00:00:00"/>
    <d v="2002-09-01T00:00:00"/>
    <s v="10008741"/>
  </r>
  <r>
    <n v="0"/>
    <n v="0"/>
    <n v="0"/>
    <n v="0"/>
    <d v="2025-12-01T00:00:00"/>
    <s v="BH Colorado Electric Oper Co"/>
    <s v="Regulated Electric (122)"/>
    <s v="WPC Sub 20311 Canon City West"/>
    <x v="111"/>
    <n v="135300"/>
    <x v="3"/>
    <n v="40731695"/>
    <s v="This work is for the transformer upgrade  and 5 switch replacements at Canon West Sub identified as network upgrades for Turkey Creek LGIA."/>
    <d v="2024-12-12T00:00:00"/>
    <d v="2025-03-01T00:00:00"/>
    <s v="10081351"/>
  </r>
  <r>
    <n v="0"/>
    <n v="0"/>
    <n v="0"/>
    <n v="0"/>
    <d v="2025-12-01T00:00:00"/>
    <s v="BH Colorado Electric Oper Co"/>
    <s v="Regulated Electric (122)"/>
    <s v="WPC Sub 20311 Canon City West"/>
    <x v="111"/>
    <n v="135300"/>
    <x v="3"/>
    <n v="34060288"/>
    <s v="Install test switches on lockout relays at the Canon West sub to aid in NERC testing."/>
    <d v="2021-10-07T00:00:00"/>
    <d v="2021-11-01T00:00:00"/>
    <s v="10075411"/>
  </r>
  <r>
    <n v="0"/>
    <n v="0"/>
    <n v="0"/>
    <n v="0"/>
    <d v="2025-12-01T00:00:00"/>
    <s v="BH Colorado Electric Oper Co"/>
    <s v="Regulated Electric (122)"/>
    <s v="WPC Sub 20311 Canon City West"/>
    <x v="111"/>
    <n v="135300"/>
    <x v="3"/>
    <n v="9753703"/>
    <s v="Canon W-WAPA Interconnect Sub"/>
    <d v="2002-07-19T00:00:00"/>
    <d v="2006-03-01T00:00:00"/>
    <s v="10008741"/>
  </r>
  <r>
    <n v="0"/>
    <n v="0"/>
    <n v="0"/>
    <n v="0"/>
    <d v="2025-12-01T00:00:00"/>
    <s v="BH Colorado Electric Oper Co"/>
    <s v="Regulated Electric (122)"/>
    <s v="WPC Sub 20311 Canon City West"/>
    <x v="111"/>
    <n v="135300"/>
    <x v="3"/>
    <n v="9812956"/>
    <s v="Canon W Sub Stop-Gap Act#2"/>
    <d v="2002-07-19T00:00:00"/>
    <d v="2002-11-01T00:00:00"/>
    <s v="10013197"/>
  </r>
  <r>
    <n v="0"/>
    <n v="0"/>
    <n v="0"/>
    <n v="0"/>
    <d v="2025-12-01T00:00:00"/>
    <s v="BH Colorado Electric Oper Co"/>
    <s v="Regulated Electric (122)"/>
    <s v="WPC Sub 20311 Canon City West"/>
    <x v="111"/>
    <n v="135300"/>
    <x v="3"/>
    <n v="9810797"/>
    <s v="Canon W.Sub-Cir. Break - Inv"/>
    <d v="2002-03-06T00:00:00"/>
    <d v="2002-05-01T00:00:00"/>
    <s v="10010926"/>
  </r>
  <r>
    <n v="0"/>
    <n v="0"/>
    <n v="0"/>
    <n v="0"/>
    <d v="2025-12-01T00:00:00"/>
    <s v="BH Colorado Electric Oper Co"/>
    <s v="Regulated Electric (122)"/>
    <s v="WPC Sub 20311 Canon City West"/>
    <x v="111"/>
    <n v="135300"/>
    <x v="3"/>
    <n v="10913882"/>
    <s v="115kv Line Terminal at Canon W"/>
    <d v="2010-05-24T00:00:00"/>
    <d v="2011-06-01T00:00:00"/>
    <s v="10013686"/>
  </r>
  <r>
    <n v="0"/>
    <n v="0"/>
    <n v="0"/>
    <n v="0"/>
    <d v="2025-12-01T00:00:00"/>
    <s v="BH Colorado Electric Oper Co"/>
    <s v="Regulated Electric (122)"/>
    <s v="WPC Sub 20311 Canon City West"/>
    <x v="111"/>
    <n v="135300"/>
    <x v="3"/>
    <n v="9813531"/>
    <s v="Canon W-WAPA Interconnect Sub"/>
    <d v="2002-07-19T00:00:00"/>
    <d v="2003-01-01T00:00:00"/>
    <s v="10008741"/>
  </r>
  <r>
    <n v="0"/>
    <n v="0"/>
    <n v="0"/>
    <n v="0"/>
    <d v="2025-12-01T00:00:00"/>
    <s v="BH Colorado Electric Oper Co"/>
    <s v="Regulated Electric (122)"/>
    <s v="WPC Sub 20311 Canon City West"/>
    <x v="111"/>
    <n v="135300"/>
    <x v="3"/>
    <n v="9810832"/>
    <s v="Canon W Sub Stop-Gap Activity"/>
    <d v="2002-03-06T00:00:00"/>
    <d v="2002-05-01T00:00:00"/>
    <s v="10012613"/>
  </r>
  <r>
    <n v="0"/>
    <n v="0"/>
    <n v="0"/>
    <n v="0"/>
    <d v="2025-12-01T00:00:00"/>
    <s v="BH Colorado Electric Oper Co"/>
    <s v="Regulated Electric (122)"/>
    <s v="WPC Sub 20311 Canon City West"/>
    <x v="111"/>
    <n v="135300"/>
    <x v="3"/>
    <n v="9811654"/>
    <s v="Canon W-WAPA Interconnect Sub"/>
    <d v="2002-07-19T00:00:00"/>
    <d v="2002-08-01T00:00:00"/>
    <s v="10008741"/>
  </r>
  <r>
    <n v="0"/>
    <n v="0"/>
    <n v="0"/>
    <n v="0"/>
    <d v="2025-12-01T00:00:00"/>
    <s v="BH Colorado Electric Oper Co"/>
    <s v="Regulated Electric (122)"/>
    <s v="WPC Sub 20311 Canon City West"/>
    <x v="111"/>
    <n v="135300"/>
    <x v="3"/>
    <n v="9811649"/>
    <s v="Canon W Sub Stop-Gap Activity"/>
    <d v="2002-03-06T00:00:00"/>
    <d v="2002-08-01T00:00:00"/>
    <s v="10012613"/>
  </r>
  <r>
    <n v="0"/>
    <n v="0"/>
    <n v="0"/>
    <n v="0"/>
    <d v="2025-12-01T00:00:00"/>
    <s v="BH Colorado Electric Oper Co"/>
    <s v="Regulated Electric (122)"/>
    <s v="WPC Sub 20311 Canon City West"/>
    <x v="111"/>
    <n v="135300"/>
    <x v="3"/>
    <n v="11909921"/>
    <s v="WAPA TO REPLACE MICROWAVE BATTERIES PER MAINTENANCE CONTRACT"/>
    <d v="2013-06-17T00:00:00"/>
    <d v="2013-06-01T00:00:00"/>
    <s v="10046457"/>
  </r>
  <r>
    <n v="0"/>
    <n v="0"/>
    <n v="0"/>
    <n v="0"/>
    <d v="2025-12-01T00:00:00"/>
    <s v="BH Colorado Electric Oper Co"/>
    <s v="Regulated Electric (122)"/>
    <s v="WPC Sub 20311 Canon City West"/>
    <x v="111"/>
    <n v="135300"/>
    <x v="3"/>
    <n v="9812489"/>
    <s v="Canon W Sub Stop-Gap Act#2"/>
    <d v="2002-07-19T00:00:00"/>
    <d v="2002-10-01T00:00:00"/>
    <s v="10013197"/>
  </r>
  <r>
    <n v="0"/>
    <n v="0"/>
    <n v="0"/>
    <n v="0"/>
    <d v="2025-12-01T00:00:00"/>
    <s v="BH Colorado Electric Oper Co"/>
    <s v="Regulated Electric (122)"/>
    <s v="WPC Sub 20311 Canon City West"/>
    <x v="111"/>
    <n v="135300"/>
    <x v="3"/>
    <n v="9811776"/>
    <s v="Canon W Sub Stop-Gap Act#2"/>
    <d v="2002-07-19T00:00:00"/>
    <d v="2002-09-01T00:00:00"/>
    <s v="10013197"/>
  </r>
  <r>
    <n v="0"/>
    <n v="0"/>
    <n v="0"/>
    <n v="0"/>
    <d v="2025-12-01T00:00:00"/>
    <s v="BH Colorado Electric Oper Co"/>
    <s v="Regulated Electric (122)"/>
    <s v="WPC Sub 20311 Canon City West"/>
    <x v="111"/>
    <n v="135300"/>
    <x v="3"/>
    <n v="9810038"/>
    <s v="Canon W Sub Stop-Gap Activity"/>
    <d v="2002-03-06T00:00:00"/>
    <d v="2002-04-01T00:00:00"/>
    <s v="10012613"/>
  </r>
  <r>
    <n v="0"/>
    <n v="0"/>
    <n v="0"/>
    <n v="0"/>
    <d v="2025-12-01T00:00:00"/>
    <s v="BH Colorado Electric Oper Co"/>
    <s v="Regulated Electric (122)"/>
    <s v="WPC Sub 20311 Canon City West"/>
    <x v="111"/>
    <n v="135300"/>
    <x v="3"/>
    <n v="11695586"/>
    <s v="Replace Substation Batteries performed by Western    07-05-2011  gc"/>
    <d v="2012-03-15T00:00:00"/>
    <d v="2012-11-01T00:00:00"/>
    <s v="10042316"/>
  </r>
  <r>
    <n v="0"/>
    <n v="0"/>
    <n v="0"/>
    <n v="0"/>
    <d v="2025-12-01T00:00:00"/>
    <s v="BH Colorado Electric Oper Co"/>
    <s v="Regulated Electric (122)"/>
    <s v="WPC Sub 20311 Canon City West"/>
    <x v="111"/>
    <n v="135300"/>
    <x v="3"/>
    <n v="40160555"/>
    <s v="This work is for the transformer upgrade  and 5 switch replacements at Canon West Sub identified as network upgrades for Turkey Creek LGIA."/>
    <d v="2024-12-12T00:00:00"/>
    <d v="2024-12-01T00:00:00"/>
    <s v="10081351"/>
  </r>
  <r>
    <n v="0"/>
    <n v="0"/>
    <n v="0"/>
    <n v="0"/>
    <d v="2025-12-01T00:00:00"/>
    <s v="BH Colorado Electric Oper Co"/>
    <s v="Regulated Electric (122)"/>
    <s v="WPC Sub 20311 Canon City West"/>
    <x v="111"/>
    <n v="135300"/>
    <x v="3"/>
    <n v="9809887"/>
    <s v="Canon W Sub Stop-Gap Activity"/>
    <d v="2002-03-06T00:00:00"/>
    <d v="2002-03-01T00:00:00"/>
    <s v="10012613"/>
  </r>
  <r>
    <n v="0"/>
    <n v="0"/>
    <n v="0"/>
    <n v="0"/>
    <d v="2025-12-01T00:00:00"/>
    <s v="BH Colorado Electric Oper Co"/>
    <s v="Regulated Electric (122)"/>
    <s v="WPC Sub 20311 Canon City West"/>
    <x v="111"/>
    <n v="135300"/>
    <x v="3"/>
    <n v="9811648"/>
    <s v="Canon W Sub Stop-Gap Act#2"/>
    <d v="2002-07-19T00:00:00"/>
    <d v="2002-08-01T00:00:00"/>
    <s v="10013197"/>
  </r>
  <r>
    <n v="0"/>
    <n v="0"/>
    <n v="0"/>
    <n v="0"/>
    <d v="2025-12-01T00:00:00"/>
    <s v="BH Colorado Electric Oper Co"/>
    <s v="Regulated Electric (122)"/>
    <s v="WPC Sub 20311 Canon City West"/>
    <x v="111"/>
    <n v="135300"/>
    <x v="3"/>
    <n v="9809763"/>
    <s v="Purch 115KV Txfmr-Canon West"/>
    <d v="2001-12-01T00:00:00"/>
    <d v="2002-02-01T00:00:00"/>
    <s v="10009495"/>
  </r>
  <r>
    <n v="0"/>
    <n v="0"/>
    <n v="0"/>
    <n v="0"/>
    <d v="2025-12-01T00:00:00"/>
    <s v="BH Colorado Electric Oper Co"/>
    <s v="Regulated Electric (122)"/>
    <s v="WPC Sub 20311 Canon City West"/>
    <x v="111"/>
    <n v="135300"/>
    <x v="3"/>
    <n v="9814375"/>
    <s v="Canon W Sub Stop-Gap Activity"/>
    <d v="2002-03-06T00:00:00"/>
    <d v="2003-03-01T00:00:00"/>
    <s v="10012613"/>
  </r>
  <r>
    <n v="0"/>
    <n v="0"/>
    <n v="0"/>
    <n v="0"/>
    <d v="2025-12-01T00:00:00"/>
    <s v="BH Colorado Electric Oper Co"/>
    <s v="Regulated Electric (122)"/>
    <s v="WPC Sub 20311 Canon City West"/>
    <x v="111"/>
    <n v="135300"/>
    <x v="3"/>
    <n v="9814034"/>
    <s v="Canon W-WAPA Interconnect Sub"/>
    <d v="2002-07-19T00:00:00"/>
    <d v="2003-02-01T00:00:00"/>
    <s v="10008741"/>
  </r>
  <r>
    <n v="0"/>
    <n v="0"/>
    <n v="0"/>
    <n v="0"/>
    <d v="2025-12-01T00:00:00"/>
    <s v="BH Colorado Electric Oper Co"/>
    <s v="Regulated Electric (122)"/>
    <s v="WPC Sub 20311 Canon City West"/>
    <x v="111"/>
    <n v="135300"/>
    <x v="3"/>
    <n v="9819113"/>
    <s v="Canon West Road Upgrade"/>
    <d v="2004-12-20T00:00:00"/>
    <d v="2005-04-01T00:00:00"/>
    <s v="10020661"/>
  </r>
  <r>
    <n v="0"/>
    <n v="0"/>
    <n v="0"/>
    <n v="0"/>
    <d v="2025-12-01T00:00:00"/>
    <s v="BH Colorado Electric Oper Co"/>
    <s v="Regulated Electric (122)"/>
    <s v="WPC Sub 20311 Canon City West"/>
    <x v="111"/>
    <n v="135300"/>
    <x v="3"/>
    <n v="33956212"/>
    <s v="Install test switches on lockout relays at the Canon West sub to aid in NERC testing."/>
    <d v="2021-10-07T00:00:00"/>
    <d v="2021-10-01T00:00:00"/>
    <s v="10075411"/>
  </r>
  <r>
    <n v="2"/>
    <n v="108783.16"/>
    <n v="3139.4917880844"/>
    <n v="105643.6682119156"/>
    <d v="2025-12-01T00:00:00"/>
    <s v="BH Colorado Electric Oper Co"/>
    <s v="Regulated Electric (122)"/>
    <s v="WPC Sub 20311 Canon City West"/>
    <x v="111"/>
    <n v="135300"/>
    <x v="116"/>
    <n v="40866415"/>
    <s v="Foundation, Xfmr &amp; Oil Spill"/>
    <d v="2024-12-12T00:00:00"/>
    <d v="2024-12-01T00:00:00"/>
    <s v="10081351"/>
  </r>
  <r>
    <n v="1"/>
    <n v="49596.480000000003"/>
    <n v="22424.626365955199"/>
    <n v="27171.853634044804"/>
    <d v="2025-12-01T00:00:00"/>
    <s v="BH Colorado Electric Oper Co"/>
    <s v="Regulated Electric (122)"/>
    <s v="WPC Sub 20311 Canon City West"/>
    <x v="111"/>
    <n v="135300"/>
    <x v="118"/>
    <n v="9814113"/>
    <s v="GROUNDING SYSTEMS, STATION"/>
    <d v="2002-07-19T00:00:00"/>
    <d v="2002-01-01T00:00:00"/>
    <s v="10008741"/>
  </r>
  <r>
    <n v="0"/>
    <n v="4322.41"/>
    <n v="540.56236678810001"/>
    <n v="3781.8476332118998"/>
    <d v="2025-12-01T00:00:00"/>
    <s v="BH Colorado Electric Oper Co"/>
    <s v="Regulated Electric (122)"/>
    <s v="WPC Sub 20311 Canon City West"/>
    <x v="111"/>
    <n v="135300"/>
    <x v="118"/>
    <n v="29712866"/>
    <s v="Grounding Systems, Station"/>
    <d v="2019-09-18T00:00:00"/>
    <d v="2019-01-01T00:00:00"/>
    <s v="10066050"/>
  </r>
  <r>
    <n v="0"/>
    <n v="7361.1"/>
    <n v="212.442008499"/>
    <n v="7148.6579915010007"/>
    <d v="2025-12-01T00:00:00"/>
    <s v="BH Colorado Electric Oper Co"/>
    <s v="Regulated Electric (122)"/>
    <s v="WPC Sub 20311 Canon City West"/>
    <x v="111"/>
    <n v="135300"/>
    <x v="118"/>
    <n v="40866390"/>
    <s v="Grounding Systems, Station"/>
    <d v="2024-12-12T00:00:00"/>
    <d v="2024-01-01T00:00:00"/>
    <s v="10081351"/>
  </r>
  <r>
    <n v="3"/>
    <n v="13661.28"/>
    <n v="6176.8314945071997"/>
    <n v="7484.4485054928009"/>
    <d v="2025-12-01T00:00:00"/>
    <s v="BH Colorado Electric Oper Co"/>
    <s v="Regulated Electric (122)"/>
    <s v="WPC Sub 20311 Canon City West"/>
    <x v="111"/>
    <n v="135300"/>
    <x v="230"/>
    <n v="9813019"/>
    <s v="CARR CURR EQ-LINE TUNER"/>
    <d v="2002-07-19T00:00:00"/>
    <d v="2002-01-01T00:00:00"/>
    <s v="10013197"/>
  </r>
  <r>
    <n v="0"/>
    <n v="5994.61"/>
    <n v="749.68838439010005"/>
    <n v="5244.9216156098992"/>
    <d v="2025-12-01T00:00:00"/>
    <s v="BH Colorado Electric Oper Co"/>
    <s v="Regulated Electric (122)"/>
    <s v="WPC Sub 20311 Canon City West"/>
    <x v="111"/>
    <n v="135300"/>
    <x v="262"/>
    <n v="29712893"/>
    <s v="Low Prof- Switch Stand - Low"/>
    <d v="2019-09-18T00:00:00"/>
    <d v="2019-09-01T00:00:00"/>
    <s v="10066050"/>
  </r>
  <r>
    <n v="2"/>
    <n v="397940.27"/>
    <n v="118674.1373008646"/>
    <n v="279266.1326991354"/>
    <d v="2025-12-01T00:00:00"/>
    <s v="BH Colorado Electric Oper Co"/>
    <s v="Regulated Electric (122)"/>
    <s v="WPC Sub 20311 Canon City West"/>
    <x v="111"/>
    <n v="135300"/>
    <x v="263"/>
    <n v="10932590"/>
    <s v="115 KV DEAD TANK CIRCUIT BREAKER"/>
    <d v="2010-05-24T00:00:00"/>
    <d v="2011-01-01T00:00:00"/>
    <s v="10013686"/>
  </r>
  <r>
    <n v="1"/>
    <n v="4199.45"/>
    <n v="121.1965049505"/>
    <n v="4078.2534950494996"/>
    <d v="2025-12-01T00:00:00"/>
    <s v="BH Colorado Electric Oper Co"/>
    <s v="Regulated Electric (122)"/>
    <s v="WPC Sub 20311 Canon City West"/>
    <x v="111"/>
    <n v="135300"/>
    <x v="264"/>
    <n v="40866427"/>
    <s v="SEL-735 POWER QUALITY &amp; REVENUE METER"/>
    <d v="2024-12-12T00:00:00"/>
    <d v="2024-12-01T00:00:00"/>
    <s v="10081351"/>
  </r>
  <r>
    <n v="0"/>
    <n v="0"/>
    <n v="0"/>
    <n v="0"/>
    <d v="2025-12-01T00:00:00"/>
    <s v="BH Colorado Electric Oper Co"/>
    <s v="Regulated Electric (122)"/>
    <s v="WPC Sub 20311 Canon City West"/>
    <x v="111"/>
    <n v="135300"/>
    <x v="163"/>
    <n v="12818040"/>
    <s v="MICROWAVE ANTENNAS"/>
    <d v="2002-03-06T00:00:00"/>
    <d v="2002-03-01T00:00:00"/>
    <s v="50507XFER"/>
  </r>
  <r>
    <n v="1"/>
    <n v="67077.180000000008"/>
    <n v="30328.376110198198"/>
    <n v="36748.803889801813"/>
    <d v="2025-12-01T00:00:00"/>
    <s v="BH Colorado Electric Oper Co"/>
    <s v="Regulated Electric (122)"/>
    <s v="WPC Sub 20311 Canon City West"/>
    <x v="111"/>
    <n v="135300"/>
    <x v="265"/>
    <n v="9810986"/>
    <s v="BUS DIFFERENTIAL PANEL"/>
    <d v="2002-03-06T00:00:00"/>
    <d v="2002-01-01T00:00:00"/>
    <s v="10012613"/>
  </r>
  <r>
    <n v="1"/>
    <n v="67949.78"/>
    <n v="30722.914774372199"/>
    <n v="37226.8652256278"/>
    <d v="2025-12-01T00:00:00"/>
    <s v="BH Colorado Electric Oper Co"/>
    <s v="Regulated Electric (122)"/>
    <s v="WPC Sub 20311 Canon City West"/>
    <x v="111"/>
    <n v="135300"/>
    <x v="236"/>
    <n v="9810984"/>
    <s v="LINE PANEL"/>
    <d v="2002-03-06T00:00:00"/>
    <d v="2002-01-01T00:00:00"/>
    <s v="10012613"/>
  </r>
  <r>
    <n v="1"/>
    <n v="305345.61"/>
    <n v="138059.41907035891"/>
    <n v="167286.19092964107"/>
    <d v="2025-12-01T00:00:00"/>
    <s v="BH Colorado Electric Oper Co"/>
    <s v="Regulated Electric (122)"/>
    <s v="WPC Sub 20311 Canon City West"/>
    <x v="111"/>
    <n v="135300"/>
    <x v="237"/>
    <n v="9810983"/>
    <s v="TERMINATION CABINET(1), CONTROL PANELS (4)"/>
    <d v="2002-03-06T00:00:00"/>
    <d v="2002-01-01T00:00:00"/>
    <s v="10012613"/>
  </r>
  <r>
    <n v="1"/>
    <n v="68924.479999999996"/>
    <n v="31163.617084675199"/>
    <n v="37760.862915324797"/>
    <d v="2025-12-01T00:00:00"/>
    <s v="BH Colorado Electric Oper Co"/>
    <s v="Regulated Electric (122)"/>
    <s v="WPC Sub 20311 Canon City West"/>
    <x v="111"/>
    <n v="135300"/>
    <x v="266"/>
    <n v="9810985"/>
    <s v="TRANSFORMER DIFFERENTIAL PANEL"/>
    <d v="2002-03-06T00:00:00"/>
    <d v="2002-01-01T00:00:00"/>
    <s v="10012613"/>
  </r>
  <r>
    <n v="6"/>
    <n v="25.240000000000002"/>
    <n v="11.412051207599999"/>
    <n v="13.827948792400003"/>
    <d v="2025-12-01T00:00:00"/>
    <s v="BH Colorado Electric Oper Co"/>
    <s v="Regulated Electric (122)"/>
    <s v="WPC Sub 20311 Canon City West"/>
    <x v="111"/>
    <n v="135300"/>
    <x v="79"/>
    <n v="9814111"/>
    <s v="PIN INSULATORS"/>
    <d v="2002-07-19T00:00:00"/>
    <d v="2002-01-01T00:00:00"/>
    <s v="10008741"/>
  </r>
  <r>
    <n v="2"/>
    <n v="69994.61"/>
    <n v="14140.358008588701"/>
    <n v="55854.2519914113"/>
    <d v="2025-12-01T00:00:00"/>
    <s v="BH Colorado Electric Oper Co"/>
    <s v="Regulated Electric (122)"/>
    <s v="WPC Sub 20311 Canon City West"/>
    <x v="111"/>
    <n v="135300"/>
    <x v="267"/>
    <n v="13776665"/>
    <s v="RELAYS"/>
    <d v="2015-04-30T00:00:00"/>
    <d v="2015-04-01T00:00:00"/>
    <s v="10049752"/>
  </r>
  <r>
    <n v="18"/>
    <n v="19872.47"/>
    <n v="8985.1681957802994"/>
    <n v="10887.301804219702"/>
    <d v="2025-12-01T00:00:00"/>
    <s v="BH Colorado Electric Oper Co"/>
    <s v="Regulated Electric (122)"/>
    <s v="WPC Sub 20311 Canon City West"/>
    <x v="111"/>
    <n v="135300"/>
    <x v="17"/>
    <n v="9814110"/>
    <s v="POST INSULATORS"/>
    <d v="2002-07-19T00:00:00"/>
    <d v="2002-01-01T00:00:00"/>
    <s v="10008741"/>
  </r>
  <r>
    <n v="3"/>
    <n v="99653.07"/>
    <n v="29718.636195408602"/>
    <n v="69934.433804591405"/>
    <d v="2025-12-01T00:00:00"/>
    <s v="BH Colorado Electric Oper Co"/>
    <s v="Regulated Electric (122)"/>
    <s v="WPC Sub 20311 Canon City West"/>
    <x v="111"/>
    <n v="135300"/>
    <x v="268"/>
    <n v="10932587"/>
    <s v="POTENTIAL DEVICE-CCVT 123 KV"/>
    <d v="2010-05-24T00:00:00"/>
    <d v="2011-01-01T00:00:00"/>
    <s v="10013686"/>
  </r>
  <r>
    <n v="6"/>
    <n v="607.80000000000007"/>
    <n v="274.81159762200002"/>
    <n v="332.98840237800005"/>
    <d v="2025-12-01T00:00:00"/>
    <s v="BH Colorado Electric Oper Co"/>
    <s v="Regulated Electric (122)"/>
    <s v="WPC Sub 20311 Canon City West"/>
    <x v="111"/>
    <n v="135300"/>
    <x v="269"/>
    <n v="9814106"/>
    <s v="POTHEADS (TERMINATORS)"/>
    <d v="2002-07-19T00:00:00"/>
    <d v="2002-01-01T00:00:00"/>
    <s v="10008741"/>
  </r>
  <r>
    <n v="0"/>
    <n v="66084.930000000008"/>
    <n v="1907.2170274437001"/>
    <n v="64177.712972556306"/>
    <d v="2025-12-01T00:00:00"/>
    <s v="BH Colorado Electric Oper Co"/>
    <s v="Regulated Electric (122)"/>
    <s v="WPC Sub 20311 Canon City West"/>
    <x v="111"/>
    <n v="135300"/>
    <x v="134"/>
    <n v="40866412"/>
    <s v="CONTROL CABLE"/>
    <d v="2024-12-12T00:00:00"/>
    <d v="2024-01-01T00:00:00"/>
    <s v="10081351"/>
  </r>
  <r>
    <n v="0"/>
    <n v="0"/>
    <n v="0"/>
    <n v="0"/>
    <d v="2025-12-01T00:00:00"/>
    <s v="BH Colorado Electric Oper Co"/>
    <s v="Regulated Electric (122)"/>
    <s v="WPC Sub 20311 Canon City West"/>
    <x v="111"/>
    <n v="135300"/>
    <x v="270"/>
    <n v="9814099"/>
    <s v="PVC CONDUIT"/>
    <d v="2002-07-19T00:00:00"/>
    <d v="2002-01-01T00:00:00"/>
    <s v="10008741"/>
  </r>
  <r>
    <n v="160"/>
    <n v="285.56"/>
    <n v="85.159983048800001"/>
    <n v="200.4000169512"/>
    <d v="2025-12-01T00:00:00"/>
    <s v="BH Colorado Electric Oper Co"/>
    <s v="Regulated Electric (122)"/>
    <s v="WPC Sub 20311 Canon City West"/>
    <x v="111"/>
    <n v="135300"/>
    <x v="270"/>
    <n v="10932596"/>
    <s v="Pvc Conduit"/>
    <d v="2010-05-24T00:00:00"/>
    <d v="2011-01-01T00:00:00"/>
    <s v="10013686"/>
  </r>
  <r>
    <n v="1"/>
    <n v="1273822.92"/>
    <n v="600456.62245512602"/>
    <n v="673366.2975448739"/>
    <d v="2025-12-01T00:00:00"/>
    <s v="BH Colorado Electric Oper Co"/>
    <s v="Regulated Electric (122)"/>
    <s v="WPC Sub 20311 Canon City West"/>
    <x v="111"/>
    <n v="135300"/>
    <x v="129"/>
    <n v="9809873"/>
    <s v="SPARE: POWER TRANSFORMER NBR 08402-08402-TX.-POWER 08402"/>
    <d v="2001-12-01T00:00:00"/>
    <d v="2002-02-01T00:00:00"/>
    <s v="10009495"/>
  </r>
  <r>
    <n v="3"/>
    <n v="41796.51"/>
    <n v="18897.9363081999"/>
    <n v="22898.573691800102"/>
    <d v="2025-12-01T00:00:00"/>
    <s v="BH Colorado Electric Oper Co"/>
    <s v="Regulated Electric (122)"/>
    <s v="WPC Sub 20311 Canon City West"/>
    <x v="111"/>
    <n v="135300"/>
    <x v="167"/>
    <n v="9813018"/>
    <s v="REACTOR-CURRENT LIMITING"/>
    <d v="2002-07-19T00:00:00"/>
    <d v="2002-01-01T00:00:00"/>
    <s v="10013197"/>
  </r>
  <r>
    <n v="1"/>
    <n v="1136.44"/>
    <n v="513.83167489560003"/>
    <n v="622.60832510440002"/>
    <d v="2025-12-01T00:00:00"/>
    <s v="BH Colorado Electric Oper Co"/>
    <s v="Regulated Electric (122)"/>
    <s v="WPC Sub 20311 Canon City West"/>
    <x v="111"/>
    <n v="135300"/>
    <x v="240"/>
    <n v="9810982"/>
    <s v="LOCKOUT RELAY"/>
    <d v="2002-03-06T00:00:00"/>
    <d v="2002-01-01T00:00:00"/>
    <s v="10012613"/>
  </r>
  <r>
    <n v="2"/>
    <n v="29122.7"/>
    <n v="840.483743043"/>
    <n v="28282.216256956999"/>
    <d v="2025-12-01T00:00:00"/>
    <s v="BH Colorado Electric Oper Co"/>
    <s v="Regulated Electric (122)"/>
    <s v="WPC Sub 20311 Canon City West"/>
    <x v="111"/>
    <n v="135300"/>
    <x v="174"/>
    <n v="40866418"/>
    <s v="SEL-487E XFMR PROTECTION RELAY"/>
    <d v="2024-12-12T00:00:00"/>
    <d v="2024-12-01T00:00:00"/>
    <s v="10081351"/>
  </r>
  <r>
    <n v="0"/>
    <n v="47352.520000000004"/>
    <n v="4099.7944403055999"/>
    <n v="43252.725559694401"/>
    <d v="2025-12-01T00:00:00"/>
    <s v="BH Colorado Electric Oper Co"/>
    <s v="Regulated Electric (122)"/>
    <s v="WPC Sub 20311 Canon City West"/>
    <x v="111"/>
    <n v="135300"/>
    <x v="147"/>
    <n v="34237245"/>
    <s v="NERC Test Switch"/>
    <d v="2021-10-07T00:00:00"/>
    <d v="2021-10-01T00:00:00"/>
    <s v="10075411"/>
  </r>
  <r>
    <n v="0"/>
    <n v="0"/>
    <n v="0"/>
    <n v="0"/>
    <d v="2025-12-01T00:00:00"/>
    <s v="BH Colorado Electric Oper Co"/>
    <s v="Regulated Electric (122)"/>
    <s v="WPC Sub 20311 Canon City West"/>
    <x v="111"/>
    <n v="135300"/>
    <x v="80"/>
    <n v="9745507"/>
    <s v="HMI Interface"/>
    <d v="2007-02-01T00:00:00"/>
    <d v="2007-01-01T00:00:00"/>
    <s v="10024382"/>
  </r>
  <r>
    <n v="0"/>
    <n v="0"/>
    <n v="0"/>
    <n v="0"/>
    <d v="2025-12-01T00:00:00"/>
    <s v="BH Colorado Electric Oper Co"/>
    <s v="Regulated Electric (122)"/>
    <s v="WPC Sub 20311 Canon City West"/>
    <x v="111"/>
    <n v="135300"/>
    <x v="80"/>
    <n v="9810980"/>
    <s v="SCADA EQUIPMENT- RTU"/>
    <d v="2002-03-06T00:00:00"/>
    <d v="2002-01-01T00:00:00"/>
    <s v="10012613"/>
  </r>
  <r>
    <n v="0"/>
    <n v="0"/>
    <n v="0"/>
    <n v="0"/>
    <d v="2025-12-01T00:00:00"/>
    <s v="BH Colorado Electric Oper Co"/>
    <s v="Regulated Electric (122)"/>
    <s v="WPC Sub 20311 Canon City West"/>
    <x v="111"/>
    <n v="135300"/>
    <x v="80"/>
    <n v="38893841"/>
    <s v="Scada Equip - Rtu WAPA IT Router"/>
    <d v="2023-10-27T00:00:00"/>
    <d v="2023-01-01T00:00:00"/>
    <s v="10084403"/>
  </r>
  <r>
    <n v="0"/>
    <n v="0"/>
    <n v="0"/>
    <n v="0"/>
    <d v="2025-12-01T00:00:00"/>
    <s v="BH Colorado Electric Oper Co"/>
    <s v="Regulated Electric (122)"/>
    <s v="WPC Sub 20311 Canon City West"/>
    <x v="111"/>
    <n v="135300"/>
    <x v="243"/>
    <n v="12818051"/>
    <s v="Microwave Radio Service (SCADA Communications)"/>
    <d v="2002-03-22T00:00:00"/>
    <d v="2003-01-01T00:00:00"/>
    <s v="50507XFER"/>
  </r>
  <r>
    <n v="30"/>
    <n v="391.63"/>
    <n v="116.7922823974"/>
    <n v="274.83771760259998"/>
    <d v="2025-12-01T00:00:00"/>
    <s v="BH Colorado Electric Oper Co"/>
    <s v="Regulated Electric (122)"/>
    <s v="WPC Sub 20311 Canon City West"/>
    <x v="111"/>
    <n v="135300"/>
    <x v="271"/>
    <n v="10932599"/>
    <s v="Steel Conduit"/>
    <d v="2010-05-24T00:00:00"/>
    <d v="2011-01-01T00:00:00"/>
    <s v="10013686"/>
  </r>
  <r>
    <n v="0"/>
    <n v="0"/>
    <n v="0"/>
    <n v="0"/>
    <d v="2025-12-01T00:00:00"/>
    <s v="BH Colorado Electric Oper Co"/>
    <s v="Regulated Electric (122)"/>
    <s v="WPC Sub 20311 Canon City West"/>
    <x v="111"/>
    <n v="135300"/>
    <x v="271"/>
    <n v="9813014"/>
    <s v="STEEL CONDUIT"/>
    <d v="2002-03-06T00:00:00"/>
    <d v="2002-01-01T00:00:00"/>
    <s v="10012613"/>
  </r>
  <r>
    <n v="0"/>
    <n v="0"/>
    <n v="0"/>
    <n v="0"/>
    <d v="2025-12-01T00:00:00"/>
    <s v="BH Colorado Electric Oper Co"/>
    <s v="Regulated Electric (122)"/>
    <s v="WPC Sub 20311 Canon City West"/>
    <x v="111"/>
    <n v="135300"/>
    <x v="271"/>
    <n v="9810978"/>
    <s v="STEEL CONDUIT"/>
    <d v="2002-03-06T00:00:00"/>
    <d v="2002-01-01T00:00:00"/>
    <s v="10012613"/>
  </r>
  <r>
    <n v="2"/>
    <n v="2340.59"/>
    <n v="292.71514504189997"/>
    <n v="2047.8748549581001"/>
    <d v="2025-12-01T00:00:00"/>
    <s v="BH Colorado Electric Oper Co"/>
    <s v="Regulated Electric (122)"/>
    <s v="WPC Sub 20311 Canon City West"/>
    <x v="111"/>
    <n v="135300"/>
    <x v="86"/>
    <n v="29712917"/>
    <s v="Platform, Operator"/>
    <d v="2019-09-18T00:00:00"/>
    <d v="2019-09-01T00:00:00"/>
    <s v="10066050"/>
  </r>
  <r>
    <n v="100000"/>
    <n v="260913.03"/>
    <n v="77809.739501369389"/>
    <n v="183103.29049863061"/>
    <d v="2025-12-01T00:00:00"/>
    <s v="BH Colorado Electric Oper Co"/>
    <s v="Regulated Electric (122)"/>
    <s v="WPC Sub 20311 Canon City West"/>
    <x v="111"/>
    <n v="135300"/>
    <x v="86"/>
    <n v="10932608"/>
    <s v="STRUCTURES-STEEL"/>
    <d v="2010-05-24T00:00:00"/>
    <d v="2011-06-01T00:00:00"/>
    <s v="10013686"/>
  </r>
  <r>
    <n v="12"/>
    <n v="5850.29"/>
    <n v="2645.1588375321003"/>
    <n v="3205.1311624678997"/>
    <d v="2025-12-01T00:00:00"/>
    <s v="BH Colorado Electric Oper Co"/>
    <s v="Regulated Electric (122)"/>
    <s v="WPC Sub 20311 Canon City West"/>
    <x v="111"/>
    <n v="135300"/>
    <x v="19"/>
    <n v="9814108"/>
    <s v="SUSPENSION INSULATORS"/>
    <d v="2002-07-19T00:00:00"/>
    <d v="2002-01-01T00:00:00"/>
    <s v="10008741"/>
  </r>
  <r>
    <n v="0"/>
    <n v="37337.86"/>
    <n v="4669.4880801226009"/>
    <n v="32668.371919877398"/>
    <d v="2025-12-01T00:00:00"/>
    <s v="BH Colorado Electric Oper Co"/>
    <s v="Regulated Electric (122)"/>
    <s v="WPC Sub 20311 Canon City West"/>
    <x v="111"/>
    <n v="135300"/>
    <x v="272"/>
    <n v="29712914"/>
    <s v="Switch Stand"/>
    <d v="2019-09-18T00:00:00"/>
    <d v="2019-09-01T00:00:00"/>
    <s v="10066050"/>
  </r>
  <r>
    <n v="14"/>
    <n v="227209.13"/>
    <n v="102730.6745798037"/>
    <n v="124478.4554201963"/>
    <d v="2025-12-01T00:00:00"/>
    <s v="BH Colorado Electric Oper Co"/>
    <s v="Regulated Electric (122)"/>
    <s v="WPC Sub 20311 Canon City West"/>
    <x v="111"/>
    <n v="135300"/>
    <x v="272"/>
    <n v="9813041"/>
    <s v="SWITCH STAND"/>
    <d v="2002-07-19T00:00:00"/>
    <d v="2002-01-01T00:00:00"/>
    <s v="10013197"/>
  </r>
  <r>
    <n v="1"/>
    <n v="4746.7"/>
    <n v="2146.1800105829998"/>
    <n v="2600.519989417"/>
    <d v="2025-12-01T00:00:00"/>
    <s v="BH Colorado Electric Oper Co"/>
    <s v="Regulated Electric (122)"/>
    <s v="WPC Sub 20311 Canon City West"/>
    <x v="111"/>
    <n v="135300"/>
    <x v="41"/>
    <n v="9814103"/>
    <s v="SWITCHES - OVER 34.5KV"/>
    <d v="2002-07-19T00:00:00"/>
    <d v="2002-01-01T00:00:00"/>
    <s v="10008741"/>
  </r>
  <r>
    <n v="1"/>
    <n v="30322.91"/>
    <n v="13710.2457085359"/>
    <n v="16612.664291464098"/>
    <d v="2025-12-01T00:00:00"/>
    <s v="BH Colorado Electric Oper Co"/>
    <s v="Regulated Electric (122)"/>
    <s v="WPC Sub 20311 Canon City West"/>
    <x v="111"/>
    <n v="135300"/>
    <x v="273"/>
    <n v="12818062"/>
    <s v="MICROWAVE TOWER"/>
    <d v="2002-03-06T00:00:00"/>
    <d v="2002-01-01T00:00:00"/>
    <s v="50507XFER"/>
  </r>
  <r>
    <n v="1"/>
    <n v="4927303.37"/>
    <n v="142202.4187155033"/>
    <n v="4785100.951284497"/>
    <d v="2025-12-01T00:00:00"/>
    <s v="BH Colorado Electric Oper Co"/>
    <s v="Regulated Electric (122)"/>
    <s v="WPC Sub 20311 Canon City West"/>
    <x v="111"/>
    <n v="135300"/>
    <x v="274"/>
    <n v="40866424"/>
    <s v="XFMR 230/115/13.2kV-90/120/150 MVA Auto"/>
    <d v="2024-12-12T00:00:00"/>
    <d v="2024-12-01T00:00:00"/>
    <s v="10081351"/>
  </r>
  <r>
    <n v="1"/>
    <n v="8935.68"/>
    <n v="4040.1916693632002"/>
    <n v="4895.4883306368001"/>
    <d v="2025-12-01T00:00:00"/>
    <s v="BH Colorado Electric Oper Co"/>
    <s v="Regulated Electric (122)"/>
    <s v="WPC Sub 20311 Canon City West"/>
    <x v="111"/>
    <n v="135300"/>
    <x v="275"/>
    <n v="9814133"/>
    <s v="TRANSFORMER,AUX 25KVA AND LESS,0-15KV"/>
    <d v="2002-07-19T00:00:00"/>
    <d v="2002-01-01T00:00:00"/>
    <s v="10008741"/>
  </r>
  <r>
    <n v="1"/>
    <n v="30886.22"/>
    <n v="13964.941531267801"/>
    <n v="16921.278468732198"/>
    <d v="2025-12-01T00:00:00"/>
    <s v="BH Colorado Electric Oper Co"/>
    <s v="Regulated Electric (122)"/>
    <s v="WPC Sub 20311 Canon City West"/>
    <x v="111"/>
    <n v="135300"/>
    <x v="247"/>
    <n v="9810989"/>
    <s v="CARR CURR EQ-TRANS/REC COMBINED"/>
    <d v="2002-03-06T00:00:00"/>
    <d v="2002-01-01T00:00:00"/>
    <s v="10012613"/>
  </r>
  <r>
    <n v="0"/>
    <n v="0"/>
    <n v="0"/>
    <n v="0"/>
    <d v="2025-12-01T00:00:00"/>
    <s v="BH Colorado Electric Oper Co"/>
    <s v="Regulated Electric (122)"/>
    <s v="WPC Sub 20311 Canon City West"/>
    <x v="111"/>
    <n v="135300"/>
    <x v="186"/>
    <n v="12818073"/>
    <s v="TWO-WAY CONTROL STATION UNIT SYSTEM"/>
    <d v="2002-03-06T00:00:00"/>
    <d v="2002-03-01T00:00:00"/>
    <s v="50507XFER"/>
  </r>
  <r>
    <n v="2"/>
    <n v="22035.99"/>
    <n v="9963.3853522251011"/>
    <n v="12072.604647774901"/>
    <d v="2025-12-01T00:00:00"/>
    <s v="BH Colorado Electric Oper Co"/>
    <s v="Regulated Electric (122)"/>
    <s v="WPC Sub 20311 Canon City West"/>
    <x v="111"/>
    <n v="135300"/>
    <x v="253"/>
    <n v="9813020"/>
    <s v="CARR CURR EQ-WAVE TRAP-800 AMP"/>
    <d v="2002-07-19T00:00:00"/>
    <d v="2002-01-01T00:00:00"/>
    <s v="10013197"/>
  </r>
  <r>
    <n v="4"/>
    <n v="40357.25"/>
    <n v="24560.905777200001"/>
    <n v="15796.344222799999"/>
    <d v="2025-12-01T00:00:00"/>
    <s v="BH Colorado Electric Oper Co"/>
    <s v="Regulated Electric (122)"/>
    <s v="WPC Sub 20311 Canon City West"/>
    <x v="111"/>
    <n v="135359"/>
    <x v="106"/>
    <n v="9813025"/>
    <s v="W-ARRESTER - 69,001-146,000 VOLTS"/>
    <d v="2002-07-19T00:00:00"/>
    <d v="2002-01-01T00:00:00"/>
    <s v="10013197"/>
  </r>
  <r>
    <n v="1"/>
    <n v="371889"/>
    <n v="226326.8852208"/>
    <n v="145562.1147792"/>
    <d v="2025-12-01T00:00:00"/>
    <s v="BH Colorado Electric Oper Co"/>
    <s v="Regulated Electric (122)"/>
    <s v="WPC Sub 20311 Canon City West"/>
    <x v="111"/>
    <n v="135359"/>
    <x v="276"/>
    <n v="9814444"/>
    <s v="W-CONTROL BLDG"/>
    <d v="2002-03-06T00:00:00"/>
    <d v="2002-01-01T00:00:00"/>
    <s v="10012613"/>
  </r>
  <r>
    <n v="1"/>
    <n v="427570.03"/>
    <n v="260213.64736161602"/>
    <n v="167356.38263838401"/>
    <d v="2025-12-01T00:00:00"/>
    <s v="BH Colorado Electric Oper Co"/>
    <s v="Regulated Electric (122)"/>
    <s v="WPC Sub 20311 Canon City West"/>
    <x v="111"/>
    <n v="135359"/>
    <x v="132"/>
    <n v="9814100"/>
    <s v="W-BUS BAR"/>
    <d v="2002-07-19T00:00:00"/>
    <d v="2002-01-01T00:00:00"/>
    <s v="10008741"/>
  </r>
  <r>
    <n v="46"/>
    <n v="316461.21000000002"/>
    <n v="192594.24170251199"/>
    <n v="123866.96829748803"/>
    <d v="2025-12-01T00:00:00"/>
    <s v="BH Colorado Electric Oper Co"/>
    <s v="Regulated Electric (122)"/>
    <s v="WPC Sub 20311 Canon City West"/>
    <x v="111"/>
    <n v="135359"/>
    <x v="257"/>
    <n v="9813044"/>
    <s v="W-BUS SUPPORT"/>
    <d v="2002-07-19T00:00:00"/>
    <d v="2002-01-01T00:00:00"/>
    <s v="10013197"/>
  </r>
  <r>
    <n v="1"/>
    <n v="117820.63"/>
    <n v="71704.127313935998"/>
    <n v="46116.502686064006"/>
    <d v="2025-12-01T00:00:00"/>
    <s v="BH Colorado Electric Oper Co"/>
    <s v="Regulated Electric (122)"/>
    <s v="WPC Sub 20311 Canon City West"/>
    <x v="111"/>
    <n v="135359"/>
    <x v="112"/>
    <n v="9814081"/>
    <s v="W-COND. CONTROL CABLE, OTHER"/>
    <d v="2002-07-19T00:00:00"/>
    <d v="2002-01-01T00:00:00"/>
    <s v="10008741"/>
  </r>
  <r>
    <n v="1"/>
    <n v="11769.42"/>
    <n v="7162.718363424"/>
    <n v="4606.7016365760001"/>
    <d v="2025-12-01T00:00:00"/>
    <s v="BH Colorado Electric Oper Co"/>
    <s v="Regulated Electric (122)"/>
    <s v="WPC Sub 20311 Canon City West"/>
    <x v="111"/>
    <n v="135359"/>
    <x v="215"/>
    <n v="9814080"/>
    <s v="W-COND. PWR CABLE, AL, OTHER"/>
    <d v="2002-07-19T00:00:00"/>
    <d v="2002-01-01T00:00:00"/>
    <s v="10008741"/>
  </r>
  <r>
    <n v="11"/>
    <n v="299174.21000000002"/>
    <n v="182073.594776112"/>
    <n v="117100.61522388802"/>
    <d v="2025-12-01T00:00:00"/>
    <s v="BH Colorado Electric Oper Co"/>
    <s v="Regulated Electric (122)"/>
    <s v="WPC Sub 20311 Canon City West"/>
    <x v="111"/>
    <n v="135359"/>
    <x v="223"/>
    <n v="9813022"/>
    <s v="W-CARR CURR EQ-CCVT RELAY"/>
    <d v="2002-07-19T00:00:00"/>
    <d v="2002-01-01T00:00:00"/>
    <s v="10013197"/>
  </r>
  <r>
    <n v="3"/>
    <n v="142358.78"/>
    <n v="86637.731315615994"/>
    <n v="55721.048684384004"/>
    <d v="2025-12-01T00:00:00"/>
    <s v="BH Colorado Electric Oper Co"/>
    <s v="Regulated Electric (122)"/>
    <s v="WPC Sub 20311 Canon City West"/>
    <x v="111"/>
    <n v="135359"/>
    <x v="277"/>
    <n v="9813049"/>
    <s v="W-CURR TRAN, 161001-345K,601-1200A"/>
    <d v="2002-07-19T00:00:00"/>
    <d v="2002-01-01T00:00:00"/>
    <s v="10013197"/>
  </r>
  <r>
    <n v="14"/>
    <n v="96314.240000000005"/>
    <n v="58615.613641727999"/>
    <n v="37698.626358272006"/>
    <d v="2025-12-01T00:00:00"/>
    <s v="BH Colorado Electric Oper Co"/>
    <s v="Regulated Electric (122)"/>
    <s v="WPC Sub 20311 Canon City West"/>
    <x v="111"/>
    <n v="135359"/>
    <x v="261"/>
    <n v="9813046"/>
    <s v="W-CURR/POT TRANS/REAC STAND"/>
    <d v="2002-07-19T00:00:00"/>
    <d v="2002-01-01T00:00:00"/>
    <s v="10013197"/>
  </r>
  <r>
    <n v="2"/>
    <n v="463737.91000000003"/>
    <n v="282224.95618075202"/>
    <n v="181512.95381924801"/>
    <d v="2025-12-01T00:00:00"/>
    <s v="BH Colorado Electric Oper Co"/>
    <s v="Regulated Electric (122)"/>
    <s v="WPC Sub 20311 Canon City West"/>
    <x v="111"/>
    <n v="135359"/>
    <x v="142"/>
    <n v="9813040"/>
    <s v="W-DEADEND TOWER"/>
    <d v="2002-07-19T00:00:00"/>
    <d v="2002-01-01T00:00:00"/>
    <s v="10013197"/>
  </r>
  <r>
    <n v="1"/>
    <n v="86536.400000000009"/>
    <n v="52664.945374080002"/>
    <n v="33871.454625920007"/>
    <d v="2025-12-01T00:00:00"/>
    <s v="BH Colorado Electric Oper Co"/>
    <s v="Regulated Electric (122)"/>
    <s v="WPC Sub 20311 Canon City West"/>
    <x v="111"/>
    <n v="135359"/>
    <x v="118"/>
    <n v="9814112"/>
    <s v="W-GROUNDING SYSTEMS, STATION"/>
    <d v="2002-07-19T00:00:00"/>
    <d v="2002-01-01T00:00:00"/>
    <s v="10008741"/>
  </r>
  <r>
    <n v="2"/>
    <n v="42267.38"/>
    <n v="25723.386445536002"/>
    <n v="16543.993554463996"/>
    <d v="2025-12-01T00:00:00"/>
    <s v="BH Colorado Electric Oper Co"/>
    <s v="Regulated Electric (122)"/>
    <s v="WPC Sub 20311 Canon City West"/>
    <x v="111"/>
    <n v="135359"/>
    <x v="278"/>
    <n v="9813038"/>
    <s v="W-LIGHTENING MAST"/>
    <d v="2002-07-19T00:00:00"/>
    <d v="2002-01-01T00:00:00"/>
    <s v="10013197"/>
  </r>
  <r>
    <n v="5"/>
    <n v="544688.34"/>
    <n v="331490.35171324806"/>
    <n v="213197.9882867519"/>
    <d v="2025-12-01T00:00:00"/>
    <s v="BH Colorado Electric Oper Co"/>
    <s v="Regulated Electric (122)"/>
    <s v="WPC Sub 20311 Canon City West"/>
    <x v="111"/>
    <n v="135359"/>
    <x v="237"/>
    <n v="9813035"/>
    <s v="W-RELAY PANELS"/>
    <d v="2002-03-06T00:00:00"/>
    <d v="2002-01-01T00:00:00"/>
    <s v="10012613"/>
  </r>
  <r>
    <n v="1"/>
    <n v="32671.850000000002"/>
    <n v="19883.669710319999"/>
    <n v="12788.180289680004"/>
    <d v="2025-12-01T00:00:00"/>
    <s v="BH Colorado Electric Oper Co"/>
    <s v="Regulated Electric (122)"/>
    <s v="WPC Sub 20311 Canon City West"/>
    <x v="111"/>
    <n v="135359"/>
    <x v="17"/>
    <n v="9814109"/>
    <s v="W-POST INSULATORS"/>
    <d v="2002-07-19T00:00:00"/>
    <d v="2002-01-01T00:00:00"/>
    <s v="10008741"/>
  </r>
  <r>
    <n v="1"/>
    <n v="117698.78"/>
    <n v="71629.970963615997"/>
    <n v="46068.809036384002"/>
    <d v="2025-12-01T00:00:00"/>
    <s v="BH Colorado Electric Oper Co"/>
    <s v="Regulated Electric (122)"/>
    <s v="WPC Sub 20311 Canon City West"/>
    <x v="111"/>
    <n v="135359"/>
    <x v="270"/>
    <n v="9814098"/>
    <s v="W-PVC CONDUIT"/>
    <d v="2002-07-19T00:00:00"/>
    <d v="2002-01-01T00:00:00"/>
    <s v="10008741"/>
  </r>
  <r>
    <n v="2"/>
    <n v="13759.050000000001"/>
    <n v="8373.58171416"/>
    <n v="5385.468285840001"/>
    <d v="2025-12-01T00:00:00"/>
    <s v="BH Colorado Electric Oper Co"/>
    <s v="Regulated Electric (122)"/>
    <s v="WPC Sub 20311 Canon City West"/>
    <x v="111"/>
    <n v="135359"/>
    <x v="279"/>
    <n v="9813047"/>
    <s v="W-STRUC-HIGH PROF-BAY #1"/>
    <d v="2002-07-19T00:00:00"/>
    <d v="2002-01-01T00:00:00"/>
    <s v="10013197"/>
  </r>
  <r>
    <n v="12"/>
    <n v="82555.03"/>
    <n v="50241.934553616004"/>
    <n v="32313.095446383995"/>
    <d v="2025-12-01T00:00:00"/>
    <s v="BH Colorado Electric Oper Co"/>
    <s v="Regulated Electric (122)"/>
    <s v="WPC Sub 20311 Canon City West"/>
    <x v="111"/>
    <n v="135359"/>
    <x v="280"/>
    <n v="9813017"/>
    <s v="W-STRUC-SUPPORTING,OUTDOOR-OTHER"/>
    <d v="2002-07-19T00:00:00"/>
    <d v="2002-01-01T00:00:00"/>
    <s v="10013197"/>
  </r>
  <r>
    <n v="1"/>
    <n v="21444.87"/>
    <n v="13051.073387663999"/>
    <n v="8393.7966123360002"/>
    <d v="2025-12-01T00:00:00"/>
    <s v="BH Colorado Electric Oper Co"/>
    <s v="Regulated Electric (122)"/>
    <s v="WPC Sub 20311 Canon City West"/>
    <x v="111"/>
    <n v="135359"/>
    <x v="19"/>
    <n v="9814107"/>
    <s v="W-SUSPENSION INSULATORS"/>
    <d v="2002-07-19T00:00:00"/>
    <d v="2002-01-01T00:00:00"/>
    <s v="10008741"/>
  </r>
  <r>
    <n v="9"/>
    <n v="61916.25"/>
    <n v="37681.437222"/>
    <n v="24234.812778"/>
    <d v="2025-12-01T00:00:00"/>
    <s v="BH Colorado Electric Oper Co"/>
    <s v="Regulated Electric (122)"/>
    <s v="WPC Sub 20311 Canon City West"/>
    <x v="111"/>
    <n v="135359"/>
    <x v="272"/>
    <n v="9813042"/>
    <s v="W-SWITCH STAND"/>
    <d v="2002-07-19T00:00:00"/>
    <d v="2002-01-01T00:00:00"/>
    <s v="10013197"/>
  </r>
  <r>
    <n v="9"/>
    <n v="533409.71"/>
    <n v="324626.32186171203"/>
    <n v="208783.38813828793"/>
    <d v="2025-12-01T00:00:00"/>
    <s v="BH Colorado Electric Oper Co"/>
    <s v="Regulated Electric (122)"/>
    <s v="WPC Sub 20311 Canon City West"/>
    <x v="111"/>
    <n v="135359"/>
    <x v="41"/>
    <n v="9813015"/>
    <s v="W-SWITCHES AIRBREAK MANUAL 230KV 1600A"/>
    <d v="2002-07-19T00:00:00"/>
    <d v="2002-01-01T00:00:00"/>
    <s v="10013197"/>
  </r>
  <r>
    <n v="2"/>
    <n v="40201.040000000001"/>
    <n v="24465.838370688001"/>
    <n v="15735.201629312"/>
    <d v="2025-12-01T00:00:00"/>
    <s v="BH Colorado Electric Oper Co"/>
    <s v="Regulated Electric (122)"/>
    <s v="WPC Sub 20311 Canon City West"/>
    <x v="111"/>
    <n v="135359"/>
    <x v="275"/>
    <n v="9813037"/>
    <s v="W-TRANSFORMER,AUX 25KVA AND LESS,0-15KV"/>
    <d v="2002-07-19T00:00:00"/>
    <d v="2002-01-01T00:00:00"/>
    <s v="10013197"/>
  </r>
  <r>
    <n v="0"/>
    <n v="0"/>
    <n v="0"/>
    <n v="0"/>
    <d v="2025-12-01T00:00:00"/>
    <s v="BH Colorado Electric Oper Co"/>
    <s v="Regulated Electric (122)"/>
    <s v="WPC Sub 20311 Canon City West"/>
    <x v="111"/>
    <n v="135800"/>
    <x v="193"/>
    <n v="10932584"/>
    <s v="Cable, Urd-Triplex, 1/0"/>
    <d v="2010-05-24T00:00:00"/>
    <d v="2011-01-01T00:00:00"/>
    <s v="10013686"/>
  </r>
  <r>
    <n v="1"/>
    <n v="2222"/>
    <n v="-140.51999104000001"/>
    <n v="2362.5199910400001"/>
    <d v="2025-12-01T00:00:00"/>
    <s v="BH Colorado Electric Oper Co"/>
    <s v="Regulated Electric (122)"/>
    <s v="WPC Sub 20328 Portland"/>
    <x v="112"/>
    <n v="135001"/>
    <x v="4"/>
    <n v="9807798"/>
    <s v="LAND"/>
    <d v="2000-08-01T00:00:00"/>
    <d v="2000-09-01T00:00:00"/>
    <s v="10006115"/>
  </r>
  <r>
    <n v="1"/>
    <n v="1755.8400000000001"/>
    <n v="-224.250002736"/>
    <n v="1980.0900027360001"/>
    <d v="2025-12-01T00:00:00"/>
    <s v="BH Colorado Electric Oper Co"/>
    <s v="Regulated Electric (122)"/>
    <s v="WPC Sub 20328 Portland"/>
    <x v="112"/>
    <n v="135001"/>
    <x v="4"/>
    <n v="9868951"/>
    <s v="LAND - TRACT 11 : Fremont County Road 291"/>
    <d v="1974-07-01T00:00:00"/>
    <d v="1974-07-01T00:00:00"/>
    <s v="CPR Conversion"/>
  </r>
  <r>
    <n v="3"/>
    <n v="381727.06"/>
    <n v="4103.3483105758005"/>
    <n v="377623.71168942418"/>
    <d v="2025-12-01T00:00:00"/>
    <s v="BH Colorado Electric Oper Co"/>
    <s v="Regulated Electric (122)"/>
    <s v="WPC Sub 20328 Portland"/>
    <x v="112"/>
    <n v="135130"/>
    <x v="103"/>
    <n v="40389084"/>
    <s v="JMUX COMMUNICATIONS"/>
    <d v="2012-12-19T00:00:00"/>
    <d v="2012-01-01T00:00:00"/>
    <s v="10042866"/>
  </r>
  <r>
    <n v="0"/>
    <n v="0"/>
    <n v="0"/>
    <n v="0"/>
    <d v="2025-12-01T00:00:00"/>
    <s v="BH Colorado Electric Oper Co"/>
    <s v="Regulated Electric (122)"/>
    <s v="WPC Sub 20328 Portland"/>
    <x v="112"/>
    <n v="135130"/>
    <x v="31"/>
    <n v="40388735"/>
    <s v="Microwave Dehydrator"/>
    <d v="2018-12-03T00:00:00"/>
    <d v="2018-01-01T00:00:00"/>
    <s v="10062071"/>
  </r>
  <r>
    <n v="3"/>
    <n v="239459.74"/>
    <n v="95.336106286199993"/>
    <n v="239364.40389371378"/>
    <d v="2025-12-01T00:00:00"/>
    <s v="BH Colorado Electric Oper Co"/>
    <s v="Regulated Electric (122)"/>
    <s v="WPC Sub 20328 Portland"/>
    <x v="112"/>
    <n v="135130"/>
    <x v="3"/>
    <n v="42370669"/>
    <s v="Replacement of JungleMUX fiber optic hardware with Belden/OTN Systems XTran hardware."/>
    <d v="2025-12-29T00:00:00"/>
    <d v="2025-12-01T00:00:00"/>
    <s v="10085590"/>
  </r>
  <r>
    <n v="0"/>
    <n v="0"/>
    <n v="0"/>
    <n v="0"/>
    <d v="2025-12-01T00:00:00"/>
    <s v="BH Colorado Electric Oper Co"/>
    <s v="Regulated Electric (122)"/>
    <s v="WPC Sub 20328 Portland"/>
    <x v="112"/>
    <n v="135130"/>
    <x v="163"/>
    <n v="40389899"/>
    <s v="MICROWAVE ANTENNAS"/>
    <d v="2007-03-15T00:00:00"/>
    <d v="2007-05-01T00:00:00"/>
    <s v="50507XFER"/>
  </r>
  <r>
    <n v="0"/>
    <n v="0"/>
    <n v="0"/>
    <n v="0"/>
    <d v="2025-12-01T00:00:00"/>
    <s v="BH Colorado Electric Oper Co"/>
    <s v="Regulated Electric (122)"/>
    <s v="WPC Sub 20328 Portland"/>
    <x v="112"/>
    <n v="135130"/>
    <x v="164"/>
    <n v="40389866"/>
    <s v="MICROWAVE FIXED STATION UNITS"/>
    <d v="2007-03-15T00:00:00"/>
    <d v="2007-05-01T00:00:00"/>
    <s v="50507XFER"/>
  </r>
  <r>
    <n v="2"/>
    <n v="257979.48"/>
    <n v="308.12553132239998"/>
    <n v="257671.3544686776"/>
    <d v="2025-12-01T00:00:00"/>
    <s v="BH Colorado Electric Oper Co"/>
    <s v="Regulated Electric (122)"/>
    <s v="WPC Sub 20328 Portland"/>
    <x v="112"/>
    <n v="135130"/>
    <x v="164"/>
    <n v="41106835"/>
    <s v="Microwave Fixed Station Units"/>
    <d v="2024-10-31T00:00:00"/>
    <d v="2025-01-01T00:00:00"/>
    <s v="10078936"/>
  </r>
  <r>
    <n v="0"/>
    <n v="0"/>
    <n v="0"/>
    <n v="0"/>
    <d v="2025-12-01T00:00:00"/>
    <s v="BH Colorado Electric Oper Co"/>
    <s v="Regulated Electric (122)"/>
    <s v="WPC Sub 20328 Portland"/>
    <x v="112"/>
    <n v="135130"/>
    <x v="165"/>
    <n v="40389855"/>
    <s v="MULTIPLEX SYSTEM"/>
    <d v="2007-03-15T00:00:00"/>
    <d v="2007-05-01T00:00:00"/>
    <s v="50507XFER"/>
  </r>
  <r>
    <n v="1"/>
    <n v="105439.36"/>
    <n v="209.88759001599999"/>
    <n v="105229.472409984"/>
    <d v="2025-12-01T00:00:00"/>
    <s v="BH Colorado Electric Oper Co"/>
    <s v="Regulated Electric (122)"/>
    <s v="WPC Sub 20328 Portland"/>
    <x v="112"/>
    <n v="135130"/>
    <x v="80"/>
    <n v="40390715"/>
    <s v="Scada Equip - Rtu"/>
    <d v="2023-11-07T00:00:00"/>
    <d v="2023-01-01T00:00:00"/>
    <s v="10082706"/>
  </r>
  <r>
    <n v="0"/>
    <n v="13488.73"/>
    <n v="402.76767764609997"/>
    <n v="13085.9623223539"/>
    <d v="2025-12-01T00:00:00"/>
    <s v="BH Colorado Electric Oper Co"/>
    <s v="Regulated Electric (122)"/>
    <s v="WPC Sub 20328 Portland"/>
    <x v="112"/>
    <n v="135130"/>
    <x v="80"/>
    <n v="40388404"/>
    <s v="SCADA &amp; RADIO EQUIP-RTU,TRANSDUCERS, RELAYS, REMOTE ALARM, GENRATOR,ANTENNAS"/>
    <d v="1988-07-01T00:00:00"/>
    <d v="1988-07-01T00:00:00"/>
    <s v="50507XFER"/>
  </r>
  <r>
    <n v="1"/>
    <n v="43338.46"/>
    <n v="1328.5803626831998"/>
    <n v="42009.879637316801"/>
    <d v="2025-12-01T00:00:00"/>
    <s v="BH Colorado Electric Oper Co"/>
    <s v="Regulated Electric (122)"/>
    <s v="WPC Sub 20328 Portland"/>
    <x v="112"/>
    <n v="135130"/>
    <x v="80"/>
    <n v="40388382"/>
    <s v="SCADA &amp; RADIO EQUIP-RTU,TRANSDUCERS, RELAYS, REMOTE ALARM, GENRATOR,ANTENNAS"/>
    <d v="1987-07-01T00:00:00"/>
    <d v="1987-07-01T00:00:00"/>
    <s v="50507XFER"/>
  </r>
  <r>
    <n v="0"/>
    <n v="0"/>
    <n v="0"/>
    <n v="0"/>
    <d v="2025-12-01T00:00:00"/>
    <s v="BH Colorado Electric Oper Co"/>
    <s v="Regulated Electric (122)"/>
    <s v="WPC Sub 20328 Portland"/>
    <x v="112"/>
    <n v="135130"/>
    <x v="105"/>
    <n v="40389239"/>
    <s v="Scada Equip - Server/Router"/>
    <d v="2013-07-01T00:00:00"/>
    <d v="2013-01-01T00:00:00"/>
    <s v="10047856"/>
  </r>
  <r>
    <n v="1"/>
    <n v="15005.85"/>
    <n v="17.922687123000003"/>
    <n v="14987.927312877"/>
    <d v="2025-12-01T00:00:00"/>
    <s v="BH Colorado Electric Oper Co"/>
    <s v="Regulated Electric (122)"/>
    <s v="WPC Sub 20328 Portland"/>
    <x v="112"/>
    <n v="135130"/>
    <x v="105"/>
    <n v="41349057"/>
    <s v="Scada Equip - Server/Router"/>
    <d v="2024-12-30T00:00:00"/>
    <d v="2024-01-01T00:00:00"/>
    <s v="10084285"/>
  </r>
  <r>
    <n v="2"/>
    <n v="12128.44"/>
    <n v="24.142872664000002"/>
    <n v="12104.297127336"/>
    <d v="2025-12-01T00:00:00"/>
    <s v="BH Colorado Electric Oper Co"/>
    <s v="Regulated Electric (122)"/>
    <s v="WPC Sub 20328 Portland"/>
    <x v="112"/>
    <n v="135130"/>
    <x v="81"/>
    <n v="40390704"/>
    <s v="Scada Equip - Modem"/>
    <d v="2023-11-07T00:00:00"/>
    <d v="2023-01-01T00:00:00"/>
    <s v="10082706"/>
  </r>
  <r>
    <n v="0"/>
    <n v="0"/>
    <n v="0"/>
    <n v="0"/>
    <d v="2025-12-01T00:00:00"/>
    <s v="BH Colorado Electric Oper Co"/>
    <s v="Regulated Electric (122)"/>
    <s v="WPC Sub 20328 Portland"/>
    <x v="112"/>
    <n v="135200"/>
    <x v="195"/>
    <n v="9973818"/>
    <s v="ROOF BUILDING #1"/>
    <d v="1974-07-01T00:00:00"/>
    <d v="1974-07-01T00:00:00"/>
    <s v="CPR Conversion"/>
  </r>
  <r>
    <n v="1"/>
    <n v="18108.27"/>
    <n v="14829.1696003419"/>
    <n v="3279.1003996581003"/>
    <d v="2025-12-01T00:00:00"/>
    <s v="BH Colorado Electric Oper Co"/>
    <s v="Regulated Electric (122)"/>
    <s v="WPC Sub 20328 Portland"/>
    <x v="112"/>
    <n v="135200"/>
    <x v="195"/>
    <n v="9973822"/>
    <s v="FOUNDATIONS-BUILDING #1"/>
    <d v="1974-07-01T00:00:00"/>
    <d v="1974-07-01T00:00:00"/>
    <s v="CPR Conversion"/>
  </r>
  <r>
    <n v="1"/>
    <n v="424.75"/>
    <n v="347.8349830075"/>
    <n v="76.9150169925"/>
    <d v="2025-12-01T00:00:00"/>
    <s v="BH Colorado Electric Oper Co"/>
    <s v="Regulated Electric (122)"/>
    <s v="WPC Sub 20328 Portland"/>
    <x v="112"/>
    <n v="135200"/>
    <x v="195"/>
    <n v="9973823"/>
    <s v="LIGHTING - BUILDING #1"/>
    <d v="1974-07-01T00:00:00"/>
    <d v="1974-07-01T00:00:00"/>
    <s v="CPR Conversion"/>
  </r>
  <r>
    <n v="1"/>
    <n v="1208.96"/>
    <n v="990.03786005120003"/>
    <n v="218.92213994880001"/>
    <d v="2025-12-01T00:00:00"/>
    <s v="BH Colorado Electric Oper Co"/>
    <s v="Regulated Electric (122)"/>
    <s v="WPC Sub 20328 Portland"/>
    <x v="112"/>
    <n v="135200"/>
    <x v="195"/>
    <n v="9973820"/>
    <s v="FANS, VENTILATING-BUILDING #1"/>
    <d v="1974-07-01T00:00:00"/>
    <d v="1974-07-01T00:00:00"/>
    <s v="CPR Conversion"/>
  </r>
  <r>
    <n v="2"/>
    <n v="25322.600000000002"/>
    <n v="20737.106864522004"/>
    <n v="4585.4931354779983"/>
    <d v="2025-12-01T00:00:00"/>
    <s v="BH Colorado Electric Oper Co"/>
    <s v="Regulated Electric (122)"/>
    <s v="WPC Sub 20328 Portland"/>
    <x v="112"/>
    <n v="135200"/>
    <x v="195"/>
    <n v="9973819"/>
    <s v="BUILDINGS-OTHER #1"/>
    <d v="1974-07-01T00:00:00"/>
    <d v="1974-07-01T00:00:00"/>
    <s v="CPR Conversion"/>
  </r>
  <r>
    <n v="1"/>
    <n v="554.93000000000006"/>
    <n v="454.44159416209999"/>
    <n v="100.48840583790007"/>
    <d v="2025-12-01T00:00:00"/>
    <s v="BH Colorado Electric Oper Co"/>
    <s v="Regulated Electric (122)"/>
    <s v="WPC Sub 20328 Portland"/>
    <x v="112"/>
    <n v="135200"/>
    <x v="195"/>
    <n v="9973821"/>
    <s v="HEATING EQUIPMENT-BUILDING #1"/>
    <d v="1974-07-01T00:00:00"/>
    <d v="1974-07-01T00:00:00"/>
    <s v="CPR Conversion"/>
  </r>
  <r>
    <n v="2000"/>
    <n v="1538"/>
    <n v="1259.49429986"/>
    <n v="278.50570014000004"/>
    <d v="2025-12-01T00:00:00"/>
    <s v="BH Colorado Electric Oper Co"/>
    <s v="Regulated Electric (122)"/>
    <s v="WPC Sub 20328 Portland"/>
    <x v="112"/>
    <n v="135200"/>
    <x v="115"/>
    <n v="9973817"/>
    <s v="FENCE"/>
    <d v="1974-07-01T00:00:00"/>
    <d v="1974-07-01T00:00:00"/>
    <s v="CPR Conversion"/>
  </r>
  <r>
    <n v="1"/>
    <n v="2881.71"/>
    <n v="893.54729448269995"/>
    <n v="1988.1627055173001"/>
    <d v="2025-12-01T00:00:00"/>
    <s v="BH Colorado Electric Oper Co"/>
    <s v="Regulated Electric (122)"/>
    <s v="WPC Sub 20328 Portland"/>
    <x v="112"/>
    <n v="135200"/>
    <x v="115"/>
    <n v="29709771"/>
    <s v="FENCE-60' FOR MICROWAVE TOWER"/>
    <d v="2006-10-15T00:00:00"/>
    <d v="2006-01-01T00:00:00"/>
    <s v="10023478"/>
  </r>
  <r>
    <n v="1"/>
    <n v="39527.43"/>
    <n v="8485.2569511708007"/>
    <n v="31042.173048829201"/>
    <d v="2025-12-01T00:00:00"/>
    <s v="BH Colorado Electric Oper Co"/>
    <s v="Regulated Electric (122)"/>
    <s v="WPC Sub 20328 Portland"/>
    <x v="112"/>
    <n v="135200"/>
    <x v="115"/>
    <n v="11845676"/>
    <s v="FENCE"/>
    <d v="2012-12-19T00:00:00"/>
    <d v="2012-12-01T00:00:00"/>
    <s v="10042866"/>
  </r>
  <r>
    <n v="1"/>
    <n v="16332.75"/>
    <n v="1947.8400084675002"/>
    <n v="14384.9099915325"/>
    <d v="2025-12-01T00:00:00"/>
    <s v="BH Colorado Electric Oper Co"/>
    <s v="Regulated Electric (122)"/>
    <s v="WPC Sub 20328 Portland"/>
    <x v="112"/>
    <n v="135200"/>
    <x v="281"/>
    <n v="27510549"/>
    <s v="ROOF"/>
    <d v="2018-08-06T00:00:00"/>
    <d v="2018-08-01T00:00:00"/>
    <s v="10056313"/>
  </r>
  <r>
    <n v="0"/>
    <n v="5213.79"/>
    <n v="538.88930516339997"/>
    <n v="4674.9006948366005"/>
    <d v="2025-12-01T00:00:00"/>
    <s v="BH Colorado Electric Oper Co"/>
    <s v="Regulated Electric (122)"/>
    <s v="WPC Sub 20328 Portland"/>
    <x v="112"/>
    <n v="135200"/>
    <x v="121"/>
    <n v="33375786"/>
    <s v="SECURITY SYSTEM"/>
    <d v="2019-12-16T00:00:00"/>
    <d v="2019-12-01T00:00:00"/>
    <s v="10068549"/>
  </r>
  <r>
    <n v="1"/>
    <n v="12623.220000000001"/>
    <n v="10337.369074043401"/>
    <n v="2285.8509259565999"/>
    <d v="2025-12-01T00:00:00"/>
    <s v="BH Colorado Electric Oper Co"/>
    <s v="Regulated Electric (122)"/>
    <s v="WPC Sub 20328 Portland"/>
    <x v="112"/>
    <n v="135200"/>
    <x v="122"/>
    <n v="9973816"/>
    <s v="STATION ROCK"/>
    <d v="1974-07-01T00:00:00"/>
    <d v="1974-07-01T00:00:00"/>
    <s v="CPR Conversion"/>
  </r>
  <r>
    <n v="1"/>
    <n v="10789.17"/>
    <n v="8835.4344052149008"/>
    <n v="1953.7355947850992"/>
    <d v="2025-12-01T00:00:00"/>
    <s v="BH Colorado Electric Oper Co"/>
    <s v="Regulated Electric (122)"/>
    <s v="WPC Sub 20328 Portland"/>
    <x v="112"/>
    <n v="135200"/>
    <x v="196"/>
    <n v="9701169"/>
    <s v="WALKS, DRIVES, CURBS, ROADS, ETC."/>
    <d v="1974-07-01T00:00:00"/>
    <d v="1974-07-01T00:00:00"/>
    <s v="CPR Conversion"/>
  </r>
  <r>
    <n v="6"/>
    <n v="466.52"/>
    <n v="382.04114484440004"/>
    <n v="84.478855155599945"/>
    <d v="2025-12-01T00:00:00"/>
    <s v="BH Colorado Electric Oper Co"/>
    <s v="Regulated Electric (122)"/>
    <s v="WPC Sub 20328 Portland"/>
    <x v="112"/>
    <n v="135200"/>
    <x v="125"/>
    <n v="9973815"/>
    <s v="YARD LIGHTING SYSTEMS"/>
    <d v="1974-07-01T00:00:00"/>
    <d v="1974-07-01T00:00:00"/>
    <s v="CPR Conversion"/>
  </r>
  <r>
    <n v="3"/>
    <n v="40469.89"/>
    <n v="19855.402993021802"/>
    <n v="20614.487006978197"/>
    <d v="2025-12-01T00:00:00"/>
    <s v="BH Colorado Electric Oper Co"/>
    <s v="Regulated Electric (122)"/>
    <s v="WPC Sub 20328 Portland"/>
    <x v="112"/>
    <n v="135300"/>
    <x v="256"/>
    <n v="9807805"/>
    <s v="AIRBRK-3PH-MANL-69-170KV- 1200-1999AMPS"/>
    <d v="2000-08-01T00:00:00"/>
    <d v="2001-01-01T00:00:00"/>
    <s v="10006115"/>
  </r>
  <r>
    <n v="5"/>
    <n v="-56535.67"/>
    <n v="-27737.622003185399"/>
    <n v="-28798.047996814599"/>
    <d v="2025-12-01T00:00:00"/>
    <s v="BH Colorado Electric Oper Co"/>
    <s v="Regulated Electric (122)"/>
    <s v="WPC Sub 20328 Portland"/>
    <x v="112"/>
    <n v="135300"/>
    <x v="256"/>
    <n v="9809973"/>
    <s v="AIRBRK-3PH-MANL-69-170KV- 1200-1999AMPS"/>
    <d v="2000-12-15T00:00:00"/>
    <d v="2002-01-01T00:00:00"/>
    <s v="10009149"/>
  </r>
  <r>
    <n v="0"/>
    <n v="0"/>
    <n v="0"/>
    <n v="0"/>
    <d v="2025-12-01T00:00:00"/>
    <s v="BH Colorado Electric Oper Co"/>
    <s v="Regulated Electric (122)"/>
    <s v="WPC Sub 20328 Portland"/>
    <x v="112"/>
    <n v="135300"/>
    <x v="198"/>
    <n v="9973869"/>
    <s v="AIRBRK-1PH-ELEC-15001-45000- &lt;=600AMPS"/>
    <d v="1981-07-01T00:00:00"/>
    <d v="1981-07-01T00:00:00"/>
    <s v="CPR Conversion"/>
  </r>
  <r>
    <n v="3"/>
    <n v="9571.0500000000011"/>
    <n v="8194.5686750714995"/>
    <n v="1376.4813249285016"/>
    <d v="2025-12-01T00:00:00"/>
    <s v="BH Colorado Electric Oper Co"/>
    <s v="Regulated Electric (122)"/>
    <s v="WPC Sub 20328 Portland"/>
    <x v="112"/>
    <n v="135300"/>
    <x v="198"/>
    <n v="9785417"/>
    <s v="AIRBRK-1PH-ELEC-15001-45000- &lt;=600AMPS"/>
    <d v="1981-07-01T00:00:00"/>
    <d v="1981-07-01T00:00:00"/>
    <s v="WCDXFER"/>
  </r>
  <r>
    <n v="3"/>
    <n v="21169.15"/>
    <n v="5498.4932264689996"/>
    <n v="15670.656773531002"/>
    <d v="2025-12-01T00:00:00"/>
    <s v="BH Colorado Electric Oper Co"/>
    <s v="Regulated Electric (122)"/>
    <s v="WPC Sub 20328 Portland"/>
    <x v="112"/>
    <n v="135300"/>
    <x v="67"/>
    <n v="11845659"/>
    <s v="ARRESTERS: 70 KV POLYMER"/>
    <d v="2012-12-19T00:00:00"/>
    <d v="2012-01-01T00:00:00"/>
    <s v="10042866"/>
  </r>
  <r>
    <n v="0"/>
    <n v="0"/>
    <n v="0"/>
    <n v="0"/>
    <d v="2025-12-01T00:00:00"/>
    <s v="BH Colorado Electric Oper Co"/>
    <s v="Regulated Electric (122)"/>
    <s v="WPC Sub 20328 Portland"/>
    <x v="112"/>
    <n v="135300"/>
    <x v="136"/>
    <n v="9973814"/>
    <s v="ARRESTER - 23,000-69,000 VOLTS"/>
    <d v="1974-07-01T00:00:00"/>
    <d v="1974-07-01T00:00:00"/>
    <s v="CPR Conversion"/>
  </r>
  <r>
    <n v="3"/>
    <n v="6927.1100000000006"/>
    <n v="5930.8726435213002"/>
    <n v="996.23735647870035"/>
    <d v="2025-12-01T00:00:00"/>
    <s v="BH Colorado Electric Oper Co"/>
    <s v="Regulated Electric (122)"/>
    <s v="WPC Sub 20328 Portland"/>
    <x v="112"/>
    <n v="135300"/>
    <x v="136"/>
    <n v="9766515"/>
    <s v="ARRESTER - 23,000-69,000 VOLTS"/>
    <d v="1981-07-01T00:00:00"/>
    <d v="1981-07-01T00:00:00"/>
    <s v="WCDXFER"/>
  </r>
  <r>
    <n v="9"/>
    <n v="4483.91"/>
    <n v="4442.9416801466004"/>
    <n v="40.968319853399407"/>
    <d v="2025-12-01T00:00:00"/>
    <s v="BH Colorado Electric Oper Co"/>
    <s v="Regulated Electric (122)"/>
    <s v="WPC Sub 20328 Portland"/>
    <x v="112"/>
    <n v="135300"/>
    <x v="136"/>
    <n v="9766514"/>
    <s v="ARRESTER - 23,000-69,000 VOLTS"/>
    <d v="1974-07-01T00:00:00"/>
    <d v="1974-07-01T00:00:00"/>
    <s v="WCDXFER"/>
  </r>
  <r>
    <n v="0"/>
    <n v="0"/>
    <n v="0"/>
    <n v="0"/>
    <d v="2025-12-01T00:00:00"/>
    <s v="BH Colorado Electric Oper Co"/>
    <s v="Regulated Electric (122)"/>
    <s v="WPC Sub 20328 Portland"/>
    <x v="112"/>
    <n v="135300"/>
    <x v="136"/>
    <n v="9973813"/>
    <s v="ARRESTER - 23,000-69,000 VOLTS"/>
    <d v="1981-07-01T00:00:00"/>
    <d v="1981-07-01T00:00:00"/>
    <s v="CPR Conversion"/>
  </r>
  <r>
    <n v="3"/>
    <n v="7723.21"/>
    <n v="3789.1738018002002"/>
    <n v="3934.0361981997999"/>
    <d v="2025-12-01T00:00:00"/>
    <s v="BH Colorado Electric Oper Co"/>
    <s v="Regulated Electric (122)"/>
    <s v="WPC Sub 20328 Portland"/>
    <x v="112"/>
    <n v="135300"/>
    <x v="106"/>
    <n v="9807785"/>
    <s v="ARRESTER - 69,001-146,000 VOLTS"/>
    <d v="2000-08-01T00:00:00"/>
    <d v="2001-01-01T00:00:00"/>
    <s v="10006115"/>
  </r>
  <r>
    <n v="6"/>
    <n v="5009.32"/>
    <n v="4963.5511455832002"/>
    <n v="45.768854416799513"/>
    <d v="2025-12-01T00:00:00"/>
    <s v="BH Colorado Electric Oper Co"/>
    <s v="Regulated Electric (122)"/>
    <s v="WPC Sub 20328 Portland"/>
    <x v="112"/>
    <n v="135300"/>
    <x v="106"/>
    <n v="9766596"/>
    <s v="ARRESTER - 69,001-146,000 VOLTS"/>
    <d v="1974-07-01T00:00:00"/>
    <d v="1974-07-01T00:00:00"/>
    <s v="WCDXFER"/>
  </r>
  <r>
    <n v="0"/>
    <n v="0"/>
    <n v="0"/>
    <n v="0"/>
    <d v="2025-12-01T00:00:00"/>
    <s v="BH Colorado Electric Oper Co"/>
    <s v="Regulated Electric (122)"/>
    <s v="WPC Sub 20328 Portland"/>
    <x v="112"/>
    <n v="135300"/>
    <x v="106"/>
    <n v="9709873"/>
    <s v="ARRESTER - 69,001-146,000 VOLTS"/>
    <d v="1974-07-01T00:00:00"/>
    <d v="1974-07-01T00:00:00"/>
    <s v="CPR Conversion"/>
  </r>
  <r>
    <n v="3"/>
    <n v="12014.15"/>
    <n v="10286.308947044501"/>
    <n v="1727.8410529554985"/>
    <d v="2025-12-01T00:00:00"/>
    <s v="BH Colorado Electric Oper Co"/>
    <s v="Regulated Electric (122)"/>
    <s v="WPC Sub 20328 Portland"/>
    <x v="112"/>
    <n v="135300"/>
    <x v="106"/>
    <n v="9766597"/>
    <s v="ARRESTER - 69,001-146,000 VOLTS"/>
    <d v="1981-07-01T00:00:00"/>
    <d v="1981-07-01T00:00:00"/>
    <s v="WCDXFER"/>
  </r>
  <r>
    <n v="3"/>
    <n v="-4462.87"/>
    <n v="-2189.5805092493997"/>
    <n v="-2273.2894907506002"/>
    <d v="2025-12-01T00:00:00"/>
    <s v="BH Colorado Electric Oper Co"/>
    <s v="Regulated Electric (122)"/>
    <s v="WPC Sub 20328 Portland"/>
    <x v="112"/>
    <n v="135300"/>
    <x v="106"/>
    <n v="9809958"/>
    <s v="ARRESTER - 69,001-146,000 VOLTS"/>
    <d v="2000-12-15T00:00:00"/>
    <d v="2002-01-01T00:00:00"/>
    <s v="10009149"/>
  </r>
  <r>
    <n v="0"/>
    <n v="0"/>
    <n v="0"/>
    <n v="0"/>
    <d v="2025-12-01T00:00:00"/>
    <s v="BH Colorado Electric Oper Co"/>
    <s v="Regulated Electric (122)"/>
    <s v="WPC Sub 20328 Portland"/>
    <x v="112"/>
    <n v="135300"/>
    <x v="106"/>
    <n v="9706618"/>
    <s v="ARRESTER - 69,001-146,000 VOLTS"/>
    <d v="1981-07-01T00:00:00"/>
    <d v="1981-07-01T00:00:00"/>
    <s v="CPR Conversion"/>
  </r>
  <r>
    <n v="0"/>
    <n v="48340.04"/>
    <n v="2325.1636584063999"/>
    <n v="46014.876341593597"/>
    <d v="2025-12-01T00:00:00"/>
    <s v="BH Colorado Electric Oper Co"/>
    <s v="Regulated Electric (122)"/>
    <s v="WPC Sub 20328 Portland"/>
    <x v="112"/>
    <n v="135300"/>
    <x v="107"/>
    <n v="38151404"/>
    <s v="Batteries, Storage - Station"/>
    <d v="2023-07-28T00:00:00"/>
    <d v="2023-07-01T00:00:00"/>
    <s v="10082275"/>
  </r>
  <r>
    <n v="0"/>
    <n v="0"/>
    <n v="0"/>
    <n v="0"/>
    <d v="2025-12-01T00:00:00"/>
    <s v="BH Colorado Electric Oper Co"/>
    <s v="Regulated Electric (122)"/>
    <s v="WPC Sub 20328 Portland"/>
    <x v="112"/>
    <n v="135300"/>
    <x v="101"/>
    <n v="12818095"/>
    <s v="BATTERIES, STORAGE"/>
    <d v="2007-02-22T00:00:00"/>
    <d v="2007-01-01T00:00:00"/>
    <s v="50507XFER"/>
  </r>
  <r>
    <n v="0"/>
    <n v="0"/>
    <n v="0"/>
    <n v="0"/>
    <d v="2025-12-01T00:00:00"/>
    <s v="BH Colorado Electric Oper Co"/>
    <s v="Regulated Electric (122)"/>
    <s v="WPC Sub 20328 Portland"/>
    <x v="112"/>
    <n v="135300"/>
    <x v="101"/>
    <n v="9742876"/>
    <s v="BATTERIES, STORAGE"/>
    <d v="2007-02-22T00:00:00"/>
    <d v="2007-01-01T00:00:00"/>
    <s v="10024688"/>
  </r>
  <r>
    <n v="0"/>
    <n v="0"/>
    <n v="0"/>
    <n v="0"/>
    <d v="2025-12-01T00:00:00"/>
    <s v="BH Colorado Electric Oper Co"/>
    <s v="Regulated Electric (122)"/>
    <s v="WPC Sub 20328 Portland"/>
    <x v="112"/>
    <n v="135300"/>
    <x v="101"/>
    <n v="9766638"/>
    <s v="BATTERIES, STORAGE"/>
    <d v="1990-07-01T00:00:00"/>
    <d v="1990-07-01T00:00:00"/>
    <s v="WCDXFER"/>
  </r>
  <r>
    <n v="1"/>
    <n v="13427.81"/>
    <n v="5554.5661464216"/>
    <n v="7873.2438535783995"/>
    <d v="2025-12-01T00:00:00"/>
    <s v="BH Colorado Electric Oper Co"/>
    <s v="Regulated Electric (122)"/>
    <s v="WPC Sub 20328 Portland"/>
    <x v="112"/>
    <n v="135300"/>
    <x v="101"/>
    <n v="12818084"/>
    <s v="BATTERIES, COMMUNICATION"/>
    <d v="2004-11-12T00:00:00"/>
    <d v="2005-01-01T00:00:00"/>
    <s v="50507XFER"/>
  </r>
  <r>
    <n v="0"/>
    <n v="0"/>
    <n v="0"/>
    <n v="0"/>
    <d v="2025-12-01T00:00:00"/>
    <s v="BH Colorado Electric Oper Co"/>
    <s v="Regulated Electric (122)"/>
    <s v="WPC Sub 20328 Portland"/>
    <x v="112"/>
    <n v="135300"/>
    <x v="101"/>
    <n v="9693304"/>
    <s v="BATTERIES, STORAGE"/>
    <d v="1990-07-01T00:00:00"/>
    <d v="1990-07-01T00:00:00"/>
    <s v="CPR Conversion"/>
  </r>
  <r>
    <n v="0"/>
    <n v="10968.44"/>
    <n v="527.5837189504"/>
    <n v="10440.856281049601"/>
    <d v="2025-12-01T00:00:00"/>
    <s v="BH Colorado Electric Oper Co"/>
    <s v="Regulated Electric (122)"/>
    <s v="WPC Sub 20328 Portland"/>
    <x v="112"/>
    <n v="135300"/>
    <x v="137"/>
    <n v="38151398"/>
    <s v="Battery Charger"/>
    <d v="2023-07-28T00:00:00"/>
    <d v="2023-07-01T00:00:00"/>
    <s v="10082275"/>
  </r>
  <r>
    <n v="0"/>
    <n v="0"/>
    <n v="0"/>
    <n v="0"/>
    <d v="2025-12-01T00:00:00"/>
    <s v="BH Colorado Electric Oper Co"/>
    <s v="Regulated Electric (122)"/>
    <s v="WPC Sub 20328 Portland"/>
    <x v="112"/>
    <n v="135300"/>
    <x v="137"/>
    <n v="9766592"/>
    <s v="BATTERY CHARGER"/>
    <d v="1974-07-01T00:00:00"/>
    <d v="1974-07-01T00:00:00"/>
    <s v="WCDXFER"/>
  </r>
  <r>
    <n v="0"/>
    <n v="0"/>
    <n v="0"/>
    <n v="0"/>
    <d v="2025-12-01T00:00:00"/>
    <s v="BH Colorado Electric Oper Co"/>
    <s v="Regulated Electric (122)"/>
    <s v="WPC Sub 20328 Portland"/>
    <x v="112"/>
    <n v="135300"/>
    <x v="137"/>
    <n v="9973812"/>
    <s v="BATTERY CHARGER"/>
    <d v="1974-07-01T00:00:00"/>
    <d v="1974-07-01T00:00:00"/>
    <s v="CPR Conversion"/>
  </r>
  <r>
    <n v="2"/>
    <n v="415983.73"/>
    <n v="4001.7676424373003"/>
    <n v="411981.96235756268"/>
    <d v="2025-12-01T00:00:00"/>
    <s v="BH Colorado Electric Oper Co"/>
    <s v="Regulated Electric (122)"/>
    <s v="WPC Sub 20328 Portland"/>
    <x v="112"/>
    <n v="135300"/>
    <x v="83"/>
    <n v="41620537"/>
    <s v="Breaker, 115 KV"/>
    <d v="2025-05-05T00:00:00"/>
    <d v="2025-01-01T00:00:00"/>
    <s v="10083673"/>
  </r>
  <r>
    <n v="2"/>
    <n v="300468.92"/>
    <n v="14452.6031270272"/>
    <n v="286016.31687297276"/>
    <d v="2025-12-01T00:00:00"/>
    <s v="BH Colorado Electric Oper Co"/>
    <s v="Regulated Electric (122)"/>
    <s v="WPC Sub 20328 Portland"/>
    <x v="112"/>
    <n v="135300"/>
    <x v="83"/>
    <n v="38788150"/>
    <s v="Breaker, 115 KV"/>
    <d v="2023-11-30T00:00:00"/>
    <d v="2023-01-01T00:00:00"/>
    <s v="10079869"/>
  </r>
  <r>
    <n v="0"/>
    <n v="0"/>
    <n v="0"/>
    <n v="0"/>
    <d v="2025-12-01T00:00:00"/>
    <s v="BH Colorado Electric Oper Co"/>
    <s v="Regulated Electric (122)"/>
    <s v="WPC Sub 20328 Portland"/>
    <x v="112"/>
    <n v="135300"/>
    <x v="282"/>
    <n v="9778072"/>
    <s v="GAS - 69KV"/>
    <d v="1981-07-01T00:00:00"/>
    <d v="1981-07-01T00:00:00"/>
    <s v="WCDXFER"/>
  </r>
  <r>
    <n v="0"/>
    <n v="0"/>
    <n v="0"/>
    <n v="0"/>
    <d v="2025-12-01T00:00:00"/>
    <s v="BH Colorado Electric Oper Co"/>
    <s v="Regulated Electric (122)"/>
    <s v="WPC Sub 20328 Portland"/>
    <x v="112"/>
    <n v="135300"/>
    <x v="282"/>
    <n v="9973810"/>
    <s v="GAS - 69 KV"/>
    <d v="1981-07-01T00:00:00"/>
    <d v="1981-07-01T00:00:00"/>
    <s v="CPR Conversion"/>
  </r>
  <r>
    <n v="2"/>
    <n v="4865.1900000000005"/>
    <n v="3884.6739597105002"/>
    <n v="980.51604028950032"/>
    <d v="2025-12-01T00:00:00"/>
    <s v="BH Colorado Electric Oper Co"/>
    <s v="Regulated Electric (122)"/>
    <s v="WPC Sub 20328 Portland"/>
    <x v="112"/>
    <n v="135300"/>
    <x v="282"/>
    <n v="9778071"/>
    <s v="GAS - 69KV"/>
    <d v="1984-07-01T00:00:00"/>
    <d v="1984-07-01T00:00:00"/>
    <s v="WCDXFER"/>
  </r>
  <r>
    <n v="0"/>
    <n v="0"/>
    <n v="0"/>
    <n v="0"/>
    <d v="2025-12-01T00:00:00"/>
    <s v="BH Colorado Electric Oper Co"/>
    <s v="Regulated Electric (122)"/>
    <s v="WPC Sub 20328 Portland"/>
    <x v="112"/>
    <n v="135300"/>
    <x v="282"/>
    <n v="9973809"/>
    <s v="PWR CIRC BREAK-GAS-69KV"/>
    <d v="1984-07-01T00:00:00"/>
    <d v="1984-07-01T00:00:00"/>
    <s v="CPR Conversion"/>
  </r>
  <r>
    <n v="0"/>
    <n v="0"/>
    <n v="0"/>
    <n v="0"/>
    <d v="2025-12-01T00:00:00"/>
    <s v="BH Colorado Electric Oper Co"/>
    <s v="Regulated Electric (122)"/>
    <s v="WPC Sub 20328 Portland"/>
    <x v="112"/>
    <n v="135300"/>
    <x v="282"/>
    <n v="9778070"/>
    <s v="GAS - 69KV"/>
    <d v="1983-07-01T00:00:00"/>
    <d v="1983-07-01T00:00:00"/>
    <s v="WCDXFER"/>
  </r>
  <r>
    <n v="0"/>
    <n v="0"/>
    <n v="0"/>
    <n v="0"/>
    <d v="2025-12-01T00:00:00"/>
    <s v="BH Colorado Electric Oper Co"/>
    <s v="Regulated Electric (122)"/>
    <s v="WPC Sub 20328 Portland"/>
    <x v="112"/>
    <n v="135300"/>
    <x v="282"/>
    <n v="9973808"/>
    <s v="PWR CIRC BREAK-GAS-69KV"/>
    <d v="1983-07-01T00:00:00"/>
    <d v="1983-07-01T00:00:00"/>
    <s v="CPR Conversion"/>
  </r>
  <r>
    <n v="0"/>
    <n v="0"/>
    <n v="0"/>
    <n v="0"/>
    <d v="2025-12-01T00:00:00"/>
    <s v="BH Colorado Electric Oper Co"/>
    <s v="Regulated Electric (122)"/>
    <s v="WPC Sub 20328 Portland"/>
    <x v="112"/>
    <n v="135300"/>
    <x v="202"/>
    <n v="9697412"/>
    <s v="OIL - 161 KV"/>
    <d v="1974-07-01T00:00:00"/>
    <d v="1974-07-01T00:00:00"/>
    <s v="CPR Conversion"/>
  </r>
  <r>
    <n v="0"/>
    <n v="0"/>
    <n v="0"/>
    <n v="0"/>
    <d v="2025-12-01T00:00:00"/>
    <s v="BH Colorado Electric Oper Co"/>
    <s v="Regulated Electric (122)"/>
    <s v="WPC Sub 20328 Portland"/>
    <x v="112"/>
    <n v="135300"/>
    <x v="202"/>
    <n v="9973806"/>
    <s v="PWR CIRC BREAK-OIL-161KV"/>
    <d v="1982-07-01T00:00:00"/>
    <d v="1982-07-01T00:00:00"/>
    <s v="CPR Conversion"/>
  </r>
  <r>
    <n v="0"/>
    <n v="0"/>
    <n v="0"/>
    <n v="0"/>
    <d v="2025-12-01T00:00:00"/>
    <s v="BH Colorado Electric Oper Co"/>
    <s v="Regulated Electric (122)"/>
    <s v="WPC Sub 20328 Portland"/>
    <x v="112"/>
    <n v="135300"/>
    <x v="202"/>
    <n v="9973807"/>
    <s v="OIL - 161 KV"/>
    <d v="1981-07-01T00:00:00"/>
    <d v="1981-07-01T00:00:00"/>
    <s v="CPR Conversion"/>
  </r>
  <r>
    <n v="0"/>
    <n v="0"/>
    <n v="0"/>
    <n v="0"/>
    <d v="2025-12-01T00:00:00"/>
    <s v="BH Colorado Electric Oper Co"/>
    <s v="Regulated Electric (122)"/>
    <s v="WPC Sub 20328 Portland"/>
    <x v="112"/>
    <n v="135300"/>
    <x v="202"/>
    <n v="9778092"/>
    <s v="OIL - 161KV"/>
    <d v="1981-07-01T00:00:00"/>
    <d v="1981-07-01T00:00:00"/>
    <s v="WCDXFER"/>
  </r>
  <r>
    <n v="0"/>
    <n v="0"/>
    <n v="0"/>
    <n v="0"/>
    <d v="2025-12-01T00:00:00"/>
    <s v="BH Colorado Electric Oper Co"/>
    <s v="Regulated Electric (122)"/>
    <s v="WPC Sub 20328 Portland"/>
    <x v="112"/>
    <n v="135300"/>
    <x v="202"/>
    <n v="9778090"/>
    <s v="OIL - 161KV"/>
    <d v="1982-07-01T00:00:00"/>
    <d v="1982-07-01T00:00:00"/>
    <s v="WCDXFER"/>
  </r>
  <r>
    <n v="0"/>
    <n v="0"/>
    <n v="0"/>
    <n v="0"/>
    <d v="2025-12-01T00:00:00"/>
    <s v="BH Colorado Electric Oper Co"/>
    <s v="Regulated Electric (122)"/>
    <s v="WPC Sub 20328 Portland"/>
    <x v="112"/>
    <n v="135300"/>
    <x v="202"/>
    <n v="9778091"/>
    <s v="OIL - 161 KV"/>
    <d v="1974-07-01T00:00:00"/>
    <d v="1974-07-01T00:00:00"/>
    <s v="WCDXFER"/>
  </r>
  <r>
    <n v="0"/>
    <n v="0"/>
    <n v="0"/>
    <n v="0"/>
    <d v="2025-12-01T00:00:00"/>
    <s v="BH Colorado Electric Oper Co"/>
    <s v="Regulated Electric (122)"/>
    <s v="WPC Sub 20328 Portland"/>
    <x v="112"/>
    <n v="135300"/>
    <x v="283"/>
    <n v="9778064"/>
    <s v="OIL - 69KV"/>
    <d v="1974-07-01T00:00:00"/>
    <d v="1974-07-01T00:00:00"/>
    <s v="WCDXFER"/>
  </r>
  <r>
    <n v="0"/>
    <n v="0"/>
    <n v="0"/>
    <n v="0"/>
    <d v="2025-12-01T00:00:00"/>
    <s v="BH Colorado Electric Oper Co"/>
    <s v="Regulated Electric (122)"/>
    <s v="WPC Sub 20328 Portland"/>
    <x v="112"/>
    <n v="135300"/>
    <x v="283"/>
    <n v="9973804"/>
    <s v="PWR CIRC BREAK-OIL, 69KV"/>
    <d v="1974-07-01T00:00:00"/>
    <d v="1974-07-01T00:00:00"/>
    <s v="CPR Conversion"/>
  </r>
  <r>
    <n v="0"/>
    <n v="0"/>
    <n v="0"/>
    <n v="0"/>
    <d v="2025-12-01T00:00:00"/>
    <s v="BH Colorado Electric Oper Co"/>
    <s v="Regulated Electric (122)"/>
    <s v="WPC Sub 20328 Portland"/>
    <x v="112"/>
    <n v="135300"/>
    <x v="283"/>
    <n v="9973805"/>
    <s v="OIL - 69 KV"/>
    <d v="1959-07-01T00:00:00"/>
    <d v="1959-07-01T00:00:00"/>
    <s v="CPR Conversion"/>
  </r>
  <r>
    <n v="0"/>
    <n v="0"/>
    <n v="0"/>
    <n v="0"/>
    <d v="2025-12-01T00:00:00"/>
    <s v="BH Colorado Electric Oper Co"/>
    <s v="Regulated Electric (122)"/>
    <s v="WPC Sub 20328 Portland"/>
    <x v="112"/>
    <n v="135300"/>
    <x v="283"/>
    <n v="9778065"/>
    <s v="OIL - 69KV"/>
    <d v="1959-07-01T00:00:00"/>
    <d v="1959-07-01T00:00:00"/>
    <s v="WCDXFER"/>
  </r>
  <r>
    <n v="640"/>
    <n v="38658.18"/>
    <n v="10041.108919234801"/>
    <n v="28617.071080765199"/>
    <d v="2025-12-01T00:00:00"/>
    <s v="BH Colorado Electric Oper Co"/>
    <s v="Regulated Electric (122)"/>
    <s v="WPC Sub 20328 Portland"/>
    <x v="112"/>
    <n v="135300"/>
    <x v="132"/>
    <n v="11845673"/>
    <s v="BUS BAR"/>
    <d v="2012-12-19T00:00:00"/>
    <d v="2012-01-01T00:00:00"/>
    <s v="10042866"/>
  </r>
  <r>
    <n v="17"/>
    <n v="26010.05"/>
    <n v="6755.8727556429994"/>
    <n v="19254.177244357001"/>
    <d v="2025-12-01T00:00:00"/>
    <s v="BH Colorado Electric Oper Co"/>
    <s v="Regulated Electric (122)"/>
    <s v="WPC Sub 20328 Portland"/>
    <x v="112"/>
    <n v="135300"/>
    <x v="257"/>
    <n v="11845682"/>
    <s v="BUS SUPPORT"/>
    <d v="2012-12-19T00:00:00"/>
    <d v="2012-12-01T00:00:00"/>
    <s v="10042866"/>
  </r>
  <r>
    <n v="9"/>
    <n v="5681.13"/>
    <n v="2787.2852040306002"/>
    <n v="2893.8447959693999"/>
    <d v="2025-12-01T00:00:00"/>
    <s v="BH Colorado Electric Oper Co"/>
    <s v="Regulated Electric (122)"/>
    <s v="WPC Sub 20328 Portland"/>
    <x v="112"/>
    <n v="135300"/>
    <x v="257"/>
    <n v="9807800"/>
    <s v="BUS SUPPORT"/>
    <d v="2000-08-01T00:00:00"/>
    <d v="2001-01-01T00:00:00"/>
    <s v="10006115"/>
  </r>
  <r>
    <n v="41"/>
    <n v="134209.21"/>
    <n v="65845.940029120204"/>
    <n v="68363.269970879788"/>
    <d v="2025-12-01T00:00:00"/>
    <s v="BH Colorado Electric Oper Co"/>
    <s v="Regulated Electric (122)"/>
    <s v="WPC Sub 20328 Portland"/>
    <x v="112"/>
    <n v="135300"/>
    <x v="204"/>
    <n v="9807780"/>
    <s v="CAPACITOR BANK, STATION"/>
    <d v="2000-08-01T00:00:00"/>
    <d v="2001-01-01T00:00:00"/>
    <s v="10006115"/>
  </r>
  <r>
    <n v="2"/>
    <n v="16982.23"/>
    <n v="8331.8491938126008"/>
    <n v="8650.3808061873988"/>
    <d v="2025-12-01T00:00:00"/>
    <s v="BH Colorado Electric Oper Co"/>
    <s v="Regulated Electric (122)"/>
    <s v="WPC Sub 20328 Portland"/>
    <x v="112"/>
    <n v="135300"/>
    <x v="205"/>
    <n v="9807781"/>
    <s v="CAPACITOR BANKS-FOUNDATION"/>
    <d v="2000-08-01T00:00:00"/>
    <d v="2001-01-01T00:00:00"/>
    <s v="10006115"/>
  </r>
  <r>
    <n v="12"/>
    <n v="23877.31"/>
    <n v="23659.149226630598"/>
    <n v="218.16077336940361"/>
    <d v="2025-12-01T00:00:00"/>
    <s v="BH Colorado Electric Oper Co"/>
    <s v="Regulated Electric (122)"/>
    <s v="WPC Sub 20328 Portland"/>
    <x v="112"/>
    <n v="135300"/>
    <x v="208"/>
    <n v="9785441"/>
    <s v="COMBO-ELEC-45-69KV- &lt;= 600AMPS"/>
    <d v="1974-07-01T00:00:00"/>
    <d v="1974-07-01T00:00:00"/>
    <s v="WCDXFER"/>
  </r>
  <r>
    <n v="0"/>
    <n v="0"/>
    <n v="0"/>
    <n v="0"/>
    <d v="2025-12-01T00:00:00"/>
    <s v="BH Colorado Electric Oper Co"/>
    <s v="Regulated Electric (122)"/>
    <s v="WPC Sub 20328 Portland"/>
    <x v="112"/>
    <n v="135300"/>
    <x v="208"/>
    <n v="9973868"/>
    <s v="COMBO-ELEC-45-69KV- &lt;= 600AMPS"/>
    <d v="1974-07-01T00:00:00"/>
    <d v="1974-07-01T00:00:00"/>
    <s v="CPR Conversion"/>
  </r>
  <r>
    <n v="3"/>
    <n v="21188.560000000001"/>
    <n v="18141.281264424801"/>
    <n v="3047.2787355752007"/>
    <d v="2025-12-01T00:00:00"/>
    <s v="BH Colorado Electric Oper Co"/>
    <s v="Regulated Electric (122)"/>
    <s v="WPC Sub 20328 Portland"/>
    <x v="112"/>
    <n v="135300"/>
    <x v="208"/>
    <n v="9785442"/>
    <s v="COMBO-ELEC-45-69KV- &lt;= 600AMPS"/>
    <d v="1981-07-01T00:00:00"/>
    <d v="1981-07-01T00:00:00"/>
    <s v="WCDXFER"/>
  </r>
  <r>
    <n v="0"/>
    <n v="0"/>
    <n v="0"/>
    <n v="0"/>
    <d v="2025-12-01T00:00:00"/>
    <s v="BH Colorado Electric Oper Co"/>
    <s v="Regulated Electric (122)"/>
    <s v="WPC Sub 20328 Portland"/>
    <x v="112"/>
    <n v="135300"/>
    <x v="208"/>
    <n v="9973866"/>
    <s v="COMBO-ELEC-45-69KV- &lt;= 600AMPS"/>
    <d v="1981-07-01T00:00:00"/>
    <d v="1981-07-01T00:00:00"/>
    <s v="CPR Conversion"/>
  </r>
  <r>
    <n v="7"/>
    <n v="20026.45"/>
    <n v="19843.473533227003"/>
    <n v="182.97646677299781"/>
    <d v="2025-12-01T00:00:00"/>
    <s v="BH Colorado Electric Oper Co"/>
    <s v="Regulated Electric (122)"/>
    <s v="WPC Sub 20328 Portland"/>
    <x v="112"/>
    <n v="135300"/>
    <x v="210"/>
    <n v="9689328"/>
    <s v="COMBO-ELEC-69-170KV- &lt;= 600AMPS"/>
    <d v="1974-07-01T00:00:00"/>
    <d v="1974-07-01T00:00:00"/>
    <s v="WCDXFER"/>
  </r>
  <r>
    <n v="3"/>
    <n v="31316.68"/>
    <n v="26812.803708604399"/>
    <n v="4503.8762913956016"/>
    <d v="2025-12-01T00:00:00"/>
    <s v="BH Colorado Electric Oper Co"/>
    <s v="Regulated Electric (122)"/>
    <s v="WPC Sub 20328 Portland"/>
    <x v="112"/>
    <n v="135300"/>
    <x v="210"/>
    <n v="9785467"/>
    <s v="COMBO-ELEC-69-170KV- &lt;= 600AMPS"/>
    <d v="1981-07-01T00:00:00"/>
    <d v="1981-07-01T00:00:00"/>
    <s v="WCDXFER"/>
  </r>
  <r>
    <n v="0"/>
    <n v="0"/>
    <n v="0"/>
    <n v="0"/>
    <d v="2025-12-01T00:00:00"/>
    <s v="BH Colorado Electric Oper Co"/>
    <s v="Regulated Electric (122)"/>
    <s v="WPC Sub 20328 Portland"/>
    <x v="112"/>
    <n v="135300"/>
    <x v="210"/>
    <n v="9973867"/>
    <s v="COMBO-ELEC-69-170KV- &lt;= 600AMPS"/>
    <d v="1974-07-01T00:00:00"/>
    <d v="1974-07-01T00:00:00"/>
    <s v="CPR Conversion"/>
  </r>
  <r>
    <n v="0"/>
    <n v="0"/>
    <n v="0"/>
    <n v="0"/>
    <d v="2025-12-01T00:00:00"/>
    <s v="BH Colorado Electric Oper Co"/>
    <s v="Regulated Electric (122)"/>
    <s v="WPC Sub 20328 Portland"/>
    <x v="112"/>
    <n v="135300"/>
    <x v="210"/>
    <n v="9973865"/>
    <s v="COMBO-ELEC-69-170KV- &lt;= 600AMPS"/>
    <d v="1981-07-01T00:00:00"/>
    <d v="1981-07-01T00:00:00"/>
    <s v="CPR Conversion"/>
  </r>
  <r>
    <n v="0"/>
    <n v="0"/>
    <n v="0"/>
    <n v="0"/>
    <d v="2025-12-01T00:00:00"/>
    <s v="BH Colorado Electric Oper Co"/>
    <s v="Regulated Electric (122)"/>
    <s v="WPC Sub 20328 Portland"/>
    <x v="112"/>
    <n v="135300"/>
    <x v="103"/>
    <n v="11845670"/>
    <s v="JMUX COMMUNICATIONS"/>
    <d v="2012-12-19T00:00:00"/>
    <d v="2012-01-01T00:00:00"/>
    <s v="10042866"/>
  </r>
  <r>
    <n v="0"/>
    <n v="0"/>
    <n v="0"/>
    <n v="0"/>
    <d v="2025-12-01T00:00:00"/>
    <s v="BH Colorado Electric Oper Co"/>
    <s v="Regulated Electric (122)"/>
    <s v="WPC Sub 20328 Portland"/>
    <x v="112"/>
    <n v="135300"/>
    <x v="31"/>
    <n v="29636550"/>
    <s v="Microwave Dehydrator"/>
    <d v="2018-12-03T00:00:00"/>
    <d v="2018-01-01T00:00:00"/>
    <s v="10062071"/>
  </r>
  <r>
    <n v="8977"/>
    <n v="-9213.7000000000007"/>
    <n v="-4520.4404201940006"/>
    <n v="-4693.2595798060001"/>
    <d v="2025-12-01T00:00:00"/>
    <s v="BH Colorado Electric Oper Co"/>
    <s v="Regulated Electric (122)"/>
    <s v="WPC Sub 20328 Portland"/>
    <x v="112"/>
    <n v="135300"/>
    <x v="112"/>
    <n v="9809955"/>
    <s v="COND. CONTROL CABLE, OTHER"/>
    <d v="2000-12-15T00:00:00"/>
    <d v="2002-01-01T00:00:00"/>
    <s v="10009149"/>
  </r>
  <r>
    <n v="7409"/>
    <n v="14817.07"/>
    <n v="7269.5748870533998"/>
    <n v="7547.4951129465999"/>
    <d v="2025-12-01T00:00:00"/>
    <s v="BH Colorado Electric Oper Co"/>
    <s v="Regulated Electric (122)"/>
    <s v="WPC Sub 20328 Portland"/>
    <x v="112"/>
    <n v="135300"/>
    <x v="112"/>
    <n v="9807783"/>
    <s v="COND. CONTROL CABLE, OTHER"/>
    <d v="2000-08-01T00:00:00"/>
    <d v="2001-01-01T00:00:00"/>
    <s v="10006115"/>
  </r>
  <r>
    <n v="0"/>
    <n v="81299.02"/>
    <n v="3910.4958698432001"/>
    <n v="77388.524130156802"/>
    <d v="2025-12-01T00:00:00"/>
    <s v="BH Colorado Electric Oper Co"/>
    <s v="Regulated Electric (122)"/>
    <s v="WPC Sub 20328 Portland"/>
    <x v="112"/>
    <n v="135300"/>
    <x v="112"/>
    <n v="38788139"/>
    <s v="Cond. Control Cable, Other"/>
    <d v="2023-11-30T00:00:00"/>
    <d v="2023-01-01T00:00:00"/>
    <s v="10079869"/>
  </r>
  <r>
    <n v="0"/>
    <n v="0"/>
    <n v="0"/>
    <n v="0"/>
    <d v="2025-12-01T00:00:00"/>
    <s v="BH Colorado Electric Oper Co"/>
    <s v="Regulated Electric (122)"/>
    <s v="WPC Sub 20328 Portland"/>
    <x v="112"/>
    <n v="135300"/>
    <x v="213"/>
    <n v="9809954"/>
    <s v="COND. CONTROL CABLE-COPPER, 12c/12"/>
    <d v="2000-12-15T00:00:00"/>
    <d v="2002-01-01T00:00:00"/>
    <s v="10009149"/>
  </r>
  <r>
    <n v="0"/>
    <n v="0"/>
    <n v="0"/>
    <n v="0"/>
    <d v="2025-12-01T00:00:00"/>
    <s v="BH Colorado Electric Oper Co"/>
    <s v="Regulated Electric (122)"/>
    <s v="WPC Sub 20328 Portland"/>
    <x v="112"/>
    <n v="135300"/>
    <x v="213"/>
    <n v="9807782"/>
    <s v="COND. CONTROL CABLE-COPPER, 12c/12"/>
    <d v="2000-08-01T00:00:00"/>
    <d v="2001-01-01T00:00:00"/>
    <s v="10006115"/>
  </r>
  <r>
    <n v="636"/>
    <n v="158.28"/>
    <n v="77.655590013600005"/>
    <n v="80.624409986399996"/>
    <d v="2025-12-01T00:00:00"/>
    <s v="BH Colorado Electric Oper Co"/>
    <s v="Regulated Electric (122)"/>
    <s v="WPC Sub 20328 Portland"/>
    <x v="112"/>
    <n v="135300"/>
    <x v="259"/>
    <n v="9807803"/>
    <s v="COND. PWR CABLE, OTHER"/>
    <d v="2000-08-01T00:00:00"/>
    <d v="2001-01-01T00:00:00"/>
    <s v="10006115"/>
  </r>
  <r>
    <n v="2210"/>
    <n v="5821.53"/>
    <n v="5768.3401939878004"/>
    <n v="53.189806012199369"/>
    <d v="2025-12-01T00:00:00"/>
    <s v="BH Colorado Electric Oper Co"/>
    <s v="Regulated Electric (122)"/>
    <s v="WPC Sub 20328 Portland"/>
    <x v="112"/>
    <n v="135300"/>
    <x v="216"/>
    <n v="9769130"/>
    <s v="CONDUIT-NOT ENCD, PVC-3&quot;-4&quot;"/>
    <d v="1974-07-01T00:00:00"/>
    <d v="1974-07-01T00:00:00"/>
    <s v="WCDXFER"/>
  </r>
  <r>
    <n v="0"/>
    <n v="0"/>
    <n v="0"/>
    <n v="0"/>
    <d v="2025-12-01T00:00:00"/>
    <s v="BH Colorado Electric Oper Co"/>
    <s v="Regulated Electric (122)"/>
    <s v="WPC Sub 20328 Portland"/>
    <x v="112"/>
    <n v="135300"/>
    <x v="216"/>
    <n v="9973802"/>
    <s v="CONDUIT-NOT ENCD, PVC-3&quot;-4&quot;"/>
    <d v="1974-07-01T00:00:00"/>
    <d v="1974-07-01T00:00:00"/>
    <s v="CPR Conversion"/>
  </r>
  <r>
    <n v="4703"/>
    <n v="11941.28"/>
    <n v="11832.175629372799"/>
    <n v="109.10437062720121"/>
    <d v="2025-12-01T00:00:00"/>
    <s v="BH Colorado Electric Oper Co"/>
    <s v="Regulated Electric (122)"/>
    <s v="WPC Sub 20328 Portland"/>
    <x v="112"/>
    <n v="135300"/>
    <x v="218"/>
    <n v="9769136"/>
    <s v="CONDUIT, NOT ENCD-PVC-UNDR 3&quot;"/>
    <d v="1974-07-01T00:00:00"/>
    <d v="1974-07-01T00:00:00"/>
    <s v="WCDXFER"/>
  </r>
  <r>
    <n v="0"/>
    <n v="0"/>
    <n v="0"/>
    <n v="0"/>
    <d v="2025-12-01T00:00:00"/>
    <s v="BH Colorado Electric Oper Co"/>
    <s v="Regulated Electric (122)"/>
    <s v="WPC Sub 20328 Portland"/>
    <x v="112"/>
    <n v="135300"/>
    <x v="218"/>
    <n v="9973803"/>
    <s v="CONDUIT, NOT ENCD-PVC-UNDR 3&quot;"/>
    <d v="1974-07-01T00:00:00"/>
    <d v="1974-07-01T00:00:00"/>
    <s v="CPR Conversion"/>
  </r>
  <r>
    <n v="3"/>
    <n v="35271.79"/>
    <n v="17305.102750099799"/>
    <n v="17966.687249900202"/>
    <d v="2025-12-01T00:00:00"/>
    <s v="BH Colorado Electric Oper Co"/>
    <s v="Regulated Electric (122)"/>
    <s v="WPC Sub 20328 Portland"/>
    <x v="112"/>
    <n v="135300"/>
    <x v="284"/>
    <n v="9809967"/>
    <s v="CURR TRAN, 69001-161K,100-600A"/>
    <d v="2000-12-15T00:00:00"/>
    <d v="2002-01-01T00:00:00"/>
    <s v="10009151"/>
  </r>
  <r>
    <n v="0"/>
    <n v="0"/>
    <n v="0"/>
    <n v="0"/>
    <d v="2025-12-01T00:00:00"/>
    <s v="BH Colorado Electric Oper Co"/>
    <s v="Regulated Electric (122)"/>
    <s v="WPC Sub 20328 Portland"/>
    <x v="112"/>
    <n v="135300"/>
    <x v="3"/>
    <n v="11738968"/>
    <s v="Engineering Design on 115 kV line terminal @ Portland Sub - new line to West Station"/>
    <d v="2012-12-19T00:00:00"/>
    <d v="2012-12-01T00:00:00"/>
    <s v="10042866"/>
  </r>
  <r>
    <n v="0"/>
    <n v="0"/>
    <n v="0"/>
    <n v="0"/>
    <d v="2025-12-01T00:00:00"/>
    <s v="BH Colorado Electric Oper Co"/>
    <s v="Regulated Electric (122)"/>
    <s v="WPC Sub 20328 Portland"/>
    <x v="112"/>
    <n v="135300"/>
    <x v="3"/>
    <n v="9801308"/>
    <s v="Portland 115/60kV Sub-Invest"/>
    <d v="2000-08-01T00:00:00"/>
    <d v="2001-01-01T00:00:00"/>
    <s v="10006115"/>
  </r>
  <r>
    <n v="0"/>
    <n v="0"/>
    <n v="0"/>
    <n v="0"/>
    <d v="2025-12-01T00:00:00"/>
    <s v="BH Colorado Electric Oper Co"/>
    <s v="Regulated Electric (122)"/>
    <s v="WPC Sub 20328 Portland"/>
    <x v="112"/>
    <n v="135300"/>
    <x v="3"/>
    <n v="40471720"/>
    <s v="Replace 115kV Switches to increase ampacity to 2000A and support the Turkey Creek project needs.  (2101, 2108, 2109)"/>
    <d v="2024-11-22T00:00:00"/>
    <d v="2025-01-01T00:00:00"/>
    <s v="10081524"/>
  </r>
  <r>
    <n v="0"/>
    <n v="0"/>
    <n v="0"/>
    <n v="0"/>
    <d v="2025-12-01T00:00:00"/>
    <s v="BH Colorado Electric Oper Co"/>
    <s v="Regulated Electric (122)"/>
    <s v="WPC Sub 20328 Portland"/>
    <x v="112"/>
    <n v="135300"/>
    <x v="3"/>
    <n v="9806494"/>
    <s v="115KV Metering(Holnam Line)"/>
    <d v="2000-12-15T00:00:00"/>
    <d v="2001-04-01T00:00:00"/>
    <s v="10009151"/>
  </r>
  <r>
    <n v="0"/>
    <n v="0"/>
    <n v="0"/>
    <n v="0"/>
    <d v="2025-12-01T00:00:00"/>
    <s v="BH Colorado Electric Oper Co"/>
    <s v="Regulated Electric (122)"/>
    <s v="WPC Sub 20328 Portland"/>
    <x v="112"/>
    <n v="135300"/>
    <x v="3"/>
    <n v="37600781"/>
    <s v="This Work Order is for the replacement for the batteies at Portland Substation and the addition of a new DC panel to cover future breaker replacements."/>
    <d v="2023-07-28T00:00:00"/>
    <d v="2023-07-01T00:00:00"/>
    <s v="10082275"/>
  </r>
  <r>
    <n v="0"/>
    <n v="0"/>
    <n v="0"/>
    <n v="0"/>
    <d v="2025-12-01T00:00:00"/>
    <s v="BH Colorado Electric Oper Co"/>
    <s v="Regulated Electric (122)"/>
    <s v="WPC Sub 20328 Portland"/>
    <x v="112"/>
    <n v="135300"/>
    <x v="3"/>
    <n v="38506289"/>
    <s v="Portland Substation 69kv Breaker Replacement 69-2,3,4. Portland Substation, replacement of 69kv breakers 69-2, 69-3 and 69-4. All are oil filled manufactured in 1973, 1973 and 1957."/>
    <d v="2023-09-20T00:00:00"/>
    <d v="2024-01-01T00:00:00"/>
    <s v="10081089"/>
  </r>
  <r>
    <n v="0"/>
    <n v="0"/>
    <n v="0"/>
    <n v="0"/>
    <d v="2025-12-01T00:00:00"/>
    <s v="BH Colorado Electric Oper Co"/>
    <s v="Regulated Electric (122)"/>
    <s v="WPC Sub 20328 Portland"/>
    <x v="112"/>
    <n v="135300"/>
    <x v="3"/>
    <n v="38071682"/>
    <s v="Portland Substation 69kv Breaker Replacement 69-2,3,4. Portland Substation, replacement of 69kv breakers 69-2, 69-3 and 69-4. All are oil filled manufactured in 1973, 1973 and 1957."/>
    <d v="2023-09-20T00:00:00"/>
    <d v="2023-10-01T00:00:00"/>
    <s v="10081089"/>
  </r>
  <r>
    <n v="0"/>
    <n v="0"/>
    <n v="0"/>
    <n v="0"/>
    <d v="2025-12-01T00:00:00"/>
    <s v="BH Colorado Electric Oper Co"/>
    <s v="Regulated Electric (122)"/>
    <s v="WPC Sub 20328 Portland"/>
    <x v="112"/>
    <n v="135300"/>
    <x v="3"/>
    <n v="9800933"/>
    <s v="Ring Bus Exp(without Metering)"/>
    <d v="2000-12-15T00:00:00"/>
    <d v="2000-12-01T00:00:00"/>
    <s v="10009149"/>
  </r>
  <r>
    <n v="0"/>
    <n v="0"/>
    <n v="0"/>
    <n v="0"/>
    <d v="2025-12-01T00:00:00"/>
    <s v="BH Colorado Electric Oper Co"/>
    <s v="Regulated Electric (122)"/>
    <s v="WPC Sub 20328 Portland"/>
    <x v="112"/>
    <n v="135300"/>
    <x v="3"/>
    <n v="38204598"/>
    <s v="Portland Substation 69kv Breaker Replacement 69-2,3,4. Portland Substation, replacement of 69kv breakers 69-2, 69-3 and 69-4. All are oil filled manufactured in 1973, 1973 and 1957."/>
    <d v="2023-09-20T00:00:00"/>
    <d v="2023-11-01T00:00:00"/>
    <s v="10081089"/>
  </r>
  <r>
    <n v="0"/>
    <n v="0"/>
    <n v="0"/>
    <n v="0"/>
    <d v="2025-12-01T00:00:00"/>
    <s v="BH Colorado Electric Oper Co"/>
    <s v="Regulated Electric (122)"/>
    <s v="WPC Sub 20328 Portland"/>
    <x v="112"/>
    <n v="135300"/>
    <x v="3"/>
    <n v="20153198"/>
    <s v="Replacing 2 existing 115 kV relay protection control panels at Portland Substation for the capacitor bank and the Holcim line."/>
    <d v="2017-07-20T00:00:00"/>
    <d v="2017-07-01T00:00:00"/>
    <s v="10055943"/>
  </r>
  <r>
    <n v="0"/>
    <n v="0"/>
    <n v="0"/>
    <n v="0"/>
    <d v="2025-12-01T00:00:00"/>
    <s v="BH Colorado Electric Oper Co"/>
    <s v="Regulated Electric (122)"/>
    <s v="WPC Sub 20328 Portland"/>
    <x v="112"/>
    <n v="135300"/>
    <x v="3"/>
    <n v="29646523"/>
    <s v="Replace existing door and/or locking mechanisms for Portland Substation to allow for compliance with NERC CIP Low Impact Standards."/>
    <d v="2019-12-16T00:00:00"/>
    <d v="2020-07-01T00:00:00"/>
    <s v="10068549"/>
  </r>
  <r>
    <n v="0"/>
    <n v="0"/>
    <n v="0"/>
    <n v="0"/>
    <d v="2025-12-01T00:00:00"/>
    <s v="BH Colorado Electric Oper Co"/>
    <s v="Regulated Electric (122)"/>
    <s v="WPC Sub 20328 Portland"/>
    <x v="112"/>
    <n v="135300"/>
    <x v="3"/>
    <n v="38325295"/>
    <s v="Replace 115kV switch at Portland substation due to the North Phase pivot housing of the blade breaking when trying to close in the switch for another capital project energization."/>
    <d v="2023-11-30T00:00:00"/>
    <d v="2023-12-01T00:00:00"/>
    <s v="10084646"/>
  </r>
  <r>
    <n v="0"/>
    <n v="0"/>
    <n v="0"/>
    <n v="0"/>
    <d v="2025-12-01T00:00:00"/>
    <s v="BH Colorado Electric Oper Co"/>
    <s v="Regulated Electric (122)"/>
    <s v="WPC Sub 20328 Portland"/>
    <x v="112"/>
    <n v="135300"/>
    <x v="3"/>
    <n v="38659244"/>
    <s v="Replace 115kV switch at Portland substation due to the North Phase pivot housing of the blade breaking when trying to close in the switch for another capital project energization."/>
    <d v="2023-11-30T00:00:00"/>
    <d v="2024-02-01T00:00:00"/>
    <s v="10084646"/>
  </r>
  <r>
    <n v="0"/>
    <n v="0"/>
    <n v="0"/>
    <n v="0"/>
    <d v="2025-12-01T00:00:00"/>
    <s v="BH Colorado Electric Oper Co"/>
    <s v="Regulated Electric (122)"/>
    <s v="WPC Sub 20328 Portland"/>
    <x v="112"/>
    <n v="135300"/>
    <x v="3"/>
    <n v="9822385"/>
    <s v="Portland 115/60kV Sub-Invest"/>
    <d v="2000-08-01T00:00:00"/>
    <d v="2000-09-01T00:00:00"/>
    <s v="10006115"/>
  </r>
  <r>
    <n v="2"/>
    <n v="3930.82"/>
    <n v="37.814527708200004"/>
    <n v="3893.0054722918003"/>
    <d v="2025-12-01T00:00:00"/>
    <s v="BH Colorado Electric Oper Co"/>
    <s v="Regulated Electric (122)"/>
    <s v="WPC Sub 20328 Portland"/>
    <x v="112"/>
    <n v="135300"/>
    <x v="3"/>
    <n v="42423293"/>
    <s v="Replacement of (1) Portland substation 115kV cap bank surge arrester."/>
    <d v="2025-08-10T00:00:00"/>
    <d v="2025-12-01T00:00:00"/>
    <s v="10086662"/>
  </r>
  <r>
    <n v="0"/>
    <n v="0"/>
    <n v="0"/>
    <n v="0"/>
    <d v="2025-12-01T00:00:00"/>
    <s v="BH Colorado Electric Oper Co"/>
    <s v="Regulated Electric (122)"/>
    <s v="WPC Sub 20328 Portland"/>
    <x v="112"/>
    <n v="135300"/>
    <x v="3"/>
    <n v="11910099"/>
    <s v="UPGRADE 115KV SWITCHES TO CORRECT BROKEN ASSEMBLYS"/>
    <d v="2013-06-17T00:00:00"/>
    <d v="2013-06-01T00:00:00"/>
    <s v="10047623"/>
  </r>
  <r>
    <n v="0"/>
    <n v="0"/>
    <n v="0"/>
    <n v="0"/>
    <d v="2025-12-01T00:00:00"/>
    <s v="BH Colorado Electric Oper Co"/>
    <s v="Regulated Electric (122)"/>
    <s v="WPC Sub 20328 Portland"/>
    <x v="112"/>
    <n v="135300"/>
    <x v="3"/>
    <n v="9802290"/>
    <s v="Ring Bus Exp(without Metering)"/>
    <d v="2000-12-15T00:00:00"/>
    <d v="2001-03-01T00:00:00"/>
    <s v="10009149"/>
  </r>
  <r>
    <n v="0"/>
    <n v="0"/>
    <n v="0"/>
    <n v="0"/>
    <d v="2025-12-01T00:00:00"/>
    <s v="BH Colorado Electric Oper Co"/>
    <s v="Regulated Electric (122)"/>
    <s v="WPC Sub 20328 Portland"/>
    <x v="112"/>
    <n v="135300"/>
    <x v="3"/>
    <n v="28413186"/>
    <s v="Replace existing door and/or locking mechanisms for Portland Substation to allow for compliance with NERC CIP Low Impact Standards."/>
    <d v="2019-12-16T00:00:00"/>
    <d v="2019-12-01T00:00:00"/>
    <s v="10068549"/>
  </r>
  <r>
    <n v="0"/>
    <n v="0"/>
    <n v="0"/>
    <n v="0"/>
    <d v="2025-12-01T00:00:00"/>
    <s v="BH Colorado Electric Oper Co"/>
    <s v="Regulated Electric (122)"/>
    <s v="WPC Sub 20328 Portland"/>
    <x v="112"/>
    <n v="135300"/>
    <x v="3"/>
    <n v="9871761"/>
    <s v="Portland 115/60kV Sub-Invest"/>
    <d v="2000-08-01T00:00:00"/>
    <d v="2000-11-01T00:00:00"/>
    <s v="10006115"/>
  </r>
  <r>
    <n v="0"/>
    <n v="0"/>
    <n v="0"/>
    <n v="0"/>
    <d v="2025-12-01T00:00:00"/>
    <s v="BH Colorado Electric Oper Co"/>
    <s v="Regulated Electric (122)"/>
    <s v="WPC Sub 20328 Portland"/>
    <x v="112"/>
    <n v="135300"/>
    <x v="3"/>
    <n v="9746273"/>
    <s v="Repl battery system-Portland"/>
    <d v="2007-02-22T00:00:00"/>
    <d v="2007-02-01T00:00:00"/>
    <s v="10024688"/>
  </r>
  <r>
    <n v="0"/>
    <n v="0"/>
    <n v="0"/>
    <n v="0"/>
    <d v="2025-12-01T00:00:00"/>
    <s v="BH Colorado Electric Oper Co"/>
    <s v="Regulated Electric (122)"/>
    <s v="WPC Sub 20328 Portland"/>
    <x v="112"/>
    <n v="135300"/>
    <x v="3"/>
    <n v="9786760"/>
    <s v="Portland 115/60kV Sub-Invest"/>
    <d v="2000-08-01T00:00:00"/>
    <d v="2000-12-01T00:00:00"/>
    <s v="10006115"/>
  </r>
  <r>
    <n v="0"/>
    <n v="0"/>
    <n v="0"/>
    <n v="0"/>
    <d v="2025-12-01T00:00:00"/>
    <s v="BH Colorado Electric Oper Co"/>
    <s v="Regulated Electric (122)"/>
    <s v="WPC Sub 20328 Portland"/>
    <x v="112"/>
    <n v="135300"/>
    <x v="3"/>
    <n v="28830349"/>
    <s v="Replace existing door and/or locking mechanisms for Portland Substation to allow for compliance with NERC CIP Low Impact Standards."/>
    <d v="2019-12-16T00:00:00"/>
    <d v="2020-01-01T00:00:00"/>
    <s v="10068549"/>
  </r>
  <r>
    <n v="0"/>
    <n v="0"/>
    <n v="0"/>
    <n v="0"/>
    <d v="2025-12-01T00:00:00"/>
    <s v="BH Colorado Electric Oper Co"/>
    <s v="Regulated Electric (122)"/>
    <s v="WPC Sub 20328 Portland"/>
    <x v="112"/>
    <n v="135300"/>
    <x v="3"/>
    <n v="38235624"/>
    <s v="Upgrading the Portland Transmission Substation RTU from a Siemens 5700 to a SEL Axion RTU."/>
    <d v="2023-11-07T00:00:00"/>
    <d v="2023-11-01T00:00:00"/>
    <s v="10082706"/>
  </r>
  <r>
    <n v="0"/>
    <n v="0"/>
    <n v="0"/>
    <n v="0"/>
    <d v="2025-12-01T00:00:00"/>
    <s v="BH Colorado Electric Oper Co"/>
    <s v="Regulated Electric (122)"/>
    <s v="WPC Sub 20328 Portland"/>
    <x v="112"/>
    <n v="135300"/>
    <x v="3"/>
    <n v="40160558"/>
    <s v="Replace 115kV Switches to increase ampacity to 2000A and support the Turkey Creek project needs.  (2101, 2108, 2109)"/>
    <d v="2024-11-22T00:00:00"/>
    <d v="2024-12-01T00:00:00"/>
    <s v="10081524"/>
  </r>
  <r>
    <n v="0"/>
    <n v="0"/>
    <n v="0"/>
    <n v="0"/>
    <d v="2025-12-01T00:00:00"/>
    <s v="BH Colorado Electric Oper Co"/>
    <s v="Regulated Electric (122)"/>
    <s v="WPC Sub 20328 Portland"/>
    <x v="112"/>
    <n v="135300"/>
    <x v="3"/>
    <n v="38506316"/>
    <s v="Replace 115kV switch at Portland substation due to the North Phase pivot housing of the blade breaking when trying to close in the switch for another capital project energization."/>
    <d v="2023-11-30T00:00:00"/>
    <d v="2024-01-01T00:00:00"/>
    <s v="10084646"/>
  </r>
  <r>
    <n v="0"/>
    <n v="0"/>
    <n v="0"/>
    <n v="0"/>
    <d v="2025-12-01T00:00:00"/>
    <s v="BH Colorado Electric Oper Co"/>
    <s v="Regulated Electric (122)"/>
    <s v="WPC Sub 20328 Portland"/>
    <x v="112"/>
    <n v="135300"/>
    <x v="3"/>
    <n v="9806497"/>
    <s v="Ring Bus Exp(without Metering)"/>
    <d v="2000-12-15T00:00:00"/>
    <d v="2001-04-01T00:00:00"/>
    <s v="10009149"/>
  </r>
  <r>
    <n v="0"/>
    <n v="0"/>
    <n v="0"/>
    <n v="0"/>
    <d v="2025-12-01T00:00:00"/>
    <s v="BH Colorado Electric Oper Co"/>
    <s v="Regulated Electric (122)"/>
    <s v="WPC Sub 20328 Portland"/>
    <x v="112"/>
    <n v="135300"/>
    <x v="3"/>
    <n v="27213813"/>
    <s v="Remove existing Portland T2 transformer, Order and replace with new transformer, Upgrade T2 relaying, Upgrade T1 relaying"/>
    <d v="2019-05-10T00:00:00"/>
    <d v="2019-05-01T00:00:00"/>
    <s v="10059997"/>
  </r>
  <r>
    <n v="0"/>
    <n v="0"/>
    <n v="0"/>
    <n v="0"/>
    <d v="2025-12-01T00:00:00"/>
    <s v="BH Colorado Electric Oper Co"/>
    <s v="Regulated Electric (122)"/>
    <s v="WPC Sub 20328 Portland"/>
    <x v="112"/>
    <n v="135300"/>
    <x v="3"/>
    <n v="9822685"/>
    <s v="Portland 115/60kV Sub-Invest"/>
    <d v="2000-08-01T00:00:00"/>
    <d v="2000-10-01T00:00:00"/>
    <s v="10006115"/>
  </r>
  <r>
    <n v="0"/>
    <n v="0"/>
    <n v="0"/>
    <n v="0"/>
    <d v="2025-12-01T00:00:00"/>
    <s v="BH Colorado Electric Oper Co"/>
    <s v="Regulated Electric (122)"/>
    <s v="WPC Sub 20328 Portland"/>
    <x v="112"/>
    <n v="135300"/>
    <x v="3"/>
    <n v="9801322"/>
    <s v="Ring Bus Exp(without Metering)"/>
    <d v="2000-12-15T00:00:00"/>
    <d v="2001-01-01T00:00:00"/>
    <s v="10009149"/>
  </r>
  <r>
    <n v="0"/>
    <n v="0"/>
    <n v="0"/>
    <n v="0"/>
    <d v="2025-12-01T00:00:00"/>
    <s v="BH Colorado Electric Oper Co"/>
    <s v="Regulated Electric (122)"/>
    <s v="WPC Sub 20328 Portland"/>
    <x v="112"/>
    <n v="135300"/>
    <x v="3"/>
    <n v="36460822"/>
    <s v="Replacing 2 69kV breakers at the Portland Sub. (69-1 &amp; 69-5)"/>
    <d v="2022-12-01T00:00:00"/>
    <d v="2022-12-01T00:00:00"/>
    <s v="10079878"/>
  </r>
  <r>
    <n v="0"/>
    <n v="0"/>
    <n v="0"/>
    <n v="0"/>
    <d v="2025-12-01T00:00:00"/>
    <s v="BH Colorado Electric Oper Co"/>
    <s v="Regulated Electric (122)"/>
    <s v="WPC Sub 20328 Portland"/>
    <x v="112"/>
    <n v="135300"/>
    <x v="3"/>
    <n v="38506307"/>
    <s v="Upgrading the Portland Transmission Substation RTU from a Siemens 5700 to a SEL Axion RTU."/>
    <d v="2023-11-07T00:00:00"/>
    <d v="2024-01-01T00:00:00"/>
    <s v="10082706"/>
  </r>
  <r>
    <n v="0"/>
    <n v="0"/>
    <n v="0"/>
    <n v="0"/>
    <d v="2025-12-01T00:00:00"/>
    <s v="BH Colorado Electric Oper Co"/>
    <s v="Regulated Electric (122)"/>
    <s v="WPC Sub 20328 Portland"/>
    <x v="112"/>
    <n v="135300"/>
    <x v="3"/>
    <n v="9801693"/>
    <s v="Ring Bus Exp(without Metering)"/>
    <d v="2000-12-15T00:00:00"/>
    <d v="2001-02-01T00:00:00"/>
    <s v="10009149"/>
  </r>
  <r>
    <n v="0"/>
    <n v="0"/>
    <n v="0"/>
    <n v="0"/>
    <d v="2025-12-01T00:00:00"/>
    <s v="BH Colorado Electric Oper Co"/>
    <s v="Regulated Electric (122)"/>
    <s v="WPC Sub 20328 Portland"/>
    <x v="112"/>
    <n v="135300"/>
    <x v="3"/>
    <n v="36933420"/>
    <s v="Replacing 2 69kV breakers at the Portland Sub. (69-1 &amp; 69-5)"/>
    <d v="2022-12-01T00:00:00"/>
    <d v="2023-03-01T00:00:00"/>
    <s v="10079878"/>
  </r>
  <r>
    <n v="0"/>
    <n v="0"/>
    <n v="0"/>
    <n v="0"/>
    <d v="2025-12-01T00:00:00"/>
    <s v="BH Colorado Electric Oper Co"/>
    <s v="Regulated Electric (122)"/>
    <s v="WPC Sub 20328 Portland"/>
    <x v="112"/>
    <n v="135300"/>
    <x v="3"/>
    <n v="9807338"/>
    <s v="115KV Metering(Holnam Line)"/>
    <d v="2000-12-15T00:00:00"/>
    <d v="2001-06-01T00:00:00"/>
    <s v="10009151"/>
  </r>
  <r>
    <n v="0"/>
    <n v="0"/>
    <n v="0"/>
    <n v="0"/>
    <d v="2025-12-01T00:00:00"/>
    <s v="BH Colorado Electric Oper Co"/>
    <s v="Regulated Electric (122)"/>
    <s v="WPC Sub 20328 Portland"/>
    <x v="112"/>
    <n v="135300"/>
    <x v="3"/>
    <n v="37880489"/>
    <s v="Portland Substation 69kv Breaker Replacement 69-2,3,4. Portland Substation, replacement of 69kv breakers 69-2, 69-3 and 69-4. All are oil filled manufactured in 1973, 1973 and 1957."/>
    <d v="2023-09-20T00:00:00"/>
    <d v="2023-09-01T00:00:00"/>
    <s v="10081089"/>
  </r>
  <r>
    <n v="0"/>
    <n v="0"/>
    <n v="0"/>
    <n v="0"/>
    <d v="2025-12-01T00:00:00"/>
    <s v="BH Colorado Electric Oper Co"/>
    <s v="Regulated Electric (122)"/>
    <s v="WPC Sub 20328 Portland"/>
    <x v="112"/>
    <n v="135300"/>
    <x v="3"/>
    <n v="11875694"/>
    <s v="Engineering Design on 115 kV line terminal @ Portland Sub - new line to West Station"/>
    <d v="2012-12-19T00:00:00"/>
    <d v="2013-05-01T00:00:00"/>
    <s v="10042866"/>
  </r>
  <r>
    <n v="0"/>
    <n v="0"/>
    <n v="0"/>
    <n v="0"/>
    <d v="2025-12-01T00:00:00"/>
    <s v="BH Colorado Electric Oper Co"/>
    <s v="Regulated Electric (122)"/>
    <s v="WPC Sub 20328 Portland"/>
    <x v="112"/>
    <n v="135300"/>
    <x v="3"/>
    <n v="38325290"/>
    <s v="Upgrading the Portland Transmission Substation RTU from a Siemens 5700 to a SEL Axion RTU."/>
    <d v="2023-11-07T00:00:00"/>
    <d v="2023-12-01T00:00:00"/>
    <s v="10082706"/>
  </r>
  <r>
    <n v="0"/>
    <n v="0"/>
    <n v="0"/>
    <n v="0"/>
    <d v="2025-12-01T00:00:00"/>
    <s v="BH Colorado Electric Oper Co"/>
    <s v="Regulated Electric (122)"/>
    <s v="WPC Sub 20328 Portland"/>
    <x v="112"/>
    <n v="135300"/>
    <x v="3"/>
    <n v="41094049"/>
    <s v="Breaker Replacements for 115kV Oil Breakers 115-2 &amp; 115-3 at Portland Substation"/>
    <d v="2025-05-05T00:00:00"/>
    <d v="2025-05-01T00:00:00"/>
    <s v="10083673"/>
  </r>
  <r>
    <n v="0"/>
    <n v="0"/>
    <n v="0"/>
    <n v="0"/>
    <d v="2025-12-01T00:00:00"/>
    <s v="BH Colorado Electric Oper Co"/>
    <s v="Regulated Electric (122)"/>
    <s v="WPC Sub 20328 Portland"/>
    <x v="112"/>
    <n v="135300"/>
    <x v="3"/>
    <n v="9809410"/>
    <s v="Ring Bus Exp(without Metering)"/>
    <d v="2000-12-15T00:00:00"/>
    <d v="2001-12-01T00:00:00"/>
    <s v="10009149"/>
  </r>
  <r>
    <n v="0"/>
    <n v="0"/>
    <n v="0"/>
    <n v="0"/>
    <d v="2025-12-01T00:00:00"/>
    <s v="BH Colorado Electric Oper Co"/>
    <s v="Regulated Electric (122)"/>
    <s v="WPC Sub 20328 Portland"/>
    <x v="112"/>
    <n v="135300"/>
    <x v="115"/>
    <n v="9973798"/>
    <s v="FENCES, CHAIN LINK"/>
    <d v="1993-07-01T00:00:00"/>
    <d v="1993-07-01T00:00:00"/>
    <s v="CPR Conversion"/>
  </r>
  <r>
    <n v="1120"/>
    <n v="7806.27"/>
    <n v="7734.9461406402006"/>
    <n v="71.323859359799826"/>
    <d v="2025-12-01T00:00:00"/>
    <s v="BH Colorado Electric Oper Co"/>
    <s v="Regulated Electric (122)"/>
    <s v="WPC Sub 20328 Portland"/>
    <x v="112"/>
    <n v="135300"/>
    <x v="115"/>
    <n v="9769364"/>
    <s v="FENCE"/>
    <d v="1974-07-01T00:00:00"/>
    <d v="1974-07-01T00:00:00"/>
    <s v="WCDXFER"/>
  </r>
  <r>
    <n v="0"/>
    <n v="0"/>
    <n v="0"/>
    <n v="0"/>
    <d v="2025-12-01T00:00:00"/>
    <s v="BH Colorado Electric Oper Co"/>
    <s v="Regulated Electric (122)"/>
    <s v="WPC Sub 20328 Portland"/>
    <x v="112"/>
    <n v="135300"/>
    <x v="115"/>
    <n v="9724102"/>
    <s v="FENCE"/>
    <d v="1974-07-01T00:00:00"/>
    <d v="1974-07-01T00:00:00"/>
    <s v="CPR Conversion"/>
  </r>
  <r>
    <n v="1"/>
    <n v="12965.51"/>
    <n v="6361.1595203262004"/>
    <n v="6604.3504796737998"/>
    <d v="2025-12-01T00:00:00"/>
    <s v="BH Colorado Electric Oper Co"/>
    <s v="Regulated Electric (122)"/>
    <s v="WPC Sub 20328 Portland"/>
    <x v="112"/>
    <n v="135300"/>
    <x v="115"/>
    <n v="9807779"/>
    <s v="FENCE"/>
    <d v="2000-08-01T00:00:00"/>
    <d v="2001-01-01T00:00:00"/>
    <s v="10006115"/>
  </r>
  <r>
    <n v="1"/>
    <n v="217.28"/>
    <n v="135.86562290560002"/>
    <n v="81.414377094399981"/>
    <d v="2025-12-01T00:00:00"/>
    <s v="BH Colorado Electric Oper Co"/>
    <s v="Regulated Electric (122)"/>
    <s v="WPC Sub 20328 Portland"/>
    <x v="112"/>
    <n v="135300"/>
    <x v="115"/>
    <n v="9769363"/>
    <s v="FENCES, CHAIN LINK"/>
    <d v="1993-07-01T00:00:00"/>
    <d v="1993-07-01T00:00:00"/>
    <s v="WCDXFER"/>
  </r>
  <r>
    <n v="1"/>
    <n v="52863.51"/>
    <n v="6611.1322346390998"/>
    <n v="46252.3777653609"/>
    <d v="2025-12-01T00:00:00"/>
    <s v="BH Colorado Electric Oper Co"/>
    <s v="Regulated Electric (122)"/>
    <s v="WPC Sub 20328 Portland"/>
    <x v="112"/>
    <n v="135300"/>
    <x v="116"/>
    <n v="29606319"/>
    <s v="Foundation, Other"/>
    <d v="2019-05-10T00:00:00"/>
    <d v="2019-05-01T00:00:00"/>
    <s v="10059997"/>
  </r>
  <r>
    <n v="4"/>
    <n v="4917.37"/>
    <n v="4872.4412688262009"/>
    <n v="44.928731173798951"/>
    <d v="2025-12-01T00:00:00"/>
    <s v="BH Colorado Electric Oper Co"/>
    <s v="Regulated Electric (122)"/>
    <s v="WPC Sub 20328 Portland"/>
    <x v="112"/>
    <n v="135300"/>
    <x v="228"/>
    <n v="9778043"/>
    <s v="PCB FOUNDATION"/>
    <d v="1974-07-01T00:00:00"/>
    <d v="1974-07-01T00:00:00"/>
    <s v="WCDXFER"/>
  </r>
  <r>
    <n v="0"/>
    <n v="0"/>
    <n v="0"/>
    <n v="0"/>
    <d v="2025-12-01T00:00:00"/>
    <s v="BH Colorado Electric Oper Co"/>
    <s v="Regulated Electric (122)"/>
    <s v="WPC Sub 20328 Portland"/>
    <x v="112"/>
    <n v="135300"/>
    <x v="228"/>
    <n v="9973796"/>
    <s v="PWR CIRC BREAKERS-FOUNDATION"/>
    <d v="1981-07-01T00:00:00"/>
    <d v="1981-07-01T00:00:00"/>
    <s v="CPR Conversion"/>
  </r>
  <r>
    <n v="2"/>
    <n v="21912.5"/>
    <n v="10750.74624825"/>
    <n v="11161.75375175"/>
    <d v="2025-12-01T00:00:00"/>
    <s v="BH Colorado Electric Oper Co"/>
    <s v="Regulated Electric (122)"/>
    <s v="WPC Sub 20328 Portland"/>
    <x v="112"/>
    <n v="135300"/>
    <x v="228"/>
    <n v="9807774"/>
    <s v="PCB FOUNDATION"/>
    <d v="2000-08-01T00:00:00"/>
    <d v="2001-01-01T00:00:00"/>
    <s v="10006115"/>
  </r>
  <r>
    <n v="4"/>
    <n v="6656.64"/>
    <n v="5699.3008734912"/>
    <n v="957.33912650880029"/>
    <d v="2025-12-01T00:00:00"/>
    <s v="BH Colorado Electric Oper Co"/>
    <s v="Regulated Electric (122)"/>
    <s v="WPC Sub 20328 Portland"/>
    <x v="112"/>
    <n v="135300"/>
    <x v="228"/>
    <n v="9778042"/>
    <s v="PCB FOUNDATION"/>
    <d v="1981-07-01T00:00:00"/>
    <d v="1981-07-01T00:00:00"/>
    <s v="WCDXFER"/>
  </r>
  <r>
    <n v="0"/>
    <n v="0"/>
    <n v="0"/>
    <n v="0"/>
    <d v="2025-12-01T00:00:00"/>
    <s v="BH Colorado Electric Oper Co"/>
    <s v="Regulated Electric (122)"/>
    <s v="WPC Sub 20328 Portland"/>
    <x v="112"/>
    <n v="135300"/>
    <x v="228"/>
    <n v="9973797"/>
    <s v="FOUNDATION"/>
    <d v="1974-07-01T00:00:00"/>
    <d v="1974-07-01T00:00:00"/>
    <s v="CPR Conversion"/>
  </r>
  <r>
    <n v="0"/>
    <n v="0"/>
    <n v="0"/>
    <n v="0"/>
    <d v="2025-12-01T00:00:00"/>
    <s v="BH Colorado Electric Oper Co"/>
    <s v="Regulated Electric (122)"/>
    <s v="WPC Sub 20328 Portland"/>
    <x v="112"/>
    <n v="135300"/>
    <x v="118"/>
    <n v="9973881"/>
    <s v="STATION GROUNDING SYSTEMS"/>
    <d v="1982-07-01T00:00:00"/>
    <d v="1982-07-01T00:00:00"/>
    <s v="CPR Conversion"/>
  </r>
  <r>
    <n v="0"/>
    <n v="0"/>
    <n v="0"/>
    <n v="0"/>
    <d v="2025-12-01T00:00:00"/>
    <s v="BH Colorado Electric Oper Co"/>
    <s v="Regulated Electric (122)"/>
    <s v="WPC Sub 20328 Portland"/>
    <x v="112"/>
    <n v="135300"/>
    <x v="118"/>
    <n v="9973794"/>
    <s v="GROUNDING SYSTEMS, STATION"/>
    <d v="1974-07-01T00:00:00"/>
    <d v="1974-07-01T00:00:00"/>
    <s v="CPR Conversion"/>
  </r>
  <r>
    <n v="1"/>
    <n v="-1456.46"/>
    <n v="-714.57076466520004"/>
    <n v="-741.88923533479999"/>
    <d v="2025-12-01T00:00:00"/>
    <s v="BH Colorado Electric Oper Co"/>
    <s v="Regulated Electric (122)"/>
    <s v="WPC Sub 20328 Portland"/>
    <x v="112"/>
    <n v="135300"/>
    <x v="118"/>
    <n v="9809953"/>
    <s v="GROUNDING SYSTEMS, STATION"/>
    <d v="2000-12-15T00:00:00"/>
    <d v="2002-01-01T00:00:00"/>
    <s v="10009149"/>
  </r>
  <r>
    <n v="0"/>
    <n v="0"/>
    <n v="0"/>
    <n v="0"/>
    <d v="2025-12-01T00:00:00"/>
    <s v="BH Colorado Electric Oper Co"/>
    <s v="Regulated Electric (122)"/>
    <s v="WPC Sub 20328 Portland"/>
    <x v="112"/>
    <n v="135300"/>
    <x v="118"/>
    <n v="9973882"/>
    <s v="STATION GROUNDING SYSTEMS"/>
    <d v="1981-07-01T00:00:00"/>
    <d v="1981-07-01T00:00:00"/>
    <s v="CPR Conversion"/>
  </r>
  <r>
    <n v="1"/>
    <n v="6309.66"/>
    <n v="6252.0102770916001"/>
    <n v="57.649722908399781"/>
    <d v="2025-12-01T00:00:00"/>
    <s v="BH Colorado Electric Oper Co"/>
    <s v="Regulated Electric (122)"/>
    <s v="WPC Sub 20328 Portland"/>
    <x v="112"/>
    <n v="135300"/>
    <x v="118"/>
    <n v="9769356"/>
    <s v="GROUNDING SYSTEMS, STATION"/>
    <d v="1974-07-01T00:00:00"/>
    <d v="1974-07-01T00:00:00"/>
    <s v="WCDXFER"/>
  </r>
  <r>
    <n v="1"/>
    <n v="2124.67"/>
    <n v="1778.2271526425"/>
    <n v="346.44284735750011"/>
    <d v="2025-12-01T00:00:00"/>
    <s v="BH Colorado Electric Oper Co"/>
    <s v="Regulated Electric (122)"/>
    <s v="WPC Sub 20328 Portland"/>
    <x v="112"/>
    <n v="135300"/>
    <x v="118"/>
    <n v="9769355"/>
    <s v="STATION GROUNDING SYSTEMS"/>
    <d v="1982-07-01T00:00:00"/>
    <d v="1982-07-01T00:00:00"/>
    <s v="WCDXFER"/>
  </r>
  <r>
    <n v="1"/>
    <n v="9287.52"/>
    <n v="4556.6581081824006"/>
    <n v="4730.8618918175998"/>
    <d v="2025-12-01T00:00:00"/>
    <s v="BH Colorado Electric Oper Co"/>
    <s v="Regulated Electric (122)"/>
    <s v="WPC Sub 20328 Portland"/>
    <x v="112"/>
    <n v="135300"/>
    <x v="118"/>
    <n v="9807778"/>
    <s v="GROUNDING SYSTEMS, STATION"/>
    <d v="2000-08-01T00:00:00"/>
    <d v="2001-01-01T00:00:00"/>
    <s v="10006115"/>
  </r>
  <r>
    <n v="1"/>
    <n v="7337.7"/>
    <n v="6282.4127516910003"/>
    <n v="1055.2872483089996"/>
    <d v="2025-12-01T00:00:00"/>
    <s v="BH Colorado Electric Oper Co"/>
    <s v="Regulated Electric (122)"/>
    <s v="WPC Sub 20328 Portland"/>
    <x v="112"/>
    <n v="135300"/>
    <x v="118"/>
    <n v="9769354"/>
    <s v="STATION GROUNDING SYSTEMS"/>
    <d v="1981-07-01T00:00:00"/>
    <d v="1981-07-01T00:00:00"/>
    <s v="WCDXFER"/>
  </r>
  <r>
    <n v="2"/>
    <n v="-1451.21"/>
    <n v="-711.99500116019999"/>
    <n v="-739.21499883980005"/>
    <d v="2025-12-01T00:00:00"/>
    <s v="BH Colorado Electric Oper Co"/>
    <s v="Regulated Electric (122)"/>
    <s v="WPC Sub 20328 Portland"/>
    <x v="112"/>
    <n v="135300"/>
    <x v="285"/>
    <n v="9809975"/>
    <s v="HIGH PROFILE STRUCT-BUS SUPPORT-1PH"/>
    <d v="2000-12-15T00:00:00"/>
    <d v="2002-01-01T00:00:00"/>
    <s v="10009149"/>
  </r>
  <r>
    <n v="27"/>
    <n v="1605.89"/>
    <n v="787.88435334179997"/>
    <n v="818.00564665820013"/>
    <d v="2025-12-01T00:00:00"/>
    <s v="BH Colorado Electric Oper Co"/>
    <s v="Regulated Electric (122)"/>
    <s v="WPC Sub 20328 Portland"/>
    <x v="112"/>
    <n v="135300"/>
    <x v="286"/>
    <n v="9807777"/>
    <s v="INSULATORS-POST-161KV"/>
    <d v="2000-08-01T00:00:00"/>
    <d v="2001-01-01T00:00:00"/>
    <s v="10006115"/>
  </r>
  <r>
    <n v="2"/>
    <n v="12761.6"/>
    <n v="6261.1168657920007"/>
    <n v="6500.4831342079997"/>
    <d v="2025-12-01T00:00:00"/>
    <s v="BH Colorado Electric Oper Co"/>
    <s v="Regulated Electric (122)"/>
    <s v="WPC Sub 20328 Portland"/>
    <x v="112"/>
    <n v="135300"/>
    <x v="278"/>
    <n v="9807799"/>
    <s v="LIGHTENING MAST"/>
    <d v="2000-08-01T00:00:00"/>
    <d v="2001-01-01T00:00:00"/>
    <s v="10006115"/>
  </r>
  <r>
    <n v="0"/>
    <n v="0"/>
    <n v="0"/>
    <n v="0"/>
    <d v="2025-12-01T00:00:00"/>
    <s v="BH Colorado Electric Oper Co"/>
    <s v="Regulated Electric (122)"/>
    <s v="WPC Sub 20328 Portland"/>
    <x v="112"/>
    <n v="135300"/>
    <x v="231"/>
    <n v="9973879"/>
    <s v="LOW PROF- SWITCH STAND - HIGH"/>
    <d v="1981-07-01T00:00:00"/>
    <d v="1981-07-01T00:00:00"/>
    <s v="CPR Conversion"/>
  </r>
  <r>
    <n v="21"/>
    <n v="28934.31"/>
    <n v="28669.944732450604"/>
    <n v="264.36526754939769"/>
    <d v="2025-12-01T00:00:00"/>
    <s v="BH Colorado Electric Oper Co"/>
    <s v="Regulated Electric (122)"/>
    <s v="WPC Sub 20328 Portland"/>
    <x v="112"/>
    <n v="135300"/>
    <x v="231"/>
    <n v="9785431"/>
    <s v="LOW PROF- SWITCH STAND - HIGH"/>
    <d v="1974-07-01T00:00:00"/>
    <d v="1974-07-01T00:00:00"/>
    <s v="WCDXFER"/>
  </r>
  <r>
    <n v="3"/>
    <n v="4603.68"/>
    <n v="3941.5917708144002"/>
    <n v="662.08822918560008"/>
    <d v="2025-12-01T00:00:00"/>
    <s v="BH Colorado Electric Oper Co"/>
    <s v="Regulated Electric (122)"/>
    <s v="WPC Sub 20328 Portland"/>
    <x v="112"/>
    <n v="135300"/>
    <x v="231"/>
    <n v="9785432"/>
    <s v="LOW PROF- SWITCH STAND - HIGH"/>
    <d v="1981-07-01T00:00:00"/>
    <d v="1981-07-01T00:00:00"/>
    <s v="WCDXFER"/>
  </r>
  <r>
    <n v="2"/>
    <n v="-2902.43"/>
    <n v="-1423.9949085366"/>
    <n v="-1478.4350914633999"/>
    <d v="2025-12-01T00:00:00"/>
    <s v="BH Colorado Electric Oper Co"/>
    <s v="Regulated Electric (122)"/>
    <s v="WPC Sub 20328 Portland"/>
    <x v="112"/>
    <n v="135300"/>
    <x v="231"/>
    <n v="9809976"/>
    <s v="LOW PROF- SWITCH STAND - HIGH"/>
    <d v="2000-12-15T00:00:00"/>
    <d v="2002-01-01T00:00:00"/>
    <s v="10009149"/>
  </r>
  <r>
    <n v="0"/>
    <n v="0"/>
    <n v="0"/>
    <n v="0"/>
    <d v="2025-12-01T00:00:00"/>
    <s v="BH Colorado Electric Oper Co"/>
    <s v="Regulated Electric (122)"/>
    <s v="WPC Sub 20328 Portland"/>
    <x v="112"/>
    <n v="135300"/>
    <x v="231"/>
    <n v="9973873"/>
    <s v="LOW PROF- SWITCH STAND - HIGH"/>
    <d v="1974-07-01T00:00:00"/>
    <d v="1974-07-01T00:00:00"/>
    <s v="CPR Conversion"/>
  </r>
  <r>
    <n v="2"/>
    <n v="-2902.43"/>
    <n v="-1423.9949085366"/>
    <n v="-1478.4350914633999"/>
    <d v="2025-12-01T00:00:00"/>
    <s v="BH Colorado Electric Oper Co"/>
    <s v="Regulated Electric (122)"/>
    <s v="WPC Sub 20328 Portland"/>
    <x v="112"/>
    <n v="135300"/>
    <x v="262"/>
    <n v="9809977"/>
    <s v="LOW PROF- SWITCH STAND - LOW"/>
    <d v="2000-12-15T00:00:00"/>
    <d v="2002-01-01T00:00:00"/>
    <s v="10009149"/>
  </r>
  <r>
    <n v="3"/>
    <n v="4603.68"/>
    <n v="3941.5917708144002"/>
    <n v="662.08822918560008"/>
    <d v="2025-12-01T00:00:00"/>
    <s v="BH Colorado Electric Oper Co"/>
    <s v="Regulated Electric (122)"/>
    <s v="WPC Sub 20328 Portland"/>
    <x v="112"/>
    <n v="135300"/>
    <x v="262"/>
    <n v="9781402"/>
    <s v="LOW PROF- SWITCH STAND - LOW"/>
    <d v="1981-07-01T00:00:00"/>
    <d v="1981-07-01T00:00:00"/>
    <s v="WCDXFER"/>
  </r>
  <r>
    <n v="0"/>
    <n v="0"/>
    <n v="0"/>
    <n v="0"/>
    <d v="2025-12-01T00:00:00"/>
    <s v="BH Colorado Electric Oper Co"/>
    <s v="Regulated Electric (122)"/>
    <s v="WPC Sub 20328 Portland"/>
    <x v="112"/>
    <n v="135300"/>
    <x v="262"/>
    <n v="9973878"/>
    <s v="LOW PROF- SWITCH STAND - LOW"/>
    <d v="1981-07-01T00:00:00"/>
    <d v="1981-07-01T00:00:00"/>
    <s v="CPR Conversion"/>
  </r>
  <r>
    <n v="0"/>
    <n v="0"/>
    <n v="0"/>
    <n v="0"/>
    <d v="2025-12-01T00:00:00"/>
    <s v="BH Colorado Electric Oper Co"/>
    <s v="Regulated Electric (122)"/>
    <s v="WPC Sub 20328 Portland"/>
    <x v="112"/>
    <n v="135300"/>
    <x v="232"/>
    <n v="9973876"/>
    <s v="LOW PROF-CURR/POT TRANS/REAC STAND"/>
    <d v="1981-07-01T00:00:00"/>
    <d v="1981-07-01T00:00:00"/>
    <s v="CPR Conversion"/>
  </r>
  <r>
    <n v="0"/>
    <n v="0"/>
    <n v="0"/>
    <n v="0"/>
    <d v="2025-12-01T00:00:00"/>
    <s v="BH Colorado Electric Oper Co"/>
    <s v="Regulated Electric (122)"/>
    <s v="WPC Sub 20328 Portland"/>
    <x v="112"/>
    <n v="135300"/>
    <x v="232"/>
    <n v="9973874"/>
    <s v="LOW PROF-CURR/POT TRANS/REAC STAND"/>
    <d v="1974-07-01T00:00:00"/>
    <d v="1974-07-01T00:00:00"/>
    <s v="CPR Conversion"/>
  </r>
  <r>
    <n v="3"/>
    <n v="4603.68"/>
    <n v="3941.5917708144002"/>
    <n v="662.08822918560008"/>
    <d v="2025-12-01T00:00:00"/>
    <s v="BH Colorado Electric Oper Co"/>
    <s v="Regulated Electric (122)"/>
    <s v="WPC Sub 20328 Portland"/>
    <x v="112"/>
    <n v="135300"/>
    <x v="232"/>
    <n v="9781413"/>
    <s v="LOW PROF-CURR/POT TRANS/REAC STAND"/>
    <d v="1981-07-01T00:00:00"/>
    <d v="1981-07-01T00:00:00"/>
    <s v="WCDXFER"/>
  </r>
  <r>
    <n v="18"/>
    <n v="5769.13"/>
    <n v="5716.4189591637996"/>
    <n v="52.711040836200482"/>
    <d v="2025-12-01T00:00:00"/>
    <s v="BH Colorado Electric Oper Co"/>
    <s v="Regulated Electric (122)"/>
    <s v="WPC Sub 20328 Portland"/>
    <x v="112"/>
    <n v="135300"/>
    <x v="232"/>
    <n v="9781412"/>
    <s v="LOW PROF-CURR/POT TRANS/REAC STAND"/>
    <d v="1974-07-01T00:00:00"/>
    <d v="1974-07-01T00:00:00"/>
    <s v="WCDXFER"/>
  </r>
  <r>
    <n v="1"/>
    <n v="-51663.450000000004"/>
    <n v="-25347.205533789001"/>
    <n v="-26316.244466211003"/>
    <d v="2025-12-01T00:00:00"/>
    <s v="BH Colorado Electric Oper Co"/>
    <s v="Regulated Electric (122)"/>
    <s v="WPC Sub 20328 Portland"/>
    <x v="112"/>
    <n v="135300"/>
    <x v="287"/>
    <n v="9809978"/>
    <s v="LOW PROF-DEADEND TWR-HIGH TENSION"/>
    <d v="2000-12-15T00:00:00"/>
    <d v="2002-01-01T00:00:00"/>
    <s v="10009149"/>
  </r>
  <r>
    <n v="1"/>
    <n v="23105.99"/>
    <n v="22894.8765769274"/>
    <n v="211.11342307260202"/>
    <d v="2025-12-01T00:00:00"/>
    <s v="BH Colorado Electric Oper Co"/>
    <s v="Regulated Electric (122)"/>
    <s v="WPC Sub 20328 Portland"/>
    <x v="112"/>
    <n v="135300"/>
    <x v="287"/>
    <n v="9781406"/>
    <s v="LOW PROF-DEADEND TWR-HIGH TENSION"/>
    <d v="1974-07-01T00:00:00"/>
    <d v="1974-07-01T00:00:00"/>
    <s v="WCDXFER"/>
  </r>
  <r>
    <n v="0"/>
    <n v="0"/>
    <n v="0"/>
    <n v="0"/>
    <d v="2025-12-01T00:00:00"/>
    <s v="BH Colorado Electric Oper Co"/>
    <s v="Regulated Electric (122)"/>
    <s v="WPC Sub 20328 Portland"/>
    <x v="112"/>
    <n v="135300"/>
    <x v="287"/>
    <n v="9693305"/>
    <s v="LOW PROF-DEADEND TWR-HIGH TENSION"/>
    <d v="1974-07-01T00:00:00"/>
    <d v="1974-07-01T00:00:00"/>
    <s v="CPR Conversion"/>
  </r>
  <r>
    <n v="2"/>
    <n v="20164.63"/>
    <n v="19980.391018493799"/>
    <n v="184.23898150620153"/>
    <d v="2025-12-01T00:00:00"/>
    <s v="BH Colorado Electric Oper Co"/>
    <s v="Regulated Electric (122)"/>
    <s v="WPC Sub 20328 Portland"/>
    <x v="112"/>
    <n v="135300"/>
    <x v="288"/>
    <n v="9781408"/>
    <s v="LOW PROF-DEADEND TWR-LOW TENSION"/>
    <d v="1974-07-01T00:00:00"/>
    <d v="1974-07-01T00:00:00"/>
    <s v="WCDXFER"/>
  </r>
  <r>
    <n v="0"/>
    <n v="0"/>
    <n v="0"/>
    <n v="0"/>
    <d v="2025-12-01T00:00:00"/>
    <s v="BH Colorado Electric Oper Co"/>
    <s v="Regulated Electric (122)"/>
    <s v="WPC Sub 20328 Portland"/>
    <x v="112"/>
    <n v="135300"/>
    <x v="288"/>
    <n v="9973875"/>
    <s v="LOW PROF-DEADEND TWR-LOW TENSION"/>
    <d v="1974-07-01T00:00:00"/>
    <d v="1974-07-01T00:00:00"/>
    <s v="CPR Conversion"/>
  </r>
  <r>
    <n v="0"/>
    <n v="0"/>
    <n v="0"/>
    <n v="0"/>
    <d v="2025-12-01T00:00:00"/>
    <s v="BH Colorado Electric Oper Co"/>
    <s v="Regulated Electric (122)"/>
    <s v="WPC Sub 20328 Portland"/>
    <x v="112"/>
    <n v="135300"/>
    <x v="289"/>
    <n v="9973880"/>
    <s v="LOW PROFILE STR-LIGHTNING MAST"/>
    <d v="1974-07-01T00:00:00"/>
    <d v="1974-07-01T00:00:00"/>
    <s v="CPR Conversion"/>
  </r>
  <r>
    <n v="11"/>
    <n v="7689.25"/>
    <n v="7618.9953219549998"/>
    <n v="70.254678045000219"/>
    <d v="2025-12-01T00:00:00"/>
    <s v="BH Colorado Electric Oper Co"/>
    <s v="Regulated Electric (122)"/>
    <s v="WPC Sub 20328 Portland"/>
    <x v="112"/>
    <n v="135300"/>
    <x v="289"/>
    <n v="9781403"/>
    <s v="LOW PROFILE STR-LIGHTNING MAST"/>
    <d v="1974-07-01T00:00:00"/>
    <d v="1974-07-01T00:00:00"/>
    <s v="WCDXFER"/>
  </r>
  <r>
    <n v="0"/>
    <n v="0"/>
    <n v="0"/>
    <n v="0"/>
    <d v="2025-12-01T00:00:00"/>
    <s v="BH Colorado Electric Oper Co"/>
    <s v="Regulated Electric (122)"/>
    <s v="WPC Sub 20328 Portland"/>
    <x v="112"/>
    <n v="135300"/>
    <x v="233"/>
    <n v="9973872"/>
    <s v="LOW PROFILE STRUCT-BUS SUPPORT-1PH"/>
    <d v="1981-07-01T00:00:00"/>
    <d v="1981-07-01T00:00:00"/>
    <s v="CPR Conversion"/>
  </r>
  <r>
    <n v="2"/>
    <n v="3069.09"/>
    <n v="2627.7021617247001"/>
    <n v="441.38783827530006"/>
    <d v="2025-12-01T00:00:00"/>
    <s v="BH Colorado Electric Oper Co"/>
    <s v="Regulated Electric (122)"/>
    <s v="WPC Sub 20328 Portland"/>
    <x v="112"/>
    <n v="135300"/>
    <x v="233"/>
    <n v="9780231"/>
    <s v="LOW PROFILE STRUCT-BUS SUPPORT-1PH"/>
    <d v="1981-07-01T00:00:00"/>
    <d v="1981-07-01T00:00:00"/>
    <s v="WCDXFER"/>
  </r>
  <r>
    <n v="4"/>
    <n v="-1451.21"/>
    <n v="-711.99500116019999"/>
    <n v="-739.21499883980005"/>
    <d v="2025-12-01T00:00:00"/>
    <s v="BH Colorado Electric Oper Co"/>
    <s v="Regulated Electric (122)"/>
    <s v="WPC Sub 20328 Portland"/>
    <x v="112"/>
    <n v="135300"/>
    <x v="233"/>
    <n v="9809979"/>
    <s v="LOW PROFILE STRUCT-BUS SUPPORT-1PH"/>
    <d v="2000-12-15T00:00:00"/>
    <d v="2002-01-01T00:00:00"/>
    <s v="10009149"/>
  </r>
  <r>
    <n v="40"/>
    <n v="11288.54"/>
    <n v="11185.3995450404"/>
    <n v="103.1404549596009"/>
    <d v="2025-12-01T00:00:00"/>
    <s v="BH Colorado Electric Oper Co"/>
    <s v="Regulated Electric (122)"/>
    <s v="WPC Sub 20328 Portland"/>
    <x v="112"/>
    <n v="135300"/>
    <x v="233"/>
    <n v="9780230"/>
    <s v="LOW PROFILE STRUCT-BUS SUPPORT-1PH"/>
    <d v="1974-07-01T00:00:00"/>
    <d v="1974-07-01T00:00:00"/>
    <s v="WCDXFER"/>
  </r>
  <r>
    <n v="0"/>
    <n v="0"/>
    <n v="0"/>
    <n v="0"/>
    <d v="2025-12-01T00:00:00"/>
    <s v="BH Colorado Electric Oper Co"/>
    <s v="Regulated Electric (122)"/>
    <s v="WPC Sub 20328 Portland"/>
    <x v="112"/>
    <n v="135300"/>
    <x v="233"/>
    <n v="9706620"/>
    <s v="LOW PROFILE STRUCT-BUS SUPPORT-1PH"/>
    <d v="1974-07-01T00:00:00"/>
    <d v="1974-07-01T00:00:00"/>
    <s v="CPR Conversion"/>
  </r>
  <r>
    <n v="107"/>
    <n v="32515.64"/>
    <n v="32218.5530513864"/>
    <n v="297.08694861359982"/>
    <d v="2025-12-01T00:00:00"/>
    <s v="BH Colorado Electric Oper Co"/>
    <s v="Regulated Electric (122)"/>
    <s v="WPC Sub 20328 Portland"/>
    <x v="112"/>
    <n v="135300"/>
    <x v="234"/>
    <n v="9780237"/>
    <s v="LOW PROFILE STRUCTURE-FOUNDATION"/>
    <d v="1974-07-01T00:00:00"/>
    <d v="1974-07-01T00:00:00"/>
    <s v="WCDXFER"/>
  </r>
  <r>
    <n v="0"/>
    <n v="0"/>
    <n v="0"/>
    <n v="0"/>
    <d v="2025-12-01T00:00:00"/>
    <s v="BH Colorado Electric Oper Co"/>
    <s v="Regulated Electric (122)"/>
    <s v="WPC Sub 20328 Portland"/>
    <x v="112"/>
    <n v="135300"/>
    <x v="234"/>
    <n v="9973795"/>
    <s v="LOW PROFILE STRUCTURE-FOUNDATION"/>
    <d v="1974-07-01T00:00:00"/>
    <d v="1974-07-01T00:00:00"/>
    <s v="CPR Conversion"/>
  </r>
  <r>
    <n v="0"/>
    <n v="0"/>
    <n v="0"/>
    <n v="0"/>
    <d v="2025-12-01T00:00:00"/>
    <s v="BH Colorado Electric Oper Co"/>
    <s v="Regulated Electric (122)"/>
    <s v="WPC Sub 20328 Portland"/>
    <x v="112"/>
    <n v="135300"/>
    <x v="163"/>
    <n v="12818106"/>
    <s v="MICROWAVE ANTENNAS"/>
    <d v="2007-03-15T00:00:00"/>
    <d v="2007-05-01T00:00:00"/>
    <s v="50507XFER"/>
  </r>
  <r>
    <n v="0"/>
    <n v="0"/>
    <n v="0"/>
    <n v="0"/>
    <d v="2025-12-01T00:00:00"/>
    <s v="BH Colorado Electric Oper Co"/>
    <s v="Regulated Electric (122)"/>
    <s v="WPC Sub 20328 Portland"/>
    <x v="112"/>
    <n v="135300"/>
    <x v="164"/>
    <n v="12818117"/>
    <s v="MICROWAVE FIXED STATION UNITS"/>
    <d v="2007-03-15T00:00:00"/>
    <d v="2007-05-01T00:00:00"/>
    <s v="50507XFER"/>
  </r>
  <r>
    <n v="0"/>
    <n v="0"/>
    <n v="0"/>
    <n v="0"/>
    <d v="2025-12-01T00:00:00"/>
    <s v="BH Colorado Electric Oper Co"/>
    <s v="Regulated Electric (122)"/>
    <s v="WPC Sub 20328 Portland"/>
    <x v="112"/>
    <n v="135300"/>
    <x v="165"/>
    <n v="12818128"/>
    <s v="MULTIPLEX SYSTEM"/>
    <d v="2007-03-15T00:00:00"/>
    <d v="2007-05-01T00:00:00"/>
    <s v="50507XFER"/>
  </r>
  <r>
    <n v="1"/>
    <n v="69190.259999999995"/>
    <n v="8652.962283606601"/>
    <n v="60537.297716393397"/>
    <d v="2025-12-01T00:00:00"/>
    <s v="BH Colorado Electric Oper Co"/>
    <s v="Regulated Electric (122)"/>
    <s v="WPC Sub 20328 Portland"/>
    <x v="112"/>
    <n v="135300"/>
    <x v="290"/>
    <n v="29606327"/>
    <s v="Oil Spill Containment"/>
    <d v="2019-05-10T00:00:00"/>
    <d v="2019-05-01T00:00:00"/>
    <s v="10059997"/>
  </r>
  <r>
    <n v="0"/>
    <n v="0"/>
    <n v="0"/>
    <n v="0"/>
    <d v="2025-12-01T00:00:00"/>
    <s v="BH Colorado Electric Oper Co"/>
    <s v="Regulated Electric (122)"/>
    <s v="WPC Sub 20328 Portland"/>
    <x v="112"/>
    <n v="135300"/>
    <x v="235"/>
    <n v="9724107"/>
    <s v="OTHER LOW PROFILE STRUCTURE"/>
    <d v="1974-07-01T00:00:00"/>
    <d v="1974-07-01T00:00:00"/>
    <s v="CPR Conversion"/>
  </r>
  <r>
    <n v="0"/>
    <n v="0"/>
    <n v="0"/>
    <n v="0"/>
    <d v="2025-12-01T00:00:00"/>
    <s v="BH Colorado Electric Oper Co"/>
    <s v="Regulated Electric (122)"/>
    <s v="WPC Sub 20328 Portland"/>
    <x v="112"/>
    <n v="135300"/>
    <x v="235"/>
    <n v="9973877"/>
    <s v="OTHER LOW PROFILE STRUCTURE"/>
    <d v="1981-07-01T00:00:00"/>
    <d v="1981-07-01T00:00:00"/>
    <s v="CPR Conversion"/>
  </r>
  <r>
    <n v="6"/>
    <n v="7928.76"/>
    <n v="6788.4681751908001"/>
    <n v="1140.2918248092001"/>
    <d v="2025-12-01T00:00:00"/>
    <s v="BH Colorado Electric Oper Co"/>
    <s v="Regulated Electric (122)"/>
    <s v="WPC Sub 20328 Portland"/>
    <x v="112"/>
    <n v="135300"/>
    <x v="235"/>
    <n v="9785427"/>
    <s v="OTHER LOW PROFILE STRUCTURE"/>
    <d v="1981-07-01T00:00:00"/>
    <d v="1981-07-01T00:00:00"/>
    <s v="WCDXFER"/>
  </r>
  <r>
    <n v="17"/>
    <n v="5765.3"/>
    <n v="5712.6239528779997"/>
    <n v="52.676047122000455"/>
    <d v="2025-12-01T00:00:00"/>
    <s v="BH Colorado Electric Oper Co"/>
    <s v="Regulated Electric (122)"/>
    <s v="WPC Sub 20328 Portland"/>
    <x v="112"/>
    <n v="135300"/>
    <x v="235"/>
    <n v="9785426"/>
    <s v="OTHER LOW PROFILE STRUCTURE"/>
    <d v="1974-07-01T00:00:00"/>
    <d v="1974-07-01T00:00:00"/>
    <s v="WCDXFER"/>
  </r>
  <r>
    <n v="0"/>
    <n v="0"/>
    <n v="0"/>
    <n v="0"/>
    <d v="2025-12-01T00:00:00"/>
    <s v="BH Colorado Electric Oper Co"/>
    <s v="Regulated Electric (122)"/>
    <s v="WPC Sub 20328 Portland"/>
    <x v="112"/>
    <n v="135300"/>
    <x v="166"/>
    <n v="9973801"/>
    <s v="COMBO LINE/CIRCUIT BKR CNTRL PANEL"/>
    <d v="1981-07-01T00:00:00"/>
    <d v="1981-07-01T00:00:00"/>
    <s v="CPR Conversion"/>
  </r>
  <r>
    <n v="0"/>
    <n v="0"/>
    <n v="0"/>
    <n v="0"/>
    <d v="2025-12-01T00:00:00"/>
    <s v="BH Colorado Electric Oper Co"/>
    <s v="Regulated Electric (122)"/>
    <s v="WPC Sub 20328 Portland"/>
    <x v="112"/>
    <n v="135300"/>
    <x v="166"/>
    <n v="9769410"/>
    <s v="COMBO LINE/CIRCUIT BKR CNTRL PANEL"/>
    <d v="1981-07-01T00:00:00"/>
    <d v="1981-07-01T00:00:00"/>
    <s v="WCDXFER"/>
  </r>
  <r>
    <n v="1"/>
    <n v="82898.98"/>
    <n v="40672.031863947595"/>
    <n v="42226.948136052401"/>
    <d v="2025-12-01T00:00:00"/>
    <s v="BH Colorado Electric Oper Co"/>
    <s v="Regulated Electric (122)"/>
    <s v="WPC Sub 20328 Portland"/>
    <x v="112"/>
    <n v="135300"/>
    <x v="291"/>
    <n v="9807775"/>
    <s v="CAPACITOR BANK PANEL"/>
    <d v="2000-08-01T00:00:00"/>
    <d v="2001-01-01T00:00:00"/>
    <s v="10006115"/>
  </r>
  <r>
    <n v="1"/>
    <n v="-7709.12"/>
    <n v="-3782.2609431744004"/>
    <n v="-3926.8590568255995"/>
    <d v="2025-12-01T00:00:00"/>
    <s v="BH Colorado Electric Oper Co"/>
    <s v="Regulated Electric (122)"/>
    <s v="WPC Sub 20328 Portland"/>
    <x v="112"/>
    <n v="135300"/>
    <x v="292"/>
    <n v="9809949"/>
    <s v="CIRCUIT BREAKER CONTROL PANEL"/>
    <d v="2000-12-15T00:00:00"/>
    <d v="2002-01-01T00:00:00"/>
    <s v="10009149"/>
  </r>
  <r>
    <n v="0"/>
    <n v="38109.99"/>
    <n v="1833.0966165984"/>
    <n v="36276.893383401599"/>
    <d v="2025-12-01T00:00:00"/>
    <s v="BH Colorado Electric Oper Co"/>
    <s v="Regulated Electric (122)"/>
    <s v="WPC Sub 20328 Portland"/>
    <x v="112"/>
    <n v="135300"/>
    <x v="293"/>
    <n v="38151407"/>
    <s v="Panel - DC"/>
    <d v="2023-07-28T00:00:00"/>
    <d v="2023-07-01T00:00:00"/>
    <s v="10082275"/>
  </r>
  <r>
    <n v="1"/>
    <n v="-13936.19"/>
    <n v="-6837.3961144278001"/>
    <n v="-7098.7938855722005"/>
    <d v="2025-12-01T00:00:00"/>
    <s v="BH Colorado Electric Oper Co"/>
    <s v="Regulated Electric (122)"/>
    <s v="WPC Sub 20328 Portland"/>
    <x v="112"/>
    <n v="135300"/>
    <x v="236"/>
    <n v="9809950"/>
    <s v="LINE PANEL"/>
    <d v="2000-12-15T00:00:00"/>
    <d v="2002-01-01T00:00:00"/>
    <s v="10009149"/>
  </r>
  <r>
    <n v="0"/>
    <n v="0"/>
    <n v="0"/>
    <n v="0"/>
    <d v="2025-12-01T00:00:00"/>
    <s v="BH Colorado Electric Oper Co"/>
    <s v="Regulated Electric (122)"/>
    <s v="WPC Sub 20328 Portland"/>
    <x v="112"/>
    <n v="135300"/>
    <x v="237"/>
    <n v="9809968"/>
    <s v="OTHER PANELS"/>
    <d v="2000-12-15T00:00:00"/>
    <d v="2002-01-01T00:00:00"/>
    <s v="10009151"/>
  </r>
  <r>
    <n v="2"/>
    <n v="194610.39"/>
    <n v="31826.688270210601"/>
    <n v="162783.70172978941"/>
    <d v="2025-12-01T00:00:00"/>
    <s v="BH Colorado Electric Oper Co"/>
    <s v="Regulated Electric (122)"/>
    <s v="WPC Sub 20328 Portland"/>
    <x v="112"/>
    <n v="135300"/>
    <x v="294"/>
    <n v="26744622"/>
    <s v="Panel - Relay"/>
    <d v="2017-07-20T00:00:00"/>
    <d v="2017-07-01T00:00:00"/>
    <s v="10055943"/>
  </r>
  <r>
    <n v="5"/>
    <n v="174985.23"/>
    <n v="35350.633404704095"/>
    <n v="139634.59659529591"/>
    <d v="2025-12-01T00:00:00"/>
    <s v="BH Colorado Electric Oper Co"/>
    <s v="Regulated Electric (122)"/>
    <s v="WPC Sub 20328 Portland"/>
    <x v="112"/>
    <n v="135300"/>
    <x v="267"/>
    <n v="13776659"/>
    <s v="COMPLETE PANEL-3 RELAYS"/>
    <d v="2015-04-30T00:00:00"/>
    <d v="2015-04-01T00:00:00"/>
    <s v="10049752"/>
  </r>
  <r>
    <n v="0"/>
    <n v="0"/>
    <n v="0"/>
    <n v="0"/>
    <d v="2025-12-01T00:00:00"/>
    <s v="BH Colorado Electric Oper Co"/>
    <s v="Regulated Electric (122)"/>
    <s v="WPC Sub 20328 Portland"/>
    <x v="112"/>
    <n v="135300"/>
    <x v="295"/>
    <n v="9778046"/>
    <s v="POLE, WOOD, 65' FOR ANTENNAS-ADDL"/>
    <d v="1988-07-01T00:00:00"/>
    <d v="1988-07-01T00:00:00"/>
    <s v="WCDXFER"/>
  </r>
  <r>
    <n v="0"/>
    <n v="0"/>
    <n v="0"/>
    <n v="0"/>
    <d v="2025-12-01T00:00:00"/>
    <s v="BH Colorado Electric Oper Co"/>
    <s v="Regulated Electric (122)"/>
    <s v="WPC Sub 20328 Portland"/>
    <x v="112"/>
    <n v="135300"/>
    <x v="295"/>
    <n v="9973860"/>
    <s v="POLE, WOOD, 65' TO 80'"/>
    <d v="1988-07-01T00:00:00"/>
    <d v="1988-07-01T00:00:00"/>
    <s v="CPR Conversion"/>
  </r>
  <r>
    <n v="0"/>
    <n v="0"/>
    <n v="0"/>
    <n v="0"/>
    <d v="2025-12-01T00:00:00"/>
    <s v="BH Colorado Electric Oper Co"/>
    <s v="Regulated Electric (122)"/>
    <s v="WPC Sub 20328 Portland"/>
    <x v="112"/>
    <n v="135300"/>
    <x v="295"/>
    <n v="9778045"/>
    <s v="POLE, WOOD, 65' FOR ANTENNAS"/>
    <d v="1987-07-01T00:00:00"/>
    <d v="1987-07-01T00:00:00"/>
    <s v="WCDXFER"/>
  </r>
  <r>
    <n v="0"/>
    <n v="0"/>
    <n v="0"/>
    <n v="0"/>
    <d v="2025-12-01T00:00:00"/>
    <s v="BH Colorado Electric Oper Co"/>
    <s v="Regulated Electric (122)"/>
    <s v="WPC Sub 20328 Portland"/>
    <x v="112"/>
    <n v="135300"/>
    <x v="295"/>
    <n v="9973861"/>
    <s v="POLE, WOOD, 65' TO 80'"/>
    <d v="1987-07-01T00:00:00"/>
    <d v="1987-07-01T00:00:00"/>
    <s v="CPR Conversion"/>
  </r>
  <r>
    <n v="15"/>
    <n v="-5387.04"/>
    <n v="-2642.9982918048004"/>
    <n v="-2744.0417081951996"/>
    <d v="2025-12-01T00:00:00"/>
    <s v="BH Colorado Electric Oper Co"/>
    <s v="Regulated Electric (122)"/>
    <s v="WPC Sub 20328 Portland"/>
    <x v="112"/>
    <n v="135300"/>
    <x v="17"/>
    <n v="9809951"/>
    <s v="POST INSULATORS"/>
    <d v="2000-12-15T00:00:00"/>
    <d v="2002-01-01T00:00:00"/>
    <s v="10009149"/>
  </r>
  <r>
    <n v="2"/>
    <n v="82361.55"/>
    <n v="21392.659827933003"/>
    <n v="60968.890172066996"/>
    <d v="2025-12-01T00:00:00"/>
    <s v="BH Colorado Electric Oper Co"/>
    <s v="Regulated Electric (122)"/>
    <s v="WPC Sub 20328 Portland"/>
    <x v="112"/>
    <n v="135300"/>
    <x v="268"/>
    <n v="11845664"/>
    <s v="CARRIER: CCVT 115KV, 550 BIL 600/1000"/>
    <d v="2012-12-19T00:00:00"/>
    <d v="2012-01-01T00:00:00"/>
    <s v="10042866"/>
  </r>
  <r>
    <n v="1"/>
    <n v="1097.21"/>
    <n v="538.31494768020002"/>
    <n v="558.89505231980002"/>
    <d v="2025-12-01T00:00:00"/>
    <s v="BH Colorado Electric Oper Co"/>
    <s v="Regulated Electric (122)"/>
    <s v="WPC Sub 20328 Portland"/>
    <x v="112"/>
    <n v="135300"/>
    <x v="296"/>
    <n v="9807776"/>
    <s v="PULLPITS (REGULATOR PIT)"/>
    <d v="2000-08-01T00:00:00"/>
    <d v="2001-01-01T00:00:00"/>
    <s v="10006115"/>
  </r>
  <r>
    <n v="700"/>
    <n v="-1183.25"/>
    <n v="-580.528031865"/>
    <n v="-602.721968135"/>
    <d v="2025-12-01T00:00:00"/>
    <s v="BH Colorado Electric Oper Co"/>
    <s v="Regulated Electric (122)"/>
    <s v="WPC Sub 20328 Portland"/>
    <x v="112"/>
    <n v="135300"/>
    <x v="270"/>
    <n v="9809970"/>
    <s v="PVC CONDUIT"/>
    <d v="2000-12-15T00:00:00"/>
    <d v="2002-01-01T00:00:00"/>
    <s v="10009149"/>
  </r>
  <r>
    <n v="4100"/>
    <n v="20978.13"/>
    <n v="10292.3241251706"/>
    <n v="10685.805874829401"/>
    <d v="2025-12-01T00:00:00"/>
    <s v="BH Colorado Electric Oper Co"/>
    <s v="Regulated Electric (122)"/>
    <s v="WPC Sub 20328 Portland"/>
    <x v="112"/>
    <n v="135300"/>
    <x v="270"/>
    <n v="9807802"/>
    <s v="PVC CONDUIT"/>
    <d v="2000-08-01T00:00:00"/>
    <d v="2001-01-01T00:00:00"/>
    <s v="10006115"/>
  </r>
  <r>
    <n v="2"/>
    <n v="421469.32"/>
    <n v="206781.9605586984"/>
    <n v="214687.35944130161"/>
    <d v="2025-12-01T00:00:00"/>
    <s v="BH Colorado Electric Oper Co"/>
    <s v="Regulated Electric (122)"/>
    <s v="WPC Sub 20328 Portland"/>
    <x v="112"/>
    <n v="135300"/>
    <x v="238"/>
    <n v="9807810"/>
    <s v="PWR CRCT BKR- 4160V,3000A"/>
    <d v="2000-08-01T00:00:00"/>
    <d v="2001-01-01T00:00:00"/>
    <s v="10006115"/>
  </r>
  <r>
    <n v="0"/>
    <n v="0"/>
    <n v="0"/>
    <n v="0"/>
    <d v="2025-12-01T00:00:00"/>
    <s v="BH Colorado Electric Oper Co"/>
    <s v="Regulated Electric (122)"/>
    <s v="WPC Sub 20328 Portland"/>
    <x v="112"/>
    <n v="135300"/>
    <x v="145"/>
    <n v="9691249"/>
    <s v="TRANSF, PWR, FOUNDATION"/>
    <d v="1981-07-01T00:00:00"/>
    <d v="1981-07-01T00:00:00"/>
    <s v="CPR Conversion"/>
  </r>
  <r>
    <n v="0"/>
    <n v="0"/>
    <n v="0"/>
    <n v="0"/>
    <d v="2025-12-01T00:00:00"/>
    <s v="BH Colorado Electric Oper Co"/>
    <s v="Regulated Electric (122)"/>
    <s v="WPC Sub 20328 Portland"/>
    <x v="112"/>
    <n v="135300"/>
    <x v="145"/>
    <n v="9870212"/>
    <s v="TRANSF, PWR, FOUNDATION"/>
    <d v="1979-07-01T00:00:00"/>
    <d v="1979-07-01T00:00:00"/>
    <s v="CPR Conversion"/>
  </r>
  <r>
    <n v="1"/>
    <n v="516.65"/>
    <n v="442.34685911950004"/>
    <n v="74.303140880499939"/>
    <d v="2025-12-01T00:00:00"/>
    <s v="BH Colorado Electric Oper Co"/>
    <s v="Regulated Electric (122)"/>
    <s v="WPC Sub 20328 Portland"/>
    <x v="112"/>
    <n v="135300"/>
    <x v="145"/>
    <n v="9805272"/>
    <s v="TRANSF, PWR, FOUNDATION-00000-TRANSF, PWR, FOUNDATION"/>
    <d v="1981-07-01T00:00:00"/>
    <d v="1981-07-01T00:00:00"/>
    <s v="WCDXFER"/>
  </r>
  <r>
    <n v="0"/>
    <n v="0"/>
    <n v="0"/>
    <n v="0"/>
    <d v="2025-12-01T00:00:00"/>
    <s v="BH Colorado Electric Oper Co"/>
    <s v="Regulated Electric (122)"/>
    <s v="WPC Sub 20328 Portland"/>
    <x v="112"/>
    <n v="135300"/>
    <x v="145"/>
    <n v="9870122"/>
    <s v="TRANSF, PWR, FOUNDATION"/>
    <d v="1974-07-01T00:00:00"/>
    <d v="1974-07-01T00:00:00"/>
    <s v="CPR Conversion"/>
  </r>
  <r>
    <n v="1"/>
    <n v="1776.29"/>
    <n v="1589.1808159297"/>
    <n v="187.10918407029999"/>
    <d v="2025-12-01T00:00:00"/>
    <s v="BH Colorado Electric Oper Co"/>
    <s v="Regulated Electric (122)"/>
    <s v="WPC Sub 20328 Portland"/>
    <x v="112"/>
    <n v="135300"/>
    <x v="145"/>
    <n v="9805271"/>
    <s v="TRANSF, PWR, FOUNDATION-00000-TRANSF, PWR, FOUNDATION"/>
    <d v="1979-07-01T00:00:00"/>
    <d v="1979-07-01T00:00:00"/>
    <s v="WCDXFER"/>
  </r>
  <r>
    <n v="1"/>
    <n v="2766.02"/>
    <n v="2740.7475944252001"/>
    <n v="25.272405574799905"/>
    <d v="2025-12-01T00:00:00"/>
    <s v="BH Colorado Electric Oper Co"/>
    <s v="Regulated Electric (122)"/>
    <s v="WPC Sub 20328 Portland"/>
    <x v="112"/>
    <n v="135300"/>
    <x v="145"/>
    <n v="9805270"/>
    <s v="TRANSF, PWR, FOUNDATION-00000-TRANSF, PWR, FOUNDATION"/>
    <d v="1974-07-01T00:00:00"/>
    <d v="1974-07-01T00:00:00"/>
    <s v="WCDXFER"/>
  </r>
  <r>
    <n v="0"/>
    <n v="0"/>
    <n v="0"/>
    <n v="0"/>
    <d v="2025-12-01T00:00:00"/>
    <s v="BH Colorado Electric Oper Co"/>
    <s v="Regulated Electric (122)"/>
    <s v="WPC Sub 20328 Portland"/>
    <x v="112"/>
    <n v="135300"/>
    <x v="129"/>
    <n v="9870211"/>
    <s v="TX.-POWER"/>
    <d v="1959-07-01T00:00:00"/>
    <d v="1959-07-01T00:00:00"/>
    <s v="CPR Conversion"/>
  </r>
  <r>
    <n v="1"/>
    <n v="137660.01"/>
    <n v="136402.24628023259"/>
    <n v="1257.7637197674194"/>
    <d v="2025-12-01T00:00:00"/>
    <s v="BH Colorado Electric Oper Co"/>
    <s v="Regulated Electric (122)"/>
    <s v="WPC Sub 20328 Portland"/>
    <x v="112"/>
    <n v="135300"/>
    <x v="129"/>
    <n v="9821668"/>
    <s v="TX.-POWER-08010-TX.-POWER"/>
    <d v="1974-07-01T00:00:00"/>
    <d v="1974-07-01T00:00:00"/>
    <s v="WCDXFER"/>
  </r>
  <r>
    <n v="1"/>
    <n v="914.36"/>
    <n v="906.00573041359996"/>
    <n v="8.3542695864000507"/>
    <d v="2025-12-01T00:00:00"/>
    <s v="BH Colorado Electric Oper Co"/>
    <s v="Regulated Electric (122)"/>
    <s v="WPC Sub 20328 Portland"/>
    <x v="112"/>
    <n v="135300"/>
    <x v="129"/>
    <n v="9821669"/>
    <s v="TX.-POWER-00000-TX.-POWER"/>
    <d v="1974-07-01T00:00:00"/>
    <d v="1974-07-01T00:00:00"/>
    <s v="WCDXFER"/>
  </r>
  <r>
    <n v="0"/>
    <n v="0"/>
    <n v="0"/>
    <n v="0"/>
    <d v="2025-12-01T00:00:00"/>
    <s v="BH Colorado Electric Oper Co"/>
    <s v="Regulated Electric (122)"/>
    <s v="WPC Sub 20328 Portland"/>
    <x v="112"/>
    <n v="135300"/>
    <x v="129"/>
    <n v="9870123"/>
    <s v="TX.-POWER"/>
    <d v="1974-07-01T00:00:00"/>
    <d v="1974-07-01T00:00:00"/>
    <s v="CPR Conversion"/>
  </r>
  <r>
    <n v="0"/>
    <n v="0"/>
    <n v="0"/>
    <n v="0"/>
    <d v="2025-12-01T00:00:00"/>
    <s v="BH Colorado Electric Oper Co"/>
    <s v="Regulated Electric (122)"/>
    <s v="WPC Sub 20328 Portland"/>
    <x v="112"/>
    <n v="135300"/>
    <x v="129"/>
    <n v="9870210"/>
    <s v="TX.-POWER"/>
    <d v="1974-07-01T00:00:00"/>
    <d v="1974-07-01T00:00:00"/>
    <s v="CPR Conversion"/>
  </r>
  <r>
    <n v="1"/>
    <n v="1734663.44"/>
    <n v="216937.7210184104"/>
    <n v="1517725.7189815897"/>
    <d v="2025-12-01T00:00:00"/>
    <s v="BH Colorado Electric Oper Co"/>
    <s v="Regulated Electric (122)"/>
    <s v="WPC Sub 20328 Portland"/>
    <x v="112"/>
    <n v="135300"/>
    <x v="129"/>
    <n v="29606324"/>
    <s v="Pwr Trfrmr Nbr Xxxxxxx"/>
    <d v="2019-05-10T00:00:00"/>
    <d v="2019-05-01T00:00:00"/>
    <s v="10059997"/>
  </r>
  <r>
    <n v="0"/>
    <n v="0"/>
    <n v="0"/>
    <n v="0"/>
    <d v="2025-12-01T00:00:00"/>
    <s v="BH Colorado Electric Oper Co"/>
    <s v="Regulated Electric (122)"/>
    <s v="WPC Sub 20328 Portland"/>
    <x v="112"/>
    <n v="135300"/>
    <x v="129"/>
    <n v="9821667"/>
    <s v="TX.-POWER-08009-TX.-POWER"/>
    <d v="1959-07-01T00:00:00"/>
    <d v="1959-07-01T00:00:00"/>
    <s v="WCDXFER"/>
  </r>
  <r>
    <n v="3"/>
    <n v="46580.1"/>
    <n v="22853.204121761999"/>
    <n v="23726.895878238"/>
    <d v="2025-12-01T00:00:00"/>
    <s v="BH Colorado Electric Oper Co"/>
    <s v="Regulated Electric (122)"/>
    <s v="WPC Sub 20328 Portland"/>
    <x v="112"/>
    <n v="135300"/>
    <x v="167"/>
    <n v="9807808"/>
    <s v="REACTOR-CURRENT LIMITING"/>
    <d v="2000-08-01T00:00:00"/>
    <d v="2001-01-01T00:00:00"/>
    <s v="10006115"/>
  </r>
  <r>
    <n v="1"/>
    <n v="12051.86"/>
    <n v="5912.903077213201"/>
    <n v="6138.9569227867996"/>
    <d v="2025-12-01T00:00:00"/>
    <s v="BH Colorado Electric Oper Co"/>
    <s v="Regulated Electric (122)"/>
    <s v="WPC Sub 20328 Portland"/>
    <x v="112"/>
    <n v="135300"/>
    <x v="297"/>
    <n v="9807809"/>
    <s v="REACTOR-FOUNDATION"/>
    <d v="2000-08-01T00:00:00"/>
    <d v="2001-01-01T00:00:00"/>
    <s v="10006115"/>
  </r>
  <r>
    <n v="1"/>
    <n v="25680.560000000001"/>
    <n v="25445.923400225602"/>
    <n v="234.63659977439966"/>
    <d v="2025-12-01T00:00:00"/>
    <s v="BH Colorado Electric Oper Co"/>
    <s v="Regulated Electric (122)"/>
    <s v="WPC Sub 20328 Portland"/>
    <x v="112"/>
    <n v="135300"/>
    <x v="298"/>
    <n v="9768382"/>
    <s v="CARRIER CURR.EQ-RECEIVERS"/>
    <d v="1974-07-01T00:00:00"/>
    <d v="1974-07-01T00:00:00"/>
    <s v="WCDXFER"/>
  </r>
  <r>
    <n v="0"/>
    <n v="0"/>
    <n v="0"/>
    <n v="0"/>
    <d v="2025-12-01T00:00:00"/>
    <s v="BH Colorado Electric Oper Co"/>
    <s v="Regulated Electric (122)"/>
    <s v="WPC Sub 20328 Portland"/>
    <x v="112"/>
    <n v="135300"/>
    <x v="298"/>
    <n v="9724103"/>
    <s v="CARRIER CURR.EQ-RECEIVERS"/>
    <d v="1974-07-01T00:00:00"/>
    <d v="1974-07-01T00:00:00"/>
    <s v="CPR Conversion"/>
  </r>
  <r>
    <n v="1"/>
    <n v="-1859.6100000000001"/>
    <n v="-912.36487076820003"/>
    <n v="-947.24512923180009"/>
    <d v="2025-12-01T00:00:00"/>
    <s v="BH Colorado Electric Oper Co"/>
    <s v="Regulated Electric (122)"/>
    <s v="WPC Sub 20328 Portland"/>
    <x v="112"/>
    <n v="135300"/>
    <x v="188"/>
    <n v="9809984"/>
    <s v="BREAKER FAILURE RELAY"/>
    <d v="2000-12-15T00:00:00"/>
    <d v="2002-01-01T00:00:00"/>
    <s v="10009149"/>
  </r>
  <r>
    <n v="4"/>
    <n v="313998.28999999998"/>
    <n v="81558.185883129408"/>
    <n v="232440.10411687056"/>
    <d v="2025-12-01T00:00:00"/>
    <s v="BH Colorado Electric Oper Co"/>
    <s v="Regulated Electric (122)"/>
    <s v="WPC Sub 20328 Portland"/>
    <x v="112"/>
    <n v="135300"/>
    <x v="172"/>
    <n v="11845679"/>
    <s v="RELAYING AND PANELS"/>
    <d v="2012-12-19T00:00:00"/>
    <d v="2012-12-01T00:00:00"/>
    <s v="10042866"/>
  </r>
  <r>
    <n v="1"/>
    <n v="3150"/>
    <n v="3737.8339740000001"/>
    <n v="-587.83397400000013"/>
    <d v="2025-12-01T00:00:00"/>
    <s v="BH Colorado Electric Oper Co"/>
    <s v="Regulated Electric (122)"/>
    <s v="WPC Sub 20328 Portland"/>
    <x v="112"/>
    <n v="135300"/>
    <x v="173"/>
    <n v="9769401"/>
    <s v="IMPEDANCE RELAY"/>
    <d v="1961-07-01T00:00:00"/>
    <d v="1961-07-01T00:00:00"/>
    <s v="WCDXFER"/>
  </r>
  <r>
    <n v="2"/>
    <n v="54463.6"/>
    <n v="24625.253254764"/>
    <n v="29838.346745235998"/>
    <d v="2025-12-01T00:00:00"/>
    <s v="BH Colorado Electric Oper Co"/>
    <s v="Regulated Electric (122)"/>
    <s v="WPC Sub 20328 Portland"/>
    <x v="112"/>
    <n v="135300"/>
    <x v="173"/>
    <n v="9810959"/>
    <s v="IMPEDANCE RELAY"/>
    <d v="2002-06-18T00:00:00"/>
    <d v="2002-01-01T00:00:00"/>
    <s v="10010415"/>
  </r>
  <r>
    <n v="1"/>
    <n v="78865.33"/>
    <n v="78144.757984775802"/>
    <n v="720.57201522419928"/>
    <d v="2025-12-01T00:00:00"/>
    <s v="BH Colorado Electric Oper Co"/>
    <s v="Regulated Electric (122)"/>
    <s v="WPC Sub 20328 Portland"/>
    <x v="112"/>
    <n v="135300"/>
    <x v="173"/>
    <n v="9778057"/>
    <s v="IMPEDENCE RELAY"/>
    <d v="1974-07-01T00:00:00"/>
    <d v="1974-07-01T00:00:00"/>
    <s v="WCDXFER"/>
  </r>
  <r>
    <n v="0"/>
    <n v="0"/>
    <n v="0"/>
    <n v="0"/>
    <d v="2025-12-01T00:00:00"/>
    <s v="BH Colorado Electric Oper Co"/>
    <s v="Regulated Electric (122)"/>
    <s v="WPC Sub 20328 Portland"/>
    <x v="112"/>
    <n v="135300"/>
    <x v="173"/>
    <n v="9973799"/>
    <s v="PANELS-IMPEDENCE RELAY"/>
    <d v="1974-07-01T00:00:00"/>
    <d v="1974-07-01T00:00:00"/>
    <s v="CPR Conversion"/>
  </r>
  <r>
    <n v="1"/>
    <n v="-2789.41"/>
    <n v="-1368.5448530442"/>
    <n v="-1420.8651469557999"/>
    <d v="2025-12-01T00:00:00"/>
    <s v="BH Colorado Electric Oper Co"/>
    <s v="Regulated Electric (122)"/>
    <s v="WPC Sub 20328 Portland"/>
    <x v="112"/>
    <n v="135300"/>
    <x v="173"/>
    <n v="9809983"/>
    <s v="IMPEDANCE RELAY"/>
    <d v="2000-12-15T00:00:00"/>
    <d v="2002-01-01T00:00:00"/>
    <s v="10009149"/>
  </r>
  <r>
    <n v="3"/>
    <n v="20402.510000000002"/>
    <n v="11187.549057918"/>
    <n v="9214.9609420820016"/>
    <d v="2025-12-01T00:00:00"/>
    <s v="BH Colorado Electric Oper Co"/>
    <s v="Regulated Electric (122)"/>
    <s v="WPC Sub 20328 Portland"/>
    <x v="112"/>
    <n v="135300"/>
    <x v="173"/>
    <n v="9761154"/>
    <s v="IMPEDANCE RELAY"/>
    <d v="1997-12-15T00:00:00"/>
    <d v="1998-01-01T00:00:00"/>
    <s v="23556029"/>
  </r>
  <r>
    <n v="0"/>
    <n v="0"/>
    <n v="0"/>
    <n v="0"/>
    <d v="2025-12-01T00:00:00"/>
    <s v="BH Colorado Electric Oper Co"/>
    <s v="Regulated Electric (122)"/>
    <s v="WPC Sub 20328 Portland"/>
    <x v="112"/>
    <n v="135300"/>
    <x v="173"/>
    <n v="9973800"/>
    <s v="IMPEDANCE RELAY"/>
    <d v="1961-07-01T00:00:00"/>
    <d v="1961-07-01T00:00:00"/>
    <s v="CPR Conversion"/>
  </r>
  <r>
    <n v="0"/>
    <n v="0"/>
    <n v="0"/>
    <n v="0"/>
    <d v="2025-12-01T00:00:00"/>
    <s v="BH Colorado Electric Oper Co"/>
    <s v="Regulated Electric (122)"/>
    <s v="WPC Sub 20328 Portland"/>
    <x v="112"/>
    <n v="135300"/>
    <x v="173"/>
    <n v="9969004"/>
    <s v="IMPEDANCE RELAY"/>
    <d v="1997-12-15T00:00:00"/>
    <d v="1998-01-01T00:00:00"/>
    <s v="23556029"/>
  </r>
  <r>
    <n v="0"/>
    <n v="0"/>
    <n v="0"/>
    <n v="0"/>
    <d v="2025-12-01T00:00:00"/>
    <s v="BH Colorado Electric Oper Co"/>
    <s v="Regulated Electric (122)"/>
    <s v="WPC Sub 20328 Portland"/>
    <x v="112"/>
    <n v="135300"/>
    <x v="240"/>
    <n v="9969003"/>
    <s v="MISCELLANEOUS RELAY"/>
    <d v="1997-12-15T00:00:00"/>
    <d v="1998-01-01T00:00:00"/>
    <s v="23556029"/>
  </r>
  <r>
    <n v="26"/>
    <n v="-16464.28"/>
    <n v="-8077.7317257336008"/>
    <n v="-8386.5482742663989"/>
    <d v="2025-12-01T00:00:00"/>
    <s v="BH Colorado Electric Oper Co"/>
    <s v="Regulated Electric (122)"/>
    <s v="WPC Sub 20328 Portland"/>
    <x v="112"/>
    <n v="135300"/>
    <x v="240"/>
    <n v="9809981"/>
    <s v="MISCELLANEOUS RELAY"/>
    <d v="2000-12-15T00:00:00"/>
    <d v="2002-01-01T00:00:00"/>
    <s v="10009149"/>
  </r>
  <r>
    <n v="0"/>
    <n v="0"/>
    <n v="0"/>
    <n v="0"/>
    <d v="2025-12-01T00:00:00"/>
    <s v="BH Colorado Electric Oper Co"/>
    <s v="Regulated Electric (122)"/>
    <s v="WPC Sub 20328 Portland"/>
    <x v="112"/>
    <n v="135300"/>
    <x v="240"/>
    <n v="9688691"/>
    <s v="MISCELLANEOUS RELAY"/>
    <d v="1997-12-15T00:00:00"/>
    <d v="1998-01-01T00:00:00"/>
    <s v="23556029"/>
  </r>
  <r>
    <n v="1"/>
    <n v="-3409.28"/>
    <n v="-1672.6664766336"/>
    <n v="-1736.6135233664002"/>
    <d v="2025-12-01T00:00:00"/>
    <s v="BH Colorado Electric Oper Co"/>
    <s v="Regulated Electric (122)"/>
    <s v="WPC Sub 20328 Portland"/>
    <x v="112"/>
    <n v="135300"/>
    <x v="242"/>
    <n v="9809982"/>
    <s v="OVERCURRENT RELAY"/>
    <d v="2000-12-15T00:00:00"/>
    <d v="2002-01-01T00:00:00"/>
    <s v="10009149"/>
  </r>
  <r>
    <n v="0"/>
    <n v="22762.21"/>
    <n v="1970.7585152188001"/>
    <n v="20791.451484781199"/>
    <d v="2025-12-01T00:00:00"/>
    <s v="BH Colorado Electric Oper Co"/>
    <s v="Regulated Electric (122)"/>
    <s v="WPC Sub 20328 Portland"/>
    <x v="112"/>
    <n v="135300"/>
    <x v="147"/>
    <n v="34776528"/>
    <s v="NERC Test Switch"/>
    <d v="2021-09-16T00:00:00"/>
    <d v="2021-09-01T00:00:00"/>
    <s v="10075420"/>
  </r>
  <r>
    <n v="1"/>
    <n v="-29076.86"/>
    <n v="-14265.7361577132"/>
    <n v="-14811.123842286801"/>
    <d v="2025-12-01T00:00:00"/>
    <s v="BH Colorado Electric Oper Co"/>
    <s v="Regulated Electric (122)"/>
    <s v="WPC Sub 20328 Portland"/>
    <x v="112"/>
    <n v="135300"/>
    <x v="254"/>
    <n v="9809980"/>
    <s v="ROADS"/>
    <d v="2000-12-15T00:00:00"/>
    <d v="2002-01-01T00:00:00"/>
    <s v="10009149"/>
  </r>
  <r>
    <n v="0"/>
    <n v="0"/>
    <n v="0"/>
    <n v="0"/>
    <d v="2025-12-01T00:00:00"/>
    <s v="BH Colorado Electric Oper Co"/>
    <s v="Regulated Electric (122)"/>
    <s v="WPC Sub 20328 Portland"/>
    <x v="112"/>
    <n v="135300"/>
    <x v="80"/>
    <n v="9809972"/>
    <s v="SCADA EQUIPMENT- RTU"/>
    <d v="2000-12-15T00:00:00"/>
    <d v="2002-01-01T00:00:00"/>
    <s v="10009149"/>
  </r>
  <r>
    <n v="0"/>
    <n v="0"/>
    <n v="0"/>
    <n v="0"/>
    <d v="2025-12-01T00:00:00"/>
    <s v="BH Colorado Electric Oper Co"/>
    <s v="Regulated Electric (122)"/>
    <s v="WPC Sub 20328 Portland"/>
    <x v="112"/>
    <n v="135300"/>
    <x v="80"/>
    <n v="9973870"/>
    <s v="TELEMETERING-RTU"/>
    <d v="1988-07-01T00:00:00"/>
    <d v="1988-07-01T00:00:00"/>
    <s v="CPR Conversion"/>
  </r>
  <r>
    <n v="0"/>
    <n v="0"/>
    <n v="0"/>
    <n v="0"/>
    <d v="2025-12-01T00:00:00"/>
    <s v="BH Colorado Electric Oper Co"/>
    <s v="Regulated Electric (122)"/>
    <s v="WPC Sub 20328 Portland"/>
    <x v="112"/>
    <n v="135300"/>
    <x v="80"/>
    <n v="12818150"/>
    <s v="SCADA &amp; RADIO EQUIP-RTU,TRANSDUCERS, RELAYS, REMOTE ALARM, GENRATOR,ANTENNAS"/>
    <d v="1987-07-01T00:00:00"/>
    <d v="1987-07-01T00:00:00"/>
    <s v="50507XFER"/>
  </r>
  <r>
    <n v="0"/>
    <n v="0"/>
    <n v="0"/>
    <n v="0"/>
    <d v="2025-12-01T00:00:00"/>
    <s v="BH Colorado Electric Oper Co"/>
    <s v="Regulated Electric (122)"/>
    <s v="WPC Sub 20328 Portland"/>
    <x v="112"/>
    <n v="135300"/>
    <x v="80"/>
    <n v="9785458"/>
    <s v="SCADA &amp; RADIO EQUIP-RTU,TRANSDUCERS, RELAYS, REMOTE ALARM, GENRATOR,ANTENNAS"/>
    <d v="1988-07-01T00:00:00"/>
    <d v="1988-07-01T00:00:00"/>
    <s v="WCDXFER"/>
  </r>
  <r>
    <n v="0"/>
    <n v="0"/>
    <n v="0"/>
    <n v="0"/>
    <d v="2025-12-01T00:00:00"/>
    <s v="BH Colorado Electric Oper Co"/>
    <s v="Regulated Electric (122)"/>
    <s v="WPC Sub 20328 Portland"/>
    <x v="112"/>
    <n v="135300"/>
    <x v="80"/>
    <n v="38929008"/>
    <s v="Scada Equip - Rtu"/>
    <d v="2023-11-07T00:00:00"/>
    <d v="2023-01-01T00:00:00"/>
    <s v="10082706"/>
  </r>
  <r>
    <n v="0"/>
    <n v="0"/>
    <n v="0"/>
    <n v="0"/>
    <d v="2025-12-01T00:00:00"/>
    <s v="BH Colorado Electric Oper Co"/>
    <s v="Regulated Electric (122)"/>
    <s v="WPC Sub 20328 Portland"/>
    <x v="112"/>
    <n v="135300"/>
    <x v="80"/>
    <n v="9973871"/>
    <s v="SCADA EQUIPMENT- RTU"/>
    <d v="1987-07-01T00:00:00"/>
    <d v="1987-07-01T00:00:00"/>
    <s v="CPR Conversion"/>
  </r>
  <r>
    <n v="0"/>
    <n v="0"/>
    <n v="0"/>
    <n v="0"/>
    <d v="2025-12-01T00:00:00"/>
    <s v="BH Colorado Electric Oper Co"/>
    <s v="Regulated Electric (122)"/>
    <s v="WPC Sub 20328 Portland"/>
    <x v="112"/>
    <n v="135300"/>
    <x v="80"/>
    <n v="9785459"/>
    <s v="SCADA &amp; RADIO EQUIP-RTU,TRANSDUCERS, RELAYS, REMOTE ALARM, GENRATOR,ANTENNAS"/>
    <d v="1987-07-01T00:00:00"/>
    <d v="1987-07-01T00:00:00"/>
    <s v="WCDXFER"/>
  </r>
  <r>
    <n v="0"/>
    <n v="0"/>
    <n v="0"/>
    <n v="0"/>
    <d v="2025-12-01T00:00:00"/>
    <s v="BH Colorado Electric Oper Co"/>
    <s v="Regulated Electric (122)"/>
    <s v="WPC Sub 20328 Portland"/>
    <x v="112"/>
    <n v="135300"/>
    <x v="80"/>
    <n v="12818161"/>
    <s v="SCADA EQUIP - RTU Telegyr Systems"/>
    <d v="2003-11-14T00:00:00"/>
    <d v="2003-01-01T00:00:00"/>
    <s v="50507XFER"/>
  </r>
  <r>
    <n v="0"/>
    <n v="0"/>
    <n v="0"/>
    <n v="0"/>
    <d v="2025-12-01T00:00:00"/>
    <s v="BH Colorado Electric Oper Co"/>
    <s v="Regulated Electric (122)"/>
    <s v="WPC Sub 20328 Portland"/>
    <x v="112"/>
    <n v="135300"/>
    <x v="80"/>
    <n v="12818139"/>
    <s v="SCADA &amp; RADIO EQUIP-RTU,TRANSDUCERS, RELAYS, REMOTE ALARM, GENRATOR,ANTENNAS"/>
    <d v="1988-07-01T00:00:00"/>
    <d v="1988-07-01T00:00:00"/>
    <s v="50507XFER"/>
  </r>
  <r>
    <n v="0"/>
    <n v="0"/>
    <n v="0"/>
    <n v="0"/>
    <d v="2025-12-01T00:00:00"/>
    <s v="BH Colorado Electric Oper Co"/>
    <s v="Regulated Electric (122)"/>
    <s v="WPC Sub 20328 Portland"/>
    <x v="112"/>
    <n v="135300"/>
    <x v="105"/>
    <n v="12301516"/>
    <s v="Scada Equip - Server/Router"/>
    <d v="2013-07-01T00:00:00"/>
    <d v="2013-01-01T00:00:00"/>
    <s v="10047856"/>
  </r>
  <r>
    <n v="0"/>
    <n v="0"/>
    <n v="0"/>
    <n v="0"/>
    <d v="2025-12-01T00:00:00"/>
    <s v="BH Colorado Electric Oper Co"/>
    <s v="Regulated Electric (122)"/>
    <s v="WPC Sub 20328 Portland"/>
    <x v="112"/>
    <n v="135300"/>
    <x v="81"/>
    <n v="38929017"/>
    <s v="Scada Equip - Modem"/>
    <d v="2023-11-07T00:00:00"/>
    <d v="2023-01-01T00:00:00"/>
    <s v="10082706"/>
  </r>
  <r>
    <n v="1"/>
    <n v="5782.83"/>
    <n v="2837.1814227845998"/>
    <n v="2945.6485772154001"/>
    <d v="2025-12-01T00:00:00"/>
    <s v="BH Colorado Electric Oper Co"/>
    <s v="Regulated Electric (122)"/>
    <s v="WPC Sub 20328 Portland"/>
    <x v="112"/>
    <n v="135300"/>
    <x v="122"/>
    <n v="9807807"/>
    <s v="STATION ROCK"/>
    <d v="2000-08-01T00:00:00"/>
    <d v="2001-01-01T00:00:00"/>
    <s v="10006115"/>
  </r>
  <r>
    <n v="150"/>
    <n v="1227.1200000000001"/>
    <n v="602.05160233440006"/>
    <n v="625.06839766560006"/>
    <d v="2025-12-01T00:00:00"/>
    <s v="BH Colorado Electric Oper Co"/>
    <s v="Regulated Electric (122)"/>
    <s v="WPC Sub 20328 Portland"/>
    <x v="112"/>
    <n v="135300"/>
    <x v="271"/>
    <n v="9807801"/>
    <s v="STEEL CONDUIT"/>
    <d v="2000-08-01T00:00:00"/>
    <d v="2001-01-01T00:00:00"/>
    <s v="10006115"/>
  </r>
  <r>
    <n v="70"/>
    <n v="-260.55"/>
    <n v="-127.831463091"/>
    <n v="-132.71853690900002"/>
    <d v="2025-12-01T00:00:00"/>
    <s v="BH Colorado Electric Oper Co"/>
    <s v="Regulated Electric (122)"/>
    <s v="WPC Sub 20328 Portland"/>
    <x v="112"/>
    <n v="135300"/>
    <x v="271"/>
    <n v="9809969"/>
    <s v="STEEL CONDUIT"/>
    <d v="2000-12-15T00:00:00"/>
    <d v="2002-01-01T00:00:00"/>
    <s v="10009149"/>
  </r>
  <r>
    <n v="3"/>
    <n v="-1306.1400000000001"/>
    <n v="-640.82052274680007"/>
    <n v="-665.31947725320003"/>
    <d v="2025-12-01T00:00:00"/>
    <s v="BH Colorado Electric Oper Co"/>
    <s v="Regulated Electric (122)"/>
    <s v="WPC Sub 20328 Portland"/>
    <x v="112"/>
    <n v="135300"/>
    <x v="280"/>
    <n v="9809974"/>
    <s v="STRUC-SUPP, OUTDOOR-OTHER CCVT STND"/>
    <d v="2000-12-15T00:00:00"/>
    <d v="2002-01-01T00:00:00"/>
    <s v="10009149"/>
  </r>
  <r>
    <n v="1"/>
    <n v="183869.95"/>
    <n v="47758.538941156999"/>
    <n v="136111.41105884302"/>
    <d v="2025-12-01T00:00:00"/>
    <s v="BH Colorado Electric Oper Co"/>
    <s v="Regulated Electric (122)"/>
    <s v="WPC Sub 20328 Portland"/>
    <x v="112"/>
    <n v="135300"/>
    <x v="86"/>
    <n v="11845685"/>
    <s v="STRUCTURES: STEEL"/>
    <d v="2012-12-19T00:00:00"/>
    <d v="2012-12-01T00:00:00"/>
    <s v="10042866"/>
  </r>
  <r>
    <n v="3"/>
    <n v="187143.41"/>
    <n v="5400.9756555069007"/>
    <n v="181742.43434449311"/>
    <d v="2025-12-01T00:00:00"/>
    <s v="BH Colorado Electric Oper Co"/>
    <s v="Regulated Electric (122)"/>
    <s v="WPC Sub 20328 Portland"/>
    <x v="112"/>
    <n v="135300"/>
    <x v="41"/>
    <n v="40847194"/>
    <s v="Switches 115kV"/>
    <d v="2024-11-22T00:00:00"/>
    <d v="2024-01-01T00:00:00"/>
    <s v="10081524"/>
  </r>
  <r>
    <n v="1"/>
    <n v="70861.89"/>
    <n v="3408.4682469024001"/>
    <n v="67453.421753097602"/>
    <d v="2025-12-01T00:00:00"/>
    <s v="BH Colorado Electric Oper Co"/>
    <s v="Regulated Electric (122)"/>
    <s v="WPC Sub 20328 Portland"/>
    <x v="112"/>
    <n v="135300"/>
    <x v="41"/>
    <n v="38894065"/>
    <s v="Switches 115kV"/>
    <d v="2023-11-30T00:00:00"/>
    <d v="2023-01-01T00:00:00"/>
    <s v="10084646"/>
  </r>
  <r>
    <n v="1"/>
    <n v="5938.13"/>
    <n v="1428.1249561227"/>
    <n v="4510.0050438772996"/>
    <d v="2025-12-01T00:00:00"/>
    <s v="BH Colorado Electric Oper Co"/>
    <s v="Regulated Electric (122)"/>
    <s v="WPC Sub 20328 Portland"/>
    <x v="112"/>
    <n v="135300"/>
    <x v="149"/>
    <n v="12087675"/>
    <s v="SWITCH: 115KV UPGRADE"/>
    <d v="2013-06-17T00:00:00"/>
    <d v="2013-01-01T00:00:00"/>
    <s v="10047623"/>
  </r>
  <r>
    <n v="1"/>
    <n v="76314.05"/>
    <n v="19821.876977083"/>
    <n v="56492.173022917006"/>
    <d v="2025-12-01T00:00:00"/>
    <s v="BH Colorado Electric Oper Co"/>
    <s v="Regulated Electric (122)"/>
    <s v="WPC Sub 20328 Portland"/>
    <x v="112"/>
    <n v="135300"/>
    <x v="149"/>
    <n v="11845667"/>
    <s v="SWITCH: DISCONNECT 115KV, 550 KV, 2000 AMP"/>
    <d v="2012-12-19T00:00:00"/>
    <d v="2012-01-01T00:00:00"/>
    <s v="10042866"/>
  </r>
  <r>
    <n v="1"/>
    <n v="65661.42"/>
    <n v="24634.932975760799"/>
    <n v="41026.487024239199"/>
    <d v="2025-12-01T00:00:00"/>
    <s v="BH Colorado Electric Oper Co"/>
    <s v="Regulated Electric (122)"/>
    <s v="WPC Sub 20328 Portland"/>
    <x v="112"/>
    <n v="135300"/>
    <x v="273"/>
    <n v="12818172"/>
    <s v="TOWER -SELF SUPPORTING 80' MICROWAVE"/>
    <d v="2006-10-15T00:00:00"/>
    <d v="2006-01-01T00:00:00"/>
    <s v="50507XFER"/>
  </r>
  <r>
    <n v="2"/>
    <n v="10812.68"/>
    <n v="9257.6309622844019"/>
    <n v="1555.0490377155984"/>
    <d v="2025-12-01T00:00:00"/>
    <s v="BH Colorado Electric Oper Co"/>
    <s v="Regulated Electric (122)"/>
    <s v="WPC Sub 20328 Portland"/>
    <x v="112"/>
    <n v="135300"/>
    <x v="182"/>
    <n v="9786636"/>
    <s v="TRANSF, POTNTL, 1PH, 35001-69KV"/>
    <d v="1981-07-01T00:00:00"/>
    <d v="1981-07-01T00:00:00"/>
    <s v="WCDXFER"/>
  </r>
  <r>
    <n v="0"/>
    <n v="0"/>
    <n v="0"/>
    <n v="0"/>
    <d v="2025-12-01T00:00:00"/>
    <s v="BH Colorado Electric Oper Co"/>
    <s v="Regulated Electric (122)"/>
    <s v="WPC Sub 20328 Portland"/>
    <x v="112"/>
    <n v="135300"/>
    <x v="182"/>
    <n v="9724106"/>
    <s v="TRANSF, POTNTL, 1PH, 35001-69KV"/>
    <d v="1981-07-01T00:00:00"/>
    <d v="1981-07-01T00:00:00"/>
    <s v="CPR Conversion"/>
  </r>
  <r>
    <n v="6"/>
    <n v="7213.82"/>
    <n v="3539.2560547884"/>
    <n v="3674.5639452115997"/>
    <d v="2025-12-01T00:00:00"/>
    <s v="BH Colorado Electric Oper Co"/>
    <s v="Regulated Electric (122)"/>
    <s v="WPC Sub 20328 Portland"/>
    <x v="112"/>
    <n v="135300"/>
    <x v="246"/>
    <n v="9809971"/>
    <s v="TRANSF, POTNTL, 1PH, 69001-161KV"/>
    <d v="2000-12-15T00:00:00"/>
    <d v="2002-01-01T00:00:00"/>
    <s v="10009149"/>
  </r>
  <r>
    <n v="1"/>
    <n v="10316.49"/>
    <n v="8832.801603866701"/>
    <n v="1483.6883961332987"/>
    <d v="2025-12-01T00:00:00"/>
    <s v="BH Colorado Electric Oper Co"/>
    <s v="Regulated Electric (122)"/>
    <s v="WPC Sub 20328 Portland"/>
    <x v="112"/>
    <n v="135300"/>
    <x v="246"/>
    <n v="9786632"/>
    <s v="TRANSF, POTNTL, 1PH, 69001-161KV"/>
    <d v="1981-07-01T00:00:00"/>
    <d v="1981-07-01T00:00:00"/>
    <s v="WCDXFER"/>
  </r>
  <r>
    <n v="3"/>
    <n v="29521.55"/>
    <n v="14483.910685911"/>
    <n v="15037.639314089"/>
    <d v="2025-12-01T00:00:00"/>
    <s v="BH Colorado Electric Oper Co"/>
    <s v="Regulated Electric (122)"/>
    <s v="WPC Sub 20328 Portland"/>
    <x v="112"/>
    <n v="135300"/>
    <x v="246"/>
    <n v="9807804"/>
    <s v="TRANSF, POTNTL, 1PH, 69001-161KV"/>
    <d v="2000-08-01T00:00:00"/>
    <d v="2001-01-01T00:00:00"/>
    <s v="10006115"/>
  </r>
  <r>
    <n v="0"/>
    <n v="0"/>
    <n v="0"/>
    <n v="0"/>
    <d v="2025-12-01T00:00:00"/>
    <s v="BH Colorado Electric Oper Co"/>
    <s v="Regulated Electric (122)"/>
    <s v="WPC Sub 20328 Portland"/>
    <x v="112"/>
    <n v="135300"/>
    <x v="246"/>
    <n v="9973862"/>
    <s v="TRANSF, POTNTL, 1PH, 69001-161KV"/>
    <d v="1981-07-01T00:00:00"/>
    <d v="1981-07-01T00:00:00"/>
    <s v="CPR Conversion"/>
  </r>
  <r>
    <n v="1"/>
    <n v="10623.85"/>
    <n v="5825.50103193"/>
    <n v="4798.3489680700004"/>
    <d v="2025-12-01T00:00:00"/>
    <s v="BH Colorado Electric Oper Co"/>
    <s v="Regulated Electric (122)"/>
    <s v="WPC Sub 20328 Portland"/>
    <x v="112"/>
    <n v="135300"/>
    <x v="247"/>
    <n v="9761155"/>
    <s v="CARR CURR EQ-TRANS/REC COMBINED"/>
    <d v="1997-12-15T00:00:00"/>
    <d v="1998-01-01T00:00:00"/>
    <s v="23556029"/>
  </r>
  <r>
    <n v="0"/>
    <n v="0"/>
    <n v="0"/>
    <n v="0"/>
    <d v="2025-12-01T00:00:00"/>
    <s v="BH Colorado Electric Oper Co"/>
    <s v="Regulated Electric (122)"/>
    <s v="WPC Sub 20328 Portland"/>
    <x v="112"/>
    <n v="135300"/>
    <x v="247"/>
    <n v="9969005"/>
    <s v="CARR CURR EQ-TRANS/REC COMBINED"/>
    <d v="1997-12-15T00:00:00"/>
    <d v="1998-01-01T00:00:00"/>
    <s v="23556029"/>
  </r>
  <r>
    <n v="0"/>
    <n v="0"/>
    <n v="0"/>
    <n v="0"/>
    <d v="2025-12-01T00:00:00"/>
    <s v="BH Colorado Electric Oper Co"/>
    <s v="Regulated Electric (122)"/>
    <s v="WPC Sub 20328 Portland"/>
    <x v="112"/>
    <n v="135300"/>
    <x v="299"/>
    <n v="9973811"/>
    <s v="CARRIER CURRENT EQMT.-TRANSMITTERS"/>
    <d v="1974-07-01T00:00:00"/>
    <d v="1974-07-01T00:00:00"/>
    <s v="CPR Conversion"/>
  </r>
  <r>
    <n v="1"/>
    <n v="10585.66"/>
    <n v="10488.941576851601"/>
    <n v="96.71842314839887"/>
    <d v="2025-12-01T00:00:00"/>
    <s v="BH Colorado Electric Oper Co"/>
    <s v="Regulated Electric (122)"/>
    <s v="WPC Sub 20328 Portland"/>
    <x v="112"/>
    <n v="135300"/>
    <x v="299"/>
    <n v="9768383"/>
    <s v="CARRIER CURRENT EQMT.-TRANSMITTERS"/>
    <d v="1974-07-01T00:00:00"/>
    <d v="1974-07-01T00:00:00"/>
    <s v="WCDXFER"/>
  </r>
  <r>
    <n v="120"/>
    <n v="-4208.75"/>
    <n v="-2064.9037431750003"/>
    <n v="-2143.8462568249997"/>
    <d v="2025-12-01T00:00:00"/>
    <s v="BH Colorado Electric Oper Co"/>
    <s v="Regulated Electric (122)"/>
    <s v="WPC Sub 20328 Portland"/>
    <x v="112"/>
    <n v="135300"/>
    <x v="300"/>
    <n v="9809957"/>
    <s v="TUBULAR BUS, ALUM , UNDER 3&quot;"/>
    <d v="2000-12-15T00:00:00"/>
    <d v="2002-01-01T00:00:00"/>
    <s v="10009149"/>
  </r>
  <r>
    <n v="160"/>
    <n v="10225.99"/>
    <n v="5017.0917799037998"/>
    <n v="5208.8982200962"/>
    <d v="2025-12-01T00:00:00"/>
    <s v="BH Colorado Electric Oper Co"/>
    <s v="Regulated Electric (122)"/>
    <s v="WPC Sub 20328 Portland"/>
    <x v="112"/>
    <n v="135300"/>
    <x v="300"/>
    <n v="9807784"/>
    <s v="TUBULAR BUS, ALUM , UNDER 3&quot;"/>
    <d v="2000-08-01T00:00:00"/>
    <d v="2001-01-01T00:00:00"/>
    <s v="10006115"/>
  </r>
  <r>
    <n v="0"/>
    <n v="0"/>
    <n v="0"/>
    <n v="0"/>
    <d v="2025-12-01T00:00:00"/>
    <s v="BH Colorado Electric Oper Co"/>
    <s v="Regulated Electric (122)"/>
    <s v="WPC Sub 20328 Portland"/>
    <x v="112"/>
    <n v="135300"/>
    <x v="301"/>
    <n v="9697413"/>
    <s v="TUBULAR BUS, ALUM , 3&quot; TO 4&quot;"/>
    <d v="1974-07-01T00:00:00"/>
    <d v="1974-07-01T00:00:00"/>
    <s v="CPR Conversion"/>
  </r>
  <r>
    <n v="1"/>
    <n v="47009.89"/>
    <n v="46580.3728576414"/>
    <n v="429.51714235859981"/>
    <d v="2025-12-01T00:00:00"/>
    <s v="BH Colorado Electric Oper Co"/>
    <s v="Regulated Electric (122)"/>
    <s v="WPC Sub 20328 Portland"/>
    <x v="112"/>
    <n v="135300"/>
    <x v="301"/>
    <n v="9766628"/>
    <s v="TUBULAR BUS, ALUM , 3&quot; TO 4&quot;"/>
    <d v="1974-07-01T00:00:00"/>
    <d v="1974-07-01T00:00:00"/>
    <s v="WCDXFER"/>
  </r>
  <r>
    <n v="510"/>
    <n v="-11517.24"/>
    <n v="-5650.6069467288007"/>
    <n v="-5866.6330532711991"/>
    <d v="2025-12-01T00:00:00"/>
    <s v="BH Colorado Electric Oper Co"/>
    <s v="Regulated Electric (122)"/>
    <s v="WPC Sub 20328 Portland"/>
    <x v="112"/>
    <n v="135300"/>
    <x v="301"/>
    <n v="9809956"/>
    <s v="TUBULAR BUS, ALUM , 3&quot; TO 4&quot;"/>
    <d v="2000-12-15T00:00:00"/>
    <d v="2002-01-01T00:00:00"/>
    <s v="10009149"/>
  </r>
  <r>
    <n v="0"/>
    <n v="0"/>
    <n v="0"/>
    <n v="0"/>
    <d v="2025-12-01T00:00:00"/>
    <s v="BH Colorado Electric Oper Co"/>
    <s v="Regulated Electric (122)"/>
    <s v="WPC Sub 20328 Portland"/>
    <x v="112"/>
    <n v="135300"/>
    <x v="251"/>
    <n v="9973864"/>
    <s v="TX., CURR.-WIND.TYPE-100-600A"/>
    <d v="1974-07-01T00:00:00"/>
    <d v="1974-07-01T00:00:00"/>
    <s v="CPR Conversion"/>
  </r>
  <r>
    <n v="11"/>
    <n v="20562.55"/>
    <n v="20374.675326913002"/>
    <n v="187.87467308699706"/>
    <d v="2025-12-01T00:00:00"/>
    <s v="BH Colorado Electric Oper Co"/>
    <s v="Regulated Electric (122)"/>
    <s v="WPC Sub 20328 Portland"/>
    <x v="112"/>
    <n v="135300"/>
    <x v="251"/>
    <n v="9785781"/>
    <s v="TX., CURR.-WIND.TYPE-100-600A"/>
    <d v="1974-07-01T00:00:00"/>
    <d v="1974-07-01T00:00:00"/>
    <s v="WCDXFER"/>
  </r>
  <r>
    <n v="0"/>
    <n v="0"/>
    <n v="0"/>
    <n v="0"/>
    <d v="2025-12-01T00:00:00"/>
    <s v="BH Colorado Electric Oper Co"/>
    <s v="Regulated Electric (122)"/>
    <s v="WPC Sub 20328 Portland"/>
    <x v="112"/>
    <n v="135300"/>
    <x v="302"/>
    <n v="9973863"/>
    <s v="TX.-CURR., WIND.TYPE 601-1200A"/>
    <d v="1974-07-01T00:00:00"/>
    <d v="1974-07-01T00:00:00"/>
    <s v="CPR Conversion"/>
  </r>
  <r>
    <n v="7"/>
    <n v="21862.510000000002"/>
    <n v="21662.757930382599"/>
    <n v="199.75206961740332"/>
    <d v="2025-12-01T00:00:00"/>
    <s v="BH Colorado Electric Oper Co"/>
    <s v="Regulated Electric (122)"/>
    <s v="WPC Sub 20328 Portland"/>
    <x v="112"/>
    <n v="135300"/>
    <x v="302"/>
    <n v="9786646"/>
    <s v="TX.-CURR., WIND.TYPE 601-1200A"/>
    <d v="1974-07-01T00:00:00"/>
    <d v="1974-07-01T00:00:00"/>
    <s v="WCDXFER"/>
  </r>
  <r>
    <n v="1"/>
    <n v="2855.67"/>
    <n v="1401.0534415853999"/>
    <n v="1454.6165584146001"/>
    <d v="2025-12-01T00:00:00"/>
    <s v="BH Colorado Electric Oper Co"/>
    <s v="Regulated Electric (122)"/>
    <s v="WPC Sub 20328 Portland"/>
    <x v="112"/>
    <n v="135300"/>
    <x v="196"/>
    <n v="9807806"/>
    <s v="WALKS, DRIVES, CURBS, ROADS, ETC."/>
    <d v="2000-08-01T00:00:00"/>
    <d v="2001-01-01T00:00:00"/>
    <s v="10006115"/>
  </r>
  <r>
    <n v="0"/>
    <n v="0"/>
    <n v="0"/>
    <n v="0"/>
    <d v="2025-12-01T00:00:00"/>
    <s v="BH Colorado Electric Oper Co"/>
    <s v="Regulated Electric (122)"/>
    <s v="WPC Sub 20328 Portland"/>
    <x v="112"/>
    <n v="135301"/>
    <x v="3"/>
    <n v="33797540"/>
    <s v="Install test switches on lockouts at Portland to aid in NERC testing."/>
    <d v="2021-09-16T00:00:00"/>
    <d v="2021-09-01T00:00:00"/>
    <s v="10075420"/>
  </r>
  <r>
    <n v="0"/>
    <n v="0"/>
    <n v="0"/>
    <n v="0"/>
    <d v="2025-12-01T00:00:00"/>
    <s v="BH Colorado Electric Oper Co"/>
    <s v="Regulated Electric (122)"/>
    <s v="WPC Sub 20328 Portland"/>
    <x v="112"/>
    <n v="135301"/>
    <x v="3"/>
    <n v="34060291"/>
    <s v="Install test switches on lockouts at Portland to aid in NERC testing."/>
    <d v="2021-09-16T00:00:00"/>
    <d v="2021-11-01T00:00:00"/>
    <s v="10075420"/>
  </r>
  <r>
    <n v="0"/>
    <n v="0"/>
    <n v="0"/>
    <n v="0"/>
    <d v="2025-12-01T00:00:00"/>
    <s v="BH Colorado Electric Oper Co"/>
    <s v="Regulated Electric (122)"/>
    <s v="WPC Sub 20328 Portland"/>
    <x v="112"/>
    <n v="135301"/>
    <x v="3"/>
    <n v="38659217"/>
    <s v="Replacing 2 115kV breakers at the Portland Sub. (115-2 &amp; 115-4)"/>
    <d v="2023-11-30T00:00:00"/>
    <d v="2024-02-01T00:00:00"/>
    <s v="10079869"/>
  </r>
  <r>
    <n v="0"/>
    <n v="0"/>
    <n v="0"/>
    <n v="0"/>
    <d v="2025-12-01T00:00:00"/>
    <s v="BH Colorado Electric Oper Co"/>
    <s v="Regulated Electric (122)"/>
    <s v="WPC Sub 20328 Portland"/>
    <x v="112"/>
    <n v="135301"/>
    <x v="3"/>
    <n v="38325279"/>
    <s v="Replacing 2 115kV breakers at the Portland Sub. (115-2 &amp; 115-4)"/>
    <d v="2023-11-30T00:00:00"/>
    <d v="2023-12-01T00:00:00"/>
    <s v="10079869"/>
  </r>
  <r>
    <n v="0"/>
    <n v="0"/>
    <n v="0"/>
    <n v="0"/>
    <d v="2025-12-01T00:00:00"/>
    <s v="BH Colorado Electric Oper Co"/>
    <s v="Regulated Electric (122)"/>
    <s v="WPC Sub 20328 Portland"/>
    <x v="112"/>
    <n v="135301"/>
    <x v="3"/>
    <n v="38506277"/>
    <s v="Replacing 2 115kV breakers at the Portland Sub. (115-2 &amp; 115-4)"/>
    <d v="2023-11-30T00:00:00"/>
    <d v="2024-01-01T00:00:00"/>
    <s v="10079869"/>
  </r>
  <r>
    <n v="0"/>
    <n v="0"/>
    <n v="0"/>
    <n v="0"/>
    <d v="2025-12-01T00:00:00"/>
    <s v="BH Colorado Electric Oper Co"/>
    <s v="Regulated Electric (122)"/>
    <s v="WPC Sub 20328 Portland"/>
    <x v="112"/>
    <n v="135301"/>
    <x v="3"/>
    <n v="38235612"/>
    <s v="Replacing 2 115kV breakers at the Portland Sub. (115-2 &amp; 115-4)"/>
    <d v="2023-11-30T00:00:00"/>
    <d v="2023-11-01T00:00:00"/>
    <s v="10079869"/>
  </r>
  <r>
    <n v="0"/>
    <n v="0"/>
    <n v="0"/>
    <n v="0"/>
    <d v="2025-12-01T00:00:00"/>
    <s v="BH Colorado Electric Oper Co"/>
    <s v="Regulated Electric (122)"/>
    <s v="WPC Sub 20328 Portland"/>
    <x v="112"/>
    <n v="135500"/>
    <x v="3"/>
    <n v="9801357"/>
    <s v="Ring Bus Exp(without Metering)"/>
    <d v="2000-12-15T00:00:00"/>
    <d v="2001-01-01T00:00:00"/>
    <s v="10009149"/>
  </r>
  <r>
    <n v="0"/>
    <n v="0"/>
    <n v="0"/>
    <n v="0"/>
    <d v="2025-12-01T00:00:00"/>
    <s v="BH Colorado Electric Oper Co"/>
    <s v="Regulated Electric (122)"/>
    <s v="WPC Sub 20328 Portland"/>
    <x v="112"/>
    <n v="135500"/>
    <x v="3"/>
    <n v="9800931"/>
    <s v="Ring Bus Exp(without Metering)"/>
    <d v="2000-12-15T00:00:00"/>
    <d v="2000-12-01T00:00:00"/>
    <s v="10009149"/>
  </r>
  <r>
    <n v="0"/>
    <n v="0"/>
    <n v="0"/>
    <n v="0"/>
    <d v="2025-12-01T00:00:00"/>
    <s v="BH Colorado Electric Oper Co"/>
    <s v="Regulated Electric (122)"/>
    <s v="WPC Sub 20328 Portland"/>
    <x v="112"/>
    <n v="135500"/>
    <x v="3"/>
    <n v="9806496"/>
    <s v="Ring Bus Exp(without Metering)"/>
    <d v="2000-12-15T00:00:00"/>
    <d v="2001-04-01T00:00:00"/>
    <s v="10009149"/>
  </r>
  <r>
    <n v="0"/>
    <n v="0"/>
    <n v="0"/>
    <n v="0"/>
    <d v="2025-12-01T00:00:00"/>
    <s v="BH Colorado Electric Oper Co"/>
    <s v="Regulated Electric (122)"/>
    <s v="WPC Sub 20328 Portland"/>
    <x v="112"/>
    <n v="135500"/>
    <x v="3"/>
    <n v="9809409"/>
    <s v="Ring Bus Exp(without Metering)"/>
    <d v="2000-12-15T00:00:00"/>
    <d v="2001-12-01T00:00:00"/>
    <s v="10009149"/>
  </r>
  <r>
    <n v="0"/>
    <n v="0"/>
    <n v="0"/>
    <n v="0"/>
    <d v="2025-12-01T00:00:00"/>
    <s v="BH Colorado Electric Oper Co"/>
    <s v="Regulated Electric (122)"/>
    <s v="WPC Sub 20328 Portland"/>
    <x v="112"/>
    <n v="135500"/>
    <x v="9"/>
    <n v="9809952"/>
    <s v="GUYS"/>
    <d v="2000-12-15T00:00:00"/>
    <d v="2002-01-01T00:00:00"/>
    <s v="10009149"/>
  </r>
  <r>
    <n v="0"/>
    <n v="0"/>
    <n v="0"/>
    <n v="0"/>
    <d v="2025-12-01T00:00:00"/>
    <s v="BH Colorado Electric Oper Co"/>
    <s v="Regulated Electric (122)"/>
    <s v="WPC Sub 20363 Silvercliff Tap"/>
    <x v="113"/>
    <n v="135300"/>
    <x v="101"/>
    <n v="9973859"/>
    <s v="BATTERIES, STORAGE"/>
    <d v="1985-07-01T00:00:00"/>
    <d v="1985-07-01T00:00:00"/>
    <s v="CPR Conversion"/>
  </r>
  <r>
    <n v="0"/>
    <n v="0"/>
    <n v="0"/>
    <n v="0"/>
    <d v="2025-12-01T00:00:00"/>
    <s v="BH Colorado Electric Oper Co"/>
    <s v="Regulated Electric (122)"/>
    <s v="WPC Sub 20363 Silvercliff Tap"/>
    <x v="113"/>
    <n v="135300"/>
    <x v="101"/>
    <n v="9973858"/>
    <s v="BATTERIES, STORAGE"/>
    <d v="1991-07-01T00:00:00"/>
    <d v="1991-07-01T00:00:00"/>
    <s v="CPR Conversion"/>
  </r>
  <r>
    <n v="0"/>
    <n v="0"/>
    <n v="0"/>
    <n v="0"/>
    <d v="2025-12-01T00:00:00"/>
    <s v="BH Colorado Electric Oper Co"/>
    <s v="Regulated Electric (122)"/>
    <s v="WPC Sub 20363 Silvercliff Tap"/>
    <x v="113"/>
    <n v="135300"/>
    <x v="101"/>
    <n v="9766636"/>
    <s v="BATTERIES, STORAGE"/>
    <d v="1985-07-01T00:00:00"/>
    <d v="1985-07-01T00:00:00"/>
    <s v="WCDXFER"/>
  </r>
  <r>
    <n v="0"/>
    <n v="0"/>
    <n v="0"/>
    <n v="0"/>
    <d v="2025-12-01T00:00:00"/>
    <s v="BH Colorado Electric Oper Co"/>
    <s v="Regulated Electric (122)"/>
    <s v="WPC Sub 20363 Silvercliff Tap"/>
    <x v="113"/>
    <n v="135300"/>
    <x v="101"/>
    <n v="9766637"/>
    <s v="BATTERIES, STORAGE"/>
    <d v="1991-07-01T00:00:00"/>
    <d v="1991-07-01T00:00:00"/>
    <s v="WCDXFER"/>
  </r>
  <r>
    <n v="0"/>
    <n v="0"/>
    <n v="0"/>
    <n v="0"/>
    <d v="2025-12-01T00:00:00"/>
    <s v="BH Colorado Electric Oper Co"/>
    <s v="Regulated Electric (122)"/>
    <s v="WPC Sub 20363 Silvercliff Tap"/>
    <x v="113"/>
    <n v="135300"/>
    <x v="137"/>
    <n v="9973857"/>
    <s v="BATTERY CHARGER"/>
    <d v="1985-07-01T00:00:00"/>
    <d v="1985-07-01T00:00:00"/>
    <s v="CPR Conversion"/>
  </r>
  <r>
    <n v="0"/>
    <n v="0"/>
    <n v="0"/>
    <n v="0"/>
    <d v="2025-12-01T00:00:00"/>
    <s v="BH Colorado Electric Oper Co"/>
    <s v="Regulated Electric (122)"/>
    <s v="WPC Sub 20363 Silvercliff Tap"/>
    <x v="113"/>
    <n v="135300"/>
    <x v="137"/>
    <n v="9973856"/>
    <s v="BATTERY CHARGERS"/>
    <d v="1991-07-01T00:00:00"/>
    <d v="1991-07-01T00:00:00"/>
    <s v="CPR Conversion"/>
  </r>
  <r>
    <n v="0"/>
    <n v="0"/>
    <n v="0"/>
    <n v="0"/>
    <d v="2025-12-01T00:00:00"/>
    <s v="BH Colorado Electric Oper Co"/>
    <s v="Regulated Electric (122)"/>
    <s v="WPC Sub 20363 Silvercliff Tap"/>
    <x v="113"/>
    <n v="135300"/>
    <x v="137"/>
    <n v="9766591"/>
    <s v="BATTERY CHARGERS"/>
    <d v="1991-07-01T00:00:00"/>
    <d v="1991-07-01T00:00:00"/>
    <s v="WCDXFER"/>
  </r>
  <r>
    <n v="0"/>
    <n v="0"/>
    <n v="0"/>
    <n v="0"/>
    <d v="2025-12-01T00:00:00"/>
    <s v="BH Colorado Electric Oper Co"/>
    <s v="Regulated Electric (122)"/>
    <s v="WPC Sub 20363 Silvercliff Tap"/>
    <x v="113"/>
    <n v="135300"/>
    <x v="137"/>
    <n v="9688825"/>
    <s v="BATTERY CHARGER"/>
    <d v="1985-07-01T00:00:00"/>
    <d v="1985-07-01T00:00:00"/>
    <s v="WCDXFER"/>
  </r>
  <r>
    <n v="0"/>
    <n v="0"/>
    <n v="0"/>
    <n v="0"/>
    <d v="2025-12-01T00:00:00"/>
    <s v="BH Colorado Electric Oper Co"/>
    <s v="Regulated Electric (122)"/>
    <s v="WPC Sub 20363 Silvercliff Tap"/>
    <x v="113"/>
    <n v="135300"/>
    <x v="208"/>
    <n v="9785440"/>
    <s v="COMBO-ELEC-45-69KV- &lt;= 600AMPS"/>
    <d v="1985-07-01T00:00:00"/>
    <d v="1985-07-01T00:00:00"/>
    <s v="WCDXFER"/>
  </r>
  <r>
    <n v="0"/>
    <n v="0"/>
    <n v="0"/>
    <n v="0"/>
    <d v="2025-12-01T00:00:00"/>
    <s v="BH Colorado Electric Oper Co"/>
    <s v="Regulated Electric (122)"/>
    <s v="WPC Sub 20363 Silvercliff Tap"/>
    <x v="113"/>
    <n v="135300"/>
    <x v="208"/>
    <n v="9973851"/>
    <s v="COMBO-ELEC-45-69KV- &lt;= 600AMPS"/>
    <d v="1985-07-01T00:00:00"/>
    <d v="1985-07-01T00:00:00"/>
    <s v="CPR Conversion"/>
  </r>
  <r>
    <n v="0"/>
    <n v="0"/>
    <n v="0"/>
    <n v="0"/>
    <d v="2025-12-01T00:00:00"/>
    <s v="BH Colorado Electric Oper Co"/>
    <s v="Regulated Electric (122)"/>
    <s v="WPC Sub 20363 Silvercliff Tap"/>
    <x v="113"/>
    <n v="135300"/>
    <x v="240"/>
    <n v="9778049"/>
    <s v="MISCELLANEOUS RELAY"/>
    <d v="1985-07-01T00:00:00"/>
    <d v="1985-07-01T00:00:00"/>
    <s v="WCDXFER"/>
  </r>
  <r>
    <n v="0"/>
    <n v="0"/>
    <n v="0"/>
    <n v="0"/>
    <d v="2025-12-01T00:00:00"/>
    <s v="BH Colorado Electric Oper Co"/>
    <s v="Regulated Electric (122)"/>
    <s v="WPC Sub 20363 Silvercliff Tap"/>
    <x v="113"/>
    <n v="135300"/>
    <x v="240"/>
    <n v="9973855"/>
    <s v="MISCELLANEOUS RELAY"/>
    <d v="1985-07-01T00:00:00"/>
    <d v="1985-07-01T00:00:00"/>
    <s v="CPR Conversion"/>
  </r>
  <r>
    <n v="0"/>
    <n v="0"/>
    <n v="0"/>
    <n v="0"/>
    <d v="2025-12-01T00:00:00"/>
    <s v="BH Colorado Electric Oper Co"/>
    <s v="Regulated Electric (122)"/>
    <s v="WPC Sub 20363 Silvercliff Tap"/>
    <x v="113"/>
    <n v="135300"/>
    <x v="245"/>
    <n v="9973852"/>
    <s v="TELEMETERING-TRNS/REC COMBO"/>
    <d v="1988-07-01T00:00:00"/>
    <d v="1988-07-01T00:00:00"/>
    <s v="CPR Conversion"/>
  </r>
  <r>
    <n v="0"/>
    <n v="0"/>
    <n v="0"/>
    <n v="0"/>
    <d v="2025-12-01T00:00:00"/>
    <s v="BH Colorado Electric Oper Co"/>
    <s v="Regulated Electric (122)"/>
    <s v="WPC Sub 20363 Silvercliff Tap"/>
    <x v="113"/>
    <n v="135300"/>
    <x v="245"/>
    <n v="9973853"/>
    <s v="TELEMETERING-TRNS/REC COMBO"/>
    <d v="1980-07-01T00:00:00"/>
    <d v="1980-07-01T00:00:00"/>
    <s v="CPR Conversion"/>
  </r>
  <r>
    <n v="0"/>
    <n v="0"/>
    <n v="0"/>
    <n v="0"/>
    <d v="2025-12-01T00:00:00"/>
    <s v="BH Colorado Electric Oper Co"/>
    <s v="Regulated Electric (122)"/>
    <s v="WPC Sub 20363 Silvercliff Tap"/>
    <x v="113"/>
    <n v="135300"/>
    <x v="245"/>
    <n v="9785792"/>
    <s v="TELEMETERING-TRNS/REC COMBO"/>
    <d v="1988-07-01T00:00:00"/>
    <d v="1988-07-01T00:00:00"/>
    <s v="WCDXFER"/>
  </r>
  <r>
    <n v="0"/>
    <n v="0"/>
    <n v="0"/>
    <n v="0"/>
    <d v="2025-12-01T00:00:00"/>
    <s v="BH Colorado Electric Oper Co"/>
    <s v="Regulated Electric (122)"/>
    <s v="WPC Sub 20363 Silvercliff Tap"/>
    <x v="113"/>
    <n v="135300"/>
    <x v="245"/>
    <n v="9785793"/>
    <s v="TELEMETER EQ-TRANSMIT/RECEIVE COMBO"/>
    <d v="1967-07-01T00:00:00"/>
    <d v="1967-07-01T00:00:00"/>
    <s v="WCDXFER"/>
  </r>
  <r>
    <n v="0"/>
    <n v="0"/>
    <n v="0"/>
    <n v="0"/>
    <d v="2025-12-01T00:00:00"/>
    <s v="BH Colorado Electric Oper Co"/>
    <s v="Regulated Electric (122)"/>
    <s v="WPC Sub 20363 Silvercliff Tap"/>
    <x v="113"/>
    <n v="135300"/>
    <x v="245"/>
    <n v="9785791"/>
    <s v="TELEMETERING-TRNS/REC COMBO"/>
    <d v="1980-07-01T00:00:00"/>
    <d v="1980-07-01T00:00:00"/>
    <s v="WCDXFER"/>
  </r>
  <r>
    <n v="0"/>
    <n v="0"/>
    <n v="0"/>
    <n v="0"/>
    <d v="2025-12-01T00:00:00"/>
    <s v="BH Colorado Electric Oper Co"/>
    <s v="Regulated Electric (122)"/>
    <s v="WPC Sub 20363 Silvercliff Tap"/>
    <x v="113"/>
    <n v="135300"/>
    <x v="245"/>
    <n v="9973854"/>
    <s v="TELEMETER EQ-TRANSMIT/RECEIVE COMBO"/>
    <d v="1967-07-01T00:00:00"/>
    <d v="1967-07-01T00:00:00"/>
    <s v="CPR Conversion"/>
  </r>
  <r>
    <n v="0"/>
    <n v="0"/>
    <n v="0"/>
    <n v="0"/>
    <d v="2025-12-01T00:00:00"/>
    <s v="BH Colorado Electric Oper Co"/>
    <s v="Regulated Electric (122)"/>
    <s v="WPC Sub 20366 Domtar Tap"/>
    <x v="114"/>
    <n v="135300"/>
    <x v="80"/>
    <n v="9973850"/>
    <s v="SCADA EQUIPMENT- RTU"/>
    <d v="1988-07-01T00:00:00"/>
    <d v="1988-07-01T00:00:00"/>
    <s v="CPR Conversion"/>
  </r>
  <r>
    <n v="0"/>
    <n v="0"/>
    <n v="0"/>
    <n v="0"/>
    <d v="2025-12-01T00:00:00"/>
    <s v="BH Colorado Electric Oper Co"/>
    <s v="Regulated Electric (122)"/>
    <s v="WPC Sub 20366 Domtar Tap"/>
    <x v="114"/>
    <n v="135300"/>
    <x v="80"/>
    <n v="9785457"/>
    <s v="SCADA EQUIPMENT- RTU"/>
    <d v="1988-07-01T00:00:00"/>
    <d v="1988-07-01T00:00:00"/>
    <s v="WCDXFER"/>
  </r>
  <r>
    <n v="0"/>
    <n v="0"/>
    <n v="0"/>
    <n v="0"/>
    <d v="2025-12-01T00:00:00"/>
    <s v="BH Colorado Electric Oper Co"/>
    <s v="Regulated Electric (122)"/>
    <s v="WPC Sub 20367 Energy Fuels Tap"/>
    <x v="115"/>
    <n v="135300"/>
    <x v="101"/>
    <n v="9973849"/>
    <s v="BATTERIES, STORAGE"/>
    <d v="1991-07-01T00:00:00"/>
    <d v="1991-07-01T00:00:00"/>
    <s v="CPR Conversion"/>
  </r>
  <r>
    <n v="0"/>
    <n v="0"/>
    <n v="0"/>
    <n v="0"/>
    <d v="2025-12-01T00:00:00"/>
    <s v="BH Colorado Electric Oper Co"/>
    <s v="Regulated Electric (122)"/>
    <s v="WPC Sub 20367 Energy Fuels Tap"/>
    <x v="115"/>
    <n v="135300"/>
    <x v="101"/>
    <n v="9766635"/>
    <s v="BATTERIES, STORAGE"/>
    <d v="1991-07-01T00:00:00"/>
    <d v="1991-07-01T00:00:00"/>
    <s v="WCDXFER"/>
  </r>
  <r>
    <n v="0"/>
    <n v="0"/>
    <n v="0"/>
    <n v="0"/>
    <d v="2025-12-01T00:00:00"/>
    <s v="BH Colorado Electric Oper Co"/>
    <s v="Regulated Electric (122)"/>
    <s v="WPC Sub 20367 Energy Fuels Tap"/>
    <x v="115"/>
    <n v="135300"/>
    <x v="137"/>
    <n v="9973848"/>
    <s v="BATTERY CHARGER"/>
    <d v="1991-07-01T00:00:00"/>
    <d v="1991-07-01T00:00:00"/>
    <s v="CPR Conversion"/>
  </r>
  <r>
    <n v="0"/>
    <n v="0"/>
    <n v="0"/>
    <n v="0"/>
    <d v="2025-12-01T00:00:00"/>
    <s v="BH Colorado Electric Oper Co"/>
    <s v="Regulated Electric (122)"/>
    <s v="WPC Sub 20367 Energy Fuels Tap"/>
    <x v="115"/>
    <n v="135300"/>
    <x v="137"/>
    <n v="9766590"/>
    <s v="BATTERY CHARGER"/>
    <d v="1991-07-01T00:00:00"/>
    <d v="1991-07-01T00:00:00"/>
    <s v="WCDXFER"/>
  </r>
  <r>
    <n v="0"/>
    <n v="0"/>
    <n v="0"/>
    <n v="0"/>
    <d v="2025-12-01T00:00:00"/>
    <s v="BH Colorado Electric Oper Co"/>
    <s v="Regulated Electric (122)"/>
    <s v="WPC Sub 20368 Highland Tap"/>
    <x v="116"/>
    <n v="135200"/>
    <x v="115"/>
    <n v="9724105"/>
    <s v="FENCE"/>
    <d v="1969-07-01T00:00:00"/>
    <d v="1969-07-01T00:00:00"/>
    <s v="CPR Conversion"/>
  </r>
  <r>
    <n v="0"/>
    <n v="0"/>
    <n v="0"/>
    <n v="0"/>
    <d v="2025-12-01T00:00:00"/>
    <s v="BH Colorado Electric Oper Co"/>
    <s v="Regulated Electric (122)"/>
    <s v="WPC Sub 20368 Highland Tap"/>
    <x v="116"/>
    <n v="135300"/>
    <x v="101"/>
    <n v="9973847"/>
    <s v="BATTERIES, STORAGE"/>
    <d v="1991-07-01T00:00:00"/>
    <d v="1991-07-01T00:00:00"/>
    <s v="CPR Conversion"/>
  </r>
  <r>
    <n v="0"/>
    <n v="0"/>
    <n v="0"/>
    <n v="0"/>
    <d v="2025-12-01T00:00:00"/>
    <s v="BH Colorado Electric Oper Co"/>
    <s v="Regulated Electric (122)"/>
    <s v="WPC Sub 20368 Highland Tap"/>
    <x v="116"/>
    <n v="135300"/>
    <x v="101"/>
    <n v="9766634"/>
    <s v="BATTERIES, STORAGE"/>
    <d v="1991-07-01T00:00:00"/>
    <d v="1991-07-01T00:00:00"/>
    <s v="WCDXFER"/>
  </r>
  <r>
    <n v="0"/>
    <n v="0"/>
    <n v="0"/>
    <n v="0"/>
    <d v="2025-12-01T00:00:00"/>
    <s v="BH Colorado Electric Oper Co"/>
    <s v="Regulated Electric (122)"/>
    <s v="WPC Sub 20368 Highland Tap"/>
    <x v="116"/>
    <n v="135300"/>
    <x v="137"/>
    <n v="9973846"/>
    <s v="BATTERY CHARGER"/>
    <d v="1991-07-01T00:00:00"/>
    <d v="1991-07-01T00:00:00"/>
    <s v="CPR Conversion"/>
  </r>
  <r>
    <n v="0"/>
    <n v="0"/>
    <n v="0"/>
    <n v="0"/>
    <d v="2025-12-01T00:00:00"/>
    <s v="BH Colorado Electric Oper Co"/>
    <s v="Regulated Electric (122)"/>
    <s v="WPC Sub 20368 Highland Tap"/>
    <x v="116"/>
    <n v="135300"/>
    <x v="137"/>
    <n v="9766589"/>
    <s v="BATTERY CHARGER"/>
    <d v="1991-07-01T00:00:00"/>
    <d v="1991-07-01T00:00:00"/>
    <s v="WCDXFER"/>
  </r>
  <r>
    <n v="0"/>
    <n v="0"/>
    <n v="0"/>
    <n v="0"/>
    <d v="2025-12-01T00:00:00"/>
    <s v="BH Colorado Electric Oper Co"/>
    <s v="Regulated Electric (122)"/>
    <s v="WPC Sub 20368 Highland Tap"/>
    <x v="116"/>
    <n v="135300"/>
    <x v="303"/>
    <n v="9973839"/>
    <s v="VACUUM-69KV"/>
    <d v="1969-07-01T00:00:00"/>
    <d v="1969-07-01T00:00:00"/>
    <s v="CPR Conversion"/>
  </r>
  <r>
    <n v="0"/>
    <n v="0"/>
    <n v="0"/>
    <n v="0"/>
    <d v="2025-12-01T00:00:00"/>
    <s v="BH Colorado Electric Oper Co"/>
    <s v="Regulated Electric (122)"/>
    <s v="WPC Sub 20368 Highland Tap"/>
    <x v="116"/>
    <n v="135300"/>
    <x v="303"/>
    <n v="9778085"/>
    <s v="VACUUM-69KV"/>
    <d v="1969-07-01T00:00:00"/>
    <d v="1969-07-01T00:00:00"/>
    <s v="WCDXFER"/>
  </r>
  <r>
    <n v="0"/>
    <n v="0"/>
    <n v="0"/>
    <n v="0"/>
    <d v="2025-12-01T00:00:00"/>
    <s v="BH Colorado Electric Oper Co"/>
    <s v="Regulated Electric (122)"/>
    <s v="WPC Sub 20368 Highland Tap"/>
    <x v="116"/>
    <n v="135300"/>
    <x v="208"/>
    <n v="9706619"/>
    <s v="COMBO-ELEC-45-69KV- &lt;= 600AMPS"/>
    <d v="1967-07-01T00:00:00"/>
    <d v="1967-07-01T00:00:00"/>
    <s v="CPR Conversion"/>
  </r>
  <r>
    <n v="0"/>
    <n v="0"/>
    <n v="0"/>
    <n v="0"/>
    <d v="2025-12-01T00:00:00"/>
    <s v="BH Colorado Electric Oper Co"/>
    <s v="Regulated Electric (122)"/>
    <s v="WPC Sub 20368 Highland Tap"/>
    <x v="116"/>
    <n v="135300"/>
    <x v="208"/>
    <n v="9785439"/>
    <s v="COMBO-ELEC-45-69KV- &lt;= 600AMPS"/>
    <d v="1967-07-01T00:00:00"/>
    <d v="1967-07-01T00:00:00"/>
    <s v="WCDXFER"/>
  </r>
  <r>
    <n v="0"/>
    <n v="0"/>
    <n v="0"/>
    <n v="0"/>
    <d v="2025-12-01T00:00:00"/>
    <s v="BH Colorado Electric Oper Co"/>
    <s v="Regulated Electric (122)"/>
    <s v="WPC Sub 20368 Highland Tap"/>
    <x v="116"/>
    <n v="135300"/>
    <x v="215"/>
    <n v="9766898"/>
    <s v="COND. PWR CABLE, AL, OTHER"/>
    <d v="1969-07-01T00:00:00"/>
    <d v="1969-07-01T00:00:00"/>
    <s v="WCDXFER"/>
  </r>
  <r>
    <n v="0"/>
    <n v="0"/>
    <n v="0"/>
    <n v="0"/>
    <d v="2025-12-01T00:00:00"/>
    <s v="BH Colorado Electric Oper Co"/>
    <s v="Regulated Electric (122)"/>
    <s v="WPC Sub 20368 Highland Tap"/>
    <x v="116"/>
    <n v="135300"/>
    <x v="215"/>
    <n v="9973844"/>
    <s v="COND. PWR CABLE, AL, OTHER"/>
    <d v="1969-07-01T00:00:00"/>
    <d v="1969-07-01T00:00:00"/>
    <s v="CPR Conversion"/>
  </r>
  <r>
    <n v="0"/>
    <n v="0"/>
    <n v="0"/>
    <n v="0"/>
    <d v="2025-12-01T00:00:00"/>
    <s v="BH Colorado Electric Oper Co"/>
    <s v="Regulated Electric (122)"/>
    <s v="WPC Sub 20368 Highland Tap"/>
    <x v="116"/>
    <n v="135300"/>
    <x v="162"/>
    <n v="9769334"/>
    <s v="CTRL CUB-SWITCHGEAR, METALCLAD"/>
    <d v="1969-07-01T00:00:00"/>
    <d v="1969-07-01T00:00:00"/>
    <s v="WCDXFER"/>
  </r>
  <r>
    <n v="0"/>
    <n v="0"/>
    <n v="0"/>
    <n v="0"/>
    <d v="2025-12-01T00:00:00"/>
    <s v="BH Colorado Electric Oper Co"/>
    <s v="Regulated Electric (122)"/>
    <s v="WPC Sub 20368 Highland Tap"/>
    <x v="116"/>
    <n v="135300"/>
    <x v="162"/>
    <n v="9973845"/>
    <s v="CTRL CUB-SWITCHGEAR, METALCLAD"/>
    <d v="1969-07-01T00:00:00"/>
    <d v="1969-07-01T00:00:00"/>
    <s v="CPR Conversion"/>
  </r>
  <r>
    <n v="0"/>
    <n v="0"/>
    <n v="0"/>
    <n v="0"/>
    <d v="2025-12-01T00:00:00"/>
    <s v="BH Colorado Electric Oper Co"/>
    <s v="Regulated Electric (122)"/>
    <s v="WPC Sub 20368 Highland Tap"/>
    <x v="116"/>
    <n v="135300"/>
    <x v="288"/>
    <n v="9781407"/>
    <s v="LOW PROF-DEADEND TWR-LOW TENSION"/>
    <d v="1969-07-01T00:00:00"/>
    <d v="1969-07-01T00:00:00"/>
    <s v="WCDXFER"/>
  </r>
  <r>
    <n v="0"/>
    <n v="0"/>
    <n v="0"/>
    <n v="0"/>
    <d v="2025-12-01T00:00:00"/>
    <s v="BH Colorado Electric Oper Co"/>
    <s v="Regulated Electric (122)"/>
    <s v="WPC Sub 20368 Highland Tap"/>
    <x v="116"/>
    <n v="135300"/>
    <x v="288"/>
    <n v="9973843"/>
    <s v="LOW PROF-DEADEND TWR-LOW TENSION"/>
    <d v="1969-07-01T00:00:00"/>
    <d v="1969-07-01T00:00:00"/>
    <s v="CPR Conversion"/>
  </r>
  <r>
    <n v="0"/>
    <n v="0"/>
    <n v="0"/>
    <n v="0"/>
    <d v="2025-12-01T00:00:00"/>
    <s v="BH Colorado Electric Oper Co"/>
    <s v="Regulated Electric (122)"/>
    <s v="WPC Sub 20368 Highland Tap"/>
    <x v="116"/>
    <n v="135300"/>
    <x v="245"/>
    <n v="9973841"/>
    <s v="TELEMETERING-TRNS/REC COMBO"/>
    <d v="1979-07-01T00:00:00"/>
    <d v="1979-07-01T00:00:00"/>
    <s v="CPR Conversion"/>
  </r>
  <r>
    <n v="0"/>
    <n v="0"/>
    <n v="0"/>
    <n v="0"/>
    <d v="2025-12-01T00:00:00"/>
    <s v="BH Colorado Electric Oper Co"/>
    <s v="Regulated Electric (122)"/>
    <s v="WPC Sub 20368 Highland Tap"/>
    <x v="116"/>
    <n v="135300"/>
    <x v="245"/>
    <n v="9785788"/>
    <s v="TELEMETERING-TRNS/REC COMBO"/>
    <d v="1979-07-01T00:00:00"/>
    <d v="1979-07-01T00:00:00"/>
    <s v="WCDXFER"/>
  </r>
  <r>
    <n v="0"/>
    <n v="0"/>
    <n v="0"/>
    <n v="0"/>
    <d v="2025-12-01T00:00:00"/>
    <s v="BH Colorado Electric Oper Co"/>
    <s v="Regulated Electric (122)"/>
    <s v="WPC Sub 20368 Highland Tap"/>
    <x v="116"/>
    <n v="135300"/>
    <x v="245"/>
    <n v="9785790"/>
    <s v="TELEMETER EQ-TRANSMIT/RECEIVE COMBO"/>
    <d v="1969-07-01T00:00:00"/>
    <d v="1969-07-01T00:00:00"/>
    <s v="WCDXFER"/>
  </r>
  <r>
    <n v="0"/>
    <n v="0"/>
    <n v="0"/>
    <n v="0"/>
    <d v="2025-12-01T00:00:00"/>
    <s v="BH Colorado Electric Oper Co"/>
    <s v="Regulated Electric (122)"/>
    <s v="WPC Sub 20368 Highland Tap"/>
    <x v="116"/>
    <n v="135300"/>
    <x v="245"/>
    <n v="9785789"/>
    <s v="TELEMETERING-TRNS/REC COMBO"/>
    <d v="1988-07-01T00:00:00"/>
    <d v="1988-07-01T00:00:00"/>
    <s v="WCDXFER"/>
  </r>
  <r>
    <n v="0"/>
    <n v="0"/>
    <n v="0"/>
    <n v="0"/>
    <d v="2025-12-01T00:00:00"/>
    <s v="BH Colorado Electric Oper Co"/>
    <s v="Regulated Electric (122)"/>
    <s v="WPC Sub 20368 Highland Tap"/>
    <x v="116"/>
    <n v="135300"/>
    <x v="245"/>
    <n v="9973842"/>
    <s v="TELEMETER EQ-TRANSMIT/RECEIVE COMBO"/>
    <d v="1969-07-01T00:00:00"/>
    <d v="1969-07-01T00:00:00"/>
    <s v="CPR Conversion"/>
  </r>
  <r>
    <n v="0"/>
    <n v="0"/>
    <n v="0"/>
    <n v="0"/>
    <d v="2025-12-01T00:00:00"/>
    <s v="BH Colorado Electric Oper Co"/>
    <s v="Regulated Electric (122)"/>
    <s v="WPC Sub 20368 Highland Tap"/>
    <x v="116"/>
    <n v="135300"/>
    <x v="245"/>
    <n v="9973840"/>
    <s v="TELEMETERING-TRNS/REC COMBO"/>
    <d v="1988-07-01T00:00:00"/>
    <d v="1988-07-01T00:00:00"/>
    <s v="CPR Conversion"/>
  </r>
  <r>
    <n v="0.18"/>
    <n v="4321.49"/>
    <n v="-4.3214900000000001E-2"/>
    <n v="4321.5332148999996"/>
    <d v="2025-12-01T00:00:00"/>
    <s v="BH Colorado Electric Oper Co"/>
    <s v="Regulated Electric (122)"/>
    <s v="WPC Sub 20378 Arequa Gulch Sub"/>
    <x v="117"/>
    <n v="135002"/>
    <x v="5"/>
    <n v="28939674"/>
    <s v="S31-T15-R69-LAND RIGHTS/CRIPPLE CREEK"/>
    <d v="2008-11-09T00:00:00"/>
    <d v="2008-11-01T00:00:00"/>
    <s v="10013685"/>
  </r>
  <r>
    <n v="0.82000000000000006"/>
    <n v="19686.78"/>
    <n v="-0.19686780000000001"/>
    <n v="19686.9768678"/>
    <d v="2025-12-01T00:00:00"/>
    <s v="BH Colorado Electric Oper Co"/>
    <s v="Regulated Electric (122)"/>
    <s v="WPC Sub 20378 Arequa Gulch Sub"/>
    <x v="117"/>
    <n v="135002"/>
    <x v="5"/>
    <n v="28924115"/>
    <s v="S31-T15-R69-LAND RIGHTS/CRIPPLE CREEK"/>
    <d v="2008-11-09T00:00:00"/>
    <d v="2008-11-01T00:00:00"/>
    <s v="10013685"/>
  </r>
  <r>
    <n v="0"/>
    <n v="0"/>
    <n v="0"/>
    <n v="0"/>
    <d v="2025-12-01T00:00:00"/>
    <s v="BH Colorado Electric Oper Co"/>
    <s v="Regulated Electric (122)"/>
    <s v="WPC Sub 20378 Arequa Gulch Sub"/>
    <x v="117"/>
    <n v="135130"/>
    <x v="103"/>
    <n v="40389040"/>
    <s v="JMUX EQUIP FOR MICROWAVE SYSTEM"/>
    <d v="2010-12-20T00:00:00"/>
    <d v="2010-01-01T00:00:00"/>
    <s v="10028493"/>
  </r>
  <r>
    <n v="0"/>
    <n v="0"/>
    <n v="0"/>
    <n v="0"/>
    <d v="2025-12-01T00:00:00"/>
    <s v="BH Colorado Electric Oper Co"/>
    <s v="Regulated Electric (122)"/>
    <s v="WPC Sub 20378 Arequa Gulch Sub"/>
    <x v="117"/>
    <n v="135130"/>
    <x v="31"/>
    <n v="40388746"/>
    <s v="Microwave Dehydrator"/>
    <d v="2018-12-03T00:00:00"/>
    <d v="2018-01-01T00:00:00"/>
    <s v="10062071"/>
  </r>
  <r>
    <n v="1"/>
    <n v="128989.74"/>
    <n v="154.06276566119999"/>
    <n v="128835.6772343388"/>
    <d v="2025-12-01T00:00:00"/>
    <s v="BH Colorado Electric Oper Co"/>
    <s v="Regulated Electric (122)"/>
    <s v="WPC Sub 20378 Arequa Gulch Sub"/>
    <x v="117"/>
    <n v="135130"/>
    <x v="164"/>
    <n v="41106832"/>
    <s v="Microwave Fixed Station Units"/>
    <d v="2024-10-31T00:00:00"/>
    <d v="2025-01-01T00:00:00"/>
    <s v="10078936"/>
  </r>
  <r>
    <n v="0"/>
    <n v="0"/>
    <n v="0"/>
    <n v="0"/>
    <d v="2025-12-01T00:00:00"/>
    <s v="BH Colorado Electric Oper Co"/>
    <s v="Regulated Electric (122)"/>
    <s v="WPC Sub 20378 Arequa Gulch Sub"/>
    <x v="117"/>
    <n v="135130"/>
    <x v="105"/>
    <n v="40389228"/>
    <s v="Scada Equip - Server/Router"/>
    <d v="2013-07-01T00:00:00"/>
    <d v="2013-01-01T00:00:00"/>
    <s v="10047856"/>
  </r>
  <r>
    <n v="1"/>
    <n v="15005.85"/>
    <n v="17.922687123000003"/>
    <n v="14987.927312877"/>
    <d v="2025-12-01T00:00:00"/>
    <s v="BH Colorado Electric Oper Co"/>
    <s v="Regulated Electric (122)"/>
    <s v="WPC Sub 20378 Arequa Gulch Sub"/>
    <x v="117"/>
    <n v="135130"/>
    <x v="105"/>
    <n v="41349075"/>
    <s v="Scada Equip - Server/Router"/>
    <d v="2024-12-30T00:00:00"/>
    <d v="2024-01-01T00:00:00"/>
    <s v="10084285"/>
  </r>
  <r>
    <n v="14"/>
    <n v="5322.42"/>
    <n v="65.689999554600007"/>
    <n v="5256.7300004454"/>
    <d v="2025-12-01T00:00:00"/>
    <s v="BH Colorado Electric Oper Co"/>
    <s v="Regulated Electric (122)"/>
    <s v="WPC Sub 20378 Arequa Gulch Sub"/>
    <x v="117"/>
    <n v="135130"/>
    <x v="304"/>
    <n v="40387941"/>
    <s v="RELAYS"/>
    <d v="2010-04-09T00:00:00"/>
    <d v="2010-01-01T00:00:00"/>
    <s v="10013683"/>
  </r>
  <r>
    <n v="9"/>
    <n v="11703.69"/>
    <n v="3490.2859014162"/>
    <n v="8213.4040985838001"/>
    <d v="2025-12-01T00:00:00"/>
    <s v="BH Colorado Electric Oper Co"/>
    <s v="Regulated Electric (122)"/>
    <s v="WPC Sub 20378 Arequa Gulch Sub"/>
    <x v="117"/>
    <n v="135300"/>
    <x v="67"/>
    <n v="10988680"/>
    <s v="115 KV LIGHTNING ARRESTER"/>
    <d v="2010-04-09T00:00:00"/>
    <d v="2010-01-01T00:00:00"/>
    <s v="10013683"/>
  </r>
  <r>
    <n v="1"/>
    <n v="38518.870000000003"/>
    <n v="4076.0803050045001"/>
    <n v="34442.789694995503"/>
    <d v="2025-12-01T00:00:00"/>
    <s v="BH Colorado Electric Oper Co"/>
    <s v="Regulated Electric (122)"/>
    <s v="WPC Sub 20378 Arequa Gulch Sub"/>
    <x v="117"/>
    <n v="135300"/>
    <x v="107"/>
    <n v="31725734"/>
    <s v="Batteries, Storage - Station"/>
    <d v="2020-06-25T00:00:00"/>
    <d v="2020-06-01T00:00:00"/>
    <s v="10070110"/>
  </r>
  <r>
    <n v="1"/>
    <n v="109645.25"/>
    <n v="15821.8611082675"/>
    <n v="93823.388891732495"/>
    <d v="2025-12-01T00:00:00"/>
    <s v="BH Colorado Electric Oper Co"/>
    <s v="Regulated Electric (122)"/>
    <s v="WPC Sub 20378 Arequa Gulch Sub"/>
    <x v="117"/>
    <n v="135300"/>
    <x v="83"/>
    <n v="28939714"/>
    <s v="Breaker, 115 KV"/>
    <d v="2018-08-21T00:00:00"/>
    <d v="2018-01-01T00:00:00"/>
    <s v="10059044"/>
  </r>
  <r>
    <n v="3"/>
    <n v="251438.12"/>
    <n v="74984.122555757596"/>
    <n v="176453.99744424241"/>
    <d v="2025-12-01T00:00:00"/>
    <s v="BH Colorado Electric Oper Co"/>
    <s v="Regulated Electric (122)"/>
    <s v="WPC Sub 20378 Arequa Gulch Sub"/>
    <x v="117"/>
    <n v="135300"/>
    <x v="83"/>
    <n v="10988732"/>
    <s v="115 KV BREAKER AREVA 1200 A"/>
    <d v="2010-04-09T00:00:00"/>
    <d v="2010-01-01T00:00:00"/>
    <s v="10013683"/>
  </r>
  <r>
    <n v="4"/>
    <n v="249562.44"/>
    <n v="74424.7554279912"/>
    <n v="175137.68457200879"/>
    <d v="2025-12-01T00:00:00"/>
    <s v="BH Colorado Electric Oper Co"/>
    <s v="Regulated Electric (122)"/>
    <s v="WPC Sub 20378 Arequa Gulch Sub"/>
    <x v="117"/>
    <n v="135300"/>
    <x v="305"/>
    <n v="10988737"/>
    <s v="69 KV BREAKER, AREVA 1200 A"/>
    <d v="2010-04-09T00:00:00"/>
    <d v="2010-01-01T00:00:00"/>
    <s v="10013683"/>
  </r>
  <r>
    <n v="0"/>
    <n v="115734.65000000001"/>
    <n v="16700.564390285501"/>
    <n v="99034.085609714501"/>
    <d v="2025-12-01T00:00:00"/>
    <s v="BH Colorado Electric Oper Co"/>
    <s v="Regulated Electric (122)"/>
    <s v="WPC Sub 20378 Arequa Gulch Sub"/>
    <x v="117"/>
    <n v="135300"/>
    <x v="108"/>
    <n v="28939685"/>
    <s v="Bus"/>
    <d v="2018-08-21T00:00:00"/>
    <d v="2018-01-01T00:00:00"/>
    <s v="10059044"/>
  </r>
  <r>
    <n v="1"/>
    <n v="9433.36"/>
    <n v="2813.2258638928001"/>
    <n v="6620.1341361072009"/>
    <d v="2025-12-01T00:00:00"/>
    <s v="BH Colorado Electric Oper Co"/>
    <s v="Regulated Electric (122)"/>
    <s v="WPC Sub 20378 Arequa Gulch Sub"/>
    <x v="117"/>
    <n v="135300"/>
    <x v="132"/>
    <n v="10988714"/>
    <s v="BUS BAR"/>
    <d v="2010-04-09T00:00:00"/>
    <d v="2010-01-01T00:00:00"/>
    <s v="10013683"/>
  </r>
  <r>
    <n v="373"/>
    <n v="1095.44"/>
    <n v="326.68319033120002"/>
    <n v="768.75680966880009"/>
    <d v="2025-12-01T00:00:00"/>
    <s v="BH Colorado Electric Oper Co"/>
    <s v="Regulated Electric (122)"/>
    <s v="WPC Sub 20378 Arequa Gulch Sub"/>
    <x v="117"/>
    <n v="135300"/>
    <x v="306"/>
    <n v="11637547"/>
    <s v="Cable, Urd-Al Covered, 6&amp;Smaller"/>
    <d v="2010-04-09T00:00:00"/>
    <d v="2010-01-01T00:00:00"/>
    <s v="10013683"/>
  </r>
  <r>
    <n v="30"/>
    <n v="997.5"/>
    <n v="297.47542755000001"/>
    <n v="700.02457245000005"/>
    <d v="2025-12-01T00:00:00"/>
    <s v="BH Colorado Electric Oper Co"/>
    <s v="Regulated Electric (122)"/>
    <s v="WPC Sub 20378 Arequa Gulch Sub"/>
    <x v="117"/>
    <n v="135300"/>
    <x v="307"/>
    <n v="11637552"/>
    <s v="Cable, Urd-Other, 350MCM &amp; Larger"/>
    <d v="2010-04-09T00:00:00"/>
    <d v="2010-01-01T00:00:00"/>
    <s v="10013683"/>
  </r>
  <r>
    <n v="270"/>
    <n v="1101.43"/>
    <n v="328.46953400140001"/>
    <n v="772.96046599860006"/>
    <d v="2025-12-01T00:00:00"/>
    <s v="BH Colorado Electric Oper Co"/>
    <s v="Regulated Electric (122)"/>
    <s v="WPC Sub 20378 Arequa Gulch Sub"/>
    <x v="117"/>
    <n v="135300"/>
    <x v="193"/>
    <n v="11637557"/>
    <s v="Cable, Urd-Triplex, 1/0"/>
    <d v="2010-04-09T00:00:00"/>
    <d v="2010-01-01T00:00:00"/>
    <s v="10013683"/>
  </r>
  <r>
    <n v="1"/>
    <n v="191269.38"/>
    <n v="27600.261430608603"/>
    <n v="163669.1185693914"/>
    <d v="2025-12-01T00:00:00"/>
    <s v="BH Colorado Electric Oper Co"/>
    <s v="Regulated Electric (122)"/>
    <s v="WPC Sub 20378 Arequa Gulch Sub"/>
    <x v="117"/>
    <n v="135300"/>
    <x v="204"/>
    <n v="28939699"/>
    <s v="Capacitor Bank, Station 115kV"/>
    <d v="2018-08-21T00:00:00"/>
    <d v="2018-01-01T00:00:00"/>
    <s v="10059044"/>
  </r>
  <r>
    <n v="0"/>
    <n v="12186.32"/>
    <n v="1758.4917035704"/>
    <n v="10427.8282964296"/>
    <d v="2025-12-01T00:00:00"/>
    <s v="BH Colorado Electric Oper Co"/>
    <s v="Regulated Electric (122)"/>
    <s v="WPC Sub 20378 Arequa Gulch Sub"/>
    <x v="117"/>
    <n v="135300"/>
    <x v="110"/>
    <n v="28939723"/>
    <s v="Clearing &amp; Grading"/>
    <d v="2018-08-21T00:00:00"/>
    <d v="2018-08-01T00:00:00"/>
    <s v="10059044"/>
  </r>
  <r>
    <n v="0"/>
    <n v="0"/>
    <n v="0"/>
    <n v="0"/>
    <d v="2025-12-01T00:00:00"/>
    <s v="BH Colorado Electric Oper Co"/>
    <s v="Regulated Electric (122)"/>
    <s v="WPC Sub 20378 Arequa Gulch Sub"/>
    <x v="117"/>
    <n v="135300"/>
    <x v="103"/>
    <n v="10930709"/>
    <s v="JMUX EQUIP FOR MICROWAVE SYSTEM"/>
    <d v="2010-12-20T00:00:00"/>
    <d v="2010-01-01T00:00:00"/>
    <s v="10028493"/>
  </r>
  <r>
    <n v="0"/>
    <n v="0"/>
    <n v="0"/>
    <n v="0"/>
    <d v="2025-12-01T00:00:00"/>
    <s v="BH Colorado Electric Oper Co"/>
    <s v="Regulated Electric (122)"/>
    <s v="WPC Sub 20378 Arequa Gulch Sub"/>
    <x v="117"/>
    <n v="135300"/>
    <x v="31"/>
    <n v="29636559"/>
    <s v="Microwave Dehydrator"/>
    <d v="2018-12-03T00:00:00"/>
    <d v="2018-01-01T00:00:00"/>
    <s v="10062071"/>
  </r>
  <r>
    <n v="1870"/>
    <n v="52092.49"/>
    <n v="15535.073418440199"/>
    <n v="36557.416581559795"/>
    <d v="2025-12-01T00:00:00"/>
    <s v="BH Colorado Electric Oper Co"/>
    <s v="Regulated Electric (122)"/>
    <s v="WPC Sub 20378 Arequa Gulch Sub"/>
    <x v="117"/>
    <n v="135300"/>
    <x v="112"/>
    <n v="10988687"/>
    <s v="Cond. Control Cable, Other"/>
    <d v="2010-04-09T00:00:00"/>
    <d v="2010-01-01T00:00:00"/>
    <s v="10013683"/>
  </r>
  <r>
    <n v="1"/>
    <n v="17415.37"/>
    <n v="5193.6287084626001"/>
    <n v="12221.741291537399"/>
    <d v="2025-12-01T00:00:00"/>
    <s v="BH Colorado Electric Oper Co"/>
    <s v="Regulated Electric (122)"/>
    <s v="WPC Sub 20378 Arequa Gulch Sub"/>
    <x v="117"/>
    <n v="135300"/>
    <x v="259"/>
    <n v="10988711"/>
    <s v="Cond. Pwr Cable, Other"/>
    <d v="2010-04-09T00:00:00"/>
    <d v="2010-01-01T00:00:00"/>
    <s v="10013683"/>
  </r>
  <r>
    <n v="0"/>
    <n v="34527.910000000003"/>
    <n v="4982.3936411177001"/>
    <n v="29545.516358882305"/>
    <d v="2025-12-01T00:00:00"/>
    <s v="BH Colorado Electric Oper Co"/>
    <s v="Regulated Electric (122)"/>
    <s v="WPC Sub 20378 Arequa Gulch Sub"/>
    <x v="117"/>
    <n v="135300"/>
    <x v="113"/>
    <n v="28939717"/>
    <s v="Station Conduit"/>
    <d v="2018-08-21T00:00:00"/>
    <d v="2018-01-01T00:00:00"/>
    <s v="10059044"/>
  </r>
  <r>
    <n v="1"/>
    <n v="681789.04"/>
    <n v="203323.79566205922"/>
    <n v="478465.24433794082"/>
    <d v="2025-12-01T00:00:00"/>
    <s v="BH Colorado Electric Oper Co"/>
    <s v="Regulated Electric (122)"/>
    <s v="WPC Sub 20378 Arequa Gulch Sub"/>
    <x v="117"/>
    <n v="135300"/>
    <x v="141"/>
    <n v="10988764"/>
    <s v="CONTROL BUILD"/>
    <d v="2010-04-09T00:00:00"/>
    <d v="2010-05-01T00:00:00"/>
    <s v="10013683"/>
  </r>
  <r>
    <n v="0"/>
    <n v="0"/>
    <n v="0"/>
    <n v="0"/>
    <d v="2025-12-01T00:00:00"/>
    <s v="BH Colorado Electric Oper Co"/>
    <s v="Regulated Electric (122)"/>
    <s v="WPC Sub 20378 Arequa Gulch Sub"/>
    <x v="117"/>
    <n v="135300"/>
    <x v="3"/>
    <n v="10338057"/>
    <s v="AREQUA GULCH TRANSFORMERS"/>
    <d v="2010-04-09T00:00:00"/>
    <d v="2010-05-01T00:00:00"/>
    <s v="10026738"/>
  </r>
  <r>
    <n v="0"/>
    <n v="0"/>
    <n v="0"/>
    <n v="0"/>
    <d v="2025-12-01T00:00:00"/>
    <s v="BH Colorado Electric Oper Co"/>
    <s v="Regulated Electric (122)"/>
    <s v="WPC Sub 20378 Arequa Gulch Sub"/>
    <x v="117"/>
    <n v="135300"/>
    <x v="3"/>
    <n v="21823004"/>
    <s v="Engineering, Procurement and Construction work order to add a Disconnect Switch, Breaker and 12 MVar Capacitor Bank to the 115 kV Bus at Arequa Gulch Substation."/>
    <d v="2018-08-21T00:00:00"/>
    <d v="2018-08-01T00:00:00"/>
    <s v="10059044"/>
  </r>
  <r>
    <n v="0"/>
    <n v="0"/>
    <n v="0"/>
    <n v="0"/>
    <d v="2025-12-01T00:00:00"/>
    <s v="BH Colorado Electric Oper Co"/>
    <s v="Regulated Electric (122)"/>
    <s v="WPC Sub 20378 Arequa Gulch Sub"/>
    <x v="117"/>
    <n v="135300"/>
    <x v="3"/>
    <n v="26324169"/>
    <s v="Engineering, Procurement and Construction work order to add a Disconnect Switch, Breaker and 12 MVar Capacitor Bank to the 115 kV Bus at Arequa Gulch Substation."/>
    <d v="2018-08-21T00:00:00"/>
    <d v="2019-01-01T00:00:00"/>
    <s v="10059044"/>
  </r>
  <r>
    <n v="0"/>
    <n v="0"/>
    <n v="0"/>
    <n v="0"/>
    <d v="2025-12-01T00:00:00"/>
    <s v="BH Colorado Electric Oper Co"/>
    <s v="Regulated Electric (122)"/>
    <s v="WPC Sub 20378 Arequa Gulch Sub"/>
    <x v="117"/>
    <n v="135300"/>
    <x v="3"/>
    <n v="11213297"/>
    <s v="Build Arequa Gulch115/69kv sub"/>
    <d v="2010-04-09T00:00:00"/>
    <d v="2011-12-01T00:00:00"/>
    <s v="10013683"/>
  </r>
  <r>
    <n v="0"/>
    <n v="0"/>
    <n v="0"/>
    <n v="0"/>
    <d v="2025-12-01T00:00:00"/>
    <s v="BH Colorado Electric Oper Co"/>
    <s v="Regulated Electric (122)"/>
    <s v="WPC Sub 20378 Arequa Gulch Sub"/>
    <x v="117"/>
    <n v="135300"/>
    <x v="3"/>
    <n v="29646500"/>
    <s v="Replace existing door and/or locking mechanisms for Arequa Gulch Substation to allow for compliance with NERC CIP Low Impact Standards."/>
    <d v="2019-12-16T00:00:00"/>
    <d v="2020-07-01T00:00:00"/>
    <s v="10068544"/>
  </r>
  <r>
    <n v="0"/>
    <n v="0"/>
    <n v="0"/>
    <n v="0"/>
    <d v="2025-12-01T00:00:00"/>
    <s v="BH Colorado Electric Oper Co"/>
    <s v="Regulated Electric (122)"/>
    <s v="WPC Sub 20378 Arequa Gulch Sub"/>
    <x v="117"/>
    <n v="135300"/>
    <x v="3"/>
    <n v="10664193"/>
    <s v="Arequa Gulch Sub- Distribution"/>
    <d v="2010-03-30T00:00:00"/>
    <d v="2010-05-01T00:00:00"/>
    <s v="10026470"/>
  </r>
  <r>
    <n v="0"/>
    <n v="0"/>
    <n v="0"/>
    <n v="0"/>
    <d v="2025-12-01T00:00:00"/>
    <s v="BH Colorado Electric Oper Co"/>
    <s v="Regulated Electric (122)"/>
    <s v="WPC Sub 20378 Arequa Gulch Sub"/>
    <x v="117"/>
    <n v="135300"/>
    <x v="3"/>
    <n v="28413174"/>
    <s v="Replace existing door and/or locking mechanisms for Arequa Gulch Substation to allow for compliance with NERC CIP Low Impact Standards."/>
    <d v="2019-12-16T00:00:00"/>
    <d v="2019-12-01T00:00:00"/>
    <s v="10068544"/>
  </r>
  <r>
    <n v="0"/>
    <n v="0"/>
    <n v="0"/>
    <n v="0"/>
    <d v="2025-12-01T00:00:00"/>
    <s v="BH Colorado Electric Oper Co"/>
    <s v="Regulated Electric (122)"/>
    <s v="WPC Sub 20378 Arequa Gulch Sub"/>
    <x v="117"/>
    <n v="135300"/>
    <x v="3"/>
    <n v="9735148"/>
    <s v="Purch Sub Easement-Arequa Gulc"/>
    <d v="2008-11-09T00:00:00"/>
    <d v="2008-11-01T00:00:00"/>
    <s v="10013685"/>
  </r>
  <r>
    <n v="0"/>
    <n v="0"/>
    <n v="0"/>
    <n v="0"/>
    <d v="2025-12-01T00:00:00"/>
    <s v="BH Colorado Electric Oper Co"/>
    <s v="Regulated Electric (122)"/>
    <s v="WPC Sub 20378 Arequa Gulch Sub"/>
    <x v="117"/>
    <n v="135300"/>
    <x v="3"/>
    <n v="10338051"/>
    <s v="Build Arequa Gulch115/69kv sub"/>
    <d v="2010-04-09T00:00:00"/>
    <d v="2010-05-01T00:00:00"/>
    <s v="10013683"/>
  </r>
  <r>
    <n v="0"/>
    <n v="0"/>
    <n v="0"/>
    <n v="0"/>
    <d v="2025-12-01T00:00:00"/>
    <s v="BH Colorado Electric Oper Co"/>
    <s v="Regulated Electric (122)"/>
    <s v="WPC Sub 20378 Arequa Gulch Sub"/>
    <x v="117"/>
    <n v="135300"/>
    <x v="3"/>
    <n v="26641257"/>
    <s v="Engineering, Procurement and Construction work order to add a Disconnect Switch, Breaker and 12 MVar Capacitor Bank to the 115 kV Bus at Arequa Gulch Substation."/>
    <d v="2018-08-21T00:00:00"/>
    <d v="2019-03-01T00:00:00"/>
    <s v="10059044"/>
  </r>
  <r>
    <n v="0"/>
    <n v="0"/>
    <n v="0"/>
    <n v="0"/>
    <d v="2025-12-01T00:00:00"/>
    <s v="BH Colorado Electric Oper Co"/>
    <s v="Regulated Electric (122)"/>
    <s v="WPC Sub 20378 Arequa Gulch Sub"/>
    <x v="117"/>
    <n v="135300"/>
    <x v="3"/>
    <n v="30544581"/>
    <s v="Replace the battery bank, battery rack, and spill containment at Arequa Gulch Sub."/>
    <d v="2020-06-25T00:00:00"/>
    <d v="2020-12-01T00:00:00"/>
    <s v="10070110"/>
  </r>
  <r>
    <n v="0"/>
    <n v="0"/>
    <n v="0"/>
    <n v="0"/>
    <d v="2025-12-01T00:00:00"/>
    <s v="BH Colorado Electric Oper Co"/>
    <s v="Regulated Electric (122)"/>
    <s v="WPC Sub 20378 Arequa Gulch Sub"/>
    <x v="117"/>
    <n v="135300"/>
    <x v="3"/>
    <n v="29512879"/>
    <s v="Replace the battery bank, battery rack, and spill containment at Arequa Gulch Sub."/>
    <d v="2020-06-25T00:00:00"/>
    <d v="2020-06-01T00:00:00"/>
    <s v="10070110"/>
  </r>
  <r>
    <n v="0"/>
    <n v="0"/>
    <n v="0"/>
    <n v="0"/>
    <d v="2025-12-01T00:00:00"/>
    <s v="BH Colorado Electric Oper Co"/>
    <s v="Regulated Electric (122)"/>
    <s v="WPC Sub 20378 Arequa Gulch Sub"/>
    <x v="117"/>
    <n v="135300"/>
    <x v="3"/>
    <n v="28830334"/>
    <s v="Replace existing door and/or locking mechanisms for Arequa Gulch Substation to allow for compliance with NERC CIP Low Impact Standards."/>
    <d v="2019-12-16T00:00:00"/>
    <d v="2020-01-01T00:00:00"/>
    <s v="10068544"/>
  </r>
  <r>
    <n v="1"/>
    <n v="30476.9"/>
    <n v="9088.8509853619998"/>
    <n v="21388.049014638003"/>
    <d v="2025-12-01T00:00:00"/>
    <s v="BH Colorado Electric Oper Co"/>
    <s v="Regulated Electric (122)"/>
    <s v="WPC Sub 20378 Arequa Gulch Sub"/>
    <x v="117"/>
    <n v="135300"/>
    <x v="115"/>
    <n v="10988740"/>
    <s v="FENCE-AREQUA GULCH"/>
    <d v="2010-04-09T00:00:00"/>
    <d v="2010-05-01T00:00:00"/>
    <s v="10013683"/>
  </r>
  <r>
    <n v="1"/>
    <n v="13446.01"/>
    <n v="1940.2655626246999"/>
    <n v="11505.744437375301"/>
    <d v="2025-12-01T00:00:00"/>
    <s v="BH Colorado Electric Oper Co"/>
    <s v="Regulated Electric (122)"/>
    <s v="WPC Sub 20378 Arequa Gulch Sub"/>
    <x v="117"/>
    <n v="135300"/>
    <x v="116"/>
    <n v="28939732"/>
    <s v="Foundation, Bus Support"/>
    <d v="2018-08-21T00:00:00"/>
    <d v="2018-08-01T00:00:00"/>
    <s v="10059044"/>
  </r>
  <r>
    <n v="1"/>
    <n v="275183.47000000003"/>
    <n v="82065.484103200593"/>
    <n v="193117.98589679942"/>
    <d v="2025-12-01T00:00:00"/>
    <s v="BH Colorado Electric Oper Co"/>
    <s v="Regulated Electric (122)"/>
    <s v="WPC Sub 20378 Arequa Gulch Sub"/>
    <x v="117"/>
    <n v="135300"/>
    <x v="116"/>
    <n v="10988743"/>
    <s v="FOUNDATION"/>
    <d v="2010-04-09T00:00:00"/>
    <d v="2010-05-01T00:00:00"/>
    <s v="10013683"/>
  </r>
  <r>
    <n v="1"/>
    <n v="50422.51"/>
    <n v="7275.9918915796998"/>
    <n v="43146.5181084203"/>
    <d v="2025-12-01T00:00:00"/>
    <s v="BH Colorado Electric Oper Co"/>
    <s v="Regulated Electric (122)"/>
    <s v="WPC Sub 20378 Arequa Gulch Sub"/>
    <x v="117"/>
    <n v="135300"/>
    <x v="116"/>
    <n v="28939735"/>
    <s v="Foundation, Cap Bank"/>
    <d v="2018-08-21T00:00:00"/>
    <d v="2018-08-01T00:00:00"/>
    <s v="10059044"/>
  </r>
  <r>
    <n v="1"/>
    <n v="12915.23"/>
    <n v="1863.6737591581"/>
    <n v="11051.556240841899"/>
    <d v="2025-12-01T00:00:00"/>
    <s v="BH Colorado Electric Oper Co"/>
    <s v="Regulated Electric (122)"/>
    <s v="WPC Sub 20378 Arequa Gulch Sub"/>
    <x v="117"/>
    <n v="135300"/>
    <x v="116"/>
    <n v="28939738"/>
    <s v="Foundation, Circuit Breaker"/>
    <d v="2018-08-21T00:00:00"/>
    <d v="2018-08-01T00:00:00"/>
    <s v="10059044"/>
  </r>
  <r>
    <n v="1"/>
    <n v="26892"/>
    <n v="3880.5282392399999"/>
    <n v="23011.47176076"/>
    <d v="2025-12-01T00:00:00"/>
    <s v="BH Colorado Electric Oper Co"/>
    <s v="Regulated Electric (122)"/>
    <s v="WPC Sub 20378 Arequa Gulch Sub"/>
    <x v="117"/>
    <n v="135300"/>
    <x v="117"/>
    <n v="28939729"/>
    <s v="Foundation, Switchgear"/>
    <d v="2018-08-21T00:00:00"/>
    <d v="2018-08-01T00:00:00"/>
    <s v="10059044"/>
  </r>
  <r>
    <n v="0"/>
    <n v="27201.600000000002"/>
    <n v="3925.2036647520003"/>
    <n v="23276.396335248002"/>
    <d v="2025-12-01T00:00:00"/>
    <s v="BH Colorado Electric Oper Co"/>
    <s v="Regulated Electric (122)"/>
    <s v="WPC Sub 20378 Arequa Gulch Sub"/>
    <x v="117"/>
    <n v="135300"/>
    <x v="118"/>
    <n v="28939702"/>
    <s v="Grounding Systems, Station"/>
    <d v="2018-08-21T00:00:00"/>
    <d v="2018-01-01T00:00:00"/>
    <s v="10059044"/>
  </r>
  <r>
    <n v="1"/>
    <n v="56600.01"/>
    <n v="16879.310450209803"/>
    <n v="39720.699549790195"/>
    <d v="2025-12-01T00:00:00"/>
    <s v="BH Colorado Electric Oper Co"/>
    <s v="Regulated Electric (122)"/>
    <s v="WPC Sub 20378 Arequa Gulch Sub"/>
    <x v="117"/>
    <n v="135300"/>
    <x v="118"/>
    <n v="10988699"/>
    <s v="Grounding Systems, Station"/>
    <d v="2010-04-09T00:00:00"/>
    <d v="2010-01-01T00:00:00"/>
    <s v="10013683"/>
  </r>
  <r>
    <n v="1"/>
    <n v="5427.82"/>
    <n v="1618.6897996636001"/>
    <n v="3809.1302003363999"/>
    <d v="2025-12-01T00:00:00"/>
    <s v="BH Colorado Electric Oper Co"/>
    <s v="Regulated Electric (122)"/>
    <s v="WPC Sub 20378 Arequa Gulch Sub"/>
    <x v="117"/>
    <n v="135300"/>
    <x v="119"/>
    <n v="10988746"/>
    <s v="Landscaping"/>
    <d v="2010-04-09T00:00:00"/>
    <d v="2010-05-01T00:00:00"/>
    <s v="10013683"/>
  </r>
  <r>
    <n v="0"/>
    <n v="1711.8700000000001"/>
    <n v="247.02364557890002"/>
    <n v="1464.8463544211002"/>
    <d v="2025-12-01T00:00:00"/>
    <s v="BH Colorado Electric Oper Co"/>
    <s v="Regulated Electric (122)"/>
    <s v="WPC Sub 20378 Arequa Gulch Sub"/>
    <x v="117"/>
    <n v="135300"/>
    <x v="119"/>
    <n v="28939741"/>
    <s v="Landscaping"/>
    <d v="2018-08-21T00:00:00"/>
    <d v="2018-08-01T00:00:00"/>
    <s v="10059044"/>
  </r>
  <r>
    <n v="1"/>
    <n v="47993.69"/>
    <n v="14312.725265616202"/>
    <n v="33680.964734383801"/>
    <d v="2025-12-01T00:00:00"/>
    <s v="BH Colorado Electric Oper Co"/>
    <s v="Regulated Electric (122)"/>
    <s v="WPC Sub 20378 Arequa Gulch Sub"/>
    <x v="117"/>
    <n v="135300"/>
    <x v="278"/>
    <n v="10988773"/>
    <s v="STRUCTURE-LIGHTNING MAST"/>
    <d v="2010-04-09T00:00:00"/>
    <d v="2010-05-01T00:00:00"/>
    <s v="10013683"/>
  </r>
  <r>
    <n v="1"/>
    <n v="661.27"/>
    <n v="197.20458744460001"/>
    <n v="464.06541255539997"/>
    <d v="2025-12-01T00:00:00"/>
    <s v="BH Colorado Electric Oper Co"/>
    <s v="Regulated Electric (122)"/>
    <s v="WPC Sub 20378 Arequa Gulch Sub"/>
    <x v="117"/>
    <n v="135300"/>
    <x v="133"/>
    <n v="10988755"/>
    <s v="AREQUA SUB TRNSF PAD CONCRETE"/>
    <d v="2010-04-09T00:00:00"/>
    <d v="2010-05-01T00:00:00"/>
    <s v="10013683"/>
  </r>
  <r>
    <n v="1"/>
    <n v="748560.67"/>
    <n v="223236.4965968566"/>
    <n v="525324.17340314342"/>
    <d v="2025-12-01T00:00:00"/>
    <s v="BH Colorado Electric Oper Co"/>
    <s v="Regulated Electric (122)"/>
    <s v="WPC Sub 20378 Arequa Gulch Sub"/>
    <x v="117"/>
    <n v="135300"/>
    <x v="133"/>
    <n v="10988752"/>
    <s v="STRUCTURE-SUBSTATION PAD"/>
    <d v="2010-04-09T00:00:00"/>
    <d v="2010-05-01T00:00:00"/>
    <s v="10013683"/>
  </r>
  <r>
    <n v="4"/>
    <n v="59290.26"/>
    <n v="17681.599441654802"/>
    <n v="41608.660558345204"/>
    <d v="2025-12-01T00:00:00"/>
    <s v="BH Colorado Electric Oper Co"/>
    <s v="Regulated Electric (122)"/>
    <s v="WPC Sub 20378 Arequa Gulch Sub"/>
    <x v="117"/>
    <n v="135300"/>
    <x v="308"/>
    <n v="10988717"/>
    <s v="TRENCH 115KV/69 KV TRAP"/>
    <d v="2010-04-09T00:00:00"/>
    <d v="2010-01-01T00:00:00"/>
    <s v="10013683"/>
  </r>
  <r>
    <n v="0"/>
    <n v="46869.15"/>
    <n v="6763.2403735005"/>
    <n v="40105.909626499502"/>
    <d v="2025-12-01T00:00:00"/>
    <s v="BH Colorado Electric Oper Co"/>
    <s v="Regulated Electric (122)"/>
    <s v="WPC Sub 20378 Arequa Gulch Sub"/>
    <x v="117"/>
    <n v="135300"/>
    <x v="294"/>
    <n v="28939756"/>
    <s v="Panel - Relay 10"/>
    <d v="2018-08-21T00:00:00"/>
    <d v="2018-08-01T00:00:00"/>
    <s v="10059044"/>
  </r>
  <r>
    <n v="1"/>
    <n v="13150.42"/>
    <n v="3921.7311398115999"/>
    <n v="9228.6888601884002"/>
    <d v="2025-12-01T00:00:00"/>
    <s v="BH Colorado Electric Oper Co"/>
    <s v="Regulated Electric (122)"/>
    <s v="WPC Sub 20378 Arequa Gulch Sub"/>
    <x v="117"/>
    <n v="135300"/>
    <x v="17"/>
    <n v="10988726"/>
    <s v="POST INSULATORS"/>
    <d v="2010-04-09T00:00:00"/>
    <d v="2010-01-01T00:00:00"/>
    <s v="10013683"/>
  </r>
  <r>
    <n v="4"/>
    <n v="3324.05"/>
    <n v="479.66197730350001"/>
    <n v="2844.3880226965002"/>
    <d v="2025-12-01T00:00:00"/>
    <s v="BH Colorado Electric Oper Co"/>
    <s v="Regulated Electric (122)"/>
    <s v="WPC Sub 20378 Arequa Gulch Sub"/>
    <x v="117"/>
    <n v="135300"/>
    <x v="17"/>
    <n v="28939711"/>
    <s v="Post Insulators"/>
    <d v="2018-08-21T00:00:00"/>
    <d v="2018-01-01T00:00:00"/>
    <s v="10059044"/>
  </r>
  <r>
    <n v="14"/>
    <n v="1386"/>
    <n v="413.33427827999998"/>
    <n v="972.66572171999996"/>
    <d v="2025-12-01T00:00:00"/>
    <s v="BH Colorado Electric Oper Co"/>
    <s v="Regulated Electric (122)"/>
    <s v="WPC Sub 20378 Arequa Gulch Sub"/>
    <x v="117"/>
    <n v="135300"/>
    <x v="269"/>
    <n v="10988702"/>
    <s v="Potheads (Terminators)"/>
    <d v="2010-04-09T00:00:00"/>
    <d v="2010-01-01T00:00:00"/>
    <s v="10013683"/>
  </r>
  <r>
    <n v="20"/>
    <n v="20336.150000000001"/>
    <n v="6064.6665824269994"/>
    <n v="14271.483417573003"/>
    <d v="2025-12-01T00:00:00"/>
    <s v="BH Colorado Electric Oper Co"/>
    <s v="Regulated Electric (122)"/>
    <s v="WPC Sub 20378 Arequa Gulch Sub"/>
    <x v="117"/>
    <n v="135300"/>
    <x v="270"/>
    <n v="10988720"/>
    <s v="Pvc Conduit"/>
    <d v="2010-04-09T00:00:00"/>
    <d v="2010-01-01T00:00:00"/>
    <s v="10013683"/>
  </r>
  <r>
    <n v="1"/>
    <n v="1089899.82"/>
    <n v="325030.99242222361"/>
    <n v="764868.82757777651"/>
    <d v="2025-12-01T00:00:00"/>
    <s v="BH Colorado Electric Oper Co"/>
    <s v="Regulated Electric (122)"/>
    <s v="WPC Sub 20378 Arequa Gulch Sub"/>
    <x v="117"/>
    <n v="135300"/>
    <x v="129"/>
    <n v="10909498"/>
    <s v="WAUKESHA 115KV/69KV 18/24/30MVA"/>
    <d v="2010-04-09T00:00:00"/>
    <d v="2010-05-01T00:00:00"/>
    <s v="10026738"/>
  </r>
  <r>
    <n v="1"/>
    <n v="1089899.8500000001"/>
    <n v="325031.00136885297"/>
    <n v="764868.84863114706"/>
    <d v="2025-12-01T00:00:00"/>
    <s v="BH Colorado Electric Oper Co"/>
    <s v="Regulated Electric (122)"/>
    <s v="WPC Sub 20378 Arequa Gulch Sub"/>
    <x v="117"/>
    <n v="135300"/>
    <x v="129"/>
    <n v="10909503"/>
    <s v="WAUKESHA 115KV/69KV 18/24/30MVA"/>
    <d v="2010-04-09T00:00:00"/>
    <d v="2010-05-01T00:00:00"/>
    <s v="10026738"/>
  </r>
  <r>
    <n v="0"/>
    <n v="0"/>
    <n v="0"/>
    <n v="0"/>
    <d v="2025-12-01T00:00:00"/>
    <s v="BH Colorado Electric Oper Co"/>
    <s v="Regulated Electric (122)"/>
    <s v="WPC Sub 20378 Arequa Gulch Sub"/>
    <x v="117"/>
    <n v="135300"/>
    <x v="105"/>
    <n v="12301513"/>
    <s v="Scada Equip - Server/Router"/>
    <d v="2013-07-01T00:00:00"/>
    <d v="2013-01-01T00:00:00"/>
    <s v="10047856"/>
  </r>
  <r>
    <n v="0"/>
    <n v="8457.65"/>
    <n v="1057.7171766365"/>
    <n v="7399.9328233634997"/>
    <d v="2025-12-01T00:00:00"/>
    <s v="BH Colorado Electric Oper Co"/>
    <s v="Regulated Electric (122)"/>
    <s v="WPC Sub 20378 Arequa Gulch Sub"/>
    <x v="117"/>
    <n v="135300"/>
    <x v="121"/>
    <n v="33375850"/>
    <s v="SECURITY SYSTEM"/>
    <d v="2019-12-16T00:00:00"/>
    <d v="2019-12-01T00:00:00"/>
    <s v="10068544"/>
  </r>
  <r>
    <n v="1"/>
    <n v="2544.42"/>
    <n v="758.79942593160001"/>
    <n v="1785.6205740683999"/>
    <d v="2025-12-01T00:00:00"/>
    <s v="BH Colorado Electric Oper Co"/>
    <s v="Regulated Electric (122)"/>
    <s v="WPC Sub 20378 Arequa Gulch Sub"/>
    <x v="117"/>
    <n v="135300"/>
    <x v="309"/>
    <n v="10988776"/>
    <s v="SIGN"/>
    <d v="2010-04-09T00:00:00"/>
    <d v="2010-05-01T00:00:00"/>
    <s v="10013683"/>
  </r>
  <r>
    <n v="0"/>
    <n v="2466.31"/>
    <n v="355.88969216570001"/>
    <n v="2110.4203078342998"/>
    <d v="2025-12-01T00:00:00"/>
    <s v="BH Colorado Electric Oper Co"/>
    <s v="Regulated Electric (122)"/>
    <s v="WPC Sub 20378 Arequa Gulch Sub"/>
    <x v="117"/>
    <n v="135300"/>
    <x v="122"/>
    <n v="28939747"/>
    <s v="Station Rock"/>
    <d v="2018-08-21T00:00:00"/>
    <d v="2018-08-01T00:00:00"/>
    <s v="10059044"/>
  </r>
  <r>
    <n v="20"/>
    <n v="19922.060000000001"/>
    <n v="5941.1762568187996"/>
    <n v="13980.883743181203"/>
    <d v="2025-12-01T00:00:00"/>
    <s v="BH Colorado Electric Oper Co"/>
    <s v="Regulated Electric (122)"/>
    <s v="WPC Sub 20378 Arequa Gulch Sub"/>
    <x v="117"/>
    <n v="135300"/>
    <x v="271"/>
    <n v="10988723"/>
    <s v="Steel Conduit"/>
    <d v="2010-04-09T00:00:00"/>
    <d v="2010-01-01T00:00:00"/>
    <s v="10013683"/>
  </r>
  <r>
    <n v="1"/>
    <n v="221002.5"/>
    <n v="65907.582132449999"/>
    <n v="155094.91786754999"/>
    <d v="2025-12-01T00:00:00"/>
    <s v="BH Colorado Electric Oper Co"/>
    <s v="Regulated Electric (122)"/>
    <s v="WPC Sub 20378 Arequa Gulch Sub"/>
    <x v="117"/>
    <n v="135300"/>
    <x v="86"/>
    <n v="10988782"/>
    <s v="STEEL STRUCTURE-AREQUA"/>
    <d v="2010-04-09T00:00:00"/>
    <d v="2010-05-01T00:00:00"/>
    <s v="10013683"/>
  </r>
  <r>
    <n v="1"/>
    <n v="15038.29"/>
    <n v="2170.0323149963001"/>
    <n v="12868.2576850037"/>
    <d v="2025-12-01T00:00:00"/>
    <s v="BH Colorado Electric Oper Co"/>
    <s v="Regulated Electric (122)"/>
    <s v="WPC Sub 20378 Arequa Gulch Sub"/>
    <x v="117"/>
    <n v="135300"/>
    <x v="272"/>
    <n v="28939753"/>
    <s v="Switch Stand 115kV"/>
    <d v="2018-08-21T00:00:00"/>
    <d v="2018-08-01T00:00:00"/>
    <s v="10059044"/>
  </r>
  <r>
    <n v="15"/>
    <n v="8739.94"/>
    <n v="2606.4334719412"/>
    <n v="6133.5065280588005"/>
    <d v="2025-12-01T00:00:00"/>
    <s v="BH Colorado Electric Oper Co"/>
    <s v="Regulated Electric (122)"/>
    <s v="WPC Sub 20378 Arequa Gulch Sub"/>
    <x v="117"/>
    <n v="135300"/>
    <x v="72"/>
    <n v="10988705"/>
    <s v="AUXILLARY SWITCH 6-STAGE FIELD"/>
    <d v="2010-04-09T00:00:00"/>
    <d v="2010-01-01T00:00:00"/>
    <s v="10013683"/>
  </r>
  <r>
    <n v="1"/>
    <n v="32024.05"/>
    <n v="4621.0854663034997"/>
    <n v="27402.9645336965"/>
    <d v="2025-12-01T00:00:00"/>
    <s v="BH Colorado Electric Oper Co"/>
    <s v="Regulated Electric (122)"/>
    <s v="WPC Sub 20378 Arequa Gulch Sub"/>
    <x v="117"/>
    <n v="135300"/>
    <x v="41"/>
    <n v="28939708"/>
    <s v="Switch 115kV"/>
    <d v="2018-08-21T00:00:00"/>
    <d v="2018-01-01T00:00:00"/>
    <s v="10059044"/>
  </r>
  <r>
    <n v="5"/>
    <n v="188463.21"/>
    <n v="56203.683180145803"/>
    <n v="132259.52681985419"/>
    <d v="2025-12-01T00:00:00"/>
    <s v="BH Colorado Electric Oper Co"/>
    <s v="Regulated Electric (122)"/>
    <s v="WPC Sub 20378 Arequa Gulch Sub"/>
    <x v="117"/>
    <n v="135300"/>
    <x v="150"/>
    <n v="10988708"/>
    <s v="3 PHASE 115KV 1200 AMP"/>
    <d v="2010-04-09T00:00:00"/>
    <d v="2010-01-01T00:00:00"/>
    <s v="10013683"/>
  </r>
  <r>
    <n v="0"/>
    <n v="0"/>
    <n v="0"/>
    <n v="0"/>
    <d v="2025-12-01T00:00:00"/>
    <s v="BH Colorado Electric Oper Co"/>
    <s v="Regulated Electric (122)"/>
    <s v="WPC Sub 20378 Arequa Gulch Sub"/>
    <x v="117"/>
    <n v="135300"/>
    <x v="304"/>
    <n v="10988729"/>
    <s v="RELAYS"/>
    <d v="2010-04-09T00:00:00"/>
    <d v="2010-01-01T00:00:00"/>
    <s v="10013683"/>
  </r>
  <r>
    <n v="11"/>
    <n v="102664.65000000001"/>
    <n v="30616.752534357001"/>
    <n v="72047.897465643007"/>
    <d v="2025-12-01T00:00:00"/>
    <s v="BH Colorado Electric Oper Co"/>
    <s v="Regulated Electric (122)"/>
    <s v="WPC Sub 20378 Arequa Gulch Sub"/>
    <x v="117"/>
    <n v="135300"/>
    <x v="310"/>
    <n v="10988779"/>
    <s v="TRANSF, PNTL, 69.001-161KV"/>
    <d v="2010-04-09T00:00:00"/>
    <d v="2010-05-01T00:00:00"/>
    <s v="10013683"/>
  </r>
  <r>
    <n v="1"/>
    <n v="63856.42"/>
    <n v="19043.324151691599"/>
    <n v="44813.095848308396"/>
    <d v="2025-12-01T00:00:00"/>
    <s v="BH Colorado Electric Oper Co"/>
    <s v="Regulated Electric (122)"/>
    <s v="WPC Sub 20378 Arequa Gulch Sub"/>
    <x v="117"/>
    <n v="135300"/>
    <x v="151"/>
    <n v="10988758"/>
    <s v="SSVT-350-100, 100KVA"/>
    <d v="2010-04-09T00:00:00"/>
    <d v="2010-05-01T00:00:00"/>
    <s v="10013683"/>
  </r>
  <r>
    <n v="1"/>
    <n v="1178.17"/>
    <n v="351.35501200660002"/>
    <n v="826.81498799340011"/>
    <d v="2025-12-01T00:00:00"/>
    <s v="BH Colorado Electric Oper Co"/>
    <s v="Regulated Electric (122)"/>
    <s v="WPC Sub 20378 Arequa Gulch Sub"/>
    <x v="117"/>
    <n v="135300"/>
    <x v="151"/>
    <n v="10988761"/>
    <s v="15KV VOLTAGE TRANSFORMER"/>
    <d v="2010-04-09T00:00:00"/>
    <d v="2010-05-01T00:00:00"/>
    <s v="10013683"/>
  </r>
  <r>
    <n v="1"/>
    <n v="2275.38"/>
    <n v="678.56605347240009"/>
    <n v="1596.8139465275999"/>
    <d v="2025-12-01T00:00:00"/>
    <s v="BH Colorado Electric Oper Co"/>
    <s v="Regulated Electric (122)"/>
    <s v="WPC Sub 20378 Arequa Gulch Sub"/>
    <x v="117"/>
    <n v="135300"/>
    <x v="311"/>
    <n v="10988770"/>
    <s v="115/69KV 30 MVA, WAUKESHA PT"/>
    <d v="2010-04-09T00:00:00"/>
    <d v="2010-05-01T00:00:00"/>
    <s v="10013683"/>
  </r>
  <r>
    <n v="1"/>
    <n v="998037.47"/>
    <n v="297635.71238012065"/>
    <n v="700401.75761987932"/>
    <d v="2025-12-01T00:00:00"/>
    <s v="BH Colorado Electric Oper Co"/>
    <s v="Regulated Electric (122)"/>
    <s v="WPC Sub 20378 Arequa Gulch Sub"/>
    <x v="117"/>
    <n v="135300"/>
    <x v="311"/>
    <n v="10988767"/>
    <s v="115/69 KV 30MVA, WAUKESHA PT"/>
    <d v="2010-04-09T00:00:00"/>
    <d v="2010-05-01T00:00:00"/>
    <s v="10013683"/>
  </r>
  <r>
    <n v="1"/>
    <n v="328077.09000000003"/>
    <n v="97839.471295348194"/>
    <n v="230237.61870465183"/>
    <d v="2025-12-01T00:00:00"/>
    <s v="BH Colorado Electric Oper Co"/>
    <s v="Regulated Electric (122)"/>
    <s v="WPC Sub 20378 Arequa Gulch Sub"/>
    <x v="117"/>
    <n v="135300"/>
    <x v="311"/>
    <n v="11028490"/>
    <s v="Transformer Substation 115kv"/>
    <d v="2010-03-30T00:00:00"/>
    <d v="2010-05-01T00:00:00"/>
    <s v="10026470"/>
  </r>
  <r>
    <n v="1"/>
    <n v="699.53"/>
    <n v="208.61452213940001"/>
    <n v="490.91547786059994"/>
    <d v="2025-12-01T00:00:00"/>
    <s v="BH Colorado Electric Oper Co"/>
    <s v="Regulated Electric (122)"/>
    <s v="WPC Sub 20378 Arequa Gulch Sub"/>
    <x v="117"/>
    <n v="135300"/>
    <x v="196"/>
    <n v="10988749"/>
    <s v="Walks, Drives, Curbs, Roads, Etc."/>
    <d v="2010-04-09T00:00:00"/>
    <d v="2010-05-01T00:00:00"/>
    <s v="10013683"/>
  </r>
  <r>
    <n v="0"/>
    <n v="0"/>
    <n v="0"/>
    <n v="0"/>
    <d v="2025-12-01T00:00:00"/>
    <s v="BH Colorado Electric Oper Co"/>
    <s v="Regulated Electric (122)"/>
    <s v="WPC Sub 20378 Arequa Gulch Sub"/>
    <x v="117"/>
    <n v="135800"/>
    <x v="306"/>
    <n v="10988696"/>
    <s v="Cable, Urd-Al Covered, 6&amp;Smaller"/>
    <d v="2010-04-09T00:00:00"/>
    <d v="2010-01-01T00:00:00"/>
    <s v="10013683"/>
  </r>
  <r>
    <n v="0"/>
    <n v="0"/>
    <n v="0"/>
    <n v="0"/>
    <d v="2025-12-01T00:00:00"/>
    <s v="BH Colorado Electric Oper Co"/>
    <s v="Regulated Electric (122)"/>
    <s v="WPC Sub 20378 Arequa Gulch Sub"/>
    <x v="117"/>
    <n v="135800"/>
    <x v="307"/>
    <n v="10988690"/>
    <s v="Cable, Urd-Other, 350MCM &amp; Larger"/>
    <d v="2010-04-09T00:00:00"/>
    <d v="2010-01-01T00:00:00"/>
    <s v="10013683"/>
  </r>
  <r>
    <n v="0"/>
    <n v="0"/>
    <n v="0"/>
    <n v="0"/>
    <d v="2025-12-01T00:00:00"/>
    <s v="BH Colorado Electric Oper Co"/>
    <s v="Regulated Electric (122)"/>
    <s v="WPC Sub 20378 Arequa Gulch Sub"/>
    <x v="117"/>
    <n v="135800"/>
    <x v="193"/>
    <n v="10988693"/>
    <s v="Cable, Urd-Triplex, 1/0"/>
    <d v="2010-04-09T00:00:00"/>
    <d v="2010-01-01T00:00:00"/>
    <s v="10013683"/>
  </r>
  <r>
    <n v="0"/>
    <n v="0"/>
    <n v="0"/>
    <n v="0"/>
    <d v="2025-12-01T00:00:00"/>
    <s v="BH Colorado Electric Oper Co"/>
    <s v="Regulated Electric (122)"/>
    <s v="WPC Sub 20444 Cripple Creek"/>
    <x v="118"/>
    <n v="135300"/>
    <x v="312"/>
    <n v="9972687"/>
    <s v="AIRBREAK-1PH-MAN-15-45KV-&lt;=600AMPS"/>
    <d v="1998-12-01T00:00:00"/>
    <d v="2000-01-01T00:00:00"/>
    <s v="23557245"/>
  </r>
  <r>
    <n v="0"/>
    <n v="0"/>
    <n v="0"/>
    <n v="0"/>
    <d v="2025-12-01T00:00:00"/>
    <s v="BH Colorado Electric Oper Co"/>
    <s v="Regulated Electric (122)"/>
    <s v="WPC Sub 20444 Cripple Creek"/>
    <x v="118"/>
    <n v="135300"/>
    <x v="313"/>
    <n v="9801111"/>
    <s v="AIRBREAK-1PH-ELEC-0-15000V-&lt;=600AMPS"/>
    <d v="1998-12-01T00:00:00"/>
    <d v="2000-01-01T00:00:00"/>
    <s v="WCDXFER"/>
  </r>
  <r>
    <n v="0"/>
    <n v="0"/>
    <n v="0"/>
    <n v="0"/>
    <d v="2025-12-01T00:00:00"/>
    <s v="BH Colorado Electric Oper Co"/>
    <s v="Regulated Electric (122)"/>
    <s v="WPC Sub 20444 Cripple Creek"/>
    <x v="118"/>
    <n v="135300"/>
    <x v="313"/>
    <n v="9972688"/>
    <s v="AIRBREAK-1PH-ELEC-0-15000V-&lt;=600AMPS"/>
    <d v="1998-12-01T00:00:00"/>
    <d v="2000-01-01T00:00:00"/>
    <s v="23557245"/>
  </r>
  <r>
    <n v="0"/>
    <n v="0"/>
    <n v="0"/>
    <n v="0"/>
    <d v="2025-12-01T00:00:00"/>
    <s v="BH Colorado Electric Oper Co"/>
    <s v="Regulated Electric (122)"/>
    <s v="WPC Sub 20444 Cripple Creek"/>
    <x v="118"/>
    <n v="135300"/>
    <x v="67"/>
    <n v="9761182"/>
    <s v="ARRESTER - 0-10,000 VOLTS"/>
    <d v="1998-12-01T00:00:00"/>
    <d v="2000-01-01T00:00:00"/>
    <s v="23557245"/>
  </r>
  <r>
    <n v="0"/>
    <n v="0"/>
    <n v="0"/>
    <n v="0"/>
    <d v="2025-12-01T00:00:00"/>
    <s v="BH Colorado Electric Oper Co"/>
    <s v="Regulated Electric (122)"/>
    <s v="WPC Sub 20444 Cripple Creek"/>
    <x v="118"/>
    <n v="135300"/>
    <x v="67"/>
    <n v="9972695"/>
    <s v="ARRESTER - 0-10,000 VOLTS"/>
    <d v="1998-12-01T00:00:00"/>
    <d v="2000-01-01T00:00:00"/>
    <s v="23557245"/>
  </r>
  <r>
    <n v="0"/>
    <n v="0"/>
    <n v="0"/>
    <n v="0"/>
    <d v="2025-12-01T00:00:00"/>
    <s v="BH Colorado Electric Oper Co"/>
    <s v="Regulated Electric (122)"/>
    <s v="WPC Sub 20444 Cripple Creek"/>
    <x v="118"/>
    <n v="135300"/>
    <x v="314"/>
    <n v="9972686"/>
    <s v="CABLE TRAY"/>
    <d v="1998-12-01T00:00:00"/>
    <d v="2000-01-01T00:00:00"/>
    <s v="23557245"/>
  </r>
  <r>
    <n v="0"/>
    <n v="0"/>
    <n v="0"/>
    <n v="0"/>
    <d v="2025-12-01T00:00:00"/>
    <s v="BH Colorado Electric Oper Co"/>
    <s v="Regulated Electric (122)"/>
    <s v="WPC Sub 20444 Cripple Creek"/>
    <x v="118"/>
    <n v="135300"/>
    <x v="314"/>
    <n v="9761178"/>
    <s v="CABLE TRAY"/>
    <d v="1998-12-01T00:00:00"/>
    <d v="2000-01-01T00:00:00"/>
    <s v="23557245"/>
  </r>
  <r>
    <n v="0"/>
    <n v="0"/>
    <n v="0"/>
    <n v="0"/>
    <d v="2025-12-01T00:00:00"/>
    <s v="BH Colorado Electric Oper Co"/>
    <s v="Regulated Electric (122)"/>
    <s v="WPC Sub 20444 Cripple Creek"/>
    <x v="118"/>
    <n v="135300"/>
    <x v="118"/>
    <n v="9761181"/>
    <s v="GROUNDING SYSTEMS, STATION"/>
    <d v="1998-12-01T00:00:00"/>
    <d v="2000-01-01T00:00:00"/>
    <s v="23557245"/>
  </r>
  <r>
    <n v="0"/>
    <n v="0"/>
    <n v="0"/>
    <n v="0"/>
    <d v="2025-12-01T00:00:00"/>
    <s v="BH Colorado Electric Oper Co"/>
    <s v="Regulated Electric (122)"/>
    <s v="WPC Sub 20444 Cripple Creek"/>
    <x v="118"/>
    <n v="135300"/>
    <x v="118"/>
    <n v="9972692"/>
    <s v="GROUNDING SYSTEMS, STATION"/>
    <d v="1998-12-01T00:00:00"/>
    <d v="2000-01-01T00:00:00"/>
    <s v="23557245"/>
  </r>
  <r>
    <n v="0"/>
    <n v="0"/>
    <n v="0"/>
    <n v="0"/>
    <d v="2025-12-01T00:00:00"/>
    <s v="BH Colorado Electric Oper Co"/>
    <s v="Regulated Electric (122)"/>
    <s v="WPC Sub 20444 Cripple Creek"/>
    <x v="118"/>
    <n v="135300"/>
    <x v="269"/>
    <n v="9972691"/>
    <s v="POTHEADS (TERMINATORS)"/>
    <d v="1998-12-01T00:00:00"/>
    <d v="2000-01-01T00:00:00"/>
    <s v="23557245"/>
  </r>
  <r>
    <n v="0"/>
    <n v="0"/>
    <n v="0"/>
    <n v="0"/>
    <d v="2025-12-01T00:00:00"/>
    <s v="BH Colorado Electric Oper Co"/>
    <s v="Regulated Electric (122)"/>
    <s v="WPC Sub 20444 Cripple Creek"/>
    <x v="118"/>
    <n v="135300"/>
    <x v="269"/>
    <n v="9761180"/>
    <s v="POTHEADS (TERMINATORS)"/>
    <d v="1998-12-01T00:00:00"/>
    <d v="2000-01-01T00:00:00"/>
    <s v="23557245"/>
  </r>
  <r>
    <n v="0"/>
    <n v="0"/>
    <n v="0"/>
    <n v="0"/>
    <d v="2025-12-01T00:00:00"/>
    <s v="BH Colorado Electric Oper Co"/>
    <s v="Regulated Electric (122)"/>
    <s v="WPC Sub 20444 Cripple Creek"/>
    <x v="118"/>
    <n v="135300"/>
    <x v="129"/>
    <n v="9801139"/>
    <s v="POWER TRANSFORMER NBR 08400"/>
    <d v="1998-12-01T00:00:00"/>
    <d v="1998-12-01T00:00:00"/>
    <s v="WCDXFER"/>
  </r>
  <r>
    <n v="0"/>
    <n v="0"/>
    <n v="0"/>
    <n v="0"/>
    <d v="2025-12-01T00:00:00"/>
    <s v="BH Colorado Electric Oper Co"/>
    <s v="Regulated Electric (122)"/>
    <s v="WPC Sub 20444 Cripple Creek"/>
    <x v="118"/>
    <n v="135300"/>
    <x v="129"/>
    <n v="9972685"/>
    <s v="POWER TRANSFORMER NBR 08400"/>
    <d v="1998-12-01T00:00:00"/>
    <d v="1998-12-01T00:00:00"/>
    <s v="23557245"/>
  </r>
  <r>
    <n v="0"/>
    <n v="0"/>
    <n v="0"/>
    <n v="0"/>
    <d v="2025-12-01T00:00:00"/>
    <s v="BH Colorado Electric Oper Co"/>
    <s v="Regulated Electric (122)"/>
    <s v="WPC Sub 20444 Cripple Creek"/>
    <x v="118"/>
    <n v="135300"/>
    <x v="315"/>
    <n v="9972690"/>
    <s v="RECLOSERS - 3 PHASE"/>
    <d v="1998-12-01T00:00:00"/>
    <d v="2000-01-01T00:00:00"/>
    <s v="23557245"/>
  </r>
  <r>
    <n v="0"/>
    <n v="0"/>
    <n v="0"/>
    <n v="0"/>
    <d v="2025-12-01T00:00:00"/>
    <s v="BH Colorado Electric Oper Co"/>
    <s v="Regulated Electric (122)"/>
    <s v="WPC Sub 20444 Cripple Creek"/>
    <x v="118"/>
    <n v="135300"/>
    <x v="280"/>
    <n v="9761179"/>
    <s v="STRUC-SUPPORTING,OUTDOOR-OTHER"/>
    <d v="1998-12-01T00:00:00"/>
    <d v="2000-01-01T00:00:00"/>
    <s v="23557245"/>
  </r>
  <r>
    <n v="0"/>
    <n v="0"/>
    <n v="0"/>
    <n v="0"/>
    <d v="2025-12-01T00:00:00"/>
    <s v="BH Colorado Electric Oper Co"/>
    <s v="Regulated Electric (122)"/>
    <s v="WPC Sub 20444 Cripple Creek"/>
    <x v="118"/>
    <n v="135300"/>
    <x v="280"/>
    <n v="9972689"/>
    <s v="STRUC-SUPPORTING,OUTDOOR-OTHER"/>
    <d v="1998-12-01T00:00:00"/>
    <d v="2000-01-01T00:00:00"/>
    <s v="23557245"/>
  </r>
  <r>
    <n v="1"/>
    <n v="43328.9"/>
    <n v="-3814.629994077"/>
    <n v="47143.529994076998"/>
    <d v="2025-12-01T00:00:00"/>
    <s v="BH Colorado Electric Oper Co"/>
    <s v="Regulated Electric (122)"/>
    <s v="WPC Sub 20501 Skala Federal Prison"/>
    <x v="119"/>
    <n v="135001"/>
    <x v="4"/>
    <n v="10562853"/>
    <s v="LAND - TRACT 49"/>
    <d v="1990-07-01T00:00:00"/>
    <d v="1990-07-01T00:00:00"/>
    <s v="WCDXFER"/>
  </r>
  <r>
    <n v="2"/>
    <n v="21184.33"/>
    <n v="581.9500688774001"/>
    <n v="20602.379931122603"/>
    <d v="2025-12-01T00:00:00"/>
    <s v="BH Colorado Electric Oper Co"/>
    <s v="Regulated Electric (122)"/>
    <s v="WPC Sub 20501 Skala Federal Prison"/>
    <x v="119"/>
    <n v="135130"/>
    <x v="80"/>
    <n v="40389998"/>
    <s v="SCADA EQUIPMENT- RTU"/>
    <d v="1991-07-01T00:00:00"/>
    <d v="1991-07-01T00:00:00"/>
    <s v="WCDXFER"/>
  </r>
  <r>
    <n v="1"/>
    <n v="1446.96"/>
    <n v="816.80352283920001"/>
    <n v="630.15647716080002"/>
    <d v="2025-12-01T00:00:00"/>
    <s v="BH Colorado Electric Oper Co"/>
    <s v="Regulated Electric (122)"/>
    <s v="WPC Sub 20501 Skala Federal Prison"/>
    <x v="119"/>
    <n v="135200"/>
    <x v="110"/>
    <n v="10563002"/>
    <s v="CLEARING &amp; GRADING"/>
    <d v="1990-07-01T00:00:00"/>
    <d v="1990-07-01T00:00:00"/>
    <s v="WCDXFER"/>
  </r>
  <r>
    <n v="1"/>
    <n v="12526.6"/>
    <n v="6672.8376455039997"/>
    <n v="5853.7623544960006"/>
    <d v="2025-12-01T00:00:00"/>
    <s v="BH Colorado Electric Oper Co"/>
    <s v="Regulated Electric (122)"/>
    <s v="WPC Sub 20501 Skala Federal Prison"/>
    <x v="119"/>
    <n v="135200"/>
    <x v="122"/>
    <n v="10563020"/>
    <s v="STATION ROCK"/>
    <d v="1992-07-01T00:00:00"/>
    <d v="1992-07-01T00:00:00"/>
    <s v="WCDXFER"/>
  </r>
  <r>
    <n v="1"/>
    <n v="34077.919999999998"/>
    <n v="18694.970047595201"/>
    <n v="15382.949952404797"/>
    <d v="2025-12-01T00:00:00"/>
    <s v="BH Colorado Electric Oper Co"/>
    <s v="Regulated Electric (122)"/>
    <s v="WPC Sub 20501 Skala Federal Prison"/>
    <x v="119"/>
    <n v="135200"/>
    <x v="196"/>
    <n v="10563011"/>
    <s v="WALKS, DRIVES, CURBS, ROADS, ETC."/>
    <d v="1991-07-01T00:00:00"/>
    <d v="1991-07-01T00:00:00"/>
    <s v="CPR Conversion"/>
  </r>
  <r>
    <n v="5"/>
    <n v="63135.43"/>
    <n v="41908.173360637396"/>
    <n v="21227.256639362604"/>
    <d v="2025-12-01T00:00:00"/>
    <s v="BH Colorado Electric Oper Co"/>
    <s v="Regulated Electric (122)"/>
    <s v="WPC Sub 20501 Skala Federal Prison"/>
    <x v="119"/>
    <n v="135300"/>
    <x v="256"/>
    <n v="10565962"/>
    <s v="AIRBRK-3PH-MANL-69-170KV- 1200-1999AMPS"/>
    <d v="1991-07-01T00:00:00"/>
    <d v="1991-07-01T00:00:00"/>
    <s v="WCDXFER"/>
  </r>
  <r>
    <n v="6"/>
    <n v="11830.23"/>
    <n v="7852.6958593014006"/>
    <n v="3977.534140698599"/>
    <d v="2025-12-01T00:00:00"/>
    <s v="BH Colorado Electric Oper Co"/>
    <s v="Regulated Electric (122)"/>
    <s v="WPC Sub 20501 Skala Federal Prison"/>
    <x v="119"/>
    <n v="135300"/>
    <x v="106"/>
    <n v="10566004"/>
    <s v="ARRESTER - 69,001-146,000 VOLTS"/>
    <d v="1991-07-01T00:00:00"/>
    <d v="1991-07-01T00:00:00"/>
    <s v="WCDXFER"/>
  </r>
  <r>
    <n v="0"/>
    <n v="18616.82"/>
    <n v="537.28310071379997"/>
    <n v="18079.536899286199"/>
    <d v="2025-12-01T00:00:00"/>
    <s v="BH Colorado Electric Oper Co"/>
    <s v="Regulated Electric (122)"/>
    <s v="WPC Sub 20501 Skala Federal Prison"/>
    <x v="119"/>
    <n v="135300"/>
    <x v="107"/>
    <n v="40847156"/>
    <s v="Batteries, Storage - Station"/>
    <d v="2024-11-19T00:00:00"/>
    <d v="2024-12-01T00:00:00"/>
    <s v="10085330"/>
  </r>
  <r>
    <n v="0"/>
    <n v="19463.150000000001"/>
    <n v="561.70826068350004"/>
    <n v="18901.441739316502"/>
    <d v="2025-12-01T00:00:00"/>
    <s v="BH Colorado Electric Oper Co"/>
    <s v="Regulated Electric (122)"/>
    <s v="WPC Sub 20501 Skala Federal Prison"/>
    <x v="119"/>
    <n v="135300"/>
    <x v="137"/>
    <n v="40847147"/>
    <s v="Battery Charger"/>
    <d v="2024-11-19T00:00:00"/>
    <d v="2024-12-01T00:00:00"/>
    <s v="10085330"/>
  </r>
  <r>
    <n v="1460"/>
    <n v="22812.65"/>
    <n v="15142.630548577001"/>
    <n v="7670.0194514230006"/>
    <d v="2025-12-01T00:00:00"/>
    <s v="BH Colorado Electric Oper Co"/>
    <s v="Regulated Electric (122)"/>
    <s v="WPC Sub 20501 Skala Federal Prison"/>
    <x v="119"/>
    <n v="135300"/>
    <x v="217"/>
    <n v="10565997"/>
    <s v="CONDUIT-NOT ENC COND-PLS-&gt;4&quot;- 6&quot;"/>
    <d v="1991-07-01T00:00:00"/>
    <d v="1991-07-01T00:00:00"/>
    <s v="WCDXFER"/>
  </r>
  <r>
    <n v="70"/>
    <n v="265.05"/>
    <n v="175.93546680900002"/>
    <n v="89.114533190999992"/>
    <d v="2025-12-01T00:00:00"/>
    <s v="BH Colorado Electric Oper Co"/>
    <s v="Regulated Electric (122)"/>
    <s v="WPC Sub 20501 Skala Federal Prison"/>
    <x v="119"/>
    <n v="135300"/>
    <x v="161"/>
    <n v="10565983"/>
    <s v="CONDUIT, NOT ENCD-STL-UNDR 3&quot;"/>
    <d v="1991-07-01T00:00:00"/>
    <d v="1991-07-01T00:00:00"/>
    <s v="WCDXFER"/>
  </r>
  <r>
    <n v="1"/>
    <n v="283710.23"/>
    <n v="188321.79495770141"/>
    <n v="95388.435042298574"/>
    <d v="2025-12-01T00:00:00"/>
    <s v="BH Colorado Electric Oper Co"/>
    <s v="Regulated Electric (122)"/>
    <s v="WPC Sub 20501 Skala Federal Prison"/>
    <x v="119"/>
    <n v="135300"/>
    <x v="316"/>
    <n v="10565976"/>
    <s v="CTRL.CUBICLE, FEEDER,OVERCURRENT"/>
    <d v="1991-07-01T00:00:00"/>
    <d v="1991-07-01T00:00:00"/>
    <s v="WCDXFER"/>
  </r>
  <r>
    <n v="0"/>
    <n v="0"/>
    <n v="0"/>
    <n v="0"/>
    <d v="2025-12-01T00:00:00"/>
    <s v="BH Colorado Electric Oper Co"/>
    <s v="Regulated Electric (122)"/>
    <s v="WPC Sub 20501 Skala Federal Prison"/>
    <x v="119"/>
    <n v="135300"/>
    <x v="3"/>
    <n v="28413198"/>
    <s v="Replace existing door and/or locking mechanisms for Skala Substation to allow for compliance with NERC CIP Low Impact Standards."/>
    <d v="2019-12-16T00:00:00"/>
    <d v="2019-12-01T00:00:00"/>
    <s v="10068555"/>
  </r>
  <r>
    <n v="0"/>
    <n v="0"/>
    <n v="0"/>
    <n v="0"/>
    <d v="2025-12-01T00:00:00"/>
    <s v="BH Colorado Electric Oper Co"/>
    <s v="Regulated Electric (122)"/>
    <s v="WPC Sub 20501 Skala Federal Prison"/>
    <x v="119"/>
    <n v="135300"/>
    <x v="3"/>
    <n v="40471774"/>
    <s v="Replacing distribution batteries due to degrading cells at the Skala Subsatation."/>
    <d v="2024-11-19T00:00:00"/>
    <d v="2025-01-01T00:00:00"/>
    <s v="10085330"/>
  </r>
  <r>
    <n v="0"/>
    <n v="0"/>
    <n v="0"/>
    <n v="0"/>
    <d v="2025-12-01T00:00:00"/>
    <s v="BH Colorado Electric Oper Co"/>
    <s v="Regulated Electric (122)"/>
    <s v="WPC Sub 20501 Skala Federal Prison"/>
    <x v="119"/>
    <n v="135300"/>
    <x v="3"/>
    <n v="40731707"/>
    <s v="Replacing distribution batteries due to degrading cells at the Skala Subsatation."/>
    <d v="2024-11-19T00:00:00"/>
    <d v="2025-03-01T00:00:00"/>
    <s v="10085330"/>
  </r>
  <r>
    <n v="0"/>
    <n v="0"/>
    <n v="0"/>
    <n v="0"/>
    <d v="2025-12-01T00:00:00"/>
    <s v="BH Colorado Electric Oper Co"/>
    <s v="Regulated Electric (122)"/>
    <s v="WPC Sub 20501 Skala Federal Prison"/>
    <x v="119"/>
    <n v="135300"/>
    <x v="3"/>
    <n v="37760003"/>
    <s v="NONE"/>
    <d v="2023-05-30T00:00:00"/>
    <d v="2023-08-01T00:00:00"/>
    <s v="10082616"/>
  </r>
  <r>
    <n v="0"/>
    <n v="0"/>
    <n v="0"/>
    <n v="0"/>
    <d v="2025-12-01T00:00:00"/>
    <s v="BH Colorado Electric Oper Co"/>
    <s v="Regulated Electric (122)"/>
    <s v="WPC Sub 20501 Skala Federal Prison"/>
    <x v="119"/>
    <n v="135300"/>
    <x v="3"/>
    <n v="40160635"/>
    <s v="Replacing distribution batteries due to degrading cells at the Skala Subsatation."/>
    <d v="2024-11-19T00:00:00"/>
    <d v="2024-12-01T00:00:00"/>
    <s v="10085330"/>
  </r>
  <r>
    <n v="0"/>
    <n v="0"/>
    <n v="0"/>
    <n v="0"/>
    <d v="2025-12-01T00:00:00"/>
    <s v="BH Colorado Electric Oper Co"/>
    <s v="Regulated Electric (122)"/>
    <s v="WPC Sub 20501 Skala Federal Prison"/>
    <x v="119"/>
    <n v="135300"/>
    <x v="3"/>
    <n v="29646555"/>
    <s v="Replace existing door and/or locking mechanisms for Skala Substation to allow for compliance with NERC CIP Low Impact Standards."/>
    <d v="2019-12-16T00:00:00"/>
    <d v="2020-07-01T00:00:00"/>
    <s v="10068555"/>
  </r>
  <r>
    <n v="0"/>
    <n v="0"/>
    <n v="0"/>
    <n v="0"/>
    <d v="2025-12-01T00:00:00"/>
    <s v="BH Colorado Electric Oper Co"/>
    <s v="Regulated Electric (122)"/>
    <s v="WPC Sub 20501 Skala Federal Prison"/>
    <x v="119"/>
    <n v="135300"/>
    <x v="3"/>
    <n v="28830361"/>
    <s v="Replace existing door and/or locking mechanisms for Skala Substation to allow for compliance with NERC CIP Low Impact Standards."/>
    <d v="2019-12-16T00:00:00"/>
    <d v="2020-01-01T00:00:00"/>
    <s v="10068555"/>
  </r>
  <r>
    <n v="1140"/>
    <n v="11309.300000000001"/>
    <n v="7506.9118082739997"/>
    <n v="3802.3881917260014"/>
    <d v="2025-12-01T00:00:00"/>
    <s v="BH Colorado Electric Oper Co"/>
    <s v="Regulated Electric (122)"/>
    <s v="WPC Sub 20501 Skala Federal Prison"/>
    <x v="119"/>
    <n v="135300"/>
    <x v="115"/>
    <n v="10566032"/>
    <s v="FENCE"/>
    <d v="1991-07-01T00:00:00"/>
    <d v="1991-07-01T00:00:00"/>
    <s v="WCDXFER"/>
  </r>
  <r>
    <n v="1"/>
    <n v="217.28"/>
    <n v="135.86562290560002"/>
    <n v="81.414377094399981"/>
    <d v="2025-12-01T00:00:00"/>
    <s v="BH Colorado Electric Oper Co"/>
    <s v="Regulated Electric (122)"/>
    <s v="WPC Sub 20501 Skala Federal Prison"/>
    <x v="119"/>
    <n v="135300"/>
    <x v="115"/>
    <n v="10566071"/>
    <s v="FENCES, CHAIN LINK"/>
    <d v="1993-07-01T00:00:00"/>
    <d v="1993-07-01T00:00:00"/>
    <s v="WCDXFER"/>
  </r>
  <r>
    <n v="1"/>
    <n v="20242.39"/>
    <n v="13436.5377626102"/>
    <n v="6805.8522373897995"/>
    <d v="2025-12-01T00:00:00"/>
    <s v="BH Colorado Electric Oper Co"/>
    <s v="Regulated Electric (122)"/>
    <s v="WPC Sub 20501 Skala Federal Prison"/>
    <x v="119"/>
    <n v="135300"/>
    <x v="118"/>
    <n v="10566053"/>
    <s v="GROUNDING SYSTEMS, STATION"/>
    <d v="1991-07-01T00:00:00"/>
    <d v="1991-07-01T00:00:00"/>
    <s v="WCDXFER"/>
  </r>
  <r>
    <n v="45"/>
    <n v="66386.84"/>
    <n v="44066.401378511204"/>
    <n v="22320.438621488793"/>
    <d v="2025-12-01T00:00:00"/>
    <s v="BH Colorado Electric Oper Co"/>
    <s v="Regulated Electric (122)"/>
    <s v="WPC Sub 20501 Skala Federal Prison"/>
    <x v="119"/>
    <n v="135300"/>
    <x v="94"/>
    <n v="10565969"/>
    <s v="HIGH PROFILE STRUCT-FOUNDATION"/>
    <d v="1991-07-01T00:00:00"/>
    <d v="1991-07-01T00:00:00"/>
    <s v="WCDXFER"/>
  </r>
  <r>
    <n v="1"/>
    <n v="27329.83"/>
    <n v="18141.0541364294"/>
    <n v="9188.7758635706014"/>
    <d v="2025-12-01T00:00:00"/>
    <s v="BH Colorado Electric Oper Co"/>
    <s v="Regulated Electric (122)"/>
    <s v="WPC Sub 20501 Skala Federal Prison"/>
    <x v="119"/>
    <n v="135300"/>
    <x v="286"/>
    <n v="10566011"/>
    <s v="INSULATORS-POST-161KV"/>
    <d v="1991-07-01T00:00:00"/>
    <d v="1991-07-01T00:00:00"/>
    <s v="WCDXFER"/>
  </r>
  <r>
    <n v="1"/>
    <n v="50270.01"/>
    <n v="33368.336826421801"/>
    <n v="16901.673173578201"/>
    <d v="2025-12-01T00:00:00"/>
    <s v="BH Colorado Electric Oper Co"/>
    <s v="Regulated Electric (122)"/>
    <s v="WPC Sub 20501 Skala Federal Prison"/>
    <x v="119"/>
    <n v="135300"/>
    <x v="233"/>
    <n v="10566018"/>
    <s v="LOW PROFILE STRUCT-BUS SUPPORT-1PH"/>
    <d v="1991-07-01T00:00:00"/>
    <d v="1991-07-01T00:00:00"/>
    <s v="WCDXFER"/>
  </r>
  <r>
    <n v="4"/>
    <n v="4694.91"/>
    <n v="3116.3975947037998"/>
    <n v="1578.5124052962001"/>
    <d v="2025-12-01T00:00:00"/>
    <s v="BH Colorado Electric Oper Co"/>
    <s v="Regulated Electric (122)"/>
    <s v="WPC Sub 20501 Skala Federal Prison"/>
    <x v="119"/>
    <n v="135300"/>
    <x v="317"/>
    <n v="10566025"/>
    <s v="MANHOLE"/>
    <d v="1991-07-01T00:00:00"/>
    <d v="1991-07-01T00:00:00"/>
    <s v="WCDXFER"/>
  </r>
  <r>
    <n v="1"/>
    <n v="2236.0100000000002"/>
    <n v="1441.2000096095001"/>
    <n v="794.80999039050016"/>
    <d v="2025-12-01T00:00:00"/>
    <s v="BH Colorado Electric Oper Co"/>
    <s v="Regulated Electric (122)"/>
    <s v="WPC Sub 20501 Skala Federal Prison"/>
    <x v="119"/>
    <n v="135300"/>
    <x v="235"/>
    <n v="10566062"/>
    <s v="OTHER LOW PROFILE STRUCTURE"/>
    <d v="1992-07-01T00:00:00"/>
    <d v="1992-07-01T00:00:00"/>
    <s v="WCDXFER"/>
  </r>
  <r>
    <n v="1"/>
    <n v="50556.700000000004"/>
    <n v="33558.636539605999"/>
    <n v="16998.063460394005"/>
    <d v="2025-12-01T00:00:00"/>
    <s v="BH Colorado Electric Oper Co"/>
    <s v="Regulated Electric (122)"/>
    <s v="WPC Sub 20501 Skala Federal Prison"/>
    <x v="119"/>
    <n v="135300"/>
    <x v="145"/>
    <n v="10565990"/>
    <s v="TRANSF, PWR, FOUNDATION-00000-TRANSF, PWR, FOUNDATION"/>
    <d v="1991-07-01T00:00:00"/>
    <d v="1991-07-01T00:00:00"/>
    <s v="WCDXFER"/>
  </r>
  <r>
    <n v="1"/>
    <n v="378058.61"/>
    <n v="250948.56831356979"/>
    <n v="127110.0416864302"/>
    <d v="2025-12-01T00:00:00"/>
    <s v="BH Colorado Electric Oper Co"/>
    <s v="Regulated Electric (122)"/>
    <s v="WPC Sub 20501 Skala Federal Prison"/>
    <x v="119"/>
    <n v="135300"/>
    <x v="129"/>
    <n v="10566039"/>
    <s v="TX.-POWER-08046-TX.-POWER"/>
    <d v="1991-07-01T00:00:00"/>
    <d v="1991-07-01T00:00:00"/>
    <s v="WCDXFER"/>
  </r>
  <r>
    <n v="3"/>
    <n v="94254.3"/>
    <n v="62564.324728373998"/>
    <n v="31689.975271626005"/>
    <d v="2025-12-01T00:00:00"/>
    <s v="BH Colorado Electric Oper Co"/>
    <s v="Regulated Electric (122)"/>
    <s v="WPC Sub 20501 Skala Federal Prison"/>
    <x v="119"/>
    <n v="135300"/>
    <x v="318"/>
    <n v="10566046"/>
    <s v="RECLOSERS-3PH,25001-34500V"/>
    <d v="1991-07-01T00:00:00"/>
    <d v="1991-07-01T00:00:00"/>
    <s v="WCDXFER"/>
  </r>
  <r>
    <n v="0"/>
    <n v="0"/>
    <n v="0"/>
    <n v="0"/>
    <d v="2025-12-01T00:00:00"/>
    <s v="BH Colorado Electric Oper Co"/>
    <s v="Regulated Electric (122)"/>
    <s v="WPC Sub 20501 Skala Federal Prison"/>
    <x v="119"/>
    <n v="135300"/>
    <x v="240"/>
    <n v="10566089"/>
    <s v="MISCELLANEOUS RELAY"/>
    <d v="1999-12-31T00:00:00"/>
    <d v="2001-01-01T00:00:00"/>
    <s v="23550102"/>
  </r>
  <r>
    <n v="1"/>
    <n v="100908.8"/>
    <n v="22327.153742336002"/>
    <n v="78581.646257664004"/>
    <d v="2025-12-01T00:00:00"/>
    <s v="BH Colorado Electric Oper Co"/>
    <s v="Regulated Electric (122)"/>
    <s v="WPC Sub 20501 Skala Federal Prison"/>
    <x v="119"/>
    <n v="135300"/>
    <x v="240"/>
    <n v="12611026"/>
    <s v="RELAY: MISC DPU RELAYS"/>
    <d v="2014-02-02T00:00:00"/>
    <d v="2014-03-01T00:00:00"/>
    <s v="10047891"/>
  </r>
  <r>
    <n v="0"/>
    <n v="0"/>
    <n v="0"/>
    <n v="0"/>
    <d v="2025-12-01T00:00:00"/>
    <s v="BH Colorado Electric Oper Co"/>
    <s v="Regulated Electric (122)"/>
    <s v="WPC Sub 20501 Skala Federal Prison"/>
    <x v="119"/>
    <n v="135300"/>
    <x v="241"/>
    <n v="10566098"/>
    <s v="RELAY - OTHER"/>
    <d v="2006-04-19T00:00:00"/>
    <d v="2007-01-01T00:00:00"/>
    <s v="10022677"/>
  </r>
  <r>
    <n v="6"/>
    <n v="79285.440000000002"/>
    <n v="17542.753539916801"/>
    <n v="61742.686460083205"/>
    <d v="2025-12-01T00:00:00"/>
    <s v="BH Colorado Electric Oper Co"/>
    <s v="Regulated Electric (122)"/>
    <s v="WPC Sub 20501 Skala Federal Prison"/>
    <x v="119"/>
    <n v="135300"/>
    <x v="241"/>
    <n v="12611033"/>
    <s v="RELAY: SEL 351-501"/>
    <d v="2014-02-02T00:00:00"/>
    <d v="2014-03-01T00:00:00"/>
    <s v="10047891"/>
  </r>
  <r>
    <n v="1"/>
    <n v="10408.06"/>
    <n v="5707.1743549080002"/>
    <n v="4700.8856450919993"/>
    <d v="2025-12-01T00:00:00"/>
    <s v="BH Colorado Electric Oper Co"/>
    <s v="Regulated Electric (122)"/>
    <s v="WPC Sub 20501 Skala Federal Prison"/>
    <x v="119"/>
    <n v="135300"/>
    <x v="174"/>
    <n v="10566080"/>
    <s v="TRANSFORMER DIFFERENTIAL RELAY"/>
    <d v="1997-03-05T00:00:00"/>
    <d v="1997-07-01T00:00:00"/>
    <s v="WCDXFER"/>
  </r>
  <r>
    <n v="0"/>
    <n v="0"/>
    <n v="0"/>
    <n v="0"/>
    <d v="2025-12-01T00:00:00"/>
    <s v="BH Colorado Electric Oper Co"/>
    <s v="Regulated Electric (122)"/>
    <s v="WPC Sub 20501 Skala Federal Prison"/>
    <x v="119"/>
    <n v="135300"/>
    <x v="80"/>
    <n v="10565955"/>
    <s v="SCADA EQUIPMENT- RTU"/>
    <d v="1991-07-01T00:00:00"/>
    <d v="1991-07-01T00:00:00"/>
    <s v="WCDXFER"/>
  </r>
  <r>
    <n v="0"/>
    <n v="8254.41"/>
    <n v="1032.2998989081"/>
    <n v="7222.1101010919001"/>
    <d v="2025-12-01T00:00:00"/>
    <s v="BH Colorado Electric Oper Co"/>
    <s v="Regulated Electric (122)"/>
    <s v="WPC Sub 20501 Skala Federal Prison"/>
    <x v="119"/>
    <n v="135300"/>
    <x v="121"/>
    <n v="33375692"/>
    <s v="SECURITY SYSTEM"/>
    <d v="2019-12-16T00:00:00"/>
    <d v="2019-12-01T00:00:00"/>
    <s v="10068555"/>
  </r>
  <r>
    <n v="1080"/>
    <n v="20838.810000000001"/>
    <n v="4610.8101045432004"/>
    <n v="16227.9998954568"/>
    <d v="2025-12-01T00:00:00"/>
    <s v="BH Colorado Electric Oper Co"/>
    <s v="Regulated Electric (122)"/>
    <s v="WPC Sub 20501 Skala Federal Prison"/>
    <x v="119"/>
    <n v="135300"/>
    <x v="18"/>
    <n v="12440670"/>
    <s v="750 MCM AL 15KV 220 M EPR 1/3 NEUTRAL"/>
    <d v="2014-02-11T00:00:00"/>
    <d v="2014-01-01T00:00:00"/>
    <s v="10049104"/>
  </r>
  <r>
    <n v="0"/>
    <n v="0"/>
    <n v="0"/>
    <n v="0"/>
    <d v="2025-12-01T00:00:00"/>
    <s v="BH Colorado Electric Oper Co"/>
    <s v="Regulated Electric (122)"/>
    <s v="WPC Sub 20516 North Canon"/>
    <x v="120"/>
    <n v="135300"/>
    <x v="319"/>
    <n v="9785449"/>
    <s v="AIRBRK-3PH-ELEC-45-69KV- &lt;= 600AMPS"/>
    <d v="1996-07-01T00:00:00"/>
    <d v="1996-07-01T00:00:00"/>
    <s v="WCDXFER"/>
  </r>
  <r>
    <n v="0"/>
    <n v="0"/>
    <n v="0"/>
    <n v="0"/>
    <d v="2025-12-01T00:00:00"/>
    <s v="BH Colorado Electric Oper Co"/>
    <s v="Regulated Electric (122)"/>
    <s v="WPC Sub 20516 North Canon"/>
    <x v="120"/>
    <n v="135300"/>
    <x v="319"/>
    <n v="9718363"/>
    <s v="AIRBRK-3PH-ELEC-45-69KV- &lt;= 600AMPS"/>
    <d v="1996-07-01T00:00:00"/>
    <d v="1996-07-01T00:00:00"/>
    <s v="CPR Conversion"/>
  </r>
  <r>
    <n v="0"/>
    <n v="0"/>
    <n v="0"/>
    <n v="0"/>
    <d v="2025-12-01T00:00:00"/>
    <s v="BH Colorado Electric Oper Co"/>
    <s v="Regulated Electric (122)"/>
    <s v="WPC Sub 20516 North Canon"/>
    <x v="120"/>
    <n v="135300"/>
    <x v="242"/>
    <n v="9778055"/>
    <s v="OVERCURRENT RELAY"/>
    <d v="1996-07-01T00:00:00"/>
    <d v="1996-07-01T00:00:00"/>
    <s v="WCDXFER"/>
  </r>
  <r>
    <n v="0"/>
    <n v="0"/>
    <n v="0"/>
    <n v="0"/>
    <d v="2025-12-01T00:00:00"/>
    <s v="BH Colorado Electric Oper Co"/>
    <s v="Regulated Electric (122)"/>
    <s v="WPC Sub 20516 North Canon"/>
    <x v="120"/>
    <n v="135300"/>
    <x v="242"/>
    <n v="9862144"/>
    <s v="OVERCURRENT RELAY"/>
    <d v="1996-07-01T00:00:00"/>
    <d v="1996-07-01T00:00:00"/>
    <s v="CPR Conversion"/>
  </r>
  <r>
    <n v="0"/>
    <n v="0"/>
    <n v="0"/>
    <n v="0"/>
    <d v="2025-12-01T00:00:00"/>
    <s v="BH Colorado Electric Oper Co"/>
    <s v="Regulated Electric (122)"/>
    <s v="WPC Sub 20516 North Canon"/>
    <x v="120"/>
    <n v="135600"/>
    <x v="3"/>
    <n v="9747525"/>
    <s v="Repl arrestors &amp; swtch-N Canon"/>
    <d v="2005-07-01T00:00:00"/>
    <d v="2006-12-01T00:00:00"/>
    <s v="10021094"/>
  </r>
  <r>
    <n v="0"/>
    <n v="0"/>
    <n v="0"/>
    <n v="0"/>
    <d v="2025-12-01T00:00:00"/>
    <s v="BH Colorado Electric Oper Co"/>
    <s v="Regulated Electric (122)"/>
    <s v="WPC Sub 20635 East Canon"/>
    <x v="121"/>
    <n v="135800"/>
    <x v="3"/>
    <n v="9740123"/>
    <s v="Purch/Install Transformer &amp; Eq"/>
    <d v="2007-12-12T00:00:00"/>
    <d v="2008-04-01T00:00:00"/>
    <s v="10023942"/>
  </r>
  <r>
    <n v="0"/>
    <n v="0"/>
    <n v="0"/>
    <n v="0"/>
    <d v="2025-12-01T00:00:00"/>
    <s v="BH Colorado Electric Oper Co"/>
    <s v="Regulated Electric (122)"/>
    <s v="WPC Sub 20635 East Canon"/>
    <x v="121"/>
    <n v="135800"/>
    <x v="3"/>
    <n v="9741765"/>
    <s v="Purch/Install Transformer &amp; Eq"/>
    <d v="2007-12-12T00:00:00"/>
    <d v="2007-12-01T00:00:00"/>
    <s v="10023942"/>
  </r>
  <r>
    <n v="0"/>
    <n v="0"/>
    <n v="0"/>
    <n v="0"/>
    <d v="2025-12-01T00:00:00"/>
    <s v="BH Colorado Electric Oper Co"/>
    <s v="Regulated Electric (122)"/>
    <s v="WPC Sub 20640 South Canon"/>
    <x v="122"/>
    <n v="135600"/>
    <x v="29"/>
    <n v="9742101"/>
    <s v="CONDUCTOR, OH TRANS &amp; DIST BARE"/>
    <d v="2007-12-29T00:00:00"/>
    <d v="2008-01-01T00:00:00"/>
    <s v="10024724"/>
  </r>
  <r>
    <n v="0"/>
    <n v="0"/>
    <n v="0"/>
    <n v="0"/>
    <d v="2025-12-01T00:00:00"/>
    <s v="BH Colorado Electric Oper Co"/>
    <s v="Regulated Electric (122)"/>
    <s v="WPC Sub 20640 South Canon"/>
    <x v="122"/>
    <n v="135600"/>
    <x v="3"/>
    <n v="9737975"/>
    <s v="Repl switches-S Canon Sub"/>
    <d v="2007-12-29T00:00:00"/>
    <d v="2008-03-01T00:00:00"/>
    <s v="10024724"/>
  </r>
  <r>
    <n v="0"/>
    <n v="0"/>
    <n v="0"/>
    <n v="0"/>
    <d v="2025-12-01T00:00:00"/>
    <s v="BH Colorado Electric Oper Co"/>
    <s v="Regulated Electric (122)"/>
    <s v="WPC Sub 20674 Victor New"/>
    <x v="123"/>
    <n v="135300"/>
    <x v="320"/>
    <n v="9862145"/>
    <s v="FUSE MTGS, 69,001V AND OVER"/>
    <d v="1996-07-01T00:00:00"/>
    <d v="1996-07-01T00:00:00"/>
    <s v="CPR Conversion"/>
  </r>
  <r>
    <n v="0"/>
    <n v="0"/>
    <n v="0"/>
    <n v="0"/>
    <d v="2025-12-01T00:00:00"/>
    <s v="BH Colorado Electric Oper Co"/>
    <s v="Regulated Electric (122)"/>
    <s v="WPC Sub 20674 Victor New"/>
    <x v="123"/>
    <n v="135300"/>
    <x v="320"/>
    <n v="9769333"/>
    <s v="FUSE MTGS, 69,001V AND OVER"/>
    <d v="1996-07-01T00:00:00"/>
    <d v="1996-07-01T00:00:00"/>
    <s v="WCDXFER"/>
  </r>
  <r>
    <n v="0"/>
    <n v="0"/>
    <n v="0"/>
    <n v="0"/>
    <d v="2025-12-01T00:00:00"/>
    <s v="BH Colorado Electric Oper Co"/>
    <s v="Regulated Electric (122)"/>
    <s v="WPC Sub 20675 AngloGold"/>
    <x v="124"/>
    <n v="135300"/>
    <x v="153"/>
    <n v="9701996"/>
    <s v="AIRBRK-1PH-MAN-0-15000V-&lt;=600AMPS"/>
    <d v="2001-11-28T00:00:00"/>
    <d v="2002-01-01T00:00:00"/>
    <s v="10011870"/>
  </r>
  <r>
    <n v="0"/>
    <n v="0"/>
    <n v="0"/>
    <n v="0"/>
    <d v="2025-12-01T00:00:00"/>
    <s v="BH Colorado Electric Oper Co"/>
    <s v="Regulated Electric (122)"/>
    <s v="WPC Sub 20675 AngloGold"/>
    <x v="124"/>
    <n v="135300"/>
    <x v="321"/>
    <n v="9738323"/>
    <s v="AIRBRK-1PH-MAN-45-69KV-1200-1999A"/>
    <d v="2001-11-28T00:00:00"/>
    <d v="2002-01-01T00:00:00"/>
    <s v="10011870"/>
  </r>
  <r>
    <n v="0"/>
    <n v="0"/>
    <n v="0"/>
    <n v="0"/>
    <d v="2025-12-01T00:00:00"/>
    <s v="BH Colorado Electric Oper Co"/>
    <s v="Regulated Electric (122)"/>
    <s v="WPC Sub 20675 AngloGold"/>
    <x v="124"/>
    <n v="135300"/>
    <x v="67"/>
    <n v="9710676"/>
    <s v="ARRESTER -  0-10,000 VOLTS"/>
    <d v="2001-11-28T00:00:00"/>
    <d v="2002-01-01T00:00:00"/>
    <s v="10011870"/>
  </r>
  <r>
    <n v="0"/>
    <n v="0"/>
    <n v="0"/>
    <n v="0"/>
    <d v="2025-12-01T00:00:00"/>
    <s v="BH Colorado Electric Oper Co"/>
    <s v="Regulated Electric (122)"/>
    <s v="WPC Sub 20675 AngloGold"/>
    <x v="124"/>
    <n v="135300"/>
    <x v="322"/>
    <n v="9738327"/>
    <s v="ARRESTER -  34,501-69,000 VOLTS"/>
    <d v="2001-11-28T00:00:00"/>
    <d v="2002-01-01T00:00:00"/>
    <s v="10011870"/>
  </r>
  <r>
    <n v="0"/>
    <n v="0"/>
    <n v="0"/>
    <n v="0"/>
    <d v="2025-12-01T00:00:00"/>
    <s v="BH Colorado Electric Oper Co"/>
    <s v="Regulated Electric (122)"/>
    <s v="WPC Sub 20675 AngloGold"/>
    <x v="124"/>
    <n v="135300"/>
    <x v="68"/>
    <n v="9738326"/>
    <s v="CUTOUTS, 7,501-15,000 VOLTS"/>
    <d v="2001-11-28T00:00:00"/>
    <d v="2002-01-01T00:00:00"/>
    <s v="10011870"/>
  </r>
  <r>
    <n v="0"/>
    <n v="0"/>
    <n v="0"/>
    <n v="0"/>
    <d v="2025-12-01T00:00:00"/>
    <s v="BH Colorado Electric Oper Co"/>
    <s v="Regulated Electric (122)"/>
    <s v="WPC Sub 20675 AngloGold"/>
    <x v="124"/>
    <n v="135300"/>
    <x v="3"/>
    <n v="9811332"/>
    <s v="Instl 3,69KV &amp; 2,13KV Switches"/>
    <d v="2001-11-28T00:00:00"/>
    <d v="2002-06-01T00:00:00"/>
    <s v="10011870"/>
  </r>
  <r>
    <n v="0"/>
    <n v="0"/>
    <n v="0"/>
    <n v="0"/>
    <d v="2025-12-01T00:00:00"/>
    <s v="BH Colorado Electric Oper Co"/>
    <s v="Regulated Electric (122)"/>
    <s v="WPC Sub 20675 AngloGold"/>
    <x v="124"/>
    <n v="135300"/>
    <x v="323"/>
    <n v="9738325"/>
    <s v="FUSE MTGS, 34,502-69,000 VOLTS"/>
    <d v="2001-11-28T00:00:00"/>
    <d v="2002-01-01T00:00:00"/>
    <s v="10011870"/>
  </r>
  <r>
    <n v="0"/>
    <n v="0"/>
    <n v="0"/>
    <n v="0"/>
    <d v="2025-12-01T00:00:00"/>
    <s v="BH Colorado Electric Oper Co"/>
    <s v="Regulated Electric (122)"/>
    <s v="WPC Sub 20675 AngloGold"/>
    <x v="124"/>
    <n v="135300"/>
    <x v="118"/>
    <n v="9738324"/>
    <s v="GROUNDING SYSTEMS, STATION"/>
    <d v="2001-11-28T00:00:00"/>
    <d v="2002-01-01T00:00:00"/>
    <s v="10011870"/>
  </r>
  <r>
    <n v="0"/>
    <n v="0"/>
    <n v="0"/>
    <n v="0"/>
    <d v="2025-12-01T00:00:00"/>
    <s v="BH Colorado Electric Oper Co"/>
    <s v="Regulated Electric (122)"/>
    <s v="WPC Sub 20675 AngloGold"/>
    <x v="124"/>
    <n v="135300"/>
    <x v="271"/>
    <n v="9738322"/>
    <s v="STEEL CONDUIT"/>
    <d v="2001-11-28T00:00:00"/>
    <d v="2002-01-01T00:00:00"/>
    <s v="10011870"/>
  </r>
  <r>
    <n v="0"/>
    <n v="0"/>
    <n v="0"/>
    <n v="0"/>
    <d v="2025-12-01T00:00:00"/>
    <s v="BH Colorado Electric Oper Co"/>
    <s v="Regulated Electric (122)"/>
    <s v="WPC Sub 20675 AngloGold"/>
    <x v="124"/>
    <n v="135300"/>
    <x v="272"/>
    <n v="9738321"/>
    <s v="SWITCH STAND"/>
    <d v="2001-11-28T00:00:00"/>
    <d v="2002-01-01T00:00:00"/>
    <s v="10011870"/>
  </r>
  <r>
    <n v="0"/>
    <n v="0"/>
    <n v="0"/>
    <n v="0"/>
    <d v="2025-12-01T00:00:00"/>
    <s v="BH Colorado Electric Oper Co"/>
    <s v="Regulated Electric (122)"/>
    <s v="WPC Sub 20675 AngloGold"/>
    <x v="124"/>
    <n v="135600"/>
    <x v="3"/>
    <n v="9811333"/>
    <s v="Instl 3,69KV &amp; 2,13KV Switches"/>
    <d v="2001-11-28T00:00:00"/>
    <d v="2002-06-01T00:00:00"/>
    <s v="10011870"/>
  </r>
  <r>
    <n v="0"/>
    <n v="0"/>
    <n v="0"/>
    <n v="0"/>
    <d v="2025-12-01T00:00:00"/>
    <s v="BH Colorado Electric Oper Co"/>
    <s v="Regulated Electric (122)"/>
    <s v="WPC Sub 20684 Silver Cliff Skinner"/>
    <x v="125"/>
    <n v="135300"/>
    <x v="194"/>
    <n v="9761151"/>
    <s v="CUTOUTS 15,001-34,501 VOLTS"/>
    <d v="1997-08-01T00:00:00"/>
    <d v="1998-01-01T00:00:00"/>
    <s v="23557241"/>
  </r>
  <r>
    <n v="0"/>
    <n v="0"/>
    <n v="0"/>
    <n v="0"/>
    <d v="2025-12-01T00:00:00"/>
    <s v="BH Colorado Electric Oper Co"/>
    <s v="Regulated Electric (122)"/>
    <s v="WPC Sub 20684 Silver Cliff Skinner"/>
    <x v="125"/>
    <n v="135300"/>
    <x v="194"/>
    <n v="9879756"/>
    <s v="CUTOUTS 15,001-34,501 VOLTS"/>
    <d v="1997-08-01T00:00:00"/>
    <d v="1998-01-01T00:00:00"/>
    <s v="23557241"/>
  </r>
  <r>
    <n v="0"/>
    <n v="0"/>
    <n v="0"/>
    <n v="0"/>
    <d v="2025-12-01T00:00:00"/>
    <s v="BH Colorado Electric Oper Co"/>
    <s v="Regulated Electric (122)"/>
    <s v="WPC Sub 20684 Silver Cliff Skinner"/>
    <x v="125"/>
    <n v="135300"/>
    <x v="324"/>
    <n v="9879755"/>
    <s v="PANELS,INSTR.,GAUGE,RELAY,CONTROL"/>
    <d v="1997-08-01T00:00:00"/>
    <d v="1998-01-01T00:00:00"/>
    <s v="23557241"/>
  </r>
  <r>
    <n v="0"/>
    <n v="0"/>
    <n v="0"/>
    <n v="0"/>
    <d v="2025-12-01T00:00:00"/>
    <s v="BH Colorado Electric Oper Co"/>
    <s v="Regulated Electric (122)"/>
    <s v="WPC Sub 20684 Silver Cliff Skinner"/>
    <x v="125"/>
    <n v="135300"/>
    <x v="324"/>
    <n v="9761150"/>
    <s v="PANELS,INSTR.,GAUGE,RELAY,CONTROL"/>
    <d v="1997-08-01T00:00:00"/>
    <d v="1998-01-01T00:00:00"/>
    <s v="23557241"/>
  </r>
  <r>
    <n v="0"/>
    <n v="0"/>
    <n v="0"/>
    <n v="0"/>
    <d v="2025-12-01T00:00:00"/>
    <s v="BH Colorado Electric Oper Co"/>
    <s v="Regulated Electric (122)"/>
    <s v="WPC Sub 20684 Silver Cliff Skinner"/>
    <x v="125"/>
    <n v="135300"/>
    <x v="270"/>
    <n v="9761149"/>
    <s v="PVC CONDUIT"/>
    <d v="1997-08-01T00:00:00"/>
    <d v="1998-01-01T00:00:00"/>
    <s v="23557241"/>
  </r>
  <r>
    <n v="0"/>
    <n v="0"/>
    <n v="0"/>
    <n v="0"/>
    <d v="2025-12-01T00:00:00"/>
    <s v="BH Colorado Electric Oper Co"/>
    <s v="Regulated Electric (122)"/>
    <s v="WPC Sub 20684 Silver Cliff Skinner"/>
    <x v="125"/>
    <n v="135300"/>
    <x v="270"/>
    <n v="9879754"/>
    <s v="PVC CONDUIT"/>
    <d v="1997-08-01T00:00:00"/>
    <d v="1998-01-01T00:00:00"/>
    <s v="23557241"/>
  </r>
  <r>
    <n v="0"/>
    <n v="0"/>
    <n v="0"/>
    <n v="0"/>
    <d v="2025-12-01T00:00:00"/>
    <s v="BH Colorado Electric Oper Co"/>
    <s v="Regulated Electric (122)"/>
    <s v="WPC Sub 20684 Silver Cliff Skinner"/>
    <x v="125"/>
    <n v="135300"/>
    <x v="271"/>
    <n v="9761183"/>
    <s v="STEEL CONDUIT"/>
    <d v="1997-08-01T00:00:00"/>
    <d v="1998-01-01T00:00:00"/>
    <s v="23557241"/>
  </r>
  <r>
    <n v="0"/>
    <n v="0"/>
    <n v="0"/>
    <n v="0"/>
    <d v="2025-12-01T00:00:00"/>
    <s v="BH Colorado Electric Oper Co"/>
    <s v="Regulated Electric (122)"/>
    <s v="WPC Sub 20684 Silver Cliff Skinner"/>
    <x v="125"/>
    <n v="135300"/>
    <x v="271"/>
    <n v="9879753"/>
    <s v="STEEL CONDUIT"/>
    <d v="1997-08-01T00:00:00"/>
    <d v="1998-01-01T00:00:00"/>
    <s v="23557241"/>
  </r>
  <r>
    <n v="0"/>
    <n v="0"/>
    <n v="0"/>
    <n v="0"/>
    <d v="2025-12-01T00:00:00"/>
    <s v="BH Colorado Electric Oper Co"/>
    <s v="Regulated Electric (122)"/>
    <s v="WPC Sub 20684 Silver Cliff Skinner"/>
    <x v="125"/>
    <n v="135600"/>
    <x v="325"/>
    <n v="9879757"/>
    <s v="CABLE, OVERHEAD-OTHER SIZE 6 &amp; SMALLER"/>
    <d v="1997-08-01T00:00:00"/>
    <d v="1998-01-01T00:00:00"/>
    <s v="23557241"/>
  </r>
  <r>
    <n v="0"/>
    <n v="0"/>
    <n v="0"/>
    <n v="0"/>
    <d v="2025-12-01T00:00:00"/>
    <s v="BH Colorado Electric Oper Co"/>
    <s v="Regulated Electric (122)"/>
    <s v="WPC Sub 20693 Johnson Gulch"/>
    <x v="126"/>
    <n v="135300"/>
    <x v="3"/>
    <n v="9694172"/>
    <s v="Replace Fuse Holders Johnson G"/>
    <d v="2008-03-19T00:00:00"/>
    <d v="2008-03-01T00:00:00"/>
    <s v="10025994"/>
  </r>
  <r>
    <n v="0"/>
    <n v="0"/>
    <n v="0"/>
    <n v="0"/>
    <d v="2025-12-01T00:00:00"/>
    <s v="BH Colorado Electric Oper Co"/>
    <s v="Regulated Electric (122)"/>
    <s v="WPC Sub 20693 Johnson Gulch"/>
    <x v="126"/>
    <n v="135300"/>
    <x v="323"/>
    <n v="9710937"/>
    <s v="FUSE MTGS, 34,502-69,000 VOLTS"/>
    <d v="2008-03-19T00:00:00"/>
    <d v="2008-01-01T00:00:00"/>
    <s v="10025994"/>
  </r>
  <r>
    <n v="1"/>
    <n v="23233.06"/>
    <n v="-2909.670099851"/>
    <n v="26142.730099851"/>
    <d v="2025-12-01T00:00:00"/>
    <s v="BH Colorado Electric Oper Co"/>
    <s v="Regulated Electric (122)"/>
    <s v="WPC Sub 30315 Reader"/>
    <x v="127"/>
    <n v="135001"/>
    <x v="4"/>
    <n v="9868950"/>
    <s v="LAND - TRACT 12"/>
    <d v="1975-07-01T00:00:00"/>
    <d v="1975-07-01T00:00:00"/>
    <s v="CPR Conversion"/>
  </r>
  <r>
    <n v="2"/>
    <n v="13886.77"/>
    <n v="105.04522185570001"/>
    <n v="13781.7247781443"/>
    <d v="2025-12-01T00:00:00"/>
    <s v="BH Colorado Electric Oper Co"/>
    <s v="Regulated Electric (122)"/>
    <s v="WPC Sub 30315 Reader"/>
    <x v="127"/>
    <n v="135130"/>
    <x v="103"/>
    <n v="40389481"/>
    <s v="Communications - JMUX Equip"/>
    <d v="2016-11-07T00:00:00"/>
    <d v="2016-01-01T00:00:00"/>
    <s v="10053818"/>
  </r>
  <r>
    <n v="1"/>
    <n v="27329.7"/>
    <n v="293.77869707099995"/>
    <n v="27035.921302929"/>
    <d v="2025-12-01T00:00:00"/>
    <s v="BH Colorado Electric Oper Co"/>
    <s v="Regulated Electric (122)"/>
    <s v="WPC Sub 30315 Reader"/>
    <x v="127"/>
    <n v="135130"/>
    <x v="103"/>
    <n v="40389195"/>
    <s v="WPC 30315 COMMUNICATIONS: JMUX"/>
    <d v="2012-10-11T00:00:00"/>
    <d v="2012-01-01T00:00:00"/>
    <s v="10044917"/>
  </r>
  <r>
    <n v="4"/>
    <n v="116176.87"/>
    <n v="138.75932999060001"/>
    <n v="116038.1106700094"/>
    <d v="2025-12-01T00:00:00"/>
    <s v="BH Colorado Electric Oper Co"/>
    <s v="Regulated Electric (122)"/>
    <s v="WPC Sub 30315 Reader"/>
    <x v="127"/>
    <n v="135130"/>
    <x v="31"/>
    <n v="40846560"/>
    <s v="SEL-2242 AXION"/>
    <d v="2024-11-15T00:00:00"/>
    <d v="2024-01-01T00:00:00"/>
    <s v="10085605"/>
  </r>
  <r>
    <n v="1"/>
    <n v="21326.27"/>
    <n v="229.2452465261"/>
    <n v="21097.024753473899"/>
    <d v="2025-12-01T00:00:00"/>
    <s v="BH Colorado Electric Oper Co"/>
    <s v="Regulated Electric (122)"/>
    <s v="WPC Sub 30315 Reader"/>
    <x v="127"/>
    <n v="135130"/>
    <x v="326"/>
    <n v="40389139"/>
    <s v="FIBER OPTIC PATCH PANEL"/>
    <d v="2012-10-11T00:00:00"/>
    <d v="2013-01-01T00:00:00"/>
    <s v="10044362"/>
  </r>
  <r>
    <n v="0"/>
    <n v="0"/>
    <n v="0"/>
    <n v="0"/>
    <d v="2025-12-01T00:00:00"/>
    <s v="BH Colorado Electric Oper Co"/>
    <s v="Regulated Electric (122)"/>
    <s v="WPC Sub 30315 Reader"/>
    <x v="127"/>
    <n v="135130"/>
    <x v="327"/>
    <n v="40390903"/>
    <s v="MULTIPLE ADDRESS REMOTE SYSTEM"/>
    <d v="2005-01-31T00:00:00"/>
    <d v="2005-03-01T00:00:00"/>
    <s v="50507XFER"/>
  </r>
  <r>
    <n v="2"/>
    <n v="23919.59"/>
    <n v="28.569079904200002"/>
    <n v="23891.020920095802"/>
    <d v="2025-12-01T00:00:00"/>
    <s v="BH Colorado Electric Oper Co"/>
    <s v="Regulated Electric (122)"/>
    <s v="WPC Sub 30315 Reader"/>
    <x v="127"/>
    <n v="135130"/>
    <x v="294"/>
    <n v="40846579"/>
    <s v="ENCLOSURE, RELAY PANEL"/>
    <d v="2024-11-15T00:00:00"/>
    <d v="2024-11-01T00:00:00"/>
    <s v="10085605"/>
  </r>
  <r>
    <n v="1"/>
    <n v="15005.85"/>
    <n v="17.922687123000003"/>
    <n v="14987.927312877"/>
    <d v="2025-12-01T00:00:00"/>
    <s v="BH Colorado Electric Oper Co"/>
    <s v="Regulated Electric (122)"/>
    <s v="WPC Sub 30315 Reader"/>
    <x v="127"/>
    <n v="135130"/>
    <x v="105"/>
    <n v="41349063"/>
    <s v="Scada Equip - Server/Router"/>
    <d v="2024-12-30T00:00:00"/>
    <d v="2024-01-01T00:00:00"/>
    <s v="10084285"/>
  </r>
  <r>
    <n v="1"/>
    <n v="29121.600000000002"/>
    <n v="23385.102300336002"/>
    <n v="5736.4976996639998"/>
    <d v="2025-12-01T00:00:00"/>
    <s v="BH Colorado Electric Oper Co"/>
    <s v="Regulated Electric (122)"/>
    <s v="WPC Sub 30315 Reader"/>
    <x v="127"/>
    <n v="135200"/>
    <x v="195"/>
    <n v="9973838"/>
    <s v="CONTROL BUILDING STRUCTURE - #"/>
    <d v="1975-07-01T00:00:00"/>
    <d v="1975-07-01T00:00:00"/>
    <s v="CPR Conversion"/>
  </r>
  <r>
    <n v="1"/>
    <n v="62052.959999999999"/>
    <n v="49829.501732001598"/>
    <n v="12223.458267998401"/>
    <d v="2025-12-01T00:00:00"/>
    <s v="BH Colorado Electric Oper Co"/>
    <s v="Regulated Electric (122)"/>
    <s v="WPC Sub 30315 Reader"/>
    <x v="127"/>
    <n v="135200"/>
    <x v="195"/>
    <n v="9973925"/>
    <s v="LIGHTNING PROTECTION"/>
    <d v="1975-07-01T00:00:00"/>
    <d v="1975-07-01T00:00:00"/>
    <s v="CPR Conversion"/>
  </r>
  <r>
    <n v="1"/>
    <n v="12151.76"/>
    <n v="9758.0541841496015"/>
    <n v="2393.7058158503987"/>
    <d v="2025-12-01T00:00:00"/>
    <s v="BH Colorado Electric Oper Co"/>
    <s v="Regulated Electric (122)"/>
    <s v="WPC Sub 30315 Reader"/>
    <x v="127"/>
    <n v="135200"/>
    <x v="195"/>
    <n v="9973926"/>
    <s v="FOUNDATIONS-BUILDING #1"/>
    <d v="1975-07-01T00:00:00"/>
    <d v="1975-07-01T00:00:00"/>
    <s v="CPR Conversion"/>
  </r>
  <r>
    <n v="1"/>
    <n v="15401.03"/>
    <n v="12367.2690401813"/>
    <n v="3033.7609598187009"/>
    <d v="2025-12-01T00:00:00"/>
    <s v="BH Colorado Electric Oper Co"/>
    <s v="Regulated Electric (122)"/>
    <s v="WPC Sub 30315 Reader"/>
    <x v="127"/>
    <n v="135200"/>
    <x v="195"/>
    <n v="9973924"/>
    <s v="BUILDINGS"/>
    <d v="1975-07-01T00:00:00"/>
    <d v="1975-07-01T00:00:00"/>
    <s v="CPR Conversion"/>
  </r>
  <r>
    <n v="1"/>
    <n v="25636.57"/>
    <n v="20586.5684605147"/>
    <n v="5050.0015394852999"/>
    <d v="2025-12-01T00:00:00"/>
    <s v="BH Colorado Electric Oper Co"/>
    <s v="Regulated Electric (122)"/>
    <s v="WPC Sub 30315 Reader"/>
    <x v="127"/>
    <n v="135200"/>
    <x v="195"/>
    <n v="9973923"/>
    <s v="BUILDINGS"/>
    <d v="1975-07-01T00:00:00"/>
    <d v="1975-07-01T00:00:00"/>
    <s v="CPR Conversion"/>
  </r>
  <r>
    <n v="0"/>
    <n v="13297.93"/>
    <n v="1374.4535659877999"/>
    <n v="11923.4764340122"/>
    <d v="2025-12-01T00:00:00"/>
    <s v="BH Colorado Electric Oper Co"/>
    <s v="Regulated Electric (122)"/>
    <s v="WPC Sub 30315 Reader"/>
    <x v="127"/>
    <n v="135200"/>
    <x v="121"/>
    <n v="33375683"/>
    <s v="SECURITY SYSTEM"/>
    <d v="2019-12-16T00:00:00"/>
    <d v="2019-12-01T00:00:00"/>
    <s v="10068554"/>
  </r>
  <r>
    <n v="1"/>
    <n v="2720.33"/>
    <n v="2184.4677263843"/>
    <n v="535.86227361569991"/>
    <d v="2025-12-01T00:00:00"/>
    <s v="BH Colorado Electric Oper Co"/>
    <s v="Regulated Electric (122)"/>
    <s v="WPC Sub 30315 Reader"/>
    <x v="127"/>
    <n v="135200"/>
    <x v="125"/>
    <n v="9973922"/>
    <s v="YARD LIGHTING SYSTEMS"/>
    <d v="1975-07-01T00:00:00"/>
    <d v="1975-07-01T00:00:00"/>
    <s v="CPR Conversion"/>
  </r>
  <r>
    <n v="8"/>
    <n v="237760.7"/>
    <n v="70905.228959486005"/>
    <n v="166855.47104051401"/>
    <d v="2025-12-01T00:00:00"/>
    <s v="BH Colorado Electric Oper Co"/>
    <s v="Regulated Electric (122)"/>
    <s v="WPC Sub 30315 Reader"/>
    <x v="127"/>
    <n v="135300"/>
    <x v="328"/>
    <n v="11197066"/>
    <s v="Airbrk-3ph-Manl-15-45kv- &gt;=2000a"/>
    <d v="2010-04-15T00:00:00"/>
    <d v="2010-01-01T00:00:00"/>
    <s v="10026454"/>
  </r>
  <r>
    <n v="6"/>
    <n v="22162.7"/>
    <n v="6609.3821134460004"/>
    <n v="15553.317886553999"/>
    <d v="2025-12-01T00:00:00"/>
    <s v="BH Colorado Electric Oper Co"/>
    <s v="Regulated Electric (122)"/>
    <s v="WPC Sub 30315 Reader"/>
    <x v="127"/>
    <n v="135300"/>
    <x v="67"/>
    <n v="11197051"/>
    <s v="ARRESTER: 115KV"/>
    <d v="2010-04-15T00:00:00"/>
    <d v="2010-01-01T00:00:00"/>
    <s v="10026454"/>
  </r>
  <r>
    <n v="3"/>
    <n v="11687.86"/>
    <n v="3035.8148079595999"/>
    <n v="8652.0451920404012"/>
    <d v="2025-12-01T00:00:00"/>
    <s v="BH Colorado Electric Oper Co"/>
    <s v="Regulated Electric (122)"/>
    <s v="WPC Sub 30315 Reader"/>
    <x v="127"/>
    <n v="135300"/>
    <x v="67"/>
    <n v="12007211"/>
    <s v="ARRESTER: 96KV POLYMER, 76 KV"/>
    <d v="2012-10-11T00:00:00"/>
    <d v="2012-01-01T00:00:00"/>
    <s v="10044488"/>
  </r>
  <r>
    <n v="3"/>
    <n v="25810.86"/>
    <n v="7697.3399638428"/>
    <n v="18113.520036157199"/>
    <d v="2025-12-01T00:00:00"/>
    <s v="BH Colorado Electric Oper Co"/>
    <s v="Regulated Electric (122)"/>
    <s v="WPC Sub 30315 Reader"/>
    <x v="127"/>
    <n v="135300"/>
    <x v="67"/>
    <n v="11100807"/>
    <s v="115 KV ARRESTER"/>
    <d v="2010-04-15T00:00:00"/>
    <d v="2011-01-01T00:00:00"/>
    <s v="10025337"/>
  </r>
  <r>
    <n v="0"/>
    <n v="0"/>
    <n v="0"/>
    <n v="0"/>
    <d v="2025-12-01T00:00:00"/>
    <s v="BH Colorado Electric Oper Co"/>
    <s v="Regulated Electric (122)"/>
    <s v="WPC Sub 30315 Reader"/>
    <x v="127"/>
    <n v="135300"/>
    <x v="136"/>
    <n v="9973921"/>
    <s v="ARRESTER - 23,000-69,000 VOLTS"/>
    <d v="1975-07-01T00:00:00"/>
    <d v="1975-07-01T00:00:00"/>
    <s v="CPR Conversion"/>
  </r>
  <r>
    <n v="6"/>
    <n v="3035.06"/>
    <n v="2948.9346790413997"/>
    <n v="86.125320958600241"/>
    <d v="2025-12-01T00:00:00"/>
    <s v="BH Colorado Electric Oper Co"/>
    <s v="Regulated Electric (122)"/>
    <s v="WPC Sub 30315 Reader"/>
    <x v="127"/>
    <n v="135300"/>
    <x v="136"/>
    <n v="9766604"/>
    <s v="ARRESTER - 23,000-69,000 VOLTS"/>
    <d v="1975-07-01T00:00:00"/>
    <d v="1975-07-01T00:00:00"/>
    <s v="WCDXFER"/>
  </r>
  <r>
    <n v="3"/>
    <n v="5701.02"/>
    <n v="4990.8032903273997"/>
    <n v="710.2167096726007"/>
    <d v="2025-12-01T00:00:00"/>
    <s v="BH Colorado Electric Oper Co"/>
    <s v="Regulated Electric (122)"/>
    <s v="WPC Sub 30315 Reader"/>
    <x v="127"/>
    <n v="135300"/>
    <x v="106"/>
    <n v="9766595"/>
    <s v="ARRESTER - 69,001-146,000 VOLTS"/>
    <d v="1980-07-01T00:00:00"/>
    <d v="1980-07-01T00:00:00"/>
    <s v="WCDXFER"/>
  </r>
  <r>
    <n v="0"/>
    <n v="0"/>
    <n v="0"/>
    <n v="0"/>
    <d v="2025-12-01T00:00:00"/>
    <s v="BH Colorado Electric Oper Co"/>
    <s v="Regulated Electric (122)"/>
    <s v="WPC Sub 30315 Reader"/>
    <x v="127"/>
    <n v="135300"/>
    <x v="106"/>
    <n v="9973920"/>
    <s v="ARRESTER - 69,001-146,000 VOLTS"/>
    <d v="1980-07-01T00:00:00"/>
    <d v="1980-07-01T00:00:00"/>
    <s v="CPR Conversion"/>
  </r>
  <r>
    <n v="3"/>
    <n v="3576.82"/>
    <n v="2787.1399816416001"/>
    <n v="789.68001835840005"/>
    <d v="2025-12-01T00:00:00"/>
    <s v="BH Colorado Electric Oper Co"/>
    <s v="Regulated Electric (122)"/>
    <s v="WPC Sub 30315 Reader"/>
    <x v="127"/>
    <n v="135300"/>
    <x v="106"/>
    <n v="9766594"/>
    <s v="ARRESTERS-69,001-146,000 VOLT"/>
    <d v="1985-07-01T00:00:00"/>
    <d v="1985-07-01T00:00:00"/>
    <s v="WCDXFER"/>
  </r>
  <r>
    <n v="0"/>
    <n v="0"/>
    <n v="0"/>
    <n v="0"/>
    <d v="2025-12-01T00:00:00"/>
    <s v="BH Colorado Electric Oper Co"/>
    <s v="Regulated Electric (122)"/>
    <s v="WPC Sub 30315 Reader"/>
    <x v="127"/>
    <n v="135300"/>
    <x v="106"/>
    <n v="9973919"/>
    <s v="ARRESTERS-69,001-146,000 VOLT"/>
    <d v="1985-07-01T00:00:00"/>
    <d v="1985-07-01T00:00:00"/>
    <s v="CPR Conversion"/>
  </r>
  <r>
    <n v="3"/>
    <n v="2548.63"/>
    <n v="2476.3080107297001"/>
    <n v="72.321989270300037"/>
    <d v="2025-12-01T00:00:00"/>
    <s v="BH Colorado Electric Oper Co"/>
    <s v="Regulated Electric (122)"/>
    <s v="WPC Sub 30315 Reader"/>
    <x v="127"/>
    <n v="135300"/>
    <x v="106"/>
    <n v="9766593"/>
    <s v="ARRESTERS-69,001-146,000 VOLT"/>
    <d v="1975-07-01T00:00:00"/>
    <d v="1975-07-01T00:00:00"/>
    <s v="WCDXFER"/>
  </r>
  <r>
    <n v="0"/>
    <n v="0"/>
    <n v="0"/>
    <n v="0"/>
    <d v="2025-12-01T00:00:00"/>
    <s v="BH Colorado Electric Oper Co"/>
    <s v="Regulated Electric (122)"/>
    <s v="WPC Sub 30315 Reader"/>
    <x v="127"/>
    <n v="135300"/>
    <x v="106"/>
    <n v="9973918"/>
    <s v="ARRESTERS-69,001-146,000 VOLT"/>
    <d v="1975-07-01T00:00:00"/>
    <d v="1975-07-01T00:00:00"/>
    <s v="CPR Conversion"/>
  </r>
  <r>
    <n v="0"/>
    <n v="29464.97"/>
    <n v="850.36168604730005"/>
    <n v="28614.6083139527"/>
    <d v="2025-12-01T00:00:00"/>
    <s v="BH Colorado Electric Oper Co"/>
    <s v="Regulated Electric (122)"/>
    <s v="WPC Sub 30315 Reader"/>
    <x v="127"/>
    <n v="135300"/>
    <x v="107"/>
    <n v="40847263"/>
    <s v="Batteries, Storage - Station"/>
    <d v="2024-12-05T00:00:00"/>
    <d v="2024-12-01T00:00:00"/>
    <s v="10085367"/>
  </r>
  <r>
    <n v="0"/>
    <n v="0"/>
    <n v="0"/>
    <n v="0"/>
    <d v="2025-12-01T00:00:00"/>
    <s v="BH Colorado Electric Oper Co"/>
    <s v="Regulated Electric (122)"/>
    <s v="WPC Sub 30315 Reader"/>
    <x v="127"/>
    <n v="135300"/>
    <x v="107"/>
    <n v="11004603"/>
    <s v="BATTERIES"/>
    <d v="2009-07-21T00:00:00"/>
    <d v="2009-07-01T00:00:00"/>
    <s v="10018509"/>
  </r>
  <r>
    <n v="0"/>
    <n v="0"/>
    <n v="0"/>
    <n v="0"/>
    <d v="2025-12-01T00:00:00"/>
    <s v="BH Colorado Electric Oper Co"/>
    <s v="Regulated Electric (122)"/>
    <s v="WPC Sub 30315 Reader"/>
    <x v="127"/>
    <n v="135300"/>
    <x v="101"/>
    <n v="9766633"/>
    <s v="BATTERIES, STORAGE"/>
    <d v="1994-07-01T00:00:00"/>
    <d v="1994-07-01T00:00:00"/>
    <s v="WCDXFER"/>
  </r>
  <r>
    <n v="0"/>
    <n v="0"/>
    <n v="0"/>
    <n v="0"/>
    <d v="2025-12-01T00:00:00"/>
    <s v="BH Colorado Electric Oper Co"/>
    <s v="Regulated Electric (122)"/>
    <s v="WPC Sub 30315 Reader"/>
    <x v="127"/>
    <n v="135300"/>
    <x v="101"/>
    <n v="9973917"/>
    <s v="BATTERIES, STORAGE"/>
    <d v="1994-07-01T00:00:00"/>
    <d v="1994-07-01T00:00:00"/>
    <s v="CPR Conversion"/>
  </r>
  <r>
    <n v="0"/>
    <n v="0"/>
    <n v="0"/>
    <n v="0"/>
    <d v="2025-12-01T00:00:00"/>
    <s v="BH Colorado Electric Oper Co"/>
    <s v="Regulated Electric (122)"/>
    <s v="WPC Sub 30315 Reader"/>
    <x v="127"/>
    <n v="135300"/>
    <x v="137"/>
    <n v="9773817"/>
    <s v="BATTERY CHARGER"/>
    <d v="1995-07-01T00:00:00"/>
    <d v="1995-07-01T00:00:00"/>
    <s v="CPR Conversion"/>
  </r>
  <r>
    <n v="0"/>
    <n v="20927.13"/>
    <n v="603.95885524170001"/>
    <n v="20323.1711447583"/>
    <d v="2025-12-01T00:00:00"/>
    <s v="BH Colorado Electric Oper Co"/>
    <s v="Regulated Electric (122)"/>
    <s v="WPC Sub 30315 Reader"/>
    <x v="127"/>
    <n v="135300"/>
    <x v="137"/>
    <n v="40847254"/>
    <s v="Battery Charger"/>
    <d v="2024-12-05T00:00:00"/>
    <d v="2024-12-01T00:00:00"/>
    <s v="10085367"/>
  </r>
  <r>
    <n v="0"/>
    <n v="0"/>
    <n v="0"/>
    <n v="0"/>
    <d v="2025-12-01T00:00:00"/>
    <s v="BH Colorado Electric Oper Co"/>
    <s v="Regulated Electric (122)"/>
    <s v="WPC Sub 30315 Reader"/>
    <x v="127"/>
    <n v="135300"/>
    <x v="137"/>
    <n v="9973916"/>
    <s v="BATTERY CHARGER"/>
    <d v="1994-07-01T00:00:00"/>
    <d v="1994-07-01T00:00:00"/>
    <s v="CPR Conversion"/>
  </r>
  <r>
    <n v="0"/>
    <n v="0"/>
    <n v="0"/>
    <n v="0"/>
    <d v="2025-12-01T00:00:00"/>
    <s v="BH Colorado Electric Oper Co"/>
    <s v="Regulated Electric (122)"/>
    <s v="WPC Sub 30315 Reader"/>
    <x v="127"/>
    <n v="135300"/>
    <x v="137"/>
    <n v="9766640"/>
    <s v="BATTERY CHARGER"/>
    <d v="1994-07-01T00:00:00"/>
    <d v="1994-07-01T00:00:00"/>
    <s v="WCDXFER"/>
  </r>
  <r>
    <n v="0"/>
    <n v="0"/>
    <n v="0"/>
    <n v="0"/>
    <d v="2025-12-01T00:00:00"/>
    <s v="BH Colorado Electric Oper Co"/>
    <s v="Regulated Electric (122)"/>
    <s v="WPC Sub 30315 Reader"/>
    <x v="127"/>
    <n v="135300"/>
    <x v="137"/>
    <n v="9766588"/>
    <s v="BATTERY CHARGER"/>
    <d v="1995-07-01T00:00:00"/>
    <d v="1995-07-01T00:00:00"/>
    <s v="WCDXFER"/>
  </r>
  <r>
    <n v="3"/>
    <n v="50845.020000000004"/>
    <n v="13206.529221517201"/>
    <n v="37638.490778482803"/>
    <d v="2025-12-01T00:00:00"/>
    <s v="BH Colorado Electric Oper Co"/>
    <s v="Regulated Electric (122)"/>
    <s v="WPC Sub 30315 Reader"/>
    <x v="127"/>
    <n v="135300"/>
    <x v="83"/>
    <n v="12007231"/>
    <s v="BREAKER:115KV 550 KV, 2000A VERT HORIZ"/>
    <d v="2012-10-11T00:00:00"/>
    <d v="2012-01-01T00:00:00"/>
    <s v="10044488"/>
  </r>
  <r>
    <n v="3"/>
    <n v="663514.21"/>
    <n v="197873.85795012579"/>
    <n v="465640.35204987414"/>
    <d v="2025-12-01T00:00:00"/>
    <s v="BH Colorado Electric Oper Co"/>
    <s v="Regulated Electric (122)"/>
    <s v="WPC Sub 30315 Reader"/>
    <x v="127"/>
    <n v="135300"/>
    <x v="83"/>
    <n v="11197078"/>
    <s v="BREAKER, 115KV 1200 A SF6"/>
    <d v="2010-04-15T00:00:00"/>
    <d v="2010-01-01T00:00:00"/>
    <s v="10026454"/>
  </r>
  <r>
    <n v="2"/>
    <n v="360419.88"/>
    <n v="107484.7698250824"/>
    <n v="252935.11017491762"/>
    <d v="2025-12-01T00:00:00"/>
    <s v="BH Colorado Electric Oper Co"/>
    <s v="Regulated Electric (122)"/>
    <s v="WPC Sub 30315 Reader"/>
    <x v="127"/>
    <n v="135300"/>
    <x v="83"/>
    <n v="11100822"/>
    <s v="115KV, 1200 A SF6 BREAKER"/>
    <d v="2010-04-15T00:00:00"/>
    <d v="2011-01-01T00:00:00"/>
    <s v="10025337"/>
  </r>
  <r>
    <n v="3"/>
    <n v="408336.81"/>
    <n v="129631.0283728824"/>
    <n v="278705.7816271176"/>
    <d v="2025-12-01T00:00:00"/>
    <s v="BH Colorado Electric Oper Co"/>
    <s v="Regulated Electric (122)"/>
    <s v="WPC Sub 30315 Reader"/>
    <x v="127"/>
    <n v="135300"/>
    <x v="126"/>
    <n v="11004594"/>
    <s v="BREAKER-AREVA 115KV 3 PHASE GAS"/>
    <d v="2009-07-21T00:00:00"/>
    <d v="2009-01-01T00:00:00"/>
    <s v="10018509"/>
  </r>
  <r>
    <n v="0"/>
    <n v="0"/>
    <n v="0"/>
    <n v="0"/>
    <d v="2025-12-01T00:00:00"/>
    <s v="BH Colorado Electric Oper Co"/>
    <s v="Regulated Electric (122)"/>
    <s v="WPC Sub 30315 Reader"/>
    <x v="127"/>
    <n v="135300"/>
    <x v="329"/>
    <n v="11671892"/>
    <s v="BREAKER, OIL - 115-161 KV"/>
    <d v="2011-07-30T00:00:00"/>
    <d v="2012-01-01T00:00:00"/>
    <s v="10042747"/>
  </r>
  <r>
    <n v="1"/>
    <n v="63309.98"/>
    <n v="55423.004391242597"/>
    <n v="7886.975608757406"/>
    <d v="2025-12-01T00:00:00"/>
    <s v="BH Colorado Electric Oper Co"/>
    <s v="Regulated Electric (122)"/>
    <s v="WPC Sub 30315 Reader"/>
    <x v="127"/>
    <n v="135300"/>
    <x v="202"/>
    <n v="9778086"/>
    <s v="PWR CIRC BREAK-OIL-161KV"/>
    <d v="1980-07-01T00:00:00"/>
    <d v="1980-07-01T00:00:00"/>
    <s v="WCDXFER"/>
  </r>
  <r>
    <n v="0"/>
    <n v="0"/>
    <n v="0"/>
    <n v="0"/>
    <d v="2025-12-01T00:00:00"/>
    <s v="BH Colorado Electric Oper Co"/>
    <s v="Regulated Electric (122)"/>
    <s v="WPC Sub 30315 Reader"/>
    <x v="127"/>
    <n v="135300"/>
    <x v="202"/>
    <n v="9778087"/>
    <s v="PWR CIRC BREAK-OIL-161KV"/>
    <d v="1981-07-01T00:00:00"/>
    <d v="1981-07-01T00:00:00"/>
    <s v="WCDXFER"/>
  </r>
  <r>
    <n v="0"/>
    <n v="0"/>
    <n v="0"/>
    <n v="0"/>
    <d v="2025-12-01T00:00:00"/>
    <s v="BH Colorado Electric Oper Co"/>
    <s v="Regulated Electric (122)"/>
    <s v="WPC Sub 30315 Reader"/>
    <x v="127"/>
    <n v="135300"/>
    <x v="202"/>
    <n v="9973913"/>
    <s v="OIL - 161 KV"/>
    <d v="1978-07-01T00:00:00"/>
    <d v="1978-07-01T00:00:00"/>
    <s v="CPR Conversion"/>
  </r>
  <r>
    <n v="0"/>
    <n v="0"/>
    <n v="0"/>
    <n v="0"/>
    <d v="2025-12-01T00:00:00"/>
    <s v="BH Colorado Electric Oper Co"/>
    <s v="Regulated Electric (122)"/>
    <s v="WPC Sub 30315 Reader"/>
    <x v="127"/>
    <n v="135300"/>
    <x v="202"/>
    <n v="9697414"/>
    <s v="OIL - 161 KV"/>
    <d v="1975-07-01T00:00:00"/>
    <d v="1975-07-01T00:00:00"/>
    <s v="CPR Conversion"/>
  </r>
  <r>
    <n v="1"/>
    <n v="55095.950000000004"/>
    <n v="50352.354543809495"/>
    <n v="4743.5954561905091"/>
    <d v="2025-12-01T00:00:00"/>
    <s v="BH Colorado Electric Oper Co"/>
    <s v="Regulated Electric (122)"/>
    <s v="WPC Sub 30315 Reader"/>
    <x v="127"/>
    <n v="135300"/>
    <x v="202"/>
    <n v="9778089"/>
    <s v="OIL - 161 KV"/>
    <d v="1978-07-01T00:00:00"/>
    <d v="1978-07-01T00:00:00"/>
    <s v="WCDXFER"/>
  </r>
  <r>
    <n v="0"/>
    <n v="0"/>
    <n v="0"/>
    <n v="0"/>
    <d v="2025-12-01T00:00:00"/>
    <s v="BH Colorado Electric Oper Co"/>
    <s v="Regulated Electric (122)"/>
    <s v="WPC Sub 30315 Reader"/>
    <x v="127"/>
    <n v="135300"/>
    <x v="202"/>
    <n v="9778088"/>
    <s v="OIL - 161 KV"/>
    <d v="1975-07-01T00:00:00"/>
    <d v="1975-07-01T00:00:00"/>
    <s v="WCDXFER"/>
  </r>
  <r>
    <n v="0"/>
    <n v="0"/>
    <n v="0"/>
    <n v="0"/>
    <d v="2025-12-01T00:00:00"/>
    <s v="BH Colorado Electric Oper Co"/>
    <s v="Regulated Electric (122)"/>
    <s v="WPC Sub 30315 Reader"/>
    <x v="127"/>
    <n v="135300"/>
    <x v="202"/>
    <n v="9973912"/>
    <s v="PWR CIRC BREAK-OIL-161KV"/>
    <d v="1980-07-01T00:00:00"/>
    <d v="1980-07-01T00:00:00"/>
    <s v="CPR Conversion"/>
  </r>
  <r>
    <n v="0"/>
    <n v="0"/>
    <n v="0"/>
    <n v="0"/>
    <d v="2025-12-01T00:00:00"/>
    <s v="BH Colorado Electric Oper Co"/>
    <s v="Regulated Electric (122)"/>
    <s v="WPC Sub 30315 Reader"/>
    <x v="127"/>
    <n v="135300"/>
    <x v="202"/>
    <n v="9973911"/>
    <s v="PWR CIRC BREAK-OIL-161KV"/>
    <d v="1981-07-01T00:00:00"/>
    <d v="1981-07-01T00:00:00"/>
    <s v="CPR Conversion"/>
  </r>
  <r>
    <n v="0"/>
    <n v="0"/>
    <n v="0"/>
    <n v="0"/>
    <d v="2025-12-01T00:00:00"/>
    <s v="BH Colorado Electric Oper Co"/>
    <s v="Regulated Electric (122)"/>
    <s v="WPC Sub 30315 Reader"/>
    <x v="127"/>
    <n v="135300"/>
    <x v="283"/>
    <n v="9778063"/>
    <s v="OIL - 69 KV"/>
    <d v="1975-07-01T00:00:00"/>
    <d v="1975-07-01T00:00:00"/>
    <s v="WCDXFER"/>
  </r>
  <r>
    <n v="0"/>
    <n v="0"/>
    <n v="0"/>
    <n v="0"/>
    <d v="2025-12-01T00:00:00"/>
    <s v="BH Colorado Electric Oper Co"/>
    <s v="Regulated Electric (122)"/>
    <s v="WPC Sub 30315 Reader"/>
    <x v="127"/>
    <n v="135300"/>
    <x v="283"/>
    <n v="9973910"/>
    <s v="OIL - 69 KV"/>
    <d v="1975-07-01T00:00:00"/>
    <d v="1975-07-01T00:00:00"/>
    <s v="CPR Conversion"/>
  </r>
  <r>
    <n v="0"/>
    <n v="0"/>
    <n v="0"/>
    <n v="0"/>
    <d v="2025-12-01T00:00:00"/>
    <s v="BH Colorado Electric Oper Co"/>
    <s v="Regulated Electric (122)"/>
    <s v="WPC Sub 30315 Reader"/>
    <x v="127"/>
    <n v="135300"/>
    <x v="283"/>
    <n v="9706621"/>
    <s v="PWR CIRC BREAK-OIL, 69KV"/>
    <d v="1974-07-01T00:00:00"/>
    <d v="1974-07-01T00:00:00"/>
    <s v="CPR Conversion"/>
  </r>
  <r>
    <n v="1"/>
    <n v="16657.330000000002"/>
    <n v="16505.1363066958"/>
    <n v="152.19369330420159"/>
    <d v="2025-12-01T00:00:00"/>
    <s v="BH Colorado Electric Oper Co"/>
    <s v="Regulated Electric (122)"/>
    <s v="WPC Sub 30315 Reader"/>
    <x v="127"/>
    <n v="135300"/>
    <x v="283"/>
    <n v="9778062"/>
    <s v="PWR CIRC BREAK-OIL, 69KV"/>
    <d v="1974-07-01T00:00:00"/>
    <d v="1974-07-01T00:00:00"/>
    <s v="WCDXFER"/>
  </r>
  <r>
    <n v="1"/>
    <n v="232215.5"/>
    <n v="60315.85367533"/>
    <n v="171899.64632467"/>
    <d v="2025-12-01T00:00:00"/>
    <s v="BH Colorado Electric Oper Co"/>
    <s v="Regulated Electric (122)"/>
    <s v="WPC Sub 30315 Reader"/>
    <x v="127"/>
    <n v="135300"/>
    <x v="139"/>
    <n v="12007236"/>
    <s v="BREAKER: 115KV, 550KV BIL, 40 KA, 2000 A"/>
    <d v="2012-10-11T00:00:00"/>
    <d v="2012-01-01T00:00:00"/>
    <s v="10044488"/>
  </r>
  <r>
    <n v="1"/>
    <n v="160433.26999999999"/>
    <n v="29324.089350562001"/>
    <n v="131109.180649438"/>
    <d v="2025-12-01T00:00:00"/>
    <s v="BH Colorado Electric Oper Co"/>
    <s v="Regulated Electric (122)"/>
    <s v="WPC Sub 30315 Reader"/>
    <x v="127"/>
    <n v="135300"/>
    <x v="140"/>
    <n v="14807309"/>
    <s v="Transmission Sub Station Storage"/>
    <d v="2016-03-11T00:00:00"/>
    <d v="2016-04-01T00:00:00"/>
    <s v="10049166"/>
  </r>
  <r>
    <n v="1"/>
    <n v="99184.78"/>
    <n v="29578.982292684399"/>
    <n v="69605.797707315593"/>
    <d v="2025-12-01T00:00:00"/>
    <s v="BH Colorado Electric Oper Co"/>
    <s v="Regulated Electric (122)"/>
    <s v="WPC Sub 30315 Reader"/>
    <x v="127"/>
    <n v="135300"/>
    <x v="108"/>
    <n v="11100814"/>
    <s v="BUS AND STATION CONDUCTOR"/>
    <d v="2010-04-15T00:00:00"/>
    <d v="2011-01-01T00:00:00"/>
    <s v="10025337"/>
  </r>
  <r>
    <n v="1520"/>
    <n v="22486.799999999999"/>
    <n v="5840.7407706479999"/>
    <n v="16646.059229351999"/>
    <d v="2025-12-01T00:00:00"/>
    <s v="BH Colorado Electric Oper Co"/>
    <s v="Regulated Electric (122)"/>
    <s v="WPC Sub 30315 Reader"/>
    <x v="127"/>
    <n v="135300"/>
    <x v="108"/>
    <n v="12007218"/>
    <s v="ACSR: 795 KCMIL DRAKE"/>
    <d v="2012-10-11T00:00:00"/>
    <d v="2012-01-01T00:00:00"/>
    <s v="10044488"/>
  </r>
  <r>
    <n v="1364"/>
    <n v="58438.97"/>
    <n v="18552.096192728801"/>
    <n v="39886.8738072712"/>
    <d v="2025-12-01T00:00:00"/>
    <s v="BH Colorado Electric Oper Co"/>
    <s v="Regulated Electric (122)"/>
    <s v="WPC Sub 30315 Reader"/>
    <x v="127"/>
    <n v="135300"/>
    <x v="108"/>
    <n v="11004571"/>
    <s v="BUS-ALUMINUM"/>
    <d v="2009-07-21T00:00:00"/>
    <d v="2009-01-01T00:00:00"/>
    <s v="10018509"/>
  </r>
  <r>
    <n v="1"/>
    <n v="20315.8"/>
    <n v="6058.5977854840003"/>
    <n v="14257.202214515999"/>
    <d v="2025-12-01T00:00:00"/>
    <s v="BH Colorado Electric Oper Co"/>
    <s v="Regulated Electric (122)"/>
    <s v="WPC Sub 30315 Reader"/>
    <x v="127"/>
    <n v="135300"/>
    <x v="132"/>
    <n v="11197069"/>
    <s v="BUS BAR"/>
    <d v="2010-04-15T00:00:00"/>
    <d v="2010-01-01T00:00:00"/>
    <s v="10026454"/>
  </r>
  <r>
    <n v="2000"/>
    <n v="23248.28"/>
    <n v="7380.4231470111999"/>
    <n v="15867.8568529888"/>
    <d v="2025-12-01T00:00:00"/>
    <s v="BH Colorado Electric Oper Co"/>
    <s v="Regulated Electric (122)"/>
    <s v="WPC Sub 30315 Reader"/>
    <x v="127"/>
    <n v="135300"/>
    <x v="330"/>
    <n v="11004600"/>
    <s v="CABLE, 1272MCM ACSR B"/>
    <d v="2009-07-21T00:00:00"/>
    <d v="2009-01-01T00:00:00"/>
    <s v="10018509"/>
  </r>
  <r>
    <n v="14"/>
    <n v="30935.46"/>
    <n v="30057.610329317402"/>
    <n v="877.84967068259721"/>
    <d v="2025-12-01T00:00:00"/>
    <s v="BH Colorado Electric Oper Co"/>
    <s v="Regulated Electric (122)"/>
    <s v="WPC Sub 30315 Reader"/>
    <x v="127"/>
    <n v="135300"/>
    <x v="209"/>
    <n v="9785435"/>
    <s v="COMBO-ELEC-45-69KV- 1200-1999AMPS"/>
    <d v="1975-07-01T00:00:00"/>
    <d v="1975-07-01T00:00:00"/>
    <s v="WCDXFER"/>
  </r>
  <r>
    <n v="0"/>
    <n v="0"/>
    <n v="0"/>
    <n v="0"/>
    <d v="2025-12-01T00:00:00"/>
    <s v="BH Colorado Electric Oper Co"/>
    <s v="Regulated Electric (122)"/>
    <s v="WPC Sub 30315 Reader"/>
    <x v="127"/>
    <n v="135300"/>
    <x v="209"/>
    <n v="9973965"/>
    <s v="COMBO-ELEC-45-69KV- 1200-1999AMPS"/>
    <d v="1975-07-01T00:00:00"/>
    <d v="1975-07-01T00:00:00"/>
    <s v="CPR Conversion"/>
  </r>
  <r>
    <n v="0"/>
    <n v="0"/>
    <n v="0"/>
    <n v="0"/>
    <d v="2025-12-01T00:00:00"/>
    <s v="BH Colorado Electric Oper Co"/>
    <s v="Regulated Electric (122)"/>
    <s v="WPC Sub 30315 Reader"/>
    <x v="127"/>
    <n v="135300"/>
    <x v="211"/>
    <n v="9785462"/>
    <s v="SWITCH,COMBO,ELEC,69001-170K,"/>
    <d v="1978-07-01T00:00:00"/>
    <d v="1978-07-01T00:00:00"/>
    <s v="WCDXFER"/>
  </r>
  <r>
    <n v="1"/>
    <n v="9524.31"/>
    <n v="8337.7987949697017"/>
    <n v="1186.5112050302978"/>
    <d v="2025-12-01T00:00:00"/>
    <s v="BH Colorado Electric Oper Co"/>
    <s v="Regulated Electric (122)"/>
    <s v="WPC Sub 30315 Reader"/>
    <x v="127"/>
    <n v="135300"/>
    <x v="211"/>
    <n v="9785463"/>
    <s v="SWITCH,COMBO,ELEC,69001-170K,"/>
    <d v="1980-07-01T00:00:00"/>
    <d v="1980-07-01T00:00:00"/>
    <s v="WCDXFER"/>
  </r>
  <r>
    <n v="11"/>
    <n v="34112.9"/>
    <n v="33144.884718150999"/>
    <n v="968.01528184900235"/>
    <d v="2025-12-01T00:00:00"/>
    <s v="BH Colorado Electric Oper Co"/>
    <s v="Regulated Electric (122)"/>
    <s v="WPC Sub 30315 Reader"/>
    <x v="127"/>
    <n v="135300"/>
    <x v="211"/>
    <n v="9785464"/>
    <s v="COMBO-ELEC-69-170KV- 1200-1999AMPS"/>
    <d v="1975-07-01T00:00:00"/>
    <d v="1975-07-01T00:00:00"/>
    <s v="WCDXFER"/>
  </r>
  <r>
    <n v="0"/>
    <n v="0"/>
    <n v="0"/>
    <n v="0"/>
    <d v="2025-12-01T00:00:00"/>
    <s v="BH Colorado Electric Oper Co"/>
    <s v="Regulated Electric (122)"/>
    <s v="WPC Sub 30315 Reader"/>
    <x v="127"/>
    <n v="135300"/>
    <x v="211"/>
    <n v="9973964"/>
    <s v="COMBO-ELEC-69-170KV- 1200-1999AMPS"/>
    <d v="1975-07-01T00:00:00"/>
    <d v="1975-07-01T00:00:00"/>
    <s v="CPR Conversion"/>
  </r>
  <r>
    <n v="0"/>
    <n v="0"/>
    <n v="0"/>
    <n v="0"/>
    <d v="2025-12-01T00:00:00"/>
    <s v="BH Colorado Electric Oper Co"/>
    <s v="Regulated Electric (122)"/>
    <s v="WPC Sub 30315 Reader"/>
    <x v="127"/>
    <n v="135300"/>
    <x v="211"/>
    <n v="9973963"/>
    <s v="SWITCH,COMBO,ELEC,69001-170K,"/>
    <d v="1978-07-01T00:00:00"/>
    <d v="1978-07-01T00:00:00"/>
    <s v="CPR Conversion"/>
  </r>
  <r>
    <n v="0"/>
    <n v="0"/>
    <n v="0"/>
    <n v="0"/>
    <d v="2025-12-01T00:00:00"/>
    <s v="BH Colorado Electric Oper Co"/>
    <s v="Regulated Electric (122)"/>
    <s v="WPC Sub 30315 Reader"/>
    <x v="127"/>
    <n v="135300"/>
    <x v="211"/>
    <n v="9973962"/>
    <s v="SWITCH,COMBO,ELEC,69001-170K,"/>
    <d v="1980-07-01T00:00:00"/>
    <d v="1980-07-01T00:00:00"/>
    <s v="CPR Conversion"/>
  </r>
  <r>
    <n v="0"/>
    <n v="0"/>
    <n v="0"/>
    <n v="0"/>
    <d v="2025-12-01T00:00:00"/>
    <s v="BH Colorado Electric Oper Co"/>
    <s v="Regulated Electric (122)"/>
    <s v="WPC Sub 30315 Reader"/>
    <x v="127"/>
    <n v="135300"/>
    <x v="103"/>
    <n v="11907845"/>
    <s v="WPC 30315 COMMUNICATIONS: JMUX"/>
    <d v="2012-10-11T00:00:00"/>
    <d v="2012-01-01T00:00:00"/>
    <s v="10044917"/>
  </r>
  <r>
    <n v="0"/>
    <n v="0"/>
    <n v="0"/>
    <n v="0"/>
    <d v="2025-12-01T00:00:00"/>
    <s v="BH Colorado Electric Oper Co"/>
    <s v="Regulated Electric (122)"/>
    <s v="WPC Sub 30315 Reader"/>
    <x v="127"/>
    <n v="135300"/>
    <x v="103"/>
    <n v="20845940"/>
    <s v="Communications - JMUX Equip"/>
    <d v="2016-11-07T00:00:00"/>
    <d v="2016-01-01T00:00:00"/>
    <s v="10053818"/>
  </r>
  <r>
    <n v="3100"/>
    <n v="5917.25"/>
    <n v="1309.2549954199999"/>
    <n v="4607.9950045799997"/>
    <d v="2025-12-01T00:00:00"/>
    <s v="BH Colorado Electric Oper Co"/>
    <s v="Regulated Electric (122)"/>
    <s v="WPC Sub 30315 Reader"/>
    <x v="127"/>
    <n v="135300"/>
    <x v="112"/>
    <n v="12672391"/>
    <s v="Cond. Control Cable, Other"/>
    <d v="2014-02-28T00:00:00"/>
    <d v="2014-01-01T00:00:00"/>
    <s v="10047625"/>
  </r>
  <r>
    <n v="2500"/>
    <n v="7240.1500000000005"/>
    <n v="2298.4655487559999"/>
    <n v="4941.6844512440002"/>
    <d v="2025-12-01T00:00:00"/>
    <s v="BH Colorado Electric Oper Co"/>
    <s v="Regulated Electric (122)"/>
    <s v="WPC Sub 30315 Reader"/>
    <x v="127"/>
    <n v="135300"/>
    <x v="112"/>
    <n v="11004576"/>
    <s v="WIRE # 14 STR SIS"/>
    <d v="2009-07-21T00:00:00"/>
    <d v="2009-01-01T00:00:00"/>
    <s v="10018509"/>
  </r>
  <r>
    <n v="2"/>
    <n v="80231.62"/>
    <n v="23926.752343387601"/>
    <n v="56304.86765661239"/>
    <d v="2025-12-01T00:00:00"/>
    <s v="BH Colorado Electric Oper Co"/>
    <s v="Regulated Electric (122)"/>
    <s v="WPC Sub 30315 Reader"/>
    <x v="127"/>
    <n v="135300"/>
    <x v="112"/>
    <n v="11197058"/>
    <s v="CONTROL CABLE"/>
    <d v="2010-04-15T00:00:00"/>
    <d v="2010-01-01T00:00:00"/>
    <s v="10026454"/>
  </r>
  <r>
    <n v="1"/>
    <n v="99033.650000000009"/>
    <n v="96223.390930343507"/>
    <n v="2810.2590696565021"/>
    <d v="2025-12-01T00:00:00"/>
    <s v="BH Colorado Electric Oper Co"/>
    <s v="Regulated Electric (122)"/>
    <s v="WPC Sub 30315 Reader"/>
    <x v="127"/>
    <n v="135300"/>
    <x v="214"/>
    <n v="9768386"/>
    <s v="COND. PWR CABLE, AL, 251MCM-795MCM"/>
    <d v="1975-07-01T00:00:00"/>
    <d v="1975-07-01T00:00:00"/>
    <s v="WCDXFER"/>
  </r>
  <r>
    <n v="0"/>
    <n v="0"/>
    <n v="0"/>
    <n v="0"/>
    <d v="2025-12-01T00:00:00"/>
    <s v="BH Colorado Electric Oper Co"/>
    <s v="Regulated Electric (122)"/>
    <s v="WPC Sub 30315 Reader"/>
    <x v="127"/>
    <n v="135300"/>
    <x v="214"/>
    <n v="9973894"/>
    <s v="COND. PWR CABLE, AL, 251MCM-795MCM"/>
    <d v="1975-07-01T00:00:00"/>
    <d v="1975-07-01T00:00:00"/>
    <s v="CPR Conversion"/>
  </r>
  <r>
    <n v="0"/>
    <n v="0"/>
    <n v="0"/>
    <n v="0"/>
    <d v="2025-12-01T00:00:00"/>
    <s v="BH Colorado Electric Oper Co"/>
    <s v="Regulated Electric (122)"/>
    <s v="WPC Sub 30315 Reader"/>
    <x v="127"/>
    <n v="135300"/>
    <x v="331"/>
    <n v="9707734"/>
    <s v="COND. PWR CABLE, AL, 796MCM-2000MCM"/>
    <d v="1980-07-01T00:00:00"/>
    <d v="1980-07-01T00:00:00"/>
    <s v="WCDXFER"/>
  </r>
  <r>
    <n v="0"/>
    <n v="0"/>
    <n v="0"/>
    <n v="0"/>
    <d v="2025-12-01T00:00:00"/>
    <s v="BH Colorado Electric Oper Co"/>
    <s v="Regulated Electric (122)"/>
    <s v="WPC Sub 30315 Reader"/>
    <x v="127"/>
    <n v="135300"/>
    <x v="331"/>
    <n v="9973891"/>
    <s v="COND. PWR CABLE, AL, 796MCM-2000MCM"/>
    <d v="1980-07-01T00:00:00"/>
    <d v="1980-07-01T00:00:00"/>
    <s v="CPR Conversion"/>
  </r>
  <r>
    <n v="0"/>
    <n v="0"/>
    <n v="0"/>
    <n v="0"/>
    <d v="2025-12-01T00:00:00"/>
    <s v="BH Colorado Electric Oper Co"/>
    <s v="Regulated Electric (122)"/>
    <s v="WPC Sub 30315 Reader"/>
    <x v="127"/>
    <n v="135300"/>
    <x v="216"/>
    <n v="9973909"/>
    <s v="CONDUIT-NOT ENCD, PVC-3&quot;-4&quot;"/>
    <d v="1978-07-01T00:00:00"/>
    <d v="1978-07-01T00:00:00"/>
    <s v="CPR Conversion"/>
  </r>
  <r>
    <n v="330"/>
    <n v="1478.6100000000001"/>
    <n v="1351.3061296161"/>
    <n v="127.30387038390018"/>
    <d v="2025-12-01T00:00:00"/>
    <s v="BH Colorado Electric Oper Co"/>
    <s v="Regulated Electric (122)"/>
    <s v="WPC Sub 30315 Reader"/>
    <x v="127"/>
    <n v="135300"/>
    <x v="216"/>
    <n v="9769129"/>
    <s v="CONDUIT-NOT ENCD, PVC-3&quot;-4&quot;"/>
    <d v="1978-07-01T00:00:00"/>
    <d v="1978-07-01T00:00:00"/>
    <s v="WCDXFER"/>
  </r>
  <r>
    <n v="0"/>
    <n v="0"/>
    <n v="0"/>
    <n v="0"/>
    <d v="2025-12-01T00:00:00"/>
    <s v="BH Colorado Electric Oper Co"/>
    <s v="Regulated Electric (122)"/>
    <s v="WPC Sub 30315 Reader"/>
    <x v="127"/>
    <n v="135300"/>
    <x v="221"/>
    <n v="9693306"/>
    <s v="CARR CURR EQ-COUPLING CAPACITOR 69KV"/>
    <d v="1975-07-01T00:00:00"/>
    <d v="1975-07-01T00:00:00"/>
    <s v="CPR Conversion"/>
  </r>
  <r>
    <n v="1"/>
    <n v="4253.79"/>
    <n v="4133.0810093901"/>
    <n v="120.70899060989996"/>
    <d v="2025-12-01T00:00:00"/>
    <s v="BH Colorado Electric Oper Co"/>
    <s v="Regulated Electric (122)"/>
    <s v="WPC Sub 30315 Reader"/>
    <x v="127"/>
    <n v="135300"/>
    <x v="221"/>
    <n v="9768376"/>
    <s v="CARR CURR EQ-COUPLING CAPACITOR 69KV"/>
    <d v="1975-07-01T00:00:00"/>
    <d v="1975-07-01T00:00:00"/>
    <s v="WCDXFER"/>
  </r>
  <r>
    <n v="1"/>
    <n v="4047.4700000000003"/>
    <n v="3543.2478036389002"/>
    <n v="504.22219636110003"/>
    <d v="2025-12-01T00:00:00"/>
    <s v="BH Colorado Electric Oper Co"/>
    <s v="Regulated Electric (122)"/>
    <s v="WPC Sub 30315 Reader"/>
    <x v="127"/>
    <n v="135300"/>
    <x v="223"/>
    <n v="9768374"/>
    <s v="CARR CURR EQ-COUPLING CAPACITOR 161KV"/>
    <d v="1980-07-01T00:00:00"/>
    <d v="1980-07-01T00:00:00"/>
    <s v="WCDXFER"/>
  </r>
  <r>
    <n v="0"/>
    <n v="0"/>
    <n v="0"/>
    <n v="0"/>
    <d v="2025-12-01T00:00:00"/>
    <s v="BH Colorado Electric Oper Co"/>
    <s v="Regulated Electric (122)"/>
    <s v="WPC Sub 30315 Reader"/>
    <x v="127"/>
    <n v="135300"/>
    <x v="223"/>
    <n v="9973914"/>
    <s v="CARR CURR EQ-COUPLING CAPACITOR 161KV"/>
    <d v="1980-07-01T00:00:00"/>
    <d v="1980-07-01T00:00:00"/>
    <s v="CPR Conversion"/>
  </r>
  <r>
    <n v="0"/>
    <n v="0"/>
    <n v="0"/>
    <n v="0"/>
    <d v="2025-12-01T00:00:00"/>
    <s v="BH Colorado Electric Oper Co"/>
    <s v="Regulated Electric (122)"/>
    <s v="WPC Sub 30315 Reader"/>
    <x v="127"/>
    <n v="135300"/>
    <x v="3"/>
    <n v="12360622"/>
    <s v="READER TRANSFORMER UPGRADE-REPLACE 2 115KV/69KV AUTO TRANSFORMERS AT READER SUBSTATION"/>
    <d v="2014-02-28T00:00:00"/>
    <d v="2014-03-01T00:00:00"/>
    <s v="10047625"/>
  </r>
  <r>
    <n v="0"/>
    <n v="0"/>
    <n v="0"/>
    <n v="0"/>
    <d v="2025-12-01T00:00:00"/>
    <s v="BH Colorado Electric Oper Co"/>
    <s v="Regulated Electric (122)"/>
    <s v="WPC Sub 30315 Reader"/>
    <x v="127"/>
    <n v="135300"/>
    <x v="3"/>
    <n v="35682812"/>
    <s v="Install DME equipment at the Reader substation for PRC-002 compliance."/>
    <d v="2022-07-06T00:00:00"/>
    <d v="2022-07-01T00:00:00"/>
    <s v="10077632"/>
  </r>
  <r>
    <n v="0"/>
    <n v="0"/>
    <n v="0"/>
    <n v="0"/>
    <d v="2025-12-01T00:00:00"/>
    <s v="BH Colorado Electric Oper Co"/>
    <s v="Regulated Electric (122)"/>
    <s v="WPC Sub 30315 Reader"/>
    <x v="127"/>
    <n v="135300"/>
    <x v="3"/>
    <n v="9701634"/>
    <s v="Breaker Bus Upgr 2000 AMP"/>
    <d v="2009-07-21T00:00:00"/>
    <d v="2009-07-01T00:00:00"/>
    <s v="10018509"/>
  </r>
  <r>
    <n v="0"/>
    <n v="0"/>
    <n v="0"/>
    <n v="0"/>
    <d v="2025-12-01T00:00:00"/>
    <s v="BH Colorado Electric Oper Co"/>
    <s v="Regulated Electric (122)"/>
    <s v="WPC Sub 30315 Reader"/>
    <x v="127"/>
    <n v="135300"/>
    <x v="3"/>
    <n v="10868472"/>
    <s v="UPGRADE READER COMMANCE RELAYI"/>
    <d v="2011-04-12T00:00:00"/>
    <d v="2011-05-01T00:00:00"/>
    <s v="10028126"/>
  </r>
  <r>
    <n v="0"/>
    <n v="0"/>
    <n v="0"/>
    <n v="0"/>
    <d v="2025-12-01T00:00:00"/>
    <s v="BH Colorado Electric Oper Co"/>
    <s v="Regulated Electric (122)"/>
    <s v="WPC Sub 30315 Reader"/>
    <x v="127"/>
    <n v="135300"/>
    <x v="3"/>
    <n v="10338060"/>
    <s v="Upgr Breaker 4,5,6-Reader Sub"/>
    <d v="2010-04-15T00:00:00"/>
    <d v="2010-05-01T00:00:00"/>
    <s v="10026454"/>
  </r>
  <r>
    <n v="0"/>
    <n v="0"/>
    <n v="0"/>
    <n v="0"/>
    <d v="2025-12-01T00:00:00"/>
    <s v="BH Colorado Electric Oper Co"/>
    <s v="Regulated Electric (122)"/>
    <s v="WPC Sub 30315 Reader"/>
    <x v="127"/>
    <n v="135300"/>
    <x v="3"/>
    <n v="11314017"/>
    <s v="REPLACE EXISTING STATIC ON THE READER TO AIRPORT MEMORIAL TRANSMISSION LINE WITH OPGW.  08-04-2011  GC"/>
    <d v="2012-02-29T00:00:00"/>
    <d v="2012-03-01T00:00:00"/>
    <s v="10042609"/>
  </r>
  <r>
    <n v="0"/>
    <n v="0"/>
    <n v="0"/>
    <n v="0"/>
    <d v="2025-12-01T00:00:00"/>
    <s v="BH Colorado Electric Oper Co"/>
    <s v="Regulated Electric (122)"/>
    <s v="WPC Sub 30315 Reader"/>
    <x v="127"/>
    <n v="135300"/>
    <x v="3"/>
    <n v="39959874"/>
    <s v="Replacement of the Reader substation RTU with a new SEL RTAC, ethernet switch, serial port server and SEL AXION."/>
    <d v="2024-11-15T00:00:00"/>
    <d v="2024-11-01T00:00:00"/>
    <s v="10085605"/>
  </r>
  <r>
    <n v="0"/>
    <n v="0"/>
    <n v="0"/>
    <n v="0"/>
    <d v="2025-12-01T00:00:00"/>
    <s v="BH Colorado Electric Oper Co"/>
    <s v="Regulated Electric (122)"/>
    <s v="WPC Sub 30315 Reader"/>
    <x v="127"/>
    <n v="135300"/>
    <x v="3"/>
    <n v="40471798"/>
    <s v="Replacement of the Reader substation RTU with a new SEL RTAC, ethernet switch, serial port server and SEL AXION."/>
    <d v="2024-11-15T00:00:00"/>
    <d v="2025-01-01T00:00:00"/>
    <s v="10085605"/>
  </r>
  <r>
    <n v="0"/>
    <n v="0"/>
    <n v="0"/>
    <n v="0"/>
    <d v="2025-12-01T00:00:00"/>
    <s v="BH Colorado Electric Oper Co"/>
    <s v="Regulated Electric (122)"/>
    <s v="WPC Sub 30315 Reader"/>
    <x v="127"/>
    <n v="135300"/>
    <x v="3"/>
    <n v="10764087"/>
    <s v="Reader Sub-MEM Line Terminal"/>
    <d v="2010-04-15T00:00:00"/>
    <d v="2011-03-01T00:00:00"/>
    <s v="10025337"/>
  </r>
  <r>
    <n v="0"/>
    <n v="0"/>
    <n v="0"/>
    <n v="0"/>
    <d v="2025-12-01T00:00:00"/>
    <s v="BH Colorado Electric Oper Co"/>
    <s v="Regulated Electric (122)"/>
    <s v="WPC Sub 30315 Reader"/>
    <x v="127"/>
    <n v="135300"/>
    <x v="3"/>
    <n v="40471786"/>
    <s v="Replacement of the Battery system at the Reader Transmission Substation"/>
    <d v="2024-12-05T00:00:00"/>
    <d v="2025-01-01T00:00:00"/>
    <s v="10085367"/>
  </r>
  <r>
    <n v="0"/>
    <n v="0"/>
    <n v="0"/>
    <n v="0"/>
    <d v="2025-12-01T00:00:00"/>
    <s v="BH Colorado Electric Oper Co"/>
    <s v="Regulated Electric (122)"/>
    <s v="WPC Sub 30315 Reader"/>
    <x v="127"/>
    <n v="135300"/>
    <x v="3"/>
    <n v="14696709"/>
    <s v="TRANSMISSION SUBSTATION STORAGE FACILITY"/>
    <d v="2016-03-11T00:00:00"/>
    <d v="2016-04-01T00:00:00"/>
    <s v="10049166"/>
  </r>
  <r>
    <n v="0"/>
    <n v="0"/>
    <n v="0"/>
    <n v="0"/>
    <d v="2025-12-01T00:00:00"/>
    <s v="BH Colorado Electric Oper Co"/>
    <s v="Regulated Electric (122)"/>
    <s v="WPC Sub 30315 Reader"/>
    <x v="127"/>
    <n v="135300"/>
    <x v="3"/>
    <n v="12422963"/>
    <s v="READER TRANSFORMER UPGRADE-REPLACE 2 115KV/69KV AUTO TRANSFORMERS AT READER SUBSTATION"/>
    <d v="2014-02-28T00:00:00"/>
    <d v="2014-04-01T00:00:00"/>
    <s v="10047625"/>
  </r>
  <r>
    <n v="0"/>
    <n v="0"/>
    <n v="0"/>
    <n v="0"/>
    <d v="2025-12-01T00:00:00"/>
    <s v="BH Colorado Electric Oper Co"/>
    <s v="Regulated Electric (122)"/>
    <s v="WPC Sub 30315 Reader"/>
    <x v="127"/>
    <n v="135300"/>
    <x v="3"/>
    <n v="29646551"/>
    <s v="Replace existing door and/or locking mechanisms for Reader Substation to allow for compliance with NERC CIP Low Impact Standards."/>
    <d v="2019-12-16T00:00:00"/>
    <d v="2020-07-01T00:00:00"/>
    <s v="10068554"/>
  </r>
  <r>
    <n v="0"/>
    <n v="0"/>
    <n v="0"/>
    <n v="0"/>
    <d v="2025-12-01T00:00:00"/>
    <s v="BH Colorado Electric Oper Co"/>
    <s v="Regulated Electric (122)"/>
    <s v="WPC Sub 30315 Reader"/>
    <x v="127"/>
    <n v="135300"/>
    <x v="3"/>
    <n v="28413195"/>
    <s v="Replace existing door and/or locking mechanisms for Reader Substation to allow for compliance with NERC CIP Low Impact Standards."/>
    <d v="2019-12-16T00:00:00"/>
    <d v="2019-12-01T00:00:00"/>
    <s v="10068554"/>
  </r>
  <r>
    <n v="0"/>
    <n v="0"/>
    <n v="0"/>
    <n v="0"/>
    <d v="2025-12-01T00:00:00"/>
    <s v="BH Colorado Electric Oper Co"/>
    <s v="Regulated Electric (122)"/>
    <s v="WPC Sub 30315 Reader"/>
    <x v="127"/>
    <n v="135300"/>
    <x v="3"/>
    <n v="11848639"/>
    <s v="BUILD 36 MILES OF TRANSMISSION (RATTLESNAKE)  SOUTHERN CONNECTOR TRANSMISSION LINE   05-02-2012 GC"/>
    <d v="2012-10-11T00:00:00"/>
    <d v="2013-04-01T00:00:00"/>
    <s v="10044917"/>
  </r>
  <r>
    <n v="0"/>
    <n v="0"/>
    <n v="0"/>
    <n v="0"/>
    <d v="2025-12-01T00:00:00"/>
    <s v="BH Colorado Electric Oper Co"/>
    <s v="Regulated Electric (122)"/>
    <s v="WPC Sub 30315 Reader"/>
    <x v="127"/>
    <n v="135300"/>
    <x v="3"/>
    <n v="28226011"/>
    <s v="Reader to Pueblo 115kV line secondary relay replacement."/>
    <d v="2019-10-14T00:00:00"/>
    <d v="2019-11-01T00:00:00"/>
    <s v="10068501"/>
  </r>
  <r>
    <n v="0"/>
    <n v="0"/>
    <n v="0"/>
    <n v="0"/>
    <d v="2025-12-01T00:00:00"/>
    <s v="BH Colorado Electric Oper Co"/>
    <s v="Regulated Electric (122)"/>
    <s v="WPC Sub 30315 Reader"/>
    <x v="127"/>
    <n v="135300"/>
    <x v="3"/>
    <n v="11158876"/>
    <s v="Upgr Breaker 4,5,6-Reader Sub"/>
    <d v="2010-04-15T00:00:00"/>
    <d v="2011-11-01T00:00:00"/>
    <s v="10026454"/>
  </r>
  <r>
    <n v="0"/>
    <n v="0"/>
    <n v="0"/>
    <n v="0"/>
    <d v="2025-12-01T00:00:00"/>
    <s v="BH Colorado Electric Oper Co"/>
    <s v="Regulated Electric (122)"/>
    <s v="WPC Sub 30315 Reader"/>
    <x v="127"/>
    <n v="135300"/>
    <x v="3"/>
    <n v="10655390"/>
    <s v="Reader Sub-MEM Line Terminal"/>
    <d v="2010-04-15T00:00:00"/>
    <d v="2011-02-01T00:00:00"/>
    <s v="10025337"/>
  </r>
  <r>
    <n v="0"/>
    <n v="0"/>
    <n v="0"/>
    <n v="0"/>
    <d v="2025-12-01T00:00:00"/>
    <s v="BH Colorado Electric Oper Co"/>
    <s v="Regulated Electric (122)"/>
    <s v="WPC Sub 30315 Reader"/>
    <x v="127"/>
    <n v="135300"/>
    <x v="3"/>
    <n v="11694824"/>
    <s v="BUILD 36 MILES OF TRANSMISSION (RATTLESNAKE)  SOUTHERN CONNECTOR TRANSMISSION LINE   05-02-2012 GC"/>
    <d v="2012-10-11T00:00:00"/>
    <d v="2012-11-01T00:00:00"/>
    <s v="10044917"/>
  </r>
  <r>
    <n v="0"/>
    <n v="0"/>
    <n v="0"/>
    <n v="0"/>
    <d v="2025-12-01T00:00:00"/>
    <s v="BH Colorado Electric Oper Co"/>
    <s v="Regulated Electric (122)"/>
    <s v="WPC Sub 30315 Reader"/>
    <x v="127"/>
    <n v="135300"/>
    <x v="3"/>
    <n v="11739157"/>
    <s v="READER SUB-ADD BREAKER 115-7"/>
    <d v="2012-10-11T00:00:00"/>
    <d v="2012-12-01T00:00:00"/>
    <s v="10044488"/>
  </r>
  <r>
    <n v="0"/>
    <n v="0"/>
    <n v="0"/>
    <n v="0"/>
    <d v="2025-12-01T00:00:00"/>
    <s v="BH Colorado Electric Oper Co"/>
    <s v="Regulated Electric (122)"/>
    <s v="WPC Sub 30315 Reader"/>
    <x v="127"/>
    <n v="135300"/>
    <x v="3"/>
    <n v="28830358"/>
    <s v="Replace existing door and/or locking mechanisms for Reader Substation to allow for compliance with NERC CIP Low Impact Standards."/>
    <d v="2019-12-16T00:00:00"/>
    <d v="2020-01-01T00:00:00"/>
    <s v="10068554"/>
  </r>
  <r>
    <n v="0"/>
    <n v="0"/>
    <n v="0"/>
    <n v="0"/>
    <d v="2025-12-01T00:00:00"/>
    <s v="BH Colorado Electric Oper Co"/>
    <s v="Regulated Electric (122)"/>
    <s v="WPC Sub 30315 Reader"/>
    <x v="127"/>
    <n v="135300"/>
    <x v="3"/>
    <n v="9876607"/>
    <s v="READER SUB-PUEBLO 115KV LINE T"/>
    <d v="1997-05-01T00:00:00"/>
    <d v="1999-03-01T00:00:00"/>
    <s v="23557083"/>
  </r>
  <r>
    <n v="0"/>
    <n v="0"/>
    <n v="0"/>
    <n v="0"/>
    <d v="2025-12-01T00:00:00"/>
    <s v="BH Colorado Electric Oper Co"/>
    <s v="Regulated Electric (122)"/>
    <s v="WPC Sub 30315 Reader"/>
    <x v="127"/>
    <n v="135300"/>
    <x v="3"/>
    <n v="40731719"/>
    <s v="Replacement of the Battery system at the Reader Transmission Substation"/>
    <d v="2024-12-05T00:00:00"/>
    <d v="2025-03-01T00:00:00"/>
    <s v="10085367"/>
  </r>
  <r>
    <n v="0"/>
    <n v="0"/>
    <n v="0"/>
    <n v="0"/>
    <d v="2025-12-01T00:00:00"/>
    <s v="BH Colorado Electric Oper Co"/>
    <s v="Regulated Electric (122)"/>
    <s v="WPC Sub 30315 Reader"/>
    <x v="127"/>
    <n v="135300"/>
    <x v="3"/>
    <n v="40160650"/>
    <s v="Replacement of the Battery system at the Reader Transmission Substation"/>
    <d v="2024-12-05T00:00:00"/>
    <d v="2024-12-01T00:00:00"/>
    <s v="10085367"/>
  </r>
  <r>
    <n v="0"/>
    <n v="0"/>
    <n v="0"/>
    <n v="0"/>
    <d v="2025-12-01T00:00:00"/>
    <s v="BH Colorado Electric Oper Co"/>
    <s v="Regulated Electric (122)"/>
    <s v="WPC Sub 30315 Reader"/>
    <x v="127"/>
    <n v="135300"/>
    <x v="3"/>
    <n v="11911741"/>
    <s v="READER SUB-ADD BREAKER 115-7"/>
    <d v="2012-10-11T00:00:00"/>
    <d v="2013-06-01T00:00:00"/>
    <s v="10044488"/>
  </r>
  <r>
    <n v="0"/>
    <n v="0"/>
    <n v="0"/>
    <n v="0"/>
    <d v="2025-12-01T00:00:00"/>
    <s v="BH Colorado Electric Oper Co"/>
    <s v="Regulated Electric (122)"/>
    <s v="WPC Sub 30315 Reader"/>
    <x v="127"/>
    <n v="135300"/>
    <x v="115"/>
    <n v="9973903"/>
    <s v="FENCE"/>
    <d v="1975-07-01T00:00:00"/>
    <d v="1975-07-01T00:00:00"/>
    <s v="CPR Conversion"/>
  </r>
  <r>
    <n v="1"/>
    <n v="217.27"/>
    <n v="135.85936988539999"/>
    <n v="81.410630114600025"/>
    <d v="2025-12-01T00:00:00"/>
    <s v="BH Colorado Electric Oper Co"/>
    <s v="Regulated Electric (122)"/>
    <s v="WPC Sub 30315 Reader"/>
    <x v="127"/>
    <n v="135300"/>
    <x v="115"/>
    <n v="9769361"/>
    <s v="FENCES, CHAIN LINK"/>
    <d v="1993-07-01T00:00:00"/>
    <d v="1993-07-01T00:00:00"/>
    <s v="WCDXFER"/>
  </r>
  <r>
    <n v="0"/>
    <n v="0"/>
    <n v="0"/>
    <n v="0"/>
    <d v="2025-12-01T00:00:00"/>
    <s v="BH Colorado Electric Oper Co"/>
    <s v="Regulated Electric (122)"/>
    <s v="WPC Sub 30315 Reader"/>
    <x v="127"/>
    <n v="135300"/>
    <x v="115"/>
    <n v="9724109"/>
    <s v="FENCES, CHAIN LINK"/>
    <d v="1993-07-01T00:00:00"/>
    <d v="1993-07-01T00:00:00"/>
    <s v="CPR Conversion"/>
  </r>
  <r>
    <n v="1360"/>
    <n v="10215.290000000001"/>
    <n v="9925.4126565750994"/>
    <n v="289.87734342490148"/>
    <d v="2025-12-01T00:00:00"/>
    <s v="BH Colorado Electric Oper Co"/>
    <s v="Regulated Electric (122)"/>
    <s v="WPC Sub 30315 Reader"/>
    <x v="127"/>
    <n v="135300"/>
    <x v="115"/>
    <n v="9769362"/>
    <s v="FENCE"/>
    <d v="1975-07-01T00:00:00"/>
    <d v="1975-07-01T00:00:00"/>
    <s v="WCDXFER"/>
  </r>
  <r>
    <n v="63475"/>
    <n v="114264.13"/>
    <n v="29679.0633933518"/>
    <n v="84585.066606648208"/>
    <d v="2025-12-01T00:00:00"/>
    <s v="BH Colorado Electric Oper Co"/>
    <s v="Regulated Electric (122)"/>
    <s v="WPC Sub 30315 Reader"/>
    <x v="127"/>
    <n v="135300"/>
    <x v="16"/>
    <n v="11474951"/>
    <s v="FIBER OPTIC STATIC WIRE"/>
    <d v="2012-02-29T00:00:00"/>
    <d v="2012-01-01T00:00:00"/>
    <s v="10042609"/>
  </r>
  <r>
    <n v="0"/>
    <n v="0"/>
    <n v="0"/>
    <n v="0"/>
    <d v="2025-12-01T00:00:00"/>
    <s v="BH Colorado Electric Oper Co"/>
    <s v="Regulated Electric (122)"/>
    <s v="WPC Sub 30315 Reader"/>
    <x v="127"/>
    <n v="135300"/>
    <x v="326"/>
    <n v="11845619"/>
    <s v="FIBER OPTIC PATCH PANEL"/>
    <d v="2012-10-11T00:00:00"/>
    <d v="2013-01-01T00:00:00"/>
    <s v="10044362"/>
  </r>
  <r>
    <n v="2"/>
    <n v="772115.74"/>
    <n v="245116.66582076962"/>
    <n v="526999.07417923037"/>
    <d v="2025-12-01T00:00:00"/>
    <s v="BH Colorado Electric Oper Co"/>
    <s v="Regulated Electric (122)"/>
    <s v="WPC Sub 30315 Reader"/>
    <x v="127"/>
    <n v="135300"/>
    <x v="116"/>
    <n v="11004606"/>
    <s v="FOUNDATIONS"/>
    <d v="2009-07-21T00:00:00"/>
    <d v="2009-07-01T00:00:00"/>
    <s v="10018509"/>
  </r>
  <r>
    <n v="1"/>
    <n v="647132.1"/>
    <n v="192988.36905145802"/>
    <n v="454143.73094854195"/>
    <d v="2025-12-01T00:00:00"/>
    <s v="BH Colorado Electric Oper Co"/>
    <s v="Regulated Electric (122)"/>
    <s v="WPC Sub 30315 Reader"/>
    <x v="127"/>
    <n v="135300"/>
    <x v="116"/>
    <n v="11100826"/>
    <s v="FOUNDATION AND GROUNDING"/>
    <d v="2010-04-15T00:00:00"/>
    <d v="2011-02-01T00:00:00"/>
    <s v="10025337"/>
  </r>
  <r>
    <n v="1"/>
    <n v="77662.89"/>
    <n v="23160.703165432202"/>
    <n v="54502.186834567794"/>
    <d v="2025-12-01T00:00:00"/>
    <s v="BH Colorado Electric Oper Co"/>
    <s v="Regulated Electric (122)"/>
    <s v="WPC Sub 30315 Reader"/>
    <x v="127"/>
    <n v="135300"/>
    <x v="116"/>
    <n v="11197081"/>
    <s v="FOUNDATION"/>
    <d v="2010-04-15T00:00:00"/>
    <d v="2010-05-01T00:00:00"/>
    <s v="10026454"/>
  </r>
  <r>
    <n v="1"/>
    <n v="5720.9800000000005"/>
    <n v="5008.2767308126004"/>
    <n v="712.70326918740011"/>
    <d v="2025-12-01T00:00:00"/>
    <s v="BH Colorado Electric Oper Co"/>
    <s v="Regulated Electric (122)"/>
    <s v="WPC Sub 30315 Reader"/>
    <x v="127"/>
    <n v="135300"/>
    <x v="228"/>
    <n v="9778040"/>
    <s v="PWR CIRC BREAKERS-FOUNDATION"/>
    <d v="1980-07-01T00:00:00"/>
    <d v="1980-07-01T00:00:00"/>
    <s v="WCDXFER"/>
  </r>
  <r>
    <n v="2"/>
    <n v="10174.18"/>
    <n v="2251.1463922096"/>
    <n v="7923.0336077904003"/>
    <d v="2025-12-01T00:00:00"/>
    <s v="BH Colorado Electric Oper Co"/>
    <s v="Regulated Electric (122)"/>
    <s v="WPC Sub 30315 Reader"/>
    <x v="127"/>
    <n v="135300"/>
    <x v="228"/>
    <n v="12672398"/>
    <s v="POWER TRANSFORMER FOUNDATIONS"/>
    <d v="2014-02-28T00:00:00"/>
    <d v="2014-01-01T00:00:00"/>
    <s v="10047625"/>
  </r>
  <r>
    <n v="0"/>
    <n v="0"/>
    <n v="0"/>
    <n v="0"/>
    <d v="2025-12-01T00:00:00"/>
    <s v="BH Colorado Electric Oper Co"/>
    <s v="Regulated Electric (122)"/>
    <s v="WPC Sub 30315 Reader"/>
    <x v="127"/>
    <n v="135300"/>
    <x v="228"/>
    <n v="9709874"/>
    <s v="FOUNDATION"/>
    <d v="1975-07-01T00:00:00"/>
    <d v="1975-07-01T00:00:00"/>
    <s v="CPR Conversion"/>
  </r>
  <r>
    <n v="0"/>
    <n v="0"/>
    <n v="0"/>
    <n v="0"/>
    <d v="2025-12-01T00:00:00"/>
    <s v="BH Colorado Electric Oper Co"/>
    <s v="Regulated Electric (122)"/>
    <s v="WPC Sub 30315 Reader"/>
    <x v="127"/>
    <n v="135300"/>
    <x v="228"/>
    <n v="9973902"/>
    <s v="PWR CIRC BREAKERS-FOUNDATION"/>
    <d v="1978-07-01T00:00:00"/>
    <d v="1978-07-01T00:00:00"/>
    <s v="CPR Conversion"/>
  </r>
  <r>
    <n v="0"/>
    <n v="0"/>
    <n v="0"/>
    <n v="0"/>
    <d v="2025-12-01T00:00:00"/>
    <s v="BH Colorado Electric Oper Co"/>
    <s v="Regulated Electric (122)"/>
    <s v="WPC Sub 30315 Reader"/>
    <x v="127"/>
    <n v="135300"/>
    <x v="228"/>
    <n v="9973901"/>
    <s v="PWR CIRC BREAKERS-FOUNDATION"/>
    <d v="1980-07-01T00:00:00"/>
    <d v="1980-07-01T00:00:00"/>
    <s v="CPR Conversion"/>
  </r>
  <r>
    <n v="7"/>
    <n v="40626.050000000003"/>
    <n v="39473.212298099497"/>
    <n v="1152.8377019005056"/>
    <d v="2025-12-01T00:00:00"/>
    <s v="BH Colorado Electric Oper Co"/>
    <s v="Regulated Electric (122)"/>
    <s v="WPC Sub 30315 Reader"/>
    <x v="127"/>
    <n v="135300"/>
    <x v="228"/>
    <n v="9778041"/>
    <s v="FOUNDATION"/>
    <d v="1975-07-01T00:00:00"/>
    <d v="1975-07-01T00:00:00"/>
    <s v="WCDXFER"/>
  </r>
  <r>
    <n v="1"/>
    <n v="4734.7300000000005"/>
    <n v="4327.0839985372995"/>
    <n v="407.64600146270095"/>
    <d v="2025-12-01T00:00:00"/>
    <s v="BH Colorado Electric Oper Co"/>
    <s v="Regulated Electric (122)"/>
    <s v="WPC Sub 30315 Reader"/>
    <x v="127"/>
    <n v="135300"/>
    <x v="228"/>
    <n v="9778039"/>
    <s v="PWR CIRC BREAKERS-FOUNDATION"/>
    <d v="1978-07-01T00:00:00"/>
    <d v="1978-07-01T00:00:00"/>
    <s v="WCDXFER"/>
  </r>
  <r>
    <n v="0"/>
    <n v="0"/>
    <n v="0"/>
    <n v="0"/>
    <d v="2025-12-01T00:00:00"/>
    <s v="BH Colorado Electric Oper Co"/>
    <s v="Regulated Electric (122)"/>
    <s v="WPC Sub 30315 Reader"/>
    <x v="127"/>
    <n v="135300"/>
    <x v="118"/>
    <n v="9973896"/>
    <s v="STATION GROUNDING SYSTEMS"/>
    <d v="1978-07-01T00:00:00"/>
    <d v="1978-07-01T00:00:00"/>
    <s v="CPR Conversion"/>
  </r>
  <r>
    <n v="1"/>
    <n v="55406.82"/>
    <n v="16523.476159083602"/>
    <n v="38883.343840916394"/>
    <d v="2025-12-01T00:00:00"/>
    <s v="BH Colorado Electric Oper Co"/>
    <s v="Regulated Electric (122)"/>
    <s v="WPC Sub 30315 Reader"/>
    <x v="127"/>
    <n v="135300"/>
    <x v="118"/>
    <n v="11197063"/>
    <s v="Grounding Systems, Station"/>
    <d v="2010-04-15T00:00:00"/>
    <d v="2010-01-01T00:00:00"/>
    <s v="10026454"/>
  </r>
  <r>
    <n v="1"/>
    <n v="1485.41"/>
    <n v="471.55980342640004"/>
    <n v="1013.8501965736"/>
    <d v="2025-12-01T00:00:00"/>
    <s v="BH Colorado Electric Oper Co"/>
    <s v="Regulated Electric (122)"/>
    <s v="WPC Sub 30315 Reader"/>
    <x v="127"/>
    <n v="135300"/>
    <x v="118"/>
    <n v="11004579"/>
    <s v="Grounding Systems, Station"/>
    <d v="2009-07-21T00:00:00"/>
    <d v="2009-01-01T00:00:00"/>
    <s v="10018509"/>
  </r>
  <r>
    <n v="0"/>
    <n v="0"/>
    <n v="0"/>
    <n v="0"/>
    <d v="2025-12-01T00:00:00"/>
    <s v="BH Colorado Electric Oper Co"/>
    <s v="Regulated Electric (122)"/>
    <s v="WPC Sub 30315 Reader"/>
    <x v="127"/>
    <n v="135300"/>
    <x v="118"/>
    <n v="9973897"/>
    <s v="GROUNDING SYSTEMS, STATION"/>
    <d v="1975-07-01T00:00:00"/>
    <d v="1975-07-01T00:00:00"/>
    <s v="CPR Conversion"/>
  </r>
  <r>
    <n v="0"/>
    <n v="0"/>
    <n v="0"/>
    <n v="0"/>
    <d v="2025-12-01T00:00:00"/>
    <s v="BH Colorado Electric Oper Co"/>
    <s v="Regulated Electric (122)"/>
    <s v="WPC Sub 30315 Reader"/>
    <x v="127"/>
    <n v="135300"/>
    <x v="118"/>
    <n v="9769352"/>
    <s v="STATION GROUNDING SYSTEMS"/>
    <d v="1978-07-01T00:00:00"/>
    <d v="1978-07-01T00:00:00"/>
    <s v="WCDXFER"/>
  </r>
  <r>
    <n v="1"/>
    <n v="24786.52"/>
    <n v="24083.157631398801"/>
    <n v="703.36236860119971"/>
    <d v="2025-12-01T00:00:00"/>
    <s v="BH Colorado Electric Oper Co"/>
    <s v="Regulated Electric (122)"/>
    <s v="WPC Sub 30315 Reader"/>
    <x v="127"/>
    <n v="135300"/>
    <x v="118"/>
    <n v="9769353"/>
    <s v="GROUNDING SYSTEMS, STATION"/>
    <d v="1975-07-01T00:00:00"/>
    <d v="1975-07-01T00:00:00"/>
    <s v="WCDXFER"/>
  </r>
  <r>
    <n v="1"/>
    <n v="23153.98"/>
    <n v="20269.5236235226"/>
    <n v="2884.4563764773993"/>
    <d v="2025-12-01T00:00:00"/>
    <s v="BH Colorado Electric Oper Co"/>
    <s v="Regulated Electric (122)"/>
    <s v="WPC Sub 30315 Reader"/>
    <x v="127"/>
    <n v="135300"/>
    <x v="92"/>
    <n v="9769350"/>
    <s v="INSULATORS-POST-69KV"/>
    <d v="1980-07-01T00:00:00"/>
    <d v="1980-07-01T00:00:00"/>
    <s v="WCDXFER"/>
  </r>
  <r>
    <n v="0"/>
    <n v="0"/>
    <n v="0"/>
    <n v="0"/>
    <d v="2025-12-01T00:00:00"/>
    <s v="BH Colorado Electric Oper Co"/>
    <s v="Regulated Electric (122)"/>
    <s v="WPC Sub 30315 Reader"/>
    <x v="127"/>
    <n v="135300"/>
    <x v="92"/>
    <n v="9973893"/>
    <s v="INSULATORS-POST-69KV"/>
    <d v="1978-07-01T00:00:00"/>
    <d v="1978-07-01T00:00:00"/>
    <s v="CPR Conversion"/>
  </r>
  <r>
    <n v="1"/>
    <n v="17622.3"/>
    <n v="16105.073013122999"/>
    <n v="1517.2269868769999"/>
    <d v="2025-12-01T00:00:00"/>
    <s v="BH Colorado Electric Oper Co"/>
    <s v="Regulated Electric (122)"/>
    <s v="WPC Sub 30315 Reader"/>
    <x v="127"/>
    <n v="135300"/>
    <x v="92"/>
    <n v="9769349"/>
    <s v="INSULATORS-POST-69KV"/>
    <d v="1978-07-01T00:00:00"/>
    <d v="1978-07-01T00:00:00"/>
    <s v="WCDXFER"/>
  </r>
  <r>
    <n v="0"/>
    <n v="0"/>
    <n v="0"/>
    <n v="0"/>
    <d v="2025-12-01T00:00:00"/>
    <s v="BH Colorado Electric Oper Co"/>
    <s v="Regulated Electric (122)"/>
    <s v="WPC Sub 30315 Reader"/>
    <x v="127"/>
    <n v="135300"/>
    <x v="92"/>
    <n v="9973892"/>
    <s v="INSULATORS-POST-69KV"/>
    <d v="1980-07-01T00:00:00"/>
    <d v="1980-07-01T00:00:00"/>
    <s v="CPR Conversion"/>
  </r>
  <r>
    <n v="1"/>
    <n v="4593.8100000000004"/>
    <n v="2518.9780442580004"/>
    <n v="2074.831955742"/>
    <d v="2025-12-01T00:00:00"/>
    <s v="BH Colorado Electric Oper Co"/>
    <s v="Regulated Electric (122)"/>
    <s v="WPC Sub 30315 Reader"/>
    <x v="127"/>
    <n v="135300"/>
    <x v="230"/>
    <n v="9766531"/>
    <s v="CARR CURR EQ-LINE TUNER"/>
    <d v="1997-05-01T00:00:00"/>
    <d v="1999-01-01T00:00:00"/>
    <s v="23557083"/>
  </r>
  <r>
    <n v="0"/>
    <n v="0"/>
    <n v="0"/>
    <n v="0"/>
    <d v="2025-12-01T00:00:00"/>
    <s v="BH Colorado Electric Oper Co"/>
    <s v="Regulated Electric (122)"/>
    <s v="WPC Sub 30315 Reader"/>
    <x v="127"/>
    <n v="135300"/>
    <x v="230"/>
    <n v="9877252"/>
    <s v="CARR CURR EQ-LINE TUNER"/>
    <d v="1997-05-01T00:00:00"/>
    <d v="1999-01-01T00:00:00"/>
    <s v="23557083"/>
  </r>
  <r>
    <n v="3"/>
    <n v="20111.47"/>
    <n v="5997.6622926405998"/>
    <n v="14113.807707359401"/>
    <d v="2025-12-01T00:00:00"/>
    <s v="BH Colorado Electric Oper Co"/>
    <s v="Regulated Electric (122)"/>
    <s v="WPC Sub 30315 Reader"/>
    <x v="127"/>
    <n v="135300"/>
    <x v="230"/>
    <n v="11100817"/>
    <s v="LINE TRAP"/>
    <d v="2010-04-15T00:00:00"/>
    <d v="2011-01-01T00:00:00"/>
    <s v="10025337"/>
  </r>
  <r>
    <n v="0"/>
    <n v="0"/>
    <n v="0"/>
    <n v="0"/>
    <d v="2025-12-01T00:00:00"/>
    <s v="BH Colorado Electric Oper Co"/>
    <s v="Regulated Electric (122)"/>
    <s v="WPC Sub 30315 Reader"/>
    <x v="127"/>
    <n v="135300"/>
    <x v="262"/>
    <n v="9973887"/>
    <s v="STRUC/OUTDR-LOW-SWITCH STAND L"/>
    <d v="1980-07-01T00:00:00"/>
    <d v="1980-07-01T00:00:00"/>
    <s v="CPR Conversion"/>
  </r>
  <r>
    <n v="0"/>
    <n v="0"/>
    <n v="0"/>
    <n v="0"/>
    <d v="2025-12-01T00:00:00"/>
    <s v="BH Colorado Electric Oper Co"/>
    <s v="Regulated Electric (122)"/>
    <s v="WPC Sub 30315 Reader"/>
    <x v="127"/>
    <n v="135300"/>
    <x v="262"/>
    <n v="9973888"/>
    <s v="LOW PROF- SWITCH STAND - LOW"/>
    <d v="1978-07-01T00:00:00"/>
    <d v="1978-07-01T00:00:00"/>
    <s v="CPR Conversion"/>
  </r>
  <r>
    <n v="12"/>
    <n v="16183.5"/>
    <n v="15724.263895365"/>
    <n v="459.23610463499972"/>
    <d v="2025-12-01T00:00:00"/>
    <s v="BH Colorado Electric Oper Co"/>
    <s v="Regulated Electric (122)"/>
    <s v="WPC Sub 30315 Reader"/>
    <x v="127"/>
    <n v="135300"/>
    <x v="262"/>
    <n v="9781401"/>
    <s v="LOW PROF- SWITCH STAND - LOW"/>
    <d v="1975-07-01T00:00:00"/>
    <d v="1975-07-01T00:00:00"/>
    <s v="WCDXFER"/>
  </r>
  <r>
    <n v="1"/>
    <n v="5036.03"/>
    <n v="4408.6558360061008"/>
    <n v="627.37416399389895"/>
    <d v="2025-12-01T00:00:00"/>
    <s v="BH Colorado Electric Oper Co"/>
    <s v="Regulated Electric (122)"/>
    <s v="WPC Sub 30315 Reader"/>
    <x v="127"/>
    <n v="135300"/>
    <x v="262"/>
    <n v="9781400"/>
    <s v="STRUC/OUTDR-LOW-SWITCH STAND L"/>
    <d v="1980-07-01T00:00:00"/>
    <d v="1980-07-01T00:00:00"/>
    <s v="WCDXFER"/>
  </r>
  <r>
    <n v="0"/>
    <n v="0"/>
    <n v="0"/>
    <n v="0"/>
    <d v="2025-12-01T00:00:00"/>
    <s v="BH Colorado Electric Oper Co"/>
    <s v="Regulated Electric (122)"/>
    <s v="WPC Sub 30315 Reader"/>
    <x v="127"/>
    <n v="135300"/>
    <x v="262"/>
    <n v="9973883"/>
    <s v="LOW PROF- SWITCH STAND - LOW"/>
    <d v="1975-07-01T00:00:00"/>
    <d v="1975-07-01T00:00:00"/>
    <s v="CPR Conversion"/>
  </r>
  <r>
    <n v="1"/>
    <n v="2336.94"/>
    <n v="2135.7365001894"/>
    <n v="201.20349981060008"/>
    <d v="2025-12-01T00:00:00"/>
    <s v="BH Colorado Electric Oper Co"/>
    <s v="Regulated Electric (122)"/>
    <s v="WPC Sub 30315 Reader"/>
    <x v="127"/>
    <n v="135300"/>
    <x v="262"/>
    <n v="9694838"/>
    <s v="LOW PROF- SWITCH STAND - LOW"/>
    <d v="1978-07-01T00:00:00"/>
    <d v="1978-07-01T00:00:00"/>
    <s v="WCDXFER"/>
  </r>
  <r>
    <n v="3"/>
    <n v="5249.51"/>
    <n v="4595.5411102936996"/>
    <n v="653.96888970630062"/>
    <d v="2025-12-01T00:00:00"/>
    <s v="BH Colorado Electric Oper Co"/>
    <s v="Regulated Electric (122)"/>
    <s v="WPC Sub 30315 Reader"/>
    <x v="127"/>
    <n v="135300"/>
    <x v="232"/>
    <n v="9781409"/>
    <s v="STRUC/OUTDR-LOW-CURR/POT TRANS"/>
    <d v="1980-07-01T00:00:00"/>
    <d v="1980-07-01T00:00:00"/>
    <s v="WCDXFER"/>
  </r>
  <r>
    <n v="19"/>
    <n v="14426.970000000001"/>
    <n v="14017.5786134343"/>
    <n v="409.3913865657014"/>
    <d v="2025-12-01T00:00:00"/>
    <s v="BH Colorado Electric Oper Co"/>
    <s v="Regulated Electric (122)"/>
    <s v="WPC Sub 30315 Reader"/>
    <x v="127"/>
    <n v="135300"/>
    <x v="232"/>
    <n v="9781410"/>
    <s v="LOW PROF-CURR/POT TRANS/REAC STAND"/>
    <d v="1975-07-01T00:00:00"/>
    <d v="1975-07-01T00:00:00"/>
    <s v="WCDXFER"/>
  </r>
  <r>
    <n v="0"/>
    <n v="0"/>
    <n v="0"/>
    <n v="0"/>
    <d v="2025-12-01T00:00:00"/>
    <s v="BH Colorado Electric Oper Co"/>
    <s v="Regulated Electric (122)"/>
    <s v="WPC Sub 30315 Reader"/>
    <x v="127"/>
    <n v="135300"/>
    <x v="232"/>
    <n v="9973884"/>
    <s v="LOW PROF-CURR/POT TRANS/REAC STAND"/>
    <d v="1975-07-01T00:00:00"/>
    <d v="1975-07-01T00:00:00"/>
    <s v="CPR Conversion"/>
  </r>
  <r>
    <n v="0"/>
    <n v="0"/>
    <n v="0"/>
    <n v="0"/>
    <d v="2025-12-01T00:00:00"/>
    <s v="BH Colorado Electric Oper Co"/>
    <s v="Regulated Electric (122)"/>
    <s v="WPC Sub 30315 Reader"/>
    <x v="127"/>
    <n v="135300"/>
    <x v="232"/>
    <n v="9973968"/>
    <s v="STRUC/OUTDR-LOW-CURR/POT TRANS"/>
    <d v="1980-07-01T00:00:00"/>
    <d v="1980-07-01T00:00:00"/>
    <s v="CPR Conversion"/>
  </r>
  <r>
    <n v="1"/>
    <n v="667.56000000000006"/>
    <n v="610.08509335560007"/>
    <n v="57.474906644399994"/>
    <d v="2025-12-01T00:00:00"/>
    <s v="BH Colorado Electric Oper Co"/>
    <s v="Regulated Electric (122)"/>
    <s v="WPC Sub 30315 Reader"/>
    <x v="127"/>
    <n v="135300"/>
    <x v="232"/>
    <n v="9781411"/>
    <s v="LOW PROF-CURR/POT TRANS/REAC STAND"/>
    <d v="1978-07-01T00:00:00"/>
    <d v="1978-07-01T00:00:00"/>
    <s v="WCDXFER"/>
  </r>
  <r>
    <n v="0"/>
    <n v="0"/>
    <n v="0"/>
    <n v="0"/>
    <d v="2025-12-01T00:00:00"/>
    <s v="BH Colorado Electric Oper Co"/>
    <s v="Regulated Electric (122)"/>
    <s v="WPC Sub 30315 Reader"/>
    <x v="127"/>
    <n v="135300"/>
    <x v="232"/>
    <n v="9724115"/>
    <s v="LOW PROF-CURR/POT TRANS/REAC STAND"/>
    <d v="1978-07-01T00:00:00"/>
    <d v="1978-07-01T00:00:00"/>
    <s v="CPR Conversion"/>
  </r>
  <r>
    <n v="2"/>
    <n v="38061"/>
    <n v="33319.469855069998"/>
    <n v="4741.5301449300023"/>
    <d v="2025-12-01T00:00:00"/>
    <s v="BH Colorado Electric Oper Co"/>
    <s v="Regulated Electric (122)"/>
    <s v="WPC Sub 30315 Reader"/>
    <x v="127"/>
    <n v="135300"/>
    <x v="287"/>
    <n v="9781404"/>
    <s v="STRUC/OUTDR-LOW-DEAD END HIGH"/>
    <d v="1980-07-01T00:00:00"/>
    <d v="1980-07-01T00:00:00"/>
    <s v="WCDXFER"/>
  </r>
  <r>
    <n v="0"/>
    <n v="0"/>
    <n v="0"/>
    <n v="0"/>
    <d v="2025-12-01T00:00:00"/>
    <s v="BH Colorado Electric Oper Co"/>
    <s v="Regulated Electric (122)"/>
    <s v="WPC Sub 30315 Reader"/>
    <x v="127"/>
    <n v="135300"/>
    <x v="287"/>
    <n v="9724108"/>
    <s v="LOW PROF-DEADEND TWR-HIGH TENSION"/>
    <d v="1975-07-01T00:00:00"/>
    <d v="1975-07-01T00:00:00"/>
    <s v="CPR Conversion"/>
  </r>
  <r>
    <n v="0"/>
    <n v="0"/>
    <n v="0"/>
    <n v="0"/>
    <d v="2025-12-01T00:00:00"/>
    <s v="BH Colorado Electric Oper Co"/>
    <s v="Regulated Electric (122)"/>
    <s v="WPC Sub 30315 Reader"/>
    <x v="127"/>
    <n v="135300"/>
    <x v="287"/>
    <n v="9973890"/>
    <s v="STRUC/OUTDR-LOW-DEAD END HIGH"/>
    <d v="1980-07-01T00:00:00"/>
    <d v="1980-07-01T00:00:00"/>
    <s v="CPR Conversion"/>
  </r>
  <r>
    <n v="11"/>
    <n v="121956.94"/>
    <n v="118496.19108543861"/>
    <n v="3460.7489145613945"/>
    <d v="2025-12-01T00:00:00"/>
    <s v="BH Colorado Electric Oper Co"/>
    <s v="Regulated Electric (122)"/>
    <s v="WPC Sub 30315 Reader"/>
    <x v="127"/>
    <n v="135300"/>
    <x v="287"/>
    <n v="9781405"/>
    <s v="LOW PROF-DEADEND TWR-HIGH TENSION"/>
    <d v="1975-07-01T00:00:00"/>
    <d v="1975-07-01T00:00:00"/>
    <s v="WCDXFER"/>
  </r>
  <r>
    <n v="0"/>
    <n v="0"/>
    <n v="0"/>
    <n v="0"/>
    <d v="2025-12-01T00:00:00"/>
    <s v="BH Colorado Electric Oper Co"/>
    <s v="Regulated Electric (122)"/>
    <s v="WPC Sub 30315 Reader"/>
    <x v="127"/>
    <n v="135300"/>
    <x v="233"/>
    <n v="9973969"/>
    <s v="LOW PROFILE STRUCT-BUS SUPPORT-1PH"/>
    <d v="1978-07-01T00:00:00"/>
    <d v="1978-07-01T00:00:00"/>
    <s v="CPR Conversion"/>
  </r>
  <r>
    <n v="4"/>
    <n v="4679.8"/>
    <n v="4276.8833061980004"/>
    <n v="402.91669380199983"/>
    <d v="2025-12-01T00:00:00"/>
    <s v="BH Colorado Electric Oper Co"/>
    <s v="Regulated Electric (122)"/>
    <s v="WPC Sub 30315 Reader"/>
    <x v="127"/>
    <n v="135300"/>
    <x v="233"/>
    <n v="9780229"/>
    <s v="LOW PROFILE STRUCT-BUS SUPPORT-1PH"/>
    <d v="1978-07-01T00:00:00"/>
    <d v="1978-07-01T00:00:00"/>
    <s v="WCDXFER"/>
  </r>
  <r>
    <n v="0"/>
    <n v="0"/>
    <n v="0"/>
    <n v="0"/>
    <d v="2025-12-01T00:00:00"/>
    <s v="BH Colorado Electric Oper Co"/>
    <s v="Regulated Electric (122)"/>
    <s v="WPC Sub 30315 Reader"/>
    <x v="127"/>
    <n v="135300"/>
    <x v="233"/>
    <n v="9973886"/>
    <s v="LOW PROFILE STRUCT-BUS SUPPORT-1PH"/>
    <d v="1975-07-01T00:00:00"/>
    <d v="1975-07-01T00:00:00"/>
    <s v="CPR Conversion"/>
  </r>
  <r>
    <n v="25"/>
    <n v="23719.100000000002"/>
    <n v="23046.027605929001"/>
    <n v="673.07239407100133"/>
    <d v="2025-12-01T00:00:00"/>
    <s v="BH Colorado Electric Oper Co"/>
    <s v="Regulated Electric (122)"/>
    <s v="WPC Sub 30315 Reader"/>
    <x v="127"/>
    <n v="135300"/>
    <x v="233"/>
    <n v="9780228"/>
    <s v="LOW PROFILE STRUCT-BUS SUPPORT-1PH"/>
    <d v="1975-07-01T00:00:00"/>
    <d v="1975-07-01T00:00:00"/>
    <s v="WCDXFER"/>
  </r>
  <r>
    <n v="0"/>
    <n v="0"/>
    <n v="0"/>
    <n v="0"/>
    <d v="2025-12-01T00:00:00"/>
    <s v="BH Colorado Electric Oper Co"/>
    <s v="Regulated Electric (122)"/>
    <s v="WPC Sub 30315 Reader"/>
    <x v="127"/>
    <n v="135300"/>
    <x v="234"/>
    <n v="9973900"/>
    <s v="LOW PROFILE STRUCTURE-FOUNDATION"/>
    <d v="1978-07-01T00:00:00"/>
    <d v="1978-07-01T00:00:00"/>
    <s v="CPR Conversion"/>
  </r>
  <r>
    <n v="0"/>
    <n v="0"/>
    <n v="0"/>
    <n v="0"/>
    <d v="2025-12-01T00:00:00"/>
    <s v="BH Colorado Electric Oper Co"/>
    <s v="Regulated Electric (122)"/>
    <s v="WPC Sub 30315 Reader"/>
    <x v="127"/>
    <n v="135300"/>
    <x v="234"/>
    <n v="9973898"/>
    <s v="STRUC/OUTDR-LOW-FOUNDATION"/>
    <d v="1975-07-01T00:00:00"/>
    <d v="1975-07-01T00:00:00"/>
    <s v="CPR Conversion"/>
  </r>
  <r>
    <n v="78"/>
    <n v="137502.49"/>
    <n v="133600.60796674312"/>
    <n v="3901.8820332568721"/>
    <d v="2025-12-01T00:00:00"/>
    <s v="BH Colorado Electric Oper Co"/>
    <s v="Regulated Electric (122)"/>
    <s v="WPC Sub 30315 Reader"/>
    <x v="127"/>
    <n v="135300"/>
    <x v="234"/>
    <n v="9780234"/>
    <s v="STRUC/OUTDR-LOW-FOUNDATION"/>
    <d v="1975-07-01T00:00:00"/>
    <d v="1975-07-01T00:00:00"/>
    <s v="WCDXFER"/>
  </r>
  <r>
    <n v="6"/>
    <n v="21833.11"/>
    <n v="19113.203817225702"/>
    <n v="2719.9061827742989"/>
    <d v="2025-12-01T00:00:00"/>
    <s v="BH Colorado Electric Oper Co"/>
    <s v="Regulated Electric (122)"/>
    <s v="WPC Sub 30315 Reader"/>
    <x v="127"/>
    <n v="135300"/>
    <x v="234"/>
    <n v="9780235"/>
    <s v="STRUC/OUTDR-LOW-FOUNDATION"/>
    <d v="1980-07-01T00:00:00"/>
    <d v="1980-07-01T00:00:00"/>
    <s v="WCDXFER"/>
  </r>
  <r>
    <n v="0"/>
    <n v="0"/>
    <n v="0"/>
    <n v="0"/>
    <d v="2025-12-01T00:00:00"/>
    <s v="BH Colorado Electric Oper Co"/>
    <s v="Regulated Electric (122)"/>
    <s v="WPC Sub 30315 Reader"/>
    <x v="127"/>
    <n v="135300"/>
    <x v="234"/>
    <n v="9973899"/>
    <s v="STRUC/OUTDR-LOW-FOUNDATION"/>
    <d v="1980-07-01T00:00:00"/>
    <d v="1980-07-01T00:00:00"/>
    <s v="CPR Conversion"/>
  </r>
  <r>
    <n v="0"/>
    <n v="0"/>
    <n v="0"/>
    <n v="0"/>
    <d v="2025-12-01T00:00:00"/>
    <s v="BH Colorado Electric Oper Co"/>
    <s v="Regulated Electric (122)"/>
    <s v="WPC Sub 30315 Reader"/>
    <x v="127"/>
    <n v="135300"/>
    <x v="234"/>
    <n v="9780236"/>
    <s v="LOW PROFILE STRUCTURE-FOUNDATION"/>
    <d v="1978-07-01T00:00:00"/>
    <d v="1978-07-01T00:00:00"/>
    <s v="WCDXFER"/>
  </r>
  <r>
    <n v="2"/>
    <n v="25360.95"/>
    <n v="7075.2211630740003"/>
    <n v="18285.728836925999"/>
    <d v="2025-12-01T00:00:00"/>
    <s v="BH Colorado Electric Oper Co"/>
    <s v="Regulated Electric (122)"/>
    <s v="WPC Sub 30315 Reader"/>
    <x v="127"/>
    <n v="135300"/>
    <x v="264"/>
    <n v="11151455"/>
    <s v="METERS: SCHWITZER SEL 734"/>
    <d v="2011-04-12T00:00:00"/>
    <d v="2011-05-01T00:00:00"/>
    <s v="10028126"/>
  </r>
  <r>
    <n v="0"/>
    <n v="0"/>
    <n v="0"/>
    <n v="0"/>
    <d v="2025-12-01T00:00:00"/>
    <s v="BH Colorado Electric Oper Co"/>
    <s v="Regulated Electric (122)"/>
    <s v="WPC Sub 30315 Reader"/>
    <x v="127"/>
    <n v="135300"/>
    <x v="327"/>
    <n v="9973956"/>
    <s v="MULTIPLE ADDRESS REMOTE SYSTEM"/>
    <d v="1989-07-01T00:00:00"/>
    <d v="1989-07-01T00:00:00"/>
    <s v="CPR Conversion"/>
  </r>
  <r>
    <n v="0"/>
    <n v="0"/>
    <n v="0"/>
    <n v="0"/>
    <d v="2025-12-01T00:00:00"/>
    <s v="BH Colorado Electric Oper Co"/>
    <s v="Regulated Electric (122)"/>
    <s v="WPC Sub 30315 Reader"/>
    <x v="127"/>
    <n v="135300"/>
    <x v="327"/>
    <n v="9778083"/>
    <s v="MULTIPLE ADDRESS REMOTE SYSTEM"/>
    <d v="1989-07-01T00:00:00"/>
    <d v="1989-07-01T00:00:00"/>
    <s v="WCDXFER"/>
  </r>
  <r>
    <n v="0"/>
    <n v="0"/>
    <n v="0"/>
    <n v="0"/>
    <d v="2025-12-01T00:00:00"/>
    <s v="BH Colorado Electric Oper Co"/>
    <s v="Regulated Electric (122)"/>
    <s v="WPC Sub 30315 Reader"/>
    <x v="127"/>
    <n v="135300"/>
    <x v="327"/>
    <n v="12818436"/>
    <s v="MULTIPLE ADDRESS REMOTE SYSTEM"/>
    <d v="2005-01-31T00:00:00"/>
    <d v="2005-03-01T00:00:00"/>
    <s v="50507XFER"/>
  </r>
  <r>
    <n v="0"/>
    <n v="0"/>
    <n v="0"/>
    <n v="0"/>
    <d v="2025-12-01T00:00:00"/>
    <s v="BH Colorado Electric Oper Co"/>
    <s v="Regulated Electric (122)"/>
    <s v="WPC Sub 30315 Reader"/>
    <x v="127"/>
    <n v="135300"/>
    <x v="235"/>
    <n v="9973889"/>
    <s v="OTHER LOW PROFILE STRUCTURE"/>
    <d v="1980-07-01T00:00:00"/>
    <d v="1980-07-01T00:00:00"/>
    <s v="CPR Conversion"/>
  </r>
  <r>
    <n v="0"/>
    <n v="0"/>
    <n v="0"/>
    <n v="0"/>
    <d v="2025-12-01T00:00:00"/>
    <s v="BH Colorado Electric Oper Co"/>
    <s v="Regulated Electric (122)"/>
    <s v="WPC Sub 30315 Reader"/>
    <x v="127"/>
    <n v="135300"/>
    <x v="235"/>
    <n v="9973885"/>
    <s v="OTHER LOW PROFILE STRUCTURE"/>
    <d v="1975-07-01T00:00:00"/>
    <d v="1975-07-01T00:00:00"/>
    <s v="CPR Conversion"/>
  </r>
  <r>
    <n v="4"/>
    <n v="10470.300000000001"/>
    <n v="9165.9400757610001"/>
    <n v="1304.359924239001"/>
    <d v="2025-12-01T00:00:00"/>
    <s v="BH Colorado Electric Oper Co"/>
    <s v="Regulated Electric (122)"/>
    <s v="WPC Sub 30315 Reader"/>
    <x v="127"/>
    <n v="135300"/>
    <x v="235"/>
    <n v="9785425"/>
    <s v="OTHER LOW PROFILE STRUCTURE"/>
    <d v="1980-07-01T00:00:00"/>
    <d v="1980-07-01T00:00:00"/>
    <s v="WCDXFER"/>
  </r>
  <r>
    <n v="31"/>
    <n v="38974.910000000003"/>
    <n v="37868.9263841629"/>
    <n v="1105.9836158371036"/>
    <d v="2025-12-01T00:00:00"/>
    <s v="BH Colorado Electric Oper Co"/>
    <s v="Regulated Electric (122)"/>
    <s v="WPC Sub 30315 Reader"/>
    <x v="127"/>
    <n v="135300"/>
    <x v="235"/>
    <n v="9785424"/>
    <s v="OTHER LOW PROFILE STRUCTURE"/>
    <d v="1975-07-01T00:00:00"/>
    <d v="1975-07-01T00:00:00"/>
    <s v="WCDXFER"/>
  </r>
  <r>
    <n v="0"/>
    <n v="0"/>
    <n v="0"/>
    <n v="0"/>
    <d v="2025-12-01T00:00:00"/>
    <s v="BH Colorado Electric Oper Co"/>
    <s v="Regulated Electric (122)"/>
    <s v="WPC Sub 30315 Reader"/>
    <x v="127"/>
    <n v="135300"/>
    <x v="166"/>
    <n v="9769409"/>
    <s v="COMBO LINE/CIRCUIT BKR CNTRL PANEL"/>
    <d v="1975-07-01T00:00:00"/>
    <d v="1975-07-01T00:00:00"/>
    <s v="WCDXFER"/>
  </r>
  <r>
    <n v="0"/>
    <n v="0"/>
    <n v="0"/>
    <n v="0"/>
    <d v="2025-12-01T00:00:00"/>
    <s v="BH Colorado Electric Oper Co"/>
    <s v="Regulated Electric (122)"/>
    <s v="WPC Sub 30315 Reader"/>
    <x v="127"/>
    <n v="135300"/>
    <x v="166"/>
    <n v="9973907"/>
    <s v="COMBO LINE/CIRCUIT BKR CNTRL PANEL"/>
    <d v="1975-07-01T00:00:00"/>
    <d v="1975-07-01T00:00:00"/>
    <s v="CPR Conversion"/>
  </r>
  <r>
    <n v="1"/>
    <n v="1803.44"/>
    <n v="537.82364417120004"/>
    <n v="1265.6163558287999"/>
    <d v="2025-12-01T00:00:00"/>
    <s v="BH Colorado Electric Oper Co"/>
    <s v="Regulated Electric (122)"/>
    <s v="WPC Sub 30315 Reader"/>
    <x v="127"/>
    <n v="135300"/>
    <x v="293"/>
    <n v="11100850"/>
    <s v="225 A DC PANEL W 225A BREAKER"/>
    <d v="2010-04-15T00:00:00"/>
    <d v="2011-02-01T00:00:00"/>
    <s v="10025337"/>
  </r>
  <r>
    <n v="1"/>
    <n v="7903.31"/>
    <n v="2204.8726948451999"/>
    <n v="5698.4373051548009"/>
    <d v="2025-12-01T00:00:00"/>
    <s v="BH Colorado Electric Oper Co"/>
    <s v="Regulated Electric (122)"/>
    <s v="WPC Sub 30315 Reader"/>
    <x v="127"/>
    <n v="135300"/>
    <x v="332"/>
    <n v="11151461"/>
    <s v="PANEL - FIBER OPTIC PATCH"/>
    <d v="2011-04-12T00:00:00"/>
    <d v="2011-05-01T00:00:00"/>
    <s v="10028126"/>
  </r>
  <r>
    <n v="0"/>
    <n v="0"/>
    <n v="0"/>
    <n v="0"/>
    <d v="2025-12-01T00:00:00"/>
    <s v="BH Colorado Electric Oper Co"/>
    <s v="Regulated Electric (122)"/>
    <s v="WPC Sub 30315 Reader"/>
    <x v="127"/>
    <n v="135300"/>
    <x v="237"/>
    <n v="9973908"/>
    <s v="OTHER PANELS"/>
    <d v="1978-07-01T00:00:00"/>
    <d v="1978-07-01T00:00:00"/>
    <s v="CPR Conversion"/>
  </r>
  <r>
    <n v="0"/>
    <n v="0"/>
    <n v="0"/>
    <n v="0"/>
    <d v="2025-12-01T00:00:00"/>
    <s v="BH Colorado Electric Oper Co"/>
    <s v="Regulated Electric (122)"/>
    <s v="WPC Sub 30315 Reader"/>
    <x v="127"/>
    <n v="135300"/>
    <x v="237"/>
    <n v="9769406"/>
    <s v="OTHER PANELS"/>
    <d v="1978-07-01T00:00:00"/>
    <d v="1978-07-01T00:00:00"/>
    <s v="WCDXFER"/>
  </r>
  <r>
    <n v="1"/>
    <n v="99501.89"/>
    <n v="6700.4791630158006"/>
    <n v="92801.4108369842"/>
    <d v="2025-12-01T00:00:00"/>
    <s v="BH Colorado Electric Oper Co"/>
    <s v="Regulated Electric (122)"/>
    <s v="WPC Sub 30315 Reader"/>
    <x v="127"/>
    <n v="135300"/>
    <x v="237"/>
    <n v="36314699"/>
    <s v="Panel - DME (Disturbance Monitoring Equip)"/>
    <d v="2022-07-06T00:00:00"/>
    <d v="2022-07-01T00:00:00"/>
    <s v="10077632"/>
  </r>
  <r>
    <n v="1"/>
    <n v="37678.39"/>
    <n v="11236.4863906222"/>
    <n v="26441.903609377798"/>
    <d v="2025-12-01T00:00:00"/>
    <s v="BH Colorado Electric Oper Co"/>
    <s v="Regulated Electric (122)"/>
    <s v="WPC Sub 30315 Reader"/>
    <x v="127"/>
    <n v="135300"/>
    <x v="294"/>
    <n v="11197090"/>
    <s v="RELAY PANEL-PANEL #2R"/>
    <d v="2010-04-15T00:00:00"/>
    <d v="2010-05-01T00:00:00"/>
    <s v="10026454"/>
  </r>
  <r>
    <n v="1"/>
    <n v="41555.370000000003"/>
    <n v="12392.6831656626"/>
    <n v="29162.686834337401"/>
    <d v="2025-12-01T00:00:00"/>
    <s v="BH Colorado Electric Oper Co"/>
    <s v="Regulated Electric (122)"/>
    <s v="WPC Sub 30315 Reader"/>
    <x v="127"/>
    <n v="135300"/>
    <x v="294"/>
    <n v="11197093"/>
    <s v="RELAY PANEL-PANEL #3R"/>
    <d v="2010-04-15T00:00:00"/>
    <d v="2010-05-01T00:00:00"/>
    <s v="10026454"/>
  </r>
  <r>
    <n v="1"/>
    <n v="135064.82"/>
    <n v="42877.818224612798"/>
    <n v="92187.001775387209"/>
    <d v="2025-12-01T00:00:00"/>
    <s v="BH Colorado Electric Oper Co"/>
    <s v="Regulated Electric (122)"/>
    <s v="WPC Sub 30315 Reader"/>
    <x v="127"/>
    <n v="135300"/>
    <x v="294"/>
    <n v="11004615"/>
    <s v="RELAY PANELS"/>
    <d v="2009-07-21T00:00:00"/>
    <d v="2009-07-01T00:00:00"/>
    <s v="10018509"/>
  </r>
  <r>
    <n v="2"/>
    <n v="52000.090000000004"/>
    <n v="13506.548096677401"/>
    <n v="38493.541903322606"/>
    <d v="2025-12-01T00:00:00"/>
    <s v="BH Colorado Electric Oper Co"/>
    <s v="Regulated Electric (122)"/>
    <s v="WPC Sub 30315 Reader"/>
    <x v="127"/>
    <n v="135300"/>
    <x v="294"/>
    <n v="12007242"/>
    <s v="RELAYS: SEL 421"/>
    <d v="2012-10-11T00:00:00"/>
    <d v="2012-12-01T00:00:00"/>
    <s v="10044488"/>
  </r>
  <r>
    <n v="1"/>
    <n v="14389.75"/>
    <n v="4291.325346955"/>
    <n v="10098.424653045"/>
    <d v="2025-12-01T00:00:00"/>
    <s v="BH Colorado Electric Oper Co"/>
    <s v="Regulated Electric (122)"/>
    <s v="WPC Sub 30315 Reader"/>
    <x v="127"/>
    <n v="135300"/>
    <x v="294"/>
    <n v="11197096"/>
    <s v="RELAY PANEL-PANEL # 2"/>
    <d v="2010-04-15T00:00:00"/>
    <d v="2010-05-01T00:00:00"/>
    <s v="10026454"/>
  </r>
  <r>
    <n v="1"/>
    <n v="16614.96"/>
    <n v="4954.9296538608005"/>
    <n v="11660.0303461392"/>
    <d v="2025-12-01T00:00:00"/>
    <s v="BH Colorado Electric Oper Co"/>
    <s v="Regulated Electric (122)"/>
    <s v="WPC Sub 30315 Reader"/>
    <x v="127"/>
    <n v="135300"/>
    <x v="294"/>
    <n v="11197087"/>
    <s v="RELAY PANEL-PANEL # 3"/>
    <d v="2010-04-15T00:00:00"/>
    <d v="2010-05-01T00:00:00"/>
    <s v="10026454"/>
  </r>
  <r>
    <n v="1"/>
    <n v="10999.64"/>
    <n v="2433.7882661408003"/>
    <n v="8565.8517338591992"/>
    <d v="2025-12-01T00:00:00"/>
    <s v="BH Colorado Electric Oper Co"/>
    <s v="Regulated Electric (122)"/>
    <s v="WPC Sub 30315 Reader"/>
    <x v="127"/>
    <n v="135300"/>
    <x v="266"/>
    <n v="12672413"/>
    <s v="RELAY PANEL: 8F 69KV SOUTH LOOP"/>
    <d v="2014-02-28T00:00:00"/>
    <d v="2014-03-01T00:00:00"/>
    <s v="10047625"/>
  </r>
  <r>
    <n v="1"/>
    <n v="10999.64"/>
    <n v="2433.7882661408003"/>
    <n v="8565.8517338591992"/>
    <d v="2025-12-01T00:00:00"/>
    <s v="BH Colorado Electric Oper Co"/>
    <s v="Regulated Electric (122)"/>
    <s v="WPC Sub 30315 Reader"/>
    <x v="127"/>
    <n v="135300"/>
    <x v="266"/>
    <n v="12672416"/>
    <s v="RELAY PANEL: 6F TRANSFORMER T2"/>
    <d v="2014-02-28T00:00:00"/>
    <d v="2014-03-01T00:00:00"/>
    <s v="10047625"/>
  </r>
  <r>
    <n v="1"/>
    <n v="10999.64"/>
    <n v="2433.7882661408003"/>
    <n v="8565.8517338591992"/>
    <d v="2025-12-01T00:00:00"/>
    <s v="BH Colorado Electric Oper Co"/>
    <s v="Regulated Electric (122)"/>
    <s v="WPC Sub 30315 Reader"/>
    <x v="127"/>
    <n v="135300"/>
    <x v="266"/>
    <n v="12672410"/>
    <s v="RELAY PANEL: 7F 69KV NORTH LOOP"/>
    <d v="2014-02-28T00:00:00"/>
    <d v="2014-03-01T00:00:00"/>
    <s v="10047625"/>
  </r>
  <r>
    <n v="1"/>
    <n v="10999.64"/>
    <n v="2433.7882661408003"/>
    <n v="8565.8517338591992"/>
    <d v="2025-12-01T00:00:00"/>
    <s v="BH Colorado Electric Oper Co"/>
    <s v="Regulated Electric (122)"/>
    <s v="WPC Sub 30315 Reader"/>
    <x v="127"/>
    <n v="135300"/>
    <x v="266"/>
    <n v="12672407"/>
    <s v="RELAY PANEL: 5F TRANSFORMER 1"/>
    <d v="2014-02-28T00:00:00"/>
    <d v="2014-03-01T00:00:00"/>
    <s v="10047625"/>
  </r>
  <r>
    <n v="49"/>
    <n v="45024.79"/>
    <n v="14293.6166591816"/>
    <n v="30731.173340818401"/>
    <d v="2025-12-01T00:00:00"/>
    <s v="BH Colorado Electric Oper Co"/>
    <s v="Regulated Electric (122)"/>
    <s v="WPC Sub 30315 Reader"/>
    <x v="127"/>
    <n v="135300"/>
    <x v="17"/>
    <n v="11637520"/>
    <s v="STATION POST INSULATORS"/>
    <d v="2009-07-21T00:00:00"/>
    <d v="2009-01-01T00:00:00"/>
    <s v="10018509"/>
  </r>
  <r>
    <n v="1"/>
    <n v="16622.04"/>
    <n v="4957.0410583991998"/>
    <n v="11664.998941600801"/>
    <d v="2025-12-01T00:00:00"/>
    <s v="BH Colorado Electric Oper Co"/>
    <s v="Regulated Electric (122)"/>
    <s v="WPC Sub 30315 Reader"/>
    <x v="127"/>
    <n v="135300"/>
    <x v="270"/>
    <n v="11197072"/>
    <s v="Pvc Conduit"/>
    <d v="2010-04-15T00:00:00"/>
    <d v="2010-01-01T00:00:00"/>
    <s v="10026454"/>
  </r>
  <r>
    <n v="0"/>
    <n v="0"/>
    <n v="0"/>
    <n v="0"/>
    <d v="2025-12-01T00:00:00"/>
    <s v="BH Colorado Electric Oper Co"/>
    <s v="Regulated Electric (122)"/>
    <s v="WPC Sub 30315 Reader"/>
    <x v="127"/>
    <n v="135300"/>
    <x v="145"/>
    <n v="9704832"/>
    <s v="TRANSF, PWR, FOUNDATION"/>
    <d v="1975-07-01T00:00:00"/>
    <d v="1975-07-01T00:00:00"/>
    <s v="CPR Conversion"/>
  </r>
  <r>
    <n v="7"/>
    <n v="74952.290000000008"/>
    <n v="72825.383107605099"/>
    <n v="2126.9068923949089"/>
    <d v="2025-12-01T00:00:00"/>
    <s v="BH Colorado Electric Oper Co"/>
    <s v="Regulated Electric (122)"/>
    <s v="WPC Sub 30315 Reader"/>
    <x v="127"/>
    <n v="135300"/>
    <x v="145"/>
    <n v="9805268"/>
    <s v="TRANSF, PWR, FOUNDATION-00000-TRANSF, PWR, FOUNDATION"/>
    <d v="1975-07-01T00:00:00"/>
    <d v="1975-07-01T00:00:00"/>
    <s v="WCDXFER"/>
  </r>
  <r>
    <n v="0"/>
    <n v="0"/>
    <n v="0"/>
    <n v="0"/>
    <d v="2025-12-01T00:00:00"/>
    <s v="BH Colorado Electric Oper Co"/>
    <s v="Regulated Electric (122)"/>
    <s v="WPC Sub 30315 Reader"/>
    <x v="127"/>
    <n v="135300"/>
    <x v="145"/>
    <n v="9870209"/>
    <s v="TRANSF, PWR, FOUNDATION"/>
    <d v="1978-07-01T00:00:00"/>
    <d v="1978-07-01T00:00:00"/>
    <s v="CPR Conversion"/>
  </r>
  <r>
    <n v="0"/>
    <n v="0"/>
    <n v="0"/>
    <n v="0"/>
    <d v="2025-12-01T00:00:00"/>
    <s v="BH Colorado Electric Oper Co"/>
    <s v="Regulated Electric (122)"/>
    <s v="WPC Sub 30315 Reader"/>
    <x v="127"/>
    <n v="135300"/>
    <x v="145"/>
    <n v="9805269"/>
    <s v="TRANSF, PWR, FOUNDATION-00000-TRANSF, PWR, FOUNDATION"/>
    <d v="1978-07-01T00:00:00"/>
    <d v="1978-07-01T00:00:00"/>
    <s v="WCDXFER"/>
  </r>
  <r>
    <n v="0"/>
    <n v="0"/>
    <n v="0"/>
    <n v="0"/>
    <d v="2025-12-01T00:00:00"/>
    <s v="BH Colorado Electric Oper Co"/>
    <s v="Regulated Electric (122)"/>
    <s v="WPC Sub 30315 Reader"/>
    <x v="127"/>
    <n v="135300"/>
    <x v="129"/>
    <n v="9821665"/>
    <s v="TX.-POWER-08012-TX.-POWER"/>
    <d v="1975-07-01T00:00:00"/>
    <d v="1975-07-01T00:00:00"/>
    <s v="WCDXFER"/>
  </r>
  <r>
    <n v="0"/>
    <n v="0"/>
    <n v="0"/>
    <n v="0"/>
    <d v="2025-12-01T00:00:00"/>
    <s v="BH Colorado Electric Oper Co"/>
    <s v="Regulated Electric (122)"/>
    <s v="WPC Sub 30315 Reader"/>
    <x v="127"/>
    <n v="135300"/>
    <x v="129"/>
    <n v="9821666"/>
    <s v="TX.-POWER-08011-TX.-POWER"/>
    <d v="1978-07-01T00:00:00"/>
    <d v="1978-07-01T00:00:00"/>
    <s v="WCDXFER"/>
  </r>
  <r>
    <n v="0"/>
    <n v="0"/>
    <n v="0"/>
    <n v="0"/>
    <d v="2025-12-01T00:00:00"/>
    <s v="BH Colorado Electric Oper Co"/>
    <s v="Regulated Electric (122)"/>
    <s v="WPC Sub 30315 Reader"/>
    <x v="127"/>
    <n v="135300"/>
    <x v="129"/>
    <n v="9718861"/>
    <s v="TX.-POWER"/>
    <d v="1978-07-01T00:00:00"/>
    <d v="1978-07-01T00:00:00"/>
    <s v="CPR Conversion"/>
  </r>
  <r>
    <n v="1"/>
    <n v="1823571.75"/>
    <n v="403484.79837665998"/>
    <n v="1420086.9516233401"/>
    <d v="2025-12-01T00:00:00"/>
    <s v="BH Colorado Electric Oper Co"/>
    <s v="Regulated Electric (122)"/>
    <s v="WPC Sub 30315 Reader"/>
    <x v="127"/>
    <n v="135300"/>
    <x v="129"/>
    <n v="12672425"/>
    <s v="Pwr Trfrmr Nbr-WT01656"/>
    <d v="2014-02-28T00:00:00"/>
    <d v="2014-03-01T00:00:00"/>
    <s v="10047625"/>
  </r>
  <r>
    <n v="0"/>
    <n v="0"/>
    <n v="0"/>
    <n v="0"/>
    <d v="2025-12-01T00:00:00"/>
    <s v="BH Colorado Electric Oper Co"/>
    <s v="Regulated Electric (122)"/>
    <s v="WPC Sub 30315 Reader"/>
    <x v="127"/>
    <n v="135300"/>
    <x v="129"/>
    <n v="9870208"/>
    <s v="TX.-POWER"/>
    <d v="1975-07-01T00:00:00"/>
    <d v="1975-07-01T00:00:00"/>
    <s v="CPR Conversion"/>
  </r>
  <r>
    <n v="1"/>
    <n v="1823571.8"/>
    <n v="403484.80943969596"/>
    <n v="1420086.9905603041"/>
    <d v="2025-12-01T00:00:00"/>
    <s v="BH Colorado Electric Oper Co"/>
    <s v="Regulated Electric (122)"/>
    <s v="WPC Sub 30315 Reader"/>
    <x v="127"/>
    <n v="135300"/>
    <x v="129"/>
    <n v="12672422"/>
    <s v="Pwr Trfrmr Nbr-WT01655"/>
    <d v="2014-02-28T00:00:00"/>
    <d v="2014-03-01T00:00:00"/>
    <s v="10047625"/>
  </r>
  <r>
    <n v="2"/>
    <n v="11344.26"/>
    <n v="3383.0963345748"/>
    <n v="7961.1636654251997"/>
    <d v="2025-12-01T00:00:00"/>
    <s v="BH Colorado Electric Oper Co"/>
    <s v="Regulated Electric (122)"/>
    <s v="WPC Sub 30315 Reader"/>
    <x v="127"/>
    <n v="135300"/>
    <x v="333"/>
    <n v="11100856"/>
    <s v="ABB AUXILIARY RELAY"/>
    <d v="2010-04-15T00:00:00"/>
    <d v="2011-02-01T00:00:00"/>
    <s v="10025337"/>
  </r>
  <r>
    <n v="2"/>
    <n v="120408.16"/>
    <n v="33591.579252307201"/>
    <n v="86816.580747692802"/>
    <d v="2025-12-01T00:00:00"/>
    <s v="BH Colorado Electric Oper Co"/>
    <s v="Regulated Electric (122)"/>
    <s v="WPC Sub 30315 Reader"/>
    <x v="127"/>
    <n v="135300"/>
    <x v="172"/>
    <n v="11151450"/>
    <s v="RELAYS DIFFERENTIAL: SCHWITZER SEL"/>
    <d v="2011-04-12T00:00:00"/>
    <d v="2011-05-01T00:00:00"/>
    <s v="10028126"/>
  </r>
  <r>
    <n v="0"/>
    <n v="0"/>
    <n v="0"/>
    <n v="0"/>
    <d v="2025-12-01T00:00:00"/>
    <s v="BH Colorado Electric Oper Co"/>
    <s v="Regulated Electric (122)"/>
    <s v="WPC Sub 30315 Reader"/>
    <x v="127"/>
    <n v="135300"/>
    <x v="240"/>
    <n v="9778048"/>
    <s v="MISCELLANEOUS RELAY"/>
    <d v="1979-07-01T00:00:00"/>
    <d v="1979-07-01T00:00:00"/>
    <s v="WCDXFER"/>
  </r>
  <r>
    <n v="0"/>
    <n v="0"/>
    <n v="0"/>
    <n v="0"/>
    <d v="2025-12-01T00:00:00"/>
    <s v="BH Colorado Electric Oper Co"/>
    <s v="Regulated Electric (122)"/>
    <s v="WPC Sub 30315 Reader"/>
    <x v="127"/>
    <n v="135300"/>
    <x v="240"/>
    <n v="9973904"/>
    <s v="MISCELLANEOUS RELAY"/>
    <d v="1979-07-01T00:00:00"/>
    <d v="1979-07-01T00:00:00"/>
    <s v="CPR Conversion"/>
  </r>
  <r>
    <n v="0"/>
    <n v="5636.79"/>
    <n v="704.93926848390004"/>
    <n v="4931.8507315160996"/>
    <d v="2025-12-01T00:00:00"/>
    <s v="BH Colorado Electric Oper Co"/>
    <s v="Regulated Electric (122)"/>
    <s v="WPC Sub 30315 Reader"/>
    <x v="127"/>
    <n v="135300"/>
    <x v="241"/>
    <n v="34776442"/>
    <s v="Relay - Other  SEL 351-Protection System"/>
    <d v="2019-10-14T00:00:00"/>
    <d v="2019-11-01T00:00:00"/>
    <s v="10068501"/>
  </r>
  <r>
    <n v="1"/>
    <n v="126122.76000000001"/>
    <n v="37612.453087504808"/>
    <n v="88510.306912495202"/>
    <d v="2025-12-01T00:00:00"/>
    <s v="BH Colorado Electric Oper Co"/>
    <s v="Regulated Electric (122)"/>
    <s v="WPC Sub 30315 Reader"/>
    <x v="127"/>
    <n v="135300"/>
    <x v="147"/>
    <n v="11100859"/>
    <s v="RELAYING PANEL # 4"/>
    <d v="2010-04-15T00:00:00"/>
    <d v="2011-02-01T00:00:00"/>
    <s v="10025337"/>
  </r>
  <r>
    <n v="2"/>
    <n v="40878.9"/>
    <n v="11404.433130588"/>
    <n v="29474.466869412001"/>
    <d v="2025-12-01T00:00:00"/>
    <s v="BH Colorado Electric Oper Co"/>
    <s v="Regulated Electric (122)"/>
    <s v="WPC Sub 30315 Reader"/>
    <x v="127"/>
    <n v="135300"/>
    <x v="147"/>
    <n v="11151458"/>
    <s v="RELAY AND CONTROL"/>
    <d v="2011-04-12T00:00:00"/>
    <d v="2011-05-01T00:00:00"/>
    <s v="10028126"/>
  </r>
  <r>
    <n v="1"/>
    <n v="65349.46"/>
    <n v="19488.580003670802"/>
    <n v="45860.879996329197"/>
    <d v="2025-12-01T00:00:00"/>
    <s v="BH Colorado Electric Oper Co"/>
    <s v="Regulated Electric (122)"/>
    <s v="WPC Sub 30315 Reader"/>
    <x v="127"/>
    <n v="135300"/>
    <x v="147"/>
    <n v="11100862"/>
    <s v="CONTROL PANEL # 4"/>
    <d v="2010-04-15T00:00:00"/>
    <d v="2011-02-01T00:00:00"/>
    <s v="10025337"/>
  </r>
  <r>
    <n v="0"/>
    <n v="0"/>
    <n v="0"/>
    <n v="0"/>
    <d v="2025-12-01T00:00:00"/>
    <s v="BH Colorado Electric Oper Co"/>
    <s v="Regulated Electric (122)"/>
    <s v="WPC Sub 30315 Reader"/>
    <x v="127"/>
    <n v="135300"/>
    <x v="80"/>
    <n v="11004585"/>
    <s v="RTU"/>
    <d v="2009-07-21T00:00:00"/>
    <d v="2009-01-01T00:00:00"/>
    <s v="10018509"/>
  </r>
  <r>
    <n v="0"/>
    <n v="0"/>
    <n v="0"/>
    <n v="0"/>
    <d v="2025-12-01T00:00:00"/>
    <s v="BH Colorado Electric Oper Co"/>
    <s v="Regulated Electric (122)"/>
    <s v="WPC Sub 30315 Reader"/>
    <x v="127"/>
    <n v="135300"/>
    <x v="80"/>
    <n v="9785456"/>
    <s v="SCADA EQUIPMENT- RTU"/>
    <d v="1986-07-01T00:00:00"/>
    <d v="1986-07-01T00:00:00"/>
    <s v="WCDXFER"/>
  </r>
  <r>
    <n v="0"/>
    <n v="0"/>
    <n v="0"/>
    <n v="0"/>
    <d v="2025-12-01T00:00:00"/>
    <s v="BH Colorado Electric Oper Co"/>
    <s v="Regulated Electric (122)"/>
    <s v="WPC Sub 30315 Reader"/>
    <x v="127"/>
    <n v="135300"/>
    <x v="80"/>
    <n v="9973967"/>
    <s v="SCADA EQUIPMENT- RTU"/>
    <d v="1986-07-01T00:00:00"/>
    <d v="1986-07-01T00:00:00"/>
    <s v="CPR Conversion"/>
  </r>
  <r>
    <n v="0"/>
    <n v="0"/>
    <n v="0"/>
    <n v="0"/>
    <d v="2025-12-01T00:00:00"/>
    <s v="BH Colorado Electric Oper Co"/>
    <s v="Regulated Electric (122)"/>
    <s v="WPC Sub 30315 Reader"/>
    <x v="127"/>
    <n v="135300"/>
    <x v="80"/>
    <n v="9785455"/>
    <s v="TELEMETERING-RTU"/>
    <d v="1988-07-01T00:00:00"/>
    <d v="1988-07-01T00:00:00"/>
    <s v="WCDXFER"/>
  </r>
  <r>
    <n v="0"/>
    <n v="0"/>
    <n v="0"/>
    <n v="0"/>
    <d v="2025-12-01T00:00:00"/>
    <s v="BH Colorado Electric Oper Co"/>
    <s v="Regulated Electric (122)"/>
    <s v="WPC Sub 30315 Reader"/>
    <x v="127"/>
    <n v="135300"/>
    <x v="80"/>
    <n v="9973966"/>
    <s v="TELEMETERING-RTU"/>
    <d v="1988-07-01T00:00:00"/>
    <d v="1988-07-01T00:00:00"/>
    <s v="CPR Conversion"/>
  </r>
  <r>
    <n v="0"/>
    <n v="0"/>
    <n v="0"/>
    <n v="0"/>
    <d v="2025-12-01T00:00:00"/>
    <s v="BH Colorado Electric Oper Co"/>
    <s v="Regulated Electric (122)"/>
    <s v="WPC Sub 30315 Reader"/>
    <x v="127"/>
    <n v="135300"/>
    <x v="243"/>
    <n v="11004582"/>
    <s v="TRANSCEIVER"/>
    <d v="2009-07-21T00:00:00"/>
    <d v="2009-01-01T00:00:00"/>
    <s v="10018509"/>
  </r>
  <r>
    <n v="1"/>
    <n v="92344.69"/>
    <n v="27539.1239495962"/>
    <n v="64805.566050403802"/>
    <d v="2025-12-01T00:00:00"/>
    <s v="BH Colorado Electric Oper Co"/>
    <s v="Regulated Electric (122)"/>
    <s v="WPC Sub 30315 Reader"/>
    <x v="127"/>
    <n v="135300"/>
    <x v="122"/>
    <n v="11197084"/>
    <s v="SITE PREPERATION AND ROCK FINISH"/>
    <d v="2010-04-15T00:00:00"/>
    <d v="2010-05-01T00:00:00"/>
    <s v="10026454"/>
  </r>
  <r>
    <n v="1"/>
    <n v="33244.080000000002"/>
    <n v="9914.0821167983995"/>
    <n v="23329.997883201602"/>
    <d v="2025-12-01T00:00:00"/>
    <s v="BH Colorado Electric Oper Co"/>
    <s v="Regulated Electric (122)"/>
    <s v="WPC Sub 30315 Reader"/>
    <x v="127"/>
    <n v="135300"/>
    <x v="271"/>
    <n v="11197075"/>
    <s v="Steel Conduit"/>
    <d v="2010-04-15T00:00:00"/>
    <d v="2010-01-01T00:00:00"/>
    <s v="10026454"/>
  </r>
  <r>
    <n v="1"/>
    <n v="57863.98"/>
    <n v="17256.252822300401"/>
    <n v="40607.727177699606"/>
    <d v="2025-12-01T00:00:00"/>
    <s v="BH Colorado Electric Oper Co"/>
    <s v="Regulated Electric (122)"/>
    <s v="WPC Sub 30315 Reader"/>
    <x v="127"/>
    <n v="135300"/>
    <x v="86"/>
    <n v="11100853"/>
    <s v="STRUCTURE-STEEL"/>
    <d v="2010-04-15T00:00:00"/>
    <d v="2011-02-01T00:00:00"/>
    <s v="10025337"/>
  </r>
  <r>
    <n v="1"/>
    <n v="16921.330000000002"/>
    <n v="5371.8630199831996"/>
    <n v="11549.466980016801"/>
    <d v="2025-12-01T00:00:00"/>
    <s v="BH Colorado Electric Oper Co"/>
    <s v="Regulated Electric (122)"/>
    <s v="WPC Sub 30315 Reader"/>
    <x v="127"/>
    <n v="135300"/>
    <x v="86"/>
    <n v="11004612"/>
    <s v="STEEL STRUCTURE"/>
    <d v="2009-07-21T00:00:00"/>
    <d v="2009-07-01T00:00:00"/>
    <s v="10018509"/>
  </r>
  <r>
    <n v="1"/>
    <n v="2351.59"/>
    <n v="701.2934743582"/>
    <n v="1650.2965256418001"/>
    <d v="2025-12-01T00:00:00"/>
    <s v="BH Colorado Electric Oper Co"/>
    <s v="Regulated Electric (122)"/>
    <s v="WPC Sub 30315 Reader"/>
    <x v="127"/>
    <n v="135300"/>
    <x v="176"/>
    <n v="11100844"/>
    <s v="STRUCTURE # 1H-AB"/>
    <d v="2010-04-15T00:00:00"/>
    <d v="2011-02-01T00:00:00"/>
    <s v="10025337"/>
  </r>
  <r>
    <n v="1"/>
    <n v="43627.19"/>
    <n v="13010.5433564462"/>
    <n v="30616.646643553802"/>
    <d v="2025-12-01T00:00:00"/>
    <s v="BH Colorado Electric Oper Co"/>
    <s v="Regulated Electric (122)"/>
    <s v="WPC Sub 30315 Reader"/>
    <x v="127"/>
    <n v="135300"/>
    <x v="176"/>
    <n v="11100835"/>
    <s v="STRUCTURE # 1G"/>
    <d v="2010-04-15T00:00:00"/>
    <d v="2011-02-01T00:00:00"/>
    <s v="10025337"/>
  </r>
  <r>
    <n v="3"/>
    <n v="6314.1900000000005"/>
    <n v="1883.0239297062001"/>
    <n v="4431.1660702938007"/>
    <d v="2025-12-01T00:00:00"/>
    <s v="BH Colorado Electric Oper Co"/>
    <s v="Regulated Electric (122)"/>
    <s v="WPC Sub 30315 Reader"/>
    <x v="127"/>
    <n v="135300"/>
    <x v="176"/>
    <n v="11100841"/>
    <s v="STRUCTURE # DE-AB"/>
    <d v="2010-04-15T00:00:00"/>
    <d v="2011-02-01T00:00:00"/>
    <s v="10025337"/>
  </r>
  <r>
    <n v="1"/>
    <n v="59748.91"/>
    <n v="15519.2332674626"/>
    <n v="44229.676732537402"/>
    <d v="2025-12-01T00:00:00"/>
    <s v="BH Colorado Electric Oper Co"/>
    <s v="Regulated Electric (122)"/>
    <s v="WPC Sub 30315 Reader"/>
    <x v="127"/>
    <n v="135300"/>
    <x v="176"/>
    <n v="12007239"/>
    <s v="STRUCTURE: DEADEND H FRAME"/>
    <d v="2012-10-11T00:00:00"/>
    <d v="2012-12-01T00:00:00"/>
    <s v="10044488"/>
  </r>
  <r>
    <n v="3"/>
    <n v="143667.73000000001"/>
    <n v="42844.731234975407"/>
    <n v="100822.9987650246"/>
    <d v="2025-12-01T00:00:00"/>
    <s v="BH Colorado Electric Oper Co"/>
    <s v="Regulated Electric (122)"/>
    <s v="WPC Sub 30315 Reader"/>
    <x v="127"/>
    <n v="135300"/>
    <x v="176"/>
    <n v="11100832"/>
    <s v="STRUCTURE # DE"/>
    <d v="2010-04-15T00:00:00"/>
    <d v="2011-02-01T00:00:00"/>
    <s v="10025337"/>
  </r>
  <r>
    <n v="1"/>
    <n v="16039.66"/>
    <n v="4783.3631240668001"/>
    <n v="11256.2968759332"/>
    <d v="2025-12-01T00:00:00"/>
    <s v="BH Colorado Electric Oper Co"/>
    <s v="Regulated Electric (122)"/>
    <s v="WPC Sub 30315 Reader"/>
    <x v="127"/>
    <n v="135300"/>
    <x v="176"/>
    <n v="11100838"/>
    <s v="STRUCTURE # 1H"/>
    <d v="2010-04-15T00:00:00"/>
    <d v="2011-02-01T00:00:00"/>
    <s v="10025337"/>
  </r>
  <r>
    <n v="1"/>
    <n v="1131.22"/>
    <n v="337.3535369956"/>
    <n v="793.86646300439998"/>
    <d v="2025-12-01T00:00:00"/>
    <s v="BH Colorado Electric Oper Co"/>
    <s v="Regulated Electric (122)"/>
    <s v="WPC Sub 30315 Reader"/>
    <x v="127"/>
    <n v="135300"/>
    <x v="176"/>
    <n v="11100829"/>
    <s v="STRUCTURE # 1G-AB"/>
    <d v="2010-04-15T00:00:00"/>
    <d v="2011-02-01T00:00:00"/>
    <s v="10025337"/>
  </r>
  <r>
    <n v="8"/>
    <n v="152043.93"/>
    <n v="48268.0241434872"/>
    <n v="103775.90585651279"/>
    <d v="2025-12-01T00:00:00"/>
    <s v="BH Colorado Electric Oper Co"/>
    <s v="Regulated Electric (122)"/>
    <s v="WPC Sub 30315 Reader"/>
    <x v="127"/>
    <n v="135300"/>
    <x v="150"/>
    <n v="11004591"/>
    <s v="SWITCH-115KV 2000 A GANG OPERATED"/>
    <d v="2009-07-21T00:00:00"/>
    <d v="2009-01-01T00:00:00"/>
    <s v="10018509"/>
  </r>
  <r>
    <n v="0"/>
    <n v="0"/>
    <n v="0"/>
    <n v="0"/>
    <d v="2025-12-01T00:00:00"/>
    <s v="BH Colorado Electric Oper Co"/>
    <s v="Regulated Electric (122)"/>
    <s v="WPC Sub 30315 Reader"/>
    <x v="127"/>
    <n v="135300"/>
    <x v="244"/>
    <n v="9785795"/>
    <s v="TELEMETERING-TRANSDUCER"/>
    <d v="1981-07-01T00:00:00"/>
    <d v="1981-07-01T00:00:00"/>
    <s v="WCDXFER"/>
  </r>
  <r>
    <n v="0"/>
    <n v="0"/>
    <n v="0"/>
    <n v="0"/>
    <d v="2025-12-01T00:00:00"/>
    <s v="BH Colorado Electric Oper Co"/>
    <s v="Regulated Electric (122)"/>
    <s v="WPC Sub 30315 Reader"/>
    <x v="127"/>
    <n v="135300"/>
    <x v="244"/>
    <n v="9785796"/>
    <s v="TELEMETERING EQ.- TRANSDUCER"/>
    <d v="1980-07-01T00:00:00"/>
    <d v="1980-07-01T00:00:00"/>
    <s v="WCDXFER"/>
  </r>
  <r>
    <n v="0"/>
    <n v="0"/>
    <n v="0"/>
    <n v="0"/>
    <d v="2025-12-01T00:00:00"/>
    <s v="BH Colorado Electric Oper Co"/>
    <s v="Regulated Electric (122)"/>
    <s v="WPC Sub 30315 Reader"/>
    <x v="127"/>
    <n v="135300"/>
    <x v="244"/>
    <n v="9973905"/>
    <s v="TELEMETERING-TRANSDUCER"/>
    <d v="1981-07-01T00:00:00"/>
    <d v="1981-07-01T00:00:00"/>
    <s v="CPR Conversion"/>
  </r>
  <r>
    <n v="0"/>
    <n v="0"/>
    <n v="0"/>
    <n v="0"/>
    <d v="2025-12-01T00:00:00"/>
    <s v="BH Colorado Electric Oper Co"/>
    <s v="Regulated Electric (122)"/>
    <s v="WPC Sub 30315 Reader"/>
    <x v="127"/>
    <n v="135300"/>
    <x v="244"/>
    <n v="9973906"/>
    <s v="TELEMETERING EQ.- TRANSDUCER"/>
    <d v="1980-07-01T00:00:00"/>
    <d v="1980-07-01T00:00:00"/>
    <s v="CPR Conversion"/>
  </r>
  <r>
    <n v="9"/>
    <n v="17554.82"/>
    <n v="17056.670208275802"/>
    <n v="498.14979172419771"/>
    <d v="2025-12-01T00:00:00"/>
    <s v="BH Colorado Electric Oper Co"/>
    <s v="Regulated Electric (122)"/>
    <s v="WPC Sub 30315 Reader"/>
    <x v="127"/>
    <n v="135300"/>
    <x v="182"/>
    <n v="9786635"/>
    <s v="TRANSF, POTNTL, 1PH, 35001-69KV"/>
    <d v="1975-07-01T00:00:00"/>
    <d v="1975-07-01T00:00:00"/>
    <s v="WCDXFER"/>
  </r>
  <r>
    <n v="0"/>
    <n v="0"/>
    <n v="0"/>
    <n v="0"/>
    <d v="2025-12-01T00:00:00"/>
    <s v="BH Colorado Electric Oper Co"/>
    <s v="Regulated Electric (122)"/>
    <s v="WPC Sub 30315 Reader"/>
    <x v="127"/>
    <n v="135300"/>
    <x v="182"/>
    <n v="9973960"/>
    <s v="TRANSF, POTNTL, 1PH, 35001-69KV"/>
    <d v="1975-07-01T00:00:00"/>
    <d v="1975-07-01T00:00:00"/>
    <s v="CPR Conversion"/>
  </r>
  <r>
    <n v="0"/>
    <n v="0"/>
    <n v="0"/>
    <n v="0"/>
    <d v="2025-12-01T00:00:00"/>
    <s v="BH Colorado Electric Oper Co"/>
    <s v="Regulated Electric (122)"/>
    <s v="WPC Sub 30315 Reader"/>
    <x v="127"/>
    <n v="135300"/>
    <x v="246"/>
    <n v="9973959"/>
    <s v="TRANSF, POTNTL, 1PH, 69001-161KV"/>
    <d v="1975-07-01T00:00:00"/>
    <d v="1975-07-01T00:00:00"/>
    <s v="CPR Conversion"/>
  </r>
  <r>
    <n v="0"/>
    <n v="0"/>
    <n v="0"/>
    <n v="0"/>
    <d v="2025-12-01T00:00:00"/>
    <s v="BH Colorado Electric Oper Co"/>
    <s v="Regulated Electric (122)"/>
    <s v="WPC Sub 30315 Reader"/>
    <x v="127"/>
    <n v="135300"/>
    <x v="246"/>
    <n v="9689826"/>
    <s v="TRANSF, POTNTL, 1PH, 69001-16"/>
    <d v="1978-07-01T00:00:00"/>
    <d v="1978-07-01T00:00:00"/>
    <s v="WCDXFER"/>
  </r>
  <r>
    <n v="7"/>
    <n v="22735.23"/>
    <n v="22090.076697983699"/>
    <n v="645.15330201630059"/>
    <d v="2025-12-01T00:00:00"/>
    <s v="BH Colorado Electric Oper Co"/>
    <s v="Regulated Electric (122)"/>
    <s v="WPC Sub 30315 Reader"/>
    <x v="127"/>
    <n v="135300"/>
    <x v="246"/>
    <n v="9805277"/>
    <s v="TRANSF, POTNTL, 1PH, 69001-161KV"/>
    <d v="1975-07-01T00:00:00"/>
    <d v="1975-07-01T00:00:00"/>
    <s v="WCDXFER"/>
  </r>
  <r>
    <n v="0"/>
    <n v="0"/>
    <n v="0"/>
    <n v="0"/>
    <d v="2025-12-01T00:00:00"/>
    <s v="BH Colorado Electric Oper Co"/>
    <s v="Regulated Electric (122)"/>
    <s v="WPC Sub 30315 Reader"/>
    <x v="127"/>
    <n v="135300"/>
    <x v="246"/>
    <n v="9973957"/>
    <s v="TRANSF, POTNTL, 1PH, 69001-16"/>
    <d v="1980-07-01T00:00:00"/>
    <d v="1980-07-01T00:00:00"/>
    <s v="CPR Conversion"/>
  </r>
  <r>
    <n v="0"/>
    <n v="0"/>
    <n v="0"/>
    <n v="0"/>
    <d v="2025-12-01T00:00:00"/>
    <s v="BH Colorado Electric Oper Co"/>
    <s v="Regulated Electric (122)"/>
    <s v="WPC Sub 30315 Reader"/>
    <x v="127"/>
    <n v="135300"/>
    <x v="246"/>
    <n v="9973958"/>
    <s v="TRANSF, POTNTL, 1PH, 69001-16"/>
    <d v="1978-07-01T00:00:00"/>
    <d v="1978-07-01T00:00:00"/>
    <s v="CPR Conversion"/>
  </r>
  <r>
    <n v="3"/>
    <n v="20882.53"/>
    <n v="18281.044345461101"/>
    <n v="2601.4856545388975"/>
    <d v="2025-12-01T00:00:00"/>
    <s v="BH Colorado Electric Oper Co"/>
    <s v="Regulated Electric (122)"/>
    <s v="WPC Sub 30315 Reader"/>
    <x v="127"/>
    <n v="135300"/>
    <x v="246"/>
    <n v="9805278"/>
    <s v="TRANSF, POTNTL, 1PH, 69001-16"/>
    <d v="1980-07-01T00:00:00"/>
    <d v="1980-07-01T00:00:00"/>
    <s v="WCDXFER"/>
  </r>
  <r>
    <n v="3"/>
    <n v="57727.16"/>
    <n v="18326.124249846398"/>
    <n v="39401.035750153605"/>
    <d v="2025-12-01T00:00:00"/>
    <s v="BH Colorado Electric Oper Co"/>
    <s v="Regulated Electric (122)"/>
    <s v="WPC Sub 30315 Reader"/>
    <x v="127"/>
    <n v="135300"/>
    <x v="151"/>
    <n v="11004609"/>
    <s v="115 KV POTENTIAL TRANSFORMER INSTRUMENT"/>
    <d v="2009-07-21T00:00:00"/>
    <d v="2009-07-01T00:00:00"/>
    <s v="10018509"/>
  </r>
  <r>
    <n v="4"/>
    <n v="79586.400000000009"/>
    <n v="23734.334202672002"/>
    <n v="55852.065797328003"/>
    <d v="2025-12-01T00:00:00"/>
    <s v="BH Colorado Electric Oper Co"/>
    <s v="Regulated Electric (122)"/>
    <s v="WPC Sub 30315 Reader"/>
    <x v="127"/>
    <n v="135300"/>
    <x v="151"/>
    <n v="11100847"/>
    <s v="CCVT-POTENTIAL TRANSFORMER 115 KV"/>
    <d v="2010-04-15T00:00:00"/>
    <d v="2011-02-01T00:00:00"/>
    <s v="10025337"/>
  </r>
  <r>
    <n v="6"/>
    <n v="57769.08"/>
    <n v="12782.0282345376"/>
    <n v="44987.051765462398"/>
    <d v="2025-12-01T00:00:00"/>
    <s v="BH Colorado Electric Oper Co"/>
    <s v="Regulated Electric (122)"/>
    <s v="WPC Sub 30315 Reader"/>
    <x v="127"/>
    <n v="135300"/>
    <x v="151"/>
    <n v="12672419"/>
    <s v="POTENTIAL TRANSFORMERS 15KV"/>
    <d v="2014-02-28T00:00:00"/>
    <d v="2014-03-01T00:00:00"/>
    <s v="10047625"/>
  </r>
  <r>
    <n v="1"/>
    <n v="16527.599999999999"/>
    <n v="3656.908675872"/>
    <n v="12870.691324127998"/>
    <d v="2025-12-01T00:00:00"/>
    <s v="BH Colorado Electric Oper Co"/>
    <s v="Regulated Electric (122)"/>
    <s v="WPC Sub 30315 Reader"/>
    <x v="127"/>
    <n v="135300"/>
    <x v="334"/>
    <n v="12672401"/>
    <s v="TRANSFER-ELEC-0-15KV- &lt;= 600AMPS"/>
    <d v="2014-02-28T00:00:00"/>
    <d v="2014-01-01T00:00:00"/>
    <s v="10047625"/>
  </r>
  <r>
    <n v="3"/>
    <n v="89805.35"/>
    <n v="19870.396400851998"/>
    <n v="69934.953599148008"/>
    <d v="2025-12-01T00:00:00"/>
    <s v="BH Colorado Electric Oper Co"/>
    <s v="Regulated Electric (122)"/>
    <s v="WPC Sub 30315 Reader"/>
    <x v="127"/>
    <n v="135300"/>
    <x v="135"/>
    <n v="12672404"/>
    <s v="CCVT:72.5 KV W CARRIER"/>
    <d v="2014-02-28T00:00:00"/>
    <d v="2014-01-01T00:00:00"/>
    <s v="10047625"/>
  </r>
  <r>
    <n v="3"/>
    <n v="75928.5"/>
    <n v="19721.73388851"/>
    <n v="56206.766111489997"/>
    <d v="2025-12-01T00:00:00"/>
    <s v="BH Colorado Electric Oper Co"/>
    <s v="Regulated Electric (122)"/>
    <s v="WPC Sub 30315 Reader"/>
    <x v="127"/>
    <n v="135300"/>
    <x v="135"/>
    <n v="12007228"/>
    <s v="115KV, 550KV BIL, CCVT P/N TEMF 123H"/>
    <d v="2012-10-11T00:00:00"/>
    <d v="2012-01-01T00:00:00"/>
    <s v="10044488"/>
  </r>
  <r>
    <n v="6"/>
    <n v="130569.37000000001"/>
    <n v="41450.6879923448"/>
    <n v="89118.68200765521"/>
    <d v="2025-12-01T00:00:00"/>
    <s v="BH Colorado Electric Oper Co"/>
    <s v="Regulated Electric (122)"/>
    <s v="WPC Sub 30315 Reader"/>
    <x v="127"/>
    <n v="135300"/>
    <x v="135"/>
    <n v="11004588"/>
    <s v="115KV CURRENT TRANSFORMER 1200:5"/>
    <d v="2009-07-21T00:00:00"/>
    <d v="2009-01-01T00:00:00"/>
    <s v="10018509"/>
  </r>
  <r>
    <n v="0"/>
    <n v="0"/>
    <n v="0"/>
    <n v="0"/>
    <d v="2025-12-01T00:00:00"/>
    <s v="BH Colorado Electric Oper Co"/>
    <s v="Regulated Electric (122)"/>
    <s v="WPC Sub 30315 Reader"/>
    <x v="127"/>
    <n v="135300"/>
    <x v="247"/>
    <n v="9701170"/>
    <s v="CARR CURR EQ-TRANS/REC COMBINED"/>
    <d v="1980-07-01T00:00:00"/>
    <d v="1980-07-01T00:00:00"/>
    <s v="CPR Conversion"/>
  </r>
  <r>
    <n v="1"/>
    <n v="9157.7000000000007"/>
    <n v="8016.860016599001"/>
    <n v="1140.8399834009997"/>
    <d v="2025-12-01T00:00:00"/>
    <s v="BH Colorado Electric Oper Co"/>
    <s v="Regulated Electric (122)"/>
    <s v="WPC Sub 30315 Reader"/>
    <x v="127"/>
    <n v="135300"/>
    <x v="247"/>
    <n v="9768380"/>
    <s v="CARR CURR EQ-TRANS/REC COMBINED"/>
    <d v="1980-07-01T00:00:00"/>
    <d v="1980-07-01T00:00:00"/>
    <s v="WCDXFER"/>
  </r>
  <r>
    <n v="80"/>
    <n v="3423.71"/>
    <n v="889.27737979059998"/>
    <n v="2534.4326202093998"/>
    <d v="2025-12-01T00:00:00"/>
    <s v="BH Colorado Electric Oper Co"/>
    <s v="Regulated Electric (122)"/>
    <s v="WPC Sub 30315 Reader"/>
    <x v="127"/>
    <n v="135300"/>
    <x v="301"/>
    <n v="12007225"/>
    <s v="BUS:ALUMINUM 4&quot; IPS"/>
    <d v="2012-10-11T00:00:00"/>
    <d v="2012-01-01T00:00:00"/>
    <s v="10044488"/>
  </r>
  <r>
    <n v="1"/>
    <n v="26272.100000000002"/>
    <n v="25526.581609999001"/>
    <n v="745.51839000100153"/>
    <d v="2025-12-01T00:00:00"/>
    <s v="BH Colorado Electric Oper Co"/>
    <s v="Regulated Electric (122)"/>
    <s v="WPC Sub 30315 Reader"/>
    <x v="127"/>
    <n v="135300"/>
    <x v="335"/>
    <n v="9769415"/>
    <s v="TUNNEL"/>
    <d v="1975-07-01T00:00:00"/>
    <d v="1975-07-01T00:00:00"/>
    <s v="WCDXFER"/>
  </r>
  <r>
    <n v="0"/>
    <n v="0"/>
    <n v="0"/>
    <n v="0"/>
    <d v="2025-12-01T00:00:00"/>
    <s v="BH Colorado Electric Oper Co"/>
    <s v="Regulated Electric (122)"/>
    <s v="WPC Sub 30315 Reader"/>
    <x v="127"/>
    <n v="135300"/>
    <x v="335"/>
    <n v="9973895"/>
    <s v="TUNNEL"/>
    <d v="1975-07-01T00:00:00"/>
    <d v="1975-07-01T00:00:00"/>
    <s v="CPR Conversion"/>
  </r>
  <r>
    <n v="0"/>
    <n v="0"/>
    <n v="0"/>
    <n v="0"/>
    <d v="2025-12-01T00:00:00"/>
    <s v="BH Colorado Electric Oper Co"/>
    <s v="Regulated Electric (122)"/>
    <s v="WPC Sub 30315 Reader"/>
    <x v="127"/>
    <n v="135300"/>
    <x v="302"/>
    <n v="9786645"/>
    <s v="TX.-CURR., WIND.TYPE 601-1200A"/>
    <d v="1991-07-01T00:00:00"/>
    <d v="1991-07-01T00:00:00"/>
    <s v="WCDXFER"/>
  </r>
  <r>
    <n v="0"/>
    <n v="0"/>
    <n v="0"/>
    <n v="0"/>
    <d v="2025-12-01T00:00:00"/>
    <s v="BH Colorado Electric Oper Co"/>
    <s v="Regulated Electric (122)"/>
    <s v="WPC Sub 30315 Reader"/>
    <x v="127"/>
    <n v="135300"/>
    <x v="302"/>
    <n v="9973961"/>
    <s v="TX.-CURR., WIND.TYPE 601-1200A"/>
    <d v="1991-07-01T00:00:00"/>
    <d v="1991-07-01T00:00:00"/>
    <s v="CPR Conversion"/>
  </r>
  <r>
    <n v="0"/>
    <n v="0"/>
    <n v="0"/>
    <n v="0"/>
    <d v="2025-12-01T00:00:00"/>
    <s v="BH Colorado Electric Oper Co"/>
    <s v="Regulated Electric (122)"/>
    <s v="WPC Sub 30315 Reader"/>
    <x v="127"/>
    <n v="135300"/>
    <x v="253"/>
    <n v="9973915"/>
    <s v="CARR CURR EQ-WAVE TRAP-800 AMP"/>
    <d v="1976-07-01T00:00:00"/>
    <d v="1976-07-01T00:00:00"/>
    <s v="CPR Conversion"/>
  </r>
  <r>
    <n v="0"/>
    <n v="0"/>
    <n v="0"/>
    <n v="0"/>
    <d v="2025-12-01T00:00:00"/>
    <s v="BH Colorado Electric Oper Co"/>
    <s v="Regulated Electric (122)"/>
    <s v="WPC Sub 30315 Reader"/>
    <x v="127"/>
    <n v="135300"/>
    <x v="253"/>
    <n v="9724110"/>
    <s v="CARR CURR EQ-WAVE TRAP-800 AMP"/>
    <d v="1980-07-01T00:00:00"/>
    <d v="1980-07-01T00:00:00"/>
    <s v="CPR Conversion"/>
  </r>
  <r>
    <n v="1"/>
    <n v="4053.14"/>
    <n v="3548.2114513117999"/>
    <n v="504.92854868819995"/>
    <d v="2025-12-01T00:00:00"/>
    <s v="BH Colorado Electric Oper Co"/>
    <s v="Regulated Electric (122)"/>
    <s v="WPC Sub 30315 Reader"/>
    <x v="127"/>
    <n v="135300"/>
    <x v="253"/>
    <n v="9769140"/>
    <s v="CARR CURR EQ-WAVE TRAP-800 AMP"/>
    <d v="1980-07-01T00:00:00"/>
    <d v="1980-07-01T00:00:00"/>
    <s v="WCDXFER"/>
  </r>
  <r>
    <n v="1"/>
    <n v="2341.91"/>
    <n v="2230.3975197636"/>
    <n v="111.51248023639982"/>
    <d v="2025-12-01T00:00:00"/>
    <s v="BH Colorado Electric Oper Co"/>
    <s v="Regulated Electric (122)"/>
    <s v="WPC Sub 30315 Reader"/>
    <x v="127"/>
    <n v="135300"/>
    <x v="253"/>
    <n v="9769139"/>
    <s v="CARR CURR EQ-WAVE TRAP-800 AMP"/>
    <d v="1976-07-01T00:00:00"/>
    <d v="1976-07-01T00:00:00"/>
    <s v="WCDXFER"/>
  </r>
  <r>
    <n v="0"/>
    <n v="0"/>
    <n v="0"/>
    <n v="0"/>
    <d v="2025-12-01T00:00:00"/>
    <s v="BH Colorado Electric Oper Co"/>
    <s v="Regulated Electric (122)"/>
    <s v="WPC Sub 30315 Reader"/>
    <x v="127"/>
    <n v="135600"/>
    <x v="17"/>
    <n v="11004597"/>
    <s v="STATION POST INSULATORS"/>
    <d v="2009-07-21T00:00:00"/>
    <d v="2009-01-01T00:00:00"/>
    <s v="10018509"/>
  </r>
  <r>
    <n v="0"/>
    <n v="0"/>
    <n v="0"/>
    <n v="0"/>
    <d v="2025-12-01T00:00:00"/>
    <s v="BH Colorado Electric Oper Co"/>
    <s v="Regulated Electric (122)"/>
    <s v="WPC Sub 30330 Pueblo Plant 115"/>
    <x v="128"/>
    <n v="135130"/>
    <x v="336"/>
    <n v="40389338"/>
    <s v="Antenna"/>
    <d v="2016-01-14T00:00:00"/>
    <d v="2016-04-01T00:00:00"/>
    <s v="10050823"/>
  </r>
  <r>
    <n v="1"/>
    <n v="5102.38"/>
    <n v="38.596494295800007"/>
    <n v="5063.7835057042003"/>
    <d v="2025-12-01T00:00:00"/>
    <s v="BH Colorado Electric Oper Co"/>
    <s v="Regulated Electric (122)"/>
    <s v="WPC Sub 30330 Pueblo Plant 115"/>
    <x v="128"/>
    <n v="135130"/>
    <x v="185"/>
    <n v="40389327"/>
    <s v="Clock - Satellite"/>
    <d v="2016-01-14T00:00:00"/>
    <d v="2016-01-01T00:00:00"/>
    <s v="10050823"/>
  </r>
  <r>
    <n v="0"/>
    <n v="0"/>
    <n v="0"/>
    <n v="0"/>
    <d v="2025-12-01T00:00:00"/>
    <s v="BH Colorado Electric Oper Co"/>
    <s v="Regulated Electric (122)"/>
    <s v="WPC Sub 30330 Pueblo Plant 115"/>
    <x v="128"/>
    <n v="135130"/>
    <x v="337"/>
    <n v="40389404"/>
    <s v="Communications Equip Antenna T"/>
    <d v="2016-01-14T00:00:00"/>
    <d v="2016-01-01T00:00:00"/>
    <s v="10050823"/>
  </r>
  <r>
    <n v="8"/>
    <n v="7179.08"/>
    <n v="54.305504542800001"/>
    <n v="7124.7744954571999"/>
    <d v="2025-12-01T00:00:00"/>
    <s v="BH Colorado Electric Oper Co"/>
    <s v="Regulated Electric (122)"/>
    <s v="WPC Sub 30330 Pueblo Plant 115"/>
    <x v="128"/>
    <n v="135130"/>
    <x v="338"/>
    <n v="40389382"/>
    <s v="EQUIPMENT RACK/SHELF"/>
    <d v="2016-01-14T00:00:00"/>
    <d v="2016-01-01T00:00:00"/>
    <s v="10050823"/>
  </r>
  <r>
    <n v="1"/>
    <n v="5653.13"/>
    <n v="42.762593103299999"/>
    <n v="5610.3674068967002"/>
    <d v="2025-12-01T00:00:00"/>
    <s v="BH Colorado Electric Oper Co"/>
    <s v="Regulated Electric (122)"/>
    <s v="WPC Sub 30330 Pueblo Plant 115"/>
    <x v="128"/>
    <n v="135130"/>
    <x v="339"/>
    <n v="40389393"/>
    <s v="FIBER OPTIC OPTICAL INTERFACE CONVERTER"/>
    <d v="2016-01-14T00:00:00"/>
    <d v="2016-01-01T00:00:00"/>
    <s v="10050823"/>
  </r>
  <r>
    <n v="0"/>
    <n v="0"/>
    <n v="0"/>
    <n v="0"/>
    <d v="2025-12-01T00:00:00"/>
    <s v="BH Colorado Electric Oper Co"/>
    <s v="Regulated Electric (122)"/>
    <s v="WPC Sub 30330 Pueblo Plant 115"/>
    <x v="128"/>
    <n v="135130"/>
    <x v="164"/>
    <n v="40389371"/>
    <s v="Microwave Fixed Station Units"/>
    <d v="2016-01-14T00:00:00"/>
    <d v="2016-04-01T00:00:00"/>
    <s v="10050823"/>
  </r>
  <r>
    <n v="0"/>
    <n v="0"/>
    <n v="0"/>
    <n v="0"/>
    <d v="2025-12-01T00:00:00"/>
    <s v="BH Colorado Electric Oper Co"/>
    <s v="Regulated Electric (122)"/>
    <s v="WPC Sub 30330 Pueblo Plant 115"/>
    <x v="128"/>
    <n v="135130"/>
    <x v="340"/>
    <n v="40390881"/>
    <s v="MISC. RADIO COMMUNICATION EQMT."/>
    <d v="2002-12-12T00:00:00"/>
    <d v="2002-12-01T00:00:00"/>
    <s v="50507XFER"/>
  </r>
  <r>
    <n v="3"/>
    <n v="398099.48"/>
    <n v="3011.3876875067999"/>
    <n v="395088.09231249319"/>
    <d v="2025-12-01T00:00:00"/>
    <s v="BH Colorado Electric Oper Co"/>
    <s v="Regulated Electric (122)"/>
    <s v="WPC Sub 30330 Pueblo Plant 115"/>
    <x v="128"/>
    <n v="135130"/>
    <x v="165"/>
    <n v="40389426"/>
    <s v="Multiplex System"/>
    <d v="2016-01-14T00:00:00"/>
    <d v="2016-04-01T00:00:00"/>
    <s v="10050823"/>
  </r>
  <r>
    <n v="1"/>
    <n v="37854.080000000002"/>
    <n v="1190.5880383232"/>
    <n v="36663.491961676802"/>
    <d v="2025-12-01T00:00:00"/>
    <s v="BH Colorado Electric Oper Co"/>
    <s v="Regulated Electric (122)"/>
    <s v="WPC Sub 30330 Pueblo Plant 115"/>
    <x v="128"/>
    <n v="135130"/>
    <x v="80"/>
    <n v="40389954"/>
    <s v="SCADA EQUIPMENT- RTU"/>
    <d v="1986-07-01T00:00:00"/>
    <d v="1986-07-01T00:00:00"/>
    <s v="WCDXFER"/>
  </r>
  <r>
    <n v="0"/>
    <n v="12063.37"/>
    <n v="360.20704095089997"/>
    <n v="11703.162959049101"/>
    <d v="2025-12-01T00:00:00"/>
    <s v="BH Colorado Electric Oper Co"/>
    <s v="Regulated Electric (122)"/>
    <s v="WPC Sub 30330 Pueblo Plant 115"/>
    <x v="128"/>
    <n v="135130"/>
    <x v="80"/>
    <n v="40389844"/>
    <s v="TELEMETERING-RTU"/>
    <d v="1988-07-01T00:00:00"/>
    <d v="1988-07-01T00:00:00"/>
    <s v="WCDXFER"/>
  </r>
  <r>
    <n v="0"/>
    <n v="0"/>
    <n v="0"/>
    <n v="0"/>
    <d v="2025-12-01T00:00:00"/>
    <s v="BH Colorado Electric Oper Co"/>
    <s v="Regulated Electric (122)"/>
    <s v="WPC Sub 30330 Pueblo Plant 115"/>
    <x v="128"/>
    <n v="135130"/>
    <x v="105"/>
    <n v="40389261"/>
    <s v="Scada Equip - Server/Router"/>
    <d v="2013-07-01T00:00:00"/>
    <d v="2013-01-01T00:00:00"/>
    <s v="10047856"/>
  </r>
  <r>
    <n v="0"/>
    <n v="0"/>
    <n v="0"/>
    <n v="0"/>
    <d v="2025-12-01T00:00:00"/>
    <s v="BH Colorado Electric Oper Co"/>
    <s v="Regulated Electric (122)"/>
    <s v="WPC Sub 30330 Pueblo Plant 115"/>
    <x v="128"/>
    <n v="135130"/>
    <x v="243"/>
    <n v="40389360"/>
    <s v="Scada Equip - Transmitter"/>
    <d v="2016-01-14T00:00:00"/>
    <d v="2016-01-01T00:00:00"/>
    <s v="10050823"/>
  </r>
  <r>
    <n v="1"/>
    <n v="20564.63"/>
    <n v="155.55929281830001"/>
    <n v="20409.070707181701"/>
    <d v="2025-12-01T00:00:00"/>
    <s v="BH Colorado Electric Oper Co"/>
    <s v="Regulated Electric (122)"/>
    <s v="WPC Sub 30330 Pueblo Plant 115"/>
    <x v="128"/>
    <n v="135130"/>
    <x v="81"/>
    <n v="40389415"/>
    <s v="Scada Equip - Modem"/>
    <d v="2016-01-14T00:00:00"/>
    <d v="2016-01-01T00:00:00"/>
    <s v="10050823"/>
  </r>
  <r>
    <n v="200"/>
    <n v="10463.800000000001"/>
    <n v="79.152473358000009"/>
    <n v="10384.647526642"/>
    <d v="2025-12-01T00:00:00"/>
    <s v="BH Colorado Electric Oper Co"/>
    <s v="Regulated Electric (122)"/>
    <s v="WPC Sub 30330 Pueblo Plant 115"/>
    <x v="128"/>
    <n v="135130"/>
    <x v="177"/>
    <n v="40389349"/>
    <s v="Telemeter Eq - Other"/>
    <d v="2016-01-14T00:00:00"/>
    <d v="2016-01-01T00:00:00"/>
    <s v="10050823"/>
  </r>
  <r>
    <n v="1"/>
    <n v="442873.78"/>
    <n v="66901.558388920806"/>
    <n v="375972.22161107924"/>
    <d v="2025-12-01T00:00:00"/>
    <s v="BH Colorado Electric Oper Co"/>
    <s v="Regulated Electric (122)"/>
    <s v="WPC Sub 30330 Pueblo Plant 115"/>
    <x v="128"/>
    <n v="135200"/>
    <x v="341"/>
    <n v="20438845"/>
    <s v="BUILDING STRUCTURE"/>
    <d v="2016-01-14T00:00:00"/>
    <d v="2016-04-01T00:00:00"/>
    <s v="10050823"/>
  </r>
  <r>
    <n v="1"/>
    <n v="116164.17"/>
    <n v="17548.033667641197"/>
    <n v="98616.136332358801"/>
    <d v="2025-12-01T00:00:00"/>
    <s v="BH Colorado Electric Oper Co"/>
    <s v="Regulated Electric (122)"/>
    <s v="WPC Sub 30330 Pueblo Plant 115"/>
    <x v="128"/>
    <n v="135200"/>
    <x v="342"/>
    <n v="20438848"/>
    <s v="BUILDING,FOUNDATIONS/FOOTINGS/PIERS"/>
    <d v="2016-01-14T00:00:00"/>
    <d v="2016-04-01T00:00:00"/>
    <s v="10050823"/>
  </r>
  <r>
    <n v="1"/>
    <n v="31829.15"/>
    <n v="4808.1865157940001"/>
    <n v="27020.963484206"/>
    <d v="2025-12-01T00:00:00"/>
    <s v="BH Colorado Electric Oper Co"/>
    <s v="Regulated Electric (122)"/>
    <s v="WPC Sub 30330 Pueblo Plant 115"/>
    <x v="128"/>
    <n v="135200"/>
    <x v="115"/>
    <n v="20438830"/>
    <s v="Fence"/>
    <d v="2016-01-14T00:00:00"/>
    <d v="2016-04-01T00:00:00"/>
    <s v="10050823"/>
  </r>
  <r>
    <n v="0"/>
    <n v="7739.96"/>
    <n v="799.99034606160001"/>
    <n v="6939.9696539384004"/>
    <d v="2025-12-01T00:00:00"/>
    <s v="BH Colorado Electric Oper Co"/>
    <s v="Regulated Electric (122)"/>
    <s v="WPC Sub 30330 Pueblo Plant 115"/>
    <x v="128"/>
    <n v="135200"/>
    <x v="121"/>
    <n v="33378914"/>
    <s v="SECURITY SYSTEM"/>
    <d v="2019-12-16T00:00:00"/>
    <d v="2019-12-01T00:00:00"/>
    <s v="10068558"/>
  </r>
  <r>
    <n v="1"/>
    <n v="28435.14"/>
    <n v="4295.4793553303998"/>
    <n v="24139.660644669599"/>
    <d v="2025-12-01T00:00:00"/>
    <s v="BH Colorado Electric Oper Co"/>
    <s v="Regulated Electric (122)"/>
    <s v="WPC Sub 30330 Pueblo Plant 115"/>
    <x v="128"/>
    <n v="135200"/>
    <x v="122"/>
    <n v="20438842"/>
    <s v="Station Rock"/>
    <d v="2016-01-14T00:00:00"/>
    <d v="2016-04-01T00:00:00"/>
    <s v="10050823"/>
  </r>
  <r>
    <n v="1"/>
    <n v="1468.54"/>
    <n v="1615.1799896658001"/>
    <n v="-146.63998966580016"/>
    <d v="2025-12-01T00:00:00"/>
    <s v="BH Colorado Electric Oper Co"/>
    <s v="Regulated Electric (122)"/>
    <s v="WPC Sub 30330 Pueblo Plant 115"/>
    <x v="128"/>
    <n v="135200"/>
    <x v="152"/>
    <n v="9973955"/>
    <s v="WALLS,ENCLOSE/RETAIN,SOUND WALL"/>
    <d v="1936-07-01T00:00:00"/>
    <d v="1936-07-01T00:00:00"/>
    <s v="CPR Conversion"/>
  </r>
  <r>
    <n v="1"/>
    <n v="60472.15"/>
    <n v="34322.895375198997"/>
    <n v="26149.254624801004"/>
    <d v="2025-12-01T00:00:00"/>
    <s v="BH Colorado Electric Oper Co"/>
    <s v="Regulated Electric (122)"/>
    <s v="WPC Sub 30330 Pueblo Plant 115"/>
    <x v="128"/>
    <n v="135300"/>
    <x v="343"/>
    <n v="9778073"/>
    <s v="AIR MAGNETIC - 15 KV"/>
    <d v="1996-07-01T00:00:00"/>
    <d v="1996-07-01T00:00:00"/>
    <s v="WCDXFER"/>
  </r>
  <r>
    <n v="0"/>
    <n v="0"/>
    <n v="0"/>
    <n v="0"/>
    <d v="2025-12-01T00:00:00"/>
    <s v="BH Colorado Electric Oper Co"/>
    <s v="Regulated Electric (122)"/>
    <s v="WPC Sub 30330 Pueblo Plant 115"/>
    <x v="128"/>
    <n v="135300"/>
    <x v="343"/>
    <n v="9861062"/>
    <s v="AIR MAGNETIC - 15 KV"/>
    <d v="1996-07-01T00:00:00"/>
    <d v="1996-07-01T00:00:00"/>
    <s v="CPR Conversion"/>
  </r>
  <r>
    <n v="3"/>
    <n v="896.13"/>
    <n v="1025.8747840872002"/>
    <n v="-129.74478408720017"/>
    <d v="2025-12-01T00:00:00"/>
    <s v="BH Colorado Electric Oper Co"/>
    <s v="Regulated Electric (122)"/>
    <s v="WPC Sub 30330 Pueblo Plant 115"/>
    <x v="128"/>
    <n v="135300"/>
    <x v="313"/>
    <n v="9785423"/>
    <s v="AIRBREAK-1PH-ELEC-0-15000V-&lt;=600AMPS"/>
    <d v="1966-07-01T00:00:00"/>
    <d v="1966-07-01T00:00:00"/>
    <s v="WCDXFER"/>
  </r>
  <r>
    <n v="0"/>
    <n v="0"/>
    <n v="0"/>
    <n v="0"/>
    <d v="2025-12-01T00:00:00"/>
    <s v="BH Colorado Electric Oper Co"/>
    <s v="Regulated Electric (122)"/>
    <s v="WPC Sub 30330 Pueblo Plant 115"/>
    <x v="128"/>
    <n v="135300"/>
    <x v="313"/>
    <n v="9974006"/>
    <s v="AIRBREAK-1PH-ELEC-0-15000V-&lt;=600AMPS"/>
    <d v="1966-07-01T00:00:00"/>
    <d v="1966-07-01T00:00:00"/>
    <s v="CPR Conversion"/>
  </r>
  <r>
    <n v="0"/>
    <n v="0"/>
    <n v="0"/>
    <n v="0"/>
    <d v="2025-12-01T00:00:00"/>
    <s v="BH Colorado Electric Oper Co"/>
    <s v="Regulated Electric (122)"/>
    <s v="WPC Sub 30330 Pueblo Plant 115"/>
    <x v="128"/>
    <n v="135300"/>
    <x v="344"/>
    <n v="9974004"/>
    <s v="SWITCH,1PH,ELEC,0-15K,1200-199"/>
    <d v="1964-07-01T00:00:00"/>
    <d v="1964-07-01T00:00:00"/>
    <s v="CPR Conversion"/>
  </r>
  <r>
    <n v="6"/>
    <n v="711.02"/>
    <n v="841.3242697372001"/>
    <n v="-130.30426973720012"/>
    <d v="2025-12-01T00:00:00"/>
    <s v="BH Colorado Electric Oper Co"/>
    <s v="Regulated Electric (122)"/>
    <s v="WPC Sub 30330 Pueblo Plant 115"/>
    <x v="128"/>
    <n v="135300"/>
    <x v="344"/>
    <n v="9785421"/>
    <s v="SWITCH,1PH,ELEC,0-15K,1200-199"/>
    <d v="1964-07-01T00:00:00"/>
    <d v="1964-07-01T00:00:00"/>
    <s v="WCDXFER"/>
  </r>
  <r>
    <n v="3"/>
    <n v="227.51"/>
    <n v="273.19450397179997"/>
    <n v="-45.684503971799984"/>
    <d v="2025-12-01T00:00:00"/>
    <s v="BH Colorado Electric Oper Co"/>
    <s v="Regulated Electric (122)"/>
    <s v="WPC Sub 30330 Pueblo Plant 115"/>
    <x v="128"/>
    <n v="135300"/>
    <x v="344"/>
    <n v="9785422"/>
    <s v="AIRBRK-1PH-ELEC-0-15000V-1200-1999A"/>
    <d v="1936-07-01T00:00:00"/>
    <d v="1936-07-01T00:00:00"/>
    <s v="WCDXFER"/>
  </r>
  <r>
    <n v="0"/>
    <n v="0"/>
    <n v="0"/>
    <n v="0"/>
    <d v="2025-12-01T00:00:00"/>
    <s v="BH Colorado Electric Oper Co"/>
    <s v="Regulated Electric (122)"/>
    <s v="WPC Sub 30330 Pueblo Plant 115"/>
    <x v="128"/>
    <n v="135300"/>
    <x v="344"/>
    <n v="9974005"/>
    <s v="AIRBRK-1PH-ELEC-0-15000V-1200-1999A"/>
    <d v="1936-07-01T00:00:00"/>
    <d v="1936-07-01T00:00:00"/>
    <s v="CPR Conversion"/>
  </r>
  <r>
    <n v="6"/>
    <n v="495"/>
    <n v="594.39707910000004"/>
    <n v="-99.397079100000042"/>
    <d v="2025-12-01T00:00:00"/>
    <s v="BH Colorado Electric Oper Co"/>
    <s v="Regulated Electric (122)"/>
    <s v="WPC Sub 30330 Pueblo Plant 115"/>
    <x v="128"/>
    <n v="135300"/>
    <x v="197"/>
    <n v="9785419"/>
    <s v="AIRBRK-1PH-ELEC-0-15000V-&gt;= 2000AMPS"/>
    <d v="1936-07-01T00:00:00"/>
    <d v="1936-07-01T00:00:00"/>
    <s v="WCDXFER"/>
  </r>
  <r>
    <n v="0"/>
    <n v="0"/>
    <n v="0"/>
    <n v="0"/>
    <d v="2025-12-01T00:00:00"/>
    <s v="BH Colorado Electric Oper Co"/>
    <s v="Regulated Electric (122)"/>
    <s v="WPC Sub 30330 Pueblo Plant 115"/>
    <x v="128"/>
    <n v="135300"/>
    <x v="197"/>
    <n v="9974003"/>
    <s v="AIRBRK-1PH-ELEC-0-15000V-&gt;= 2000AMPS"/>
    <d v="1936-07-01T00:00:00"/>
    <d v="1936-07-01T00:00:00"/>
    <s v="CPR Conversion"/>
  </r>
  <r>
    <n v="0"/>
    <n v="0"/>
    <n v="0"/>
    <n v="0"/>
    <d v="2025-12-01T00:00:00"/>
    <s v="BH Colorado Electric Oper Co"/>
    <s v="Regulated Electric (122)"/>
    <s v="WPC Sub 30330 Pueblo Plant 115"/>
    <x v="128"/>
    <n v="135300"/>
    <x v="336"/>
    <n v="20438851"/>
    <s v="Antenna"/>
    <d v="2016-01-14T00:00:00"/>
    <d v="2016-04-01T00:00:00"/>
    <s v="10050823"/>
  </r>
  <r>
    <n v="0"/>
    <n v="0"/>
    <n v="0"/>
    <n v="0"/>
    <d v="2025-12-01T00:00:00"/>
    <s v="BH Colorado Electric Oper Co"/>
    <s v="Regulated Electric (122)"/>
    <s v="WPC Sub 30330 Pueblo Plant 115"/>
    <x v="128"/>
    <n v="135300"/>
    <x v="136"/>
    <n v="9724114"/>
    <s v="ARRESTER - 23,000-69,000 VOLTS"/>
    <d v="1950-07-01T00:00:00"/>
    <d v="1950-07-01T00:00:00"/>
    <s v="CPR Conversion"/>
  </r>
  <r>
    <n v="3"/>
    <n v="1517.53"/>
    <n v="1474.4673395207001"/>
    <n v="43.062660479299893"/>
    <d v="2025-12-01T00:00:00"/>
    <s v="BH Colorado Electric Oper Co"/>
    <s v="Regulated Electric (122)"/>
    <s v="WPC Sub 30330 Pueblo Plant 115"/>
    <x v="128"/>
    <n v="135300"/>
    <x v="136"/>
    <n v="9766601"/>
    <s v="ARRESTERS-23000-69000 VOLTS"/>
    <d v="1975-07-01T00:00:00"/>
    <d v="1975-07-01T00:00:00"/>
    <s v="WCDXFER"/>
  </r>
  <r>
    <n v="0"/>
    <n v="0"/>
    <n v="0"/>
    <n v="0"/>
    <d v="2025-12-01T00:00:00"/>
    <s v="BH Colorado Electric Oper Co"/>
    <s v="Regulated Electric (122)"/>
    <s v="WPC Sub 30330 Pueblo Plant 115"/>
    <x v="128"/>
    <n v="135300"/>
    <x v="136"/>
    <n v="9973954"/>
    <s v="ARRESTERS-23000-69000 VOLTS"/>
    <d v="1975-07-01T00:00:00"/>
    <d v="1975-07-01T00:00:00"/>
    <s v="CPR Conversion"/>
  </r>
  <r>
    <n v="0"/>
    <n v="0"/>
    <n v="0"/>
    <n v="0"/>
    <d v="2025-12-01T00:00:00"/>
    <s v="BH Colorado Electric Oper Co"/>
    <s v="Regulated Electric (122)"/>
    <s v="WPC Sub 30330 Pueblo Plant 115"/>
    <x v="128"/>
    <n v="135300"/>
    <x v="136"/>
    <n v="9861064"/>
    <s v="ARRESTER - 23,000-69,000 VOLTS"/>
    <d v="1996-07-01T00:00:00"/>
    <d v="1996-07-01T00:00:00"/>
    <s v="CPR Conversion"/>
  </r>
  <r>
    <n v="6"/>
    <n v="1134.6100000000001"/>
    <n v="1353.4255859713001"/>
    <n v="-218.81558597129992"/>
    <d v="2025-12-01T00:00:00"/>
    <s v="BH Colorado Electric Oper Co"/>
    <s v="Regulated Electric (122)"/>
    <s v="WPC Sub 30330 Pueblo Plant 115"/>
    <x v="128"/>
    <n v="135300"/>
    <x v="136"/>
    <n v="9766602"/>
    <s v="ARRESTER - 23,000-69,000 VOLTS"/>
    <d v="1950-07-01T00:00:00"/>
    <d v="1950-07-01T00:00:00"/>
    <s v="WCDXFER"/>
  </r>
  <r>
    <n v="3"/>
    <n v="3864.2400000000002"/>
    <n v="2193.2725266863999"/>
    <n v="1670.9674733136003"/>
    <d v="2025-12-01T00:00:00"/>
    <s v="BH Colorado Electric Oper Co"/>
    <s v="Regulated Electric (122)"/>
    <s v="WPC Sub 30330 Pueblo Plant 115"/>
    <x v="128"/>
    <n v="135300"/>
    <x v="136"/>
    <n v="9766603"/>
    <s v="ARRESTER - 23,000-69,000 VOLTS"/>
    <d v="1996-07-01T00:00:00"/>
    <d v="1996-07-01T00:00:00"/>
    <s v="WCDXFER"/>
  </r>
  <r>
    <n v="0"/>
    <n v="0"/>
    <n v="0"/>
    <n v="0"/>
    <d v="2025-12-01T00:00:00"/>
    <s v="BH Colorado Electric Oper Co"/>
    <s v="Regulated Electric (122)"/>
    <s v="WPC Sub 30330 Pueblo Plant 115"/>
    <x v="128"/>
    <n v="135300"/>
    <x v="101"/>
    <n v="9766632"/>
    <s v="BATTERIES, STORAGE"/>
    <d v="1976-07-01T00:00:00"/>
    <d v="1976-07-01T00:00:00"/>
    <s v="WCDXFER"/>
  </r>
  <r>
    <n v="0"/>
    <n v="0"/>
    <n v="0"/>
    <n v="0"/>
    <d v="2025-12-01T00:00:00"/>
    <s v="BH Colorado Electric Oper Co"/>
    <s v="Regulated Electric (122)"/>
    <s v="WPC Sub 30330 Pueblo Plant 115"/>
    <x v="128"/>
    <n v="135300"/>
    <x v="101"/>
    <n v="9973953"/>
    <s v="BATTERIES, STORAGE"/>
    <d v="1976-07-01T00:00:00"/>
    <d v="1976-07-01T00:00:00"/>
    <s v="CPR Conversion"/>
  </r>
  <r>
    <n v="0"/>
    <n v="0"/>
    <n v="0"/>
    <n v="0"/>
    <d v="2025-12-01T00:00:00"/>
    <s v="BH Colorado Electric Oper Co"/>
    <s v="Regulated Electric (122)"/>
    <s v="WPC Sub 30330 Pueblo Plant 115"/>
    <x v="128"/>
    <n v="135300"/>
    <x v="137"/>
    <n v="9766639"/>
    <s v="BATTERY CHARGER"/>
    <d v="1976-07-01T00:00:00"/>
    <d v="1976-07-01T00:00:00"/>
    <s v="WCDXFER"/>
  </r>
  <r>
    <n v="0"/>
    <n v="0"/>
    <n v="0"/>
    <n v="0"/>
    <d v="2025-12-01T00:00:00"/>
    <s v="BH Colorado Electric Oper Co"/>
    <s v="Regulated Electric (122)"/>
    <s v="WPC Sub 30330 Pueblo Plant 115"/>
    <x v="128"/>
    <n v="135300"/>
    <x v="137"/>
    <n v="9973952"/>
    <s v="BATTERY CHARGER"/>
    <d v="1976-07-01T00:00:00"/>
    <d v="1976-07-01T00:00:00"/>
    <s v="CPR Conversion"/>
  </r>
  <r>
    <n v="2"/>
    <n v="8805.4600000000009"/>
    <n v="10573.6155639028"/>
    <n v="-1768.1555639027993"/>
    <d v="2025-12-01T00:00:00"/>
    <s v="BH Colorado Electric Oper Co"/>
    <s v="Regulated Electric (122)"/>
    <s v="WPC Sub 30330 Pueblo Plant 115"/>
    <x v="128"/>
    <n v="135300"/>
    <x v="158"/>
    <n v="9778068"/>
    <s v="OIL - 15 KV"/>
    <d v="1936-07-01T00:00:00"/>
    <d v="1936-07-01T00:00:00"/>
    <s v="WCDXFER"/>
  </r>
  <r>
    <n v="1"/>
    <n v="3328.04"/>
    <n v="3984.9820168028"/>
    <n v="-656.94201680280003"/>
    <d v="2025-12-01T00:00:00"/>
    <s v="BH Colorado Electric Oper Co"/>
    <s v="Regulated Electric (122)"/>
    <s v="WPC Sub 30330 Pueblo Plant 115"/>
    <x v="128"/>
    <n v="135300"/>
    <x v="158"/>
    <n v="9778067"/>
    <s v="PWR CIRC BREAK-OIL-15KV"/>
    <d v="1942-07-01T00:00:00"/>
    <d v="1942-07-01T00:00:00"/>
    <s v="WCDXFER"/>
  </r>
  <r>
    <n v="0"/>
    <n v="0"/>
    <n v="0"/>
    <n v="0"/>
    <d v="2025-12-01T00:00:00"/>
    <s v="BH Colorado Electric Oper Co"/>
    <s v="Regulated Electric (122)"/>
    <s v="WPC Sub 30330 Pueblo Plant 115"/>
    <x v="128"/>
    <n v="135300"/>
    <x v="158"/>
    <n v="9973948"/>
    <s v="PWR CIRC BREAK-OIL-15KV"/>
    <d v="1942-07-01T00:00:00"/>
    <d v="1942-07-01T00:00:00"/>
    <s v="CPR Conversion"/>
  </r>
  <r>
    <n v="0"/>
    <n v="0"/>
    <n v="0"/>
    <n v="0"/>
    <d v="2025-12-01T00:00:00"/>
    <s v="BH Colorado Electric Oper Co"/>
    <s v="Regulated Electric (122)"/>
    <s v="WPC Sub 30330 Pueblo Plant 115"/>
    <x v="128"/>
    <n v="135300"/>
    <x v="158"/>
    <n v="9973949"/>
    <s v="OIL - 15 KV"/>
    <d v="1936-07-01T00:00:00"/>
    <d v="1936-07-01T00:00:00"/>
    <s v="CPR Conversion"/>
  </r>
  <r>
    <n v="0"/>
    <n v="0"/>
    <n v="0"/>
    <n v="0"/>
    <d v="2025-12-01T00:00:00"/>
    <s v="BH Colorado Electric Oper Co"/>
    <s v="Regulated Electric (122)"/>
    <s v="WPC Sub 30330 Pueblo Plant 115"/>
    <x v="128"/>
    <n v="135300"/>
    <x v="283"/>
    <n v="9973947"/>
    <s v="OIL - 69 KV"/>
    <d v="1950-07-01T00:00:00"/>
    <d v="1950-07-01T00:00:00"/>
    <s v="CPR Conversion"/>
  </r>
  <r>
    <n v="1"/>
    <n v="14348.210000000001"/>
    <n v="16977.7183486906"/>
    <n v="-2629.5083486905987"/>
    <d v="2025-12-01T00:00:00"/>
    <s v="BH Colorado Electric Oper Co"/>
    <s v="Regulated Electric (122)"/>
    <s v="WPC Sub 30330 Pueblo Plant 115"/>
    <x v="128"/>
    <n v="135300"/>
    <x v="283"/>
    <n v="9778059"/>
    <s v="PWR CIRC BREAK-OIL, 69KV"/>
    <d v="1964-07-01T00:00:00"/>
    <d v="1964-07-01T00:00:00"/>
    <s v="WCDXFER"/>
  </r>
  <r>
    <n v="0"/>
    <n v="0"/>
    <n v="0"/>
    <n v="0"/>
    <d v="2025-12-01T00:00:00"/>
    <s v="BH Colorado Electric Oper Co"/>
    <s v="Regulated Electric (122)"/>
    <s v="WPC Sub 30330 Pueblo Plant 115"/>
    <x v="128"/>
    <n v="135300"/>
    <x v="283"/>
    <n v="9973946"/>
    <s v="PWR CIRC BREAK-OIL, 69KV"/>
    <d v="1964-07-01T00:00:00"/>
    <d v="1964-07-01T00:00:00"/>
    <s v="CPR Conversion"/>
  </r>
  <r>
    <n v="5"/>
    <n v="65618.36"/>
    <n v="78273.210471858809"/>
    <n v="-12654.850471858808"/>
    <d v="2025-12-01T00:00:00"/>
    <s v="BH Colorado Electric Oper Co"/>
    <s v="Regulated Electric (122)"/>
    <s v="WPC Sub 30330 Pueblo Plant 115"/>
    <x v="128"/>
    <n v="135300"/>
    <x v="283"/>
    <n v="9778061"/>
    <s v="OIL - 69 KV"/>
    <d v="1950-07-01T00:00:00"/>
    <d v="1950-07-01T00:00:00"/>
    <s v="WCDXFER"/>
  </r>
  <r>
    <n v="12"/>
    <n v="6063.1"/>
    <n v="6007.7030317059998"/>
    <n v="55.396968294000544"/>
    <d v="2025-12-01T00:00:00"/>
    <s v="BH Colorado Electric Oper Co"/>
    <s v="Regulated Electric (122)"/>
    <s v="WPC Sub 30330 Pueblo Plant 115"/>
    <x v="128"/>
    <n v="135300"/>
    <x v="283"/>
    <n v="9778060"/>
    <s v="PWR CIRC BREAK-OIL, 69KV"/>
    <d v="1974-07-01T00:00:00"/>
    <d v="1974-07-01T00:00:00"/>
    <s v="WCDXFER"/>
  </r>
  <r>
    <n v="0"/>
    <n v="0"/>
    <n v="0"/>
    <n v="0"/>
    <d v="2025-12-01T00:00:00"/>
    <s v="BH Colorado Electric Oper Co"/>
    <s v="Regulated Electric (122)"/>
    <s v="WPC Sub 30330 Pueblo Plant 115"/>
    <x v="128"/>
    <n v="135300"/>
    <x v="283"/>
    <n v="9693307"/>
    <s v="PWR CIRC BREAK-OIL, 69KV"/>
    <d v="1974-07-01T00:00:00"/>
    <d v="1974-07-01T00:00:00"/>
    <s v="CPR Conversion"/>
  </r>
  <r>
    <n v="1"/>
    <n v="27355.29"/>
    <n v="7105.2865501493998"/>
    <n v="20250.003449850599"/>
    <d v="2025-12-01T00:00:00"/>
    <s v="BH Colorado Electric Oper Co"/>
    <s v="Regulated Electric (122)"/>
    <s v="WPC Sub 30330 Pueblo Plant 115"/>
    <x v="128"/>
    <n v="135300"/>
    <x v="342"/>
    <n v="11721838"/>
    <s v="CONCRETE PAD"/>
    <d v="2012-01-25T00:00:00"/>
    <d v="2012-11-01T00:00:00"/>
    <s v="10041037"/>
  </r>
  <r>
    <n v="0"/>
    <n v="0"/>
    <n v="0"/>
    <n v="0"/>
    <d v="2025-12-01T00:00:00"/>
    <s v="BH Colorado Electric Oper Co"/>
    <s v="Regulated Electric (122)"/>
    <s v="WPC Sub 30330 Pueblo Plant 115"/>
    <x v="128"/>
    <n v="135300"/>
    <x v="185"/>
    <n v="20438818"/>
    <s v="Clock - Satellite"/>
    <d v="2016-01-14T00:00:00"/>
    <d v="2016-01-01T00:00:00"/>
    <s v="10050823"/>
  </r>
  <r>
    <n v="0"/>
    <n v="0"/>
    <n v="0"/>
    <n v="0"/>
    <d v="2025-12-01T00:00:00"/>
    <s v="BH Colorado Electric Oper Co"/>
    <s v="Regulated Electric (122)"/>
    <s v="WPC Sub 30330 Pueblo Plant 115"/>
    <x v="128"/>
    <n v="135300"/>
    <x v="345"/>
    <n v="9974002"/>
    <s v="COMBO-ELEC-15-45KV- 1200-1999AMPS"/>
    <d v="1950-07-01T00:00:00"/>
    <d v="1950-07-01T00:00:00"/>
    <s v="CPR Conversion"/>
  </r>
  <r>
    <n v="13"/>
    <n v="13001"/>
    <n v="15508.312145329999"/>
    <n v="-2507.3121453299991"/>
    <d v="2025-12-01T00:00:00"/>
    <s v="BH Colorado Electric Oper Co"/>
    <s v="Regulated Electric (122)"/>
    <s v="WPC Sub 30330 Pueblo Plant 115"/>
    <x v="128"/>
    <n v="135300"/>
    <x v="345"/>
    <n v="9785445"/>
    <s v="COMBO-ELEC-15-45KV- 1200-1999AMPS"/>
    <d v="1950-07-01T00:00:00"/>
    <d v="1950-07-01T00:00:00"/>
    <s v="WCDXFER"/>
  </r>
  <r>
    <n v="2"/>
    <n v="1365.25"/>
    <n v="1628.5457392824999"/>
    <n v="-263.29573928249988"/>
    <d v="2025-12-01T00:00:00"/>
    <s v="BH Colorado Electric Oper Co"/>
    <s v="Regulated Electric (122)"/>
    <s v="WPC Sub 30330 Pueblo Plant 115"/>
    <x v="128"/>
    <n v="135300"/>
    <x v="208"/>
    <n v="9785437"/>
    <s v="SWITCH,COMBO,ELEC,45001-69K,&lt;"/>
    <d v="1950-07-01T00:00:00"/>
    <d v="1950-07-01T00:00:00"/>
    <s v="WCDXFER"/>
  </r>
  <r>
    <n v="4"/>
    <n v="2783.2000000000003"/>
    <n v="3340.4916027840004"/>
    <n v="-557.29160278400013"/>
    <d v="2025-12-01T00:00:00"/>
    <s v="BH Colorado Electric Oper Co"/>
    <s v="Regulated Electric (122)"/>
    <s v="WPC Sub 30330 Pueblo Plant 115"/>
    <x v="128"/>
    <n v="135300"/>
    <x v="208"/>
    <n v="9785438"/>
    <s v="COMBO-ELEC-45-69KV- &lt;= 600AMPS"/>
    <d v="1937-07-01T00:00:00"/>
    <d v="1937-07-01T00:00:00"/>
    <s v="WCDXFER"/>
  </r>
  <r>
    <n v="0"/>
    <n v="0"/>
    <n v="0"/>
    <n v="0"/>
    <d v="2025-12-01T00:00:00"/>
    <s v="BH Colorado Electric Oper Co"/>
    <s v="Regulated Electric (122)"/>
    <s v="WPC Sub 30330 Pueblo Plant 115"/>
    <x v="128"/>
    <n v="135300"/>
    <x v="208"/>
    <n v="9697416"/>
    <s v="SWITCH,COMBO,ELEC,45001-69K,&lt;"/>
    <d v="1950-07-01T00:00:00"/>
    <d v="1950-07-01T00:00:00"/>
    <s v="CPR Conversion"/>
  </r>
  <r>
    <n v="0"/>
    <n v="0"/>
    <n v="0"/>
    <n v="0"/>
    <d v="2025-12-01T00:00:00"/>
    <s v="BH Colorado Electric Oper Co"/>
    <s v="Regulated Electric (122)"/>
    <s v="WPC Sub 30330 Pueblo Plant 115"/>
    <x v="128"/>
    <n v="135300"/>
    <x v="208"/>
    <n v="9974001"/>
    <s v="COMBO-ELEC-45-69KV- &lt;= 600AMPS"/>
    <d v="1937-07-01T00:00:00"/>
    <d v="1937-07-01T00:00:00"/>
    <s v="CPR Conversion"/>
  </r>
  <r>
    <n v="0"/>
    <n v="0"/>
    <n v="0"/>
    <n v="0"/>
    <d v="2025-12-01T00:00:00"/>
    <s v="BH Colorado Electric Oper Co"/>
    <s v="Regulated Electric (122)"/>
    <s v="WPC Sub 30330 Pueblo Plant 115"/>
    <x v="128"/>
    <n v="135300"/>
    <x v="210"/>
    <n v="9709875"/>
    <s v="COMBO-ELEC-69-170KV- &lt;= 600AMPS"/>
    <d v="1950-07-01T00:00:00"/>
    <d v="1950-07-01T00:00:00"/>
    <s v="CPR Conversion"/>
  </r>
  <r>
    <n v="1"/>
    <n v="1152.0899999999999"/>
    <n v="1374.2766971397"/>
    <n v="-222.18669713970007"/>
    <d v="2025-12-01T00:00:00"/>
    <s v="BH Colorado Electric Oper Co"/>
    <s v="Regulated Electric (122)"/>
    <s v="WPC Sub 30330 Pueblo Plant 115"/>
    <x v="128"/>
    <n v="135300"/>
    <x v="210"/>
    <n v="9785466"/>
    <s v="COMBO-ELEC-69-170KV- &lt;= 600AMPS"/>
    <d v="1950-07-01T00:00:00"/>
    <d v="1950-07-01T00:00:00"/>
    <s v="WCDXFER"/>
  </r>
  <r>
    <n v="0"/>
    <n v="0"/>
    <n v="0"/>
    <n v="0"/>
    <d v="2025-12-01T00:00:00"/>
    <s v="BH Colorado Electric Oper Co"/>
    <s v="Regulated Electric (122)"/>
    <s v="WPC Sub 30330 Pueblo Plant 115"/>
    <x v="128"/>
    <n v="135300"/>
    <x v="337"/>
    <n v="20438815"/>
    <s v="Communications Equip Antenna T"/>
    <d v="2016-01-14T00:00:00"/>
    <d v="2016-01-01T00:00:00"/>
    <s v="10050823"/>
  </r>
  <r>
    <n v="-44"/>
    <n v="483.62"/>
    <n v="274.4939391332"/>
    <n v="209.1260608668"/>
    <d v="2025-12-01T00:00:00"/>
    <s v="BH Colorado Electric Oper Co"/>
    <s v="Regulated Electric (122)"/>
    <s v="WPC Sub 30330 Pueblo Plant 115"/>
    <x v="128"/>
    <n v="135300"/>
    <x v="112"/>
    <n v="9766908"/>
    <s v="COND. CONTROL CABLE-COPPER, OTHER"/>
    <d v="1996-07-01T00:00:00"/>
    <d v="1996-07-01T00:00:00"/>
    <s v="WCDXFER"/>
  </r>
  <r>
    <n v="0"/>
    <n v="0"/>
    <n v="0"/>
    <n v="0"/>
    <d v="2025-12-01T00:00:00"/>
    <s v="BH Colorado Electric Oper Co"/>
    <s v="Regulated Electric (122)"/>
    <s v="WPC Sub 30330 Pueblo Plant 115"/>
    <x v="128"/>
    <n v="135300"/>
    <x v="112"/>
    <n v="9861074"/>
    <s v="COND. CONTROL CABLE-COPPER, OTHER"/>
    <d v="1996-07-01T00:00:00"/>
    <d v="1996-07-01T00:00:00"/>
    <s v="CPR Conversion"/>
  </r>
  <r>
    <n v="2915"/>
    <n v="12843.54"/>
    <n v="7289.7603221844001"/>
    <n v="5553.7796778156007"/>
    <d v="2025-12-01T00:00:00"/>
    <s v="BH Colorado Electric Oper Co"/>
    <s v="Regulated Electric (122)"/>
    <s v="WPC Sub 30330 Pueblo Plant 115"/>
    <x v="128"/>
    <n v="135300"/>
    <x v="212"/>
    <n v="9766906"/>
    <s v="COND. CONTROL CABLE-COPPER, 4c/6"/>
    <d v="1996-07-01T00:00:00"/>
    <d v="1996-07-01T00:00:00"/>
    <s v="WCDXFER"/>
  </r>
  <r>
    <n v="0"/>
    <n v="0"/>
    <n v="0"/>
    <n v="0"/>
    <d v="2025-12-01T00:00:00"/>
    <s v="BH Colorado Electric Oper Co"/>
    <s v="Regulated Electric (122)"/>
    <s v="WPC Sub 30330 Pueblo Plant 115"/>
    <x v="128"/>
    <n v="135300"/>
    <x v="212"/>
    <n v="9718341"/>
    <s v="COND. CONTROL CABLE-COPPER, 4c/6"/>
    <d v="1996-07-01T00:00:00"/>
    <d v="1996-07-01T00:00:00"/>
    <s v="CPR Conversion"/>
  </r>
  <r>
    <n v="880"/>
    <n v="3566.4700000000003"/>
    <n v="2024.2636762341999"/>
    <n v="1542.2063237658003"/>
    <d v="2025-12-01T00:00:00"/>
    <s v="BH Colorado Electric Oper Co"/>
    <s v="Regulated Electric (122)"/>
    <s v="WPC Sub 30330 Pueblo Plant 115"/>
    <x v="128"/>
    <n v="135300"/>
    <x v="213"/>
    <n v="9702645"/>
    <s v="COND. CONTROL CABLE-COPPER, 12c/12"/>
    <d v="1996-07-01T00:00:00"/>
    <d v="1996-07-01T00:00:00"/>
    <s v="WCDXFER"/>
  </r>
  <r>
    <n v="0"/>
    <n v="0"/>
    <n v="0"/>
    <n v="0"/>
    <d v="2025-12-01T00:00:00"/>
    <s v="BH Colorado Electric Oper Co"/>
    <s v="Regulated Electric (122)"/>
    <s v="WPC Sub 30330 Pueblo Plant 115"/>
    <x v="128"/>
    <n v="135300"/>
    <x v="213"/>
    <n v="9861071"/>
    <s v="COND. CONTROL CABLE-COPPER, 12c/12"/>
    <d v="1996-07-01T00:00:00"/>
    <d v="1996-07-01T00:00:00"/>
    <s v="CPR Conversion"/>
  </r>
  <r>
    <n v="0"/>
    <n v="0"/>
    <n v="0"/>
    <n v="0"/>
    <d v="2025-12-01T00:00:00"/>
    <s v="BH Colorado Electric Oper Co"/>
    <s v="Regulated Electric (122)"/>
    <s v="WPC Sub 30330 Pueblo Plant 115"/>
    <x v="128"/>
    <n v="135300"/>
    <x v="214"/>
    <n v="9861075"/>
    <s v="COND. PWR CABLE, AL, 251MCM-795MCM"/>
    <d v="1996-07-01T00:00:00"/>
    <d v="1996-07-01T00:00:00"/>
    <s v="CPR Conversion"/>
  </r>
  <r>
    <n v="912"/>
    <n v="7024.07"/>
    <n v="3986.7347153701999"/>
    <n v="3037.3352846297998"/>
    <d v="2025-12-01T00:00:00"/>
    <s v="BH Colorado Electric Oper Co"/>
    <s v="Regulated Electric (122)"/>
    <s v="WPC Sub 30330 Pueblo Plant 115"/>
    <x v="128"/>
    <n v="135300"/>
    <x v="214"/>
    <n v="9768385"/>
    <s v="COND. PWR CABLE, AL, 251MCM-795MCM"/>
    <d v="1996-07-01T00:00:00"/>
    <d v="1996-07-01T00:00:00"/>
    <s v="WCDXFER"/>
  </r>
  <r>
    <n v="501"/>
    <n v="7200.06"/>
    <n v="8588.6299473198014"/>
    <n v="-1388.569947319801"/>
    <d v="2025-12-01T00:00:00"/>
    <s v="BH Colorado Electric Oper Co"/>
    <s v="Regulated Electric (122)"/>
    <s v="WPC Sub 30330 Pueblo Plant 115"/>
    <x v="128"/>
    <n v="135300"/>
    <x v="215"/>
    <n v="9766895"/>
    <s v="BUS/CNDCTR-PWR CBLE-OTHER"/>
    <d v="1950-07-01T00:00:00"/>
    <d v="1950-07-01T00:00:00"/>
    <s v="WCDXFER"/>
  </r>
  <r>
    <n v="1"/>
    <n v="2089.23"/>
    <n v="2501.6357913260999"/>
    <n v="-412.40579132609992"/>
    <d v="2025-12-01T00:00:00"/>
    <s v="BH Colorado Electric Oper Co"/>
    <s v="Regulated Electric (122)"/>
    <s v="WPC Sub 30330 Pueblo Plant 115"/>
    <x v="128"/>
    <n v="135300"/>
    <x v="215"/>
    <n v="9766893"/>
    <s v="COND. PWR CABLE, AL, OTHER"/>
    <d v="1942-07-01T00:00:00"/>
    <d v="1942-07-01T00:00:00"/>
    <s v="WCDXFER"/>
  </r>
  <r>
    <n v="0"/>
    <n v="0"/>
    <n v="0"/>
    <n v="0"/>
    <d v="2025-12-01T00:00:00"/>
    <s v="BH Colorado Electric Oper Co"/>
    <s v="Regulated Electric (122)"/>
    <s v="WPC Sub 30330 Pueblo Plant 115"/>
    <x v="128"/>
    <n v="135300"/>
    <x v="215"/>
    <n v="9973930"/>
    <s v="BUS/CNDCTR-PWR CBLE-OTHER"/>
    <d v="1964-07-01T00:00:00"/>
    <d v="1964-07-01T00:00:00"/>
    <s v="CPR Conversion"/>
  </r>
  <r>
    <n v="0"/>
    <n v="0"/>
    <n v="0"/>
    <n v="0"/>
    <d v="2025-12-01T00:00:00"/>
    <s v="BH Colorado Electric Oper Co"/>
    <s v="Regulated Electric (122)"/>
    <s v="WPC Sub 30330 Pueblo Plant 115"/>
    <x v="128"/>
    <n v="135300"/>
    <x v="215"/>
    <n v="9973929"/>
    <s v="BUS/CNDCTR-PWR CBLE-OTHER"/>
    <d v="1981-07-01T00:00:00"/>
    <d v="1981-07-01T00:00:00"/>
    <s v="CPR Conversion"/>
  </r>
  <r>
    <n v="1"/>
    <n v="19098.93"/>
    <n v="16352.1759373719"/>
    <n v="2746.7540626281007"/>
    <d v="2025-12-01T00:00:00"/>
    <s v="BH Colorado Electric Oper Co"/>
    <s v="Regulated Electric (122)"/>
    <s v="WPC Sub 30330 Pueblo Plant 115"/>
    <x v="128"/>
    <n v="135300"/>
    <x v="215"/>
    <n v="9766897"/>
    <s v="BUS/CNDCTR-PWR CBLE-OTHER"/>
    <d v="1981-07-01T00:00:00"/>
    <d v="1981-07-01T00:00:00"/>
    <s v="WCDXFER"/>
  </r>
  <r>
    <n v="0"/>
    <n v="0"/>
    <n v="0"/>
    <n v="0"/>
    <d v="2025-12-01T00:00:00"/>
    <s v="BH Colorado Electric Oper Co"/>
    <s v="Regulated Electric (122)"/>
    <s v="WPC Sub 30330 Pueblo Plant 115"/>
    <x v="128"/>
    <n v="135300"/>
    <x v="215"/>
    <n v="9861072"/>
    <s v="COND. PWR CABLE, AL, OTHER"/>
    <d v="1996-07-01T00:00:00"/>
    <d v="1996-07-01T00:00:00"/>
    <s v="CPR Conversion"/>
  </r>
  <r>
    <n v="1"/>
    <n v="155.32"/>
    <n v="183.78454273520001"/>
    <n v="-28.464542735200013"/>
    <d v="2025-12-01T00:00:00"/>
    <s v="BH Colorado Electric Oper Co"/>
    <s v="Regulated Electric (122)"/>
    <s v="WPC Sub 30330 Pueblo Plant 115"/>
    <x v="128"/>
    <n v="135300"/>
    <x v="215"/>
    <n v="9766896"/>
    <s v="BUS/CNDCTR-PWR CBLE-OTHER"/>
    <d v="1964-07-01T00:00:00"/>
    <d v="1964-07-01T00:00:00"/>
    <s v="WCDXFER"/>
  </r>
  <r>
    <n v="0"/>
    <n v="0"/>
    <n v="0"/>
    <n v="0"/>
    <d v="2025-12-01T00:00:00"/>
    <s v="BH Colorado Electric Oper Co"/>
    <s v="Regulated Electric (122)"/>
    <s v="WPC Sub 30330 Pueblo Plant 115"/>
    <x v="128"/>
    <n v="135300"/>
    <x v="215"/>
    <n v="9973931"/>
    <s v="COND. PWR CABLE, AL, OTHER"/>
    <d v="1942-07-01T00:00:00"/>
    <d v="1942-07-01T00:00:00"/>
    <s v="CPR Conversion"/>
  </r>
  <r>
    <n v="0"/>
    <n v="0"/>
    <n v="0"/>
    <n v="0"/>
    <d v="2025-12-01T00:00:00"/>
    <s v="BH Colorado Electric Oper Co"/>
    <s v="Regulated Electric (122)"/>
    <s v="WPC Sub 30330 Pueblo Plant 115"/>
    <x v="128"/>
    <n v="135300"/>
    <x v="215"/>
    <n v="9724112"/>
    <s v="BUS/CNDCTR-PWR CBLE-OTHER"/>
    <d v="1950-07-01T00:00:00"/>
    <d v="1950-07-01T00:00:00"/>
    <s v="CPR Conversion"/>
  </r>
  <r>
    <n v="130"/>
    <n v="466.33"/>
    <n v="264.68044877379998"/>
    <n v="201.6495512262"/>
    <d v="2025-12-01T00:00:00"/>
    <s v="BH Colorado Electric Oper Co"/>
    <s v="Regulated Electric (122)"/>
    <s v="WPC Sub 30330 Pueblo Plant 115"/>
    <x v="128"/>
    <n v="135300"/>
    <x v="215"/>
    <n v="9766894"/>
    <s v="COND. PWR CABLE, AL, OTHER"/>
    <d v="1996-07-01T00:00:00"/>
    <d v="1996-07-01T00:00:00"/>
    <s v="WCDXFER"/>
  </r>
  <r>
    <n v="0"/>
    <n v="0"/>
    <n v="0"/>
    <n v="0"/>
    <d v="2025-12-01T00:00:00"/>
    <s v="BH Colorado Electric Oper Co"/>
    <s v="Regulated Electric (122)"/>
    <s v="WPC Sub 30330 Pueblo Plant 115"/>
    <x v="128"/>
    <n v="135300"/>
    <x v="216"/>
    <n v="9861076"/>
    <s v="CONDUIT-NOT ENCD, PVC-3&quot;-4&quot;"/>
    <d v="1996-07-01T00:00:00"/>
    <d v="1996-07-01T00:00:00"/>
    <s v="CPR Conversion"/>
  </r>
  <r>
    <n v="100"/>
    <n v="291.62"/>
    <n v="165.51822201319999"/>
    <n v="126.10177798680002"/>
    <d v="2025-12-01T00:00:00"/>
    <s v="BH Colorado Electric Oper Co"/>
    <s v="Regulated Electric (122)"/>
    <s v="WPC Sub 30330 Pueblo Plant 115"/>
    <x v="128"/>
    <n v="135300"/>
    <x v="216"/>
    <n v="9769128"/>
    <s v="CONDUIT-NOT ENCD, PVC-3&quot;-4&quot;"/>
    <d v="1996-07-01T00:00:00"/>
    <d v="1996-07-01T00:00:00"/>
    <s v="WCDXFER"/>
  </r>
  <r>
    <n v="125"/>
    <n v="355.51"/>
    <n v="425.68627684569998"/>
    <n v="-70.176276845699988"/>
    <d v="2025-12-01T00:00:00"/>
    <s v="BH Colorado Electric Oper Co"/>
    <s v="Regulated Electric (122)"/>
    <s v="WPC Sub 30330 Pueblo Plant 115"/>
    <x v="128"/>
    <n v="135300"/>
    <x v="217"/>
    <n v="9769125"/>
    <s v="CONDUIT-NOT ENC COND-PLS-&gt;4&quot;- 6&quot;"/>
    <d v="1942-07-01T00:00:00"/>
    <d v="1942-07-01T00:00:00"/>
    <s v="WCDXFER"/>
  </r>
  <r>
    <n v="0"/>
    <n v="0"/>
    <n v="0"/>
    <n v="0"/>
    <d v="2025-12-01T00:00:00"/>
    <s v="BH Colorado Electric Oper Co"/>
    <s v="Regulated Electric (122)"/>
    <s v="WPC Sub 30330 Pueblo Plant 115"/>
    <x v="128"/>
    <n v="135300"/>
    <x v="217"/>
    <n v="9697415"/>
    <s v="CONDUIT-NOT ENC COND-PLS-&gt;4&quot;- 6&quot;"/>
    <d v="1942-07-01T00:00:00"/>
    <d v="1942-07-01T00:00:00"/>
    <s v="CPR Conversion"/>
  </r>
  <r>
    <n v="0"/>
    <n v="0"/>
    <n v="0"/>
    <n v="0"/>
    <d v="2025-12-01T00:00:00"/>
    <s v="BH Colorado Electric Oper Co"/>
    <s v="Regulated Electric (122)"/>
    <s v="WPC Sub 30330 Pueblo Plant 115"/>
    <x v="128"/>
    <n v="135300"/>
    <x v="218"/>
    <n v="9861077"/>
    <s v="CONDUIT, NOT ENCD-PVC-UNDR 3&quot;"/>
    <d v="1996-07-01T00:00:00"/>
    <d v="1996-07-01T00:00:00"/>
    <s v="CPR Conversion"/>
  </r>
  <r>
    <n v="460"/>
    <n v="1108.21"/>
    <n v="628.99989307060002"/>
    <n v="479.21010692940001"/>
    <d v="2025-12-01T00:00:00"/>
    <s v="BH Colorado Electric Oper Co"/>
    <s v="Regulated Electric (122)"/>
    <s v="WPC Sub 30330 Pueblo Plant 115"/>
    <x v="128"/>
    <n v="135300"/>
    <x v="218"/>
    <n v="9769135"/>
    <s v="CONDUIT, NOT ENCD-PVC-UNDR 3&quot;"/>
    <d v="1996-07-01T00:00:00"/>
    <d v="1996-07-01T00:00:00"/>
    <s v="WCDXFER"/>
  </r>
  <r>
    <n v="0"/>
    <n v="0"/>
    <n v="0"/>
    <n v="0"/>
    <d v="2025-12-01T00:00:00"/>
    <s v="BH Colorado Electric Oper Co"/>
    <s v="Regulated Electric (122)"/>
    <s v="WPC Sub 30330 Pueblo Plant 115"/>
    <x v="128"/>
    <n v="135300"/>
    <x v="346"/>
    <n v="9724113"/>
    <s v="CONDUIT, NOT ENCD-STL-&gt;4&quot;-6&quot;"/>
    <d v="1942-07-01T00:00:00"/>
    <d v="1942-07-01T00:00:00"/>
    <s v="CPR Conversion"/>
  </r>
  <r>
    <n v="40"/>
    <n v="134.19"/>
    <n v="160.67857863330002"/>
    <n v="-26.488578633300023"/>
    <d v="2025-12-01T00:00:00"/>
    <s v="BH Colorado Electric Oper Co"/>
    <s v="Regulated Electric (122)"/>
    <s v="WPC Sub 30330 Pueblo Plant 115"/>
    <x v="128"/>
    <n v="135300"/>
    <x v="346"/>
    <n v="9769340"/>
    <s v="CONDUIT, NOT ENCD-STL-&gt;4&quot;-6&quot;"/>
    <d v="1942-07-01T00:00:00"/>
    <d v="1942-07-01T00:00:00"/>
    <s v="WCDXFER"/>
  </r>
  <r>
    <n v="200"/>
    <n v="250"/>
    <n v="300.20054499999998"/>
    <n v="-50.200544999999977"/>
    <d v="2025-12-01T00:00:00"/>
    <s v="BH Colorado Electric Oper Co"/>
    <s v="Regulated Electric (122)"/>
    <s v="WPC Sub 30330 Pueblo Plant 115"/>
    <x v="128"/>
    <n v="135300"/>
    <x v="219"/>
    <n v="9769341"/>
    <s v="CONDUIT-NOT ENCD, STL-3&quot;-4&quot;"/>
    <d v="1936-07-01T00:00:00"/>
    <d v="1936-07-01T00:00:00"/>
    <s v="WCDXFER"/>
  </r>
  <r>
    <n v="0"/>
    <n v="0"/>
    <n v="0"/>
    <n v="0"/>
    <d v="2025-12-01T00:00:00"/>
    <s v="BH Colorado Electric Oper Co"/>
    <s v="Regulated Electric (122)"/>
    <s v="WPC Sub 30330 Pueblo Plant 115"/>
    <x v="128"/>
    <n v="135300"/>
    <x v="219"/>
    <n v="9973943"/>
    <s v="CONDUIT-NOT ENCD, STL-3&quot;-4&quot;"/>
    <d v="1936-07-01T00:00:00"/>
    <d v="1936-07-01T00:00:00"/>
    <s v="CPR Conversion"/>
  </r>
  <r>
    <n v="0"/>
    <n v="0"/>
    <n v="0"/>
    <n v="0"/>
    <d v="2025-12-01T00:00:00"/>
    <s v="BH Colorado Electric Oper Co"/>
    <s v="Regulated Electric (122)"/>
    <s v="WPC Sub 30330 Pueblo Plant 115"/>
    <x v="128"/>
    <n v="135300"/>
    <x v="161"/>
    <n v="9701171"/>
    <s v="CONDUIT, NOT ENCD-STL-UNDR 3&quot;"/>
    <d v="1936-07-01T00:00:00"/>
    <d v="1936-07-01T00:00:00"/>
    <s v="CPR Conversion"/>
  </r>
  <r>
    <n v="160"/>
    <n v="38.550000000000004"/>
    <n v="44.131401612000005"/>
    <n v="-5.5814016120000005"/>
    <d v="2025-12-01T00:00:00"/>
    <s v="BH Colorado Electric Oper Co"/>
    <s v="Regulated Electric (122)"/>
    <s v="WPC Sub 30330 Pueblo Plant 115"/>
    <x v="128"/>
    <n v="135300"/>
    <x v="161"/>
    <n v="9769345"/>
    <s v="CONDUIT, NOT ENCD-STL-UNDR 3&quot;"/>
    <d v="1966-07-01T00:00:00"/>
    <d v="1966-07-01T00:00:00"/>
    <s v="WCDXFER"/>
  </r>
  <r>
    <n v="70"/>
    <n v="247.08"/>
    <n v="140.23812596879998"/>
    <n v="106.84187403120004"/>
    <d v="2025-12-01T00:00:00"/>
    <s v="BH Colorado Electric Oper Co"/>
    <s v="Regulated Electric (122)"/>
    <s v="WPC Sub 30330 Pueblo Plant 115"/>
    <x v="128"/>
    <n v="135300"/>
    <x v="161"/>
    <n v="9769346"/>
    <s v="CONDUIT, NOT ENCD-STL-UNDR 3&quot;"/>
    <d v="1996-07-01T00:00:00"/>
    <d v="1996-07-01T00:00:00"/>
    <s v="WCDXFER"/>
  </r>
  <r>
    <n v="140"/>
    <n v="127"/>
    <n v="152.50187686000001"/>
    <n v="-25.50187686000001"/>
    <d v="2025-12-01T00:00:00"/>
    <s v="BH Colorado Electric Oper Co"/>
    <s v="Regulated Electric (122)"/>
    <s v="WPC Sub 30330 Pueblo Plant 115"/>
    <x v="128"/>
    <n v="135300"/>
    <x v="161"/>
    <n v="9769343"/>
    <s v="CONDUIT, NOT ENCD-STL-UNDR 3&quot;"/>
    <d v="1936-07-01T00:00:00"/>
    <d v="1936-07-01T00:00:00"/>
    <s v="WCDXFER"/>
  </r>
  <r>
    <n v="120"/>
    <n v="513.38"/>
    <n v="612.3880693154"/>
    <n v="-99.008069315400007"/>
    <d v="2025-12-01T00:00:00"/>
    <s v="BH Colorado Electric Oper Co"/>
    <s v="Regulated Electric (122)"/>
    <s v="WPC Sub 30330 Pueblo Plant 115"/>
    <x v="128"/>
    <n v="135300"/>
    <x v="161"/>
    <n v="9769344"/>
    <s v="CONDUIT, NOT ENCD-STL-UNDR 3&quot;"/>
    <d v="1950-07-01T00:00:00"/>
    <d v="1950-07-01T00:00:00"/>
    <s v="WCDXFER"/>
  </r>
  <r>
    <n v="0"/>
    <n v="0"/>
    <n v="0"/>
    <n v="0"/>
    <d v="2025-12-01T00:00:00"/>
    <s v="BH Colorado Electric Oper Co"/>
    <s v="Regulated Electric (122)"/>
    <s v="WPC Sub 30330 Pueblo Plant 115"/>
    <x v="128"/>
    <n v="135300"/>
    <x v="161"/>
    <n v="9973944"/>
    <s v="CONDUIT, NOT ENCD-STL-UNDR 3&quot;"/>
    <d v="1966-07-01T00:00:00"/>
    <d v="1966-07-01T00:00:00"/>
    <s v="CPR Conversion"/>
  </r>
  <r>
    <n v="0"/>
    <n v="0"/>
    <n v="0"/>
    <n v="0"/>
    <d v="2025-12-01T00:00:00"/>
    <s v="BH Colorado Electric Oper Co"/>
    <s v="Regulated Electric (122)"/>
    <s v="WPC Sub 30330 Pueblo Plant 115"/>
    <x v="128"/>
    <n v="135300"/>
    <x v="161"/>
    <n v="9861070"/>
    <s v="CONDUIT, NOT ENCD-STL-UNDR 3&quot;"/>
    <d v="1996-07-01T00:00:00"/>
    <d v="1996-07-01T00:00:00"/>
    <s v="CPR Conversion"/>
  </r>
  <r>
    <n v="0"/>
    <n v="0"/>
    <n v="0"/>
    <n v="0"/>
    <d v="2025-12-01T00:00:00"/>
    <s v="BH Colorado Electric Oper Co"/>
    <s v="Regulated Electric (122)"/>
    <s v="WPC Sub 30330 Pueblo Plant 115"/>
    <x v="128"/>
    <n v="135300"/>
    <x v="161"/>
    <n v="9973945"/>
    <s v="CONDUIT, NOT ENCD-STL-UNDR 3&quot;"/>
    <d v="1950-07-01T00:00:00"/>
    <d v="1950-07-01T00:00:00"/>
    <s v="CPR Conversion"/>
  </r>
  <r>
    <n v="6"/>
    <n v="14048.95"/>
    <n v="7973.9291720470001"/>
    <n v="6075.0208279530007"/>
    <d v="2025-12-01T00:00:00"/>
    <s v="BH Colorado Electric Oper Co"/>
    <s v="Regulated Electric (122)"/>
    <s v="WPC Sub 30330 Pueblo Plant 115"/>
    <x v="128"/>
    <n v="135300"/>
    <x v="224"/>
    <n v="9769338"/>
    <s v="CTRL CUB-RELAY-FEEDR-BUS DIFF"/>
    <d v="1996-07-01T00:00:00"/>
    <d v="1996-07-01T00:00:00"/>
    <s v="WCDXFER"/>
  </r>
  <r>
    <n v="0"/>
    <n v="0"/>
    <n v="0"/>
    <n v="0"/>
    <d v="2025-12-01T00:00:00"/>
    <s v="BH Colorado Electric Oper Co"/>
    <s v="Regulated Electric (122)"/>
    <s v="WPC Sub 30330 Pueblo Plant 115"/>
    <x v="128"/>
    <n v="135300"/>
    <x v="224"/>
    <n v="9861067"/>
    <s v="CTRL CUB-RELAY-FEEDR-BUS DIFF"/>
    <d v="1996-07-01T00:00:00"/>
    <d v="1996-07-01T00:00:00"/>
    <s v="CPR Conversion"/>
  </r>
  <r>
    <n v="0"/>
    <n v="0"/>
    <n v="0"/>
    <n v="0"/>
    <d v="2025-12-01T00:00:00"/>
    <s v="BH Colorado Electric Oper Co"/>
    <s v="Regulated Electric (122)"/>
    <s v="WPC Sub 30330 Pueblo Plant 115"/>
    <x v="128"/>
    <n v="135300"/>
    <x v="338"/>
    <n v="20438824"/>
    <s v="EQUIPMENT RACK/SHELF"/>
    <d v="2016-01-14T00:00:00"/>
    <d v="2016-01-01T00:00:00"/>
    <s v="10050823"/>
  </r>
  <r>
    <n v="0"/>
    <n v="0"/>
    <n v="0"/>
    <n v="0"/>
    <d v="2025-12-01T00:00:00"/>
    <s v="BH Colorado Electric Oper Co"/>
    <s v="Regulated Electric (122)"/>
    <s v="WPC Sub 30330 Pueblo Plant 115"/>
    <x v="128"/>
    <n v="135300"/>
    <x v="3"/>
    <n v="30015808"/>
    <s v="Replacing the battery bank, rack, spill containment, charger and enclosure at Pueblo Plant Sub. Additionally, we will be adding a manual transfer switch."/>
    <d v="2020-09-11T00:00:00"/>
    <d v="2020-09-01T00:00:00"/>
    <s v="10070111"/>
  </r>
  <r>
    <n v="0"/>
    <n v="0"/>
    <n v="0"/>
    <n v="0"/>
    <d v="2025-12-01T00:00:00"/>
    <s v="BH Colorado Electric Oper Co"/>
    <s v="Regulated Electric (122)"/>
    <s v="WPC Sub 30330 Pueblo Plant 115"/>
    <x v="128"/>
    <n v="135300"/>
    <x v="3"/>
    <n v="12422977"/>
    <s v="P PLANT 14 SUB BUSHING/BATT"/>
    <d v="2013-12-15T00:00:00"/>
    <d v="2014-04-01T00:00:00"/>
    <s v="10048674"/>
  </r>
  <r>
    <n v="0"/>
    <n v="0"/>
    <n v="0"/>
    <n v="0"/>
    <d v="2025-12-01T00:00:00"/>
    <s v="BH Colorado Electric Oper Co"/>
    <s v="Regulated Electric (122)"/>
    <s v="WPC Sub 30330 Pueblo Plant 115"/>
    <x v="128"/>
    <n v="135300"/>
    <x v="3"/>
    <n v="29646564"/>
    <s v="Replace existing door and/or locking mechanisms for Pueblo Plant Substation to allow for compliance with NERC CIP Low Impact Standards"/>
    <d v="2019-12-16T00:00:00"/>
    <d v="2020-07-01T00:00:00"/>
    <s v="10068558"/>
  </r>
  <r>
    <n v="0"/>
    <n v="0"/>
    <n v="0"/>
    <n v="0"/>
    <d v="2025-12-01T00:00:00"/>
    <s v="BH Colorado Electric Oper Co"/>
    <s v="Regulated Electric (122)"/>
    <s v="WPC Sub 30330 Pueblo Plant 115"/>
    <x v="128"/>
    <n v="135300"/>
    <x v="3"/>
    <n v="30301186"/>
    <s v="Replacing the battery bank, rack, spill containment, charger and enclosure at Pueblo Plant Sub. Additionally, we will be adding a manual transfer switch."/>
    <d v="2020-09-11T00:00:00"/>
    <d v="2020-11-01T00:00:00"/>
    <s v="10070111"/>
  </r>
  <r>
    <n v="0"/>
    <n v="0"/>
    <n v="0"/>
    <n v="0"/>
    <d v="2025-12-01T00:00:00"/>
    <s v="BH Colorado Electric Oper Co"/>
    <s v="Regulated Electric (122)"/>
    <s v="WPC Sub 30330 Pueblo Plant 115"/>
    <x v="128"/>
    <n v="135300"/>
    <x v="3"/>
    <n v="27490907"/>
    <s v="Replace 115kV bushings on breaker CB 115-2 at Pueblo Substation."/>
    <d v="2018-05-07T00:00:00"/>
    <d v="2019-07-01T00:00:00"/>
    <s v="10057840"/>
  </r>
  <r>
    <n v="0"/>
    <n v="0"/>
    <n v="0"/>
    <n v="0"/>
    <d v="2025-12-01T00:00:00"/>
    <s v="BH Colorado Electric Oper Co"/>
    <s v="Regulated Electric (122)"/>
    <s v="WPC Sub 30330 Pueblo Plant 115"/>
    <x v="128"/>
    <n v="135300"/>
    <x v="3"/>
    <n v="9813336"/>
    <s v="Inv Carriers Pueblo"/>
    <d v="2002-12-12T00:00:00"/>
    <d v="2002-12-01T00:00:00"/>
    <s v="10012714"/>
  </r>
  <r>
    <n v="0"/>
    <n v="0"/>
    <n v="0"/>
    <n v="0"/>
    <d v="2025-12-01T00:00:00"/>
    <s v="BH Colorado Electric Oper Co"/>
    <s v="Regulated Electric (122)"/>
    <s v="WPC Sub 30330 Pueblo Plant 115"/>
    <x v="128"/>
    <n v="135300"/>
    <x v="3"/>
    <n v="9748745"/>
    <s v="Security Pueblo Plnt Trans Sub"/>
    <d v="2005-07-07T00:00:00"/>
    <d v="2006-10-01T00:00:00"/>
    <s v="10017402"/>
  </r>
  <r>
    <n v="0"/>
    <n v="0"/>
    <n v="0"/>
    <n v="0"/>
    <d v="2025-12-01T00:00:00"/>
    <s v="BH Colorado Electric Oper Co"/>
    <s v="Regulated Electric (122)"/>
    <s v="WPC Sub 30330 Pueblo Plant 115"/>
    <x v="128"/>
    <n v="135300"/>
    <x v="3"/>
    <n v="14696718"/>
    <s v="Pueblo Protection and Contol Relaying communications for substations."/>
    <d v="2016-01-14T00:00:00"/>
    <d v="2016-04-01T00:00:00"/>
    <s v="10050823"/>
  </r>
  <r>
    <n v="0"/>
    <n v="0"/>
    <n v="0"/>
    <n v="0"/>
    <d v="2025-12-01T00:00:00"/>
    <s v="BH Colorado Electric Oper Co"/>
    <s v="Regulated Electric (122)"/>
    <s v="WPC Sub 30330 Pueblo Plant 115"/>
    <x v="128"/>
    <n v="135300"/>
    <x v="3"/>
    <n v="21270116"/>
    <s v="This is a relay control panel upgrade project, that we will be removing 1 relay control panel with obsolete electro-mechanical relaying, solid state relaying, and first generation microprocessor relaying at the Pueblo Plant Substation for the Reader line"/>
    <d v="2017-11-15T00:00:00"/>
    <d v="2018-03-01T00:00:00"/>
    <s v="10055945"/>
  </r>
  <r>
    <n v="0"/>
    <n v="0"/>
    <n v="0"/>
    <n v="0"/>
    <d v="2025-12-01T00:00:00"/>
    <s v="BH Colorado Electric Oper Co"/>
    <s v="Regulated Electric (122)"/>
    <s v="WPC Sub 30330 Pueblo Plant 115"/>
    <x v="128"/>
    <n v="135300"/>
    <x v="3"/>
    <n v="28413204"/>
    <s v="Replace existing door and/or locking mechanisms for Pueblo Plant Substation to allow for compliance with NERC CIP Low Impact Standards"/>
    <d v="2019-12-16T00:00:00"/>
    <d v="2019-12-01T00:00:00"/>
    <s v="10068558"/>
  </r>
  <r>
    <n v="0"/>
    <n v="0"/>
    <n v="0"/>
    <n v="0"/>
    <d v="2025-12-01T00:00:00"/>
    <s v="BH Colorado Electric Oper Co"/>
    <s v="Regulated Electric (122)"/>
    <s v="WPC Sub 30330 Pueblo Plant 115"/>
    <x v="128"/>
    <n v="135300"/>
    <x v="3"/>
    <n v="12279535"/>
    <s v="P PLANT 14 SUB BUSHING/BATT"/>
    <d v="2013-12-15T00:00:00"/>
    <d v="2014-01-01T00:00:00"/>
    <s v="10048674"/>
  </r>
  <r>
    <n v="0"/>
    <n v="0"/>
    <n v="0"/>
    <n v="0"/>
    <d v="2025-12-01T00:00:00"/>
    <s v="BH Colorado Electric Oper Co"/>
    <s v="Regulated Electric (122)"/>
    <s v="WPC Sub 30330 Pueblo Plant 115"/>
    <x v="128"/>
    <n v="135300"/>
    <x v="3"/>
    <n v="28830367"/>
    <s v="Replace existing door and/or locking mechanisms for Pueblo Plant Substation to allow for compliance with NERC CIP Low Impact Standards"/>
    <d v="2019-12-16T00:00:00"/>
    <d v="2020-01-01T00:00:00"/>
    <s v="10068558"/>
  </r>
  <r>
    <n v="0"/>
    <n v="0"/>
    <n v="0"/>
    <n v="0"/>
    <d v="2025-12-01T00:00:00"/>
    <s v="BH Colorado Electric Oper Co"/>
    <s v="Regulated Electric (122)"/>
    <s v="WPC Sub 30330 Pueblo Plant 115"/>
    <x v="128"/>
    <n v="135300"/>
    <x v="3"/>
    <n v="9995425"/>
    <s v="Security Pueblo Plnt Trans Sub"/>
    <d v="2005-07-07T00:00:00"/>
    <d v="2005-11-01T00:00:00"/>
    <s v="10017402"/>
  </r>
  <r>
    <n v="0"/>
    <n v="0"/>
    <n v="0"/>
    <n v="0"/>
    <d v="2025-12-01T00:00:00"/>
    <s v="BH Colorado Electric Oper Co"/>
    <s v="Regulated Electric (122)"/>
    <s v="WPC Sub 30330 Pueblo Plant 115"/>
    <x v="128"/>
    <n v="135300"/>
    <x v="3"/>
    <n v="13575999"/>
    <s v="Pueblo 115kV Substation Power Transformer replacement"/>
    <d v="2015-09-01T00:00:00"/>
    <d v="2015-09-01T00:00:00"/>
    <s v="10050591"/>
  </r>
  <r>
    <n v="65"/>
    <n v="3696.5"/>
    <n v="2595.9125919500002"/>
    <n v="1100.5874080499998"/>
    <d v="2025-12-01T00:00:00"/>
    <s v="BH Colorado Electric Oper Co"/>
    <s v="Regulated Electric (122)"/>
    <s v="WPC Sub 30330 Pueblo Plant 115"/>
    <x v="128"/>
    <n v="135300"/>
    <x v="115"/>
    <n v="9769360"/>
    <s v="FENCE"/>
    <d v="1989-07-01T00:00:00"/>
    <d v="1989-07-01T00:00:00"/>
    <s v="WCDXFER"/>
  </r>
  <r>
    <n v="1"/>
    <n v="847.49"/>
    <n v="1010.9329636217001"/>
    <n v="-163.44296362170007"/>
    <d v="2025-12-01T00:00:00"/>
    <s v="BH Colorado Electric Oper Co"/>
    <s v="Regulated Electric (122)"/>
    <s v="WPC Sub 30330 Pueblo Plant 115"/>
    <x v="128"/>
    <n v="135300"/>
    <x v="115"/>
    <n v="9769359"/>
    <s v="FENCES, CHAIN LINK"/>
    <d v="1950-07-01T00:00:00"/>
    <d v="1950-07-01T00:00:00"/>
    <s v="WCDXFER"/>
  </r>
  <r>
    <n v="250"/>
    <n v="1146.3700000000001"/>
    <n v="1376.5635950865999"/>
    <n v="-230.19359508659977"/>
    <d v="2025-12-01T00:00:00"/>
    <s v="BH Colorado Electric Oper Co"/>
    <s v="Regulated Electric (122)"/>
    <s v="WPC Sub 30330 Pueblo Plant 115"/>
    <x v="128"/>
    <n v="135300"/>
    <x v="115"/>
    <n v="9769358"/>
    <s v="FENCES, CHAIN LINK"/>
    <d v="1936-07-01T00:00:00"/>
    <d v="1936-07-01T00:00:00"/>
    <s v="WCDXFER"/>
  </r>
  <r>
    <n v="0"/>
    <n v="0"/>
    <n v="0"/>
    <n v="0"/>
    <d v="2025-12-01T00:00:00"/>
    <s v="BH Colorado Electric Oper Co"/>
    <s v="Regulated Electric (122)"/>
    <s v="WPC Sub 30330 Pueblo Plant 115"/>
    <x v="128"/>
    <n v="135300"/>
    <x v="115"/>
    <n v="9973937"/>
    <s v="FENCES, CHAIN LINK"/>
    <d v="1936-07-01T00:00:00"/>
    <d v="1936-07-01T00:00:00"/>
    <s v="CPR Conversion"/>
  </r>
  <r>
    <n v="0"/>
    <n v="0"/>
    <n v="0"/>
    <n v="0"/>
    <d v="2025-12-01T00:00:00"/>
    <s v="BH Colorado Electric Oper Co"/>
    <s v="Regulated Electric (122)"/>
    <s v="WPC Sub 30330 Pueblo Plant 115"/>
    <x v="128"/>
    <n v="135300"/>
    <x v="115"/>
    <n v="9706622"/>
    <s v="FENCE"/>
    <d v="1989-07-01T00:00:00"/>
    <d v="1989-07-01T00:00:00"/>
    <s v="CPR Conversion"/>
  </r>
  <r>
    <n v="0"/>
    <n v="0"/>
    <n v="0"/>
    <n v="0"/>
    <d v="2025-12-01T00:00:00"/>
    <s v="BH Colorado Electric Oper Co"/>
    <s v="Regulated Electric (122)"/>
    <s v="WPC Sub 30330 Pueblo Plant 115"/>
    <x v="128"/>
    <n v="135300"/>
    <x v="115"/>
    <n v="9973936"/>
    <s v="FENCES, CHAIN LINK"/>
    <d v="1950-07-01T00:00:00"/>
    <d v="1950-07-01T00:00:00"/>
    <s v="CPR Conversion"/>
  </r>
  <r>
    <n v="0"/>
    <n v="0"/>
    <n v="0"/>
    <n v="0"/>
    <d v="2025-12-01T00:00:00"/>
    <s v="BH Colorado Electric Oper Co"/>
    <s v="Regulated Electric (122)"/>
    <s v="WPC Sub 30330 Pueblo Plant 115"/>
    <x v="128"/>
    <n v="135300"/>
    <x v="339"/>
    <n v="20438827"/>
    <s v="FIBER OPTIC OPTICAL INTERFACE CONVERTER"/>
    <d v="2016-01-14T00:00:00"/>
    <d v="2016-01-01T00:00:00"/>
    <s v="10050823"/>
  </r>
  <r>
    <n v="0"/>
    <n v="0"/>
    <n v="0"/>
    <n v="0"/>
    <d v="2025-12-01T00:00:00"/>
    <s v="BH Colorado Electric Oper Co"/>
    <s v="Regulated Electric (122)"/>
    <s v="WPC Sub 30330 Pueblo Plant 115"/>
    <x v="128"/>
    <n v="135300"/>
    <x v="228"/>
    <n v="9861065"/>
    <s v="FOUNDATION"/>
    <d v="1996-07-01T00:00:00"/>
    <d v="1996-07-01T00:00:00"/>
    <s v="CPR Conversion"/>
  </r>
  <r>
    <n v="0"/>
    <n v="0"/>
    <n v="0"/>
    <n v="0"/>
    <d v="2025-12-01T00:00:00"/>
    <s v="BH Colorado Electric Oper Co"/>
    <s v="Regulated Electric (122)"/>
    <s v="WPC Sub 30330 Pueblo Plant 115"/>
    <x v="128"/>
    <n v="135300"/>
    <x v="228"/>
    <n v="9973935"/>
    <s v="FOUNDATION"/>
    <d v="1964-07-01T00:00:00"/>
    <d v="1964-07-01T00:00:00"/>
    <s v="CPR Conversion"/>
  </r>
  <r>
    <n v="0"/>
    <n v="0"/>
    <n v="0"/>
    <n v="0"/>
    <d v="2025-12-01T00:00:00"/>
    <s v="BH Colorado Electric Oper Co"/>
    <s v="Regulated Electric (122)"/>
    <s v="WPC Sub 30330 Pueblo Plant 115"/>
    <x v="128"/>
    <n v="135300"/>
    <x v="228"/>
    <n v="9973938"/>
    <s v="FOUNDATION"/>
    <d v="1942-07-01T00:00:00"/>
    <d v="1942-07-01T00:00:00"/>
    <s v="CPR Conversion"/>
  </r>
  <r>
    <n v="1"/>
    <n v="19940.82"/>
    <n v="11318.047705525201"/>
    <n v="8622.7722944747984"/>
    <d v="2025-12-01T00:00:00"/>
    <s v="BH Colorado Electric Oper Co"/>
    <s v="Regulated Electric (122)"/>
    <s v="WPC Sub 30330 Pueblo Plant 115"/>
    <x v="128"/>
    <n v="135300"/>
    <x v="228"/>
    <n v="9778076"/>
    <s v="FOUNDATION"/>
    <d v="1996-07-01T00:00:00"/>
    <d v="1996-07-01T00:00:00"/>
    <s v="WCDXFER"/>
  </r>
  <r>
    <n v="1"/>
    <n v="208.18"/>
    <n v="246.33187037480002"/>
    <n v="-38.151870374800012"/>
    <d v="2025-12-01T00:00:00"/>
    <s v="BH Colorado Electric Oper Co"/>
    <s v="Regulated Electric (122)"/>
    <s v="WPC Sub 30330 Pueblo Plant 115"/>
    <x v="128"/>
    <n v="135300"/>
    <x v="228"/>
    <n v="9778075"/>
    <s v="FOUNDATION"/>
    <d v="1964-07-01T00:00:00"/>
    <d v="1964-07-01T00:00:00"/>
    <s v="WCDXFER"/>
  </r>
  <r>
    <n v="1"/>
    <n v="1777.55"/>
    <n v="2128.4313842284996"/>
    <n v="-350.88138422849966"/>
    <d v="2025-12-01T00:00:00"/>
    <s v="BH Colorado Electric Oper Co"/>
    <s v="Regulated Electric (122)"/>
    <s v="WPC Sub 30330 Pueblo Plant 115"/>
    <x v="128"/>
    <n v="135300"/>
    <x v="228"/>
    <n v="9778074"/>
    <s v="FOUNDATION"/>
    <d v="1942-07-01T00:00:00"/>
    <d v="1942-07-01T00:00:00"/>
    <s v="WCDXFER"/>
  </r>
  <r>
    <n v="1"/>
    <n v="9271.01"/>
    <n v="2408.0601104685998"/>
    <n v="6862.9498895314009"/>
    <d v="2025-12-01T00:00:00"/>
    <s v="BH Colorado Electric Oper Co"/>
    <s v="Regulated Electric (122)"/>
    <s v="WPC Sub 30330 Pueblo Plant 115"/>
    <x v="128"/>
    <n v="135300"/>
    <x v="347"/>
    <n v="11721843"/>
    <s v="GARAGE DOOR"/>
    <d v="2012-01-25T00:00:00"/>
    <d v="2012-11-01T00:00:00"/>
    <s v="10041037"/>
  </r>
  <r>
    <n v="3"/>
    <n v="97"/>
    <n v="116.42270963999999"/>
    <n v="-19.422709639999994"/>
    <d v="2025-12-01T00:00:00"/>
    <s v="BH Colorado Electric Oper Co"/>
    <s v="Regulated Electric (122)"/>
    <s v="WPC Sub 30330 Pueblo Plant 115"/>
    <x v="128"/>
    <n v="135300"/>
    <x v="118"/>
    <n v="9769351"/>
    <s v="GROUNDING SYSTEMS, STATION"/>
    <d v="1937-07-01T00:00:00"/>
    <d v="1937-07-01T00:00:00"/>
    <s v="WCDXFER"/>
  </r>
  <r>
    <n v="0"/>
    <n v="0"/>
    <n v="0"/>
    <n v="0"/>
    <d v="2025-12-01T00:00:00"/>
    <s v="BH Colorado Electric Oper Co"/>
    <s v="Regulated Electric (122)"/>
    <s v="WPC Sub 30330 Pueblo Plant 115"/>
    <x v="128"/>
    <n v="135300"/>
    <x v="118"/>
    <n v="9728051"/>
    <s v="GROUNDING SYSTEMS, STATION"/>
    <d v="1937-07-01T00:00:00"/>
    <d v="1937-07-01T00:00:00"/>
    <s v="CPR Conversion"/>
  </r>
  <r>
    <n v="0"/>
    <n v="0"/>
    <n v="0"/>
    <n v="0"/>
    <d v="2025-12-01T00:00:00"/>
    <s v="BH Colorado Electric Oper Co"/>
    <s v="Regulated Electric (122)"/>
    <s v="WPC Sub 30330 Pueblo Plant 115"/>
    <x v="128"/>
    <n v="135300"/>
    <x v="92"/>
    <n v="9861073"/>
    <s v="INSULATORS-POST-69KV"/>
    <d v="1996-07-01T00:00:00"/>
    <d v="1996-07-01T00:00:00"/>
    <s v="CPR Conversion"/>
  </r>
  <r>
    <n v="4"/>
    <n v="2191.12"/>
    <n v="1243.6399650832002"/>
    <n v="947.4800349167997"/>
    <d v="2025-12-01T00:00:00"/>
    <s v="BH Colorado Electric Oper Co"/>
    <s v="Regulated Electric (122)"/>
    <s v="WPC Sub 30330 Pueblo Plant 115"/>
    <x v="128"/>
    <n v="135300"/>
    <x v="92"/>
    <n v="9769348"/>
    <s v="INSULATORS-POST-69KV"/>
    <d v="1996-07-01T00:00:00"/>
    <d v="1996-07-01T00:00:00"/>
    <s v="WCDXFER"/>
  </r>
  <r>
    <n v="1"/>
    <n v="1111.6100000000001"/>
    <n v="1272.5527197383999"/>
    <n v="-160.94271973839977"/>
    <d v="2025-12-01T00:00:00"/>
    <s v="BH Colorado Electric Oper Co"/>
    <s v="Regulated Electric (122)"/>
    <s v="WPC Sub 30330 Pueblo Plant 115"/>
    <x v="128"/>
    <n v="135300"/>
    <x v="233"/>
    <n v="9780224"/>
    <s v="STRUC/OUTDR-LOW-BUS SUPPORT-1"/>
    <d v="1966-07-01T00:00:00"/>
    <d v="1966-07-01T00:00:00"/>
    <s v="WCDXFER"/>
  </r>
  <r>
    <n v="1"/>
    <n v="26101.4"/>
    <n v="31135.194110462002"/>
    <n v="-5033.7941104620004"/>
    <d v="2025-12-01T00:00:00"/>
    <s v="BH Colorado Electric Oper Co"/>
    <s v="Regulated Electric (122)"/>
    <s v="WPC Sub 30330 Pueblo Plant 115"/>
    <x v="128"/>
    <n v="135300"/>
    <x v="233"/>
    <n v="9780223"/>
    <s v="STRUC/OUTDR-LOW-BUS SUPPORT-1"/>
    <d v="1950-07-01T00:00:00"/>
    <d v="1950-07-01T00:00:00"/>
    <s v="WCDXFER"/>
  </r>
  <r>
    <n v="1"/>
    <n v="3868"/>
    <n v="4642.5055761599997"/>
    <n v="-774.50557615999969"/>
    <d v="2025-12-01T00:00:00"/>
    <s v="BH Colorado Electric Oper Co"/>
    <s v="Regulated Electric (122)"/>
    <s v="WPC Sub 30330 Pueblo Plant 115"/>
    <x v="128"/>
    <n v="135300"/>
    <x v="233"/>
    <n v="9694820"/>
    <s v="STRUC/OUTDR-LOW-BUS SUPPORT-1"/>
    <d v="1937-07-01T00:00:00"/>
    <d v="1937-07-01T00:00:00"/>
    <s v="WCDXFER"/>
  </r>
  <r>
    <n v="1"/>
    <n v="1453.88"/>
    <n v="825.19591461680011"/>
    <n v="628.6840853832"/>
    <d v="2025-12-01T00:00:00"/>
    <s v="BH Colorado Electric Oper Co"/>
    <s v="Regulated Electric (122)"/>
    <s v="WPC Sub 30330 Pueblo Plant 115"/>
    <x v="128"/>
    <n v="135300"/>
    <x v="233"/>
    <n v="9780227"/>
    <s v="LOW PROFILE STRUCT-BUS SUPPORT-1PH"/>
    <d v="1996-07-01T00:00:00"/>
    <d v="1996-07-01T00:00:00"/>
    <s v="WCDXFER"/>
  </r>
  <r>
    <n v="0"/>
    <n v="0"/>
    <n v="0"/>
    <n v="0"/>
    <d v="2025-12-01T00:00:00"/>
    <s v="BH Colorado Electric Oper Co"/>
    <s v="Regulated Electric (122)"/>
    <s v="WPC Sub 30330 Pueblo Plant 115"/>
    <x v="128"/>
    <n v="135300"/>
    <x v="233"/>
    <n v="9974012"/>
    <s v="STRUC/OUTDR-LOW-BUS SUPPORT-1"/>
    <d v="1937-07-01T00:00:00"/>
    <d v="1937-07-01T00:00:00"/>
    <s v="CPR Conversion"/>
  </r>
  <r>
    <n v="1"/>
    <n v="7707.16"/>
    <n v="9254.7745296087996"/>
    <n v="-1547.6145296087998"/>
    <d v="2025-12-01T00:00:00"/>
    <s v="BH Colorado Electric Oper Co"/>
    <s v="Regulated Electric (122)"/>
    <s v="WPC Sub 30330 Pueblo Plant 115"/>
    <x v="128"/>
    <n v="135300"/>
    <x v="233"/>
    <n v="9780226"/>
    <s v="LOW PROFILE STRUCT-BUS SUPPORT-1PH"/>
    <d v="1936-07-01T00:00:00"/>
    <d v="1936-07-01T00:00:00"/>
    <s v="WCDXFER"/>
  </r>
  <r>
    <n v="1"/>
    <n v="4894.6900000000005"/>
    <n v="4190.7495361726997"/>
    <n v="703.94046382730085"/>
    <d v="2025-12-01T00:00:00"/>
    <s v="BH Colorado Electric Oper Co"/>
    <s v="Regulated Electric (122)"/>
    <s v="WPC Sub 30330 Pueblo Plant 115"/>
    <x v="128"/>
    <n v="135300"/>
    <x v="233"/>
    <n v="9780225"/>
    <s v="STRUC/OUTDR-LOW-BUS SUPPORT-1"/>
    <d v="1981-07-01T00:00:00"/>
    <d v="1981-07-01T00:00:00"/>
    <s v="WCDXFER"/>
  </r>
  <r>
    <n v="0"/>
    <n v="0"/>
    <n v="0"/>
    <n v="0"/>
    <d v="2025-12-01T00:00:00"/>
    <s v="BH Colorado Electric Oper Co"/>
    <s v="Regulated Electric (122)"/>
    <s v="WPC Sub 30330 Pueblo Plant 115"/>
    <x v="128"/>
    <n v="135300"/>
    <x v="233"/>
    <n v="9861063"/>
    <s v="LOW PROFILE STRUCT-BUS SUPPORT-1PH"/>
    <d v="1996-07-01T00:00:00"/>
    <d v="1996-07-01T00:00:00"/>
    <s v="CPR Conversion"/>
  </r>
  <r>
    <n v="0"/>
    <n v="0"/>
    <n v="0"/>
    <n v="0"/>
    <d v="2025-12-01T00:00:00"/>
    <s v="BH Colorado Electric Oper Co"/>
    <s v="Regulated Electric (122)"/>
    <s v="WPC Sub 30330 Pueblo Plant 115"/>
    <x v="128"/>
    <n v="135300"/>
    <x v="233"/>
    <n v="9974011"/>
    <s v="STRUC/OUTDR-LOW-BUS SUPPORT-1"/>
    <d v="1950-07-01T00:00:00"/>
    <d v="1950-07-01T00:00:00"/>
    <s v="CPR Conversion"/>
  </r>
  <r>
    <n v="0"/>
    <n v="0"/>
    <n v="0"/>
    <n v="0"/>
    <d v="2025-12-01T00:00:00"/>
    <s v="BH Colorado Electric Oper Co"/>
    <s v="Regulated Electric (122)"/>
    <s v="WPC Sub 30330 Pueblo Plant 115"/>
    <x v="128"/>
    <n v="135300"/>
    <x v="233"/>
    <n v="9974009"/>
    <s v="STRUC/OUTDR-LOW-BUS SUPPORT-1"/>
    <d v="1966-07-01T00:00:00"/>
    <d v="1966-07-01T00:00:00"/>
    <s v="CPR Conversion"/>
  </r>
  <r>
    <n v="0"/>
    <n v="0"/>
    <n v="0"/>
    <n v="0"/>
    <d v="2025-12-01T00:00:00"/>
    <s v="BH Colorado Electric Oper Co"/>
    <s v="Regulated Electric (122)"/>
    <s v="WPC Sub 30330 Pueblo Plant 115"/>
    <x v="128"/>
    <n v="135300"/>
    <x v="233"/>
    <n v="9724111"/>
    <s v="LOW PROFILE STRUCT-BUS SUPPORT-1PH"/>
    <d v="1936-07-01T00:00:00"/>
    <d v="1936-07-01T00:00:00"/>
    <s v="CPR Conversion"/>
  </r>
  <r>
    <n v="0"/>
    <n v="0"/>
    <n v="0"/>
    <n v="0"/>
    <d v="2025-12-01T00:00:00"/>
    <s v="BH Colorado Electric Oper Co"/>
    <s v="Regulated Electric (122)"/>
    <s v="WPC Sub 30330 Pueblo Plant 115"/>
    <x v="128"/>
    <n v="135300"/>
    <x v="233"/>
    <n v="9974010"/>
    <s v="STRUC/OUTDR-LOW-BUS SUPPORT-1"/>
    <d v="1981-07-01T00:00:00"/>
    <d v="1981-07-01T00:00:00"/>
    <s v="CPR Conversion"/>
  </r>
  <r>
    <n v="1"/>
    <n v="888.77"/>
    <n v="1064.2097051339001"/>
    <n v="-175.43970513390013"/>
    <d v="2025-12-01T00:00:00"/>
    <s v="BH Colorado Electric Oper Co"/>
    <s v="Regulated Electric (122)"/>
    <s v="WPC Sub 30330 Pueblo Plant 115"/>
    <x v="128"/>
    <n v="135300"/>
    <x v="317"/>
    <n v="9769417"/>
    <s v="MANHOLE"/>
    <d v="1942-07-01T00:00:00"/>
    <d v="1942-07-01T00:00:00"/>
    <s v="WCDXFER"/>
  </r>
  <r>
    <n v="0"/>
    <n v="0"/>
    <n v="0"/>
    <n v="0"/>
    <d v="2025-12-01T00:00:00"/>
    <s v="BH Colorado Electric Oper Co"/>
    <s v="Regulated Electric (122)"/>
    <s v="WPC Sub 30330 Pueblo Plant 115"/>
    <x v="128"/>
    <n v="135300"/>
    <x v="317"/>
    <n v="9973934"/>
    <s v="MANHOLE"/>
    <d v="1942-07-01T00:00:00"/>
    <d v="1942-07-01T00:00:00"/>
    <s v="CPR Conversion"/>
  </r>
  <r>
    <n v="0"/>
    <n v="0"/>
    <n v="0"/>
    <n v="0"/>
    <d v="2025-12-01T00:00:00"/>
    <s v="BH Colorado Electric Oper Co"/>
    <s v="Regulated Electric (122)"/>
    <s v="WPC Sub 30330 Pueblo Plant 115"/>
    <x v="128"/>
    <n v="135300"/>
    <x v="164"/>
    <n v="20438839"/>
    <s v="Microwave Fixed Station Units"/>
    <d v="2016-01-14T00:00:00"/>
    <d v="2016-04-01T00:00:00"/>
    <s v="10050823"/>
  </r>
  <r>
    <n v="0"/>
    <n v="0"/>
    <n v="0"/>
    <n v="0"/>
    <d v="2025-12-01T00:00:00"/>
    <s v="BH Colorado Electric Oper Co"/>
    <s v="Regulated Electric (122)"/>
    <s v="WPC Sub 30330 Pueblo Plant 115"/>
    <x v="128"/>
    <n v="135300"/>
    <x v="164"/>
    <n v="9973988"/>
    <s v="MICROWAVE FIXED STATION UNITS"/>
    <d v="1976-07-01T00:00:00"/>
    <d v="1976-07-01T00:00:00"/>
    <s v="CPR Conversion"/>
  </r>
  <r>
    <n v="0"/>
    <n v="0"/>
    <n v="0"/>
    <n v="0"/>
    <d v="2025-12-01T00:00:00"/>
    <s v="BH Colorado Electric Oper Co"/>
    <s v="Regulated Electric (122)"/>
    <s v="WPC Sub 30330 Pueblo Plant 115"/>
    <x v="128"/>
    <n v="135300"/>
    <x v="164"/>
    <n v="9778082"/>
    <s v="MICROWAVE FIXED STATION UNITS"/>
    <d v="1976-07-01T00:00:00"/>
    <d v="1976-07-01T00:00:00"/>
    <s v="WCDXFER"/>
  </r>
  <r>
    <n v="0"/>
    <n v="0"/>
    <n v="0"/>
    <n v="0"/>
    <d v="2025-12-01T00:00:00"/>
    <s v="BH Colorado Electric Oper Co"/>
    <s v="Regulated Electric (122)"/>
    <s v="WPC Sub 30330 Pueblo Plant 115"/>
    <x v="128"/>
    <n v="135300"/>
    <x v="164"/>
    <n v="9973987"/>
    <s v="RADIO EQ, MICROWAVE FIXED STA"/>
    <d v="1977-07-01T00:00:00"/>
    <d v="1977-07-01T00:00:00"/>
    <s v="CPR Conversion"/>
  </r>
  <r>
    <n v="0"/>
    <n v="0"/>
    <n v="0"/>
    <n v="0"/>
    <d v="2025-12-01T00:00:00"/>
    <s v="BH Colorado Electric Oper Co"/>
    <s v="Regulated Electric (122)"/>
    <s v="WPC Sub 30330 Pueblo Plant 115"/>
    <x v="128"/>
    <n v="135300"/>
    <x v="164"/>
    <n v="9778081"/>
    <s v="RADIO EQ, MICROWAVE FIXED STA"/>
    <d v="1977-07-01T00:00:00"/>
    <d v="1977-07-01T00:00:00"/>
    <s v="WCDXFER"/>
  </r>
  <r>
    <n v="0"/>
    <n v="0"/>
    <n v="0"/>
    <n v="0"/>
    <d v="2025-12-01T00:00:00"/>
    <s v="BH Colorado Electric Oper Co"/>
    <s v="Regulated Electric (122)"/>
    <s v="WPC Sub 30330 Pueblo Plant 115"/>
    <x v="128"/>
    <n v="135300"/>
    <x v="340"/>
    <n v="12818458"/>
    <s v="MISC. RADIO COMMUNICATION EQMT."/>
    <d v="2002-12-12T00:00:00"/>
    <d v="2002-12-01T00:00:00"/>
    <s v="50507XFER"/>
  </r>
  <r>
    <n v="0"/>
    <n v="0"/>
    <n v="0"/>
    <n v="0"/>
    <d v="2025-12-01T00:00:00"/>
    <s v="BH Colorado Electric Oper Co"/>
    <s v="Regulated Electric (122)"/>
    <s v="WPC Sub 30330 Pueblo Plant 115"/>
    <x v="128"/>
    <n v="135300"/>
    <x v="102"/>
    <n v="9769347"/>
    <s v="MISCELLANEOUS TESTING EQ"/>
    <d v="1976-07-01T00:00:00"/>
    <d v="1976-07-01T00:00:00"/>
    <s v="WCDXFER"/>
  </r>
  <r>
    <n v="0"/>
    <n v="0"/>
    <n v="0"/>
    <n v="0"/>
    <d v="2025-12-01T00:00:00"/>
    <s v="BH Colorado Electric Oper Co"/>
    <s v="Regulated Electric (122)"/>
    <s v="WPC Sub 30330 Pueblo Plant 115"/>
    <x v="128"/>
    <n v="135300"/>
    <x v="102"/>
    <n v="9973989"/>
    <s v="MISCELLANEOUS TESTING EQ"/>
    <d v="1976-07-01T00:00:00"/>
    <d v="1976-07-01T00:00:00"/>
    <s v="CPR Conversion"/>
  </r>
  <r>
    <n v="0"/>
    <n v="0"/>
    <n v="0"/>
    <n v="0"/>
    <d v="2025-12-01T00:00:00"/>
    <s v="BH Colorado Electric Oper Co"/>
    <s v="Regulated Electric (122)"/>
    <s v="WPC Sub 30330 Pueblo Plant 115"/>
    <x v="128"/>
    <n v="135300"/>
    <x v="165"/>
    <n v="20438836"/>
    <s v="Multiplex System"/>
    <d v="2016-01-14T00:00:00"/>
    <d v="2016-04-01T00:00:00"/>
    <s v="10050823"/>
  </r>
  <r>
    <n v="2"/>
    <n v="420.68"/>
    <n v="503.0000001624"/>
    <n v="-82.320000162399992"/>
    <d v="2025-12-01T00:00:00"/>
    <s v="BH Colorado Electric Oper Co"/>
    <s v="Regulated Electric (122)"/>
    <s v="WPC Sub 30330 Pueblo Plant 115"/>
    <x v="128"/>
    <n v="135300"/>
    <x v="348"/>
    <n v="9780239"/>
    <s v="OPERATION CENTER - TANKS"/>
    <d v="1945-07-01T00:00:00"/>
    <d v="1945-07-01T00:00:00"/>
    <s v="WCDXFER"/>
  </r>
  <r>
    <n v="0"/>
    <n v="0"/>
    <n v="0"/>
    <n v="0"/>
    <d v="2025-12-01T00:00:00"/>
    <s v="BH Colorado Electric Oper Co"/>
    <s v="Regulated Electric (122)"/>
    <s v="WPC Sub 30330 Pueblo Plant 115"/>
    <x v="128"/>
    <n v="135300"/>
    <x v="348"/>
    <n v="9706624"/>
    <s v="OPERATION CENTER - TANKS"/>
    <d v="1945-07-01T00:00:00"/>
    <d v="1945-07-01T00:00:00"/>
    <s v="CPR Conversion"/>
  </r>
  <r>
    <n v="0"/>
    <n v="0"/>
    <n v="0"/>
    <n v="0"/>
    <d v="2025-12-01T00:00:00"/>
    <s v="BH Colorado Electric Oper Co"/>
    <s v="Regulated Electric (122)"/>
    <s v="WPC Sub 30330 Pueblo Plant 115"/>
    <x v="128"/>
    <n v="135300"/>
    <x v="236"/>
    <n v="9973940"/>
    <s v="PANELS, LINE PANEL"/>
    <d v="1950-07-01T00:00:00"/>
    <d v="1950-07-01T00:00:00"/>
    <s v="CPR Conversion"/>
  </r>
  <r>
    <n v="0"/>
    <n v="0"/>
    <n v="0"/>
    <n v="0"/>
    <d v="2025-12-01T00:00:00"/>
    <s v="BH Colorado Electric Oper Co"/>
    <s v="Regulated Electric (122)"/>
    <s v="WPC Sub 30330 Pueblo Plant 115"/>
    <x v="128"/>
    <n v="135300"/>
    <x v="236"/>
    <n v="9973942"/>
    <s v="LINE PANEL"/>
    <d v="1936-07-01T00:00:00"/>
    <d v="1936-07-01T00:00:00"/>
    <s v="CPR Conversion"/>
  </r>
  <r>
    <n v="0"/>
    <n v="0"/>
    <n v="0"/>
    <n v="0"/>
    <d v="2025-12-01T00:00:00"/>
    <s v="BH Colorado Electric Oper Co"/>
    <s v="Regulated Electric (122)"/>
    <s v="WPC Sub 30330 Pueblo Plant 115"/>
    <x v="128"/>
    <n v="135300"/>
    <x v="236"/>
    <n v="9769412"/>
    <s v="PANELS, LINE PANEL"/>
    <d v="1950-07-01T00:00:00"/>
    <d v="1950-07-01T00:00:00"/>
    <s v="WCDXFER"/>
  </r>
  <r>
    <n v="0"/>
    <n v="0.01"/>
    <n v="1.2008021800000001E-2"/>
    <n v="-2.0080218000000007E-3"/>
    <d v="2025-12-01T00:00:00"/>
    <s v="BH Colorado Electric Oper Co"/>
    <s v="Regulated Electric (122)"/>
    <s v="WPC Sub 30330 Pueblo Plant 115"/>
    <x v="128"/>
    <n v="135300"/>
    <x v="236"/>
    <n v="9769413"/>
    <s v="LINE PANEL"/>
    <d v="1936-07-01T00:00:00"/>
    <d v="1936-07-01T00:00:00"/>
    <s v="WCDXFER"/>
  </r>
  <r>
    <n v="0"/>
    <n v="0"/>
    <n v="0"/>
    <n v="0"/>
    <d v="2025-12-01T00:00:00"/>
    <s v="BH Colorado Electric Oper Co"/>
    <s v="Regulated Electric (122)"/>
    <s v="WPC Sub 30330 Pueblo Plant 115"/>
    <x v="128"/>
    <n v="135300"/>
    <x v="236"/>
    <n v="9973941"/>
    <s v="PANELS, LINE PANEL"/>
    <d v="1942-07-01T00:00:00"/>
    <d v="1942-07-01T00:00:00"/>
    <s v="CPR Conversion"/>
  </r>
  <r>
    <n v="2"/>
    <n v="1247.8399999999999"/>
    <n v="1494.1587119888002"/>
    <n v="-246.31871198880026"/>
    <d v="2025-12-01T00:00:00"/>
    <s v="BH Colorado Electric Oper Co"/>
    <s v="Regulated Electric (122)"/>
    <s v="WPC Sub 30330 Pueblo Plant 115"/>
    <x v="128"/>
    <n v="135300"/>
    <x v="236"/>
    <n v="9769411"/>
    <s v="PANELS, LINE PANEL"/>
    <d v="1942-07-01T00:00:00"/>
    <d v="1942-07-01T00:00:00"/>
    <s v="WCDXFER"/>
  </r>
  <r>
    <n v="1"/>
    <n v="75812.08"/>
    <n v="12398.3485017232"/>
    <n v="63413.7314982768"/>
    <d v="2025-12-01T00:00:00"/>
    <s v="BH Colorado Electric Oper Co"/>
    <s v="Regulated Electric (122)"/>
    <s v="WPC Sub 30330 Pueblo Plant 115"/>
    <x v="128"/>
    <n v="135300"/>
    <x v="294"/>
    <n v="26744595"/>
    <s v="Panel - Relay"/>
    <d v="2017-11-15T00:00:00"/>
    <d v="2018-03-01T00:00:00"/>
    <s v="10055945"/>
  </r>
  <r>
    <n v="1"/>
    <n v="40562.58"/>
    <n v="23022.584602798801"/>
    <n v="17539.995397201201"/>
    <d v="2025-12-01T00:00:00"/>
    <s v="BH Colorado Electric Oper Co"/>
    <s v="Regulated Electric (122)"/>
    <s v="WPC Sub 30330 Pueblo Plant 115"/>
    <x v="128"/>
    <n v="135300"/>
    <x v="266"/>
    <n v="9702690"/>
    <s v="TRANSFORMER DIFFERENTIAL PANEL"/>
    <d v="1996-07-01T00:00:00"/>
    <d v="1996-07-01T00:00:00"/>
    <s v="WCDXFER"/>
  </r>
  <r>
    <n v="0"/>
    <n v="0"/>
    <n v="0"/>
    <n v="0"/>
    <d v="2025-12-01T00:00:00"/>
    <s v="BH Colorado Electric Oper Co"/>
    <s v="Regulated Electric (122)"/>
    <s v="WPC Sub 30330 Pueblo Plant 115"/>
    <x v="128"/>
    <n v="135300"/>
    <x v="266"/>
    <n v="9861066"/>
    <s v="TRANSFORMER DIFFERENTIAL PANEL"/>
    <d v="1996-07-01T00:00:00"/>
    <d v="1996-07-01T00:00:00"/>
    <s v="CPR Conversion"/>
  </r>
  <r>
    <n v="1"/>
    <n v="9037.33"/>
    <n v="4086.1518518216999"/>
    <n v="4951.1781481783"/>
    <d v="2025-12-01T00:00:00"/>
    <s v="BH Colorado Electric Oper Co"/>
    <s v="Regulated Electric (122)"/>
    <s v="WPC Sub 30330 Pueblo Plant 115"/>
    <x v="128"/>
    <n v="135300"/>
    <x v="268"/>
    <n v="9816322"/>
    <s v="POTENTIAL DEVICE - CCVT"/>
    <d v="2002-12-12T00:00:00"/>
    <d v="2002-01-01T00:00:00"/>
    <s v="10012714"/>
  </r>
  <r>
    <n v="0"/>
    <n v="0"/>
    <n v="0"/>
    <n v="0"/>
    <d v="2025-12-01T00:00:00"/>
    <s v="BH Colorado Electric Oper Co"/>
    <s v="Regulated Electric (122)"/>
    <s v="WPC Sub 30330 Pueblo Plant 115"/>
    <x v="128"/>
    <n v="135300"/>
    <x v="145"/>
    <n v="9870785"/>
    <s v="FOUNDATION FOR TRANS"/>
    <d v="1996-07-01T00:00:00"/>
    <d v="1996-07-01T00:00:00"/>
    <s v="CPR Conversion"/>
  </r>
  <r>
    <n v="1"/>
    <n v="20226.47"/>
    <n v="11480.177463834199"/>
    <n v="8746.2925361658017"/>
    <d v="2025-12-01T00:00:00"/>
    <s v="BH Colorado Electric Oper Co"/>
    <s v="Regulated Electric (122)"/>
    <s v="WPC Sub 30330 Pueblo Plant 115"/>
    <x v="128"/>
    <n v="135300"/>
    <x v="145"/>
    <n v="9821865"/>
    <s v="FOUNDATION FOR TRANS-08157-FOUNDATION FOR TRANS"/>
    <d v="1996-07-01T00:00:00"/>
    <d v="1996-07-01T00:00:00"/>
    <s v="WCDXFER"/>
  </r>
  <r>
    <n v="1"/>
    <n v="433"/>
    <n v="512.35325137999996"/>
    <n v="-79.353251379999961"/>
    <d v="2025-12-01T00:00:00"/>
    <s v="BH Colorado Electric Oper Co"/>
    <s v="Regulated Electric (122)"/>
    <s v="WPC Sub 30330 Pueblo Plant 115"/>
    <x v="128"/>
    <n v="135300"/>
    <x v="145"/>
    <n v="9821864"/>
    <s v="TRANSF, PWR, FOUNDATION-00000-TRANSF, PWR, FOUNDATION"/>
    <d v="1964-07-01T00:00:00"/>
    <d v="1964-07-01T00:00:00"/>
    <s v="WCDXFER"/>
  </r>
  <r>
    <n v="0"/>
    <n v="0"/>
    <n v="0"/>
    <n v="0"/>
    <d v="2025-12-01T00:00:00"/>
    <s v="BH Colorado Electric Oper Co"/>
    <s v="Regulated Electric (122)"/>
    <s v="WPC Sub 30330 Pueblo Plant 115"/>
    <x v="128"/>
    <n v="135300"/>
    <x v="145"/>
    <n v="9870207"/>
    <s v="TRANSF, PWR, FOUNDATION"/>
    <d v="1964-07-01T00:00:00"/>
    <d v="1964-07-01T00:00:00"/>
    <s v="CPR Conversion"/>
  </r>
  <r>
    <n v="1"/>
    <n v="55095.71"/>
    <n v="65721.211333634303"/>
    <n v="-10625.501333634304"/>
    <d v="2025-12-01T00:00:00"/>
    <s v="BH Colorado Electric Oper Co"/>
    <s v="Regulated Electric (122)"/>
    <s v="WPC Sub 30330 Pueblo Plant 115"/>
    <x v="128"/>
    <n v="135300"/>
    <x v="129"/>
    <n v="9821856"/>
    <s v="TX.-POWER-08019-TX.-POWER"/>
    <d v="1950-07-01T00:00:00"/>
    <d v="1950-07-01T00:00:00"/>
    <s v="WCDXFER"/>
  </r>
  <r>
    <n v="0"/>
    <n v="0"/>
    <n v="0"/>
    <n v="0"/>
    <d v="2025-12-01T00:00:00"/>
    <s v="BH Colorado Electric Oper Co"/>
    <s v="Regulated Electric (122)"/>
    <s v="WPC Sub 30330 Pueblo Plant 115"/>
    <x v="128"/>
    <n v="135300"/>
    <x v="129"/>
    <n v="13759879"/>
    <s v="Pwr Trfrmr Nbr WT-02514"/>
    <d v="2015-09-01T00:00:00"/>
    <d v="2015-09-01T00:00:00"/>
    <s v="10050591"/>
  </r>
  <r>
    <n v="0"/>
    <n v="0"/>
    <n v="0"/>
    <n v="0"/>
    <d v="2025-12-01T00:00:00"/>
    <s v="BH Colorado Electric Oper Co"/>
    <s v="Regulated Electric (122)"/>
    <s v="WPC Sub 30330 Pueblo Plant 115"/>
    <x v="128"/>
    <n v="135300"/>
    <x v="129"/>
    <n v="9870206"/>
    <s v="TX.-POWER"/>
    <d v="1964-07-01T00:00:00"/>
    <d v="1964-07-01T00:00:00"/>
    <s v="CPR Conversion"/>
  </r>
  <r>
    <n v="0"/>
    <n v="0"/>
    <n v="0"/>
    <n v="0"/>
    <d v="2025-12-01T00:00:00"/>
    <s v="BH Colorado Electric Oper Co"/>
    <s v="Regulated Electric (122)"/>
    <s v="WPC Sub 30330 Pueblo Plant 115"/>
    <x v="128"/>
    <n v="135300"/>
    <x v="129"/>
    <n v="9870786"/>
    <s v="TRANSFORMER, POWER"/>
    <d v="1996-07-01T00:00:00"/>
    <d v="1996-07-01T00:00:00"/>
    <s v="CPR Conversion"/>
  </r>
  <r>
    <n v="0"/>
    <n v="0"/>
    <n v="0"/>
    <n v="0"/>
    <d v="2025-12-01T00:00:00"/>
    <s v="BH Colorado Electric Oper Co"/>
    <s v="Regulated Electric (122)"/>
    <s v="WPC Sub 30330 Pueblo Plant 115"/>
    <x v="128"/>
    <n v="135300"/>
    <x v="129"/>
    <n v="9870205"/>
    <s v="TX.-POWER"/>
    <d v="1936-07-01T00:00:00"/>
    <d v="1936-07-01T00:00:00"/>
    <s v="CPR Conversion"/>
  </r>
  <r>
    <n v="0"/>
    <n v="0"/>
    <n v="0"/>
    <n v="0"/>
    <d v="2025-12-01T00:00:00"/>
    <s v="BH Colorado Electric Oper Co"/>
    <s v="Regulated Electric (122)"/>
    <s v="WPC Sub 30330 Pueblo Plant 115"/>
    <x v="128"/>
    <n v="135300"/>
    <x v="129"/>
    <n v="9870204"/>
    <s v="TX.-POWER"/>
    <d v="1950-07-01T00:00:00"/>
    <d v="1950-07-01T00:00:00"/>
    <s v="CPR Conversion"/>
  </r>
  <r>
    <n v="1"/>
    <n v="14.77"/>
    <n v="8.3831840722000006"/>
    <n v="6.386815927799999"/>
    <d v="2025-12-01T00:00:00"/>
    <s v="BH Colorado Electric Oper Co"/>
    <s v="Regulated Electric (122)"/>
    <s v="WPC Sub 30330 Pueblo Plant 115"/>
    <x v="128"/>
    <n v="135300"/>
    <x v="129"/>
    <n v="9997336"/>
    <s v="TRANSFORMER, POWER-08157-TRANSFORMER, POWER"/>
    <d v="1996-07-01T00:00:00"/>
    <d v="1996-07-01T00:00:00"/>
    <s v="WCDXFER"/>
  </r>
  <r>
    <n v="1"/>
    <n v="33112.9"/>
    <n v="39181.297869793998"/>
    <n v="-6068.3978697939965"/>
    <d v="2025-12-01T00:00:00"/>
    <s v="BH Colorado Electric Oper Co"/>
    <s v="Regulated Electric (122)"/>
    <s v="WPC Sub 30330 Pueblo Plant 115"/>
    <x v="128"/>
    <n v="135300"/>
    <x v="129"/>
    <n v="9821858"/>
    <s v="TX.-POWER-08017-TX.-POWER"/>
    <d v="1964-07-01T00:00:00"/>
    <d v="1964-07-01T00:00:00"/>
    <s v="WCDXFER"/>
  </r>
  <r>
    <n v="1"/>
    <n v="26276.52"/>
    <n v="14914.076095927199"/>
    <n v="11362.443904072801"/>
    <d v="2025-12-01T00:00:00"/>
    <s v="BH Colorado Electric Oper Co"/>
    <s v="Regulated Electric (122)"/>
    <s v="WPC Sub 30330 Pueblo Plant 115"/>
    <x v="128"/>
    <n v="135300"/>
    <x v="129"/>
    <n v="9997337"/>
    <s v="TRANSFORMER, POWER-08157-TRANSFORMER, POWER"/>
    <d v="1996-07-01T00:00:00"/>
    <d v="1996-07-01T00:00:00"/>
    <s v="WCDXFER"/>
  </r>
  <r>
    <n v="1"/>
    <n v="20308.77"/>
    <n v="24386.8152891186"/>
    <n v="-4078.0452891185996"/>
    <d v="2025-12-01T00:00:00"/>
    <s v="BH Colorado Electric Oper Co"/>
    <s v="Regulated Electric (122)"/>
    <s v="WPC Sub 30330 Pueblo Plant 115"/>
    <x v="128"/>
    <n v="135300"/>
    <x v="129"/>
    <n v="9821857"/>
    <s v="TX.-POWER-08018-TX.-POWER"/>
    <d v="1936-07-01T00:00:00"/>
    <d v="1936-07-01T00:00:00"/>
    <s v="WCDXFER"/>
  </r>
  <r>
    <n v="0"/>
    <n v="0"/>
    <n v="0"/>
    <n v="0"/>
    <d v="2025-12-01T00:00:00"/>
    <s v="BH Colorado Electric Oper Co"/>
    <s v="Regulated Electric (122)"/>
    <s v="WPC Sub 30330 Pueblo Plant 115"/>
    <x v="128"/>
    <n v="135300"/>
    <x v="349"/>
    <n v="9973950"/>
    <s v="RECLOSERS-3PH,2400-15000V"/>
    <d v="1950-07-01T00:00:00"/>
    <d v="1950-07-01T00:00:00"/>
    <s v="CPR Conversion"/>
  </r>
  <r>
    <n v="2"/>
    <n v="175.37"/>
    <n v="209.19103922209999"/>
    <n v="-33.821039222099984"/>
    <d v="2025-12-01T00:00:00"/>
    <s v="BH Colorado Electric Oper Co"/>
    <s v="Regulated Electric (122)"/>
    <s v="WPC Sub 30330 Pueblo Plant 115"/>
    <x v="128"/>
    <n v="135300"/>
    <x v="349"/>
    <n v="9778080"/>
    <s v="RECLOSERS-3PH,2400-15000V"/>
    <d v="1950-07-01T00:00:00"/>
    <d v="1950-07-01T00:00:00"/>
    <s v="WCDXFER"/>
  </r>
  <r>
    <n v="1"/>
    <n v="341.49"/>
    <n v="407.3481666417"/>
    <n v="-65.858166641699995"/>
    <d v="2025-12-01T00:00:00"/>
    <s v="BH Colorado Electric Oper Co"/>
    <s v="Regulated Electric (122)"/>
    <s v="WPC Sub 30330 Pueblo Plant 115"/>
    <x v="128"/>
    <n v="135300"/>
    <x v="170"/>
    <n v="9766630"/>
    <s v="BUS/STAT CON-REC BUS, CPR-&lt;3&quot;"/>
    <d v="1950-07-01T00:00:00"/>
    <d v="1950-07-01T00:00:00"/>
    <s v="WCDXFER"/>
  </r>
  <r>
    <n v="0"/>
    <n v="0"/>
    <n v="0"/>
    <n v="0"/>
    <d v="2025-12-01T00:00:00"/>
    <s v="BH Colorado Electric Oper Co"/>
    <s v="Regulated Electric (122)"/>
    <s v="WPC Sub 30330 Pueblo Plant 115"/>
    <x v="128"/>
    <n v="135300"/>
    <x v="170"/>
    <n v="9973927"/>
    <s v="BUS/STAT CON-REC BUS, CPR-&lt;3&quot;"/>
    <d v="1950-07-01T00:00:00"/>
    <d v="1950-07-01T00:00:00"/>
    <s v="CPR Conversion"/>
  </r>
  <r>
    <n v="45"/>
    <n v="318.63"/>
    <n v="382.61159861340002"/>
    <n v="-63.981598613400024"/>
    <d v="2025-12-01T00:00:00"/>
    <s v="BH Colorado Electric Oper Co"/>
    <s v="Regulated Electric (122)"/>
    <s v="WPC Sub 30330 Pueblo Plant 115"/>
    <x v="128"/>
    <n v="135300"/>
    <x v="170"/>
    <n v="9766629"/>
    <s v="RECT BUS BAR, COPPER, UNDER 3&quot;"/>
    <d v="1936-07-01T00:00:00"/>
    <d v="1936-07-01T00:00:00"/>
    <s v="WCDXFER"/>
  </r>
  <r>
    <n v="0"/>
    <n v="0"/>
    <n v="0"/>
    <n v="0"/>
    <d v="2025-12-01T00:00:00"/>
    <s v="BH Colorado Electric Oper Co"/>
    <s v="Regulated Electric (122)"/>
    <s v="WPC Sub 30330 Pueblo Plant 115"/>
    <x v="128"/>
    <n v="135300"/>
    <x v="170"/>
    <n v="9973928"/>
    <s v="RECT BUS BAR, COPPER, UNDER 3&quot;"/>
    <d v="1936-07-01T00:00:00"/>
    <d v="1936-07-01T00:00:00"/>
    <s v="CPR Conversion"/>
  </r>
  <r>
    <n v="0"/>
    <n v="0"/>
    <n v="0"/>
    <n v="0"/>
    <d v="2025-12-01T00:00:00"/>
    <s v="BH Colorado Electric Oper Co"/>
    <s v="Regulated Electric (122)"/>
    <s v="WPC Sub 30330 Pueblo Plant 115"/>
    <x v="128"/>
    <n v="135300"/>
    <x v="171"/>
    <n v="9778079"/>
    <s v="REGULATOR"/>
    <d v="1962-07-01T00:00:00"/>
    <d v="1962-07-01T00:00:00"/>
    <s v="WCDXFER"/>
  </r>
  <r>
    <n v="1"/>
    <n v="34317.79"/>
    <n v="40936.1587153207"/>
    <n v="-6618.3687153206993"/>
    <d v="2025-12-01T00:00:00"/>
    <s v="BH Colorado Electric Oper Co"/>
    <s v="Regulated Electric (122)"/>
    <s v="WPC Sub 30330 Pueblo Plant 115"/>
    <x v="128"/>
    <n v="135300"/>
    <x v="171"/>
    <n v="9778078"/>
    <s v="REGULATOR, FEEDER VOLTAGE"/>
    <d v="1950-07-01T00:00:00"/>
    <d v="1950-07-01T00:00:00"/>
    <s v="WCDXFER"/>
  </r>
  <r>
    <n v="0"/>
    <n v="0"/>
    <n v="0"/>
    <n v="0"/>
    <d v="2025-12-01T00:00:00"/>
    <s v="BH Colorado Electric Oper Co"/>
    <s v="Regulated Electric (122)"/>
    <s v="WPC Sub 30330 Pueblo Plant 115"/>
    <x v="128"/>
    <n v="135300"/>
    <x v="171"/>
    <n v="9973932"/>
    <s v="REGULATOR"/>
    <d v="1962-07-01T00:00:00"/>
    <d v="1962-07-01T00:00:00"/>
    <s v="CPR Conversion"/>
  </r>
  <r>
    <n v="0"/>
    <n v="0"/>
    <n v="0"/>
    <n v="0"/>
    <d v="2025-12-01T00:00:00"/>
    <s v="BH Colorado Electric Oper Co"/>
    <s v="Regulated Electric (122)"/>
    <s v="WPC Sub 30330 Pueblo Plant 115"/>
    <x v="128"/>
    <n v="135300"/>
    <x v="171"/>
    <n v="9973933"/>
    <s v="REGULATOR, FEEDER VOLTAGE"/>
    <d v="1950-07-01T00:00:00"/>
    <d v="1950-07-01T00:00:00"/>
    <s v="CPR Conversion"/>
  </r>
  <r>
    <n v="0"/>
    <n v="0"/>
    <n v="0"/>
    <n v="0"/>
    <d v="2025-12-01T00:00:00"/>
    <s v="BH Colorado Electric Oper Co"/>
    <s v="Regulated Electric (122)"/>
    <s v="WPC Sub 30330 Pueblo Plant 115"/>
    <x v="128"/>
    <n v="135300"/>
    <x v="240"/>
    <n v="9973939"/>
    <s v="MISCELLANEOUS RELAY"/>
    <d v="1980-07-01T00:00:00"/>
    <d v="1980-07-01T00:00:00"/>
    <s v="CPR Conversion"/>
  </r>
  <r>
    <n v="1"/>
    <n v="1284.8500000000001"/>
    <n v="1124.7870745195"/>
    <n v="160.0629254805001"/>
    <d v="2025-12-01T00:00:00"/>
    <s v="BH Colorado Electric Oper Co"/>
    <s v="Regulated Electric (122)"/>
    <s v="WPC Sub 30330 Pueblo Plant 115"/>
    <x v="128"/>
    <n v="135300"/>
    <x v="240"/>
    <n v="9778047"/>
    <s v="MISCELLANEOUS RELAY"/>
    <d v="1980-07-01T00:00:00"/>
    <d v="1980-07-01T00:00:00"/>
    <s v="WCDXFER"/>
  </r>
  <r>
    <n v="1"/>
    <n v="8810.1200000000008"/>
    <n v="1610.319019672"/>
    <n v="7199.8009803280011"/>
    <d v="2025-12-01T00:00:00"/>
    <s v="BH Colorado Electric Oper Co"/>
    <s v="Regulated Electric (122)"/>
    <s v="WPC Sub 30330 Pueblo Plant 115"/>
    <x v="128"/>
    <n v="135300"/>
    <x v="350"/>
    <n v="20438833"/>
    <s v="Relay - Timing"/>
    <d v="2016-01-14T00:00:00"/>
    <d v="2016-04-01T00:00:00"/>
    <s v="10050823"/>
  </r>
  <r>
    <n v="0"/>
    <n v="0"/>
    <n v="0"/>
    <n v="0"/>
    <d v="2025-12-01T00:00:00"/>
    <s v="BH Colorado Electric Oper Co"/>
    <s v="Regulated Electric (122)"/>
    <s v="WPC Sub 30330 Pueblo Plant 115"/>
    <x v="128"/>
    <n v="135300"/>
    <x v="174"/>
    <n v="9861068"/>
    <s v="TRANSFORMER DIFFERENTIAL RELAY"/>
    <d v="1996-07-01T00:00:00"/>
    <d v="1996-07-01T00:00:00"/>
    <s v="CPR Conversion"/>
  </r>
  <r>
    <n v="1"/>
    <n v="20381.189999999999"/>
    <n v="11567.9937292134"/>
    <n v="8813.1962707865987"/>
    <d v="2025-12-01T00:00:00"/>
    <s v="BH Colorado Electric Oper Co"/>
    <s v="Regulated Electric (122)"/>
    <s v="WPC Sub 30330 Pueblo Plant 115"/>
    <x v="128"/>
    <n v="135300"/>
    <x v="174"/>
    <n v="9778053"/>
    <s v="TRANSFORMER DIFFERENTIAL RELAY"/>
    <d v="1996-07-01T00:00:00"/>
    <d v="1996-07-01T00:00:00"/>
    <s v="WCDXFER"/>
  </r>
  <r>
    <n v="0"/>
    <n v="0"/>
    <n v="0"/>
    <n v="0"/>
    <d v="2025-12-01T00:00:00"/>
    <s v="BH Colorado Electric Oper Co"/>
    <s v="Regulated Electric (122)"/>
    <s v="WPC Sub 30330 Pueblo Plant 115"/>
    <x v="128"/>
    <n v="135300"/>
    <x v="351"/>
    <n v="9785461"/>
    <s v="SCADA EQUIPMENT- RECEIVER"/>
    <d v="1996-07-01T00:00:00"/>
    <d v="1996-07-01T00:00:00"/>
    <s v="WCDXFER"/>
  </r>
  <r>
    <n v="0"/>
    <n v="0"/>
    <n v="0"/>
    <n v="0"/>
    <d v="2025-12-01T00:00:00"/>
    <s v="BH Colorado Electric Oper Co"/>
    <s v="Regulated Electric (122)"/>
    <s v="WPC Sub 30330 Pueblo Plant 115"/>
    <x v="128"/>
    <n v="135300"/>
    <x v="351"/>
    <n v="9861061"/>
    <s v="SCADA EQUIPMENT- RECEIVER"/>
    <d v="1996-07-01T00:00:00"/>
    <d v="1996-07-01T00:00:00"/>
    <s v="CPR Conversion"/>
  </r>
  <r>
    <n v="0"/>
    <n v="0"/>
    <n v="0"/>
    <n v="0"/>
    <d v="2025-12-01T00:00:00"/>
    <s v="BH Colorado Electric Oper Co"/>
    <s v="Regulated Electric (122)"/>
    <s v="WPC Sub 30330 Pueblo Plant 115"/>
    <x v="128"/>
    <n v="135300"/>
    <x v="80"/>
    <n v="9974007"/>
    <s v="TELEMETERING-RTU"/>
    <d v="1988-07-01T00:00:00"/>
    <d v="1988-07-01T00:00:00"/>
    <s v="CPR Conversion"/>
  </r>
  <r>
    <n v="0"/>
    <n v="0"/>
    <n v="0"/>
    <n v="0"/>
    <d v="2025-12-01T00:00:00"/>
    <s v="BH Colorado Electric Oper Co"/>
    <s v="Regulated Electric (122)"/>
    <s v="WPC Sub 30330 Pueblo Plant 115"/>
    <x v="128"/>
    <n v="135300"/>
    <x v="80"/>
    <n v="9785454"/>
    <s v="SCADA EQUIPMENT- RTU"/>
    <d v="1986-07-01T00:00:00"/>
    <d v="1986-07-01T00:00:00"/>
    <s v="WCDXFER"/>
  </r>
  <r>
    <n v="0"/>
    <n v="0"/>
    <n v="0"/>
    <n v="0"/>
    <d v="2025-12-01T00:00:00"/>
    <s v="BH Colorado Electric Oper Co"/>
    <s v="Regulated Electric (122)"/>
    <s v="WPC Sub 30330 Pueblo Plant 115"/>
    <x v="128"/>
    <n v="135300"/>
    <x v="80"/>
    <n v="9785453"/>
    <s v="TELEMETERING-RTU"/>
    <d v="1988-07-01T00:00:00"/>
    <d v="1988-07-01T00:00:00"/>
    <s v="WCDXFER"/>
  </r>
  <r>
    <n v="0"/>
    <n v="0"/>
    <n v="0"/>
    <n v="0"/>
    <d v="2025-12-01T00:00:00"/>
    <s v="BH Colorado Electric Oper Co"/>
    <s v="Regulated Electric (122)"/>
    <s v="WPC Sub 30330 Pueblo Plant 115"/>
    <x v="128"/>
    <n v="135300"/>
    <x v="80"/>
    <n v="9724118"/>
    <s v="SCADA EQUIPMENT- RTU"/>
    <d v="1986-07-01T00:00:00"/>
    <d v="1986-07-01T00:00:00"/>
    <s v="CPR Conversion"/>
  </r>
  <r>
    <n v="0"/>
    <n v="0"/>
    <n v="0"/>
    <n v="0"/>
    <d v="2025-12-01T00:00:00"/>
    <s v="BH Colorado Electric Oper Co"/>
    <s v="Regulated Electric (122)"/>
    <s v="WPC Sub 30330 Pueblo Plant 115"/>
    <x v="128"/>
    <n v="135300"/>
    <x v="105"/>
    <n v="12301502"/>
    <s v="Scada Equip - Server/Router"/>
    <d v="2013-07-01T00:00:00"/>
    <d v="2013-01-01T00:00:00"/>
    <s v="10047856"/>
  </r>
  <r>
    <n v="0"/>
    <n v="0"/>
    <n v="0"/>
    <n v="0"/>
    <d v="2025-12-01T00:00:00"/>
    <s v="BH Colorado Electric Oper Co"/>
    <s v="Regulated Electric (122)"/>
    <s v="WPC Sub 30330 Pueblo Plant 115"/>
    <x v="128"/>
    <n v="135300"/>
    <x v="243"/>
    <n v="12818447"/>
    <s v="Microwave Radio Service (SCADA Communications)"/>
    <d v="2002-03-22T00:00:00"/>
    <d v="2003-01-01T00:00:00"/>
    <s v="50507XFER"/>
  </r>
  <r>
    <n v="0"/>
    <n v="0"/>
    <n v="0"/>
    <n v="0"/>
    <d v="2025-12-01T00:00:00"/>
    <s v="BH Colorado Electric Oper Co"/>
    <s v="Regulated Electric (122)"/>
    <s v="WPC Sub 30330 Pueblo Plant 115"/>
    <x v="128"/>
    <n v="135300"/>
    <x v="243"/>
    <n v="20438807"/>
    <s v="Scada Equip - Transmitter"/>
    <d v="2016-01-14T00:00:00"/>
    <d v="2016-01-01T00:00:00"/>
    <s v="10050823"/>
  </r>
  <r>
    <n v="0"/>
    <n v="0"/>
    <n v="0"/>
    <n v="0"/>
    <d v="2025-12-01T00:00:00"/>
    <s v="BH Colorado Electric Oper Co"/>
    <s v="Regulated Electric (122)"/>
    <s v="WPC Sub 30330 Pueblo Plant 115"/>
    <x v="128"/>
    <n v="135300"/>
    <x v="81"/>
    <n v="20438821"/>
    <s v="Scada Equip - Modem"/>
    <d v="2016-01-14T00:00:00"/>
    <d v="2016-01-01T00:00:00"/>
    <s v="10050823"/>
  </r>
  <r>
    <n v="1"/>
    <n v="65929.7"/>
    <n v="26004.077982610001"/>
    <n v="39925.622017389993"/>
    <d v="2025-12-01T00:00:00"/>
    <s v="BH Colorado Electric Oper Co"/>
    <s v="Regulated Electric (122)"/>
    <s v="WPC Sub 30330 Pueblo Plant 115"/>
    <x v="128"/>
    <n v="135300"/>
    <x v="176"/>
    <n v="9745509"/>
    <s v="Security System"/>
    <d v="2005-07-07T00:00:00"/>
    <d v="2005-01-01T00:00:00"/>
    <s v="10017402"/>
  </r>
  <r>
    <n v="0"/>
    <n v="0"/>
    <n v="0"/>
    <n v="0"/>
    <d v="2025-12-01T00:00:00"/>
    <s v="BH Colorado Electric Oper Co"/>
    <s v="Regulated Electric (122)"/>
    <s v="WPC Sub 30330 Pueblo Plant 115"/>
    <x v="128"/>
    <n v="135300"/>
    <x v="177"/>
    <n v="20438812"/>
    <s v="Telemeter Eq - Other"/>
    <d v="2016-01-14T00:00:00"/>
    <d v="2016-01-01T00:00:00"/>
    <s v="10050823"/>
  </r>
  <r>
    <n v="0"/>
    <n v="0"/>
    <n v="0"/>
    <n v="0"/>
    <d v="2025-12-01T00:00:00"/>
    <s v="BH Colorado Electric Oper Co"/>
    <s v="Regulated Electric (122)"/>
    <s v="WPC Sub 30330 Pueblo Plant 115"/>
    <x v="128"/>
    <n v="135300"/>
    <x v="352"/>
    <n v="9701172"/>
    <s v="TELEMETERING EQ - RECEIVER"/>
    <d v="1961-07-01T00:00:00"/>
    <d v="1961-07-01T00:00:00"/>
    <s v="CPR Conversion"/>
  </r>
  <r>
    <n v="0"/>
    <n v="0"/>
    <n v="0"/>
    <n v="0"/>
    <d v="2025-12-01T00:00:00"/>
    <s v="BH Colorado Electric Oper Co"/>
    <s v="Regulated Electric (122)"/>
    <s v="WPC Sub 30330 Pueblo Plant 115"/>
    <x v="128"/>
    <n v="135300"/>
    <x v="352"/>
    <n v="9785452"/>
    <s v="TELEMETERING EQ - RECEIVER"/>
    <d v="1961-07-01T00:00:00"/>
    <d v="1961-07-01T00:00:00"/>
    <s v="WCDXFER"/>
  </r>
  <r>
    <n v="0"/>
    <n v="0"/>
    <n v="0"/>
    <n v="0"/>
    <d v="2025-12-01T00:00:00"/>
    <s v="BH Colorado Electric Oper Co"/>
    <s v="Regulated Electric (122)"/>
    <s v="WPC Sub 30330 Pueblo Plant 115"/>
    <x v="128"/>
    <n v="135300"/>
    <x v="245"/>
    <n v="9974008"/>
    <s v="TELEMETER EQ-TRANSMIT/RECEIVE COMBO"/>
    <d v="1978-07-01T00:00:00"/>
    <d v="1978-07-01T00:00:00"/>
    <s v="CPR Conversion"/>
  </r>
  <r>
    <n v="0"/>
    <n v="0"/>
    <n v="0"/>
    <n v="0"/>
    <d v="2025-12-01T00:00:00"/>
    <s v="BH Colorado Electric Oper Co"/>
    <s v="Regulated Electric (122)"/>
    <s v="WPC Sub 30330 Pueblo Plant 115"/>
    <x v="128"/>
    <n v="135300"/>
    <x v="245"/>
    <n v="9785787"/>
    <s v="TELEMETER EQ-TRANSMIT/RECEIVE COMBO"/>
    <d v="1978-07-01T00:00:00"/>
    <d v="1978-07-01T00:00:00"/>
    <s v="WCDXFER"/>
  </r>
  <r>
    <n v="3"/>
    <n v="5256.83"/>
    <n v="6267.6554847449006"/>
    <n v="-1010.8254847449007"/>
    <d v="2025-12-01T00:00:00"/>
    <s v="BH Colorado Electric Oper Co"/>
    <s v="Regulated Electric (122)"/>
    <s v="WPC Sub 30330 Pueblo Plant 115"/>
    <x v="128"/>
    <n v="135300"/>
    <x v="180"/>
    <n v="9821845"/>
    <s v="TRANSF, POTNTL, 1PH, 13001-25"/>
    <d v="1951-07-01T00:00:00"/>
    <d v="1951-07-01T00:00:00"/>
    <s v="WCDXFER"/>
  </r>
  <r>
    <n v="0"/>
    <n v="0"/>
    <n v="0"/>
    <n v="0"/>
    <d v="2025-12-01T00:00:00"/>
    <s v="BH Colorado Electric Oper Co"/>
    <s v="Regulated Electric (122)"/>
    <s v="WPC Sub 30330 Pueblo Plant 115"/>
    <x v="128"/>
    <n v="135300"/>
    <x v="180"/>
    <n v="9973995"/>
    <s v="TRANSF, POTNTL, 1PH, 13001-25KV"/>
    <d v="1950-07-01T00:00:00"/>
    <d v="1950-07-01T00:00:00"/>
    <s v="CPR Conversion"/>
  </r>
  <r>
    <n v="0"/>
    <n v="0"/>
    <n v="0"/>
    <n v="0"/>
    <d v="2025-12-01T00:00:00"/>
    <s v="BH Colorado Electric Oper Co"/>
    <s v="Regulated Electric (122)"/>
    <s v="WPC Sub 30330 Pueblo Plant 115"/>
    <x v="128"/>
    <n v="135300"/>
    <x v="180"/>
    <n v="9973994"/>
    <s v="TRANSF, POTNTL, 1PH, 13001-25"/>
    <d v="1936-07-01T00:00:00"/>
    <d v="1936-07-01T00:00:00"/>
    <s v="CPR Conversion"/>
  </r>
  <r>
    <n v="1"/>
    <n v="125.9"/>
    <n v="150.18048604700002"/>
    <n v="-24.280486047000011"/>
    <d v="2025-12-01T00:00:00"/>
    <s v="BH Colorado Electric Oper Co"/>
    <s v="Regulated Electric (122)"/>
    <s v="WPC Sub 30330 Pueblo Plant 115"/>
    <x v="128"/>
    <n v="135300"/>
    <x v="180"/>
    <n v="9821843"/>
    <s v="TRANSF, POTNTL, 1PH, 13001-25KV"/>
    <d v="1950-07-01T00:00:00"/>
    <d v="1950-07-01T00:00:00"/>
    <s v="WCDXFER"/>
  </r>
  <r>
    <n v="4"/>
    <n v="150.5"/>
    <n v="180.72072808999999"/>
    <n v="-30.220728089999994"/>
    <d v="2025-12-01T00:00:00"/>
    <s v="BH Colorado Electric Oper Co"/>
    <s v="Regulated Electric (122)"/>
    <s v="WPC Sub 30330 Pueblo Plant 115"/>
    <x v="128"/>
    <n v="135300"/>
    <x v="180"/>
    <n v="9821844"/>
    <s v="TRANSF, POTNTL, 1PH, 13001-25"/>
    <d v="1936-07-01T00:00:00"/>
    <d v="1936-07-01T00:00:00"/>
    <s v="WCDXFER"/>
  </r>
  <r>
    <n v="0"/>
    <n v="0"/>
    <n v="0"/>
    <n v="0"/>
    <d v="2025-12-01T00:00:00"/>
    <s v="BH Colorado Electric Oper Co"/>
    <s v="Regulated Electric (122)"/>
    <s v="WPC Sub 30330 Pueblo Plant 115"/>
    <x v="128"/>
    <n v="135300"/>
    <x v="180"/>
    <n v="9973993"/>
    <s v="TRANSF, POTNTL, 1PH, 13001-25"/>
    <d v="1951-07-01T00:00:00"/>
    <d v="1951-07-01T00:00:00"/>
    <s v="CPR Conversion"/>
  </r>
  <r>
    <n v="2"/>
    <n v="3406.79"/>
    <n v="4063.8076096907002"/>
    <n v="-657.01760969070028"/>
    <d v="2025-12-01T00:00:00"/>
    <s v="BH Colorado Electric Oper Co"/>
    <s v="Regulated Electric (122)"/>
    <s v="WPC Sub 30330 Pueblo Plant 115"/>
    <x v="128"/>
    <n v="135300"/>
    <x v="182"/>
    <n v="9821841"/>
    <s v="TRANSF, POTNTL, 1PH, 35001-69KV"/>
    <d v="1950-07-01T00:00:00"/>
    <d v="1950-07-01T00:00:00"/>
    <s v="WCDXFER"/>
  </r>
  <r>
    <n v="0"/>
    <n v="0"/>
    <n v="0"/>
    <n v="0"/>
    <d v="2025-12-01T00:00:00"/>
    <s v="BH Colorado Electric Oper Co"/>
    <s v="Regulated Electric (122)"/>
    <s v="WPC Sub 30330 Pueblo Plant 115"/>
    <x v="128"/>
    <n v="135300"/>
    <x v="182"/>
    <n v="9973992"/>
    <s v="TRANSF, POTNTL, 1PH, 35001-69KV"/>
    <d v="1950-07-01T00:00:00"/>
    <d v="1950-07-01T00:00:00"/>
    <s v="CPR Conversion"/>
  </r>
  <r>
    <n v="3"/>
    <n v="3802"/>
    <n v="4563.2901242400003"/>
    <n v="-761.2901242400003"/>
    <d v="2025-12-01T00:00:00"/>
    <s v="BH Colorado Electric Oper Co"/>
    <s v="Regulated Electric (122)"/>
    <s v="WPC Sub 30330 Pueblo Plant 115"/>
    <x v="128"/>
    <n v="135300"/>
    <x v="182"/>
    <n v="9821842"/>
    <s v="TRANSF, POTNTL, 1PH, 35001-69"/>
    <d v="1937-07-01T00:00:00"/>
    <d v="1937-07-01T00:00:00"/>
    <s v="WCDXFER"/>
  </r>
  <r>
    <n v="0"/>
    <n v="0"/>
    <n v="0"/>
    <n v="0"/>
    <d v="2025-12-01T00:00:00"/>
    <s v="BH Colorado Electric Oper Co"/>
    <s v="Regulated Electric (122)"/>
    <s v="WPC Sub 30330 Pueblo Plant 115"/>
    <x v="128"/>
    <n v="135300"/>
    <x v="182"/>
    <n v="9973991"/>
    <s v="TRANSF, POTNTL, 1PH, 35001-69"/>
    <d v="1937-07-01T00:00:00"/>
    <d v="1937-07-01T00:00:00"/>
    <s v="CPR Conversion"/>
  </r>
  <r>
    <n v="0"/>
    <n v="0"/>
    <n v="0"/>
    <n v="0"/>
    <d v="2025-12-01T00:00:00"/>
    <s v="BH Colorado Electric Oper Co"/>
    <s v="Regulated Electric (122)"/>
    <s v="WPC Sub 30330 Pueblo Plant 115"/>
    <x v="128"/>
    <n v="135300"/>
    <x v="247"/>
    <n v="9768379"/>
    <s v="CARR CURR EQ-TRANS/REC COMBINED"/>
    <d v="1974-07-01T00:00:00"/>
    <d v="1974-07-01T00:00:00"/>
    <s v="WCDXFER"/>
  </r>
  <r>
    <n v="0"/>
    <n v="0"/>
    <n v="0"/>
    <n v="0"/>
    <d v="2025-12-01T00:00:00"/>
    <s v="BH Colorado Electric Oper Co"/>
    <s v="Regulated Electric (122)"/>
    <s v="WPC Sub 30330 Pueblo Plant 115"/>
    <x v="128"/>
    <n v="135300"/>
    <x v="247"/>
    <n v="9973951"/>
    <s v="CARR CURR EQ-TRANS/REC COMBINED"/>
    <d v="1974-07-01T00:00:00"/>
    <d v="1974-07-01T00:00:00"/>
    <s v="CPR Conversion"/>
  </r>
  <r>
    <n v="140"/>
    <n v="5772.32"/>
    <n v="3276.2641221152003"/>
    <n v="2496.0558778847994"/>
    <d v="2025-12-01T00:00:00"/>
    <s v="BH Colorado Electric Oper Co"/>
    <s v="Regulated Electric (122)"/>
    <s v="WPC Sub 30330 Pueblo Plant 115"/>
    <x v="128"/>
    <n v="135300"/>
    <x v="249"/>
    <n v="9766623"/>
    <s v="TUBULAR BUS, COPPER- UNDER 3&quot;"/>
    <d v="1996-07-01T00:00:00"/>
    <d v="1996-07-01T00:00:00"/>
    <s v="WCDXFER"/>
  </r>
  <r>
    <n v="0"/>
    <n v="0"/>
    <n v="0"/>
    <n v="0"/>
    <d v="2025-12-01T00:00:00"/>
    <s v="BH Colorado Electric Oper Co"/>
    <s v="Regulated Electric (122)"/>
    <s v="WPC Sub 30330 Pueblo Plant 115"/>
    <x v="128"/>
    <n v="135300"/>
    <x v="249"/>
    <n v="9861069"/>
    <s v="TUBULAR BUS, COPPER- UNDER 3&quot;"/>
    <d v="1996-07-01T00:00:00"/>
    <d v="1996-07-01T00:00:00"/>
    <s v="CPR Conversion"/>
  </r>
  <r>
    <n v="0"/>
    <n v="0"/>
    <n v="0"/>
    <n v="0"/>
    <d v="2025-12-01T00:00:00"/>
    <s v="BH Colorado Electric Oper Co"/>
    <s v="Regulated Electric (122)"/>
    <s v="WPC Sub 30330 Pueblo Plant 115"/>
    <x v="128"/>
    <n v="135300"/>
    <x v="250"/>
    <n v="9973999"/>
    <s v="TX., CURR.-WIND.TYPE- &lt; 100A"/>
    <d v="1950-07-01T00:00:00"/>
    <d v="1950-07-01T00:00:00"/>
    <s v="CPR Conversion"/>
  </r>
  <r>
    <n v="1"/>
    <n v="179.85"/>
    <n v="214.53503110049999"/>
    <n v="-34.685031100499998"/>
    <d v="2025-12-01T00:00:00"/>
    <s v="BH Colorado Electric Oper Co"/>
    <s v="Regulated Electric (122)"/>
    <s v="WPC Sub 30330 Pueblo Plant 115"/>
    <x v="128"/>
    <n v="135300"/>
    <x v="250"/>
    <n v="9785784"/>
    <s v="TX., CURR.-WIND.TYPE- &lt; 100A"/>
    <d v="1950-07-01T00:00:00"/>
    <d v="1950-07-01T00:00:00"/>
    <s v="WCDXFER"/>
  </r>
  <r>
    <n v="5"/>
    <n v="2012.67"/>
    <n v="2400.8241370311002"/>
    <n v="-388.15413703110016"/>
    <d v="2025-12-01T00:00:00"/>
    <s v="BH Colorado Electric Oper Co"/>
    <s v="Regulated Electric (122)"/>
    <s v="WPC Sub 30330 Pueblo Plant 115"/>
    <x v="128"/>
    <n v="135300"/>
    <x v="251"/>
    <n v="9786648"/>
    <s v="TX., CURR.-WIND.TYPE-100-600A"/>
    <d v="1950-07-01T00:00:00"/>
    <d v="1950-07-01T00:00:00"/>
    <s v="WCDXFER"/>
  </r>
  <r>
    <n v="1"/>
    <n v="63.34"/>
    <n v="72.510583089600004"/>
    <n v="-9.1705830896000009"/>
    <d v="2025-12-01T00:00:00"/>
    <s v="BH Colorado Electric Oper Co"/>
    <s v="Regulated Electric (122)"/>
    <s v="WPC Sub 30330 Pueblo Plant 115"/>
    <x v="128"/>
    <n v="135300"/>
    <x v="251"/>
    <n v="9785780"/>
    <s v="TX., CURR.-WIND.TYPE-100-600A"/>
    <d v="1966-07-01T00:00:00"/>
    <d v="1966-07-01T00:00:00"/>
    <s v="WCDXFER"/>
  </r>
  <r>
    <n v="0"/>
    <n v="0"/>
    <n v="0"/>
    <n v="0"/>
    <d v="2025-12-01T00:00:00"/>
    <s v="BH Colorado Electric Oper Co"/>
    <s v="Regulated Electric (122)"/>
    <s v="WPC Sub 30330 Pueblo Plant 115"/>
    <x v="128"/>
    <n v="135300"/>
    <x v="251"/>
    <n v="9973998"/>
    <s v="TX., CURR.-WIND.TYPE-100-600A"/>
    <d v="1966-07-01T00:00:00"/>
    <d v="1966-07-01T00:00:00"/>
    <s v="CPR Conversion"/>
  </r>
  <r>
    <n v="1"/>
    <n v="172.53"/>
    <n v="205.70545381590003"/>
    <n v="-33.175453815900028"/>
    <d v="2025-12-01T00:00:00"/>
    <s v="BH Colorado Electric Oper Co"/>
    <s v="Regulated Electric (122)"/>
    <s v="WPC Sub 30330 Pueblo Plant 115"/>
    <x v="128"/>
    <n v="135300"/>
    <x v="251"/>
    <n v="9786647"/>
    <s v="TX.-CURRENT, WINDOW TYPE"/>
    <d v="1951-07-01T00:00:00"/>
    <d v="1951-07-01T00:00:00"/>
    <s v="WCDXFER"/>
  </r>
  <r>
    <n v="0"/>
    <n v="0"/>
    <n v="0"/>
    <n v="0"/>
    <d v="2025-12-01T00:00:00"/>
    <s v="BH Colorado Electric Oper Co"/>
    <s v="Regulated Electric (122)"/>
    <s v="WPC Sub 30330 Pueblo Plant 115"/>
    <x v="128"/>
    <n v="135300"/>
    <x v="251"/>
    <n v="9974000"/>
    <s v="TX., CURR.-WIND.TYPE-100-600A"/>
    <d v="1950-07-01T00:00:00"/>
    <d v="1950-07-01T00:00:00"/>
    <s v="CPR Conversion"/>
  </r>
  <r>
    <n v="0"/>
    <n v="0"/>
    <n v="0"/>
    <n v="0"/>
    <d v="2025-12-01T00:00:00"/>
    <s v="BH Colorado Electric Oper Co"/>
    <s v="Regulated Electric (122)"/>
    <s v="WPC Sub 30330 Pueblo Plant 115"/>
    <x v="128"/>
    <n v="135300"/>
    <x v="251"/>
    <n v="9973997"/>
    <s v="TX.-CURRENT, WINDOW TYPE"/>
    <d v="1951-07-01T00:00:00"/>
    <d v="1951-07-01T00:00:00"/>
    <s v="CPR Conversion"/>
  </r>
  <r>
    <n v="2"/>
    <n v="91.75"/>
    <n v="109.8610894225"/>
    <n v="-18.111089422500001"/>
    <d v="2025-12-01T00:00:00"/>
    <s v="BH Colorado Electric Oper Co"/>
    <s v="Regulated Electric (122)"/>
    <s v="WPC Sub 30330 Pueblo Plant 115"/>
    <x v="128"/>
    <n v="135300"/>
    <x v="302"/>
    <n v="9786643"/>
    <s v="TX.-CURR., WIND.TYPE 601-1200A"/>
    <d v="1942-07-01T00:00:00"/>
    <d v="1942-07-01T00:00:00"/>
    <s v="WCDXFER"/>
  </r>
  <r>
    <n v="0"/>
    <n v="0"/>
    <n v="0"/>
    <n v="0"/>
    <d v="2025-12-01T00:00:00"/>
    <s v="BH Colorado Electric Oper Co"/>
    <s v="Regulated Electric (122)"/>
    <s v="WPC Sub 30330 Pueblo Plant 115"/>
    <x v="128"/>
    <n v="135300"/>
    <x v="302"/>
    <n v="9693308"/>
    <s v="TX.-CURR., WIND.TYPE 601-1200A"/>
    <d v="1987-07-01T00:00:00"/>
    <d v="1987-07-01T00:00:00"/>
    <s v="CPR Conversion"/>
  </r>
  <r>
    <n v="0"/>
    <n v="0"/>
    <n v="0"/>
    <n v="0"/>
    <d v="2025-12-01T00:00:00"/>
    <s v="BH Colorado Electric Oper Co"/>
    <s v="Regulated Electric (122)"/>
    <s v="WPC Sub 30330 Pueblo Plant 115"/>
    <x v="128"/>
    <n v="135300"/>
    <x v="302"/>
    <n v="9973996"/>
    <s v="TX.-CURR., WIND.TYPE 601-1200A"/>
    <d v="1942-07-01T00:00:00"/>
    <d v="1942-07-01T00:00:00"/>
    <s v="CPR Conversion"/>
  </r>
  <r>
    <n v="3"/>
    <n v="3155.42"/>
    <n v="2337.3534784705998"/>
    <n v="818.06652152940023"/>
    <d v="2025-12-01T00:00:00"/>
    <s v="BH Colorado Electric Oper Co"/>
    <s v="Regulated Electric (122)"/>
    <s v="WPC Sub 30330 Pueblo Plant 115"/>
    <x v="128"/>
    <n v="135300"/>
    <x v="302"/>
    <n v="9786644"/>
    <s v="TX.-CURR., WIND.TYPE 601-1200A"/>
    <d v="1987-07-01T00:00:00"/>
    <d v="1987-07-01T00:00:00"/>
    <s v="WCDXFER"/>
  </r>
  <r>
    <n v="0"/>
    <n v="0"/>
    <n v="0"/>
    <n v="0"/>
    <d v="2025-12-01T00:00:00"/>
    <s v="BH Colorado Electric Oper Co"/>
    <s v="Regulated Electric (122)"/>
    <s v="WPC Sub 30330 Pueblo Plant 115"/>
    <x v="128"/>
    <n v="135300"/>
    <x v="353"/>
    <n v="9724117"/>
    <s v="TX.-CURRENT, WINDOW TYPE &gt;1200A"/>
    <d v="1936-07-01T00:00:00"/>
    <d v="1936-07-01T00:00:00"/>
    <s v="CPR Conversion"/>
  </r>
  <r>
    <n v="2"/>
    <n v="121.69"/>
    <n v="146.12561728420002"/>
    <n v="-24.435617284200021"/>
    <d v="2025-12-01T00:00:00"/>
    <s v="BH Colorado Electric Oper Co"/>
    <s v="Regulated Electric (122)"/>
    <s v="WPC Sub 30330 Pueblo Plant 115"/>
    <x v="128"/>
    <n v="135300"/>
    <x v="353"/>
    <n v="9786642"/>
    <s v="TX.-CURRENT, WINDOW TYPE &gt;1200A"/>
    <d v="1936-07-01T00:00:00"/>
    <d v="1936-07-01T00:00:00"/>
    <s v="WCDXFER"/>
  </r>
  <r>
    <n v="0"/>
    <n v="0"/>
    <n v="0"/>
    <n v="0"/>
    <d v="2025-12-01T00:00:00"/>
    <s v="BH Colorado Electric Oper Co"/>
    <s v="Regulated Electric (122)"/>
    <s v="WPC Sub 30330 Pueblo Plant 115"/>
    <x v="128"/>
    <n v="135300"/>
    <x v="125"/>
    <n v="9973990"/>
    <s v="YARD LIGHTING SYSTEMS"/>
    <d v="1936-07-01T00:00:00"/>
    <d v="1936-07-01T00:00:00"/>
    <s v="CPR Conversion"/>
  </r>
  <r>
    <n v="2"/>
    <n v="463.25"/>
    <n v="556.27160988499998"/>
    <n v="-93.021609884999975"/>
    <d v="2025-12-01T00:00:00"/>
    <s v="BH Colorado Electric Oper Co"/>
    <s v="Regulated Electric (122)"/>
    <s v="WPC Sub 30330 Pueblo Plant 115"/>
    <x v="128"/>
    <n v="135300"/>
    <x v="125"/>
    <n v="9778077"/>
    <s v="YARD LIGHTING SYSTEMS"/>
    <d v="1936-07-01T00:00:00"/>
    <d v="1936-07-01T00:00:00"/>
    <s v="WCDXFER"/>
  </r>
  <r>
    <n v="0"/>
    <n v="103050.44"/>
    <n v="533.35094877720007"/>
    <n v="102517.08905122281"/>
    <d v="2025-12-01T00:00:00"/>
    <s v="BH Colorado Electric Oper Co"/>
    <s v="Regulated Electric (122)"/>
    <s v="WPC Sub 30340 West Station"/>
    <x v="129"/>
    <n v="135130"/>
    <x v="103"/>
    <n v="40388680"/>
    <s v="Communications - JMUX Equip"/>
    <d v="2019-03-29T00:00:00"/>
    <d v="2019-01-01T00:00:00"/>
    <s v="10059352"/>
  </r>
  <r>
    <n v="0"/>
    <n v="0"/>
    <n v="0"/>
    <n v="0"/>
    <d v="2025-12-01T00:00:00"/>
    <s v="BH Colorado Electric Oper Co"/>
    <s v="Regulated Electric (122)"/>
    <s v="WPC Sub 30340 West Station"/>
    <x v="129"/>
    <n v="135130"/>
    <x v="31"/>
    <n v="40388724"/>
    <s v="Microwave Dehydrator"/>
    <d v="2018-12-03T00:00:00"/>
    <d v="2018-01-01T00:00:00"/>
    <s v="10062071"/>
  </r>
  <r>
    <n v="3"/>
    <n v="1340974.58"/>
    <n v="533.88220953539997"/>
    <n v="1340440.6977904646"/>
    <d v="2025-12-01T00:00:00"/>
    <s v="BH Colorado Electric Oper Co"/>
    <s v="Regulated Electric (122)"/>
    <s v="WPC Sub 30340 West Station"/>
    <x v="129"/>
    <n v="135130"/>
    <x v="3"/>
    <n v="42370666"/>
    <s v="Replacement of JungleMUX fiber optic hardware with Belden/OTN Systems XTran hardware."/>
    <d v="2025-12-29T00:00:00"/>
    <d v="2025-12-01T00:00:00"/>
    <s v="10085590"/>
  </r>
  <r>
    <n v="1"/>
    <n v="20117.37"/>
    <n v="216.25026059909999"/>
    <n v="19901.1197394009"/>
    <d v="2025-12-01T00:00:00"/>
    <s v="BH Colorado Electric Oper Co"/>
    <s v="Regulated Electric (122)"/>
    <s v="WPC Sub 30340 West Station"/>
    <x v="129"/>
    <n v="135130"/>
    <x v="326"/>
    <n v="40389150"/>
    <s v="FIBER OPTIC PATCH PANEL"/>
    <d v="2012-10-11T00:00:00"/>
    <d v="2013-01-01T00:00:00"/>
    <s v="10044362"/>
  </r>
  <r>
    <n v="0"/>
    <n v="0"/>
    <n v="0"/>
    <n v="0"/>
    <d v="2025-12-01T00:00:00"/>
    <s v="BH Colorado Electric Oper Co"/>
    <s v="Regulated Electric (122)"/>
    <s v="WPC Sub 30340 West Station"/>
    <x v="129"/>
    <n v="135130"/>
    <x v="163"/>
    <n v="40390847"/>
    <s v="MICROWAVE ANTENNAS"/>
    <d v="2007-03-15T00:00:00"/>
    <d v="2007-05-01T00:00:00"/>
    <s v="50507XFER"/>
  </r>
  <r>
    <n v="0"/>
    <n v="0"/>
    <n v="0"/>
    <n v="0"/>
    <d v="2025-12-01T00:00:00"/>
    <s v="BH Colorado Electric Oper Co"/>
    <s v="Regulated Electric (122)"/>
    <s v="WPC Sub 30340 West Station"/>
    <x v="129"/>
    <n v="135130"/>
    <x v="164"/>
    <n v="40390836"/>
    <s v="MICROWAVE FIXED STATION UNITS"/>
    <d v="2007-03-15T00:00:00"/>
    <d v="2007-05-01T00:00:00"/>
    <s v="50507XFER"/>
  </r>
  <r>
    <n v="2"/>
    <n v="257979.48"/>
    <n v="308.12553132239998"/>
    <n v="257671.3544686776"/>
    <d v="2025-12-01T00:00:00"/>
    <s v="BH Colorado Electric Oper Co"/>
    <s v="Regulated Electric (122)"/>
    <s v="WPC Sub 30340 West Station"/>
    <x v="129"/>
    <n v="135130"/>
    <x v="164"/>
    <n v="41106865"/>
    <s v="Microwave Fixed Station Units"/>
    <d v="2024-10-31T00:00:00"/>
    <d v="2025-01-01T00:00:00"/>
    <s v="10078936"/>
  </r>
  <r>
    <n v="0"/>
    <n v="0"/>
    <n v="0"/>
    <n v="0"/>
    <d v="2025-12-01T00:00:00"/>
    <s v="BH Colorado Electric Oper Co"/>
    <s v="Regulated Electric (122)"/>
    <s v="WPC Sub 30340 West Station"/>
    <x v="129"/>
    <n v="135130"/>
    <x v="354"/>
    <n v="40390814"/>
    <s v="MULTIPLE ADDRESS MASTER SYSTEM"/>
    <d v="2005-01-14T00:00:00"/>
    <d v="2005-03-01T00:00:00"/>
    <s v="50507XFER"/>
  </r>
  <r>
    <n v="0"/>
    <n v="0"/>
    <n v="0"/>
    <n v="0"/>
    <d v="2025-12-01T00:00:00"/>
    <s v="BH Colorado Electric Oper Co"/>
    <s v="Regulated Electric (122)"/>
    <s v="WPC Sub 30340 West Station"/>
    <x v="129"/>
    <n v="135130"/>
    <x v="354"/>
    <n v="40390870"/>
    <s v="MAS Master Radio - model #9790"/>
    <d v="2002-09-30T00:00:00"/>
    <d v="2002-12-01T00:00:00"/>
    <s v="50507XFER"/>
  </r>
  <r>
    <n v="0"/>
    <n v="0"/>
    <n v="0"/>
    <n v="0"/>
    <d v="2025-12-01T00:00:00"/>
    <s v="BH Colorado Electric Oper Co"/>
    <s v="Regulated Electric (122)"/>
    <s v="WPC Sub 30340 West Station"/>
    <x v="129"/>
    <n v="135130"/>
    <x v="165"/>
    <n v="40390803"/>
    <s v="MULTIPLEX SYSTEM"/>
    <d v="2007-03-15T00:00:00"/>
    <d v="2007-05-01T00:00:00"/>
    <s v="50507XFER"/>
  </r>
  <r>
    <n v="1"/>
    <n v="58618.5"/>
    <n v="1843.6714067400001"/>
    <n v="56774.828593259997"/>
    <d v="2025-12-01T00:00:00"/>
    <s v="BH Colorado Electric Oper Co"/>
    <s v="Regulated Electric (122)"/>
    <s v="WPC Sub 30340 West Station"/>
    <x v="129"/>
    <n v="135130"/>
    <x v="80"/>
    <n v="40389932"/>
    <s v="SCADA EQUIPMENT- RTU,TRANSDUCERS,RELAYS,CABLES"/>
    <d v="1986-07-01T00:00:00"/>
    <d v="1986-07-01T00:00:00"/>
    <s v="WCDXFER"/>
  </r>
  <r>
    <n v="0"/>
    <n v="19039.189999999999"/>
    <n v="568.50202654830002"/>
    <n v="18470.687973451699"/>
    <d v="2025-12-01T00:00:00"/>
    <s v="BH Colorado Electric Oper Co"/>
    <s v="Regulated Electric (122)"/>
    <s v="WPC Sub 30340 West Station"/>
    <x v="129"/>
    <n v="135130"/>
    <x v="80"/>
    <n v="40389987"/>
    <s v="SCADA EQUIPMENT- RTU,TRANSDUCERS,RELAYS,CABLES"/>
    <d v="1988-07-01T00:00:00"/>
    <d v="1988-07-01T00:00:00"/>
    <s v="WCDXFER"/>
  </r>
  <r>
    <n v="1"/>
    <n v="7441.02"/>
    <n v="133.31108201399999"/>
    <n v="7307.7089179860004"/>
    <d v="2025-12-01T00:00:00"/>
    <s v="BH Colorado Electric Oper Co"/>
    <s v="Regulated Electric (122)"/>
    <s v="WPC Sub 30340 West Station"/>
    <x v="129"/>
    <n v="135130"/>
    <x v="80"/>
    <n v="40390781"/>
    <s v="SCADA EQUIP - RTU Telegyr Systems"/>
    <d v="2003-10-06T00:00:00"/>
    <d v="2003-01-01T00:00:00"/>
    <s v="50507XFER"/>
  </r>
  <r>
    <n v="0"/>
    <n v="0"/>
    <n v="0"/>
    <n v="0"/>
    <d v="2025-12-01T00:00:00"/>
    <s v="BH Colorado Electric Oper Co"/>
    <s v="Regulated Electric (122)"/>
    <s v="WPC Sub 30340 West Station"/>
    <x v="129"/>
    <n v="135130"/>
    <x v="105"/>
    <n v="40389294"/>
    <s v="Scada Equip - Server/Router"/>
    <d v="2013-07-01T00:00:00"/>
    <d v="2013-01-01T00:00:00"/>
    <s v="10047856"/>
  </r>
  <r>
    <n v="2"/>
    <n v="30011.670000000002"/>
    <n v="35.8453384146"/>
    <n v="29975.8246615854"/>
    <d v="2025-12-01T00:00:00"/>
    <s v="BH Colorado Electric Oper Co"/>
    <s v="Regulated Electric (122)"/>
    <s v="WPC Sub 30340 West Station"/>
    <x v="129"/>
    <n v="135130"/>
    <x v="105"/>
    <n v="41349066"/>
    <s v="Scada Equip - Server/Router"/>
    <d v="2024-12-30T00:00:00"/>
    <d v="2024-01-01T00:00:00"/>
    <s v="10084285"/>
  </r>
  <r>
    <n v="1"/>
    <n v="7302.89"/>
    <n v="119.2099664063"/>
    <n v="7183.6800335937005"/>
    <d v="2025-12-01T00:00:00"/>
    <s v="BH Colorado Electric Oper Co"/>
    <s v="Regulated Electric (122)"/>
    <s v="WPC Sub 30340 West Station"/>
    <x v="129"/>
    <n v="135130"/>
    <x v="355"/>
    <n v="40390748"/>
    <s v="TWO-WAY FIXED REPEATER STATION"/>
    <d v="2005-01-14T00:00:00"/>
    <d v="2005-03-01T00:00:00"/>
    <s v="50507XFER"/>
  </r>
  <r>
    <n v="1"/>
    <n v="5667.87"/>
    <n v="83.491692608999998"/>
    <n v="5584.3783073909999"/>
    <d v="2025-12-01T00:00:00"/>
    <s v="BH Colorado Electric Oper Co"/>
    <s v="Regulated Electric (122)"/>
    <s v="WPC Sub 30340 West Station"/>
    <x v="129"/>
    <n v="135130"/>
    <x v="355"/>
    <n v="40390770"/>
    <s v="TWO-WAY FIXED REPEATER STATION"/>
    <d v="2007-11-29T00:00:00"/>
    <d v="2007-12-01T00:00:00"/>
    <s v="50507XFER"/>
  </r>
  <r>
    <n v="1"/>
    <n v="16422.400000000001"/>
    <n v="17626.789912575998"/>
    <n v="-1204.3899125759963"/>
    <d v="2025-12-01T00:00:00"/>
    <s v="BH Colorado Electric Oper Co"/>
    <s v="Regulated Electric (122)"/>
    <s v="WPC Sub 30340 West Station"/>
    <x v="129"/>
    <n v="135200"/>
    <x v="195"/>
    <n v="9973986"/>
    <s v="CONTROL BUILDING STRUCTURE - #"/>
    <d v="1958-07-01T00:00:00"/>
    <d v="1958-07-01T00:00:00"/>
    <s v="CPR Conversion"/>
  </r>
  <r>
    <n v="1"/>
    <n v="772.68000000000006"/>
    <n v="645.0468168072"/>
    <n v="127.63318319280006"/>
    <d v="2025-12-01T00:00:00"/>
    <s v="BH Colorado Electric Oper Co"/>
    <s v="Regulated Electric (122)"/>
    <s v="WPC Sub 30340 West Station"/>
    <x v="129"/>
    <n v="135200"/>
    <x v="195"/>
    <n v="9973985"/>
    <s v="BUILDINGS-OTHER #1"/>
    <d v="1973-07-01T00:00:00"/>
    <d v="1973-07-01T00:00:00"/>
    <s v="CPR Conversion"/>
  </r>
  <r>
    <n v="0"/>
    <n v="540.54"/>
    <n v="434.06211188340001"/>
    <n v="106.47788811659996"/>
    <d v="2025-12-01T00:00:00"/>
    <s v="BH Colorado Electric Oper Co"/>
    <s v="Regulated Electric (122)"/>
    <s v="WPC Sub 30340 West Station"/>
    <x v="129"/>
    <n v="135200"/>
    <x v="195"/>
    <n v="9724116"/>
    <s v="BUILDINGS-OTHER #1"/>
    <d v="1975-07-01T00:00:00"/>
    <d v="1975-07-01T00:00:00"/>
    <s v="CPR Conversion"/>
  </r>
  <r>
    <n v="1"/>
    <n v="990826.96"/>
    <n v="228453.84262446559"/>
    <n v="762373.11737553438"/>
    <d v="2025-12-01T00:00:00"/>
    <s v="BH Colorado Electric Oper Co"/>
    <s v="Regulated Electric (122)"/>
    <s v="WPC Sub 30340 West Station"/>
    <x v="129"/>
    <n v="135200"/>
    <x v="140"/>
    <n v="11545346"/>
    <s v="CONTROL BUILDING NORTH"/>
    <d v="2011-05-06T00:00:00"/>
    <d v="2012-01-01T00:00:00"/>
    <s v="10027440"/>
  </r>
  <r>
    <n v="1"/>
    <n v="31985.61"/>
    <n v="7374.8856341046003"/>
    <n v="24610.724365895399"/>
    <d v="2025-12-01T00:00:00"/>
    <s v="BH Colorado Electric Oper Co"/>
    <s v="Regulated Electric (122)"/>
    <s v="WPC Sub 30340 West Station"/>
    <x v="129"/>
    <n v="135200"/>
    <x v="115"/>
    <n v="11545334"/>
    <s v="FENCE"/>
    <d v="2011-05-06T00:00:00"/>
    <d v="2012-01-01T00:00:00"/>
    <s v="10027440"/>
  </r>
  <r>
    <n v="1"/>
    <n v="17504.73"/>
    <n v="4036.0456407078"/>
    <n v="13468.6843592922"/>
    <d v="2025-12-01T00:00:00"/>
    <s v="BH Colorado Electric Oper Co"/>
    <s v="Regulated Electric (122)"/>
    <s v="WPC Sub 30340 West Station"/>
    <x v="129"/>
    <n v="135200"/>
    <x v="254"/>
    <n v="11545343"/>
    <s v="ROAD"/>
    <d v="2011-05-06T00:00:00"/>
    <d v="2012-01-01T00:00:00"/>
    <s v="10027440"/>
  </r>
  <r>
    <n v="0"/>
    <n v="25495.119999999999"/>
    <n v="2635.1363407152003"/>
    <n v="22859.983659284801"/>
    <d v="2025-12-01T00:00:00"/>
    <s v="BH Colorado Electric Oper Co"/>
    <s v="Regulated Electric (122)"/>
    <s v="WPC Sub 30340 West Station"/>
    <x v="129"/>
    <n v="135200"/>
    <x v="121"/>
    <n v="33375701"/>
    <s v="SECURITY SYSTEM"/>
    <d v="2019-12-16T00:00:00"/>
    <d v="2019-12-01T00:00:00"/>
    <s v="10068556"/>
  </r>
  <r>
    <n v="0"/>
    <n v="75903.19"/>
    <n v="7845.2368274874007"/>
    <n v="68057.9531725126"/>
    <d v="2025-12-01T00:00:00"/>
    <s v="BH Colorado Electric Oper Co"/>
    <s v="Regulated Electric (122)"/>
    <s v="WPC Sub 30340 West Station"/>
    <x v="129"/>
    <n v="135205"/>
    <x v="110"/>
    <n v="29777942"/>
    <s v="Clearing &amp; Grading"/>
    <d v="2019-03-29T00:00:00"/>
    <d v="2019-03-01T00:00:00"/>
    <s v="10059352"/>
  </r>
  <r>
    <n v="0"/>
    <n v="31959.24"/>
    <n v="3303.2578291703999"/>
    <n v="28655.9821708296"/>
    <d v="2025-12-01T00:00:00"/>
    <s v="BH Colorado Electric Oper Co"/>
    <s v="Regulated Electric (122)"/>
    <s v="WPC Sub 30340 West Station"/>
    <x v="129"/>
    <n v="135205"/>
    <x v="115"/>
    <n v="29777947"/>
    <s v="Fence"/>
    <d v="2019-03-29T00:00:00"/>
    <d v="2019-03-01T00:00:00"/>
    <s v="10059352"/>
  </r>
  <r>
    <n v="0"/>
    <n v="165655.36000000002"/>
    <n v="17121.882900345601"/>
    <n v="148533.47709965441"/>
    <d v="2025-12-01T00:00:00"/>
    <s v="BH Colorado Electric Oper Co"/>
    <s v="Regulated Electric (122)"/>
    <s v="WPC Sub 30340 West Station"/>
    <x v="129"/>
    <n v="135205"/>
    <x v="122"/>
    <n v="29777982"/>
    <s v="Station Rock"/>
    <d v="2019-03-29T00:00:00"/>
    <d v="2019-03-01T00:00:00"/>
    <s v="10059352"/>
  </r>
  <r>
    <n v="0"/>
    <n v="0"/>
    <n v="0"/>
    <n v="0"/>
    <d v="2025-12-01T00:00:00"/>
    <s v="BH Colorado Electric Oper Co"/>
    <s v="Regulated Electric (122)"/>
    <s v="WPC Sub 30340 West Station"/>
    <x v="129"/>
    <n v="135300"/>
    <x v="2"/>
    <n v="20500601"/>
    <s v="A dummy retirement unit"/>
    <d v="2017-10-16T00:00:00"/>
    <d v="2017-10-01T00:00:00"/>
    <s v="10047751"/>
  </r>
  <r>
    <n v="0"/>
    <n v="0"/>
    <n v="0"/>
    <n v="0"/>
    <d v="2025-12-01T00:00:00"/>
    <s v="BH Colorado Electric Oper Co"/>
    <s v="Regulated Electric (122)"/>
    <s v="WPC Sub 30340 West Station"/>
    <x v="129"/>
    <n v="135300"/>
    <x v="313"/>
    <n v="9974090"/>
    <s v="SWITCH,1PH,ELEC,0-15K,&lt;600"/>
    <d v="1966-07-01T00:00:00"/>
    <d v="1966-07-01T00:00:00"/>
    <s v="CPR Conversion"/>
  </r>
  <r>
    <n v="0"/>
    <n v="0"/>
    <n v="0"/>
    <n v="0"/>
    <d v="2025-12-01T00:00:00"/>
    <s v="BH Colorado Electric Oper Co"/>
    <s v="Regulated Electric (122)"/>
    <s v="WPC Sub 30340 West Station"/>
    <x v="129"/>
    <n v="135300"/>
    <x v="313"/>
    <n v="9974091"/>
    <s v="AIRBREAK-1PH-ELEC-0-15000V-&lt;=600AMPS"/>
    <d v="1958-07-01T00:00:00"/>
    <d v="1958-07-01T00:00:00"/>
    <s v="CPR Conversion"/>
  </r>
  <r>
    <n v="3"/>
    <n v="466.27"/>
    <n v="554.07534129990006"/>
    <n v="-87.805341299900078"/>
    <d v="2025-12-01T00:00:00"/>
    <s v="BH Colorado Electric Oper Co"/>
    <s v="Regulated Electric (122)"/>
    <s v="WPC Sub 30340 West Station"/>
    <x v="129"/>
    <n v="135300"/>
    <x v="313"/>
    <n v="9821801"/>
    <s v="AIRBREAK-1PH-ELEC-0-15000V-&lt;=600AMPS"/>
    <d v="1958-07-01T00:00:00"/>
    <d v="1958-07-01T00:00:00"/>
    <s v="WCDXFER"/>
  </r>
  <r>
    <n v="2"/>
    <n v="64.760000000000005"/>
    <n v="74.136175574399999"/>
    <n v="-9.3761755743999942"/>
    <d v="2025-12-01T00:00:00"/>
    <s v="BH Colorado Electric Oper Co"/>
    <s v="Regulated Electric (122)"/>
    <s v="WPC Sub 30340 West Station"/>
    <x v="129"/>
    <n v="135300"/>
    <x v="313"/>
    <n v="9821800"/>
    <s v="SWITCH,1PH,ELEC,0-15K,&lt;600"/>
    <d v="1966-07-01T00:00:00"/>
    <d v="1966-07-01T00:00:00"/>
    <s v="WCDXFER"/>
  </r>
  <r>
    <n v="3"/>
    <n v="24207.420000000002"/>
    <n v="6287.6560891812005"/>
    <n v="17919.763910818801"/>
    <d v="2025-12-01T00:00:00"/>
    <s v="BH Colorado Electric Oper Co"/>
    <s v="Regulated Electric (122)"/>
    <s v="WPC Sub 30340 West Station"/>
    <x v="129"/>
    <n v="135300"/>
    <x v="67"/>
    <n v="11845688"/>
    <s v="ARRESTORS: STATION CLASS"/>
    <d v="2012-12-19T00:00:00"/>
    <d v="2012-01-01T00:00:00"/>
    <s v="10042868"/>
  </r>
  <r>
    <n v="12"/>
    <n v="11711.36"/>
    <n v="13916.7773802432"/>
    <n v="-2205.4173802431997"/>
    <d v="2025-12-01T00:00:00"/>
    <s v="BH Colorado Electric Oper Co"/>
    <s v="Regulated Electric (122)"/>
    <s v="WPC Sub 30340 West Station"/>
    <x v="129"/>
    <n v="135300"/>
    <x v="136"/>
    <n v="9821689"/>
    <s v="ARRESTER - 23,000-69,000 VOLTS"/>
    <d v="1958-07-01T00:00:00"/>
    <d v="1958-07-01T00:00:00"/>
    <s v="WCDXFER"/>
  </r>
  <r>
    <n v="0"/>
    <n v="0"/>
    <n v="0"/>
    <n v="0"/>
    <d v="2025-12-01T00:00:00"/>
    <s v="BH Colorado Electric Oper Co"/>
    <s v="Regulated Electric (122)"/>
    <s v="WPC Sub 30340 West Station"/>
    <x v="129"/>
    <n v="135300"/>
    <x v="136"/>
    <n v="9973984"/>
    <s v="ARRESTER - 23,000-69,000 VOLTS"/>
    <d v="1958-07-01T00:00:00"/>
    <d v="1958-07-01T00:00:00"/>
    <s v="CPR Conversion"/>
  </r>
  <r>
    <n v="3"/>
    <n v="4238.21"/>
    <n v="5026.7030750368995"/>
    <n v="-788.49307503689943"/>
    <d v="2025-12-01T00:00:00"/>
    <s v="BH Colorado Electric Oper Co"/>
    <s v="Regulated Electric (122)"/>
    <s v="WPC Sub 30340 West Station"/>
    <x v="129"/>
    <n v="135300"/>
    <x v="106"/>
    <n v="9821685"/>
    <s v="ARRESTERS-69,001-146,000 VOLT"/>
    <d v="1962-07-01T00:00:00"/>
    <d v="1962-07-01T00:00:00"/>
    <s v="WCDXFER"/>
  </r>
  <r>
    <n v="0"/>
    <n v="0"/>
    <n v="0"/>
    <n v="0"/>
    <d v="2025-12-01T00:00:00"/>
    <s v="BH Colorado Electric Oper Co"/>
    <s v="Regulated Electric (122)"/>
    <s v="WPC Sub 30340 West Station"/>
    <x v="129"/>
    <n v="135300"/>
    <x v="106"/>
    <n v="9973982"/>
    <s v="ARRESTERS-69,001-146,000 VOLT"/>
    <d v="1962-07-01T00:00:00"/>
    <d v="1962-07-01T00:00:00"/>
    <s v="CPR Conversion"/>
  </r>
  <r>
    <n v="21"/>
    <n v="49881.520000000004"/>
    <n v="6238.2033426232001"/>
    <n v="43643.316657376803"/>
    <d v="2025-12-01T00:00:00"/>
    <s v="BH Colorado Electric Oper Co"/>
    <s v="Regulated Electric (122)"/>
    <s v="WPC Sub 30340 West Station"/>
    <x v="129"/>
    <n v="135300"/>
    <x v="106"/>
    <n v="29777900"/>
    <s v="Arrester -  69,001-146,000 Volts"/>
    <d v="2019-03-29T00:00:00"/>
    <d v="2019-01-01T00:00:00"/>
    <s v="10059352"/>
  </r>
  <r>
    <n v="0"/>
    <n v="0"/>
    <n v="0"/>
    <n v="0"/>
    <d v="2025-12-01T00:00:00"/>
    <s v="BH Colorado Electric Oper Co"/>
    <s v="Regulated Electric (122)"/>
    <s v="WPC Sub 30340 West Station"/>
    <x v="129"/>
    <n v="135300"/>
    <x v="106"/>
    <n v="9973980"/>
    <s v="ARRESTERS-69,001-146,000 VOLT"/>
    <d v="1973-07-01T00:00:00"/>
    <d v="1973-07-01T00:00:00"/>
    <s v="CPR Conversion"/>
  </r>
  <r>
    <n v="0"/>
    <n v="0"/>
    <n v="0"/>
    <n v="0"/>
    <d v="2025-12-01T00:00:00"/>
    <s v="BH Colorado Electric Oper Co"/>
    <s v="Regulated Electric (122)"/>
    <s v="WPC Sub 30340 West Station"/>
    <x v="129"/>
    <n v="135300"/>
    <x v="106"/>
    <n v="9973983"/>
    <s v="ARRESTER - 69,001-146,000 VOLTS"/>
    <d v="1958-07-01T00:00:00"/>
    <d v="1958-07-01T00:00:00"/>
    <s v="CPR Conversion"/>
  </r>
  <r>
    <n v="3"/>
    <n v="4903.2700000000004"/>
    <n v="5518.8447559644001"/>
    <n v="-615.57475596439963"/>
    <d v="2025-12-01T00:00:00"/>
    <s v="BH Colorado Electric Oper Co"/>
    <s v="Regulated Electric (122)"/>
    <s v="WPC Sub 30340 West Station"/>
    <x v="129"/>
    <n v="135300"/>
    <x v="106"/>
    <n v="9821686"/>
    <s v="ARRESTERS-69,001-146,000 VOLT"/>
    <d v="1967-07-01T00:00:00"/>
    <d v="1967-07-01T00:00:00"/>
    <s v="WCDXFER"/>
  </r>
  <r>
    <n v="0"/>
    <n v="0"/>
    <n v="0"/>
    <n v="0"/>
    <d v="2025-12-01T00:00:00"/>
    <s v="BH Colorado Electric Oper Co"/>
    <s v="Regulated Electric (122)"/>
    <s v="WPC Sub 30340 West Station"/>
    <x v="129"/>
    <n v="135300"/>
    <x v="106"/>
    <n v="9973981"/>
    <s v="ARRESTERS-69,001-146,000 VOLT"/>
    <d v="1967-07-01T00:00:00"/>
    <d v="1967-07-01T00:00:00"/>
    <s v="CPR Conversion"/>
  </r>
  <r>
    <n v="12"/>
    <n v="18667.600000000002"/>
    <n v="22182.977333412"/>
    <n v="-3515.3773334119978"/>
    <d v="2025-12-01T00:00:00"/>
    <s v="BH Colorado Electric Oper Co"/>
    <s v="Regulated Electric (122)"/>
    <s v="WPC Sub 30340 West Station"/>
    <x v="129"/>
    <n v="135300"/>
    <x v="106"/>
    <n v="9821688"/>
    <s v="ARRESTER - 69,001-146,000 VOLTS"/>
    <d v="1958-07-01T00:00:00"/>
    <d v="1958-07-01T00:00:00"/>
    <s v="WCDXFER"/>
  </r>
  <r>
    <n v="0"/>
    <n v="-3445.7200000000003"/>
    <n v="-3480.5334185336001"/>
    <n v="34.813418533599815"/>
    <d v="2025-12-01T00:00:00"/>
    <s v="BH Colorado Electric Oper Co"/>
    <s v="Regulated Electric (122)"/>
    <s v="WPC Sub 30340 West Station"/>
    <x v="129"/>
    <n v="135300"/>
    <x v="106"/>
    <n v="9821687"/>
    <s v="ARRESTERS-69,001-146,000 VOLT"/>
    <d v="1973-07-01T00:00:00"/>
    <d v="1973-07-01T00:00:00"/>
    <s v="WCDXFER"/>
  </r>
  <r>
    <n v="0"/>
    <n v="0"/>
    <n v="0"/>
    <n v="0"/>
    <d v="2025-12-01T00:00:00"/>
    <s v="BH Colorado Electric Oper Co"/>
    <s v="Regulated Electric (122)"/>
    <s v="WPC Sub 30340 West Station"/>
    <x v="129"/>
    <n v="135300"/>
    <x v="101"/>
    <n v="9973979"/>
    <s v="BATTERIES, STORAGE"/>
    <d v="1989-07-01T00:00:00"/>
    <d v="1989-07-01T00:00:00"/>
    <s v="CPR Conversion"/>
  </r>
  <r>
    <n v="1"/>
    <n v="584.84"/>
    <n v="208.16869819519999"/>
    <n v="376.67130180480001"/>
    <d v="2025-12-01T00:00:00"/>
    <s v="BH Colorado Electric Oper Co"/>
    <s v="Regulated Electric (122)"/>
    <s v="WPC Sub 30340 West Station"/>
    <x v="129"/>
    <n v="135300"/>
    <x v="101"/>
    <n v="12818480"/>
    <s v="BATTERIES, STORAGE-COMMUNICATION"/>
    <d v="2007-11-29T00:00:00"/>
    <d v="2007-01-01T00:00:00"/>
    <s v="50507XFER"/>
  </r>
  <r>
    <n v="1"/>
    <n v="11890.17"/>
    <n v="4918.5038928311997"/>
    <n v="6971.6661071688004"/>
    <d v="2025-12-01T00:00:00"/>
    <s v="BH Colorado Electric Oper Co"/>
    <s v="Regulated Electric (122)"/>
    <s v="WPC Sub 30340 West Station"/>
    <x v="129"/>
    <n v="135300"/>
    <x v="101"/>
    <n v="12818469"/>
    <s v="BATTERIES, COMMUNICATION"/>
    <d v="2004-10-29T00:00:00"/>
    <d v="2005-01-01T00:00:00"/>
    <s v="50507XFER"/>
  </r>
  <r>
    <n v="0"/>
    <n v="0"/>
    <n v="0"/>
    <n v="0"/>
    <d v="2025-12-01T00:00:00"/>
    <s v="BH Colorado Electric Oper Co"/>
    <s v="Regulated Electric (122)"/>
    <s v="WPC Sub 30340 West Station"/>
    <x v="129"/>
    <n v="135300"/>
    <x v="101"/>
    <n v="9821677"/>
    <s v="BATTERIES, STORAGE"/>
    <d v="1989-07-01T00:00:00"/>
    <d v="1989-07-01T00:00:00"/>
    <s v="WCDXFER"/>
  </r>
  <r>
    <n v="0"/>
    <n v="0"/>
    <n v="0"/>
    <n v="0"/>
    <d v="2025-12-01T00:00:00"/>
    <s v="BH Colorado Electric Oper Co"/>
    <s v="Regulated Electric (122)"/>
    <s v="WPC Sub 30340 West Station"/>
    <x v="129"/>
    <n v="135300"/>
    <x v="137"/>
    <n v="9973977"/>
    <s v="BATTERY CHARGERS"/>
    <d v="1958-07-01T00:00:00"/>
    <d v="1958-07-01T00:00:00"/>
    <s v="CPR Conversion"/>
  </r>
  <r>
    <n v="1"/>
    <n v="30061.48"/>
    <n v="6651.4247090655999"/>
    <n v="23410.055290934401"/>
    <d v="2025-12-01T00:00:00"/>
    <s v="BH Colorado Electric Oper Co"/>
    <s v="Regulated Electric (122)"/>
    <s v="WPC Sub 30340 West Station"/>
    <x v="129"/>
    <n v="135300"/>
    <x v="137"/>
    <n v="12919235"/>
    <s v="BATTERY BANK 120VCD 60 CELLS"/>
    <d v="2014-02-12T00:00:00"/>
    <d v="2014-08-01T00:00:00"/>
    <s v="10049168"/>
  </r>
  <r>
    <n v="2"/>
    <n v="1965.18"/>
    <n v="1871.6059105128002"/>
    <n v="93.574089487199899"/>
    <d v="2025-12-01T00:00:00"/>
    <s v="BH Colorado Electric Oper Co"/>
    <s v="Regulated Electric (122)"/>
    <s v="WPC Sub 30340 West Station"/>
    <x v="129"/>
    <n v="135300"/>
    <x v="137"/>
    <n v="9821681"/>
    <s v="BATTERY CHARGER"/>
    <d v="1976-07-01T00:00:00"/>
    <d v="1976-07-01T00:00:00"/>
    <s v="WCDXFER"/>
  </r>
  <r>
    <n v="0"/>
    <n v="0"/>
    <n v="0"/>
    <n v="0"/>
    <d v="2025-12-01T00:00:00"/>
    <s v="BH Colorado Electric Oper Co"/>
    <s v="Regulated Electric (122)"/>
    <s v="WPC Sub 30340 West Station"/>
    <x v="129"/>
    <n v="135300"/>
    <x v="137"/>
    <n v="9973978"/>
    <s v="BATTERY CHARGER"/>
    <d v="1976-07-01T00:00:00"/>
    <d v="1976-07-01T00:00:00"/>
    <s v="CPR Conversion"/>
  </r>
  <r>
    <n v="1"/>
    <n v="3148.73"/>
    <n v="3741.6811062501001"/>
    <n v="-592.95110625010011"/>
    <d v="2025-12-01T00:00:00"/>
    <s v="BH Colorado Electric Oper Co"/>
    <s v="Regulated Electric (122)"/>
    <s v="WPC Sub 30340 West Station"/>
    <x v="129"/>
    <n v="135300"/>
    <x v="137"/>
    <n v="9821680"/>
    <s v="BATTERY CHARGERS"/>
    <d v="1958-07-01T00:00:00"/>
    <d v="1958-07-01T00:00:00"/>
    <s v="WCDXFER"/>
  </r>
  <r>
    <n v="1"/>
    <n v="274069.14"/>
    <n v="71186.954123060394"/>
    <n v="202882.18587693962"/>
    <d v="2025-12-01T00:00:00"/>
    <s v="BH Colorado Electric Oper Co"/>
    <s v="Regulated Electric (122)"/>
    <s v="WPC Sub 30340 West Station"/>
    <x v="129"/>
    <n v="135300"/>
    <x v="83"/>
    <n v="11845702"/>
    <s v="BREAKER: 115KV 550 V 2000 AMP CIRCUIT"/>
    <d v="2012-12-19T00:00:00"/>
    <d v="2012-01-01T00:00:00"/>
    <s v="10042868"/>
  </r>
  <r>
    <n v="6"/>
    <n v="599149.86"/>
    <n v="167151.3791606712"/>
    <n v="431998.48083932878"/>
    <d v="2025-12-01T00:00:00"/>
    <s v="BH Colorado Electric Oper Co"/>
    <s v="Regulated Electric (122)"/>
    <s v="WPC Sub 30340 West Station"/>
    <x v="129"/>
    <n v="135300"/>
    <x v="83"/>
    <n v="11545320"/>
    <s v="BREAKERS: 115KV, 40 KV, 2000 AMP"/>
    <d v="2011-05-06T00:00:00"/>
    <d v="2012-01-01T00:00:00"/>
    <s v="10027440"/>
  </r>
  <r>
    <n v="10"/>
    <n v="1015150.59"/>
    <n v="126955.14899714189"/>
    <n v="888195.4410028581"/>
    <d v="2025-12-01T00:00:00"/>
    <s v="BH Colorado Electric Oper Co"/>
    <s v="Regulated Electric (122)"/>
    <s v="WPC Sub 30340 West Station"/>
    <x v="129"/>
    <n v="135300"/>
    <x v="83"/>
    <n v="29777936"/>
    <s v="Breaker, 115 KV"/>
    <d v="2019-03-29T00:00:00"/>
    <d v="2019-01-01T00:00:00"/>
    <s v="10059352"/>
  </r>
  <r>
    <n v="0"/>
    <n v="0"/>
    <n v="0"/>
    <n v="0"/>
    <d v="2025-12-01T00:00:00"/>
    <s v="BH Colorado Electric Oper Co"/>
    <s v="Regulated Electric (122)"/>
    <s v="WPC Sub 30340 West Station"/>
    <x v="129"/>
    <n v="135300"/>
    <x v="202"/>
    <n v="9974044"/>
    <s v="PWR CIRC BREAK-OIL-161KV"/>
    <d v="1973-07-01T00:00:00"/>
    <d v="1973-07-01T00:00:00"/>
    <s v="CPR Conversion"/>
  </r>
  <r>
    <n v="0"/>
    <n v="0"/>
    <n v="0"/>
    <n v="0"/>
    <d v="2025-12-01T00:00:00"/>
    <s v="BH Colorado Electric Oper Co"/>
    <s v="Regulated Electric (122)"/>
    <s v="WPC Sub 30340 West Station"/>
    <x v="129"/>
    <n v="135300"/>
    <x v="202"/>
    <n v="9974045"/>
    <s v="OIL - 161 KV"/>
    <d v="1958-07-01T00:00:00"/>
    <d v="1958-07-01T00:00:00"/>
    <s v="CPR Conversion"/>
  </r>
  <r>
    <n v="1"/>
    <n v="34832.53"/>
    <n v="41312.909379741701"/>
    <n v="-6480.379379741702"/>
    <d v="2025-12-01T00:00:00"/>
    <s v="BH Colorado Electric Oper Co"/>
    <s v="Regulated Electric (122)"/>
    <s v="WPC Sub 30340 West Station"/>
    <x v="129"/>
    <n v="135300"/>
    <x v="202"/>
    <n v="9821790"/>
    <s v="PWR CIRC BREAK-OIL-161KV"/>
    <d v="1962-07-01T00:00:00"/>
    <d v="1962-07-01T00:00:00"/>
    <s v="WCDXFER"/>
  </r>
  <r>
    <n v="5"/>
    <n v="139603.84"/>
    <n v="165893.2491791808"/>
    <n v="-26289.409179180802"/>
    <d v="2025-12-01T00:00:00"/>
    <s v="BH Colorado Electric Oper Co"/>
    <s v="Regulated Electric (122)"/>
    <s v="WPC Sub 30340 West Station"/>
    <x v="129"/>
    <n v="135300"/>
    <x v="202"/>
    <n v="9821793"/>
    <s v="OIL - 161 KV"/>
    <d v="1958-07-01T00:00:00"/>
    <d v="1958-07-01T00:00:00"/>
    <s v="WCDXFER"/>
  </r>
  <r>
    <n v="0"/>
    <n v="0"/>
    <n v="0"/>
    <n v="0"/>
    <d v="2025-12-01T00:00:00"/>
    <s v="BH Colorado Electric Oper Co"/>
    <s v="Regulated Electric (122)"/>
    <s v="WPC Sub 30340 West Station"/>
    <x v="129"/>
    <n v="135300"/>
    <x v="202"/>
    <n v="9697417"/>
    <s v="PWR CIRC BREAK-OIL-161KV"/>
    <d v="1962-07-01T00:00:00"/>
    <d v="1962-07-01T00:00:00"/>
    <s v="CPR Conversion"/>
  </r>
  <r>
    <n v="0"/>
    <n v="-69780.97"/>
    <n v="-70485.993656678605"/>
    <n v="705.02365667860431"/>
    <d v="2025-12-01T00:00:00"/>
    <s v="BH Colorado Electric Oper Co"/>
    <s v="Regulated Electric (122)"/>
    <s v="WPC Sub 30340 West Station"/>
    <x v="129"/>
    <n v="135300"/>
    <x v="202"/>
    <n v="9821792"/>
    <s v="PWR CIRC BREAK-OIL-161KV"/>
    <d v="1973-07-01T00:00:00"/>
    <d v="1973-07-01T00:00:00"/>
    <s v="WCDXFER"/>
  </r>
  <r>
    <n v="0"/>
    <n v="0"/>
    <n v="0"/>
    <n v="0"/>
    <d v="2025-12-01T00:00:00"/>
    <s v="BH Colorado Electric Oper Co"/>
    <s v="Regulated Electric (122)"/>
    <s v="WPC Sub 30340 West Station"/>
    <x v="129"/>
    <n v="135300"/>
    <x v="202"/>
    <n v="9706625"/>
    <s v="PWR CIRC BREAK-OIL-161KV"/>
    <d v="1967-07-01T00:00:00"/>
    <d v="1967-07-01T00:00:00"/>
    <s v="CPR Conversion"/>
  </r>
  <r>
    <n v="3"/>
    <n v="99298.48"/>
    <n v="111764.7805695456"/>
    <n v="-12466.300569545609"/>
    <d v="2025-12-01T00:00:00"/>
    <s v="BH Colorado Electric Oper Co"/>
    <s v="Regulated Electric (122)"/>
    <s v="WPC Sub 30340 West Station"/>
    <x v="129"/>
    <n v="135300"/>
    <x v="202"/>
    <n v="9821791"/>
    <s v="PWR CIRC BREAK-OIL-161KV"/>
    <d v="1967-07-01T00:00:00"/>
    <d v="1967-07-01T00:00:00"/>
    <s v="WCDXFER"/>
  </r>
  <r>
    <n v="1"/>
    <n v="22619.08"/>
    <n v="25458.763446177603"/>
    <n v="-2839.6834461776016"/>
    <d v="2025-12-01T00:00:00"/>
    <s v="BH Colorado Electric Oper Co"/>
    <s v="Regulated Electric (122)"/>
    <s v="WPC Sub 30340 West Station"/>
    <x v="129"/>
    <n v="135300"/>
    <x v="283"/>
    <n v="9821794"/>
    <s v="PWR CIRC BREAK-OIL, 69KV"/>
    <d v="1967-07-01T00:00:00"/>
    <d v="1967-07-01T00:00:00"/>
    <s v="WCDXFER"/>
  </r>
  <r>
    <n v="2"/>
    <n v="20892.91"/>
    <n v="24827.345184116701"/>
    <n v="-3934.4351841167008"/>
    <d v="2025-12-01T00:00:00"/>
    <s v="BH Colorado Electric Oper Co"/>
    <s v="Regulated Electric (122)"/>
    <s v="WPC Sub 30340 West Station"/>
    <x v="129"/>
    <n v="135300"/>
    <x v="283"/>
    <n v="9821795"/>
    <s v="OIL - 69 KV"/>
    <d v="1958-07-01T00:00:00"/>
    <d v="1958-07-01T00:00:00"/>
    <s v="WCDXFER"/>
  </r>
  <r>
    <n v="0"/>
    <n v="0"/>
    <n v="0"/>
    <n v="0"/>
    <d v="2025-12-01T00:00:00"/>
    <s v="BH Colorado Electric Oper Co"/>
    <s v="Regulated Electric (122)"/>
    <s v="WPC Sub 30340 West Station"/>
    <x v="129"/>
    <n v="135300"/>
    <x v="283"/>
    <n v="9974046"/>
    <s v="PWR CIRC BREAK-OIL, 69KV"/>
    <d v="1967-07-01T00:00:00"/>
    <d v="1967-07-01T00:00:00"/>
    <s v="CPR Conversion"/>
  </r>
  <r>
    <n v="0"/>
    <n v="0"/>
    <n v="0"/>
    <n v="0"/>
    <d v="2025-12-01T00:00:00"/>
    <s v="BH Colorado Electric Oper Co"/>
    <s v="Regulated Electric (122)"/>
    <s v="WPC Sub 30340 West Station"/>
    <x v="129"/>
    <n v="135300"/>
    <x v="283"/>
    <n v="9974047"/>
    <s v="OIL - 69 KV"/>
    <d v="1958-07-01T00:00:00"/>
    <d v="1958-07-01T00:00:00"/>
    <s v="CPR Conversion"/>
  </r>
  <r>
    <n v="6440"/>
    <n v="164939.04"/>
    <n v="46014.845123116807"/>
    <n v="118924.19487688321"/>
    <d v="2025-12-01T00:00:00"/>
    <s v="BH Colorado Electric Oper Co"/>
    <s v="Regulated Electric (122)"/>
    <s v="WPC Sub 30340 West Station"/>
    <x v="129"/>
    <n v="135300"/>
    <x v="108"/>
    <n v="11545303"/>
    <s v="BUS AND STATION CONDUCTOR"/>
    <d v="2011-05-06T00:00:00"/>
    <d v="2012-01-01T00:00:00"/>
    <s v="10027440"/>
  </r>
  <r>
    <n v="1066"/>
    <n v="44996.25"/>
    <n v="11687.364671775"/>
    <n v="33308.885328224998"/>
    <d v="2025-12-01T00:00:00"/>
    <s v="BH Colorado Electric Oper Co"/>
    <s v="Regulated Electric (122)"/>
    <s v="WPC Sub 30340 West Station"/>
    <x v="129"/>
    <n v="135300"/>
    <x v="108"/>
    <n v="11845693"/>
    <s v="CONDUCTOR:BUS AND STATION"/>
    <d v="2012-12-19T00:00:00"/>
    <d v="2012-01-01T00:00:00"/>
    <s v="10042868"/>
  </r>
  <r>
    <n v="0"/>
    <n v="453082.16000000003"/>
    <n v="56662.640693285597"/>
    <n v="396419.51930671441"/>
    <d v="2025-12-01T00:00:00"/>
    <s v="BH Colorado Electric Oper Co"/>
    <s v="Regulated Electric (122)"/>
    <s v="WPC Sub 30340 West Station"/>
    <x v="129"/>
    <n v="135300"/>
    <x v="108"/>
    <n v="29777908"/>
    <s v="BUS"/>
    <d v="2019-03-29T00:00:00"/>
    <d v="2019-01-01T00:00:00"/>
    <s v="10059352"/>
  </r>
  <r>
    <n v="20"/>
    <n v="44424.43"/>
    <n v="12393.5683518756"/>
    <n v="32030.861648124403"/>
    <d v="2025-12-01T00:00:00"/>
    <s v="BH Colorado Electric Oper Co"/>
    <s v="Regulated Electric (122)"/>
    <s v="WPC Sub 30340 West Station"/>
    <x v="129"/>
    <n v="135300"/>
    <x v="257"/>
    <n v="11545352"/>
    <s v="STRUCTURES: BUS SUPPORT STEEL"/>
    <d v="2011-05-06T00:00:00"/>
    <d v="2012-01-01T00:00:00"/>
    <s v="10027440"/>
  </r>
  <r>
    <n v="0"/>
    <n v="91749.27"/>
    <n v="11474.201323400701"/>
    <n v="80275.068676599301"/>
    <d v="2025-12-01T00:00:00"/>
    <s v="BH Colorado Electric Oper Co"/>
    <s v="Regulated Electric (122)"/>
    <s v="WPC Sub 30340 West Station"/>
    <x v="129"/>
    <n v="135300"/>
    <x v="109"/>
    <n v="29777916"/>
    <s v="Cable Trench"/>
    <d v="2019-03-29T00:00:00"/>
    <d v="2019-01-01T00:00:00"/>
    <s v="10059352"/>
  </r>
  <r>
    <n v="51"/>
    <n v="21512.87"/>
    <n v="14693.768871357501"/>
    <n v="6819.1011286424982"/>
    <d v="2025-12-01T00:00:00"/>
    <s v="BH Colorado Electric Oper Co"/>
    <s v="Regulated Electric (122)"/>
    <s v="WPC Sub 30340 West Station"/>
    <x v="129"/>
    <n v="135300"/>
    <x v="204"/>
    <n v="9821695"/>
    <s v="CAPACITOR BANKS, STATION"/>
    <d v="1990-07-01T00:00:00"/>
    <d v="1990-07-01T00:00:00"/>
    <s v="WCDXFER"/>
  </r>
  <r>
    <n v="0"/>
    <n v="0"/>
    <n v="0"/>
    <n v="0"/>
    <d v="2025-12-01T00:00:00"/>
    <s v="BH Colorado Electric Oper Co"/>
    <s v="Regulated Electric (122)"/>
    <s v="WPC Sub 30340 West Station"/>
    <x v="129"/>
    <n v="135300"/>
    <x v="204"/>
    <n v="9973975"/>
    <s v="CAPACITOR BANKS, STATION"/>
    <d v="1990-07-01T00:00:00"/>
    <d v="1990-07-01T00:00:00"/>
    <s v="CPR Conversion"/>
  </r>
  <r>
    <n v="2"/>
    <n v="41894.06"/>
    <n v="43929.416712485203"/>
    <n v="-2035.3567124852052"/>
    <d v="2025-12-01T00:00:00"/>
    <s v="BH Colorado Electric Oper Co"/>
    <s v="Regulated Electric (122)"/>
    <s v="WPC Sub 30340 West Station"/>
    <x v="129"/>
    <n v="135300"/>
    <x v="204"/>
    <n v="9821696"/>
    <s v="CAPACITOR BANK, STATION"/>
    <d v="1971-07-01T00:00:00"/>
    <d v="1971-07-01T00:00:00"/>
    <s v="WCDXFER"/>
  </r>
  <r>
    <n v="0"/>
    <n v="0"/>
    <n v="0"/>
    <n v="0"/>
    <d v="2025-12-01T00:00:00"/>
    <s v="BH Colorado Electric Oper Co"/>
    <s v="Regulated Electric (122)"/>
    <s v="WPC Sub 30340 West Station"/>
    <x v="129"/>
    <n v="135300"/>
    <x v="204"/>
    <n v="9973976"/>
    <s v="CAPACITOR BANK, STATION"/>
    <d v="1971-07-01T00:00:00"/>
    <d v="1971-07-01T00:00:00"/>
    <s v="CPR Conversion"/>
  </r>
  <r>
    <n v="0"/>
    <n v="0"/>
    <n v="0"/>
    <n v="0"/>
    <d v="2025-12-01T00:00:00"/>
    <s v="BH Colorado Electric Oper Co"/>
    <s v="Regulated Electric (122)"/>
    <s v="WPC Sub 30340 West Station"/>
    <x v="129"/>
    <n v="135300"/>
    <x v="205"/>
    <n v="9974025"/>
    <s v="CAPACITOR BANKS-FOUNDATION"/>
    <d v="1979-07-01T00:00:00"/>
    <d v="1979-07-01T00:00:00"/>
    <s v="CPR Conversion"/>
  </r>
  <r>
    <n v="1"/>
    <n v="2638.85"/>
    <n v="2360.8812728305002"/>
    <n v="277.96872716949974"/>
    <d v="2025-12-01T00:00:00"/>
    <s v="BH Colorado Electric Oper Co"/>
    <s v="Regulated Electric (122)"/>
    <s v="WPC Sub 30340 West Station"/>
    <x v="129"/>
    <n v="135300"/>
    <x v="205"/>
    <n v="9821699"/>
    <s v="CAPACITOR BANKS-FOUNDATION"/>
    <d v="1979-07-01T00:00:00"/>
    <d v="1979-07-01T00:00:00"/>
    <s v="WCDXFER"/>
  </r>
  <r>
    <n v="1"/>
    <n v="79244.25"/>
    <n v="22107.633769709999"/>
    <n v="57136.616230290005"/>
    <d v="2025-12-01T00:00:00"/>
    <s v="BH Colorado Electric Oper Co"/>
    <s v="Regulated Electric (122)"/>
    <s v="WPC Sub 30340 West Station"/>
    <x v="129"/>
    <n v="135300"/>
    <x v="110"/>
    <n v="11545331"/>
    <s v="SURFACING"/>
    <d v="2011-05-06T00:00:00"/>
    <d v="2012-01-01T00:00:00"/>
    <s v="10027440"/>
  </r>
  <r>
    <n v="0"/>
    <n v="0"/>
    <n v="0"/>
    <n v="0"/>
    <d v="2025-12-01T00:00:00"/>
    <s v="BH Colorado Electric Oper Co"/>
    <s v="Regulated Electric (122)"/>
    <s v="WPC Sub 30340 West Station"/>
    <x v="129"/>
    <n v="135300"/>
    <x v="208"/>
    <n v="9974089"/>
    <s v="COMBO-ELEC-45-69KV- &lt;= 600AMPS"/>
    <d v="1958-07-01T00:00:00"/>
    <d v="1958-07-01T00:00:00"/>
    <s v="CPR Conversion"/>
  </r>
  <r>
    <n v="14"/>
    <n v="23911.95"/>
    <n v="28414.9137997215"/>
    <n v="-4502.9637997214995"/>
    <d v="2025-12-01T00:00:00"/>
    <s v="BH Colorado Electric Oper Co"/>
    <s v="Regulated Electric (122)"/>
    <s v="WPC Sub 30340 West Station"/>
    <x v="129"/>
    <n v="135300"/>
    <x v="208"/>
    <n v="9821799"/>
    <s v="COMBO-ELEC-45-69KV- &lt;= 600AMPS"/>
    <d v="1958-07-01T00:00:00"/>
    <d v="1958-07-01T00:00:00"/>
    <s v="WCDXFER"/>
  </r>
  <r>
    <n v="2"/>
    <n v="8087.71"/>
    <n v="9629.1068573667999"/>
    <n v="-1541.3968573667998"/>
    <d v="2025-12-01T00:00:00"/>
    <s v="BH Colorado Electric Oper Co"/>
    <s v="Regulated Electric (122)"/>
    <s v="WPC Sub 30340 West Station"/>
    <x v="129"/>
    <n v="135300"/>
    <x v="210"/>
    <n v="9821834"/>
    <s v="COMBO-ELEC-69-170KV- &lt;= 600AMPS"/>
    <d v="1954-07-01T00:00:00"/>
    <d v="1954-07-01T00:00:00"/>
    <s v="WCDXFER"/>
  </r>
  <r>
    <n v="0"/>
    <n v="0"/>
    <n v="0"/>
    <n v="0"/>
    <d v="2025-12-01T00:00:00"/>
    <s v="BH Colorado Electric Oper Co"/>
    <s v="Regulated Electric (122)"/>
    <s v="WPC Sub 30340 West Station"/>
    <x v="129"/>
    <n v="135300"/>
    <x v="210"/>
    <n v="9974088"/>
    <s v="COMBO-ELEC-69-170KV- &lt;= 600AMPS"/>
    <d v="1954-07-01T00:00:00"/>
    <d v="1954-07-01T00:00:00"/>
    <s v="CPR Conversion"/>
  </r>
  <r>
    <n v="0"/>
    <n v="0"/>
    <n v="0"/>
    <n v="0"/>
    <d v="2025-12-01T00:00:00"/>
    <s v="BH Colorado Electric Oper Co"/>
    <s v="Regulated Electric (122)"/>
    <s v="WPC Sub 30340 West Station"/>
    <x v="129"/>
    <n v="135300"/>
    <x v="210"/>
    <n v="9974086"/>
    <s v="SWITCH,COMBO,ELEC,69001-170K,"/>
    <d v="1962-07-01T00:00:00"/>
    <d v="1962-07-01T00:00:00"/>
    <s v="CPR Conversion"/>
  </r>
  <r>
    <n v="0"/>
    <n v="-2675.1"/>
    <n v="-2702.1275518379998"/>
    <n v="27.027551837999908"/>
    <d v="2025-12-01T00:00:00"/>
    <s v="BH Colorado Electric Oper Co"/>
    <s v="Regulated Electric (122)"/>
    <s v="WPC Sub 30340 West Station"/>
    <x v="129"/>
    <n v="135300"/>
    <x v="210"/>
    <n v="9821833"/>
    <s v="SWITCH,COMBO,ELEC,69001-170K,"/>
    <d v="1973-07-01T00:00:00"/>
    <d v="1973-07-01T00:00:00"/>
    <s v="WCDXFER"/>
  </r>
  <r>
    <n v="15"/>
    <n v="52507.880000000005"/>
    <n v="62395.868342235597"/>
    <n v="-9887.9883422355924"/>
    <d v="2025-12-01T00:00:00"/>
    <s v="BH Colorado Electric Oper Co"/>
    <s v="Regulated Electric (122)"/>
    <s v="WPC Sub 30340 West Station"/>
    <x v="129"/>
    <n v="135300"/>
    <x v="210"/>
    <n v="9821830"/>
    <s v="SWITCH,COMBO,ELEC,69001-170K,"/>
    <d v="1958-07-01T00:00:00"/>
    <d v="1958-07-01T00:00:00"/>
    <s v="WCDXFER"/>
  </r>
  <r>
    <n v="0"/>
    <n v="0"/>
    <n v="0"/>
    <n v="0"/>
    <d v="2025-12-01T00:00:00"/>
    <s v="BH Colorado Electric Oper Co"/>
    <s v="Regulated Electric (122)"/>
    <s v="WPC Sub 30340 West Station"/>
    <x v="129"/>
    <n v="135300"/>
    <x v="210"/>
    <n v="9974085"/>
    <s v="SWITCH,COMBO,ELEC,69001-170K,"/>
    <d v="1967-07-01T00:00:00"/>
    <d v="1967-07-01T00:00:00"/>
    <s v="CPR Conversion"/>
  </r>
  <r>
    <n v="2"/>
    <n v="8734.68"/>
    <n v="10359.713845105201"/>
    <n v="-1625.0338451052012"/>
    <d v="2025-12-01T00:00:00"/>
    <s v="BH Colorado Electric Oper Co"/>
    <s v="Regulated Electric (122)"/>
    <s v="WPC Sub 30340 West Station"/>
    <x v="129"/>
    <n v="135300"/>
    <x v="210"/>
    <n v="9821831"/>
    <s v="SWITCH,COMBO,ELEC,69001-170K,"/>
    <d v="1962-07-01T00:00:00"/>
    <d v="1962-07-01T00:00:00"/>
    <s v="WCDXFER"/>
  </r>
  <r>
    <n v="1"/>
    <n v="3806.67"/>
    <n v="4284.5735126124"/>
    <n v="-477.90351261239994"/>
    <d v="2025-12-01T00:00:00"/>
    <s v="BH Colorado Electric Oper Co"/>
    <s v="Regulated Electric (122)"/>
    <s v="WPC Sub 30340 West Station"/>
    <x v="129"/>
    <n v="135300"/>
    <x v="210"/>
    <n v="9821832"/>
    <s v="SWITCH,COMBO,ELEC,69001-170K,"/>
    <d v="1967-07-01T00:00:00"/>
    <d v="1967-07-01T00:00:00"/>
    <s v="WCDXFER"/>
  </r>
  <r>
    <n v="0"/>
    <n v="0"/>
    <n v="0"/>
    <n v="0"/>
    <d v="2025-12-01T00:00:00"/>
    <s v="BH Colorado Electric Oper Co"/>
    <s v="Regulated Electric (122)"/>
    <s v="WPC Sub 30340 West Station"/>
    <x v="129"/>
    <n v="135300"/>
    <x v="210"/>
    <n v="9974087"/>
    <s v="SWITCH,COMBO,ELEC,69001-170K,"/>
    <d v="1958-07-01T00:00:00"/>
    <d v="1958-07-01T00:00:00"/>
    <s v="CPR Conversion"/>
  </r>
  <r>
    <n v="0"/>
    <n v="0"/>
    <n v="0"/>
    <n v="0"/>
    <d v="2025-12-01T00:00:00"/>
    <s v="BH Colorado Electric Oper Co"/>
    <s v="Regulated Electric (122)"/>
    <s v="WPC Sub 30340 West Station"/>
    <x v="129"/>
    <n v="135300"/>
    <x v="210"/>
    <n v="9974084"/>
    <s v="SWITCH,COMBO,ELEC,69001-170K,"/>
    <d v="1973-07-01T00:00:00"/>
    <d v="1973-07-01T00:00:00"/>
    <s v="CPR Conversion"/>
  </r>
  <r>
    <n v="0"/>
    <n v="0"/>
    <n v="0"/>
    <n v="0"/>
    <d v="2025-12-01T00:00:00"/>
    <s v="BH Colorado Electric Oper Co"/>
    <s v="Regulated Electric (122)"/>
    <s v="WPC Sub 30340 West Station"/>
    <x v="129"/>
    <n v="135300"/>
    <x v="103"/>
    <n v="29777931"/>
    <s v="Communications - JMUX Equip"/>
    <d v="2019-03-29T00:00:00"/>
    <d v="2019-01-01T00:00:00"/>
    <s v="10059352"/>
  </r>
  <r>
    <n v="0"/>
    <n v="0"/>
    <n v="0"/>
    <n v="0"/>
    <d v="2025-12-01T00:00:00"/>
    <s v="BH Colorado Electric Oper Co"/>
    <s v="Regulated Electric (122)"/>
    <s v="WPC Sub 30340 West Station"/>
    <x v="129"/>
    <n v="135300"/>
    <x v="31"/>
    <n v="29636553"/>
    <s v="Microwave Dehydrator"/>
    <d v="2018-12-03T00:00:00"/>
    <d v="2018-01-01T00:00:00"/>
    <s v="10062071"/>
  </r>
  <r>
    <n v="1"/>
    <n v="420.39"/>
    <n v="448.90232957280006"/>
    <n v="-28.51232957280007"/>
    <d v="2025-12-01T00:00:00"/>
    <s v="BH Colorado Electric Oper Co"/>
    <s v="Regulated Electric (122)"/>
    <s v="WPC Sub 30340 West Station"/>
    <x v="129"/>
    <n v="135300"/>
    <x v="112"/>
    <n v="9821704"/>
    <s v="CONTROL CABLE-COPPER, OTHER"/>
    <d v="1970-07-01T00:00:00"/>
    <d v="1970-07-01T00:00:00"/>
    <s v="WCDXFER"/>
  </r>
  <r>
    <n v="0"/>
    <n v="0"/>
    <n v="0"/>
    <n v="0"/>
    <d v="2025-12-01T00:00:00"/>
    <s v="BH Colorado Electric Oper Co"/>
    <s v="Regulated Electric (122)"/>
    <s v="WPC Sub 30340 West Station"/>
    <x v="129"/>
    <n v="135300"/>
    <x v="112"/>
    <n v="9974016"/>
    <s v="COND. CONTROL CABLE-COPPER, OTHER"/>
    <d v="1958-07-01T00:00:00"/>
    <d v="1958-07-01T00:00:00"/>
    <s v="CPR Conversion"/>
  </r>
  <r>
    <n v="2"/>
    <n v="1775.8700000000001"/>
    <n v="1998.8193260363998"/>
    <n v="-222.94932603639973"/>
    <d v="2025-12-01T00:00:00"/>
    <s v="BH Colorado Electric Oper Co"/>
    <s v="Regulated Electric (122)"/>
    <s v="WPC Sub 30340 West Station"/>
    <x v="129"/>
    <n v="135300"/>
    <x v="112"/>
    <n v="9821703"/>
    <s v="CONTROL CABLE-COPPER, OTHER"/>
    <d v="1967-07-01T00:00:00"/>
    <d v="1967-07-01T00:00:00"/>
    <s v="WCDXFER"/>
  </r>
  <r>
    <n v="0"/>
    <n v="0"/>
    <n v="0"/>
    <n v="0"/>
    <d v="2025-12-01T00:00:00"/>
    <s v="BH Colorado Electric Oper Co"/>
    <s v="Regulated Electric (122)"/>
    <s v="WPC Sub 30340 West Station"/>
    <x v="129"/>
    <n v="135300"/>
    <x v="112"/>
    <n v="9974013"/>
    <s v="CONTROL CABLE-COPPER, OTHER"/>
    <d v="1970-07-01T00:00:00"/>
    <d v="1970-07-01T00:00:00"/>
    <s v="CPR Conversion"/>
  </r>
  <r>
    <n v="0"/>
    <n v="0"/>
    <n v="0"/>
    <n v="0"/>
    <d v="2025-12-01T00:00:00"/>
    <s v="BH Colorado Electric Oper Co"/>
    <s v="Regulated Electric (122)"/>
    <s v="WPC Sub 30340 West Station"/>
    <x v="129"/>
    <n v="135300"/>
    <x v="112"/>
    <n v="9974015"/>
    <s v="CONTROL CABLE-COPPER, OTHER"/>
    <d v="1962-07-01T00:00:00"/>
    <d v="1962-07-01T00:00:00"/>
    <s v="CPR Conversion"/>
  </r>
  <r>
    <n v="0"/>
    <n v="177207.47"/>
    <n v="22161.638853262702"/>
    <n v="155045.8311467373"/>
    <d v="2025-12-01T00:00:00"/>
    <s v="BH Colorado Electric Oper Co"/>
    <s v="Regulated Electric (122)"/>
    <s v="WPC Sub 30340 West Station"/>
    <x v="129"/>
    <n v="135300"/>
    <x v="112"/>
    <n v="29777913"/>
    <s v="CONTROL CABLE"/>
    <d v="2019-03-29T00:00:00"/>
    <d v="2019-01-01T00:00:00"/>
    <s v="10059352"/>
  </r>
  <r>
    <n v="1"/>
    <n v="19242.73"/>
    <n v="22866.4125770301"/>
    <n v="-3623.6825770301002"/>
    <d v="2025-12-01T00:00:00"/>
    <s v="BH Colorado Electric Oper Co"/>
    <s v="Regulated Electric (122)"/>
    <s v="WPC Sub 30340 West Station"/>
    <x v="129"/>
    <n v="135300"/>
    <x v="112"/>
    <n v="9821706"/>
    <s v="COND. CONTROL CABLE-COPPER, OTHER"/>
    <d v="1958-07-01T00:00:00"/>
    <d v="1958-07-01T00:00:00"/>
    <s v="WCDXFER"/>
  </r>
  <r>
    <n v="0"/>
    <n v="-1028.8"/>
    <n v="-1039.1943573440001"/>
    <n v="10.394357344000127"/>
    <d v="2025-12-01T00:00:00"/>
    <s v="BH Colorado Electric Oper Co"/>
    <s v="Regulated Electric (122)"/>
    <s v="WPC Sub 30340 West Station"/>
    <x v="129"/>
    <n v="135300"/>
    <x v="112"/>
    <n v="9821705"/>
    <s v="CONTROL CABLE-COPPER, OTHER"/>
    <d v="1973-07-01T00:00:00"/>
    <d v="1973-07-01T00:00:00"/>
    <s v="WCDXFER"/>
  </r>
  <r>
    <n v="2"/>
    <n v="711.38"/>
    <n v="843.7279024682"/>
    <n v="-132.3479024682"/>
    <d v="2025-12-01T00:00:00"/>
    <s v="BH Colorado Electric Oper Co"/>
    <s v="Regulated Electric (122)"/>
    <s v="WPC Sub 30340 West Station"/>
    <x v="129"/>
    <n v="135300"/>
    <x v="112"/>
    <n v="9821702"/>
    <s v="CONTROL CABLE-COPPER, OTHER"/>
    <d v="1962-07-01T00:00:00"/>
    <d v="1962-07-01T00:00:00"/>
    <s v="WCDXFER"/>
  </r>
  <r>
    <n v="0"/>
    <n v="0"/>
    <n v="0"/>
    <n v="0"/>
    <d v="2025-12-01T00:00:00"/>
    <s v="BH Colorado Electric Oper Co"/>
    <s v="Regulated Electric (122)"/>
    <s v="WPC Sub 30340 West Station"/>
    <x v="129"/>
    <n v="135300"/>
    <x v="112"/>
    <n v="9974014"/>
    <s v="CONTROL CABLE-COPPER, OTHER"/>
    <d v="1967-07-01T00:00:00"/>
    <d v="1967-07-01T00:00:00"/>
    <s v="CPR Conversion"/>
  </r>
  <r>
    <n v="0"/>
    <n v="0"/>
    <n v="0"/>
    <n v="0"/>
    <d v="2025-12-01T00:00:00"/>
    <s v="BH Colorado Electric Oper Co"/>
    <s v="Regulated Electric (122)"/>
    <s v="WPC Sub 30340 West Station"/>
    <x v="129"/>
    <n v="135300"/>
    <x v="112"/>
    <n v="9974101"/>
    <s v="CONTROL CABLE-COPPER, OTHER"/>
    <d v="1973-07-01T00:00:00"/>
    <d v="1973-07-01T00:00:00"/>
    <s v="CPR Conversion"/>
  </r>
  <r>
    <n v="6280"/>
    <n v="5292.09"/>
    <n v="6288.6665943333001"/>
    <n v="-996.57659433329991"/>
    <d v="2025-12-01T00:00:00"/>
    <s v="BH Colorado Electric Oper Co"/>
    <s v="Regulated Electric (122)"/>
    <s v="WPC Sub 30340 West Station"/>
    <x v="129"/>
    <n v="135300"/>
    <x v="219"/>
    <n v="9821735"/>
    <s v="CONDUIT-NOT ENCD, STL-3&quot;-4&quot;"/>
    <d v="1958-07-01T00:00:00"/>
    <d v="1958-07-01T00:00:00"/>
    <s v="WCDXFER"/>
  </r>
  <r>
    <n v="120"/>
    <n v="83.92"/>
    <n v="99.532803248800008"/>
    <n v="-15.612803248800006"/>
    <d v="2025-12-01T00:00:00"/>
    <s v="BH Colorado Electric Oper Co"/>
    <s v="Regulated Electric (122)"/>
    <s v="WPC Sub 30340 West Station"/>
    <x v="129"/>
    <n v="135300"/>
    <x v="219"/>
    <n v="9821736"/>
    <s v="CONDUIT-NOT ENCD, STL-3&quot;-4&quot;"/>
    <d v="1962-07-01T00:00:00"/>
    <d v="1962-07-01T00:00:00"/>
    <s v="WCDXFER"/>
  </r>
  <r>
    <n v="0"/>
    <n v="0"/>
    <n v="0"/>
    <n v="0"/>
    <d v="2025-12-01T00:00:00"/>
    <s v="BH Colorado Electric Oper Co"/>
    <s v="Regulated Electric (122)"/>
    <s v="WPC Sub 30340 West Station"/>
    <x v="129"/>
    <n v="135300"/>
    <x v="219"/>
    <n v="9974039"/>
    <s v="CONDUIT-NOT ENCD, STL-3&quot;-4&quot;"/>
    <d v="1962-07-01T00:00:00"/>
    <d v="1962-07-01T00:00:00"/>
    <s v="CPR Conversion"/>
  </r>
  <r>
    <n v="0"/>
    <n v="0"/>
    <n v="0"/>
    <n v="0"/>
    <d v="2025-12-01T00:00:00"/>
    <s v="BH Colorado Electric Oper Co"/>
    <s v="Regulated Electric (122)"/>
    <s v="WPC Sub 30340 West Station"/>
    <x v="129"/>
    <n v="135300"/>
    <x v="219"/>
    <n v="9974040"/>
    <s v="CONDUIT-NOT ENCD, STL-3&quot;-4&quot;"/>
    <d v="1958-07-01T00:00:00"/>
    <d v="1958-07-01T00:00:00"/>
    <s v="CPR Conversion"/>
  </r>
  <r>
    <n v="160"/>
    <n v="610.63"/>
    <n v="687.2907617436"/>
    <n v="-76.660761743600006"/>
    <d v="2025-12-01T00:00:00"/>
    <s v="BH Colorado Electric Oper Co"/>
    <s v="Regulated Electric (122)"/>
    <s v="WPC Sub 30340 West Station"/>
    <x v="129"/>
    <n v="135300"/>
    <x v="219"/>
    <n v="9821737"/>
    <s v="CONDUIT-NOT ENCD, STL-3&quot;-4&quot;"/>
    <d v="1967-07-01T00:00:00"/>
    <d v="1967-07-01T00:00:00"/>
    <s v="WCDXFER"/>
  </r>
  <r>
    <n v="0"/>
    <n v="0"/>
    <n v="0"/>
    <n v="0"/>
    <d v="2025-12-01T00:00:00"/>
    <s v="BH Colorado Electric Oper Co"/>
    <s v="Regulated Electric (122)"/>
    <s v="WPC Sub 30340 West Station"/>
    <x v="129"/>
    <n v="135300"/>
    <x v="219"/>
    <n v="9974038"/>
    <s v="CONDUIT-NOT ENCD, STL-3&quot;-4&quot;"/>
    <d v="1967-07-01T00:00:00"/>
    <d v="1967-07-01T00:00:00"/>
    <s v="CPR Conversion"/>
  </r>
  <r>
    <n v="0"/>
    <n v="0"/>
    <n v="0"/>
    <n v="0"/>
    <d v="2025-12-01T00:00:00"/>
    <s v="BH Colorado Electric Oper Co"/>
    <s v="Regulated Electric (122)"/>
    <s v="WPC Sub 30340 West Station"/>
    <x v="129"/>
    <n v="135300"/>
    <x v="161"/>
    <n v="9974043"/>
    <s v="CONDUIT, NOT ENCD-STL-UNDR 3&quot;"/>
    <d v="1962-07-01T00:00:00"/>
    <d v="1962-07-01T00:00:00"/>
    <s v="CPR Conversion"/>
  </r>
  <r>
    <n v="0"/>
    <n v="0"/>
    <n v="0"/>
    <n v="0"/>
    <d v="2025-12-01T00:00:00"/>
    <s v="BH Colorado Electric Oper Co"/>
    <s v="Regulated Electric (122)"/>
    <s v="WPC Sub 30340 West Station"/>
    <x v="129"/>
    <n v="135300"/>
    <x v="161"/>
    <n v="9974042"/>
    <s v="CONDUIT, NOT ENCD-STL-UNDR 3&quot;"/>
    <d v="1970-07-01T00:00:00"/>
    <d v="1970-07-01T00:00:00"/>
    <s v="CPR Conversion"/>
  </r>
  <r>
    <n v="0"/>
    <n v="0"/>
    <n v="0"/>
    <n v="0"/>
    <d v="2025-12-01T00:00:00"/>
    <s v="BH Colorado Electric Oper Co"/>
    <s v="Regulated Electric (122)"/>
    <s v="WPC Sub 30340 West Station"/>
    <x v="129"/>
    <n v="135300"/>
    <x v="161"/>
    <n v="9724121"/>
    <s v="CONDUIT, NOT ENCD-STL-UNDR 3&quot;"/>
    <d v="1967-07-01T00:00:00"/>
    <d v="1967-07-01T00:00:00"/>
    <s v="CPR Conversion"/>
  </r>
  <r>
    <n v="440"/>
    <n v="376.58"/>
    <n v="446.64040809619996"/>
    <n v="-70.060408096199978"/>
    <d v="2025-12-01T00:00:00"/>
    <s v="BH Colorado Electric Oper Co"/>
    <s v="Regulated Electric (122)"/>
    <s v="WPC Sub 30340 West Station"/>
    <x v="129"/>
    <n v="135300"/>
    <x v="161"/>
    <n v="9821739"/>
    <s v="CONDUIT, NOT ENCD-STL-UNDR 3&quot;"/>
    <d v="1962-07-01T00:00:00"/>
    <d v="1962-07-01T00:00:00"/>
    <s v="WCDXFER"/>
  </r>
  <r>
    <n v="0"/>
    <n v="0"/>
    <n v="0"/>
    <n v="0"/>
    <d v="2025-12-01T00:00:00"/>
    <s v="BH Colorado Electric Oper Co"/>
    <s v="Regulated Electric (122)"/>
    <s v="WPC Sub 30340 West Station"/>
    <x v="129"/>
    <n v="135300"/>
    <x v="161"/>
    <n v="9974041"/>
    <s v="CONDUIT, NOT ENCD-STL-UNDR 3&quot;"/>
    <d v="1958-07-01T00:00:00"/>
    <d v="1958-07-01T00:00:00"/>
    <s v="CPR Conversion"/>
  </r>
  <r>
    <n v="1870"/>
    <n v="1158.1100000000001"/>
    <n v="1376.1987550407"/>
    <n v="-218.08875504069988"/>
    <d v="2025-12-01T00:00:00"/>
    <s v="BH Colorado Electric Oper Co"/>
    <s v="Regulated Electric (122)"/>
    <s v="WPC Sub 30340 West Station"/>
    <x v="129"/>
    <n v="135300"/>
    <x v="161"/>
    <n v="9821738"/>
    <s v="CONDUIT, NOT ENCD-STL-UNDR 3&quot;"/>
    <d v="1958-07-01T00:00:00"/>
    <d v="1958-07-01T00:00:00"/>
    <s v="WCDXFER"/>
  </r>
  <r>
    <n v="120"/>
    <n v="66.650000000000006"/>
    <n v="71.170437608"/>
    <n v="-4.5204376079999946"/>
    <d v="2025-12-01T00:00:00"/>
    <s v="BH Colorado Electric Oper Co"/>
    <s v="Regulated Electric (122)"/>
    <s v="WPC Sub 30340 West Station"/>
    <x v="129"/>
    <n v="135300"/>
    <x v="161"/>
    <n v="9821741"/>
    <s v="CONDUIT, NOT ENCD-STL-UNDR 3&quot;"/>
    <d v="1970-07-01T00:00:00"/>
    <d v="1970-07-01T00:00:00"/>
    <s v="WCDXFER"/>
  </r>
  <r>
    <n v="525"/>
    <n v="475.11"/>
    <n v="534.75707680920004"/>
    <n v="-59.64707680920003"/>
    <d v="2025-12-01T00:00:00"/>
    <s v="BH Colorado Electric Oper Co"/>
    <s v="Regulated Electric (122)"/>
    <s v="WPC Sub 30340 West Station"/>
    <x v="129"/>
    <n v="135300"/>
    <x v="161"/>
    <n v="9821740"/>
    <s v="CONDUIT, NOT ENCD-STL-UNDR 3&quot;"/>
    <d v="1967-07-01T00:00:00"/>
    <d v="1967-07-01T00:00:00"/>
    <s v="WCDXFER"/>
  </r>
  <r>
    <n v="2100"/>
    <n v="80168.11"/>
    <n v="22365.373082461199"/>
    <n v="57802.736917538801"/>
    <d v="2025-12-01T00:00:00"/>
    <s v="BH Colorado Electric Oper Co"/>
    <s v="Regulated Electric (122)"/>
    <s v="WPC Sub 30340 West Station"/>
    <x v="129"/>
    <n v="135300"/>
    <x v="113"/>
    <n v="11545323"/>
    <s v="CONDUIT-CONDUIT FITTINGS"/>
    <d v="2011-05-06T00:00:00"/>
    <d v="2012-01-01T00:00:00"/>
    <s v="10027440"/>
  </r>
  <r>
    <n v="0"/>
    <n v="110145.44"/>
    <n v="13774.833886030399"/>
    <n v="96370.60611396961"/>
    <d v="2025-12-01T00:00:00"/>
    <s v="BH Colorado Electric Oper Co"/>
    <s v="Regulated Electric (122)"/>
    <s v="WPC Sub 30340 West Station"/>
    <x v="129"/>
    <n v="135300"/>
    <x v="113"/>
    <n v="29777939"/>
    <s v="STATION CONDUIT"/>
    <d v="2019-03-29T00:00:00"/>
    <d v="2019-01-01T00:00:00"/>
    <s v="10059352"/>
  </r>
  <r>
    <n v="0"/>
    <n v="0"/>
    <n v="0"/>
    <n v="0"/>
    <d v="2025-12-01T00:00:00"/>
    <s v="BH Colorado Electric Oper Co"/>
    <s v="Regulated Electric (122)"/>
    <s v="WPC Sub 30340 West Station"/>
    <x v="129"/>
    <n v="135300"/>
    <x v="220"/>
    <n v="9724122"/>
    <s v="CARR CURR EQ-COUPLING CAPACITOR 34.5KV"/>
    <d v="1966-07-01T00:00:00"/>
    <d v="1966-07-01T00:00:00"/>
    <s v="CPR Conversion"/>
  </r>
  <r>
    <n v="1"/>
    <n v="1241.32"/>
    <n v="1421.0425797408"/>
    <n v="-179.72257974080003"/>
    <d v="2025-12-01T00:00:00"/>
    <s v="BH Colorado Electric Oper Co"/>
    <s v="Regulated Electric (122)"/>
    <s v="WPC Sub 30340 West Station"/>
    <x v="129"/>
    <n v="135300"/>
    <x v="220"/>
    <n v="9821724"/>
    <s v="CARR CURR EQ-COUPLING CAPACITOR 34.5KV"/>
    <d v="1966-07-01T00:00:00"/>
    <d v="1966-07-01T00:00:00"/>
    <s v="WCDXFER"/>
  </r>
  <r>
    <n v="10"/>
    <n v="35329.620000000003"/>
    <n v="41982.695132639405"/>
    <n v="-6653.075132639402"/>
    <d v="2025-12-01T00:00:00"/>
    <s v="BH Colorado Electric Oper Co"/>
    <s v="Regulated Electric (122)"/>
    <s v="WPC Sub 30340 West Station"/>
    <x v="129"/>
    <n v="135300"/>
    <x v="222"/>
    <n v="9821720"/>
    <s v="CARR CURR EQ-CPLNG CAP PT-161KV"/>
    <d v="1958-07-01T00:00:00"/>
    <d v="1958-07-01T00:00:00"/>
    <s v="WCDXFER"/>
  </r>
  <r>
    <n v="0"/>
    <n v="0"/>
    <n v="0"/>
    <n v="0"/>
    <d v="2025-12-01T00:00:00"/>
    <s v="BH Colorado Electric Oper Co"/>
    <s v="Regulated Electric (122)"/>
    <s v="WPC Sub 30340 West Station"/>
    <x v="129"/>
    <n v="135300"/>
    <x v="222"/>
    <n v="9973973"/>
    <s v="CARR CURR EQ-CPLNG CAP PT-161KV"/>
    <d v="1958-07-01T00:00:00"/>
    <d v="1958-07-01T00:00:00"/>
    <s v="CPR Conversion"/>
  </r>
  <r>
    <n v="0"/>
    <n v="0"/>
    <n v="0"/>
    <n v="0"/>
    <d v="2025-12-01T00:00:00"/>
    <s v="BH Colorado Electric Oper Co"/>
    <s v="Regulated Electric (122)"/>
    <s v="WPC Sub 30340 West Station"/>
    <x v="129"/>
    <n v="135300"/>
    <x v="223"/>
    <n v="9974053"/>
    <s v="CARR CURR EQ-COUPLING CAPACITOR 161KV"/>
    <d v="1962-07-01T00:00:00"/>
    <d v="1962-07-01T00:00:00"/>
    <s v="CPR Conversion"/>
  </r>
  <r>
    <n v="1"/>
    <n v="1758.6000000000001"/>
    <n v="2085.776784954"/>
    <n v="-327.17678495399991"/>
    <d v="2025-12-01T00:00:00"/>
    <s v="BH Colorado Electric Oper Co"/>
    <s v="Regulated Electric (122)"/>
    <s v="WPC Sub 30340 West Station"/>
    <x v="129"/>
    <n v="135300"/>
    <x v="223"/>
    <n v="9821721"/>
    <s v="CARR CURR EQ-COUPLING CAPACITOR 161KV"/>
    <d v="1962-07-01T00:00:00"/>
    <d v="1962-07-01T00:00:00"/>
    <s v="WCDXFER"/>
  </r>
  <r>
    <n v="0"/>
    <n v="0"/>
    <n v="0"/>
    <n v="0"/>
    <d v="2025-12-01T00:00:00"/>
    <s v="BH Colorado Electric Oper Co"/>
    <s v="Regulated Electric (122)"/>
    <s v="WPC Sub 30340 West Station"/>
    <x v="129"/>
    <n v="135300"/>
    <x v="162"/>
    <n v="9724120"/>
    <s v="CTRL CUB-SWITCHGEAR, METALCLAD"/>
    <d v="1962-07-01T00:00:00"/>
    <d v="1962-07-01T00:00:00"/>
    <s v="CPR Conversion"/>
  </r>
  <r>
    <n v="1"/>
    <n v="3060.19"/>
    <n v="3629.5196517391"/>
    <n v="-569.32965173909997"/>
    <d v="2025-12-01T00:00:00"/>
    <s v="BH Colorado Electric Oper Co"/>
    <s v="Regulated Electric (122)"/>
    <s v="WPC Sub 30340 West Station"/>
    <x v="129"/>
    <n v="135300"/>
    <x v="162"/>
    <n v="9821734"/>
    <s v="CTRL CUB-SWITCHGEAR, METALCLAD"/>
    <d v="1962-07-01T00:00:00"/>
    <d v="1962-07-01T00:00:00"/>
    <s v="WCDXFER"/>
  </r>
  <r>
    <n v="0"/>
    <n v="0"/>
    <n v="0"/>
    <n v="0"/>
    <d v="2025-12-01T00:00:00"/>
    <s v="BH Colorado Electric Oper Co"/>
    <s v="Regulated Electric (122)"/>
    <s v="WPC Sub 30340 West Station"/>
    <x v="129"/>
    <n v="135300"/>
    <x v="356"/>
    <n v="9821755"/>
    <s v="ELECTRIC TEST EQ - RECORDING"/>
    <d v="1958-07-01T00:00:00"/>
    <d v="1958-07-01T00:00:00"/>
    <s v="WCDXFER"/>
  </r>
  <r>
    <n v="0"/>
    <n v="0"/>
    <n v="0"/>
    <n v="0"/>
    <d v="2025-12-01T00:00:00"/>
    <s v="BH Colorado Electric Oper Co"/>
    <s v="Regulated Electric (122)"/>
    <s v="WPC Sub 30340 West Station"/>
    <x v="129"/>
    <n v="135300"/>
    <x v="356"/>
    <n v="9974071"/>
    <s v="ELECTRIC TEST EQ - RECORDING"/>
    <d v="1958-07-01T00:00:00"/>
    <d v="1958-07-01T00:00:00"/>
    <s v="CPR Conversion"/>
  </r>
  <r>
    <n v="0"/>
    <n v="0"/>
    <n v="0"/>
    <n v="0"/>
    <d v="2025-12-01T00:00:00"/>
    <s v="BH Colorado Electric Oper Co"/>
    <s v="Regulated Electric (122)"/>
    <s v="WPC Sub 30340 West Station"/>
    <x v="129"/>
    <n v="135300"/>
    <x v="3"/>
    <n v="9733760"/>
    <s v="TIMING RELAY FOR SAN ISABEL"/>
    <d v="2009-07-21T00:00:00"/>
    <d v="2009-07-01T00:00:00"/>
    <s v="10026612"/>
  </r>
  <r>
    <n v="0"/>
    <n v="0"/>
    <n v="0"/>
    <n v="0"/>
    <d v="2025-12-01T00:00:00"/>
    <s v="BH Colorado Electric Oper Co"/>
    <s v="Regulated Electric (122)"/>
    <s v="WPC Sub 30340 West Station"/>
    <x v="129"/>
    <n v="135300"/>
    <x v="3"/>
    <n v="30357003"/>
    <s v="Replace existing door and/or locking mechanisms for West Substation to allow for compliance with NERC CIP Low Impact Standards."/>
    <d v="2019-12-16T00:00:00"/>
    <d v="2020-11-01T00:00:00"/>
    <s v="10068556"/>
  </r>
  <r>
    <n v="0"/>
    <n v="0"/>
    <n v="0"/>
    <n v="0"/>
    <d v="2025-12-01T00:00:00"/>
    <s v="BH Colorado Electric Oper Co"/>
    <s v="Regulated Electric (122)"/>
    <s v="WPC Sub 30340 West Station"/>
    <x v="129"/>
    <n v="135300"/>
    <x v="3"/>
    <n v="28830364"/>
    <s v="Replace existing door and/or locking mechanisms for West Substation to allow for compliance with NERC CIP Low Impact Standards."/>
    <d v="2019-12-16T00:00:00"/>
    <d v="2020-01-01T00:00:00"/>
    <s v="10068556"/>
  </r>
  <r>
    <n v="0"/>
    <n v="0"/>
    <n v="0"/>
    <n v="0"/>
    <d v="2025-12-01T00:00:00"/>
    <s v="BH Colorado Electric Oper Co"/>
    <s v="Regulated Electric (122)"/>
    <s v="WPC Sub 30340 West Station"/>
    <x v="129"/>
    <n v="135300"/>
    <x v="3"/>
    <n v="36953984"/>
    <s v="Upgrade 421 relay to 411L for North Penrose/Pueblo West substation additions"/>
    <d v="2023-03-24T00:00:00"/>
    <d v="2023-03-01T00:00:00"/>
    <s v="10081448"/>
  </r>
  <r>
    <n v="0"/>
    <n v="0"/>
    <n v="0"/>
    <n v="0"/>
    <d v="2025-12-01T00:00:00"/>
    <s v="BH Colorado Electric Oper Co"/>
    <s v="Regulated Electric (122)"/>
    <s v="WPC Sub 30340 West Station"/>
    <x v="129"/>
    <n v="135300"/>
    <x v="3"/>
    <n v="26666213"/>
    <s v="Work Order to Complete Engineering Only for West Station 115 kV Substation Addition. Project Includes three new 115 kV Breaker and Half Bays plus one Metered Terminal addition to existing bay.  B&amp;V to complete project drawings, construction specs and bid"/>
    <d v="2019-03-29T00:00:00"/>
    <d v="2019-03-01T00:00:00"/>
    <s v="10059042"/>
  </r>
  <r>
    <n v="0"/>
    <n v="0"/>
    <n v="0"/>
    <n v="0"/>
    <d v="2025-12-01T00:00:00"/>
    <s v="BH Colorado Electric Oper Co"/>
    <s v="Regulated Electric (122)"/>
    <s v="WPC Sub 30340 West Station"/>
    <x v="129"/>
    <n v="135300"/>
    <x v="3"/>
    <n v="9746274"/>
    <s v="Repl relay-W Station Sub"/>
    <d v="2007-02-01T00:00:00"/>
    <d v="2007-02-01T00:00:00"/>
    <s v="10024377"/>
  </r>
  <r>
    <n v="0"/>
    <n v="0"/>
    <n v="0"/>
    <n v="0"/>
    <d v="2025-12-01T00:00:00"/>
    <s v="BH Colorado Electric Oper Co"/>
    <s v="Regulated Electric (122)"/>
    <s v="WPC Sub 30340 West Station"/>
    <x v="129"/>
    <n v="135300"/>
    <x v="3"/>
    <n v="10868383"/>
    <s v="MIDWAY WEST STATION FIBER-FIBER PROJECT"/>
    <d v="2010-12-31T00:00:00"/>
    <d v="2011-05-01T00:00:00"/>
    <s v="10040226"/>
  </r>
  <r>
    <n v="0"/>
    <n v="0"/>
    <n v="0"/>
    <n v="0"/>
    <d v="2025-12-01T00:00:00"/>
    <s v="BH Colorado Electric Oper Co"/>
    <s v="Regulated Electric (122)"/>
    <s v="WPC Sub 30340 West Station"/>
    <x v="129"/>
    <n v="135300"/>
    <x v="3"/>
    <n v="28413201"/>
    <s v="Replace existing door and/or locking mechanisms for West Substation to allow for compliance with NERC CIP Low Impact Standards."/>
    <d v="2019-12-16T00:00:00"/>
    <d v="2019-12-01T00:00:00"/>
    <s v="10068556"/>
  </r>
  <r>
    <n v="0"/>
    <n v="0"/>
    <n v="0"/>
    <n v="0"/>
    <d v="2025-12-01T00:00:00"/>
    <s v="BH Colorado Electric Oper Co"/>
    <s v="Regulated Electric (122)"/>
    <s v="WPC Sub 30340 West Station"/>
    <x v="129"/>
    <n v="135300"/>
    <x v="3"/>
    <n v="29341476"/>
    <s v="Equipment and structural steel procurement and construction - West Station Substation - Pueblo, CO"/>
    <d v="2019-03-29T00:00:00"/>
    <d v="2020-05-01T00:00:00"/>
    <s v="10059352"/>
  </r>
  <r>
    <n v="0"/>
    <n v="0"/>
    <n v="0"/>
    <n v="0"/>
    <d v="2025-12-01T00:00:00"/>
    <s v="BH Colorado Electric Oper Co"/>
    <s v="Regulated Electric (122)"/>
    <s v="WPC Sub 30340 West Station"/>
    <x v="129"/>
    <n v="135300"/>
    <x v="3"/>
    <n v="9808071"/>
    <s v="Inv-Dist Relays-West Station"/>
    <d v="2000-03-15T00:00:00"/>
    <d v="2001-08-01T00:00:00"/>
    <s v="10009500"/>
  </r>
  <r>
    <n v="0"/>
    <n v="0"/>
    <n v="0"/>
    <n v="0"/>
    <d v="2025-12-01T00:00:00"/>
    <s v="BH Colorado Electric Oper Co"/>
    <s v="Regulated Electric (122)"/>
    <s v="WPC Sub 30340 West Station"/>
    <x v="129"/>
    <n v="135300"/>
    <x v="3"/>
    <n v="11248124"/>
    <s v="WEST STATION MODIFICATION"/>
    <d v="2011-05-06T00:00:00"/>
    <d v="2012-01-01T00:00:00"/>
    <s v="10027440"/>
  </r>
  <r>
    <n v="0"/>
    <n v="0"/>
    <n v="0"/>
    <n v="0"/>
    <d v="2025-12-01T00:00:00"/>
    <s v="BH Colorado Electric Oper Co"/>
    <s v="Regulated Electric (122)"/>
    <s v="WPC Sub 30340 West Station"/>
    <x v="129"/>
    <n v="135300"/>
    <x v="3"/>
    <n v="9816086"/>
    <s v="W Station-Fence &amp; Monitor Equp"/>
    <d v="2003-11-20T00:00:00"/>
    <d v="2003-11-01T00:00:00"/>
    <s v="10018049"/>
  </r>
  <r>
    <n v="0"/>
    <n v="0"/>
    <n v="0"/>
    <n v="0"/>
    <d v="2025-12-01T00:00:00"/>
    <s v="BH Colorado Electric Oper Co"/>
    <s v="Regulated Electric (122)"/>
    <s v="WPC Sub 30340 West Station"/>
    <x v="129"/>
    <n v="135300"/>
    <x v="3"/>
    <n v="9747506"/>
    <s v="Repl Relay-West Station"/>
    <d v="2006-12-19T00:00:00"/>
    <d v="2006-12-01T00:00:00"/>
    <s v="10023273"/>
  </r>
  <r>
    <n v="0"/>
    <n v="0"/>
    <n v="0"/>
    <n v="0"/>
    <d v="2025-12-01T00:00:00"/>
    <s v="BH Colorado Electric Oper Co"/>
    <s v="Regulated Electric (122)"/>
    <s v="WPC Sub 30340 West Station"/>
    <x v="129"/>
    <n v="135300"/>
    <x v="3"/>
    <n v="29646561"/>
    <s v="Replace existing door and/or locking mechanisms for West Substation to allow for compliance with NERC CIP Low Impact Standards."/>
    <d v="2019-12-16T00:00:00"/>
    <d v="2020-07-01T00:00:00"/>
    <s v="10068556"/>
  </r>
  <r>
    <n v="0"/>
    <n v="0"/>
    <n v="0"/>
    <n v="0"/>
    <d v="2025-12-01T00:00:00"/>
    <s v="BH Colorado Electric Oper Co"/>
    <s v="Regulated Electric (122)"/>
    <s v="WPC Sub 30340 West Station"/>
    <x v="129"/>
    <n v="135300"/>
    <x v="3"/>
    <n v="11739114"/>
    <s v="REPLACE EXISTING STATIC ON THE WEST STATION TO READER TRANSMISSION LINE WITH OPGW.  08-04-2011"/>
    <d v="2012-11-01T00:00:00"/>
    <d v="2012-12-01T00:00:00"/>
    <s v="10042608"/>
  </r>
  <r>
    <n v="0"/>
    <n v="0"/>
    <n v="0"/>
    <n v="0"/>
    <d v="2025-12-01T00:00:00"/>
    <s v="BH Colorado Electric Oper Co"/>
    <s v="Regulated Electric (122)"/>
    <s v="WPC Sub 30340 West Station"/>
    <x v="129"/>
    <n v="135300"/>
    <x v="3"/>
    <n v="12634525"/>
    <s v="REPLACE 125VD BATTERY BANK AT WEST STATION SUBSTATION OLD BUILDING"/>
    <d v="2014-02-12T00:00:00"/>
    <d v="2014-08-01T00:00:00"/>
    <s v="10049168"/>
  </r>
  <r>
    <n v="0"/>
    <n v="0"/>
    <n v="0"/>
    <n v="0"/>
    <d v="2025-12-01T00:00:00"/>
    <s v="BH Colorado Electric Oper Co"/>
    <s v="Regulated Electric (122)"/>
    <s v="WPC Sub 30340 West Station"/>
    <x v="129"/>
    <n v="135300"/>
    <x v="3"/>
    <n v="9725740"/>
    <s v="Inv Carriers West Station"/>
    <d v="2002-12-12T00:00:00"/>
    <d v="2005-11-01T00:00:00"/>
    <s v="10012712"/>
  </r>
  <r>
    <n v="0"/>
    <n v="0"/>
    <n v="0"/>
    <n v="0"/>
    <d v="2025-12-01T00:00:00"/>
    <s v="BH Colorado Electric Oper Co"/>
    <s v="Regulated Electric (122)"/>
    <s v="WPC Sub 30340 West Station"/>
    <x v="129"/>
    <n v="135300"/>
    <x v="3"/>
    <n v="37723780"/>
    <s v="West Station Transformer Unit 2 replace X1, X2, X3 Bushings"/>
    <d v="2023-08-30T00:00:00"/>
    <d v="2023-08-01T00:00:00"/>
    <s v="10082481"/>
  </r>
  <r>
    <n v="0"/>
    <n v="0"/>
    <n v="0"/>
    <n v="0"/>
    <d v="2025-12-01T00:00:00"/>
    <s v="BH Colorado Electric Oper Co"/>
    <s v="Regulated Electric (122)"/>
    <s v="WPC Sub 30340 West Station"/>
    <x v="129"/>
    <n v="135300"/>
    <x v="3"/>
    <n v="10167475"/>
    <s v="REPLACE LTC CONTROLS WEST STAT"/>
    <d v="2009-12-18T00:00:00"/>
    <d v="2009-12-01T00:00:00"/>
    <s v="10026926"/>
  </r>
  <r>
    <n v="0"/>
    <n v="0"/>
    <n v="0"/>
    <n v="0"/>
    <d v="2025-12-01T00:00:00"/>
    <s v="BH Colorado Electric Oper Co"/>
    <s v="Regulated Electric (122)"/>
    <s v="WPC Sub 30340 West Station"/>
    <x v="129"/>
    <n v="135300"/>
    <x v="3"/>
    <n v="11315063"/>
    <s v="WEST STATION MODIFICATION"/>
    <d v="2011-05-06T00:00:00"/>
    <d v="2012-03-01T00:00:00"/>
    <s v="10027440"/>
  </r>
  <r>
    <n v="0"/>
    <n v="0"/>
    <n v="0"/>
    <n v="0"/>
    <d v="2025-12-01T00:00:00"/>
    <s v="BH Colorado Electric Oper Co"/>
    <s v="Regulated Electric (122)"/>
    <s v="WPC Sub 30340 West Station"/>
    <x v="129"/>
    <n v="135300"/>
    <x v="3"/>
    <n v="9813337"/>
    <s v="Inv Carriers West Station"/>
    <d v="2002-12-12T00:00:00"/>
    <d v="2002-12-01T00:00:00"/>
    <s v="10012712"/>
  </r>
  <r>
    <n v="0"/>
    <n v="0"/>
    <n v="0"/>
    <n v="0"/>
    <d v="2025-12-01T00:00:00"/>
    <s v="BH Colorado Electric Oper Co"/>
    <s v="Regulated Electric (122)"/>
    <s v="WPC Sub 30340 West Station"/>
    <x v="129"/>
    <n v="135300"/>
    <x v="3"/>
    <n v="11738989"/>
    <s v="Engineering Design on 115 kV line terminal @ West Station - New line to Portland"/>
    <d v="2012-12-19T00:00:00"/>
    <d v="2012-12-01T00:00:00"/>
    <s v="10042868"/>
  </r>
  <r>
    <n v="0"/>
    <n v="0"/>
    <n v="0"/>
    <n v="0"/>
    <d v="2025-12-01T00:00:00"/>
    <s v="BH Colorado Electric Oper Co"/>
    <s v="Regulated Electric (122)"/>
    <s v="WPC Sub 30340 West Station"/>
    <x v="129"/>
    <n v="135300"/>
    <x v="3"/>
    <n v="26666231"/>
    <s v="Equipment and structural steel procurement and construction - West Station Substation - Pueblo, CO"/>
    <d v="2019-03-29T00:00:00"/>
    <d v="2019-03-01T00:00:00"/>
    <s v="10059352"/>
  </r>
  <r>
    <n v="0"/>
    <n v="0"/>
    <n v="0"/>
    <n v="0"/>
    <d v="2025-12-01T00:00:00"/>
    <s v="BH Colorado Electric Oper Co"/>
    <s v="Regulated Electric (122)"/>
    <s v="WPC Sub 30340 West Station"/>
    <x v="129"/>
    <n v="135300"/>
    <x v="115"/>
    <n v="9974026"/>
    <s v="FENCES, CHAIN LINK"/>
    <d v="1993-07-01T00:00:00"/>
    <d v="1993-07-01T00:00:00"/>
    <s v="CPR Conversion"/>
  </r>
  <r>
    <n v="0"/>
    <n v="0"/>
    <n v="0"/>
    <n v="0"/>
    <d v="2025-12-01T00:00:00"/>
    <s v="BH Colorado Electric Oper Co"/>
    <s v="Regulated Electric (122)"/>
    <s v="WPC Sub 30340 West Station"/>
    <x v="129"/>
    <n v="135300"/>
    <x v="115"/>
    <n v="9974027"/>
    <s v="FENCE"/>
    <d v="1958-07-01T00:00:00"/>
    <d v="1958-07-01T00:00:00"/>
    <s v="CPR Conversion"/>
  </r>
  <r>
    <n v="1051"/>
    <n v="5150.68"/>
    <n v="6120.6270592716"/>
    <n v="-969.94705927159976"/>
    <d v="2025-12-01T00:00:00"/>
    <s v="BH Colorado Electric Oper Co"/>
    <s v="Regulated Electric (122)"/>
    <s v="WPC Sub 30340 West Station"/>
    <x v="129"/>
    <n v="135300"/>
    <x v="115"/>
    <n v="9821733"/>
    <s v="FENCE"/>
    <d v="1958-07-01T00:00:00"/>
    <d v="1958-07-01T00:00:00"/>
    <s v="WCDXFER"/>
  </r>
  <r>
    <n v="1"/>
    <n v="22322.59"/>
    <n v="9663.4809090777999"/>
    <n v="12659.1090909222"/>
    <d v="2025-12-01T00:00:00"/>
    <s v="BH Colorado Electric Oper Co"/>
    <s v="Regulated Electric (122)"/>
    <s v="WPC Sub 30340 West Station"/>
    <x v="129"/>
    <n v="135300"/>
    <x v="115"/>
    <n v="9816495"/>
    <s v="FENCE - BARB WIRE"/>
    <d v="2003-11-20T00:00:00"/>
    <d v="2003-01-01T00:00:00"/>
    <s v="10018049"/>
  </r>
  <r>
    <n v="1"/>
    <n v="217.28"/>
    <n v="135.86562290560002"/>
    <n v="81.414377094399981"/>
    <d v="2025-12-01T00:00:00"/>
    <s v="BH Colorado Electric Oper Co"/>
    <s v="Regulated Electric (122)"/>
    <s v="WPC Sub 30340 West Station"/>
    <x v="129"/>
    <n v="135300"/>
    <x v="115"/>
    <n v="9821732"/>
    <s v="FENCES, CHAIN LINK"/>
    <d v="1993-07-01T00:00:00"/>
    <d v="1993-07-01T00:00:00"/>
    <s v="WCDXFER"/>
  </r>
  <r>
    <n v="0"/>
    <n v="0"/>
    <n v="0"/>
    <n v="0"/>
    <d v="2025-12-01T00:00:00"/>
    <s v="BH Colorado Electric Oper Co"/>
    <s v="Regulated Electric (122)"/>
    <s v="WPC Sub 30340 West Station"/>
    <x v="129"/>
    <n v="135300"/>
    <x v="326"/>
    <n v="11845616"/>
    <s v="FIBER OPTIC PATCH PANEL"/>
    <d v="2012-10-11T00:00:00"/>
    <d v="2013-01-01T00:00:00"/>
    <s v="10044362"/>
  </r>
  <r>
    <n v="26"/>
    <n v="430857.85000000003"/>
    <n v="53883.259372718501"/>
    <n v="376974.59062728152"/>
    <d v="2025-12-01T00:00:00"/>
    <s v="BH Colorado Electric Oper Co"/>
    <s v="Regulated Electric (122)"/>
    <s v="WPC Sub 30340 West Station"/>
    <x v="129"/>
    <n v="135300"/>
    <x v="127"/>
    <n v="29777986"/>
    <s v="FDN 115 HFRAME"/>
    <d v="2019-03-29T00:00:00"/>
    <d v="2019-03-01T00:00:00"/>
    <s v="10059352"/>
  </r>
  <r>
    <n v="3"/>
    <n v="12872.470000000001"/>
    <n v="1609.8363759126999"/>
    <n v="11262.633624087301"/>
    <d v="2025-12-01T00:00:00"/>
    <s v="BH Colorado Electric Oper Co"/>
    <s v="Regulated Electric (122)"/>
    <s v="WPC Sub 30340 West Station"/>
    <x v="129"/>
    <n v="135300"/>
    <x v="116"/>
    <n v="29777962"/>
    <s v="FDN 115KV CT STR"/>
    <d v="2019-03-29T00:00:00"/>
    <d v="2019-03-01T00:00:00"/>
    <s v="10059352"/>
  </r>
  <r>
    <n v="73"/>
    <n v="357492.28"/>
    <n v="99733.525167297601"/>
    <n v="257758.75483270243"/>
    <d v="2025-12-01T00:00:00"/>
    <s v="BH Colorado Electric Oper Co"/>
    <s v="Regulated Electric (122)"/>
    <s v="WPC Sub 30340 West Station"/>
    <x v="129"/>
    <n v="135300"/>
    <x v="116"/>
    <n v="11545337"/>
    <s v="FOUNDATIONS"/>
    <d v="2011-05-06T00:00:00"/>
    <d v="2012-01-01T00:00:00"/>
    <s v="10027440"/>
  </r>
  <r>
    <n v="8"/>
    <n v="38469.440000000002"/>
    <n v="4811.0039388703999"/>
    <n v="33658.4360611296"/>
    <d v="2025-12-01T00:00:00"/>
    <s v="BH Colorado Electric Oper Co"/>
    <s v="Regulated Electric (122)"/>
    <s v="WPC Sub 30340 West Station"/>
    <x v="129"/>
    <n v="135300"/>
    <x v="116"/>
    <n v="29777958"/>
    <s v="FDN 115KV LOW 3PH BUS STR"/>
    <d v="2019-03-29T00:00:00"/>
    <d v="2019-03-01T00:00:00"/>
    <s v="10059352"/>
  </r>
  <r>
    <n v="8"/>
    <n v="38469.440000000002"/>
    <n v="4811.0039388703999"/>
    <n v="33658.4360611296"/>
    <d v="2025-12-01T00:00:00"/>
    <s v="BH Colorado Electric Oper Co"/>
    <s v="Regulated Electric (122)"/>
    <s v="WPC Sub 30340 West Station"/>
    <x v="129"/>
    <n v="135300"/>
    <x v="116"/>
    <n v="29777966"/>
    <s v="FDN HIGH 3PH BUS STR"/>
    <d v="2019-03-29T00:00:00"/>
    <d v="2019-03-01T00:00:00"/>
    <s v="10059352"/>
  </r>
  <r>
    <n v="10"/>
    <n v="125765.51000000001"/>
    <n v="15728.286244459101"/>
    <n v="110037.22375554091"/>
    <d v="2025-12-01T00:00:00"/>
    <s v="BH Colorado Electric Oper Co"/>
    <s v="Regulated Electric (122)"/>
    <s v="WPC Sub 30340 West Station"/>
    <x v="129"/>
    <n v="135300"/>
    <x v="117"/>
    <n v="29777954"/>
    <s v="FDN 115KV BKR"/>
    <d v="2019-03-29T00:00:00"/>
    <d v="2019-03-01T00:00:00"/>
    <s v="10059352"/>
  </r>
  <r>
    <n v="32"/>
    <n v="137306.35"/>
    <n v="17171.588426603503"/>
    <n v="120134.76157339651"/>
    <d v="2025-12-01T00:00:00"/>
    <s v="BH Colorado Electric Oper Co"/>
    <s v="Regulated Electric (122)"/>
    <s v="WPC Sub 30340 West Station"/>
    <x v="129"/>
    <n v="135300"/>
    <x v="117"/>
    <n v="29777950"/>
    <s v="FDN 115 LOW SWITCH STR"/>
    <d v="2019-03-29T00:00:00"/>
    <d v="2019-03-01T00:00:00"/>
    <s v="10059352"/>
  </r>
  <r>
    <n v="10"/>
    <n v="2782.9"/>
    <n v="3306.9600602730002"/>
    <n v="-524.06006027300009"/>
    <d v="2025-12-01T00:00:00"/>
    <s v="BH Colorado Electric Oper Co"/>
    <s v="Regulated Electric (122)"/>
    <s v="WPC Sub 30340 West Station"/>
    <x v="129"/>
    <n v="135300"/>
    <x v="228"/>
    <n v="9821767"/>
    <s v="FOUNDATION"/>
    <d v="1958-07-01T00:00:00"/>
    <d v="1958-07-01T00:00:00"/>
    <s v="WCDXFER"/>
  </r>
  <r>
    <n v="4"/>
    <n v="1483.82"/>
    <n v="1670.1042826104001"/>
    <n v="-186.28428261040017"/>
    <d v="2025-12-01T00:00:00"/>
    <s v="BH Colorado Electric Oper Co"/>
    <s v="Regulated Electric (122)"/>
    <s v="WPC Sub 30340 West Station"/>
    <x v="129"/>
    <n v="135300"/>
    <x v="228"/>
    <n v="9821765"/>
    <s v="PWR CIRC BREAKERS-FOUNDATION"/>
    <d v="1967-07-01T00:00:00"/>
    <d v="1967-07-01T00:00:00"/>
    <s v="WCDXFER"/>
  </r>
  <r>
    <n v="0"/>
    <n v="0"/>
    <n v="0"/>
    <n v="0"/>
    <d v="2025-12-01T00:00:00"/>
    <s v="BH Colorado Electric Oper Co"/>
    <s v="Regulated Electric (122)"/>
    <s v="WPC Sub 30340 West Station"/>
    <x v="129"/>
    <n v="135300"/>
    <x v="228"/>
    <n v="9974021"/>
    <s v="PWR CIRC BREAKERS-FOUNDATION"/>
    <d v="1973-07-01T00:00:00"/>
    <d v="1973-07-01T00:00:00"/>
    <s v="CPR Conversion"/>
  </r>
  <r>
    <n v="1"/>
    <n v="250"/>
    <n v="296.51097249999998"/>
    <n v="-46.51097249999998"/>
    <d v="2025-12-01T00:00:00"/>
    <s v="BH Colorado Electric Oper Co"/>
    <s v="Regulated Electric (122)"/>
    <s v="WPC Sub 30340 West Station"/>
    <x v="129"/>
    <n v="135300"/>
    <x v="228"/>
    <n v="9821764"/>
    <s v="PWR CIRC BREAKERS-FOUNDATION"/>
    <d v="1962-07-01T00:00:00"/>
    <d v="1962-07-01T00:00:00"/>
    <s v="WCDXFER"/>
  </r>
  <r>
    <n v="0"/>
    <n v="0"/>
    <n v="0"/>
    <n v="0"/>
    <d v="2025-12-01T00:00:00"/>
    <s v="BH Colorado Electric Oper Co"/>
    <s v="Regulated Electric (122)"/>
    <s v="WPC Sub 30340 West Station"/>
    <x v="129"/>
    <n v="135300"/>
    <x v="228"/>
    <n v="9974022"/>
    <s v="PWR CIRC BREAKERS-FOUNDATION"/>
    <d v="1962-07-01T00:00:00"/>
    <d v="1962-07-01T00:00:00"/>
    <s v="CPR Conversion"/>
  </r>
  <r>
    <n v="0"/>
    <n v="0"/>
    <n v="0"/>
    <n v="0"/>
    <d v="2025-12-01T00:00:00"/>
    <s v="BH Colorado Electric Oper Co"/>
    <s v="Regulated Electric (122)"/>
    <s v="WPC Sub 30340 West Station"/>
    <x v="129"/>
    <n v="135300"/>
    <x v="228"/>
    <n v="9974023"/>
    <s v="PWR CIRC BREAKERS-FOUNDATION"/>
    <d v="1967-07-01T00:00:00"/>
    <d v="1967-07-01T00:00:00"/>
    <s v="CPR Conversion"/>
  </r>
  <r>
    <n v="0"/>
    <n v="0"/>
    <n v="0"/>
    <n v="0"/>
    <d v="2025-12-01T00:00:00"/>
    <s v="BH Colorado Electric Oper Co"/>
    <s v="Regulated Electric (122)"/>
    <s v="WPC Sub 30340 West Station"/>
    <x v="129"/>
    <n v="135300"/>
    <x v="228"/>
    <n v="9974024"/>
    <s v="FOUNDATION"/>
    <d v="1958-07-01T00:00:00"/>
    <d v="1958-07-01T00:00:00"/>
    <s v="CPR Conversion"/>
  </r>
  <r>
    <n v="0"/>
    <n v="-927.62"/>
    <n v="-936.99209735559998"/>
    <n v="9.3720973555999763"/>
    <d v="2025-12-01T00:00:00"/>
    <s v="BH Colorado Electric Oper Co"/>
    <s v="Regulated Electric (122)"/>
    <s v="WPC Sub 30340 West Station"/>
    <x v="129"/>
    <n v="135300"/>
    <x v="228"/>
    <n v="9821766"/>
    <s v="PWR CIRC BREAKERS-FOUNDATION"/>
    <d v="1973-07-01T00:00:00"/>
    <d v="1973-07-01T00:00:00"/>
    <s v="WCDXFER"/>
  </r>
  <r>
    <n v="3"/>
    <n v="12877.11"/>
    <n v="2849.1986301192001"/>
    <n v="10027.9113698808"/>
    <d v="2025-12-01T00:00:00"/>
    <s v="BH Colorado Electric Oper Co"/>
    <s v="Regulated Electric (122)"/>
    <s v="WPC Sub 30340 West Station"/>
    <x v="129"/>
    <n v="135300"/>
    <x v="229"/>
    <n v="12458902"/>
    <s v="BREAKER BUSHINGS 69KV"/>
    <d v="2014-02-12T00:00:00"/>
    <d v="2014-01-01T00:00:00"/>
    <s v="10048677"/>
  </r>
  <r>
    <n v="0"/>
    <n v="159.14000000000001"/>
    <n v="179.11902760080002"/>
    <n v="-19.979027600800009"/>
    <d v="2025-12-01T00:00:00"/>
    <s v="BH Colorado Electric Oper Co"/>
    <s v="Regulated Electric (122)"/>
    <s v="WPC Sub 30340 West Station"/>
    <x v="129"/>
    <n v="135300"/>
    <x v="118"/>
    <n v="9821727"/>
    <s v="STATION GROUNDING SYSTEMS"/>
    <d v="1967-07-01T00:00:00"/>
    <d v="1967-07-01T00:00:00"/>
    <s v="WCDXFER"/>
  </r>
  <r>
    <n v="0"/>
    <n v="639.81000000000006"/>
    <n v="758.48000098140005"/>
    <n v="-118.67000098139999"/>
    <d v="2025-12-01T00:00:00"/>
    <s v="BH Colorado Electric Oper Co"/>
    <s v="Regulated Electric (122)"/>
    <s v="WPC Sub 30340 West Station"/>
    <x v="129"/>
    <n v="135300"/>
    <x v="118"/>
    <n v="9821762"/>
    <s v="STATION GROUNDING SYSTEMS"/>
    <d v="1963-07-01T00:00:00"/>
    <d v="1963-07-01T00:00:00"/>
    <s v="WCDXFER"/>
  </r>
  <r>
    <n v="0"/>
    <n v="0"/>
    <n v="0"/>
    <n v="0"/>
    <d v="2025-12-01T00:00:00"/>
    <s v="BH Colorado Electric Oper Co"/>
    <s v="Regulated Electric (122)"/>
    <s v="WPC Sub 30340 West Station"/>
    <x v="129"/>
    <n v="135300"/>
    <x v="118"/>
    <n v="9974017"/>
    <s v="STATION GROUNDING SYSTEMS"/>
    <d v="1967-07-01T00:00:00"/>
    <d v="1967-07-01T00:00:00"/>
    <s v="CPR Conversion"/>
  </r>
  <r>
    <n v="1"/>
    <n v="7409.91"/>
    <n v="8805.3025334067006"/>
    <n v="-1395.3925334067007"/>
    <d v="2025-12-01T00:00:00"/>
    <s v="BH Colorado Electric Oper Co"/>
    <s v="Regulated Electric (122)"/>
    <s v="WPC Sub 30340 West Station"/>
    <x v="129"/>
    <n v="135300"/>
    <x v="118"/>
    <n v="9821728"/>
    <s v="GROUNDING SYSTEMS, STATION"/>
    <d v="1958-07-01T00:00:00"/>
    <d v="1958-07-01T00:00:00"/>
    <s v="WCDXFER"/>
  </r>
  <r>
    <n v="1"/>
    <n v="144568.24"/>
    <n v="40331.780597980796"/>
    <n v="104236.45940201919"/>
    <d v="2025-12-01T00:00:00"/>
    <s v="BH Colorado Electric Oper Co"/>
    <s v="Regulated Electric (122)"/>
    <s v="WPC Sub 30340 West Station"/>
    <x v="129"/>
    <n v="135300"/>
    <x v="118"/>
    <n v="11545310"/>
    <s v="GROUNDING SYSTEMS: STATION"/>
    <d v="2011-05-06T00:00:00"/>
    <d v="2012-01-01T00:00:00"/>
    <s v="10027440"/>
  </r>
  <r>
    <n v="0"/>
    <n v="285103.02"/>
    <n v="35655.100573438198"/>
    <n v="249447.91942656183"/>
    <d v="2025-12-01T00:00:00"/>
    <s v="BH Colorado Electric Oper Co"/>
    <s v="Regulated Electric (122)"/>
    <s v="WPC Sub 30340 West Station"/>
    <x v="129"/>
    <n v="135300"/>
    <x v="118"/>
    <n v="29777919"/>
    <s v="Grounding Systems, Station"/>
    <d v="2019-03-29T00:00:00"/>
    <d v="2019-01-01T00:00:00"/>
    <s v="10059352"/>
  </r>
  <r>
    <n v="0"/>
    <n v="0"/>
    <n v="0"/>
    <n v="0"/>
    <d v="2025-12-01T00:00:00"/>
    <s v="BH Colorado Electric Oper Co"/>
    <s v="Regulated Electric (122)"/>
    <s v="WPC Sub 30340 West Station"/>
    <x v="129"/>
    <n v="135300"/>
    <x v="118"/>
    <n v="9974018"/>
    <s v="STATION GROUNDING SYSTEMS"/>
    <d v="1963-07-01T00:00:00"/>
    <d v="1963-07-01T00:00:00"/>
    <s v="CPR Conversion"/>
  </r>
  <r>
    <n v="0"/>
    <n v="0"/>
    <n v="0"/>
    <n v="0"/>
    <d v="2025-12-01T00:00:00"/>
    <s v="BH Colorado Electric Oper Co"/>
    <s v="Regulated Electric (122)"/>
    <s v="WPC Sub 30340 West Station"/>
    <x v="129"/>
    <n v="135300"/>
    <x v="118"/>
    <n v="9974019"/>
    <s v="GROUNDING SYSTEMS, STATION"/>
    <d v="1958-07-01T00:00:00"/>
    <d v="1958-07-01T00:00:00"/>
    <s v="CPR Conversion"/>
  </r>
  <r>
    <n v="1"/>
    <n v="2100"/>
    <n v="2242.429392"/>
    <n v="-142.42939200000001"/>
    <d v="2025-12-01T00:00:00"/>
    <s v="BH Colorado Electric Oper Co"/>
    <s v="Regulated Electric (122)"/>
    <s v="WPC Sub 30340 West Station"/>
    <x v="129"/>
    <n v="135300"/>
    <x v="230"/>
    <n v="9821710"/>
    <s v="LINE TUNER"/>
    <d v="1970-07-01T00:00:00"/>
    <d v="1970-07-01T00:00:00"/>
    <s v="WCDXFER"/>
  </r>
  <r>
    <n v="0"/>
    <n v="0"/>
    <n v="0"/>
    <n v="0"/>
    <d v="2025-12-01T00:00:00"/>
    <s v="BH Colorado Electric Oper Co"/>
    <s v="Regulated Electric (122)"/>
    <s v="WPC Sub 30340 West Station"/>
    <x v="129"/>
    <n v="135300"/>
    <x v="230"/>
    <n v="9974054"/>
    <s v="CARR CURR EQ-LINE TUNER"/>
    <d v="1962-07-01T00:00:00"/>
    <d v="1962-07-01T00:00:00"/>
    <s v="CPR Conversion"/>
  </r>
  <r>
    <n v="0"/>
    <n v="0"/>
    <n v="0"/>
    <n v="0"/>
    <d v="2025-12-01T00:00:00"/>
    <s v="BH Colorado Electric Oper Co"/>
    <s v="Regulated Electric (122)"/>
    <s v="WPC Sub 30340 West Station"/>
    <x v="129"/>
    <n v="135300"/>
    <x v="230"/>
    <n v="9974050"/>
    <s v="CARR CURR EQ-LINE TUNER"/>
    <d v="1966-07-01T00:00:00"/>
    <d v="1966-07-01T00:00:00"/>
    <s v="CPR Conversion"/>
  </r>
  <r>
    <n v="0"/>
    <n v="0"/>
    <n v="0"/>
    <n v="0"/>
    <d v="2025-12-01T00:00:00"/>
    <s v="BH Colorado Electric Oper Co"/>
    <s v="Regulated Electric (122)"/>
    <s v="WPC Sub 30340 West Station"/>
    <x v="129"/>
    <n v="135300"/>
    <x v="230"/>
    <n v="9973971"/>
    <s v="CARR CURR EQ-LINE TUNER"/>
    <d v="1959-07-01T00:00:00"/>
    <d v="1959-07-01T00:00:00"/>
    <s v="CPR Conversion"/>
  </r>
  <r>
    <n v="1"/>
    <n v="654.13"/>
    <n v="748.8371916072"/>
    <n v="-94.707191607200002"/>
    <d v="2025-12-01T00:00:00"/>
    <s v="BH Colorado Electric Oper Co"/>
    <s v="Regulated Electric (122)"/>
    <s v="WPC Sub 30340 West Station"/>
    <x v="129"/>
    <n v="135300"/>
    <x v="230"/>
    <n v="9821713"/>
    <s v="CARR CURR EQ-LINE TUNER"/>
    <d v="1966-07-01T00:00:00"/>
    <d v="1966-07-01T00:00:00"/>
    <s v="WCDXFER"/>
  </r>
  <r>
    <n v="0"/>
    <n v="0"/>
    <n v="0"/>
    <n v="0"/>
    <d v="2025-12-01T00:00:00"/>
    <s v="BH Colorado Electric Oper Co"/>
    <s v="Regulated Electric (122)"/>
    <s v="WPC Sub 30340 West Station"/>
    <x v="129"/>
    <n v="135300"/>
    <x v="230"/>
    <n v="9974049"/>
    <s v="LINE TUNER"/>
    <d v="1970-07-01T00:00:00"/>
    <d v="1970-07-01T00:00:00"/>
    <s v="CPR Conversion"/>
  </r>
  <r>
    <n v="1"/>
    <n v="369.5"/>
    <n v="438.24321735500001"/>
    <n v="-68.743217355000013"/>
    <d v="2025-12-01T00:00:00"/>
    <s v="BH Colorado Electric Oper Co"/>
    <s v="Regulated Electric (122)"/>
    <s v="WPC Sub 30340 West Station"/>
    <x v="129"/>
    <n v="135300"/>
    <x v="230"/>
    <n v="9821712"/>
    <s v="CARR CURR EQ-LINE TUNER"/>
    <d v="1962-07-01T00:00:00"/>
    <d v="1962-07-01T00:00:00"/>
    <s v="WCDXFER"/>
  </r>
  <r>
    <n v="1"/>
    <n v="730.02"/>
    <n v="867.0788240334"/>
    <n v="-137.05882403340001"/>
    <d v="2025-12-01T00:00:00"/>
    <s v="BH Colorado Electric Oper Co"/>
    <s v="Regulated Electric (122)"/>
    <s v="WPC Sub 30340 West Station"/>
    <x v="129"/>
    <n v="135300"/>
    <x v="230"/>
    <n v="9821711"/>
    <s v="CARR CURR EQ-LINE TUNER"/>
    <d v="1959-07-01T00:00:00"/>
    <d v="1959-07-01T00:00:00"/>
    <s v="WCDXFER"/>
  </r>
  <r>
    <n v="0"/>
    <n v="0"/>
    <n v="0"/>
    <n v="0"/>
    <d v="2025-12-01T00:00:00"/>
    <s v="BH Colorado Electric Oper Co"/>
    <s v="Regulated Electric (122)"/>
    <s v="WPC Sub 30340 West Station"/>
    <x v="129"/>
    <n v="135300"/>
    <x v="233"/>
    <n v="9974094"/>
    <s v="STRUC/OUTDR-LOW-BUS SUPPORT-1"/>
    <d v="1967-07-01T00:00:00"/>
    <d v="1967-07-01T00:00:00"/>
    <s v="CPR Conversion"/>
  </r>
  <r>
    <n v="0"/>
    <n v="0"/>
    <n v="0"/>
    <n v="0"/>
    <d v="2025-12-01T00:00:00"/>
    <s v="BH Colorado Electric Oper Co"/>
    <s v="Regulated Electric (122)"/>
    <s v="WPC Sub 30340 West Station"/>
    <x v="129"/>
    <n v="135300"/>
    <x v="233"/>
    <n v="9974096"/>
    <s v="LOW PROFILE STRUCT-BUS SUPPORT-1PH"/>
    <d v="1958-07-01T00:00:00"/>
    <d v="1958-07-01T00:00:00"/>
    <s v="CPR Conversion"/>
  </r>
  <r>
    <n v="0"/>
    <n v="0"/>
    <n v="0"/>
    <n v="0"/>
    <d v="2025-12-01T00:00:00"/>
    <s v="BH Colorado Electric Oper Co"/>
    <s v="Regulated Electric (122)"/>
    <s v="WPC Sub 30340 West Station"/>
    <x v="129"/>
    <n v="135300"/>
    <x v="233"/>
    <n v="9974093"/>
    <s v="STRUC/OUTDR-LOW-BUS SUPPORT-1"/>
    <d v="1973-07-01T00:00:00"/>
    <d v="1973-07-01T00:00:00"/>
    <s v="CPR Conversion"/>
  </r>
  <r>
    <n v="1"/>
    <n v="10001.719999999999"/>
    <n v="11257.373135198401"/>
    <n v="-1255.6531351984013"/>
    <d v="2025-12-01T00:00:00"/>
    <s v="BH Colorado Electric Oper Co"/>
    <s v="Regulated Electric (122)"/>
    <s v="WPC Sub 30340 West Station"/>
    <x v="129"/>
    <n v="135300"/>
    <x v="233"/>
    <n v="9821810"/>
    <s v="STRUC/OUTDR-LOW-BUS SUPPORT-1"/>
    <d v="1967-07-01T00:00:00"/>
    <d v="1967-07-01T00:00:00"/>
    <s v="WCDXFER"/>
  </r>
  <r>
    <n v="1"/>
    <n v="27620.09"/>
    <n v="32821.349847693302"/>
    <n v="-5201.2598476933017"/>
    <d v="2025-12-01T00:00:00"/>
    <s v="BH Colorado Electric Oper Co"/>
    <s v="Regulated Electric (122)"/>
    <s v="WPC Sub 30340 West Station"/>
    <x v="129"/>
    <n v="135300"/>
    <x v="233"/>
    <n v="9821812"/>
    <s v="LOW PROFILE STRUCT-BUS SUPPORT-1PH"/>
    <d v="1958-07-01T00:00:00"/>
    <d v="1958-07-01T00:00:00"/>
    <s v="WCDXFER"/>
  </r>
  <r>
    <n v="0"/>
    <n v="-7028.6"/>
    <n v="-7099.6126166680006"/>
    <n v="71.012616668000192"/>
    <d v="2025-12-01T00:00:00"/>
    <s v="BH Colorado Electric Oper Co"/>
    <s v="Regulated Electric (122)"/>
    <s v="WPC Sub 30340 West Station"/>
    <x v="129"/>
    <n v="135300"/>
    <x v="233"/>
    <n v="9821811"/>
    <s v="STRUC/OUTDR-LOW-BUS SUPPORT-1"/>
    <d v="1973-07-01T00:00:00"/>
    <d v="1973-07-01T00:00:00"/>
    <s v="WCDXFER"/>
  </r>
  <r>
    <n v="0"/>
    <n v="10832.75"/>
    <n v="12848.116949397501"/>
    <n v="-2015.3669493975012"/>
    <d v="2025-12-01T00:00:00"/>
    <s v="BH Colorado Electric Oper Co"/>
    <s v="Regulated Electric (122)"/>
    <s v="WPC Sub 30340 West Station"/>
    <x v="129"/>
    <n v="135300"/>
    <x v="233"/>
    <n v="9821809"/>
    <s v="STRUC/OUTDR-LOW-BUS SUPPORT-1"/>
    <d v="1962-07-01T00:00:00"/>
    <d v="1962-07-01T00:00:00"/>
    <s v="WCDXFER"/>
  </r>
  <r>
    <n v="0"/>
    <n v="0"/>
    <n v="0"/>
    <n v="0"/>
    <d v="2025-12-01T00:00:00"/>
    <s v="BH Colorado Electric Oper Co"/>
    <s v="Regulated Electric (122)"/>
    <s v="WPC Sub 30340 West Station"/>
    <x v="129"/>
    <n v="135300"/>
    <x v="233"/>
    <n v="9974095"/>
    <s v="STRUC/OUTDR-LOW-BUS SUPPORT-1"/>
    <d v="1962-07-01T00:00:00"/>
    <d v="1962-07-01T00:00:00"/>
    <s v="CPR Conversion"/>
  </r>
  <r>
    <n v="0"/>
    <n v="0"/>
    <n v="0"/>
    <n v="0"/>
    <d v="2025-12-01T00:00:00"/>
    <s v="BH Colorado Electric Oper Co"/>
    <s v="Regulated Electric (122)"/>
    <s v="WPC Sub 30340 West Station"/>
    <x v="129"/>
    <n v="135300"/>
    <x v="234"/>
    <n v="9974020"/>
    <s v="LOW PROFILE STRUCTURE-FOUNDATION"/>
    <d v="1962-07-01T00:00:00"/>
    <d v="1962-07-01T00:00:00"/>
    <s v="CPR Conversion"/>
  </r>
  <r>
    <n v="1"/>
    <n v="50"/>
    <n v="59.302194499999999"/>
    <n v="-9.3021944999999988"/>
    <d v="2025-12-01T00:00:00"/>
    <s v="BH Colorado Electric Oper Co"/>
    <s v="Regulated Electric (122)"/>
    <s v="WPC Sub 30340 West Station"/>
    <x v="129"/>
    <n v="135300"/>
    <x v="234"/>
    <n v="9821816"/>
    <s v="LOW PROFILE STRUCTURE-FOUNDATION"/>
    <d v="1962-07-01T00:00:00"/>
    <d v="1962-07-01T00:00:00"/>
    <s v="WCDXFER"/>
  </r>
  <r>
    <n v="0"/>
    <n v="0"/>
    <n v="0"/>
    <n v="0"/>
    <d v="2025-12-01T00:00:00"/>
    <s v="BH Colorado Electric Oper Co"/>
    <s v="Regulated Electric (122)"/>
    <s v="WPC Sub 30340 West Station"/>
    <x v="129"/>
    <n v="135300"/>
    <x v="163"/>
    <n v="12818502"/>
    <s v="MICROWAVE ANTENNAS"/>
    <d v="2007-03-15T00:00:00"/>
    <d v="2007-05-01T00:00:00"/>
    <s v="50507XFER"/>
  </r>
  <r>
    <n v="0"/>
    <n v="0"/>
    <n v="0"/>
    <n v="0"/>
    <d v="2025-12-01T00:00:00"/>
    <s v="BH Colorado Electric Oper Co"/>
    <s v="Regulated Electric (122)"/>
    <s v="WPC Sub 30340 West Station"/>
    <x v="129"/>
    <n v="135300"/>
    <x v="163"/>
    <n v="12818513"/>
    <s v="MICROWAVE ANTENNAS"/>
    <d v="2006-10-15T00:00:00"/>
    <d v="2006-11-01T00:00:00"/>
    <s v="50507XFER"/>
  </r>
  <r>
    <n v="0"/>
    <n v="0"/>
    <n v="0"/>
    <n v="0"/>
    <d v="2025-12-01T00:00:00"/>
    <s v="BH Colorado Electric Oper Co"/>
    <s v="Regulated Electric (122)"/>
    <s v="WPC Sub 30340 West Station"/>
    <x v="129"/>
    <n v="135300"/>
    <x v="164"/>
    <n v="9821784"/>
    <s v="MICROWAVE MOTOROLA EQP ADDL CHARGE"/>
    <d v="1977-07-01T00:00:00"/>
    <d v="1977-07-01T00:00:00"/>
    <s v="WCDXFER"/>
  </r>
  <r>
    <n v="0"/>
    <n v="0"/>
    <n v="0"/>
    <n v="0"/>
    <d v="2025-12-01T00:00:00"/>
    <s v="BH Colorado Electric Oper Co"/>
    <s v="Regulated Electric (122)"/>
    <s v="WPC Sub 30340 West Station"/>
    <x v="129"/>
    <n v="135300"/>
    <x v="164"/>
    <n v="9724123"/>
    <s v="RADIO EQ, MICROWAVE FIXED STA"/>
    <d v="1990-07-01T00:00:00"/>
    <d v="1990-07-01T00:00:00"/>
    <s v="CPR Conversion"/>
  </r>
  <r>
    <n v="0"/>
    <n v="0"/>
    <n v="0"/>
    <n v="0"/>
    <d v="2025-12-01T00:00:00"/>
    <s v="BH Colorado Electric Oper Co"/>
    <s v="Regulated Electric (122)"/>
    <s v="WPC Sub 30340 West Station"/>
    <x v="129"/>
    <n v="135300"/>
    <x v="164"/>
    <n v="9974066"/>
    <s v="MICROWAVE FIXED STATION UNITS"/>
    <d v="1976-07-01T00:00:00"/>
    <d v="1976-07-01T00:00:00"/>
    <s v="CPR Conversion"/>
  </r>
  <r>
    <n v="0"/>
    <n v="0"/>
    <n v="0"/>
    <n v="0"/>
    <d v="2025-12-01T00:00:00"/>
    <s v="BH Colorado Electric Oper Co"/>
    <s v="Regulated Electric (122)"/>
    <s v="WPC Sub 30340 West Station"/>
    <x v="129"/>
    <n v="135300"/>
    <x v="164"/>
    <n v="9821786"/>
    <s v="TUNER-LINES TO GROUND CARRIER"/>
    <d v="1994-07-01T00:00:00"/>
    <d v="1994-07-01T00:00:00"/>
    <s v="WCDXFER"/>
  </r>
  <r>
    <n v="0"/>
    <n v="0"/>
    <n v="0"/>
    <n v="0"/>
    <d v="2025-12-01T00:00:00"/>
    <s v="BH Colorado Electric Oper Co"/>
    <s v="Regulated Electric (122)"/>
    <s v="WPC Sub 30340 West Station"/>
    <x v="129"/>
    <n v="135300"/>
    <x v="164"/>
    <n v="9821785"/>
    <s v="MICROWAVE DATA SYS MASTER RADIO-TERM UNIT, CHANNEL UNIT,ANTENNA"/>
    <d v="1990-07-01T00:00:00"/>
    <d v="1990-07-01T00:00:00"/>
    <s v="WCDXFER"/>
  </r>
  <r>
    <n v="0"/>
    <n v="0"/>
    <n v="0"/>
    <n v="0"/>
    <d v="2025-12-01T00:00:00"/>
    <s v="BH Colorado Electric Oper Co"/>
    <s v="Regulated Electric (122)"/>
    <s v="WPC Sub 30340 West Station"/>
    <x v="129"/>
    <n v="135300"/>
    <x v="164"/>
    <n v="9974064"/>
    <s v="RADIO EQ, MICROWAVE FIXED STA"/>
    <d v="1994-07-01T00:00:00"/>
    <d v="1994-07-01T00:00:00"/>
    <s v="CPR Conversion"/>
  </r>
  <r>
    <n v="0"/>
    <n v="0"/>
    <n v="0"/>
    <n v="0"/>
    <d v="2025-12-01T00:00:00"/>
    <s v="BH Colorado Electric Oper Co"/>
    <s v="Regulated Electric (122)"/>
    <s v="WPC Sub 30340 West Station"/>
    <x v="129"/>
    <n v="135300"/>
    <x v="164"/>
    <n v="9821787"/>
    <s v="MICROWAVE MOTOROLA EQUP &amp; 2 WILMORE CONVERTERS"/>
    <d v="1976-07-01T00:00:00"/>
    <d v="1976-07-01T00:00:00"/>
    <s v="WCDXFER"/>
  </r>
  <r>
    <n v="0"/>
    <n v="0"/>
    <n v="0"/>
    <n v="0"/>
    <d v="2025-12-01T00:00:00"/>
    <s v="BH Colorado Electric Oper Co"/>
    <s v="Regulated Electric (122)"/>
    <s v="WPC Sub 30340 West Station"/>
    <x v="129"/>
    <n v="135300"/>
    <x v="164"/>
    <n v="12818524"/>
    <s v="MICROWAVE FIXED STATION UNITS"/>
    <d v="2007-03-15T00:00:00"/>
    <d v="2007-05-01T00:00:00"/>
    <s v="50507XFER"/>
  </r>
  <r>
    <n v="0"/>
    <n v="0"/>
    <n v="0"/>
    <n v="0"/>
    <d v="2025-12-01T00:00:00"/>
    <s v="BH Colorado Electric Oper Co"/>
    <s v="Regulated Electric (122)"/>
    <s v="WPC Sub 30340 West Station"/>
    <x v="129"/>
    <n v="135300"/>
    <x v="164"/>
    <n v="9974065"/>
    <s v="RADIO EQ, MICROWAVE FIXED STA"/>
    <d v="1977-07-01T00:00:00"/>
    <d v="1977-07-01T00:00:00"/>
    <s v="CPR Conversion"/>
  </r>
  <r>
    <n v="0"/>
    <n v="0"/>
    <n v="0"/>
    <n v="0"/>
    <d v="2025-12-01T00:00:00"/>
    <s v="BH Colorado Electric Oper Co"/>
    <s v="Regulated Electric (122)"/>
    <s v="WPC Sub 30340 West Station"/>
    <x v="129"/>
    <n v="135300"/>
    <x v="102"/>
    <n v="9821754"/>
    <s v="MISCELLANEOUS TESTING EQ"/>
    <d v="1976-07-01T00:00:00"/>
    <d v="1976-07-01T00:00:00"/>
    <s v="WCDXFER"/>
  </r>
  <r>
    <n v="0"/>
    <n v="0"/>
    <n v="0"/>
    <n v="0"/>
    <d v="2025-12-01T00:00:00"/>
    <s v="BH Colorado Electric Oper Co"/>
    <s v="Regulated Electric (122)"/>
    <s v="WPC Sub 30340 West Station"/>
    <x v="129"/>
    <n v="135300"/>
    <x v="102"/>
    <n v="9974072"/>
    <s v="MISCELLANEOUS TESTING EQ"/>
    <d v="1958-07-01T00:00:00"/>
    <d v="1958-07-01T00:00:00"/>
    <s v="CPR Conversion"/>
  </r>
  <r>
    <n v="0"/>
    <n v="0"/>
    <n v="0"/>
    <n v="0"/>
    <d v="2025-12-01T00:00:00"/>
    <s v="BH Colorado Electric Oper Co"/>
    <s v="Regulated Electric (122)"/>
    <s v="WPC Sub 30340 West Station"/>
    <x v="129"/>
    <n v="135300"/>
    <x v="102"/>
    <n v="9974070"/>
    <s v="MISCELLANEOUS TESTING EQ"/>
    <d v="1976-07-01T00:00:00"/>
    <d v="1976-07-01T00:00:00"/>
    <s v="CPR Conversion"/>
  </r>
  <r>
    <n v="0"/>
    <n v="0"/>
    <n v="0"/>
    <n v="0"/>
    <d v="2025-12-01T00:00:00"/>
    <s v="BH Colorado Electric Oper Co"/>
    <s v="Regulated Electric (122)"/>
    <s v="WPC Sub 30340 West Station"/>
    <x v="129"/>
    <n v="135300"/>
    <x v="102"/>
    <n v="9821753"/>
    <s v="MISCELLANEOUS TESTING EQ"/>
    <d v="1958-07-01T00:00:00"/>
    <d v="1958-07-01T00:00:00"/>
    <s v="WCDXFER"/>
  </r>
  <r>
    <n v="0"/>
    <n v="0"/>
    <n v="0"/>
    <n v="0"/>
    <d v="2025-12-01T00:00:00"/>
    <s v="BH Colorado Electric Oper Co"/>
    <s v="Regulated Electric (122)"/>
    <s v="WPC Sub 30340 West Station"/>
    <x v="129"/>
    <n v="135300"/>
    <x v="354"/>
    <n v="12818491"/>
    <s v="MAS Master Radio - model #9790"/>
    <d v="2002-09-30T00:00:00"/>
    <d v="2002-12-01T00:00:00"/>
    <s v="50507XFER"/>
  </r>
  <r>
    <n v="0"/>
    <n v="0"/>
    <n v="0"/>
    <n v="0"/>
    <d v="2025-12-01T00:00:00"/>
    <s v="BH Colorado Electric Oper Co"/>
    <s v="Regulated Electric (122)"/>
    <s v="WPC Sub 30340 West Station"/>
    <x v="129"/>
    <n v="135300"/>
    <x v="354"/>
    <n v="12818546"/>
    <s v="MULTIPLE ADDRESS MASTER SYSTEM"/>
    <d v="2005-01-14T00:00:00"/>
    <d v="2005-03-01T00:00:00"/>
    <s v="50507XFER"/>
  </r>
  <r>
    <n v="0"/>
    <n v="0"/>
    <n v="0"/>
    <n v="0"/>
    <d v="2025-12-01T00:00:00"/>
    <s v="BH Colorado Electric Oper Co"/>
    <s v="Regulated Electric (122)"/>
    <s v="WPC Sub 30340 West Station"/>
    <x v="129"/>
    <n v="135300"/>
    <x v="165"/>
    <n v="12818557"/>
    <s v="MULTIPLEX SYSTEM"/>
    <d v="2007-03-15T00:00:00"/>
    <d v="2007-05-01T00:00:00"/>
    <s v="50507XFER"/>
  </r>
  <r>
    <n v="1"/>
    <n v="19755.170000000002"/>
    <n v="5511.3155013564001"/>
    <n v="14243.854498643603"/>
    <d v="2025-12-01T00:00:00"/>
    <s v="BH Colorado Electric Oper Co"/>
    <s v="Regulated Electric (122)"/>
    <s v="WPC Sub 30340 West Station"/>
    <x v="129"/>
    <n v="135300"/>
    <x v="357"/>
    <n v="11545367"/>
    <s v="SECURITY CAMERAS"/>
    <d v="2011-05-06T00:00:00"/>
    <d v="2012-01-01T00:00:00"/>
    <s v="10027440"/>
  </r>
  <r>
    <n v="8"/>
    <n v="31985.61"/>
    <n v="8923.3749045612003"/>
    <n v="23062.235095438802"/>
    <d v="2025-12-01T00:00:00"/>
    <s v="BH Colorado Electric Oper Co"/>
    <s v="Regulated Electric (122)"/>
    <s v="WPC Sub 30340 West Station"/>
    <x v="129"/>
    <n v="135300"/>
    <x v="292"/>
    <n v="11545340"/>
    <s v="CIRCUIT BREAKERS"/>
    <d v="2011-05-06T00:00:00"/>
    <d v="2012-01-01T00:00:00"/>
    <s v="10027440"/>
  </r>
  <r>
    <n v="0"/>
    <n v="0"/>
    <n v="0"/>
    <n v="0"/>
    <d v="2025-12-01T00:00:00"/>
    <s v="BH Colorado Electric Oper Co"/>
    <s v="Regulated Electric (122)"/>
    <s v="WPC Sub 30340 West Station"/>
    <x v="129"/>
    <n v="135300"/>
    <x v="236"/>
    <n v="9821748"/>
    <s v="PANELS, LINE PANEL"/>
    <d v="1962-07-01T00:00:00"/>
    <d v="1962-07-01T00:00:00"/>
    <s v="WCDXFER"/>
  </r>
  <r>
    <n v="0"/>
    <n v="0"/>
    <n v="0"/>
    <n v="0"/>
    <d v="2025-12-01T00:00:00"/>
    <s v="BH Colorado Electric Oper Co"/>
    <s v="Regulated Electric (122)"/>
    <s v="WPC Sub 30340 West Station"/>
    <x v="129"/>
    <n v="135300"/>
    <x v="236"/>
    <n v="9974036"/>
    <s v="PANELS, LINE PANEL"/>
    <d v="1962-07-01T00:00:00"/>
    <d v="1962-07-01T00:00:00"/>
    <s v="CPR Conversion"/>
  </r>
  <r>
    <n v="1"/>
    <n v="15104.04"/>
    <n v="9153.9833311164002"/>
    <n v="5950.0566688836007"/>
    <d v="2025-12-01T00:00:00"/>
    <s v="BH Colorado Electric Oper Co"/>
    <s v="Regulated Electric (122)"/>
    <s v="WPC Sub 30340 West Station"/>
    <x v="129"/>
    <n v="135300"/>
    <x v="236"/>
    <n v="9821747"/>
    <s v="LINE PANEL"/>
    <d v="1994-07-01T00:00:00"/>
    <d v="1994-07-01T00:00:00"/>
    <s v="WCDXFER"/>
  </r>
  <r>
    <n v="0"/>
    <n v="-9216.0400000000009"/>
    <n v="-9309.1531542151988"/>
    <n v="93.113154215197937"/>
    <d v="2025-12-01T00:00:00"/>
    <s v="BH Colorado Electric Oper Co"/>
    <s v="Regulated Electric (122)"/>
    <s v="WPC Sub 30340 West Station"/>
    <x v="129"/>
    <n v="135300"/>
    <x v="236"/>
    <n v="9821746"/>
    <s v="PANELS, LINE PANEL"/>
    <d v="1973-07-01T00:00:00"/>
    <d v="1973-07-01T00:00:00"/>
    <s v="WCDXFER"/>
  </r>
  <r>
    <n v="0"/>
    <n v="0"/>
    <n v="0"/>
    <n v="0"/>
    <d v="2025-12-01T00:00:00"/>
    <s v="BH Colorado Electric Oper Co"/>
    <s v="Regulated Electric (122)"/>
    <s v="WPC Sub 30340 West Station"/>
    <x v="129"/>
    <n v="135300"/>
    <x v="236"/>
    <n v="9709876"/>
    <s v="LINE PANEL"/>
    <d v="1994-07-01T00:00:00"/>
    <d v="1994-07-01T00:00:00"/>
    <s v="CPR Conversion"/>
  </r>
  <r>
    <n v="0"/>
    <n v="0"/>
    <n v="0"/>
    <n v="0"/>
    <d v="2025-12-01T00:00:00"/>
    <s v="BH Colorado Electric Oper Co"/>
    <s v="Regulated Electric (122)"/>
    <s v="WPC Sub 30340 West Station"/>
    <x v="129"/>
    <n v="135300"/>
    <x v="236"/>
    <n v="9974033"/>
    <s v="PANELS, LINE PANEL"/>
    <d v="1970-07-01T00:00:00"/>
    <d v="1970-07-01T00:00:00"/>
    <s v="CPR Conversion"/>
  </r>
  <r>
    <n v="0"/>
    <n v="0"/>
    <n v="0"/>
    <n v="0"/>
    <d v="2025-12-01T00:00:00"/>
    <s v="BH Colorado Electric Oper Co"/>
    <s v="Regulated Electric (122)"/>
    <s v="WPC Sub 30340 West Station"/>
    <x v="129"/>
    <n v="135300"/>
    <x v="236"/>
    <n v="9728052"/>
    <s v="PANELS, LINE PANEL"/>
    <d v="1973-07-01T00:00:00"/>
    <d v="1973-07-01T00:00:00"/>
    <s v="CPR Conversion"/>
  </r>
  <r>
    <n v="0"/>
    <n v="0"/>
    <n v="0"/>
    <n v="0"/>
    <d v="2025-12-01T00:00:00"/>
    <s v="BH Colorado Electric Oper Co"/>
    <s v="Regulated Electric (122)"/>
    <s v="WPC Sub 30340 West Station"/>
    <x v="129"/>
    <n v="135300"/>
    <x v="236"/>
    <n v="9821751"/>
    <s v="LINE PANEL"/>
    <d v="1958-07-01T00:00:00"/>
    <d v="1958-07-01T00:00:00"/>
    <s v="WCDXFER"/>
  </r>
  <r>
    <n v="1"/>
    <n v="10689.59"/>
    <n v="11620.263867236301"/>
    <n v="-930.67386723630079"/>
    <d v="2025-12-01T00:00:00"/>
    <s v="BH Colorado Electric Oper Co"/>
    <s v="Regulated Electric (122)"/>
    <s v="WPC Sub 30340 West Station"/>
    <x v="129"/>
    <n v="135300"/>
    <x v="236"/>
    <n v="9821780"/>
    <s v="PANELS, LINE PANEL"/>
    <d v="1969-07-01T00:00:00"/>
    <d v="1969-07-01T00:00:00"/>
    <s v="WCDXFER"/>
  </r>
  <r>
    <n v="0"/>
    <n v="0"/>
    <n v="0"/>
    <n v="0"/>
    <d v="2025-12-01T00:00:00"/>
    <s v="BH Colorado Electric Oper Co"/>
    <s v="Regulated Electric (122)"/>
    <s v="WPC Sub 30340 West Station"/>
    <x v="129"/>
    <n v="135300"/>
    <x v="236"/>
    <n v="9974035"/>
    <s v="PANELS, LINE PANEL"/>
    <d v="1965-07-01T00:00:00"/>
    <d v="1965-07-01T00:00:00"/>
    <s v="CPR Conversion"/>
  </r>
  <r>
    <n v="0"/>
    <n v="0"/>
    <n v="0"/>
    <n v="0"/>
    <d v="2025-12-01T00:00:00"/>
    <s v="BH Colorado Electric Oper Co"/>
    <s v="Regulated Electric (122)"/>
    <s v="WPC Sub 30340 West Station"/>
    <x v="129"/>
    <n v="135300"/>
    <x v="236"/>
    <n v="9974034"/>
    <s v="PANELS, LINE PANEL"/>
    <d v="1967-07-01T00:00:00"/>
    <d v="1967-07-01T00:00:00"/>
    <s v="CPR Conversion"/>
  </r>
  <r>
    <n v="0"/>
    <n v="113.75"/>
    <n v="121.4649254"/>
    <n v="-7.7149253999999985"/>
    <d v="2025-12-01T00:00:00"/>
    <s v="BH Colorado Electric Oper Co"/>
    <s v="Regulated Electric (122)"/>
    <s v="WPC Sub 30340 West Station"/>
    <x v="129"/>
    <n v="135300"/>
    <x v="236"/>
    <n v="9821745"/>
    <s v="PANELS, LINE PANEL"/>
    <d v="1970-07-01T00:00:00"/>
    <d v="1970-07-01T00:00:00"/>
    <s v="WCDXFER"/>
  </r>
  <r>
    <n v="0"/>
    <n v="0"/>
    <n v="0"/>
    <n v="0"/>
    <d v="2025-12-01T00:00:00"/>
    <s v="BH Colorado Electric Oper Co"/>
    <s v="Regulated Electric (122)"/>
    <s v="WPC Sub 30340 West Station"/>
    <x v="129"/>
    <n v="135300"/>
    <x v="236"/>
    <n v="9974032"/>
    <s v="PANELS, LINE PANEL"/>
    <d v="1969-07-01T00:00:00"/>
    <d v="1969-07-01T00:00:00"/>
    <s v="CPR Conversion"/>
  </r>
  <r>
    <n v="0"/>
    <n v="0"/>
    <n v="0"/>
    <n v="0"/>
    <d v="2025-12-01T00:00:00"/>
    <s v="BH Colorado Electric Oper Co"/>
    <s v="Regulated Electric (122)"/>
    <s v="WPC Sub 30340 West Station"/>
    <x v="129"/>
    <n v="135300"/>
    <x v="236"/>
    <n v="9974037"/>
    <s v="LINE PANEL"/>
    <d v="1958-07-01T00:00:00"/>
    <d v="1958-07-01T00:00:00"/>
    <s v="CPR Conversion"/>
  </r>
  <r>
    <n v="1"/>
    <n v="17211.98"/>
    <n v="19372.8359977656"/>
    <n v="-2160.8559977656005"/>
    <d v="2025-12-01T00:00:00"/>
    <s v="BH Colorado Electric Oper Co"/>
    <s v="Regulated Electric (122)"/>
    <s v="WPC Sub 30340 West Station"/>
    <x v="129"/>
    <n v="135300"/>
    <x v="236"/>
    <n v="9821750"/>
    <s v="PANELS, LINE PANEL"/>
    <d v="1967-07-01T00:00:00"/>
    <d v="1967-07-01T00:00:00"/>
    <s v="WCDXFER"/>
  </r>
  <r>
    <n v="0"/>
    <n v="2390.73"/>
    <n v="2782.8666671886003"/>
    <n v="-392.13666718860031"/>
    <d v="2025-12-01T00:00:00"/>
    <s v="BH Colorado Electric Oper Co"/>
    <s v="Regulated Electric (122)"/>
    <s v="WPC Sub 30340 West Station"/>
    <x v="129"/>
    <n v="135300"/>
    <x v="236"/>
    <n v="9821749"/>
    <s v="PANELS, LINE PANEL"/>
    <d v="1965-07-01T00:00:00"/>
    <d v="1965-07-01T00:00:00"/>
    <s v="WCDXFER"/>
  </r>
  <r>
    <n v="1"/>
    <n v="846.7"/>
    <n v="1004.7060399320001"/>
    <n v="-158.00603993200002"/>
    <d v="2025-12-01T00:00:00"/>
    <s v="BH Colorado Electric Oper Co"/>
    <s v="Regulated Electric (122)"/>
    <s v="WPC Sub 30340 West Station"/>
    <x v="129"/>
    <n v="135300"/>
    <x v="237"/>
    <n v="9821777"/>
    <s v="OTHER PANELS"/>
    <d v="1961-07-01T00:00:00"/>
    <d v="1961-07-01T00:00:00"/>
    <s v="WCDXFER"/>
  </r>
  <r>
    <n v="0"/>
    <n v="0"/>
    <n v="0"/>
    <n v="0"/>
    <d v="2025-12-01T00:00:00"/>
    <s v="BH Colorado Electric Oper Co"/>
    <s v="Regulated Electric (122)"/>
    <s v="WPC Sub 30340 West Station"/>
    <x v="129"/>
    <n v="135300"/>
    <x v="237"/>
    <n v="9973970"/>
    <s v="OTHER PANELS"/>
    <d v="1961-07-01T00:00:00"/>
    <d v="1961-07-01T00:00:00"/>
    <s v="CPR Conversion"/>
  </r>
  <r>
    <n v="0"/>
    <n v="544.01"/>
    <n v="646.75999755199996"/>
    <n v="-102.74999755199997"/>
    <d v="2025-12-01T00:00:00"/>
    <s v="BH Colorado Electric Oper Co"/>
    <s v="Regulated Electric (122)"/>
    <s v="WPC Sub 30340 West Station"/>
    <x v="129"/>
    <n v="135300"/>
    <x v="237"/>
    <n v="9821776"/>
    <s v="OTHER PANELS"/>
    <d v="1957-07-01T00:00:00"/>
    <d v="1957-07-01T00:00:00"/>
    <s v="WCDXFER"/>
  </r>
  <r>
    <n v="0"/>
    <n v="0"/>
    <n v="0"/>
    <n v="0"/>
    <d v="2025-12-01T00:00:00"/>
    <s v="BH Colorado Electric Oper Co"/>
    <s v="Regulated Electric (122)"/>
    <s v="WPC Sub 30340 West Station"/>
    <x v="129"/>
    <n v="135300"/>
    <x v="237"/>
    <n v="9973974"/>
    <s v="OTHER PANELS"/>
    <d v="1957-07-01T00:00:00"/>
    <d v="1957-07-01T00:00:00"/>
    <s v="CPR Conversion"/>
  </r>
  <r>
    <n v="1"/>
    <n v="3786.86"/>
    <n v="473.58626421259999"/>
    <n v="3313.2737357874003"/>
    <d v="2025-12-01T00:00:00"/>
    <s v="BH Colorado Electric Oper Co"/>
    <s v="Regulated Electric (122)"/>
    <s v="WPC Sub 30340 West Station"/>
    <x v="129"/>
    <n v="135300"/>
    <x v="237"/>
    <n v="29777970"/>
    <s v="SEL-2241 RTAC"/>
    <d v="2019-03-29T00:00:00"/>
    <d v="2019-03-01T00:00:00"/>
    <s v="10059352"/>
  </r>
  <r>
    <n v="1"/>
    <n v="122994.93000000001"/>
    <n v="8282.5056450846005"/>
    <n v="114712.42435491541"/>
    <d v="2025-12-01T00:00:00"/>
    <s v="BH Colorado Electric Oper Co"/>
    <s v="Regulated Electric (122)"/>
    <s v="WPC Sub 30340 West Station"/>
    <x v="129"/>
    <n v="135300"/>
    <x v="237"/>
    <n v="35944670"/>
    <s v="Panel - DME (Disturbance Monitoring Equip)"/>
    <d v="2022-05-26T00:00:00"/>
    <d v="2022-05-01T00:00:00"/>
    <s v="10077634"/>
  </r>
  <r>
    <n v="1"/>
    <n v="60535.33"/>
    <n v="16888.202055903599"/>
    <n v="43647.127944096399"/>
    <d v="2025-12-01T00:00:00"/>
    <s v="BH Colorado Electric Oper Co"/>
    <s v="Regulated Electric (122)"/>
    <s v="WPC Sub 30340 West Station"/>
    <x v="129"/>
    <n v="135300"/>
    <x v="294"/>
    <n v="11545391"/>
    <s v="RELAY PANEL # 2"/>
    <d v="2011-05-06T00:00:00"/>
    <d v="2012-01-01T00:00:00"/>
    <s v="10027440"/>
  </r>
  <r>
    <n v="1"/>
    <n v="253639.29"/>
    <n v="65880.487314389393"/>
    <n v="187758.8026856106"/>
    <d v="2025-12-01T00:00:00"/>
    <s v="BH Colorado Electric Oper Co"/>
    <s v="Regulated Electric (122)"/>
    <s v="WPC Sub 30340 West Station"/>
    <x v="129"/>
    <n v="135300"/>
    <x v="294"/>
    <n v="11845708"/>
    <s v="RELAY PANEL # 8R"/>
    <d v="2012-12-19T00:00:00"/>
    <d v="2012-12-01T00:00:00"/>
    <s v="10042868"/>
  </r>
  <r>
    <n v="1"/>
    <n v="90803.02"/>
    <n v="25332.3100583784"/>
    <n v="65470.709941621608"/>
    <d v="2025-12-01T00:00:00"/>
    <s v="BH Colorado Electric Oper Co"/>
    <s v="Regulated Electric (122)"/>
    <s v="WPC Sub 30340 West Station"/>
    <x v="129"/>
    <n v="135300"/>
    <x v="294"/>
    <n v="11545379"/>
    <s v="RELAY PANEL # 3"/>
    <d v="2011-05-06T00:00:00"/>
    <d v="2012-01-01T00:00:00"/>
    <s v="10027440"/>
  </r>
  <r>
    <n v="1"/>
    <n v="90803.02"/>
    <n v="25332.3100583784"/>
    <n v="65470.709941621608"/>
    <d v="2025-12-01T00:00:00"/>
    <s v="BH Colorado Electric Oper Co"/>
    <s v="Regulated Electric (122)"/>
    <s v="WPC Sub 30340 West Station"/>
    <x v="129"/>
    <n v="135300"/>
    <x v="294"/>
    <n v="11545370"/>
    <s v="RELAY PANEL # 8"/>
    <d v="2011-05-06T00:00:00"/>
    <d v="2012-01-01T00:00:00"/>
    <s v="10027440"/>
  </r>
  <r>
    <n v="1"/>
    <n v="90803.02"/>
    <n v="25332.3100583784"/>
    <n v="65470.709941621608"/>
    <d v="2025-12-01T00:00:00"/>
    <s v="BH Colorado Electric Oper Co"/>
    <s v="Regulated Electric (122)"/>
    <s v="WPC Sub 30340 West Station"/>
    <x v="129"/>
    <n v="135300"/>
    <x v="294"/>
    <n v="11545373"/>
    <s v="RELAY PANEL # 9"/>
    <d v="2011-05-06T00:00:00"/>
    <d v="2012-01-01T00:00:00"/>
    <s v="10027440"/>
  </r>
  <r>
    <n v="1"/>
    <n v="13926.62"/>
    <n v="3617.3122556931999"/>
    <n v="10309.307744306801"/>
    <d v="2025-12-01T00:00:00"/>
    <s v="BH Colorado Electric Oper Co"/>
    <s v="Regulated Electric (122)"/>
    <s v="WPC Sub 30340 West Station"/>
    <x v="129"/>
    <n v="135300"/>
    <x v="294"/>
    <n v="11631667"/>
    <s v="RELAY: SEL 351"/>
    <d v="2012-10-12T00:00:00"/>
    <d v="2012-10-01T00:00:00"/>
    <s v="10024951"/>
  </r>
  <r>
    <n v="1"/>
    <n v="90803.1"/>
    <n v="25332.332376852002"/>
    <n v="65470.767623148"/>
    <d v="2025-12-01T00:00:00"/>
    <s v="BH Colorado Electric Oper Co"/>
    <s v="Regulated Electric (122)"/>
    <s v="WPC Sub 30340 West Station"/>
    <x v="129"/>
    <n v="135300"/>
    <x v="294"/>
    <n v="11545394"/>
    <s v="RELAY PANEL # 10"/>
    <d v="2011-05-06T00:00:00"/>
    <d v="2012-01-01T00:00:00"/>
    <s v="10027440"/>
  </r>
  <r>
    <n v="1"/>
    <n v="60535.31"/>
    <n v="16888.1964762852"/>
    <n v="43647.113523714797"/>
    <d v="2025-12-01T00:00:00"/>
    <s v="BH Colorado Electric Oper Co"/>
    <s v="Regulated Electric (122)"/>
    <s v="WPC Sub 30340 West Station"/>
    <x v="129"/>
    <n v="135300"/>
    <x v="294"/>
    <n v="11545397"/>
    <s v="RELAY PANEL # 1"/>
    <d v="2011-05-06T00:00:00"/>
    <d v="2012-01-01T00:00:00"/>
    <s v="10027440"/>
  </r>
  <r>
    <n v="1"/>
    <n v="90803.02"/>
    <n v="25332.3100583784"/>
    <n v="65470.709941621608"/>
    <d v="2025-12-01T00:00:00"/>
    <s v="BH Colorado Electric Oper Co"/>
    <s v="Regulated Electric (122)"/>
    <s v="WPC Sub 30340 West Station"/>
    <x v="129"/>
    <n v="135300"/>
    <x v="294"/>
    <n v="11545382"/>
    <s v="RELAY PANEL # 7"/>
    <d v="2011-05-06T00:00:00"/>
    <d v="2012-01-01T00:00:00"/>
    <s v="10027440"/>
  </r>
  <r>
    <n v="1"/>
    <n v="90803.02"/>
    <n v="25332.3100583784"/>
    <n v="65470.709941621608"/>
    <d v="2025-12-01T00:00:00"/>
    <s v="BH Colorado Electric Oper Co"/>
    <s v="Regulated Electric (122)"/>
    <s v="WPC Sub 30340 West Station"/>
    <x v="129"/>
    <n v="135300"/>
    <x v="294"/>
    <n v="11545385"/>
    <s v="RELAY PANEL # 5"/>
    <d v="2011-05-06T00:00:00"/>
    <d v="2012-01-01T00:00:00"/>
    <s v="10027440"/>
  </r>
  <r>
    <n v="1"/>
    <n v="17724.830000000002"/>
    <n v="4603.8625875538"/>
    <n v="13120.967412446202"/>
    <d v="2025-12-01T00:00:00"/>
    <s v="BH Colorado Electric Oper Co"/>
    <s v="Regulated Electric (122)"/>
    <s v="WPC Sub 30340 West Station"/>
    <x v="129"/>
    <n v="135300"/>
    <x v="294"/>
    <n v="11631670"/>
    <s v="RELAY: SEL 311C"/>
    <d v="2012-10-12T00:00:00"/>
    <d v="2012-10-01T00:00:00"/>
    <s v="10024951"/>
  </r>
  <r>
    <n v="1"/>
    <n v="90803.02"/>
    <n v="25332.3100583784"/>
    <n v="65470.709941621608"/>
    <d v="2025-12-01T00:00:00"/>
    <s v="BH Colorado Electric Oper Co"/>
    <s v="Regulated Electric (122)"/>
    <s v="WPC Sub 30340 West Station"/>
    <x v="129"/>
    <n v="135300"/>
    <x v="294"/>
    <n v="11545376"/>
    <s v="RELAY PANEL # 4"/>
    <d v="2011-05-06T00:00:00"/>
    <d v="2012-01-01T00:00:00"/>
    <s v="10027440"/>
  </r>
  <r>
    <n v="1"/>
    <n v="90803.02"/>
    <n v="25332.3100583784"/>
    <n v="65470.709941621608"/>
    <d v="2025-12-01T00:00:00"/>
    <s v="BH Colorado Electric Oper Co"/>
    <s v="Regulated Electric (122)"/>
    <s v="WPC Sub 30340 West Station"/>
    <x v="129"/>
    <n v="135300"/>
    <x v="294"/>
    <n v="11545388"/>
    <s v="RELAY PANEL # 6"/>
    <d v="2011-05-06T00:00:00"/>
    <d v="2012-01-01T00:00:00"/>
    <s v="10027440"/>
  </r>
  <r>
    <n v="1"/>
    <n v="-358.28000000000003"/>
    <n v="-113.73994141120001"/>
    <n v="-244.54005858880004"/>
    <d v="2025-12-01T00:00:00"/>
    <s v="BH Colorado Electric Oper Co"/>
    <s v="Regulated Electric (122)"/>
    <s v="WPC Sub 30340 West Station"/>
    <x v="129"/>
    <n v="135300"/>
    <x v="324"/>
    <n v="10448292"/>
    <s v="TIMING RELAY FOR SAN ISABEL"/>
    <d v="2009-07-21T00:00:00"/>
    <d v="2009-01-01T00:00:00"/>
    <s v="10026612"/>
  </r>
  <r>
    <n v="3"/>
    <n v="104991.90000000001"/>
    <n v="21210.533982572997"/>
    <n v="83781.366017427004"/>
    <d v="2025-12-01T00:00:00"/>
    <s v="BH Colorado Electric Oper Co"/>
    <s v="Regulated Electric (122)"/>
    <s v="WPC Sub 30340 West Station"/>
    <x v="129"/>
    <n v="135300"/>
    <x v="267"/>
    <n v="13776668"/>
    <s v="COMPLETE PANEL 2 RELAYS"/>
    <d v="2015-04-30T00:00:00"/>
    <d v="2015-04-01T00:00:00"/>
    <s v="10049752"/>
  </r>
  <r>
    <n v="3"/>
    <n v="90706.49"/>
    <n v="23560.181720181401"/>
    <n v="67146.308279818608"/>
    <d v="2025-12-01T00:00:00"/>
    <s v="BH Colorado Electric Oper Co"/>
    <s v="Regulated Electric (122)"/>
    <s v="WPC Sub 30340 West Station"/>
    <x v="129"/>
    <n v="135300"/>
    <x v="268"/>
    <n v="11845696"/>
    <s v="CARRIER: CCVT 123KV OUTDOOR FILLED"/>
    <d v="2012-12-19T00:00:00"/>
    <d v="2012-01-01T00:00:00"/>
    <s v="10042868"/>
  </r>
  <r>
    <n v="0"/>
    <n v="0"/>
    <n v="0"/>
    <n v="0"/>
    <d v="2025-12-01T00:00:00"/>
    <s v="BH Colorado Electric Oper Co"/>
    <s v="Regulated Electric (122)"/>
    <s v="WPC Sub 30340 West Station"/>
    <x v="129"/>
    <n v="135300"/>
    <x v="145"/>
    <n v="9870202"/>
    <s v="TRANSF, PWR, FOUNDATION"/>
    <d v="1962-07-01T00:00:00"/>
    <d v="1962-07-01T00:00:00"/>
    <s v="CPR Conversion"/>
  </r>
  <r>
    <n v="4"/>
    <n v="358.7"/>
    <n v="403.73253236400001"/>
    <n v="-45.032532364000019"/>
    <d v="2025-12-01T00:00:00"/>
    <s v="BH Colorado Electric Oper Co"/>
    <s v="Regulated Electric (122)"/>
    <s v="WPC Sub 30340 West Station"/>
    <x v="129"/>
    <n v="135300"/>
    <x v="145"/>
    <n v="9821863"/>
    <s v="TRANSF, PWR, FOUNDATION-00000-TRANSF, PWR, FOUNDATION"/>
    <d v="1967-07-01T00:00:00"/>
    <d v="1967-07-01T00:00:00"/>
    <s v="WCDXFER"/>
  </r>
  <r>
    <n v="1"/>
    <n v="320"/>
    <n v="380.26059839999999"/>
    <n v="-60.260598399999992"/>
    <d v="2025-12-01T00:00:00"/>
    <s v="BH Colorado Electric Oper Co"/>
    <s v="Regulated Electric (122)"/>
    <s v="WPC Sub 30340 West Station"/>
    <x v="129"/>
    <n v="135300"/>
    <x v="145"/>
    <n v="9821861"/>
    <s v="TRANSF, PWR, FOUNDATION-00000-TRANSF, PWR, FOUNDATION"/>
    <d v="1958-07-01T00:00:00"/>
    <d v="1958-07-01T00:00:00"/>
    <s v="WCDXFER"/>
  </r>
  <r>
    <n v="0"/>
    <n v="0"/>
    <n v="0"/>
    <n v="0"/>
    <d v="2025-12-01T00:00:00"/>
    <s v="BH Colorado Electric Oper Co"/>
    <s v="Regulated Electric (122)"/>
    <s v="WPC Sub 30340 West Station"/>
    <x v="129"/>
    <n v="135300"/>
    <x v="145"/>
    <n v="9870201"/>
    <s v="TRANSF, PWR, FOUNDATION"/>
    <d v="1967-07-01T00:00:00"/>
    <d v="1967-07-01T00:00:00"/>
    <s v="CPR Conversion"/>
  </r>
  <r>
    <n v="4"/>
    <n v="1088.45"/>
    <n v="1290.9494720705"/>
    <n v="-202.49947207049991"/>
    <d v="2025-12-01T00:00:00"/>
    <s v="BH Colorado Electric Oper Co"/>
    <s v="Regulated Electric (122)"/>
    <s v="WPC Sub 30340 West Station"/>
    <x v="129"/>
    <n v="135300"/>
    <x v="145"/>
    <n v="9821862"/>
    <s v="TRANSF, PWR, FOUNDATION-00000-TRANSF, PWR, FOUNDATION"/>
    <d v="1962-07-01T00:00:00"/>
    <d v="1962-07-01T00:00:00"/>
    <s v="WCDXFER"/>
  </r>
  <r>
    <n v="0"/>
    <n v="0"/>
    <n v="0"/>
    <n v="0"/>
    <d v="2025-12-01T00:00:00"/>
    <s v="BH Colorado Electric Oper Co"/>
    <s v="Regulated Electric (122)"/>
    <s v="WPC Sub 30340 West Station"/>
    <x v="129"/>
    <n v="135300"/>
    <x v="145"/>
    <n v="9870203"/>
    <s v="TRANSF, PWR, FOUNDATION"/>
    <d v="1958-07-01T00:00:00"/>
    <d v="1958-07-01T00:00:00"/>
    <s v="CPR Conversion"/>
  </r>
  <r>
    <n v="1"/>
    <n v="163590.08000000002"/>
    <n v="194025.0148486112"/>
    <n v="-30434.934848611185"/>
    <d v="2025-12-01T00:00:00"/>
    <s v="BH Colorado Electric Oper Co"/>
    <s v="Regulated Electric (122)"/>
    <s v="WPC Sub 30340 West Station"/>
    <x v="129"/>
    <n v="135300"/>
    <x v="129"/>
    <n v="9821854"/>
    <s v="TX.-POWER-08021-TX.-POWER"/>
    <d v="1962-07-01T00:00:00"/>
    <d v="1962-07-01T00:00:00"/>
    <s v="WCDXFER"/>
  </r>
  <r>
    <n v="0"/>
    <n v="0"/>
    <n v="0"/>
    <n v="0"/>
    <d v="2025-12-01T00:00:00"/>
    <s v="BH Colorado Electric Oper Co"/>
    <s v="Regulated Electric (122)"/>
    <s v="WPC Sub 30340 West Station"/>
    <x v="129"/>
    <n v="135300"/>
    <x v="129"/>
    <n v="9870200"/>
    <s v="TX.-POWER"/>
    <d v="1962-07-01T00:00:00"/>
    <d v="1962-07-01T00:00:00"/>
    <s v="CPR Conversion"/>
  </r>
  <r>
    <n v="1"/>
    <n v="8668.4699999999993"/>
    <n v="2751.9015014088"/>
    <n v="5916.5684985911994"/>
    <d v="2025-12-01T00:00:00"/>
    <s v="BH Colorado Electric Oper Co"/>
    <s v="Regulated Electric (122)"/>
    <s v="WPC Sub 30340 West Station"/>
    <x v="129"/>
    <n v="135300"/>
    <x v="129"/>
    <n v="10398571"/>
    <s v="REPLACE LTC CONTROLS"/>
    <d v="2009-12-18T00:00:00"/>
    <d v="2009-12-01T00:00:00"/>
    <s v="10026926"/>
  </r>
  <r>
    <n v="0"/>
    <n v="0"/>
    <n v="0"/>
    <n v="0"/>
    <d v="2025-12-01T00:00:00"/>
    <s v="BH Colorado Electric Oper Co"/>
    <s v="Regulated Electric (122)"/>
    <s v="WPC Sub 30340 West Station"/>
    <x v="129"/>
    <n v="135300"/>
    <x v="129"/>
    <n v="9870199"/>
    <s v="TX.-POWER"/>
    <d v="1970-07-01T00:00:00"/>
    <d v="1970-07-01T00:00:00"/>
    <s v="CPR Conversion"/>
  </r>
  <r>
    <n v="1"/>
    <n v="130285.65000000001"/>
    <n v="139122.081388488"/>
    <n v="-8836.4313884879957"/>
    <d v="2025-12-01T00:00:00"/>
    <s v="BH Colorado Electric Oper Co"/>
    <s v="Regulated Electric (122)"/>
    <s v="WPC Sub 30340 West Station"/>
    <x v="129"/>
    <n v="135300"/>
    <x v="129"/>
    <n v="9821855"/>
    <s v="TX.-POWER-08022-TX.-POWER"/>
    <d v="1970-07-01T00:00:00"/>
    <d v="1970-07-01T00:00:00"/>
    <s v="WCDXFER"/>
  </r>
  <r>
    <n v="0"/>
    <n v="0"/>
    <n v="0"/>
    <n v="0"/>
    <d v="2025-12-01T00:00:00"/>
    <s v="BH Colorado Electric Oper Co"/>
    <s v="Regulated Electric (122)"/>
    <s v="WPC Sub 30340 West Station"/>
    <x v="129"/>
    <n v="135300"/>
    <x v="358"/>
    <n v="9724119"/>
    <s v="REGULATOR, FOUNDATION"/>
    <d v="1958-07-01T00:00:00"/>
    <d v="1958-07-01T00:00:00"/>
    <s v="CPR Conversion"/>
  </r>
  <r>
    <n v="1"/>
    <n v="280"/>
    <n v="332.72802359999997"/>
    <n v="-52.728023599999972"/>
    <d v="2025-12-01T00:00:00"/>
    <s v="BH Colorado Electric Oper Co"/>
    <s v="Regulated Electric (122)"/>
    <s v="WPC Sub 30340 West Station"/>
    <x v="129"/>
    <n v="135300"/>
    <x v="358"/>
    <n v="9821783"/>
    <s v="REGULATOR, FOUNDATION"/>
    <d v="1958-07-01T00:00:00"/>
    <d v="1958-07-01T00:00:00"/>
    <s v="WCDXFER"/>
  </r>
  <r>
    <n v="0"/>
    <n v="0"/>
    <n v="0"/>
    <n v="0"/>
    <d v="2025-12-01T00:00:00"/>
    <s v="BH Colorado Electric Oper Co"/>
    <s v="Regulated Electric (122)"/>
    <s v="WPC Sub 30340 West Station"/>
    <x v="129"/>
    <n v="135300"/>
    <x v="359"/>
    <n v="9974029"/>
    <s v="DIRECTIONAL OVERCURRENT RELAY"/>
    <d v="1994-07-01T00:00:00"/>
    <d v="1994-07-01T00:00:00"/>
    <s v="CPR Conversion"/>
  </r>
  <r>
    <n v="1"/>
    <n v="14384"/>
    <n v="8717.5945134400008"/>
    <n v="5666.4054865599992"/>
    <d v="2025-12-01T00:00:00"/>
    <s v="BH Colorado Electric Oper Co"/>
    <s v="Regulated Electric (122)"/>
    <s v="WPC Sub 30340 West Station"/>
    <x v="129"/>
    <n v="135300"/>
    <x v="359"/>
    <n v="9821773"/>
    <s v="DIRECTIONAL OVERCURRENT RELAY"/>
    <d v="1994-07-01T00:00:00"/>
    <d v="1994-07-01T00:00:00"/>
    <s v="WCDXFER"/>
  </r>
  <r>
    <n v="0"/>
    <n v="0"/>
    <n v="0"/>
    <n v="0"/>
    <d v="2025-12-01T00:00:00"/>
    <s v="BH Colorado Electric Oper Co"/>
    <s v="Regulated Electric (122)"/>
    <s v="WPC Sub 30340 West Station"/>
    <x v="129"/>
    <n v="135300"/>
    <x v="173"/>
    <n v="9821772"/>
    <s v="IMPEDANCE RELAY"/>
    <d v="1979-07-01T00:00:00"/>
    <d v="1979-07-01T00:00:00"/>
    <s v="WCDXFER"/>
  </r>
  <r>
    <n v="0"/>
    <n v="0"/>
    <n v="0"/>
    <n v="0"/>
    <d v="2025-12-01T00:00:00"/>
    <s v="BH Colorado Electric Oper Co"/>
    <s v="Regulated Electric (122)"/>
    <s v="WPC Sub 30340 West Station"/>
    <x v="129"/>
    <n v="135300"/>
    <x v="173"/>
    <n v="9974030"/>
    <s v="IMPEDANCE RELAY"/>
    <d v="1979-07-01T00:00:00"/>
    <d v="1979-07-01T00:00:00"/>
    <s v="CPR Conversion"/>
  </r>
  <r>
    <n v="1"/>
    <n v="31484.39"/>
    <n v="15446.922426511801"/>
    <n v="16037.467573488198"/>
    <d v="2025-12-01T00:00:00"/>
    <s v="BH Colorado Electric Oper Co"/>
    <s v="Regulated Electric (122)"/>
    <s v="WPC Sub 30340 West Station"/>
    <x v="129"/>
    <n v="135300"/>
    <x v="173"/>
    <n v="9808239"/>
    <s v="IMPEDANCE RELAY"/>
    <d v="2000-03-15T00:00:00"/>
    <d v="2001-01-01T00:00:00"/>
    <s v="10009500"/>
  </r>
  <r>
    <n v="2"/>
    <n v="16273.220000000001"/>
    <n v="5792.3107565216005"/>
    <n v="10480.9092434784"/>
    <d v="2025-12-01T00:00:00"/>
    <s v="BH Colorado Electric Oper Co"/>
    <s v="Regulated Electric (122)"/>
    <s v="WPC Sub 30340 West Station"/>
    <x v="129"/>
    <n v="135300"/>
    <x v="173"/>
    <n v="9742877"/>
    <s v="RELAY - IMPEDANCE"/>
    <d v="2007-02-01T00:00:00"/>
    <d v="2007-01-01T00:00:00"/>
    <s v="10024377"/>
  </r>
  <r>
    <n v="1"/>
    <n v="46328.55"/>
    <n v="2228.410667568"/>
    <n v="44100.139332432002"/>
    <d v="2025-12-01T00:00:00"/>
    <s v="BH Colorado Electric Oper Co"/>
    <s v="Regulated Electric (122)"/>
    <s v="WPC Sub 30340 West Station"/>
    <x v="129"/>
    <n v="135300"/>
    <x v="360"/>
    <n v="37545493"/>
    <s v="411L Relay - Line Differential"/>
    <d v="2023-03-24T00:00:00"/>
    <d v="2023-03-01T00:00:00"/>
    <s v="10081448"/>
  </r>
  <r>
    <n v="0"/>
    <n v="0"/>
    <n v="0"/>
    <n v="0"/>
    <d v="2025-12-01T00:00:00"/>
    <s v="BH Colorado Electric Oper Co"/>
    <s v="Regulated Electric (122)"/>
    <s v="WPC Sub 30340 West Station"/>
    <x v="129"/>
    <n v="135300"/>
    <x v="240"/>
    <n v="9974031"/>
    <s v="MISCELLANEOUS RELAY"/>
    <d v="1980-07-01T00:00:00"/>
    <d v="1980-07-01T00:00:00"/>
    <s v="CPR Conversion"/>
  </r>
  <r>
    <n v="0"/>
    <n v="0"/>
    <n v="0"/>
    <n v="0"/>
    <d v="2025-12-01T00:00:00"/>
    <s v="BH Colorado Electric Oper Co"/>
    <s v="Regulated Electric (122)"/>
    <s v="WPC Sub 30340 West Station"/>
    <x v="129"/>
    <n v="135300"/>
    <x v="240"/>
    <n v="9821768"/>
    <s v="PANELS/INSTRUM/GAUGE-MISC RELA"/>
    <d v="1975-07-01T00:00:00"/>
    <d v="1975-07-01T00:00:00"/>
    <s v="WCDXFER"/>
  </r>
  <r>
    <n v="0"/>
    <n v="0"/>
    <n v="0"/>
    <n v="0"/>
    <d v="2025-12-01T00:00:00"/>
    <s v="BH Colorado Electric Oper Co"/>
    <s v="Regulated Electric (122)"/>
    <s v="WPC Sub 30340 West Station"/>
    <x v="129"/>
    <n v="135300"/>
    <x v="240"/>
    <n v="9808238"/>
    <s v="MISCELLANEOUS RELAY"/>
    <d v="2000-03-15T00:00:00"/>
    <d v="2001-01-01T00:00:00"/>
    <s v="10009500"/>
  </r>
  <r>
    <n v="0"/>
    <n v="0"/>
    <n v="0"/>
    <n v="0"/>
    <d v="2025-12-01T00:00:00"/>
    <s v="BH Colorado Electric Oper Co"/>
    <s v="Regulated Electric (122)"/>
    <s v="WPC Sub 30340 West Station"/>
    <x v="129"/>
    <n v="135300"/>
    <x v="240"/>
    <n v="9974098"/>
    <s v="MISCELLANEOUS RELAY"/>
    <d v="1973-07-01T00:00:00"/>
    <d v="1973-07-01T00:00:00"/>
    <s v="CPR Conversion"/>
  </r>
  <r>
    <n v="0"/>
    <n v="0"/>
    <n v="0"/>
    <n v="0"/>
    <d v="2025-12-01T00:00:00"/>
    <s v="BH Colorado Electric Oper Co"/>
    <s v="Regulated Electric (122)"/>
    <s v="WPC Sub 30340 West Station"/>
    <x v="129"/>
    <n v="135300"/>
    <x v="240"/>
    <n v="9821769"/>
    <s v="MISCELLANEOUS RELAY"/>
    <d v="1973-07-01T00:00:00"/>
    <d v="1973-07-01T00:00:00"/>
    <s v="WCDXFER"/>
  </r>
  <r>
    <n v="0"/>
    <n v="302231.52"/>
    <n v="37797.1978061232"/>
    <n v="264434.32219387684"/>
    <d v="2025-12-01T00:00:00"/>
    <s v="BH Colorado Electric Oper Co"/>
    <s v="Regulated Electric (122)"/>
    <s v="WPC Sub 30340 West Station"/>
    <x v="129"/>
    <n v="135300"/>
    <x v="240"/>
    <n v="29777974"/>
    <s v="Relay Panels 11 - 16"/>
    <d v="2019-03-29T00:00:00"/>
    <d v="2019-03-01T00:00:00"/>
    <s v="10059352"/>
  </r>
  <r>
    <n v="0"/>
    <n v="0"/>
    <n v="0"/>
    <n v="0"/>
    <d v="2025-12-01T00:00:00"/>
    <s v="BH Colorado Electric Oper Co"/>
    <s v="Regulated Electric (122)"/>
    <s v="WPC Sub 30340 West Station"/>
    <x v="129"/>
    <n v="135300"/>
    <x v="240"/>
    <n v="9974028"/>
    <s v="MISCELLANEOUS RELAY"/>
    <d v="1979-07-01T00:00:00"/>
    <d v="1979-07-01T00:00:00"/>
    <s v="CPR Conversion"/>
  </r>
  <r>
    <n v="0"/>
    <n v="0"/>
    <n v="0"/>
    <n v="0"/>
    <d v="2025-12-01T00:00:00"/>
    <s v="BH Colorado Electric Oper Co"/>
    <s v="Regulated Electric (122)"/>
    <s v="WPC Sub 30340 West Station"/>
    <x v="129"/>
    <n v="135300"/>
    <x v="240"/>
    <n v="9821770"/>
    <s v="MISCELLANEOUS RELAY"/>
    <d v="1979-07-01T00:00:00"/>
    <d v="1979-07-01T00:00:00"/>
    <s v="WCDXFER"/>
  </r>
  <r>
    <n v="0"/>
    <n v="0"/>
    <n v="0"/>
    <n v="0"/>
    <d v="2025-12-01T00:00:00"/>
    <s v="BH Colorado Electric Oper Co"/>
    <s v="Regulated Electric (122)"/>
    <s v="WPC Sub 30340 West Station"/>
    <x v="129"/>
    <n v="135300"/>
    <x v="240"/>
    <n v="9821771"/>
    <s v="MISCELLANEOUS RELAY"/>
    <d v="1980-07-01T00:00:00"/>
    <d v="1980-07-01T00:00:00"/>
    <s v="WCDXFER"/>
  </r>
  <r>
    <n v="0"/>
    <n v="0"/>
    <n v="0"/>
    <n v="0"/>
    <d v="2025-12-01T00:00:00"/>
    <s v="BH Colorado Electric Oper Co"/>
    <s v="Regulated Electric (122)"/>
    <s v="WPC Sub 30340 West Station"/>
    <x v="129"/>
    <n v="135300"/>
    <x v="240"/>
    <n v="9974097"/>
    <s v="PANELS/INSTRUM/GAUGE-MISC RELA"/>
    <d v="1975-07-01T00:00:00"/>
    <d v="1975-07-01T00:00:00"/>
    <s v="CPR Conversion"/>
  </r>
  <r>
    <n v="2"/>
    <n v="28107.24"/>
    <n v="10545.309156177602"/>
    <n v="17561.9308438224"/>
    <d v="2025-12-01T00:00:00"/>
    <s v="BH Colorado Electric Oper Co"/>
    <s v="Regulated Electric (122)"/>
    <s v="WPC Sub 30340 West Station"/>
    <x v="129"/>
    <n v="135300"/>
    <x v="241"/>
    <n v="9746306"/>
    <s v="RELAY - OTHER"/>
    <d v="2006-12-19T00:00:00"/>
    <d v="2006-01-01T00:00:00"/>
    <s v="10023273"/>
  </r>
  <r>
    <n v="1"/>
    <n v="11475.95"/>
    <n v="1435.1870121395"/>
    <n v="10040.7629878605"/>
    <d v="2025-12-01T00:00:00"/>
    <s v="BH Colorado Electric Oper Co"/>
    <s v="Regulated Electric (122)"/>
    <s v="WPC Sub 30340 West Station"/>
    <x v="129"/>
    <n v="135300"/>
    <x v="241"/>
    <n v="29777990"/>
    <s v="SEL- 311L-1, -7 Line Current Differential System"/>
    <d v="2019-03-29T00:00:00"/>
    <d v="2019-03-01T00:00:00"/>
    <s v="10059352"/>
  </r>
  <r>
    <n v="0"/>
    <n v="0"/>
    <n v="0"/>
    <n v="0"/>
    <d v="2025-12-01T00:00:00"/>
    <s v="BH Colorado Electric Oper Co"/>
    <s v="Regulated Electric (122)"/>
    <s v="WPC Sub 30340 West Station"/>
    <x v="129"/>
    <n v="135300"/>
    <x v="241"/>
    <n v="29777995"/>
    <s v="SEL-421-4, -5 Protection, Automation, and Control System"/>
    <d v="2019-03-29T00:00:00"/>
    <d v="2019-03-01T00:00:00"/>
    <s v="10059352"/>
  </r>
  <r>
    <n v="0"/>
    <n v="0"/>
    <n v="0"/>
    <n v="0"/>
    <d v="2025-12-01T00:00:00"/>
    <s v="BH Colorado Electric Oper Co"/>
    <s v="Regulated Electric (122)"/>
    <s v="WPC Sub 30340 West Station"/>
    <x v="129"/>
    <n v="135300"/>
    <x v="80"/>
    <n v="9821824"/>
    <s v="SCADA EQUIPMENT- RTU,TRANSDUCERS,RELAYS,CABLES"/>
    <d v="1988-07-01T00:00:00"/>
    <d v="1988-07-01T00:00:00"/>
    <s v="WCDXFER"/>
  </r>
  <r>
    <n v="0"/>
    <n v="0"/>
    <n v="0"/>
    <n v="0"/>
    <d v="2025-12-01T00:00:00"/>
    <s v="BH Colorado Electric Oper Co"/>
    <s v="Regulated Electric (122)"/>
    <s v="WPC Sub 30340 West Station"/>
    <x v="129"/>
    <n v="135300"/>
    <x v="80"/>
    <n v="12818568"/>
    <s v="SCADA EQUIP - RTU Telegyr Systems"/>
    <d v="2003-10-06T00:00:00"/>
    <d v="2003-01-01T00:00:00"/>
    <s v="50507XFER"/>
  </r>
  <r>
    <n v="0"/>
    <n v="0"/>
    <n v="0"/>
    <n v="0"/>
    <d v="2025-12-01T00:00:00"/>
    <s v="BH Colorado Electric Oper Co"/>
    <s v="Regulated Electric (122)"/>
    <s v="WPC Sub 30340 West Station"/>
    <x v="129"/>
    <n v="135300"/>
    <x v="80"/>
    <n v="9974092"/>
    <s v="TELEMETERING-RTU"/>
    <d v="1988-07-01T00:00:00"/>
    <d v="1988-07-01T00:00:00"/>
    <s v="CPR Conversion"/>
  </r>
  <r>
    <n v="0"/>
    <n v="0"/>
    <n v="0"/>
    <n v="0"/>
    <d v="2025-12-01T00:00:00"/>
    <s v="BH Colorado Electric Oper Co"/>
    <s v="Regulated Electric (122)"/>
    <s v="WPC Sub 30340 West Station"/>
    <x v="129"/>
    <n v="135300"/>
    <x v="80"/>
    <n v="9821825"/>
    <s v="SCADA EQUIPMENT- RTU,TRANSDUCERS,RELAYS,CABLES"/>
    <d v="1986-07-01T00:00:00"/>
    <d v="1986-07-01T00:00:00"/>
    <s v="WCDXFER"/>
  </r>
  <r>
    <n v="0"/>
    <n v="0"/>
    <n v="0"/>
    <n v="0"/>
    <d v="2025-12-01T00:00:00"/>
    <s v="BH Colorado Electric Oper Co"/>
    <s v="Regulated Electric (122)"/>
    <s v="WPC Sub 30340 West Station"/>
    <x v="129"/>
    <n v="135300"/>
    <x v="80"/>
    <n v="9724125"/>
    <s v="SCADA EQUIPMENT- RTU"/>
    <d v="1986-07-01T00:00:00"/>
    <d v="1986-07-01T00:00:00"/>
    <s v="CPR Conversion"/>
  </r>
  <r>
    <n v="0"/>
    <n v="0"/>
    <n v="0"/>
    <n v="0"/>
    <d v="2025-12-01T00:00:00"/>
    <s v="BH Colorado Electric Oper Co"/>
    <s v="Regulated Electric (122)"/>
    <s v="WPC Sub 30340 West Station"/>
    <x v="129"/>
    <n v="135300"/>
    <x v="105"/>
    <n v="12301522"/>
    <s v="Scada Equip - Server/Router"/>
    <d v="2013-07-01T00:00:00"/>
    <d v="2013-01-01T00:00:00"/>
    <s v="10047856"/>
  </r>
  <r>
    <n v="0"/>
    <n v="0"/>
    <n v="0"/>
    <n v="0"/>
    <d v="2025-12-01T00:00:00"/>
    <s v="BH Colorado Electric Oper Co"/>
    <s v="Regulated Electric (122)"/>
    <s v="WPC Sub 30340 West Station"/>
    <x v="129"/>
    <n v="135300"/>
    <x v="243"/>
    <n v="12818535"/>
    <s v="Microwave Radio Terminal Upgrade"/>
    <d v="2003-10-15T00:00:00"/>
    <d v="2003-01-01T00:00:00"/>
    <s v="50507XFER"/>
  </r>
  <r>
    <n v="1"/>
    <n v="2888.68"/>
    <n v="1028.2004567104"/>
    <n v="1860.4795432895999"/>
    <d v="2025-12-01T00:00:00"/>
    <s v="BH Colorado Electric Oper Co"/>
    <s v="Regulated Electric (122)"/>
    <s v="WPC Sub 30340 West Station"/>
    <x v="129"/>
    <n v="135300"/>
    <x v="361"/>
    <n v="12818579"/>
    <s v="STATION CALL &amp; SIGNAL SYSTEMS"/>
    <d v="2007-11-29T00:00:00"/>
    <d v="2007-01-01T00:00:00"/>
    <s v="50507XFER"/>
  </r>
  <r>
    <n v="16"/>
    <n v="77570"/>
    <n v="9700.9360037000006"/>
    <n v="67869.063996299999"/>
    <d v="2025-12-01T00:00:00"/>
    <s v="BH Colorado Electric Oper Co"/>
    <s v="Regulated Electric (122)"/>
    <s v="WPC Sub 30340 West Station"/>
    <x v="129"/>
    <n v="135300"/>
    <x v="86"/>
    <n v="29778018"/>
    <s v="STEEL, 115KV LOW DISC SWITCH SUPPORT STR"/>
    <d v="2019-03-29T00:00:00"/>
    <d v="2019-03-01T00:00:00"/>
    <s v="10059352"/>
  </r>
  <r>
    <n v="3"/>
    <n v="3223.07"/>
    <n v="403.07845565869997"/>
    <n v="2819.9915443413001"/>
    <d v="2025-12-01T00:00:00"/>
    <s v="BH Colorado Electric Oper Co"/>
    <s v="Regulated Electric (122)"/>
    <s v="WPC Sub 30340 West Station"/>
    <x v="129"/>
    <n v="135300"/>
    <x v="86"/>
    <n v="29777999"/>
    <s v="STEEL 115KV 1PH CT STRUCTURE"/>
    <d v="2019-03-29T00:00:00"/>
    <d v="2019-03-01T00:00:00"/>
    <s v="10059352"/>
  </r>
  <r>
    <n v="2"/>
    <n v="3553.9300000000003"/>
    <n v="991.47866101559998"/>
    <n v="2562.4513389844005"/>
    <d v="2025-12-01T00:00:00"/>
    <s v="BH Colorado Electric Oper Co"/>
    <s v="Regulated Electric (122)"/>
    <s v="WPC Sub 30340 West Station"/>
    <x v="129"/>
    <n v="135300"/>
    <x v="86"/>
    <n v="11545361"/>
    <s v="STRUCTURES: SSVT STEEL"/>
    <d v="2011-05-06T00:00:00"/>
    <d v="2012-01-01T00:00:00"/>
    <s v="10027440"/>
  </r>
  <r>
    <n v="16"/>
    <n v="63971.200000000004"/>
    <n v="17846.744229504002"/>
    <n v="46124.455770496003"/>
    <d v="2025-12-01T00:00:00"/>
    <s v="BH Colorado Electric Oper Co"/>
    <s v="Regulated Electric (122)"/>
    <s v="WPC Sub 30340 West Station"/>
    <x v="129"/>
    <n v="135300"/>
    <x v="86"/>
    <n v="11545355"/>
    <s v="STRUCTURES: STEEL SWITCH"/>
    <d v="2011-05-06T00:00:00"/>
    <d v="2012-01-01T00:00:00"/>
    <s v="10027440"/>
  </r>
  <r>
    <n v="6"/>
    <n v="49736.950000000004"/>
    <n v="13875.660068994001"/>
    <n v="35861.289931006002"/>
    <d v="2025-12-01T00:00:00"/>
    <s v="BH Colorado Electric Oper Co"/>
    <s v="Regulated Electric (122)"/>
    <s v="WPC Sub 30340 West Station"/>
    <x v="129"/>
    <n v="135300"/>
    <x v="86"/>
    <n v="11545358"/>
    <s v="STRUCTURES: STEEL DEAD END"/>
    <d v="2011-05-06T00:00:00"/>
    <d v="2012-01-01T00:00:00"/>
    <s v="10027440"/>
  </r>
  <r>
    <n v="1"/>
    <n v="142463.21"/>
    <n v="37003.516683760601"/>
    <n v="105459.6933162394"/>
    <d v="2025-12-01T00:00:00"/>
    <s v="BH Colorado Electric Oper Co"/>
    <s v="Regulated Electric (122)"/>
    <s v="WPC Sub 30340 West Station"/>
    <x v="129"/>
    <n v="135300"/>
    <x v="86"/>
    <n v="11845705"/>
    <s v="SRUCTURES: STEEL"/>
    <d v="2012-12-19T00:00:00"/>
    <d v="2012-12-01T00:00:00"/>
    <s v="10042868"/>
  </r>
  <r>
    <n v="3"/>
    <n v="5330.95"/>
    <n v="1487.2333354740001"/>
    <n v="3843.7166645259995"/>
    <d v="2025-12-01T00:00:00"/>
    <s v="BH Colorado Electric Oper Co"/>
    <s v="Regulated Electric (122)"/>
    <s v="WPC Sub 30340 West Station"/>
    <x v="129"/>
    <n v="135300"/>
    <x v="86"/>
    <n v="11545364"/>
    <s v="STRUCTURES: STATIC MAST STEEL"/>
    <d v="2011-05-06T00:00:00"/>
    <d v="2012-01-01T00:00:00"/>
    <s v="10027440"/>
  </r>
  <r>
    <n v="4"/>
    <n v="13181.76"/>
    <n v="1648.5163101216001"/>
    <n v="11533.2436898784"/>
    <d v="2025-12-01T00:00:00"/>
    <s v="BH Colorado Electric Oper Co"/>
    <s v="Regulated Electric (122)"/>
    <s v="WPC Sub 30340 West Station"/>
    <x v="129"/>
    <n v="135300"/>
    <x v="86"/>
    <n v="29778011"/>
    <s v="STEEL 115KV HIGH 3PH BUS STR"/>
    <d v="2019-03-29T00:00:00"/>
    <d v="2019-03-01T00:00:00"/>
    <s v="10059352"/>
  </r>
  <r>
    <n v="6"/>
    <n v="203621.69"/>
    <n v="25465.012036292901"/>
    <n v="178156.6779637071"/>
    <d v="2025-12-01T00:00:00"/>
    <s v="BH Colorado Electric Oper Co"/>
    <s v="Regulated Electric (122)"/>
    <s v="WPC Sub 30340 West Station"/>
    <x v="129"/>
    <n v="135300"/>
    <x v="86"/>
    <n v="29778003"/>
    <s v="STEEL 115KV HFRAME DE W CCVT"/>
    <d v="2019-03-29T00:00:00"/>
    <d v="2019-03-01T00:00:00"/>
    <s v="10059352"/>
  </r>
  <r>
    <n v="33"/>
    <n v="46172.200000000004"/>
    <n v="5774.3142626020008"/>
    <n v="40397.885737398006"/>
    <d v="2025-12-01T00:00:00"/>
    <s v="BH Colorado Electric Oper Co"/>
    <s v="Regulated Electric (122)"/>
    <s v="WPC Sub 30340 West Station"/>
    <x v="129"/>
    <n v="135300"/>
    <x v="86"/>
    <n v="29778021"/>
    <s v="STEEL OP PLATFORM SWITCHES &amp; BREAKERS"/>
    <d v="2019-03-29T00:00:00"/>
    <d v="2019-03-01T00:00:00"/>
    <s v="10059352"/>
  </r>
  <r>
    <n v="7"/>
    <n v="268726.31"/>
    <n v="33607.022506387104"/>
    <n v="235119.28749361291"/>
    <d v="2025-12-01T00:00:00"/>
    <s v="BH Colorado Electric Oper Co"/>
    <s v="Regulated Electric (122)"/>
    <s v="WPC Sub 30340 West Station"/>
    <x v="129"/>
    <n v="135300"/>
    <x v="86"/>
    <n v="29778007"/>
    <s v="STEEL, 115KV HFRAME DE WITH SWITCH"/>
    <d v="2019-03-29T00:00:00"/>
    <d v="2019-03-01T00:00:00"/>
    <s v="10059352"/>
  </r>
  <r>
    <n v="4"/>
    <n v="10885.85"/>
    <n v="1361.3888641985002"/>
    <n v="9524.4611358015009"/>
    <d v="2025-12-01T00:00:00"/>
    <s v="BH Colorado Electric Oper Co"/>
    <s v="Regulated Electric (122)"/>
    <s v="WPC Sub 30340 West Station"/>
    <x v="129"/>
    <n v="135300"/>
    <x v="86"/>
    <n v="29778015"/>
    <s v="STEEL 115KV LOW 3PH BUS STR"/>
    <d v="2019-03-29T00:00:00"/>
    <d v="2019-03-01T00:00:00"/>
    <s v="10059352"/>
  </r>
  <r>
    <n v="23"/>
    <n v="453817.7"/>
    <n v="56754.627627257003"/>
    <n v="397063.07237274299"/>
    <d v="2025-12-01T00:00:00"/>
    <s v="BH Colorado Electric Oper Co"/>
    <s v="Regulated Electric (122)"/>
    <s v="WPC Sub 30340 West Station"/>
    <x v="129"/>
    <n v="135300"/>
    <x v="41"/>
    <n v="29777922"/>
    <s v="Switches - 115kV"/>
    <d v="2019-03-29T00:00:00"/>
    <d v="2019-01-01T00:00:00"/>
    <s v="10059352"/>
  </r>
  <r>
    <n v="1"/>
    <n v="54191.75"/>
    <n v="14075.811749905"/>
    <n v="40115.938250095001"/>
    <d v="2025-12-01T00:00:00"/>
    <s v="BH Colorado Electric Oper Co"/>
    <s v="Regulated Electric (122)"/>
    <s v="WPC Sub 30340 West Station"/>
    <x v="129"/>
    <n v="135300"/>
    <x v="149"/>
    <n v="11845699"/>
    <s v="SWITCHES: 115KV 500 KV, 2000 AMP"/>
    <d v="2012-12-19T00:00:00"/>
    <d v="2012-01-01T00:00:00"/>
    <s v="10042868"/>
  </r>
  <r>
    <n v="18"/>
    <n v="218261.58000000002"/>
    <n v="60890.816389053594"/>
    <n v="157370.76361094642"/>
    <d v="2025-12-01T00:00:00"/>
    <s v="BH Colorado Electric Oper Co"/>
    <s v="Regulated Electric (122)"/>
    <s v="WPC Sub 30340 West Station"/>
    <x v="129"/>
    <n v="135300"/>
    <x v="149"/>
    <n v="11545313"/>
    <s v="SWITCHES: DISCONNECT W/ AUXILIARY SWITCH"/>
    <d v="2011-05-06T00:00:00"/>
    <d v="2012-01-01T00:00:00"/>
    <s v="10027440"/>
  </r>
  <r>
    <n v="0"/>
    <n v="0"/>
    <n v="0"/>
    <n v="0"/>
    <d v="2025-12-01T00:00:00"/>
    <s v="BH Colorado Electric Oper Co"/>
    <s v="Regulated Electric (122)"/>
    <s v="WPC Sub 30340 West Station"/>
    <x v="129"/>
    <n v="135300"/>
    <x v="245"/>
    <n v="9974068"/>
    <s v="TELEMETERING-TRNS/REC COMBO"/>
    <d v="1988-07-01T00:00:00"/>
    <d v="1988-07-01T00:00:00"/>
    <s v="CPR Conversion"/>
  </r>
  <r>
    <n v="0"/>
    <n v="0"/>
    <n v="0"/>
    <n v="0"/>
    <d v="2025-12-01T00:00:00"/>
    <s v="BH Colorado Electric Oper Co"/>
    <s v="Regulated Electric (122)"/>
    <s v="WPC Sub 30340 West Station"/>
    <x v="129"/>
    <n v="135300"/>
    <x v="245"/>
    <n v="9821817"/>
    <s v="TELEMETERING-TRNS/REC COMBO"/>
    <d v="1988-07-01T00:00:00"/>
    <d v="1988-07-01T00:00:00"/>
    <s v="WCDXFER"/>
  </r>
  <r>
    <n v="0"/>
    <n v="0"/>
    <n v="0"/>
    <n v="0"/>
    <d v="2025-12-01T00:00:00"/>
    <s v="BH Colorado Electric Oper Co"/>
    <s v="Regulated Electric (122)"/>
    <s v="WPC Sub 30340 West Station"/>
    <x v="129"/>
    <n v="135300"/>
    <x v="245"/>
    <n v="9974067"/>
    <s v="TELEMETERING-TRNS/REC COMBO"/>
    <d v="1994-07-01T00:00:00"/>
    <d v="1994-07-01T00:00:00"/>
    <s v="CPR Conversion"/>
  </r>
  <r>
    <n v="0"/>
    <n v="0"/>
    <n v="0"/>
    <n v="0"/>
    <d v="2025-12-01T00:00:00"/>
    <s v="BH Colorado Electric Oper Co"/>
    <s v="Regulated Electric (122)"/>
    <s v="WPC Sub 30340 West Station"/>
    <x v="129"/>
    <n v="135300"/>
    <x v="245"/>
    <n v="9974069"/>
    <s v="TELEMETER EQ-TRANSMIT/RECEIVE COMBO"/>
    <d v="1987-07-01T00:00:00"/>
    <d v="1987-07-01T00:00:00"/>
    <s v="CPR Conversion"/>
  </r>
  <r>
    <n v="0"/>
    <n v="0"/>
    <n v="0"/>
    <n v="0"/>
    <d v="2025-12-01T00:00:00"/>
    <s v="BH Colorado Electric Oper Co"/>
    <s v="Regulated Electric (122)"/>
    <s v="WPC Sub 30340 West Station"/>
    <x v="129"/>
    <n v="135300"/>
    <x v="245"/>
    <n v="9821818"/>
    <s v="TELEMETERING-TRNS/REC COMBO"/>
    <d v="1994-07-01T00:00:00"/>
    <d v="1994-07-01T00:00:00"/>
    <s v="WCDXFER"/>
  </r>
  <r>
    <n v="0"/>
    <n v="0"/>
    <n v="0"/>
    <n v="0"/>
    <d v="2025-12-01T00:00:00"/>
    <s v="BH Colorado Electric Oper Co"/>
    <s v="Regulated Electric (122)"/>
    <s v="WPC Sub 30340 West Station"/>
    <x v="129"/>
    <n v="135300"/>
    <x v="245"/>
    <n v="9821819"/>
    <s v="TELEMETER EQ-TRANSMIT/RECEIVE COMBO"/>
    <d v="1987-07-01T00:00:00"/>
    <d v="1987-07-01T00:00:00"/>
    <s v="WCDXFER"/>
  </r>
  <r>
    <n v="1"/>
    <n v="85679.37"/>
    <n v="32145.292279018802"/>
    <n v="53534.077720981193"/>
    <d v="2025-12-01T00:00:00"/>
    <s v="BH Colorado Electric Oper Co"/>
    <s v="Regulated Electric (122)"/>
    <s v="WPC Sub 30340 West Station"/>
    <x v="129"/>
    <n v="135300"/>
    <x v="273"/>
    <n v="12818590"/>
    <s v="TOWER - SELF SUPPORTING 90'"/>
    <d v="2006-10-15T00:00:00"/>
    <d v="2006-01-01T00:00:00"/>
    <s v="50507XFER"/>
  </r>
  <r>
    <n v="8"/>
    <n v="16802.52"/>
    <n v="19966.675968212403"/>
    <n v="-3164.1559682124025"/>
    <d v="2025-12-01T00:00:00"/>
    <s v="BH Colorado Electric Oper Co"/>
    <s v="Regulated Electric (122)"/>
    <s v="WPC Sub 30340 West Station"/>
    <x v="129"/>
    <n v="135300"/>
    <x v="182"/>
    <n v="9821840"/>
    <s v="TRANSF, POTNTL, 1PH, 35001-69KV"/>
    <d v="1958-07-01T00:00:00"/>
    <d v="1958-07-01T00:00:00"/>
    <s v="WCDXFER"/>
  </r>
  <r>
    <n v="0"/>
    <n v="0"/>
    <n v="0"/>
    <n v="0"/>
    <d v="2025-12-01T00:00:00"/>
    <s v="BH Colorado Electric Oper Co"/>
    <s v="Regulated Electric (122)"/>
    <s v="WPC Sub 30340 West Station"/>
    <x v="129"/>
    <n v="135300"/>
    <x v="182"/>
    <n v="9974078"/>
    <s v="TRANSF, POTNTL, 1PH, 35001-69KV"/>
    <d v="1958-07-01T00:00:00"/>
    <d v="1958-07-01T00:00:00"/>
    <s v="CPR Conversion"/>
  </r>
  <r>
    <n v="0"/>
    <n v="0"/>
    <n v="0"/>
    <n v="0"/>
    <d v="2025-12-01T00:00:00"/>
    <s v="BH Colorado Electric Oper Co"/>
    <s v="Regulated Electric (122)"/>
    <s v="WPC Sub 30340 West Station"/>
    <x v="129"/>
    <n v="135300"/>
    <x v="362"/>
    <n v="9974079"/>
    <s v="TRANSF, POTNTL, 2PH, 35001-69"/>
    <d v="1967-07-01T00:00:00"/>
    <d v="1967-07-01T00:00:00"/>
    <s v="CPR Conversion"/>
  </r>
  <r>
    <n v="0"/>
    <n v="0"/>
    <n v="0"/>
    <n v="0"/>
    <d v="2025-12-01T00:00:00"/>
    <s v="BH Colorado Electric Oper Co"/>
    <s v="Regulated Electric (122)"/>
    <s v="WPC Sub 30340 West Station"/>
    <x v="129"/>
    <n v="135300"/>
    <x v="362"/>
    <n v="9974080"/>
    <s v="TRANSF, POTNTL, 2PH, 35001-69KV"/>
    <d v="1958-07-01T00:00:00"/>
    <d v="1958-07-01T00:00:00"/>
    <s v="CPR Conversion"/>
  </r>
  <r>
    <n v="2"/>
    <n v="5880.9800000000005"/>
    <n v="6988.4530436825999"/>
    <n v="-1107.4730436825994"/>
    <d v="2025-12-01T00:00:00"/>
    <s v="BH Colorado Electric Oper Co"/>
    <s v="Regulated Electric (122)"/>
    <s v="WPC Sub 30340 West Station"/>
    <x v="129"/>
    <n v="135300"/>
    <x v="362"/>
    <n v="9821866"/>
    <s v="TRANSF, POTNTL, 2PH, 35001-69KV"/>
    <d v="1958-07-01T00:00:00"/>
    <d v="1958-07-01T00:00:00"/>
    <s v="WCDXFER"/>
  </r>
  <r>
    <n v="2"/>
    <n v="2018.68"/>
    <n v="2272.1125966896002"/>
    <n v="-253.43259668960013"/>
    <d v="2025-12-01T00:00:00"/>
    <s v="BH Colorado Electric Oper Co"/>
    <s v="Regulated Electric (122)"/>
    <s v="WPC Sub 30340 West Station"/>
    <x v="129"/>
    <n v="135300"/>
    <x v="362"/>
    <n v="9821867"/>
    <s v="TRANSF, POTNTL, 2PH, 35001-69"/>
    <d v="1967-07-01T00:00:00"/>
    <d v="1967-07-01T00:00:00"/>
    <s v="WCDXFER"/>
  </r>
  <r>
    <n v="0"/>
    <n v="0"/>
    <n v="0"/>
    <n v="0"/>
    <d v="2025-12-01T00:00:00"/>
    <s v="BH Colorado Electric Oper Co"/>
    <s v="Regulated Electric (122)"/>
    <s v="WPC Sub 30340 West Station"/>
    <x v="129"/>
    <n v="135300"/>
    <x v="246"/>
    <n v="9974077"/>
    <s v="TRANSF, POTNTL, 1PH, 69001-161KV"/>
    <d v="1958-07-01T00:00:00"/>
    <d v="1958-07-01T00:00:00"/>
    <s v="CPR Conversion"/>
  </r>
  <r>
    <n v="0"/>
    <n v="-9925.32"/>
    <n v="-10025.5992795816"/>
    <n v="100.27927958160035"/>
    <d v="2025-12-01T00:00:00"/>
    <s v="BH Colorado Electric Oper Co"/>
    <s v="Regulated Electric (122)"/>
    <s v="WPC Sub 30340 West Station"/>
    <x v="129"/>
    <n v="135300"/>
    <x v="246"/>
    <n v="9821838"/>
    <s v="TRANSF, POTNTL, 1PH, 69001-16"/>
    <d v="1973-07-01T00:00:00"/>
    <d v="1973-07-01T00:00:00"/>
    <s v="WCDXFER"/>
  </r>
  <r>
    <n v="4"/>
    <n v="14123.76"/>
    <n v="15896.9093707872"/>
    <n v="-1773.1493707871996"/>
    <d v="2025-12-01T00:00:00"/>
    <s v="BH Colorado Electric Oper Co"/>
    <s v="Regulated Electric (122)"/>
    <s v="WPC Sub 30340 West Station"/>
    <x v="129"/>
    <n v="135300"/>
    <x v="246"/>
    <n v="9821837"/>
    <s v="TRANSF, POTNTL, 1PH, 69001-16"/>
    <d v="1967-07-01T00:00:00"/>
    <d v="1967-07-01T00:00:00"/>
    <s v="WCDXFER"/>
  </r>
  <r>
    <n v="3"/>
    <n v="11588.74"/>
    <n v="13744.754269798599"/>
    <n v="-2156.0142697985993"/>
    <d v="2025-12-01T00:00:00"/>
    <s v="BH Colorado Electric Oper Co"/>
    <s v="Regulated Electric (122)"/>
    <s v="WPC Sub 30340 West Station"/>
    <x v="129"/>
    <n v="135300"/>
    <x v="246"/>
    <n v="9821836"/>
    <s v="TRANSF, POTNTL, 1PH, 69001-16"/>
    <d v="1962-07-01T00:00:00"/>
    <d v="1962-07-01T00:00:00"/>
    <s v="WCDXFER"/>
  </r>
  <r>
    <n v="0"/>
    <n v="0"/>
    <n v="0"/>
    <n v="0"/>
    <d v="2025-12-01T00:00:00"/>
    <s v="BH Colorado Electric Oper Co"/>
    <s v="Regulated Electric (122)"/>
    <s v="WPC Sub 30340 West Station"/>
    <x v="129"/>
    <n v="135300"/>
    <x v="246"/>
    <n v="9974075"/>
    <s v="TRANSF, POTNTL, 1PH, 69001-16"/>
    <d v="1967-07-01T00:00:00"/>
    <d v="1967-07-01T00:00:00"/>
    <s v="CPR Conversion"/>
  </r>
  <r>
    <n v="0"/>
    <n v="0"/>
    <n v="0"/>
    <n v="0"/>
    <d v="2025-12-01T00:00:00"/>
    <s v="BH Colorado Electric Oper Co"/>
    <s v="Regulated Electric (122)"/>
    <s v="WPC Sub 30340 West Station"/>
    <x v="129"/>
    <n v="135300"/>
    <x v="246"/>
    <n v="9974074"/>
    <s v="TRANSF, POTNTL, 1PH, 69001-16"/>
    <d v="1973-07-01T00:00:00"/>
    <d v="1973-07-01T00:00:00"/>
    <s v="CPR Conversion"/>
  </r>
  <r>
    <n v="4"/>
    <n v="12755.69"/>
    <n v="15157.7697262653"/>
    <n v="-2402.0797262652995"/>
    <d v="2025-12-01T00:00:00"/>
    <s v="BH Colorado Electric Oper Co"/>
    <s v="Regulated Electric (122)"/>
    <s v="WPC Sub 30340 West Station"/>
    <x v="129"/>
    <n v="135300"/>
    <x v="246"/>
    <n v="9821835"/>
    <s v="TRANSF, POTNTL, 1PH, 69001-161KV"/>
    <d v="1958-07-01T00:00:00"/>
    <d v="1958-07-01T00:00:00"/>
    <s v="WCDXFER"/>
  </r>
  <r>
    <n v="0"/>
    <n v="0"/>
    <n v="0"/>
    <n v="0"/>
    <d v="2025-12-01T00:00:00"/>
    <s v="BH Colorado Electric Oper Co"/>
    <s v="Regulated Electric (122)"/>
    <s v="WPC Sub 30340 West Station"/>
    <x v="129"/>
    <n v="135300"/>
    <x v="246"/>
    <n v="9974076"/>
    <s v="TRANSF, POTNTL, 1PH, 69001-16"/>
    <d v="1962-07-01T00:00:00"/>
    <d v="1962-07-01T00:00:00"/>
    <s v="CPR Conversion"/>
  </r>
  <r>
    <n v="6"/>
    <n v="59754.79"/>
    <n v="16670.446288606799"/>
    <n v="43084.343711393201"/>
    <d v="2025-12-01T00:00:00"/>
    <s v="BH Colorado Electric Oper Co"/>
    <s v="Regulated Electric (122)"/>
    <s v="WPC Sub 30340 West Station"/>
    <x v="129"/>
    <n v="135300"/>
    <x v="311"/>
    <n v="11545349"/>
    <s v="TRANSFORMERS:CAPACITOR VOLTAGE 115 KV"/>
    <d v="2011-05-06T00:00:00"/>
    <d v="2012-01-01T00:00:00"/>
    <s v="10027440"/>
  </r>
  <r>
    <n v="2"/>
    <n v="190319.57"/>
    <n v="53095.528732604405"/>
    <n v="137224.0412673956"/>
    <d v="2025-12-01T00:00:00"/>
    <s v="BH Colorado Electric Oper Co"/>
    <s v="Regulated Electric (122)"/>
    <s v="WPC Sub 30340 West Station"/>
    <x v="129"/>
    <n v="135300"/>
    <x v="363"/>
    <n v="11545326"/>
    <s v="TRANSFORMER, VOLTAGE: 100 KV"/>
    <d v="2011-05-06T00:00:00"/>
    <d v="2012-01-01T00:00:00"/>
    <s v="10027440"/>
  </r>
  <r>
    <n v="25"/>
    <n v="271679.37"/>
    <n v="33976.3334007417"/>
    <n v="237703.03659925831"/>
    <d v="2025-12-01T00:00:00"/>
    <s v="BH Colorado Electric Oper Co"/>
    <s v="Regulated Electric (122)"/>
    <s v="WPC Sub 30340 West Station"/>
    <x v="129"/>
    <n v="135300"/>
    <x v="135"/>
    <n v="29777926"/>
    <s v="CCVT"/>
    <d v="2019-03-29T00:00:00"/>
    <d v="2019-01-01T00:00:00"/>
    <s v="10059352"/>
  </r>
  <r>
    <n v="1"/>
    <n v="12534.210000000001"/>
    <n v="14590.119004882201"/>
    <n v="-2055.9090048822"/>
    <d v="2025-12-01T00:00:00"/>
    <s v="BH Colorado Electric Oper Co"/>
    <s v="Regulated Electric (122)"/>
    <s v="WPC Sub 30340 West Station"/>
    <x v="129"/>
    <n v="135300"/>
    <x v="247"/>
    <n v="9821693"/>
    <s v="CARR CURR EQ-TRANS/REC COMBINED"/>
    <d v="1965-07-01T00:00:00"/>
    <d v="1965-07-01T00:00:00"/>
    <s v="WCDXFER"/>
  </r>
  <r>
    <n v="0"/>
    <n v="0"/>
    <n v="0"/>
    <n v="0"/>
    <d v="2025-12-01T00:00:00"/>
    <s v="BH Colorado Electric Oper Co"/>
    <s v="Regulated Electric (122)"/>
    <s v="WPC Sub 30340 West Station"/>
    <x v="129"/>
    <n v="135300"/>
    <x v="247"/>
    <n v="9973972"/>
    <s v="CARR CURR EQ-TRANS/REC COMBINED"/>
    <d v="1959-07-01T00:00:00"/>
    <d v="1959-07-01T00:00:00"/>
    <s v="CPR Conversion"/>
  </r>
  <r>
    <n v="1"/>
    <n v="2252.9500000000003"/>
    <n v="2672.0975819755004"/>
    <n v="-419.14758197550009"/>
    <d v="2025-12-01T00:00:00"/>
    <s v="BH Colorado Electric Oper Co"/>
    <s v="Regulated Electric (122)"/>
    <s v="WPC Sub 30340 West Station"/>
    <x v="129"/>
    <n v="135300"/>
    <x v="247"/>
    <n v="9821692"/>
    <s v="CARR CURR EQ-TRANS/REC COMBINED"/>
    <d v="1962-07-01T00:00:00"/>
    <d v="1962-07-01T00:00:00"/>
    <s v="WCDXFER"/>
  </r>
  <r>
    <n v="1"/>
    <n v="12379.61"/>
    <n v="5597.3353110189"/>
    <n v="6782.2746889811006"/>
    <d v="2025-12-01T00:00:00"/>
    <s v="BH Colorado Electric Oper Co"/>
    <s v="Regulated Electric (122)"/>
    <s v="WPC Sub 30340 West Station"/>
    <x v="129"/>
    <n v="135300"/>
    <x v="247"/>
    <n v="9737755"/>
    <s v="TRANSMITTER/RECEIVER COMBINED"/>
    <d v="2002-12-12T00:00:00"/>
    <d v="2002-01-01T00:00:00"/>
    <s v="10012712"/>
  </r>
  <r>
    <n v="0"/>
    <n v="0"/>
    <n v="0"/>
    <n v="0"/>
    <d v="2025-12-01T00:00:00"/>
    <s v="BH Colorado Electric Oper Co"/>
    <s v="Regulated Electric (122)"/>
    <s v="WPC Sub 30340 West Station"/>
    <x v="129"/>
    <n v="135300"/>
    <x v="247"/>
    <n v="9974052"/>
    <s v="CARR CURR EQ-TRANS/REC COMBINED"/>
    <d v="1965-07-01T00:00:00"/>
    <d v="1965-07-01T00:00:00"/>
    <s v="CPR Conversion"/>
  </r>
  <r>
    <n v="1"/>
    <n v="12437.85"/>
    <n v="13042.123290447002"/>
    <n v="-604.27329044700127"/>
    <d v="2025-12-01T00:00:00"/>
    <s v="BH Colorado Electric Oper Co"/>
    <s v="Regulated Electric (122)"/>
    <s v="WPC Sub 30340 West Station"/>
    <x v="129"/>
    <n v="135300"/>
    <x v="247"/>
    <n v="9821694"/>
    <s v="CARR CURR EQ-TRANS/REC COMBINED"/>
    <d v="1971-07-01T00:00:00"/>
    <d v="1971-07-01T00:00:00"/>
    <s v="WCDXFER"/>
  </r>
  <r>
    <n v="1"/>
    <n v="28975.170000000002"/>
    <n v="10870.9402098108"/>
    <n v="18104.229790189202"/>
    <d v="2025-12-01T00:00:00"/>
    <s v="BH Colorado Electric Oper Co"/>
    <s v="Regulated Electric (122)"/>
    <s v="WPC Sub 30340 West Station"/>
    <x v="129"/>
    <n v="135300"/>
    <x v="247"/>
    <n v="9746307"/>
    <s v="TRANSMITTER/RECEIVER COMBINED"/>
    <d v="2006-12-19T00:00:00"/>
    <d v="2006-01-01T00:00:00"/>
    <s v="10023273"/>
  </r>
  <r>
    <n v="0"/>
    <n v="0"/>
    <n v="0"/>
    <n v="0"/>
    <d v="2025-12-01T00:00:00"/>
    <s v="BH Colorado Electric Oper Co"/>
    <s v="Regulated Electric (122)"/>
    <s v="WPC Sub 30340 West Station"/>
    <x v="129"/>
    <n v="135300"/>
    <x v="247"/>
    <n v="9701173"/>
    <s v="CARR CURR EQ-TRANS/REC COMBINED"/>
    <d v="1971-07-01T00:00:00"/>
    <d v="1971-07-01T00:00:00"/>
    <s v="CPR Conversion"/>
  </r>
  <r>
    <n v="0"/>
    <n v="0"/>
    <n v="0"/>
    <n v="0"/>
    <d v="2025-12-01T00:00:00"/>
    <s v="BH Colorado Electric Oper Co"/>
    <s v="Regulated Electric (122)"/>
    <s v="WPC Sub 30340 West Station"/>
    <x v="129"/>
    <n v="135300"/>
    <x v="247"/>
    <n v="9821691"/>
    <s v="CARR CURR EQ-TRANS/REC COMBINED"/>
    <d v="1959-07-01T00:00:00"/>
    <d v="1959-07-01T00:00:00"/>
    <s v="WCDXFER"/>
  </r>
  <r>
    <n v="0"/>
    <n v="0"/>
    <n v="0"/>
    <n v="0"/>
    <d v="2025-12-01T00:00:00"/>
    <s v="BH Colorado Electric Oper Co"/>
    <s v="Regulated Electric (122)"/>
    <s v="WPC Sub 30340 West Station"/>
    <x v="129"/>
    <n v="135300"/>
    <x v="247"/>
    <n v="9974055"/>
    <s v="CARR CURR EQ-TRANS/REC COMBINED"/>
    <d v="1962-07-01T00:00:00"/>
    <d v="1962-07-01T00:00:00"/>
    <s v="CPR Conversion"/>
  </r>
  <r>
    <n v="1"/>
    <n v="112293.98"/>
    <n v="31327.877850861598"/>
    <n v="80966.102149138402"/>
    <d v="2025-12-01T00:00:00"/>
    <s v="BH Colorado Electric Oper Co"/>
    <s v="Regulated Electric (122)"/>
    <s v="WPC Sub 30340 West Station"/>
    <x v="129"/>
    <n v="135300"/>
    <x v="364"/>
    <n v="11545400"/>
    <s v="TRENCH"/>
    <d v="2011-05-06T00:00:00"/>
    <d v="2012-01-01T00:00:00"/>
    <s v="10027440"/>
  </r>
  <r>
    <n v="0"/>
    <n v="0"/>
    <n v="0"/>
    <n v="0"/>
    <d v="2025-12-01T00:00:00"/>
    <s v="BH Colorado Electric Oper Co"/>
    <s v="Regulated Electric (122)"/>
    <s v="WPC Sub 30340 West Station"/>
    <x v="129"/>
    <n v="135300"/>
    <x v="365"/>
    <n v="9974099"/>
    <s v="BUS/CONDTR-TUBLR BUS, CO-3&quot; -"/>
    <d v="1967-07-01T00:00:00"/>
    <d v="1967-07-01T00:00:00"/>
    <s v="CPR Conversion"/>
  </r>
  <r>
    <n v="2"/>
    <n v="1771.17"/>
    <n v="2100.6853566513"/>
    <n v="-329.51535665129995"/>
    <d v="2025-12-01T00:00:00"/>
    <s v="BH Colorado Electric Oper Co"/>
    <s v="Regulated Electric (122)"/>
    <s v="WPC Sub 30340 West Station"/>
    <x v="129"/>
    <n v="135300"/>
    <x v="365"/>
    <n v="9821708"/>
    <s v="BUS/CONDTR-TUBLR BUS, CO-3&quot; -"/>
    <d v="1962-07-01T00:00:00"/>
    <d v="1962-07-01T00:00:00"/>
    <s v="WCDXFER"/>
  </r>
  <r>
    <n v="0"/>
    <n v="-3285.75"/>
    <n v="-3318.9471808349999"/>
    <n v="33.197180834999926"/>
    <d v="2025-12-01T00:00:00"/>
    <s v="BH Colorado Electric Oper Co"/>
    <s v="Regulated Electric (122)"/>
    <s v="WPC Sub 30340 West Station"/>
    <x v="129"/>
    <n v="135300"/>
    <x v="365"/>
    <n v="9821674"/>
    <s v="BUS/CONDTR-TUBLR BUS, CO-3&quot; -"/>
    <d v="1973-07-01T00:00:00"/>
    <d v="1973-07-01T00:00:00"/>
    <s v="WCDXFER"/>
  </r>
  <r>
    <n v="0"/>
    <n v="0"/>
    <n v="0"/>
    <n v="0"/>
    <d v="2025-12-01T00:00:00"/>
    <s v="BH Colorado Electric Oper Co"/>
    <s v="Regulated Electric (122)"/>
    <s v="WPC Sub 30340 West Station"/>
    <x v="129"/>
    <n v="135300"/>
    <x v="365"/>
    <n v="9709877"/>
    <s v="TUBULAR BUS, COPPER- 3&quot; TO 4&quot;"/>
    <d v="1958-07-01T00:00:00"/>
    <d v="1958-07-01T00:00:00"/>
    <s v="CPR Conversion"/>
  </r>
  <r>
    <n v="1"/>
    <n v="8431.83"/>
    <n v="10019.664754397099"/>
    <n v="-1587.8347543970995"/>
    <d v="2025-12-01T00:00:00"/>
    <s v="BH Colorado Electric Oper Co"/>
    <s v="Regulated Electric (122)"/>
    <s v="WPC Sub 30340 West Station"/>
    <x v="129"/>
    <n v="135300"/>
    <x v="365"/>
    <n v="9821707"/>
    <s v="TUBULAR BUS, COPPER- 3&quot; TO 4&quot;"/>
    <d v="1958-07-01T00:00:00"/>
    <d v="1958-07-01T00:00:00"/>
    <s v="WCDXFER"/>
  </r>
  <r>
    <n v="0"/>
    <n v="0"/>
    <n v="0"/>
    <n v="0"/>
    <d v="2025-12-01T00:00:00"/>
    <s v="BH Colorado Electric Oper Co"/>
    <s v="Regulated Electric (122)"/>
    <s v="WPC Sub 30340 West Station"/>
    <x v="129"/>
    <n v="135300"/>
    <x v="365"/>
    <n v="9974100"/>
    <s v="BUS/CONDTR-TUBLR BUS, CO-3&quot; -"/>
    <d v="1962-07-01T00:00:00"/>
    <d v="1962-07-01T00:00:00"/>
    <s v="CPR Conversion"/>
  </r>
  <r>
    <n v="0"/>
    <n v="0"/>
    <n v="0"/>
    <n v="0"/>
    <d v="2025-12-01T00:00:00"/>
    <s v="BH Colorado Electric Oper Co"/>
    <s v="Regulated Electric (122)"/>
    <s v="WPC Sub 30340 West Station"/>
    <x v="129"/>
    <n v="135300"/>
    <x v="365"/>
    <n v="9706626"/>
    <s v="BUS/CONDTR-TUBLR BUS, CO-3&quot; -"/>
    <d v="1973-07-01T00:00:00"/>
    <d v="1973-07-01T00:00:00"/>
    <s v="CPR Conversion"/>
  </r>
  <r>
    <n v="1"/>
    <n v="4675.6400000000003"/>
    <n v="5262.6372389808002"/>
    <n v="-586.99723898079992"/>
    <d v="2025-12-01T00:00:00"/>
    <s v="BH Colorado Electric Oper Co"/>
    <s v="Regulated Electric (122)"/>
    <s v="WPC Sub 30340 West Station"/>
    <x v="129"/>
    <n v="135300"/>
    <x v="365"/>
    <n v="9821673"/>
    <s v="BUS/CONDTR-TUBLR BUS, CO-3&quot; -"/>
    <d v="1967-07-01T00:00:00"/>
    <d v="1967-07-01T00:00:00"/>
    <s v="WCDXFER"/>
  </r>
  <r>
    <n v="0"/>
    <n v="0"/>
    <n v="0"/>
    <n v="0"/>
    <d v="2025-12-01T00:00:00"/>
    <s v="BH Colorado Electric Oper Co"/>
    <s v="Regulated Electric (122)"/>
    <s v="WPC Sub 30340 West Station"/>
    <x v="129"/>
    <n v="135300"/>
    <x v="355"/>
    <n v="12818601"/>
    <s v="TWO-WAY FIXED REPEATER STATION"/>
    <d v="2007-11-29T00:00:00"/>
    <d v="2007-12-01T00:00:00"/>
    <s v="50507XFER"/>
  </r>
  <r>
    <n v="0"/>
    <n v="0"/>
    <n v="0"/>
    <n v="0"/>
    <d v="2025-12-01T00:00:00"/>
    <s v="BH Colorado Electric Oper Co"/>
    <s v="Regulated Electric (122)"/>
    <s v="WPC Sub 30340 West Station"/>
    <x v="129"/>
    <n v="135300"/>
    <x v="355"/>
    <n v="12818612"/>
    <s v="TWO-WAY FIXED REPEATER STATION"/>
    <d v="2005-01-14T00:00:00"/>
    <d v="2005-03-01T00:00:00"/>
    <s v="50507XFER"/>
  </r>
  <r>
    <n v="0"/>
    <n v="4495.25"/>
    <n v="5059.6004073300001"/>
    <n v="-564.35040733000005"/>
    <d v="2025-12-01T00:00:00"/>
    <s v="BH Colorado Electric Oper Co"/>
    <s v="Regulated Electric (122)"/>
    <s v="WPC Sub 30340 West Station"/>
    <x v="129"/>
    <n v="135300"/>
    <x v="251"/>
    <n v="9821851"/>
    <s v="TX., CURR.-WIND.TYPE-100-600A"/>
    <d v="1967-07-01T00:00:00"/>
    <d v="1967-07-01T00:00:00"/>
    <s v="WCDXFER"/>
  </r>
  <r>
    <n v="0"/>
    <n v="0"/>
    <n v="0"/>
    <n v="0"/>
    <d v="2025-12-01T00:00:00"/>
    <s v="BH Colorado Electric Oper Co"/>
    <s v="Regulated Electric (122)"/>
    <s v="WPC Sub 30340 West Station"/>
    <x v="129"/>
    <n v="135300"/>
    <x v="251"/>
    <n v="9974082"/>
    <s v="TX.-CURRENT, WINDOW TYPE"/>
    <d v="1973-07-01T00:00:00"/>
    <d v="1973-07-01T00:00:00"/>
    <s v="CPR Conversion"/>
  </r>
  <r>
    <n v="0"/>
    <n v="0"/>
    <n v="0"/>
    <n v="0"/>
    <d v="2025-12-01T00:00:00"/>
    <s v="BH Colorado Electric Oper Co"/>
    <s v="Regulated Electric (122)"/>
    <s v="WPC Sub 30340 West Station"/>
    <x v="129"/>
    <n v="135300"/>
    <x v="251"/>
    <n v="9974083"/>
    <s v="TX., CURR.-WIND.TYPE-100-600A"/>
    <d v="1967-07-01T00:00:00"/>
    <d v="1967-07-01T00:00:00"/>
    <s v="CPR Conversion"/>
  </r>
  <r>
    <n v="0"/>
    <n v="-4495.25"/>
    <n v="-4540.6672189450001"/>
    <n v="45.417218945000059"/>
    <d v="2025-12-01T00:00:00"/>
    <s v="BH Colorado Electric Oper Co"/>
    <s v="Regulated Electric (122)"/>
    <s v="WPC Sub 30340 West Station"/>
    <x v="129"/>
    <n v="135300"/>
    <x v="251"/>
    <n v="9821850"/>
    <s v="TX.-CURRENT, WINDOW TYPE"/>
    <d v="1973-07-01T00:00:00"/>
    <d v="1973-07-01T00:00:00"/>
    <s v="WCDXFER"/>
  </r>
  <r>
    <n v="2"/>
    <n v="11369.710000000001"/>
    <n v="13510.789775732701"/>
    <n v="-2141.0797757327"/>
    <d v="2025-12-01T00:00:00"/>
    <s v="BH Colorado Electric Oper Co"/>
    <s v="Regulated Electric (122)"/>
    <s v="WPC Sub 30340 West Station"/>
    <x v="129"/>
    <n v="135300"/>
    <x v="302"/>
    <n v="9821846"/>
    <s v="TX.-CURR., WIND.TYPE 601-1200A"/>
    <d v="1958-07-01T00:00:00"/>
    <d v="1958-07-01T00:00:00"/>
    <s v="WCDXFER"/>
  </r>
  <r>
    <n v="0"/>
    <n v="0"/>
    <n v="0"/>
    <n v="0"/>
    <d v="2025-12-01T00:00:00"/>
    <s v="BH Colorado Electric Oper Co"/>
    <s v="Regulated Electric (122)"/>
    <s v="WPC Sub 30340 West Station"/>
    <x v="129"/>
    <n v="135300"/>
    <x v="302"/>
    <n v="9724124"/>
    <s v="TX.-CURR., WIND.TYPE 601-1200A"/>
    <d v="1958-07-01T00:00:00"/>
    <d v="1958-07-01T00:00:00"/>
    <s v="CPR Conversion"/>
  </r>
  <r>
    <n v="0"/>
    <n v="0"/>
    <n v="0"/>
    <n v="0"/>
    <d v="2025-12-01T00:00:00"/>
    <s v="BH Colorado Electric Oper Co"/>
    <s v="Regulated Electric (122)"/>
    <s v="WPC Sub 30340 West Station"/>
    <x v="129"/>
    <n v="135300"/>
    <x v="302"/>
    <n v="9861030"/>
    <s v="TX.-CURR., WIND.TYPE 601-1200A"/>
    <d v="1995-07-01T00:00:00"/>
    <d v="1995-07-01T00:00:00"/>
    <s v="CPR Conversion"/>
  </r>
  <r>
    <n v="0"/>
    <n v="3744.2400000000002"/>
    <n v="2197.1999715239999"/>
    <n v="1547.0400284760003"/>
    <d v="2025-12-01T00:00:00"/>
    <s v="BH Colorado Electric Oper Co"/>
    <s v="Regulated Electric (122)"/>
    <s v="WPC Sub 30340 West Station"/>
    <x v="129"/>
    <n v="135300"/>
    <x v="302"/>
    <n v="9821848"/>
    <s v="TX.-CURR., WIND.TYPE 601-1200A"/>
    <d v="1995-07-01T00:00:00"/>
    <d v="1995-07-01T00:00:00"/>
    <s v="WCDXFER"/>
  </r>
  <r>
    <n v="3"/>
    <n v="9201.39"/>
    <n v="8940.2839042341002"/>
    <n v="261.10609576589923"/>
    <d v="2025-12-01T00:00:00"/>
    <s v="BH Colorado Electric Oper Co"/>
    <s v="Regulated Electric (122)"/>
    <s v="WPC Sub 30340 West Station"/>
    <x v="129"/>
    <n v="135300"/>
    <x v="302"/>
    <n v="9821847"/>
    <s v="TX.-CURR., WIND.TYPE 601-1200A"/>
    <d v="1975-07-01T00:00:00"/>
    <d v="1975-07-01T00:00:00"/>
    <s v="WCDXFER"/>
  </r>
  <r>
    <n v="0"/>
    <n v="0"/>
    <n v="0"/>
    <n v="0"/>
    <d v="2025-12-01T00:00:00"/>
    <s v="BH Colorado Electric Oper Co"/>
    <s v="Regulated Electric (122)"/>
    <s v="WPC Sub 30340 West Station"/>
    <x v="129"/>
    <n v="135300"/>
    <x v="302"/>
    <n v="9974081"/>
    <s v="TX.-CURR., WIND.TYPE 601-1200A"/>
    <d v="1975-07-01T00:00:00"/>
    <d v="1975-07-01T00:00:00"/>
    <s v="CPR Conversion"/>
  </r>
  <r>
    <n v="1"/>
    <n v="1927.8400000000001"/>
    <n v="2206.9593069696002"/>
    <n v="-279.11930696960007"/>
    <d v="2025-12-01T00:00:00"/>
    <s v="BH Colorado Electric Oper Co"/>
    <s v="Regulated Electric (122)"/>
    <s v="WPC Sub 30340 West Station"/>
    <x v="129"/>
    <n v="135300"/>
    <x v="253"/>
    <n v="9821717"/>
    <s v="CARR CURR EQ-WAVE TRAP-800 AMP"/>
    <d v="1966-07-01T00:00:00"/>
    <d v="1966-07-01T00:00:00"/>
    <s v="WCDXFER"/>
  </r>
  <r>
    <n v="0"/>
    <n v="0"/>
    <n v="0"/>
    <n v="0"/>
    <d v="2025-12-01T00:00:00"/>
    <s v="BH Colorado Electric Oper Co"/>
    <s v="Regulated Electric (122)"/>
    <s v="WPC Sub 30340 West Station"/>
    <x v="129"/>
    <n v="135300"/>
    <x v="253"/>
    <n v="9974051"/>
    <s v="CARR CURR EQ-WAVE TRAP-800 AMP"/>
    <d v="1966-07-01T00:00:00"/>
    <d v="1966-07-01T00:00:00"/>
    <s v="CPR Conversion"/>
  </r>
  <r>
    <n v="0"/>
    <n v="0"/>
    <n v="0"/>
    <n v="0"/>
    <d v="2025-12-01T00:00:00"/>
    <s v="BH Colorado Electric Oper Co"/>
    <s v="Regulated Electric (122)"/>
    <s v="WPC Sub 30340 West Station"/>
    <x v="129"/>
    <n v="135300"/>
    <x v="253"/>
    <n v="9693309"/>
    <s v="CARR CURR EQ-WAVE TRAP-800 AMP"/>
    <d v="1970-07-01T00:00:00"/>
    <d v="1970-07-01T00:00:00"/>
    <s v="CPR Conversion"/>
  </r>
  <r>
    <n v="0"/>
    <n v="0"/>
    <n v="0"/>
    <n v="0"/>
    <d v="2025-12-01T00:00:00"/>
    <s v="BH Colorado Electric Oper Co"/>
    <s v="Regulated Electric (122)"/>
    <s v="WPC Sub 30340 West Station"/>
    <x v="129"/>
    <n v="135300"/>
    <x v="253"/>
    <n v="9974048"/>
    <s v="CARR CURR EQ-WAVE TRAP-800 AMP"/>
    <d v="1976-07-01T00:00:00"/>
    <d v="1976-07-01T00:00:00"/>
    <s v="CPR Conversion"/>
  </r>
  <r>
    <n v="0"/>
    <n v="0"/>
    <n v="0"/>
    <n v="0"/>
    <d v="2025-12-01T00:00:00"/>
    <s v="BH Colorado Electric Oper Co"/>
    <s v="Regulated Electric (122)"/>
    <s v="WPC Sub 30340 West Station"/>
    <x v="129"/>
    <n v="135300"/>
    <x v="253"/>
    <n v="9706623"/>
    <s v="CARR CURR EQ-WAVE TRAP-800 AMP"/>
    <d v="1958-07-01T00:00:00"/>
    <d v="1958-07-01T00:00:00"/>
    <s v="CPR Conversion"/>
  </r>
  <r>
    <n v="2"/>
    <n v="3142.14"/>
    <n v="3733.8501145517998"/>
    <n v="-591.71011455179996"/>
    <d v="2025-12-01T00:00:00"/>
    <s v="BH Colorado Electric Oper Co"/>
    <s v="Regulated Electric (122)"/>
    <s v="WPC Sub 30340 West Station"/>
    <x v="129"/>
    <n v="135300"/>
    <x v="253"/>
    <n v="9821716"/>
    <s v="CARR CURR EQ-WAVE TRAP-800 AMP"/>
    <d v="1958-07-01T00:00:00"/>
    <d v="1958-07-01T00:00:00"/>
    <s v="WCDXFER"/>
  </r>
  <r>
    <n v="1"/>
    <n v="2100"/>
    <n v="2242.429392"/>
    <n v="-142.42939200000001"/>
    <d v="2025-12-01T00:00:00"/>
    <s v="BH Colorado Electric Oper Co"/>
    <s v="Regulated Electric (122)"/>
    <s v="WPC Sub 30340 West Station"/>
    <x v="129"/>
    <n v="135300"/>
    <x v="253"/>
    <n v="9821718"/>
    <s v="CARR CURR EQ-WAVE TRAP-800 AMP"/>
    <d v="1970-07-01T00:00:00"/>
    <d v="1970-07-01T00:00:00"/>
    <s v="WCDXFER"/>
  </r>
  <r>
    <n v="1"/>
    <n v="2341.9299999999998"/>
    <n v="2230.4165674428"/>
    <n v="111.51343255719985"/>
    <d v="2025-12-01T00:00:00"/>
    <s v="BH Colorado Electric Oper Co"/>
    <s v="Regulated Electric (122)"/>
    <s v="WPC Sub 30340 West Station"/>
    <x v="129"/>
    <n v="135300"/>
    <x v="253"/>
    <n v="9821719"/>
    <s v="CARR CURR EQ-WAVE TRAP-800 AMP"/>
    <d v="1976-07-01T00:00:00"/>
    <d v="1976-07-01T00:00:00"/>
    <s v="WCDXFER"/>
  </r>
  <r>
    <n v="0"/>
    <n v="19678.59"/>
    <n v="2461.0125336219003"/>
    <n v="17217.577466378101"/>
    <d v="2025-12-01T00:00:00"/>
    <s v="BH Colorado Electric Oper Co"/>
    <s v="Regulated Electric (122)"/>
    <s v="WPC Sub 30340 West Station"/>
    <x v="129"/>
    <n v="135300"/>
    <x v="125"/>
    <n v="29777978"/>
    <s v="Yard Lighting Systems"/>
    <d v="2019-03-29T00:00:00"/>
    <d v="2019-03-01T00:00:00"/>
    <s v="10059352"/>
  </r>
  <r>
    <n v="0"/>
    <n v="0"/>
    <n v="0"/>
    <n v="0"/>
    <d v="2025-12-01T00:00:00"/>
    <s v="BH Colorado Electric Oper Co"/>
    <s v="Regulated Electric (122)"/>
    <s v="WPC Sub 30340 West Station"/>
    <x v="129"/>
    <n v="135300"/>
    <x v="125"/>
    <n v="9974073"/>
    <s v="YARD LIGHTING SYSTEMS"/>
    <d v="1958-07-01T00:00:00"/>
    <d v="1958-07-01T00:00:00"/>
    <s v="CPR Conversion"/>
  </r>
  <r>
    <n v="1"/>
    <n v="1150"/>
    <n v="1366.5615255"/>
    <n v="-216.56152550000002"/>
    <d v="2025-12-01T00:00:00"/>
    <s v="BH Colorado Electric Oper Co"/>
    <s v="Regulated Electric (122)"/>
    <s v="WPC Sub 30340 West Station"/>
    <x v="129"/>
    <n v="135300"/>
    <x v="125"/>
    <n v="9821782"/>
    <s v="YARD LIGHTING SYSTEMS"/>
    <d v="1958-07-01T00:00:00"/>
    <d v="1958-07-01T00:00:00"/>
    <s v="WCDXFER"/>
  </r>
  <r>
    <n v="0"/>
    <n v="0"/>
    <n v="0"/>
    <n v="0"/>
    <d v="2025-12-01T00:00:00"/>
    <s v="BH Colorado Electric Oper Co"/>
    <s v="Regulated Electric (122)"/>
    <s v="WPC Sub 30340 West Station"/>
    <x v="129"/>
    <n v="135301"/>
    <x v="3"/>
    <n v="35434616"/>
    <s v="Install DME equipment at the West Station sub for PRC-002 compliance."/>
    <d v="2022-05-26T00:00:00"/>
    <d v="2022-05-01T00:00:00"/>
    <s v="10077634"/>
  </r>
  <r>
    <n v="0"/>
    <n v="0"/>
    <n v="0"/>
    <n v="0"/>
    <d v="2025-12-01T00:00:00"/>
    <s v="BH Colorado Electric Oper Co"/>
    <s v="Regulated Electric (122)"/>
    <s v="WPC Sub 30340 West Station"/>
    <x v="129"/>
    <n v="135500"/>
    <x v="3"/>
    <n v="27213795"/>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5-12-01T00:00:00"/>
    <s v="BH Colorado Electric Oper Co"/>
    <s v="Regulated Electric (122)"/>
    <s v="WPC Sub 30340 West Station"/>
    <x v="129"/>
    <n v="135600"/>
    <x v="3"/>
    <n v="12422980"/>
    <s v="LAJUNTA BUSHING REPLACEMENTS"/>
    <d v="2014-02-12T00:00:00"/>
    <d v="2014-04-01T00:00:00"/>
    <s v="10048677"/>
  </r>
  <r>
    <n v="0"/>
    <n v="0"/>
    <n v="0"/>
    <n v="0"/>
    <d v="2025-12-01T00:00:00"/>
    <s v="BH Colorado Electric Oper Co"/>
    <s v="Regulated Electric (122)"/>
    <s v="WPC Sub 30340 West Station"/>
    <x v="129"/>
    <n v="135600"/>
    <x v="3"/>
    <n v="11766936"/>
    <s v="MIDWAY WEST STATION FIBER-FIBER PROJECT"/>
    <d v="2010-12-31T00:00:00"/>
    <d v="2013-01-01T00:00:00"/>
    <s v="10040226"/>
  </r>
  <r>
    <n v="0"/>
    <n v="0"/>
    <n v="0"/>
    <n v="0"/>
    <d v="2025-12-01T00:00:00"/>
    <s v="BH Colorado Electric Oper Co"/>
    <s v="Regulated Electric (122)"/>
    <s v="WPC Sub 30340 West Station"/>
    <x v="129"/>
    <n v="135600"/>
    <x v="3"/>
    <n v="12317838"/>
    <s v="LAJUNTA BUSHING REPLACEMENTS"/>
    <d v="2014-02-12T00:00:00"/>
    <d v="2014-02-01T00:00:00"/>
    <s v="10048677"/>
  </r>
  <r>
    <n v="0"/>
    <n v="0"/>
    <n v="0"/>
    <n v="0"/>
    <d v="2025-12-01T00:00:00"/>
    <s v="BH Colorado Electric Oper Co"/>
    <s v="Regulated Electric (122)"/>
    <s v="WPC Sub 30340 West Station"/>
    <x v="129"/>
    <n v="135600"/>
    <x v="3"/>
    <n v="27213798"/>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5-12-01T00:00:00"/>
    <s v="BH Colorado Electric Oper Co"/>
    <s v="Regulated Electric (122)"/>
    <s v="WPC Sub 30340 West Station"/>
    <x v="129"/>
    <n v="135600"/>
    <x v="16"/>
    <n v="11379671"/>
    <s v="FIBER OPTIC STATIC WIRE"/>
    <d v="2010-12-31T00:00:00"/>
    <d v="2011-01-01T00:00:00"/>
    <s v="10040226"/>
  </r>
  <r>
    <n v="0"/>
    <n v="0"/>
    <n v="0"/>
    <n v="0"/>
    <d v="2025-12-01T00:00:00"/>
    <s v="BH Colorado Electric Oper Co"/>
    <s v="Regulated Electric (122)"/>
    <s v="WPC Sub 30340 West Station"/>
    <x v="129"/>
    <n v="135600"/>
    <x v="16"/>
    <n v="11794451"/>
    <s v="FIBER OPTIC STATIC WIRE"/>
    <d v="2012-11-01T00:00:00"/>
    <d v="2012-01-01T00:00:00"/>
    <s v="10042608"/>
  </r>
  <r>
    <n v="1"/>
    <n v="3512.34"/>
    <n v="2932.1630384435998"/>
    <n v="580.17696155640033"/>
    <d v="2025-12-01T00:00:00"/>
    <s v="BH Colorado Electric Oper Co"/>
    <s v="Regulated Electric (122)"/>
    <s v="WPC Sub 30345 DOT Site"/>
    <x v="130"/>
    <n v="135200"/>
    <x v="195"/>
    <n v="9974063"/>
    <s v="CONTROL BUILDING STRUCTURE - #"/>
    <d v="1973-07-01T00:00:00"/>
    <d v="1973-07-01T00:00:00"/>
    <s v="CPR Conversion"/>
  </r>
  <r>
    <n v="0"/>
    <n v="0"/>
    <n v="0"/>
    <n v="0"/>
    <d v="2025-12-01T00:00:00"/>
    <s v="BH Colorado Electric Oper Co"/>
    <s v="Regulated Electric (122)"/>
    <s v="WPC Sub 30345 DOT Site"/>
    <x v="130"/>
    <n v="135300"/>
    <x v="106"/>
    <n v="9974062"/>
    <s v="ARRESTER - 69,001-146,000 VOLTS"/>
    <d v="1973-07-01T00:00:00"/>
    <d v="1973-07-01T00:00:00"/>
    <s v="CPR Conversion"/>
  </r>
  <r>
    <n v="3"/>
    <n v="5226.71"/>
    <n v="5279.5174372798001"/>
    <n v="-52.80743727980007"/>
    <d v="2025-12-01T00:00:00"/>
    <s v="BH Colorado Electric Oper Co"/>
    <s v="Regulated Electric (122)"/>
    <s v="WPC Sub 30345 DOT Site"/>
    <x v="130"/>
    <n v="135300"/>
    <x v="106"/>
    <n v="9821684"/>
    <s v="ARRESTER - 69,001-146,000 VOLTS"/>
    <d v="1973-07-01T00:00:00"/>
    <d v="1973-07-01T00:00:00"/>
    <s v="WCDXFER"/>
  </r>
  <r>
    <n v="0"/>
    <n v="22954.100000000002"/>
    <n v="1545.7341439019999"/>
    <n v="21408.365856098004"/>
    <d v="2025-12-01T00:00:00"/>
    <s v="BH Colorado Electric Oper Co"/>
    <s v="Regulated Electric (122)"/>
    <s v="WPC Sub 30345 DOT Site"/>
    <x v="130"/>
    <n v="135300"/>
    <x v="107"/>
    <n v="36314677"/>
    <s v="Batteries, Storage - Station"/>
    <d v="2022-05-27T00:00:00"/>
    <d v="2022-05-01T00:00:00"/>
    <s v="10078941"/>
  </r>
  <r>
    <n v="0"/>
    <n v="0"/>
    <n v="0"/>
    <n v="0"/>
    <d v="2025-12-01T00:00:00"/>
    <s v="BH Colorado Electric Oper Co"/>
    <s v="Regulated Electric (122)"/>
    <s v="WPC Sub 30345 DOT Site"/>
    <x v="130"/>
    <n v="135300"/>
    <x v="101"/>
    <n v="9974061"/>
    <s v="BATTERIES, STORAGE"/>
    <d v="1973-07-01T00:00:00"/>
    <d v="1973-07-01T00:00:00"/>
    <s v="CPR Conversion"/>
  </r>
  <r>
    <n v="0"/>
    <n v="0"/>
    <n v="0"/>
    <n v="0"/>
    <d v="2025-12-01T00:00:00"/>
    <s v="BH Colorado Electric Oper Co"/>
    <s v="Regulated Electric (122)"/>
    <s v="WPC Sub 30345 DOT Site"/>
    <x v="130"/>
    <n v="135300"/>
    <x v="101"/>
    <n v="9821676"/>
    <s v="BATTERIES, STORAGE"/>
    <d v="1973-07-01T00:00:00"/>
    <d v="1973-07-01T00:00:00"/>
    <s v="WCDXFER"/>
  </r>
  <r>
    <n v="0"/>
    <n v="0"/>
    <n v="0"/>
    <n v="0"/>
    <d v="2025-12-01T00:00:00"/>
    <s v="BH Colorado Electric Oper Co"/>
    <s v="Regulated Electric (122)"/>
    <s v="WPC Sub 30345 DOT Site"/>
    <x v="130"/>
    <n v="135300"/>
    <x v="137"/>
    <n v="9974060"/>
    <s v="BATTERY CHARGER"/>
    <d v="1973-07-01T00:00:00"/>
    <d v="1973-07-01T00:00:00"/>
    <s v="CPR Conversion"/>
  </r>
  <r>
    <n v="0"/>
    <n v="0"/>
    <n v="0"/>
    <n v="0"/>
    <d v="2025-12-01T00:00:00"/>
    <s v="BH Colorado Electric Oper Co"/>
    <s v="Regulated Electric (122)"/>
    <s v="WPC Sub 30345 DOT Site"/>
    <x v="130"/>
    <n v="135300"/>
    <x v="137"/>
    <n v="9821679"/>
    <s v="BATTERY CHARGER"/>
    <d v="1973-07-01T00:00:00"/>
    <d v="1973-07-01T00:00:00"/>
    <s v="WCDXFER"/>
  </r>
  <r>
    <n v="0"/>
    <n v="0"/>
    <n v="0"/>
    <n v="0"/>
    <d v="2025-12-01T00:00:00"/>
    <s v="BH Colorado Electric Oper Co"/>
    <s v="Regulated Electric (122)"/>
    <s v="WPC Sub 30345 DOT Site"/>
    <x v="130"/>
    <n v="135300"/>
    <x v="202"/>
    <n v="9974182"/>
    <s v="OIL - 161 KV"/>
    <d v="1973-07-01T00:00:00"/>
    <d v="1973-07-01T00:00:00"/>
    <s v="CPR Conversion"/>
  </r>
  <r>
    <n v="1"/>
    <n v="25561.02"/>
    <n v="25819.272698247602"/>
    <n v="-258.25269824760107"/>
    <d v="2025-12-01T00:00:00"/>
    <s v="BH Colorado Electric Oper Co"/>
    <s v="Regulated Electric (122)"/>
    <s v="WPC Sub 30345 DOT Site"/>
    <x v="130"/>
    <n v="135300"/>
    <x v="202"/>
    <n v="9821789"/>
    <s v="OIL - 161 KV"/>
    <d v="1973-07-01T00:00:00"/>
    <d v="1973-07-01T00:00:00"/>
    <s v="WCDXFER"/>
  </r>
  <r>
    <n v="0"/>
    <n v="0"/>
    <n v="0"/>
    <n v="0"/>
    <d v="2025-12-01T00:00:00"/>
    <s v="BH Colorado Electric Oper Co"/>
    <s v="Regulated Electric (122)"/>
    <s v="WPC Sub 30345 DOT Site"/>
    <x v="130"/>
    <n v="135300"/>
    <x v="205"/>
    <n v="9974177"/>
    <s v="CAPACITOR BANKS-FOUNDATION"/>
    <d v="1973-07-01T00:00:00"/>
    <d v="1973-07-01T00:00:00"/>
    <s v="CPR Conversion"/>
  </r>
  <r>
    <n v="0"/>
    <n v="139.47"/>
    <n v="140.87911840859999"/>
    <n v="-1.4091184085999942"/>
    <d v="2025-12-01T00:00:00"/>
    <s v="BH Colorado Electric Oper Co"/>
    <s v="Regulated Electric (122)"/>
    <s v="WPC Sub 30345 DOT Site"/>
    <x v="130"/>
    <n v="135300"/>
    <x v="205"/>
    <n v="9821698"/>
    <s v="CAPACITOR BANKS-FOUNDATION"/>
    <d v="1973-07-01T00:00:00"/>
    <d v="1973-07-01T00:00:00"/>
    <s v="WCDXFER"/>
  </r>
  <r>
    <n v="0"/>
    <n v="0"/>
    <n v="0"/>
    <n v="0"/>
    <d v="2025-12-01T00:00:00"/>
    <s v="BH Colorado Electric Oper Co"/>
    <s v="Regulated Electric (122)"/>
    <s v="WPC Sub 30345 DOT Site"/>
    <x v="130"/>
    <n v="135300"/>
    <x v="210"/>
    <n v="9706629"/>
    <s v="SWITCH,COMBO,ELEC,69001-170K,"/>
    <d v="1974-07-01T00:00:00"/>
    <d v="1974-07-01T00:00:00"/>
    <s v="CPR Conversion"/>
  </r>
  <r>
    <n v="0"/>
    <n v="-1370.45"/>
    <n v="-1357.9285546670001"/>
    <n v="-12.521445332999974"/>
    <d v="2025-12-01T00:00:00"/>
    <s v="BH Colorado Electric Oper Co"/>
    <s v="Regulated Electric (122)"/>
    <s v="WPC Sub 30345 DOT Site"/>
    <x v="130"/>
    <n v="135300"/>
    <x v="210"/>
    <n v="9821828"/>
    <s v="SWITCH,COMBO,ELEC,69001-170K,"/>
    <d v="1974-07-01T00:00:00"/>
    <d v="1974-07-01T00:00:00"/>
    <s v="WCDXFER"/>
  </r>
  <r>
    <n v="3"/>
    <n v="11315.62"/>
    <n v="11429.946008795601"/>
    <n v="-114.3260087956005"/>
    <d v="2025-12-01T00:00:00"/>
    <s v="BH Colorado Electric Oper Co"/>
    <s v="Regulated Electric (122)"/>
    <s v="WPC Sub 30345 DOT Site"/>
    <x v="130"/>
    <n v="135300"/>
    <x v="210"/>
    <n v="9821829"/>
    <s v="COMBO-ELEC-69-170KV- &lt;= 600AMPS"/>
    <d v="1973-07-01T00:00:00"/>
    <d v="1973-07-01T00:00:00"/>
    <s v="WCDXFER"/>
  </r>
  <r>
    <n v="0"/>
    <n v="0"/>
    <n v="0"/>
    <n v="0"/>
    <d v="2025-12-01T00:00:00"/>
    <s v="BH Colorado Electric Oper Co"/>
    <s v="Regulated Electric (122)"/>
    <s v="WPC Sub 30345 DOT Site"/>
    <x v="130"/>
    <n v="135300"/>
    <x v="210"/>
    <n v="9693312"/>
    <s v="COMBO-ELEC-69-170KV- &lt;= 600AMPS"/>
    <d v="1973-07-01T00:00:00"/>
    <d v="1973-07-01T00:00:00"/>
    <s v="CPR Conversion"/>
  </r>
  <r>
    <n v="0"/>
    <n v="0"/>
    <n v="0"/>
    <n v="0"/>
    <d v="2025-12-01T00:00:00"/>
    <s v="BH Colorado Electric Oper Co"/>
    <s v="Regulated Electric (122)"/>
    <s v="WPC Sub 30345 DOT Site"/>
    <x v="130"/>
    <n v="135300"/>
    <x v="218"/>
    <n v="9974181"/>
    <s v="CONDUIT, NOT ENCD-PVC-UNDR 3&quot;"/>
    <d v="1973-07-01T00:00:00"/>
    <d v="1973-07-01T00:00:00"/>
    <s v="CPR Conversion"/>
  </r>
  <r>
    <n v="840"/>
    <n v="1135.8500000000001"/>
    <n v="1147.325924173"/>
    <n v="-11.475924172999839"/>
    <d v="2025-12-01T00:00:00"/>
    <s v="BH Colorado Electric Oper Co"/>
    <s v="Regulated Electric (122)"/>
    <s v="WPC Sub 30345 DOT Site"/>
    <x v="130"/>
    <n v="135300"/>
    <x v="218"/>
    <n v="9821743"/>
    <s v="CONDUIT, NOT ENCD-PVC-UNDR 3&quot;"/>
    <d v="1973-07-01T00:00:00"/>
    <d v="1973-07-01T00:00:00"/>
    <s v="WCDXFER"/>
  </r>
  <r>
    <n v="0"/>
    <n v="0"/>
    <n v="0"/>
    <n v="0"/>
    <d v="2025-12-01T00:00:00"/>
    <s v="BH Colorado Electric Oper Co"/>
    <s v="Regulated Electric (122)"/>
    <s v="WPC Sub 30345 DOT Site"/>
    <x v="130"/>
    <n v="135300"/>
    <x v="221"/>
    <n v="9974056"/>
    <s v="CARR CURR EQ-COUPLING CAPACITOR 69KV"/>
    <d v="1973-07-01T00:00:00"/>
    <d v="1973-07-01T00:00:00"/>
    <s v="CPR Conversion"/>
  </r>
  <r>
    <n v="1"/>
    <n v="1563.1200000000001"/>
    <n v="1578.9127953456"/>
    <n v="-15.79279534559987"/>
    <d v="2025-12-01T00:00:00"/>
    <s v="BH Colorado Electric Oper Co"/>
    <s v="Regulated Electric (122)"/>
    <s v="WPC Sub 30345 DOT Site"/>
    <x v="130"/>
    <n v="135300"/>
    <x v="221"/>
    <n v="9821723"/>
    <s v="CARR CURR EQ-COUPLING CAPACITOR 69KV"/>
    <d v="1973-07-01T00:00:00"/>
    <d v="1973-07-01T00:00:00"/>
    <s v="WCDXFER"/>
  </r>
  <r>
    <n v="0"/>
    <n v="0"/>
    <n v="0"/>
    <n v="0"/>
    <d v="2025-12-01T00:00:00"/>
    <s v="BH Colorado Electric Oper Co"/>
    <s v="Regulated Electric (122)"/>
    <s v="WPC Sub 30345 DOT Site"/>
    <x v="130"/>
    <n v="135300"/>
    <x v="3"/>
    <n v="9812954"/>
    <s v="Invest Carrier Equip-DOT Sub"/>
    <d v="2002-11-01T00:00:00"/>
    <d v="2002-11-01T00:00:00"/>
    <s v="10016512"/>
  </r>
  <r>
    <n v="0"/>
    <n v="0"/>
    <n v="0"/>
    <n v="0"/>
    <d v="2025-12-01T00:00:00"/>
    <s v="BH Colorado Electric Oper Co"/>
    <s v="Regulated Electric (122)"/>
    <s v="WPC Sub 30345 DOT Site"/>
    <x v="130"/>
    <n v="135300"/>
    <x v="3"/>
    <n v="9813329"/>
    <s v="Invest Carrier Equip-DOT Sub"/>
    <d v="2002-11-01T00:00:00"/>
    <d v="2002-12-01T00:00:00"/>
    <s v="10016512"/>
  </r>
  <r>
    <n v="0"/>
    <n v="0"/>
    <n v="0"/>
    <n v="0"/>
    <d v="2025-12-01T00:00:00"/>
    <s v="BH Colorado Electric Oper Co"/>
    <s v="Regulated Electric (122)"/>
    <s v="WPC Sub 30345 DOT Site"/>
    <x v="130"/>
    <n v="135300"/>
    <x v="3"/>
    <n v="9813524"/>
    <s v="Invest Carrier Equip-DOT Sub"/>
    <d v="2002-11-01T00:00:00"/>
    <d v="2003-01-01T00:00:00"/>
    <s v="10016512"/>
  </r>
  <r>
    <n v="0"/>
    <n v="0"/>
    <n v="0"/>
    <n v="0"/>
    <d v="2025-12-01T00:00:00"/>
    <s v="BH Colorado Electric Oper Co"/>
    <s v="Regulated Electric (122)"/>
    <s v="WPC Sub 30345 DOT Site"/>
    <x v="130"/>
    <n v="135300"/>
    <x v="228"/>
    <n v="9974178"/>
    <s v="FOUNDATION"/>
    <d v="1973-07-01T00:00:00"/>
    <d v="1973-07-01T00:00:00"/>
    <s v="CPR Conversion"/>
  </r>
  <r>
    <n v="1"/>
    <n v="1000.52"/>
    <n v="1010.6286337576"/>
    <n v="-10.108633757600046"/>
    <d v="2025-12-01T00:00:00"/>
    <s v="BH Colorado Electric Oper Co"/>
    <s v="Regulated Electric (122)"/>
    <s v="WPC Sub 30345 DOT Site"/>
    <x v="130"/>
    <n v="135300"/>
    <x v="228"/>
    <n v="9821763"/>
    <s v="FOUNDATION"/>
    <d v="1973-07-01T00:00:00"/>
    <d v="1973-07-01T00:00:00"/>
    <s v="WCDXFER"/>
  </r>
  <r>
    <n v="1"/>
    <n v="4118.29"/>
    <n v="4159.8986488201999"/>
    <n v="-41.60864882019996"/>
    <d v="2025-12-01T00:00:00"/>
    <s v="BH Colorado Electric Oper Co"/>
    <s v="Regulated Electric (122)"/>
    <s v="WPC Sub 30345 DOT Site"/>
    <x v="130"/>
    <n v="135300"/>
    <x v="118"/>
    <n v="9821761"/>
    <s v="GROUNDING SYSTEMS, STATION"/>
    <d v="1973-07-01T00:00:00"/>
    <d v="1973-07-01T00:00:00"/>
    <s v="WCDXFER"/>
  </r>
  <r>
    <n v="0"/>
    <n v="0"/>
    <n v="0"/>
    <n v="0"/>
    <d v="2025-12-01T00:00:00"/>
    <s v="BH Colorado Electric Oper Co"/>
    <s v="Regulated Electric (122)"/>
    <s v="WPC Sub 30345 DOT Site"/>
    <x v="130"/>
    <n v="135300"/>
    <x v="118"/>
    <n v="9974175"/>
    <s v="GROUNDING SYSTEMS, STATION"/>
    <d v="1973-07-01T00:00:00"/>
    <d v="1973-07-01T00:00:00"/>
    <s v="CPR Conversion"/>
  </r>
  <r>
    <n v="0"/>
    <n v="0"/>
    <n v="0"/>
    <n v="0"/>
    <d v="2025-12-01T00:00:00"/>
    <s v="BH Colorado Electric Oper Co"/>
    <s v="Regulated Electric (122)"/>
    <s v="WPC Sub 30345 DOT Site"/>
    <x v="130"/>
    <n v="135300"/>
    <x v="286"/>
    <n v="9974174"/>
    <s v="INSULATORS-POST-161KV"/>
    <d v="1973-07-01T00:00:00"/>
    <d v="1973-07-01T00:00:00"/>
    <s v="CPR Conversion"/>
  </r>
  <r>
    <n v="1"/>
    <n v="19962.47"/>
    <n v="20164.1584201486"/>
    <n v="-201.68842014859911"/>
    <d v="2025-12-01T00:00:00"/>
    <s v="BH Colorado Electric Oper Co"/>
    <s v="Regulated Electric (122)"/>
    <s v="WPC Sub 30345 DOT Site"/>
    <x v="130"/>
    <n v="135300"/>
    <x v="286"/>
    <n v="9821756"/>
    <s v="INSULATORS-POST-161KV"/>
    <d v="1973-07-01T00:00:00"/>
    <d v="1973-07-01T00:00:00"/>
    <s v="WCDXFER"/>
  </r>
  <r>
    <n v="1"/>
    <n v="1043.0899999999999"/>
    <n v="1053.6287346442002"/>
    <n v="-10.538734644200304"/>
    <d v="2025-12-01T00:00:00"/>
    <s v="BH Colorado Electric Oper Co"/>
    <s v="Regulated Electric (122)"/>
    <s v="WPC Sub 30345 DOT Site"/>
    <x v="130"/>
    <n v="135300"/>
    <x v="230"/>
    <n v="9821709"/>
    <s v="CARR CURR EQ-LINE TUNER"/>
    <d v="1973-07-01T00:00:00"/>
    <d v="1973-07-01T00:00:00"/>
    <s v="WCDXFER"/>
  </r>
  <r>
    <n v="0"/>
    <n v="0"/>
    <n v="0"/>
    <n v="0"/>
    <d v="2025-12-01T00:00:00"/>
    <s v="BH Colorado Electric Oper Co"/>
    <s v="Regulated Electric (122)"/>
    <s v="WPC Sub 30345 DOT Site"/>
    <x v="130"/>
    <n v="135300"/>
    <x v="230"/>
    <n v="9974057"/>
    <s v="CARR CURR EQ-LINE TUNER"/>
    <d v="1973-07-01T00:00:00"/>
    <d v="1973-07-01T00:00:00"/>
    <s v="CPR Conversion"/>
  </r>
  <r>
    <n v="3"/>
    <n v="2571.56"/>
    <n v="2597.5414478727998"/>
    <n v="-25.98144787279989"/>
    <d v="2025-12-01T00:00:00"/>
    <s v="BH Colorado Electric Oper Co"/>
    <s v="Regulated Electric (122)"/>
    <s v="WPC Sub 30345 DOT Site"/>
    <x v="130"/>
    <n v="135300"/>
    <x v="231"/>
    <n v="9821804"/>
    <s v="LOW PROF- SWITCH STAND - HIGH"/>
    <d v="1973-07-01T00:00:00"/>
    <d v="1973-07-01T00:00:00"/>
    <s v="WCDXFER"/>
  </r>
  <r>
    <n v="0"/>
    <n v="0"/>
    <n v="0"/>
    <n v="0"/>
    <d v="2025-12-01T00:00:00"/>
    <s v="BH Colorado Electric Oper Co"/>
    <s v="Regulated Electric (122)"/>
    <s v="WPC Sub 30345 DOT Site"/>
    <x v="130"/>
    <n v="135300"/>
    <x v="231"/>
    <n v="9974171"/>
    <s v="LOW PROF- SWITCH STAND - HIGH"/>
    <d v="1973-07-01T00:00:00"/>
    <d v="1973-07-01T00:00:00"/>
    <s v="CPR Conversion"/>
  </r>
  <r>
    <n v="0"/>
    <n v="0"/>
    <n v="0"/>
    <n v="0"/>
    <d v="2025-12-01T00:00:00"/>
    <s v="BH Colorado Electric Oper Co"/>
    <s v="Regulated Electric (122)"/>
    <s v="WPC Sub 30345 DOT Site"/>
    <x v="130"/>
    <n v="135300"/>
    <x v="232"/>
    <n v="9701176"/>
    <s v="LOW PROF-CURR/POT TRANS/REAC STAND"/>
    <d v="1973-07-01T00:00:00"/>
    <d v="1973-07-01T00:00:00"/>
    <s v="CPR Conversion"/>
  </r>
  <r>
    <n v="6"/>
    <n v="2723.36"/>
    <n v="2750.8751409567999"/>
    <n v="-27.515140956799769"/>
    <d v="2025-12-01T00:00:00"/>
    <s v="BH Colorado Electric Oper Co"/>
    <s v="Regulated Electric (122)"/>
    <s v="WPC Sub 30345 DOT Site"/>
    <x v="130"/>
    <n v="135300"/>
    <x v="232"/>
    <n v="9821805"/>
    <s v="LOW PROF-CURR/POT TRANS/REAC STAND"/>
    <d v="1973-07-01T00:00:00"/>
    <d v="1973-07-01T00:00:00"/>
    <s v="WCDXFER"/>
  </r>
  <r>
    <n v="28"/>
    <n v="24645.8"/>
    <n v="24894.805882803998"/>
    <n v="-249.00588280399825"/>
    <d v="2025-12-01T00:00:00"/>
    <s v="BH Colorado Electric Oper Co"/>
    <s v="Regulated Electric (122)"/>
    <s v="WPC Sub 30345 DOT Site"/>
    <x v="130"/>
    <n v="135300"/>
    <x v="233"/>
    <n v="9821808"/>
    <s v="LOW PROFILE STRUCT-BUS SUPPORT-1PH"/>
    <d v="1973-07-01T00:00:00"/>
    <d v="1973-07-01T00:00:00"/>
    <s v="WCDXFER"/>
  </r>
  <r>
    <n v="0"/>
    <n v="0"/>
    <n v="0"/>
    <n v="0"/>
    <d v="2025-12-01T00:00:00"/>
    <s v="BH Colorado Electric Oper Co"/>
    <s v="Regulated Electric (122)"/>
    <s v="WPC Sub 30345 DOT Site"/>
    <x v="130"/>
    <n v="135300"/>
    <x v="233"/>
    <n v="9974173"/>
    <s v="LOW PROFILE STRUCT-BUS SUPPORT-1PH"/>
    <d v="1973-07-01T00:00:00"/>
    <d v="1973-07-01T00:00:00"/>
    <s v="CPR Conversion"/>
  </r>
  <r>
    <n v="0"/>
    <n v="0"/>
    <n v="0"/>
    <n v="0"/>
    <d v="2025-12-01T00:00:00"/>
    <s v="BH Colorado Electric Oper Co"/>
    <s v="Regulated Electric (122)"/>
    <s v="WPC Sub 30345 DOT Site"/>
    <x v="130"/>
    <n v="135300"/>
    <x v="234"/>
    <n v="9974176"/>
    <s v="LOW PROFILE STRUCTURE-FOUNDATION"/>
    <d v="1973-07-01T00:00:00"/>
    <d v="1973-07-01T00:00:00"/>
    <s v="CPR Conversion"/>
  </r>
  <r>
    <n v="37"/>
    <n v="10227.48"/>
    <n v="10330.8121168824"/>
    <n v="-103.33211688240044"/>
    <d v="2025-12-01T00:00:00"/>
    <s v="BH Colorado Electric Oper Co"/>
    <s v="Regulated Electric (122)"/>
    <s v="WPC Sub 30345 DOT Site"/>
    <x v="130"/>
    <n v="135300"/>
    <x v="234"/>
    <n v="9821815"/>
    <s v="LOW PROFILE STRUCTURE-FOUNDATION"/>
    <d v="1973-07-01T00:00:00"/>
    <d v="1973-07-01T00:00:00"/>
    <s v="WCDXFER"/>
  </r>
  <r>
    <n v="0"/>
    <n v="0"/>
    <n v="0"/>
    <n v="0"/>
    <d v="2025-12-01T00:00:00"/>
    <s v="BH Colorado Electric Oper Co"/>
    <s v="Regulated Electric (122)"/>
    <s v="WPC Sub 30345 DOT Site"/>
    <x v="130"/>
    <n v="135300"/>
    <x v="235"/>
    <n v="9724133"/>
    <s v="OTHER LOW PROFILE STRUCTURE"/>
    <d v="1973-07-01T00:00:00"/>
    <d v="1973-07-01T00:00:00"/>
    <s v="CPR Conversion"/>
  </r>
  <r>
    <n v="1"/>
    <n v="670.45"/>
    <n v="677.22381112100004"/>
    <n v="-6.7738111209999943"/>
    <d v="2025-12-01T00:00:00"/>
    <s v="BH Colorado Electric Oper Co"/>
    <s v="Regulated Electric (122)"/>
    <s v="WPC Sub 30345 DOT Site"/>
    <x v="130"/>
    <n v="135300"/>
    <x v="235"/>
    <n v="9821803"/>
    <s v="OTHER LOW PROFILE STRUCTURE"/>
    <d v="1973-07-01T00:00:00"/>
    <d v="1973-07-01T00:00:00"/>
    <s v="WCDXFER"/>
  </r>
  <r>
    <n v="0"/>
    <n v="0"/>
    <n v="0"/>
    <n v="0"/>
    <d v="2025-12-01T00:00:00"/>
    <s v="BH Colorado Electric Oper Co"/>
    <s v="Regulated Electric (122)"/>
    <s v="WPC Sub 30345 DOT Site"/>
    <x v="130"/>
    <n v="135300"/>
    <x v="236"/>
    <n v="9974180"/>
    <s v="LINE PANEL"/>
    <d v="1973-07-01T00:00:00"/>
    <d v="1973-07-01T00:00:00"/>
    <s v="CPR Conversion"/>
  </r>
  <r>
    <n v="1"/>
    <n v="6059.66"/>
    <n v="6120.8830476508001"/>
    <n v="-61.223047650800254"/>
    <d v="2025-12-01T00:00:00"/>
    <s v="BH Colorado Electric Oper Co"/>
    <s v="Regulated Electric (122)"/>
    <s v="WPC Sub 30345 DOT Site"/>
    <x v="130"/>
    <n v="135300"/>
    <x v="236"/>
    <n v="9821779"/>
    <s v="LINE PANEL"/>
    <d v="1973-07-01T00:00:00"/>
    <d v="1973-07-01T00:00:00"/>
    <s v="WCDXFER"/>
  </r>
  <r>
    <n v="0"/>
    <n v="0"/>
    <n v="0"/>
    <n v="0"/>
    <d v="2025-12-01T00:00:00"/>
    <s v="BH Colorado Electric Oper Co"/>
    <s v="Regulated Electric (122)"/>
    <s v="WPC Sub 30345 DOT Site"/>
    <x v="130"/>
    <n v="135300"/>
    <x v="266"/>
    <n v="9974179"/>
    <s v="TRANSFORMER DIFFERENTIAL PANEL"/>
    <d v="1980-07-01T00:00:00"/>
    <d v="1980-07-01T00:00:00"/>
    <s v="CPR Conversion"/>
  </r>
  <r>
    <n v="3"/>
    <n v="492.05"/>
    <n v="430.75182318349999"/>
    <n v="61.298176816500018"/>
    <d v="2025-12-01T00:00:00"/>
    <s v="BH Colorado Electric Oper Co"/>
    <s v="Regulated Electric (122)"/>
    <s v="WPC Sub 30345 DOT Site"/>
    <x v="130"/>
    <n v="135300"/>
    <x v="266"/>
    <n v="9821752"/>
    <s v="TRANSFORMER DIFFERENTIAL PANEL"/>
    <d v="1980-07-01T00:00:00"/>
    <d v="1980-07-01T00:00:00"/>
    <s v="WCDXFER"/>
  </r>
  <r>
    <n v="0"/>
    <n v="0"/>
    <n v="0"/>
    <n v="0"/>
    <d v="2025-12-01T00:00:00"/>
    <s v="BH Colorado Electric Oper Co"/>
    <s v="Regulated Electric (122)"/>
    <s v="WPC Sub 30345 DOT Site"/>
    <x v="130"/>
    <n v="135300"/>
    <x v="145"/>
    <n v="9718860"/>
    <s v="TRANSF, PWR, FOUNDATION"/>
    <d v="1973-07-01T00:00:00"/>
    <d v="1973-07-01T00:00:00"/>
    <s v="CPR Conversion"/>
  </r>
  <r>
    <n v="6"/>
    <n v="873.1"/>
    <n v="881.92126107800004"/>
    <n v="-8.8212610780000205"/>
    <d v="2025-12-01T00:00:00"/>
    <s v="BH Colorado Electric Oper Co"/>
    <s v="Regulated Electric (122)"/>
    <s v="WPC Sub 30345 DOT Site"/>
    <x v="130"/>
    <n v="135300"/>
    <x v="145"/>
    <n v="9821860"/>
    <s v="TRANSF, PWR, FOUNDATION-00000-TRANSF, PWR, FOUNDATION"/>
    <d v="1973-07-01T00:00:00"/>
    <d v="1973-07-01T00:00:00"/>
    <s v="WCDXFER"/>
  </r>
  <r>
    <n v="3"/>
    <n v="1146.02"/>
    <n v="1157.5986755475999"/>
    <n v="-11.578675547599914"/>
    <d v="2025-12-01T00:00:00"/>
    <s v="BH Colorado Electric Oper Co"/>
    <s v="Regulated Electric (122)"/>
    <s v="WPC Sub 30345 DOT Site"/>
    <x v="130"/>
    <n v="135300"/>
    <x v="280"/>
    <n v="9821802"/>
    <s v="STRUC-SUPPORTING,OUTDOOR-OTHER"/>
    <d v="1973-07-01T00:00:00"/>
    <d v="1973-07-01T00:00:00"/>
    <s v="WCDXFER"/>
  </r>
  <r>
    <n v="0"/>
    <n v="0"/>
    <n v="0"/>
    <n v="0"/>
    <d v="2025-12-01T00:00:00"/>
    <s v="BH Colorado Electric Oper Co"/>
    <s v="Regulated Electric (122)"/>
    <s v="WPC Sub 30345 DOT Site"/>
    <x v="130"/>
    <n v="135300"/>
    <x v="280"/>
    <n v="9974172"/>
    <s v="STRUC-SUPPORTING,OUTDOOR-OTHER"/>
    <d v="1973-07-01T00:00:00"/>
    <d v="1973-07-01T00:00:00"/>
    <s v="CPR Conversion"/>
  </r>
  <r>
    <n v="0"/>
    <n v="0"/>
    <n v="0"/>
    <n v="0"/>
    <d v="2025-12-01T00:00:00"/>
    <s v="BH Colorado Electric Oper Co"/>
    <s v="Regulated Electric (122)"/>
    <s v="WPC Sub 30345 DOT Site"/>
    <x v="130"/>
    <n v="135300"/>
    <x v="182"/>
    <n v="9974168"/>
    <s v="TRANSF, POTNTL, 1PH, 35001-69KV"/>
    <d v="1973-07-01T00:00:00"/>
    <d v="1973-07-01T00:00:00"/>
    <s v="CPR Conversion"/>
  </r>
  <r>
    <n v="3"/>
    <n v="16713.670000000002"/>
    <n v="16882.5345592046"/>
    <n v="-168.86455920459775"/>
    <d v="2025-12-01T00:00:00"/>
    <s v="BH Colorado Electric Oper Co"/>
    <s v="Regulated Electric (122)"/>
    <s v="WPC Sub 30345 DOT Site"/>
    <x v="130"/>
    <n v="135300"/>
    <x v="182"/>
    <n v="9821839"/>
    <s v="TRANSF, POTNTL, 1PH, 35001-69KV"/>
    <d v="1973-07-01T00:00:00"/>
    <d v="1973-07-01T00:00:00"/>
    <s v="WCDXFER"/>
  </r>
  <r>
    <n v="0"/>
    <n v="0"/>
    <n v="0"/>
    <n v="0"/>
    <d v="2025-12-01T00:00:00"/>
    <s v="BH Colorado Electric Oper Co"/>
    <s v="Regulated Electric (122)"/>
    <s v="WPC Sub 30345 DOT Site"/>
    <x v="130"/>
    <n v="135300"/>
    <x v="247"/>
    <n v="9821726"/>
    <s v="CARR CURR EQ-TRANS/REC COMBINED"/>
    <d v="1973-07-01T00:00:00"/>
    <d v="1973-07-01T00:00:00"/>
    <s v="WCDXFER"/>
  </r>
  <r>
    <n v="0"/>
    <n v="0"/>
    <n v="0"/>
    <n v="0"/>
    <d v="2025-12-01T00:00:00"/>
    <s v="BH Colorado Electric Oper Co"/>
    <s v="Regulated Electric (122)"/>
    <s v="WPC Sub 30345 DOT Site"/>
    <x v="130"/>
    <n v="135300"/>
    <x v="247"/>
    <n v="9974059"/>
    <s v="CARR CURR EQ-TRANS/REC COMBINED"/>
    <d v="1973-07-01T00:00:00"/>
    <d v="1973-07-01T00:00:00"/>
    <s v="CPR Conversion"/>
  </r>
  <r>
    <n v="1"/>
    <n v="8448.91"/>
    <n v="3820.1027562759"/>
    <n v="4628.8072437240999"/>
    <d v="2025-12-01T00:00:00"/>
    <s v="BH Colorado Electric Oper Co"/>
    <s v="Regulated Electric (122)"/>
    <s v="WPC Sub 30345 DOT Site"/>
    <x v="130"/>
    <n v="135300"/>
    <x v="247"/>
    <n v="9814131"/>
    <s v="CARR CURR EQ-TRANS/REC COMBINED"/>
    <d v="2002-11-01T00:00:00"/>
    <d v="2002-01-01T00:00:00"/>
    <s v="10016512"/>
  </r>
  <r>
    <n v="2"/>
    <n v="6089.52"/>
    <n v="6151.0447345776001"/>
    <n v="-61.524734577599702"/>
    <d v="2025-12-01T00:00:00"/>
    <s v="BH Colorado Electric Oper Co"/>
    <s v="Regulated Electric (122)"/>
    <s v="WPC Sub 30345 DOT Site"/>
    <x v="130"/>
    <n v="135300"/>
    <x v="251"/>
    <n v="9695306"/>
    <s v="TX.-CURRENT, WINDOW TYPE"/>
    <d v="1973-07-01T00:00:00"/>
    <d v="1973-07-01T00:00:00"/>
    <s v="WCDXFER"/>
  </r>
  <r>
    <n v="1"/>
    <n v="9282.66"/>
    <n v="7590.4499257998004"/>
    <n v="1692.2100742001994"/>
    <d v="2025-12-01T00:00:00"/>
    <s v="BH Colorado Electric Oper Co"/>
    <s v="Regulated Electric (122)"/>
    <s v="WPC Sub 30345 DOT Site"/>
    <x v="130"/>
    <n v="135300"/>
    <x v="251"/>
    <n v="9821849"/>
    <s v="TX., CURR.-WIND.TYPE-100-600A"/>
    <d v="1983-07-01T00:00:00"/>
    <d v="1983-07-01T00:00:00"/>
    <s v="WCDXFER"/>
  </r>
  <r>
    <n v="0"/>
    <n v="0"/>
    <n v="0"/>
    <n v="0"/>
    <d v="2025-12-01T00:00:00"/>
    <s v="BH Colorado Electric Oper Co"/>
    <s v="Regulated Electric (122)"/>
    <s v="WPC Sub 30345 DOT Site"/>
    <x v="130"/>
    <n v="135300"/>
    <x v="251"/>
    <n v="9974169"/>
    <s v="TX.-CURRENT, WINDOW TYPE"/>
    <d v="1973-07-01T00:00:00"/>
    <d v="1973-07-01T00:00:00"/>
    <s v="CPR Conversion"/>
  </r>
  <r>
    <n v="0"/>
    <n v="0"/>
    <n v="0"/>
    <n v="0"/>
    <d v="2025-12-01T00:00:00"/>
    <s v="BH Colorado Electric Oper Co"/>
    <s v="Regulated Electric (122)"/>
    <s v="WPC Sub 30345 DOT Site"/>
    <x v="130"/>
    <n v="135300"/>
    <x v="251"/>
    <n v="9974170"/>
    <s v="TX., CURR.-WIND.TYPE-100-600A"/>
    <d v="1983-07-01T00:00:00"/>
    <d v="1983-07-01T00:00:00"/>
    <s v="CPR Conversion"/>
  </r>
  <r>
    <n v="1"/>
    <n v="1679.76"/>
    <n v="1696.7312535888"/>
    <n v="-16.971253588799982"/>
    <d v="2025-12-01T00:00:00"/>
    <s v="BH Colorado Electric Oper Co"/>
    <s v="Regulated Electric (122)"/>
    <s v="WPC Sub 30345 DOT Site"/>
    <x v="130"/>
    <n v="135300"/>
    <x v="253"/>
    <n v="9821715"/>
    <s v="CARR CURR EQ-WAVE TRAP-800 AMP"/>
    <d v="1973-07-01T00:00:00"/>
    <d v="1973-07-01T00:00:00"/>
    <s v="WCDXFER"/>
  </r>
  <r>
    <n v="0"/>
    <n v="0"/>
    <n v="0"/>
    <n v="0"/>
    <d v="2025-12-01T00:00:00"/>
    <s v="BH Colorado Electric Oper Co"/>
    <s v="Regulated Electric (122)"/>
    <s v="WPC Sub 30345 DOT Site"/>
    <x v="130"/>
    <n v="135300"/>
    <x v="253"/>
    <n v="9974058"/>
    <s v="CARR CURR EQ-WAVE TRAP-800 AMP"/>
    <d v="1973-07-01T00:00:00"/>
    <d v="1973-07-01T00:00:00"/>
    <s v="CPR Conversion"/>
  </r>
  <r>
    <n v="0"/>
    <n v="0"/>
    <n v="0"/>
    <n v="0"/>
    <d v="2025-12-01T00:00:00"/>
    <s v="BH Colorado Electric Oper Co"/>
    <s v="Regulated Electric (122)"/>
    <s v="WPC Sub 30345 DOT Site"/>
    <x v="130"/>
    <n v="135300"/>
    <x v="125"/>
    <n v="9974167"/>
    <s v="YARD LIGHTING SYSTEMS"/>
    <d v="1973-07-01T00:00:00"/>
    <d v="1973-07-01T00:00:00"/>
    <s v="CPR Conversion"/>
  </r>
  <r>
    <n v="1"/>
    <n v="1278.24"/>
    <n v="1291.1545444512001"/>
    <n v="-12.914544451200072"/>
    <d v="2025-12-01T00:00:00"/>
    <s v="BH Colorado Electric Oper Co"/>
    <s v="Regulated Electric (122)"/>
    <s v="WPC Sub 30345 DOT Site"/>
    <x v="130"/>
    <n v="135300"/>
    <x v="125"/>
    <n v="9821781"/>
    <s v="YARD LIGHTING SYSTEMS"/>
    <d v="1973-07-01T00:00:00"/>
    <d v="1973-07-01T00:00:00"/>
    <s v="WCDXFER"/>
  </r>
  <r>
    <n v="0"/>
    <n v="0"/>
    <n v="0"/>
    <n v="0"/>
    <d v="2025-12-01T00:00:00"/>
    <s v="BH Colorado Electric Oper Co"/>
    <s v="Regulated Electric (122)"/>
    <s v="WPC Sub 30350 Pueblo Plant 69"/>
    <x v="131"/>
    <n v="135200"/>
    <x v="195"/>
    <n v="9697420"/>
    <s v="CONTROL BUILDING STRUCTURE - #"/>
    <d v="1981-07-01T00:00:00"/>
    <d v="1981-07-01T00:00:00"/>
    <s v="CPR Conversion"/>
  </r>
  <r>
    <n v="0"/>
    <n v="0"/>
    <n v="0"/>
    <n v="0"/>
    <d v="2025-12-01T00:00:00"/>
    <s v="BH Colorado Electric Oper Co"/>
    <s v="Regulated Electric (122)"/>
    <s v="WPC Sub 30350 Pueblo Plant 69"/>
    <x v="131"/>
    <n v="135300"/>
    <x v="106"/>
    <n v="9821682"/>
    <s v="ARRESTERS-69,001-146,000 VOLT"/>
    <d v="1981-07-01T00:00:00"/>
    <d v="1981-07-01T00:00:00"/>
    <s v="WCDXFER"/>
  </r>
  <r>
    <n v="0"/>
    <n v="0"/>
    <n v="0"/>
    <n v="0"/>
    <d v="2025-12-01T00:00:00"/>
    <s v="BH Colorado Electric Oper Co"/>
    <s v="Regulated Electric (122)"/>
    <s v="WPC Sub 30350 Pueblo Plant 69"/>
    <x v="131"/>
    <n v="135300"/>
    <x v="106"/>
    <n v="9974165"/>
    <s v="ARRESTERS-69,001-146,000 VOLT"/>
    <d v="1981-07-01T00:00:00"/>
    <d v="1981-07-01T00:00:00"/>
    <s v="CPR Conversion"/>
  </r>
  <r>
    <n v="0"/>
    <n v="0"/>
    <n v="0"/>
    <n v="0"/>
    <d v="2025-12-01T00:00:00"/>
    <s v="BH Colorado Electric Oper Co"/>
    <s v="Regulated Electric (122)"/>
    <s v="WPC Sub 30350 Pueblo Plant 69"/>
    <x v="131"/>
    <n v="135300"/>
    <x v="106"/>
    <n v="9974166"/>
    <s v="ARRESTER - 69,001-146,000 VOLTS"/>
    <d v="1986-07-01T00:00:00"/>
    <d v="1986-07-01T00:00:00"/>
    <s v="CPR Conversion"/>
  </r>
  <r>
    <n v="0"/>
    <n v="0"/>
    <n v="0"/>
    <n v="0"/>
    <d v="2025-12-01T00:00:00"/>
    <s v="BH Colorado Electric Oper Co"/>
    <s v="Regulated Electric (122)"/>
    <s v="WPC Sub 30350 Pueblo Plant 69"/>
    <x v="131"/>
    <n v="135300"/>
    <x v="106"/>
    <n v="9821683"/>
    <s v="ARRESTER - 69,001-146,000 VOLTS"/>
    <d v="1986-07-01T00:00:00"/>
    <d v="1986-07-01T00:00:00"/>
    <s v="WCDXFER"/>
  </r>
  <r>
    <n v="0"/>
    <n v="0"/>
    <n v="0"/>
    <n v="0"/>
    <d v="2025-12-01T00:00:00"/>
    <s v="BH Colorado Electric Oper Co"/>
    <s v="Regulated Electric (122)"/>
    <s v="WPC Sub 30350 Pueblo Plant 69"/>
    <x v="131"/>
    <n v="135300"/>
    <x v="158"/>
    <n v="9821796"/>
    <s v="OIL - 15 KV"/>
    <d v="1986-07-01T00:00:00"/>
    <d v="1986-07-01T00:00:00"/>
    <s v="WCDXFER"/>
  </r>
  <r>
    <n v="0"/>
    <n v="0"/>
    <n v="0"/>
    <n v="0"/>
    <d v="2025-12-01T00:00:00"/>
    <s v="BH Colorado Electric Oper Co"/>
    <s v="Regulated Electric (122)"/>
    <s v="WPC Sub 30350 Pueblo Plant 69"/>
    <x v="131"/>
    <n v="135300"/>
    <x v="158"/>
    <n v="9728054"/>
    <s v="OIL - 15 KV"/>
    <d v="1986-07-01T00:00:00"/>
    <d v="1986-07-01T00:00:00"/>
    <s v="CPR Conversion"/>
  </r>
  <r>
    <n v="0"/>
    <n v="0"/>
    <n v="0"/>
    <n v="0"/>
    <d v="2025-12-01T00:00:00"/>
    <s v="BH Colorado Electric Oper Co"/>
    <s v="Regulated Electric (122)"/>
    <s v="WPC Sub 30350 Pueblo Plant 69"/>
    <x v="131"/>
    <n v="135300"/>
    <x v="202"/>
    <n v="9821788"/>
    <s v="OIL - 161 KV"/>
    <d v="1981-07-01T00:00:00"/>
    <d v="1981-07-01T00:00:00"/>
    <s v="WCDXFER"/>
  </r>
  <r>
    <n v="0"/>
    <n v="0"/>
    <n v="0"/>
    <n v="0"/>
    <d v="2025-12-01T00:00:00"/>
    <s v="BH Colorado Electric Oper Co"/>
    <s v="Regulated Electric (122)"/>
    <s v="WPC Sub 30350 Pueblo Plant 69"/>
    <x v="131"/>
    <n v="135300"/>
    <x v="202"/>
    <n v="9724132"/>
    <s v="OIL - 161 KV"/>
    <d v="1981-07-01T00:00:00"/>
    <d v="1981-07-01T00:00:00"/>
    <s v="CPR Conversion"/>
  </r>
  <r>
    <n v="0"/>
    <n v="0"/>
    <n v="0"/>
    <n v="0"/>
    <d v="2025-12-01T00:00:00"/>
    <s v="BH Colorado Electric Oper Co"/>
    <s v="Regulated Electric (122)"/>
    <s v="WPC Sub 30350 Pueblo Plant 69"/>
    <x v="131"/>
    <n v="135300"/>
    <x v="205"/>
    <n v="9974155"/>
    <s v="CAPACITOR BANKS-FOUNDATION"/>
    <d v="1981-07-01T00:00:00"/>
    <d v="1981-07-01T00:00:00"/>
    <s v="CPR Conversion"/>
  </r>
  <r>
    <n v="0"/>
    <n v="0"/>
    <n v="0"/>
    <n v="0"/>
    <d v="2025-12-01T00:00:00"/>
    <s v="BH Colorado Electric Oper Co"/>
    <s v="Regulated Electric (122)"/>
    <s v="WPC Sub 30350 Pueblo Plant 69"/>
    <x v="131"/>
    <n v="135300"/>
    <x v="205"/>
    <n v="9821697"/>
    <s v="CAPACITOR BANKS-FOUNDATION"/>
    <d v="1981-07-01T00:00:00"/>
    <d v="1981-07-01T00:00:00"/>
    <s v="WCDXFER"/>
  </r>
  <r>
    <n v="0"/>
    <n v="0"/>
    <n v="0"/>
    <n v="0"/>
    <d v="2025-12-01T00:00:00"/>
    <s v="BH Colorado Electric Oper Co"/>
    <s v="Regulated Electric (122)"/>
    <s v="WPC Sub 30350 Pueblo Plant 69"/>
    <x v="131"/>
    <n v="135300"/>
    <x v="211"/>
    <n v="9821826"/>
    <s v="SWITCH,COMBO,ELEC,69001-170K,"/>
    <d v="1986-07-01T00:00:00"/>
    <d v="1986-07-01T00:00:00"/>
    <s v="WCDXFER"/>
  </r>
  <r>
    <n v="0"/>
    <n v="0"/>
    <n v="0"/>
    <n v="0"/>
    <d v="2025-12-01T00:00:00"/>
    <s v="BH Colorado Electric Oper Co"/>
    <s v="Regulated Electric (122)"/>
    <s v="WPC Sub 30350 Pueblo Plant 69"/>
    <x v="131"/>
    <n v="135300"/>
    <x v="211"/>
    <n v="9974141"/>
    <s v="SWITCH,COMBO,ELEC,69001-170K,"/>
    <d v="1986-07-01T00:00:00"/>
    <d v="1986-07-01T00:00:00"/>
    <s v="CPR Conversion"/>
  </r>
  <r>
    <n v="0"/>
    <n v="0"/>
    <n v="0"/>
    <n v="0"/>
    <d v="2025-12-01T00:00:00"/>
    <s v="BH Colorado Electric Oper Co"/>
    <s v="Regulated Electric (122)"/>
    <s v="WPC Sub 30350 Pueblo Plant 69"/>
    <x v="131"/>
    <n v="135300"/>
    <x v="211"/>
    <n v="9821827"/>
    <s v="COMBO-ELEC-69-170KV- 1200-1999AMPS"/>
    <d v="1981-07-01T00:00:00"/>
    <d v="1981-07-01T00:00:00"/>
    <s v="WCDXFER"/>
  </r>
  <r>
    <n v="0"/>
    <n v="0"/>
    <n v="0"/>
    <n v="0"/>
    <d v="2025-12-01T00:00:00"/>
    <s v="BH Colorado Electric Oper Co"/>
    <s v="Regulated Electric (122)"/>
    <s v="WPC Sub 30350 Pueblo Plant 69"/>
    <x v="131"/>
    <n v="135300"/>
    <x v="211"/>
    <n v="9974142"/>
    <s v="COMBO-ELEC-69-170KV- 1200-1999AMPS"/>
    <d v="1981-07-01T00:00:00"/>
    <d v="1981-07-01T00:00:00"/>
    <s v="CPR Conversion"/>
  </r>
  <r>
    <n v="0"/>
    <n v="0"/>
    <n v="0"/>
    <n v="0"/>
    <d v="2025-12-01T00:00:00"/>
    <s v="BH Colorado Electric Oper Co"/>
    <s v="Regulated Electric (122)"/>
    <s v="WPC Sub 30350 Pueblo Plant 69"/>
    <x v="131"/>
    <n v="135300"/>
    <x v="215"/>
    <n v="9974147"/>
    <s v="COND. PWR CABLE, AL, OTHER"/>
    <d v="1986-07-01T00:00:00"/>
    <d v="1986-07-01T00:00:00"/>
    <s v="CPR Conversion"/>
  </r>
  <r>
    <n v="0"/>
    <n v="0"/>
    <n v="0"/>
    <n v="0"/>
    <d v="2025-12-01T00:00:00"/>
    <s v="BH Colorado Electric Oper Co"/>
    <s v="Regulated Electric (122)"/>
    <s v="WPC Sub 30350 Pueblo Plant 69"/>
    <x v="131"/>
    <n v="135300"/>
    <x v="215"/>
    <n v="9821701"/>
    <s v="COND. PWR CABLE, AL, OTHER"/>
    <d v="1986-07-01T00:00:00"/>
    <d v="1986-07-01T00:00:00"/>
    <s v="WCDXFER"/>
  </r>
  <r>
    <n v="0"/>
    <n v="0"/>
    <n v="0"/>
    <n v="0"/>
    <d v="2025-12-01T00:00:00"/>
    <s v="BH Colorado Electric Oper Co"/>
    <s v="Regulated Electric (122)"/>
    <s v="WPC Sub 30350 Pueblo Plant 69"/>
    <x v="131"/>
    <n v="135300"/>
    <x v="218"/>
    <n v="9974161"/>
    <s v="CONDUIT, NOT ENCD-PVC-UNDR 3&quot;"/>
    <d v="1986-07-01T00:00:00"/>
    <d v="1986-07-01T00:00:00"/>
    <s v="CPR Conversion"/>
  </r>
  <r>
    <n v="0"/>
    <n v="0"/>
    <n v="0"/>
    <n v="0"/>
    <d v="2025-12-01T00:00:00"/>
    <s v="BH Colorado Electric Oper Co"/>
    <s v="Regulated Electric (122)"/>
    <s v="WPC Sub 30350 Pueblo Plant 69"/>
    <x v="131"/>
    <n v="135300"/>
    <x v="218"/>
    <n v="9821742"/>
    <s v="CONDUIT, NOT ENCD-PVC-UNDR 3&quot;"/>
    <d v="1986-07-01T00:00:00"/>
    <d v="1986-07-01T00:00:00"/>
    <s v="WCDXFER"/>
  </r>
  <r>
    <n v="0"/>
    <n v="0"/>
    <n v="0"/>
    <n v="0"/>
    <d v="2025-12-01T00:00:00"/>
    <s v="BH Colorado Electric Oper Co"/>
    <s v="Regulated Electric (122)"/>
    <s v="WPC Sub 30350 Pueblo Plant 69"/>
    <x v="131"/>
    <n v="135300"/>
    <x v="221"/>
    <n v="9821722"/>
    <s v="CARR CURR EQ-COUPLING CAPACITOR 69KV"/>
    <d v="1981-07-01T00:00:00"/>
    <d v="1981-07-01T00:00:00"/>
    <s v="WCDXFER"/>
  </r>
  <r>
    <n v="0"/>
    <n v="0"/>
    <n v="0"/>
    <n v="0"/>
    <d v="2025-12-01T00:00:00"/>
    <s v="BH Colorado Electric Oper Co"/>
    <s v="Regulated Electric (122)"/>
    <s v="WPC Sub 30350 Pueblo Plant 69"/>
    <x v="131"/>
    <n v="135300"/>
    <x v="221"/>
    <n v="9974162"/>
    <s v="CARR CURR EQ-COUPLING CAPACITOR 69KV"/>
    <d v="1981-07-01T00:00:00"/>
    <d v="1981-07-01T00:00:00"/>
    <s v="CPR Conversion"/>
  </r>
  <r>
    <n v="0"/>
    <n v="0"/>
    <n v="0"/>
    <n v="0"/>
    <d v="2025-12-01T00:00:00"/>
    <s v="BH Colorado Electric Oper Co"/>
    <s v="Regulated Electric (122)"/>
    <s v="WPC Sub 30350 Pueblo Plant 69"/>
    <x v="131"/>
    <n v="135300"/>
    <x v="115"/>
    <n v="9821731"/>
    <s v="FENCE"/>
    <d v="1981-07-01T00:00:00"/>
    <d v="1981-07-01T00:00:00"/>
    <s v="WCDXFER"/>
  </r>
  <r>
    <n v="0"/>
    <n v="0"/>
    <n v="0"/>
    <n v="0"/>
    <d v="2025-12-01T00:00:00"/>
    <s v="BH Colorado Electric Oper Co"/>
    <s v="Regulated Electric (122)"/>
    <s v="WPC Sub 30350 Pueblo Plant 69"/>
    <x v="131"/>
    <n v="135300"/>
    <x v="115"/>
    <n v="9974156"/>
    <s v="FENCE"/>
    <d v="1981-07-01T00:00:00"/>
    <d v="1981-07-01T00:00:00"/>
    <s v="CPR Conversion"/>
  </r>
  <r>
    <n v="0"/>
    <n v="0"/>
    <n v="0"/>
    <n v="0"/>
    <d v="2025-12-01T00:00:00"/>
    <s v="BH Colorado Electric Oper Co"/>
    <s v="Regulated Electric (122)"/>
    <s v="WPC Sub 30350 Pueblo Plant 69"/>
    <x v="131"/>
    <n v="135300"/>
    <x v="115"/>
    <n v="9706628"/>
    <s v="FENCES, CHAIN LINK"/>
    <d v="1986-07-01T00:00:00"/>
    <d v="1986-07-01T00:00:00"/>
    <s v="CPR Conversion"/>
  </r>
  <r>
    <n v="0"/>
    <n v="0"/>
    <n v="0"/>
    <n v="0"/>
    <d v="2025-12-01T00:00:00"/>
    <s v="BH Colorado Electric Oper Co"/>
    <s v="Regulated Electric (122)"/>
    <s v="WPC Sub 30350 Pueblo Plant 69"/>
    <x v="131"/>
    <n v="135300"/>
    <x v="115"/>
    <n v="9821730"/>
    <s v="FENCES, CHAIN LINK"/>
    <d v="1986-07-01T00:00:00"/>
    <d v="1986-07-01T00:00:00"/>
    <s v="WCDXFER"/>
  </r>
  <r>
    <n v="0"/>
    <n v="0"/>
    <n v="0"/>
    <n v="0"/>
    <d v="2025-12-01T00:00:00"/>
    <s v="BH Colorado Electric Oper Co"/>
    <s v="Regulated Electric (122)"/>
    <s v="WPC Sub 30350 Pueblo Plant 69"/>
    <x v="131"/>
    <n v="135300"/>
    <x v="228"/>
    <n v="9821797"/>
    <s v="PWR CIRC BREAKERS-FOUNDATION"/>
    <d v="1986-07-01T00:00:00"/>
    <d v="1986-07-01T00:00:00"/>
    <s v="WCDXFER"/>
  </r>
  <r>
    <n v="0"/>
    <n v="0"/>
    <n v="0"/>
    <n v="0"/>
    <d v="2025-12-01T00:00:00"/>
    <s v="BH Colorado Electric Oper Co"/>
    <s v="Regulated Electric (122)"/>
    <s v="WPC Sub 30350 Pueblo Plant 69"/>
    <x v="131"/>
    <n v="135300"/>
    <x v="228"/>
    <n v="9724131"/>
    <s v="PWR CIRC BREAKERS-FOUNDATION"/>
    <d v="1986-07-01T00:00:00"/>
    <d v="1986-07-01T00:00:00"/>
    <s v="CPR Conversion"/>
  </r>
  <r>
    <n v="0"/>
    <n v="0"/>
    <n v="0"/>
    <n v="0"/>
    <d v="2025-12-01T00:00:00"/>
    <s v="BH Colorado Electric Oper Co"/>
    <s v="Regulated Electric (122)"/>
    <s v="WPC Sub 30350 Pueblo Plant 69"/>
    <x v="131"/>
    <n v="135300"/>
    <x v="228"/>
    <n v="9821798"/>
    <s v="FOUNDATION"/>
    <d v="1981-07-01T00:00:00"/>
    <d v="1981-07-01T00:00:00"/>
    <s v="WCDXFER"/>
  </r>
  <r>
    <n v="0"/>
    <n v="0"/>
    <n v="0"/>
    <n v="0"/>
    <d v="2025-12-01T00:00:00"/>
    <s v="BH Colorado Electric Oper Co"/>
    <s v="Regulated Electric (122)"/>
    <s v="WPC Sub 30350 Pueblo Plant 69"/>
    <x v="131"/>
    <n v="135300"/>
    <x v="228"/>
    <n v="9974154"/>
    <s v="FOUNDATION"/>
    <d v="1981-07-01T00:00:00"/>
    <d v="1981-07-01T00:00:00"/>
    <s v="CPR Conversion"/>
  </r>
  <r>
    <n v="0"/>
    <n v="0"/>
    <n v="0"/>
    <n v="0"/>
    <d v="2025-12-01T00:00:00"/>
    <s v="BH Colorado Electric Oper Co"/>
    <s v="Regulated Electric (122)"/>
    <s v="WPC Sub 30350 Pueblo Plant 69"/>
    <x v="131"/>
    <n v="135300"/>
    <x v="118"/>
    <n v="9821759"/>
    <s v="STATION GROUNDING SYSTEMS"/>
    <d v="1986-07-01T00:00:00"/>
    <d v="1986-07-01T00:00:00"/>
    <s v="WCDXFER"/>
  </r>
  <r>
    <n v="0"/>
    <n v="0"/>
    <n v="0"/>
    <n v="0"/>
    <d v="2025-12-01T00:00:00"/>
    <s v="BH Colorado Electric Oper Co"/>
    <s v="Regulated Electric (122)"/>
    <s v="WPC Sub 30350 Pueblo Plant 69"/>
    <x v="131"/>
    <n v="135300"/>
    <x v="118"/>
    <n v="9821760"/>
    <s v="GROUNDING SYSTEMS, STATION"/>
    <d v="1981-07-01T00:00:00"/>
    <d v="1981-07-01T00:00:00"/>
    <s v="WCDXFER"/>
  </r>
  <r>
    <n v="0"/>
    <n v="0"/>
    <n v="0"/>
    <n v="0"/>
    <d v="2025-12-01T00:00:00"/>
    <s v="BH Colorado Electric Oper Co"/>
    <s v="Regulated Electric (122)"/>
    <s v="WPC Sub 30350 Pueblo Plant 69"/>
    <x v="131"/>
    <n v="135300"/>
    <x v="118"/>
    <n v="9974151"/>
    <s v="GROUNDING SYSTEMS, STATION"/>
    <d v="1981-07-01T00:00:00"/>
    <d v="1981-07-01T00:00:00"/>
    <s v="CPR Conversion"/>
  </r>
  <r>
    <n v="0"/>
    <n v="0"/>
    <n v="0"/>
    <n v="0"/>
    <d v="2025-12-01T00:00:00"/>
    <s v="BH Colorado Electric Oper Co"/>
    <s v="Regulated Electric (122)"/>
    <s v="WPC Sub 30350 Pueblo Plant 69"/>
    <x v="131"/>
    <n v="135300"/>
    <x v="118"/>
    <n v="9974150"/>
    <s v="STATION GROUNDING SYSTEMS"/>
    <d v="1986-07-01T00:00:00"/>
    <d v="1986-07-01T00:00:00"/>
    <s v="CPR Conversion"/>
  </r>
  <r>
    <n v="0"/>
    <n v="0"/>
    <n v="0"/>
    <n v="0"/>
    <d v="2025-12-01T00:00:00"/>
    <s v="BH Colorado Electric Oper Co"/>
    <s v="Regulated Electric (122)"/>
    <s v="WPC Sub 30350 Pueblo Plant 69"/>
    <x v="131"/>
    <n v="135300"/>
    <x v="92"/>
    <n v="9821758"/>
    <s v="INSULATORS-POST-69KV"/>
    <d v="1981-07-01T00:00:00"/>
    <d v="1981-07-01T00:00:00"/>
    <s v="WCDXFER"/>
  </r>
  <r>
    <n v="0"/>
    <n v="0"/>
    <n v="0"/>
    <n v="0"/>
    <d v="2025-12-01T00:00:00"/>
    <s v="BH Colorado Electric Oper Co"/>
    <s v="Regulated Electric (122)"/>
    <s v="WPC Sub 30350 Pueblo Plant 69"/>
    <x v="131"/>
    <n v="135300"/>
    <x v="92"/>
    <n v="9974149"/>
    <s v="INSULATORS-POST-69KV"/>
    <d v="1981-07-01T00:00:00"/>
    <d v="1981-07-01T00:00:00"/>
    <s v="CPR Conversion"/>
  </r>
  <r>
    <n v="0"/>
    <n v="0"/>
    <n v="0"/>
    <n v="0"/>
    <d v="2025-12-01T00:00:00"/>
    <s v="BH Colorado Electric Oper Co"/>
    <s v="Regulated Electric (122)"/>
    <s v="WPC Sub 30350 Pueblo Plant 69"/>
    <x v="131"/>
    <n v="135300"/>
    <x v="92"/>
    <n v="9821757"/>
    <s v="INSULATORS-POST-69KV"/>
    <d v="1975-07-01T00:00:00"/>
    <d v="1975-07-01T00:00:00"/>
    <s v="WCDXFER"/>
  </r>
  <r>
    <n v="0"/>
    <n v="0"/>
    <n v="0"/>
    <n v="0"/>
    <d v="2025-12-01T00:00:00"/>
    <s v="BH Colorado Electric Oper Co"/>
    <s v="Regulated Electric (122)"/>
    <s v="WPC Sub 30350 Pueblo Plant 69"/>
    <x v="131"/>
    <n v="135300"/>
    <x v="92"/>
    <n v="9974148"/>
    <s v="INSULATORS-POST-69KV"/>
    <d v="1975-07-01T00:00:00"/>
    <d v="1975-07-01T00:00:00"/>
    <s v="CPR Conversion"/>
  </r>
  <r>
    <n v="0"/>
    <n v="0"/>
    <n v="0"/>
    <n v="0"/>
    <d v="2025-12-01T00:00:00"/>
    <s v="BH Colorado Electric Oper Co"/>
    <s v="Regulated Electric (122)"/>
    <s v="WPC Sub 30350 Pueblo Plant 69"/>
    <x v="131"/>
    <n v="135300"/>
    <x v="233"/>
    <n v="9974145"/>
    <s v="STRUC/OUTDR-LOW-BUS SUPPORT-1"/>
    <d v="1981-07-01T00:00:00"/>
    <d v="1981-07-01T00:00:00"/>
    <s v="CPR Conversion"/>
  </r>
  <r>
    <n v="0"/>
    <n v="0"/>
    <n v="0"/>
    <n v="0"/>
    <d v="2025-12-01T00:00:00"/>
    <s v="BH Colorado Electric Oper Co"/>
    <s v="Regulated Electric (122)"/>
    <s v="WPC Sub 30350 Pueblo Plant 69"/>
    <x v="131"/>
    <n v="135300"/>
    <x v="233"/>
    <n v="9821807"/>
    <s v="LOW PROFILE STRUCT-BUS SUPPORT-1PH"/>
    <d v="1986-07-01T00:00:00"/>
    <d v="1986-07-01T00:00:00"/>
    <s v="WCDXFER"/>
  </r>
  <r>
    <n v="0"/>
    <n v="0"/>
    <n v="0"/>
    <n v="0"/>
    <d v="2025-12-01T00:00:00"/>
    <s v="BH Colorado Electric Oper Co"/>
    <s v="Regulated Electric (122)"/>
    <s v="WPC Sub 30350 Pueblo Plant 69"/>
    <x v="131"/>
    <n v="135300"/>
    <x v="233"/>
    <n v="9974146"/>
    <s v="LOW PROFILE STRUCT-BUS SUPPORT-1PH"/>
    <d v="1986-07-01T00:00:00"/>
    <d v="1986-07-01T00:00:00"/>
    <s v="CPR Conversion"/>
  </r>
  <r>
    <n v="0"/>
    <n v="0"/>
    <n v="0"/>
    <n v="0"/>
    <d v="2025-12-01T00:00:00"/>
    <s v="BH Colorado Electric Oper Co"/>
    <s v="Regulated Electric (122)"/>
    <s v="WPC Sub 30350 Pueblo Plant 69"/>
    <x v="131"/>
    <n v="135300"/>
    <x v="233"/>
    <n v="9821806"/>
    <s v="STRUC/OUTDR-LOW-BUS SUPPORT-1"/>
    <d v="1981-07-01T00:00:00"/>
    <d v="1981-07-01T00:00:00"/>
    <s v="WCDXFER"/>
  </r>
  <r>
    <n v="0"/>
    <n v="0"/>
    <n v="0"/>
    <n v="0"/>
    <d v="2025-12-01T00:00:00"/>
    <s v="BH Colorado Electric Oper Co"/>
    <s v="Regulated Electric (122)"/>
    <s v="WPC Sub 30350 Pueblo Plant 69"/>
    <x v="131"/>
    <n v="135300"/>
    <x v="234"/>
    <n v="9821814"/>
    <s v="LOW PROFILE STRUCTURE-FOUNDATION"/>
    <d v="1981-07-01T00:00:00"/>
    <d v="1981-07-01T00:00:00"/>
    <s v="WCDXFER"/>
  </r>
  <r>
    <n v="0"/>
    <n v="0"/>
    <n v="0"/>
    <n v="0"/>
    <d v="2025-12-01T00:00:00"/>
    <s v="BH Colorado Electric Oper Co"/>
    <s v="Regulated Electric (122)"/>
    <s v="WPC Sub 30350 Pueblo Plant 69"/>
    <x v="131"/>
    <n v="135300"/>
    <x v="234"/>
    <n v="9974152"/>
    <s v="STRUC/OUTDR-LOW-FOUNDATION"/>
    <d v="1986-07-01T00:00:00"/>
    <d v="1986-07-01T00:00:00"/>
    <s v="CPR Conversion"/>
  </r>
  <r>
    <n v="0"/>
    <n v="0"/>
    <n v="0"/>
    <n v="0"/>
    <d v="2025-12-01T00:00:00"/>
    <s v="BH Colorado Electric Oper Co"/>
    <s v="Regulated Electric (122)"/>
    <s v="WPC Sub 30350 Pueblo Plant 69"/>
    <x v="131"/>
    <n v="135300"/>
    <x v="234"/>
    <n v="9821813"/>
    <s v="STRUC/OUTDR-LOW-FOUNDATION"/>
    <d v="1986-07-01T00:00:00"/>
    <d v="1986-07-01T00:00:00"/>
    <s v="WCDXFER"/>
  </r>
  <r>
    <n v="0"/>
    <n v="0"/>
    <n v="0"/>
    <n v="0"/>
    <d v="2025-12-01T00:00:00"/>
    <s v="BH Colorado Electric Oper Co"/>
    <s v="Regulated Electric (122)"/>
    <s v="WPC Sub 30350 Pueblo Plant 69"/>
    <x v="131"/>
    <n v="135300"/>
    <x v="234"/>
    <n v="9974153"/>
    <s v="LOW PROFILE STRUCTURE-FOUNDATION"/>
    <d v="1981-07-01T00:00:00"/>
    <d v="1981-07-01T00:00:00"/>
    <s v="CPR Conversion"/>
  </r>
  <r>
    <n v="0"/>
    <n v="0"/>
    <n v="0"/>
    <n v="0"/>
    <d v="2025-12-01T00:00:00"/>
    <s v="BH Colorado Electric Oper Co"/>
    <s v="Regulated Electric (122)"/>
    <s v="WPC Sub 30350 Pueblo Plant 69"/>
    <x v="131"/>
    <n v="135300"/>
    <x v="236"/>
    <n v="9821778"/>
    <s v="LINE PANEL"/>
    <d v="1967-07-01T00:00:00"/>
    <d v="1967-07-01T00:00:00"/>
    <s v="WCDXFER"/>
  </r>
  <r>
    <n v="0"/>
    <n v="0"/>
    <n v="0"/>
    <n v="0"/>
    <d v="2025-12-01T00:00:00"/>
    <s v="BH Colorado Electric Oper Co"/>
    <s v="Regulated Electric (122)"/>
    <s v="WPC Sub 30350 Pueblo Plant 69"/>
    <x v="131"/>
    <n v="135300"/>
    <x v="236"/>
    <n v="9974157"/>
    <s v="LINE PANEL"/>
    <d v="1967-07-01T00:00:00"/>
    <d v="1967-07-01T00:00:00"/>
    <s v="CPR Conversion"/>
  </r>
  <r>
    <n v="0"/>
    <n v="0"/>
    <n v="0"/>
    <n v="0"/>
    <d v="2025-12-01T00:00:00"/>
    <s v="BH Colorado Electric Oper Co"/>
    <s v="Regulated Electric (122)"/>
    <s v="WPC Sub 30350 Pueblo Plant 69"/>
    <x v="131"/>
    <n v="135300"/>
    <x v="237"/>
    <n v="9821775"/>
    <s v="OTHER PANELS"/>
    <d v="1981-07-01T00:00:00"/>
    <d v="1981-07-01T00:00:00"/>
    <s v="WCDXFER"/>
  </r>
  <r>
    <n v="0"/>
    <n v="0"/>
    <n v="0"/>
    <n v="0"/>
    <d v="2025-12-01T00:00:00"/>
    <s v="BH Colorado Electric Oper Co"/>
    <s v="Regulated Electric (122)"/>
    <s v="WPC Sub 30350 Pueblo Plant 69"/>
    <x v="131"/>
    <n v="135300"/>
    <x v="237"/>
    <n v="9974160"/>
    <s v="OTHER PANELS"/>
    <d v="1981-07-01T00:00:00"/>
    <d v="1981-07-01T00:00:00"/>
    <s v="CPR Conversion"/>
  </r>
  <r>
    <n v="0"/>
    <n v="0"/>
    <n v="0"/>
    <n v="0"/>
    <d v="2025-12-01T00:00:00"/>
    <s v="BH Colorado Electric Oper Co"/>
    <s v="Regulated Electric (122)"/>
    <s v="WPC Sub 30350 Pueblo Plant 69"/>
    <x v="131"/>
    <n v="135300"/>
    <x v="145"/>
    <n v="9821859"/>
    <s v="TRANSF, PWR, FOUNDATION-00000-TRANSF, PWR, FOUNDATION"/>
    <d v="1986-07-01T00:00:00"/>
    <d v="1986-07-01T00:00:00"/>
    <s v="WCDXFER"/>
  </r>
  <r>
    <n v="0"/>
    <n v="0"/>
    <n v="0"/>
    <n v="0"/>
    <d v="2025-12-01T00:00:00"/>
    <s v="BH Colorado Electric Oper Co"/>
    <s v="Regulated Electric (122)"/>
    <s v="WPC Sub 30350 Pueblo Plant 69"/>
    <x v="131"/>
    <n v="135300"/>
    <x v="145"/>
    <n v="9870198"/>
    <s v="TRANSF, PWR, FOUNDATION"/>
    <d v="1986-07-01T00:00:00"/>
    <d v="1986-07-01T00:00:00"/>
    <s v="CPR Conversion"/>
  </r>
  <r>
    <n v="0"/>
    <n v="0"/>
    <n v="0"/>
    <n v="0"/>
    <d v="2025-12-01T00:00:00"/>
    <s v="BH Colorado Electric Oper Co"/>
    <s v="Regulated Electric (122)"/>
    <s v="WPC Sub 30350 Pueblo Plant 69"/>
    <x v="131"/>
    <n v="135300"/>
    <x v="129"/>
    <n v="9870197"/>
    <s v="TX.-POWER"/>
    <d v="1986-07-01T00:00:00"/>
    <d v="1986-07-01T00:00:00"/>
    <s v="CPR Conversion"/>
  </r>
  <r>
    <n v="0"/>
    <n v="0"/>
    <n v="0"/>
    <n v="0"/>
    <d v="2025-12-01T00:00:00"/>
    <s v="BH Colorado Electric Oper Co"/>
    <s v="Regulated Electric (122)"/>
    <s v="WPC Sub 30350 Pueblo Plant 69"/>
    <x v="131"/>
    <n v="135300"/>
    <x v="129"/>
    <n v="9821853"/>
    <s v="TX.-POWER-08023-TX.-POWER"/>
    <d v="1986-07-01T00:00:00"/>
    <d v="1986-07-01T00:00:00"/>
    <s v="WCDXFER"/>
  </r>
  <r>
    <n v="0"/>
    <n v="0"/>
    <n v="0"/>
    <n v="0"/>
    <d v="2025-12-01T00:00:00"/>
    <s v="BH Colorado Electric Oper Co"/>
    <s v="Regulated Electric (122)"/>
    <s v="WPC Sub 30350 Pueblo Plant 69"/>
    <x v="131"/>
    <n v="135300"/>
    <x v="172"/>
    <n v="9974158"/>
    <s v="BUS DIFFERENTIAL RELAY"/>
    <d v="1986-07-01T00:00:00"/>
    <d v="1986-07-01T00:00:00"/>
    <s v="CPR Conversion"/>
  </r>
  <r>
    <n v="0"/>
    <n v="0"/>
    <n v="0"/>
    <n v="0"/>
    <d v="2025-12-01T00:00:00"/>
    <s v="BH Colorado Electric Oper Co"/>
    <s v="Regulated Electric (122)"/>
    <s v="WPC Sub 30350 Pueblo Plant 69"/>
    <x v="131"/>
    <n v="135300"/>
    <x v="172"/>
    <n v="9821774"/>
    <s v="BUS DIFFERENTIAL RELAY"/>
    <d v="1986-07-01T00:00:00"/>
    <d v="1986-07-01T00:00:00"/>
    <s v="WCDXFER"/>
  </r>
  <r>
    <n v="0"/>
    <n v="0"/>
    <n v="0"/>
    <n v="0"/>
    <d v="2025-12-01T00:00:00"/>
    <s v="BH Colorado Electric Oper Co"/>
    <s v="Regulated Electric (122)"/>
    <s v="WPC Sub 30350 Pueblo Plant 69"/>
    <x v="131"/>
    <n v="135300"/>
    <x v="80"/>
    <n v="9702279"/>
    <s v="SCADA EQUIP - RTU"/>
    <d v="2006-03-01T00:00:00"/>
    <d v="2006-01-01T00:00:00"/>
    <s v="10022551"/>
  </r>
  <r>
    <n v="0"/>
    <n v="0"/>
    <n v="0"/>
    <n v="0"/>
    <d v="2025-12-01T00:00:00"/>
    <s v="BH Colorado Electric Oper Co"/>
    <s v="Regulated Electric (122)"/>
    <s v="WPC Sub 30350 Pueblo Plant 69"/>
    <x v="131"/>
    <n v="135300"/>
    <x v="80"/>
    <n v="9821822"/>
    <s v="TELEMETERING-RTU"/>
    <d v="1988-07-01T00:00:00"/>
    <d v="1988-07-01T00:00:00"/>
    <s v="WCDXFER"/>
  </r>
  <r>
    <n v="0"/>
    <n v="0"/>
    <n v="0"/>
    <n v="0"/>
    <d v="2025-12-01T00:00:00"/>
    <s v="BH Colorado Electric Oper Co"/>
    <s v="Regulated Electric (122)"/>
    <s v="WPC Sub 30350 Pueblo Plant 69"/>
    <x v="131"/>
    <n v="135300"/>
    <x v="80"/>
    <n v="9821823"/>
    <s v="SCADA EQUIPMENT- RTU"/>
    <d v="1986-07-01T00:00:00"/>
    <d v="1986-07-01T00:00:00"/>
    <s v="WCDXFER"/>
  </r>
  <r>
    <n v="0"/>
    <n v="0"/>
    <n v="0"/>
    <n v="0"/>
    <d v="2025-12-01T00:00:00"/>
    <s v="BH Colorado Electric Oper Co"/>
    <s v="Regulated Electric (122)"/>
    <s v="WPC Sub 30350 Pueblo Plant 69"/>
    <x v="131"/>
    <n v="135300"/>
    <x v="80"/>
    <n v="9974143"/>
    <s v="TELEMETERING-RTU"/>
    <d v="1988-07-01T00:00:00"/>
    <d v="1988-07-01T00:00:00"/>
    <s v="CPR Conversion"/>
  </r>
  <r>
    <n v="0"/>
    <n v="0"/>
    <n v="0"/>
    <n v="0"/>
    <d v="2025-12-01T00:00:00"/>
    <s v="BH Colorado Electric Oper Co"/>
    <s v="Regulated Electric (122)"/>
    <s v="WPC Sub 30350 Pueblo Plant 69"/>
    <x v="131"/>
    <n v="135300"/>
    <x v="80"/>
    <n v="9974144"/>
    <s v="SCADA EQUIPMENT- RTU"/>
    <d v="1986-07-01T00:00:00"/>
    <d v="1986-07-01T00:00:00"/>
    <s v="CPR Conversion"/>
  </r>
  <r>
    <n v="0"/>
    <n v="0"/>
    <n v="0"/>
    <n v="0"/>
    <d v="2025-12-01T00:00:00"/>
    <s v="BH Colorado Electric Oper Co"/>
    <s v="Regulated Electric (122)"/>
    <s v="WPC Sub 30350 Pueblo Plant 69"/>
    <x v="131"/>
    <n v="135300"/>
    <x v="244"/>
    <n v="9974159"/>
    <s v="TELEMETERING EQ.- TRANSDUCER"/>
    <d v="1981-07-01T00:00:00"/>
    <d v="1981-07-01T00:00:00"/>
    <s v="CPR Conversion"/>
  </r>
  <r>
    <n v="0"/>
    <n v="0"/>
    <n v="0"/>
    <n v="0"/>
    <d v="2025-12-01T00:00:00"/>
    <s v="BH Colorado Electric Oper Co"/>
    <s v="Regulated Electric (122)"/>
    <s v="WPC Sub 30350 Pueblo Plant 69"/>
    <x v="131"/>
    <n v="135300"/>
    <x v="244"/>
    <n v="9821820"/>
    <s v="TELEMETERING EQ.- TRANSDUCER"/>
    <d v="1981-07-01T00:00:00"/>
    <d v="1981-07-01T00:00:00"/>
    <s v="WCDXFER"/>
  </r>
  <r>
    <n v="0"/>
    <n v="0"/>
    <n v="0"/>
    <n v="0"/>
    <d v="2025-12-01T00:00:00"/>
    <s v="BH Colorado Electric Oper Co"/>
    <s v="Regulated Electric (122)"/>
    <s v="WPC Sub 30350 Pueblo Plant 69"/>
    <x v="131"/>
    <n v="135300"/>
    <x v="246"/>
    <n v="9821868"/>
    <s v="TRANSF, POTNTL, 1PH, 69001-161KV"/>
    <d v="1981-07-01T00:00:00"/>
    <d v="1981-07-01T00:00:00"/>
    <s v="WCDXFER"/>
  </r>
  <r>
    <n v="0"/>
    <n v="0"/>
    <n v="0"/>
    <n v="0"/>
    <d v="2025-12-01T00:00:00"/>
    <s v="BH Colorado Electric Oper Co"/>
    <s v="Regulated Electric (122)"/>
    <s v="WPC Sub 30350 Pueblo Plant 69"/>
    <x v="131"/>
    <n v="135300"/>
    <x v="246"/>
    <n v="9974140"/>
    <s v="TRANSF, POTNTL, 1PH, 69001-161KV"/>
    <d v="1981-07-01T00:00:00"/>
    <d v="1981-07-01T00:00:00"/>
    <s v="CPR Conversion"/>
  </r>
  <r>
    <n v="0"/>
    <n v="0"/>
    <n v="0"/>
    <n v="0"/>
    <d v="2025-12-01T00:00:00"/>
    <s v="BH Colorado Electric Oper Co"/>
    <s v="Regulated Electric (122)"/>
    <s v="WPC Sub 30350 Pueblo Plant 69"/>
    <x v="131"/>
    <n v="135300"/>
    <x v="247"/>
    <n v="9821725"/>
    <s v="CARR CURR EQ-TRANS/REC COMBINED"/>
    <d v="1981-07-01T00:00:00"/>
    <d v="1981-07-01T00:00:00"/>
    <s v="WCDXFER"/>
  </r>
  <r>
    <n v="0"/>
    <n v="0"/>
    <n v="0"/>
    <n v="0"/>
    <d v="2025-12-01T00:00:00"/>
    <s v="BH Colorado Electric Oper Co"/>
    <s v="Regulated Electric (122)"/>
    <s v="WPC Sub 30350 Pueblo Plant 69"/>
    <x v="131"/>
    <n v="135300"/>
    <x v="247"/>
    <n v="9974164"/>
    <s v="CARR CURR EQ-TRANS/REC COMBINED"/>
    <d v="1981-07-01T00:00:00"/>
    <d v="1981-07-01T00:00:00"/>
    <s v="CPR Conversion"/>
  </r>
  <r>
    <n v="0"/>
    <n v="0"/>
    <n v="0"/>
    <n v="0"/>
    <d v="2025-12-01T00:00:00"/>
    <s v="BH Colorado Electric Oper Co"/>
    <s v="Regulated Electric (122)"/>
    <s v="WPC Sub 30350 Pueblo Plant 69"/>
    <x v="131"/>
    <n v="135300"/>
    <x v="366"/>
    <n v="9821714"/>
    <s v="CARR CURR EQ-WAVE TRAP-1200 AMP"/>
    <d v="1981-07-01T00:00:00"/>
    <d v="1981-07-01T00:00:00"/>
    <s v="WCDXFER"/>
  </r>
  <r>
    <n v="0"/>
    <n v="0"/>
    <n v="0"/>
    <n v="0"/>
    <d v="2025-12-01T00:00:00"/>
    <s v="BH Colorado Electric Oper Co"/>
    <s v="Regulated Electric (122)"/>
    <s v="WPC Sub 30350 Pueblo Plant 69"/>
    <x v="131"/>
    <n v="135300"/>
    <x v="366"/>
    <n v="9974163"/>
    <s v="CARR CURR EQ-WAVE TRAP-1200 AMP"/>
    <d v="1981-07-01T00:00:00"/>
    <d v="1981-07-01T00:00:00"/>
    <s v="CPR Conversion"/>
  </r>
  <r>
    <n v="0"/>
    <n v="0"/>
    <n v="0"/>
    <n v="0"/>
    <d v="2025-12-01T00:00:00"/>
    <s v="BH Colorado Electric Oper Co"/>
    <s v="Regulated Electric (122)"/>
    <s v="WPC Sub 30352 Baculite Mesa Land"/>
    <x v="132"/>
    <n v="135001"/>
    <x v="4"/>
    <n v="9868948"/>
    <s v="LAND - TRACT 14"/>
    <d v="1959-07-01T00:00:00"/>
    <d v="1959-07-01T00:00:00"/>
    <s v="CPR Conversion"/>
  </r>
  <r>
    <n v="0"/>
    <n v="0"/>
    <n v="0"/>
    <n v="0"/>
    <d v="2025-12-01T00:00:00"/>
    <s v="BH Colorado Electric Oper Co"/>
    <s v="Regulated Electric (122)"/>
    <s v="WPC Sub 30352 Baculite Mesa Land"/>
    <x v="132"/>
    <n v="135001"/>
    <x v="4"/>
    <n v="9868949"/>
    <s v="LAND - TRACT 13"/>
    <d v="1984-07-01T00:00:00"/>
    <d v="1984-07-01T00:00:00"/>
    <s v="CPR Conversion"/>
  </r>
  <r>
    <n v="0"/>
    <n v="0"/>
    <n v="0"/>
    <n v="0"/>
    <d v="2025-12-01T00:00:00"/>
    <s v="BH Colorado Electric Oper Co"/>
    <s v="Regulated Electric (122)"/>
    <s v="WPC Sub 30352 Baculite Mesa Land"/>
    <x v="132"/>
    <n v="135002"/>
    <x v="5"/>
    <n v="9869923"/>
    <s v="LAND RIGHTS"/>
    <d v="1986-07-01T00:00:00"/>
    <d v="1986-07-01T00:00:00"/>
    <s v="CPR Conversion"/>
  </r>
  <r>
    <n v="0"/>
    <n v="0"/>
    <n v="0"/>
    <n v="0"/>
    <d v="2025-12-01T00:00:00"/>
    <s v="BH Colorado Electric Oper Co"/>
    <s v="Regulated Electric (122)"/>
    <s v="WPC Sub 30352 Baculite Mesa Land"/>
    <x v="132"/>
    <n v="135002"/>
    <x v="5"/>
    <n v="9869924"/>
    <s v="LAND RIGHTS"/>
    <d v="1985-07-01T00:00:00"/>
    <d v="1985-07-01T00:00:00"/>
    <s v="CPR Conversion"/>
  </r>
  <r>
    <n v="1"/>
    <n v="19640.45"/>
    <n v="211.12364244350002"/>
    <n v="19429.3263575565"/>
    <d v="2025-12-01T00:00:00"/>
    <s v="BH Colorado Electric Oper Co"/>
    <s v="Regulated Electric (122)"/>
    <s v="WPC Sub 30352 Baculite Mesa Land"/>
    <x v="132"/>
    <n v="135130"/>
    <x v="103"/>
    <n v="40389173"/>
    <s v="WPC 30352 COMMUNICATIONS: JMUX"/>
    <d v="2012-10-11T00:00:00"/>
    <d v="2012-01-01T00:00:00"/>
    <s v="10044917"/>
  </r>
  <r>
    <n v="0"/>
    <n v="0"/>
    <n v="0"/>
    <n v="0"/>
    <d v="2025-12-01T00:00:00"/>
    <s v="BH Colorado Electric Oper Co"/>
    <s v="Regulated Electric (122)"/>
    <s v="WPC Sub 30352 Baculite Mesa Land"/>
    <x v="132"/>
    <n v="135300"/>
    <x v="103"/>
    <n v="11907842"/>
    <s v="WPC 30352 COMMUNICATIONS: JMUX"/>
    <d v="2012-10-11T00:00:00"/>
    <d v="2012-01-01T00:00:00"/>
    <s v="10044917"/>
  </r>
  <r>
    <n v="0"/>
    <n v="0"/>
    <n v="0"/>
    <n v="0"/>
    <d v="2025-12-01T00:00:00"/>
    <s v="BH Colorado Electric Oper Co"/>
    <s v="Regulated Electric (122)"/>
    <s v="WPC Sub 30352 Baculite Mesa Land"/>
    <x v="132"/>
    <n v="135300"/>
    <x v="3"/>
    <n v="35434606"/>
    <s v="Install DME equipment at Baculite Mesa for PRC-002 compliance."/>
    <d v="2022-05-17T00:00:00"/>
    <d v="2022-05-01T00:00:00"/>
    <s v="10077631"/>
  </r>
  <r>
    <n v="0"/>
    <n v="0"/>
    <n v="0"/>
    <n v="0"/>
    <d v="2025-12-01T00:00:00"/>
    <s v="BH Colorado Electric Oper Co"/>
    <s v="Regulated Electric (122)"/>
    <s v="WPC Sub 30352 Baculite Mesa Land"/>
    <x v="132"/>
    <n v="135300"/>
    <x v="3"/>
    <n v="11911008"/>
    <s v="BUILD 36 MILES OF TRANSMISSION (RATTLESNAKE)  SOUTHERN CONNECTOR TRANSMISSION LINE   05-02-2012 GC"/>
    <d v="2012-10-11T00:00:00"/>
    <d v="2013-06-01T00:00:00"/>
    <s v="10044917"/>
  </r>
  <r>
    <n v="0"/>
    <n v="0"/>
    <n v="0"/>
    <n v="0"/>
    <d v="2025-12-01T00:00:00"/>
    <s v="BH Colorado Electric Oper Co"/>
    <s v="Regulated Electric (122)"/>
    <s v="WPC Sub 30355 Belmont Tap"/>
    <x v="133"/>
    <n v="135200"/>
    <x v="122"/>
    <n v="9974229"/>
    <s v="STATION ROCK"/>
    <d v="1963-07-01T00:00:00"/>
    <d v="1963-07-01T00:00:00"/>
    <s v="CPR Conversion"/>
  </r>
  <r>
    <n v="0"/>
    <n v="0"/>
    <n v="0"/>
    <n v="0"/>
    <d v="2025-12-01T00:00:00"/>
    <s v="BH Colorado Electric Oper Co"/>
    <s v="Regulated Electric (122)"/>
    <s v="WPC Sub 30355 Belmont Tap"/>
    <x v="133"/>
    <n v="135300"/>
    <x v="80"/>
    <n v="9821821"/>
    <s v="SCADA EQUIPMENT- RTU"/>
    <d v="1989-07-01T00:00:00"/>
    <d v="1989-07-01T00:00:00"/>
    <s v="WCDXFER"/>
  </r>
  <r>
    <n v="0"/>
    <n v="0"/>
    <n v="0"/>
    <n v="0"/>
    <d v="2025-12-01T00:00:00"/>
    <s v="BH Colorado Electric Oper Co"/>
    <s v="Regulated Electric (122)"/>
    <s v="WPC Sub 30355 Belmont Tap"/>
    <x v="133"/>
    <n v="135300"/>
    <x v="80"/>
    <n v="9974228"/>
    <s v="SCADA EQUIPMENT- RTU"/>
    <d v="1989-07-01T00:00:00"/>
    <d v="1989-07-01T00:00:00"/>
    <s v="CPR Conversion"/>
  </r>
  <r>
    <n v="0"/>
    <n v="0"/>
    <n v="0"/>
    <n v="0"/>
    <d v="2025-12-01T00:00:00"/>
    <s v="BH Colorado Electric Oper Co"/>
    <s v="Regulated Electric (122)"/>
    <s v="WPC Sub 30356 Belmont Tap"/>
    <x v="134"/>
    <n v="135002"/>
    <x v="5"/>
    <n v="9696125"/>
    <s v="T-LIN S26 T20 R64"/>
    <d v="1986-07-01T00:00:00"/>
    <d v="1986-07-01T00:00:00"/>
    <s v="CPR Conversion"/>
  </r>
  <r>
    <n v="0"/>
    <n v="0"/>
    <n v="0"/>
    <n v="0"/>
    <d v="2025-12-01T00:00:00"/>
    <s v="BH Colorado Electric Oper Co"/>
    <s v="Regulated Electric (122)"/>
    <s v="WPC Sub 30356 Belmont Tap"/>
    <x v="134"/>
    <n v="135300"/>
    <x v="101"/>
    <n v="9974227"/>
    <s v="BATTERIES, STORAGE"/>
    <d v="1986-07-01T00:00:00"/>
    <d v="1986-07-01T00:00:00"/>
    <s v="CPR Conversion"/>
  </r>
  <r>
    <n v="0"/>
    <n v="0"/>
    <n v="0"/>
    <n v="0"/>
    <d v="2025-12-01T00:00:00"/>
    <s v="BH Colorado Electric Oper Co"/>
    <s v="Regulated Electric (122)"/>
    <s v="WPC Sub 30356 Belmont Tap"/>
    <x v="134"/>
    <n v="135300"/>
    <x v="101"/>
    <n v="9821675"/>
    <s v="BATTERIES, STORAGE"/>
    <d v="1986-07-01T00:00:00"/>
    <d v="1986-07-01T00:00:00"/>
    <s v="WCDXFER"/>
  </r>
  <r>
    <n v="0"/>
    <n v="0"/>
    <n v="0"/>
    <n v="0"/>
    <d v="2025-12-01T00:00:00"/>
    <s v="BH Colorado Electric Oper Co"/>
    <s v="Regulated Electric (122)"/>
    <s v="WPC Sub 30356 Belmont Tap"/>
    <x v="134"/>
    <n v="135300"/>
    <x v="137"/>
    <n v="9974226"/>
    <s v="BATTERY CHARGER"/>
    <d v="1986-07-01T00:00:00"/>
    <d v="1986-07-01T00:00:00"/>
    <s v="CPR Conversion"/>
  </r>
  <r>
    <n v="0"/>
    <n v="0"/>
    <n v="0"/>
    <n v="0"/>
    <d v="2025-12-01T00:00:00"/>
    <s v="BH Colorado Electric Oper Co"/>
    <s v="Regulated Electric (122)"/>
    <s v="WPC Sub 30356 Belmont Tap"/>
    <x v="134"/>
    <n v="135300"/>
    <x v="137"/>
    <n v="9821678"/>
    <s v="BATTERY CHARGER"/>
    <d v="1986-07-01T00:00:00"/>
    <d v="1986-07-01T00:00:00"/>
    <s v="WCDXFER"/>
  </r>
  <r>
    <n v="0"/>
    <n v="0"/>
    <n v="0"/>
    <n v="0"/>
    <d v="2025-12-01T00:00:00"/>
    <s v="BH Colorado Electric Oper Co"/>
    <s v="Regulated Electric (122)"/>
    <s v="WPC Sub 30356 Belmont Tap"/>
    <x v="134"/>
    <n v="135300"/>
    <x v="110"/>
    <n v="9821744"/>
    <s v="CLEARING &amp; GRADING"/>
    <d v="1986-07-01T00:00:00"/>
    <d v="1986-07-01T00:00:00"/>
    <s v="WCDXFER"/>
  </r>
  <r>
    <n v="0"/>
    <n v="0"/>
    <n v="0"/>
    <n v="0"/>
    <d v="2025-12-01T00:00:00"/>
    <s v="BH Colorado Electric Oper Co"/>
    <s v="Regulated Electric (122)"/>
    <s v="WPC Sub 30356 Belmont Tap"/>
    <x v="134"/>
    <n v="135300"/>
    <x v="110"/>
    <n v="9974219"/>
    <s v="CLEARING &amp; GRADING"/>
    <d v="1986-07-01T00:00:00"/>
    <d v="1986-07-01T00:00:00"/>
    <s v="CPR Conversion"/>
  </r>
  <r>
    <n v="0"/>
    <n v="0"/>
    <n v="0"/>
    <n v="0"/>
    <d v="2025-12-01T00:00:00"/>
    <s v="BH Colorado Electric Oper Co"/>
    <s v="Regulated Electric (122)"/>
    <s v="WPC Sub 30356 Belmont Tap"/>
    <x v="134"/>
    <n v="135300"/>
    <x v="210"/>
    <n v="9974220"/>
    <s v="COMBO-ELEC-69-170KV- &lt;= 600AMPS"/>
    <d v="1986-07-01T00:00:00"/>
    <d v="1986-07-01T00:00:00"/>
    <s v="CPR Conversion"/>
  </r>
  <r>
    <n v="0"/>
    <n v="0"/>
    <n v="0"/>
    <n v="0"/>
    <d v="2025-12-01T00:00:00"/>
    <s v="BH Colorado Electric Oper Co"/>
    <s v="Regulated Electric (122)"/>
    <s v="WPC Sub 30356 Belmont Tap"/>
    <x v="134"/>
    <n v="135300"/>
    <x v="210"/>
    <n v="9822134"/>
    <s v="COMBO-ELEC-69-170KV- &lt;= 600AMPS"/>
    <d v="1986-07-01T00:00:00"/>
    <d v="1986-07-01T00:00:00"/>
    <s v="WCDXFER"/>
  </r>
  <r>
    <n v="0"/>
    <n v="0"/>
    <n v="0"/>
    <n v="0"/>
    <d v="2025-12-01T00:00:00"/>
    <s v="BH Colorado Electric Oper Co"/>
    <s v="Regulated Electric (122)"/>
    <s v="WPC Sub 30356 Belmont Tap"/>
    <x v="134"/>
    <n v="135300"/>
    <x v="214"/>
    <n v="9821700"/>
    <s v="COND. PWR CABLE, AL, 251MCM-795MCM"/>
    <d v="1986-07-01T00:00:00"/>
    <d v="1986-07-01T00:00:00"/>
    <s v="WCDXFER"/>
  </r>
  <r>
    <n v="0"/>
    <n v="0"/>
    <n v="0"/>
    <n v="0"/>
    <d v="2025-12-01T00:00:00"/>
    <s v="BH Colorado Electric Oper Co"/>
    <s v="Regulated Electric (122)"/>
    <s v="WPC Sub 30356 Belmont Tap"/>
    <x v="134"/>
    <n v="135300"/>
    <x v="214"/>
    <n v="9974222"/>
    <s v="COND. PWR CABLE, AL, 251MCM-795MCM"/>
    <d v="1986-07-01T00:00:00"/>
    <d v="1986-07-01T00:00:00"/>
    <s v="CPR Conversion"/>
  </r>
  <r>
    <n v="0"/>
    <n v="0"/>
    <n v="0"/>
    <n v="0"/>
    <d v="2025-12-01T00:00:00"/>
    <s v="BH Colorado Electric Oper Co"/>
    <s v="Regulated Electric (122)"/>
    <s v="WPC Sub 30356 Belmont Tap"/>
    <x v="134"/>
    <n v="135300"/>
    <x v="115"/>
    <n v="9821729"/>
    <s v="FENCE"/>
    <d v="1986-07-01T00:00:00"/>
    <d v="1986-07-01T00:00:00"/>
    <s v="WCDXFER"/>
  </r>
  <r>
    <n v="0"/>
    <n v="0"/>
    <n v="0"/>
    <n v="0"/>
    <d v="2025-12-01T00:00:00"/>
    <s v="BH Colorado Electric Oper Co"/>
    <s v="Regulated Electric (122)"/>
    <s v="WPC Sub 30356 Belmont Tap"/>
    <x v="134"/>
    <n v="135300"/>
    <x v="115"/>
    <n v="9974225"/>
    <s v="FENCE"/>
    <d v="1986-07-01T00:00:00"/>
    <d v="1986-07-01T00:00:00"/>
    <s v="CPR Conversion"/>
  </r>
  <r>
    <n v="0"/>
    <n v="0"/>
    <n v="0"/>
    <n v="0"/>
    <d v="2025-12-01T00:00:00"/>
    <s v="BH Colorado Electric Oper Co"/>
    <s v="Regulated Electric (122)"/>
    <s v="WPC Sub 30356 Belmont Tap"/>
    <x v="134"/>
    <n v="135300"/>
    <x v="118"/>
    <n v="9822006"/>
    <s v="GROUNDING SYSTEMS, STATION"/>
    <d v="1986-07-01T00:00:00"/>
    <d v="1986-07-01T00:00:00"/>
    <s v="WCDXFER"/>
  </r>
  <r>
    <n v="0"/>
    <n v="0"/>
    <n v="0"/>
    <n v="0"/>
    <d v="2025-12-01T00:00:00"/>
    <s v="BH Colorado Electric Oper Co"/>
    <s v="Regulated Electric (122)"/>
    <s v="WPC Sub 30356 Belmont Tap"/>
    <x v="134"/>
    <n v="135300"/>
    <x v="118"/>
    <n v="9974223"/>
    <s v="GROUNDING SYSTEMS, STATION"/>
    <d v="1986-07-01T00:00:00"/>
    <d v="1986-07-01T00:00:00"/>
    <s v="CPR Conversion"/>
  </r>
  <r>
    <n v="0"/>
    <n v="0"/>
    <n v="0"/>
    <n v="0"/>
    <d v="2025-12-01T00:00:00"/>
    <s v="BH Colorado Electric Oper Co"/>
    <s v="Regulated Electric (122)"/>
    <s v="WPC Sub 30356 Belmont Tap"/>
    <x v="134"/>
    <n v="135300"/>
    <x v="233"/>
    <n v="9974221"/>
    <s v="LOW PROFILE STRUCT-BUS SUPPORT-1PH"/>
    <d v="1986-07-01T00:00:00"/>
    <d v="1986-07-01T00:00:00"/>
    <s v="CPR Conversion"/>
  </r>
  <r>
    <n v="0"/>
    <n v="0"/>
    <n v="0"/>
    <n v="0"/>
    <d v="2025-12-01T00:00:00"/>
    <s v="BH Colorado Electric Oper Co"/>
    <s v="Regulated Electric (122)"/>
    <s v="WPC Sub 30356 Belmont Tap"/>
    <x v="134"/>
    <n v="135300"/>
    <x v="233"/>
    <n v="9822096"/>
    <s v="LOW PROFILE STRUCT-BUS SUPPORT-1PH"/>
    <d v="1986-07-01T00:00:00"/>
    <d v="1986-07-01T00:00:00"/>
    <s v="WCDXFER"/>
  </r>
  <r>
    <n v="0"/>
    <n v="0"/>
    <n v="0"/>
    <n v="0"/>
    <d v="2025-12-01T00:00:00"/>
    <s v="BH Colorado Electric Oper Co"/>
    <s v="Regulated Electric (122)"/>
    <s v="WPC Sub 30356 Belmont Tap"/>
    <x v="134"/>
    <n v="135300"/>
    <x v="234"/>
    <n v="9822102"/>
    <s v="LOW PROFILE STRUCTURE-FOUNDATION"/>
    <d v="1986-07-01T00:00:00"/>
    <d v="1986-07-01T00:00:00"/>
    <s v="WCDXFER"/>
  </r>
  <r>
    <n v="0"/>
    <n v="0"/>
    <n v="0"/>
    <n v="0"/>
    <d v="2025-12-01T00:00:00"/>
    <s v="BH Colorado Electric Oper Co"/>
    <s v="Regulated Electric (122)"/>
    <s v="WPC Sub 30356 Belmont Tap"/>
    <x v="134"/>
    <n v="135300"/>
    <x v="234"/>
    <n v="9974224"/>
    <s v="LOW PROFILE STRUCTURE-FOUNDATION"/>
    <d v="1986-07-01T00:00:00"/>
    <d v="1986-07-01T00:00:00"/>
    <s v="CPR Conversion"/>
  </r>
  <r>
    <n v="0"/>
    <n v="53409.43"/>
    <n v="148.84620637270001"/>
    <n v="53260.583793627302"/>
    <d v="2025-12-01T00:00:00"/>
    <s v="BH Colorado Electric Oper Co"/>
    <s v="Regulated Electric (122)"/>
    <s v="WPC Sub 30357 Boone"/>
    <x v="135"/>
    <n v="135130"/>
    <x v="103"/>
    <n v="40388834"/>
    <s v="Communications - JMUX Equip"/>
    <d v="2022-04-20T00:00:00"/>
    <d v="2022-01-01T00:00:00"/>
    <s v="10067881"/>
  </r>
  <r>
    <n v="1"/>
    <n v="234205"/>
    <n v="1771.62264405"/>
    <n v="232433.37735595001"/>
    <d v="2025-12-01T00:00:00"/>
    <s v="BH Colorado Electric Oper Co"/>
    <s v="Regulated Electric (122)"/>
    <s v="WPC Sub 30357 Boone"/>
    <x v="135"/>
    <n v="135130"/>
    <x v="103"/>
    <n v="40389459"/>
    <s v="Communications - JMUX Equip"/>
    <d v="2016-12-06T00:00:00"/>
    <d v="2016-01-01T00:00:00"/>
    <s v="10052277"/>
  </r>
  <r>
    <n v="0"/>
    <n v="0"/>
    <n v="0"/>
    <n v="0"/>
    <d v="2025-12-01T00:00:00"/>
    <s v="BH Colorado Electric Oper Co"/>
    <s v="Regulated Electric (122)"/>
    <s v="WPC Sub 30357 Boone"/>
    <x v="135"/>
    <n v="135130"/>
    <x v="31"/>
    <n v="40388757"/>
    <s v="Microwave Dehydrator"/>
    <d v="2018-12-03T00:00:00"/>
    <d v="2018-01-01T00:00:00"/>
    <s v="10062071"/>
  </r>
  <r>
    <n v="0"/>
    <n v="0"/>
    <n v="0"/>
    <n v="0"/>
    <d v="2025-12-01T00:00:00"/>
    <s v="BH Colorado Electric Oper Co"/>
    <s v="Regulated Electric (122)"/>
    <s v="WPC Sub 30357 Boone"/>
    <x v="135"/>
    <n v="135130"/>
    <x v="163"/>
    <n v="40388250"/>
    <s v="MICROWAVE ANTENNAS"/>
    <d v="2007-07-30T00:00:00"/>
    <d v="2007-11-01T00:00:00"/>
    <s v="50507XFER"/>
  </r>
  <r>
    <n v="0"/>
    <n v="0"/>
    <n v="0"/>
    <n v="0"/>
    <d v="2025-12-01T00:00:00"/>
    <s v="BH Colorado Electric Oper Co"/>
    <s v="Regulated Electric (122)"/>
    <s v="WPC Sub 30357 Boone"/>
    <x v="135"/>
    <n v="135130"/>
    <x v="164"/>
    <n v="40390892"/>
    <s v="MICROWAVE FIXED STATION UNITS"/>
    <d v="2007-07-30T00:00:00"/>
    <d v="2007-11-01T00:00:00"/>
    <s v="50507XFER"/>
  </r>
  <r>
    <n v="2"/>
    <n v="257979.54"/>
    <n v="308.12560298520003"/>
    <n v="257671.4143970148"/>
    <d v="2025-12-01T00:00:00"/>
    <s v="BH Colorado Electric Oper Co"/>
    <s v="Regulated Electric (122)"/>
    <s v="WPC Sub 30357 Boone"/>
    <x v="135"/>
    <n v="135130"/>
    <x v="164"/>
    <n v="41106853"/>
    <s v="Microwave Fixed Station Units"/>
    <d v="2024-10-31T00:00:00"/>
    <d v="2025-01-01T00:00:00"/>
    <s v="10078936"/>
  </r>
  <r>
    <n v="0"/>
    <n v="0"/>
    <n v="0"/>
    <n v="0"/>
    <d v="2025-12-01T00:00:00"/>
    <s v="BH Colorado Electric Oper Co"/>
    <s v="Regulated Electric (122)"/>
    <s v="WPC Sub 30357 Boone"/>
    <x v="135"/>
    <n v="135130"/>
    <x v="327"/>
    <n v="40388316"/>
    <s v="SCADA Radio MDS 9710B"/>
    <d v="2002-09-30T00:00:00"/>
    <d v="2002-12-01T00:00:00"/>
    <s v="50507XFER"/>
  </r>
  <r>
    <n v="0"/>
    <n v="0"/>
    <n v="0"/>
    <n v="0"/>
    <d v="2025-12-01T00:00:00"/>
    <s v="BH Colorado Electric Oper Co"/>
    <s v="Regulated Electric (122)"/>
    <s v="WPC Sub 30357 Boone"/>
    <x v="135"/>
    <n v="135130"/>
    <x v="165"/>
    <n v="40390858"/>
    <s v="MULTIPLEX SYSTEM"/>
    <d v="2007-07-30T00:00:00"/>
    <d v="2007-11-01T00:00:00"/>
    <s v="50507XFER"/>
  </r>
  <r>
    <n v="1"/>
    <n v="2660.16"/>
    <n v="62.485615507200002"/>
    <n v="2597.6743844928001"/>
    <d v="2025-12-01T00:00:00"/>
    <s v="BH Colorado Electric Oper Co"/>
    <s v="Regulated Electric (122)"/>
    <s v="WPC Sub 30357 Boone"/>
    <x v="135"/>
    <n v="135130"/>
    <x v="80"/>
    <n v="40388327"/>
    <s v="SCADA EQUIPMENT- RTU"/>
    <d v="1996-07-01T00:00:00"/>
    <d v="1996-07-01T00:00:00"/>
    <s v="50507XFER"/>
  </r>
  <r>
    <n v="2"/>
    <n v="231223.85"/>
    <n v="1749.0720031784999"/>
    <n v="229474.7779968215"/>
    <d v="2025-12-01T00:00:00"/>
    <s v="BH Colorado Electric Oper Co"/>
    <s v="Regulated Electric (122)"/>
    <s v="WPC Sub 30357 Boone"/>
    <x v="135"/>
    <n v="135130"/>
    <x v="80"/>
    <n v="40389448"/>
    <s v="Scada Equip - Rtu"/>
    <d v="2016-12-06T00:00:00"/>
    <d v="2016-01-01T00:00:00"/>
    <s v="10052277"/>
  </r>
  <r>
    <n v="1"/>
    <n v="44942.07"/>
    <n v="1413.5197833228001"/>
    <n v="43528.550216677198"/>
    <d v="2025-12-01T00:00:00"/>
    <s v="BH Colorado Electric Oper Co"/>
    <s v="Regulated Electric (122)"/>
    <s v="WPC Sub 30357 Boone"/>
    <x v="135"/>
    <n v="135130"/>
    <x v="80"/>
    <n v="40390825"/>
    <s v="Radio Communication Eqp-Antennas, Radio R1-2MHSB,Helix Cable"/>
    <d v="1986-07-01T00:00:00"/>
    <d v="1986-07-01T00:00:00"/>
    <s v="50507XFER"/>
  </r>
  <r>
    <n v="1"/>
    <n v="4755"/>
    <n v="85.189153500000003"/>
    <n v="4669.8108464999996"/>
    <d v="2025-12-01T00:00:00"/>
    <s v="BH Colorado Electric Oper Co"/>
    <s v="Regulated Electric (122)"/>
    <s v="WPC Sub 30357 Boone"/>
    <x v="135"/>
    <n v="135130"/>
    <x v="80"/>
    <n v="40388338"/>
    <s v="SCADA EQUIP - RTU Telegyr Systems"/>
    <d v="2003-12-03T00:00:00"/>
    <d v="2003-01-01T00:00:00"/>
    <s v="50507XFER"/>
  </r>
  <r>
    <n v="0"/>
    <n v="0"/>
    <n v="0"/>
    <n v="0"/>
    <d v="2025-12-01T00:00:00"/>
    <s v="BH Colorado Electric Oper Co"/>
    <s v="Regulated Electric (122)"/>
    <s v="WPC Sub 30357 Boone"/>
    <x v="135"/>
    <n v="135130"/>
    <x v="105"/>
    <n v="40389272"/>
    <s v="Scada Equip - Server/Router"/>
    <d v="2013-07-01T00:00:00"/>
    <d v="2013-01-01T00:00:00"/>
    <s v="10047856"/>
  </r>
  <r>
    <n v="1"/>
    <n v="15005.85"/>
    <n v="17.922687123000003"/>
    <n v="14987.927312877"/>
    <d v="2025-12-01T00:00:00"/>
    <s v="BH Colorado Electric Oper Co"/>
    <s v="Regulated Electric (122)"/>
    <s v="WPC Sub 30357 Boone"/>
    <x v="135"/>
    <n v="135130"/>
    <x v="105"/>
    <n v="41349069"/>
    <s v="Scada Equip - Server/Router"/>
    <d v="2024-12-30T00:00:00"/>
    <d v="2024-01-01T00:00:00"/>
    <s v="10084285"/>
  </r>
  <r>
    <n v="0"/>
    <n v="8171.04"/>
    <n v="243.98374085280003"/>
    <n v="7927.0562591471999"/>
    <d v="2025-12-01T00:00:00"/>
    <s v="BH Colorado Electric Oper Co"/>
    <s v="Regulated Electric (122)"/>
    <s v="WPC Sub 30357 Boone"/>
    <x v="135"/>
    <n v="135130"/>
    <x v="244"/>
    <n v="40388305"/>
    <s v="SCADA-TRANSDUCER,RTU,CONTROL CABLE"/>
    <d v="1988-07-01T00:00:00"/>
    <d v="1988-07-01T00:00:00"/>
    <s v="50507XFER"/>
  </r>
  <r>
    <n v="1"/>
    <n v="25925.96"/>
    <n v="815.42433095840011"/>
    <n v="25110.535669041597"/>
    <d v="2025-12-01T00:00:00"/>
    <s v="BH Colorado Electric Oper Co"/>
    <s v="Regulated Electric (122)"/>
    <s v="WPC Sub 30357 Boone"/>
    <x v="135"/>
    <n v="135130"/>
    <x v="244"/>
    <n v="40388294"/>
    <s v="SCADA-TRANSDUCER,RTU,CONTROL CABLE"/>
    <d v="1986-07-01T00:00:00"/>
    <d v="1986-07-01T00:00:00"/>
    <s v="50507XFER"/>
  </r>
  <r>
    <n v="1"/>
    <n v="4079.09"/>
    <n v="1913.4553516102001"/>
    <n v="2165.6346483898001"/>
    <d v="2025-12-01T00:00:00"/>
    <s v="BH Colorado Electric Oper Co"/>
    <s v="Regulated Electric (122)"/>
    <s v="WPC Sub 30357 Boone"/>
    <x v="135"/>
    <n v="135200"/>
    <x v="115"/>
    <n v="9861058"/>
    <s v="FENCE"/>
    <d v="1996-07-01T00:00:00"/>
    <d v="1996-07-01T00:00:00"/>
    <s v="CPR Conversion"/>
  </r>
  <r>
    <n v="2"/>
    <n v="5366.45"/>
    <n v="1834.6710321065"/>
    <n v="3531.7789678934996"/>
    <d v="2025-12-01T00:00:00"/>
    <s v="BH Colorado Electric Oper Co"/>
    <s v="Regulated Electric (122)"/>
    <s v="WPC Sub 30357 Boone"/>
    <x v="135"/>
    <n v="135200"/>
    <x v="152"/>
    <n v="9819004"/>
    <s v="WALLS,ENCLOSE/RETAIN,SOUND WALL"/>
    <d v="2004-04-24T00:00:00"/>
    <d v="2004-01-01T00:00:00"/>
    <s v="10019416"/>
  </r>
  <r>
    <n v="1"/>
    <n v="817.02"/>
    <n v="617.11000223220003"/>
    <n v="199.90999776779995"/>
    <d v="2025-12-01T00:00:00"/>
    <s v="BH Colorado Electric Oper Co"/>
    <s v="Regulated Electric (122)"/>
    <s v="WPC Sub 30357 Boone"/>
    <x v="135"/>
    <n v="135200"/>
    <x v="125"/>
    <n v="9693313"/>
    <s v="YARD LIGHTING SYSTEMS"/>
    <d v="1978-07-01T00:00:00"/>
    <d v="1978-07-01T00:00:00"/>
    <s v="CPR Conversion"/>
  </r>
  <r>
    <n v="0"/>
    <n v="22681.600000000002"/>
    <n v="1262.33424128"/>
    <n v="21419.265758720001"/>
    <d v="2025-12-01T00:00:00"/>
    <s v="BH Colorado Electric Oper Co"/>
    <s v="Regulated Electric (122)"/>
    <s v="WPC Sub 30357 Boone"/>
    <x v="135"/>
    <n v="135205"/>
    <x v="110"/>
    <n v="36238302"/>
    <s v="SITE PREP"/>
    <d v="2022-04-20T00:00:00"/>
    <d v="2022-04-01T00:00:00"/>
    <s v="10067881"/>
  </r>
  <r>
    <n v="0"/>
    <n v="0"/>
    <n v="0"/>
    <n v="0"/>
    <d v="2025-12-01T00:00:00"/>
    <s v="BH Colorado Electric Oper Co"/>
    <s v="Regulated Electric (122)"/>
    <s v="WPC Sub 30357 Boone"/>
    <x v="135"/>
    <n v="135300"/>
    <x v="2"/>
    <n v="33375795"/>
    <s v="A dummy retirement unit"/>
    <d v="2019-12-16T00:00:00"/>
    <d v="2020-03-01T00:00:00"/>
    <s v="10068550"/>
  </r>
  <r>
    <n v="0"/>
    <n v="0"/>
    <n v="0"/>
    <n v="0"/>
    <d v="2025-12-01T00:00:00"/>
    <s v="BH Colorado Electric Oper Co"/>
    <s v="Regulated Electric (122)"/>
    <s v="WPC Sub 30357 Boone"/>
    <x v="135"/>
    <n v="135300"/>
    <x v="136"/>
    <n v="9974218"/>
    <s v="ARRESTER - 23,000-69,000 VOLTS"/>
    <d v="1982-07-01T00:00:00"/>
    <d v="1982-07-01T00:00:00"/>
    <s v="CPR Conversion"/>
  </r>
  <r>
    <n v="1"/>
    <n v="88.41"/>
    <n v="50.179912242600004"/>
    <n v="38.230087757399993"/>
    <d v="2025-12-01T00:00:00"/>
    <s v="BH Colorado Electric Oper Co"/>
    <s v="Regulated Electric (122)"/>
    <s v="WPC Sub 30357 Boone"/>
    <x v="135"/>
    <n v="135300"/>
    <x v="136"/>
    <n v="9821882"/>
    <s v="ARRESTER - 23,000-69,000 VOLTS"/>
    <d v="1996-07-01T00:00:00"/>
    <d v="1996-07-01T00:00:00"/>
    <s v="WCDXFER"/>
  </r>
  <r>
    <n v="0"/>
    <n v="0"/>
    <n v="0"/>
    <n v="0"/>
    <d v="2025-12-01T00:00:00"/>
    <s v="BH Colorado Electric Oper Co"/>
    <s v="Regulated Electric (122)"/>
    <s v="WPC Sub 30357 Boone"/>
    <x v="135"/>
    <n v="135300"/>
    <x v="136"/>
    <n v="9861060"/>
    <s v="ARRESTER - 23,000-69,000 VOLTS"/>
    <d v="1996-07-01T00:00:00"/>
    <d v="1996-07-01T00:00:00"/>
    <s v="CPR Conversion"/>
  </r>
  <r>
    <n v="3"/>
    <n v="5660.04"/>
    <n v="4737.1294427100001"/>
    <n v="922.91055728999982"/>
    <d v="2025-12-01T00:00:00"/>
    <s v="BH Colorado Electric Oper Co"/>
    <s v="Regulated Electric (122)"/>
    <s v="WPC Sub 30357 Boone"/>
    <x v="135"/>
    <n v="135300"/>
    <x v="136"/>
    <n v="9821881"/>
    <s v="ARRESTER - 23,000-69,000 VOLTS"/>
    <d v="1982-07-01T00:00:00"/>
    <d v="1982-07-01T00:00:00"/>
    <s v="WCDXFER"/>
  </r>
  <r>
    <n v="3"/>
    <n v="6374.89"/>
    <n v="429.28649507580002"/>
    <n v="5945.6035049242"/>
    <d v="2025-12-01T00:00:00"/>
    <s v="BH Colorado Electric Oper Co"/>
    <s v="Regulated Electric (122)"/>
    <s v="WPC Sub 30357 Boone"/>
    <x v="135"/>
    <n v="135300"/>
    <x v="106"/>
    <n v="36238276"/>
    <s v="Arrester 96kV"/>
    <d v="2022-04-20T00:00:00"/>
    <d v="2022-01-01T00:00:00"/>
    <s v="10067881"/>
  </r>
  <r>
    <n v="0"/>
    <n v="0"/>
    <n v="0"/>
    <n v="0"/>
    <d v="2025-12-01T00:00:00"/>
    <s v="BH Colorado Electric Oper Co"/>
    <s v="Regulated Electric (122)"/>
    <s v="WPC Sub 30357 Boone"/>
    <x v="135"/>
    <n v="135300"/>
    <x v="101"/>
    <n v="9861055"/>
    <s v="BATTERIES, STORAGE"/>
    <d v="1996-07-01T00:00:00"/>
    <d v="1996-07-01T00:00:00"/>
    <s v="CPR Conversion"/>
  </r>
  <r>
    <n v="1"/>
    <n v="3369.85"/>
    <n v="1912.665730921"/>
    <n v="1457.1842690789999"/>
    <d v="2025-12-01T00:00:00"/>
    <s v="BH Colorado Electric Oper Co"/>
    <s v="Regulated Electric (122)"/>
    <s v="WPC Sub 30357 Boone"/>
    <x v="135"/>
    <n v="135300"/>
    <x v="101"/>
    <n v="9821903"/>
    <s v="BATTERIES, STORAGE"/>
    <d v="1996-07-01T00:00:00"/>
    <d v="1996-07-01T00:00:00"/>
    <s v="WCDXFER"/>
  </r>
  <r>
    <n v="0"/>
    <n v="0"/>
    <n v="0"/>
    <n v="0"/>
    <d v="2025-12-01T00:00:00"/>
    <s v="BH Colorado Electric Oper Co"/>
    <s v="Regulated Electric (122)"/>
    <s v="WPC Sub 30357 Boone"/>
    <x v="135"/>
    <n v="135300"/>
    <x v="137"/>
    <n v="9861056"/>
    <s v="BATTERY CHARGER"/>
    <d v="1996-07-01T00:00:00"/>
    <d v="1996-07-01T00:00:00"/>
    <s v="CPR Conversion"/>
  </r>
  <r>
    <n v="1"/>
    <n v="4282.68"/>
    <n v="2430.7714801848001"/>
    <n v="1851.9085198152002"/>
    <d v="2025-12-01T00:00:00"/>
    <s v="BH Colorado Electric Oper Co"/>
    <s v="Regulated Electric (122)"/>
    <s v="WPC Sub 30357 Boone"/>
    <x v="135"/>
    <n v="135300"/>
    <x v="137"/>
    <n v="9821874"/>
    <s v="BATTERY CHARGER"/>
    <d v="1996-07-01T00:00:00"/>
    <d v="1996-07-01T00:00:00"/>
    <s v="WCDXFER"/>
  </r>
  <r>
    <n v="1"/>
    <n v="197185.64"/>
    <n v="13278.524378440801"/>
    <n v="183907.11562155921"/>
    <d v="2025-12-01T00:00:00"/>
    <s v="BH Colorado Electric Oper Co"/>
    <s v="Regulated Electric (122)"/>
    <s v="WPC Sub 30357 Boone"/>
    <x v="135"/>
    <n v="135300"/>
    <x v="83"/>
    <n v="36238299"/>
    <s v="Breaker, 115 KV"/>
    <d v="2022-04-20T00:00:00"/>
    <d v="2022-01-01T00:00:00"/>
    <s v="10067881"/>
  </r>
  <r>
    <n v="1"/>
    <n v="362462.11"/>
    <n v="66251.041943066011"/>
    <n v="296211.06805693399"/>
    <d v="2025-12-01T00:00:00"/>
    <s v="BH Colorado Electric Oper Co"/>
    <s v="Regulated Electric (122)"/>
    <s v="WPC Sub 30357 Boone"/>
    <x v="135"/>
    <n v="135300"/>
    <x v="83"/>
    <n v="36442571"/>
    <s v="Breaker, 115 KV"/>
    <d v="2016-12-06T00:00:00"/>
    <d v="2016-01-01T00:00:00"/>
    <s v="10052277"/>
  </r>
  <r>
    <n v="1"/>
    <n v="202290.19"/>
    <n v="5838.1130895171"/>
    <n v="196452.07691048289"/>
    <d v="2025-12-01T00:00:00"/>
    <s v="BH Colorado Electric Oper Co"/>
    <s v="Regulated Electric (122)"/>
    <s v="WPC Sub 30357 Boone"/>
    <x v="135"/>
    <n v="135300"/>
    <x v="83"/>
    <n v="40941887"/>
    <s v="Breaker, 115 KV"/>
    <d v="2024-11-07T00:00:00"/>
    <d v="2024-01-01T00:00:00"/>
    <s v="10081047"/>
  </r>
  <r>
    <n v="1"/>
    <n v="79837.820000000007"/>
    <n v="39170.160585668404"/>
    <n v="40667.659414331603"/>
    <d v="2025-12-01T00:00:00"/>
    <s v="BH Colorado Electric Oper Co"/>
    <s v="Regulated Electric (122)"/>
    <s v="WPC Sub 30357 Boone"/>
    <x v="135"/>
    <n v="135300"/>
    <x v="126"/>
    <n v="9807382"/>
    <s v="GAS - 115-161 KV"/>
    <d v="2000-08-01T00:00:00"/>
    <d v="2001-01-01T00:00:00"/>
    <s v="10002933"/>
  </r>
  <r>
    <n v="0"/>
    <n v="0"/>
    <n v="0"/>
    <n v="0"/>
    <d v="2025-12-01T00:00:00"/>
    <s v="BH Colorado Electric Oper Co"/>
    <s v="Regulated Electric (122)"/>
    <s v="WPC Sub 30357 Boone"/>
    <x v="135"/>
    <n v="135300"/>
    <x v="367"/>
    <n v="9822054"/>
    <s v="PWR CIRC BREAK-GAS, 161KV"/>
    <d v="1983-07-01T00:00:00"/>
    <d v="1983-07-01T00:00:00"/>
    <s v="WCDXFER"/>
  </r>
  <r>
    <n v="0"/>
    <n v="0"/>
    <n v="0"/>
    <n v="0"/>
    <d v="2025-12-01T00:00:00"/>
    <s v="BH Colorado Electric Oper Co"/>
    <s v="Regulated Electric (122)"/>
    <s v="WPC Sub 30357 Boone"/>
    <x v="135"/>
    <n v="135300"/>
    <x v="367"/>
    <n v="9822055"/>
    <s v="GAS - 161 KV"/>
    <d v="1982-07-01T00:00:00"/>
    <d v="1982-07-01T00:00:00"/>
    <s v="WCDXFER"/>
  </r>
  <r>
    <n v="0"/>
    <n v="0"/>
    <n v="0"/>
    <n v="0"/>
    <d v="2025-12-01T00:00:00"/>
    <s v="BH Colorado Electric Oper Co"/>
    <s v="Regulated Electric (122)"/>
    <s v="WPC Sub 30357 Boone"/>
    <x v="135"/>
    <n v="135300"/>
    <x v="367"/>
    <n v="9974209"/>
    <s v="PWR CIRC BREAK-GAS, 161KV"/>
    <d v="1983-07-01T00:00:00"/>
    <d v="1983-07-01T00:00:00"/>
    <s v="CPR Conversion"/>
  </r>
  <r>
    <n v="0"/>
    <n v="0"/>
    <n v="0"/>
    <n v="0"/>
    <d v="2025-12-01T00:00:00"/>
    <s v="BH Colorado Electric Oper Co"/>
    <s v="Regulated Electric (122)"/>
    <s v="WPC Sub 30357 Boone"/>
    <x v="135"/>
    <n v="135300"/>
    <x v="367"/>
    <n v="9974210"/>
    <s v="GAS - 161 KV"/>
    <d v="1982-07-01T00:00:00"/>
    <d v="1982-07-01T00:00:00"/>
    <s v="CPR Conversion"/>
  </r>
  <r>
    <n v="1"/>
    <n v="73219.790000000008"/>
    <n v="66915.786472567896"/>
    <n v="6304.0035274321126"/>
    <d v="2025-12-01T00:00:00"/>
    <s v="BH Colorado Electric Oper Co"/>
    <s v="Regulated Electric (122)"/>
    <s v="WPC Sub 30357 Boone"/>
    <x v="135"/>
    <n v="135300"/>
    <x v="329"/>
    <n v="19696700"/>
    <s v="BREAKER, OIL - 115-161 KV"/>
    <d v="1978-07-01T00:00:00"/>
    <d v="1978-07-01T00:00:00"/>
    <s v="50507XFER"/>
  </r>
  <r>
    <n v="0"/>
    <n v="0"/>
    <n v="0"/>
    <n v="0"/>
    <d v="2025-12-01T00:00:00"/>
    <s v="BH Colorado Electric Oper Co"/>
    <s v="Regulated Electric (122)"/>
    <s v="WPC Sub 30357 Boone"/>
    <x v="135"/>
    <n v="135300"/>
    <x v="283"/>
    <n v="9974213"/>
    <s v="OIL - 69 KV"/>
    <d v="1978-07-01T00:00:00"/>
    <d v="1978-07-01T00:00:00"/>
    <s v="CPR Conversion"/>
  </r>
  <r>
    <n v="0"/>
    <n v="0"/>
    <n v="0"/>
    <n v="0"/>
    <d v="2025-12-01T00:00:00"/>
    <s v="BH Colorado Electric Oper Co"/>
    <s v="Regulated Electric (122)"/>
    <s v="WPC Sub 30357 Boone"/>
    <x v="135"/>
    <n v="135300"/>
    <x v="283"/>
    <n v="9974212"/>
    <s v="PWR CIRC BREAK-OIL, 69KV"/>
    <d v="1982-07-01T00:00:00"/>
    <d v="1982-07-01T00:00:00"/>
    <s v="CPR Conversion"/>
  </r>
  <r>
    <n v="0"/>
    <n v="0"/>
    <n v="0"/>
    <n v="0"/>
    <d v="2025-12-01T00:00:00"/>
    <s v="BH Colorado Electric Oper Co"/>
    <s v="Regulated Electric (122)"/>
    <s v="WPC Sub 30357 Boone"/>
    <x v="135"/>
    <n v="135300"/>
    <x v="283"/>
    <n v="9822085"/>
    <s v="PWR CIRC BREAK-OIL, 69KV"/>
    <d v="1984-07-01T00:00:00"/>
    <d v="1984-07-01T00:00:00"/>
    <s v="WCDXFER"/>
  </r>
  <r>
    <n v="0"/>
    <n v="0"/>
    <n v="0"/>
    <n v="0"/>
    <d v="2025-12-01T00:00:00"/>
    <s v="BH Colorado Electric Oper Co"/>
    <s v="Regulated Electric (122)"/>
    <s v="WPC Sub 30357 Boone"/>
    <x v="135"/>
    <n v="135300"/>
    <x v="283"/>
    <n v="9822084"/>
    <s v="PWR CIRC BREAK-OIL, 69KV"/>
    <d v="1982-07-01T00:00:00"/>
    <d v="1982-07-01T00:00:00"/>
    <s v="WCDXFER"/>
  </r>
  <r>
    <n v="0"/>
    <n v="0"/>
    <n v="0"/>
    <n v="0"/>
    <d v="2025-12-01T00:00:00"/>
    <s v="BH Colorado Electric Oper Co"/>
    <s v="Regulated Electric (122)"/>
    <s v="WPC Sub 30357 Boone"/>
    <x v="135"/>
    <n v="135300"/>
    <x v="283"/>
    <n v="9974211"/>
    <s v="PWR CIRC BREAK-OIL, 69KV"/>
    <d v="1984-07-01T00:00:00"/>
    <d v="1984-07-01T00:00:00"/>
    <s v="CPR Conversion"/>
  </r>
  <r>
    <n v="0"/>
    <n v="0"/>
    <n v="0"/>
    <n v="0"/>
    <d v="2025-12-01T00:00:00"/>
    <s v="BH Colorado Electric Oper Co"/>
    <s v="Regulated Electric (122)"/>
    <s v="WPC Sub 30357 Boone"/>
    <x v="135"/>
    <n v="135300"/>
    <x v="283"/>
    <n v="9822050"/>
    <s v="OIL - 69 KV"/>
    <d v="1978-07-01T00:00:00"/>
    <d v="1978-07-01T00:00:00"/>
    <s v="WCDXFER"/>
  </r>
  <r>
    <n v="1"/>
    <n v="44540.75"/>
    <n v="8141.1850094499996"/>
    <n v="36399.564990550003"/>
    <d v="2025-12-01T00:00:00"/>
    <s v="BH Colorado Electric Oper Co"/>
    <s v="Regulated Electric (122)"/>
    <s v="WPC Sub 30357 Boone"/>
    <x v="135"/>
    <n v="135300"/>
    <x v="139"/>
    <n v="18623416"/>
    <s v="BREAKER: 69kv 1200 amp"/>
    <d v="2016-10-27T00:00:00"/>
    <d v="2016-01-01T00:00:00"/>
    <s v="10050263"/>
  </r>
  <r>
    <n v="0"/>
    <n v="48478.520000000004"/>
    <n v="3264.5542020744001"/>
    <n v="45213.965797925601"/>
    <d v="2025-12-01T00:00:00"/>
    <s v="BH Colorado Electric Oper Co"/>
    <s v="Regulated Electric (122)"/>
    <s v="WPC Sub 30357 Boone"/>
    <x v="135"/>
    <n v="135300"/>
    <x v="108"/>
    <n v="36238281"/>
    <s v="Bus and Station Conductor"/>
    <d v="2022-04-20T00:00:00"/>
    <d v="2022-01-01T00:00:00"/>
    <s v="10067881"/>
  </r>
  <r>
    <n v="2"/>
    <n v="1023.5500000000001"/>
    <n v="935.42542588550009"/>
    <n v="88.124574114499978"/>
    <d v="2025-12-01T00:00:00"/>
    <s v="BH Colorado Electric Oper Co"/>
    <s v="Regulated Electric (122)"/>
    <s v="WPC Sub 30357 Boone"/>
    <x v="135"/>
    <n v="135300"/>
    <x v="109"/>
    <n v="9821984"/>
    <s v="CONDUIT-CABLE TRENCH"/>
    <d v="1978-07-01T00:00:00"/>
    <d v="1978-07-01T00:00:00"/>
    <s v="WCDXFER"/>
  </r>
  <r>
    <n v="0"/>
    <n v="0"/>
    <n v="0"/>
    <n v="0"/>
    <d v="2025-12-01T00:00:00"/>
    <s v="BH Colorado Electric Oper Co"/>
    <s v="Regulated Electric (122)"/>
    <s v="WPC Sub 30357 Boone"/>
    <x v="135"/>
    <n v="135300"/>
    <x v="109"/>
    <n v="9974208"/>
    <s v="CONDUIT-CABLE TRENCH"/>
    <d v="1978-07-01T00:00:00"/>
    <d v="1978-07-01T00:00:00"/>
    <s v="CPR Conversion"/>
  </r>
  <r>
    <n v="0"/>
    <n v="0"/>
    <n v="0"/>
    <n v="0"/>
    <d v="2025-12-01T00:00:00"/>
    <s v="BH Colorado Electric Oper Co"/>
    <s v="Regulated Electric (122)"/>
    <s v="WPC Sub 30357 Boone"/>
    <x v="135"/>
    <n v="135300"/>
    <x v="205"/>
    <n v="9724135"/>
    <s v="CAPACITOR BANKS-FOUNDATION"/>
    <d v="1978-07-01T00:00:00"/>
    <d v="1978-07-01T00:00:00"/>
    <s v="CPR Conversion"/>
  </r>
  <r>
    <n v="0"/>
    <n v="0"/>
    <n v="0"/>
    <n v="0"/>
    <d v="2025-12-01T00:00:00"/>
    <s v="BH Colorado Electric Oper Co"/>
    <s v="Regulated Electric (122)"/>
    <s v="WPC Sub 30357 Boone"/>
    <x v="135"/>
    <n v="135300"/>
    <x v="205"/>
    <n v="9821940"/>
    <s v="CAPACITOR BANKS-FOUNDATION"/>
    <d v="1978-07-01T00:00:00"/>
    <d v="1978-07-01T00:00:00"/>
    <s v="WCDXFER"/>
  </r>
  <r>
    <n v="2"/>
    <n v="156527.04000000001"/>
    <n v="28610.106287424001"/>
    <n v="127916.93371257601"/>
    <d v="2025-12-01T00:00:00"/>
    <s v="BH Colorado Electric Oper Co"/>
    <s v="Regulated Electric (122)"/>
    <s v="WPC Sub 30357 Boone"/>
    <x v="135"/>
    <n v="135300"/>
    <x v="368"/>
    <n v="25466483"/>
    <s v="Circuit Switcher Station DNU"/>
    <d v="2016-10-26T00:00:00"/>
    <d v="2016-11-01T00:00:00"/>
    <s v="10052275"/>
  </r>
  <r>
    <n v="1"/>
    <n v="557.07000000000005"/>
    <n v="466.23569774250001"/>
    <n v="90.834302257500042"/>
    <d v="2025-12-01T00:00:00"/>
    <s v="BH Colorado Electric Oper Co"/>
    <s v="Regulated Electric (122)"/>
    <s v="WPC Sub 30357 Boone"/>
    <x v="135"/>
    <n v="135300"/>
    <x v="110"/>
    <n v="9821966"/>
    <s v="CLEARING &amp; GRADING"/>
    <d v="1982-07-01T00:00:00"/>
    <d v="1982-07-01T00:00:00"/>
    <s v="WCDXFER"/>
  </r>
  <r>
    <n v="0"/>
    <n v="0"/>
    <n v="0"/>
    <n v="0"/>
    <d v="2025-12-01T00:00:00"/>
    <s v="BH Colorado Electric Oper Co"/>
    <s v="Regulated Electric (122)"/>
    <s v="WPC Sub 30357 Boone"/>
    <x v="135"/>
    <n v="135300"/>
    <x v="110"/>
    <n v="9974289"/>
    <s v="CLEARING &amp; GRADING"/>
    <d v="1982-07-01T00:00:00"/>
    <d v="1982-07-01T00:00:00"/>
    <s v="CPR Conversion"/>
  </r>
  <r>
    <n v="1"/>
    <n v="2577.96"/>
    <n v="2504.8057188924004"/>
    <n v="73.154281107599672"/>
    <d v="2025-12-01T00:00:00"/>
    <s v="BH Colorado Electric Oper Co"/>
    <s v="Regulated Electric (122)"/>
    <s v="WPC Sub 30357 Boone"/>
    <x v="135"/>
    <n v="135300"/>
    <x v="209"/>
    <n v="9822135"/>
    <s v="COMBO-ELEC-45-69KV- 1200-1999AMPS"/>
    <d v="1975-07-01T00:00:00"/>
    <d v="1975-07-01T00:00:00"/>
    <s v="WCDXFER"/>
  </r>
  <r>
    <n v="0"/>
    <n v="0"/>
    <n v="0"/>
    <n v="0"/>
    <d v="2025-12-01T00:00:00"/>
    <s v="BH Colorado Electric Oper Co"/>
    <s v="Regulated Electric (122)"/>
    <s v="WPC Sub 30357 Boone"/>
    <x v="135"/>
    <n v="135300"/>
    <x v="209"/>
    <n v="9974292"/>
    <s v="COMBO-ELEC-45-69KV- 1200-1999AMPS"/>
    <d v="1975-07-01T00:00:00"/>
    <d v="1975-07-01T00:00:00"/>
    <s v="CPR Conversion"/>
  </r>
  <r>
    <n v="1"/>
    <n v="7186.3600000000006"/>
    <n v="6014.5719008899996"/>
    <n v="1171.788099110001"/>
    <d v="2025-12-01T00:00:00"/>
    <s v="BH Colorado Electric Oper Co"/>
    <s v="Regulated Electric (122)"/>
    <s v="WPC Sub 30357 Boone"/>
    <x v="135"/>
    <n v="135300"/>
    <x v="211"/>
    <n v="9822124"/>
    <s v="SWITCH,COMBO,ELEC,69001-170K,"/>
    <d v="1982-07-01T00:00:00"/>
    <d v="1982-07-01T00:00:00"/>
    <s v="WCDXFER"/>
  </r>
  <r>
    <n v="0"/>
    <n v="0"/>
    <n v="0"/>
    <n v="0"/>
    <d v="2025-12-01T00:00:00"/>
    <s v="BH Colorado Electric Oper Co"/>
    <s v="Regulated Electric (122)"/>
    <s v="WPC Sub 30357 Boone"/>
    <x v="135"/>
    <n v="135300"/>
    <x v="211"/>
    <n v="9974291"/>
    <s v="COMBO-ELEC-69-170KV- 1200-1999AMPS"/>
    <d v="1978-07-01T00:00:00"/>
    <d v="1978-07-01T00:00:00"/>
    <s v="CPR Conversion"/>
  </r>
  <r>
    <n v="0"/>
    <n v="0"/>
    <n v="0"/>
    <n v="0"/>
    <d v="2025-12-01T00:00:00"/>
    <s v="BH Colorado Electric Oper Co"/>
    <s v="Regulated Electric (122)"/>
    <s v="WPC Sub 30357 Boone"/>
    <x v="135"/>
    <n v="135300"/>
    <x v="211"/>
    <n v="9724139"/>
    <s v="SWITCH,COMBO,ELEC,69001-170K,"/>
    <d v="1982-07-01T00:00:00"/>
    <d v="1982-07-01T00:00:00"/>
    <s v="CPR Conversion"/>
  </r>
  <r>
    <n v="4"/>
    <n v="28446.83"/>
    <n v="25997.643561958299"/>
    <n v="2449.1864380417028"/>
    <d v="2025-12-01T00:00:00"/>
    <s v="BH Colorado Electric Oper Co"/>
    <s v="Regulated Electric (122)"/>
    <s v="WPC Sub 30357 Boone"/>
    <x v="135"/>
    <n v="135300"/>
    <x v="211"/>
    <n v="9822125"/>
    <s v="COMBO-ELEC-69-170KV- 1200-1999AMPS"/>
    <d v="1978-07-01T00:00:00"/>
    <d v="1978-07-01T00:00:00"/>
    <s v="WCDXFER"/>
  </r>
  <r>
    <n v="0"/>
    <n v="0"/>
    <n v="0"/>
    <n v="0"/>
    <d v="2025-12-01T00:00:00"/>
    <s v="BH Colorado Electric Oper Co"/>
    <s v="Regulated Electric (122)"/>
    <s v="WPC Sub 30357 Boone"/>
    <x v="135"/>
    <n v="135300"/>
    <x v="103"/>
    <n v="25466539"/>
    <s v="Communications - JMUX Equip"/>
    <d v="2016-12-06T00:00:00"/>
    <d v="2016-01-01T00:00:00"/>
    <s v="10052277"/>
  </r>
  <r>
    <n v="0"/>
    <n v="0"/>
    <n v="0"/>
    <n v="0"/>
    <d v="2025-12-01T00:00:00"/>
    <s v="BH Colorado Electric Oper Co"/>
    <s v="Regulated Electric (122)"/>
    <s v="WPC Sub 30357 Boone"/>
    <x v="135"/>
    <n v="135300"/>
    <x v="103"/>
    <n v="36238296"/>
    <s v="Communications - JMUX Equip"/>
    <d v="2022-04-20T00:00:00"/>
    <d v="2022-01-01T00:00:00"/>
    <s v="10067881"/>
  </r>
  <r>
    <n v="0"/>
    <n v="0"/>
    <n v="0"/>
    <n v="0"/>
    <d v="2025-12-01T00:00:00"/>
    <s v="BH Colorado Electric Oper Co"/>
    <s v="Regulated Electric (122)"/>
    <s v="WPC Sub 30357 Boone"/>
    <x v="135"/>
    <n v="135300"/>
    <x v="31"/>
    <n v="29636556"/>
    <s v="Microwave Dehydrator"/>
    <d v="2018-12-03T00:00:00"/>
    <d v="2018-01-01T00:00:00"/>
    <s v="10062071"/>
  </r>
  <r>
    <n v="0"/>
    <n v="36253.200000000004"/>
    <n v="2441.2984637039999"/>
    <n v="33811.901536296005"/>
    <d v="2025-12-01T00:00:00"/>
    <s v="BH Colorado Electric Oper Co"/>
    <s v="Regulated Electric (122)"/>
    <s v="WPC Sub 30357 Boone"/>
    <x v="135"/>
    <n v="135300"/>
    <x v="112"/>
    <n v="36238284"/>
    <s v="STATION CONTROL CABLE"/>
    <d v="2022-04-20T00:00:00"/>
    <d v="2022-01-01T00:00:00"/>
    <s v="10067881"/>
  </r>
  <r>
    <n v="0"/>
    <n v="143675.26999999999"/>
    <n v="4146.4812229743002"/>
    <n v="139528.78877702568"/>
    <d v="2025-12-01T00:00:00"/>
    <s v="BH Colorado Electric Oper Co"/>
    <s v="Regulated Electric (122)"/>
    <s v="WPC Sub 30357 Boone"/>
    <x v="135"/>
    <n v="135300"/>
    <x v="112"/>
    <n v="40941875"/>
    <s v="Cond. Control Cable, Other"/>
    <d v="2024-11-07T00:00:00"/>
    <d v="2024-01-01T00:00:00"/>
    <s v="10081047"/>
  </r>
  <r>
    <n v="0"/>
    <n v="0"/>
    <n v="0"/>
    <n v="0"/>
    <d v="2025-12-01T00:00:00"/>
    <s v="BH Colorado Electric Oper Co"/>
    <s v="Regulated Electric (122)"/>
    <s v="WPC Sub 30357 Boone"/>
    <x v="135"/>
    <n v="135300"/>
    <x v="216"/>
    <n v="9974206"/>
    <s v="CONDUIT-NOT ENCD, PVC-3&quot;-4&quot;"/>
    <d v="1978-07-01T00:00:00"/>
    <d v="1978-07-01T00:00:00"/>
    <s v="CPR Conversion"/>
  </r>
  <r>
    <n v="304"/>
    <n v="1133.92"/>
    <n v="1036.2929010992"/>
    <n v="97.627098900800092"/>
    <d v="2025-12-01T00:00:00"/>
    <s v="BH Colorado Electric Oper Co"/>
    <s v="Regulated Electric (122)"/>
    <s v="WPC Sub 30357 Boone"/>
    <x v="135"/>
    <n v="135300"/>
    <x v="216"/>
    <n v="9821962"/>
    <s v="CONDUIT-NOT ENCD, PVC-3&quot;-4&quot;"/>
    <d v="1978-07-01T00:00:00"/>
    <d v="1978-07-01T00:00:00"/>
    <s v="WCDXFER"/>
  </r>
  <r>
    <n v="18"/>
    <n v="194.41"/>
    <n v="177.67188417410003"/>
    <n v="16.738115825899968"/>
    <d v="2025-12-01T00:00:00"/>
    <s v="BH Colorado Electric Oper Co"/>
    <s v="Regulated Electric (122)"/>
    <s v="WPC Sub 30357 Boone"/>
    <x v="135"/>
    <n v="135300"/>
    <x v="219"/>
    <n v="9821990"/>
    <s v="CONDUIT-NOT ENCD, STL-3&quot;-4&quot;"/>
    <d v="1978-07-01T00:00:00"/>
    <d v="1978-07-01T00:00:00"/>
    <s v="WCDXFER"/>
  </r>
  <r>
    <n v="0"/>
    <n v="0"/>
    <n v="0"/>
    <n v="0"/>
    <d v="2025-12-01T00:00:00"/>
    <s v="BH Colorado Electric Oper Co"/>
    <s v="Regulated Electric (122)"/>
    <s v="WPC Sub 30357 Boone"/>
    <x v="135"/>
    <n v="135300"/>
    <x v="219"/>
    <n v="9974207"/>
    <s v="CONDUIT-NOT ENCD, STL-3&quot;-4&quot;"/>
    <d v="1978-07-01T00:00:00"/>
    <d v="1978-07-01T00:00:00"/>
    <s v="CPR Conversion"/>
  </r>
  <r>
    <n v="30"/>
    <n v="1382.79"/>
    <n v="784.84652018940005"/>
    <n v="597.94347981059991"/>
    <d v="2025-12-01T00:00:00"/>
    <s v="BH Colorado Electric Oper Co"/>
    <s v="Regulated Electric (122)"/>
    <s v="WPC Sub 30357 Boone"/>
    <x v="135"/>
    <n v="135300"/>
    <x v="161"/>
    <n v="9821994"/>
    <s v="CONDUIT, NOT ENCD-STL-UNDR 3&quot;"/>
    <d v="1996-07-01T00:00:00"/>
    <d v="1996-07-01T00:00:00"/>
    <s v="WCDXFER"/>
  </r>
  <r>
    <n v="0"/>
    <n v="0"/>
    <n v="0"/>
    <n v="0"/>
    <d v="2025-12-01T00:00:00"/>
    <s v="BH Colorado Electric Oper Co"/>
    <s v="Regulated Electric (122)"/>
    <s v="WPC Sub 30357 Boone"/>
    <x v="135"/>
    <n v="135300"/>
    <x v="161"/>
    <n v="9861057"/>
    <s v="CONDUIT, NOT ENCD-STL-UNDR 3&quot;"/>
    <d v="1996-07-01T00:00:00"/>
    <d v="1996-07-01T00:00:00"/>
    <s v="CPR Conversion"/>
  </r>
  <r>
    <n v="0"/>
    <n v="0"/>
    <n v="0"/>
    <n v="0"/>
    <d v="2025-12-01T00:00:00"/>
    <s v="BH Colorado Electric Oper Co"/>
    <s v="Regulated Electric (122)"/>
    <s v="WPC Sub 30357 Boone"/>
    <x v="135"/>
    <n v="135300"/>
    <x v="221"/>
    <n v="9974214"/>
    <s v="CARR CURR EQ-COUPLING CAPACITOR 69KV"/>
    <d v="1978-07-01T00:00:00"/>
    <d v="1978-07-01T00:00:00"/>
    <s v="CPR Conversion"/>
  </r>
  <r>
    <n v="1"/>
    <n v="3855.78"/>
    <n v="3523.8089478978004"/>
    <n v="331.97105210219979"/>
    <d v="2025-12-01T00:00:00"/>
    <s v="BH Colorado Electric Oper Co"/>
    <s v="Regulated Electric (122)"/>
    <s v="WPC Sub 30357 Boone"/>
    <x v="135"/>
    <n v="135300"/>
    <x v="221"/>
    <n v="9821926"/>
    <s v="CARR CURR EQ-COUPLING CAPACITOR 69KV"/>
    <d v="1978-07-01T00:00:00"/>
    <d v="1978-07-01T00:00:00"/>
    <s v="WCDXFER"/>
  </r>
  <r>
    <n v="0"/>
    <n v="0"/>
    <n v="0"/>
    <n v="0"/>
    <d v="2025-12-01T00:00:00"/>
    <s v="BH Colorado Electric Oper Co"/>
    <s v="Regulated Electric (122)"/>
    <s v="WPC Sub 30357 Boone"/>
    <x v="135"/>
    <n v="135300"/>
    <x v="194"/>
    <n v="9861059"/>
    <s v="CUTOUTS 15,001-34,501 VOLTS"/>
    <d v="1996-07-01T00:00:00"/>
    <d v="1996-07-01T00:00:00"/>
    <s v="CPR Conversion"/>
  </r>
  <r>
    <n v="1"/>
    <n v="114.45"/>
    <n v="64.959743877000008"/>
    <n v="49.490256122999995"/>
    <d v="2025-12-01T00:00:00"/>
    <s v="BH Colorado Electric Oper Co"/>
    <s v="Regulated Electric (122)"/>
    <s v="WPC Sub 30357 Boone"/>
    <x v="135"/>
    <n v="135300"/>
    <x v="194"/>
    <n v="9821981"/>
    <s v="CUTOUTS 15,001-34,501 VOLTS"/>
    <d v="1996-07-01T00:00:00"/>
    <d v="1996-07-01T00:00:00"/>
    <s v="WCDXFER"/>
  </r>
  <r>
    <n v="0"/>
    <n v="0"/>
    <n v="0"/>
    <n v="0"/>
    <d v="2025-12-01T00:00:00"/>
    <s v="BH Colorado Electric Oper Co"/>
    <s v="Regulated Electric (122)"/>
    <s v="WPC Sub 30357 Boone"/>
    <x v="135"/>
    <n v="135300"/>
    <x v="3"/>
    <n v="9786730"/>
    <s v="RPL 115KV BRKR-BOONE"/>
    <d v="2000-08-01T00:00:00"/>
    <d v="2000-12-01T00:00:00"/>
    <s v="10002933"/>
  </r>
  <r>
    <n v="0"/>
    <n v="0"/>
    <n v="0"/>
    <n v="0"/>
    <d v="2025-12-01T00:00:00"/>
    <s v="BH Colorado Electric Oper Co"/>
    <s v="Regulated Electric (122)"/>
    <s v="WPC Sub 30357 Boone"/>
    <x v="135"/>
    <n v="135300"/>
    <x v="3"/>
    <n v="18849240"/>
    <s v="Boone 115kV Line Terminal to Nyberg"/>
    <d v="2016-12-06T00:00:00"/>
    <d v="2017-03-01T00:00:00"/>
    <s v="10052277"/>
  </r>
  <r>
    <n v="0"/>
    <n v="0"/>
    <n v="0"/>
    <n v="0"/>
    <d v="2025-12-01T00:00:00"/>
    <s v="BH Colorado Electric Oper Co"/>
    <s v="Regulated Electric (122)"/>
    <s v="WPC Sub 30357 Boone"/>
    <x v="135"/>
    <n v="135300"/>
    <x v="3"/>
    <n v="40471714"/>
    <s v="Replace breakers 9637 &amp; 115-1 at the Boone Substation"/>
    <d v="2024-11-07T00:00:00"/>
    <d v="2025-01-01T00:00:00"/>
    <s v="10081047"/>
  </r>
  <r>
    <n v="0"/>
    <n v="0"/>
    <n v="0"/>
    <n v="0"/>
    <d v="2025-12-01T00:00:00"/>
    <s v="BH Colorado Electric Oper Co"/>
    <s v="Regulated Electric (122)"/>
    <s v="WPC Sub 30357 Boone"/>
    <x v="135"/>
    <n v="135300"/>
    <x v="3"/>
    <n v="18613884"/>
    <s v="Boone Substation replace four bushings on breaker 9637"/>
    <d v="2016-12-07T00:00:00"/>
    <d v="2016-12-01T00:00:00"/>
    <s v="10054426"/>
  </r>
  <r>
    <n v="0"/>
    <n v="0"/>
    <n v="0"/>
    <n v="0"/>
    <d v="2025-12-01T00:00:00"/>
    <s v="BH Colorado Electric Oper Co"/>
    <s v="Regulated Electric (122)"/>
    <s v="WPC Sub 30357 Boone"/>
    <x v="135"/>
    <n v="135300"/>
    <x v="3"/>
    <n v="19663637"/>
    <s v="New Boone Autotransformer"/>
    <d v="2016-10-26T00:00:00"/>
    <d v="2017-04-01T00:00:00"/>
    <s v="10052275"/>
  </r>
  <r>
    <n v="2"/>
    <n v="0"/>
    <n v="0"/>
    <n v="0"/>
    <d v="2025-12-01T00:00:00"/>
    <s v="BH Colorado Electric Oper Co"/>
    <s v="Regulated Electric (122)"/>
    <s v="WPC Sub 30357 Boone"/>
    <x v="135"/>
    <n v="135300"/>
    <x v="3"/>
    <n v="12634517"/>
    <s v="Boone Substation Nyberg Line Relay Upgrade"/>
    <d v="2014-08-28T00:00:00"/>
    <d v="2014-08-01T00:00:00"/>
    <s v="10048407"/>
  </r>
  <r>
    <n v="0"/>
    <n v="0"/>
    <n v="0"/>
    <n v="0"/>
    <d v="2025-12-01T00:00:00"/>
    <s v="BH Colorado Electric Oper Co"/>
    <s v="Regulated Electric (122)"/>
    <s v="WPC Sub 30357 Boone"/>
    <x v="135"/>
    <n v="135300"/>
    <x v="3"/>
    <n v="40731692"/>
    <s v="Replace breakers 9637 &amp; 115-1 at the Boone Substation"/>
    <d v="2024-11-07T00:00:00"/>
    <d v="2025-03-01T00:00:00"/>
    <s v="10081047"/>
  </r>
  <r>
    <n v="0"/>
    <n v="0"/>
    <n v="0"/>
    <n v="0"/>
    <d v="2025-12-01T00:00:00"/>
    <s v="BH Colorado Electric Oper Co"/>
    <s v="Regulated Electric (122)"/>
    <s v="WPC Sub 30357 Boone"/>
    <x v="135"/>
    <n v="135300"/>
    <x v="3"/>
    <n v="35285358"/>
    <s v="Add a new 115 kV line terminal at the Boone substation to provide source for the new 115kV Boone-S. Fowler Transmission Line and new South Fowler Tap substation."/>
    <d v="2022-04-20T00:00:00"/>
    <d v="2022-04-01T00:00:00"/>
    <s v="10067881"/>
  </r>
  <r>
    <n v="0"/>
    <n v="0"/>
    <n v="0"/>
    <n v="0"/>
    <d v="2025-12-01T00:00:00"/>
    <s v="BH Colorado Electric Oper Co"/>
    <s v="Regulated Electric (122)"/>
    <s v="WPC Sub 30357 Boone"/>
    <x v="135"/>
    <n v="135300"/>
    <x v="3"/>
    <n v="18613864"/>
    <s v="Boone 115kV Line Terminal to Nyberg"/>
    <d v="2016-12-06T00:00:00"/>
    <d v="2016-12-01T00:00:00"/>
    <s v="10052277"/>
  </r>
  <r>
    <n v="0"/>
    <n v="0"/>
    <n v="0"/>
    <n v="0"/>
    <d v="2025-12-01T00:00:00"/>
    <s v="BH Colorado Electric Oper Co"/>
    <s v="Regulated Electric (122)"/>
    <s v="WPC Sub 30357 Boone"/>
    <x v="135"/>
    <n v="135300"/>
    <x v="3"/>
    <n v="18543054"/>
    <s v="New Boone Autotransformer"/>
    <d v="2016-10-26T00:00:00"/>
    <d v="2016-11-01T00:00:00"/>
    <s v="10052275"/>
  </r>
  <r>
    <n v="0"/>
    <n v="0"/>
    <n v="0"/>
    <n v="0"/>
    <d v="2025-12-01T00:00:00"/>
    <s v="BH Colorado Electric Oper Co"/>
    <s v="Regulated Electric (122)"/>
    <s v="WPC Sub 30357 Boone"/>
    <x v="135"/>
    <n v="135300"/>
    <x v="3"/>
    <n v="12088973"/>
    <s v="REPLACE AT BOONE(NYBERG TERMINAL) RELAYS"/>
    <d v="2013-10-29T00:00:00"/>
    <d v="2013-10-01T00:00:00"/>
    <s v="10048414"/>
  </r>
  <r>
    <n v="0"/>
    <n v="0"/>
    <n v="0"/>
    <n v="0"/>
    <d v="2025-12-01T00:00:00"/>
    <s v="BH Colorado Electric Oper Co"/>
    <s v="Regulated Electric (122)"/>
    <s v="WPC Sub 30357 Boone"/>
    <x v="135"/>
    <n v="135300"/>
    <x v="3"/>
    <n v="18849237"/>
    <s v="New Boone Autotransformer"/>
    <d v="2016-10-26T00:00:00"/>
    <d v="2017-03-01T00:00:00"/>
    <s v="10052275"/>
  </r>
  <r>
    <n v="0"/>
    <n v="0"/>
    <n v="0"/>
    <n v="0"/>
    <d v="2025-12-01T00:00:00"/>
    <s v="BH Colorado Electric Oper Co"/>
    <s v="Regulated Electric (122)"/>
    <s v="WPC Sub 30357 Boone"/>
    <x v="135"/>
    <n v="135300"/>
    <x v="3"/>
    <n v="9812953"/>
    <s v="Invest Carrier Equip-Boone Sub"/>
    <d v="2002-11-01T00:00:00"/>
    <d v="2002-11-01T00:00:00"/>
    <s v="10016514"/>
  </r>
  <r>
    <n v="0"/>
    <n v="0"/>
    <n v="0"/>
    <n v="0"/>
    <d v="2025-12-01T00:00:00"/>
    <s v="BH Colorado Electric Oper Co"/>
    <s v="Regulated Electric (122)"/>
    <s v="WPC Sub 30357 Boone"/>
    <x v="135"/>
    <n v="135300"/>
    <x v="3"/>
    <n v="18406385"/>
    <s v="REPLACE BOONE BREAKER 69-1 AND ARRESTOR"/>
    <d v="2016-10-27T00:00:00"/>
    <d v="2016-10-01T00:00:00"/>
    <s v="10050263"/>
  </r>
  <r>
    <n v="0"/>
    <n v="0"/>
    <n v="0"/>
    <n v="0"/>
    <d v="2025-12-01T00:00:00"/>
    <s v="BH Colorado Electric Oper Co"/>
    <s v="Regulated Electric (122)"/>
    <s v="WPC Sub 30357 Boone"/>
    <x v="135"/>
    <n v="135300"/>
    <x v="3"/>
    <n v="9747434"/>
    <s v="Replace bushings on 25 MVA tra"/>
    <d v="2006-12-11T00:00:00"/>
    <d v="2006-12-01T00:00:00"/>
    <s v="10022435"/>
  </r>
  <r>
    <n v="0"/>
    <n v="0"/>
    <n v="0"/>
    <n v="0"/>
    <d v="2025-12-01T00:00:00"/>
    <s v="BH Colorado Electric Oper Co"/>
    <s v="Regulated Electric (122)"/>
    <s v="WPC Sub 30357 Boone"/>
    <x v="135"/>
    <n v="135300"/>
    <x v="3"/>
    <n v="9818344"/>
    <s v="Boone Sub Oil Containment"/>
    <d v="2004-04-24T00:00:00"/>
    <d v="2004-12-01T00:00:00"/>
    <s v="10019416"/>
  </r>
  <r>
    <n v="0"/>
    <n v="0"/>
    <n v="0"/>
    <n v="0"/>
    <d v="2025-12-01T00:00:00"/>
    <s v="BH Colorado Electric Oper Co"/>
    <s v="Regulated Electric (122)"/>
    <s v="WPC Sub 30357 Boone"/>
    <x v="135"/>
    <n v="135300"/>
    <x v="3"/>
    <n v="9813523"/>
    <s v="Invest Carrier Equip-Boone Sub"/>
    <d v="2002-11-01T00:00:00"/>
    <d v="2003-01-01T00:00:00"/>
    <s v="10016514"/>
  </r>
  <r>
    <n v="0"/>
    <n v="0"/>
    <n v="0"/>
    <n v="0"/>
    <d v="2025-12-01T00:00:00"/>
    <s v="BH Colorado Electric Oper Co"/>
    <s v="Regulated Electric (122)"/>
    <s v="WPC Sub 30357 Boone"/>
    <x v="135"/>
    <n v="135300"/>
    <x v="3"/>
    <n v="9813328"/>
    <s v="Invest Carrier Equip-Boone Sub"/>
    <d v="2002-11-01T00:00:00"/>
    <d v="2002-12-01T00:00:00"/>
    <s v="10016514"/>
  </r>
  <r>
    <n v="0"/>
    <n v="0"/>
    <n v="0"/>
    <n v="0"/>
    <d v="2025-12-01T00:00:00"/>
    <s v="BH Colorado Electric Oper Co"/>
    <s v="Regulated Electric (122)"/>
    <s v="WPC Sub 30357 Boone"/>
    <x v="135"/>
    <n v="135300"/>
    <x v="3"/>
    <n v="39959828"/>
    <s v="Replace breakers 9637 &amp; 115-1 at the Boone Substation"/>
    <d v="2024-11-07T00:00:00"/>
    <d v="2024-11-01T00:00:00"/>
    <s v="10081047"/>
  </r>
  <r>
    <n v="0"/>
    <n v="0"/>
    <n v="0"/>
    <n v="0"/>
    <d v="2025-12-01T00:00:00"/>
    <s v="BH Colorado Electric Oper Co"/>
    <s v="Regulated Electric (122)"/>
    <s v="WPC Sub 30357 Boone"/>
    <x v="135"/>
    <n v="135300"/>
    <x v="3"/>
    <n v="19663640"/>
    <s v="Boone 115kV Line Terminal to Nyberg"/>
    <d v="2016-12-06T00:00:00"/>
    <d v="2017-04-01T00:00:00"/>
    <s v="10052277"/>
  </r>
  <r>
    <n v="0"/>
    <n v="0"/>
    <n v="0"/>
    <n v="0"/>
    <d v="2025-12-01T00:00:00"/>
    <s v="BH Colorado Electric Oper Co"/>
    <s v="Regulated Electric (122)"/>
    <s v="WPC Sub 30357 Boone"/>
    <x v="135"/>
    <n v="135300"/>
    <x v="3"/>
    <n v="29108642"/>
    <s v="Replace existing door and/or locking mechanisms for Boone Substation to allow for compliance with NERC CIP Low Impact Standards."/>
    <d v="2019-12-16T00:00:00"/>
    <d v="2020-03-01T00:00:00"/>
    <s v="10068550"/>
  </r>
  <r>
    <n v="3"/>
    <n v="0"/>
    <n v="0"/>
    <n v="0"/>
    <d v="2025-12-01T00:00:00"/>
    <s v="BH Colorado Electric Oper Co"/>
    <s v="Regulated Electric (122)"/>
    <s v="WPC Sub 30357 Boone"/>
    <x v="135"/>
    <n v="135300"/>
    <x v="3"/>
    <n v="42370716"/>
    <s v="Decommissioning and removing dated oil breaker 115-1 and taking gas breaker 8136 out of service and holding for future use. This work is in conjuction with the bypass of the Nyberg and La Junta transmission line to the substation."/>
    <d v="2025-12-08T00:00:00"/>
    <d v="2025-12-01T00:00:00"/>
    <s v="10090818"/>
  </r>
  <r>
    <n v="80"/>
    <n v="1725.08"/>
    <n v="1443.79319917"/>
    <n v="281.28680082999995"/>
    <d v="2025-12-01T00:00:00"/>
    <s v="BH Colorado Electric Oper Co"/>
    <s v="Regulated Electric (122)"/>
    <s v="WPC Sub 30357 Boone"/>
    <x v="135"/>
    <n v="135300"/>
    <x v="115"/>
    <n v="9821980"/>
    <s v="FENCE"/>
    <d v="1982-07-01T00:00:00"/>
    <d v="1982-07-01T00:00:00"/>
    <s v="WCDXFER"/>
  </r>
  <r>
    <n v="0"/>
    <n v="0"/>
    <n v="0"/>
    <n v="0"/>
    <d v="2025-12-01T00:00:00"/>
    <s v="BH Colorado Electric Oper Co"/>
    <s v="Regulated Electric (122)"/>
    <s v="WPC Sub 30357 Boone"/>
    <x v="135"/>
    <n v="135300"/>
    <x v="115"/>
    <n v="9974202"/>
    <s v="FENCE"/>
    <d v="1982-07-01T00:00:00"/>
    <d v="1982-07-01T00:00:00"/>
    <s v="CPR Conversion"/>
  </r>
  <r>
    <n v="0"/>
    <n v="98122.58"/>
    <n v="6607.5961241676005"/>
    <n v="91514.983875832404"/>
    <d v="2025-12-01T00:00:00"/>
    <s v="BH Colorado Electric Oper Co"/>
    <s v="Regulated Electric (122)"/>
    <s v="WPC Sub 30357 Boone"/>
    <x v="135"/>
    <n v="135300"/>
    <x v="127"/>
    <n v="36238305"/>
    <s v="Foundation, Equipment"/>
    <d v="2022-04-20T00:00:00"/>
    <d v="2022-04-01T00:00:00"/>
    <s v="10067881"/>
  </r>
  <r>
    <n v="2"/>
    <n v="1482.06"/>
    <n v="1240.3993720650001"/>
    <n v="241.66062793499987"/>
    <d v="2025-12-01T00:00:00"/>
    <s v="BH Colorado Electric Oper Co"/>
    <s v="Regulated Electric (122)"/>
    <s v="WPC Sub 30357 Boone"/>
    <x v="135"/>
    <n v="135300"/>
    <x v="228"/>
    <n v="9822060"/>
    <s v="PWR CIRC BREAKERS-FOUNDATION"/>
    <d v="1982-07-01T00:00:00"/>
    <d v="1982-07-01T00:00:00"/>
    <s v="WCDXFER"/>
  </r>
  <r>
    <n v="0"/>
    <n v="0"/>
    <n v="0"/>
    <n v="0"/>
    <d v="2025-12-01T00:00:00"/>
    <s v="BH Colorado Electric Oper Co"/>
    <s v="Regulated Electric (122)"/>
    <s v="WPC Sub 30357 Boone"/>
    <x v="135"/>
    <n v="135300"/>
    <x v="228"/>
    <n v="9974201"/>
    <s v="PWR CIRC BREAKERS-FOUNDATION"/>
    <d v="1982-07-01T00:00:00"/>
    <d v="1982-07-01T00:00:00"/>
    <s v="CPR Conversion"/>
  </r>
  <r>
    <n v="2"/>
    <n v="1023.44"/>
    <n v="935.32489655440008"/>
    <n v="88.115103445599971"/>
    <d v="2025-12-01T00:00:00"/>
    <s v="BH Colorado Electric Oper Co"/>
    <s v="Regulated Electric (122)"/>
    <s v="WPC Sub 30357 Boone"/>
    <x v="135"/>
    <n v="135300"/>
    <x v="228"/>
    <n v="9822061"/>
    <s v="FOUNDATION"/>
    <d v="1978-07-01T00:00:00"/>
    <d v="1978-07-01T00:00:00"/>
    <s v="WCDXFER"/>
  </r>
  <r>
    <n v="0"/>
    <n v="0"/>
    <n v="0"/>
    <n v="0"/>
    <d v="2025-12-01T00:00:00"/>
    <s v="BH Colorado Electric Oper Co"/>
    <s v="Regulated Electric (122)"/>
    <s v="WPC Sub 30357 Boone"/>
    <x v="135"/>
    <n v="135300"/>
    <x v="228"/>
    <n v="9706630"/>
    <s v="FOUNDATION"/>
    <d v="1978-07-01T00:00:00"/>
    <d v="1978-07-01T00:00:00"/>
    <s v="CPR Conversion"/>
  </r>
  <r>
    <n v="0"/>
    <n v="0"/>
    <n v="0"/>
    <n v="0"/>
    <d v="2025-12-01T00:00:00"/>
    <s v="BH Colorado Electric Oper Co"/>
    <s v="Regulated Electric (122)"/>
    <s v="WPC Sub 30357 Boone"/>
    <x v="135"/>
    <n v="135300"/>
    <x v="118"/>
    <n v="9974197"/>
    <s v="GROUNDING SYSTEMS, STATION"/>
    <d v="1978-07-01T00:00:00"/>
    <d v="1978-07-01T00:00:00"/>
    <s v="CPR Conversion"/>
  </r>
  <r>
    <n v="1"/>
    <n v="3893.09"/>
    <n v="3557.9066692009001"/>
    <n v="335.18333079910008"/>
    <d v="2025-12-01T00:00:00"/>
    <s v="BH Colorado Electric Oper Co"/>
    <s v="Regulated Electric (122)"/>
    <s v="WPC Sub 30357 Boone"/>
    <x v="135"/>
    <n v="135300"/>
    <x v="118"/>
    <n v="9822005"/>
    <s v="GROUNDING SYSTEMS, STATION"/>
    <d v="1978-07-01T00:00:00"/>
    <d v="1978-07-01T00:00:00"/>
    <s v="WCDXFER"/>
  </r>
  <r>
    <n v="0"/>
    <n v="0"/>
    <n v="0"/>
    <n v="0"/>
    <d v="2025-12-01T00:00:00"/>
    <s v="BH Colorado Electric Oper Co"/>
    <s v="Regulated Electric (122)"/>
    <s v="WPC Sub 30357 Boone"/>
    <x v="135"/>
    <n v="135300"/>
    <x v="118"/>
    <n v="9974196"/>
    <s v="STATION GROUNDING SYSTEMS"/>
    <d v="1982-07-01T00:00:00"/>
    <d v="1982-07-01T00:00:00"/>
    <s v="CPR Conversion"/>
  </r>
  <r>
    <n v="0"/>
    <n v="37619.43"/>
    <n v="2533.3006924746001"/>
    <n v="35086.1293075254"/>
    <d v="2025-12-01T00:00:00"/>
    <s v="BH Colorado Electric Oper Co"/>
    <s v="Regulated Electric (122)"/>
    <s v="WPC Sub 30357 Boone"/>
    <x v="135"/>
    <n v="135300"/>
    <x v="118"/>
    <n v="36238287"/>
    <s v="Grounding Systems, Station"/>
    <d v="2022-04-20T00:00:00"/>
    <d v="2022-01-01T00:00:00"/>
    <s v="10067881"/>
  </r>
  <r>
    <n v="1"/>
    <n v="6647.9000000000005"/>
    <n v="5563.9117077250003"/>
    <n v="1083.9882922750003"/>
    <d v="2025-12-01T00:00:00"/>
    <s v="BH Colorado Electric Oper Co"/>
    <s v="Regulated Electric (122)"/>
    <s v="WPC Sub 30357 Boone"/>
    <x v="135"/>
    <n v="135300"/>
    <x v="118"/>
    <n v="9822004"/>
    <s v="STATION GROUNDING SYSTEMS"/>
    <d v="1982-07-01T00:00:00"/>
    <d v="1982-07-01T00:00:00"/>
    <s v="WCDXFER"/>
  </r>
  <r>
    <n v="0"/>
    <n v="0"/>
    <n v="0"/>
    <n v="0"/>
    <d v="2025-12-01T00:00:00"/>
    <s v="BH Colorado Electric Oper Co"/>
    <s v="Regulated Electric (122)"/>
    <s v="WPC Sub 30357 Boone"/>
    <x v="135"/>
    <n v="135300"/>
    <x v="286"/>
    <n v="9974193"/>
    <s v="INSULATORS-POST-161KV"/>
    <d v="1982-07-01T00:00:00"/>
    <d v="1982-07-01T00:00:00"/>
    <s v="CPR Conversion"/>
  </r>
  <r>
    <n v="1"/>
    <n v="15637.050000000001"/>
    <n v="14290.747062520501"/>
    <n v="1346.3029374795005"/>
    <d v="2025-12-01T00:00:00"/>
    <s v="BH Colorado Electric Oper Co"/>
    <s v="Regulated Electric (122)"/>
    <s v="WPC Sub 30357 Boone"/>
    <x v="135"/>
    <n v="135300"/>
    <x v="286"/>
    <n v="9822029"/>
    <s v="INSULATORS-POST-161KV"/>
    <d v="1978-07-01T00:00:00"/>
    <d v="1978-07-01T00:00:00"/>
    <s v="WCDXFER"/>
  </r>
  <r>
    <n v="0"/>
    <n v="0"/>
    <n v="0"/>
    <n v="0"/>
    <d v="2025-12-01T00:00:00"/>
    <s v="BH Colorado Electric Oper Co"/>
    <s v="Regulated Electric (122)"/>
    <s v="WPC Sub 30357 Boone"/>
    <x v="135"/>
    <n v="135300"/>
    <x v="286"/>
    <n v="9974194"/>
    <s v="INSULATORS-POST-161KV"/>
    <d v="1978-07-01T00:00:00"/>
    <d v="1978-07-01T00:00:00"/>
    <s v="CPR Conversion"/>
  </r>
  <r>
    <n v="1"/>
    <n v="41217.200000000004"/>
    <n v="34496.436715299998"/>
    <n v="6720.7632847000059"/>
    <d v="2025-12-01T00:00:00"/>
    <s v="BH Colorado Electric Oper Co"/>
    <s v="Regulated Electric (122)"/>
    <s v="WPC Sub 30357 Boone"/>
    <x v="135"/>
    <n v="135300"/>
    <x v="286"/>
    <n v="9822030"/>
    <s v="INSULATORS-POST-161KV"/>
    <d v="1982-07-01T00:00:00"/>
    <d v="1982-07-01T00:00:00"/>
    <s v="WCDXFER"/>
  </r>
  <r>
    <n v="1"/>
    <n v="1250"/>
    <n v="1142.3787625"/>
    <n v="107.62123750000001"/>
    <d v="2025-12-01T00:00:00"/>
    <s v="BH Colorado Electric Oper Co"/>
    <s v="Regulated Electric (122)"/>
    <s v="WPC Sub 30357 Boone"/>
    <x v="135"/>
    <n v="135300"/>
    <x v="230"/>
    <n v="9821976"/>
    <s v="CARR CURR EQ-LINE TUNER"/>
    <d v="1978-07-01T00:00:00"/>
    <d v="1978-07-01T00:00:00"/>
    <s v="WCDXFER"/>
  </r>
  <r>
    <n v="0"/>
    <n v="0"/>
    <n v="0"/>
    <n v="0"/>
    <d v="2025-12-01T00:00:00"/>
    <s v="BH Colorado Electric Oper Co"/>
    <s v="Regulated Electric (122)"/>
    <s v="WPC Sub 30357 Boone"/>
    <x v="135"/>
    <n v="135300"/>
    <x v="230"/>
    <n v="9974215"/>
    <s v="CARR CURR EQ-LINE TUNER"/>
    <d v="1978-07-01T00:00:00"/>
    <d v="1978-07-01T00:00:00"/>
    <s v="CPR Conversion"/>
  </r>
  <r>
    <n v="3"/>
    <n v="21074.49"/>
    <n v="17638.141615447501"/>
    <n v="3436.3483845525006"/>
    <d v="2025-12-01T00:00:00"/>
    <s v="BH Colorado Electric Oper Co"/>
    <s v="Regulated Electric (122)"/>
    <s v="WPC Sub 30357 Boone"/>
    <x v="135"/>
    <n v="135300"/>
    <x v="231"/>
    <n v="9822119"/>
    <s v="STRUC/OUTDR-LOW-SWITCH STAND-H"/>
    <d v="1982-07-01T00:00:00"/>
    <d v="1982-07-01T00:00:00"/>
    <s v="WCDXFER"/>
  </r>
  <r>
    <n v="0"/>
    <n v="0"/>
    <n v="0"/>
    <n v="0"/>
    <d v="2025-12-01T00:00:00"/>
    <s v="BH Colorado Electric Oper Co"/>
    <s v="Regulated Electric (122)"/>
    <s v="WPC Sub 30357 Boone"/>
    <x v="135"/>
    <n v="135300"/>
    <x v="231"/>
    <n v="9974190"/>
    <s v="LOW PROF- SWITCH STAND - HIGH"/>
    <d v="1978-07-01T00:00:00"/>
    <d v="1978-07-01T00:00:00"/>
    <s v="CPR Conversion"/>
  </r>
  <r>
    <n v="0"/>
    <n v="0"/>
    <n v="0"/>
    <n v="0"/>
    <d v="2025-12-01T00:00:00"/>
    <s v="BH Colorado Electric Oper Co"/>
    <s v="Regulated Electric (122)"/>
    <s v="WPC Sub 30357 Boone"/>
    <x v="135"/>
    <n v="135300"/>
    <x v="231"/>
    <n v="9974189"/>
    <s v="STRUC/OUTDR-LOW-SWITCH STAND-H"/>
    <d v="1982-07-01T00:00:00"/>
    <d v="1982-07-01T00:00:00"/>
    <s v="CPR Conversion"/>
  </r>
  <r>
    <n v="4"/>
    <n v="7612.07"/>
    <n v="6956.6936853307006"/>
    <n v="655.37631466929906"/>
    <d v="2025-12-01T00:00:00"/>
    <s v="BH Colorado Electric Oper Co"/>
    <s v="Regulated Electric (122)"/>
    <s v="WPC Sub 30357 Boone"/>
    <x v="135"/>
    <n v="135300"/>
    <x v="231"/>
    <n v="9822120"/>
    <s v="LOW PROF- SWITCH STAND - HIGH"/>
    <d v="1978-07-01T00:00:00"/>
    <d v="1978-07-01T00:00:00"/>
    <s v="WCDXFER"/>
  </r>
  <r>
    <n v="1"/>
    <n v="36071.94"/>
    <n v="30190.148661435"/>
    <n v="5881.7913385650027"/>
    <d v="2025-12-01T00:00:00"/>
    <s v="BH Colorado Electric Oper Co"/>
    <s v="Regulated Electric (122)"/>
    <s v="WPC Sub 30357 Boone"/>
    <x v="135"/>
    <n v="135300"/>
    <x v="287"/>
    <n v="9822087"/>
    <s v="LOW PROF-DEADEND TWR-HIGH TENSION"/>
    <d v="1982-07-01T00:00:00"/>
    <d v="1982-07-01T00:00:00"/>
    <s v="WCDXFER"/>
  </r>
  <r>
    <n v="0"/>
    <n v="0"/>
    <n v="0"/>
    <n v="0"/>
    <d v="2025-12-01T00:00:00"/>
    <s v="BH Colorado Electric Oper Co"/>
    <s v="Regulated Electric (122)"/>
    <s v="WPC Sub 30357 Boone"/>
    <x v="135"/>
    <n v="135300"/>
    <x v="287"/>
    <n v="9974192"/>
    <s v="LOW PROF-DEADEND TWR-HIGH TENSION"/>
    <d v="1982-07-01T00:00:00"/>
    <d v="1982-07-01T00:00:00"/>
    <s v="CPR Conversion"/>
  </r>
  <r>
    <n v="0"/>
    <n v="0"/>
    <n v="0"/>
    <n v="0"/>
    <d v="2025-12-01T00:00:00"/>
    <s v="BH Colorado Electric Oper Co"/>
    <s v="Regulated Electric (122)"/>
    <s v="WPC Sub 30357 Boone"/>
    <x v="135"/>
    <n v="135300"/>
    <x v="233"/>
    <n v="9974187"/>
    <s v="STRUC/OUTDR-LOW-BUS SUPPORT-1"/>
    <d v="1978-07-01T00:00:00"/>
    <d v="1978-07-01T00:00:00"/>
    <s v="CPR Conversion"/>
  </r>
  <r>
    <n v="0"/>
    <n v="0"/>
    <n v="0"/>
    <n v="0"/>
    <d v="2025-12-01T00:00:00"/>
    <s v="BH Colorado Electric Oper Co"/>
    <s v="Regulated Electric (122)"/>
    <s v="WPC Sub 30357 Boone"/>
    <x v="135"/>
    <n v="135300"/>
    <x v="233"/>
    <n v="9974188"/>
    <s v="LOW PROFILE STRUCT-BUS SUPPORT-1PH"/>
    <d v="1982-07-01T00:00:00"/>
    <d v="1982-07-01T00:00:00"/>
    <s v="CPR Conversion"/>
  </r>
  <r>
    <n v="2"/>
    <n v="1155.1100000000001"/>
    <n v="966.76093995249994"/>
    <n v="188.34906004750019"/>
    <d v="2025-12-01T00:00:00"/>
    <s v="BH Colorado Electric Oper Co"/>
    <s v="Regulated Electric (122)"/>
    <s v="WPC Sub 30357 Boone"/>
    <x v="135"/>
    <n v="135300"/>
    <x v="233"/>
    <n v="9822095"/>
    <s v="LOW PROFILE STRUCT-BUS SUPPORT-1PH"/>
    <d v="1982-07-01T00:00:00"/>
    <d v="1982-07-01T00:00:00"/>
    <s v="WCDXFER"/>
  </r>
  <r>
    <n v="7"/>
    <n v="7015.71"/>
    <n v="6411.6784862871"/>
    <n v="604.03151371290005"/>
    <d v="2025-12-01T00:00:00"/>
    <s v="BH Colorado Electric Oper Co"/>
    <s v="Regulated Electric (122)"/>
    <s v="WPC Sub 30357 Boone"/>
    <x v="135"/>
    <n v="135300"/>
    <x v="233"/>
    <n v="9822094"/>
    <s v="STRUC/OUTDR-LOW-BUS SUPPORT-1"/>
    <d v="1978-07-01T00:00:00"/>
    <d v="1978-07-01T00:00:00"/>
    <s v="WCDXFER"/>
  </r>
  <r>
    <n v="20"/>
    <n v="10421.89"/>
    <n v="9524.5966408888999"/>
    <n v="897.29335911109956"/>
    <d v="2025-12-01T00:00:00"/>
    <s v="BH Colorado Electric Oper Co"/>
    <s v="Regulated Electric (122)"/>
    <s v="WPC Sub 30357 Boone"/>
    <x v="135"/>
    <n v="135300"/>
    <x v="234"/>
    <n v="9822100"/>
    <s v="STRUC/OUTDR-LOW-FOUNDATION"/>
    <d v="1978-07-01T00:00:00"/>
    <d v="1978-07-01T00:00:00"/>
    <s v="WCDXFER"/>
  </r>
  <r>
    <n v="2"/>
    <n v="13706.07"/>
    <n v="11471.195917492501"/>
    <n v="2234.8740825074983"/>
    <d v="2025-12-01T00:00:00"/>
    <s v="BH Colorado Electric Oper Co"/>
    <s v="Regulated Electric (122)"/>
    <s v="WPC Sub 30357 Boone"/>
    <x v="135"/>
    <n v="135300"/>
    <x v="234"/>
    <n v="9822101"/>
    <s v="LOW PROFILE STRUCTURE-FOUNDATION"/>
    <d v="1982-07-01T00:00:00"/>
    <d v="1982-07-01T00:00:00"/>
    <s v="WCDXFER"/>
  </r>
  <r>
    <n v="0"/>
    <n v="0"/>
    <n v="0"/>
    <n v="0"/>
    <d v="2025-12-01T00:00:00"/>
    <s v="BH Colorado Electric Oper Co"/>
    <s v="Regulated Electric (122)"/>
    <s v="WPC Sub 30357 Boone"/>
    <x v="135"/>
    <n v="135300"/>
    <x v="234"/>
    <n v="9974198"/>
    <s v="STRUC/OUTDR-LOW-FOUNDATION"/>
    <d v="1978-07-01T00:00:00"/>
    <d v="1978-07-01T00:00:00"/>
    <s v="CPR Conversion"/>
  </r>
  <r>
    <n v="0"/>
    <n v="0"/>
    <n v="0"/>
    <n v="0"/>
    <d v="2025-12-01T00:00:00"/>
    <s v="BH Colorado Electric Oper Co"/>
    <s v="Regulated Electric (122)"/>
    <s v="WPC Sub 30357 Boone"/>
    <x v="135"/>
    <n v="135300"/>
    <x v="234"/>
    <n v="9974199"/>
    <s v="LOW PROFILE STRUCTURE-FOUNDATION"/>
    <d v="1982-07-01T00:00:00"/>
    <d v="1982-07-01T00:00:00"/>
    <s v="CPR Conversion"/>
  </r>
  <r>
    <n v="1"/>
    <n v="17298.5"/>
    <n v="3161.8302091"/>
    <n v="14136.669790899999"/>
    <d v="2025-12-01T00:00:00"/>
    <s v="BH Colorado Electric Oper Co"/>
    <s v="Regulated Electric (122)"/>
    <s v="WPC Sub 30357 Boone"/>
    <x v="135"/>
    <n v="135300"/>
    <x v="128"/>
    <n v="25466548"/>
    <s v="Metering - Primary (Substation)"/>
    <d v="2016-12-06T00:00:00"/>
    <d v="2016-12-01T00:00:00"/>
    <s v="10052277"/>
  </r>
  <r>
    <n v="0"/>
    <n v="0"/>
    <n v="0"/>
    <n v="0"/>
    <d v="2025-12-01T00:00:00"/>
    <s v="BH Colorado Electric Oper Co"/>
    <s v="Regulated Electric (122)"/>
    <s v="WPC Sub 30357 Boone"/>
    <x v="135"/>
    <n v="135300"/>
    <x v="163"/>
    <n v="12818634"/>
    <s v="MICROWAVE ANTENNAS"/>
    <d v="2007-07-30T00:00:00"/>
    <d v="2007-11-01T00:00:00"/>
    <s v="50507XFER"/>
  </r>
  <r>
    <n v="0"/>
    <n v="0"/>
    <n v="0"/>
    <n v="0"/>
    <d v="2025-12-01T00:00:00"/>
    <s v="BH Colorado Electric Oper Co"/>
    <s v="Regulated Electric (122)"/>
    <s v="WPC Sub 30357 Boone"/>
    <x v="135"/>
    <n v="135300"/>
    <x v="164"/>
    <n v="12818645"/>
    <s v="MICROWAVE FIXED STATION UNITS"/>
    <d v="2007-07-30T00:00:00"/>
    <d v="2007-11-01T00:00:00"/>
    <s v="50507XFER"/>
  </r>
  <r>
    <n v="0"/>
    <n v="0"/>
    <n v="0"/>
    <n v="0"/>
    <d v="2025-12-01T00:00:00"/>
    <s v="BH Colorado Electric Oper Co"/>
    <s v="Regulated Electric (122)"/>
    <s v="WPC Sub 30357 Boone"/>
    <x v="135"/>
    <n v="135300"/>
    <x v="327"/>
    <n v="12818326"/>
    <s v="SCADA Radio MDS 9710B"/>
    <d v="2002-09-30T00:00:00"/>
    <d v="2002-12-01T00:00:00"/>
    <s v="50507XFER"/>
  </r>
  <r>
    <n v="0"/>
    <n v="0"/>
    <n v="0"/>
    <n v="0"/>
    <d v="2025-12-01T00:00:00"/>
    <s v="BH Colorado Electric Oper Co"/>
    <s v="Regulated Electric (122)"/>
    <s v="WPC Sub 30357 Boone"/>
    <x v="135"/>
    <n v="135300"/>
    <x v="165"/>
    <n v="12818656"/>
    <s v="MULTIPLEX SYSTEM"/>
    <d v="2007-07-30T00:00:00"/>
    <d v="2007-11-01T00:00:00"/>
    <s v="50507XFER"/>
  </r>
  <r>
    <n v="0"/>
    <n v="0"/>
    <n v="0"/>
    <n v="0"/>
    <d v="2025-12-01T00:00:00"/>
    <s v="BH Colorado Electric Oper Co"/>
    <s v="Regulated Electric (122)"/>
    <s v="WPC Sub 30357 Boone"/>
    <x v="135"/>
    <n v="135300"/>
    <x v="235"/>
    <n v="9974186"/>
    <s v="OTHER LOW PROFILE STRUCTURE"/>
    <d v="1978-07-01T00:00:00"/>
    <d v="1978-07-01T00:00:00"/>
    <s v="CPR Conversion"/>
  </r>
  <r>
    <n v="2"/>
    <n v="542.82000000000005"/>
    <n v="496.08483188819997"/>
    <n v="46.735168111800078"/>
    <d v="2025-12-01T00:00:00"/>
    <s v="BH Colorado Electric Oper Co"/>
    <s v="Regulated Electric (122)"/>
    <s v="WPC Sub 30357 Boone"/>
    <x v="135"/>
    <n v="135300"/>
    <x v="235"/>
    <n v="9822116"/>
    <s v="OTHER LOW PROFILE STRUCTURE"/>
    <d v="1978-07-01T00:00:00"/>
    <d v="1978-07-01T00:00:00"/>
    <s v="WCDXFER"/>
  </r>
  <r>
    <n v="1"/>
    <n v="2600"/>
    <n v="2376.1478259999999"/>
    <n v="223.8521740000001"/>
    <d v="2025-12-01T00:00:00"/>
    <s v="BH Colorado Electric Oper Co"/>
    <s v="Regulated Electric (122)"/>
    <s v="WPC Sub 30357 Boone"/>
    <x v="135"/>
    <n v="135300"/>
    <x v="369"/>
    <n v="9822048"/>
    <s v="COMBO CAPACITOR/CRCT BKR CTRL PANEL"/>
    <d v="1978-07-01T00:00:00"/>
    <d v="1978-07-01T00:00:00"/>
    <s v="WCDXFER"/>
  </r>
  <r>
    <n v="0"/>
    <n v="0"/>
    <n v="0"/>
    <n v="0"/>
    <d v="2025-12-01T00:00:00"/>
    <s v="BH Colorado Electric Oper Co"/>
    <s v="Regulated Electric (122)"/>
    <s v="WPC Sub 30357 Boone"/>
    <x v="135"/>
    <n v="135300"/>
    <x v="369"/>
    <n v="9974217"/>
    <s v="COMBO CAPACITOR/CRCT BKR CTRL PANEL"/>
    <d v="1978-07-01T00:00:00"/>
    <d v="1978-07-01T00:00:00"/>
    <s v="CPR Conversion"/>
  </r>
  <r>
    <n v="0"/>
    <n v="0"/>
    <n v="0"/>
    <n v="0"/>
    <d v="2025-12-01T00:00:00"/>
    <s v="BH Colorado Electric Oper Co"/>
    <s v="Regulated Electric (122)"/>
    <s v="WPC Sub 30357 Boone"/>
    <x v="135"/>
    <n v="135300"/>
    <x v="236"/>
    <n v="9974205"/>
    <s v="LINE PANEL"/>
    <d v="1978-07-01T00:00:00"/>
    <d v="1978-07-01T00:00:00"/>
    <s v="CPR Conversion"/>
  </r>
  <r>
    <n v="0"/>
    <n v="0"/>
    <n v="0"/>
    <n v="0"/>
    <d v="2025-12-01T00:00:00"/>
    <s v="BH Colorado Electric Oper Co"/>
    <s v="Regulated Electric (122)"/>
    <s v="WPC Sub 30357 Boone"/>
    <x v="135"/>
    <n v="135300"/>
    <x v="236"/>
    <n v="9822025"/>
    <s v="PANELS, LINE PANEL"/>
    <d v="1982-07-01T00:00:00"/>
    <d v="1982-07-01T00:00:00"/>
    <s v="WCDXFER"/>
  </r>
  <r>
    <n v="1"/>
    <n v="33100"/>
    <n v="30250.189631000001"/>
    <n v="2849.8103689999989"/>
    <d v="2025-12-01T00:00:00"/>
    <s v="BH Colorado Electric Oper Co"/>
    <s v="Regulated Electric (122)"/>
    <s v="WPC Sub 30357 Boone"/>
    <x v="135"/>
    <n v="135300"/>
    <x v="236"/>
    <n v="9822026"/>
    <s v="LINE PANEL"/>
    <d v="1978-07-01T00:00:00"/>
    <d v="1978-07-01T00:00:00"/>
    <s v="WCDXFER"/>
  </r>
  <r>
    <n v="0"/>
    <n v="0"/>
    <n v="0"/>
    <n v="0"/>
    <d v="2025-12-01T00:00:00"/>
    <s v="BH Colorado Electric Oper Co"/>
    <s v="Regulated Electric (122)"/>
    <s v="WPC Sub 30357 Boone"/>
    <x v="135"/>
    <n v="135300"/>
    <x v="236"/>
    <n v="9974204"/>
    <s v="PANELS, LINE PANEL"/>
    <d v="1982-07-01T00:00:00"/>
    <d v="1982-07-01T00:00:00"/>
    <s v="CPR Conversion"/>
  </r>
  <r>
    <n v="1"/>
    <n v="288308.21000000002"/>
    <n v="52697.147608726002"/>
    <n v="235611.06239127403"/>
    <d v="2025-12-01T00:00:00"/>
    <s v="BH Colorado Electric Oper Co"/>
    <s v="Regulated Electric (122)"/>
    <s v="WPC Sub 30357 Boone"/>
    <x v="135"/>
    <n v="135300"/>
    <x v="237"/>
    <n v="25466545"/>
    <s v="Panel - Other"/>
    <d v="2016-12-06T00:00:00"/>
    <d v="2016-12-01T00:00:00"/>
    <s v="10052277"/>
  </r>
  <r>
    <n v="1"/>
    <n v="288308.21000000002"/>
    <n v="52697.147608726002"/>
    <n v="235611.06239127403"/>
    <d v="2025-12-01T00:00:00"/>
    <s v="BH Colorado Electric Oper Co"/>
    <s v="Regulated Electric (122)"/>
    <s v="WPC Sub 30357 Boone"/>
    <x v="135"/>
    <n v="135300"/>
    <x v="294"/>
    <n v="25466551"/>
    <s v="Panel - Relay"/>
    <d v="2016-12-06T00:00:00"/>
    <d v="2016-12-01T00:00:00"/>
    <s v="10052277"/>
  </r>
  <r>
    <n v="1"/>
    <n v="93118.430000000008"/>
    <n v="6270.6155622546003"/>
    <n v="86847.814437745401"/>
    <d v="2025-12-01T00:00:00"/>
    <s v="BH Colorado Electric Oper Co"/>
    <s v="Regulated Electric (122)"/>
    <s v="WPC Sub 30357 Boone"/>
    <x v="135"/>
    <n v="135300"/>
    <x v="294"/>
    <n v="36238314"/>
    <s v="Panel - Relay"/>
    <d v="2022-04-20T00:00:00"/>
    <d v="2022-04-01T00:00:00"/>
    <s v="10067881"/>
  </r>
  <r>
    <n v="3"/>
    <n v="104991.91"/>
    <n v="21210.5360027797"/>
    <n v="83781.373997220304"/>
    <d v="2025-12-01T00:00:00"/>
    <s v="BH Colorado Electric Oper Co"/>
    <s v="Regulated Electric (122)"/>
    <s v="WPC Sub 30357 Boone"/>
    <x v="135"/>
    <n v="135300"/>
    <x v="267"/>
    <n v="13776662"/>
    <s v="COMPLETE PANEL 2 RELAYS"/>
    <d v="2015-04-30T00:00:00"/>
    <d v="2015-04-01T00:00:00"/>
    <s v="10049752"/>
  </r>
  <r>
    <n v="2"/>
    <n v="6582.84"/>
    <n v="6016.0772903483994"/>
    <n v="566.76270965160074"/>
    <d v="2025-12-01T00:00:00"/>
    <s v="BH Colorado Electric Oper Co"/>
    <s v="Regulated Electric (122)"/>
    <s v="WPC Sub 30357 Boone"/>
    <x v="135"/>
    <n v="135300"/>
    <x v="370"/>
    <n v="9821951"/>
    <s v="CARR CURR EQ-POTENT DEV-69KV"/>
    <d v="1978-07-01T00:00:00"/>
    <d v="1978-07-01T00:00:00"/>
    <s v="WCDXFER"/>
  </r>
  <r>
    <n v="0"/>
    <n v="0"/>
    <n v="0"/>
    <n v="0"/>
    <d v="2025-12-01T00:00:00"/>
    <s v="BH Colorado Electric Oper Co"/>
    <s v="Regulated Electric (122)"/>
    <s v="WPC Sub 30357 Boone"/>
    <x v="135"/>
    <n v="135300"/>
    <x v="370"/>
    <n v="9724136"/>
    <s v="CARR CURR EQ-POTENT DEV-69KV"/>
    <d v="1978-07-01T00:00:00"/>
    <d v="1978-07-01T00:00:00"/>
    <s v="CPR Conversion"/>
  </r>
  <r>
    <n v="0"/>
    <n v="0"/>
    <n v="0"/>
    <n v="0"/>
    <d v="2025-12-01T00:00:00"/>
    <s v="BH Colorado Electric Oper Co"/>
    <s v="Regulated Electric (122)"/>
    <s v="WPC Sub 30357 Boone"/>
    <x v="135"/>
    <n v="135300"/>
    <x v="371"/>
    <n v="9738228"/>
    <s v="PWR TRFRMR NBR 08024 BUSHING"/>
    <d v="2006-12-11T00:00:00"/>
    <d v="2006-12-01T00:00:00"/>
    <s v="10022435"/>
  </r>
  <r>
    <n v="0"/>
    <n v="0"/>
    <n v="0"/>
    <n v="0"/>
    <d v="2025-12-01T00:00:00"/>
    <s v="BH Colorado Electric Oper Co"/>
    <s v="Regulated Electric (122)"/>
    <s v="WPC Sub 30357 Boone"/>
    <x v="135"/>
    <n v="135300"/>
    <x v="145"/>
    <n v="9870196"/>
    <s v="TRANSF, PWR, FOUNDATION"/>
    <d v="1982-07-01T00:00:00"/>
    <d v="1982-07-01T00:00:00"/>
    <s v="CPR Conversion"/>
  </r>
  <r>
    <n v="0"/>
    <n v="0"/>
    <n v="0"/>
    <n v="0"/>
    <d v="2025-12-01T00:00:00"/>
    <s v="BH Colorado Electric Oper Co"/>
    <s v="Regulated Electric (122)"/>
    <s v="WPC Sub 30357 Boone"/>
    <x v="135"/>
    <n v="135300"/>
    <x v="145"/>
    <n v="9822182"/>
    <s v="TRANSF, PWR, FOUNDATION-00000-TRANSF, PWR, FOUNDATION"/>
    <d v="1982-07-01T00:00:00"/>
    <d v="1982-07-01T00:00:00"/>
    <s v="WCDXFER"/>
  </r>
  <r>
    <n v="0"/>
    <n v="0"/>
    <n v="0"/>
    <n v="0"/>
    <d v="2025-12-01T00:00:00"/>
    <s v="BH Colorado Electric Oper Co"/>
    <s v="Regulated Electric (122)"/>
    <s v="WPC Sub 30357 Boone"/>
    <x v="135"/>
    <n v="135300"/>
    <x v="129"/>
    <n v="9822177"/>
    <s v="TX.-POWER-08024-TX.-POWER"/>
    <d v="1965-07-01T00:00:00"/>
    <d v="1965-07-01T00:00:00"/>
    <s v="WCDXFER"/>
  </r>
  <r>
    <n v="0"/>
    <n v="0"/>
    <n v="0"/>
    <n v="0"/>
    <d v="2025-12-01T00:00:00"/>
    <s v="BH Colorado Electric Oper Co"/>
    <s v="Regulated Electric (122)"/>
    <s v="WPC Sub 30357 Boone"/>
    <x v="135"/>
    <n v="135300"/>
    <x v="129"/>
    <n v="9822208"/>
    <s v="TX.-POWER-08024-TX.-POWER"/>
    <d v="1958-07-01T00:00:00"/>
    <d v="1958-07-01T00:00:00"/>
    <s v="WCDXFER"/>
  </r>
  <r>
    <n v="0"/>
    <n v="0"/>
    <n v="0"/>
    <n v="0"/>
    <d v="2025-12-01T00:00:00"/>
    <s v="BH Colorado Electric Oper Co"/>
    <s v="Regulated Electric (122)"/>
    <s v="WPC Sub 30357 Boone"/>
    <x v="135"/>
    <n v="135300"/>
    <x v="129"/>
    <n v="9870194"/>
    <s v="TX.-POWER"/>
    <d v="1961-07-01T00:00:00"/>
    <d v="1961-07-01T00:00:00"/>
    <s v="CPR Conversion"/>
  </r>
  <r>
    <n v="0"/>
    <n v="0"/>
    <n v="0"/>
    <n v="0"/>
    <d v="2025-12-01T00:00:00"/>
    <s v="BH Colorado Electric Oper Co"/>
    <s v="Regulated Electric (122)"/>
    <s v="WPC Sub 30357 Boone"/>
    <x v="135"/>
    <n v="135300"/>
    <x v="129"/>
    <n v="9870195"/>
    <s v="TX.-POWER"/>
    <d v="1958-07-01T00:00:00"/>
    <d v="1958-07-01T00:00:00"/>
    <s v="CPR Conversion"/>
  </r>
  <r>
    <n v="1"/>
    <n v="1099832.3500000001"/>
    <n v="201028.01683241001"/>
    <n v="898804.33316759008"/>
    <d v="2025-12-01T00:00:00"/>
    <s v="BH Colorado Electric Oper Co"/>
    <s v="Regulated Electric (122)"/>
    <s v="WPC Sub 30357 Boone"/>
    <x v="135"/>
    <n v="135300"/>
    <x v="129"/>
    <n v="25466480"/>
    <s v="Pwr Trfrmr Nbr Xxxxxxx"/>
    <d v="2016-10-26T00:00:00"/>
    <d v="2016-11-01T00:00:00"/>
    <s v="10052275"/>
  </r>
  <r>
    <n v="0"/>
    <n v="0"/>
    <n v="0"/>
    <n v="0"/>
    <d v="2025-12-01T00:00:00"/>
    <s v="BH Colorado Electric Oper Co"/>
    <s v="Regulated Electric (122)"/>
    <s v="WPC Sub 30357 Boone"/>
    <x v="135"/>
    <n v="135300"/>
    <x v="129"/>
    <n v="9699047"/>
    <s v="TX.-POWER-08024-TX.-POWER"/>
    <d v="1961-07-01T00:00:00"/>
    <d v="1961-07-01T00:00:00"/>
    <s v="WCDXFER"/>
  </r>
  <r>
    <n v="0"/>
    <n v="0"/>
    <n v="0"/>
    <n v="0"/>
    <d v="2025-12-01T00:00:00"/>
    <s v="BH Colorado Electric Oper Co"/>
    <s v="Regulated Electric (122)"/>
    <s v="WPC Sub 30357 Boone"/>
    <x v="135"/>
    <n v="135300"/>
    <x v="129"/>
    <n v="9870192"/>
    <s v="TX.-POWER"/>
    <d v="1965-07-01T00:00:00"/>
    <d v="1965-07-01T00:00:00"/>
    <s v="CPR Conversion"/>
  </r>
  <r>
    <n v="0"/>
    <n v="0"/>
    <n v="0"/>
    <n v="0"/>
    <d v="2025-12-01T00:00:00"/>
    <s v="BH Colorado Electric Oper Co"/>
    <s v="Regulated Electric (122)"/>
    <s v="WPC Sub 30357 Boone"/>
    <x v="135"/>
    <n v="135300"/>
    <x v="129"/>
    <n v="9870193"/>
    <s v="TX.-POWER"/>
    <d v="1964-07-01T00:00:00"/>
    <d v="1964-07-01T00:00:00"/>
    <s v="CPR Conversion"/>
  </r>
  <r>
    <n v="0"/>
    <n v="0"/>
    <n v="0"/>
    <n v="0"/>
    <d v="2025-12-01T00:00:00"/>
    <s v="BH Colorado Electric Oper Co"/>
    <s v="Regulated Electric (122)"/>
    <s v="WPC Sub 30357 Boone"/>
    <x v="135"/>
    <n v="135300"/>
    <x v="129"/>
    <n v="9822176"/>
    <s v="TX.-POWER-08024-TX.-POWER"/>
    <d v="1964-07-01T00:00:00"/>
    <d v="1964-07-01T00:00:00"/>
    <s v="WCDXFER"/>
  </r>
  <r>
    <n v="0"/>
    <n v="0"/>
    <n v="0"/>
    <n v="0"/>
    <d v="2025-12-01T00:00:00"/>
    <s v="BH Colorado Electric Oper Co"/>
    <s v="Regulated Electric (122)"/>
    <s v="WPC Sub 30357 Boone"/>
    <x v="135"/>
    <n v="135300"/>
    <x v="129"/>
    <n v="9822178"/>
    <s v="TX.-POWER-08024-TX.-POWER"/>
    <d v="1970-07-01T00:00:00"/>
    <d v="1970-07-01T00:00:00"/>
    <s v="WCDXFER"/>
  </r>
  <r>
    <n v="0"/>
    <n v="0"/>
    <n v="0"/>
    <n v="0"/>
    <d v="2025-12-01T00:00:00"/>
    <s v="BH Colorado Electric Oper Co"/>
    <s v="Regulated Electric (122)"/>
    <s v="WPC Sub 30357 Boone"/>
    <x v="135"/>
    <n v="135300"/>
    <x v="129"/>
    <n v="9870191"/>
    <s v="TX.-POWER"/>
    <d v="1970-07-01T00:00:00"/>
    <d v="1970-07-01T00:00:00"/>
    <s v="CPR Conversion"/>
  </r>
  <r>
    <n v="0"/>
    <n v="0"/>
    <n v="0"/>
    <n v="0"/>
    <d v="2025-12-01T00:00:00"/>
    <s v="BH Colorado Electric Oper Co"/>
    <s v="Regulated Electric (122)"/>
    <s v="WPC Sub 30357 Boone"/>
    <x v="135"/>
    <n v="135300"/>
    <x v="171"/>
    <n v="9974195"/>
    <s v="REGULATOR, FEEDER VOLTAGE"/>
    <d v="1958-07-01T00:00:00"/>
    <d v="1958-07-01T00:00:00"/>
    <s v="CPR Conversion"/>
  </r>
  <r>
    <n v="1"/>
    <n v="81605.63"/>
    <n v="96973.142801903101"/>
    <n v="-15367.512801903096"/>
    <d v="2025-12-01T00:00:00"/>
    <s v="BH Colorado Electric Oper Co"/>
    <s v="Regulated Electric (122)"/>
    <s v="WPC Sub 30357 Boone"/>
    <x v="135"/>
    <n v="135300"/>
    <x v="171"/>
    <n v="9822073"/>
    <s v="REGULATOR, FEEDER VOLTAGE"/>
    <d v="1958-07-01T00:00:00"/>
    <d v="1958-07-01T00:00:00"/>
    <s v="WCDXFER"/>
  </r>
  <r>
    <n v="0"/>
    <n v="0"/>
    <n v="0"/>
    <n v="0"/>
    <d v="2025-12-01T00:00:00"/>
    <s v="BH Colorado Electric Oper Co"/>
    <s v="Regulated Electric (122)"/>
    <s v="WPC Sub 30357 Boone"/>
    <x v="135"/>
    <n v="135300"/>
    <x v="358"/>
    <n v="9974200"/>
    <s v="REGULATOR, FOUNDATION"/>
    <d v="1982-07-01T00:00:00"/>
    <d v="1982-07-01T00:00:00"/>
    <s v="CPR Conversion"/>
  </r>
  <r>
    <n v="0"/>
    <n v="0"/>
    <n v="0"/>
    <n v="0"/>
    <d v="2025-12-01T00:00:00"/>
    <s v="BH Colorado Electric Oper Co"/>
    <s v="Regulated Electric (122)"/>
    <s v="WPC Sub 30357 Boone"/>
    <x v="135"/>
    <n v="135300"/>
    <x v="358"/>
    <n v="9822077"/>
    <s v="REGULATOR, FOUNDATION"/>
    <d v="1982-07-01T00:00:00"/>
    <d v="1982-07-01T00:00:00"/>
    <s v="WCDXFER"/>
  </r>
  <r>
    <n v="2"/>
    <n v="17653.37"/>
    <n v="4245.6494311623001"/>
    <n v="13407.7205688377"/>
    <d v="2025-12-01T00:00:00"/>
    <s v="BH Colorado Electric Oper Co"/>
    <s v="Regulated Electric (122)"/>
    <s v="WPC Sub 30357 Boone"/>
    <x v="135"/>
    <n v="135300"/>
    <x v="174"/>
    <n v="12116061"/>
    <s v="RELAY: GE GCY DISTANCE"/>
    <d v="2013-10-29T00:00:00"/>
    <d v="2013-10-01T00:00:00"/>
    <s v="10048414"/>
  </r>
  <r>
    <n v="0"/>
    <n v="0"/>
    <n v="0"/>
    <n v="0"/>
    <d v="2025-12-01T00:00:00"/>
    <s v="BH Colorado Electric Oper Co"/>
    <s v="Regulated Electric (122)"/>
    <s v="WPC Sub 30357 Boone"/>
    <x v="135"/>
    <n v="135300"/>
    <x v="80"/>
    <n v="9974287"/>
    <s v="TELEMETERING-RTU"/>
    <d v="1988-07-01T00:00:00"/>
    <d v="1988-07-01T00:00:00"/>
    <s v="CPR Conversion"/>
  </r>
  <r>
    <n v="0"/>
    <n v="0"/>
    <n v="0"/>
    <n v="0"/>
    <d v="2025-12-01T00:00:00"/>
    <s v="BH Colorado Electric Oper Co"/>
    <s v="Regulated Electric (122)"/>
    <s v="WPC Sub 30357 Boone"/>
    <x v="135"/>
    <n v="135300"/>
    <x v="80"/>
    <n v="9974288"/>
    <s v="SCADA EQUIPMENT- RTU"/>
    <d v="1986-07-01T00:00:00"/>
    <d v="1986-07-01T00:00:00"/>
    <s v="CPR Conversion"/>
  </r>
  <r>
    <n v="0"/>
    <n v="0"/>
    <n v="0"/>
    <n v="0"/>
    <d v="2025-12-01T00:00:00"/>
    <s v="BH Colorado Electric Oper Co"/>
    <s v="Regulated Electric (122)"/>
    <s v="WPC Sub 30357 Boone"/>
    <x v="135"/>
    <n v="135300"/>
    <x v="80"/>
    <n v="9822155"/>
    <s v="Radio Communication Eqp-Antennas, Radio R1-2MHSB,Helix Cable"/>
    <d v="1988-07-01T00:00:00"/>
    <d v="1988-07-01T00:00:00"/>
    <s v="WCDXFER"/>
  </r>
  <r>
    <n v="0"/>
    <n v="0"/>
    <n v="0"/>
    <n v="0"/>
    <d v="2025-12-01T00:00:00"/>
    <s v="BH Colorado Electric Oper Co"/>
    <s v="Regulated Electric (122)"/>
    <s v="WPC Sub 30357 Boone"/>
    <x v="135"/>
    <n v="135300"/>
    <x v="80"/>
    <n v="25466530"/>
    <s v="Scada Equip - Rtu"/>
    <d v="2016-12-06T00:00:00"/>
    <d v="2016-01-01T00:00:00"/>
    <s v="10052277"/>
  </r>
  <r>
    <n v="0"/>
    <n v="0"/>
    <n v="0"/>
    <n v="0"/>
    <d v="2025-12-01T00:00:00"/>
    <s v="BH Colorado Electric Oper Co"/>
    <s v="Regulated Electric (122)"/>
    <s v="WPC Sub 30357 Boone"/>
    <x v="135"/>
    <n v="135300"/>
    <x v="80"/>
    <n v="12818667"/>
    <s v="Radio Communication Eqp-Antennas, Radio R1-2MHSB,Helix Cable"/>
    <d v="1986-07-01T00:00:00"/>
    <d v="1986-07-01T00:00:00"/>
    <s v="50507XFER"/>
  </r>
  <r>
    <n v="0"/>
    <n v="0"/>
    <n v="0"/>
    <n v="0"/>
    <d v="2025-12-01T00:00:00"/>
    <s v="BH Colorado Electric Oper Co"/>
    <s v="Regulated Electric (122)"/>
    <s v="WPC Sub 30357 Boone"/>
    <x v="135"/>
    <n v="135300"/>
    <x v="80"/>
    <n v="9718340"/>
    <s v="SCADA EQUIPMENT- RTU"/>
    <d v="1996-07-01T00:00:00"/>
    <d v="1996-07-01T00:00:00"/>
    <s v="CPR Conversion"/>
  </r>
  <r>
    <n v="0"/>
    <n v="0"/>
    <n v="0"/>
    <n v="0"/>
    <d v="2025-12-01T00:00:00"/>
    <s v="BH Colorado Electric Oper Co"/>
    <s v="Regulated Electric (122)"/>
    <s v="WPC Sub 30357 Boone"/>
    <x v="135"/>
    <n v="135300"/>
    <x v="80"/>
    <n v="12818315"/>
    <s v="SCADA EQUIPMENT- RTU"/>
    <d v="1996-07-01T00:00:00"/>
    <d v="1996-07-01T00:00:00"/>
    <s v="50507XFER"/>
  </r>
  <r>
    <n v="0"/>
    <n v="0"/>
    <n v="0"/>
    <n v="0"/>
    <d v="2025-12-01T00:00:00"/>
    <s v="BH Colorado Electric Oper Co"/>
    <s v="Regulated Electric (122)"/>
    <s v="WPC Sub 30357 Boone"/>
    <x v="135"/>
    <n v="135300"/>
    <x v="80"/>
    <n v="9822156"/>
    <s v="Radio Communication Eqp-Antennas, Radio R1-2MHSB,Helix Cable"/>
    <d v="1986-07-01T00:00:00"/>
    <d v="1986-07-01T00:00:00"/>
    <s v="WCDXFER"/>
  </r>
  <r>
    <n v="0"/>
    <n v="0"/>
    <n v="0"/>
    <n v="0"/>
    <d v="2025-12-01T00:00:00"/>
    <s v="BH Colorado Electric Oper Co"/>
    <s v="Regulated Electric (122)"/>
    <s v="WPC Sub 30357 Boone"/>
    <x v="135"/>
    <n v="135300"/>
    <x v="80"/>
    <n v="9822157"/>
    <s v="SCADA EQUIPMENT- RTU"/>
    <d v="1996-07-01T00:00:00"/>
    <d v="1996-07-01T00:00:00"/>
    <s v="WCDXFER"/>
  </r>
  <r>
    <n v="0"/>
    <n v="0"/>
    <n v="0"/>
    <n v="0"/>
    <d v="2025-12-01T00:00:00"/>
    <s v="BH Colorado Electric Oper Co"/>
    <s v="Regulated Electric (122)"/>
    <s v="WPC Sub 30357 Boone"/>
    <x v="135"/>
    <n v="135300"/>
    <x v="80"/>
    <n v="12818304"/>
    <s v="SCADA EQUIP - RTU Telegyr Systems"/>
    <d v="2003-12-03T00:00:00"/>
    <d v="2003-01-01T00:00:00"/>
    <s v="50507XFER"/>
  </r>
  <r>
    <n v="0"/>
    <n v="0"/>
    <n v="0"/>
    <n v="0"/>
    <d v="2025-12-01T00:00:00"/>
    <s v="BH Colorado Electric Oper Co"/>
    <s v="Regulated Electric (122)"/>
    <s v="WPC Sub 30357 Boone"/>
    <x v="135"/>
    <n v="135300"/>
    <x v="105"/>
    <n v="12301519"/>
    <s v="Scada Equip - Server/Router"/>
    <d v="2013-07-01T00:00:00"/>
    <d v="2013-01-01T00:00:00"/>
    <s v="10047856"/>
  </r>
  <r>
    <n v="0"/>
    <n v="0"/>
    <n v="0"/>
    <n v="0"/>
    <d v="2025-12-01T00:00:00"/>
    <s v="BH Colorado Electric Oper Co"/>
    <s v="Regulated Electric (122)"/>
    <s v="WPC Sub 30357 Boone"/>
    <x v="135"/>
    <n v="135300"/>
    <x v="372"/>
    <n v="9974191"/>
    <s v="STRUC-HIGH PROF-BAY #2-161KV"/>
    <d v="1978-07-01T00:00:00"/>
    <d v="1978-07-01T00:00:00"/>
    <s v="CPR Conversion"/>
  </r>
  <r>
    <n v="2"/>
    <n v="17942.310000000001"/>
    <n v="16397.5311153531"/>
    <n v="1544.7788846469011"/>
    <d v="2025-12-01T00:00:00"/>
    <s v="BH Colorado Electric Oper Co"/>
    <s v="Regulated Electric (122)"/>
    <s v="WPC Sub 30357 Boone"/>
    <x v="135"/>
    <n v="135300"/>
    <x v="372"/>
    <n v="9822113"/>
    <s v="STRUC-HIGH PROF-BAY #2-161KV"/>
    <d v="1978-07-01T00:00:00"/>
    <d v="1978-07-01T00:00:00"/>
    <s v="WCDXFER"/>
  </r>
  <r>
    <n v="1"/>
    <n v="44132.99"/>
    <n v="2971.9252558578"/>
    <n v="41161.064744142197"/>
    <d v="2025-12-01T00:00:00"/>
    <s v="BH Colorado Electric Oper Co"/>
    <s v="Regulated Electric (122)"/>
    <s v="WPC Sub 30357 Boone"/>
    <x v="135"/>
    <n v="135300"/>
    <x v="86"/>
    <n v="36238308"/>
    <s v="Structure - Steel H Frame DE"/>
    <d v="2022-04-20T00:00:00"/>
    <d v="2022-04-01T00:00:00"/>
    <s v="10067881"/>
  </r>
  <r>
    <n v="1"/>
    <n v="6020.49"/>
    <n v="405.42112110779999"/>
    <n v="5615.0688788921998"/>
    <d v="2025-12-01T00:00:00"/>
    <s v="BH Colorado Electric Oper Co"/>
    <s v="Regulated Electric (122)"/>
    <s v="WPC Sub 30357 Boone"/>
    <x v="135"/>
    <n v="135300"/>
    <x v="86"/>
    <n v="36238311"/>
    <s v="Structure - Steel Low Switch"/>
    <d v="2022-04-20T00:00:00"/>
    <d v="2022-04-01T00:00:00"/>
    <s v="10067881"/>
  </r>
  <r>
    <n v="1"/>
    <n v="32049.88"/>
    <n v="2158.2459701736002"/>
    <n v="29891.6340298264"/>
    <d v="2025-12-01T00:00:00"/>
    <s v="BH Colorado Electric Oper Co"/>
    <s v="Regulated Electric (122)"/>
    <s v="WPC Sub 30357 Boone"/>
    <x v="135"/>
    <n v="135300"/>
    <x v="41"/>
    <n v="36238290"/>
    <s v="Switches 115kV"/>
    <d v="2022-04-20T00:00:00"/>
    <d v="2022-01-01T00:00:00"/>
    <s v="10067881"/>
  </r>
  <r>
    <n v="0"/>
    <n v="0"/>
    <n v="0"/>
    <n v="0"/>
    <d v="2025-12-01T00:00:00"/>
    <s v="BH Colorado Electric Oper Co"/>
    <s v="Regulated Electric (122)"/>
    <s v="WPC Sub 30357 Boone"/>
    <x v="135"/>
    <n v="135300"/>
    <x v="244"/>
    <n v="9974203"/>
    <s v="TELEMETERING EQ.- TRANSDUCER"/>
    <d v="1978-07-01T00:00:00"/>
    <d v="1978-07-01T00:00:00"/>
    <s v="CPR Conversion"/>
  </r>
  <r>
    <n v="0"/>
    <n v="0"/>
    <n v="0"/>
    <n v="0"/>
    <d v="2025-12-01T00:00:00"/>
    <s v="BH Colorado Electric Oper Co"/>
    <s v="Regulated Electric (122)"/>
    <s v="WPC Sub 30357 Boone"/>
    <x v="135"/>
    <n v="135300"/>
    <x v="244"/>
    <n v="9822171"/>
    <s v="TELEMETERING EQ.- TRANSDUCER"/>
    <d v="1982-07-01T00:00:00"/>
    <d v="1982-07-01T00:00:00"/>
    <s v="WCDXFER"/>
  </r>
  <r>
    <n v="0"/>
    <n v="0"/>
    <n v="0"/>
    <n v="0"/>
    <d v="2025-12-01T00:00:00"/>
    <s v="BH Colorado Electric Oper Co"/>
    <s v="Regulated Electric (122)"/>
    <s v="WPC Sub 30357 Boone"/>
    <x v="135"/>
    <n v="135300"/>
    <x v="244"/>
    <n v="12818348"/>
    <s v="SCADA-TRANSDUCER,RTU,CONTROL CABLE"/>
    <d v="1986-07-01T00:00:00"/>
    <d v="1986-07-01T00:00:00"/>
    <s v="50507XFER"/>
  </r>
  <r>
    <n v="0"/>
    <n v="0"/>
    <n v="0"/>
    <n v="0"/>
    <d v="2025-12-01T00:00:00"/>
    <s v="BH Colorado Electric Oper Co"/>
    <s v="Regulated Electric (122)"/>
    <s v="WPC Sub 30357 Boone"/>
    <x v="135"/>
    <n v="135300"/>
    <x v="244"/>
    <n v="9822169"/>
    <s v="SCADA-TRANSDUCER,RTU,CONTROL CABLE"/>
    <d v="1988-07-01T00:00:00"/>
    <d v="1988-07-01T00:00:00"/>
    <s v="WCDXFER"/>
  </r>
  <r>
    <n v="0"/>
    <n v="0"/>
    <n v="0"/>
    <n v="0"/>
    <d v="2025-12-01T00:00:00"/>
    <s v="BH Colorado Electric Oper Co"/>
    <s v="Regulated Electric (122)"/>
    <s v="WPC Sub 30357 Boone"/>
    <x v="135"/>
    <n v="135300"/>
    <x v="244"/>
    <n v="9822170"/>
    <s v="TELEMETERING EQ.- TRANSDUCER"/>
    <d v="1978-07-01T00:00:00"/>
    <d v="1978-07-01T00:00:00"/>
    <s v="WCDXFER"/>
  </r>
  <r>
    <n v="0"/>
    <n v="0"/>
    <n v="0"/>
    <n v="0"/>
    <d v="2025-12-01T00:00:00"/>
    <s v="BH Colorado Electric Oper Co"/>
    <s v="Regulated Electric (122)"/>
    <s v="WPC Sub 30357 Boone"/>
    <x v="135"/>
    <n v="135300"/>
    <x v="244"/>
    <n v="9974183"/>
    <s v="TELEMETERING-TRANSDUCER"/>
    <d v="1988-07-01T00:00:00"/>
    <d v="1988-07-01T00:00:00"/>
    <s v="CPR Conversion"/>
  </r>
  <r>
    <n v="0"/>
    <n v="0"/>
    <n v="0"/>
    <n v="0"/>
    <d v="2025-12-01T00:00:00"/>
    <s v="BH Colorado Electric Oper Co"/>
    <s v="Regulated Electric (122)"/>
    <s v="WPC Sub 30357 Boone"/>
    <x v="135"/>
    <n v="135300"/>
    <x v="244"/>
    <n v="9822168"/>
    <s v="SCADA-TRANSDUCER,RTU,CONTROL CABLE"/>
    <d v="1986-07-01T00:00:00"/>
    <d v="1986-07-01T00:00:00"/>
    <s v="WCDXFER"/>
  </r>
  <r>
    <n v="0"/>
    <n v="0"/>
    <n v="0"/>
    <n v="0"/>
    <d v="2025-12-01T00:00:00"/>
    <s v="BH Colorado Electric Oper Co"/>
    <s v="Regulated Electric (122)"/>
    <s v="WPC Sub 30357 Boone"/>
    <x v="135"/>
    <n v="135300"/>
    <x v="244"/>
    <n v="9974184"/>
    <s v="TELEMETERING-TRANSDUCER"/>
    <d v="1986-07-01T00:00:00"/>
    <d v="1986-07-01T00:00:00"/>
    <s v="CPR Conversion"/>
  </r>
  <r>
    <n v="0"/>
    <n v="0"/>
    <n v="0"/>
    <n v="0"/>
    <d v="2025-12-01T00:00:00"/>
    <s v="BH Colorado Electric Oper Co"/>
    <s v="Regulated Electric (122)"/>
    <s v="WPC Sub 30357 Boone"/>
    <x v="135"/>
    <n v="135300"/>
    <x v="244"/>
    <n v="9724134"/>
    <s v="TELEMETERING EQ.- TRANSDUCER"/>
    <d v="1982-07-01T00:00:00"/>
    <d v="1982-07-01T00:00:00"/>
    <s v="CPR Conversion"/>
  </r>
  <r>
    <n v="0"/>
    <n v="0"/>
    <n v="0"/>
    <n v="0"/>
    <d v="2025-12-01T00:00:00"/>
    <s v="BH Colorado Electric Oper Co"/>
    <s v="Regulated Electric (122)"/>
    <s v="WPC Sub 30357 Boone"/>
    <x v="135"/>
    <n v="135300"/>
    <x v="244"/>
    <n v="12818337"/>
    <s v="SCADA-TRANSDUCER,RTU,CONTROL CABLE"/>
    <d v="1988-07-01T00:00:00"/>
    <d v="1988-07-01T00:00:00"/>
    <s v="50507XFER"/>
  </r>
  <r>
    <n v="0"/>
    <n v="0"/>
    <n v="0"/>
    <n v="0"/>
    <d v="2025-12-01T00:00:00"/>
    <s v="BH Colorado Electric Oper Co"/>
    <s v="Regulated Electric (122)"/>
    <s v="WPC Sub 30357 Boone"/>
    <x v="135"/>
    <n v="135300"/>
    <x v="245"/>
    <n v="9822167"/>
    <s v="TELEMETER EQ-Boeing Betac,remote station,tone transmitter&amp; receiver"/>
    <d v="1978-07-01T00:00:00"/>
    <d v="1978-07-01T00:00:00"/>
    <s v="WCDXFER"/>
  </r>
  <r>
    <n v="0"/>
    <n v="0"/>
    <n v="0"/>
    <n v="0"/>
    <d v="2025-12-01T00:00:00"/>
    <s v="BH Colorado Electric Oper Co"/>
    <s v="Regulated Electric (122)"/>
    <s v="WPC Sub 30357 Boone"/>
    <x v="135"/>
    <n v="135300"/>
    <x v="245"/>
    <n v="9974185"/>
    <s v="TELEMETER EQ-TRANSMIT/RECEIVE COMBO"/>
    <d v="1978-07-01T00:00:00"/>
    <d v="1978-07-01T00:00:00"/>
    <s v="CPR Conversion"/>
  </r>
  <r>
    <n v="3"/>
    <n v="36652.950000000004"/>
    <n v="2468.2177166490001"/>
    <n v="34184.732283351004"/>
    <d v="2025-12-01T00:00:00"/>
    <s v="BH Colorado Electric Oper Co"/>
    <s v="Regulated Electric (122)"/>
    <s v="WPC Sub 30357 Boone"/>
    <x v="135"/>
    <n v="135300"/>
    <x v="123"/>
    <n v="36238293"/>
    <s v="CVT"/>
    <d v="2022-04-20T00:00:00"/>
    <d v="2022-01-01T00:00:00"/>
    <s v="10067881"/>
  </r>
  <r>
    <n v="1"/>
    <n v="32183.83"/>
    <n v="928.82823034470005"/>
    <n v="31255.0017696553"/>
    <d v="2025-12-01T00:00:00"/>
    <s v="BH Colorado Electric Oper Co"/>
    <s v="Regulated Electric (122)"/>
    <s v="WPC Sub 30357 Boone"/>
    <x v="135"/>
    <n v="135300"/>
    <x v="123"/>
    <n v="40941884"/>
    <s v="Transformer Instrument Current Potential Voltage Constant Current Voltage"/>
    <d v="2024-11-07T00:00:00"/>
    <d v="2024-01-01T00:00:00"/>
    <s v="10081047"/>
  </r>
  <r>
    <n v="6"/>
    <n v="296957.48"/>
    <n v="54278.066368888001"/>
    <n v="242679.41363111197"/>
    <d v="2025-12-01T00:00:00"/>
    <s v="BH Colorado Electric Oper Co"/>
    <s v="Regulated Electric (122)"/>
    <s v="WPC Sub 30357 Boone"/>
    <x v="135"/>
    <n v="135300"/>
    <x v="373"/>
    <n v="25466554"/>
    <s v="Transf, Coupling Capacitive Voltage"/>
    <d v="2016-12-06T00:00:00"/>
    <d v="2016-12-01T00:00:00"/>
    <s v="10052277"/>
  </r>
  <r>
    <n v="3"/>
    <n v="16415.91"/>
    <n v="13739.1768591525"/>
    <n v="2676.7331408475002"/>
    <d v="2025-12-01T00:00:00"/>
    <s v="BH Colorado Electric Oper Co"/>
    <s v="Regulated Electric (122)"/>
    <s v="WPC Sub 30357 Boone"/>
    <x v="135"/>
    <n v="135300"/>
    <x v="182"/>
    <n v="9822189"/>
    <s v="TRANSF, POTNTL, 1PH, 35001-69KV"/>
    <d v="1982-07-01T00:00:00"/>
    <d v="1982-07-01T00:00:00"/>
    <s v="WCDXFER"/>
  </r>
  <r>
    <n v="0"/>
    <n v="0"/>
    <n v="0"/>
    <n v="0"/>
    <d v="2025-12-01T00:00:00"/>
    <s v="BH Colorado Electric Oper Co"/>
    <s v="Regulated Electric (122)"/>
    <s v="WPC Sub 30357 Boone"/>
    <x v="135"/>
    <n v="135300"/>
    <x v="182"/>
    <n v="9974290"/>
    <s v="TRANSF, POTNTL, 1PH, 35001-69KV"/>
    <d v="1982-07-01T00:00:00"/>
    <d v="1982-07-01T00:00:00"/>
    <s v="CPR Conversion"/>
  </r>
  <r>
    <n v="3"/>
    <n v="22054.91"/>
    <n v="4031.2096827460005"/>
    <n v="18023.700317253999"/>
    <d v="2025-12-01T00:00:00"/>
    <s v="BH Colorado Electric Oper Co"/>
    <s v="Regulated Electric (122)"/>
    <s v="WPC Sub 30357 Boone"/>
    <x v="135"/>
    <n v="135300"/>
    <x v="135"/>
    <n v="25466471"/>
    <s v="Transformers, Current"/>
    <d v="2016-10-26T00:00:00"/>
    <d v="2016-01-01T00:00:00"/>
    <s v="10052275"/>
  </r>
  <r>
    <n v="0"/>
    <n v="0"/>
    <n v="0"/>
    <n v="0"/>
    <d v="2025-12-01T00:00:00"/>
    <s v="BH Colorado Electric Oper Co"/>
    <s v="Regulated Electric (122)"/>
    <s v="WPC Sub 30357 Boone"/>
    <x v="135"/>
    <n v="135300"/>
    <x v="247"/>
    <n v="9861153"/>
    <s v="CARR CURR EQ-TRANS/REC COMBINED"/>
    <d v="1996-07-01T00:00:00"/>
    <d v="1996-07-01T00:00:00"/>
    <s v="CPR Conversion"/>
  </r>
  <r>
    <n v="0"/>
    <n v="0"/>
    <n v="0"/>
    <n v="0"/>
    <d v="2025-12-01T00:00:00"/>
    <s v="BH Colorado Electric Oper Co"/>
    <s v="Regulated Electric (122)"/>
    <s v="WPC Sub 30357 Boone"/>
    <x v="135"/>
    <n v="135300"/>
    <x v="247"/>
    <n v="9821937"/>
    <s v="CARR CURR EQ-TRANS/REC COMBINED"/>
    <d v="1996-07-01T00:00:00"/>
    <d v="1996-07-01T00:00:00"/>
    <s v="WCDXFER"/>
  </r>
  <r>
    <n v="1"/>
    <n v="9767.74"/>
    <n v="4416.4005175326001"/>
    <n v="5351.3394824673996"/>
    <d v="2025-12-01T00:00:00"/>
    <s v="BH Colorado Electric Oper Co"/>
    <s v="Regulated Electric (122)"/>
    <s v="WPC Sub 30357 Boone"/>
    <x v="135"/>
    <n v="135300"/>
    <x v="247"/>
    <n v="9814130"/>
    <s v="CARR CURR EQ-TRANS/REC COMBINED"/>
    <d v="2002-11-01T00:00:00"/>
    <d v="2002-01-01T00:00:00"/>
    <s v="10016514"/>
  </r>
  <r>
    <n v="0"/>
    <n v="0"/>
    <n v="0"/>
    <n v="0"/>
    <d v="2025-12-01T00:00:00"/>
    <s v="BH Colorado Electric Oper Co"/>
    <s v="Regulated Electric (122)"/>
    <s v="WPC Sub 30357 Boone"/>
    <x v="135"/>
    <n v="135300"/>
    <x v="253"/>
    <n v="9974216"/>
    <s v="CARR CURR EQ-WAVE TRAP-800 AMP"/>
    <d v="1978-07-01T00:00:00"/>
    <d v="1978-07-01T00:00:00"/>
    <s v="CPR Conversion"/>
  </r>
  <r>
    <n v="1"/>
    <n v="3800"/>
    <n v="3472.8314380000002"/>
    <n v="327.16856199999984"/>
    <d v="2025-12-01T00:00:00"/>
    <s v="BH Colorado Electric Oper Co"/>
    <s v="Regulated Electric (122)"/>
    <s v="WPC Sub 30357 Boone"/>
    <x v="135"/>
    <n v="135300"/>
    <x v="253"/>
    <n v="9821949"/>
    <s v="CARR CURR EQ-WAVE TRAP-800 AMP"/>
    <d v="1978-07-01T00:00:00"/>
    <d v="1978-07-01T00:00:00"/>
    <s v="WCDXFER"/>
  </r>
  <r>
    <n v="0"/>
    <n v="0"/>
    <n v="0"/>
    <n v="0"/>
    <d v="2025-12-01T00:00:00"/>
    <s v="BH Colorado Electric Oper Co"/>
    <s v="Regulated Electric (122)"/>
    <s v="WPC Sub 30357 Boone"/>
    <x v="135"/>
    <n v="135359"/>
    <x v="83"/>
    <n v="25466542"/>
    <s v="Breaker, 115 KV"/>
    <d v="2016-12-06T00:00:00"/>
    <d v="2016-01-01T00:00:00"/>
    <s v="10052277"/>
  </r>
  <r>
    <n v="0"/>
    <n v="0"/>
    <n v="0"/>
    <n v="0"/>
    <d v="2025-12-01T00:00:00"/>
    <s v="BH Colorado Electric Oper Co"/>
    <s v="Regulated Electric (122)"/>
    <s v="WPC Sub 30359 PDA Tap"/>
    <x v="136"/>
    <n v="135300"/>
    <x v="208"/>
    <n v="9974284"/>
    <s v="COMBO-ELEC-45-69KV- &lt;= 600AMPS"/>
    <d v="1987-07-01T00:00:00"/>
    <d v="1987-07-01T00:00:00"/>
    <s v="CPR Conversion"/>
  </r>
  <r>
    <n v="1"/>
    <n v="23603.46"/>
    <n v="17484.084316807803"/>
    <n v="6119.3756831921964"/>
    <d v="2025-12-01T00:00:00"/>
    <s v="BH Colorado Electric Oper Co"/>
    <s v="Regulated Electric (122)"/>
    <s v="WPC Sub 30359 PDA Tap"/>
    <x v="136"/>
    <n v="135300"/>
    <x v="208"/>
    <n v="9822139"/>
    <s v="COMBO-ELEC-45-69KV- &lt;= 600AMPS"/>
    <d v="1987-07-01T00:00:00"/>
    <d v="1987-07-01T00:00:00"/>
    <s v="WCDXFER"/>
  </r>
  <r>
    <n v="1"/>
    <n v="2607.5300000000002"/>
    <n v="1931.5081084978999"/>
    <n v="676.02189150210029"/>
    <d v="2025-12-01T00:00:00"/>
    <s v="BH Colorado Electric Oper Co"/>
    <s v="Regulated Electric (122)"/>
    <s v="WPC Sub 30359 PDA Tap"/>
    <x v="136"/>
    <n v="135300"/>
    <x v="215"/>
    <n v="9821918"/>
    <s v="COND. PWR CABLE, AL, OTHER"/>
    <d v="1987-07-01T00:00:00"/>
    <d v="1987-07-01T00:00:00"/>
    <s v="WCDXFER"/>
  </r>
  <r>
    <n v="0"/>
    <n v="0"/>
    <n v="0"/>
    <n v="0"/>
    <d v="2025-12-01T00:00:00"/>
    <s v="BH Colorado Electric Oper Co"/>
    <s v="Regulated Electric (122)"/>
    <s v="WPC Sub 30359 PDA Tap"/>
    <x v="136"/>
    <n v="135300"/>
    <x v="215"/>
    <n v="9974285"/>
    <s v="COND. PWR CABLE, AL, OTHER"/>
    <d v="1987-07-01T00:00:00"/>
    <d v="1987-07-01T00:00:00"/>
    <s v="CPR Conversion"/>
  </r>
  <r>
    <n v="1"/>
    <n v="808.16"/>
    <n v="598.63840222880003"/>
    <n v="209.52159777119994"/>
    <d v="2025-12-01T00:00:00"/>
    <s v="BH Colorado Electric Oper Co"/>
    <s v="Regulated Electric (122)"/>
    <s v="WPC Sub 30359 PDA Tap"/>
    <x v="136"/>
    <n v="135300"/>
    <x v="118"/>
    <n v="9822003"/>
    <s v="GROUNDING SYSTEMS, STATION"/>
    <d v="1987-07-01T00:00:00"/>
    <d v="1987-07-01T00:00:00"/>
    <s v="WCDXFER"/>
  </r>
  <r>
    <n v="0"/>
    <n v="0"/>
    <n v="0"/>
    <n v="0"/>
    <d v="2025-12-01T00:00:00"/>
    <s v="BH Colorado Electric Oper Co"/>
    <s v="Regulated Electric (122)"/>
    <s v="WPC Sub 30359 PDA Tap"/>
    <x v="136"/>
    <n v="135300"/>
    <x v="118"/>
    <n v="9974286"/>
    <s v="GROUNDING SYSTEMS, STATION"/>
    <d v="1987-07-01T00:00:00"/>
    <d v="1987-07-01T00:00:00"/>
    <s v="CPR Conversion"/>
  </r>
  <r>
    <n v="1"/>
    <n v="360.33"/>
    <n v="-46.916947815"/>
    <n v="407.246947815"/>
    <d v="2025-12-01T00:00:00"/>
    <s v="BH Colorado Electric Oper Co"/>
    <s v="Regulated Electric (122)"/>
    <s v="WPC Sub 30360 DOT Tap"/>
    <x v="137"/>
    <n v="135001"/>
    <x v="4"/>
    <n v="9691220"/>
    <s v="LAND - TRACT 16"/>
    <d v="1973-07-01T00:00:00"/>
    <d v="1973-07-01T00:00:00"/>
    <s v="CPR Conversion"/>
  </r>
  <r>
    <n v="1"/>
    <n v="265.45"/>
    <n v="-34.563049975000006"/>
    <n v="300.013049975"/>
    <d v="2025-12-01T00:00:00"/>
    <s v="BH Colorado Electric Oper Co"/>
    <s v="Regulated Electric (122)"/>
    <s v="WPC Sub 30360 DOT Tap"/>
    <x v="137"/>
    <n v="135001"/>
    <x v="4"/>
    <n v="9868947"/>
    <s v="LAND - TRACT 15"/>
    <d v="1973-07-01T00:00:00"/>
    <d v="1973-07-01T00:00:00"/>
    <s v="CPR Conversion"/>
  </r>
  <r>
    <n v="0"/>
    <n v="0"/>
    <n v="0"/>
    <n v="0"/>
    <d v="2025-12-01T00:00:00"/>
    <s v="BH Colorado Electric Oper Co"/>
    <s v="Regulated Electric (122)"/>
    <s v="WPC Sub 30360 DOT Tap"/>
    <x v="137"/>
    <n v="135130"/>
    <x v="327"/>
    <n v="40388283"/>
    <s v="SCADA Radio MDS 9710B"/>
    <d v="2002-09-30T00:00:00"/>
    <d v="2002-12-01T00:00:00"/>
    <s v="50507XFER"/>
  </r>
  <r>
    <n v="1"/>
    <n v="1372.17"/>
    <n v="35.509989500700001"/>
    <n v="1336.6600104993001"/>
    <d v="2025-12-01T00:00:00"/>
    <s v="BH Colorado Electric Oper Co"/>
    <s v="Regulated Electric (122)"/>
    <s v="WPC Sub 30360 DOT Tap"/>
    <x v="137"/>
    <n v="135130"/>
    <x v="80"/>
    <n v="40389800"/>
    <s v="TELEMETERING-RTU"/>
    <d v="1993-07-01T00:00:00"/>
    <d v="1993-07-01T00:00:00"/>
    <s v="WCDXFER"/>
  </r>
  <r>
    <n v="1"/>
    <n v="2759.59"/>
    <n v="80.202488492100002"/>
    <n v="2679.3875115078999"/>
    <d v="2025-12-01T00:00:00"/>
    <s v="BH Colorado Electric Oper Co"/>
    <s v="Regulated Electric (122)"/>
    <s v="WPC Sub 30360 DOT Tap"/>
    <x v="137"/>
    <n v="135130"/>
    <x v="80"/>
    <n v="40390031"/>
    <s v="SCADA EQUIPMENT- RTU"/>
    <d v="1989-07-01T00:00:00"/>
    <d v="1989-07-01T00:00:00"/>
    <s v="WCDXFER"/>
  </r>
  <r>
    <n v="1"/>
    <n v="1037.04"/>
    <n v="36.739993859999998"/>
    <n v="1000.3000061399999"/>
    <d v="2025-12-01T00:00:00"/>
    <s v="BH Colorado Electric Oper Co"/>
    <s v="Regulated Electric (122)"/>
    <s v="WPC Sub 30360 DOT Tap"/>
    <x v="137"/>
    <n v="135130"/>
    <x v="352"/>
    <n v="40389833"/>
    <s v="TELEMETERING EQ - RECEIVER"/>
    <d v="1981-07-01T00:00:00"/>
    <d v="1981-07-01T00:00:00"/>
    <s v="WCDXFER"/>
  </r>
  <r>
    <n v="0"/>
    <n v="421.89"/>
    <n v="17.640001396500001"/>
    <n v="404.24999860349999"/>
    <d v="2025-12-01T00:00:00"/>
    <s v="BH Colorado Electric Oper Co"/>
    <s v="Regulated Electric (122)"/>
    <s v="WPC Sub 30360 DOT Tap"/>
    <x v="137"/>
    <n v="135130"/>
    <x v="245"/>
    <n v="40390009"/>
    <s v="TELEMETER EQ-TRANSMIT/RECEIVE COMBO"/>
    <d v="1973-07-01T00:00:00"/>
    <d v="1973-07-01T00:00:00"/>
    <s v="WCDXFER"/>
  </r>
  <r>
    <n v="2"/>
    <n v="1767.6200000000001"/>
    <n v="1475.6401800548001"/>
    <n v="291.97981994520001"/>
    <d v="2025-12-01T00:00:00"/>
    <s v="BH Colorado Electric Oper Co"/>
    <s v="Regulated Electric (122)"/>
    <s v="WPC Sub 30360 DOT Tap"/>
    <x v="137"/>
    <n v="135200"/>
    <x v="122"/>
    <n v="9974283"/>
    <s v="STATION ROCK"/>
    <d v="1973-07-01T00:00:00"/>
    <d v="1973-07-01T00:00:00"/>
    <s v="CPR Conversion"/>
  </r>
  <r>
    <n v="6"/>
    <n v="17274.22"/>
    <n v="3489.7494981274003"/>
    <n v="13784.470501872602"/>
    <d v="2025-12-01T00:00:00"/>
    <s v="BH Colorado Electric Oper Co"/>
    <s v="Regulated Electric (122)"/>
    <s v="WPC Sub 30360 DOT Tap"/>
    <x v="137"/>
    <n v="135300"/>
    <x v="67"/>
    <n v="13350959"/>
    <s v="Arrester -  0-10,000 Volts"/>
    <d v="2015-04-01T00:00:00"/>
    <d v="2015-01-01T00:00:00"/>
    <s v="10050716"/>
  </r>
  <r>
    <n v="0"/>
    <n v="0"/>
    <n v="0"/>
    <n v="0"/>
    <d v="2025-12-01T00:00:00"/>
    <s v="BH Colorado Electric Oper Co"/>
    <s v="Regulated Electric (122)"/>
    <s v="WPC Sub 30360 DOT Tap"/>
    <x v="137"/>
    <n v="135300"/>
    <x v="106"/>
    <n v="9821878"/>
    <s v="ARRESTER - 69,001-146,000 VOLTS"/>
    <d v="1973-07-01T00:00:00"/>
    <d v="1973-07-01T00:00:00"/>
    <s v="WCDXFER"/>
  </r>
  <r>
    <n v="0"/>
    <n v="0"/>
    <n v="0"/>
    <n v="0"/>
    <d v="2025-12-01T00:00:00"/>
    <s v="BH Colorado Electric Oper Co"/>
    <s v="Regulated Electric (122)"/>
    <s v="WPC Sub 30360 DOT Tap"/>
    <x v="137"/>
    <n v="135300"/>
    <x v="106"/>
    <n v="9974282"/>
    <s v="ARRESTER - 69,001-146,000 VOLTS"/>
    <d v="1973-07-01T00:00:00"/>
    <d v="1973-07-01T00:00:00"/>
    <s v="CPR Conversion"/>
  </r>
  <r>
    <n v="0"/>
    <n v="0"/>
    <n v="0"/>
    <n v="0"/>
    <d v="2025-12-01T00:00:00"/>
    <s v="BH Colorado Electric Oper Co"/>
    <s v="Regulated Electric (122)"/>
    <s v="WPC Sub 30360 DOT Tap"/>
    <x v="137"/>
    <n v="135300"/>
    <x v="101"/>
    <n v="9974281"/>
    <s v="BATTERIES, STORAGE"/>
    <d v="1990-07-01T00:00:00"/>
    <d v="1990-07-01T00:00:00"/>
    <s v="CPR Conversion"/>
  </r>
  <r>
    <n v="2"/>
    <n v="4606.0200000000004"/>
    <n v="3146.0141439450003"/>
    <n v="1460.0058560550001"/>
    <d v="2025-12-01T00:00:00"/>
    <s v="BH Colorado Electric Oper Co"/>
    <s v="Regulated Electric (122)"/>
    <s v="WPC Sub 30360 DOT Tap"/>
    <x v="137"/>
    <n v="135300"/>
    <x v="101"/>
    <n v="9821902"/>
    <s v="BATTERIES, STORAGE"/>
    <d v="1990-07-01T00:00:00"/>
    <d v="1990-07-01T00:00:00"/>
    <s v="WCDXFER"/>
  </r>
  <r>
    <n v="1"/>
    <n v="135.42000000000002"/>
    <n v="92.494873094999988"/>
    <n v="42.925126905000027"/>
    <d v="2025-12-01T00:00:00"/>
    <s v="BH Colorado Electric Oper Co"/>
    <s v="Regulated Electric (122)"/>
    <s v="WPC Sub 30360 DOT Tap"/>
    <x v="137"/>
    <n v="135300"/>
    <x v="137"/>
    <n v="9821873"/>
    <s v="BATTERY CHARGER"/>
    <d v="1990-07-01T00:00:00"/>
    <d v="1990-07-01T00:00:00"/>
    <s v="WCDXFER"/>
  </r>
  <r>
    <n v="0"/>
    <n v="0"/>
    <n v="0"/>
    <n v="0"/>
    <d v="2025-12-01T00:00:00"/>
    <s v="BH Colorado Electric Oper Co"/>
    <s v="Regulated Electric (122)"/>
    <s v="WPC Sub 30360 DOT Tap"/>
    <x v="137"/>
    <n v="135300"/>
    <x v="137"/>
    <n v="9974275"/>
    <s v="BATTERY CHARGER"/>
    <d v="1990-07-01T00:00:00"/>
    <d v="1990-07-01T00:00:00"/>
    <s v="CPR Conversion"/>
  </r>
  <r>
    <n v="0"/>
    <n v="0"/>
    <n v="0"/>
    <n v="0"/>
    <d v="2025-12-01T00:00:00"/>
    <s v="BH Colorado Electric Oper Co"/>
    <s v="Regulated Electric (122)"/>
    <s v="WPC Sub 30360 DOT Tap"/>
    <x v="137"/>
    <n v="135300"/>
    <x v="210"/>
    <n v="9822132"/>
    <s v="COMBO-ELEC-69-170KV- &lt;= 600AMPS"/>
    <d v="1973-07-01T00:00:00"/>
    <d v="1973-07-01T00:00:00"/>
    <s v="WCDXFER"/>
  </r>
  <r>
    <n v="0"/>
    <n v="0"/>
    <n v="0"/>
    <n v="0"/>
    <d v="2025-12-01T00:00:00"/>
    <s v="BH Colorado Electric Oper Co"/>
    <s v="Regulated Electric (122)"/>
    <s v="WPC Sub 30360 DOT Tap"/>
    <x v="137"/>
    <n v="135300"/>
    <x v="210"/>
    <n v="9974278"/>
    <s v="COMBO-ELEC-69-170KV- &lt;= 600AMPS"/>
    <d v="1973-07-01T00:00:00"/>
    <d v="1973-07-01T00:00:00"/>
    <s v="CPR Conversion"/>
  </r>
  <r>
    <n v="0"/>
    <n v="0"/>
    <n v="0"/>
    <n v="0"/>
    <d v="2025-12-01T00:00:00"/>
    <s v="BH Colorado Electric Oper Co"/>
    <s v="Regulated Electric (122)"/>
    <s v="WPC Sub 30360 DOT Tap"/>
    <x v="137"/>
    <n v="135300"/>
    <x v="210"/>
    <n v="9822133"/>
    <s v="COMBO-ELEC-69-170KV- &lt;= 600AMPS"/>
    <d v="1977-07-01T00:00:00"/>
    <d v="1977-07-01T00:00:00"/>
    <s v="WCDXFER"/>
  </r>
  <r>
    <n v="7"/>
    <n v="174956.31"/>
    <n v="35344.7909669277"/>
    <n v="139611.51903307228"/>
    <d v="2025-12-01T00:00:00"/>
    <s v="BH Colorado Electric Oper Co"/>
    <s v="Regulated Electric (122)"/>
    <s v="WPC Sub 30360 DOT Tap"/>
    <x v="137"/>
    <n v="135300"/>
    <x v="210"/>
    <n v="13350964"/>
    <s v="Combo-Elec-69-170kv- &lt;= 600amps"/>
    <d v="2015-04-01T00:00:00"/>
    <d v="2015-01-01T00:00:00"/>
    <s v="10050716"/>
  </r>
  <r>
    <n v="0"/>
    <n v="0"/>
    <n v="0"/>
    <n v="0"/>
    <d v="2025-12-01T00:00:00"/>
    <s v="BH Colorado Electric Oper Co"/>
    <s v="Regulated Electric (122)"/>
    <s v="WPC Sub 30360 DOT Tap"/>
    <x v="137"/>
    <n v="135300"/>
    <x v="210"/>
    <n v="9974270"/>
    <s v="COMBO-ELEC-69-170KV- &lt;= 600AMPS"/>
    <d v="1977-07-01T00:00:00"/>
    <d v="1977-07-01T00:00:00"/>
    <s v="CPR Conversion"/>
  </r>
  <r>
    <n v="0"/>
    <n v="0"/>
    <n v="0"/>
    <n v="0"/>
    <d v="2025-12-01T00:00:00"/>
    <s v="BH Colorado Electric Oper Co"/>
    <s v="Regulated Electric (122)"/>
    <s v="WPC Sub 30360 DOT Tap"/>
    <x v="137"/>
    <n v="135300"/>
    <x v="214"/>
    <n v="9974274"/>
    <s v="COND. PWR CABLE, AL, 251MCM-795MCM"/>
    <d v="1973-07-01T00:00:00"/>
    <d v="1973-07-01T00:00:00"/>
    <s v="CPR Conversion"/>
  </r>
  <r>
    <n v="1"/>
    <n v="2880.07"/>
    <n v="2909.1684416365997"/>
    <n v="-29.098441636599546"/>
    <d v="2025-12-01T00:00:00"/>
    <s v="BH Colorado Electric Oper Co"/>
    <s v="Regulated Electric (122)"/>
    <s v="WPC Sub 30360 DOT Tap"/>
    <x v="137"/>
    <n v="135300"/>
    <x v="214"/>
    <n v="9821907"/>
    <s v="COND. PWR CABLE, AL, 251MCM-795MCM"/>
    <d v="1973-07-01T00:00:00"/>
    <d v="1973-07-01T00:00:00"/>
    <s v="WCDXFER"/>
  </r>
  <r>
    <n v="410"/>
    <n v="554.39"/>
    <n v="559.9912128382"/>
    <n v="-5.6012128382000128"/>
    <d v="2025-12-01T00:00:00"/>
    <s v="BH Colorado Electric Oper Co"/>
    <s v="Regulated Electric (122)"/>
    <s v="WPC Sub 30360 DOT Tap"/>
    <x v="137"/>
    <n v="135300"/>
    <x v="218"/>
    <n v="9821965"/>
    <s v="CONDUIT, NOT ENCD-PVC-UNDR 3&quot;"/>
    <d v="1973-07-01T00:00:00"/>
    <d v="1973-07-01T00:00:00"/>
    <s v="WCDXFER"/>
  </r>
  <r>
    <n v="0"/>
    <n v="0"/>
    <n v="0"/>
    <n v="0"/>
    <d v="2025-12-01T00:00:00"/>
    <s v="BH Colorado Electric Oper Co"/>
    <s v="Regulated Electric (122)"/>
    <s v="WPC Sub 30360 DOT Tap"/>
    <x v="137"/>
    <n v="135300"/>
    <x v="218"/>
    <n v="9974279"/>
    <s v="CONDUIT, NOT ENCD-PVC-UNDR 3&quot;"/>
    <d v="1973-07-01T00:00:00"/>
    <d v="1973-07-01T00:00:00"/>
    <s v="CPR Conversion"/>
  </r>
  <r>
    <n v="0"/>
    <n v="0"/>
    <n v="0"/>
    <n v="0"/>
    <d v="2025-12-01T00:00:00"/>
    <s v="BH Colorado Electric Oper Co"/>
    <s v="Regulated Electric (122)"/>
    <s v="WPC Sub 30360 DOT Tap"/>
    <x v="137"/>
    <n v="135300"/>
    <x v="221"/>
    <n v="9728055"/>
    <s v="CARR CURR EQ-COUPLING CAPACITOR 69KV"/>
    <d v="1973-07-01T00:00:00"/>
    <d v="1973-07-01T00:00:00"/>
    <s v="CPR Conversion"/>
  </r>
  <r>
    <n v="2"/>
    <n v="3216.9"/>
    <n v="3249.401563122"/>
    <n v="-32.50156312199988"/>
    <d v="2025-12-01T00:00:00"/>
    <s v="BH Colorado Electric Oper Co"/>
    <s v="Regulated Electric (122)"/>
    <s v="WPC Sub 30360 DOT Tap"/>
    <x v="137"/>
    <n v="135300"/>
    <x v="221"/>
    <n v="9821925"/>
    <s v="CARR CURR EQ-COUPLING CAPACITOR 69KV"/>
    <d v="1973-07-01T00:00:00"/>
    <d v="1973-07-01T00:00:00"/>
    <s v="WCDXFER"/>
  </r>
  <r>
    <n v="0"/>
    <n v="0"/>
    <n v="0"/>
    <n v="0"/>
    <d v="2025-12-01T00:00:00"/>
    <s v="BH Colorado Electric Oper Co"/>
    <s v="Regulated Electric (122)"/>
    <s v="WPC Sub 30360 DOT Tap"/>
    <x v="137"/>
    <n v="135300"/>
    <x v="3"/>
    <n v="13207826"/>
    <s v="THE UPGRADE OF THE 60O AMP SWITCHES CURRENTLY LOCATED AT THE DOT TAP TO 12OO AMP SWITCHES AS PART OF THE NYBERG-BOONE TRANSMISSION LINE REBUILD"/>
    <d v="2015-04-01T00:00:00"/>
    <d v="2015-04-01T00:00:00"/>
    <s v="10050716"/>
  </r>
  <r>
    <n v="0"/>
    <n v="0"/>
    <n v="0"/>
    <n v="0"/>
    <d v="2025-12-01T00:00:00"/>
    <s v="BH Colorado Electric Oper Co"/>
    <s v="Regulated Electric (122)"/>
    <s v="WPC Sub 30360 DOT Tap"/>
    <x v="137"/>
    <n v="135300"/>
    <x v="115"/>
    <n v="9974277"/>
    <s v="FENCE"/>
    <d v="1973-07-01T00:00:00"/>
    <d v="1973-07-01T00:00:00"/>
    <s v="CPR Conversion"/>
  </r>
  <r>
    <n v="232"/>
    <n v="1712.74"/>
    <n v="1730.0444630612001"/>
    <n v="-17.304463061200067"/>
    <d v="2025-12-01T00:00:00"/>
    <s v="BH Colorado Electric Oper Co"/>
    <s v="Regulated Electric (122)"/>
    <s v="WPC Sub 30360 DOT Tap"/>
    <x v="137"/>
    <n v="135300"/>
    <x v="115"/>
    <n v="9821979"/>
    <s v="FENCE"/>
    <d v="1973-07-01T00:00:00"/>
    <d v="1973-07-01T00:00:00"/>
    <s v="WCDXFER"/>
  </r>
  <r>
    <n v="0"/>
    <n v="0"/>
    <n v="0"/>
    <n v="0"/>
    <d v="2025-12-01T00:00:00"/>
    <s v="BH Colorado Electric Oper Co"/>
    <s v="Regulated Electric (122)"/>
    <s v="WPC Sub 30360 DOT Tap"/>
    <x v="137"/>
    <n v="135300"/>
    <x v="118"/>
    <n v="9697421"/>
    <s v="GROUNDING SYSTEMS, STATION"/>
    <d v="1973-07-01T00:00:00"/>
    <d v="1973-07-01T00:00:00"/>
    <s v="CPR Conversion"/>
  </r>
  <r>
    <n v="1"/>
    <n v="1318.55"/>
    <n v="1331.8718116990001"/>
    <n v="-13.321811699000136"/>
    <d v="2025-12-01T00:00:00"/>
    <s v="BH Colorado Electric Oper Co"/>
    <s v="Regulated Electric (122)"/>
    <s v="WPC Sub 30360 DOT Tap"/>
    <x v="137"/>
    <n v="135300"/>
    <x v="118"/>
    <n v="9822002"/>
    <s v="GROUNDING SYSTEMS, STATION"/>
    <d v="1973-07-01T00:00:00"/>
    <d v="1973-07-01T00:00:00"/>
    <s v="WCDXFER"/>
  </r>
  <r>
    <n v="27"/>
    <n v="14639.89"/>
    <n v="2957.5603865263001"/>
    <n v="11682.329613473699"/>
    <d v="2025-12-01T00:00:00"/>
    <s v="BH Colorado Electric Oper Co"/>
    <s v="Regulated Electric (122)"/>
    <s v="WPC Sub 30360 DOT Tap"/>
    <x v="137"/>
    <n v="135300"/>
    <x v="61"/>
    <n v="13350967"/>
    <s v="Insulator, 115KV"/>
    <d v="2015-04-01T00:00:00"/>
    <d v="2015-01-01T00:00:00"/>
    <s v="10050716"/>
  </r>
  <r>
    <n v="0"/>
    <n v="0"/>
    <n v="0"/>
    <n v="0"/>
    <d v="2025-12-01T00:00:00"/>
    <s v="BH Colorado Electric Oper Co"/>
    <s v="Regulated Electric (122)"/>
    <s v="WPC Sub 30360 DOT Tap"/>
    <x v="137"/>
    <n v="135300"/>
    <x v="230"/>
    <n v="9974280"/>
    <s v="CARR CURR EQ-LINE TUNER"/>
    <d v="1973-07-01T00:00:00"/>
    <d v="1973-07-01T00:00:00"/>
    <s v="CPR Conversion"/>
  </r>
  <r>
    <n v="2"/>
    <n v="1723.5"/>
    <n v="1740.9131754299999"/>
    <n v="-17.41317542999991"/>
    <d v="2025-12-01T00:00:00"/>
    <s v="BH Colorado Electric Oper Co"/>
    <s v="Regulated Electric (122)"/>
    <s v="WPC Sub 30360 DOT Tap"/>
    <x v="137"/>
    <n v="135300"/>
    <x v="230"/>
    <n v="9821975"/>
    <s v="CARR CURR EQ-LINE TUNER"/>
    <d v="1973-07-01T00:00:00"/>
    <d v="1973-07-01T00:00:00"/>
    <s v="WCDXFER"/>
  </r>
  <r>
    <n v="0"/>
    <n v="0"/>
    <n v="0"/>
    <n v="0"/>
    <d v="2025-12-01T00:00:00"/>
    <s v="BH Colorado Electric Oper Co"/>
    <s v="Regulated Electric (122)"/>
    <s v="WPC Sub 30360 DOT Tap"/>
    <x v="137"/>
    <n v="135300"/>
    <x v="233"/>
    <n v="9822093"/>
    <s v="LOW PROFILE STRUCT-BUS SUPPORT-1PH"/>
    <d v="1973-07-01T00:00:00"/>
    <d v="1973-07-01T00:00:00"/>
    <s v="WCDXFER"/>
  </r>
  <r>
    <n v="0"/>
    <n v="0"/>
    <n v="0"/>
    <n v="0"/>
    <d v="2025-12-01T00:00:00"/>
    <s v="BH Colorado Electric Oper Co"/>
    <s v="Regulated Electric (122)"/>
    <s v="WPC Sub 30360 DOT Tap"/>
    <x v="137"/>
    <n v="135300"/>
    <x v="233"/>
    <n v="9974273"/>
    <s v="LOW PROFILE STRUCT-BUS SUPPORT-1PH"/>
    <d v="1973-07-01T00:00:00"/>
    <d v="1973-07-01T00:00:00"/>
    <s v="CPR Conversion"/>
  </r>
  <r>
    <n v="1"/>
    <n v="3944.7400000000002"/>
    <n v="3984.5952072212003"/>
    <n v="-39.855207221200089"/>
    <d v="2025-12-01T00:00:00"/>
    <s v="BH Colorado Electric Oper Co"/>
    <s v="Regulated Electric (122)"/>
    <s v="WPC Sub 30360 DOT Tap"/>
    <x v="137"/>
    <n v="135300"/>
    <x v="234"/>
    <n v="9822099"/>
    <s v="LOW PROFILE STRUCTURE-FOUNDATION"/>
    <d v="1973-07-01T00:00:00"/>
    <d v="1973-07-01T00:00:00"/>
    <s v="WCDXFER"/>
  </r>
  <r>
    <n v="0"/>
    <n v="0"/>
    <n v="0"/>
    <n v="0"/>
    <d v="2025-12-01T00:00:00"/>
    <s v="BH Colorado Electric Oper Co"/>
    <s v="Regulated Electric (122)"/>
    <s v="WPC Sub 30360 DOT Tap"/>
    <x v="137"/>
    <n v="135300"/>
    <x v="234"/>
    <n v="9974276"/>
    <s v="LOW PROFILE STRUCTURE-FOUNDATION"/>
    <d v="1973-07-01T00:00:00"/>
    <d v="1973-07-01T00:00:00"/>
    <s v="CPR Conversion"/>
  </r>
  <r>
    <n v="0"/>
    <n v="0"/>
    <n v="0"/>
    <n v="0"/>
    <d v="2025-12-01T00:00:00"/>
    <s v="BH Colorado Electric Oper Co"/>
    <s v="Regulated Electric (122)"/>
    <s v="WPC Sub 30360 DOT Tap"/>
    <x v="137"/>
    <n v="135300"/>
    <x v="327"/>
    <n v="12818359"/>
    <s v="SCADA Radio MDS 9710B"/>
    <d v="2002-09-30T00:00:00"/>
    <d v="2002-12-01T00:00:00"/>
    <s v="50507XFER"/>
  </r>
  <r>
    <n v="0"/>
    <n v="0"/>
    <n v="0"/>
    <n v="0"/>
    <d v="2025-12-01T00:00:00"/>
    <s v="BH Colorado Electric Oper Co"/>
    <s v="Regulated Electric (122)"/>
    <s v="WPC Sub 30360 DOT Tap"/>
    <x v="137"/>
    <n v="135300"/>
    <x v="80"/>
    <n v="9974269"/>
    <s v="SCADA EQUIPMENT- RTU"/>
    <d v="1989-07-01T00:00:00"/>
    <d v="1989-07-01T00:00:00"/>
    <s v="CPR Conversion"/>
  </r>
  <r>
    <n v="0"/>
    <n v="0"/>
    <n v="0"/>
    <n v="0"/>
    <d v="2025-12-01T00:00:00"/>
    <s v="BH Colorado Electric Oper Co"/>
    <s v="Regulated Electric (122)"/>
    <s v="WPC Sub 30360 DOT Tap"/>
    <x v="137"/>
    <n v="135300"/>
    <x v="80"/>
    <n v="9822153"/>
    <s v="TELEMETERING-RTU"/>
    <d v="1993-07-01T00:00:00"/>
    <d v="1993-07-01T00:00:00"/>
    <s v="WCDXFER"/>
  </r>
  <r>
    <n v="0"/>
    <n v="0"/>
    <n v="0"/>
    <n v="0"/>
    <d v="2025-12-01T00:00:00"/>
    <s v="BH Colorado Electric Oper Co"/>
    <s v="Regulated Electric (122)"/>
    <s v="WPC Sub 30360 DOT Tap"/>
    <x v="137"/>
    <n v="135300"/>
    <x v="80"/>
    <n v="9974268"/>
    <s v="TELEMETERING-RTU"/>
    <d v="1993-07-01T00:00:00"/>
    <d v="1993-07-01T00:00:00"/>
    <s v="CPR Conversion"/>
  </r>
  <r>
    <n v="0"/>
    <n v="0"/>
    <n v="0"/>
    <n v="0"/>
    <d v="2025-12-01T00:00:00"/>
    <s v="BH Colorado Electric Oper Co"/>
    <s v="Regulated Electric (122)"/>
    <s v="WPC Sub 30360 DOT Tap"/>
    <x v="137"/>
    <n v="135300"/>
    <x v="80"/>
    <n v="9822154"/>
    <s v="SCADA EQUIPMENT- RTU"/>
    <d v="1989-07-01T00:00:00"/>
    <d v="1989-07-01T00:00:00"/>
    <s v="WCDXFER"/>
  </r>
  <r>
    <n v="1"/>
    <n v="16707.990000000002"/>
    <n v="3375.3593341533001"/>
    <n v="13332.630665846702"/>
    <d v="2025-12-01T00:00:00"/>
    <s v="BH Colorado Electric Oper Co"/>
    <s v="Regulated Electric (122)"/>
    <s v="WPC Sub 30360 DOT Tap"/>
    <x v="137"/>
    <n v="135300"/>
    <x v="374"/>
    <n v="13350970"/>
    <s v="Structures-Sub Equip And Bus 115kv"/>
    <d v="2015-04-01T00:00:00"/>
    <d v="2015-04-01T00:00:00"/>
    <s v="10050716"/>
  </r>
  <r>
    <n v="0"/>
    <n v="0"/>
    <n v="0"/>
    <n v="0"/>
    <d v="2025-12-01T00:00:00"/>
    <s v="BH Colorado Electric Oper Co"/>
    <s v="Regulated Electric (122)"/>
    <s v="WPC Sub 30360 DOT Tap"/>
    <x v="137"/>
    <n v="135300"/>
    <x v="352"/>
    <n v="9822142"/>
    <s v="TELEMETERING EQ - RECEIVER"/>
    <d v="1981-07-01T00:00:00"/>
    <d v="1981-07-01T00:00:00"/>
    <s v="WCDXFER"/>
  </r>
  <r>
    <n v="0"/>
    <n v="0"/>
    <n v="0"/>
    <n v="0"/>
    <d v="2025-12-01T00:00:00"/>
    <s v="BH Colorado Electric Oper Co"/>
    <s v="Regulated Electric (122)"/>
    <s v="WPC Sub 30360 DOT Tap"/>
    <x v="137"/>
    <n v="135300"/>
    <x v="352"/>
    <n v="9974271"/>
    <s v="TELEMETERING EQ - RECEIVER"/>
    <d v="1981-07-01T00:00:00"/>
    <d v="1981-07-01T00:00:00"/>
    <s v="CPR Conversion"/>
  </r>
  <r>
    <n v="0"/>
    <n v="0"/>
    <n v="0"/>
    <n v="0"/>
    <d v="2025-12-01T00:00:00"/>
    <s v="BH Colorado Electric Oper Co"/>
    <s v="Regulated Electric (122)"/>
    <s v="WPC Sub 30360 DOT Tap"/>
    <x v="137"/>
    <n v="135300"/>
    <x v="245"/>
    <n v="9822166"/>
    <s v="TELEMETER EQ-TRANSMIT/RECEIVE COMBO"/>
    <d v="1973-07-01T00:00:00"/>
    <d v="1973-07-01T00:00:00"/>
    <s v="WCDXFER"/>
  </r>
  <r>
    <n v="0"/>
    <n v="0"/>
    <n v="0"/>
    <n v="0"/>
    <d v="2025-12-01T00:00:00"/>
    <s v="BH Colorado Electric Oper Co"/>
    <s v="Regulated Electric (122)"/>
    <s v="WPC Sub 30360 DOT Tap"/>
    <x v="137"/>
    <n v="135300"/>
    <x v="245"/>
    <n v="9974272"/>
    <s v="TELEMETER EQ-TRANSMIT/RECEIVE COMBO"/>
    <d v="1973-07-01T00:00:00"/>
    <d v="1973-07-01T00:00:00"/>
    <s v="CPR Conversion"/>
  </r>
  <r>
    <n v="500"/>
    <n v="4637.8100000000004"/>
    <n v="16.619963159800001"/>
    <n v="4621.1900368402003"/>
    <d v="2025-12-01T00:00:00"/>
    <s v="BH Colorado Electric Oper Co"/>
    <s v="Regulated Electric (122)"/>
    <s v="WPC Sub 30385 Midway #1 PSCO"/>
    <x v="138"/>
    <n v="135130"/>
    <x v="375"/>
    <n v="40388856"/>
    <s v="Multi-Mode Fiber between WAPA &amp; PSCO Bdgs"/>
    <d v="2021-12-16T00:00:00"/>
    <d v="2022-01-01T00:00:00"/>
    <s v="10078567"/>
  </r>
  <r>
    <n v="1"/>
    <n v="33651.32"/>
    <n v="388.52568973159998"/>
    <n v="33262.7943102684"/>
    <d v="2025-12-01T00:00:00"/>
    <s v="BH Colorado Electric Oper Co"/>
    <s v="Regulated Electric (122)"/>
    <s v="WPC Sub 30385 Midway #1 PSCO"/>
    <x v="138"/>
    <n v="135130"/>
    <x v="103"/>
    <n v="40389051"/>
    <s v="Communications - JMUX Equip"/>
    <d v="2011-09-23T00:00:00"/>
    <d v="2012-01-01T00:00:00"/>
    <s v="10040949"/>
  </r>
  <r>
    <n v="3"/>
    <n v="47891.96"/>
    <n v="19.067226034799997"/>
    <n v="47872.892773965199"/>
    <d v="2025-12-01T00:00:00"/>
    <s v="BH Colorado Electric Oper Co"/>
    <s v="Regulated Electric (122)"/>
    <s v="WPC Sub 30385 Midway #1 PSCO"/>
    <x v="138"/>
    <n v="135130"/>
    <x v="3"/>
    <n v="42370663"/>
    <s v="Replacement of JungleMUX fiber optic hardware with Belden/OTN Systems XTran hardware."/>
    <d v="2025-12-29T00:00:00"/>
    <d v="2025-12-01T00:00:00"/>
    <s v="10085590"/>
  </r>
  <r>
    <n v="0"/>
    <n v="0"/>
    <n v="0"/>
    <n v="0"/>
    <d v="2025-12-01T00:00:00"/>
    <s v="BH Colorado Electric Oper Co"/>
    <s v="Regulated Electric (122)"/>
    <s v="WPC Sub 30385 Midway #1 PSCO"/>
    <x v="138"/>
    <n v="135130"/>
    <x v="327"/>
    <n v="40388371"/>
    <s v="MULTIPLE ADDRESS REMOTE SYSTEM"/>
    <d v="2005-05-11T00:00:00"/>
    <d v="2005-05-01T00:00:00"/>
    <s v="50507XFER"/>
  </r>
  <r>
    <n v="1"/>
    <n v="22836.350000000002"/>
    <n v="718.24979365399997"/>
    <n v="22118.100206346004"/>
    <d v="2025-12-01T00:00:00"/>
    <s v="BH Colorado Electric Oper Co"/>
    <s v="Regulated Electric (122)"/>
    <s v="WPC Sub 30385 Midway #1 PSCO"/>
    <x v="138"/>
    <n v="135130"/>
    <x v="80"/>
    <n v="40389745"/>
    <s v="SCADA EQUIPMENT- RTU"/>
    <d v="1986-07-01T00:00:00"/>
    <d v="1986-07-01T00:00:00"/>
    <s v="WCDXFER"/>
  </r>
  <r>
    <n v="1"/>
    <n v="17063.61"/>
    <n v="400.81430200620002"/>
    <n v="16662.795697993799"/>
    <d v="2025-12-01T00:00:00"/>
    <s v="BH Colorado Electric Oper Co"/>
    <s v="Regulated Electric (122)"/>
    <s v="WPC Sub 30385 Midway #1 PSCO"/>
    <x v="138"/>
    <n v="135130"/>
    <x v="80"/>
    <n v="40389921"/>
    <s v="SCADA EQUIPMENT- RTU"/>
    <d v="1996-07-01T00:00:00"/>
    <d v="1996-07-01T00:00:00"/>
    <s v="WCDXFER"/>
  </r>
  <r>
    <n v="0"/>
    <n v="7162.84"/>
    <n v="213.8793223788"/>
    <n v="6948.9606776212004"/>
    <d v="2025-12-01T00:00:00"/>
    <s v="BH Colorado Electric Oper Co"/>
    <s v="Regulated Electric (122)"/>
    <s v="WPC Sub 30385 Midway #1 PSCO"/>
    <x v="138"/>
    <n v="135130"/>
    <x v="80"/>
    <n v="40389943"/>
    <s v="TELEMETERING-RTU"/>
    <d v="1988-07-01T00:00:00"/>
    <d v="1988-07-01T00:00:00"/>
    <s v="WCDXFER"/>
  </r>
  <r>
    <n v="1"/>
    <n v="15005.85"/>
    <n v="17.922687123000003"/>
    <n v="14987.927312877"/>
    <d v="2025-12-01T00:00:00"/>
    <s v="BH Colorado Electric Oper Co"/>
    <s v="Regulated Electric (122)"/>
    <s v="WPC Sub 30385 Midway #1 PSCO"/>
    <x v="138"/>
    <n v="135130"/>
    <x v="105"/>
    <n v="41349072"/>
    <s v="Scada Equip - Server/Router"/>
    <d v="2024-12-30T00:00:00"/>
    <d v="2024-01-01T00:00:00"/>
    <s v="10084285"/>
  </r>
  <r>
    <n v="1"/>
    <n v="5750.03"/>
    <n v="171.69342328709999"/>
    <n v="5578.3365767128998"/>
    <d v="2025-12-01T00:00:00"/>
    <s v="BH Colorado Electric Oper Co"/>
    <s v="Regulated Electric (122)"/>
    <s v="WPC Sub 30385 Midway #1 PSCO"/>
    <x v="138"/>
    <n v="135130"/>
    <x v="376"/>
    <n v="40390042"/>
    <s v="SCADA EQUIPMENT- TRANSDUCER"/>
    <d v="1988-07-01T00:00:00"/>
    <d v="1988-07-01T00:00:00"/>
    <s v="WCDXFER"/>
  </r>
  <r>
    <n v="1"/>
    <n v="5647.96"/>
    <n v="2649.3946658887999"/>
    <n v="2998.5653341112002"/>
    <d v="2025-12-01T00:00:00"/>
    <s v="BH Colorado Electric Oper Co"/>
    <s v="Regulated Electric (122)"/>
    <s v="WPC Sub 30385 Midway #1 PSCO"/>
    <x v="138"/>
    <n v="135200"/>
    <x v="125"/>
    <n v="9861026"/>
    <s v="YARD LIGHTING SYSTEMS"/>
    <d v="1996-07-01T00:00:00"/>
    <d v="1996-07-01T00:00:00"/>
    <s v="CPR Conversion"/>
  </r>
  <r>
    <n v="2"/>
    <n v="64.77"/>
    <n v="74.147623408800001"/>
    <n v="-9.3776234088000052"/>
    <d v="2025-12-01T00:00:00"/>
    <s v="BH Colorado Electric Oper Co"/>
    <s v="Regulated Electric (122)"/>
    <s v="WPC Sub 30385 Midway #1 PSCO"/>
    <x v="138"/>
    <n v="135300"/>
    <x v="313"/>
    <n v="9822112"/>
    <s v="AIRBREAK-1PH-ELEC-0-15000V-&lt;=600AMPS"/>
    <d v="1966-07-01T00:00:00"/>
    <d v="1966-07-01T00:00:00"/>
    <s v="WCDXFER"/>
  </r>
  <r>
    <n v="0"/>
    <n v="0"/>
    <n v="0"/>
    <n v="0"/>
    <d v="2025-12-01T00:00:00"/>
    <s v="BH Colorado Electric Oper Co"/>
    <s v="Regulated Electric (122)"/>
    <s v="WPC Sub 30385 Midway #1 PSCO"/>
    <x v="138"/>
    <n v="135300"/>
    <x v="313"/>
    <n v="9974331"/>
    <s v="AIRBREAK-1PH-ELEC-0-15000V-&lt;=600AMPS"/>
    <d v="1966-07-01T00:00:00"/>
    <d v="1966-07-01T00:00:00"/>
    <s v="CPR Conversion"/>
  </r>
  <r>
    <n v="0"/>
    <n v="0"/>
    <n v="0"/>
    <n v="0"/>
    <d v="2025-12-01T00:00:00"/>
    <s v="BH Colorado Electric Oper Co"/>
    <s v="Regulated Electric (122)"/>
    <s v="WPC Sub 30385 Midway #1 PSCO"/>
    <x v="138"/>
    <n v="135300"/>
    <x v="106"/>
    <n v="9861015"/>
    <s v="ARRESTER - 69,001-146,000 VOLTS"/>
    <d v="1996-07-01T00:00:00"/>
    <d v="1996-07-01T00:00:00"/>
    <s v="CPR Conversion"/>
  </r>
  <r>
    <n v="3"/>
    <n v="8921.85"/>
    <n v="5063.8802176409999"/>
    <n v="3857.9697823590004"/>
    <d v="2025-12-01T00:00:00"/>
    <s v="BH Colorado Electric Oper Co"/>
    <s v="Regulated Electric (122)"/>
    <s v="WPC Sub 30385 Midway #1 PSCO"/>
    <x v="138"/>
    <n v="135300"/>
    <x v="106"/>
    <n v="9821877"/>
    <s v="ARRESTER - 69,001-146,000 VOLTS"/>
    <d v="1996-07-01T00:00:00"/>
    <d v="1996-07-01T00:00:00"/>
    <s v="WCDXFER"/>
  </r>
  <r>
    <n v="1"/>
    <n v="621.81000000000006"/>
    <n v="723.8016515142001"/>
    <n v="-101.99165151420004"/>
    <d v="2025-12-01T00:00:00"/>
    <s v="BH Colorado Electric Oper Co"/>
    <s v="Regulated Electric (122)"/>
    <s v="WPC Sub 30385 Midway #1 PSCO"/>
    <x v="138"/>
    <n v="135300"/>
    <x v="101"/>
    <n v="9821901"/>
    <s v="BATTERIES, STORAGE"/>
    <d v="1965-07-01T00:00:00"/>
    <d v="1965-07-01T00:00:00"/>
    <s v="WCDXFER"/>
  </r>
  <r>
    <n v="0"/>
    <n v="0"/>
    <n v="0"/>
    <n v="0"/>
    <d v="2025-12-01T00:00:00"/>
    <s v="BH Colorado Electric Oper Co"/>
    <s v="Regulated Electric (122)"/>
    <s v="WPC Sub 30385 Midway #1 PSCO"/>
    <x v="138"/>
    <n v="135300"/>
    <x v="101"/>
    <n v="9974267"/>
    <s v="BATTERIES, STORAGE"/>
    <d v="1965-07-01T00:00:00"/>
    <d v="1965-07-01T00:00:00"/>
    <s v="CPR Conversion"/>
  </r>
  <r>
    <n v="0"/>
    <n v="0"/>
    <n v="0"/>
    <n v="0"/>
    <d v="2025-12-01T00:00:00"/>
    <s v="BH Colorado Electric Oper Co"/>
    <s v="Regulated Electric (122)"/>
    <s v="WPC Sub 30385 Midway #1 PSCO"/>
    <x v="138"/>
    <n v="135300"/>
    <x v="137"/>
    <n v="9974266"/>
    <s v="BATTERY CHARGER"/>
    <d v="1965-07-01T00:00:00"/>
    <d v="1965-07-01T00:00:00"/>
    <s v="CPR Conversion"/>
  </r>
  <r>
    <n v="1"/>
    <n v="839.46"/>
    <n v="977.15143593719995"/>
    <n v="-137.69143593719991"/>
    <d v="2025-12-01T00:00:00"/>
    <s v="BH Colorado Electric Oper Co"/>
    <s v="Regulated Electric (122)"/>
    <s v="WPC Sub 30385 Midway #1 PSCO"/>
    <x v="138"/>
    <n v="135300"/>
    <x v="137"/>
    <n v="9821872"/>
    <s v="BATTERY CHARGER"/>
    <d v="1965-07-01T00:00:00"/>
    <d v="1965-07-01T00:00:00"/>
    <s v="WCDXFER"/>
  </r>
  <r>
    <n v="1"/>
    <n v="47321.63"/>
    <n v="51441.620046019103"/>
    <n v="-4119.9900460191056"/>
    <d v="2025-12-01T00:00:00"/>
    <s v="BH Colorado Electric Oper Co"/>
    <s v="Regulated Electric (122)"/>
    <s v="WPC Sub 30385 Midway #1 PSCO"/>
    <x v="138"/>
    <n v="135300"/>
    <x v="202"/>
    <n v="9822079"/>
    <s v="OIL - 161 KV"/>
    <d v="1969-07-01T00:00:00"/>
    <d v="1969-07-01T00:00:00"/>
    <s v="WCDXFER"/>
  </r>
  <r>
    <n v="0"/>
    <n v="0"/>
    <n v="0"/>
    <n v="0"/>
    <d v="2025-12-01T00:00:00"/>
    <s v="BH Colorado Electric Oper Co"/>
    <s v="Regulated Electric (122)"/>
    <s v="WPC Sub 30385 Midway #1 PSCO"/>
    <x v="138"/>
    <n v="135300"/>
    <x v="202"/>
    <n v="9724138"/>
    <s v="OIL - 161 KV"/>
    <d v="1969-07-01T00:00:00"/>
    <d v="1969-07-01T00:00:00"/>
    <s v="CPR Conversion"/>
  </r>
  <r>
    <n v="1"/>
    <n v="46626.92"/>
    <n v="13008.0210383664"/>
    <n v="33618.898961633597"/>
    <d v="2025-12-01T00:00:00"/>
    <s v="BH Colorado Electric Oper Co"/>
    <s v="Regulated Electric (122)"/>
    <s v="WPC Sub 30385 Midway #1 PSCO"/>
    <x v="138"/>
    <n v="135300"/>
    <x v="206"/>
    <n v="11545529"/>
    <s v="SWITCHGEAR: CUB. 2R DOOR"/>
    <d v="2011-09-23T00:00:00"/>
    <d v="2012-01-01T00:00:00"/>
    <s v="10040949"/>
  </r>
  <r>
    <n v="2"/>
    <n v="7976.8"/>
    <n v="8671.2886851760013"/>
    <n v="-694.48868517600113"/>
    <d v="2025-12-01T00:00:00"/>
    <s v="BH Colorado Electric Oper Co"/>
    <s v="Regulated Electric (122)"/>
    <s v="WPC Sub 30385 Midway #1 PSCO"/>
    <x v="138"/>
    <n v="135300"/>
    <x v="210"/>
    <n v="9822130"/>
    <s v="SWITCH,COMBO,ELEC,69001-170K,"/>
    <d v="1969-07-01T00:00:00"/>
    <d v="1969-07-01T00:00:00"/>
    <s v="WCDXFER"/>
  </r>
  <r>
    <n v="0"/>
    <n v="0"/>
    <n v="0"/>
    <n v="0"/>
    <d v="2025-12-01T00:00:00"/>
    <s v="BH Colorado Electric Oper Co"/>
    <s v="Regulated Electric (122)"/>
    <s v="WPC Sub 30385 Midway #1 PSCO"/>
    <x v="138"/>
    <n v="135300"/>
    <x v="210"/>
    <n v="9974329"/>
    <s v="SWITCH,COMBO,ELEC,69001-170K,"/>
    <d v="1969-07-01T00:00:00"/>
    <d v="1969-07-01T00:00:00"/>
    <s v="CPR Conversion"/>
  </r>
  <r>
    <n v="1"/>
    <n v="5399.37"/>
    <n v="6181.1093624328005"/>
    <n v="-781.73936243280059"/>
    <d v="2025-12-01T00:00:00"/>
    <s v="BH Colorado Electric Oper Co"/>
    <s v="Regulated Electric (122)"/>
    <s v="WPC Sub 30385 Midway #1 PSCO"/>
    <x v="138"/>
    <n v="135300"/>
    <x v="210"/>
    <n v="9822131"/>
    <s v="COMBO-ELEC-69-170KV- &lt;= 600AMPS"/>
    <d v="1966-07-01T00:00:00"/>
    <d v="1966-07-01T00:00:00"/>
    <s v="WCDXFER"/>
  </r>
  <r>
    <n v="0"/>
    <n v="0"/>
    <n v="0"/>
    <n v="0"/>
    <d v="2025-12-01T00:00:00"/>
    <s v="BH Colorado Electric Oper Co"/>
    <s v="Regulated Electric (122)"/>
    <s v="WPC Sub 30385 Midway #1 PSCO"/>
    <x v="138"/>
    <n v="135300"/>
    <x v="210"/>
    <n v="9974330"/>
    <s v="COMBO-ELEC-69-170KV- &lt;= 600AMPS"/>
    <d v="1966-07-01T00:00:00"/>
    <d v="1966-07-01T00:00:00"/>
    <s v="CPR Conversion"/>
  </r>
  <r>
    <n v="0"/>
    <n v="0"/>
    <n v="0"/>
    <n v="0"/>
    <d v="2025-12-01T00:00:00"/>
    <s v="BH Colorado Electric Oper Co"/>
    <s v="Regulated Electric (122)"/>
    <s v="WPC Sub 30385 Midway #1 PSCO"/>
    <x v="138"/>
    <n v="135300"/>
    <x v="375"/>
    <n v="35766440"/>
    <s v="Multi-Mode Fiber between WAPA &amp; PSCO Bdgs"/>
    <d v="2021-12-16T00:00:00"/>
    <d v="2022-01-01T00:00:00"/>
    <s v="10078567"/>
  </r>
  <r>
    <n v="0"/>
    <n v="0"/>
    <n v="0"/>
    <n v="0"/>
    <d v="2025-12-01T00:00:00"/>
    <s v="BH Colorado Electric Oper Co"/>
    <s v="Regulated Electric (122)"/>
    <s v="WPC Sub 30385 Midway #1 PSCO"/>
    <x v="138"/>
    <n v="135300"/>
    <x v="103"/>
    <n v="11545521"/>
    <s v="Communications - JMUX Equip"/>
    <d v="2011-09-23T00:00:00"/>
    <d v="2012-01-01T00:00:00"/>
    <s v="10040949"/>
  </r>
  <r>
    <n v="1299"/>
    <n v="22709.16"/>
    <n v="12889.307271837601"/>
    <n v="9819.8527281623992"/>
    <d v="2025-12-01T00:00:00"/>
    <s v="BH Colorado Electric Oper Co"/>
    <s v="Regulated Electric (122)"/>
    <s v="WPC Sub 30385 Midway #1 PSCO"/>
    <x v="138"/>
    <n v="135300"/>
    <x v="112"/>
    <n v="9821888"/>
    <s v="COND. CONTROL CABLE-COPPER, OTHER"/>
    <d v="1996-07-01T00:00:00"/>
    <d v="1996-07-01T00:00:00"/>
    <s v="WCDXFER"/>
  </r>
  <r>
    <n v="0"/>
    <n v="0"/>
    <n v="0"/>
    <n v="0"/>
    <d v="2025-12-01T00:00:00"/>
    <s v="BH Colorado Electric Oper Co"/>
    <s v="Regulated Electric (122)"/>
    <s v="WPC Sub 30385 Midway #1 PSCO"/>
    <x v="138"/>
    <n v="135300"/>
    <x v="112"/>
    <n v="9861016"/>
    <s v="COND. CONTROL CABLE-COPPER, OTHER"/>
    <d v="1996-07-01T00:00:00"/>
    <d v="1996-07-01T00:00:00"/>
    <s v="CPR Conversion"/>
  </r>
  <r>
    <n v="1"/>
    <n v="7434.88"/>
    <n v="4219.9030192767996"/>
    <n v="3214.9769807232005"/>
    <d v="2025-12-01T00:00:00"/>
    <s v="BH Colorado Electric Oper Co"/>
    <s v="Regulated Electric (122)"/>
    <s v="WPC Sub 30385 Midway #1 PSCO"/>
    <x v="138"/>
    <n v="135300"/>
    <x v="215"/>
    <n v="9821917"/>
    <s v="COND. PWR CABLE, AL, OTHER"/>
    <d v="1996-07-01T00:00:00"/>
    <d v="1996-07-01T00:00:00"/>
    <s v="WCDXFER"/>
  </r>
  <r>
    <n v="0"/>
    <n v="0"/>
    <n v="0"/>
    <n v="0"/>
    <d v="2025-12-01T00:00:00"/>
    <s v="BH Colorado Electric Oper Co"/>
    <s v="Regulated Electric (122)"/>
    <s v="WPC Sub 30385 Midway #1 PSCO"/>
    <x v="138"/>
    <n v="135300"/>
    <x v="215"/>
    <n v="9708792"/>
    <s v="COND. PWR CABLE, AL, OTHER"/>
    <d v="1996-07-01T00:00:00"/>
    <d v="1996-07-01T00:00:00"/>
    <s v="CPR Conversion"/>
  </r>
  <r>
    <n v="0"/>
    <n v="0"/>
    <n v="0"/>
    <n v="0"/>
    <d v="2025-12-01T00:00:00"/>
    <s v="BH Colorado Electric Oper Co"/>
    <s v="Regulated Electric (122)"/>
    <s v="WPC Sub 30385 Midway #1 PSCO"/>
    <x v="138"/>
    <n v="135300"/>
    <x v="216"/>
    <n v="9861029"/>
    <s v="CONDUIT-NOT ENCD, PVC-3&quot;-4&quot;"/>
    <d v="1996-07-01T00:00:00"/>
    <d v="1996-07-01T00:00:00"/>
    <s v="CPR Conversion"/>
  </r>
  <r>
    <n v="60"/>
    <n v="855.15"/>
    <n v="485.36762757899999"/>
    <n v="369.78237242099999"/>
    <d v="2025-12-01T00:00:00"/>
    <s v="BH Colorado Electric Oper Co"/>
    <s v="Regulated Electric (122)"/>
    <s v="WPC Sub 30385 Midway #1 PSCO"/>
    <x v="138"/>
    <n v="135300"/>
    <x v="216"/>
    <n v="9821961"/>
    <s v="CONDUIT-NOT ENCD, PVC-3&quot;-4&quot;"/>
    <d v="1996-07-01T00:00:00"/>
    <d v="1996-07-01T00:00:00"/>
    <s v="WCDXFER"/>
  </r>
  <r>
    <n v="0"/>
    <n v="0"/>
    <n v="0"/>
    <n v="0"/>
    <d v="2025-12-01T00:00:00"/>
    <s v="BH Colorado Electric Oper Co"/>
    <s v="Regulated Electric (122)"/>
    <s v="WPC Sub 30385 Midway #1 PSCO"/>
    <x v="138"/>
    <n v="135300"/>
    <x v="218"/>
    <n v="9718338"/>
    <s v="CONDUIT, NOT ENCD-PVC-UNDR 3&quot;"/>
    <d v="1996-07-01T00:00:00"/>
    <d v="1996-07-01T00:00:00"/>
    <s v="CPR Conversion"/>
  </r>
  <r>
    <n v="80"/>
    <n v="106.69"/>
    <n v="60.555308643400004"/>
    <n v="46.134691356599994"/>
    <d v="2025-12-01T00:00:00"/>
    <s v="BH Colorado Electric Oper Co"/>
    <s v="Regulated Electric (122)"/>
    <s v="WPC Sub 30385 Midway #1 PSCO"/>
    <x v="138"/>
    <n v="135300"/>
    <x v="218"/>
    <n v="9821964"/>
    <s v="CONDUIT, NOT ENCD-PVC-UNDR 3&quot;"/>
    <d v="1996-07-01T00:00:00"/>
    <d v="1996-07-01T00:00:00"/>
    <s v="WCDXFER"/>
  </r>
  <r>
    <n v="0"/>
    <n v="0"/>
    <n v="0"/>
    <n v="0"/>
    <d v="2025-12-01T00:00:00"/>
    <s v="BH Colorado Electric Oper Co"/>
    <s v="Regulated Electric (122)"/>
    <s v="WPC Sub 30385 Midway #1 PSCO"/>
    <x v="138"/>
    <n v="135300"/>
    <x v="219"/>
    <n v="9691016"/>
    <s v="CONDUIT-NOT ENCD, STL-3&quot;-4&quot;"/>
    <d v="1996-07-01T00:00:00"/>
    <d v="1996-07-01T00:00:00"/>
    <s v="CPR Conversion"/>
  </r>
  <r>
    <n v="20"/>
    <n v="298.24"/>
    <n v="169.27561392640001"/>
    <n v="128.9643860736"/>
    <d v="2025-12-01T00:00:00"/>
    <s v="BH Colorado Electric Oper Co"/>
    <s v="Regulated Electric (122)"/>
    <s v="WPC Sub 30385 Midway #1 PSCO"/>
    <x v="138"/>
    <n v="135300"/>
    <x v="219"/>
    <n v="9821989"/>
    <s v="CONDUIT-NOT ENCD, STL-3&quot;-4&quot;"/>
    <d v="1996-07-01T00:00:00"/>
    <d v="1996-07-01T00:00:00"/>
    <s v="WCDXFER"/>
  </r>
  <r>
    <n v="0"/>
    <n v="0"/>
    <n v="0"/>
    <n v="0"/>
    <d v="2025-12-01T00:00:00"/>
    <s v="BH Colorado Electric Oper Co"/>
    <s v="Regulated Electric (122)"/>
    <s v="WPC Sub 30385 Midway #1 PSCO"/>
    <x v="138"/>
    <n v="135300"/>
    <x v="161"/>
    <n v="9861028"/>
    <s v="CONDUIT, NOT ENCD-STL-UNDR 3&quot;"/>
    <d v="1996-07-01T00:00:00"/>
    <d v="1996-07-01T00:00:00"/>
    <s v="CPR Conversion"/>
  </r>
  <r>
    <n v="150"/>
    <n v="441.16"/>
    <n v="250.3944133576"/>
    <n v="190.76558664240002"/>
    <d v="2025-12-01T00:00:00"/>
    <s v="BH Colorado Electric Oper Co"/>
    <s v="Regulated Electric (122)"/>
    <s v="WPC Sub 30385 Midway #1 PSCO"/>
    <x v="138"/>
    <n v="135300"/>
    <x v="161"/>
    <n v="9821993"/>
    <s v="CONDUIT, NOT ENCD-STL-UNDR 3&quot;"/>
    <d v="1996-07-01T00:00:00"/>
    <d v="1996-07-01T00:00:00"/>
    <s v="WCDXFER"/>
  </r>
  <r>
    <n v="0"/>
    <n v="0"/>
    <n v="0"/>
    <n v="0"/>
    <d v="2025-12-01T00:00:00"/>
    <s v="BH Colorado Electric Oper Co"/>
    <s v="Regulated Electric (122)"/>
    <s v="WPC Sub 30385 Midway #1 PSCO"/>
    <x v="138"/>
    <n v="135300"/>
    <x v="223"/>
    <n v="9974265"/>
    <s v="CARR CURR EQ-COUPLING CAPACITOR 161KV"/>
    <d v="1965-07-01T00:00:00"/>
    <d v="1965-07-01T00:00:00"/>
    <s v="CPR Conversion"/>
  </r>
  <r>
    <n v="1"/>
    <n v="1465.6200000000001"/>
    <n v="1706.0165910684"/>
    <n v="-240.39659106839986"/>
    <d v="2025-12-01T00:00:00"/>
    <s v="BH Colorado Electric Oper Co"/>
    <s v="Regulated Electric (122)"/>
    <s v="WPC Sub 30385 Midway #1 PSCO"/>
    <x v="138"/>
    <n v="135300"/>
    <x v="223"/>
    <n v="9821955"/>
    <s v="CARR CURR EQ-COUPLING CAPACITOR 161KV"/>
    <d v="1965-07-01T00:00:00"/>
    <d v="1965-07-01T00:00:00"/>
    <s v="WCDXFER"/>
  </r>
  <r>
    <n v="0"/>
    <n v="0"/>
    <n v="0"/>
    <n v="0"/>
    <d v="2025-12-01T00:00:00"/>
    <s v="BH Colorado Electric Oper Co"/>
    <s v="Regulated Electric (122)"/>
    <s v="WPC Sub 30385 Midway #1 PSCO"/>
    <x v="138"/>
    <n v="135300"/>
    <x v="223"/>
    <n v="9974264"/>
    <s v="CARR CURR EQ-CPLNG CAP-161KV"/>
    <d v="1978-07-01T00:00:00"/>
    <d v="1978-07-01T00:00:00"/>
    <s v="CPR Conversion"/>
  </r>
  <r>
    <n v="0"/>
    <n v="0"/>
    <n v="0"/>
    <n v="0"/>
    <d v="2025-12-01T00:00:00"/>
    <s v="BH Colorado Electric Oper Co"/>
    <s v="Regulated Electric (122)"/>
    <s v="WPC Sub 30385 Midway #1 PSCO"/>
    <x v="138"/>
    <n v="135300"/>
    <x v="223"/>
    <n v="9974258"/>
    <s v="CARR CURR EQ-COUPLING CAPACITOR 161KV"/>
    <d v="1970-07-01T00:00:00"/>
    <d v="1970-07-01T00:00:00"/>
    <s v="CPR Conversion"/>
  </r>
  <r>
    <n v="1"/>
    <n v="3000"/>
    <n v="2741.70903"/>
    <n v="258.29097000000002"/>
    <d v="2025-12-01T00:00:00"/>
    <s v="BH Colorado Electric Oper Co"/>
    <s v="Regulated Electric (122)"/>
    <s v="WPC Sub 30385 Midway #1 PSCO"/>
    <x v="138"/>
    <n v="135300"/>
    <x v="223"/>
    <n v="9821954"/>
    <s v="CARR CURR EQ-CPLNG CAP-161KV"/>
    <d v="1978-07-01T00:00:00"/>
    <d v="1978-07-01T00:00:00"/>
    <s v="WCDXFER"/>
  </r>
  <r>
    <n v="1"/>
    <n v="4872.3500000000004"/>
    <n v="5202.8099276720004"/>
    <n v="-330.45992767200005"/>
    <d v="2025-12-01T00:00:00"/>
    <s v="BH Colorado Electric Oper Co"/>
    <s v="Regulated Electric (122)"/>
    <s v="WPC Sub 30385 Midway #1 PSCO"/>
    <x v="138"/>
    <n v="135300"/>
    <x v="223"/>
    <n v="9821956"/>
    <s v="CARR CURR EQ-COUPLING CAPACITOR 161KV"/>
    <d v="1970-07-01T00:00:00"/>
    <d v="1970-07-01T00:00:00"/>
    <s v="WCDXFER"/>
  </r>
  <r>
    <n v="0"/>
    <n v="0"/>
    <n v="0"/>
    <n v="0"/>
    <d v="2025-12-01T00:00:00"/>
    <s v="BH Colorado Electric Oper Co"/>
    <s v="Regulated Electric (122)"/>
    <s v="WPC Sub 30385 Midway #1 PSCO"/>
    <x v="138"/>
    <n v="135300"/>
    <x v="3"/>
    <n v="34823026"/>
    <s v="Fiber inside Midway Substation (XCEL/WAPA owned), North of Pueblo, to be completely replaced due to mouse damage. Will require termination at both ends to be put in service."/>
    <d v="2021-12-16T00:00:00"/>
    <d v="2022-01-01T00:00:00"/>
    <s v="10078567"/>
  </r>
  <r>
    <n v="0"/>
    <n v="0"/>
    <n v="0"/>
    <n v="0"/>
    <d v="2025-12-01T00:00:00"/>
    <s v="BH Colorado Electric Oper Co"/>
    <s v="Regulated Electric (122)"/>
    <s v="WPC Sub 30385 Midway #1 PSCO"/>
    <x v="138"/>
    <n v="135300"/>
    <x v="3"/>
    <n v="11248400"/>
    <s v="MIDWAY SUB-RELAY UPGRADE   12-06-2010 GC"/>
    <d v="2011-09-23T00:00:00"/>
    <d v="2012-01-01T00:00:00"/>
    <s v="10040949"/>
  </r>
  <r>
    <n v="1"/>
    <n v="91.17"/>
    <n v="99.107585676900015"/>
    <n v="-7.9375856769000137"/>
    <d v="2025-12-01T00:00:00"/>
    <s v="BH Colorado Electric Oper Co"/>
    <s v="Regulated Electric (122)"/>
    <s v="WPC Sub 30385 Midway #1 PSCO"/>
    <x v="138"/>
    <n v="135300"/>
    <x v="228"/>
    <n v="9822059"/>
    <s v="FOUNDATION"/>
    <d v="1969-07-01T00:00:00"/>
    <d v="1969-07-01T00:00:00"/>
    <s v="WCDXFER"/>
  </r>
  <r>
    <n v="0"/>
    <n v="0"/>
    <n v="0"/>
    <n v="0"/>
    <d v="2025-12-01T00:00:00"/>
    <s v="BH Colorado Electric Oper Co"/>
    <s v="Regulated Electric (122)"/>
    <s v="WPC Sub 30385 Midway #1 PSCO"/>
    <x v="138"/>
    <n v="135300"/>
    <x v="228"/>
    <n v="9974252"/>
    <s v="FOUNDATION"/>
    <d v="1969-07-01T00:00:00"/>
    <d v="1969-07-01T00:00:00"/>
    <s v="CPR Conversion"/>
  </r>
  <r>
    <n v="0"/>
    <n v="39.74"/>
    <n v="42.435306684799997"/>
    <n v="-2.6953066847999949"/>
    <d v="2025-12-01T00:00:00"/>
    <s v="BH Colorado Electric Oper Co"/>
    <s v="Regulated Electric (122)"/>
    <s v="WPC Sub 30385 Midway #1 PSCO"/>
    <x v="138"/>
    <n v="135300"/>
    <x v="118"/>
    <n v="9822000"/>
    <s v="STATION GROUNDING SYSTEMS"/>
    <d v="1970-07-01T00:00:00"/>
    <d v="1970-07-01T00:00:00"/>
    <s v="WCDXFER"/>
  </r>
  <r>
    <n v="0"/>
    <n v="0"/>
    <n v="0"/>
    <n v="0"/>
    <d v="2025-12-01T00:00:00"/>
    <s v="BH Colorado Electric Oper Co"/>
    <s v="Regulated Electric (122)"/>
    <s v="WPC Sub 30385 Midway #1 PSCO"/>
    <x v="138"/>
    <n v="135300"/>
    <x v="118"/>
    <n v="9974250"/>
    <s v="STATION GROUNDING SYSTEMS"/>
    <d v="1970-07-01T00:00:00"/>
    <d v="1970-07-01T00:00:00"/>
    <s v="CPR Conversion"/>
  </r>
  <r>
    <n v="1"/>
    <n v="89.47"/>
    <n v="102.4237743768"/>
    <n v="-12.953774376799998"/>
    <d v="2025-12-01T00:00:00"/>
    <s v="BH Colorado Electric Oper Co"/>
    <s v="Regulated Electric (122)"/>
    <s v="WPC Sub 30385 Midway #1 PSCO"/>
    <x v="138"/>
    <n v="135300"/>
    <x v="118"/>
    <n v="9822001"/>
    <s v="GROUNDING SYSTEMS, STATION"/>
    <d v="1966-07-01T00:00:00"/>
    <d v="1966-07-01T00:00:00"/>
    <s v="WCDXFER"/>
  </r>
  <r>
    <n v="0"/>
    <n v="0"/>
    <n v="0"/>
    <n v="0"/>
    <d v="2025-12-01T00:00:00"/>
    <s v="BH Colorado Electric Oper Co"/>
    <s v="Regulated Electric (122)"/>
    <s v="WPC Sub 30385 Midway #1 PSCO"/>
    <x v="138"/>
    <n v="135300"/>
    <x v="118"/>
    <n v="9974251"/>
    <s v="GROUNDING SYSTEMS, STATION"/>
    <d v="1966-07-01T00:00:00"/>
    <d v="1966-07-01T00:00:00"/>
    <s v="CPR Conversion"/>
  </r>
  <r>
    <n v="3"/>
    <n v="22.41"/>
    <n v="12.719509482600001"/>
    <n v="9.6904905173999989"/>
    <d v="2025-12-01T00:00:00"/>
    <s v="BH Colorado Electric Oper Co"/>
    <s v="Regulated Electric (122)"/>
    <s v="WPC Sub 30385 Midway #1 PSCO"/>
    <x v="138"/>
    <n v="135300"/>
    <x v="91"/>
    <n v="9822031"/>
    <s v="INSULATORS-PIN &amp; CAP-15KV"/>
    <d v="1996-07-01T00:00:00"/>
    <d v="1996-07-01T00:00:00"/>
    <s v="WCDXFER"/>
  </r>
  <r>
    <n v="0"/>
    <n v="0"/>
    <n v="0"/>
    <n v="0"/>
    <d v="2025-12-01T00:00:00"/>
    <s v="BH Colorado Electric Oper Co"/>
    <s v="Regulated Electric (122)"/>
    <s v="WPC Sub 30385 Midway #1 PSCO"/>
    <x v="138"/>
    <n v="135300"/>
    <x v="91"/>
    <n v="9861027"/>
    <s v="INSULATORS-PIN &amp; CAP-15KV"/>
    <d v="1996-07-01T00:00:00"/>
    <d v="1996-07-01T00:00:00"/>
    <s v="CPR Conversion"/>
  </r>
  <r>
    <n v="0"/>
    <n v="0"/>
    <n v="0"/>
    <n v="0"/>
    <d v="2025-12-01T00:00:00"/>
    <s v="BH Colorado Electric Oper Co"/>
    <s v="Regulated Electric (122)"/>
    <s v="WPC Sub 30385 Midway #1 PSCO"/>
    <x v="138"/>
    <n v="135300"/>
    <x v="377"/>
    <n v="9822027"/>
    <s v="LABORATORY FIXTURES"/>
    <d v="1965-07-01T00:00:00"/>
    <d v="1965-07-01T00:00:00"/>
    <s v="WCDXFER"/>
  </r>
  <r>
    <n v="0"/>
    <n v="0"/>
    <n v="0"/>
    <n v="0"/>
    <d v="2025-12-01T00:00:00"/>
    <s v="BH Colorado Electric Oper Co"/>
    <s v="Regulated Electric (122)"/>
    <s v="WPC Sub 30385 Midway #1 PSCO"/>
    <x v="138"/>
    <n v="135300"/>
    <x v="377"/>
    <n v="9974328"/>
    <s v="LABORATORY FIXTURES"/>
    <d v="1965-07-01T00:00:00"/>
    <d v="1965-07-01T00:00:00"/>
    <s v="CPR Conversion"/>
  </r>
  <r>
    <n v="1"/>
    <n v="1839.01"/>
    <n v="1892.9730083251"/>
    <n v="-53.963008325099963"/>
    <d v="2025-12-01T00:00:00"/>
    <s v="BH Colorado Electric Oper Co"/>
    <s v="Regulated Electric (122)"/>
    <s v="WPC Sub 30385 Midway #1 PSCO"/>
    <x v="138"/>
    <n v="135300"/>
    <x v="230"/>
    <n v="9821973"/>
    <s v="CARR CURR EQ-LINE TUNER"/>
    <d v="1972-07-01T00:00:00"/>
    <d v="1972-07-01T00:00:00"/>
    <s v="WCDXFER"/>
  </r>
  <r>
    <n v="0"/>
    <n v="0"/>
    <n v="0"/>
    <n v="0"/>
    <d v="2025-12-01T00:00:00"/>
    <s v="BH Colorado Electric Oper Co"/>
    <s v="Regulated Electric (122)"/>
    <s v="WPC Sub 30385 Midway #1 PSCO"/>
    <x v="138"/>
    <n v="135300"/>
    <x v="230"/>
    <n v="9695991"/>
    <s v="CARR CURR EQ-LINE TUNER"/>
    <d v="1996-07-01T00:00:00"/>
    <d v="1996-07-01T00:00:00"/>
    <s v="CPR Conversion"/>
  </r>
  <r>
    <n v="1"/>
    <n v="7434.88"/>
    <n v="4219.9030192767996"/>
    <n v="3214.9769807232005"/>
    <d v="2025-12-01T00:00:00"/>
    <s v="BH Colorado Electric Oper Co"/>
    <s v="Regulated Electric (122)"/>
    <s v="WPC Sub 30385 Midway #1 PSCO"/>
    <x v="138"/>
    <n v="135300"/>
    <x v="230"/>
    <n v="9821974"/>
    <s v="CARR CURR EQ-LINE TUNER"/>
    <d v="1996-07-01T00:00:00"/>
    <d v="1996-07-01T00:00:00"/>
    <s v="WCDXFER"/>
  </r>
  <r>
    <n v="1"/>
    <n v="654.13"/>
    <n v="748.8371916072"/>
    <n v="-94.707191607200002"/>
    <d v="2025-12-01T00:00:00"/>
    <s v="BH Colorado Electric Oper Co"/>
    <s v="Regulated Electric (122)"/>
    <s v="WPC Sub 30385 Midway #1 PSCO"/>
    <x v="138"/>
    <n v="135300"/>
    <x v="230"/>
    <n v="9821972"/>
    <s v="CARR CURR EQ-LINE TUNER"/>
    <d v="1966-07-01T00:00:00"/>
    <d v="1966-07-01T00:00:00"/>
    <s v="WCDXFER"/>
  </r>
  <r>
    <n v="0"/>
    <n v="0"/>
    <n v="0"/>
    <n v="0"/>
    <d v="2025-12-01T00:00:00"/>
    <s v="BH Colorado Electric Oper Co"/>
    <s v="Regulated Electric (122)"/>
    <s v="WPC Sub 30385 Midway #1 PSCO"/>
    <x v="138"/>
    <n v="135300"/>
    <x v="230"/>
    <n v="9974256"/>
    <s v="CARR CURR EQ-LINE TUNER"/>
    <d v="1972-07-01T00:00:00"/>
    <d v="1972-07-01T00:00:00"/>
    <s v="CPR Conversion"/>
  </r>
  <r>
    <n v="0"/>
    <n v="0"/>
    <n v="0"/>
    <n v="0"/>
    <d v="2025-12-01T00:00:00"/>
    <s v="BH Colorado Electric Oper Co"/>
    <s v="Regulated Electric (122)"/>
    <s v="WPC Sub 30385 Midway #1 PSCO"/>
    <x v="138"/>
    <n v="135300"/>
    <x v="230"/>
    <n v="9974261"/>
    <s v="CARR CURR EQ-LINE TUNER"/>
    <d v="1966-07-01T00:00:00"/>
    <d v="1966-07-01T00:00:00"/>
    <s v="CPR Conversion"/>
  </r>
  <r>
    <n v="1"/>
    <n v="925.6"/>
    <n v="1059.6115520640001"/>
    <n v="-134.01155206400006"/>
    <d v="2025-12-01T00:00:00"/>
    <s v="BH Colorado Electric Oper Co"/>
    <s v="Regulated Electric (122)"/>
    <s v="WPC Sub 30385 Midway #1 PSCO"/>
    <x v="138"/>
    <n v="135300"/>
    <x v="231"/>
    <n v="9822118"/>
    <s v="LOW PROF- SWITCH STAND - HIGH"/>
    <d v="1966-07-01T00:00:00"/>
    <d v="1966-07-01T00:00:00"/>
    <s v="WCDXFER"/>
  </r>
  <r>
    <n v="0"/>
    <n v="0"/>
    <n v="0"/>
    <n v="0"/>
    <d v="2025-12-01T00:00:00"/>
    <s v="BH Colorado Electric Oper Co"/>
    <s v="Regulated Electric (122)"/>
    <s v="WPC Sub 30385 Midway #1 PSCO"/>
    <x v="138"/>
    <n v="135300"/>
    <x v="231"/>
    <n v="9974334"/>
    <s v="LOW PROF- SWITCH STAND - HIGH"/>
    <d v="1966-07-01T00:00:00"/>
    <d v="1966-07-01T00:00:00"/>
    <s v="CPR Conversion"/>
  </r>
  <r>
    <n v="1"/>
    <n v="4310.5200000000004"/>
    <n v="4934.6119137887999"/>
    <n v="-624.0919137887995"/>
    <d v="2025-12-01T00:00:00"/>
    <s v="BH Colorado Electric Oper Co"/>
    <s v="Regulated Electric (122)"/>
    <s v="WPC Sub 30385 Midway #1 PSCO"/>
    <x v="138"/>
    <n v="135300"/>
    <x v="233"/>
    <n v="9822092"/>
    <s v="LOW PROFILE STRUCT-BUS SUPPORT-1PH"/>
    <d v="1966-07-01T00:00:00"/>
    <d v="1966-07-01T00:00:00"/>
    <s v="WCDXFER"/>
  </r>
  <r>
    <n v="0"/>
    <n v="0"/>
    <n v="0"/>
    <n v="0"/>
    <d v="2025-12-01T00:00:00"/>
    <s v="BH Colorado Electric Oper Co"/>
    <s v="Regulated Electric (122)"/>
    <s v="WPC Sub 30385 Midway #1 PSCO"/>
    <x v="138"/>
    <n v="135300"/>
    <x v="233"/>
    <n v="9974336"/>
    <s v="LOW PROFILE STRUCT-BUS SUPPORT-1PH"/>
    <d v="1966-07-01T00:00:00"/>
    <d v="1966-07-01T00:00:00"/>
    <s v="CPR Conversion"/>
  </r>
  <r>
    <n v="0"/>
    <n v="0"/>
    <n v="0"/>
    <n v="0"/>
    <d v="2025-12-01T00:00:00"/>
    <s v="BH Colorado Electric Oper Co"/>
    <s v="Regulated Electric (122)"/>
    <s v="WPC Sub 30385 Midway #1 PSCO"/>
    <x v="138"/>
    <n v="135300"/>
    <x v="327"/>
    <n v="12818183"/>
    <s v="MULTIPLE ADDRESS REMOTE SYSTEM"/>
    <d v="2005-05-11T00:00:00"/>
    <d v="2005-05-01T00:00:00"/>
    <s v="50507XFER"/>
  </r>
  <r>
    <n v="1"/>
    <n v="29040.27"/>
    <n v="8101.6812416483999"/>
    <n v="20938.588758351601"/>
    <d v="2025-12-01T00:00:00"/>
    <s v="BH Colorado Electric Oper Co"/>
    <s v="Regulated Electric (122)"/>
    <s v="WPC Sub 30385 Midway #1 PSCO"/>
    <x v="138"/>
    <n v="135300"/>
    <x v="65"/>
    <n v="11545526"/>
    <s v="Other Cable (FIBER OPTIC)"/>
    <d v="2011-09-23T00:00:00"/>
    <d v="2012-01-01T00:00:00"/>
    <s v="10040949"/>
  </r>
  <r>
    <n v="0"/>
    <n v="0"/>
    <n v="0"/>
    <n v="0"/>
    <d v="2025-12-01T00:00:00"/>
    <s v="BH Colorado Electric Oper Co"/>
    <s v="Regulated Electric (122)"/>
    <s v="WPC Sub 30385 Midway #1 PSCO"/>
    <x v="138"/>
    <n v="135300"/>
    <x v="235"/>
    <n v="9974335"/>
    <s v="OTHER LOW PROFILE STRUCTURE"/>
    <d v="1970-07-01T00:00:00"/>
    <d v="1970-07-01T00:00:00"/>
    <s v="CPR Conversion"/>
  </r>
  <r>
    <n v="3"/>
    <n v="1645.92"/>
    <n v="1757.5520880383999"/>
    <n v="-111.63208803839984"/>
    <d v="2025-12-01T00:00:00"/>
    <s v="BH Colorado Electric Oper Co"/>
    <s v="Regulated Electric (122)"/>
    <s v="WPC Sub 30385 Midway #1 PSCO"/>
    <x v="138"/>
    <n v="135300"/>
    <x v="235"/>
    <n v="9822115"/>
    <s v="OTHER LOW PROFILE STRUCTURE"/>
    <d v="1970-07-01T00:00:00"/>
    <d v="1970-07-01T00:00:00"/>
    <s v="WCDXFER"/>
  </r>
  <r>
    <n v="0"/>
    <n v="0"/>
    <n v="0"/>
    <n v="0"/>
    <d v="2025-12-01T00:00:00"/>
    <s v="BH Colorado Electric Oper Co"/>
    <s v="Regulated Electric (122)"/>
    <s v="WPC Sub 30385 Midway #1 PSCO"/>
    <x v="138"/>
    <n v="135300"/>
    <x v="369"/>
    <n v="9822047"/>
    <s v="COMBO CAPACITOR/CRCT BKR CTRL PANEL"/>
    <d v="1996-07-01T00:00:00"/>
    <d v="1996-07-01T00:00:00"/>
    <s v="WCDXFER"/>
  </r>
  <r>
    <n v="0"/>
    <n v="0"/>
    <n v="0"/>
    <n v="0"/>
    <d v="2025-12-01T00:00:00"/>
    <s v="BH Colorado Electric Oper Co"/>
    <s v="Regulated Electric (122)"/>
    <s v="WPC Sub 30385 Midway #1 PSCO"/>
    <x v="138"/>
    <n v="135300"/>
    <x v="369"/>
    <n v="9861022"/>
    <s v="COMBO CAPACITOR/CRCT BKR CTRL PANEL"/>
    <d v="1996-07-01T00:00:00"/>
    <d v="1996-07-01T00:00:00"/>
    <s v="CPR Conversion"/>
  </r>
  <r>
    <n v="0"/>
    <n v="0"/>
    <n v="0"/>
    <n v="0"/>
    <d v="2025-12-01T00:00:00"/>
    <s v="BH Colorado Electric Oper Co"/>
    <s v="Regulated Electric (122)"/>
    <s v="WPC Sub 30385 Midway #1 PSCO"/>
    <x v="138"/>
    <n v="135300"/>
    <x v="236"/>
    <n v="9861024"/>
    <s v="LINE PANEL"/>
    <d v="1996-07-01T00:00:00"/>
    <d v="1996-07-01T00:00:00"/>
    <s v="CPR Conversion"/>
  </r>
  <r>
    <n v="1"/>
    <n v="403807.7"/>
    <n v="229193.925448322"/>
    <n v="174613.77455167801"/>
    <d v="2025-12-01T00:00:00"/>
    <s v="BH Colorado Electric Oper Co"/>
    <s v="Regulated Electric (122)"/>
    <s v="WPC Sub 30385 Midway #1 PSCO"/>
    <x v="138"/>
    <n v="135300"/>
    <x v="236"/>
    <n v="9822024"/>
    <s v="LINE PANEL"/>
    <d v="1996-07-01T00:00:00"/>
    <d v="1996-07-01T00:00:00"/>
    <s v="WCDXFER"/>
  </r>
  <r>
    <n v="0"/>
    <n v="0"/>
    <n v="0"/>
    <n v="0"/>
    <d v="2025-12-01T00:00:00"/>
    <s v="BH Colorado Electric Oper Co"/>
    <s v="Regulated Electric (122)"/>
    <s v="WPC Sub 30385 Midway #1 PSCO"/>
    <x v="138"/>
    <n v="135300"/>
    <x v="378"/>
    <n v="9974254"/>
    <s v="SECTIONALIZING PANEL"/>
    <d v="1965-07-01T00:00:00"/>
    <d v="1965-07-01T00:00:00"/>
    <s v="CPR Conversion"/>
  </r>
  <r>
    <n v="0"/>
    <n v="0"/>
    <n v="0"/>
    <n v="0"/>
    <d v="2025-12-01T00:00:00"/>
    <s v="BH Colorado Electric Oper Co"/>
    <s v="Regulated Electric (122)"/>
    <s v="WPC Sub 30385 Midway #1 PSCO"/>
    <x v="138"/>
    <n v="135300"/>
    <x v="378"/>
    <n v="9974253"/>
    <s v="PANELS-SECTIONALIZING PANEL"/>
    <d v="1969-07-01T00:00:00"/>
    <d v="1969-07-01T00:00:00"/>
    <s v="CPR Conversion"/>
  </r>
  <r>
    <n v="0"/>
    <n v="0"/>
    <n v="0"/>
    <n v="0"/>
    <d v="2025-12-01T00:00:00"/>
    <s v="BH Colorado Electric Oper Co"/>
    <s v="Regulated Electric (122)"/>
    <s v="WPC Sub 30385 Midway #1 PSCO"/>
    <x v="138"/>
    <n v="135300"/>
    <x v="378"/>
    <n v="9822046"/>
    <s v="PANELS-SECTIONALIZING PANEL"/>
    <d v="1969-07-01T00:00:00"/>
    <d v="1969-07-01T00:00:00"/>
    <s v="WCDXFER"/>
  </r>
  <r>
    <n v="0"/>
    <n v="0"/>
    <n v="0"/>
    <n v="0"/>
    <d v="2025-12-01T00:00:00"/>
    <s v="BH Colorado Electric Oper Co"/>
    <s v="Regulated Electric (122)"/>
    <s v="WPC Sub 30385 Midway #1 PSCO"/>
    <x v="138"/>
    <n v="135300"/>
    <x v="378"/>
    <n v="9822045"/>
    <s v="SECTIONALIZING PANEL"/>
    <d v="1965-07-01T00:00:00"/>
    <d v="1965-07-01T00:00:00"/>
    <s v="WCDXFER"/>
  </r>
  <r>
    <n v="6"/>
    <n v="209983.81"/>
    <n v="42421.069985352697"/>
    <n v="167562.74001464731"/>
    <d v="2025-12-01T00:00:00"/>
    <s v="BH Colorado Electric Oper Co"/>
    <s v="Regulated Electric (122)"/>
    <s v="WPC Sub 30385 Midway #1 PSCO"/>
    <x v="138"/>
    <n v="135300"/>
    <x v="267"/>
    <n v="13776656"/>
    <s v="RELAY:  2 HINGED PANEL 4 RELAYS"/>
    <d v="2015-04-30T00:00:00"/>
    <d v="2015-04-01T00:00:00"/>
    <s v="10049752"/>
  </r>
  <r>
    <n v="1"/>
    <n v="31606.71"/>
    <n v="8817.6690339731995"/>
    <n v="22789.040966026798"/>
    <d v="2025-12-01T00:00:00"/>
    <s v="BH Colorado Electric Oper Co"/>
    <s v="Regulated Electric (122)"/>
    <s v="WPC Sub 30385 Midway #1 PSCO"/>
    <x v="138"/>
    <n v="135300"/>
    <x v="333"/>
    <n v="11545532"/>
    <s v="Relay - Aux"/>
    <d v="2011-09-23T00:00:00"/>
    <d v="2012-01-01T00:00:00"/>
    <s v="10040949"/>
  </r>
  <r>
    <n v="0"/>
    <n v="0"/>
    <n v="0"/>
    <n v="0"/>
    <d v="2025-12-01T00:00:00"/>
    <s v="BH Colorado Electric Oper Co"/>
    <s v="Regulated Electric (122)"/>
    <s v="WPC Sub 30385 Midway #1 PSCO"/>
    <x v="138"/>
    <n v="135300"/>
    <x v="80"/>
    <n v="9974333"/>
    <s v="TELEMETERING-RTU"/>
    <d v="1988-07-01T00:00:00"/>
    <d v="1988-07-01T00:00:00"/>
    <s v="CPR Conversion"/>
  </r>
  <r>
    <n v="0"/>
    <n v="0"/>
    <n v="0"/>
    <n v="0"/>
    <d v="2025-12-01T00:00:00"/>
    <s v="BH Colorado Electric Oper Co"/>
    <s v="Regulated Electric (122)"/>
    <s v="WPC Sub 30385 Midway #1 PSCO"/>
    <x v="138"/>
    <n v="135300"/>
    <x v="80"/>
    <n v="9822150"/>
    <s v="TELEMETERING-RTU"/>
    <d v="1988-07-01T00:00:00"/>
    <d v="1988-07-01T00:00:00"/>
    <s v="WCDXFER"/>
  </r>
  <r>
    <n v="0"/>
    <n v="0"/>
    <n v="0"/>
    <n v="0"/>
    <d v="2025-12-01T00:00:00"/>
    <s v="BH Colorado Electric Oper Co"/>
    <s v="Regulated Electric (122)"/>
    <s v="WPC Sub 30385 Midway #1 PSCO"/>
    <x v="138"/>
    <n v="135300"/>
    <x v="80"/>
    <n v="9822152"/>
    <s v="SCADA EQUIPMENT- RTU"/>
    <d v="1996-07-01T00:00:00"/>
    <d v="1996-07-01T00:00:00"/>
    <s v="WCDXFER"/>
  </r>
  <r>
    <n v="0"/>
    <n v="0"/>
    <n v="0"/>
    <n v="0"/>
    <d v="2025-12-01T00:00:00"/>
    <s v="BH Colorado Electric Oper Co"/>
    <s v="Regulated Electric (122)"/>
    <s v="WPC Sub 30385 Midway #1 PSCO"/>
    <x v="138"/>
    <n v="135300"/>
    <x v="80"/>
    <n v="9724142"/>
    <s v="SCADA EQUIPMENT- RTU"/>
    <d v="1986-07-01T00:00:00"/>
    <d v="1986-07-01T00:00:00"/>
    <s v="CPR Conversion"/>
  </r>
  <r>
    <n v="0"/>
    <n v="0"/>
    <n v="0"/>
    <n v="0"/>
    <d v="2025-12-01T00:00:00"/>
    <s v="BH Colorado Electric Oper Co"/>
    <s v="Regulated Electric (122)"/>
    <s v="WPC Sub 30385 Midway #1 PSCO"/>
    <x v="138"/>
    <n v="135300"/>
    <x v="80"/>
    <n v="9861025"/>
    <s v="SCADA EQUIPMENT- RTU"/>
    <d v="1996-07-01T00:00:00"/>
    <d v="1996-07-01T00:00:00"/>
    <s v="CPR Conversion"/>
  </r>
  <r>
    <n v="0"/>
    <n v="0"/>
    <n v="0"/>
    <n v="0"/>
    <d v="2025-12-01T00:00:00"/>
    <s v="BH Colorado Electric Oper Co"/>
    <s v="Regulated Electric (122)"/>
    <s v="WPC Sub 30385 Midway #1 PSCO"/>
    <x v="138"/>
    <n v="135300"/>
    <x v="80"/>
    <n v="9822151"/>
    <s v="SCADA EQUIPMENT- RTU"/>
    <d v="1986-07-01T00:00:00"/>
    <d v="1986-07-01T00:00:00"/>
    <s v="WCDXFER"/>
  </r>
  <r>
    <n v="0"/>
    <n v="0"/>
    <n v="0"/>
    <n v="0"/>
    <d v="2025-12-01T00:00:00"/>
    <s v="BH Colorado Electric Oper Co"/>
    <s v="Regulated Electric (122)"/>
    <s v="WPC Sub 30385 Midway #1 PSCO"/>
    <x v="138"/>
    <n v="135300"/>
    <x v="376"/>
    <n v="9822123"/>
    <s v="SCADA EQUIPMENT- TRANSDUCER"/>
    <d v="1988-07-01T00:00:00"/>
    <d v="1988-07-01T00:00:00"/>
    <s v="WCDXFER"/>
  </r>
  <r>
    <n v="0"/>
    <n v="0"/>
    <n v="0"/>
    <n v="0"/>
    <d v="2025-12-01T00:00:00"/>
    <s v="BH Colorado Electric Oper Co"/>
    <s v="Regulated Electric (122)"/>
    <s v="WPC Sub 30385 Midway #1 PSCO"/>
    <x v="138"/>
    <n v="135300"/>
    <x v="376"/>
    <n v="9974332"/>
    <s v="SCADA EQUIPMENT- TRANSDUCER"/>
    <d v="1988-07-01T00:00:00"/>
    <d v="1988-07-01T00:00:00"/>
    <s v="CPR Conversion"/>
  </r>
  <r>
    <n v="30"/>
    <n v="1367.95"/>
    <n v="776.42360538700007"/>
    <n v="591.52639461299998"/>
    <d v="2025-12-01T00:00:00"/>
    <s v="BH Colorado Electric Oper Co"/>
    <s v="Regulated Electric (122)"/>
    <s v="WPC Sub 30385 Midway #1 PSCO"/>
    <x v="138"/>
    <n v="135300"/>
    <x v="19"/>
    <n v="9822028"/>
    <s v="SUSPENSION INSULATORS"/>
    <d v="1996-07-01T00:00:00"/>
    <d v="1996-07-01T00:00:00"/>
    <s v="WCDXFER"/>
  </r>
  <r>
    <n v="0"/>
    <n v="0"/>
    <n v="0"/>
    <n v="0"/>
    <d v="2025-12-01T00:00:00"/>
    <s v="BH Colorado Electric Oper Co"/>
    <s v="Regulated Electric (122)"/>
    <s v="WPC Sub 30385 Midway #1 PSCO"/>
    <x v="138"/>
    <n v="135300"/>
    <x v="19"/>
    <n v="9699729"/>
    <s v="SUSPENSION INSULATORS"/>
    <d v="1996-07-01T00:00:00"/>
    <d v="1996-07-01T00:00:00"/>
    <s v="CPR Conversion"/>
  </r>
  <r>
    <n v="3"/>
    <n v="47508.85"/>
    <n v="26965.161449461"/>
    <n v="20543.688550538998"/>
    <d v="2025-12-01T00:00:00"/>
    <s v="BH Colorado Electric Oper Co"/>
    <s v="Regulated Electric (122)"/>
    <s v="WPC Sub 30385 Midway #1 PSCO"/>
    <x v="138"/>
    <n v="135300"/>
    <x v="247"/>
    <n v="9821935"/>
    <s v="CARR CURR EQ-TRANS/REC COMBINED"/>
    <d v="1996-07-01T00:00:00"/>
    <d v="1996-07-01T00:00:00"/>
    <s v="WCDXFER"/>
  </r>
  <r>
    <n v="1"/>
    <n v="635.85"/>
    <n v="691.20937098450008"/>
    <n v="-55.35937098450006"/>
    <d v="2025-12-01T00:00:00"/>
    <s v="BH Colorado Electric Oper Co"/>
    <s v="Regulated Electric (122)"/>
    <s v="WPC Sub 30385 Midway #1 PSCO"/>
    <x v="138"/>
    <n v="135300"/>
    <x v="247"/>
    <n v="9821933"/>
    <s v="CARR CURR EQ-TRANS/REC COMBINED"/>
    <d v="1969-07-01T00:00:00"/>
    <d v="1969-07-01T00:00:00"/>
    <s v="WCDXFER"/>
  </r>
  <r>
    <n v="0"/>
    <n v="0"/>
    <n v="0"/>
    <n v="0"/>
    <d v="2025-12-01T00:00:00"/>
    <s v="BH Colorado Electric Oper Co"/>
    <s v="Regulated Electric (122)"/>
    <s v="WPC Sub 30385 Midway #1 PSCO"/>
    <x v="138"/>
    <n v="135300"/>
    <x v="247"/>
    <n v="9704641"/>
    <s v="CARR CURR EQ-TRANS/REC COMBINED"/>
    <d v="1996-07-01T00:00:00"/>
    <d v="1996-07-01T00:00:00"/>
    <s v="CPR Conversion"/>
  </r>
  <r>
    <n v="0"/>
    <n v="0"/>
    <n v="0"/>
    <n v="0"/>
    <d v="2025-12-01T00:00:00"/>
    <s v="BH Colorado Electric Oper Co"/>
    <s v="Regulated Electric (122)"/>
    <s v="WPC Sub 30385 Midway #1 PSCO"/>
    <x v="138"/>
    <n v="135300"/>
    <x v="247"/>
    <n v="9974257"/>
    <s v="CARR CURR EQ-TRANS/REC COMBINED"/>
    <d v="1972-07-01T00:00:00"/>
    <d v="1972-07-01T00:00:00"/>
    <s v="CPR Conversion"/>
  </r>
  <r>
    <n v="1"/>
    <n v="400"/>
    <n v="365.56120399999998"/>
    <n v="34.438796000000025"/>
    <d v="2025-12-01T00:00:00"/>
    <s v="BH Colorado Electric Oper Co"/>
    <s v="Regulated Electric (122)"/>
    <s v="WPC Sub 30385 Midway #1 PSCO"/>
    <x v="138"/>
    <n v="135300"/>
    <x v="247"/>
    <n v="9821936"/>
    <s v="CARR CURR EQ-TRAN/REC COMB"/>
    <d v="1978-07-01T00:00:00"/>
    <d v="1978-07-01T00:00:00"/>
    <s v="WCDXFER"/>
  </r>
  <r>
    <n v="0"/>
    <n v="0"/>
    <n v="0"/>
    <n v="0"/>
    <d v="2025-12-01T00:00:00"/>
    <s v="BH Colorado Electric Oper Co"/>
    <s v="Regulated Electric (122)"/>
    <s v="WPC Sub 30385 Midway #1 PSCO"/>
    <x v="138"/>
    <n v="135300"/>
    <x v="247"/>
    <n v="9974263"/>
    <s v="CARR CURR EQ-TRANS/REC COMBINED"/>
    <d v="1965-07-01T00:00:00"/>
    <d v="1965-07-01T00:00:00"/>
    <s v="CPR Conversion"/>
  </r>
  <r>
    <n v="1"/>
    <n v="14449.43"/>
    <n v="14873.426993699301"/>
    <n v="-423.99699369930022"/>
    <d v="2025-12-01T00:00:00"/>
    <s v="BH Colorado Electric Oper Co"/>
    <s v="Regulated Electric (122)"/>
    <s v="WPC Sub 30385 Midway #1 PSCO"/>
    <x v="138"/>
    <n v="135300"/>
    <x v="247"/>
    <n v="9821934"/>
    <s v="CARR CURR EQ-TRANS/REC COMBINED"/>
    <d v="1972-07-01T00:00:00"/>
    <d v="1972-07-01T00:00:00"/>
    <s v="WCDXFER"/>
  </r>
  <r>
    <n v="1"/>
    <n v="14945.87"/>
    <n v="17397.348690623399"/>
    <n v="-2451.4786906233985"/>
    <d v="2025-12-01T00:00:00"/>
    <s v="BH Colorado Electric Oper Co"/>
    <s v="Regulated Electric (122)"/>
    <s v="WPC Sub 30385 Midway #1 PSCO"/>
    <x v="138"/>
    <n v="135300"/>
    <x v="247"/>
    <n v="9821932"/>
    <s v="CARR CURR EQ-TRANS/REC COMBINED"/>
    <d v="1965-07-01T00:00:00"/>
    <d v="1965-07-01T00:00:00"/>
    <s v="WCDXFER"/>
  </r>
  <r>
    <n v="0"/>
    <n v="0"/>
    <n v="0"/>
    <n v="0"/>
    <d v="2025-12-01T00:00:00"/>
    <s v="BH Colorado Electric Oper Co"/>
    <s v="Regulated Electric (122)"/>
    <s v="WPC Sub 30385 Midway #1 PSCO"/>
    <x v="138"/>
    <n v="135300"/>
    <x v="247"/>
    <n v="9974260"/>
    <s v="CARR CURR EQ-TRANS/REC COMBINED"/>
    <d v="1969-07-01T00:00:00"/>
    <d v="1969-07-01T00:00:00"/>
    <s v="CPR Conversion"/>
  </r>
  <r>
    <n v="0"/>
    <n v="0"/>
    <n v="0"/>
    <n v="0"/>
    <d v="2025-12-01T00:00:00"/>
    <s v="BH Colorado Electric Oper Co"/>
    <s v="Regulated Electric (122)"/>
    <s v="WPC Sub 30385 Midway #1 PSCO"/>
    <x v="138"/>
    <n v="135300"/>
    <x v="247"/>
    <n v="9693314"/>
    <s v="CARR CURR EQ-TRAN/REC COMB"/>
    <d v="1978-07-01T00:00:00"/>
    <d v="1978-07-01T00:00:00"/>
    <s v="CPR Conversion"/>
  </r>
  <r>
    <n v="0"/>
    <n v="0"/>
    <n v="0"/>
    <n v="0"/>
    <d v="2025-12-01T00:00:00"/>
    <s v="BH Colorado Electric Oper Co"/>
    <s v="Regulated Electric (122)"/>
    <s v="WPC Sub 30385 Midway #1 PSCO"/>
    <x v="138"/>
    <n v="135300"/>
    <x v="300"/>
    <n v="9974247"/>
    <s v="TUBULAR BUS, ALUM., &lt; 3&quot;"/>
    <d v="1970-07-01T00:00:00"/>
    <d v="1970-07-01T00:00:00"/>
    <s v="CPR Conversion"/>
  </r>
  <r>
    <n v="1"/>
    <n v="1629.48"/>
    <n v="1771.3483460436003"/>
    <n v="-141.86834604360024"/>
    <d v="2025-12-01T00:00:00"/>
    <s v="BH Colorado Electric Oper Co"/>
    <s v="Regulated Electric (122)"/>
    <s v="WPC Sub 30385 Midway #1 PSCO"/>
    <x v="138"/>
    <n v="135300"/>
    <x v="300"/>
    <n v="9821891"/>
    <s v="TUBULAR BUS, ALUM., &lt; 3&quot;"/>
    <d v="1969-07-01T00:00:00"/>
    <d v="1969-07-01T00:00:00"/>
    <s v="WCDXFER"/>
  </r>
  <r>
    <n v="0"/>
    <n v="0"/>
    <n v="0"/>
    <n v="0"/>
    <d v="2025-12-01T00:00:00"/>
    <s v="BH Colorado Electric Oper Co"/>
    <s v="Regulated Electric (122)"/>
    <s v="WPC Sub 30385 Midway #1 PSCO"/>
    <x v="138"/>
    <n v="135300"/>
    <x v="300"/>
    <n v="9974248"/>
    <s v="TUBULAR BUS, ALUM., &lt; 3&quot;"/>
    <d v="1969-07-01T00:00:00"/>
    <d v="1969-07-01T00:00:00"/>
    <s v="CPR Conversion"/>
  </r>
  <r>
    <n v="1"/>
    <n v="1323.38"/>
    <n v="1514.9835088272"/>
    <n v="-191.6035088271999"/>
    <d v="2025-12-01T00:00:00"/>
    <s v="BH Colorado Electric Oper Co"/>
    <s v="Regulated Electric (122)"/>
    <s v="WPC Sub 30385 Midway #1 PSCO"/>
    <x v="138"/>
    <n v="135300"/>
    <x v="300"/>
    <n v="9821894"/>
    <s v="TUBULAR BUS, ALUM , UNDER 3&quot;"/>
    <d v="1966-07-01T00:00:00"/>
    <d v="1966-07-01T00:00:00"/>
    <s v="WCDXFER"/>
  </r>
  <r>
    <n v="1"/>
    <n v="3414.33"/>
    <n v="3645.9018790416003"/>
    <n v="-231.57187904160037"/>
    <d v="2025-12-01T00:00:00"/>
    <s v="BH Colorado Electric Oper Co"/>
    <s v="Regulated Electric (122)"/>
    <s v="WPC Sub 30385 Midway #1 PSCO"/>
    <x v="138"/>
    <n v="135300"/>
    <x v="300"/>
    <n v="9821892"/>
    <s v="TUBULAR BUS, ALUM., &lt; 3&quot;"/>
    <d v="1970-07-01T00:00:00"/>
    <d v="1970-07-01T00:00:00"/>
    <s v="WCDXFER"/>
  </r>
  <r>
    <n v="0"/>
    <n v="570.08000000000004"/>
    <n v="520.99782794079999"/>
    <n v="49.082172059200047"/>
    <d v="2025-12-01T00:00:00"/>
    <s v="BH Colorado Electric Oper Co"/>
    <s v="Regulated Electric (122)"/>
    <s v="WPC Sub 30385 Midway #1 PSCO"/>
    <x v="138"/>
    <n v="135300"/>
    <x v="300"/>
    <n v="9821893"/>
    <s v="TUBULAR BUS, ALUM., &lt; 3&quot;"/>
    <d v="1978-07-01T00:00:00"/>
    <d v="1978-07-01T00:00:00"/>
    <s v="WCDXFER"/>
  </r>
  <r>
    <n v="0"/>
    <n v="0"/>
    <n v="0"/>
    <n v="0"/>
    <d v="2025-12-01T00:00:00"/>
    <s v="BH Colorado Electric Oper Co"/>
    <s v="Regulated Electric (122)"/>
    <s v="WPC Sub 30385 Midway #1 PSCO"/>
    <x v="138"/>
    <n v="135300"/>
    <x v="300"/>
    <n v="9974246"/>
    <s v="TUBULAR BUS, ALUM., &lt; 3&quot;"/>
    <d v="1978-07-01T00:00:00"/>
    <d v="1978-07-01T00:00:00"/>
    <s v="CPR Conversion"/>
  </r>
  <r>
    <n v="0"/>
    <n v="0"/>
    <n v="0"/>
    <n v="0"/>
    <d v="2025-12-01T00:00:00"/>
    <s v="BH Colorado Electric Oper Co"/>
    <s v="Regulated Electric (122)"/>
    <s v="WPC Sub 30385 Midway #1 PSCO"/>
    <x v="138"/>
    <n v="135300"/>
    <x v="300"/>
    <n v="9974249"/>
    <s v="TUBULAR BUS, ALUM , UNDER 3&quot;"/>
    <d v="1966-07-01T00:00:00"/>
    <d v="1966-07-01T00:00:00"/>
    <s v="CPR Conversion"/>
  </r>
  <r>
    <n v="1"/>
    <n v="13630.61"/>
    <n v="7736.4869767346008"/>
    <n v="5894.1230232653998"/>
    <d v="2025-12-01T00:00:00"/>
    <s v="BH Colorado Electric Oper Co"/>
    <s v="Regulated Electric (122)"/>
    <s v="WPC Sub 30385 Midway #1 PSCO"/>
    <x v="138"/>
    <n v="135300"/>
    <x v="366"/>
    <n v="9821942"/>
    <s v="CARR CURR EQ-WAVE TRAP-1200 AMP"/>
    <d v="1996-07-01T00:00:00"/>
    <d v="1996-07-01T00:00:00"/>
    <s v="WCDXFER"/>
  </r>
  <r>
    <n v="0"/>
    <n v="0"/>
    <n v="0"/>
    <n v="0"/>
    <d v="2025-12-01T00:00:00"/>
    <s v="BH Colorado Electric Oper Co"/>
    <s v="Regulated Electric (122)"/>
    <s v="WPC Sub 30385 Midway #1 PSCO"/>
    <x v="138"/>
    <n v="135300"/>
    <x v="366"/>
    <n v="9861023"/>
    <s v="CARR CURR EQ-WAVE TRAP-1200 AMP"/>
    <d v="1996-07-01T00:00:00"/>
    <d v="1996-07-01T00:00:00"/>
    <s v="CPR Conversion"/>
  </r>
  <r>
    <n v="0"/>
    <n v="0"/>
    <n v="0"/>
    <n v="0"/>
    <d v="2025-12-01T00:00:00"/>
    <s v="BH Colorado Electric Oper Co"/>
    <s v="Regulated Electric (122)"/>
    <s v="WPC Sub 30385 Midway #1 PSCO"/>
    <x v="138"/>
    <n v="135300"/>
    <x v="366"/>
    <n v="9974259"/>
    <s v="CARR CURR EQ-WAVE TRAP-1200 AMP"/>
    <d v="1970-07-01T00:00:00"/>
    <d v="1970-07-01T00:00:00"/>
    <s v="CPR Conversion"/>
  </r>
  <r>
    <n v="2"/>
    <n v="3546.61"/>
    <n v="3787.1535742671999"/>
    <n v="-240.5435742671998"/>
    <d v="2025-12-01T00:00:00"/>
    <s v="BH Colorado Electric Oper Co"/>
    <s v="Regulated Electric (122)"/>
    <s v="WPC Sub 30385 Midway #1 PSCO"/>
    <x v="138"/>
    <n v="135300"/>
    <x v="366"/>
    <n v="9821977"/>
    <s v="CARR CURR EQ-WAVE TRAP-1200 AMP"/>
    <d v="1970-07-01T00:00:00"/>
    <d v="1970-07-01T00:00:00"/>
    <s v="WCDXFER"/>
  </r>
  <r>
    <n v="1"/>
    <n v="3800"/>
    <n v="3472.8314380000002"/>
    <n v="327.16856199999984"/>
    <d v="2025-12-01T00:00:00"/>
    <s v="BH Colorado Electric Oper Co"/>
    <s v="Regulated Electric (122)"/>
    <s v="WPC Sub 30385 Midway #1 PSCO"/>
    <x v="138"/>
    <n v="135300"/>
    <x v="253"/>
    <n v="9821948"/>
    <s v="CARR CURR EQ-WAVE TRAP-800 AMP"/>
    <d v="1978-07-01T00:00:00"/>
    <d v="1978-07-01T00:00:00"/>
    <s v="WCDXFER"/>
  </r>
  <r>
    <n v="1"/>
    <n v="1927.8500000000001"/>
    <n v="2206.9707548040001"/>
    <n v="-279.12075480399994"/>
    <d v="2025-12-01T00:00:00"/>
    <s v="BH Colorado Electric Oper Co"/>
    <s v="Regulated Electric (122)"/>
    <s v="WPC Sub 30385 Midway #1 PSCO"/>
    <x v="138"/>
    <n v="135300"/>
    <x v="253"/>
    <n v="9821947"/>
    <s v="CARR CURR EQ-WAVE TRAP-800 AMP"/>
    <d v="1966-07-01T00:00:00"/>
    <d v="1966-07-01T00:00:00"/>
    <s v="WCDXFER"/>
  </r>
  <r>
    <n v="0"/>
    <n v="0"/>
    <n v="0"/>
    <n v="0"/>
    <d v="2025-12-01T00:00:00"/>
    <s v="BH Colorado Electric Oper Co"/>
    <s v="Regulated Electric (122)"/>
    <s v="WPC Sub 30385 Midway #1 PSCO"/>
    <x v="138"/>
    <n v="135300"/>
    <x v="253"/>
    <n v="9974262"/>
    <s v="CARR CURR EQ-WAVE TRAP-800 AMP"/>
    <d v="1966-07-01T00:00:00"/>
    <d v="1966-07-01T00:00:00"/>
    <s v="CPR Conversion"/>
  </r>
  <r>
    <n v="0"/>
    <n v="0"/>
    <n v="0"/>
    <n v="0"/>
    <d v="2025-12-01T00:00:00"/>
    <s v="BH Colorado Electric Oper Co"/>
    <s v="Regulated Electric (122)"/>
    <s v="WPC Sub 30385 Midway #1 PSCO"/>
    <x v="138"/>
    <n v="135300"/>
    <x v="253"/>
    <n v="9974255"/>
    <s v="CARR CURR EQ-WAVE TRAP-800 AMP"/>
    <d v="1978-07-01T00:00:00"/>
    <d v="1978-07-01T00:00:00"/>
    <s v="CPR Conversion"/>
  </r>
  <r>
    <n v="500"/>
    <n v="4637.83"/>
    <n v="16.620034831400002"/>
    <n v="4621.2099651686003"/>
    <d v="2025-12-01T00:00:00"/>
    <s v="BH Colorado Electric Oper Co"/>
    <s v="Regulated Electric (122)"/>
    <s v="WPC Sub 30386 Midway #2 WAPA"/>
    <x v="139"/>
    <n v="135130"/>
    <x v="375"/>
    <n v="40388867"/>
    <s v="Multi-Mode Fiber between WAPA &amp; PSCO Bdgs"/>
    <d v="2021-12-16T00:00:00"/>
    <d v="2022-01-01T00:00:00"/>
    <s v="10078567"/>
  </r>
  <r>
    <n v="0"/>
    <n v="0"/>
    <n v="0"/>
    <n v="0"/>
    <d v="2025-12-01T00:00:00"/>
    <s v="BH Colorado Electric Oper Co"/>
    <s v="Regulated Electric (122)"/>
    <s v="WPC Sub 30386 Midway #2 WAPA"/>
    <x v="139"/>
    <n v="135130"/>
    <x v="3"/>
    <n v="40387593"/>
    <s v="Replacement of the Midway (WAPA building) Telegyr RTU with a SEL RTAC."/>
    <d v="2024-12-05T00:00:00"/>
    <d v="2024-12-01T00:00:00"/>
    <s v="10086168"/>
  </r>
  <r>
    <n v="0"/>
    <n v="0"/>
    <n v="0"/>
    <n v="0"/>
    <d v="2025-12-01T00:00:00"/>
    <s v="BH Colorado Electric Oper Co"/>
    <s v="Regulated Electric (122)"/>
    <s v="WPC Sub 30386 Midway #2 WAPA"/>
    <x v="139"/>
    <n v="135130"/>
    <x v="327"/>
    <n v="40388360"/>
    <s v="MULTIPLE ADDRESS REMOTE SYSTEM"/>
    <d v="2005-03-09T00:00:00"/>
    <d v="2005-05-01T00:00:00"/>
    <s v="50507XFER"/>
  </r>
  <r>
    <n v="1"/>
    <n v="3840.09"/>
    <n v="96.319979046599997"/>
    <n v="3743.7700209534"/>
    <d v="2025-12-01T00:00:00"/>
    <s v="BH Colorado Electric Oper Co"/>
    <s v="Regulated Electric (122)"/>
    <s v="WPC Sub 30386 Midway #2 WAPA"/>
    <x v="139"/>
    <n v="135130"/>
    <x v="80"/>
    <n v="41070078"/>
    <s v="SCADA EQUIPMENT- RTU"/>
    <d v="1994-07-01T00:00:00"/>
    <d v="1994-07-01T00:00:00"/>
    <s v="WCDXFER"/>
  </r>
  <r>
    <n v="1"/>
    <n v="9891.6200000000008"/>
    <n v="11.814353095600001"/>
    <n v="9879.8056469044004"/>
    <d v="2025-12-01T00:00:00"/>
    <s v="BH Colorado Electric Oper Co"/>
    <s v="Regulated Electric (122)"/>
    <s v="WPC Sub 30386 Midway #2 WAPA"/>
    <x v="139"/>
    <n v="135130"/>
    <x v="80"/>
    <n v="40866904"/>
    <s v="SEL-3505 RTAC"/>
    <d v="2024-12-05T00:00:00"/>
    <d v="2024-01-01T00:00:00"/>
    <s v="10086168"/>
  </r>
  <r>
    <n v="0"/>
    <n v="0"/>
    <n v="0"/>
    <n v="0"/>
    <d v="2025-12-01T00:00:00"/>
    <s v="BH Colorado Electric Oper Co"/>
    <s v="Regulated Electric (122)"/>
    <s v="WPC Sub 30386 Midway #2 WAPA"/>
    <x v="139"/>
    <n v="135300"/>
    <x v="375"/>
    <n v="35766445"/>
    <s v="Multi-Mode Fiber between WAPA &amp; PSCO Bdgs"/>
    <d v="2021-12-16T00:00:00"/>
    <d v="2022-01-01T00:00:00"/>
    <s v="10078567"/>
  </r>
  <r>
    <n v="0"/>
    <n v="0"/>
    <n v="0"/>
    <n v="0"/>
    <d v="2025-12-01T00:00:00"/>
    <s v="BH Colorado Electric Oper Co"/>
    <s v="Regulated Electric (122)"/>
    <s v="WPC Sub 30386 Midway #2 WAPA"/>
    <x v="139"/>
    <n v="135300"/>
    <x v="3"/>
    <n v="9736758"/>
    <s v="Inv Carriers Midway PSCO"/>
    <d v="2002-12-12T00:00:00"/>
    <d v="2008-05-01T00:00:00"/>
    <s v="10012708"/>
  </r>
  <r>
    <n v="0"/>
    <n v="0"/>
    <n v="0"/>
    <n v="0"/>
    <d v="2025-12-01T00:00:00"/>
    <s v="BH Colorado Electric Oper Co"/>
    <s v="Regulated Electric (122)"/>
    <s v="WPC Sub 30386 Midway #2 WAPA"/>
    <x v="139"/>
    <n v="135300"/>
    <x v="3"/>
    <n v="40224556"/>
    <s v="Replacement of the Midway (WAPA building) Telegyr RTU with a SEL RTAC."/>
    <d v="2024-12-05T00:00:00"/>
    <d v="2024-12-01T00:00:00"/>
    <s v="10086168"/>
  </r>
  <r>
    <n v="0"/>
    <n v="0"/>
    <n v="0"/>
    <n v="0"/>
    <d v="2025-12-01T00:00:00"/>
    <s v="BH Colorado Electric Oper Co"/>
    <s v="Regulated Electric (122)"/>
    <s v="WPC Sub 30386 Midway #2 WAPA"/>
    <x v="139"/>
    <n v="135300"/>
    <x v="3"/>
    <n v="40471804"/>
    <s v="Replacement of the Midway (WAPA building) Telegyr RTU with a SEL RTAC."/>
    <d v="2024-12-05T00:00:00"/>
    <d v="2025-01-01T00:00:00"/>
    <s v="10086168"/>
  </r>
  <r>
    <n v="0"/>
    <n v="0"/>
    <n v="0"/>
    <n v="0"/>
    <d v="2025-12-01T00:00:00"/>
    <s v="BH Colorado Electric Oper Co"/>
    <s v="Regulated Electric (122)"/>
    <s v="WPC Sub 30386 Midway #2 WAPA"/>
    <x v="139"/>
    <n v="135300"/>
    <x v="3"/>
    <n v="9813338"/>
    <s v="Inv Carriers Midway PSCO"/>
    <d v="2002-12-12T00:00:00"/>
    <d v="2002-12-01T00:00:00"/>
    <s v="10012708"/>
  </r>
  <r>
    <n v="0"/>
    <n v="0"/>
    <n v="0"/>
    <n v="0"/>
    <d v="2025-12-01T00:00:00"/>
    <s v="BH Colorado Electric Oper Co"/>
    <s v="Regulated Electric (122)"/>
    <s v="WPC Sub 30386 Midway #2 WAPA"/>
    <x v="139"/>
    <n v="135300"/>
    <x v="3"/>
    <n v="11212759"/>
    <s v="Replace Failed CCVT - Western to perform the work."/>
    <d v="2011-12-08T00:00:00"/>
    <d v="2011-12-01T00:00:00"/>
    <s v="10042323"/>
  </r>
  <r>
    <n v="0"/>
    <n v="0"/>
    <n v="0"/>
    <n v="0"/>
    <d v="2025-12-01T00:00:00"/>
    <s v="BH Colorado Electric Oper Co"/>
    <s v="Regulated Electric (122)"/>
    <s v="WPC Sub 30386 Midway #2 WAPA"/>
    <x v="139"/>
    <n v="135300"/>
    <x v="3"/>
    <n v="11796069"/>
    <s v="Replace Failed CCVT - Western to perform the work."/>
    <d v="2011-12-08T00:00:00"/>
    <d v="2013-02-01T00:00:00"/>
    <s v="10042323"/>
  </r>
  <r>
    <n v="0"/>
    <n v="0"/>
    <n v="0"/>
    <n v="0"/>
    <d v="2025-12-01T00:00:00"/>
    <s v="BH Colorado Electric Oper Co"/>
    <s v="Regulated Electric (122)"/>
    <s v="WPC Sub 30386 Midway #2 WAPA"/>
    <x v="139"/>
    <n v="135300"/>
    <x v="327"/>
    <n v="12818194"/>
    <s v="MULTIPLE ADDRESS REMOTE SYSTEM"/>
    <d v="2005-03-09T00:00:00"/>
    <d v="2005-05-01T00:00:00"/>
    <s v="50507XFER"/>
  </r>
  <r>
    <n v="0"/>
    <n v="-0.02"/>
    <n v="-9.0428298000000008E-3"/>
    <n v="-1.09571702E-2"/>
    <d v="2025-12-01T00:00:00"/>
    <s v="BH Colorado Electric Oper Co"/>
    <s v="Regulated Electric (122)"/>
    <s v="WPC Sub 30386 Midway #2 WAPA"/>
    <x v="139"/>
    <n v="135300"/>
    <x v="308"/>
    <n v="9742100"/>
    <s v="OTHER"/>
    <d v="2002-12-12T00:00:00"/>
    <d v="2002-01-01T00:00:00"/>
    <s v="10012708"/>
  </r>
  <r>
    <n v="0"/>
    <n v="0"/>
    <n v="0"/>
    <n v="0"/>
    <d v="2025-12-01T00:00:00"/>
    <s v="BH Colorado Electric Oper Co"/>
    <s v="Regulated Electric (122)"/>
    <s v="WPC Sub 30386 Midway #2 WAPA"/>
    <x v="139"/>
    <n v="135300"/>
    <x v="80"/>
    <n v="9974327"/>
    <s v="SCADA EQUIPMENT- RTU"/>
    <d v="1994-07-01T00:00:00"/>
    <d v="1994-07-01T00:00:00"/>
    <s v="CPR Conversion"/>
  </r>
  <r>
    <n v="0"/>
    <n v="0"/>
    <n v="0"/>
    <n v="0"/>
    <d v="2025-12-01T00:00:00"/>
    <s v="BH Colorado Electric Oper Co"/>
    <s v="Regulated Electric (122)"/>
    <s v="WPC Sub 30386 Midway #2 WAPA"/>
    <x v="139"/>
    <n v="135300"/>
    <x v="80"/>
    <n v="9822149"/>
    <s v="SCADA EQUIPMENT- RTU"/>
    <d v="1994-07-01T00:00:00"/>
    <d v="1994-07-01T00:00:00"/>
    <s v="WCDXFER"/>
  </r>
  <r>
    <n v="1"/>
    <n v="74382.53"/>
    <n v="20751.306651327599"/>
    <n v="53631.2233486724"/>
    <d v="2025-12-01T00:00:00"/>
    <s v="BH Colorado Electric Oper Co"/>
    <s v="Regulated Electric (122)"/>
    <s v="WPC Sub 30386 Midway #2 WAPA"/>
    <x v="139"/>
    <n v="135300"/>
    <x v="151"/>
    <n v="11276905"/>
    <s v="CCVT 115KV  VOLTAGE INST TRNSF"/>
    <d v="2011-12-08T00:00:00"/>
    <d v="2011-12-01T00:00:00"/>
    <s v="10042323"/>
  </r>
  <r>
    <n v="0"/>
    <n v="0"/>
    <n v="0"/>
    <n v="0"/>
    <d v="2025-12-01T00:00:00"/>
    <s v="BH Colorado Electric Oper Co"/>
    <s v="Regulated Electric (122)"/>
    <s v="WPC Sub 30399 Spare Equipment"/>
    <x v="140"/>
    <n v="135300"/>
    <x v="199"/>
    <n v="9822106"/>
    <s v="AIRBRK-1PH-ELEC-45001-69000V- &lt;=600AMPS"/>
    <d v="1979-07-01T00:00:00"/>
    <d v="1979-07-01T00:00:00"/>
    <s v="WCDXFER"/>
  </r>
  <r>
    <n v="0"/>
    <n v="0"/>
    <n v="0"/>
    <n v="0"/>
    <d v="2025-12-01T00:00:00"/>
    <s v="BH Colorado Electric Oper Co"/>
    <s v="Regulated Electric (122)"/>
    <s v="WPC Sub 30399 Spare Equipment"/>
    <x v="140"/>
    <n v="135300"/>
    <x v="199"/>
    <n v="9724141"/>
    <s v="AIRBRK-1PH-ELEC-45001-69000V- &lt;=600AMPS"/>
    <d v="1979-07-01T00:00:00"/>
    <d v="1979-07-01T00:00:00"/>
    <s v="CPR Conversion"/>
  </r>
  <r>
    <n v="0"/>
    <n v="0"/>
    <n v="0"/>
    <n v="0"/>
    <d v="2025-12-01T00:00:00"/>
    <s v="BH Colorado Electric Oper Co"/>
    <s v="Regulated Electric (122)"/>
    <s v="WPC Sub 30399 Spare Equipment"/>
    <x v="140"/>
    <n v="135300"/>
    <x v="136"/>
    <n v="9821880"/>
    <s v="ARRESTER - 23,000-69,000 VOLTS"/>
    <d v="1943-07-01T00:00:00"/>
    <d v="1943-07-01T00:00:00"/>
    <s v="WCDXFER"/>
  </r>
  <r>
    <n v="0"/>
    <n v="0"/>
    <n v="0"/>
    <n v="0"/>
    <d v="2025-12-01T00:00:00"/>
    <s v="BH Colorado Electric Oper Co"/>
    <s v="Regulated Electric (122)"/>
    <s v="WPC Sub 30399 Spare Equipment"/>
    <x v="140"/>
    <n v="135300"/>
    <x v="136"/>
    <n v="9974326"/>
    <s v="ARRESTER - 23,000-69,000 VOLTS"/>
    <d v="1943-07-01T00:00:00"/>
    <d v="1943-07-01T00:00:00"/>
    <s v="CPR Conversion"/>
  </r>
  <r>
    <n v="0"/>
    <n v="0"/>
    <n v="0"/>
    <n v="0"/>
    <d v="2025-12-01T00:00:00"/>
    <s v="BH Colorado Electric Oper Co"/>
    <s v="Regulated Electric (122)"/>
    <s v="WPC Sub 30399 Spare Equipment"/>
    <x v="140"/>
    <n v="135300"/>
    <x v="106"/>
    <n v="9821876"/>
    <s v="ARRESTER - 69,001-146,000 VOLTS"/>
    <d v="1975-07-01T00:00:00"/>
    <d v="1975-07-01T00:00:00"/>
    <s v="WCDXFER"/>
  </r>
  <r>
    <n v="0"/>
    <n v="0"/>
    <n v="0"/>
    <n v="0"/>
    <d v="2025-12-01T00:00:00"/>
    <s v="BH Colorado Electric Oper Co"/>
    <s v="Regulated Electric (122)"/>
    <s v="WPC Sub 30399 Spare Equipment"/>
    <x v="140"/>
    <n v="135300"/>
    <x v="106"/>
    <n v="9974325"/>
    <s v="ARRESTER - 69,001-146,000 VOLTS"/>
    <d v="1975-07-01T00:00:00"/>
    <d v="1975-07-01T00:00:00"/>
    <s v="CPR Conversion"/>
  </r>
  <r>
    <n v="0"/>
    <n v="0"/>
    <n v="0"/>
    <n v="0"/>
    <d v="2025-12-01T00:00:00"/>
    <s v="BH Colorado Electric Oper Co"/>
    <s v="Regulated Electric (122)"/>
    <s v="WPC Sub 30399 Spare Equipment"/>
    <x v="140"/>
    <n v="135300"/>
    <x v="223"/>
    <n v="9974322"/>
    <s v="CARR CURR EQ-COUPLING CAPACITOR 161KV"/>
    <d v="1961-07-01T00:00:00"/>
    <d v="1961-07-01T00:00:00"/>
    <s v="CPR Conversion"/>
  </r>
  <r>
    <n v="0"/>
    <n v="0"/>
    <n v="0"/>
    <n v="0"/>
    <d v="2025-12-01T00:00:00"/>
    <s v="BH Colorado Electric Oper Co"/>
    <s v="Regulated Electric (122)"/>
    <s v="WPC Sub 30399 Spare Equipment"/>
    <x v="140"/>
    <n v="135300"/>
    <x v="223"/>
    <n v="9821953"/>
    <s v="CARR CURR EQ-COUPLING CAPACITOR 161KV"/>
    <d v="1961-07-01T00:00:00"/>
    <d v="1961-07-01T00:00:00"/>
    <s v="WCDXFER"/>
  </r>
  <r>
    <n v="0"/>
    <n v="0"/>
    <n v="0"/>
    <n v="0"/>
    <d v="2025-12-01T00:00:00"/>
    <s v="BH Colorado Electric Oper Co"/>
    <s v="Regulated Electric (122)"/>
    <s v="WPC Sub 30399 Spare Equipment"/>
    <x v="140"/>
    <n v="135300"/>
    <x v="223"/>
    <n v="9701177"/>
    <s v="CARR CURR EQ-CPLNG CAP-161KV"/>
    <d v="1975-07-01T00:00:00"/>
    <d v="1975-07-01T00:00:00"/>
    <s v="CPR Conversion"/>
  </r>
  <r>
    <n v="0"/>
    <n v="0"/>
    <n v="0"/>
    <n v="0"/>
    <d v="2025-12-01T00:00:00"/>
    <s v="BH Colorado Electric Oper Co"/>
    <s v="Regulated Electric (122)"/>
    <s v="WPC Sub 30399 Spare Equipment"/>
    <x v="140"/>
    <n v="135300"/>
    <x v="223"/>
    <n v="9821952"/>
    <s v="CARR CURR EQ-CPLNG CAP-161KV"/>
    <d v="1975-07-01T00:00:00"/>
    <d v="1975-07-01T00:00:00"/>
    <s v="WCDXFER"/>
  </r>
  <r>
    <n v="0"/>
    <n v="0"/>
    <n v="0"/>
    <n v="0"/>
    <d v="2025-12-01T00:00:00"/>
    <s v="BH Colorado Electric Oper Co"/>
    <s v="Regulated Electric (122)"/>
    <s v="WPC Sub 30399 Spare Equipment"/>
    <x v="140"/>
    <n v="135300"/>
    <x v="3"/>
    <n v="9767854"/>
    <s v="Spare Substation Equipment"/>
    <d v="2000-01-01T00:00:00"/>
    <d v="2000-01-01T00:00:00"/>
    <s v="7105399132"/>
  </r>
  <r>
    <n v="0"/>
    <n v="0"/>
    <n v="0"/>
    <n v="0"/>
    <d v="2025-12-01T00:00:00"/>
    <s v="BH Colorado Electric Oper Co"/>
    <s v="Regulated Electric (122)"/>
    <s v="WPC Sub 30399 Spare Equipment"/>
    <x v="140"/>
    <n v="135300"/>
    <x v="3"/>
    <n v="9829738"/>
    <s v="Spare Substation Equipment"/>
    <d v="2000-02-01T00:00:00"/>
    <d v="2000-02-01T00:00:00"/>
    <s v="7105399132"/>
  </r>
  <r>
    <n v="0"/>
    <n v="0"/>
    <n v="0"/>
    <n v="0"/>
    <d v="2025-12-01T00:00:00"/>
    <s v="BH Colorado Electric Oper Co"/>
    <s v="Regulated Electric (122)"/>
    <s v="WPC Sub 30399 Spare Equipment"/>
    <x v="140"/>
    <n v="135300"/>
    <x v="230"/>
    <n v="9821971"/>
    <s v="CARR CURR EQ-LINE TUNER"/>
    <d v="1961-07-01T00:00:00"/>
    <d v="1961-07-01T00:00:00"/>
    <s v="WCDXFER"/>
  </r>
  <r>
    <n v="0"/>
    <n v="0"/>
    <n v="0"/>
    <n v="0"/>
    <d v="2025-12-01T00:00:00"/>
    <s v="BH Colorado Electric Oper Co"/>
    <s v="Regulated Electric (122)"/>
    <s v="WPC Sub 30399 Spare Equipment"/>
    <x v="140"/>
    <n v="135300"/>
    <x v="230"/>
    <n v="9974323"/>
    <s v="CARR CURR EQ-LINE TUNER"/>
    <d v="1961-07-01T00:00:00"/>
    <d v="1961-07-01T00:00:00"/>
    <s v="CPR Conversion"/>
  </r>
  <r>
    <n v="0"/>
    <n v="0"/>
    <n v="0"/>
    <n v="0"/>
    <d v="2025-12-01T00:00:00"/>
    <s v="BH Colorado Electric Oper Co"/>
    <s v="Regulated Electric (122)"/>
    <s v="WPC Sub 30399 Spare Equipment"/>
    <x v="140"/>
    <n v="135300"/>
    <x v="379"/>
    <n v="9761175"/>
    <s v="VACUUM CIRCUIT RECLOSERS"/>
    <d v="2000-03-01T00:00:00"/>
    <d v="2000-01-01T00:00:00"/>
    <s v="7105399132"/>
  </r>
  <r>
    <n v="0"/>
    <n v="0"/>
    <n v="0"/>
    <n v="0"/>
    <d v="2025-12-01T00:00:00"/>
    <s v="BH Colorado Electric Oper Co"/>
    <s v="Regulated Electric (122)"/>
    <s v="WPC Sub 30399 Spare Equipment"/>
    <x v="140"/>
    <n v="135300"/>
    <x v="379"/>
    <n v="9833530"/>
    <s v="VACUUM CIRCUIT RECLOSERS"/>
    <d v="2000-03-01T00:00:00"/>
    <d v="2000-01-01T00:00:00"/>
    <s v="7105399132"/>
  </r>
  <r>
    <n v="0"/>
    <n v="0"/>
    <n v="0"/>
    <n v="0"/>
    <d v="2025-12-01T00:00:00"/>
    <s v="BH Colorado Electric Oper Co"/>
    <s v="Regulated Electric (122)"/>
    <s v="WPC Sub 30399 Spare Equipment"/>
    <x v="140"/>
    <n v="135300"/>
    <x v="172"/>
    <n v="9822032"/>
    <s v="PANELS-BUS DIFFERENTIAL RELAY"/>
    <d v="1961-07-01T00:00:00"/>
    <d v="1961-07-01T00:00:00"/>
    <s v="WCDXFER"/>
  </r>
  <r>
    <n v="0"/>
    <n v="0"/>
    <n v="0"/>
    <n v="0"/>
    <d v="2025-12-01T00:00:00"/>
    <s v="BH Colorado Electric Oper Co"/>
    <s v="Regulated Electric (122)"/>
    <s v="WPC Sub 30399 Spare Equipment"/>
    <x v="140"/>
    <n v="135300"/>
    <x v="172"/>
    <n v="9974320"/>
    <s v="PANELS-BUS DIFFERENTIAL RELAY"/>
    <d v="1961-07-01T00:00:00"/>
    <d v="1961-07-01T00:00:00"/>
    <s v="CPR Conversion"/>
  </r>
  <r>
    <n v="0"/>
    <n v="0"/>
    <n v="0"/>
    <n v="0"/>
    <d v="2025-12-01T00:00:00"/>
    <s v="BH Colorado Electric Oper Co"/>
    <s v="Regulated Electric (122)"/>
    <s v="WPC Sub 30399 Spare Equipment"/>
    <x v="140"/>
    <n v="135300"/>
    <x v="172"/>
    <n v="9822035"/>
    <s v="BUS DIFFERENTIAL RELAY"/>
    <d v="1958-07-01T00:00:00"/>
    <d v="1958-07-01T00:00:00"/>
    <s v="WCDXFER"/>
  </r>
  <r>
    <n v="0"/>
    <n v="0"/>
    <n v="0"/>
    <n v="0"/>
    <d v="2025-12-01T00:00:00"/>
    <s v="BH Colorado Electric Oper Co"/>
    <s v="Regulated Electric (122)"/>
    <s v="WPC Sub 30399 Spare Equipment"/>
    <x v="140"/>
    <n v="135300"/>
    <x v="172"/>
    <n v="9709878"/>
    <s v="PANELS-BUS DIFFERENTIAL RELAY"/>
    <d v="1962-07-01T00:00:00"/>
    <d v="1962-07-01T00:00:00"/>
    <s v="CPR Conversion"/>
  </r>
  <r>
    <n v="0"/>
    <n v="0"/>
    <n v="0"/>
    <n v="0"/>
    <d v="2025-12-01T00:00:00"/>
    <s v="BH Colorado Electric Oper Co"/>
    <s v="Regulated Electric (122)"/>
    <s v="WPC Sub 30399 Spare Equipment"/>
    <x v="140"/>
    <n v="135300"/>
    <x v="172"/>
    <n v="9822033"/>
    <s v="PANELS-BUS DIFFERENTIAL RELAY"/>
    <d v="1962-07-01T00:00:00"/>
    <d v="1962-07-01T00:00:00"/>
    <s v="WCDXFER"/>
  </r>
  <r>
    <n v="0"/>
    <n v="0"/>
    <n v="0"/>
    <n v="0"/>
    <d v="2025-12-01T00:00:00"/>
    <s v="BH Colorado Electric Oper Co"/>
    <s v="Regulated Electric (122)"/>
    <s v="WPC Sub 30399 Spare Equipment"/>
    <x v="140"/>
    <n v="135300"/>
    <x v="172"/>
    <n v="9974321"/>
    <s v="BUS DIFFERENTIAL RELAY"/>
    <d v="1958-07-01T00:00:00"/>
    <d v="1958-07-01T00:00:00"/>
    <s v="CPR Conversion"/>
  </r>
  <r>
    <n v="0"/>
    <n v="0"/>
    <n v="0"/>
    <n v="0"/>
    <d v="2025-12-01T00:00:00"/>
    <s v="BH Colorado Electric Oper Co"/>
    <s v="Regulated Electric (122)"/>
    <s v="WPC Sub 30399 Spare Equipment"/>
    <x v="140"/>
    <n v="135300"/>
    <x v="172"/>
    <n v="9974319"/>
    <s v="PANELS-BUS DIFFERENTIAL RELAY"/>
    <d v="1967-07-01T00:00:00"/>
    <d v="1967-07-01T00:00:00"/>
    <s v="CPR Conversion"/>
  </r>
  <r>
    <n v="0"/>
    <n v="0"/>
    <n v="0"/>
    <n v="0"/>
    <d v="2025-12-01T00:00:00"/>
    <s v="BH Colorado Electric Oper Co"/>
    <s v="Regulated Electric (122)"/>
    <s v="WPC Sub 30399 Spare Equipment"/>
    <x v="140"/>
    <n v="135300"/>
    <x v="172"/>
    <n v="9822034"/>
    <s v="PANELS-BUS DIFFERENTIAL RELAY"/>
    <d v="1967-07-01T00:00:00"/>
    <d v="1967-07-01T00:00:00"/>
    <s v="WCDXFER"/>
  </r>
  <r>
    <n v="0"/>
    <n v="0"/>
    <n v="0"/>
    <n v="0"/>
    <d v="2025-12-01T00:00:00"/>
    <s v="BH Colorado Electric Oper Co"/>
    <s v="Regulated Electric (122)"/>
    <s v="WPC Sub 30399 Spare Equipment"/>
    <x v="140"/>
    <n v="135300"/>
    <x v="352"/>
    <n v="9822175"/>
    <s v="TELEMETERING-RECEIVER"/>
    <d v="1964-07-01T00:00:00"/>
    <d v="1964-07-01T00:00:00"/>
    <s v="WCDXFER"/>
  </r>
  <r>
    <n v="0"/>
    <n v="0"/>
    <n v="0"/>
    <n v="0"/>
    <d v="2025-12-01T00:00:00"/>
    <s v="BH Colorado Electric Oper Co"/>
    <s v="Regulated Electric (122)"/>
    <s v="WPC Sub 30399 Spare Equipment"/>
    <x v="140"/>
    <n v="135300"/>
    <x v="352"/>
    <n v="9822141"/>
    <s v="TELEMETERING EQ - RECEIVER"/>
    <d v="1963-07-01T00:00:00"/>
    <d v="1963-07-01T00:00:00"/>
    <s v="WCDXFER"/>
  </r>
  <r>
    <n v="0"/>
    <n v="0"/>
    <n v="0"/>
    <n v="0"/>
    <d v="2025-12-01T00:00:00"/>
    <s v="BH Colorado Electric Oper Co"/>
    <s v="Regulated Electric (122)"/>
    <s v="WPC Sub 30399 Spare Equipment"/>
    <x v="140"/>
    <n v="135300"/>
    <x v="352"/>
    <n v="9697422"/>
    <s v="TELEMETERING-RECEIVER"/>
    <d v="1964-07-01T00:00:00"/>
    <d v="1964-07-01T00:00:00"/>
    <s v="CPR Conversion"/>
  </r>
  <r>
    <n v="0"/>
    <n v="0"/>
    <n v="0"/>
    <n v="0"/>
    <d v="2025-12-01T00:00:00"/>
    <s v="BH Colorado Electric Oper Co"/>
    <s v="Regulated Electric (122)"/>
    <s v="WPC Sub 30399 Spare Equipment"/>
    <x v="140"/>
    <n v="135300"/>
    <x v="352"/>
    <n v="9974317"/>
    <s v="TELEMETERING-RECEIVER"/>
    <d v="1958-07-01T00:00:00"/>
    <d v="1958-07-01T00:00:00"/>
    <s v="CPR Conversion"/>
  </r>
  <r>
    <n v="0"/>
    <n v="0"/>
    <n v="0"/>
    <n v="0"/>
    <d v="2025-12-01T00:00:00"/>
    <s v="BH Colorado Electric Oper Co"/>
    <s v="Regulated Electric (122)"/>
    <s v="WPC Sub 30399 Spare Equipment"/>
    <x v="140"/>
    <n v="135300"/>
    <x v="352"/>
    <n v="9974318"/>
    <s v="TELEMETERING EQ - RECEIVER"/>
    <d v="1963-07-01T00:00:00"/>
    <d v="1963-07-01T00:00:00"/>
    <s v="CPR Conversion"/>
  </r>
  <r>
    <n v="0"/>
    <n v="0"/>
    <n v="0"/>
    <n v="0"/>
    <d v="2025-12-01T00:00:00"/>
    <s v="BH Colorado Electric Oper Co"/>
    <s v="Regulated Electric (122)"/>
    <s v="WPC Sub 30399 Spare Equipment"/>
    <x v="140"/>
    <n v="135300"/>
    <x v="352"/>
    <n v="9974316"/>
    <s v="TELEMETERING-RECEIVER"/>
    <d v="1980-07-01T00:00:00"/>
    <d v="1980-07-01T00:00:00"/>
    <s v="CPR Conversion"/>
  </r>
  <r>
    <n v="0"/>
    <n v="0"/>
    <n v="0"/>
    <n v="0"/>
    <d v="2025-12-01T00:00:00"/>
    <s v="BH Colorado Electric Oper Co"/>
    <s v="Regulated Electric (122)"/>
    <s v="WPC Sub 30399 Spare Equipment"/>
    <x v="140"/>
    <n v="135300"/>
    <x v="352"/>
    <n v="9822174"/>
    <s v="TELEMETERING-RECEIVER"/>
    <d v="1958-07-01T00:00:00"/>
    <d v="1958-07-01T00:00:00"/>
    <s v="WCDXFER"/>
  </r>
  <r>
    <n v="0"/>
    <n v="0"/>
    <n v="0"/>
    <n v="0"/>
    <d v="2025-12-01T00:00:00"/>
    <s v="BH Colorado Electric Oper Co"/>
    <s v="Regulated Electric (122)"/>
    <s v="WPC Sub 30399 Spare Equipment"/>
    <x v="140"/>
    <n v="135300"/>
    <x v="352"/>
    <n v="9822140"/>
    <s v="TELEMETERING-RECEIVER"/>
    <d v="1980-07-01T00:00:00"/>
    <d v="1980-07-01T00:00:00"/>
    <s v="WCDXFER"/>
  </r>
  <r>
    <n v="0"/>
    <n v="0"/>
    <n v="0"/>
    <n v="0"/>
    <d v="2025-12-01T00:00:00"/>
    <s v="BH Colorado Electric Oper Co"/>
    <s v="Regulated Electric (122)"/>
    <s v="WPC Sub 30399 Spare Equipment"/>
    <x v="140"/>
    <n v="135300"/>
    <x v="182"/>
    <n v="9822188"/>
    <s v="TRANSF, POTNTL, 1PH, 35001-69"/>
    <d v="1979-07-01T00:00:00"/>
    <d v="1979-07-01T00:00:00"/>
    <s v="WCDXFER"/>
  </r>
  <r>
    <n v="0"/>
    <n v="0"/>
    <n v="0"/>
    <n v="0"/>
    <d v="2025-12-01T00:00:00"/>
    <s v="BH Colorado Electric Oper Co"/>
    <s v="Regulated Electric (122)"/>
    <s v="WPC Sub 30399 Spare Equipment"/>
    <x v="140"/>
    <n v="135300"/>
    <x v="182"/>
    <n v="9974312"/>
    <s v="TRANSF, POTNTL, 1PH, 35001-69"/>
    <d v="1979-07-01T00:00:00"/>
    <d v="1979-07-01T00:00:00"/>
    <s v="CPR Conversion"/>
  </r>
  <r>
    <n v="0"/>
    <n v="0"/>
    <n v="0"/>
    <n v="0"/>
    <d v="2025-12-01T00:00:00"/>
    <s v="BH Colorado Electric Oper Co"/>
    <s v="Regulated Electric (122)"/>
    <s v="WPC Sub 30399 Spare Equipment"/>
    <x v="140"/>
    <n v="135300"/>
    <x v="182"/>
    <n v="9822187"/>
    <s v="TRANSF, POTNTL, 1PH, 35001-69KV"/>
    <d v="1978-07-01T00:00:00"/>
    <d v="1978-07-01T00:00:00"/>
    <s v="WCDXFER"/>
  </r>
  <r>
    <n v="0"/>
    <n v="0"/>
    <n v="0"/>
    <n v="0"/>
    <d v="2025-12-01T00:00:00"/>
    <s v="BH Colorado Electric Oper Co"/>
    <s v="Regulated Electric (122)"/>
    <s v="WPC Sub 30399 Spare Equipment"/>
    <x v="140"/>
    <n v="135300"/>
    <x v="182"/>
    <n v="9974313"/>
    <s v="TRANSF, POTNTL, 1PH, 35001-69KV"/>
    <d v="1978-07-01T00:00:00"/>
    <d v="1978-07-01T00:00:00"/>
    <s v="CPR Conversion"/>
  </r>
  <r>
    <n v="0"/>
    <n v="0"/>
    <n v="0"/>
    <n v="0"/>
    <d v="2025-12-01T00:00:00"/>
    <s v="BH Colorado Electric Oper Co"/>
    <s v="Regulated Electric (122)"/>
    <s v="WPC Sub 30399 Spare Equipment"/>
    <x v="140"/>
    <n v="135300"/>
    <x v="246"/>
    <n v="9706632"/>
    <s v="TRANSF, POTNTL, 1PH, 69001-161KV"/>
    <d v="1959-07-01T00:00:00"/>
    <d v="1959-07-01T00:00:00"/>
    <s v="CPR Conversion"/>
  </r>
  <r>
    <n v="0"/>
    <n v="0"/>
    <n v="0"/>
    <n v="0"/>
    <d v="2025-12-01T00:00:00"/>
    <s v="BH Colorado Electric Oper Co"/>
    <s v="Regulated Electric (122)"/>
    <s v="WPC Sub 30399 Spare Equipment"/>
    <x v="140"/>
    <n v="135300"/>
    <x v="246"/>
    <n v="9689909"/>
    <s v="TRANSF, POTNTL, 1PH, 69001-161KV"/>
    <d v="1959-07-01T00:00:00"/>
    <d v="1959-07-01T00:00:00"/>
    <s v="WCDXFER"/>
  </r>
  <r>
    <n v="0"/>
    <n v="0"/>
    <n v="0"/>
    <n v="0"/>
    <d v="2025-12-01T00:00:00"/>
    <s v="BH Colorado Electric Oper Co"/>
    <s v="Regulated Electric (122)"/>
    <s v="WPC Sub 30399 Spare Equipment"/>
    <x v="140"/>
    <n v="135300"/>
    <x v="251"/>
    <n v="9693315"/>
    <s v="TX., CURR.-WIND.TYPE-100-600A"/>
    <d v="1950-07-01T00:00:00"/>
    <d v="1950-07-01T00:00:00"/>
    <s v="CPR Conversion"/>
  </r>
  <r>
    <n v="0"/>
    <n v="0"/>
    <n v="0"/>
    <n v="0"/>
    <d v="2025-12-01T00:00:00"/>
    <s v="BH Colorado Electric Oper Co"/>
    <s v="Regulated Electric (122)"/>
    <s v="WPC Sub 30399 Spare Equipment"/>
    <x v="140"/>
    <n v="135300"/>
    <x v="251"/>
    <n v="9822162"/>
    <s v="TX.-CURRENT, WINDOW TYPE"/>
    <d v="1967-07-01T00:00:00"/>
    <d v="1967-07-01T00:00:00"/>
    <s v="WCDXFER"/>
  </r>
  <r>
    <n v="0"/>
    <n v="0"/>
    <n v="0"/>
    <n v="0"/>
    <d v="2025-12-01T00:00:00"/>
    <s v="BH Colorado Electric Oper Co"/>
    <s v="Regulated Electric (122)"/>
    <s v="WPC Sub 30399 Spare Equipment"/>
    <x v="140"/>
    <n v="135300"/>
    <x v="251"/>
    <n v="9822163"/>
    <s v="TX., CURR.-WIND.TYPE-100-600A"/>
    <d v="1950-07-01T00:00:00"/>
    <d v="1950-07-01T00:00:00"/>
    <s v="WCDXFER"/>
  </r>
  <r>
    <n v="0"/>
    <n v="0"/>
    <n v="0"/>
    <n v="0"/>
    <d v="2025-12-01T00:00:00"/>
    <s v="BH Colorado Electric Oper Co"/>
    <s v="Regulated Electric (122)"/>
    <s v="WPC Sub 30399 Spare Equipment"/>
    <x v="140"/>
    <n v="135300"/>
    <x v="251"/>
    <n v="9974314"/>
    <s v="TX.-CURRENT, WINDOW TYPE"/>
    <d v="1959-07-01T00:00:00"/>
    <d v="1959-07-01T00:00:00"/>
    <s v="CPR Conversion"/>
  </r>
  <r>
    <n v="0"/>
    <n v="0"/>
    <n v="0"/>
    <n v="0"/>
    <d v="2025-12-01T00:00:00"/>
    <s v="BH Colorado Electric Oper Co"/>
    <s v="Regulated Electric (122)"/>
    <s v="WPC Sub 30399 Spare Equipment"/>
    <x v="140"/>
    <n v="135300"/>
    <x v="251"/>
    <n v="9822161"/>
    <s v="TX.-CURRENT, WINDOW TYPE"/>
    <d v="1959-07-01T00:00:00"/>
    <d v="1959-07-01T00:00:00"/>
    <s v="WCDXFER"/>
  </r>
  <r>
    <n v="0"/>
    <n v="0"/>
    <n v="0"/>
    <n v="0"/>
    <d v="2025-12-01T00:00:00"/>
    <s v="BH Colorado Electric Oper Co"/>
    <s v="Regulated Electric (122)"/>
    <s v="WPC Sub 30399 Spare Equipment"/>
    <x v="140"/>
    <n v="135300"/>
    <x v="251"/>
    <n v="9974315"/>
    <s v="TX.-CURRENT, WINDOW TYPE"/>
    <d v="1967-07-01T00:00:00"/>
    <d v="1967-07-01T00:00:00"/>
    <s v="CPR Conversion"/>
  </r>
  <r>
    <n v="0"/>
    <n v="0"/>
    <n v="0"/>
    <n v="0"/>
    <d v="2025-12-01T00:00:00"/>
    <s v="BH Colorado Electric Oper Co"/>
    <s v="Regulated Electric (122)"/>
    <s v="WPC Sub 30399 Spare Equipment"/>
    <x v="140"/>
    <n v="135300"/>
    <x v="253"/>
    <n v="9974324"/>
    <s v="CARR CURR EQ-WAVE TRAP-800 AMP"/>
    <d v="1961-07-01T00:00:00"/>
    <d v="1961-07-01T00:00:00"/>
    <s v="CPR Conversion"/>
  </r>
  <r>
    <n v="0"/>
    <n v="0"/>
    <n v="0"/>
    <n v="0"/>
    <d v="2025-12-01T00:00:00"/>
    <s v="BH Colorado Electric Oper Co"/>
    <s v="Regulated Electric (122)"/>
    <s v="WPC Sub 30399 Spare Equipment"/>
    <x v="140"/>
    <n v="135300"/>
    <x v="253"/>
    <n v="9821946"/>
    <s v="CARR CURR EQ-WAVE TRAP-800 AMP"/>
    <d v="1961-07-01T00:00:00"/>
    <d v="1961-07-01T00:00:00"/>
    <s v="WCDXFER"/>
  </r>
  <r>
    <n v="5204"/>
    <n v="38551.050000000003"/>
    <n v="10013.282880903"/>
    <n v="28537.767119097003"/>
    <d v="2025-12-01T00:00:00"/>
    <s v="BH Colorado Electric Oper Co"/>
    <s v="Regulated Electric (122)"/>
    <s v="WPC Sub 30415 Blende"/>
    <x v="141"/>
    <n v="135300"/>
    <x v="380"/>
    <n v="11582793"/>
    <s v="CABLE, 795MCM ACSR B"/>
    <d v="2012-03-09T00:00:00"/>
    <d v="2012-01-01T00:00:00"/>
    <s v="10042490"/>
  </r>
  <r>
    <n v="0"/>
    <n v="0"/>
    <n v="0"/>
    <n v="0"/>
    <d v="2025-12-01T00:00:00"/>
    <s v="BH Colorado Electric Oper Co"/>
    <s v="Regulated Electric (122)"/>
    <s v="WPC Sub 30415 Blende"/>
    <x v="141"/>
    <n v="135300"/>
    <x v="3"/>
    <n v="11313967"/>
    <s v="69KV LINE EXTENSION FROM THE BLENDE SUBSTATION TO A SUBSTATION AT THE AMERICAN IRON AND METAL FACILITY. AMERICAN IRON WILL BE REIMBURSING FOR THE MATERIAL AND LABOR TO CONSTRUCT THE LINE EXTENSION 07-27-2011  GC"/>
    <d v="2012-03-09T00:00:00"/>
    <d v="2012-03-01T00:00:00"/>
    <s v="10042490"/>
  </r>
  <r>
    <n v="3"/>
    <n v="54490.76"/>
    <n v="14153.476864453602"/>
    <n v="40337.2831355464"/>
    <d v="2025-12-01T00:00:00"/>
    <s v="BH Colorado Electric Oper Co"/>
    <s v="Regulated Electric (122)"/>
    <s v="WPC Sub 30415 Blende"/>
    <x v="141"/>
    <n v="135300"/>
    <x v="381"/>
    <n v="11582799"/>
    <s v="FUSE: 69 KV, VERTICAL 180 DEG"/>
    <d v="2012-03-09T00:00:00"/>
    <d v="2012-01-01T00:00:00"/>
    <s v="10042490"/>
  </r>
  <r>
    <n v="15"/>
    <n v="40041.74"/>
    <n v="10400.475983496399"/>
    <n v="29641.264016503599"/>
    <d v="2025-12-01T00:00:00"/>
    <s v="BH Colorado Electric Oper Co"/>
    <s v="Regulated Electric (122)"/>
    <s v="WPC Sub 30415 Blende"/>
    <x v="141"/>
    <n v="135300"/>
    <x v="30"/>
    <n v="11582796"/>
    <s v="INSULATORS:POLYMER"/>
    <d v="2012-03-09T00:00:00"/>
    <d v="2012-01-01T00:00:00"/>
    <s v="10042490"/>
  </r>
  <r>
    <n v="1750"/>
    <n v="3418.87"/>
    <n v="888.02023402819998"/>
    <n v="2530.8497659718"/>
    <d v="2025-12-01T00:00:00"/>
    <s v="BH Colorado Electric Oper Co"/>
    <s v="Regulated Electric (122)"/>
    <s v="WPC Sub 30415 Blende"/>
    <x v="141"/>
    <n v="135300"/>
    <x v="18"/>
    <n v="11582785"/>
    <s v="STATIC WIRE: 3/8 EHS"/>
    <d v="2012-03-09T00:00:00"/>
    <d v="2012-01-01T00:00:00"/>
    <s v="10042490"/>
  </r>
  <r>
    <n v="3"/>
    <n v="214473.82"/>
    <n v="55707.614454285198"/>
    <n v="158766.20554571482"/>
    <d v="2025-12-01T00:00:00"/>
    <s v="BH Colorado Electric Oper Co"/>
    <s v="Regulated Electric (122)"/>
    <s v="WPC Sub 30415 Blende"/>
    <x v="141"/>
    <n v="135300"/>
    <x v="382"/>
    <n v="11582802"/>
    <s v="69 KV STRUCTURES"/>
    <d v="2012-03-09T00:00:00"/>
    <d v="2012-03-01T00:00:00"/>
    <s v="10042490"/>
  </r>
  <r>
    <n v="1"/>
    <n v="39867.74"/>
    <n v="10355.2810738564"/>
    <n v="29512.458926143598"/>
    <d v="2025-12-01T00:00:00"/>
    <s v="BH Colorado Electric Oper Co"/>
    <s v="Regulated Electric (122)"/>
    <s v="WPC Sub 30415 Blende"/>
    <x v="141"/>
    <n v="135300"/>
    <x v="383"/>
    <n v="11582790"/>
    <s v="PADMOUNT:PRI METERING SPMD"/>
    <d v="2012-03-09T00:00:00"/>
    <d v="2012-01-01T00:00:00"/>
    <s v="10042490"/>
  </r>
  <r>
    <n v="1"/>
    <n v="13775.51"/>
    <n v="-802.82790647360002"/>
    <n v="14578.3379064736"/>
    <d v="2025-12-01T00:00:00"/>
    <s v="BH Colorado Electric Oper Co"/>
    <s v="Regulated Electric (122)"/>
    <s v="WPC Sub 30453 Desert Cove"/>
    <x v="142"/>
    <n v="135001"/>
    <x v="4"/>
    <n v="10562858"/>
    <s v="LAND"/>
    <d v="2002-11-15T00:00:00"/>
    <d v="2002-12-01T00:00:00"/>
    <s v="10017104"/>
  </r>
  <r>
    <n v="1"/>
    <n v="33491.599999999999"/>
    <n v="360.01560978800001"/>
    <n v="33131.584390211996"/>
    <d v="2025-12-01T00:00:00"/>
    <s v="BH Colorado Electric Oper Co"/>
    <s v="Regulated Electric (122)"/>
    <s v="WPC Sub 30453 Desert Cove"/>
    <x v="142"/>
    <n v="135130"/>
    <x v="103"/>
    <n v="40389162"/>
    <s v="WPC 30453 COMMUNICATIONS: JMUX"/>
    <d v="2012-10-11T00:00:00"/>
    <d v="2012-01-01T00:00:00"/>
    <s v="10044917"/>
  </r>
  <r>
    <n v="1"/>
    <n v="14935.98"/>
    <n v="160.55327149140001"/>
    <n v="14775.426728508599"/>
    <d v="2025-12-01T00:00:00"/>
    <s v="BH Colorado Electric Oper Co"/>
    <s v="Regulated Electric (122)"/>
    <s v="WPC Sub 30453 Desert Cove"/>
    <x v="142"/>
    <n v="135130"/>
    <x v="326"/>
    <n v="40389128"/>
    <s v="FIBER OPTIC PATCH PANEL"/>
    <d v="2012-10-11T00:00:00"/>
    <d v="2013-01-01T00:00:00"/>
    <s v="10044362"/>
  </r>
  <r>
    <n v="1"/>
    <n v="45918.87"/>
    <n v="822.66869925899994"/>
    <n v="45096.201300741006"/>
    <d v="2025-12-01T00:00:00"/>
    <s v="BH Colorado Electric Oper Co"/>
    <s v="Regulated Electric (122)"/>
    <s v="WPC Sub 30453 Desert Cove"/>
    <x v="142"/>
    <n v="135130"/>
    <x v="80"/>
    <n v="40387919"/>
    <s v="SCADA EQUIP - RTU"/>
    <d v="2003-06-16T00:00:00"/>
    <d v="2003-01-01T00:00:00"/>
    <s v="10010307"/>
  </r>
  <r>
    <n v="1"/>
    <n v="15005.85"/>
    <n v="17.922687123000003"/>
    <n v="14987.927312877"/>
    <d v="2025-12-01T00:00:00"/>
    <s v="BH Colorado Electric Oper Co"/>
    <s v="Regulated Electric (122)"/>
    <s v="WPC Sub 30453 Desert Cove"/>
    <x v="142"/>
    <n v="135130"/>
    <x v="105"/>
    <n v="41349018"/>
    <s v="Scada Equip - Server/Router"/>
    <d v="2024-12-30T00:00:00"/>
    <d v="2024-01-01T00:00:00"/>
    <s v="10084285"/>
  </r>
  <r>
    <n v="1"/>
    <n v="3731.2400000000002"/>
    <n v="66.847776468000006"/>
    <n v="3664.3922235320001"/>
    <d v="2025-12-01T00:00:00"/>
    <s v="BH Colorado Electric Oper Co"/>
    <s v="Regulated Electric (122)"/>
    <s v="WPC Sub 30453 Desert Cove"/>
    <x v="142"/>
    <n v="135130"/>
    <x v="245"/>
    <n v="40387908"/>
    <s v="TELEMETER EQ - TRANSMIT/RECEIVE"/>
    <d v="2003-06-16T00:00:00"/>
    <d v="2003-01-01T00:00:00"/>
    <s v="10010307"/>
  </r>
  <r>
    <n v="1"/>
    <n v="26282.560000000001"/>
    <n v="9403.3546048799999"/>
    <n v="16879.20539512"/>
    <d v="2025-12-01T00:00:00"/>
    <s v="BH Colorado Electric Oper Co"/>
    <s v="Regulated Electric (122)"/>
    <s v="WPC Sub 30453 Desert Cove"/>
    <x v="142"/>
    <n v="135200"/>
    <x v="110"/>
    <n v="10563065"/>
    <s v="CLEARING &amp; GRADING"/>
    <d v="2003-06-16T00:00:00"/>
    <d v="2003-01-01T00:00:00"/>
    <s v="10010307"/>
  </r>
  <r>
    <n v="1"/>
    <n v="5341.58"/>
    <n v="1911.1064862150001"/>
    <n v="3430.4735137849998"/>
    <d v="2025-12-01T00:00:00"/>
    <s v="BH Colorado Electric Oper Co"/>
    <s v="Regulated Electric (122)"/>
    <s v="WPC Sub 30453 Desert Cove"/>
    <x v="142"/>
    <n v="135200"/>
    <x v="384"/>
    <n v="10563051"/>
    <s v="CULVERTS"/>
    <d v="2003-06-16T00:00:00"/>
    <d v="2003-01-01T00:00:00"/>
    <s v="10010307"/>
  </r>
  <r>
    <n v="1"/>
    <n v="32017.350000000002"/>
    <n v="11455.143469987499"/>
    <n v="20562.206530012503"/>
    <d v="2025-12-01T00:00:00"/>
    <s v="BH Colorado Electric Oper Co"/>
    <s v="Regulated Electric (122)"/>
    <s v="WPC Sub 30453 Desert Cove"/>
    <x v="142"/>
    <n v="135200"/>
    <x v="115"/>
    <n v="10563037"/>
    <s v="FENCE"/>
    <d v="2003-06-16T00:00:00"/>
    <d v="2003-01-01T00:00:00"/>
    <s v="10010307"/>
  </r>
  <r>
    <n v="1"/>
    <n v="8491.0499999999993"/>
    <n v="2362.8274942455"/>
    <n v="6128.2225057544993"/>
    <d v="2025-12-01T00:00:00"/>
    <s v="BH Colorado Electric Oper Co"/>
    <s v="Regulated Electric (122)"/>
    <s v="WPC Sub 30453 Desert Cove"/>
    <x v="142"/>
    <n v="135200"/>
    <x v="119"/>
    <n v="10563083"/>
    <s v="LANDSCAPING"/>
    <d v="2008-11-09T00:00:00"/>
    <d v="2008-01-01T00:00:00"/>
    <s v="10022382"/>
  </r>
  <r>
    <n v="1"/>
    <n v="26717.62"/>
    <n v="9559.0100453850009"/>
    <n v="17158.609954615"/>
    <d v="2025-12-01T00:00:00"/>
    <s v="BH Colorado Electric Oper Co"/>
    <s v="Regulated Electric (122)"/>
    <s v="WPC Sub 30453 Desert Cove"/>
    <x v="142"/>
    <n v="135200"/>
    <x v="119"/>
    <n v="10563058"/>
    <s v="LANDSCAPING"/>
    <d v="2003-06-16T00:00:00"/>
    <d v="2003-01-01T00:00:00"/>
    <s v="10010307"/>
  </r>
  <r>
    <n v="1"/>
    <n v="4280.68"/>
    <n v="1191.1964242428"/>
    <n v="3089.4835757572"/>
    <d v="2025-12-01T00:00:00"/>
    <s v="BH Colorado Electric Oper Co"/>
    <s v="Regulated Electric (122)"/>
    <s v="WPC Sub 30453 Desert Cove"/>
    <x v="142"/>
    <n v="135200"/>
    <x v="254"/>
    <n v="10563076"/>
    <s v="ROADS"/>
    <d v="2008-11-09T00:00:00"/>
    <d v="2008-01-01T00:00:00"/>
    <s v="10022382"/>
  </r>
  <r>
    <n v="1"/>
    <n v="24829.34"/>
    <n v="8883.4226431949992"/>
    <n v="15945.917356805001"/>
    <d v="2025-12-01T00:00:00"/>
    <s v="BH Colorado Electric Oper Co"/>
    <s v="Regulated Electric (122)"/>
    <s v="WPC Sub 30453 Desert Cove"/>
    <x v="142"/>
    <n v="135200"/>
    <x v="122"/>
    <n v="10563044"/>
    <s v="STATION ROCK"/>
    <d v="2003-06-16T00:00:00"/>
    <d v="2003-01-01T00:00:00"/>
    <s v="10010307"/>
  </r>
  <r>
    <n v="2"/>
    <n v="11379.14"/>
    <n v="4926.0458643787997"/>
    <n v="6453.0941356211997"/>
    <d v="2025-12-01T00:00:00"/>
    <s v="BH Colorado Electric Oper Co"/>
    <s v="Regulated Electric (122)"/>
    <s v="WPC Sub 30453 Desert Cove"/>
    <x v="142"/>
    <n v="135300"/>
    <x v="157"/>
    <n v="10566323"/>
    <s v="AIRBRK-3PH-MANL-0-15000V-1200-1999A"/>
    <d v="2003-06-16T00:00:00"/>
    <d v="2003-01-01T00:00:00"/>
    <s v="10010307"/>
  </r>
  <r>
    <n v="7"/>
    <n v="63494.6"/>
    <n v="27486.902502332003"/>
    <n v="36007.697497667992"/>
    <d v="2025-12-01T00:00:00"/>
    <s v="BH Colorado Electric Oper Co"/>
    <s v="Regulated Electric (122)"/>
    <s v="WPC Sub 30453 Desert Cove"/>
    <x v="142"/>
    <n v="135300"/>
    <x v="256"/>
    <n v="10566232"/>
    <s v="AIRBRK-3PH-MANL-69-170KV- 1200-1999AMPS"/>
    <d v="2003-06-16T00:00:00"/>
    <d v="2003-01-01T00:00:00"/>
    <s v="10010307"/>
  </r>
  <r>
    <n v="12"/>
    <n v="2650.36"/>
    <n v="892.37912739600006"/>
    <n v="1757.9808726040001"/>
    <d v="2025-12-01T00:00:00"/>
    <s v="BH Colorado Electric Oper Co"/>
    <s v="Regulated Electric (122)"/>
    <s v="WPC Sub 30453 Desert Cove"/>
    <x v="142"/>
    <n v="135300"/>
    <x v="67"/>
    <n v="10566579"/>
    <s v="ARRESTERS"/>
    <d v="2008-11-09T00:00:00"/>
    <d v="2008-01-01T00:00:00"/>
    <s v="10022382"/>
  </r>
  <r>
    <n v="3"/>
    <n v="214.14000000000001"/>
    <n v="88.581443630400003"/>
    <n v="125.55855636960001"/>
    <d v="2025-12-01T00:00:00"/>
    <s v="BH Colorado Electric Oper Co"/>
    <s v="Regulated Electric (122)"/>
    <s v="WPC Sub 30453 Desert Cove"/>
    <x v="142"/>
    <n v="135300"/>
    <x v="67"/>
    <n v="10566420"/>
    <s v="ARRESTER -  0-10,000 VOLTS"/>
    <d v="2004-12-20T00:00:00"/>
    <d v="2005-01-01T00:00:00"/>
    <s v="10020678"/>
  </r>
  <r>
    <n v="3"/>
    <n v="1959.08"/>
    <n v="810.39569714879997"/>
    <n v="1148.6843028511998"/>
    <d v="2025-12-01T00:00:00"/>
    <s v="BH Colorado Electric Oper Co"/>
    <s v="Regulated Electric (122)"/>
    <s v="WPC Sub 30453 Desert Cove"/>
    <x v="142"/>
    <n v="135300"/>
    <x v="67"/>
    <n v="10566406"/>
    <s v="ARRESTER -  0-10,000 VOLTS"/>
    <d v="2004-10-25T00:00:00"/>
    <d v="2004-01-01T00:00:00"/>
    <s v="10020720"/>
  </r>
  <r>
    <n v="6"/>
    <n v="5781.05"/>
    <n v="2502.6247540909999"/>
    <n v="3278.4252459090003"/>
    <d v="2025-12-01T00:00:00"/>
    <s v="BH Colorado Electric Oper Co"/>
    <s v="Regulated Electric (122)"/>
    <s v="WPC Sub 30453 Desert Cove"/>
    <x v="142"/>
    <n v="135300"/>
    <x v="106"/>
    <n v="10566330"/>
    <s v="ARRESTER -  69,001-146,000 VOLTS"/>
    <d v="2003-06-16T00:00:00"/>
    <d v="2003-01-01T00:00:00"/>
    <s v="10010307"/>
  </r>
  <r>
    <n v="0"/>
    <n v="53551.4"/>
    <n v="3606.1630573079997"/>
    <n v="49945.236942692005"/>
    <d v="2025-12-01T00:00:00"/>
    <s v="BH Colorado Electric Oper Co"/>
    <s v="Regulated Electric (122)"/>
    <s v="WPC Sub 30453 Desert Cove"/>
    <x v="142"/>
    <n v="135300"/>
    <x v="107"/>
    <n v="36314662"/>
    <s v="Batteries, Storage - Station"/>
    <d v="2022-05-27T00:00:00"/>
    <d v="2022-05-01T00:00:00"/>
    <s v="10079177"/>
  </r>
  <r>
    <n v="2"/>
    <n v="180042.12"/>
    <n v="77940.489407810397"/>
    <n v="102101.6305921896"/>
    <d v="2025-12-01T00:00:00"/>
    <s v="BH Colorado Electric Oper Co"/>
    <s v="Regulated Electric (122)"/>
    <s v="WPC Sub 30453 Desert Cove"/>
    <x v="142"/>
    <n v="135300"/>
    <x v="126"/>
    <n v="10566378"/>
    <s v="BREAKER, GAS - 115-161 KV"/>
    <d v="2003-06-16T00:00:00"/>
    <d v="2003-01-01T00:00:00"/>
    <s v="10010307"/>
  </r>
  <r>
    <n v="1"/>
    <n v="129471.63"/>
    <n v="26155.945438592102"/>
    <n v="103315.68456140791"/>
    <d v="2025-12-01T00:00:00"/>
    <s v="BH Colorado Electric Oper Co"/>
    <s v="Regulated Electric (122)"/>
    <s v="WPC Sub 30453 Desert Cove"/>
    <x v="142"/>
    <n v="135300"/>
    <x v="385"/>
    <n v="13776634"/>
    <s v="Breaker, Vacuum - 15 Kv"/>
    <d v="2015-09-01T00:00:00"/>
    <d v="2015-01-01T00:00:00"/>
    <s v="10051400"/>
  </r>
  <r>
    <n v="1"/>
    <n v="2128.87"/>
    <n v="716.79287075699995"/>
    <n v="1412.0771292429999"/>
    <d v="2025-12-01T00:00:00"/>
    <s v="BH Colorado Electric Oper Co"/>
    <s v="Regulated Electric (122)"/>
    <s v="WPC Sub 30453 Desert Cove"/>
    <x v="142"/>
    <n v="135300"/>
    <x v="108"/>
    <n v="10566586"/>
    <s v="BUS AND STATION CONDUCTOR"/>
    <d v="2008-11-09T00:00:00"/>
    <d v="2008-01-01T00:00:00"/>
    <s v="10022382"/>
  </r>
  <r>
    <n v="1570"/>
    <n v="39841.160000000003"/>
    <n v="17247.294738447203"/>
    <n v="22593.865261552801"/>
    <d v="2025-12-01T00:00:00"/>
    <s v="BH Colorado Electric Oper Co"/>
    <s v="Regulated Electric (122)"/>
    <s v="WPC Sub 30453 Desert Cove"/>
    <x v="142"/>
    <n v="135300"/>
    <x v="132"/>
    <n v="10566385"/>
    <s v="BUS BAR"/>
    <d v="2003-06-16T00:00:00"/>
    <d v="2003-01-01T00:00:00"/>
    <s v="10010307"/>
  </r>
  <r>
    <n v="539"/>
    <n v="3089.14"/>
    <n v="1277.8578536304001"/>
    <n v="1811.2821463695998"/>
    <d v="2025-12-01T00:00:00"/>
    <s v="BH Colorado Electric Oper Co"/>
    <s v="Regulated Electric (122)"/>
    <s v="WPC Sub 30453 Desert Cove"/>
    <x v="142"/>
    <n v="135300"/>
    <x v="132"/>
    <n v="10566441"/>
    <s v="BUS BAR"/>
    <d v="2004-12-20T00:00:00"/>
    <d v="2005-01-01T00:00:00"/>
    <s v="10020678"/>
  </r>
  <r>
    <n v="9"/>
    <n v="14702.130000000001"/>
    <n v="6364.5729540245993"/>
    <n v="8337.5570459754017"/>
    <d v="2025-12-01T00:00:00"/>
    <s v="BH Colorado Electric Oper Co"/>
    <s v="Regulated Electric (122)"/>
    <s v="WPC Sub 30453 Desert Cove"/>
    <x v="142"/>
    <n v="135300"/>
    <x v="257"/>
    <n v="10566169"/>
    <s v="BUS SUPPORT"/>
    <d v="2003-06-16T00:00:00"/>
    <d v="2003-01-01T00:00:00"/>
    <s v="10010307"/>
  </r>
  <r>
    <n v="120"/>
    <n v="6516.41"/>
    <n v="2820.9631423022001"/>
    <n v="3695.4468576977997"/>
    <d v="2025-12-01T00:00:00"/>
    <s v="BH Colorado Electric Oper Co"/>
    <s v="Regulated Electric (122)"/>
    <s v="WPC Sub 30453 Desert Cove"/>
    <x v="142"/>
    <n v="135300"/>
    <x v="109"/>
    <n v="37646139"/>
    <s v="CABLE TRENCH"/>
    <d v="2003-06-16T00:00:00"/>
    <d v="2003-01-01T00:00:00"/>
    <s v="10010307"/>
  </r>
  <r>
    <n v="0"/>
    <n v="0"/>
    <n v="0"/>
    <n v="0"/>
    <d v="2025-12-01T00:00:00"/>
    <s v="BH Colorado Electric Oper Co"/>
    <s v="Regulated Electric (122)"/>
    <s v="WPC Sub 30453 Desert Cove"/>
    <x v="142"/>
    <n v="135300"/>
    <x v="386"/>
    <n v="10566364"/>
    <s v="CABLE TRENCH"/>
    <d v="2003-06-16T00:00:00"/>
    <d v="2003-01-01T00:00:00"/>
    <s v="10010307"/>
  </r>
  <r>
    <n v="1"/>
    <n v="878777.06"/>
    <n v="295885.202756766"/>
    <n v="582891.85724323406"/>
    <d v="2025-12-01T00:00:00"/>
    <s v="BH Colorado Electric Oper Co"/>
    <s v="Regulated Electric (122)"/>
    <s v="WPC Sub 30453 Desert Cove"/>
    <x v="142"/>
    <n v="135300"/>
    <x v="111"/>
    <n v="10566669"/>
    <s v="SWITCHGEAR-15KV METALCLAD OUTDOOR"/>
    <d v="2008-11-09T00:00:00"/>
    <d v="2008-01-01T00:00:00"/>
    <s v="10022382"/>
  </r>
  <r>
    <n v="2"/>
    <n v="865166.51"/>
    <n v="374531.81071544421"/>
    <n v="490634.6992845558"/>
    <d v="2025-12-01T00:00:00"/>
    <s v="BH Colorado Electric Oper Co"/>
    <s v="Regulated Electric (122)"/>
    <s v="WPC Sub 30453 Desert Cove"/>
    <x v="142"/>
    <n v="135300"/>
    <x v="111"/>
    <n v="10566295"/>
    <s v="CNTL CBL SWITCHGEAR METAL-CLAD"/>
    <d v="2003-06-16T00:00:00"/>
    <d v="2003-01-01T00:00:00"/>
    <s v="10010307"/>
  </r>
  <r>
    <n v="0"/>
    <n v="0"/>
    <n v="0"/>
    <n v="0"/>
    <d v="2025-12-01T00:00:00"/>
    <s v="BH Colorado Electric Oper Co"/>
    <s v="Regulated Electric (122)"/>
    <s v="WPC Sub 30453 Desert Cove"/>
    <x v="142"/>
    <n v="135300"/>
    <x v="103"/>
    <n v="11907836"/>
    <s v="WPC 30453 COMMUNICATIONS: JMUX"/>
    <d v="2012-10-11T00:00:00"/>
    <d v="2012-01-01T00:00:00"/>
    <s v="10044917"/>
  </r>
  <r>
    <n v="3190"/>
    <n v="2596.08"/>
    <n v="874.10299168799997"/>
    <n v="1721.977008312"/>
    <d v="2025-12-01T00:00:00"/>
    <s v="BH Colorado Electric Oper Co"/>
    <s v="Regulated Electric (122)"/>
    <s v="WPC Sub 30453 Desert Cove"/>
    <x v="142"/>
    <n v="135300"/>
    <x v="387"/>
    <n v="10566600"/>
    <s v="CABLE, CONTROL COPPER"/>
    <d v="2008-11-09T00:00:00"/>
    <d v="2008-01-01T00:00:00"/>
    <s v="10022382"/>
  </r>
  <r>
    <n v="20596"/>
    <n v="16500.189999999999"/>
    <n v="7142.9556812698002"/>
    <n v="9357.2343187301994"/>
    <d v="2025-12-01T00:00:00"/>
    <s v="BH Colorado Electric Oper Co"/>
    <s v="Regulated Electric (122)"/>
    <s v="WPC Sub 30453 Desert Cove"/>
    <x v="142"/>
    <n v="135300"/>
    <x v="112"/>
    <n v="10566302"/>
    <s v="COND. CONTROL CABLE, OTHER"/>
    <d v="2003-06-16T00:00:00"/>
    <d v="2003-01-01T00:00:00"/>
    <s v="10010307"/>
  </r>
  <r>
    <n v="1334"/>
    <n v="17359.830000000002"/>
    <n v="7181.0908871687998"/>
    <n v="10178.739112831201"/>
    <d v="2025-12-01T00:00:00"/>
    <s v="BH Colorado Electric Oper Co"/>
    <s v="Regulated Electric (122)"/>
    <s v="WPC Sub 30453 Desert Cove"/>
    <x v="142"/>
    <n v="135300"/>
    <x v="259"/>
    <n v="10566413"/>
    <s v="COND. PWR CABLE, OTHER"/>
    <d v="2004-12-20T00:00:00"/>
    <d v="2005-01-01T00:00:00"/>
    <s v="10020678"/>
  </r>
  <r>
    <n v="4908"/>
    <n v="44116.17"/>
    <n v="19097.9526379614"/>
    <n v="25018.217362038598"/>
    <d v="2025-12-01T00:00:00"/>
    <s v="BH Colorado Electric Oper Co"/>
    <s v="Regulated Electric (122)"/>
    <s v="WPC Sub 30453 Desert Cove"/>
    <x v="142"/>
    <n v="135300"/>
    <x v="259"/>
    <n v="10566218"/>
    <s v="COND. PWR CABLE, OTHER"/>
    <d v="2003-06-16T00:00:00"/>
    <d v="2003-01-01T00:00:00"/>
    <s v="10010307"/>
  </r>
  <r>
    <n v="5240"/>
    <n v="53025.21"/>
    <n v="17853.646534731"/>
    <n v="35171.563465268999"/>
    <d v="2025-12-01T00:00:00"/>
    <s v="BH Colorado Electric Oper Co"/>
    <s v="Regulated Electric (122)"/>
    <s v="WPC Sub 30453 Desert Cove"/>
    <x v="142"/>
    <n v="135300"/>
    <x v="388"/>
    <n v="10566607"/>
    <s v="CABLE, POWER DRAIN WIRE"/>
    <d v="2008-11-09T00:00:00"/>
    <d v="2008-01-01T00:00:00"/>
    <s v="10022382"/>
  </r>
  <r>
    <n v="5"/>
    <n v="8215.09"/>
    <n v="3556.3241264278004"/>
    <n v="4658.7658735721998"/>
    <d v="2025-12-01T00:00:00"/>
    <s v="BH Colorado Electric Oper Co"/>
    <s v="Regulated Electric (122)"/>
    <s v="WPC Sub 30453 Desert Cove"/>
    <x v="142"/>
    <n v="135300"/>
    <x v="261"/>
    <n v="10566253"/>
    <s v="CURR/POT TRANS/REAC STAND"/>
    <d v="2003-06-16T00:00:00"/>
    <d v="2003-01-01T00:00:00"/>
    <s v="10010307"/>
  </r>
  <r>
    <n v="2"/>
    <n v="103649.98"/>
    <n v="44870.223524971603"/>
    <n v="58779.756475028393"/>
    <d v="2025-12-01T00:00:00"/>
    <s v="BH Colorado Electric Oper Co"/>
    <s v="Regulated Electric (122)"/>
    <s v="WPC Sub 30453 Desert Cove"/>
    <x v="142"/>
    <n v="135300"/>
    <x v="142"/>
    <n v="10566260"/>
    <s v="DEADEND TOWER"/>
    <d v="2003-06-16T00:00:00"/>
    <d v="2003-01-01T00:00:00"/>
    <s v="10010307"/>
  </r>
  <r>
    <n v="0"/>
    <n v="0"/>
    <n v="0"/>
    <n v="0"/>
    <d v="2025-12-01T00:00:00"/>
    <s v="BH Colorado Electric Oper Co"/>
    <s v="Regulated Electric (122)"/>
    <s v="WPC Sub 30453 Desert Cove"/>
    <x v="142"/>
    <n v="135300"/>
    <x v="3"/>
    <n v="11911011"/>
    <s v="BUILD 36 MILES OF TRANSMISSION (RATTLESNAKE)  SOUTHERN CONNECTOR TRANSMISSION LINE   05-02-2012 GC"/>
    <d v="2012-10-11T00:00:00"/>
    <d v="2013-06-01T00:00:00"/>
    <s v="10044917"/>
  </r>
  <r>
    <n v="0"/>
    <n v="0"/>
    <n v="0"/>
    <n v="0"/>
    <d v="2025-12-01T00:00:00"/>
    <s v="BH Colorado Electric Oper Co"/>
    <s v="Regulated Electric (122)"/>
    <s v="WPC Sub 30453 Desert Cove"/>
    <x v="142"/>
    <n v="135300"/>
    <x v="3"/>
    <n v="29646514"/>
    <s v="Replace existing door and/or locking mechanisms for Desert Cove Substation to allow for compliance with NERC CIP Low Impact Standards."/>
    <d v="2019-12-16T00:00:00"/>
    <d v="2020-07-01T00:00:00"/>
    <s v="10068547"/>
  </r>
  <r>
    <n v="0"/>
    <n v="0"/>
    <n v="0"/>
    <n v="0"/>
    <d v="2025-12-01T00:00:00"/>
    <s v="BH Colorado Electric Oper Co"/>
    <s v="Regulated Electric (122)"/>
    <s v="WPC Sub 30453 Desert Cove"/>
    <x v="142"/>
    <n v="135300"/>
    <x v="3"/>
    <n v="28830343"/>
    <s v="Replace existing door and/or locking mechanisms for Desert Cove Substation to allow for compliance with NERC CIP Low Impact Standards."/>
    <d v="2019-12-16T00:00:00"/>
    <d v="2020-01-01T00:00:00"/>
    <s v="10068547"/>
  </r>
  <r>
    <n v="0"/>
    <n v="0"/>
    <n v="0"/>
    <n v="0"/>
    <d v="2025-12-01T00:00:00"/>
    <s v="BH Colorado Electric Oper Co"/>
    <s v="Regulated Electric (122)"/>
    <s v="WPC Sub 30453 Desert Cove"/>
    <x v="142"/>
    <n v="135300"/>
    <x v="3"/>
    <n v="35463132"/>
    <s v="Replace existing 125VDC lead acid (VLA) battery system with new lead acid (VLA) batteries in Unit 1 switchgear building. Replace battery rack and include containment. Replace the charger. Install manual transfer switch (MTS) for battery trailer connectio"/>
    <d v="2022-05-27T00:00:00"/>
    <d v="2022-05-01T00:00:00"/>
    <s v="10079177"/>
  </r>
  <r>
    <n v="0"/>
    <n v="0"/>
    <n v="0"/>
    <n v="0"/>
    <d v="2025-12-01T00:00:00"/>
    <s v="BH Colorado Electric Oper Co"/>
    <s v="Regulated Electric (122)"/>
    <s v="WPC Sub 30453 Desert Cove"/>
    <x v="142"/>
    <n v="135300"/>
    <x v="3"/>
    <n v="33360410"/>
    <s v="Install test switches on lockout relays at Desert Cove sub to aid in NERC testing."/>
    <d v="2021-06-30T00:00:00"/>
    <d v="2021-06-01T00:00:00"/>
    <s v="10075413"/>
  </r>
  <r>
    <n v="0"/>
    <n v="0"/>
    <n v="0"/>
    <n v="0"/>
    <d v="2025-12-01T00:00:00"/>
    <s v="BH Colorado Electric Oper Co"/>
    <s v="Regulated Electric (122)"/>
    <s v="WPC Sub 30453 Desert Cove"/>
    <x v="142"/>
    <n v="135300"/>
    <x v="3"/>
    <n v="13659168"/>
    <s v="Desert Cove #1 Feeder 4"/>
    <d v="2015-09-01T00:00:00"/>
    <d v="2015-10-01T00:00:00"/>
    <s v="10051400"/>
  </r>
  <r>
    <n v="0"/>
    <n v="0"/>
    <n v="0"/>
    <n v="0"/>
    <d v="2025-12-01T00:00:00"/>
    <s v="BH Colorado Electric Oper Co"/>
    <s v="Regulated Electric (122)"/>
    <s v="WPC Sub 30453 Desert Cove"/>
    <x v="142"/>
    <n v="135300"/>
    <x v="3"/>
    <n v="28413180"/>
    <s v="Replace existing door and/or locking mechanisms for Desert Cove Substation to allow for compliance with NERC CIP Low Impact Standards."/>
    <d v="2019-12-16T00:00:00"/>
    <d v="2019-12-01T00:00:00"/>
    <s v="10068547"/>
  </r>
  <r>
    <n v="0"/>
    <n v="0"/>
    <n v="0"/>
    <n v="0"/>
    <d v="2025-12-01T00:00:00"/>
    <s v="BH Colorado Electric Oper Co"/>
    <s v="Regulated Electric (122)"/>
    <s v="WPC Sub 30453 Desert Cove"/>
    <x v="142"/>
    <n v="135300"/>
    <x v="326"/>
    <n v="11845608"/>
    <s v="FIBER OPTIC PATCH PANEL"/>
    <d v="2012-10-11T00:00:00"/>
    <d v="2013-01-01T00:00:00"/>
    <s v="10044362"/>
  </r>
  <r>
    <n v="1"/>
    <n v="158279.49"/>
    <n v="53292.878390439"/>
    <n v="104986.61160956099"/>
    <d v="2025-12-01T00:00:00"/>
    <s v="BH Colorado Electric Oper Co"/>
    <s v="Regulated Electric (122)"/>
    <s v="WPC Sub 30453 Desert Cove"/>
    <x v="142"/>
    <n v="135300"/>
    <x v="116"/>
    <n v="10566641"/>
    <s v="FOUNDATION, OTHER"/>
    <d v="2008-11-09T00:00:00"/>
    <d v="2008-01-01T00:00:00"/>
    <s v="10022382"/>
  </r>
  <r>
    <n v="2"/>
    <n v="3219.66"/>
    <n v="1393.7953859172001"/>
    <n v="1825.8646140827998"/>
    <d v="2025-12-01T00:00:00"/>
    <s v="BH Colorado Electric Oper Co"/>
    <s v="Regulated Electric (122)"/>
    <s v="WPC Sub 30453 Desert Cove"/>
    <x v="142"/>
    <n v="135300"/>
    <x v="228"/>
    <n v="10566211"/>
    <s v="FOUNDATION - BREAKER"/>
    <d v="2003-06-16T00:00:00"/>
    <d v="2003-01-01T00:00:00"/>
    <s v="10010307"/>
  </r>
  <r>
    <n v="1"/>
    <n v="19348.189999999999"/>
    <n v="8375.8589254298004"/>
    <n v="10972.331074570198"/>
    <d v="2025-12-01T00:00:00"/>
    <s v="BH Colorado Electric Oper Co"/>
    <s v="Regulated Electric (122)"/>
    <s v="WPC Sub 30453 Desert Cove"/>
    <x v="142"/>
    <n v="135300"/>
    <x v="118"/>
    <n v="10566281"/>
    <s v="GROUNDING SYSTEMS, STATION"/>
    <d v="2003-06-16T00:00:00"/>
    <d v="2003-01-01T00:00:00"/>
    <s v="10010307"/>
  </r>
  <r>
    <n v="4365"/>
    <n v="58171.41"/>
    <n v="19586.377735550999"/>
    <n v="38585.032264449008"/>
    <d v="2025-12-01T00:00:00"/>
    <s v="BH Colorado Electric Oper Co"/>
    <s v="Regulated Electric (122)"/>
    <s v="WPC Sub 30453 Desert Cove"/>
    <x v="142"/>
    <n v="135300"/>
    <x v="118"/>
    <n v="10566593"/>
    <s v="CABLE UNDERGROUND COPPER 2"/>
    <d v="2008-11-09T00:00:00"/>
    <d v="2008-01-01T00:00:00"/>
    <s v="10022382"/>
  </r>
  <r>
    <n v="2"/>
    <n v="6195.89"/>
    <n v="2682.2095791638003"/>
    <n v="3513.6804208362"/>
    <d v="2025-12-01T00:00:00"/>
    <s v="BH Colorado Electric Oper Co"/>
    <s v="Regulated Electric (122)"/>
    <s v="WPC Sub 30453 Desert Cove"/>
    <x v="142"/>
    <n v="135300"/>
    <x v="230"/>
    <n v="10566288"/>
    <s v="LINE TUNER"/>
    <d v="2003-06-16T00:00:00"/>
    <d v="2003-01-01T00:00:00"/>
    <s v="10010307"/>
  </r>
  <r>
    <n v="4"/>
    <n v="16.53"/>
    <n v="7.1558604726000006"/>
    <n v="9.3741395274000006"/>
    <d v="2025-12-01T00:00:00"/>
    <s v="BH Colorado Electric Oper Co"/>
    <s v="Regulated Electric (122)"/>
    <s v="WPC Sub 30453 Desert Cove"/>
    <x v="142"/>
    <n v="135300"/>
    <x v="79"/>
    <n v="10566309"/>
    <s v="PIN INSULATORS"/>
    <d v="2003-06-16T00:00:00"/>
    <d v="2003-01-01T00:00:00"/>
    <s v="10010307"/>
  </r>
  <r>
    <n v="21"/>
    <n v="8530.7800000000007"/>
    <n v="3692.9867757075999"/>
    <n v="4837.7932242924007"/>
    <d v="2025-12-01T00:00:00"/>
    <s v="BH Colorado Electric Oper Co"/>
    <s v="Regulated Electric (122)"/>
    <s v="WPC Sub 30453 Desert Cove"/>
    <x v="142"/>
    <n v="135300"/>
    <x v="17"/>
    <n v="10566316"/>
    <s v="POST INSULATORS"/>
    <d v="2003-06-16T00:00:00"/>
    <d v="2003-01-01T00:00:00"/>
    <s v="10010307"/>
  </r>
  <r>
    <n v="5"/>
    <n v="27960.959999999999"/>
    <n v="12104.3392885632"/>
    <n v="15856.620711436799"/>
    <d v="2025-12-01T00:00:00"/>
    <s v="BH Colorado Electric Oper Co"/>
    <s v="Regulated Electric (122)"/>
    <s v="WPC Sub 30453 Desert Cove"/>
    <x v="142"/>
    <n v="135300"/>
    <x v="268"/>
    <n v="10566351"/>
    <s v="POTENTIAL DEVICE"/>
    <d v="2003-06-16T00:00:00"/>
    <d v="2003-01-01T00:00:00"/>
    <s v="10010307"/>
  </r>
  <r>
    <n v="6"/>
    <n v="1713.01"/>
    <n v="708.6060462936"/>
    <n v="1004.4039537064"/>
    <d v="2025-12-01T00:00:00"/>
    <s v="BH Colorado Electric Oper Co"/>
    <s v="Regulated Electric (122)"/>
    <s v="WPC Sub 30453 Desert Cove"/>
    <x v="142"/>
    <n v="135300"/>
    <x v="269"/>
    <n v="10566427"/>
    <s v="POTHEADS (TERMINATORS)"/>
    <d v="2004-12-20T00:00:00"/>
    <d v="2005-01-01T00:00:00"/>
    <s v="10020678"/>
  </r>
  <r>
    <n v="64"/>
    <n v="13134.7"/>
    <n v="5686.0302812740001"/>
    <n v="7448.6697187260006"/>
    <d v="2025-12-01T00:00:00"/>
    <s v="BH Colorado Electric Oper Co"/>
    <s v="Regulated Electric (122)"/>
    <s v="WPC Sub 30453 Desert Cove"/>
    <x v="142"/>
    <n v="135300"/>
    <x v="269"/>
    <n v="10566225"/>
    <s v="POTHEADS (TERMINATORS)"/>
    <d v="2003-06-16T00:00:00"/>
    <d v="2003-01-01T00:00:00"/>
    <s v="10010307"/>
  </r>
  <r>
    <n v="29"/>
    <n v="3575.14"/>
    <n v="1203.753570654"/>
    <n v="2371.3864293460001"/>
    <d v="2025-12-01T00:00:00"/>
    <s v="BH Colorado Electric Oper Co"/>
    <s v="Regulated Electric (122)"/>
    <s v="WPC Sub 30453 Desert Cove"/>
    <x v="142"/>
    <n v="135300"/>
    <x v="269"/>
    <n v="10566648"/>
    <s v="POTHEADS (TERMINATORS)"/>
    <d v="2008-11-09T00:00:00"/>
    <d v="2008-01-01T00:00:00"/>
    <s v="10022382"/>
  </r>
  <r>
    <n v="2690"/>
    <n v="10439.969999999999"/>
    <n v="4519.4778377574003"/>
    <n v="5920.4921622425991"/>
    <d v="2025-12-01T00:00:00"/>
    <s v="BH Colorado Electric Oper Co"/>
    <s v="Regulated Electric (122)"/>
    <s v="WPC Sub 30453 Desert Cove"/>
    <x v="142"/>
    <n v="135300"/>
    <x v="270"/>
    <n v="10566344"/>
    <s v="PVC CONDUIT"/>
    <d v="2003-06-16T00:00:00"/>
    <d v="2003-01-01T00:00:00"/>
    <s v="10010307"/>
  </r>
  <r>
    <n v="20"/>
    <n v="22843.65"/>
    <n v="9449.5353263640009"/>
    <n v="13394.114673636001"/>
    <d v="2025-12-01T00:00:00"/>
    <s v="BH Colorado Electric Oper Co"/>
    <s v="Regulated Electric (122)"/>
    <s v="WPC Sub 30453 Desert Cove"/>
    <x v="142"/>
    <n v="135300"/>
    <x v="270"/>
    <n v="10566434"/>
    <s v="PVC CONDUIT"/>
    <d v="2004-12-20T00:00:00"/>
    <d v="2005-01-01T00:00:00"/>
    <s v="10020678"/>
  </r>
  <r>
    <n v="4060"/>
    <n v="23353.87"/>
    <n v="7863.2737182570008"/>
    <n v="15490.596281742997"/>
    <d v="2025-12-01T00:00:00"/>
    <s v="BH Colorado Electric Oper Co"/>
    <s v="Regulated Electric (122)"/>
    <s v="WPC Sub 30453 Desert Cove"/>
    <x v="142"/>
    <n v="135300"/>
    <x v="270"/>
    <n v="10566628"/>
    <s v="CONDUIT, PVC"/>
    <d v="2008-11-09T00:00:00"/>
    <d v="2008-01-01T00:00:00"/>
    <s v="10022382"/>
  </r>
  <r>
    <n v="1"/>
    <n v="72703.53"/>
    <n v="24479.358524883002"/>
    <n v="48224.171475116993"/>
    <d v="2025-12-01T00:00:00"/>
    <s v="BH Colorado Electric Oper Co"/>
    <s v="Regulated Electric (122)"/>
    <s v="WPC Sub 30453 Desert Cove"/>
    <x v="142"/>
    <n v="135300"/>
    <x v="389"/>
    <n v="10566614"/>
    <s v="CIRCUIT SWITCHER MODEL 2030"/>
    <d v="2008-11-09T00:00:00"/>
    <d v="2008-01-01T00:00:00"/>
    <s v="10022382"/>
  </r>
  <r>
    <n v="1"/>
    <n v="15059.87"/>
    <n v="6519.4391080154001"/>
    <n v="8540.4308919846007"/>
    <d v="2025-12-01T00:00:00"/>
    <s v="BH Colorado Electric Oper Co"/>
    <s v="Regulated Electric (122)"/>
    <s v="WPC Sub 30453 Desert Cove"/>
    <x v="142"/>
    <n v="135300"/>
    <x v="145"/>
    <n v="10566176"/>
    <s v="PWR TRFRMR NBR XXXXXX FOUNDATION--POWER TRANSFORMER - FOUNDATION"/>
    <d v="2003-06-16T00:00:00"/>
    <d v="2003-06-01T00:00:00"/>
    <s v="10010307"/>
  </r>
  <r>
    <n v="1"/>
    <n v="8679.0499999999993"/>
    <n v="3757.173069251"/>
    <n v="4921.8769307489993"/>
    <d v="2025-12-01T00:00:00"/>
    <s v="BH Colorado Electric Oper Co"/>
    <s v="Regulated Electric (122)"/>
    <s v="WPC Sub 30453 Desert Cove"/>
    <x v="142"/>
    <n v="135300"/>
    <x v="390"/>
    <n v="10566183"/>
    <s v="PWR TRFRMR NBR 08243 INSTALLATION--POWER TRANSFORMER - INSTALLATION"/>
    <d v="2003-06-16T00:00:00"/>
    <d v="2003-06-01T00:00:00"/>
    <s v="10010307"/>
  </r>
  <r>
    <n v="1"/>
    <n v="457343.03"/>
    <n v="197984.4471141026"/>
    <n v="259358.58288589743"/>
    <d v="2025-12-01T00:00:00"/>
    <s v="BH Colorado Electric Oper Co"/>
    <s v="Regulated Electric (122)"/>
    <s v="WPC Sub 30453 Desert Cove"/>
    <x v="142"/>
    <n v="135300"/>
    <x v="129"/>
    <n v="10566190"/>
    <s v="PWR TRFRMR NBR 08243"/>
    <d v="2003-06-16T00:00:00"/>
    <d v="2003-06-01T00:00:00"/>
    <s v="10010307"/>
  </r>
  <r>
    <n v="1"/>
    <n v="11233.29"/>
    <n v="3782.2610996190001"/>
    <n v="7451.0289003810012"/>
    <d v="2025-12-01T00:00:00"/>
    <s v="BH Colorado Electric Oper Co"/>
    <s v="Regulated Electric (122)"/>
    <s v="WPC Sub 30453 Desert Cove"/>
    <x v="142"/>
    <n v="135300"/>
    <x v="129"/>
    <n v="10566662"/>
    <s v="PWR TRFRMR NBR 38716 INSTALLATION"/>
    <d v="2008-11-09T00:00:00"/>
    <d v="2008-11-01T00:00:00"/>
    <s v="10022382"/>
  </r>
  <r>
    <n v="1"/>
    <n v="1360454.31"/>
    <n v="458066.46267674101"/>
    <n v="902387.84732325911"/>
    <d v="2025-12-01T00:00:00"/>
    <s v="BH Colorado Electric Oper Co"/>
    <s v="Regulated Electric (122)"/>
    <s v="WPC Sub 30453 Desert Cove"/>
    <x v="142"/>
    <n v="135300"/>
    <x v="129"/>
    <n v="10566655"/>
    <s v="PWR TRFRMR NBR 38716 &amp; RIGGING"/>
    <d v="2008-11-09T00:00:00"/>
    <d v="2008-11-01T00:00:00"/>
    <s v="10022382"/>
  </r>
  <r>
    <n v="0"/>
    <n v="0"/>
    <n v="0"/>
    <n v="0"/>
    <d v="2025-12-01T00:00:00"/>
    <s v="BH Colorado Electric Oper Co"/>
    <s v="Regulated Electric (122)"/>
    <s v="WPC Sub 30453 Desert Cove"/>
    <x v="142"/>
    <n v="135300"/>
    <x v="391"/>
    <n v="10588697"/>
    <s v="METER, DEM CT 120-480 V 4W 3 PH ELECT"/>
    <d v="2008-11-09T00:00:00"/>
    <d v="2008-01-01T00:00:00"/>
    <s v="10022382"/>
  </r>
  <r>
    <n v="0"/>
    <n v="13126.49"/>
    <n v="1136.4951796171999"/>
    <n v="11989.994820382799"/>
    <d v="2025-12-01T00:00:00"/>
    <s v="BH Colorado Electric Oper Co"/>
    <s v="Regulated Electric (122)"/>
    <s v="WPC Sub 30453 Desert Cove"/>
    <x v="142"/>
    <n v="135300"/>
    <x v="147"/>
    <n v="34237257"/>
    <s v="NERC Test Switches"/>
    <d v="2021-06-30T00:00:00"/>
    <d v="2021-06-01T00:00:00"/>
    <s v="10075413"/>
  </r>
  <r>
    <n v="0"/>
    <n v="0"/>
    <n v="0"/>
    <n v="0"/>
    <d v="2025-12-01T00:00:00"/>
    <s v="BH Colorado Electric Oper Co"/>
    <s v="Regulated Electric (122)"/>
    <s v="WPC Sub 30453 Desert Cove"/>
    <x v="142"/>
    <n v="135300"/>
    <x v="80"/>
    <n v="10566371"/>
    <s v="SCADA EQUIP - RTU"/>
    <d v="2003-06-16T00:00:00"/>
    <d v="2003-01-01T00:00:00"/>
    <s v="10010307"/>
  </r>
  <r>
    <n v="0"/>
    <n v="11728.460000000001"/>
    <n v="1466.7660162686"/>
    <n v="10261.6939837314"/>
    <d v="2025-12-01T00:00:00"/>
    <s v="BH Colorado Electric Oper Co"/>
    <s v="Regulated Electric (122)"/>
    <s v="WPC Sub 30453 Desert Cove"/>
    <x v="142"/>
    <n v="135300"/>
    <x v="121"/>
    <n v="33375840"/>
    <s v="SECURITY SYSTEM"/>
    <d v="2019-12-16T00:00:00"/>
    <d v="2019-12-01T00:00:00"/>
    <s v="10068547"/>
  </r>
  <r>
    <n v="175"/>
    <n v="12821.630000000001"/>
    <n v="4317.0569247929998"/>
    <n v="8504.5730752070012"/>
    <d v="2025-12-01T00:00:00"/>
    <s v="BH Colorado Electric Oper Co"/>
    <s v="Regulated Electric (122)"/>
    <s v="WPC Sub 30453 Desert Cove"/>
    <x v="142"/>
    <n v="135300"/>
    <x v="271"/>
    <n v="10566621"/>
    <s v="CONDUIT VENT, CAST ALUMINUM THREADED 6 IN"/>
    <d v="2008-11-09T00:00:00"/>
    <d v="2008-01-01T00:00:00"/>
    <s v="10022382"/>
  </r>
  <r>
    <n v="20"/>
    <n v="10174.27"/>
    <n v="4208.7023652071994"/>
    <n v="5965.5676347928011"/>
    <d v="2025-12-01T00:00:00"/>
    <s v="BH Colorado Electric Oper Co"/>
    <s v="Regulated Electric (122)"/>
    <s v="WPC Sub 30453 Desert Cove"/>
    <x v="142"/>
    <n v="135300"/>
    <x v="271"/>
    <n v="10566448"/>
    <s v="STEEL CONDUIT"/>
    <d v="2004-12-20T00:00:00"/>
    <d v="2005-01-01T00:00:00"/>
    <s v="10020678"/>
  </r>
  <r>
    <n v="423"/>
    <n v="33007.300000000003"/>
    <n v="14288.907040365999"/>
    <n v="18718.392959634002"/>
    <d v="2025-12-01T00:00:00"/>
    <s v="BH Colorado Electric Oper Co"/>
    <s v="Regulated Electric (122)"/>
    <s v="WPC Sub 30453 Desert Cove"/>
    <x v="142"/>
    <n v="135300"/>
    <x v="271"/>
    <n v="10566274"/>
    <s v="STEEL CONDUIT"/>
    <d v="2003-06-16T00:00:00"/>
    <d v="2003-01-01T00:00:00"/>
    <s v="10010307"/>
  </r>
  <r>
    <n v="2"/>
    <n v="5711.9000000000005"/>
    <n v="2472.6896208979997"/>
    <n v="3239.2103791020008"/>
    <d v="2025-12-01T00:00:00"/>
    <s v="BH Colorado Electric Oper Co"/>
    <s v="Regulated Electric (122)"/>
    <s v="WPC Sub 30453 Desert Cove"/>
    <x v="142"/>
    <n v="135300"/>
    <x v="280"/>
    <n v="10566337"/>
    <s v="STRUC-SUPPORTING,OUTDOOR-OTHER"/>
    <d v="2003-06-16T00:00:00"/>
    <d v="2003-01-01T00:00:00"/>
    <s v="10010307"/>
  </r>
  <r>
    <n v="12"/>
    <n v="3990.52"/>
    <n v="1727.5017745384"/>
    <n v="2263.0182254616002"/>
    <d v="2025-12-01T00:00:00"/>
    <s v="BH Colorado Electric Oper Co"/>
    <s v="Regulated Electric (122)"/>
    <s v="WPC Sub 30453 Desert Cove"/>
    <x v="142"/>
    <n v="135300"/>
    <x v="19"/>
    <n v="10566239"/>
    <s v="SUSPENSION INSULATORS"/>
    <d v="2003-06-16T00:00:00"/>
    <d v="2003-01-01T00:00:00"/>
    <s v="10010307"/>
  </r>
  <r>
    <n v="1"/>
    <n v="10050.86"/>
    <n v="4351.0315662211997"/>
    <n v="5699.8284337788009"/>
    <d v="2025-12-01T00:00:00"/>
    <s v="BH Colorado Electric Oper Co"/>
    <s v="Regulated Electric (122)"/>
    <s v="WPC Sub 30453 Desert Cove"/>
    <x v="142"/>
    <n v="135300"/>
    <x v="272"/>
    <n v="10566267"/>
    <s v="SWITCH STAND-15kV"/>
    <d v="2003-06-16T00:00:00"/>
    <d v="2003-01-01T00:00:00"/>
    <s v="10010307"/>
  </r>
  <r>
    <n v="7"/>
    <n v="42783.96"/>
    <n v="18521.2370372232"/>
    <n v="24262.722962776799"/>
    <d v="2025-12-01T00:00:00"/>
    <s v="BH Colorado Electric Oper Co"/>
    <s v="Regulated Electric (122)"/>
    <s v="WPC Sub 30453 Desert Cove"/>
    <x v="142"/>
    <n v="135300"/>
    <x v="272"/>
    <n v="10566246"/>
    <s v="SWITCH STAND"/>
    <d v="2003-06-16T00:00:00"/>
    <d v="2003-01-01T00:00:00"/>
    <s v="10010307"/>
  </r>
  <r>
    <n v="0"/>
    <n v="0"/>
    <n v="0"/>
    <n v="0"/>
    <d v="2025-12-01T00:00:00"/>
    <s v="BH Colorado Electric Oper Co"/>
    <s v="Regulated Electric (122)"/>
    <s v="WPC Sub 30453 Desert Cove"/>
    <x v="142"/>
    <n v="135300"/>
    <x v="245"/>
    <n v="10566197"/>
    <s v="TELEMETER EQ - TRANSMIT/RECEIVE"/>
    <d v="2003-06-16T00:00:00"/>
    <d v="2003-01-01T00:00:00"/>
    <s v="10010307"/>
  </r>
  <r>
    <n v="2"/>
    <n v="1995.8300000000002"/>
    <n v="671.99815641300006"/>
    <n v="1323.8318435870001"/>
    <d v="2025-12-01T00:00:00"/>
    <s v="BH Colorado Electric Oper Co"/>
    <s v="Regulated Electric (122)"/>
    <s v="WPC Sub 30453 Desert Cove"/>
    <x v="142"/>
    <n v="135300"/>
    <x v="252"/>
    <n v="10566676"/>
    <s v="VAULT"/>
    <d v="2008-11-09T00:00:00"/>
    <d v="2008-01-01T00:00:00"/>
    <s v="10022382"/>
  </r>
  <r>
    <n v="2"/>
    <n v="19064.330000000002"/>
    <n v="8252.9755283485993"/>
    <n v="10811.354471651402"/>
    <d v="2025-12-01T00:00:00"/>
    <s v="BH Colorado Electric Oper Co"/>
    <s v="Regulated Electric (122)"/>
    <s v="WPC Sub 30453 Desert Cove"/>
    <x v="142"/>
    <n v="135300"/>
    <x v="392"/>
    <n v="10566204"/>
    <s v="WAVE TRAP"/>
    <d v="2003-06-16T00:00:00"/>
    <d v="2003-01-01T00:00:00"/>
    <s v="10010307"/>
  </r>
  <r>
    <n v="1"/>
    <n v="1532.52"/>
    <n v="-172.9300012308"/>
    <n v="1705.4500012307999"/>
    <d v="2025-12-01T00:00:00"/>
    <s v="BH Colorado Electric Oper Co"/>
    <s v="Regulated Electric (122)"/>
    <s v="WPC Sub 30470 Fountain Valley Pump"/>
    <x v="143"/>
    <n v="135001"/>
    <x v="4"/>
    <n v="10562863"/>
    <s v="LAND - TRACT 64"/>
    <d v="1980-07-01T00:00:00"/>
    <d v="1980-07-01T00:00:00"/>
    <s v="WCDXFER"/>
  </r>
  <r>
    <n v="1"/>
    <n v="2709.9700000000003"/>
    <n v="78.760373004300007"/>
    <n v="2631.2096269957001"/>
    <d v="2025-12-01T00:00:00"/>
    <s v="BH Colorado Electric Oper Co"/>
    <s v="Regulated Electric (122)"/>
    <s v="WPC Sub 30470 Fountain Valley Pump"/>
    <x v="143"/>
    <n v="135130"/>
    <x v="80"/>
    <n v="40389789"/>
    <s v="SCADA EQUIPMENT- RTU"/>
    <d v="1989-07-01T00:00:00"/>
    <d v="1989-07-01T00:00:00"/>
    <s v="WCDXFER"/>
  </r>
  <r>
    <n v="0"/>
    <n v="4865.29"/>
    <n v="145.27546732530001"/>
    <n v="4720.0145326746997"/>
    <d v="2025-12-01T00:00:00"/>
    <s v="BH Colorado Electric Oper Co"/>
    <s v="Regulated Electric (122)"/>
    <s v="WPC Sub 30470 Fountain Valley Pump"/>
    <x v="143"/>
    <n v="135130"/>
    <x v="80"/>
    <n v="40389822"/>
    <s v="TELEMETERING-RTU"/>
    <d v="1988-07-01T00:00:00"/>
    <d v="1988-07-01T00:00:00"/>
    <s v="WCDXFER"/>
  </r>
  <r>
    <n v="1"/>
    <n v="15387.83"/>
    <n v="483.97864467320005"/>
    <n v="14903.8513553268"/>
    <d v="2025-12-01T00:00:00"/>
    <s v="BH Colorado Electric Oper Co"/>
    <s v="Regulated Electric (122)"/>
    <s v="WPC Sub 30470 Fountain Valley Pump"/>
    <x v="143"/>
    <n v="135130"/>
    <x v="80"/>
    <n v="40389756"/>
    <s v="SCADA EQUIPMENT- RTU"/>
    <d v="1986-07-01T00:00:00"/>
    <d v="1986-07-01T00:00:00"/>
    <s v="WCDXFER"/>
  </r>
  <r>
    <n v="1"/>
    <n v="1906.52"/>
    <n v="682.11329570999999"/>
    <n v="1224.4067042900001"/>
    <d v="2025-12-01T00:00:00"/>
    <s v="BH Colorado Electric Oper Co"/>
    <s v="Regulated Electric (122)"/>
    <s v="WPC Sub 30470 Fountain Valley Pump"/>
    <x v="143"/>
    <n v="135200"/>
    <x v="152"/>
    <n v="10563092"/>
    <s v="WALLS,ENCLOSE/RETAIN,SOUND WALL"/>
    <d v="2003-10-15T00:00:00"/>
    <d v="2003-01-01T00:00:00"/>
    <s v="10018812"/>
  </r>
  <r>
    <n v="2"/>
    <n v="15137.81"/>
    <n v="12669.480330377499"/>
    <n v="2468.3296696225007"/>
    <d v="2025-12-01T00:00:00"/>
    <s v="BH Colorado Electric Oper Co"/>
    <s v="Regulated Electric (122)"/>
    <s v="WPC Sub 30470 Fountain Valley Pump"/>
    <x v="143"/>
    <n v="135300"/>
    <x v="393"/>
    <n v="10566737"/>
    <s v="AIRBRK-3PH-ELEC-69-170KV- 1200-1999AMPS"/>
    <d v="1982-07-01T00:00:00"/>
    <d v="1982-07-01T00:00:00"/>
    <s v="WCDXFER"/>
  </r>
  <r>
    <n v="6"/>
    <n v="14585.06"/>
    <n v="12206.860225315"/>
    <n v="2378.1997746849993"/>
    <d v="2025-12-01T00:00:00"/>
    <s v="BH Colorado Electric Oper Co"/>
    <s v="Regulated Electric (122)"/>
    <s v="WPC Sub 30470 Fountain Valley Pump"/>
    <x v="143"/>
    <n v="135300"/>
    <x v="106"/>
    <n v="10566716"/>
    <s v="ARRESTER - 69,001-146,000 VOLTS"/>
    <d v="1982-07-01T00:00:00"/>
    <d v="1982-07-01T00:00:00"/>
    <s v="WCDXFER"/>
  </r>
  <r>
    <n v="1"/>
    <n v="932.9"/>
    <n v="780.78389147500002"/>
    <n v="152.11610852499996"/>
    <d v="2025-12-01T00:00:00"/>
    <s v="BH Colorado Electric Oper Co"/>
    <s v="Regulated Electric (122)"/>
    <s v="WPC Sub 30470 Fountain Valley Pump"/>
    <x v="143"/>
    <n v="135300"/>
    <x v="137"/>
    <n v="10566779"/>
    <s v="BATTERY CHARGER"/>
    <d v="1982-07-01T00:00:00"/>
    <d v="1982-07-01T00:00:00"/>
    <s v="WCDXFER"/>
  </r>
  <r>
    <n v="0"/>
    <n v="19649.28"/>
    <n v="1323.1868380416001"/>
    <n v="18326.093161958397"/>
    <d v="2025-12-01T00:00:00"/>
    <s v="BH Colorado Electric Oper Co"/>
    <s v="Regulated Electric (122)"/>
    <s v="WPC Sub 30470 Fountain Valley Pump"/>
    <x v="143"/>
    <n v="135300"/>
    <x v="108"/>
    <n v="37063528"/>
    <s v="BUS"/>
    <d v="2022-12-08T00:00:00"/>
    <d v="2022-01-01T00:00:00"/>
    <s v="10079917"/>
  </r>
  <r>
    <n v="1"/>
    <n v="41930.410000000003"/>
    <n v="35093.352654027498"/>
    <n v="6837.0573459725056"/>
    <d v="2025-12-01T00:00:00"/>
    <s v="BH Colorado Electric Oper Co"/>
    <s v="Regulated Electric (122)"/>
    <s v="WPC Sub 30470 Fountain Valley Pump"/>
    <x v="143"/>
    <n v="135300"/>
    <x v="214"/>
    <n v="10566758"/>
    <s v="COND. PWR CABLE, AL, 251MCM-795MCM"/>
    <d v="1982-07-01T00:00:00"/>
    <d v="1982-07-01T00:00:00"/>
    <s v="WCDXFER"/>
  </r>
  <r>
    <n v="0"/>
    <n v="0"/>
    <n v="0"/>
    <n v="0"/>
    <d v="2025-12-01T00:00:00"/>
    <s v="BH Colorado Electric Oper Co"/>
    <s v="Regulated Electric (122)"/>
    <s v="WPC Sub 30470 Fountain Valley Pump"/>
    <x v="143"/>
    <n v="135300"/>
    <x v="3"/>
    <n v="24489013"/>
    <s v="Replace (3) 115kV bushings at Fountain Valley Substation."/>
    <d v="2018-10-30T00:00:00"/>
    <d v="2018-11-01T00:00:00"/>
    <s v="10057846"/>
  </r>
  <r>
    <n v="0"/>
    <n v="0"/>
    <n v="0"/>
    <n v="0"/>
    <d v="2025-12-01T00:00:00"/>
    <s v="BH Colorado Electric Oper Co"/>
    <s v="Regulated Electric (122)"/>
    <s v="WPC Sub 30470 Fountain Valley Pump"/>
    <x v="143"/>
    <n v="135300"/>
    <x v="3"/>
    <n v="26641254"/>
    <s v="Replace (3) 115kV bushings at Fountain Valley Substation."/>
    <d v="2018-10-30T00:00:00"/>
    <d v="2019-03-01T00:00:00"/>
    <s v="10057846"/>
  </r>
  <r>
    <n v="1"/>
    <n v="217.28"/>
    <n v="135.86562290560002"/>
    <n v="81.414377094399981"/>
    <d v="2025-12-01T00:00:00"/>
    <s v="BH Colorado Electric Oper Co"/>
    <s v="Regulated Electric (122)"/>
    <s v="WPC Sub 30470 Fountain Valley Pump"/>
    <x v="143"/>
    <n v="135300"/>
    <x v="115"/>
    <n v="10566822"/>
    <s v="FENCES, CHAIN LINK"/>
    <d v="1993-07-01T00:00:00"/>
    <d v="1993-07-01T00:00:00"/>
    <s v="WCDXFER"/>
  </r>
  <r>
    <n v="300"/>
    <n v="5542.84"/>
    <n v="4639.0397524099999"/>
    <n v="903.80024759000025"/>
    <d v="2025-12-01T00:00:00"/>
    <s v="BH Colorado Electric Oper Co"/>
    <s v="Regulated Electric (122)"/>
    <s v="WPC Sub 30470 Fountain Valley Pump"/>
    <x v="143"/>
    <n v="135300"/>
    <x v="115"/>
    <n v="10566765"/>
    <s v="FENCE"/>
    <d v="1982-07-01T00:00:00"/>
    <d v="1982-07-01T00:00:00"/>
    <s v="WCDXFER"/>
  </r>
  <r>
    <n v="1"/>
    <n v="9752.9"/>
    <n v="8162.6189464750005"/>
    <n v="1590.2810535249992"/>
    <d v="2025-12-01T00:00:00"/>
    <s v="BH Colorado Electric Oper Co"/>
    <s v="Regulated Electric (122)"/>
    <s v="WPC Sub 30470 Fountain Valley Pump"/>
    <x v="143"/>
    <n v="135300"/>
    <x v="118"/>
    <n v="10566744"/>
    <s v="GROUNDING SYSTEMS, STATION"/>
    <d v="1982-07-01T00:00:00"/>
    <d v="1982-07-01T00:00:00"/>
    <s v="WCDXFER"/>
  </r>
  <r>
    <n v="2"/>
    <n v="26013.850000000002"/>
    <n v="21772.103157087502"/>
    <n v="4241.7468429125001"/>
    <d v="2025-12-01T00:00:00"/>
    <s v="BH Colorado Electric Oper Co"/>
    <s v="Regulated Electric (122)"/>
    <s v="WPC Sub 30470 Fountain Valley Pump"/>
    <x v="143"/>
    <n v="135300"/>
    <x v="145"/>
    <n v="10566786"/>
    <s v="TRANSF, PWR, FOUNDATION-00000-TRANSF, PWR, FOUNDATION"/>
    <d v="1982-07-01T00:00:00"/>
    <d v="1982-07-01T00:00:00"/>
    <s v="WCDXFER"/>
  </r>
  <r>
    <n v="1"/>
    <n v="64290.86"/>
    <n v="53807.769168265004"/>
    <n v="10483.090831734997"/>
    <d v="2025-12-01T00:00:00"/>
    <s v="BH Colorado Electric Oper Co"/>
    <s v="Regulated Electric (122)"/>
    <s v="WPC Sub 30470 Fountain Valley Pump"/>
    <x v="143"/>
    <n v="135300"/>
    <x v="129"/>
    <n v="10566723"/>
    <s v="TX.-POWER-08081-TX.-POWER"/>
    <d v="1982-07-01T00:00:00"/>
    <d v="1982-07-01T00:00:00"/>
    <s v="WCDXFER"/>
  </r>
  <r>
    <n v="1"/>
    <n v="198266.61000000002"/>
    <n v="165937.80180657751"/>
    <n v="32328.808193422505"/>
    <d v="2025-12-01T00:00:00"/>
    <s v="BH Colorado Electric Oper Co"/>
    <s v="Regulated Electric (122)"/>
    <s v="WPC Sub 30470 Fountain Valley Pump"/>
    <x v="143"/>
    <n v="135300"/>
    <x v="129"/>
    <n v="10566709"/>
    <s v="TX.-POWER-08082-TX.-POWER"/>
    <d v="1982-07-01T00:00:00"/>
    <d v="1982-07-01T00:00:00"/>
    <s v="WCDXFER"/>
  </r>
  <r>
    <n v="1"/>
    <n v="40404.590000000004"/>
    <n v="33816.3286672225"/>
    <n v="6588.2613327775034"/>
    <d v="2025-12-01T00:00:00"/>
    <s v="BH Colorado Electric Oper Co"/>
    <s v="Regulated Electric (122)"/>
    <s v="WPC Sub 30470 Fountain Valley Pump"/>
    <x v="143"/>
    <n v="135300"/>
    <x v="318"/>
    <n v="10566751"/>
    <s v="RECLOSERS-3PH,25001-34500V"/>
    <d v="1982-07-01T00:00:00"/>
    <d v="1982-07-01T00:00:00"/>
    <s v="WCDXFER"/>
  </r>
  <r>
    <n v="0"/>
    <n v="0"/>
    <n v="0"/>
    <n v="0"/>
    <d v="2025-12-01T00:00:00"/>
    <s v="BH Colorado Electric Oper Co"/>
    <s v="Regulated Electric (122)"/>
    <s v="WPC Sub 30470 Fountain Valley Pump"/>
    <x v="143"/>
    <n v="135300"/>
    <x v="80"/>
    <n v="10566813"/>
    <s v="SCADA EQUIPMENT- RTU"/>
    <d v="1989-07-01T00:00:00"/>
    <d v="1989-07-01T00:00:00"/>
    <s v="WCDXFER"/>
  </r>
  <r>
    <n v="0"/>
    <n v="0"/>
    <n v="0"/>
    <n v="0"/>
    <d v="2025-12-01T00:00:00"/>
    <s v="BH Colorado Electric Oper Co"/>
    <s v="Regulated Electric (122)"/>
    <s v="WPC Sub 30470 Fountain Valley Pump"/>
    <x v="143"/>
    <n v="135300"/>
    <x v="80"/>
    <n v="10566795"/>
    <s v="SCADA EQUIPMENT- RTU"/>
    <d v="1986-07-01T00:00:00"/>
    <d v="1986-07-01T00:00:00"/>
    <s v="WCDXFER"/>
  </r>
  <r>
    <n v="0"/>
    <n v="0"/>
    <n v="0"/>
    <n v="0"/>
    <d v="2025-12-01T00:00:00"/>
    <s v="BH Colorado Electric Oper Co"/>
    <s v="Regulated Electric (122)"/>
    <s v="WPC Sub 30470 Fountain Valley Pump"/>
    <x v="143"/>
    <n v="135300"/>
    <x v="80"/>
    <n v="10566804"/>
    <s v="TELEMETERING-RTU"/>
    <d v="1988-07-01T00:00:00"/>
    <d v="1988-07-01T00:00:00"/>
    <s v="WCDXFER"/>
  </r>
  <r>
    <n v="1"/>
    <n v="22911.54"/>
    <n v="19175.647294334998"/>
    <n v="3735.8927056650027"/>
    <d v="2025-12-01T00:00:00"/>
    <s v="BH Colorado Electric Oper Co"/>
    <s v="Regulated Electric (122)"/>
    <s v="WPC Sub 30470 Fountain Valley Pump"/>
    <x v="143"/>
    <n v="135300"/>
    <x v="372"/>
    <n v="10566772"/>
    <s v="STRUC-HIGH PROF-BAY #2-161KV"/>
    <d v="1982-07-01T00:00:00"/>
    <d v="1982-07-01T00:00:00"/>
    <s v="WCDXFER"/>
  </r>
  <r>
    <n v="2"/>
    <n v="133972.07"/>
    <n v="9021.7086676554009"/>
    <n v="124950.3613323446"/>
    <d v="2025-12-01T00:00:00"/>
    <s v="BH Colorado Electric Oper Co"/>
    <s v="Regulated Electric (122)"/>
    <s v="WPC Sub 30470 Fountain Valley Pump"/>
    <x v="143"/>
    <n v="135300"/>
    <x v="41"/>
    <n v="37063536"/>
    <s v="Switches 115kV"/>
    <d v="2022-12-08T00:00:00"/>
    <d v="2022-01-01T00:00:00"/>
    <s v="10079917"/>
  </r>
  <r>
    <n v="1"/>
    <n v="490.53000000000003"/>
    <n v="410.54552715750003"/>
    <n v="79.984472842499997"/>
    <d v="2025-12-01T00:00:00"/>
    <s v="BH Colorado Electric Oper Co"/>
    <s v="Regulated Electric (122)"/>
    <s v="WPC Sub 30470 Fountain Valley Pump"/>
    <x v="143"/>
    <n v="135300"/>
    <x v="125"/>
    <n v="10566730"/>
    <s v="YARD LIGHTING SYSTEMS"/>
    <d v="1982-07-01T00:00:00"/>
    <d v="1982-07-01T00:00:00"/>
    <s v="WCDXFER"/>
  </r>
  <r>
    <n v="0"/>
    <n v="0"/>
    <n v="0"/>
    <n v="0"/>
    <d v="2025-12-01T00:00:00"/>
    <s v="BH Colorado Electric Oper Co"/>
    <s v="Regulated Electric (122)"/>
    <s v="WPC Sub 30470 Fountain Valley Pump"/>
    <x v="143"/>
    <n v="135301"/>
    <x v="3"/>
    <n v="36460830"/>
    <s v="This WO is for the replacement of the two 115kV MOAB switches at Fountain Valley Substation, 3121 and 3122."/>
    <d v="2022-12-08T00:00:00"/>
    <d v="2022-12-01T00:00:00"/>
    <s v="10079917"/>
  </r>
  <r>
    <n v="0"/>
    <n v="0"/>
    <n v="0"/>
    <n v="0"/>
    <d v="2025-12-01T00:00:00"/>
    <s v="BH Colorado Electric Oper Co"/>
    <s v="Regulated Electric (122)"/>
    <s v="WPC Sub 30470 Fountain Valley Pump"/>
    <x v="143"/>
    <n v="135301"/>
    <x v="3"/>
    <n v="36933426"/>
    <s v="This WO is for the replacement of the two 115kV MOAB switches at Fountain Valley Substation, 3121 and 3122."/>
    <d v="2022-12-08T00:00:00"/>
    <d v="2023-03-01T00:00:00"/>
    <s v="10079917"/>
  </r>
  <r>
    <n v="1"/>
    <n v="29814.45"/>
    <n v="-1589.6900760525"/>
    <n v="31404.140076052499"/>
    <d v="2025-12-01T00:00:00"/>
    <s v="BH Colorado Electric Oper Co"/>
    <s v="Regulated Electric (122)"/>
    <s v="WPC Sub 30518 Northridge"/>
    <x v="144"/>
    <n v="135001"/>
    <x v="4"/>
    <n v="10562868"/>
    <s v="LAND"/>
    <d v="2004-06-01T00:00:00"/>
    <d v="2004-10-01T00:00:00"/>
    <s v="10018982"/>
  </r>
  <r>
    <n v="0"/>
    <n v="0"/>
    <n v="0"/>
    <n v="0"/>
    <d v="2025-12-01T00:00:00"/>
    <s v="BH Colorado Electric Oper Co"/>
    <s v="Regulated Electric (122)"/>
    <s v="WPC Sub 30518 Northridge"/>
    <x v="144"/>
    <n v="135130"/>
    <x v="327"/>
    <n v="40388349"/>
    <s v="SCADA Radio MDS 9710B"/>
    <d v="2002-09-30T00:00:00"/>
    <d v="2002-12-01T00:00:00"/>
    <s v="50507XFER"/>
  </r>
  <r>
    <n v="1"/>
    <n v="2972.7000000000003"/>
    <n v="86.396144913000001"/>
    <n v="2886.3038550870001"/>
    <d v="2025-12-01T00:00:00"/>
    <s v="BH Colorado Electric Oper Co"/>
    <s v="Regulated Electric (122)"/>
    <s v="WPC Sub 30518 Northridge"/>
    <x v="144"/>
    <n v="135130"/>
    <x v="80"/>
    <n v="40389811"/>
    <s v="SCADA EQUIPMENT- RTU"/>
    <d v="1989-07-01T00:00:00"/>
    <d v="1989-07-01T00:00:00"/>
    <s v="WCDXFER"/>
  </r>
  <r>
    <n v="0"/>
    <n v="3876.9300000000003"/>
    <n v="4.6305276533999997"/>
    <n v="3872.2994723466004"/>
    <d v="2025-12-01T00:00:00"/>
    <s v="BH Colorado Electric Oper Co"/>
    <s v="Regulated Electric (122)"/>
    <s v="WPC Sub 30518 Northridge"/>
    <x v="144"/>
    <n v="135130"/>
    <x v="80"/>
    <n v="41070045"/>
    <s v="RTU NTX 20"/>
    <d v="2024-10-07T00:00:00"/>
    <d v="2024-01-01T00:00:00"/>
    <s v="10087591"/>
  </r>
  <r>
    <n v="0"/>
    <n v="4788.84"/>
    <n v="142.9927031988"/>
    <n v="4645.8472968012002"/>
    <d v="2025-12-01T00:00:00"/>
    <s v="BH Colorado Electric Oper Co"/>
    <s v="Regulated Electric (122)"/>
    <s v="WPC Sub 30518 Northridge"/>
    <x v="144"/>
    <n v="135130"/>
    <x v="80"/>
    <n v="40389976"/>
    <s v="TELEMETERING-RTU"/>
    <d v="1988-07-01T00:00:00"/>
    <d v="1988-07-01T00:00:00"/>
    <s v="WCDXFER"/>
  </r>
  <r>
    <n v="1"/>
    <n v="1129.3800000000001"/>
    <n v="1068.5400057612001"/>
    <n v="60.839994238800045"/>
    <d v="2025-12-01T00:00:00"/>
    <s v="BH Colorado Electric Oper Co"/>
    <s v="Regulated Electric (122)"/>
    <s v="WPC Sub 30518 Northridge"/>
    <x v="144"/>
    <n v="135200"/>
    <x v="110"/>
    <n v="10563101"/>
    <s v="CLEARING &amp; GRADING"/>
    <d v="1966-07-01T00:00:00"/>
    <d v="1966-07-01T00:00:00"/>
    <s v="WCDXFER"/>
  </r>
  <r>
    <n v="1"/>
    <n v="516.03"/>
    <n v="373.34999617320005"/>
    <n v="142.68000382679992"/>
    <d v="2025-12-01T00:00:00"/>
    <s v="BH Colorado Electric Oper Co"/>
    <s v="Regulated Electric (122)"/>
    <s v="WPC Sub 30518 Northridge"/>
    <x v="144"/>
    <n v="135200"/>
    <x v="152"/>
    <n v="10563132"/>
    <s v="WALLS,ENCLOSE/RETAIN,SOUND WALL"/>
    <d v="1980-07-01T00:00:00"/>
    <d v="1980-07-01T00:00:00"/>
    <s v="WCDXFER"/>
  </r>
  <r>
    <n v="1"/>
    <n v="320"/>
    <n v="256.96502720000001"/>
    <n v="63.034972799999991"/>
    <d v="2025-12-01T00:00:00"/>
    <s v="BH Colorado Electric Oper Co"/>
    <s v="Regulated Electric (122)"/>
    <s v="WPC Sub 30518 Northridge"/>
    <x v="144"/>
    <n v="135200"/>
    <x v="125"/>
    <n v="10563110"/>
    <s v="YARD LIGHTING SYSTEMS"/>
    <d v="1975-07-01T00:00:00"/>
    <d v="1975-07-01T00:00:00"/>
    <s v="WCDXFER"/>
  </r>
  <r>
    <n v="1"/>
    <n v="2713.48"/>
    <n v="2092.6800057239998"/>
    <n v="620.79999427600023"/>
    <d v="2025-12-01T00:00:00"/>
    <s v="BH Colorado Electric Oper Co"/>
    <s v="Regulated Electric (122)"/>
    <s v="WPC Sub 30518 Northridge"/>
    <x v="144"/>
    <n v="135205"/>
    <x v="122"/>
    <n v="37030801"/>
    <s v="STATION ROCK"/>
    <d v="1977-07-01T00:00:00"/>
    <d v="1977-07-01T00:00:00"/>
    <s v="WCDXFER"/>
  </r>
  <r>
    <n v="1"/>
    <n v="19447.57"/>
    <n v="18147.365173839902"/>
    <n v="1300.2048261600976"/>
    <d v="2025-12-01T00:00:00"/>
    <s v="BH Colorado Electric Oper Co"/>
    <s v="Regulated Electric (122)"/>
    <s v="WPC Sub 30518 Northridge"/>
    <x v="144"/>
    <n v="135300"/>
    <x v="394"/>
    <n v="10566887"/>
    <s v="AIRBREAK-1PH-MAN-45-69KV-&lt;=600AMPS"/>
    <d v="1977-07-01T00:00:00"/>
    <d v="1977-07-01T00:00:00"/>
    <s v="WCDXFER"/>
  </r>
  <r>
    <n v="1"/>
    <n v="43945.62"/>
    <n v="24097.220372916003"/>
    <n v="19848.399627084"/>
    <d v="2025-12-01T00:00:00"/>
    <s v="BH Colorado Electric Oper Co"/>
    <s v="Regulated Electric (122)"/>
    <s v="WPC Sub 30518 Northridge"/>
    <x v="144"/>
    <n v="135300"/>
    <x v="395"/>
    <n v="10567061"/>
    <s v="AIRBRK-3PH-MANL-69-170KV- &lt;= 600AMPS"/>
    <d v="1997-12-31T00:00:00"/>
    <d v="2000-01-01T00:00:00"/>
    <s v="WCDXFER"/>
  </r>
  <r>
    <n v="5"/>
    <n v="23034.98"/>
    <n v="21494.931954588599"/>
    <n v="1540.0480454114004"/>
    <d v="2025-12-01T00:00:00"/>
    <s v="BH Colorado Electric Oper Co"/>
    <s v="Regulated Electric (122)"/>
    <s v="WPC Sub 30518 Northridge"/>
    <x v="144"/>
    <n v="135300"/>
    <x v="319"/>
    <n v="10566922"/>
    <s v="AIRBRK-3PH-ELEC-45-69KV- &lt;= 600AMPS"/>
    <d v="1977-07-01T00:00:00"/>
    <d v="1977-07-01T00:00:00"/>
    <s v="WCDXFER"/>
  </r>
  <r>
    <n v="9"/>
    <n v="12313.34"/>
    <n v="11490.107889553801"/>
    <n v="823.23211044619893"/>
    <d v="2025-12-01T00:00:00"/>
    <s v="BH Colorado Electric Oper Co"/>
    <s v="Regulated Electric (122)"/>
    <s v="WPC Sub 30518 Northridge"/>
    <x v="144"/>
    <n v="135300"/>
    <x v="106"/>
    <n v="10566950"/>
    <s v="ARRESTER - 69,001-146,000 VOLTS"/>
    <d v="1977-07-01T00:00:00"/>
    <d v="1977-07-01T00:00:00"/>
    <s v="WCDXFER"/>
  </r>
  <r>
    <n v="0"/>
    <n v="11307.37"/>
    <n v="543.88630617920001"/>
    <n v="10763.483693820801"/>
    <d v="2025-12-01T00:00:00"/>
    <s v="BH Colorado Electric Oper Co"/>
    <s v="Regulated Electric (122)"/>
    <s v="WPC Sub 30518 Northridge"/>
    <x v="144"/>
    <n v="135300"/>
    <x v="107"/>
    <n v="37599714"/>
    <s v="Batteries, Storage - Station"/>
    <d v="2023-04-14T00:00:00"/>
    <d v="2023-04-01T00:00:00"/>
    <s v="10081387"/>
  </r>
  <r>
    <n v="0"/>
    <n v="0"/>
    <n v="0"/>
    <n v="0"/>
    <d v="2025-12-01T00:00:00"/>
    <s v="BH Colorado Electric Oper Co"/>
    <s v="Regulated Electric (122)"/>
    <s v="WPC Sub 30518 Northridge"/>
    <x v="144"/>
    <n v="135300"/>
    <x v="101"/>
    <n v="10567200"/>
    <s v="BATTERIES, STORAGE"/>
    <d v="2007-02-22T00:00:00"/>
    <d v="2007-01-01T00:00:00"/>
    <s v="10024515"/>
  </r>
  <r>
    <n v="0"/>
    <n v="9300.380000000001"/>
    <n v="447.34976606080005"/>
    <n v="8853.0302339392001"/>
    <d v="2025-12-01T00:00:00"/>
    <s v="BH Colorado Electric Oper Co"/>
    <s v="Regulated Electric (122)"/>
    <s v="WPC Sub 30518 Northridge"/>
    <x v="144"/>
    <n v="135300"/>
    <x v="137"/>
    <n v="37599669"/>
    <s v="Battery Charger"/>
    <d v="2023-04-14T00:00:00"/>
    <d v="2023-04-01T00:00:00"/>
    <s v="10081387"/>
  </r>
  <r>
    <n v="0"/>
    <n v="0"/>
    <n v="0"/>
    <n v="0"/>
    <d v="2025-12-01T00:00:00"/>
    <s v="BH Colorado Electric Oper Co"/>
    <s v="Regulated Electric (122)"/>
    <s v="WPC Sub 30518 Northridge"/>
    <x v="144"/>
    <n v="135300"/>
    <x v="137"/>
    <n v="10566993"/>
    <s v="BATTERY CHARGER"/>
    <d v="1991-07-01T00:00:00"/>
    <d v="1991-07-01T00:00:00"/>
    <s v="WCDXFER"/>
  </r>
  <r>
    <n v="1439"/>
    <n v="8225.15"/>
    <n v="4510.19355627"/>
    <n v="3714.9564437299996"/>
    <d v="2025-12-01T00:00:00"/>
    <s v="BH Colorado Electric Oper Co"/>
    <s v="Regulated Electric (122)"/>
    <s v="WPC Sub 30518 Northridge"/>
    <x v="144"/>
    <n v="135300"/>
    <x v="108"/>
    <n v="10567075"/>
    <s v="BUS AND STATION CONDUCTOR"/>
    <d v="1997-12-31T00:00:00"/>
    <d v="2000-01-01T00:00:00"/>
    <s v="WCDXFER"/>
  </r>
  <r>
    <n v="1"/>
    <n v="20673.95"/>
    <n v="8154.2462351349996"/>
    <n v="12519.703764865"/>
    <d v="2025-12-01T00:00:00"/>
    <s v="BH Colorado Electric Oper Co"/>
    <s v="Regulated Electric (122)"/>
    <s v="WPC Sub 30518 Northridge"/>
    <x v="144"/>
    <n v="135300"/>
    <x v="111"/>
    <n v="10567193"/>
    <s v="Feeder Metering"/>
    <d v="2005-12-09T00:00:00"/>
    <d v="2005-01-01T00:00:00"/>
    <s v="10022279"/>
  </r>
  <r>
    <n v="1"/>
    <n v="368290.74"/>
    <n v="201949.20729493201"/>
    <n v="166341.53270506798"/>
    <d v="2025-12-01T00:00:00"/>
    <s v="BH Colorado Electric Oper Co"/>
    <s v="Regulated Electric (122)"/>
    <s v="WPC Sub 30518 Northridge"/>
    <x v="144"/>
    <n v="135300"/>
    <x v="111"/>
    <n v="10567096"/>
    <s v="CNTL CBL SWITCHGEAR METAL-CLAD"/>
    <d v="1997-12-31T00:00:00"/>
    <d v="2000-01-01T00:00:00"/>
    <s v="WCDXFER"/>
  </r>
  <r>
    <n v="1"/>
    <n v="14755.67"/>
    <n v="13769.151203706899"/>
    <n v="986.51879629310133"/>
    <d v="2025-12-01T00:00:00"/>
    <s v="BH Colorado Electric Oper Co"/>
    <s v="Regulated Electric (122)"/>
    <s v="WPC Sub 30518 Northridge"/>
    <x v="144"/>
    <n v="135300"/>
    <x v="112"/>
    <n v="10566915"/>
    <s v="COND. CONTROL CABLE-COPPER, OTHER"/>
    <d v="1977-07-01T00:00:00"/>
    <d v="1977-07-01T00:00:00"/>
    <s v="WCDXFER"/>
  </r>
  <r>
    <n v="60"/>
    <n v="155.45000000000002"/>
    <n v="61.312791085000001"/>
    <n v="94.137208915000016"/>
    <d v="2025-12-01T00:00:00"/>
    <s v="BH Colorado Electric Oper Co"/>
    <s v="Regulated Electric (122)"/>
    <s v="WPC Sub 30518 Northridge"/>
    <x v="144"/>
    <n v="135300"/>
    <x v="112"/>
    <n v="10567186"/>
    <s v="COND. CONTROL CABLE, OTHER"/>
    <d v="2005-12-09T00:00:00"/>
    <d v="2005-01-01T00:00:00"/>
    <s v="10022279"/>
  </r>
  <r>
    <n v="20"/>
    <n v="31.04"/>
    <n v="17.020529472"/>
    <n v="14.019470527999999"/>
    <d v="2025-12-01T00:00:00"/>
    <s v="BH Colorado Electric Oper Co"/>
    <s v="Regulated Electric (122)"/>
    <s v="WPC Sub 30518 Northridge"/>
    <x v="144"/>
    <n v="135300"/>
    <x v="396"/>
    <n v="10567103"/>
    <s v="CONDUIT, ENCD-PVC-UNDR 3&quot;"/>
    <d v="1997-12-31T00:00:00"/>
    <d v="2000-01-01T00:00:00"/>
    <s v="WCDXFER"/>
  </r>
  <r>
    <n v="400"/>
    <n v="1426.3600000000001"/>
    <n v="782.13280984799997"/>
    <n v="644.22719015200016"/>
    <d v="2025-12-01T00:00:00"/>
    <s v="BH Colorado Electric Oper Co"/>
    <s v="Regulated Electric (122)"/>
    <s v="WPC Sub 30518 Northridge"/>
    <x v="144"/>
    <n v="135300"/>
    <x v="397"/>
    <n v="10567054"/>
    <s v="CONDUIT, ENCASED-PVC-&gt;4&quot;-6&quot;"/>
    <d v="1997-12-31T00:00:00"/>
    <d v="2000-01-01T00:00:00"/>
    <s v="WCDXFER"/>
  </r>
  <r>
    <n v="120"/>
    <n v="2704.58"/>
    <n v="2523.7600842606003"/>
    <n v="180.81991573939968"/>
    <d v="2025-12-01T00:00:00"/>
    <s v="BH Colorado Electric Oper Co"/>
    <s v="Regulated Electric (122)"/>
    <s v="WPC Sub 30518 Northridge"/>
    <x v="144"/>
    <n v="135300"/>
    <x v="346"/>
    <n v="10566901"/>
    <s v="CONDUIT, NOT ENCD-STL-&gt;4&quot;-6&quot;"/>
    <d v="1977-07-01T00:00:00"/>
    <d v="1977-07-01T00:00:00"/>
    <s v="WCDXFER"/>
  </r>
  <r>
    <n v="140"/>
    <n v="3138.31"/>
    <n v="2928.4922280117003"/>
    <n v="209.81777198829968"/>
    <d v="2025-12-01T00:00:00"/>
    <s v="BH Colorado Electric Oper Co"/>
    <s v="Regulated Electric (122)"/>
    <s v="WPC Sub 30518 Northridge"/>
    <x v="144"/>
    <n v="135300"/>
    <x v="219"/>
    <n v="10566929"/>
    <s v="CONDUIT-NOT ENCD, STL-3&quot;-4&quot;"/>
    <d v="1977-07-01T00:00:00"/>
    <d v="1977-07-01T00:00:00"/>
    <s v="WCDXFER"/>
  </r>
  <r>
    <n v="40"/>
    <n v="139.17000000000002"/>
    <n v="159.31951134479999"/>
    <n v="-20.149511344799976"/>
    <d v="2025-12-01T00:00:00"/>
    <s v="BH Colorado Electric Oper Co"/>
    <s v="Regulated Electric (122)"/>
    <s v="WPC Sub 30518 Northridge"/>
    <x v="144"/>
    <n v="135300"/>
    <x v="219"/>
    <n v="10566849"/>
    <s v="CONDUIT-NOT ENCD, STL-3&quot;-4&quot;"/>
    <d v="1966-07-01T00:00:00"/>
    <d v="1966-07-01T00:00:00"/>
    <s v="WCDXFER"/>
  </r>
  <r>
    <n v="10"/>
    <n v="32.71"/>
    <n v="17.936260277999999"/>
    <n v="14.773739722000002"/>
    <d v="2025-12-01T00:00:00"/>
    <s v="BH Colorado Electric Oper Co"/>
    <s v="Regulated Electric (122)"/>
    <s v="WPC Sub 30518 Northridge"/>
    <x v="144"/>
    <n v="135300"/>
    <x v="161"/>
    <n v="10567089"/>
    <s v="CONDUIT, NOT ENCD-STL-UNDR 3&quot;"/>
    <d v="1997-12-31T00:00:00"/>
    <d v="2000-01-01T00:00:00"/>
    <s v="WCDXFER"/>
  </r>
  <r>
    <n v="0"/>
    <n v="0"/>
    <n v="0"/>
    <n v="0"/>
    <d v="2025-12-01T00:00:00"/>
    <s v="BH Colorado Electric Oper Co"/>
    <s v="Regulated Electric (122)"/>
    <s v="WPC Sub 30518 Northridge"/>
    <x v="144"/>
    <n v="135300"/>
    <x v="3"/>
    <n v="37079297"/>
    <s v="The Northridge battery replacement includes replacing the existing 48VDC charger and flooded lead acid batteries. Additions will include an outdoor rated, fused, double throw manual transfer switch."/>
    <d v="2023-04-14T00:00:00"/>
    <d v="2023-04-01T00:00:00"/>
    <s v="10081387"/>
  </r>
  <r>
    <n v="0"/>
    <n v="0"/>
    <n v="0"/>
    <n v="0"/>
    <d v="2025-12-01T00:00:00"/>
    <s v="BH Colorado Electric Oper Co"/>
    <s v="Regulated Electric (122)"/>
    <s v="WPC Sub 30518 Northridge"/>
    <x v="144"/>
    <n v="135300"/>
    <x v="3"/>
    <n v="35113300"/>
    <s v="Repair Northridge Tap Switches"/>
    <d v="2022-02-11T00:00:00"/>
    <d v="2022-03-01T00:00:00"/>
    <s v="10078852"/>
  </r>
  <r>
    <n v="0"/>
    <n v="0"/>
    <n v="0"/>
    <n v="0"/>
    <d v="2025-12-01T00:00:00"/>
    <s v="BH Colorado Electric Oper Co"/>
    <s v="Regulated Electric (122)"/>
    <s v="WPC Sub 30518 Northridge"/>
    <x v="144"/>
    <n v="135300"/>
    <x v="3"/>
    <n v="37229952"/>
    <s v="Replace old M-0067E LTC control unit on XFMR 1 at Northridge substation"/>
    <d v="2023-05-17T00:00:00"/>
    <d v="2023-05-01T00:00:00"/>
    <s v="10081824"/>
  </r>
  <r>
    <n v="0"/>
    <n v="0"/>
    <n v="0"/>
    <n v="0"/>
    <d v="2025-12-01T00:00:00"/>
    <s v="BH Colorado Electric Oper Co"/>
    <s v="Regulated Electric (122)"/>
    <s v="WPC Sub 30518 Northridge"/>
    <x v="144"/>
    <n v="135300"/>
    <x v="3"/>
    <n v="39959890"/>
    <s v="Northridge 115kV Tap RTU Replacement."/>
    <d v="2024-10-07T00:00:00"/>
    <d v="2024-11-01T00:00:00"/>
    <s v="10087591"/>
  </r>
  <r>
    <n v="16"/>
    <n v="491.84000000000003"/>
    <n v="458.95708754879996"/>
    <n v="32.88291245120007"/>
    <d v="2025-12-01T00:00:00"/>
    <s v="BH Colorado Electric Oper Co"/>
    <s v="Regulated Electric (122)"/>
    <s v="WPC Sub 30518 Northridge"/>
    <x v="144"/>
    <n v="135300"/>
    <x v="115"/>
    <n v="10566908"/>
    <s v="FENCES, CHAIN LINK"/>
    <d v="1977-07-01T00:00:00"/>
    <d v="1977-07-01T00:00:00"/>
    <s v="WCDXFER"/>
  </r>
  <r>
    <n v="1"/>
    <n v="217.28"/>
    <n v="135.86562290560002"/>
    <n v="81.414377094399981"/>
    <d v="2025-12-01T00:00:00"/>
    <s v="BH Colorado Electric Oper Co"/>
    <s v="Regulated Electric (122)"/>
    <s v="WPC Sub 30518 Northridge"/>
    <x v="144"/>
    <n v="135300"/>
    <x v="115"/>
    <n v="10567002"/>
    <s v="FENCES, CHAIN LINK"/>
    <d v="1993-07-01T00:00:00"/>
    <d v="1993-07-01T00:00:00"/>
    <s v="WCDXFER"/>
  </r>
  <r>
    <n v="500"/>
    <n v="1245.2"/>
    <n v="1425.4843394879999"/>
    <n v="-180.28433948799989"/>
    <d v="2025-12-01T00:00:00"/>
    <s v="BH Colorado Electric Oper Co"/>
    <s v="Regulated Electric (122)"/>
    <s v="WPC Sub 30518 Northridge"/>
    <x v="144"/>
    <n v="135300"/>
    <x v="115"/>
    <n v="10566835"/>
    <s v="FENCE"/>
    <d v="1966-07-01T00:00:00"/>
    <d v="1966-07-01T00:00:00"/>
    <s v="WCDXFER"/>
  </r>
  <r>
    <n v="1"/>
    <n v="3238.98"/>
    <n v="1464.4772432802001"/>
    <n v="1774.5027567197999"/>
    <d v="2025-12-01T00:00:00"/>
    <s v="BH Colorado Electric Oper Co"/>
    <s v="Regulated Electric (122)"/>
    <s v="WPC Sub 30518 Northridge"/>
    <x v="144"/>
    <n v="135300"/>
    <x v="228"/>
    <n v="10567159"/>
    <s v="FOUNDATION"/>
    <d v="2002-11-25T00:00:00"/>
    <d v="2002-01-01T00:00:00"/>
    <s v="10017123"/>
  </r>
  <r>
    <n v="0"/>
    <n v="243.14000000000001"/>
    <n v="114.611710067"/>
    <n v="128.528289933"/>
    <d v="2025-12-01T00:00:00"/>
    <s v="BH Colorado Electric Oper Co"/>
    <s v="Regulated Electric (122)"/>
    <s v="WPC Sub 30518 Northridge"/>
    <x v="144"/>
    <n v="135300"/>
    <x v="118"/>
    <n v="10567139"/>
    <s v="GROUNDING SYSTEMS, STATION"/>
    <d v="2001-06-01T00:00:00"/>
    <d v="2002-01-01T00:00:00"/>
    <s v="10012774"/>
  </r>
  <r>
    <n v="1"/>
    <n v="408.41"/>
    <n v="223.94827453799999"/>
    <n v="184.46172546200003"/>
    <d v="2025-12-01T00:00:00"/>
    <s v="BH Colorado Electric Oper Co"/>
    <s v="Regulated Electric (122)"/>
    <s v="WPC Sub 30518 Northridge"/>
    <x v="144"/>
    <n v="135300"/>
    <x v="118"/>
    <n v="10567082"/>
    <s v="GROUNDING SYSTEMS, STATION"/>
    <d v="1997-12-31T00:00:00"/>
    <d v="2000-01-01T00:00:00"/>
    <s v="WCDXFER"/>
  </r>
  <r>
    <n v="1"/>
    <n v="3028.38"/>
    <n v="2825.9118103266001"/>
    <n v="202.46818967340005"/>
    <d v="2025-12-01T00:00:00"/>
    <s v="BH Colorado Electric Oper Co"/>
    <s v="Regulated Electric (122)"/>
    <s v="WPC Sub 30518 Northridge"/>
    <x v="144"/>
    <n v="135300"/>
    <x v="118"/>
    <n v="10566894"/>
    <s v="GROUNDING SYSTEMS, STATION"/>
    <d v="1977-07-01T00:00:00"/>
    <d v="1977-07-01T00:00:00"/>
    <s v="WCDXFER"/>
  </r>
  <r>
    <n v="0"/>
    <n v="0"/>
    <n v="0"/>
    <n v="0"/>
    <d v="2025-12-01T00:00:00"/>
    <s v="BH Colorado Electric Oper Co"/>
    <s v="Regulated Electric (122)"/>
    <s v="WPC Sub 30518 Northridge"/>
    <x v="144"/>
    <n v="135300"/>
    <x v="327"/>
    <n v="12818249"/>
    <s v="SCADA Radio MDS 9710B"/>
    <d v="2002-09-30T00:00:00"/>
    <d v="2002-12-01T00:00:00"/>
    <s v="50507XFER"/>
  </r>
  <r>
    <n v="1"/>
    <n v="8081.89"/>
    <n v="3654.1577866161001"/>
    <n v="4427.7322133839007"/>
    <d v="2025-12-01T00:00:00"/>
    <s v="BH Colorado Electric Oper Co"/>
    <s v="Regulated Electric (122)"/>
    <s v="WPC Sub 30518 Northridge"/>
    <x v="144"/>
    <n v="135300"/>
    <x v="85"/>
    <n v="10567166"/>
    <s v="OTHER INTERRUPTIVE DEV 115-161 KV"/>
    <d v="2002-11-25T00:00:00"/>
    <d v="2002-01-01T00:00:00"/>
    <s v="10017123"/>
  </r>
  <r>
    <n v="2"/>
    <n v="2146.35"/>
    <n v="1300.8209805284998"/>
    <n v="845.52901947150008"/>
    <d v="2025-12-01T00:00:00"/>
    <s v="BH Colorado Electric Oper Co"/>
    <s v="Regulated Electric (122)"/>
    <s v="WPC Sub 30518 Northridge"/>
    <x v="144"/>
    <n v="135300"/>
    <x v="292"/>
    <n v="10567013"/>
    <s v="CIRCUIT BREAKER CONTROL PANEL"/>
    <d v="1994-07-01T00:00:00"/>
    <d v="1994-07-01T00:00:00"/>
    <s v="WCDXFER"/>
  </r>
  <r>
    <n v="12"/>
    <n v="1777.15"/>
    <n v="974.48562987000003"/>
    <n v="802.66437013000007"/>
    <d v="2025-12-01T00:00:00"/>
    <s v="BH Colorado Electric Oper Co"/>
    <s v="Regulated Electric (122)"/>
    <s v="WPC Sub 30518 Northridge"/>
    <x v="144"/>
    <n v="135300"/>
    <x v="269"/>
    <n v="10567068"/>
    <s v="POTHEADS (TERMINATORS)"/>
    <d v="1997-12-31T00:00:00"/>
    <d v="2000-01-01T00:00:00"/>
    <s v="WCDXFER"/>
  </r>
  <r>
    <n v="40"/>
    <n v="28.3"/>
    <n v="13.340097865000001"/>
    <n v="14.959902135"/>
    <d v="2025-12-01T00:00:00"/>
    <s v="BH Colorado Electric Oper Co"/>
    <s v="Regulated Electric (122)"/>
    <s v="WPC Sub 30518 Northridge"/>
    <x v="144"/>
    <n v="135300"/>
    <x v="270"/>
    <n v="10567146"/>
    <s v="PVC CONDUIT"/>
    <d v="2001-06-01T00:00:00"/>
    <d v="2002-01-01T00:00:00"/>
    <s v="10012774"/>
  </r>
  <r>
    <n v="40"/>
    <n v="1966.99"/>
    <n v="889.3577894151"/>
    <n v="1077.6322105848999"/>
    <d v="2025-12-01T00:00:00"/>
    <s v="BH Colorado Electric Oper Co"/>
    <s v="Regulated Electric (122)"/>
    <s v="WPC Sub 30518 Northridge"/>
    <x v="144"/>
    <n v="135300"/>
    <x v="270"/>
    <n v="10567173"/>
    <s v="PVC CONDUIT"/>
    <d v="2002-11-25T00:00:00"/>
    <d v="2002-01-01T00:00:00"/>
    <s v="10017123"/>
  </r>
  <r>
    <n v="1"/>
    <n v="56192.630000000005"/>
    <n v="52435.763269574105"/>
    <n v="3756.8667304258997"/>
    <d v="2025-12-01T00:00:00"/>
    <s v="BH Colorado Electric Oper Co"/>
    <s v="Regulated Electric (122)"/>
    <s v="WPC Sub 30518 Northridge"/>
    <x v="144"/>
    <n v="135300"/>
    <x v="129"/>
    <n v="10566957"/>
    <s v="TX.-POWER-08091-TX.-POWER"/>
    <d v="1977-07-01T00:00:00"/>
    <d v="1977-07-01T00:00:00"/>
    <s v="WCDXFER"/>
  </r>
  <r>
    <n v="1"/>
    <n v="153879.6"/>
    <n v="143591.68235437199"/>
    <n v="10287.917645628011"/>
    <d v="2025-12-01T00:00:00"/>
    <s v="BH Colorado Electric Oper Co"/>
    <s v="Regulated Electric (122)"/>
    <s v="WPC Sub 30518 Northridge"/>
    <x v="144"/>
    <n v="135300"/>
    <x v="129"/>
    <n v="10566880"/>
    <s v="TX.-POWER-08090-TX.-POWER"/>
    <d v="1977-07-01T00:00:00"/>
    <d v="1977-07-01T00:00:00"/>
    <s v="WCDXFER"/>
  </r>
  <r>
    <n v="1"/>
    <n v="404721.7"/>
    <n v="221925.82547705999"/>
    <n v="182795.87452294002"/>
    <d v="2025-12-01T00:00:00"/>
    <s v="BH Colorado Electric Oper Co"/>
    <s v="Regulated Electric (122)"/>
    <s v="WPC Sub 30518 Northridge"/>
    <x v="144"/>
    <n v="135300"/>
    <x v="129"/>
    <n v="10567047"/>
    <s v="POWER TRANSFORMER NBR 08401-08401-"/>
    <d v="1997-12-31T00:00:00"/>
    <d v="1998-11-01T00:00:00"/>
    <s v="WCDXFER"/>
  </r>
  <r>
    <n v="3"/>
    <n v="57819.950000000004"/>
    <n v="27255.2576519225"/>
    <n v="30564.692348077504"/>
    <d v="2025-12-01T00:00:00"/>
    <s v="BH Colorado Electric Oper Co"/>
    <s v="Regulated Electric (122)"/>
    <s v="WPC Sub 30518 Northridge"/>
    <x v="144"/>
    <n v="135300"/>
    <x v="171"/>
    <n v="10567132"/>
    <s v="REGULATOR, FEEDER VOLTAGE"/>
    <d v="2001-06-01T00:00:00"/>
    <d v="2002-01-01T00:00:00"/>
    <s v="10012774"/>
  </r>
  <r>
    <n v="1"/>
    <n v="4581.4800000000005"/>
    <n v="2776.6605194268"/>
    <n v="1804.8194805732005"/>
    <d v="2025-12-01T00:00:00"/>
    <s v="BH Colorado Electric Oper Co"/>
    <s v="Regulated Electric (122)"/>
    <s v="WPC Sub 30518 Northridge"/>
    <x v="144"/>
    <n v="135300"/>
    <x v="240"/>
    <n v="10567020"/>
    <s v="MISCELLANEOUS RELAY"/>
    <d v="1994-07-01T00:00:00"/>
    <d v="1994-07-01T00:00:00"/>
    <s v="WCDXFER"/>
  </r>
  <r>
    <n v="0"/>
    <n v="0"/>
    <n v="0"/>
    <n v="0"/>
    <d v="2025-12-01T00:00:00"/>
    <s v="BH Colorado Electric Oper Co"/>
    <s v="Regulated Electric (122)"/>
    <s v="WPC Sub 30518 Northridge"/>
    <x v="144"/>
    <n v="135300"/>
    <x v="80"/>
    <n v="10566984"/>
    <s v="SCADA EQUIPMENT- RTU"/>
    <d v="1989-07-01T00:00:00"/>
    <d v="1989-07-01T00:00:00"/>
    <s v="WCDXFER"/>
  </r>
  <r>
    <n v="0"/>
    <n v="0"/>
    <n v="0"/>
    <n v="0"/>
    <d v="2025-12-01T00:00:00"/>
    <s v="BH Colorado Electric Oper Co"/>
    <s v="Regulated Electric (122)"/>
    <s v="WPC Sub 30518 Northridge"/>
    <x v="144"/>
    <n v="135300"/>
    <x v="80"/>
    <n v="10566966"/>
    <s v="SCADA EQUIPMENT- RTU"/>
    <d v="1986-07-01T00:00:00"/>
    <d v="1986-07-01T00:00:00"/>
    <s v="WCDXFER"/>
  </r>
  <r>
    <n v="0"/>
    <n v="0"/>
    <n v="0"/>
    <n v="0"/>
    <d v="2025-12-01T00:00:00"/>
    <s v="BH Colorado Electric Oper Co"/>
    <s v="Regulated Electric (122)"/>
    <s v="WPC Sub 30518 Northridge"/>
    <x v="144"/>
    <n v="135300"/>
    <x v="80"/>
    <n v="10566975"/>
    <s v="TELEMETERING-RTU"/>
    <d v="1988-07-01T00:00:00"/>
    <d v="1988-07-01T00:00:00"/>
    <s v="WCDXFER"/>
  </r>
  <r>
    <n v="0"/>
    <n v="0"/>
    <n v="0"/>
    <n v="0"/>
    <d v="2025-12-01T00:00:00"/>
    <s v="BH Colorado Electric Oper Co"/>
    <s v="Regulated Electric (122)"/>
    <s v="WPC Sub 30518 Northridge"/>
    <x v="144"/>
    <n v="135300"/>
    <x v="80"/>
    <n v="40548647"/>
    <s v="RTU NTX 20"/>
    <d v="2024-10-07T00:00:00"/>
    <d v="2024-01-01T00:00:00"/>
    <s v="10087591"/>
  </r>
  <r>
    <n v="30"/>
    <n v="74.600000000000009"/>
    <n v="35.165063629999999"/>
    <n v="39.43493637000001"/>
    <d v="2025-12-01T00:00:00"/>
    <s v="BH Colorado Electric Oper Co"/>
    <s v="Regulated Electric (122)"/>
    <s v="WPC Sub 30518 Northridge"/>
    <x v="144"/>
    <n v="135300"/>
    <x v="271"/>
    <n v="10567125"/>
    <s v="STEEL CONDUIT"/>
    <d v="2001-06-01T00:00:00"/>
    <d v="2002-01-01T00:00:00"/>
    <s v="10012774"/>
  </r>
  <r>
    <n v="1"/>
    <n v="967.22"/>
    <n v="1150.4600030996"/>
    <n v="-183.24000309960002"/>
    <d v="2025-12-01T00:00:00"/>
    <s v="BH Colorado Electric Oper Co"/>
    <s v="Regulated Electric (122)"/>
    <s v="WPC Sub 30518 Northridge"/>
    <x v="144"/>
    <n v="135300"/>
    <x v="175"/>
    <n v="10566842"/>
    <s v="STRUC-HIGH PROF-BAY #1-161KV"/>
    <d v="1956-07-01T00:00:00"/>
    <d v="1956-07-01T00:00:00"/>
    <s v="WCDXFER"/>
  </r>
  <r>
    <n v="1"/>
    <n v="26524.45"/>
    <n v="24751.106703061501"/>
    <n v="1773.3432969384994"/>
    <d v="2025-12-01T00:00:00"/>
    <s v="BH Colorado Electric Oper Co"/>
    <s v="Regulated Electric (122)"/>
    <s v="WPC Sub 30518 Northridge"/>
    <x v="144"/>
    <n v="135300"/>
    <x v="175"/>
    <n v="10566943"/>
    <s v="STRUC-HIGH PROF-BAY #1-161KV"/>
    <d v="1977-07-01T00:00:00"/>
    <d v="1977-07-01T00:00:00"/>
    <s v="WCDXFER"/>
  </r>
  <r>
    <n v="2"/>
    <n v="3969.6600000000003"/>
    <n v="3704.2607192562"/>
    <n v="265.39928074380032"/>
    <d v="2025-12-01T00:00:00"/>
    <s v="BH Colorado Electric Oper Co"/>
    <s v="Regulated Electric (122)"/>
    <s v="WPC Sub 30518 Northridge"/>
    <x v="144"/>
    <n v="135300"/>
    <x v="398"/>
    <n v="10566936"/>
    <s v="STRUC-HIGH PROF-BAY #2-69KV"/>
    <d v="1977-07-01T00:00:00"/>
    <d v="1977-07-01T00:00:00"/>
    <s v="WCDXFER"/>
  </r>
  <r>
    <n v="2"/>
    <n v="4821.99"/>
    <n v="2644.098676182"/>
    <n v="2177.8913238179998"/>
    <d v="2025-12-01T00:00:00"/>
    <s v="BH Colorado Electric Oper Co"/>
    <s v="Regulated Electric (122)"/>
    <s v="WPC Sub 30518 Northridge"/>
    <x v="144"/>
    <n v="135300"/>
    <x v="280"/>
    <n v="10567110"/>
    <s v="FOUNDATION, SWITCHGEAR"/>
    <d v="1997-12-31T00:00:00"/>
    <d v="2000-01-01T00:00:00"/>
    <s v="23557246"/>
  </r>
  <r>
    <n v="0"/>
    <n v="0"/>
    <n v="0"/>
    <n v="0"/>
    <d v="2025-12-01T00:00:00"/>
    <s v="BH Colorado Electric Oper Co"/>
    <s v="Regulated Electric (122)"/>
    <s v="WPC Sub 30540 Pueblo Belmont"/>
    <x v="145"/>
    <n v="135300"/>
    <x v="3"/>
    <n v="9808688"/>
    <s v="Inst 69KV Ckt Breakers-Belmont"/>
    <d v="2001-07-13T00:00:00"/>
    <d v="2001-10-01T00:00:00"/>
    <s v="10005774"/>
  </r>
  <r>
    <n v="0"/>
    <n v="0"/>
    <n v="0"/>
    <n v="0"/>
    <d v="2025-12-01T00:00:00"/>
    <s v="BH Colorado Electric Oper Co"/>
    <s v="Regulated Electric (122)"/>
    <s v="WPC Sub 30540 Pueblo Belmont"/>
    <x v="145"/>
    <n v="135300"/>
    <x v="3"/>
    <n v="9808074"/>
    <s v="Inst 69KV Ckt Breakers-Belmont"/>
    <d v="1999-07-13T00:00:00"/>
    <d v="2001-08-01T00:00:00"/>
    <s v="10005774"/>
  </r>
  <r>
    <n v="0"/>
    <n v="0"/>
    <n v="0"/>
    <n v="0"/>
    <d v="2025-12-01T00:00:00"/>
    <s v="BH Colorado Electric Oper Co"/>
    <s v="Regulated Electric (122)"/>
    <s v="WPC Sub 30540 Pueblo Belmont"/>
    <x v="145"/>
    <n v="135600"/>
    <x v="3"/>
    <n v="9808687"/>
    <s v="Inst 69KV Ckt Breakers-Belmont"/>
    <d v="2001-07-13T00:00:00"/>
    <d v="2001-10-01T00:00:00"/>
    <s v="10005774"/>
  </r>
  <r>
    <n v="0"/>
    <n v="0"/>
    <n v="0"/>
    <n v="0"/>
    <d v="2025-12-01T00:00:00"/>
    <s v="BH Colorado Electric Oper Co"/>
    <s v="Regulated Electric (122)"/>
    <s v="WPC Sub 30540 Pueblo Belmont"/>
    <x v="145"/>
    <n v="135600"/>
    <x v="3"/>
    <n v="9808072"/>
    <s v="Inst 69KV Ckt Breakers-Belmont"/>
    <d v="1999-07-13T00:00:00"/>
    <d v="2001-08-01T00:00:00"/>
    <s v="10005774"/>
  </r>
  <r>
    <n v="0"/>
    <n v="0"/>
    <n v="0"/>
    <n v="0"/>
    <d v="2025-12-01T00:00:00"/>
    <s v="BH Colorado Electric Oper Co"/>
    <s v="Regulated Electric (122)"/>
    <s v="WPC Sub 30571 Pueblo Hyde Park"/>
    <x v="146"/>
    <n v="135300"/>
    <x v="3"/>
    <n v="28830370"/>
    <s v="Replace existing door and/or locking mechanisms for Hyde Park to allow for compliance with NERC CIP Low Impact Standards"/>
    <d v="2019-12-16T00:00:00"/>
    <d v="2020-01-01T00:00:00"/>
    <s v="10068559"/>
  </r>
  <r>
    <n v="0"/>
    <n v="0"/>
    <n v="0"/>
    <n v="0"/>
    <d v="2025-12-01T00:00:00"/>
    <s v="BH Colorado Electric Oper Co"/>
    <s v="Regulated Electric (122)"/>
    <s v="WPC Sub 30571 Pueblo Hyde Park"/>
    <x v="146"/>
    <n v="135300"/>
    <x v="3"/>
    <n v="28413207"/>
    <s v="Replace existing door and/or locking mechanisms for Hyde Park to allow for compliance with NERC CIP Low Impact Standards"/>
    <d v="2019-12-16T00:00:00"/>
    <d v="2019-12-01T00:00:00"/>
    <s v="10068559"/>
  </r>
  <r>
    <n v="0"/>
    <n v="0"/>
    <n v="0"/>
    <n v="0"/>
    <d v="2025-12-01T00:00:00"/>
    <s v="BH Colorado Electric Oper Co"/>
    <s v="Regulated Electric (122)"/>
    <s v="WPC Sub 30571 Pueblo Hyde Park"/>
    <x v="146"/>
    <n v="135300"/>
    <x v="3"/>
    <n v="29646570"/>
    <s v="Replace existing door and/or locking mechanisms for Hyde Park to allow for compliance with NERC CIP Low Impact Standards"/>
    <d v="2019-12-16T00:00:00"/>
    <d v="2020-07-01T00:00:00"/>
    <s v="10068559"/>
  </r>
  <r>
    <n v="0"/>
    <n v="0"/>
    <n v="0"/>
    <n v="0"/>
    <d v="2025-12-01T00:00:00"/>
    <s v="BH Colorado Electric Oper Co"/>
    <s v="Regulated Electric (122)"/>
    <s v="WPC Sub 30571 Pueblo Hyde Park"/>
    <x v="146"/>
    <n v="135300"/>
    <x v="3"/>
    <n v="33333037"/>
    <s v="Install test switches on lockout relays at Hyde Park to aid in NERC testing."/>
    <d v="2021-06-16T00:00:00"/>
    <d v="2021-06-01T00:00:00"/>
    <s v="10075418"/>
  </r>
  <r>
    <n v="0"/>
    <n v="0"/>
    <n v="0"/>
    <n v="0"/>
    <d v="2025-12-01T00:00:00"/>
    <s v="BH Colorado Electric Oper Co"/>
    <s v="Regulated Electric (122)"/>
    <s v="WPC Sub 30571 Pueblo Hyde Park"/>
    <x v="146"/>
    <n v="135300"/>
    <x v="147"/>
    <n v="34237262"/>
    <s v="NERC Test Switch"/>
    <d v="2021-06-16T00:00:00"/>
    <d v="2021-06-01T00:00:00"/>
    <s v="10075418"/>
  </r>
  <r>
    <n v="0"/>
    <n v="0"/>
    <n v="0"/>
    <n v="0"/>
    <d v="2025-12-01T00:00:00"/>
    <s v="BH Colorado Electric Oper Co"/>
    <s v="Regulated Electric (122)"/>
    <s v="WPC Sub 30571 Pueblo Hyde Park"/>
    <x v="146"/>
    <n v="135301"/>
    <x v="3"/>
    <n v="35434611"/>
    <s v="Install DME equipment at Hyde Park substation for PRC-002 compliance."/>
    <d v="2022-05-19T00:00:00"/>
    <d v="2022-05-01T00:00:00"/>
    <s v="10077633"/>
  </r>
  <r>
    <n v="1"/>
    <n v="12507.04"/>
    <n v="-1163.1399616928002"/>
    <n v="13670.1799616928"/>
    <d v="2025-12-01T00:00:00"/>
    <s v="BH Colorado Electric Oper Co"/>
    <s v="Regulated Electric (122)"/>
    <s v="WPC Sub 30572 Pueblo Hyde Park 2"/>
    <x v="147"/>
    <n v="135001"/>
    <x v="4"/>
    <n v="10562873"/>
    <s v="LAND - TRACT 75"/>
    <d v="1988-07-01T00:00:00"/>
    <d v="1988-07-01T00:00:00"/>
    <s v="WCDXFER"/>
  </r>
  <r>
    <n v="1"/>
    <n v="34709.199999999997"/>
    <n v="594.19998429600003"/>
    <n v="34115.000015703998"/>
    <d v="2025-12-01T00:00:00"/>
    <s v="BH Colorado Electric Oper Co"/>
    <s v="Regulated Electric (122)"/>
    <s v="WPC Sub 30572 Pueblo Hyde Park 2"/>
    <x v="147"/>
    <n v="135130"/>
    <x v="80"/>
    <n v="40389007"/>
    <s v="SCADA EQUIP - RTU"/>
    <d v="2004-04-26T00:00:00"/>
    <d v="2004-01-01T00:00:00"/>
    <s v="10018661"/>
  </r>
  <r>
    <n v="1"/>
    <n v="15005.85"/>
    <n v="17.922687123000003"/>
    <n v="14987.927312877"/>
    <d v="2025-12-01T00:00:00"/>
    <s v="BH Colorado Electric Oper Co"/>
    <s v="Regulated Electric (122)"/>
    <s v="WPC Sub 30572 Pueblo Hyde Park 2"/>
    <x v="147"/>
    <n v="135130"/>
    <x v="105"/>
    <n v="41349060"/>
    <s v="Scada Equip - Server/Router"/>
    <d v="2024-12-30T00:00:00"/>
    <d v="2024-01-01T00:00:00"/>
    <s v="10084285"/>
  </r>
  <r>
    <n v="1"/>
    <n v="319906.17"/>
    <n v="109368.8719900749"/>
    <n v="210537.29800992509"/>
    <d v="2025-12-01T00:00:00"/>
    <s v="BH Colorado Electric Oper Co"/>
    <s v="Regulated Electric (122)"/>
    <s v="WPC Sub 30572 Pueblo Hyde Park 2"/>
    <x v="147"/>
    <n v="135200"/>
    <x v="195"/>
    <n v="10563177"/>
    <s v="BUILDING - OTHER"/>
    <d v="2004-04-26T00:00:00"/>
    <d v="2004-07-01T00:00:00"/>
    <s v="10018661"/>
  </r>
  <r>
    <n v="1"/>
    <n v="42804.66"/>
    <n v="14633.970267340201"/>
    <n v="28170.689732659805"/>
    <d v="2025-12-01T00:00:00"/>
    <s v="BH Colorado Electric Oper Co"/>
    <s v="Regulated Electric (122)"/>
    <s v="WPC Sub 30572 Pueblo Hyde Park 2"/>
    <x v="147"/>
    <n v="135200"/>
    <x v="110"/>
    <n v="10563170"/>
    <s v="CLEARING &amp; GRADING"/>
    <d v="2004-04-26T00:00:00"/>
    <d v="2004-01-01T00:00:00"/>
    <s v="10018661"/>
  </r>
  <r>
    <n v="1"/>
    <n v="30145.7"/>
    <n v="10306.150720228999"/>
    <n v="19839.549279771003"/>
    <d v="2025-12-01T00:00:00"/>
    <s v="BH Colorado Electric Oper Co"/>
    <s v="Regulated Electric (122)"/>
    <s v="WPC Sub 30572 Pueblo Hyde Park 2"/>
    <x v="147"/>
    <n v="135200"/>
    <x v="115"/>
    <n v="10563149"/>
    <s v="FENCE"/>
    <d v="2004-04-26T00:00:00"/>
    <d v="2004-01-01T00:00:00"/>
    <s v="10018661"/>
  </r>
  <r>
    <n v="1"/>
    <n v="8402.92"/>
    <n v="2872.7732316724"/>
    <n v="5530.1467683276005"/>
    <d v="2025-12-01T00:00:00"/>
    <s v="BH Colorado Electric Oper Co"/>
    <s v="Regulated Electric (122)"/>
    <s v="WPC Sub 30572 Pueblo Hyde Park 2"/>
    <x v="147"/>
    <n v="135200"/>
    <x v="119"/>
    <n v="10563163"/>
    <s v="LANDSCAPING"/>
    <d v="2004-04-26T00:00:00"/>
    <d v="2004-01-01T00:00:00"/>
    <s v="10018661"/>
  </r>
  <r>
    <n v="0"/>
    <n v="5481.84"/>
    <n v="566.5945403664"/>
    <n v="4915.2454596336001"/>
    <d v="2025-12-01T00:00:00"/>
    <s v="BH Colorado Electric Oper Co"/>
    <s v="Regulated Electric (122)"/>
    <s v="WPC Sub 30572 Pueblo Hyde Park 2"/>
    <x v="147"/>
    <n v="135200"/>
    <x v="121"/>
    <n v="33375712"/>
    <s v="SECURITY SYSTEM"/>
    <d v="2019-12-16T00:00:00"/>
    <d v="2019-12-01T00:00:00"/>
    <s v="10068559"/>
  </r>
  <r>
    <n v="1"/>
    <n v="23554.75"/>
    <n v="8052.8501138575002"/>
    <n v="15501.899886142499"/>
    <d v="2025-12-01T00:00:00"/>
    <s v="BH Colorado Electric Oper Co"/>
    <s v="Regulated Electric (122)"/>
    <s v="WPC Sub 30572 Pueblo Hyde Park 2"/>
    <x v="147"/>
    <n v="135200"/>
    <x v="122"/>
    <n v="10563156"/>
    <s v="STATION ROCK"/>
    <d v="2004-04-26T00:00:00"/>
    <d v="2004-01-01T00:00:00"/>
    <s v="10018661"/>
  </r>
  <r>
    <n v="2"/>
    <n v="9800.7900000000009"/>
    <n v="4054.2081204744004"/>
    <n v="5746.5818795256"/>
    <d v="2025-12-01T00:00:00"/>
    <s v="BH Colorado Electric Oper Co"/>
    <s v="Regulated Electric (122)"/>
    <s v="WPC Sub 30572 Pueblo Hyde Park 2"/>
    <x v="147"/>
    <n v="135300"/>
    <x v="328"/>
    <n v="10567339"/>
    <s v="AIRBRK-3PH-MANL-15-45KV- &gt;=2000A"/>
    <d v="2004-04-26T00:00:00"/>
    <d v="2004-01-01T00:00:00"/>
    <s v="10018661"/>
  </r>
  <r>
    <n v="7"/>
    <n v="46925.88"/>
    <n v="19411.423339996803"/>
    <n v="27514.456660003194"/>
    <d v="2025-12-01T00:00:00"/>
    <s v="BH Colorado Electric Oper Co"/>
    <s v="Regulated Electric (122)"/>
    <s v="WPC Sub 30572 Pueblo Hyde Park 2"/>
    <x v="147"/>
    <n v="135300"/>
    <x v="256"/>
    <n v="10567423"/>
    <s v="AIRBRK-3PH-MANL-69-170KV- 1200-1999AMPS"/>
    <d v="2004-04-26T00:00:00"/>
    <d v="2004-01-01T00:00:00"/>
    <s v="10018661"/>
  </r>
  <r>
    <n v="25"/>
    <n v="2794.23"/>
    <n v="1155.8649819528002"/>
    <n v="1638.3650180471998"/>
    <d v="2025-12-01T00:00:00"/>
    <s v="BH Colorado Electric Oper Co"/>
    <s v="Regulated Electric (122)"/>
    <s v="WPC Sub 30572 Pueblo Hyde Park 2"/>
    <x v="147"/>
    <n v="135300"/>
    <x v="67"/>
    <n v="10567346"/>
    <s v="ARRESTER -  0-10,000 VOLTS"/>
    <d v="2004-04-26T00:00:00"/>
    <d v="2004-01-01T00:00:00"/>
    <s v="10020718"/>
  </r>
  <r>
    <n v="6"/>
    <n v="11026.74"/>
    <n v="4561.3362647663998"/>
    <n v="6465.4037352335999"/>
    <d v="2025-12-01T00:00:00"/>
    <s v="BH Colorado Electric Oper Co"/>
    <s v="Regulated Electric (122)"/>
    <s v="WPC Sub 30572 Pueblo Hyde Park 2"/>
    <x v="147"/>
    <n v="135300"/>
    <x v="106"/>
    <n v="10567290"/>
    <s v="ARRESTER -  69,001-146,000 VOLTS"/>
    <d v="2004-04-26T00:00:00"/>
    <d v="2004-01-01T00:00:00"/>
    <s v="10018661"/>
  </r>
  <r>
    <n v="0"/>
    <n v="27850.29"/>
    <n v="803.76187592609995"/>
    <n v="27046.528124073902"/>
    <d v="2025-12-01T00:00:00"/>
    <s v="BH Colorado Electric Oper Co"/>
    <s v="Regulated Electric (122)"/>
    <s v="WPC Sub 30572 Pueblo Hyde Park 2"/>
    <x v="147"/>
    <n v="135300"/>
    <x v="107"/>
    <n v="40847108"/>
    <s v="Batteries, Storage - Station"/>
    <d v="2024-11-19T00:00:00"/>
    <d v="2024-12-01T00:00:00"/>
    <s v="10085365"/>
  </r>
  <r>
    <n v="0"/>
    <n v="0"/>
    <n v="0"/>
    <n v="0"/>
    <d v="2025-12-01T00:00:00"/>
    <s v="BH Colorado Electric Oper Co"/>
    <s v="Regulated Electric (122)"/>
    <s v="WPC Sub 30572 Pueblo Hyde Park 2"/>
    <x v="147"/>
    <n v="135300"/>
    <x v="101"/>
    <n v="10567332"/>
    <s v="BATTERIES, STORAGE"/>
    <d v="2004-04-26T00:00:00"/>
    <d v="2004-01-01T00:00:00"/>
    <s v="10018661"/>
  </r>
  <r>
    <n v="0"/>
    <n v="19780.32"/>
    <n v="570.86181542880001"/>
    <n v="19209.458184571198"/>
    <d v="2025-12-01T00:00:00"/>
    <s v="BH Colorado Electric Oper Co"/>
    <s v="Regulated Electric (122)"/>
    <s v="WPC Sub 30572 Pueblo Hyde Park 2"/>
    <x v="147"/>
    <n v="135300"/>
    <x v="137"/>
    <n v="40847103"/>
    <s v="Battery Charger"/>
    <d v="2024-11-19T00:00:00"/>
    <d v="2024-12-01T00:00:00"/>
    <s v="10085365"/>
  </r>
  <r>
    <n v="2"/>
    <n v="160434.76999999999"/>
    <n v="66365.665149487206"/>
    <n v="94069.104850512784"/>
    <d v="2025-12-01T00:00:00"/>
    <s v="BH Colorado Electric Oper Co"/>
    <s v="Regulated Electric (122)"/>
    <s v="WPC Sub 30572 Pueblo Hyde Park 2"/>
    <x v="147"/>
    <n v="135300"/>
    <x v="126"/>
    <n v="10567437"/>
    <s v="BREAKER, GAS - 115-161 KV"/>
    <d v="2004-04-26T00:00:00"/>
    <d v="2004-01-01T00:00:00"/>
    <s v="10018661"/>
  </r>
  <r>
    <n v="0"/>
    <n v="34964.31"/>
    <n v="14463.384026061602"/>
    <n v="20500.925973938396"/>
    <d v="2025-12-01T00:00:00"/>
    <s v="BH Colorado Electric Oper Co"/>
    <s v="Regulated Electric (122)"/>
    <s v="WPC Sub 30572 Pueblo Hyde Park 2"/>
    <x v="147"/>
    <n v="135300"/>
    <x v="132"/>
    <n v="10567311"/>
    <s v="BUS BAR"/>
    <d v="2004-04-26T00:00:00"/>
    <d v="2004-01-01T00:00:00"/>
    <s v="10018661"/>
  </r>
  <r>
    <n v="27"/>
    <n v="30754.959999999999"/>
    <n v="12722.138580345601"/>
    <n v="18032.8214196544"/>
    <d v="2025-12-01T00:00:00"/>
    <s v="BH Colorado Electric Oper Co"/>
    <s v="Regulated Electric (122)"/>
    <s v="WPC Sub 30572 Pueblo Hyde Park 2"/>
    <x v="147"/>
    <n v="135300"/>
    <x v="257"/>
    <n v="10567318"/>
    <s v="BUS SUPPORT"/>
    <d v="2004-04-26T00:00:00"/>
    <d v="2004-01-01T00:00:00"/>
    <s v="10018661"/>
  </r>
  <r>
    <n v="140"/>
    <n v="38806"/>
    <n v="16052.54273616"/>
    <n v="22753.457263839999"/>
    <d v="2025-12-01T00:00:00"/>
    <s v="BH Colorado Electric Oper Co"/>
    <s v="Regulated Electric (122)"/>
    <s v="WPC Sub 30572 Pueblo Hyde Park 2"/>
    <x v="147"/>
    <n v="135300"/>
    <x v="109"/>
    <n v="37646146"/>
    <s v="CABLE TRENCH"/>
    <d v="2004-04-26T00:00:00"/>
    <d v="2004-01-01T00:00:00"/>
    <s v="10018661"/>
  </r>
  <r>
    <n v="0"/>
    <n v="0"/>
    <n v="0"/>
    <n v="0"/>
    <d v="2025-12-01T00:00:00"/>
    <s v="BH Colorado Electric Oper Co"/>
    <s v="Regulated Electric (122)"/>
    <s v="WPC Sub 30572 Pueblo Hyde Park 2"/>
    <x v="147"/>
    <n v="135300"/>
    <x v="386"/>
    <n v="10567325"/>
    <s v="CABLE TRENCH"/>
    <d v="2004-04-26T00:00:00"/>
    <d v="2004-01-01T00:00:00"/>
    <s v="10018661"/>
  </r>
  <r>
    <n v="1"/>
    <n v="534466.02"/>
    <n v="221087.9407069872"/>
    <n v="313378.07929301285"/>
    <d v="2025-12-01T00:00:00"/>
    <s v="BH Colorado Electric Oper Co"/>
    <s v="Regulated Electric (122)"/>
    <s v="WPC Sub 30572 Pueblo Hyde Park 2"/>
    <x v="147"/>
    <n v="135300"/>
    <x v="111"/>
    <n v="10567416"/>
    <s v="CNTL CBL SWITCHGEAR METAL-CLAD"/>
    <d v="2004-04-26T00:00:00"/>
    <d v="2004-01-01T00:00:00"/>
    <s v="10018661"/>
  </r>
  <r>
    <n v="13500"/>
    <n v="19580.75"/>
    <n v="8099.7996748200003"/>
    <n v="11480.95032518"/>
    <d v="2025-12-01T00:00:00"/>
    <s v="BH Colorado Electric Oper Co"/>
    <s v="Regulated Electric (122)"/>
    <s v="WPC Sub 30572 Pueblo Hyde Park 2"/>
    <x v="147"/>
    <n v="135300"/>
    <x v="112"/>
    <n v="10567430"/>
    <s v="COND. CONTROL CABLE, OTHER"/>
    <d v="2004-04-26T00:00:00"/>
    <d v="2004-01-01T00:00:00"/>
    <s v="10018661"/>
  </r>
  <r>
    <n v="8104"/>
    <n v="72165.600000000006"/>
    <n v="29852.120241215998"/>
    <n v="42313.479758784008"/>
    <d v="2025-12-01T00:00:00"/>
    <s v="BH Colorado Electric Oper Co"/>
    <s v="Regulated Electric (122)"/>
    <s v="WPC Sub 30572 Pueblo Hyde Park 2"/>
    <x v="147"/>
    <n v="135300"/>
    <x v="259"/>
    <n v="10567353"/>
    <s v="COND. PWR CABLE, OTHER"/>
    <d v="2004-04-26T00:00:00"/>
    <d v="2004-01-01T00:00:00"/>
    <s v="10018661"/>
  </r>
  <r>
    <n v="5"/>
    <n v="5893.7300000000005"/>
    <n v="2438.0083672728001"/>
    <n v="3455.7216327272004"/>
    <d v="2025-12-01T00:00:00"/>
    <s v="BH Colorado Electric Oper Co"/>
    <s v="Regulated Electric (122)"/>
    <s v="WPC Sub 30572 Pueblo Hyde Park 2"/>
    <x v="147"/>
    <n v="135300"/>
    <x v="261"/>
    <n v="10567360"/>
    <s v="CURR/POT TRANS/REAC STAND"/>
    <d v="2004-04-26T00:00:00"/>
    <d v="2004-01-01T00:00:00"/>
    <s v="10018661"/>
  </r>
  <r>
    <n v="0"/>
    <n v="0"/>
    <n v="0"/>
    <n v="0"/>
    <d v="2025-12-01T00:00:00"/>
    <s v="BH Colorado Electric Oper Co"/>
    <s v="Regulated Electric (122)"/>
    <s v="WPC Sub 30572 Pueblo Hyde Park 2"/>
    <x v="147"/>
    <n v="135300"/>
    <x v="3"/>
    <n v="40160644"/>
    <s v="Distribution Battery Replacement at Hyde Park Sub"/>
    <d v="2024-11-19T00:00:00"/>
    <d v="2024-12-01T00:00:00"/>
    <s v="10085365"/>
  </r>
  <r>
    <n v="1"/>
    <n v="20851.09"/>
    <n v="8625.2902468824013"/>
    <n v="12225.799753117599"/>
    <d v="2025-12-01T00:00:00"/>
    <s v="BH Colorado Electric Oper Co"/>
    <s v="Regulated Electric (122)"/>
    <s v="WPC Sub 30572 Pueblo Hyde Park 2"/>
    <x v="147"/>
    <n v="135300"/>
    <x v="118"/>
    <n v="10567367"/>
    <s v="GROUNDING SYSTEMS, STATION"/>
    <d v="2004-04-26T00:00:00"/>
    <d v="2004-01-01T00:00:00"/>
    <s v="10018661"/>
  </r>
  <r>
    <n v="3"/>
    <n v="6164.28"/>
    <n v="2549.9244482208001"/>
    <n v="3614.3555517791997"/>
    <d v="2025-12-01T00:00:00"/>
    <s v="BH Colorado Electric Oper Co"/>
    <s v="Regulated Electric (122)"/>
    <s v="WPC Sub 30572 Pueblo Hyde Park 2"/>
    <x v="147"/>
    <n v="135300"/>
    <x v="399"/>
    <n v="10567374"/>
    <s v="INTERRUPTING DEVICE STAND"/>
    <d v="2004-04-26T00:00:00"/>
    <d v="2004-01-01T00:00:00"/>
    <s v="10018661"/>
  </r>
  <r>
    <n v="1"/>
    <n v="56853.56"/>
    <n v="23518.1209504416"/>
    <n v="33335.439049558394"/>
    <d v="2025-12-01T00:00:00"/>
    <s v="BH Colorado Electric Oper Co"/>
    <s v="Regulated Electric (122)"/>
    <s v="WPC Sub 30572 Pueblo Hyde Park 2"/>
    <x v="147"/>
    <n v="135300"/>
    <x v="85"/>
    <n v="10567402"/>
    <s v="CIRCUIT SWITCHER"/>
    <d v="2004-04-26T00:00:00"/>
    <d v="2004-01-01T00:00:00"/>
    <s v="10018661"/>
  </r>
  <r>
    <n v="1"/>
    <n v="61620.49"/>
    <n v="4149.5373531077994"/>
    <n v="57470.952646892198"/>
    <d v="2025-12-01T00:00:00"/>
    <s v="BH Colorado Electric Oper Co"/>
    <s v="Regulated Electric (122)"/>
    <s v="WPC Sub 30572 Pueblo Hyde Park 2"/>
    <x v="147"/>
    <n v="135300"/>
    <x v="237"/>
    <n v="36014237"/>
    <s v="Panel - DME(Disturbance Monitoring Equipment)"/>
    <d v="2022-05-19T00:00:00"/>
    <d v="2022-05-01T00:00:00"/>
    <s v="10077633"/>
  </r>
  <r>
    <n v="1"/>
    <n v="5567.46"/>
    <n v="1446.0968484155999"/>
    <n v="4121.3631515843999"/>
    <d v="2025-12-01T00:00:00"/>
    <s v="BH Colorado Electric Oper Co"/>
    <s v="Regulated Electric (122)"/>
    <s v="WPC Sub 30572 Pueblo Hyde Park 2"/>
    <x v="147"/>
    <n v="135300"/>
    <x v="400"/>
    <n v="35443474"/>
    <s v="HYDE PARK AIRCONDITIONER"/>
    <d v="2012-04-01T00:00:00"/>
    <d v="2012-11-01T00:00:00"/>
    <s v="10043031"/>
  </r>
  <r>
    <n v="1"/>
    <n v="5564.31"/>
    <n v="1445.2786647066"/>
    <n v="4119.0313352934008"/>
    <d v="2025-12-01T00:00:00"/>
    <s v="BH Colorado Electric Oper Co"/>
    <s v="Regulated Electric (122)"/>
    <s v="WPC Sub 30572 Pueblo Hyde Park 2"/>
    <x v="147"/>
    <n v="135300"/>
    <x v="400"/>
    <n v="35443463"/>
    <s v="HYDE PARK HEAT PUMP"/>
    <d v="2012-04-01T00:00:00"/>
    <d v="2012-11-01T00:00:00"/>
    <s v="10043031"/>
  </r>
  <r>
    <n v="27"/>
    <n v="9176.57"/>
    <n v="3795.9924263352004"/>
    <n v="5380.5775736647993"/>
    <d v="2025-12-01T00:00:00"/>
    <s v="BH Colorado Electric Oper Co"/>
    <s v="Regulated Electric (122)"/>
    <s v="WPC Sub 30572 Pueblo Hyde Park 2"/>
    <x v="147"/>
    <n v="135300"/>
    <x v="17"/>
    <n v="10567381"/>
    <s v="POST INSULATORS"/>
    <d v="2004-04-26T00:00:00"/>
    <d v="2004-01-01T00:00:00"/>
    <s v="10018661"/>
  </r>
  <r>
    <n v="5"/>
    <n v="28397.690000000002"/>
    <n v="11747.027066258401"/>
    <n v="16650.662933741602"/>
    <d v="2025-12-01T00:00:00"/>
    <s v="BH Colorado Electric Oper Co"/>
    <s v="Regulated Electric (122)"/>
    <s v="WPC Sub 30572 Pueblo Hyde Park 2"/>
    <x v="147"/>
    <n v="135300"/>
    <x v="268"/>
    <n v="10567388"/>
    <s v="POTENTIAL DEVICE - CCVT"/>
    <d v="2004-04-26T00:00:00"/>
    <d v="2004-01-01T00:00:00"/>
    <s v="10018661"/>
  </r>
  <r>
    <n v="62"/>
    <n v="12464.95"/>
    <n v="5156.2681693320001"/>
    <n v="7308.6818306680007"/>
    <d v="2025-12-01T00:00:00"/>
    <s v="BH Colorado Electric Oper Co"/>
    <s v="Regulated Electric (122)"/>
    <s v="WPC Sub 30572 Pueblo Hyde Park 2"/>
    <x v="147"/>
    <n v="135300"/>
    <x v="269"/>
    <n v="10567395"/>
    <s v="POTHEADS (TERMINATORS)"/>
    <d v="2004-04-26T00:00:00"/>
    <d v="2004-01-01T00:00:00"/>
    <s v="10018661"/>
  </r>
  <r>
    <n v="2810"/>
    <n v="35989.620000000003"/>
    <n v="14887.5151550832"/>
    <n v="21102.104844916801"/>
    <d v="2025-12-01T00:00:00"/>
    <s v="BH Colorado Electric Oper Co"/>
    <s v="Regulated Electric (122)"/>
    <s v="WPC Sub 30572 Pueblo Hyde Park 2"/>
    <x v="147"/>
    <n v="135300"/>
    <x v="270"/>
    <n v="10567409"/>
    <s v="PVC CONDUIT"/>
    <d v="2004-04-26T00:00:00"/>
    <d v="2004-01-01T00:00:00"/>
    <s v="10018661"/>
  </r>
  <r>
    <n v="1"/>
    <n v="6299.42"/>
    <n v="2605.8266444112"/>
    <n v="3693.5933555888"/>
    <d v="2025-12-01T00:00:00"/>
    <s v="BH Colorado Electric Oper Co"/>
    <s v="Regulated Electric (122)"/>
    <s v="WPC Sub 30572 Pueblo Hyde Park 2"/>
    <x v="147"/>
    <n v="135300"/>
    <x v="371"/>
    <n v="10567472"/>
    <s v="PWR TRFRMR NBR 08403 BUSHING-08403-POWER TRANSFORMER 08403 - BUSHING"/>
    <d v="2004-04-26T00:00:00"/>
    <d v="2004-07-01T00:00:00"/>
    <s v="10018661"/>
  </r>
  <r>
    <n v="1"/>
    <n v="3956.85"/>
    <n v="1636.795952316"/>
    <n v="2320.0540476839997"/>
    <d v="2025-12-01T00:00:00"/>
    <s v="BH Colorado Electric Oper Co"/>
    <s v="Regulated Electric (122)"/>
    <s v="WPC Sub 30572 Pueblo Hyde Park 2"/>
    <x v="147"/>
    <n v="135300"/>
    <x v="371"/>
    <n v="10567479"/>
    <s v="PWR TRFRMR NBR 08403 BUSHING-08403-POWER TRANSFORMER 08403 - BUSHING"/>
    <d v="2004-04-26T00:00:00"/>
    <d v="2004-07-01T00:00:00"/>
    <s v="10018661"/>
  </r>
  <r>
    <n v="1"/>
    <n v="11433.2"/>
    <n v="4729.4730611519999"/>
    <n v="6703.7269388480008"/>
    <d v="2025-12-01T00:00:00"/>
    <s v="BH Colorado Electric Oper Co"/>
    <s v="Regulated Electric (122)"/>
    <s v="WPC Sub 30572 Pueblo Hyde Park 2"/>
    <x v="147"/>
    <n v="135300"/>
    <x v="145"/>
    <n v="10567465"/>
    <s v="PWR TRFRMR NBR 08403 FOUNDATION--POWER TRANSFORMER  - FOUNDATION"/>
    <d v="2004-04-26T00:00:00"/>
    <d v="2004-07-01T00:00:00"/>
    <s v="10018661"/>
  </r>
  <r>
    <n v="1"/>
    <n v="10619.960000000001"/>
    <n v="4393.0670967456008"/>
    <n v="6226.8929032544002"/>
    <d v="2025-12-01T00:00:00"/>
    <s v="BH Colorado Electric Oper Co"/>
    <s v="Regulated Electric (122)"/>
    <s v="WPC Sub 30572 Pueblo Hyde Park 2"/>
    <x v="147"/>
    <n v="135300"/>
    <x v="390"/>
    <n v="10567458"/>
    <s v="PWR TRFRMR NBR 08403 INSTALLATION-08403-POWER TRANSFORMER 08403 - INSTALLAT"/>
    <d v="2004-04-26T00:00:00"/>
    <d v="2004-07-01T00:00:00"/>
    <s v="10018661"/>
  </r>
  <r>
    <n v="1"/>
    <n v="534627.47"/>
    <n v="221154.7263335592"/>
    <n v="313472.74366644077"/>
    <d v="2025-12-01T00:00:00"/>
    <s v="BH Colorado Electric Oper Co"/>
    <s v="Regulated Electric (122)"/>
    <s v="WPC Sub 30572 Pueblo Hyde Park 2"/>
    <x v="147"/>
    <n v="135300"/>
    <x v="129"/>
    <n v="10567269"/>
    <s v="POWER TRANSFORMER 08403-08403-POWER TRANSFORMER 08403"/>
    <d v="2004-04-26T00:00:00"/>
    <d v="2004-07-01T00:00:00"/>
    <s v="10018661"/>
  </r>
  <r>
    <n v="0"/>
    <n v="11794.12"/>
    <n v="1021.1382119536"/>
    <n v="10772.981788046402"/>
    <d v="2025-12-01T00:00:00"/>
    <s v="BH Colorado Electric Oper Co"/>
    <s v="Regulated Electric (122)"/>
    <s v="WPC Sub 30572 Pueblo Hyde Park 2"/>
    <x v="147"/>
    <n v="135300"/>
    <x v="147"/>
    <n v="35443497"/>
    <s v="NERC Test Switch"/>
    <d v="2021-06-16T00:00:00"/>
    <d v="2021-06-01T00:00:00"/>
    <s v="10075418"/>
  </r>
  <r>
    <n v="0"/>
    <n v="0"/>
    <n v="0"/>
    <n v="0"/>
    <d v="2025-12-01T00:00:00"/>
    <s v="BH Colorado Electric Oper Co"/>
    <s v="Regulated Electric (122)"/>
    <s v="WPC Sub 30572 Pueblo Hyde Park 2"/>
    <x v="147"/>
    <n v="135300"/>
    <x v="80"/>
    <n v="10567444"/>
    <s v="SCADA EQUIP - RTU"/>
    <d v="2004-04-26T00:00:00"/>
    <d v="2004-01-01T00:00:00"/>
    <s v="10018661"/>
  </r>
  <r>
    <n v="440"/>
    <n v="38163.14"/>
    <n v="15786.616394270401"/>
    <n v="22376.523605729599"/>
    <d v="2025-12-01T00:00:00"/>
    <s v="BH Colorado Electric Oper Co"/>
    <s v="Regulated Electric (122)"/>
    <s v="WPC Sub 30572 Pueblo Hyde Park 2"/>
    <x v="147"/>
    <n v="135300"/>
    <x v="271"/>
    <n v="10567283"/>
    <s v="STEEL CONDUIT"/>
    <d v="2004-04-26T00:00:00"/>
    <d v="2004-01-01T00:00:00"/>
    <s v="10018661"/>
  </r>
  <r>
    <n v="3"/>
    <n v="92281.77"/>
    <n v="38173.402481407204"/>
    <n v="54108.3675185928"/>
    <d v="2025-12-01T00:00:00"/>
    <s v="BH Colorado Electric Oper Co"/>
    <s v="Regulated Electric (122)"/>
    <s v="WPC Sub 30572 Pueblo Hyde Park 2"/>
    <x v="147"/>
    <n v="135300"/>
    <x v="280"/>
    <n v="10567451"/>
    <s v="STATIC MAST"/>
    <d v="2004-04-26T00:00:00"/>
    <d v="2004-01-01T00:00:00"/>
    <s v="10018661"/>
  </r>
  <r>
    <n v="6"/>
    <n v="3110.7200000000003"/>
    <n v="1286.7846657791999"/>
    <n v="1823.9353342208003"/>
    <d v="2025-12-01T00:00:00"/>
    <s v="BH Colorado Electric Oper Co"/>
    <s v="Regulated Electric (122)"/>
    <s v="WPC Sub 30572 Pueblo Hyde Park 2"/>
    <x v="147"/>
    <n v="135300"/>
    <x v="19"/>
    <n v="10567304"/>
    <s v="SUSPENSION INSULATORS"/>
    <d v="2004-04-26T00:00:00"/>
    <d v="2004-01-01T00:00:00"/>
    <s v="10018661"/>
  </r>
  <r>
    <n v="2"/>
    <n v="12269.17"/>
    <n v="5075.2815482711994"/>
    <n v="7193.8884517288006"/>
    <d v="2025-12-01T00:00:00"/>
    <s v="BH Colorado Electric Oper Co"/>
    <s v="Regulated Electric (122)"/>
    <s v="WPC Sub 30572 Pueblo Hyde Park 2"/>
    <x v="147"/>
    <n v="135300"/>
    <x v="272"/>
    <n v="10567297"/>
    <s v="SWITCH STAND - 15kV"/>
    <d v="2004-04-26T00:00:00"/>
    <d v="2004-01-01T00:00:00"/>
    <s v="10018661"/>
  </r>
  <r>
    <n v="7"/>
    <n v="19951.14"/>
    <n v="8253.0157059503999"/>
    <n v="11698.124294049599"/>
    <d v="2025-12-01T00:00:00"/>
    <s v="BH Colorado Electric Oper Co"/>
    <s v="Regulated Electric (122)"/>
    <s v="WPC Sub 30572 Pueblo Hyde Park 2"/>
    <x v="147"/>
    <n v="135300"/>
    <x v="272"/>
    <n v="10567276"/>
    <s v="SWITCH STAND"/>
    <d v="2004-04-26T00:00:00"/>
    <d v="2004-01-01T00:00:00"/>
    <s v="10018661"/>
  </r>
  <r>
    <n v="12"/>
    <n v="4365.6499999999996"/>
    <n v="1805.9007162840001"/>
    <n v="2559.7492837159998"/>
    <d v="2025-12-01T00:00:00"/>
    <s v="BH Colorado Electric Oper Co"/>
    <s v="Regulated Electric (122)"/>
    <s v="WPC Sub 30572 Pueblo Hyde Park 2"/>
    <x v="147"/>
    <n v="135300"/>
    <x v="401"/>
    <n v="35443486"/>
    <s v="SWITCHES - 7501 - 15000V"/>
    <d v="2004-04-26T00:00:00"/>
    <d v="2004-01-01T00:00:00"/>
    <s v="10019172"/>
  </r>
  <r>
    <n v="1"/>
    <n v="11155.37"/>
    <n v="3991.1599120725"/>
    <n v="7164.2100879275004"/>
    <d v="2025-12-01T00:00:00"/>
    <s v="BH Colorado Electric Oper Co"/>
    <s v="Regulated Electric (122)"/>
    <s v="WPC Sub 30592 Pueblo Plant 115/13"/>
    <x v="148"/>
    <n v="135200"/>
    <x v="152"/>
    <n v="10563186"/>
    <s v="WALLS,ENCLOSE/RETAIN,SOUND WALL"/>
    <d v="2003-10-08T00:00:00"/>
    <d v="2003-01-01T00:00:00"/>
    <s v="10018815"/>
  </r>
  <r>
    <n v="1"/>
    <n v="3963.37"/>
    <n v="1354.9888899589"/>
    <n v="2608.3811100410999"/>
    <d v="2025-12-01T00:00:00"/>
    <s v="BH Colorado Electric Oper Co"/>
    <s v="Regulated Electric (122)"/>
    <s v="WPC Sub 30592 Pueblo Plant 115/13"/>
    <x v="148"/>
    <n v="135200"/>
    <x v="152"/>
    <n v="10563195"/>
    <s v="WALLS,ENCLOSE/RETAIN,SOUND WALL"/>
    <d v="2004-12-03T00:00:00"/>
    <d v="2004-01-01T00:00:00"/>
    <s v="10020795"/>
  </r>
  <r>
    <n v="0"/>
    <n v="0"/>
    <n v="0"/>
    <n v="0"/>
    <d v="2025-12-01T00:00:00"/>
    <s v="BH Colorado Electric Oper Co"/>
    <s v="Regulated Electric (122)"/>
    <s v="WPC Sub 30592 Pueblo Plant 115/13"/>
    <x v="148"/>
    <n v="135300"/>
    <x v="3"/>
    <n v="28413227"/>
    <s v="Replace existing door and/or locking mechanisms for the Pueblo Communications Site to allow for compliance with NERC CIP Low Impact Standards"/>
    <d v="2019-12-16T00:00:00"/>
    <d v="2019-12-01T00:00:00"/>
    <s v="10069450"/>
  </r>
  <r>
    <n v="0"/>
    <n v="0"/>
    <n v="0"/>
    <n v="0"/>
    <d v="2025-12-01T00:00:00"/>
    <s v="BH Colorado Electric Oper Co"/>
    <s v="Regulated Electric (122)"/>
    <s v="WPC Sub 30592 Pueblo Plant 115/13"/>
    <x v="148"/>
    <n v="135300"/>
    <x v="3"/>
    <n v="29646593"/>
    <s v="Replace existing door and/or locking mechanisms for the Pueblo Communications Site to allow for compliance with NERC CIP Low Impact Standards"/>
    <d v="2019-12-16T00:00:00"/>
    <d v="2020-07-01T00:00:00"/>
    <s v="10069450"/>
  </r>
  <r>
    <n v="1"/>
    <n v="9035.51"/>
    <n v="97.126582259300008"/>
    <n v="8938.3834177407007"/>
    <d v="2025-12-01T00:00:00"/>
    <s v="BH Colorado Electric Oper Co"/>
    <s v="Regulated Electric (122)"/>
    <s v="WPC Sub 30610 Greenhorn"/>
    <x v="149"/>
    <n v="135130"/>
    <x v="103"/>
    <n v="40389184"/>
    <s v="WPC 30610 COMMUNICATIONS: JMUX"/>
    <d v="2012-10-11T00:00:00"/>
    <d v="2012-01-01T00:00:00"/>
    <s v="10044917"/>
  </r>
  <r>
    <n v="1"/>
    <n v="37153.770000000004"/>
    <n v="399.38184985110001"/>
    <n v="36754.388150148901"/>
    <d v="2025-12-01T00:00:00"/>
    <s v="BH Colorado Electric Oper Co"/>
    <s v="Regulated Electric (122)"/>
    <s v="WPC Sub 30610 Greenhorn"/>
    <x v="149"/>
    <n v="135130"/>
    <x v="326"/>
    <n v="40389117"/>
    <s v="FIBER OPTIC PATCH PANEL"/>
    <d v="2012-10-11T00:00:00"/>
    <d v="2013-01-01T00:00:00"/>
    <s v="10044362"/>
  </r>
  <r>
    <n v="6"/>
    <n v="3433.19"/>
    <n v="1023.8492863262001"/>
    <n v="2409.3407136738001"/>
    <d v="2025-12-01T00:00:00"/>
    <s v="BH Colorado Electric Oper Co"/>
    <s v="Regulated Electric (122)"/>
    <s v="WPC Sub 30610 Greenhorn"/>
    <x v="149"/>
    <n v="135300"/>
    <x v="67"/>
    <n v="11874014"/>
    <s v="ARRESTER: 115 KV 70 MCOV"/>
    <d v="2010-04-15T00:00:00"/>
    <d v="2010-01-01T00:00:00"/>
    <s v="10026635"/>
  </r>
  <r>
    <n v="1"/>
    <n v="9608.2199999999993"/>
    <n v="1941.0590419073999"/>
    <n v="7667.1609580925997"/>
    <d v="2025-12-01T00:00:00"/>
    <s v="BH Colorado Electric Oper Co"/>
    <s v="Regulated Electric (122)"/>
    <s v="WPC Sub 30610 Greenhorn"/>
    <x v="149"/>
    <n v="135300"/>
    <x v="137"/>
    <n v="13533101"/>
    <s v="Battery Charger"/>
    <d v="2015-07-27T00:00:00"/>
    <d v="2015-07-01T00:00:00"/>
    <s v="10049998"/>
  </r>
  <r>
    <n v="3"/>
    <n v="100617.06"/>
    <n v="30006.118237918799"/>
    <n v="70610.941762081202"/>
    <d v="2025-12-01T00:00:00"/>
    <s v="BH Colorado Electric Oper Co"/>
    <s v="Regulated Electric (122)"/>
    <s v="WPC Sub 30610 Greenhorn"/>
    <x v="149"/>
    <n v="135300"/>
    <x v="126"/>
    <n v="11874007"/>
    <s v="BREAKER, GAS-115-161 KV"/>
    <d v="2010-04-15T00:00:00"/>
    <d v="2010-01-01T00:00:00"/>
    <s v="10026635"/>
  </r>
  <r>
    <n v="0"/>
    <n v="4971.96"/>
    <n v="0"/>
    <n v="4971.96"/>
    <d v="2025-12-01T00:00:00"/>
    <s v="BH Colorado Electric Oper Co"/>
    <s v="Regulated Electric (122)"/>
    <s v="WPC Sub 30610 Greenhorn"/>
    <x v="149"/>
    <n v="135300"/>
    <x v="108"/>
    <n v="32803797"/>
    <s v="BUS"/>
    <d v="2021-03-03T00:00:00"/>
    <d v="2021-01-01T00:00:00"/>
    <s v="10066394"/>
  </r>
  <r>
    <n v="71"/>
    <n v="6635.02"/>
    <n v="1978.7021667196"/>
    <n v="4656.3178332804"/>
    <d v="2025-12-01T00:00:00"/>
    <s v="BH Colorado Electric Oper Co"/>
    <s v="Regulated Electric (122)"/>
    <s v="WPC Sub 30610 Greenhorn"/>
    <x v="149"/>
    <n v="135300"/>
    <x v="132"/>
    <n v="11874021"/>
    <s v="BUS BAR"/>
    <d v="2010-04-15T00:00:00"/>
    <d v="2010-01-01T00:00:00"/>
    <s v="10026635"/>
  </r>
  <r>
    <n v="0"/>
    <n v="22692.98"/>
    <n v="0"/>
    <n v="22692.98"/>
    <d v="2025-12-01T00:00:00"/>
    <s v="BH Colorado Electric Oper Co"/>
    <s v="Regulated Electric (122)"/>
    <s v="WPC Sub 30610 Greenhorn"/>
    <x v="149"/>
    <n v="135300"/>
    <x v="109"/>
    <n v="32803813"/>
    <s v="Cable Trench"/>
    <d v="2021-03-03T00:00:00"/>
    <d v="2021-01-01T00:00:00"/>
    <s v="10066394"/>
  </r>
  <r>
    <n v="0"/>
    <n v="111043.31"/>
    <n v="0"/>
    <n v="111043.31"/>
    <d v="2025-12-01T00:00:00"/>
    <s v="BH Colorado Electric Oper Co"/>
    <s v="Regulated Electric (122)"/>
    <s v="WPC Sub 30610 Greenhorn"/>
    <x v="149"/>
    <n v="135300"/>
    <x v="258"/>
    <n v="32803834"/>
    <s v="Circuit Switcher"/>
    <d v="2021-03-03T00:00:00"/>
    <d v="2021-01-01T00:00:00"/>
    <s v="10066394"/>
  </r>
  <r>
    <n v="0"/>
    <n v="0"/>
    <n v="0"/>
    <n v="0"/>
    <d v="2025-12-01T00:00:00"/>
    <s v="BH Colorado Electric Oper Co"/>
    <s v="Regulated Electric (122)"/>
    <s v="WPC Sub 30610 Greenhorn"/>
    <x v="149"/>
    <n v="135300"/>
    <x v="103"/>
    <n v="11907833"/>
    <s v="WPC 30610 COMMUNICATIONS: JMUX"/>
    <d v="2012-10-11T00:00:00"/>
    <d v="2012-01-01T00:00:00"/>
    <s v="10044917"/>
  </r>
  <r>
    <n v="0"/>
    <n v="4686.07"/>
    <n v="0"/>
    <n v="4686.07"/>
    <d v="2025-12-01T00:00:00"/>
    <s v="BH Colorado Electric Oper Co"/>
    <s v="Regulated Electric (122)"/>
    <s v="WPC Sub 30610 Greenhorn"/>
    <x v="149"/>
    <n v="135300"/>
    <x v="112"/>
    <n v="32803807"/>
    <s v="CONTROL CABLE"/>
    <d v="2021-03-03T00:00:00"/>
    <d v="2021-01-01T00:00:00"/>
    <s v="10066394"/>
  </r>
  <r>
    <n v="0"/>
    <n v="10353.52"/>
    <n v="0"/>
    <n v="10353.52"/>
    <d v="2025-12-01T00:00:00"/>
    <s v="BH Colorado Electric Oper Co"/>
    <s v="Regulated Electric (122)"/>
    <s v="WPC Sub 30610 Greenhorn"/>
    <x v="149"/>
    <n v="135300"/>
    <x v="113"/>
    <n v="32803828"/>
    <s v="STATION CONDUIT"/>
    <d v="2021-03-03T00:00:00"/>
    <d v="2021-01-01T00:00:00"/>
    <s v="10066394"/>
  </r>
  <r>
    <n v="0"/>
    <n v="0"/>
    <n v="0"/>
    <n v="0"/>
    <d v="2025-12-01T00:00:00"/>
    <s v="BH Colorado Electric Oper Co"/>
    <s v="Regulated Electric (122)"/>
    <s v="WPC Sub 30610 Greenhorn"/>
    <x v="149"/>
    <n v="135300"/>
    <x v="3"/>
    <n v="29646543"/>
    <s v="Replace existing door and/or locking mechanisms for Greenhorn Substation to allow for compliance with NERC CIP Low Impact Standards."/>
    <d v="2019-12-16T00:00:00"/>
    <d v="2020-07-01T00:00:00"/>
    <s v="10068552"/>
  </r>
  <r>
    <n v="0"/>
    <n v="0"/>
    <n v="0"/>
    <n v="0"/>
    <d v="2025-12-01T00:00:00"/>
    <s v="BH Colorado Electric Oper Co"/>
    <s v="Regulated Electric (122)"/>
    <s v="WPC Sub 30610 Greenhorn"/>
    <x v="149"/>
    <n v="135300"/>
    <x v="3"/>
    <n v="11911003"/>
    <s v="BUILD 36 MILES OF TRANSMISSION (RATTLESNAKE)  SOUTHERN CONNECTOR TRANSMISSION LINE   05-02-2012 GC"/>
    <d v="2012-10-11T00:00:00"/>
    <d v="2013-06-01T00:00:00"/>
    <s v="10044917"/>
  </r>
  <r>
    <n v="0"/>
    <n v="0"/>
    <n v="0"/>
    <n v="0"/>
    <d v="2025-12-01T00:00:00"/>
    <s v="BH Colorado Electric Oper Co"/>
    <s v="Regulated Electric (122)"/>
    <s v="WPC Sub 30610 Greenhorn"/>
    <x v="149"/>
    <n v="135300"/>
    <x v="3"/>
    <n v="28413189"/>
    <s v="Replace existing door and/or locking mechanisms for Greenhorn Substation to allow for compliance with NERC CIP Low Impact Standards."/>
    <d v="2019-12-16T00:00:00"/>
    <d v="2019-12-01T00:00:00"/>
    <s v="10068552"/>
  </r>
  <r>
    <n v="0"/>
    <n v="0"/>
    <n v="0"/>
    <n v="0"/>
    <d v="2025-12-01T00:00:00"/>
    <s v="BH Colorado Electric Oper Co"/>
    <s v="Regulated Electric (122)"/>
    <s v="WPC Sub 30610 Greenhorn"/>
    <x v="149"/>
    <n v="135300"/>
    <x v="3"/>
    <n v="28830352"/>
    <s v="Replace existing door and/or locking mechanisms for Greenhorn Substation to allow for compliance with NERC CIP Low Impact Standards."/>
    <d v="2019-12-16T00:00:00"/>
    <d v="2020-01-01T00:00:00"/>
    <s v="10068552"/>
  </r>
  <r>
    <n v="0"/>
    <n v="1081.97"/>
    <n v="0"/>
    <n v="1081.97"/>
    <d v="2025-12-01T00:00:00"/>
    <s v="BH Colorado Electric Oper Co"/>
    <s v="Regulated Electric (122)"/>
    <s v="WPC Sub 30610 Greenhorn"/>
    <x v="149"/>
    <n v="135300"/>
    <x v="115"/>
    <n v="32803840"/>
    <s v="Fence"/>
    <d v="2021-03-03T00:00:00"/>
    <d v="2021-03-01T00:00:00"/>
    <s v="10066394"/>
  </r>
  <r>
    <n v="0"/>
    <n v="0"/>
    <n v="0"/>
    <n v="0"/>
    <d v="2025-12-01T00:00:00"/>
    <s v="BH Colorado Electric Oper Co"/>
    <s v="Regulated Electric (122)"/>
    <s v="WPC Sub 30610 Greenhorn"/>
    <x v="149"/>
    <n v="135300"/>
    <x v="326"/>
    <n v="11845625"/>
    <s v="FIBER OPTIC PATCH PANEL"/>
    <d v="2012-10-11T00:00:00"/>
    <d v="2013-01-01T00:00:00"/>
    <s v="10044362"/>
  </r>
  <r>
    <n v="0"/>
    <n v="160000"/>
    <n v="47715.356800000001"/>
    <n v="112284.64319999999"/>
    <d v="2025-12-01T00:00:00"/>
    <s v="BH Colorado Electric Oper Co"/>
    <s v="Regulated Electric (122)"/>
    <s v="WPC Sub 30610 Greenhorn"/>
    <x v="149"/>
    <n v="135300"/>
    <x v="127"/>
    <n v="11874028"/>
    <s v="FOUNDATION, EQUIPMENT"/>
    <d v="2010-04-15T00:00:00"/>
    <d v="2010-05-01T00:00:00"/>
    <s v="10026635"/>
  </r>
  <r>
    <n v="0"/>
    <n v="3506.8"/>
    <n v="0"/>
    <n v="3506.8"/>
    <d v="2025-12-01T00:00:00"/>
    <s v="BH Colorado Electric Oper Co"/>
    <s v="Regulated Electric (122)"/>
    <s v="WPC Sub 30610 Greenhorn"/>
    <x v="149"/>
    <n v="135300"/>
    <x v="118"/>
    <n v="32803819"/>
    <s v="Grounding Systems, Station"/>
    <d v="2021-03-03T00:00:00"/>
    <d v="2021-01-01T00:00:00"/>
    <s v="10066394"/>
  </r>
  <r>
    <n v="2"/>
    <n v="3889.53"/>
    <n v="1159.9394483394001"/>
    <n v="2729.5905516605999"/>
    <d v="2025-12-01T00:00:00"/>
    <s v="BH Colorado Electric Oper Co"/>
    <s v="Regulated Electric (122)"/>
    <s v="WPC Sub 30610 Greenhorn"/>
    <x v="149"/>
    <n v="135300"/>
    <x v="230"/>
    <n v="11874035"/>
    <s v="LINE TUNER"/>
    <d v="2010-04-15T00:00:00"/>
    <d v="2010-01-01T00:00:00"/>
    <s v="10026635"/>
  </r>
  <r>
    <n v="1"/>
    <n v="9993.44"/>
    <n v="2018.8814444048"/>
    <n v="7974.5585555952002"/>
    <d v="2025-12-01T00:00:00"/>
    <s v="BH Colorado Electric Oper Co"/>
    <s v="Regulated Electric (122)"/>
    <s v="WPC Sub 30610 Greenhorn"/>
    <x v="149"/>
    <n v="135300"/>
    <x v="266"/>
    <n v="13533106"/>
    <s v="Panel - Transformer Differential"/>
    <d v="2015-07-27T00:00:00"/>
    <d v="2015-07-01T00:00:00"/>
    <s v="10049998"/>
  </r>
  <r>
    <n v="0"/>
    <n v="9926.4500000000007"/>
    <n v="859.43482040600009"/>
    <n v="9067.0151795940001"/>
    <d v="2025-12-01T00:00:00"/>
    <s v="BH Colorado Electric Oper Co"/>
    <s v="Regulated Electric (122)"/>
    <s v="WPC Sub 30610 Greenhorn"/>
    <x v="149"/>
    <n v="135300"/>
    <x v="147"/>
    <n v="34237233"/>
    <s v="NERC Test Switch"/>
    <d v="2021-07-20T00:00:00"/>
    <d v="2021-07-01T00:00:00"/>
    <s v="10075392"/>
  </r>
  <r>
    <n v="0"/>
    <n v="140000"/>
    <n v="41750.9372"/>
    <n v="98249.0628"/>
    <d v="2025-12-01T00:00:00"/>
    <s v="BH Colorado Electric Oper Co"/>
    <s v="Regulated Electric (122)"/>
    <s v="WPC Sub 30610 Greenhorn"/>
    <x v="149"/>
    <n v="135300"/>
    <x v="86"/>
    <n v="11874042"/>
    <s v="STRUCTURE-STEEL"/>
    <d v="2010-04-15T00:00:00"/>
    <d v="2010-05-01T00:00:00"/>
    <s v="10026635"/>
  </r>
  <r>
    <n v="8"/>
    <n v="42431.25"/>
    <n v="12653.888957625"/>
    <n v="29777.361042375"/>
    <d v="2025-12-01T00:00:00"/>
    <s v="BH Colorado Electric Oper Co"/>
    <s v="Regulated Electric (122)"/>
    <s v="WPC Sub 30610 Greenhorn"/>
    <x v="149"/>
    <n v="135300"/>
    <x v="150"/>
    <n v="11874049"/>
    <s v="SWITCH:3 PH 115KV GANG"/>
    <d v="2010-04-15T00:00:00"/>
    <d v="2010-01-01T00:00:00"/>
    <s v="10026635"/>
  </r>
  <r>
    <n v="2"/>
    <n v="11315.01"/>
    <n v="3374.3733709098001"/>
    <n v="7940.6366290902006"/>
    <d v="2025-12-01T00:00:00"/>
    <s v="BH Colorado Electric Oper Co"/>
    <s v="Regulated Electric (122)"/>
    <s v="WPC Sub 30610 Greenhorn"/>
    <x v="149"/>
    <n v="135300"/>
    <x v="392"/>
    <n v="11874056"/>
    <s v="WAVE TRAP"/>
    <d v="2010-04-15T00:00:00"/>
    <d v="2010-01-01T00:00:00"/>
    <s v="10026635"/>
  </r>
  <r>
    <n v="1"/>
    <n v="1.1000000000000001"/>
    <n v="-2.2517000000000001E-5"/>
    <n v="1.1000225170000002"/>
    <d v="2025-12-01T00:00:00"/>
    <s v="BH Colorado Electric Oper Co"/>
    <s v="Regulated Electric (122)"/>
    <s v="WPC Sub 30615 Pueblo Mem Airport"/>
    <x v="150"/>
    <n v="135002"/>
    <x v="5"/>
    <n v="10562878"/>
    <s v="LAND RIGHTS"/>
    <d v="1990-07-01T00:00:00"/>
    <d v="1990-07-01T00:00:00"/>
    <s v="WCDXFER"/>
  </r>
  <r>
    <n v="1"/>
    <n v="34497.61"/>
    <n v="398.29664094430001"/>
    <n v="34099.313359055697"/>
    <d v="2025-12-01T00:00:00"/>
    <s v="BH Colorado Electric Oper Co"/>
    <s v="Regulated Electric (122)"/>
    <s v="WPC Sub 30615 Pueblo Mem Airport"/>
    <x v="150"/>
    <n v="135130"/>
    <x v="103"/>
    <n v="40389073"/>
    <s v="GE JUMX COMMUNICATION EQUIPMENT"/>
    <d v="2011-03-02T00:00:00"/>
    <d v="2011-01-01T00:00:00"/>
    <s v="10040951"/>
  </r>
  <r>
    <n v="1"/>
    <n v="18516.43"/>
    <n v="199.0410681349"/>
    <n v="18317.388931865102"/>
    <d v="2025-12-01T00:00:00"/>
    <s v="BH Colorado Electric Oper Co"/>
    <s v="Regulated Electric (122)"/>
    <s v="WPC Sub 30615 Pueblo Mem Airport"/>
    <x v="150"/>
    <n v="135130"/>
    <x v="326"/>
    <n v="40389095"/>
    <s v="FIBER OPTIC PATCH PANEL"/>
    <d v="2012-10-11T00:00:00"/>
    <d v="2013-01-01T00:00:00"/>
    <s v="10044362"/>
  </r>
  <r>
    <n v="0"/>
    <n v="0"/>
    <n v="0"/>
    <n v="0"/>
    <d v="2025-12-01T00:00:00"/>
    <s v="BH Colorado Electric Oper Co"/>
    <s v="Regulated Electric (122)"/>
    <s v="WPC Sub 30615 Pueblo Mem Airport"/>
    <x v="150"/>
    <n v="135130"/>
    <x v="327"/>
    <n v="40388272"/>
    <s v="SCADA Radio MDS 9710B"/>
    <d v="2002-09-30T00:00:00"/>
    <d v="2002-12-01T00:00:00"/>
    <s v="50507XFER"/>
  </r>
  <r>
    <n v="1"/>
    <n v="15491.82"/>
    <n v="487.24934231280002"/>
    <n v="15004.5706576872"/>
    <d v="2025-12-01T00:00:00"/>
    <s v="BH Colorado Electric Oper Co"/>
    <s v="Regulated Electric (122)"/>
    <s v="WPC Sub 30615 Pueblo Mem Airport"/>
    <x v="150"/>
    <n v="135130"/>
    <x v="80"/>
    <n v="40389778"/>
    <s v="SCADA EQUIPMENT- RTU"/>
    <d v="1986-07-01T00:00:00"/>
    <d v="1986-07-01T00:00:00"/>
    <s v="WCDXFER"/>
  </r>
  <r>
    <n v="1"/>
    <n v="2964.32"/>
    <n v="86.152595380800008"/>
    <n v="2878.1674046192002"/>
    <d v="2025-12-01T00:00:00"/>
    <s v="BH Colorado Electric Oper Co"/>
    <s v="Regulated Electric (122)"/>
    <s v="WPC Sub 30615 Pueblo Mem Airport"/>
    <x v="150"/>
    <n v="135130"/>
    <x v="80"/>
    <n v="40390020"/>
    <s v="SCADA EQUIPMENT- RTU"/>
    <d v="1989-07-01T00:00:00"/>
    <d v="1989-07-01T00:00:00"/>
    <s v="WCDXFER"/>
  </r>
  <r>
    <n v="1"/>
    <n v="44829.54"/>
    <n v="838.84766270760008"/>
    <n v="43990.692337292399"/>
    <d v="2025-12-01T00:00:00"/>
    <s v="BH Colorado Electric Oper Co"/>
    <s v="Regulated Electric (122)"/>
    <s v="WPC Sub 30615 Pueblo Mem Airport"/>
    <x v="150"/>
    <n v="135130"/>
    <x v="80"/>
    <n v="40387875"/>
    <s v="SCADA EQUIPMENT- RTU"/>
    <d v="2002-07-01T00:00:00"/>
    <d v="2002-01-01T00:00:00"/>
    <s v="10009212"/>
  </r>
  <r>
    <n v="0"/>
    <n v="4899.22"/>
    <n v="146.2886025354"/>
    <n v="4752.9313974646002"/>
    <d v="2025-12-01T00:00:00"/>
    <s v="BH Colorado Electric Oper Co"/>
    <s v="Regulated Electric (122)"/>
    <s v="WPC Sub 30615 Pueblo Mem Airport"/>
    <x v="150"/>
    <n v="135130"/>
    <x v="80"/>
    <n v="40389767"/>
    <s v="TELEMETERING-RTU"/>
    <d v="1988-07-01T00:00:00"/>
    <d v="1988-07-01T00:00:00"/>
    <s v="WCDXFER"/>
  </r>
  <r>
    <n v="1"/>
    <n v="15005.85"/>
    <n v="17.922687123000003"/>
    <n v="14987.927312877"/>
    <d v="2025-12-01T00:00:00"/>
    <s v="BH Colorado Electric Oper Co"/>
    <s v="Regulated Electric (122)"/>
    <s v="WPC Sub 30615 Pueblo Mem Airport"/>
    <x v="150"/>
    <n v="135130"/>
    <x v="105"/>
    <n v="41349027"/>
    <s v="Scada Equip - Server/Router"/>
    <d v="2024-12-30T00:00:00"/>
    <d v="2024-01-01T00:00:00"/>
    <s v="10084285"/>
  </r>
  <r>
    <n v="1"/>
    <n v="2427.83"/>
    <n v="1370.5009791941"/>
    <n v="1057.3290208059"/>
    <d v="2025-12-01T00:00:00"/>
    <s v="BH Colorado Electric Oper Co"/>
    <s v="Regulated Electric (122)"/>
    <s v="WPC Sub 30615 Pueblo Mem Airport"/>
    <x v="150"/>
    <n v="135200"/>
    <x v="110"/>
    <n v="10563213"/>
    <s v="CLEARING &amp; GRADING"/>
    <d v="1990-07-01T00:00:00"/>
    <d v="1990-07-01T00:00:00"/>
    <s v="WCDXFER"/>
  </r>
  <r>
    <n v="1"/>
    <n v="3857.23"/>
    <n v="1441.3719435934001"/>
    <n v="2415.8580564065996"/>
    <d v="2025-12-01T00:00:00"/>
    <s v="BH Colorado Electric Oper Co"/>
    <s v="Regulated Electric (122)"/>
    <s v="WPC Sub 30615 Pueblo Mem Airport"/>
    <x v="150"/>
    <n v="135200"/>
    <x v="152"/>
    <n v="10563222"/>
    <s v="OIL CONTAINMENT BURMING"/>
    <d v="2002-06-17T00:00:00"/>
    <d v="2002-01-01T00:00:00"/>
    <s v="10016226"/>
  </r>
  <r>
    <n v="1"/>
    <n v="7503.62"/>
    <n v="4235.7655014973998"/>
    <n v="3267.8544985026001"/>
    <d v="2025-12-01T00:00:00"/>
    <s v="BH Colorado Electric Oper Co"/>
    <s v="Regulated Electric (122)"/>
    <s v="WPC Sub 30615 Pueblo Mem Airport"/>
    <x v="150"/>
    <n v="135200"/>
    <x v="125"/>
    <n v="10563206"/>
    <s v="YARD LIGHTING SYSTEMS"/>
    <d v="1990-07-01T00:00:00"/>
    <d v="1990-07-01T00:00:00"/>
    <s v="WCDXFER"/>
  </r>
  <r>
    <n v="1"/>
    <n v="23624.93"/>
    <n v="12954.536641074001"/>
    <n v="10670.393358926"/>
    <d v="2025-12-01T00:00:00"/>
    <s v="BH Colorado Electric Oper Co"/>
    <s v="Regulated Electric (122)"/>
    <s v="WPC Sub 30615 Pueblo Mem Airport"/>
    <x v="150"/>
    <n v="135300"/>
    <x v="402"/>
    <n v="10567778"/>
    <s v="AIR MAGNETIC - 69 KV"/>
    <d v="1997-07-01T00:00:00"/>
    <d v="1997-07-01T00:00:00"/>
    <s v="WCDXFER"/>
  </r>
  <r>
    <n v="1"/>
    <n v="8571.61"/>
    <n v="5854.6003483225004"/>
    <n v="2717.0096516775002"/>
    <d v="2025-12-01T00:00:00"/>
    <s v="BH Colorado Electric Oper Co"/>
    <s v="Regulated Electric (122)"/>
    <s v="WPC Sub 30615 Pueblo Mem Airport"/>
    <x v="150"/>
    <n v="135300"/>
    <x v="153"/>
    <n v="10567660"/>
    <s v="AIRBREAK-1PH-MAN-0-15000V-&lt;=600AMPS"/>
    <d v="1990-07-01T00:00:00"/>
    <d v="1990-07-01T00:00:00"/>
    <s v="WCDXFER"/>
  </r>
  <r>
    <n v="3"/>
    <n v="2111.4700000000003"/>
    <n v="954.68319189030001"/>
    <n v="1156.7868081097004"/>
    <d v="2025-12-01T00:00:00"/>
    <s v="BH Colorado Electric Oper Co"/>
    <s v="Regulated Electric (122)"/>
    <s v="WPC Sub 30615 Pueblo Mem Airport"/>
    <x v="150"/>
    <n v="135300"/>
    <x v="155"/>
    <n v="10567941"/>
    <s v="AIRBRK-1PH-MAN-0-15000V-1200-1999A"/>
    <d v="2002-06-11T00:00:00"/>
    <d v="2002-01-01T00:00:00"/>
    <s v="10014094"/>
  </r>
  <r>
    <n v="2"/>
    <n v="5613.1900000000005"/>
    <n v="6670.2343385403001"/>
    <n v="-1057.0443385402996"/>
    <d v="2025-12-01T00:00:00"/>
    <s v="BH Colorado Electric Oper Co"/>
    <s v="Regulated Electric (122)"/>
    <s v="WPC Sub 30615 Pueblo Mem Airport"/>
    <x v="150"/>
    <n v="135300"/>
    <x v="394"/>
    <n v="10567499"/>
    <s v="SWITCH,1PH,MAN,45001-69K,&lt;600"/>
    <d v="1958-07-01T00:00:00"/>
    <d v="1958-07-01T00:00:00"/>
    <s v="WCDXFER"/>
  </r>
  <r>
    <n v="3"/>
    <n v="14629.73"/>
    <n v="9992.4311014925006"/>
    <n v="4637.298898507499"/>
    <d v="2025-12-01T00:00:00"/>
    <s v="BH Colorado Electric Oper Co"/>
    <s v="Regulated Electric (122)"/>
    <s v="WPC Sub 30615 Pueblo Mem Airport"/>
    <x v="150"/>
    <n v="135300"/>
    <x v="394"/>
    <n v="10567618"/>
    <s v="AIRBREAK-1PH-MAN-45-69KV-&lt;=600AMPS"/>
    <d v="1990-07-01T00:00:00"/>
    <d v="1990-07-01T00:00:00"/>
    <s v="WCDXFER"/>
  </r>
  <r>
    <n v="4"/>
    <n v="41798.01"/>
    <n v="28548.970835722503"/>
    <n v="13249.039164277499"/>
    <d v="2025-12-01T00:00:00"/>
    <s v="BH Colorado Electric Oper Co"/>
    <s v="Regulated Electric (122)"/>
    <s v="WPC Sub 30615 Pueblo Mem Airport"/>
    <x v="150"/>
    <n v="135300"/>
    <x v="403"/>
    <n v="10567632"/>
    <s v="AIRBRK-1PH-MAN-69-170KV- 1200-1999AMPS"/>
    <d v="1990-07-01T00:00:00"/>
    <d v="1990-07-01T00:00:00"/>
    <s v="WCDXFER"/>
  </r>
  <r>
    <n v="5"/>
    <n v="41390.58"/>
    <n v="12343.539330368401"/>
    <n v="29047.040669631599"/>
    <d v="2025-12-01T00:00:00"/>
    <s v="BH Colorado Electric Oper Co"/>
    <s v="Regulated Electric (122)"/>
    <s v="WPC Sub 30615 Pueblo Mem Airport"/>
    <x v="150"/>
    <n v="135300"/>
    <x v="157"/>
    <n v="11100010"/>
    <s v="115 KV 3 PH, 1200 AMP 550KV BIL"/>
    <d v="2010-04-15T00:00:00"/>
    <d v="2010-01-01T00:00:00"/>
    <s v="10026453"/>
  </r>
  <r>
    <n v="2"/>
    <n v="66456.39"/>
    <n v="30047.691194621104"/>
    <n v="36408.698805378895"/>
    <d v="2025-12-01T00:00:00"/>
    <s v="BH Colorado Electric Oper Co"/>
    <s v="Regulated Electric (122)"/>
    <s v="WPC Sub 30615 Pueblo Mem Airport"/>
    <x v="150"/>
    <n v="135300"/>
    <x v="256"/>
    <n v="10567976"/>
    <s v="AIRBRK-3PH-MANL-69-170KV- 1200-1999AMPS"/>
    <d v="2002-07-01T00:00:00"/>
    <d v="2002-01-01T00:00:00"/>
    <s v="10009212"/>
  </r>
  <r>
    <n v="2"/>
    <n v="3768.61"/>
    <n v="4241.7353186292003"/>
    <n v="-473.12531862920014"/>
    <d v="2025-12-01T00:00:00"/>
    <s v="BH Colorado Electric Oper Co"/>
    <s v="Regulated Electric (122)"/>
    <s v="WPC Sub 30615 Pueblo Mem Airport"/>
    <x v="150"/>
    <n v="135300"/>
    <x v="319"/>
    <n v="10567506"/>
    <s v="AIRBRK-3PH-ELEC-45-69KV- &lt;= 600AMPS"/>
    <d v="1967-07-01T00:00:00"/>
    <d v="1967-07-01T00:00:00"/>
    <s v="WCDXFER"/>
  </r>
  <r>
    <n v="0"/>
    <n v="0"/>
    <n v="0"/>
    <n v="0"/>
    <d v="2025-12-01T00:00:00"/>
    <s v="BH Colorado Electric Oper Co"/>
    <s v="Regulated Electric (122)"/>
    <s v="WPC Sub 30615 Pueblo Mem Airport"/>
    <x v="150"/>
    <n v="135300"/>
    <x v="404"/>
    <n v="11100019"/>
    <s v="115 KV ARRESTER"/>
    <d v="2010-04-15T00:00:00"/>
    <d v="2010-01-01T00:00:00"/>
    <s v="10026453"/>
  </r>
  <r>
    <n v="3"/>
    <n v="427.99"/>
    <n v="234.684806982"/>
    <n v="193.30519301800001"/>
    <d v="2025-12-01T00:00:00"/>
    <s v="BH Colorado Electric Oper Co"/>
    <s v="Regulated Electric (122)"/>
    <s v="WPC Sub 30615 Pueblo Mem Airport"/>
    <x v="150"/>
    <n v="135300"/>
    <x v="136"/>
    <n v="10567841"/>
    <s v="ARRESTER - 23,000-69,000 VOLTS"/>
    <d v="1997-07-01T00:00:00"/>
    <d v="1997-07-01T00:00:00"/>
    <s v="WCDXFER"/>
  </r>
  <r>
    <n v="3"/>
    <n v="27231.03"/>
    <n v="8120.8644530094007"/>
    <n v="19110.165546990596"/>
    <d v="2025-12-01T00:00:00"/>
    <s v="BH Colorado Electric Oper Co"/>
    <s v="Regulated Electric (122)"/>
    <s v="WPC Sub 30615 Pueblo Mem Airport"/>
    <x v="150"/>
    <n v="135300"/>
    <x v="106"/>
    <n v="11457866"/>
    <s v="115 KV ARRESTER"/>
    <d v="2010-04-15T00:00:00"/>
    <d v="2010-01-01T00:00:00"/>
    <s v="10026453"/>
  </r>
  <r>
    <n v="9"/>
    <n v="14650.16"/>
    <n v="6623.9451711384008"/>
    <n v="8026.214828861599"/>
    <d v="2025-12-01T00:00:00"/>
    <s v="BH Colorado Electric Oper Co"/>
    <s v="Regulated Electric (122)"/>
    <s v="WPC Sub 30615 Pueblo Mem Airport"/>
    <x v="150"/>
    <n v="135300"/>
    <x v="106"/>
    <n v="10568102"/>
    <s v="ARRESTER - 69,001-146,000 VOLTS"/>
    <d v="2002-07-01T00:00:00"/>
    <d v="2002-01-01T00:00:00"/>
    <s v="10009212"/>
  </r>
  <r>
    <n v="0"/>
    <n v="0"/>
    <n v="0"/>
    <n v="0"/>
    <d v="2025-12-01T00:00:00"/>
    <s v="BH Colorado Electric Oper Co"/>
    <s v="Regulated Electric (122)"/>
    <s v="WPC Sub 30615 Pueblo Mem Airport"/>
    <x v="150"/>
    <n v="135300"/>
    <x v="101"/>
    <n v="10567646"/>
    <s v="BATTERIES, STORAGE"/>
    <d v="1990-07-01T00:00:00"/>
    <d v="1990-07-01T00:00:00"/>
    <s v="WCDXFER"/>
  </r>
  <r>
    <n v="1"/>
    <n v="16777.41"/>
    <n v="3712.1818163352004"/>
    <n v="13065.2281836648"/>
    <d v="2025-12-01T00:00:00"/>
    <s v="BH Colorado Electric Oper Co"/>
    <s v="Regulated Electric (122)"/>
    <s v="WPC Sub 30615 Pueblo Mem Airport"/>
    <x v="150"/>
    <n v="135300"/>
    <x v="101"/>
    <n v="12458881"/>
    <s v="BATTERIES"/>
    <d v="2014-02-07T00:00:00"/>
    <d v="2014-02-01T00:00:00"/>
    <s v="10048613"/>
  </r>
  <r>
    <n v="1"/>
    <n v="4085.67"/>
    <n v="2790.6035161575001"/>
    <n v="1295.0664838425"/>
    <d v="2025-12-01T00:00:00"/>
    <s v="BH Colorado Electric Oper Co"/>
    <s v="Regulated Electric (122)"/>
    <s v="WPC Sub 30615 Pueblo Mem Airport"/>
    <x v="150"/>
    <n v="135300"/>
    <x v="137"/>
    <n v="10567604"/>
    <s v="BATTERY CHARGER"/>
    <d v="1990-07-01T00:00:00"/>
    <d v="1990-07-01T00:00:00"/>
    <s v="WCDXFER"/>
  </r>
  <r>
    <n v="2"/>
    <n v="141235.28"/>
    <n v="63858.329939767202"/>
    <n v="77376.950060232804"/>
    <d v="2025-12-01T00:00:00"/>
    <s v="BH Colorado Electric Oper Co"/>
    <s v="Regulated Electric (122)"/>
    <s v="WPC Sub 30615 Pueblo Mem Airport"/>
    <x v="150"/>
    <n v="135300"/>
    <x v="126"/>
    <n v="10568053"/>
    <s v="GAS - 115-161 KV"/>
    <d v="2002-07-01T00:00:00"/>
    <d v="2002-01-01T00:00:00"/>
    <s v="10009212"/>
  </r>
  <r>
    <n v="1"/>
    <n v="514802.92"/>
    <n v="153525.0313092616"/>
    <n v="361277.88869073836"/>
    <d v="2025-12-01T00:00:00"/>
    <s v="BH Colorado Electric Oper Co"/>
    <s v="Regulated Electric (122)"/>
    <s v="WPC Sub 30615 Pueblo Mem Airport"/>
    <x v="150"/>
    <n v="135300"/>
    <x v="126"/>
    <n v="11100016"/>
    <s v="115 KV GAS BREAKER"/>
    <d v="2010-04-15T00:00:00"/>
    <d v="2010-01-01T00:00:00"/>
    <s v="10026453"/>
  </r>
  <r>
    <n v="1"/>
    <n v="16550.16"/>
    <n v="9075.1445246879994"/>
    <n v="7475.0154753120005"/>
    <d v="2025-12-01T00:00:00"/>
    <s v="BH Colorado Electric Oper Co"/>
    <s v="Regulated Electric (122)"/>
    <s v="WPC Sub 30615 Pueblo Mem Airport"/>
    <x v="150"/>
    <n v="135300"/>
    <x v="195"/>
    <n v="10567785"/>
    <s v="FOUNDATION FOR TRSF."/>
    <d v="1997-07-01T00:00:00"/>
    <d v="1997-07-01T00:00:00"/>
    <s v="WCDXFER"/>
  </r>
  <r>
    <n v="1"/>
    <n v="135094.33000000002"/>
    <n v="61081.751656751701"/>
    <n v="74012.578343248315"/>
    <d v="2025-12-01T00:00:00"/>
    <s v="BH Colorado Electric Oper Co"/>
    <s v="Regulated Electric (122)"/>
    <s v="WPC Sub 30615 Pueblo Mem Airport"/>
    <x v="150"/>
    <n v="135300"/>
    <x v="195"/>
    <n v="10568109"/>
    <s v="BUILDING - OTHER"/>
    <d v="2002-07-01T00:00:00"/>
    <d v="2002-10-01T00:00:00"/>
    <s v="10009212"/>
  </r>
  <r>
    <n v="1"/>
    <n v="14397.2"/>
    <n v="4293.5470932560002"/>
    <n v="10103.652906744001"/>
    <d v="2025-12-01T00:00:00"/>
    <s v="BH Colorado Electric Oper Co"/>
    <s v="Regulated Electric (122)"/>
    <s v="WPC Sub 30615 Pueblo Mem Airport"/>
    <x v="150"/>
    <n v="135300"/>
    <x v="108"/>
    <n v="11099996"/>
    <s v="BUS AND STATION CONDUCTOR"/>
    <d v="2010-04-15T00:00:00"/>
    <d v="2010-01-01T00:00:00"/>
    <s v="10026453"/>
  </r>
  <r>
    <n v="1"/>
    <n v="7528.42"/>
    <n v="3403.9110361457997"/>
    <n v="4124.5089638542004"/>
    <d v="2025-12-01T00:00:00"/>
    <s v="BH Colorado Electric Oper Co"/>
    <s v="Regulated Electric (122)"/>
    <s v="WPC Sub 30615 Pueblo Mem Airport"/>
    <x v="150"/>
    <n v="135300"/>
    <x v="257"/>
    <n v="10567948"/>
    <s v="BUS SUPPORT"/>
    <d v="2002-07-01T00:00:00"/>
    <d v="2002-01-01T00:00:00"/>
    <s v="10009212"/>
  </r>
  <r>
    <n v="1"/>
    <n v="21381.39"/>
    <n v="8433.2756396069999"/>
    <n v="12948.114360393"/>
    <d v="2025-12-01T00:00:00"/>
    <s v="BH Colorado Electric Oper Co"/>
    <s v="Regulated Electric (122)"/>
    <s v="WPC Sub 30615 Pueblo Mem Airport"/>
    <x v="150"/>
    <n v="135300"/>
    <x v="111"/>
    <n v="10568147"/>
    <s v="Feeder Metering"/>
    <d v="2005-12-12T00:00:00"/>
    <d v="2005-01-01T00:00:00"/>
    <s v="10022280"/>
  </r>
  <r>
    <n v="0"/>
    <n v="0"/>
    <n v="0"/>
    <n v="0"/>
    <d v="2025-12-01T00:00:00"/>
    <s v="BH Colorado Electric Oper Co"/>
    <s v="Regulated Electric (122)"/>
    <s v="WPC Sub 30615 Pueblo Mem Airport"/>
    <x v="150"/>
    <n v="135300"/>
    <x v="103"/>
    <n v="11100051"/>
    <s v="GE JUMX COMMUNICATION EQUIPMENT"/>
    <d v="2011-03-02T00:00:00"/>
    <d v="2011-01-01T00:00:00"/>
    <s v="10040951"/>
  </r>
  <r>
    <n v="1000"/>
    <n v="24603.34"/>
    <n v="11124.1908065766"/>
    <n v="13479.1491934234"/>
    <d v="2025-12-01T00:00:00"/>
    <s v="BH Colorado Electric Oper Co"/>
    <s v="Regulated Electric (122)"/>
    <s v="WPC Sub 30615 Pueblo Mem Airport"/>
    <x v="150"/>
    <n v="135300"/>
    <x v="112"/>
    <n v="10567990"/>
    <s v="COND. CONTROL CABLE, OTHER"/>
    <d v="2002-07-01T00:00:00"/>
    <d v="2002-01-01T00:00:00"/>
    <s v="10009212"/>
  </r>
  <r>
    <n v="950"/>
    <n v="6263.9800000000005"/>
    <n v="3434.8020683640002"/>
    <n v="2829.1779316360003"/>
    <d v="2025-12-01T00:00:00"/>
    <s v="BH Colorado Electric Oper Co"/>
    <s v="Regulated Electric (122)"/>
    <s v="WPC Sub 30615 Pueblo Mem Airport"/>
    <x v="150"/>
    <n v="135300"/>
    <x v="212"/>
    <n v="10567813"/>
    <s v="COND. CONTROL CABLE-COPPER, 4c/6"/>
    <d v="1997-07-01T00:00:00"/>
    <d v="1997-07-01T00:00:00"/>
    <s v="WCDXFER"/>
  </r>
  <r>
    <n v="950"/>
    <n v="6870.54"/>
    <n v="3767.4042705720003"/>
    <n v="3103.1357294279996"/>
    <d v="2025-12-01T00:00:00"/>
    <s v="BH Colorado Electric Oper Co"/>
    <s v="Regulated Electric (122)"/>
    <s v="WPC Sub 30615 Pueblo Mem Airport"/>
    <x v="150"/>
    <n v="135300"/>
    <x v="213"/>
    <n v="10567834"/>
    <s v="COND. CONTROL CABLE-COPPER, 12c/12"/>
    <d v="1997-07-01T00:00:00"/>
    <d v="1997-07-01T00:00:00"/>
    <s v="WCDXFER"/>
  </r>
  <r>
    <n v="474"/>
    <n v="10016.300000000001"/>
    <n v="4528.7848062869998"/>
    <n v="5487.5151937130013"/>
    <d v="2025-12-01T00:00:00"/>
    <s v="BH Colorado Electric Oper Co"/>
    <s v="Regulated Electric (122)"/>
    <s v="WPC Sub 30615 Pueblo Mem Airport"/>
    <x v="150"/>
    <n v="135300"/>
    <x v="331"/>
    <n v="10567997"/>
    <s v="COND. PWR CABLE, AL, 796MCM-2000MCM"/>
    <d v="2002-06-11T00:00:00"/>
    <d v="2002-01-01T00:00:00"/>
    <s v="10014094"/>
  </r>
  <r>
    <n v="688"/>
    <n v="12650.67"/>
    <n v="5233.0933571112"/>
    <n v="7417.5766428888001"/>
    <d v="2025-12-01T00:00:00"/>
    <s v="BH Colorado Electric Oper Co"/>
    <s v="Regulated Electric (122)"/>
    <s v="WPC Sub 30615 Pueblo Mem Airport"/>
    <x v="150"/>
    <n v="135300"/>
    <x v="259"/>
    <n v="10568154"/>
    <s v="COND. PWR CABLE, OTHER"/>
    <d v="2004-11-05T00:00:00"/>
    <d v="2004-01-01T00:00:00"/>
    <s v="10018497"/>
  </r>
  <r>
    <n v="140"/>
    <n v="2743.92"/>
    <n v="1504.6060318560001"/>
    <n v="1239.313968144"/>
    <d v="2025-12-01T00:00:00"/>
    <s v="BH Colorado Electric Oper Co"/>
    <s v="Regulated Electric (122)"/>
    <s v="WPC Sub 30615 Pueblo Mem Airport"/>
    <x v="150"/>
    <n v="135300"/>
    <x v="396"/>
    <n v="10567792"/>
    <s v="CONDUIT, ENCD-PVC-UNDR 3&quot;"/>
    <d v="1997-07-01T00:00:00"/>
    <d v="1997-07-01T00:00:00"/>
    <s v="WCDXFER"/>
  </r>
  <r>
    <n v="60"/>
    <n v="1106.55"/>
    <n v="606.76761879000003"/>
    <n v="499.78238120999993"/>
    <d v="2025-12-01T00:00:00"/>
    <s v="BH Colorado Electric Oper Co"/>
    <s v="Regulated Electric (122)"/>
    <s v="WPC Sub 30615 Pueblo Mem Airport"/>
    <x v="150"/>
    <n v="135300"/>
    <x v="397"/>
    <n v="10567764"/>
    <s v="CONDUIT, ENCASED-PVC-&gt;4&quot;-6&quot;"/>
    <d v="1997-07-01T00:00:00"/>
    <d v="1997-07-01T00:00:00"/>
    <s v="WCDXFER"/>
  </r>
  <r>
    <n v="10"/>
    <n v="192.67000000000002"/>
    <n v="105.64901460599999"/>
    <n v="87.020985394000022"/>
    <d v="2025-12-01T00:00:00"/>
    <s v="BH Colorado Electric Oper Co"/>
    <s v="Regulated Electric (122)"/>
    <s v="WPC Sub 30615 Pueblo Mem Airport"/>
    <x v="150"/>
    <n v="135300"/>
    <x v="405"/>
    <n v="10567799"/>
    <s v="CONDUIT-ENC COND-STEEL-UNDR 3&quot;"/>
    <d v="1997-07-01T00:00:00"/>
    <d v="1997-07-01T00:00:00"/>
    <s v="WCDXFER"/>
  </r>
  <r>
    <n v="230"/>
    <n v="1678.82"/>
    <n v="759.06417624180006"/>
    <n v="919.75582375819988"/>
    <d v="2025-12-01T00:00:00"/>
    <s v="BH Colorado Electric Oper Co"/>
    <s v="Regulated Electric (122)"/>
    <s v="WPC Sub 30615 Pueblo Mem Airport"/>
    <x v="150"/>
    <n v="135300"/>
    <x v="217"/>
    <n v="10568011"/>
    <s v="CONDUIT, NOT ENCSD PLASTIC &gt;4&quot;- 6&quot;"/>
    <d v="2002-06-11T00:00:00"/>
    <d v="2002-01-01T00:00:00"/>
    <s v="10014094"/>
  </r>
  <r>
    <n v="1100"/>
    <n v="12210.32"/>
    <n v="5520.7922781768002"/>
    <n v="6689.5277218231995"/>
    <d v="2025-12-01T00:00:00"/>
    <s v="BH Colorado Electric Oper Co"/>
    <s v="Regulated Electric (122)"/>
    <s v="WPC Sub 30615 Pueblo Mem Airport"/>
    <x v="150"/>
    <n v="135300"/>
    <x v="260"/>
    <n v="10567962"/>
    <s v="CONDUIT, NOT ENCSD PLASTIC 2.25-4&quot;"/>
    <d v="2002-07-01T00:00:00"/>
    <d v="2002-01-01T00:00:00"/>
    <s v="10009212"/>
  </r>
  <r>
    <n v="1"/>
    <n v="17580.670000000002"/>
    <n v="12007.9887799075"/>
    <n v="5572.6812200925015"/>
    <d v="2025-12-01T00:00:00"/>
    <s v="BH Colorado Electric Oper Co"/>
    <s v="Regulated Electric (122)"/>
    <s v="WPC Sub 30615 Pueblo Mem Airport"/>
    <x v="150"/>
    <n v="135300"/>
    <x v="218"/>
    <n v="10567625"/>
    <s v="CONDUIT, NOT ENCD-PVC-UNDR 3&quot;"/>
    <d v="1990-07-01T00:00:00"/>
    <d v="1990-07-01T00:00:00"/>
    <s v="WCDXFER"/>
  </r>
  <r>
    <n v="118"/>
    <n v="6232.5"/>
    <n v="2817.9718364250002"/>
    <n v="3414.5281635749998"/>
    <d v="2025-12-01T00:00:00"/>
    <s v="BH Colorado Electric Oper Co"/>
    <s v="Regulated Electric (122)"/>
    <s v="WPC Sub 30615 Pueblo Mem Airport"/>
    <x v="150"/>
    <n v="135300"/>
    <x v="406"/>
    <n v="10568025"/>
    <s v="CONDUIT, NOT ENCSD STEEL 2.25&quot;-4&quot;"/>
    <d v="2002-07-01T00:00:00"/>
    <d v="2002-01-01T00:00:00"/>
    <s v="10009212"/>
  </r>
  <r>
    <n v="1"/>
    <n v="9830.69"/>
    <n v="5390.5782498419994"/>
    <n v="4440.1117501580011"/>
    <d v="2025-12-01T00:00:00"/>
    <s v="BH Colorado Electric Oper Co"/>
    <s v="Regulated Electric (122)"/>
    <s v="WPC Sub 30615 Pueblo Mem Airport"/>
    <x v="150"/>
    <n v="135300"/>
    <x v="407"/>
    <n v="10567848"/>
    <s v="CONTROL CUBICLES-MAIN SWTBRD"/>
    <d v="1997-07-01T00:00:00"/>
    <d v="1997-07-01T00:00:00"/>
    <s v="WCDXFER"/>
  </r>
  <r>
    <n v="3"/>
    <n v="23018.41"/>
    <n v="12621.956372538001"/>
    <n v="10396.453627461999"/>
    <d v="2025-12-01T00:00:00"/>
    <s v="BH Colorado Electric Oper Co"/>
    <s v="Regulated Electric (122)"/>
    <s v="WPC Sub 30615 Pueblo Mem Airport"/>
    <x v="150"/>
    <n v="135300"/>
    <x v="162"/>
    <n v="10567820"/>
    <s v="CTRL CUB-SWITCHGEAR, METALCLAD"/>
    <d v="1997-07-01T00:00:00"/>
    <d v="1997-07-01T00:00:00"/>
    <s v="WCDXFER"/>
  </r>
  <r>
    <n v="3"/>
    <n v="10199.99"/>
    <n v="4611.8386765851001"/>
    <n v="5588.1513234148997"/>
    <d v="2025-12-01T00:00:00"/>
    <s v="BH Colorado Electric Oper Co"/>
    <s v="Regulated Electric (122)"/>
    <s v="WPC Sub 30615 Pueblo Mem Airport"/>
    <x v="150"/>
    <n v="135300"/>
    <x v="261"/>
    <n v="10568032"/>
    <s v="CURR/POT TRANS/REAC STAND"/>
    <d v="2002-07-01T00:00:00"/>
    <d v="2002-01-01T00:00:00"/>
    <s v="10009212"/>
  </r>
  <r>
    <n v="0"/>
    <n v="0"/>
    <n v="0"/>
    <n v="0"/>
    <d v="2025-12-01T00:00:00"/>
    <s v="BH Colorado Electric Oper Co"/>
    <s v="Regulated Electric (122)"/>
    <s v="WPC Sub 30615 Pueblo Mem Airport"/>
    <x v="150"/>
    <n v="135300"/>
    <x v="3"/>
    <n v="12422974"/>
    <s v="REPLACE 130 VDC 100 AH BATTERIES SYSTEM"/>
    <d v="2014-02-07T00:00:00"/>
    <d v="2014-04-01T00:00:00"/>
    <s v="10048613"/>
  </r>
  <r>
    <n v="0"/>
    <n v="0"/>
    <n v="0"/>
    <n v="0"/>
    <d v="2025-12-01T00:00:00"/>
    <s v="BH Colorado Electric Oper Co"/>
    <s v="Regulated Electric (122)"/>
    <s v="WPC Sub 30615 Pueblo Mem Airport"/>
    <x v="150"/>
    <n v="135300"/>
    <x v="3"/>
    <n v="10338063"/>
    <s v="Mem Airport-Reader Line Breake"/>
    <d v="2010-04-15T00:00:00"/>
    <d v="2010-05-01T00:00:00"/>
    <s v="10026453"/>
  </r>
  <r>
    <n v="0"/>
    <n v="0"/>
    <n v="0"/>
    <n v="0"/>
    <d v="2025-12-01T00:00:00"/>
    <s v="BH Colorado Electric Oper Co"/>
    <s v="Regulated Electric (122)"/>
    <s v="WPC Sub 30615 Pueblo Mem Airport"/>
    <x v="150"/>
    <n v="135300"/>
    <x v="3"/>
    <n v="9812959"/>
    <s v="Inv-Add PCB's &amp; Line Relaying"/>
    <d v="2002-07-01T00:00:00"/>
    <d v="2002-11-01T00:00:00"/>
    <s v="10009212"/>
  </r>
  <r>
    <n v="0"/>
    <n v="0"/>
    <n v="0"/>
    <n v="0"/>
    <d v="2025-12-01T00:00:00"/>
    <s v="BH Colorado Electric Oper Co"/>
    <s v="Regulated Electric (122)"/>
    <s v="WPC Sub 30615 Pueblo Mem Airport"/>
    <x v="150"/>
    <n v="135300"/>
    <x v="3"/>
    <n v="29108639"/>
    <s v="Replace existing door and/or locking mechanisms for Airport Memorial Substation to allow for compliance with NERC CIP Low Impact Standards."/>
    <d v="2019-12-16T00:00:00"/>
    <d v="2020-03-01T00:00:00"/>
    <s v="10068542"/>
  </r>
  <r>
    <n v="0"/>
    <n v="0"/>
    <n v="0"/>
    <n v="0"/>
    <d v="2025-12-01T00:00:00"/>
    <s v="BH Colorado Electric Oper Co"/>
    <s v="Regulated Electric (122)"/>
    <s v="WPC Sub 30615 Pueblo Mem Airport"/>
    <x v="150"/>
    <n v="135300"/>
    <x v="3"/>
    <n v="12317835"/>
    <s v="REPLACE 130 VDC 100 AH BATTERIES SYSTEM"/>
    <d v="2014-02-07T00:00:00"/>
    <d v="2014-02-01T00:00:00"/>
    <s v="10048613"/>
  </r>
  <r>
    <n v="0"/>
    <n v="0"/>
    <n v="0"/>
    <n v="0"/>
    <d v="2025-12-01T00:00:00"/>
    <s v="BH Colorado Electric Oper Co"/>
    <s v="Regulated Electric (122)"/>
    <s v="WPC Sub 30615 Pueblo Mem Airport"/>
    <x v="150"/>
    <n v="135300"/>
    <x v="3"/>
    <n v="9812491"/>
    <s v="Inv-Add PCB's &amp; Line Relaying"/>
    <d v="2002-07-01T00:00:00"/>
    <d v="2002-10-01T00:00:00"/>
    <s v="10009212"/>
  </r>
  <r>
    <n v="0"/>
    <n v="0"/>
    <n v="0"/>
    <n v="0"/>
    <d v="2025-12-01T00:00:00"/>
    <s v="BH Colorado Electric Oper Co"/>
    <s v="Regulated Electric (122)"/>
    <s v="WPC Sub 30615 Pueblo Mem Airport"/>
    <x v="150"/>
    <n v="135300"/>
    <x v="3"/>
    <n v="9876606"/>
    <s v="INST/CHANGE UNDERFREQUENCY REL"/>
    <d v="1998-12-30T00:00:00"/>
    <d v="1999-03-01T00:00:00"/>
    <s v="23558231"/>
  </r>
  <r>
    <n v="0"/>
    <n v="0"/>
    <n v="0"/>
    <n v="0"/>
    <d v="2025-12-01T00:00:00"/>
    <s v="BH Colorado Electric Oper Co"/>
    <s v="Regulated Electric (122)"/>
    <s v="WPC Sub 30615 Pueblo Mem Airport"/>
    <x v="150"/>
    <n v="135300"/>
    <x v="3"/>
    <n v="36953991"/>
    <s v="Replacement of the existing LTC at Airport Memorial Substation in CO"/>
    <d v="2023-03-29T00:00:00"/>
    <d v="2023-03-01T00:00:00"/>
    <s v="10081633"/>
  </r>
  <r>
    <n v="960"/>
    <n v="13607.27"/>
    <n v="9294.0681717574989"/>
    <n v="4313.2018282425015"/>
    <d v="2025-12-01T00:00:00"/>
    <s v="BH Colorado Electric Oper Co"/>
    <s v="Regulated Electric (122)"/>
    <s v="WPC Sub 30615 Pueblo Mem Airport"/>
    <x v="150"/>
    <n v="135300"/>
    <x v="115"/>
    <n v="10567597"/>
    <s v="FENCE"/>
    <d v="1990-07-01T00:00:00"/>
    <d v="1990-07-01T00:00:00"/>
    <s v="WCDXFER"/>
  </r>
  <r>
    <n v="1"/>
    <n v="217.28"/>
    <n v="135.86562290560002"/>
    <n v="81.414377094399981"/>
    <d v="2025-12-01T00:00:00"/>
    <s v="BH Colorado Electric Oper Co"/>
    <s v="Regulated Electric (122)"/>
    <s v="WPC Sub 30615 Pueblo Mem Airport"/>
    <x v="150"/>
    <n v="135300"/>
    <x v="115"/>
    <n v="10567704"/>
    <s v="FENCES, CHAIN LINK"/>
    <d v="1993-07-01T00:00:00"/>
    <d v="1993-07-01T00:00:00"/>
    <s v="WCDXFER"/>
  </r>
  <r>
    <n v="0"/>
    <n v="0"/>
    <n v="0"/>
    <n v="0"/>
    <d v="2025-12-01T00:00:00"/>
    <s v="BH Colorado Electric Oper Co"/>
    <s v="Regulated Electric (122)"/>
    <s v="WPC Sub 30615 Pueblo Mem Airport"/>
    <x v="150"/>
    <n v="135300"/>
    <x v="326"/>
    <n v="11845613"/>
    <s v="FIBER OPTIC PATCH PANEL"/>
    <d v="2012-10-11T00:00:00"/>
    <d v="2013-01-01T00:00:00"/>
    <s v="10044362"/>
  </r>
  <r>
    <n v="1"/>
    <n v="66844.13"/>
    <n v="19934.321955847401"/>
    <n v="46909.808044152604"/>
    <d v="2025-12-01T00:00:00"/>
    <s v="BH Colorado Electric Oper Co"/>
    <s v="Regulated Electric (122)"/>
    <s v="WPC Sub 30615 Pueblo Mem Airport"/>
    <x v="150"/>
    <n v="135300"/>
    <x v="116"/>
    <n v="11100022"/>
    <s v="FOUNDATION"/>
    <d v="2010-04-15T00:00:00"/>
    <d v="2010-05-01T00:00:00"/>
    <s v="10026453"/>
  </r>
  <r>
    <n v="2"/>
    <n v="9704.8700000000008"/>
    <n v="4387.9743820562999"/>
    <n v="5316.8956179437009"/>
    <d v="2025-12-01T00:00:00"/>
    <s v="BH Colorado Electric Oper Co"/>
    <s v="Regulated Electric (122)"/>
    <s v="WPC Sub 30615 Pueblo Mem Airport"/>
    <x v="150"/>
    <n v="135300"/>
    <x v="228"/>
    <n v="10568046"/>
    <s v="FOUNDATION"/>
    <d v="2002-07-01T00:00:00"/>
    <d v="2002-01-01T00:00:00"/>
    <s v="10009212"/>
  </r>
  <r>
    <n v="1"/>
    <n v="15639.94"/>
    <n v="10682.427008664999"/>
    <n v="4957.5129913350011"/>
    <d v="2025-12-01T00:00:00"/>
    <s v="BH Colorado Electric Oper Co"/>
    <s v="Regulated Electric (122)"/>
    <s v="WPC Sub 30615 Pueblo Mem Airport"/>
    <x v="150"/>
    <n v="135300"/>
    <x v="118"/>
    <n v="10567611"/>
    <s v="GROUNDING SYSTEMS, STATION"/>
    <d v="1990-07-01T00:00:00"/>
    <d v="1990-07-01T00:00:00"/>
    <s v="WCDXFER"/>
  </r>
  <r>
    <n v="1"/>
    <n v="8990.130000000001"/>
    <n v="2681.0453789274002"/>
    <n v="6309.0846210726013"/>
    <d v="2025-12-01T00:00:00"/>
    <s v="BH Colorado Electric Oper Co"/>
    <s v="Regulated Electric (122)"/>
    <s v="WPC Sub 30615 Pueblo Mem Airport"/>
    <x v="150"/>
    <n v="135300"/>
    <x v="118"/>
    <n v="11100007"/>
    <s v="GROUNDING SYSTEMS, STATION"/>
    <d v="2010-04-15T00:00:00"/>
    <d v="2010-01-01T00:00:00"/>
    <s v="10026453"/>
  </r>
  <r>
    <n v="35"/>
    <n v="21806.799999999999"/>
    <n v="14894.529601300001"/>
    <n v="6912.2703986999986"/>
    <d v="2025-12-01T00:00:00"/>
    <s v="BH Colorado Electric Oper Co"/>
    <s v="Regulated Electric (122)"/>
    <s v="WPC Sub 30615 Pueblo Mem Airport"/>
    <x v="150"/>
    <n v="135300"/>
    <x v="94"/>
    <n v="10567653"/>
    <s v="HIGH PROFILE STRUCT-FOUNDATION"/>
    <d v="1990-07-01T00:00:00"/>
    <d v="1990-07-01T00:00:00"/>
    <s v="WCDXFER"/>
  </r>
  <r>
    <n v="8"/>
    <n v="8141.88"/>
    <n v="3681.2817546012002"/>
    <n v="4460.5982453987999"/>
    <d v="2025-12-01T00:00:00"/>
    <s v="BH Colorado Electric Oper Co"/>
    <s v="Regulated Electric (122)"/>
    <s v="WPC Sub 30615 Pueblo Mem Airport"/>
    <x v="150"/>
    <n v="135300"/>
    <x v="286"/>
    <n v="10568067"/>
    <s v="INSULATORS-POST-115KV"/>
    <d v="2002-07-01T00:00:00"/>
    <d v="2002-01-01T00:00:00"/>
    <s v="10009212"/>
  </r>
  <r>
    <n v="1"/>
    <n v="14555.15"/>
    <n v="6580.9872081735002"/>
    <n v="7974.1627918264994"/>
    <d v="2025-12-01T00:00:00"/>
    <s v="BH Colorado Electric Oper Co"/>
    <s v="Regulated Electric (122)"/>
    <s v="WPC Sub 30615 Pueblo Mem Airport"/>
    <x v="150"/>
    <n v="135300"/>
    <x v="230"/>
    <n v="10568095"/>
    <s v="CARR CURR EQ-LINE TUNER"/>
    <d v="2002-07-01T00:00:00"/>
    <d v="2002-01-01T00:00:00"/>
    <s v="10009212"/>
  </r>
  <r>
    <n v="2"/>
    <n v="37304.300000000003"/>
    <n v="11124.924904214"/>
    <n v="26179.375095786003"/>
    <d v="2025-12-01T00:00:00"/>
    <s v="BH Colorado Electric Oper Co"/>
    <s v="Regulated Electric (122)"/>
    <s v="WPC Sub 30615 Pueblo Mem Airport"/>
    <x v="150"/>
    <n v="135300"/>
    <x v="230"/>
    <n v="11100004"/>
    <s v="LINE TUNER- 115KV UNIT"/>
    <d v="2010-04-15T00:00:00"/>
    <d v="2010-01-01T00:00:00"/>
    <s v="10026453"/>
  </r>
  <r>
    <n v="4"/>
    <n v="19719.95"/>
    <n v="13469.1646188875"/>
    <n v="6250.7853811125005"/>
    <d v="2025-12-01T00:00:00"/>
    <s v="BH Colorado Electric Oper Co"/>
    <s v="Regulated Electric (122)"/>
    <s v="WPC Sub 30615 Pueblo Mem Airport"/>
    <x v="150"/>
    <n v="135300"/>
    <x v="262"/>
    <n v="10567681"/>
    <s v="LOW PROF- SWITCH STAND - LOW"/>
    <d v="1990-07-01T00:00:00"/>
    <d v="1990-07-01T00:00:00"/>
    <s v="WCDXFER"/>
  </r>
  <r>
    <n v="2"/>
    <n v="12795.77"/>
    <n v="8739.7956158825"/>
    <n v="4055.9743841175004"/>
    <d v="2025-12-01T00:00:00"/>
    <s v="BH Colorado Electric Oper Co"/>
    <s v="Regulated Electric (122)"/>
    <s v="WPC Sub 30615 Pueblo Mem Airport"/>
    <x v="150"/>
    <n v="135300"/>
    <x v="289"/>
    <n v="10567639"/>
    <s v="LOW PROFILE STR-LIGHTNING MAST"/>
    <d v="1990-07-01T00:00:00"/>
    <d v="1990-07-01T00:00:00"/>
    <s v="WCDXFER"/>
  </r>
  <r>
    <n v="15"/>
    <n v="43137.41"/>
    <n v="29463.810837372501"/>
    <n v="13673.599162627503"/>
    <d v="2025-12-01T00:00:00"/>
    <s v="BH Colorado Electric Oper Co"/>
    <s v="Regulated Electric (122)"/>
    <s v="WPC Sub 30615 Pueblo Mem Airport"/>
    <x v="150"/>
    <n v="135300"/>
    <x v="233"/>
    <n v="10567667"/>
    <s v="LOW PROFILE STRUCT-BUS SUPPORT-1PH"/>
    <d v="1990-07-01T00:00:00"/>
    <d v="1990-07-01T00:00:00"/>
    <s v="WCDXFER"/>
  </r>
  <r>
    <n v="0"/>
    <n v="0"/>
    <n v="0"/>
    <n v="0"/>
    <d v="2025-12-01T00:00:00"/>
    <s v="BH Colorado Electric Oper Co"/>
    <s v="Regulated Electric (122)"/>
    <s v="WPC Sub 30615 Pueblo Mem Airport"/>
    <x v="150"/>
    <n v="135300"/>
    <x v="327"/>
    <n v="12818392"/>
    <s v="SCADA Radio MDS 9710B"/>
    <d v="2002-09-30T00:00:00"/>
    <d v="2002-12-01T00:00:00"/>
    <s v="50507XFER"/>
  </r>
  <r>
    <n v="48"/>
    <n v="20325.84"/>
    <n v="5670.5215429728005"/>
    <n v="14655.318457027199"/>
    <d v="2025-12-01T00:00:00"/>
    <s v="BH Colorado Electric Oper Co"/>
    <s v="Regulated Electric (122)"/>
    <s v="WPC Sub 30615 Pueblo Mem Airport"/>
    <x v="150"/>
    <n v="135300"/>
    <x v="65"/>
    <n v="11100056"/>
    <s v="FIBER OPTIC AND CONTROL WIRING"/>
    <d v="2011-03-02T00:00:00"/>
    <d v="2011-01-01T00:00:00"/>
    <s v="10040951"/>
  </r>
  <r>
    <n v="2"/>
    <n v="7131.84"/>
    <n v="4871.2054034399998"/>
    <n v="2260.6345965600003"/>
    <d v="2025-12-01T00:00:00"/>
    <s v="BH Colorado Electric Oper Co"/>
    <s v="Regulated Electric (122)"/>
    <s v="WPC Sub 30615 Pueblo Mem Airport"/>
    <x v="150"/>
    <n v="135300"/>
    <x v="235"/>
    <n v="10567674"/>
    <s v="OTHER LOW PROFILE STRUCTURE"/>
    <d v="1990-07-01T00:00:00"/>
    <d v="1990-07-01T00:00:00"/>
    <s v="WCDXFER"/>
  </r>
  <r>
    <n v="2"/>
    <n v="20260.95"/>
    <n v="9160.8161218155001"/>
    <n v="11100.133878184501"/>
    <d v="2025-12-01T00:00:00"/>
    <s v="BH Colorado Electric Oper Co"/>
    <s v="Regulated Electric (122)"/>
    <s v="WPC Sub 30615 Pueblo Mem Airport"/>
    <x v="150"/>
    <n v="135300"/>
    <x v="292"/>
    <n v="10567983"/>
    <s v="CIRCUIT BREAKER CONTROL PANEL"/>
    <d v="2002-07-01T00:00:00"/>
    <d v="2002-01-01T00:00:00"/>
    <s v="10009212"/>
  </r>
  <r>
    <n v="0"/>
    <n v="0"/>
    <n v="0"/>
    <n v="0"/>
    <d v="2025-12-01T00:00:00"/>
    <s v="BH Colorado Electric Oper Co"/>
    <s v="Regulated Electric (122)"/>
    <s v="WPC Sub 30615 Pueblo Mem Airport"/>
    <x v="150"/>
    <n v="135300"/>
    <x v="292"/>
    <n v="10567715"/>
    <s v="CIRCUIT BREAKER CONTROL PANEL"/>
    <d v="1994-07-01T00:00:00"/>
    <d v="1994-07-01T00:00:00"/>
    <s v="WCDXFER"/>
  </r>
  <r>
    <n v="0"/>
    <n v="0"/>
    <n v="0"/>
    <n v="0"/>
    <d v="2025-12-01T00:00:00"/>
    <s v="BH Colorado Electric Oper Co"/>
    <s v="Regulated Electric (122)"/>
    <s v="WPC Sub 30615 Pueblo Mem Airport"/>
    <x v="150"/>
    <n v="135300"/>
    <x v="236"/>
    <n v="10568074"/>
    <s v="LINE PANEL"/>
    <d v="2002-07-01T00:00:00"/>
    <d v="2002-01-01T00:00:00"/>
    <s v="10009212"/>
  </r>
  <r>
    <n v="2"/>
    <n v="25707.72"/>
    <n v="11623.526825302801"/>
    <n v="14084.1931746972"/>
    <d v="2025-12-01T00:00:00"/>
    <s v="BH Colorado Electric Oper Co"/>
    <s v="Regulated Electric (122)"/>
    <s v="WPC Sub 30615 Pueblo Mem Airport"/>
    <x v="150"/>
    <n v="135300"/>
    <x v="237"/>
    <n v="10568088"/>
    <s v="OTHER PANELS"/>
    <d v="2002-07-01T00:00:00"/>
    <d v="2002-01-01T00:00:00"/>
    <s v="10009212"/>
  </r>
  <r>
    <n v="3"/>
    <n v="47028.58"/>
    <n v="14024.909215608399"/>
    <n v="33003.670784391601"/>
    <d v="2025-12-01T00:00:00"/>
    <s v="BH Colorado Electric Oper Co"/>
    <s v="Regulated Electric (122)"/>
    <s v="WPC Sub 30615 Pueblo Mem Airport"/>
    <x v="150"/>
    <n v="135300"/>
    <x v="294"/>
    <n v="11100031"/>
    <s v="RELAY PANELS"/>
    <d v="2010-04-15T00:00:00"/>
    <d v="2010-05-01T00:00:00"/>
    <s v="10026453"/>
  </r>
  <r>
    <n v="1"/>
    <n v="36414.99"/>
    <n v="10159.0874119908"/>
    <n v="26255.902588009198"/>
    <d v="2025-12-01T00:00:00"/>
    <s v="BH Colorado Electric Oper Co"/>
    <s v="Regulated Electric (122)"/>
    <s v="WPC Sub 30615 Pueblo Mem Airport"/>
    <x v="150"/>
    <n v="135300"/>
    <x v="294"/>
    <n v="11100059"/>
    <s v="PANEL-REALY BREAKER 9637"/>
    <d v="2011-03-02T00:00:00"/>
    <d v="2011-06-01T00:00:00"/>
    <s v="10040951"/>
  </r>
  <r>
    <n v="5"/>
    <n v="50938.020000000004"/>
    <n v="23031.1922604498"/>
    <n v="27906.827739550205"/>
    <d v="2025-12-01T00:00:00"/>
    <s v="BH Colorado Electric Oper Co"/>
    <s v="Regulated Electric (122)"/>
    <s v="WPC Sub 30615 Pueblo Mem Airport"/>
    <x v="150"/>
    <n v="135300"/>
    <x v="268"/>
    <n v="10568018"/>
    <s v="CARR CURR EQ-POTENTIAL DEVICE"/>
    <d v="2002-07-01T00:00:00"/>
    <d v="2002-01-01T00:00:00"/>
    <s v="10009212"/>
  </r>
  <r>
    <n v="9"/>
    <n v="3494.39"/>
    <n v="1445.4941197703999"/>
    <n v="2048.8958802296002"/>
    <d v="2025-12-01T00:00:00"/>
    <s v="BH Colorado Electric Oper Co"/>
    <s v="Regulated Electric (122)"/>
    <s v="WPC Sub 30615 Pueblo Mem Airport"/>
    <x v="150"/>
    <n v="135300"/>
    <x v="269"/>
    <n v="10568126"/>
    <s v="POTHEADS (TERMINATORS)"/>
    <d v="2004-11-05T00:00:00"/>
    <d v="2004-01-01T00:00:00"/>
    <s v="10018497"/>
  </r>
  <r>
    <n v="120"/>
    <n v="1540.67"/>
    <n v="637.31564751120004"/>
    <n v="903.35435248880003"/>
    <d v="2025-12-01T00:00:00"/>
    <s v="BH Colorado Electric Oper Co"/>
    <s v="Regulated Electric (122)"/>
    <s v="WPC Sub 30615 Pueblo Mem Airport"/>
    <x v="150"/>
    <n v="135300"/>
    <x v="270"/>
    <n v="10568133"/>
    <s v="PVC CONDUIT"/>
    <d v="2004-11-05T00:00:00"/>
    <d v="2004-01-01T00:00:00"/>
    <s v="10018497"/>
  </r>
  <r>
    <n v="1"/>
    <n v="2743.51"/>
    <n v="1873.8783730975001"/>
    <n v="869.6316269025001"/>
    <d v="2025-12-01T00:00:00"/>
    <s v="BH Colorado Electric Oper Co"/>
    <s v="Regulated Electric (122)"/>
    <s v="WPC Sub 30615 Pueblo Mem Airport"/>
    <x v="150"/>
    <n v="135300"/>
    <x v="145"/>
    <n v="10567688"/>
    <s v="TRANSF, PWR, FOUNDATION-00000-TRANSF, PWR, FOUNDATION"/>
    <d v="1990-07-01T00:00:00"/>
    <d v="1990-07-01T00:00:00"/>
    <s v="WCDXFER"/>
  </r>
  <r>
    <n v="1"/>
    <n v="60892.22"/>
    <n v="59164.293042581798"/>
    <n v="1727.9269574182035"/>
    <d v="2025-12-01T00:00:00"/>
    <s v="BH Colorado Electric Oper Co"/>
    <s v="Regulated Electric (122)"/>
    <s v="WPC Sub 30615 Pueblo Mem Airport"/>
    <x v="150"/>
    <n v="135300"/>
    <x v="129"/>
    <n v="10567526"/>
    <s v="TX.-POWER-08144-TX.-POWER"/>
    <d v="1975-07-01T00:00:00"/>
    <d v="1975-07-01T00:00:00"/>
    <s v="WCDXFER"/>
  </r>
  <r>
    <n v="1"/>
    <n v="18.86"/>
    <n v="10.341726348"/>
    <n v="8.5182736519999995"/>
    <d v="2025-12-01T00:00:00"/>
    <s v="BH Colorado Electric Oper Co"/>
    <s v="Regulated Electric (122)"/>
    <s v="WPC Sub 30615 Pueblo Mem Airport"/>
    <x v="150"/>
    <n v="135300"/>
    <x v="129"/>
    <n v="10567757"/>
    <s v="POWER TRANSFORMER-08241-TX.-POWER"/>
    <d v="1997-07-01T00:00:00"/>
    <d v="1997-07-01T00:00:00"/>
    <s v="WCDXFER"/>
  </r>
  <r>
    <n v="1"/>
    <n v="533343.07000000007"/>
    <n v="292454.29902132601"/>
    <n v="240888.77097867406"/>
    <d v="2025-12-01T00:00:00"/>
    <s v="BH Colorado Electric Oper Co"/>
    <s v="Regulated Electric (122)"/>
    <s v="WPC Sub 30615 Pueblo Mem Airport"/>
    <x v="150"/>
    <n v="135300"/>
    <x v="129"/>
    <n v="10567771"/>
    <s v="POWER TRANSFORMER-08241-TX.-POWER"/>
    <d v="1997-07-01T00:00:00"/>
    <d v="1997-07-01T00:00:00"/>
    <s v="WCDXFER"/>
  </r>
  <r>
    <n v="1"/>
    <n v="80213.83"/>
    <n v="77937.617386717699"/>
    <n v="2276.2126132823032"/>
    <d v="2025-12-01T00:00:00"/>
    <s v="BH Colorado Electric Oper Co"/>
    <s v="Regulated Electric (122)"/>
    <s v="WPC Sub 30615 Pueblo Mem Airport"/>
    <x v="150"/>
    <n v="135300"/>
    <x v="129"/>
    <n v="10567519"/>
    <s v="TX.-POWER-08145-TX.-POWER"/>
    <d v="1975-07-01T00:00:00"/>
    <d v="1975-07-01T00:00:00"/>
    <s v="WCDXFER"/>
  </r>
  <r>
    <n v="1"/>
    <n v="53446.58"/>
    <n v="36505.203326405004"/>
    <n v="16941.376673594998"/>
    <d v="2025-12-01T00:00:00"/>
    <s v="BH Colorado Electric Oper Co"/>
    <s v="Regulated Electric (122)"/>
    <s v="WPC Sub 30615 Pueblo Mem Airport"/>
    <x v="150"/>
    <n v="135300"/>
    <x v="239"/>
    <n v="10567695"/>
    <s v="RECT BUS BAR, ALUM, UNDER 3&quot;"/>
    <d v="1990-07-01T00:00:00"/>
    <d v="1990-07-01T00:00:00"/>
    <s v="WCDXFER"/>
  </r>
  <r>
    <n v="2"/>
    <n v="31345.82"/>
    <n v="14172.745760071799"/>
    <n v="17173.074239928203"/>
    <d v="2025-12-01T00:00:00"/>
    <s v="BH Colorado Electric Oper Co"/>
    <s v="Regulated Electric (122)"/>
    <s v="WPC Sub 30615 Pueblo Mem Airport"/>
    <x v="150"/>
    <n v="135300"/>
    <x v="173"/>
    <n v="10568060"/>
    <s v="IMPEDANCE RELAY"/>
    <d v="2002-07-01T00:00:00"/>
    <d v="2002-01-01T00:00:00"/>
    <s v="10009212"/>
  </r>
  <r>
    <n v="1"/>
    <n v="4581.4800000000005"/>
    <n v="2776.6605194268"/>
    <n v="1804.8194805732005"/>
    <d v="2025-12-01T00:00:00"/>
    <s v="BH Colorado Electric Oper Co"/>
    <s v="Regulated Electric (122)"/>
    <s v="WPC Sub 30615 Pueblo Mem Airport"/>
    <x v="150"/>
    <n v="135300"/>
    <x v="240"/>
    <n v="10567722"/>
    <s v="MISCELLANEOUS RELAY"/>
    <d v="1994-07-01T00:00:00"/>
    <d v="1994-07-01T00:00:00"/>
    <s v="WCDXFER"/>
  </r>
  <r>
    <n v="0"/>
    <n v="0"/>
    <n v="0"/>
    <n v="0"/>
    <d v="2025-12-01T00:00:00"/>
    <s v="BH Colorado Electric Oper Co"/>
    <s v="Regulated Electric (122)"/>
    <s v="WPC Sub 30615 Pueblo Mem Airport"/>
    <x v="150"/>
    <n v="135300"/>
    <x v="240"/>
    <n v="10567857"/>
    <s v="SERIES OR MULTIPLE RELAY"/>
    <d v="1998-12-30T00:00:00"/>
    <d v="1999-01-01T00:00:00"/>
    <s v="23558231"/>
  </r>
  <r>
    <n v="2"/>
    <n v="3299.94"/>
    <n v="1809.4950394919999"/>
    <n v="1490.4449605080001"/>
    <d v="2025-12-01T00:00:00"/>
    <s v="BH Colorado Electric Oper Co"/>
    <s v="Regulated Electric (122)"/>
    <s v="WPC Sub 30615 Pueblo Mem Airport"/>
    <x v="150"/>
    <n v="135300"/>
    <x v="240"/>
    <n v="10567806"/>
    <s v="MISCELLANEOUS RELAY"/>
    <d v="1997-07-01T00:00:00"/>
    <d v="1997-07-01T00:00:00"/>
    <s v="WCDXFER"/>
  </r>
  <r>
    <n v="10"/>
    <n v="39846.57"/>
    <n v="18016.2875311893"/>
    <n v="21830.282468810699"/>
    <d v="2025-12-01T00:00:00"/>
    <s v="BH Colorado Electric Oper Co"/>
    <s v="Regulated Electric (122)"/>
    <s v="WPC Sub 30615 Pueblo Mem Airport"/>
    <x v="150"/>
    <n v="135300"/>
    <x v="240"/>
    <n v="10568081"/>
    <s v="MISCELLANEOUS RELAY"/>
    <d v="2002-07-01T00:00:00"/>
    <d v="2002-01-01T00:00:00"/>
    <s v="10009212"/>
  </r>
  <r>
    <n v="1"/>
    <n v="13008.91"/>
    <n v="7133.3291254380001"/>
    <n v="5875.5808745619997"/>
    <d v="2025-12-01T00:00:00"/>
    <s v="BH Colorado Electric Oper Co"/>
    <s v="Regulated Electric (122)"/>
    <s v="WPC Sub 30615 Pueblo Mem Airport"/>
    <x v="150"/>
    <n v="135300"/>
    <x v="174"/>
    <n v="10567827"/>
    <s v="TRANSFORMER DIFFERENTIAL RELAY"/>
    <d v="1997-07-01T00:00:00"/>
    <d v="1997-07-01T00:00:00"/>
    <s v="WCDXFER"/>
  </r>
  <r>
    <n v="0"/>
    <n v="0"/>
    <n v="0"/>
    <n v="0"/>
    <d v="2025-12-01T00:00:00"/>
    <s v="BH Colorado Electric Oper Co"/>
    <s v="Regulated Electric (122)"/>
    <s v="WPC Sub 30615 Pueblo Mem Airport"/>
    <x v="150"/>
    <n v="135300"/>
    <x v="80"/>
    <n v="10567934"/>
    <s v="SCADA EQUIPMENT- RTU"/>
    <d v="2002-07-01T00:00:00"/>
    <d v="2002-01-01T00:00:00"/>
    <s v="10009212"/>
  </r>
  <r>
    <n v="0"/>
    <n v="0"/>
    <n v="0"/>
    <n v="0"/>
    <d v="2025-12-01T00:00:00"/>
    <s v="BH Colorado Electric Oper Co"/>
    <s v="Regulated Electric (122)"/>
    <s v="WPC Sub 30615 Pueblo Mem Airport"/>
    <x v="150"/>
    <n v="135300"/>
    <x v="80"/>
    <n v="10567542"/>
    <s v="TELEMETERING-RTU"/>
    <d v="1988-07-01T00:00:00"/>
    <d v="1988-07-01T00:00:00"/>
    <s v="WCDXFER"/>
  </r>
  <r>
    <n v="0"/>
    <n v="0"/>
    <n v="0"/>
    <n v="0"/>
    <d v="2025-12-01T00:00:00"/>
    <s v="BH Colorado Electric Oper Co"/>
    <s v="Regulated Electric (122)"/>
    <s v="WPC Sub 30615 Pueblo Mem Airport"/>
    <x v="150"/>
    <n v="135300"/>
    <x v="80"/>
    <n v="10567551"/>
    <s v="SCADA EQUIPMENT- RTU"/>
    <d v="1989-07-01T00:00:00"/>
    <d v="1989-07-01T00:00:00"/>
    <s v="WCDXFER"/>
  </r>
  <r>
    <n v="0"/>
    <n v="0"/>
    <n v="0"/>
    <n v="0"/>
    <d v="2025-12-01T00:00:00"/>
    <s v="BH Colorado Electric Oper Co"/>
    <s v="Regulated Electric (122)"/>
    <s v="WPC Sub 30615 Pueblo Mem Airport"/>
    <x v="150"/>
    <n v="135300"/>
    <x v="80"/>
    <n v="10567533"/>
    <s v="SCADA EQUIPMENT- RTU"/>
    <d v="1986-07-01T00:00:00"/>
    <d v="1986-07-01T00:00:00"/>
    <s v="WCDXFER"/>
  </r>
  <r>
    <n v="0"/>
    <n v="5268.24"/>
    <n v="658.84825437840004"/>
    <n v="4609.3917456215995"/>
    <d v="2025-12-01T00:00:00"/>
    <s v="BH Colorado Electric Oper Co"/>
    <s v="Regulated Electric (122)"/>
    <s v="WPC Sub 30615 Pueblo Mem Airport"/>
    <x v="150"/>
    <n v="135300"/>
    <x v="121"/>
    <n v="33375814"/>
    <s v="SECURITY SYSTEM"/>
    <d v="2019-12-16T00:00:00"/>
    <d v="2020-03-01T00:00:00"/>
    <s v="10068542"/>
  </r>
  <r>
    <n v="1"/>
    <n v="7675.92"/>
    <n v="3470.6019059207997"/>
    <n v="4205.3180940792008"/>
    <d v="2025-12-01T00:00:00"/>
    <s v="BH Colorado Electric Oper Co"/>
    <s v="Regulated Electric (122)"/>
    <s v="WPC Sub 30615 Pueblo Mem Airport"/>
    <x v="150"/>
    <n v="135300"/>
    <x v="122"/>
    <n v="10567927"/>
    <s v="STATION ROCK"/>
    <d v="2002-07-01T00:00:00"/>
    <d v="2002-01-01T00:00:00"/>
    <s v="10009212"/>
  </r>
  <r>
    <n v="10"/>
    <n v="842.02"/>
    <n v="380.71217740980001"/>
    <n v="461.30782259019998"/>
    <d v="2025-12-01T00:00:00"/>
    <s v="BH Colorado Electric Oper Co"/>
    <s v="Regulated Electric (122)"/>
    <s v="WPC Sub 30615 Pueblo Mem Airport"/>
    <x v="150"/>
    <n v="135300"/>
    <x v="271"/>
    <n v="10567955"/>
    <s v="STEEL CONDUIT"/>
    <d v="2002-06-11T00:00:00"/>
    <d v="2002-01-01T00:00:00"/>
    <s v="10014094"/>
  </r>
  <r>
    <n v="20"/>
    <n v="5068.01"/>
    <n v="2096.4399090935999"/>
    <n v="2971.5700909064003"/>
    <d v="2025-12-01T00:00:00"/>
    <s v="BH Colorado Electric Oper Co"/>
    <s v="Regulated Electric (122)"/>
    <s v="WPC Sub 30615 Pueblo Mem Airport"/>
    <x v="150"/>
    <n v="135300"/>
    <x v="271"/>
    <n v="10568140"/>
    <s v="STEEL CONDUIT"/>
    <d v="2004-11-05T00:00:00"/>
    <d v="2004-01-01T00:00:00"/>
    <s v="10018497"/>
  </r>
  <r>
    <n v="1"/>
    <n v="900"/>
    <n v="1077.656463"/>
    <n v="-177.65646300000003"/>
    <d v="2025-12-01T00:00:00"/>
    <s v="BH Colorado Electric Oper Co"/>
    <s v="Regulated Electric (122)"/>
    <s v="WPC Sub 30615 Pueblo Mem Airport"/>
    <x v="150"/>
    <n v="135300"/>
    <x v="398"/>
    <n v="10567492"/>
    <s v="STRUC-HIGH PROF-BAY #2-69KV"/>
    <d v="1942-07-01T00:00:00"/>
    <d v="1942-07-01T00:00:00"/>
    <s v="WCDXFER"/>
  </r>
  <r>
    <n v="2"/>
    <n v="51354.96"/>
    <n v="35076.58032786"/>
    <n v="16278.379672139999"/>
    <d v="2025-12-01T00:00:00"/>
    <s v="BH Colorado Electric Oper Co"/>
    <s v="Regulated Electric (122)"/>
    <s v="WPC Sub 30615 Pueblo Mem Airport"/>
    <x v="150"/>
    <n v="135300"/>
    <x v="398"/>
    <n v="10567590"/>
    <s v="STRUC-HIGH PROF-BAY #2-69KV"/>
    <d v="1990-07-01T00:00:00"/>
    <d v="1990-07-01T00:00:00"/>
    <s v="WCDXFER"/>
  </r>
  <r>
    <n v="3"/>
    <n v="36930.79"/>
    <n v="11013.536385974201"/>
    <n v="25917.253614025802"/>
    <d v="2025-12-01T00:00:00"/>
    <s v="BH Colorado Electric Oper Co"/>
    <s v="Regulated Electric (122)"/>
    <s v="WPC Sub 30615 Pueblo Mem Airport"/>
    <x v="150"/>
    <n v="135300"/>
    <x v="86"/>
    <n v="11100028"/>
    <s v="STEEL STRUCTURES"/>
    <d v="2010-04-15T00:00:00"/>
    <d v="2010-05-01T00:00:00"/>
    <s v="10026453"/>
  </r>
  <r>
    <n v="1"/>
    <n v="1828.96"/>
    <n v="932.51998353919998"/>
    <n v="896.44001646080005"/>
    <d v="2025-12-01T00:00:00"/>
    <s v="BH Colorado Electric Oper Co"/>
    <s v="Regulated Electric (122)"/>
    <s v="WPC Sub 30615 Pueblo Mem Airport"/>
    <x v="150"/>
    <n v="135300"/>
    <x v="72"/>
    <n v="10567866"/>
    <s v="SWITCHES - NOT AVAILABLE"/>
    <d v="1999-12-31T00:00:00"/>
    <d v="2001-01-01T00:00:00"/>
    <s v="23550102"/>
  </r>
  <r>
    <n v="1"/>
    <n v="61056.6"/>
    <n v="18208.359087468001"/>
    <n v="42848.240912531997"/>
    <d v="2025-12-01T00:00:00"/>
    <s v="BH Colorado Electric Oper Co"/>
    <s v="Regulated Electric (122)"/>
    <s v="WPC Sub 30615 Pueblo Mem Airport"/>
    <x v="150"/>
    <n v="135300"/>
    <x v="150"/>
    <n v="11100013"/>
    <s v="115 KV 3 PHASE-GOAB SWITCH 1200 AMP"/>
    <d v="2010-04-15T00:00:00"/>
    <d v="2010-01-01T00:00:00"/>
    <s v="10026453"/>
  </r>
  <r>
    <n v="1"/>
    <n v="7573.35"/>
    <n v="2258.531858883"/>
    <n v="5314.8181411170008"/>
    <d v="2025-12-01T00:00:00"/>
    <s v="BH Colorado Electric Oper Co"/>
    <s v="Regulated Electric (122)"/>
    <s v="WPC Sub 30615 Pueblo Mem Airport"/>
    <x v="150"/>
    <n v="135300"/>
    <x v="151"/>
    <n v="11100025"/>
    <s v="115 KV-POTENTIAL TRANSFORMER CCVT"/>
    <d v="2010-04-15T00:00:00"/>
    <d v="2010-05-01T00:00:00"/>
    <s v="10026453"/>
  </r>
  <r>
    <n v="2"/>
    <n v="29190.07"/>
    <n v="13198.041743004302"/>
    <n v="15992.028256995698"/>
    <d v="2025-12-01T00:00:00"/>
    <s v="BH Colorado Electric Oper Co"/>
    <s v="Regulated Electric (122)"/>
    <s v="WPC Sub 30615 Pueblo Mem Airport"/>
    <x v="150"/>
    <n v="135300"/>
    <x v="247"/>
    <n v="10567969"/>
    <s v="CARR CURR EQ-TRANS/REC COMBINED"/>
    <d v="2002-07-01T00:00:00"/>
    <d v="2002-01-01T00:00:00"/>
    <s v="10009212"/>
  </r>
  <r>
    <n v="45"/>
    <n v="6419.32"/>
    <n v="2902.4409095868"/>
    <n v="3516.8790904131997"/>
    <d v="2025-12-01T00:00:00"/>
    <s v="BH Colorado Electric Oper Co"/>
    <s v="Regulated Electric (122)"/>
    <s v="WPC Sub 30615 Pueblo Mem Airport"/>
    <x v="150"/>
    <n v="135300"/>
    <x v="300"/>
    <n v="10568004"/>
    <s v="TUBULAR BUS, ALUM , UNDER 3&quot;"/>
    <d v="2002-07-01T00:00:00"/>
    <d v="2002-01-01T00:00:00"/>
    <s v="10009212"/>
  </r>
  <r>
    <n v="2"/>
    <n v="104156.45"/>
    <n v="31061.638592321"/>
    <n v="73094.811407678993"/>
    <d v="2025-12-01T00:00:00"/>
    <s v="BH Colorado Electric Oper Co"/>
    <s v="Regulated Electric (122)"/>
    <s v="WPC Sub 30615 Pueblo Mem Airport"/>
    <x v="150"/>
    <n v="135300"/>
    <x v="392"/>
    <n v="11100001"/>
    <s v="WAVE TRAP"/>
    <d v="2010-04-15T00:00:00"/>
    <d v="2010-01-01T00:00:00"/>
    <s v="10026453"/>
  </r>
  <r>
    <n v="1"/>
    <n v="23577.82"/>
    <n v="10660.510665751801"/>
    <n v="12917.309334248199"/>
    <d v="2025-12-01T00:00:00"/>
    <s v="BH Colorado Electric Oper Co"/>
    <s v="Regulated Electric (122)"/>
    <s v="WPC Sub 30615 Pueblo Mem Airport"/>
    <x v="150"/>
    <n v="135300"/>
    <x v="253"/>
    <n v="10568039"/>
    <s v="CARR CURR EQ-WAVE TRAP-800 AMP"/>
    <d v="2002-07-01T00:00:00"/>
    <d v="2002-01-01T00:00:00"/>
    <s v="10009212"/>
  </r>
  <r>
    <n v="0"/>
    <n v="0"/>
    <n v="0"/>
    <n v="0"/>
    <d v="2025-12-01T00:00:00"/>
    <s v="BH Colorado Electric Oper Co"/>
    <s v="Regulated Electric (122)"/>
    <s v="WPC Sub 30615 Pueblo Mem Airport"/>
    <x v="150"/>
    <n v="135600"/>
    <x v="408"/>
    <n v="9878386"/>
    <s v="INSULATORS-POST-15KV"/>
    <d v="1997-12-16T00:00:00"/>
    <d v="1998-01-01T00:00:00"/>
    <s v="23557216"/>
  </r>
  <r>
    <n v="0"/>
    <n v="0"/>
    <n v="0"/>
    <n v="0"/>
    <d v="2025-12-01T00:00:00"/>
    <s v="BH Colorado Electric Oper Co"/>
    <s v="Regulated Electric (122)"/>
    <s v="WPC Sub 30615 Pueblo Mem Airport"/>
    <x v="150"/>
    <n v="135600"/>
    <x v="19"/>
    <n v="9878385"/>
    <s v="SUSPENSION INSULATORS"/>
    <d v="1997-12-16T00:00:00"/>
    <d v="1998-01-01T00:00:00"/>
    <s v="23557216"/>
  </r>
  <r>
    <n v="3"/>
    <n v="2124.67"/>
    <n v="878.89388175119996"/>
    <n v="1245.7761182488002"/>
    <d v="2025-12-01T00:00:00"/>
    <s v="BH Colorado Electric Oper Co"/>
    <s v="Regulated Electric (122)"/>
    <s v="WPC Sub 30616 PDA Substation"/>
    <x v="151"/>
    <n v="135300"/>
    <x v="67"/>
    <n v="10568299"/>
    <s v="ARRESTER -  0-10,000 VOLTS"/>
    <d v="2004-10-27T00:00:00"/>
    <d v="2004-01-01T00:00:00"/>
    <s v="10020722"/>
  </r>
  <r>
    <n v="3"/>
    <n v="569.41999999999996"/>
    <n v="235.5470516112"/>
    <n v="333.87294838879995"/>
    <d v="2025-12-01T00:00:00"/>
    <s v="BH Colorado Electric Oper Co"/>
    <s v="Regulated Electric (122)"/>
    <s v="WPC Sub 30616 PDA Substation"/>
    <x v="151"/>
    <n v="135300"/>
    <x v="106"/>
    <n v="10568306"/>
    <s v="ARRESTER -  115KV"/>
    <d v="2004-08-01T00:00:00"/>
    <d v="2004-01-01T00:00:00"/>
    <s v="10016447"/>
  </r>
  <r>
    <n v="600"/>
    <n v="1138.8700000000001"/>
    <n v="471.1065130632"/>
    <n v="667.76348693680006"/>
    <d v="2025-12-01T00:00:00"/>
    <s v="BH Colorado Electric Oper Co"/>
    <s v="Regulated Electric (122)"/>
    <s v="WPC Sub 30616 PDA Substation"/>
    <x v="151"/>
    <n v="135300"/>
    <x v="132"/>
    <n v="10568313"/>
    <s v="BUS BAR-alum 2&quot; and 4&quot;"/>
    <d v="2004-08-01T00:00:00"/>
    <d v="2004-01-01T00:00:00"/>
    <s v="10016447"/>
  </r>
  <r>
    <n v="9"/>
    <n v="1138.8700000000001"/>
    <n v="471.1065130632"/>
    <n v="667.76348693680006"/>
    <d v="2025-12-01T00:00:00"/>
    <s v="BH Colorado Electric Oper Co"/>
    <s v="Regulated Electric (122)"/>
    <s v="WPC Sub 30616 PDA Substation"/>
    <x v="151"/>
    <n v="135300"/>
    <x v="257"/>
    <n v="10568201"/>
    <s v="BUS SUPPORT"/>
    <d v="2004-08-01T00:00:00"/>
    <d v="2004-01-01T00:00:00"/>
    <s v="10016447"/>
  </r>
  <r>
    <n v="2"/>
    <n v="5694.32"/>
    <n v="2355.5201554751998"/>
    <n v="3338.7998445247999"/>
    <d v="2025-12-01T00:00:00"/>
    <s v="BH Colorado Electric Oper Co"/>
    <s v="Regulated Electric (122)"/>
    <s v="WPC Sub 30616 PDA Substation"/>
    <x v="151"/>
    <n v="135300"/>
    <x v="204"/>
    <n v="10568278"/>
    <s v="15kv 2400mvar Capacitors"/>
    <d v="2004-08-01T00:00:00"/>
    <d v="2004-01-01T00:00:00"/>
    <s v="10016447"/>
  </r>
  <r>
    <n v="1"/>
    <n v="37582.410000000003"/>
    <n v="15546.3908326776"/>
    <n v="22036.019167322404"/>
    <d v="2025-12-01T00:00:00"/>
    <s v="BH Colorado Electric Oper Co"/>
    <s v="Regulated Electric (122)"/>
    <s v="WPC Sub 30616 PDA Substation"/>
    <x v="151"/>
    <n v="135300"/>
    <x v="206"/>
    <n v="10568292"/>
    <s v="15kv switchgear, 4 feeder breakers,2 main,1 tie,8 relay panels"/>
    <d v="2004-08-01T00:00:00"/>
    <d v="2004-01-01T00:00:00"/>
    <s v="10016447"/>
  </r>
  <r>
    <n v="2500"/>
    <n v="5694.17"/>
    <n v="2355.4581062712004"/>
    <n v="3338.7118937287996"/>
    <d v="2025-12-01T00:00:00"/>
    <s v="BH Colorado Electric Oper Co"/>
    <s v="Regulated Electric (122)"/>
    <s v="WPC Sub 30616 PDA Substation"/>
    <x v="151"/>
    <n v="135300"/>
    <x v="112"/>
    <n v="10568208"/>
    <s v="COND. CONTROL CABLE"/>
    <d v="2004-08-01T00:00:00"/>
    <d v="2004-01-01T00:00:00"/>
    <s v="10016447"/>
  </r>
  <r>
    <n v="540"/>
    <n v="2220.7800000000002"/>
    <n v="918.65087506079999"/>
    <n v="1302.1291249392002"/>
    <d v="2025-12-01T00:00:00"/>
    <s v="BH Colorado Electric Oper Co"/>
    <s v="Regulated Electric (122)"/>
    <s v="WPC Sub 30616 PDA Substation"/>
    <x v="151"/>
    <n v="135300"/>
    <x v="259"/>
    <n v="10568215"/>
    <s v="COND. PWR CABLE, Underground, CU"/>
    <d v="2004-08-01T00:00:00"/>
    <d v="2004-01-01T00:00:00"/>
    <s v="10016447"/>
  </r>
  <r>
    <n v="1"/>
    <n v="3416.6"/>
    <n v="1413.315402576"/>
    <n v="2003.2845974239999"/>
    <d v="2025-12-01T00:00:00"/>
    <s v="BH Colorado Electric Oper Co"/>
    <s v="Regulated Electric (122)"/>
    <s v="WPC Sub 30616 PDA Substation"/>
    <x v="151"/>
    <n v="135300"/>
    <x v="142"/>
    <n v="10568222"/>
    <s v="DEADEND TOWER"/>
    <d v="2004-08-01T00:00:00"/>
    <d v="2004-01-01T00:00:00"/>
    <s v="10016447"/>
  </r>
  <r>
    <n v="0"/>
    <n v="0"/>
    <n v="0"/>
    <n v="0"/>
    <d v="2025-12-01T00:00:00"/>
    <s v="BH Colorado Electric Oper Co"/>
    <s v="Regulated Electric (122)"/>
    <s v="WPC Sub 30616 PDA Substation"/>
    <x v="151"/>
    <n v="135300"/>
    <x v="3"/>
    <n v="10664186"/>
    <s v="PDA UNIT # 2"/>
    <d v="2010-05-01T00:00:00"/>
    <d v="2010-05-01T00:00:00"/>
    <s v="10027065"/>
  </r>
  <r>
    <n v="645"/>
    <n v="1708.27"/>
    <n v="706.64529144719995"/>
    <n v="1001.6247085528"/>
    <d v="2025-12-01T00:00:00"/>
    <s v="BH Colorado Electric Oper Co"/>
    <s v="Regulated Electric (122)"/>
    <s v="WPC Sub 30616 PDA Substation"/>
    <x v="151"/>
    <n v="135300"/>
    <x v="115"/>
    <n v="10568229"/>
    <s v="FENCE"/>
    <d v="2004-08-01T00:00:00"/>
    <d v="2004-01-01T00:00:00"/>
    <s v="10016447"/>
  </r>
  <r>
    <n v="1"/>
    <n v="1138.8700000000001"/>
    <n v="471.1065130632"/>
    <n v="667.76348693680006"/>
    <d v="2025-12-01T00:00:00"/>
    <s v="BH Colorado Electric Oper Co"/>
    <s v="Regulated Electric (122)"/>
    <s v="WPC Sub 30616 PDA Substation"/>
    <x v="151"/>
    <n v="135300"/>
    <x v="118"/>
    <n v="10568236"/>
    <s v="GROUNDING SYSTEMS, STATION"/>
    <d v="2004-08-01T00:00:00"/>
    <d v="2004-01-01T00:00:00"/>
    <s v="10016447"/>
  </r>
  <r>
    <n v="1"/>
    <n v="1138.8700000000001"/>
    <n v="471.1065130632"/>
    <n v="667.76348693680006"/>
    <d v="2025-12-01T00:00:00"/>
    <s v="BH Colorado Electric Oper Co"/>
    <s v="Regulated Electric (122)"/>
    <s v="WPC Sub 30616 PDA Substation"/>
    <x v="151"/>
    <n v="135300"/>
    <x v="278"/>
    <n v="10568327"/>
    <s v="STATIC MAST"/>
    <d v="2004-08-01T00:00:00"/>
    <d v="2004-01-01T00:00:00"/>
    <s v="10016447"/>
  </r>
  <r>
    <n v="1"/>
    <n v="5694.32"/>
    <n v="2355.5201554751998"/>
    <n v="3338.7998445247999"/>
    <d v="2025-12-01T00:00:00"/>
    <s v="BH Colorado Electric Oper Co"/>
    <s v="Regulated Electric (122)"/>
    <s v="WPC Sub 30616 PDA Substation"/>
    <x v="151"/>
    <n v="135300"/>
    <x v="409"/>
    <n v="10568271"/>
    <s v="115kv CIRCUIT SWITCHER S&amp;C MOEL 2030 BREAKER"/>
    <d v="2004-08-01T00:00:00"/>
    <d v="2004-01-01T00:00:00"/>
    <s v="10016447"/>
  </r>
  <r>
    <n v="9"/>
    <n v="56.95"/>
    <n v="23.558014452000002"/>
    <n v="33.391985548000001"/>
    <d v="2025-12-01T00:00:00"/>
    <s v="BH Colorado Electric Oper Co"/>
    <s v="Regulated Electric (122)"/>
    <s v="WPC Sub 30616 PDA Substation"/>
    <x v="151"/>
    <n v="135300"/>
    <x v="17"/>
    <n v="10568243"/>
    <s v="POST INSULATORS 115kv"/>
    <d v="2004-08-01T00:00:00"/>
    <d v="2004-01-01T00:00:00"/>
    <s v="10016447"/>
  </r>
  <r>
    <n v="12"/>
    <n v="1138.8700000000001"/>
    <n v="471.1065130632"/>
    <n v="667.76348693680006"/>
    <d v="2025-12-01T00:00:00"/>
    <s v="BH Colorado Electric Oper Co"/>
    <s v="Regulated Electric (122)"/>
    <s v="WPC Sub 30616 PDA Substation"/>
    <x v="151"/>
    <n v="135300"/>
    <x v="269"/>
    <n v="10568250"/>
    <s v="POTHEADS (TERMINATORS) 15kv"/>
    <d v="2004-08-01T00:00:00"/>
    <d v="2004-01-01T00:00:00"/>
    <s v="10016447"/>
  </r>
  <r>
    <n v="1500"/>
    <n v="1138.8700000000001"/>
    <n v="471.1065130632"/>
    <n v="667.76348693680006"/>
    <d v="2025-12-01T00:00:00"/>
    <s v="BH Colorado Electric Oper Co"/>
    <s v="Regulated Electric (122)"/>
    <s v="WPC Sub 30616 PDA Substation"/>
    <x v="151"/>
    <n v="135300"/>
    <x v="270"/>
    <n v="10568257"/>
    <s v="PVC CONDUIT-2&quot; and 6&quot;"/>
    <d v="2004-08-01T00:00:00"/>
    <d v="2004-01-01T00:00:00"/>
    <s v="10016447"/>
  </r>
  <r>
    <n v="1"/>
    <n v="3416.6"/>
    <n v="1413.315402576"/>
    <n v="2003.2845974239999"/>
    <d v="2025-12-01T00:00:00"/>
    <s v="BH Colorado Electric Oper Co"/>
    <s v="Regulated Electric (122)"/>
    <s v="WPC Sub 30616 PDA Substation"/>
    <x v="151"/>
    <n v="135300"/>
    <x v="145"/>
    <n v="10568320"/>
    <s v="PWR TRFRMR NBR XXXXXX FOUNDATION"/>
    <d v="2004-08-01T00:00:00"/>
    <d v="2004-12-01T00:00:00"/>
    <s v="10016447"/>
  </r>
  <r>
    <n v="1"/>
    <n v="38060.26"/>
    <n v="15744.058913553601"/>
    <n v="22316.201086446403"/>
    <d v="2025-12-01T00:00:00"/>
    <s v="BH Colorado Electric Oper Co"/>
    <s v="Regulated Electric (122)"/>
    <s v="WPC Sub 30616 PDA Substation"/>
    <x v="151"/>
    <n v="135300"/>
    <x v="129"/>
    <n v="10568285"/>
    <s v="PWR TRFRMR NBR 08406"/>
    <d v="2004-08-01T00:00:00"/>
    <d v="2004-12-01T00:00:00"/>
    <s v="10016447"/>
  </r>
  <r>
    <n v="2"/>
    <n v="1138.8700000000001"/>
    <n v="471.1065130632"/>
    <n v="667.76348693680006"/>
    <d v="2025-12-01T00:00:00"/>
    <s v="BH Colorado Electric Oper Co"/>
    <s v="Regulated Electric (122)"/>
    <s v="WPC Sub 30616 PDA Substation"/>
    <x v="151"/>
    <n v="135300"/>
    <x v="272"/>
    <n v="10568334"/>
    <s v="SWITCH STAND"/>
    <d v="2004-08-01T00:00:00"/>
    <d v="2004-01-01T00:00:00"/>
    <s v="10016447"/>
  </r>
  <r>
    <n v="2"/>
    <n v="1138.8700000000001"/>
    <n v="471.1065130632"/>
    <n v="667.76348693680006"/>
    <d v="2025-12-01T00:00:00"/>
    <s v="BH Colorado Electric Oper Co"/>
    <s v="Regulated Electric (122)"/>
    <s v="WPC Sub 30616 PDA Substation"/>
    <x v="151"/>
    <n v="135300"/>
    <x v="72"/>
    <n v="10568264"/>
    <s v="115KV 3PHASE GANG OPERATED ELEC SWITCH"/>
    <d v="2004-08-01T00:00:00"/>
    <d v="2004-01-01T00:00:00"/>
    <s v="10016447"/>
  </r>
  <r>
    <n v="1"/>
    <n v="1769.71"/>
    <n v="-168.96999951320001"/>
    <n v="1938.6799995132001"/>
    <d v="2025-12-01T00:00:00"/>
    <s v="BH Colorado Electric Oper Co"/>
    <s v="Regulated Electric (122)"/>
    <s v="WPC Sub 30619 Pueblo Airport Ind Pk"/>
    <x v="152"/>
    <n v="135001"/>
    <x v="4"/>
    <n v="10562885"/>
    <s v="LAND - TRACT 84"/>
    <d v="1987-07-01T00:00:00"/>
    <d v="1987-07-01T00:00:00"/>
    <s v="WCDXFER"/>
  </r>
  <r>
    <n v="1"/>
    <n v="12420.66"/>
    <n v="-569.84994427200002"/>
    <n v="12990.509944272"/>
    <d v="2025-12-01T00:00:00"/>
    <s v="BH Colorado Electric Oper Co"/>
    <s v="Regulated Electric (122)"/>
    <s v="WPC Sub 30619 Pueblo Airport Ind Pk"/>
    <x v="152"/>
    <n v="135001"/>
    <x v="4"/>
    <n v="10562888"/>
    <s v="LAND"/>
    <d v="2007-11-27T00:00:00"/>
    <d v="2007-11-01T00:00:00"/>
    <s v="10024252"/>
  </r>
  <r>
    <n v="1"/>
    <n v="54325.91"/>
    <n v="627.22685627329997"/>
    <n v="53698.683143726703"/>
    <d v="2025-12-01T00:00:00"/>
    <s v="BH Colorado Electric Oper Co"/>
    <s v="Regulated Electric (122)"/>
    <s v="WPC Sub 30619 Pueblo Airport Ind Pk"/>
    <x v="152"/>
    <n v="135130"/>
    <x v="103"/>
    <n v="40389062"/>
    <s v="JMUX SONET MULTIPLEXER AND STAND"/>
    <d v="2011-04-20T00:00:00"/>
    <d v="2011-01-01T00:00:00"/>
    <s v="10040950"/>
  </r>
  <r>
    <n v="0"/>
    <n v="0"/>
    <n v="0"/>
    <n v="0"/>
    <d v="2025-12-01T00:00:00"/>
    <s v="BH Colorado Electric Oper Co"/>
    <s v="Regulated Electric (122)"/>
    <s v="WPC Sub 30619 Pueblo Airport Ind Pk"/>
    <x v="152"/>
    <n v="135130"/>
    <x v="354"/>
    <n v="40388261"/>
    <s v="MULTIPLE ADDRESS MASTER SYSTEM"/>
    <d v="2005-12-09T00:00:00"/>
    <d v="2006-03-01T00:00:00"/>
    <s v="50507XFER"/>
  </r>
  <r>
    <n v="0"/>
    <n v="0"/>
    <n v="0"/>
    <n v="0"/>
    <d v="2025-12-01T00:00:00"/>
    <s v="BH Colorado Electric Oper Co"/>
    <s v="Regulated Electric (122)"/>
    <s v="WPC Sub 30619 Pueblo Airport Ind Pk"/>
    <x v="152"/>
    <n v="135130"/>
    <x v="327"/>
    <n v="40388239"/>
    <s v="SCADA Radio MDS 9710B"/>
    <d v="2002-09-30T00:00:00"/>
    <d v="2002-12-01T00:00:00"/>
    <s v="50507XFER"/>
  </r>
  <r>
    <n v="1"/>
    <n v="2756.35"/>
    <n v="80.108323756500013"/>
    <n v="2676.2416762435"/>
    <d v="2025-12-01T00:00:00"/>
    <s v="BH Colorado Electric Oper Co"/>
    <s v="Regulated Electric (122)"/>
    <s v="WPC Sub 30619 Pueblo Airport Ind Pk"/>
    <x v="152"/>
    <n v="135130"/>
    <x v="80"/>
    <n v="40389965"/>
    <s v="SCADA EQUIPMENT- RTU"/>
    <d v="1989-07-01T00:00:00"/>
    <d v="1989-07-01T00:00:00"/>
    <s v="WCDXFER"/>
  </r>
  <r>
    <n v="1"/>
    <n v="49189.1"/>
    <n v="920.42348785400009"/>
    <n v="48268.676512145998"/>
    <d v="2025-12-01T00:00:00"/>
    <s v="BH Colorado Electric Oper Co"/>
    <s v="Regulated Electric (122)"/>
    <s v="WPC Sub 30619 Pueblo Airport Ind Pk"/>
    <x v="152"/>
    <n v="135130"/>
    <x v="80"/>
    <n v="40387897"/>
    <s v="SCADA EQUIPMENT- RTU"/>
    <d v="2002-07-01T00:00:00"/>
    <d v="2002-01-01T00:00:00"/>
    <s v="10009214"/>
  </r>
  <r>
    <n v="1"/>
    <n v="15005.85"/>
    <n v="17.922687123000003"/>
    <n v="14987.927312877"/>
    <d v="2025-12-01T00:00:00"/>
    <s v="BH Colorado Electric Oper Co"/>
    <s v="Regulated Electric (122)"/>
    <s v="WPC Sub 30619 Pueblo Airport Ind Pk"/>
    <x v="152"/>
    <n v="135130"/>
    <x v="105"/>
    <n v="41349030"/>
    <s v="Scada Equip - Server/Router"/>
    <d v="2024-12-30T00:00:00"/>
    <d v="2024-01-01T00:00:00"/>
    <s v="10084285"/>
  </r>
  <r>
    <n v="0"/>
    <n v="0"/>
    <n v="0"/>
    <n v="0"/>
    <d v="2025-12-01T00:00:00"/>
    <s v="BH Colorado Electric Oper Co"/>
    <s v="Regulated Electric (122)"/>
    <s v="WPC Sub 30619 Pueblo Airport Ind Pk"/>
    <x v="152"/>
    <n v="135130"/>
    <x v="376"/>
    <n v="40387886"/>
    <s v="SCADA EQUIPMENT- TRANSDUCER"/>
    <d v="2002-07-01T00:00:00"/>
    <d v="2002-01-01T00:00:00"/>
    <s v="10009214"/>
  </r>
  <r>
    <n v="1"/>
    <n v="673.16"/>
    <n v="412.10972329840001"/>
    <n v="261.05027670159996"/>
    <d v="2025-12-01T00:00:00"/>
    <s v="BH Colorado Electric Oper Co"/>
    <s v="Regulated Electric (122)"/>
    <s v="WPC Sub 30619 Pueblo Airport Ind Pk"/>
    <x v="152"/>
    <n v="135200"/>
    <x v="110"/>
    <n v="10563240"/>
    <s v="CLEARING &amp; GRADING"/>
    <d v="1987-07-01T00:00:00"/>
    <d v="1987-07-01T00:00:00"/>
    <s v="WCDXFER"/>
  </r>
  <r>
    <n v="1"/>
    <n v="4561.5"/>
    <n v="2357.3499922800002"/>
    <n v="2204.1500077199998"/>
    <d v="2025-12-01T00:00:00"/>
    <s v="BH Colorado Electric Oper Co"/>
    <s v="Regulated Electric (122)"/>
    <s v="WPC Sub 30619 Pueblo Airport Ind Pk"/>
    <x v="152"/>
    <n v="135200"/>
    <x v="122"/>
    <n v="10563260"/>
    <s v="STATION ROCK"/>
    <d v="1993-07-01T00:00:00"/>
    <d v="1993-07-01T00:00:00"/>
    <s v="WCDXFER"/>
  </r>
  <r>
    <n v="1"/>
    <n v="18626.29"/>
    <n v="9922.1024945376012"/>
    <n v="8704.1875054623997"/>
    <d v="2025-12-01T00:00:00"/>
    <s v="BH Colorado Electric Oper Co"/>
    <s v="Regulated Electric (122)"/>
    <s v="WPC Sub 30619 Pueblo Airport Ind Pk"/>
    <x v="152"/>
    <n v="135200"/>
    <x v="196"/>
    <n v="10563249"/>
    <s v="WALKS, DRIVES, CURBS, ROADS, ETC."/>
    <d v="1992-07-01T00:00:00"/>
    <d v="1992-07-01T00:00:00"/>
    <s v="WCDXFER"/>
  </r>
  <r>
    <n v="1"/>
    <n v="4206.9800000000005"/>
    <n v="1572.0667264484"/>
    <n v="2634.9132735516005"/>
    <d v="2025-12-01T00:00:00"/>
    <s v="BH Colorado Electric Oper Co"/>
    <s v="Regulated Electric (122)"/>
    <s v="WPC Sub 30619 Pueblo Airport Ind Pk"/>
    <x v="152"/>
    <n v="135200"/>
    <x v="152"/>
    <n v="10563269"/>
    <s v="OIL CONTAINMENT BURM"/>
    <d v="2002-06-17T00:00:00"/>
    <d v="2002-01-01T00:00:00"/>
    <s v="10016227"/>
  </r>
  <r>
    <n v="1"/>
    <n v="1265.58"/>
    <n v="774.79027810920002"/>
    <n v="490.78972189079991"/>
    <d v="2025-12-01T00:00:00"/>
    <s v="BH Colorado Electric Oper Co"/>
    <s v="Regulated Electric (122)"/>
    <s v="WPC Sub 30619 Pueblo Airport Ind Pk"/>
    <x v="152"/>
    <n v="135200"/>
    <x v="125"/>
    <n v="10563233"/>
    <s v="YARD LIGHTING SYSTEMS"/>
    <d v="1987-07-01T00:00:00"/>
    <d v="1987-07-01T00:00:00"/>
    <s v="WCDXFER"/>
  </r>
  <r>
    <n v="7"/>
    <n v="1750.75"/>
    <n v="690.53309097499994"/>
    <n v="1060.2169090249999"/>
    <d v="2025-12-01T00:00:00"/>
    <s v="BH Colorado Electric Oper Co"/>
    <s v="Regulated Electric (122)"/>
    <s v="WPC Sub 30619 Pueblo Airport Ind Pk"/>
    <x v="152"/>
    <n v="135300"/>
    <x v="153"/>
    <n v="10569244"/>
    <s v="AIRBRK-1PH-MAN-0-15000V-&lt;=600AMPS"/>
    <d v="2005-12-09T00:00:00"/>
    <d v="2006-01-01T00:00:00"/>
    <s v="10020259"/>
  </r>
  <r>
    <n v="1"/>
    <n v="2612.88"/>
    <n v="1784.65517658"/>
    <n v="828.22482342000012"/>
    <d v="2025-12-01T00:00:00"/>
    <s v="BH Colorado Electric Oper Co"/>
    <s v="Regulated Electric (122)"/>
    <s v="WPC Sub 30619 Pueblo Airport Ind Pk"/>
    <x v="152"/>
    <n v="135300"/>
    <x v="153"/>
    <n v="10568596"/>
    <s v="AIRBREAK-1PH-MAN-0-15000V-&lt;=600AMPS"/>
    <d v="1990-07-01T00:00:00"/>
    <d v="1990-07-01T00:00:00"/>
    <s v="WCDXFER"/>
  </r>
  <r>
    <n v="7"/>
    <n v="56633.15"/>
    <n v="35412.823093963001"/>
    <n v="21220.326906037"/>
    <d v="2025-12-01T00:00:00"/>
    <s v="BH Colorado Electric Oper Co"/>
    <s v="Regulated Electric (122)"/>
    <s v="WPC Sub 30619 Pueblo Airport Ind Pk"/>
    <x v="152"/>
    <n v="135300"/>
    <x v="403"/>
    <n v="10568699"/>
    <s v="SWITCH,1PH,MAN,69001-170K,1200"/>
    <d v="1993-07-01T00:00:00"/>
    <d v="1993-07-01T00:00:00"/>
    <s v="WCDXFER"/>
  </r>
  <r>
    <n v="3"/>
    <n v="23146.080000000002"/>
    <n v="17145.283544174399"/>
    <n v="6000.7964558256026"/>
    <d v="2025-12-01T00:00:00"/>
    <s v="BH Colorado Electric Oper Co"/>
    <s v="Regulated Electric (122)"/>
    <s v="WPC Sub 30619 Pueblo Airport Ind Pk"/>
    <x v="152"/>
    <n v="135300"/>
    <x v="403"/>
    <n v="10568430"/>
    <s v="AIRBRK-1PH-MAN-69-170KV- 1200-1999AMPS"/>
    <d v="1987-07-01T00:00:00"/>
    <d v="1987-07-01T00:00:00"/>
    <s v="WCDXFER"/>
  </r>
  <r>
    <n v="1"/>
    <n v="10380.460000000001"/>
    <n v="4094.2745277979998"/>
    <n v="6286.1854722020016"/>
    <d v="2025-12-01T00:00:00"/>
    <s v="BH Colorado Electric Oper Co"/>
    <s v="Regulated Electric (122)"/>
    <s v="WPC Sub 30619 Pueblo Airport Ind Pk"/>
    <x v="152"/>
    <n v="135300"/>
    <x v="256"/>
    <n v="10569251"/>
    <s v="AIRBRK-3PH-MANL-69-170KV- 1200-1999AMPS"/>
    <d v="2005-12-09T00:00:00"/>
    <d v="2006-01-01T00:00:00"/>
    <s v="10020259"/>
  </r>
  <r>
    <n v="1"/>
    <n v="12730.14"/>
    <n v="5755.8244675085998"/>
    <n v="6974.3155324913996"/>
    <d v="2025-12-01T00:00:00"/>
    <s v="BH Colorado Electric Oper Co"/>
    <s v="Regulated Electric (122)"/>
    <s v="WPC Sub 30619 Pueblo Airport Ind Pk"/>
    <x v="152"/>
    <n v="135300"/>
    <x v="256"/>
    <n v="10568994"/>
    <s v="AIRBRK-3PH-MANL-69-170KV- 1200-1999AMPS"/>
    <d v="2002-07-01T00:00:00"/>
    <d v="2002-01-01T00:00:00"/>
    <s v="10009214"/>
  </r>
  <r>
    <n v="2"/>
    <n v="1163.8399999999999"/>
    <n v="862.10566973120001"/>
    <n v="301.73433026879991"/>
    <d v="2025-12-01T00:00:00"/>
    <s v="BH Colorado Electric Oper Co"/>
    <s v="Regulated Electric (122)"/>
    <s v="WPC Sub 30619 Pueblo Airport Ind Pk"/>
    <x v="152"/>
    <n v="135300"/>
    <x v="256"/>
    <n v="10568507"/>
    <s v="AIRBRK-3PH-MANL-69-170KV- 1200-1999AMPS"/>
    <d v="1987-07-01T00:00:00"/>
    <d v="1987-07-01T00:00:00"/>
    <s v="WCDXFER"/>
  </r>
  <r>
    <n v="9"/>
    <n v="606.28"/>
    <n v="239.12974576400001"/>
    <n v="367.15025423599997"/>
    <d v="2025-12-01T00:00:00"/>
    <s v="BH Colorado Electric Oper Co"/>
    <s v="Regulated Electric (122)"/>
    <s v="WPC Sub 30619 Pueblo Airport Ind Pk"/>
    <x v="152"/>
    <n v="135300"/>
    <x v="67"/>
    <n v="10569258"/>
    <s v="ARRESTER -  0-10,000 VOLTS"/>
    <d v="2005-12-09T00:00:00"/>
    <d v="2006-01-01T00:00:00"/>
    <s v="10020259"/>
  </r>
  <r>
    <n v="3"/>
    <n v="5537.32"/>
    <n v="4101.7278724876005"/>
    <n v="1435.5921275123992"/>
    <d v="2025-12-01T00:00:00"/>
    <s v="BH Colorado Electric Oper Co"/>
    <s v="Regulated Electric (122)"/>
    <s v="WPC Sub 30619 Pueblo Airport Ind Pk"/>
    <x v="152"/>
    <n v="135300"/>
    <x v="106"/>
    <n v="10568500"/>
    <s v="ARRESTERS"/>
    <d v="1987-07-01T00:00:00"/>
    <d v="1987-07-01T00:00:00"/>
    <s v="WCDXFER"/>
  </r>
  <r>
    <n v="6"/>
    <n v="9309.83"/>
    <n v="5821.4555048565999"/>
    <n v="3488.3744951434001"/>
    <d v="2025-12-01T00:00:00"/>
    <s v="BH Colorado Electric Oper Co"/>
    <s v="Regulated Electric (122)"/>
    <s v="WPC Sub 30619 Pueblo Airport Ind Pk"/>
    <x v="152"/>
    <n v="135300"/>
    <x v="106"/>
    <n v="10568650"/>
    <s v="ARRESTER - 69,001-146,000 VOLTS"/>
    <d v="1993-07-01T00:00:00"/>
    <d v="1993-07-01T00:00:00"/>
    <s v="WCDXFER"/>
  </r>
  <r>
    <n v="0"/>
    <n v="26073.33"/>
    <n v="752.47865039969997"/>
    <n v="25320.851349600303"/>
    <d v="2025-12-01T00:00:00"/>
    <s v="BH Colorado Electric Oper Co"/>
    <s v="Regulated Electric (122)"/>
    <s v="WPC Sub 30619 Pueblo Airport Ind Pk"/>
    <x v="152"/>
    <n v="135300"/>
    <x v="107"/>
    <n v="40847128"/>
    <s v="Batteries, Storage - Station"/>
    <d v="2024-11-19T00:00:00"/>
    <d v="2024-12-01T00:00:00"/>
    <s v="10085361"/>
  </r>
  <r>
    <n v="0"/>
    <n v="0"/>
    <n v="0"/>
    <n v="0"/>
    <d v="2025-12-01T00:00:00"/>
    <s v="BH Colorado Electric Oper Co"/>
    <s v="Regulated Electric (122)"/>
    <s v="WPC Sub 30619 Pueblo Airport Ind Pk"/>
    <x v="152"/>
    <n v="135300"/>
    <x v="101"/>
    <n v="10569017"/>
    <s v="BATTERIES, STORAGE"/>
    <d v="2004-11-22T00:00:00"/>
    <d v="2004-01-01T00:00:00"/>
    <s v="10020671"/>
  </r>
  <r>
    <n v="0"/>
    <n v="18518.27"/>
    <n v="534.43893884430008"/>
    <n v="17983.831061155699"/>
    <d v="2025-12-01T00:00:00"/>
    <s v="BH Colorado Electric Oper Co"/>
    <s v="Regulated Electric (122)"/>
    <s v="WPC Sub 30619 Pueblo Airport Ind Pk"/>
    <x v="152"/>
    <n v="135300"/>
    <x v="137"/>
    <n v="40847119"/>
    <s v="Battery Charger"/>
    <d v="2024-11-19T00:00:00"/>
    <d v="2024-12-01T00:00:00"/>
    <s v="10085361"/>
  </r>
  <r>
    <n v="0"/>
    <n v="0"/>
    <n v="0"/>
    <n v="0"/>
    <d v="2025-12-01T00:00:00"/>
    <s v="BH Colorado Electric Oper Co"/>
    <s v="Regulated Electric (122)"/>
    <s v="WPC Sub 30619 Pueblo Airport Ind Pk"/>
    <x v="152"/>
    <n v="135300"/>
    <x v="137"/>
    <n v="10568479"/>
    <s v="BATTERY CHARGER"/>
    <d v="1987-07-01T00:00:00"/>
    <d v="1987-07-01T00:00:00"/>
    <s v="WCDXFER"/>
  </r>
  <r>
    <n v="2"/>
    <n v="215876.38"/>
    <n v="97606.668109006205"/>
    <n v="118269.7118909938"/>
    <d v="2025-12-01T00:00:00"/>
    <s v="BH Colorado Electric Oper Co"/>
    <s v="Regulated Electric (122)"/>
    <s v="WPC Sub 30619 Pueblo Airport Ind Pk"/>
    <x v="152"/>
    <n v="135300"/>
    <x v="126"/>
    <n v="10568889"/>
    <s v="GAS - 115-161 KV"/>
    <d v="2002-07-01T00:00:00"/>
    <d v="2002-01-01T00:00:00"/>
    <s v="10009214"/>
  </r>
  <r>
    <n v="1"/>
    <n v="12821.65"/>
    <n v="7030.6466399700003"/>
    <n v="5791.0033600299994"/>
    <d v="2025-12-01T00:00:00"/>
    <s v="BH Colorado Electric Oper Co"/>
    <s v="Regulated Electric (122)"/>
    <s v="WPC Sub 30619 Pueblo Airport Ind Pk"/>
    <x v="152"/>
    <n v="135300"/>
    <x v="158"/>
    <n v="10568756"/>
    <s v="OIL - 15 KV"/>
    <d v="1997-07-01T00:00:00"/>
    <d v="1997-07-01T00:00:00"/>
    <s v="WCDXFER"/>
  </r>
  <r>
    <n v="1"/>
    <n v="206760.21"/>
    <n v="93484.869422112897"/>
    <n v="113275.34057788709"/>
    <d v="2025-12-01T00:00:00"/>
    <s v="BH Colorado Electric Oper Co"/>
    <s v="Regulated Electric (122)"/>
    <s v="WPC Sub 30619 Pueblo Airport Ind Pk"/>
    <x v="152"/>
    <n v="135300"/>
    <x v="195"/>
    <n v="10568910"/>
    <s v="CONTROL BUILDING"/>
    <d v="2002-07-01T00:00:00"/>
    <d v="2002-10-01T00:00:00"/>
    <s v="10009214"/>
  </r>
  <r>
    <n v="1"/>
    <n v="1407.78"/>
    <n v="636.51574679219993"/>
    <n v="771.26425320780004"/>
    <d v="2025-12-01T00:00:00"/>
    <s v="BH Colorado Electric Oper Co"/>
    <s v="Regulated Electric (122)"/>
    <s v="WPC Sub 30619 Pueblo Airport Ind Pk"/>
    <x v="152"/>
    <n v="135300"/>
    <x v="195"/>
    <n v="10568903"/>
    <s v="BUILDING FOUNDATION"/>
    <d v="2002-07-01T00:00:00"/>
    <d v="2002-10-01T00:00:00"/>
    <s v="10009214"/>
  </r>
  <r>
    <n v="200"/>
    <n v="12036.84"/>
    <n v="4747.586080692"/>
    <n v="7289.2539193080001"/>
    <d v="2025-12-01T00:00:00"/>
    <s v="BH Colorado Electric Oper Co"/>
    <s v="Regulated Electric (122)"/>
    <s v="WPC Sub 30619 Pueblo Airport Ind Pk"/>
    <x v="152"/>
    <n v="135300"/>
    <x v="132"/>
    <n v="10569265"/>
    <s v="BUS BAR"/>
    <d v="2005-12-09T00:00:00"/>
    <d v="2006-01-01T00:00:00"/>
    <s v="10020259"/>
  </r>
  <r>
    <n v="25"/>
    <n v="12897.39"/>
    <n v="5087.0053304069997"/>
    <n v="7810.3846695929997"/>
    <d v="2025-12-01T00:00:00"/>
    <s v="BH Colorado Electric Oper Co"/>
    <s v="Regulated Electric (122)"/>
    <s v="WPC Sub 30619 Pueblo Airport Ind Pk"/>
    <x v="152"/>
    <n v="135300"/>
    <x v="109"/>
    <n v="37646153"/>
    <s v="CABLE TRENCH"/>
    <d v="2005-12-09T00:00:00"/>
    <d v="2006-01-01T00:00:00"/>
    <s v="10020259"/>
  </r>
  <r>
    <n v="0"/>
    <n v="0"/>
    <n v="0"/>
    <n v="0"/>
    <d v="2025-12-01T00:00:00"/>
    <s v="BH Colorado Electric Oper Co"/>
    <s v="Regulated Electric (122)"/>
    <s v="WPC Sub 30619 Pueblo Airport Ind Pk"/>
    <x v="152"/>
    <n v="135300"/>
    <x v="386"/>
    <n v="10569272"/>
    <s v="CABLE TRENCH"/>
    <d v="2005-12-09T00:00:00"/>
    <d v="2006-01-01T00:00:00"/>
    <s v="10020259"/>
  </r>
  <r>
    <n v="0"/>
    <n v="26610.05"/>
    <n v="18687.234916114998"/>
    <n v="7922.8150838850015"/>
    <d v="2025-12-01T00:00:00"/>
    <s v="BH Colorado Electric Oper Co"/>
    <s v="Regulated Electric (122)"/>
    <s v="WPC Sub 30619 Pueblo Airport Ind Pk"/>
    <x v="152"/>
    <n v="135300"/>
    <x v="205"/>
    <n v="10568559"/>
    <s v="CAPACITOR BANKS-FOUNDATION"/>
    <d v="1989-07-01T00:00:00"/>
    <d v="1989-07-01T00:00:00"/>
    <s v="WCDXFER"/>
  </r>
  <r>
    <n v="1"/>
    <n v="984442.22"/>
    <n v="388284.98018728598"/>
    <n v="596157.23981271405"/>
    <d v="2025-12-01T00:00:00"/>
    <s v="BH Colorado Electric Oper Co"/>
    <s v="Regulated Electric (122)"/>
    <s v="WPC Sub 30619 Pueblo Airport Ind Pk"/>
    <x v="152"/>
    <n v="135300"/>
    <x v="111"/>
    <n v="10569286"/>
    <s v="CNTL CBL SWITCHGEAR METAL-CLAD"/>
    <d v="2005-12-09T00:00:00"/>
    <d v="2006-01-01T00:00:00"/>
    <s v="10020259"/>
  </r>
  <r>
    <n v="0"/>
    <n v="0"/>
    <n v="0"/>
    <n v="0"/>
    <d v="2025-12-01T00:00:00"/>
    <s v="BH Colorado Electric Oper Co"/>
    <s v="Regulated Electric (122)"/>
    <s v="WPC Sub 30619 Pueblo Airport Ind Pk"/>
    <x v="152"/>
    <n v="135300"/>
    <x v="103"/>
    <n v="11100034"/>
    <s v="JMUX SONET MULTIPLEXER AND STAND"/>
    <d v="2011-04-20T00:00:00"/>
    <d v="2011-01-01T00:00:00"/>
    <s v="10040950"/>
  </r>
  <r>
    <n v="14886"/>
    <n v="17170.670000000002"/>
    <n v="7763.5723180982995"/>
    <n v="9407.0976819017014"/>
    <d v="2025-12-01T00:00:00"/>
    <s v="BH Colorado Electric Oper Co"/>
    <s v="Regulated Electric (122)"/>
    <s v="WPC Sub 30619 Pueblo Airport Ind Pk"/>
    <x v="152"/>
    <n v="135300"/>
    <x v="112"/>
    <n v="10568987"/>
    <s v="COND. CONTROL CABLE, OTHER"/>
    <d v="2002-07-01T00:00:00"/>
    <d v="2002-01-01T00:00:00"/>
    <s v="10009214"/>
  </r>
  <r>
    <n v="5882"/>
    <n v="5121.3900000000003"/>
    <n v="2019.9853016070001"/>
    <n v="3101.4046983930002"/>
    <d v="2025-12-01T00:00:00"/>
    <s v="BH Colorado Electric Oper Co"/>
    <s v="Regulated Electric (122)"/>
    <s v="WPC Sub 30619 Pueblo Airport Ind Pk"/>
    <x v="152"/>
    <n v="135300"/>
    <x v="112"/>
    <n v="10569293"/>
    <s v="COND. CONTROL CABLE, OTHER"/>
    <d v="2005-12-09T00:00:00"/>
    <d v="2006-01-01T00:00:00"/>
    <s v="10020259"/>
  </r>
  <r>
    <n v="148"/>
    <n v="125.06"/>
    <n v="56.544814739399996"/>
    <n v="68.515185260600006"/>
    <d v="2025-12-01T00:00:00"/>
    <s v="BH Colorado Electric Oper Co"/>
    <s v="Regulated Electric (122)"/>
    <s v="WPC Sub 30619 Pueblo Airport Ind Pk"/>
    <x v="152"/>
    <n v="135300"/>
    <x v="214"/>
    <n v="10568868"/>
    <s v="COND. PWR CABLE, AL, 251MCM-795MCM"/>
    <d v="2002-07-01T00:00:00"/>
    <d v="2002-01-01T00:00:00"/>
    <s v="10009214"/>
  </r>
  <r>
    <n v="374"/>
    <n v="2387.04"/>
    <n v="1676.328200592"/>
    <n v="710.71179940799993"/>
    <d v="2025-12-01T00:00:00"/>
    <s v="BH Colorado Electric Oper Co"/>
    <s v="Regulated Electric (122)"/>
    <s v="WPC Sub 30619 Pueblo Airport Ind Pk"/>
    <x v="152"/>
    <n v="135300"/>
    <x v="215"/>
    <n v="10568545"/>
    <s v="COND. PWR CABLE, AL, OTHER"/>
    <d v="1989-07-01T00:00:00"/>
    <d v="1989-07-01T00:00:00"/>
    <s v="WCDXFER"/>
  </r>
  <r>
    <n v="21917"/>
    <n v="62535.01"/>
    <n v="24665.139939713001"/>
    <n v="37869.870060287001"/>
    <d v="2025-12-01T00:00:00"/>
    <s v="BH Colorado Electric Oper Co"/>
    <s v="Regulated Electric (122)"/>
    <s v="WPC Sub 30619 Pueblo Airport Ind Pk"/>
    <x v="152"/>
    <n v="135300"/>
    <x v="259"/>
    <n v="10569300"/>
    <s v="COND. PWR CABLE, OTHER"/>
    <d v="2005-12-09T00:00:00"/>
    <d v="2006-01-01T00:00:00"/>
    <s v="10020259"/>
  </r>
  <r>
    <n v="790"/>
    <n v="4380.5"/>
    <n v="2991.9789661250002"/>
    <n v="1388.5210338749998"/>
    <d v="2025-12-01T00:00:00"/>
    <s v="BH Colorado Electric Oper Co"/>
    <s v="Regulated Electric (122)"/>
    <s v="WPC Sub 30619 Pueblo Airport Ind Pk"/>
    <x v="152"/>
    <n v="135300"/>
    <x v="217"/>
    <n v="10568603"/>
    <s v="CONDUIT-NOT ENC COND-PLS-&gt;4&quot;- 6&quot;"/>
    <d v="1990-07-01T00:00:00"/>
    <d v="1990-07-01T00:00:00"/>
    <s v="WCDXFER"/>
  </r>
  <r>
    <n v="130"/>
    <n v="1073.58"/>
    <n v="485.41006083420001"/>
    <n v="588.16993916579986"/>
    <d v="2025-12-01T00:00:00"/>
    <s v="BH Colorado Electric Oper Co"/>
    <s v="Regulated Electric (122)"/>
    <s v="WPC Sub 30619 Pueblo Airport Ind Pk"/>
    <x v="152"/>
    <n v="135300"/>
    <x v="410"/>
    <n v="10568924"/>
    <s v="CONDUIT, NOT ENCSD STEEL 2&quot;&amp;UNDER"/>
    <d v="2002-07-01T00:00:00"/>
    <d v="2002-01-01T00:00:00"/>
    <s v="10009214"/>
  </r>
  <r>
    <n v="50"/>
    <n v="800.88"/>
    <n v="362.1110765112"/>
    <n v="438.7689234888"/>
    <d v="2025-12-01T00:00:00"/>
    <s v="BH Colorado Electric Oper Co"/>
    <s v="Regulated Electric (122)"/>
    <s v="WPC Sub 30619 Pueblo Airport Ind Pk"/>
    <x v="152"/>
    <n v="135300"/>
    <x v="219"/>
    <n v="10568861"/>
    <s v="CONDUIT, NOT ENCSD STEEL 3&quot;-4&quot;"/>
    <d v="2002-07-01T00:00:00"/>
    <d v="2002-01-01T00:00:00"/>
    <s v="10009214"/>
  </r>
  <r>
    <n v="1"/>
    <n v="726.24"/>
    <n v="537.95678236320009"/>
    <n v="188.28321763679992"/>
    <d v="2025-12-01T00:00:00"/>
    <s v="BH Colorado Electric Oper Co"/>
    <s v="Regulated Electric (122)"/>
    <s v="WPC Sub 30619 Pueblo Airport Ind Pk"/>
    <x v="152"/>
    <n v="135300"/>
    <x v="161"/>
    <n v="10568416"/>
    <s v="CONDUIT, NOT ENCD-STL-UNDR 3&quot;"/>
    <d v="1987-07-01T00:00:00"/>
    <d v="1987-07-01T00:00:00"/>
    <s v="WCDXFER"/>
  </r>
  <r>
    <n v="9"/>
    <n v="265334.09999999998"/>
    <n v="196544.225995863"/>
    <n v="68789.874004136975"/>
    <d v="2025-12-01T00:00:00"/>
    <s v="BH Colorado Electric Oper Co"/>
    <s v="Regulated Electric (122)"/>
    <s v="WPC Sub 30619 Pueblo Airport Ind Pk"/>
    <x v="152"/>
    <n v="135300"/>
    <x v="162"/>
    <n v="10568437"/>
    <s v="CTRL CUB-SWITCHGEAR, METALCLAD"/>
    <d v="1987-07-01T00:00:00"/>
    <d v="1987-07-01T00:00:00"/>
    <s v="WCDXFER"/>
  </r>
  <r>
    <n v="2"/>
    <n v="2056.4900000000002"/>
    <n v="1444.1953973270001"/>
    <n v="612.2946026730001"/>
    <d v="2025-12-01T00:00:00"/>
    <s v="BH Colorado Electric Oper Co"/>
    <s v="Regulated Electric (122)"/>
    <s v="WPC Sub 30619 Pueblo Airport Ind Pk"/>
    <x v="152"/>
    <n v="135300"/>
    <x v="162"/>
    <n v="10568552"/>
    <s v="CTRL CUB-SWITCHGEAR, METALCLAD"/>
    <d v="1989-07-01T00:00:00"/>
    <d v="1989-07-01T00:00:00"/>
    <s v="WCDXFER"/>
  </r>
  <r>
    <n v="5"/>
    <n v="11899.87"/>
    <n v="5380.4249526063004"/>
    <n v="6519.4450473937004"/>
    <d v="2025-12-01T00:00:00"/>
    <s v="BH Colorado Electric Oper Co"/>
    <s v="Regulated Electric (122)"/>
    <s v="WPC Sub 30619 Pueblo Airport Ind Pk"/>
    <x v="152"/>
    <n v="135300"/>
    <x v="261"/>
    <n v="10568959"/>
    <s v="CURR/POT TRANS/REAC STAND"/>
    <d v="2002-07-01T00:00:00"/>
    <d v="2002-01-01T00:00:00"/>
    <s v="10009214"/>
  </r>
  <r>
    <n v="0"/>
    <n v="0"/>
    <n v="0"/>
    <n v="0"/>
    <d v="2025-12-01T00:00:00"/>
    <s v="BH Colorado Electric Oper Co"/>
    <s v="Regulated Electric (122)"/>
    <s v="WPC Sub 30619 Pueblo Airport Ind Pk"/>
    <x v="152"/>
    <n v="135300"/>
    <x v="411"/>
    <n v="10569307"/>
    <s v="CUTOUTS, 0-15,000 VOLTS"/>
    <d v="2005-12-09T00:00:00"/>
    <d v="2006-01-01T00:00:00"/>
    <s v="10020259"/>
  </r>
  <r>
    <n v="1"/>
    <n v="67.08"/>
    <n v="26.457780803999999"/>
    <n v="40.622219196000003"/>
    <d v="2025-12-01T00:00:00"/>
    <s v="BH Colorado Electric Oper Co"/>
    <s v="Regulated Electric (122)"/>
    <s v="WPC Sub 30619 Pueblo Airport Ind Pk"/>
    <x v="152"/>
    <n v="135300"/>
    <x v="68"/>
    <n v="10888557"/>
    <s v="Cutouts, 7,501-15,000 Volts"/>
    <d v="2005-12-09T00:00:00"/>
    <d v="2006-01-01T00:00:00"/>
    <s v="10020259"/>
  </r>
  <r>
    <n v="0"/>
    <n v="0"/>
    <n v="0"/>
    <n v="0"/>
    <d v="2025-12-01T00:00:00"/>
    <s v="BH Colorado Electric Oper Co"/>
    <s v="Regulated Electric (122)"/>
    <s v="WPC Sub 30619 Pueblo Airport Ind Pk"/>
    <x v="152"/>
    <n v="135300"/>
    <x v="3"/>
    <n v="40160641"/>
    <s v="Replacement of the Battery system as well as charger and MTS at Airport Industrial Sub"/>
    <d v="2024-11-19T00:00:00"/>
    <d v="2024-12-01T00:00:00"/>
    <s v="10085361"/>
  </r>
  <r>
    <n v="0"/>
    <n v="0"/>
    <n v="0"/>
    <n v="0"/>
    <d v="2025-12-01T00:00:00"/>
    <s v="BH Colorado Electric Oper Co"/>
    <s v="Regulated Electric (122)"/>
    <s v="WPC Sub 30619 Pueblo Airport Ind Pk"/>
    <x v="152"/>
    <n v="135300"/>
    <x v="3"/>
    <n v="9719216"/>
    <s v="AIRPORT INDUSTRIAL SUB. FEEDER"/>
    <d v="1997-04-01T00:00:00"/>
    <d v="1999-03-01T00:00:00"/>
    <s v="23557059"/>
  </r>
  <r>
    <n v="0"/>
    <n v="0"/>
    <n v="0"/>
    <n v="0"/>
    <d v="2025-12-01T00:00:00"/>
    <s v="BH Colorado Electric Oper Co"/>
    <s v="Regulated Electric (122)"/>
    <s v="WPC Sub 30619 Pueblo Airport Ind Pk"/>
    <x v="152"/>
    <n v="135300"/>
    <x v="3"/>
    <n v="9812958"/>
    <s v="Inv-Add PCB's &amp; Line Relaying"/>
    <d v="2002-07-01T00:00:00"/>
    <d v="2002-11-01T00:00:00"/>
    <s v="10009214"/>
  </r>
  <r>
    <n v="0"/>
    <n v="0"/>
    <n v="0"/>
    <n v="0"/>
    <d v="2025-12-01T00:00:00"/>
    <s v="BH Colorado Electric Oper Co"/>
    <s v="Regulated Electric (122)"/>
    <s v="WPC Sub 30619 Pueblo Airport Ind Pk"/>
    <x v="152"/>
    <n v="135300"/>
    <x v="3"/>
    <n v="9814376"/>
    <s v="Inv-Add PCB's &amp; Line Relaying"/>
    <d v="2002-07-01T00:00:00"/>
    <d v="2003-03-01T00:00:00"/>
    <s v="10009214"/>
  </r>
  <r>
    <n v="0"/>
    <n v="0"/>
    <n v="0"/>
    <n v="0"/>
    <d v="2025-12-01T00:00:00"/>
    <s v="BH Colorado Electric Oper Co"/>
    <s v="Regulated Electric (122)"/>
    <s v="WPC Sub 30619 Pueblo Airport Ind Pk"/>
    <x v="152"/>
    <n v="135300"/>
    <x v="3"/>
    <n v="28830331"/>
    <s v="Replace existing door and/or locking mechanisms for Airport Industrial Substation to allow for compliance with NERC CIP Low Impact Standards."/>
    <d v="2019-12-16T00:00:00"/>
    <d v="2020-01-01T00:00:00"/>
    <s v="10068543"/>
  </r>
  <r>
    <n v="0"/>
    <n v="0"/>
    <n v="0"/>
    <n v="0"/>
    <d v="2025-12-01T00:00:00"/>
    <s v="BH Colorado Electric Oper Co"/>
    <s v="Regulated Electric (122)"/>
    <s v="WPC Sub 30619 Pueblo Airport Ind Pk"/>
    <x v="152"/>
    <n v="135300"/>
    <x v="3"/>
    <n v="28413171"/>
    <s v="Replace existing door and/or locking mechanisms for Airport Industrial Substation to allow for compliance with NERC CIP Low Impact Standards."/>
    <d v="2019-12-16T00:00:00"/>
    <d v="2019-12-01T00:00:00"/>
    <s v="10068543"/>
  </r>
  <r>
    <n v="0"/>
    <n v="0"/>
    <n v="0"/>
    <n v="0"/>
    <d v="2025-12-01T00:00:00"/>
    <s v="BH Colorado Electric Oper Co"/>
    <s v="Regulated Electric (122)"/>
    <s v="WPC Sub 30619 Pueblo Airport Ind Pk"/>
    <x v="152"/>
    <n v="135300"/>
    <x v="3"/>
    <n v="29646496"/>
    <s v="Replace existing door and/or locking mechanisms for Airport Industrial Substation to allow for compliance with NERC CIP Low Impact Standards."/>
    <d v="2019-12-16T00:00:00"/>
    <d v="2020-07-01T00:00:00"/>
    <s v="10068543"/>
  </r>
  <r>
    <n v="0"/>
    <n v="0"/>
    <n v="0"/>
    <n v="0"/>
    <d v="2025-12-01T00:00:00"/>
    <s v="BH Colorado Electric Oper Co"/>
    <s v="Regulated Electric (122)"/>
    <s v="WPC Sub 30619 Pueblo Airport Ind Pk"/>
    <x v="152"/>
    <n v="135300"/>
    <x v="3"/>
    <n v="9814033"/>
    <s v="Inv-Add PCB's &amp; Line Relaying"/>
    <d v="2002-07-01T00:00:00"/>
    <d v="2003-02-01T00:00:00"/>
    <s v="10009214"/>
  </r>
  <r>
    <n v="0"/>
    <n v="0"/>
    <n v="0"/>
    <n v="0"/>
    <d v="2025-12-01T00:00:00"/>
    <s v="BH Colorado Electric Oper Co"/>
    <s v="Regulated Electric (122)"/>
    <s v="WPC Sub 30619 Pueblo Airport Ind Pk"/>
    <x v="152"/>
    <n v="135300"/>
    <x v="3"/>
    <n v="9815498"/>
    <s v="Inv-Add PCB's &amp; Line Relaying"/>
    <d v="2002-07-01T00:00:00"/>
    <d v="2003-08-01T00:00:00"/>
    <s v="10009214"/>
  </r>
  <r>
    <n v="0"/>
    <n v="0"/>
    <n v="0"/>
    <n v="0"/>
    <d v="2025-12-01T00:00:00"/>
    <s v="BH Colorado Electric Oper Co"/>
    <s v="Regulated Electric (122)"/>
    <s v="WPC Sub 30619 Pueblo Airport Ind Pk"/>
    <x v="152"/>
    <n v="135300"/>
    <x v="3"/>
    <n v="40471780"/>
    <s v="Replacement of the Battery system as well as charger and MTS at Airport Industrial Sub"/>
    <d v="2024-11-19T00:00:00"/>
    <d v="2025-01-01T00:00:00"/>
    <s v="10085361"/>
  </r>
  <r>
    <n v="0"/>
    <n v="0"/>
    <n v="0"/>
    <n v="0"/>
    <d v="2025-12-01T00:00:00"/>
    <s v="BH Colorado Electric Oper Co"/>
    <s v="Regulated Electric (122)"/>
    <s v="WPC Sub 30619 Pueblo Airport Ind Pk"/>
    <x v="152"/>
    <n v="135300"/>
    <x v="3"/>
    <n v="9812490"/>
    <s v="Inv-Add PCB's &amp; Line Relaying"/>
    <d v="2002-07-01T00:00:00"/>
    <d v="2002-10-01T00:00:00"/>
    <s v="10009214"/>
  </r>
  <r>
    <n v="0"/>
    <n v="0"/>
    <n v="0"/>
    <n v="0"/>
    <d v="2025-12-01T00:00:00"/>
    <s v="BH Colorado Electric Oper Co"/>
    <s v="Regulated Electric (122)"/>
    <s v="WPC Sub 30619 Pueblo Airport Ind Pk"/>
    <x v="152"/>
    <n v="135300"/>
    <x v="3"/>
    <n v="9813340"/>
    <s v="Inv-Add PCB's &amp; Line Relaying"/>
    <d v="2002-07-01T00:00:00"/>
    <d v="2002-12-01T00:00:00"/>
    <s v="10009214"/>
  </r>
  <r>
    <n v="0"/>
    <n v="0"/>
    <n v="0"/>
    <n v="0"/>
    <d v="2025-12-01T00:00:00"/>
    <s v="BH Colorado Electric Oper Co"/>
    <s v="Regulated Electric (122)"/>
    <s v="WPC Sub 30619 Pueblo Airport Ind Pk"/>
    <x v="152"/>
    <n v="135300"/>
    <x v="3"/>
    <n v="40731713"/>
    <s v="Replacement of the Battery system as well as charger and MTS at Airport Industrial Sub"/>
    <d v="2024-11-19T00:00:00"/>
    <d v="2025-03-01T00:00:00"/>
    <s v="10085361"/>
  </r>
  <r>
    <n v="0"/>
    <n v="0"/>
    <n v="0"/>
    <n v="0"/>
    <d v="2025-12-01T00:00:00"/>
    <s v="BH Colorado Electric Oper Co"/>
    <s v="Regulated Electric (122)"/>
    <s v="WPC Sub 30619 Pueblo Airport Ind Pk"/>
    <x v="152"/>
    <n v="135300"/>
    <x v="3"/>
    <n v="9813530"/>
    <s v="Inv-Add PCB's &amp; Line Relaying"/>
    <d v="2002-07-01T00:00:00"/>
    <d v="2003-01-01T00:00:00"/>
    <s v="10009214"/>
  </r>
  <r>
    <n v="1"/>
    <n v="217.28"/>
    <n v="135.86562290560002"/>
    <n v="81.414377094399981"/>
    <d v="2025-12-01T00:00:00"/>
    <s v="BH Colorado Electric Oper Co"/>
    <s v="Regulated Electric (122)"/>
    <s v="WPC Sub 30619 Pueblo Airport Ind Pk"/>
    <x v="152"/>
    <n v="135300"/>
    <x v="115"/>
    <n v="10568636"/>
    <s v="FENCES, CHAIN LINK"/>
    <d v="1993-07-01T00:00:00"/>
    <d v="1993-07-01T00:00:00"/>
    <s v="WCDXFER"/>
  </r>
  <r>
    <n v="1160"/>
    <n v="12645.28"/>
    <n v="9366.895435230399"/>
    <n v="3278.3845647696016"/>
    <d v="2025-12-01T00:00:00"/>
    <s v="BH Colorado Electric Oper Co"/>
    <s v="Regulated Electric (122)"/>
    <s v="WPC Sub 30619 Pueblo Airport Ind Pk"/>
    <x v="152"/>
    <n v="135300"/>
    <x v="115"/>
    <n v="10568451"/>
    <s v="FENCE"/>
    <d v="1987-07-01T00:00:00"/>
    <d v="1987-07-01T00:00:00"/>
    <s v="WCDXFER"/>
  </r>
  <r>
    <n v="1"/>
    <n v="8278.86"/>
    <n v="5176.7878812971994"/>
    <n v="3102.0721187028012"/>
    <d v="2025-12-01T00:00:00"/>
    <s v="BH Colorado Electric Oper Co"/>
    <s v="Regulated Electric (122)"/>
    <s v="WPC Sub 30619 Pueblo Airport Ind Pk"/>
    <x v="152"/>
    <n v="135300"/>
    <x v="118"/>
    <n v="10568678"/>
    <s v="STATION GROUNDING SYSTEMS"/>
    <d v="1993-07-01T00:00:00"/>
    <d v="1993-07-01T00:00:00"/>
    <s v="WCDXFER"/>
  </r>
  <r>
    <n v="1"/>
    <n v="11059.18"/>
    <n v="8192.0038670073991"/>
    <n v="2867.1761329926012"/>
    <d v="2025-12-01T00:00:00"/>
    <s v="BH Colorado Electric Oper Co"/>
    <s v="Regulated Electric (122)"/>
    <s v="WPC Sub 30619 Pueblo Airport Ind Pk"/>
    <x v="152"/>
    <n v="135300"/>
    <x v="118"/>
    <n v="10568402"/>
    <s v="GROUNDING SYSTEMS, STATION"/>
    <d v="1987-07-01T00:00:00"/>
    <d v="1987-07-01T00:00:00"/>
    <s v="WCDXFER"/>
  </r>
  <r>
    <n v="1"/>
    <n v="8904.36"/>
    <n v="3512.0692468679999"/>
    <n v="5392.2907531320006"/>
    <d v="2025-12-01T00:00:00"/>
    <s v="BH Colorado Electric Oper Co"/>
    <s v="Regulated Electric (122)"/>
    <s v="WPC Sub 30619 Pueblo Airport Ind Pk"/>
    <x v="152"/>
    <n v="135300"/>
    <x v="118"/>
    <n v="10569314"/>
    <s v="GROUNDING SYSTEMS, STATION"/>
    <d v="2005-12-09T00:00:00"/>
    <d v="2006-01-01T00:00:00"/>
    <s v="10020259"/>
  </r>
  <r>
    <n v="1"/>
    <n v="912.19"/>
    <n v="412.43894576309998"/>
    <n v="499.75105423690007"/>
    <d v="2025-12-01T00:00:00"/>
    <s v="BH Colorado Electric Oper Co"/>
    <s v="Regulated Electric (122)"/>
    <s v="WPC Sub 30619 Pueblo Airport Ind Pk"/>
    <x v="152"/>
    <n v="135300"/>
    <x v="118"/>
    <n v="10568917"/>
    <s v="GROUNDING SYSTEMS, STATION"/>
    <d v="2002-07-01T00:00:00"/>
    <d v="2002-01-01T00:00:00"/>
    <s v="10009214"/>
  </r>
  <r>
    <n v="474"/>
    <n v="1386.1100000000001"/>
    <n v="946.74397094749997"/>
    <n v="439.36602905250015"/>
    <d v="2025-12-01T00:00:00"/>
    <s v="BH Colorado Electric Oper Co"/>
    <s v="Regulated Electric (122)"/>
    <s v="WPC Sub 30619 Pueblo Airport Ind Pk"/>
    <x v="152"/>
    <n v="135300"/>
    <x v="118"/>
    <n v="10568582"/>
    <s v="STATION GROUNDING SYSTEMS"/>
    <d v="1990-07-01T00:00:00"/>
    <d v="1990-07-01T00:00:00"/>
    <s v="WCDXFER"/>
  </r>
  <r>
    <n v="2674"/>
    <n v="14898.630000000001"/>
    <n v="10176.0957845175"/>
    <n v="4722.5342154825012"/>
    <d v="2025-12-01T00:00:00"/>
    <s v="BH Colorado Electric Oper Co"/>
    <s v="Regulated Electric (122)"/>
    <s v="WPC Sub 30619 Pueblo Airport Ind Pk"/>
    <x v="152"/>
    <n v="135300"/>
    <x v="408"/>
    <n v="10568589"/>
    <s v="INSULATORS-POST-15KV"/>
    <d v="1990-07-01T00:00:00"/>
    <d v="1990-07-01T00:00:00"/>
    <s v="WCDXFER"/>
  </r>
  <r>
    <n v="1"/>
    <n v="30628.600000000002"/>
    <n v="22687.903591498001"/>
    <n v="7940.6964085020008"/>
    <d v="2025-12-01T00:00:00"/>
    <s v="BH Colorado Electric Oper Co"/>
    <s v="Regulated Electric (122)"/>
    <s v="WPC Sub 30619 Pueblo Airport Ind Pk"/>
    <x v="152"/>
    <n v="135300"/>
    <x v="286"/>
    <n v="10568472"/>
    <s v="INSULATORS-POST-161KV"/>
    <d v="1987-07-01T00:00:00"/>
    <d v="1987-07-01T00:00:00"/>
    <s v="WCDXFER"/>
  </r>
  <r>
    <n v="9"/>
    <n v="7982.89"/>
    <n v="4991.7172424378005"/>
    <n v="2991.1727575621999"/>
    <d v="2025-12-01T00:00:00"/>
    <s v="BH Colorado Electric Oper Co"/>
    <s v="Regulated Electric (122)"/>
    <s v="WPC Sub 30619 Pueblo Airport Ind Pk"/>
    <x v="152"/>
    <n v="135300"/>
    <x v="286"/>
    <n v="10568692"/>
    <s v="INSULATORS-POST-161KV"/>
    <d v="1993-07-01T00:00:00"/>
    <d v="1993-07-01T00:00:00"/>
    <s v="WCDXFER"/>
  </r>
  <r>
    <n v="1"/>
    <n v="5132.7300000000005"/>
    <n v="2320.7201899677002"/>
    <n v="2812.0098100323003"/>
    <d v="2025-12-01T00:00:00"/>
    <s v="BH Colorado Electric Oper Co"/>
    <s v="Regulated Electric (122)"/>
    <s v="WPC Sub 30619 Pueblo Airport Ind Pk"/>
    <x v="152"/>
    <n v="135300"/>
    <x v="230"/>
    <n v="10568973"/>
    <s v="CARR CURR EQ-LINE TUNER"/>
    <d v="2002-07-01T00:00:00"/>
    <d v="2002-01-01T00:00:00"/>
    <s v="10009214"/>
  </r>
  <r>
    <n v="7"/>
    <n v="19296.62"/>
    <n v="12066.215465172401"/>
    <n v="7230.4045348275977"/>
    <d v="2025-12-01T00:00:00"/>
    <s v="BH Colorado Electric Oper Co"/>
    <s v="Regulated Electric (122)"/>
    <s v="WPC Sub 30619 Pueblo Airport Ind Pk"/>
    <x v="152"/>
    <n v="135300"/>
    <x v="231"/>
    <n v="10568720"/>
    <s v="LOW PROF- SWITCH STAND - HIGH"/>
    <d v="1993-07-01T00:00:00"/>
    <d v="1993-07-01T00:00:00"/>
    <s v="WCDXFER"/>
  </r>
  <r>
    <n v="1"/>
    <n v="1957.77"/>
    <n v="1450.2033071810999"/>
    <n v="507.56669281890004"/>
    <d v="2025-12-01T00:00:00"/>
    <s v="BH Colorado Electric Oper Co"/>
    <s v="Regulated Electric (122)"/>
    <s v="WPC Sub 30619 Pueblo Airport Ind Pk"/>
    <x v="152"/>
    <n v="135300"/>
    <x v="231"/>
    <n v="10568486"/>
    <s v="LOW PROF- SWITCH STAND - HIGH"/>
    <d v="1987-07-01T00:00:00"/>
    <d v="1987-07-01T00:00:00"/>
    <s v="WCDXFER"/>
  </r>
  <r>
    <n v="14"/>
    <n v="8696.4699999999993"/>
    <n v="5437.9202578694003"/>
    <n v="3258.549742130599"/>
    <d v="2025-12-01T00:00:00"/>
    <s v="BH Colorado Electric Oper Co"/>
    <s v="Regulated Electric (122)"/>
    <s v="WPC Sub 30619 Pueblo Airport Ind Pk"/>
    <x v="152"/>
    <n v="135300"/>
    <x v="262"/>
    <n v="10568713"/>
    <s v="LOW PROF- SWITCH STAND - LOW"/>
    <d v="1993-07-01T00:00:00"/>
    <d v="1993-07-01T00:00:00"/>
    <s v="WCDXFER"/>
  </r>
  <r>
    <n v="1"/>
    <n v="4188.97"/>
    <n v="1894.0071373653"/>
    <n v="2294.9628626347003"/>
    <d v="2025-12-01T00:00:00"/>
    <s v="BH Colorado Electric Oper Co"/>
    <s v="Regulated Electric (122)"/>
    <s v="WPC Sub 30619 Pueblo Airport Ind Pk"/>
    <x v="152"/>
    <n v="135300"/>
    <x v="262"/>
    <n v="10568945"/>
    <s v="LOW PROF- SWITCH STAND - LOW"/>
    <d v="2002-07-01T00:00:00"/>
    <d v="2002-01-01T00:00:00"/>
    <s v="10009214"/>
  </r>
  <r>
    <n v="3"/>
    <n v="5111.4800000000005"/>
    <n v="3786.2901160963997"/>
    <n v="1325.1898839036007"/>
    <d v="2025-12-01T00:00:00"/>
    <s v="BH Colorado Electric Oper Co"/>
    <s v="Regulated Electric (122)"/>
    <s v="WPC Sub 30619 Pueblo Airport Ind Pk"/>
    <x v="152"/>
    <n v="135300"/>
    <x v="262"/>
    <n v="10568444"/>
    <s v="LOW PROF- SWITCH STAND - LOW"/>
    <d v="1987-07-01T00:00:00"/>
    <d v="1987-07-01T00:00:00"/>
    <s v="WCDXFER"/>
  </r>
  <r>
    <n v="2"/>
    <n v="5274.62"/>
    <n v="3298.2305407324002"/>
    <n v="1976.3894592675997"/>
    <d v="2025-12-01T00:00:00"/>
    <s v="BH Colorado Electric Oper Co"/>
    <s v="Regulated Electric (122)"/>
    <s v="WPC Sub 30619 Pueblo Airport Ind Pk"/>
    <x v="152"/>
    <n v="135300"/>
    <x v="232"/>
    <n v="10568671"/>
    <s v="LOW PROF-CURR/POT TRANS/REAC STAND"/>
    <d v="1993-07-01T00:00:00"/>
    <d v="1993-07-01T00:00:00"/>
    <s v="WCDXFER"/>
  </r>
  <r>
    <n v="2"/>
    <n v="6817.5"/>
    <n v="5050.0115165249999"/>
    <n v="1767.4884834750001"/>
    <d v="2025-12-01T00:00:00"/>
    <s v="BH Colorado Electric Oper Co"/>
    <s v="Regulated Electric (122)"/>
    <s v="WPC Sub 30619 Pueblo Airport Ind Pk"/>
    <x v="152"/>
    <n v="135300"/>
    <x v="232"/>
    <n v="10568409"/>
    <s v="LOW PROF-CURR/POT TRANS/REAC STAND"/>
    <d v="1987-07-01T00:00:00"/>
    <d v="1987-07-01T00:00:00"/>
    <s v="WCDXFER"/>
  </r>
  <r>
    <n v="2"/>
    <n v="17411.599999999999"/>
    <n v="12897.510894188001"/>
    <n v="4514.0891058119978"/>
    <d v="2025-12-01T00:00:00"/>
    <s v="BH Colorado Electric Oper Co"/>
    <s v="Regulated Electric (122)"/>
    <s v="WPC Sub 30619 Pueblo Airport Ind Pk"/>
    <x v="152"/>
    <n v="135300"/>
    <x v="287"/>
    <n v="10568465"/>
    <s v="LOW PROF-DEADEND TWR-HIGH TENSION"/>
    <d v="1987-07-01T00:00:00"/>
    <d v="1987-07-01T00:00:00"/>
    <s v="WCDXFER"/>
  </r>
  <r>
    <n v="2"/>
    <n v="24712.39"/>
    <n v="15452.707386027801"/>
    <n v="9259.6826139721979"/>
    <d v="2025-12-01T00:00:00"/>
    <s v="BH Colorado Electric Oper Co"/>
    <s v="Regulated Electric (122)"/>
    <s v="WPC Sub 30619 Pueblo Airport Ind Pk"/>
    <x v="152"/>
    <n v="135300"/>
    <x v="287"/>
    <n v="10568664"/>
    <s v="STRUC/OUTDR-LOW-DEAD END HIGH"/>
    <d v="1993-07-01T00:00:00"/>
    <d v="1993-07-01T00:00:00"/>
    <s v="WCDXFER"/>
  </r>
  <r>
    <n v="3"/>
    <n v="4544.99"/>
    <n v="3366.6669369256997"/>
    <n v="1178.3230630743001"/>
    <d v="2025-12-01T00:00:00"/>
    <s v="BH Colorado Electric Oper Co"/>
    <s v="Regulated Electric (122)"/>
    <s v="WPC Sub 30619 Pueblo Airport Ind Pk"/>
    <x v="152"/>
    <n v="135300"/>
    <x v="233"/>
    <n v="10568458"/>
    <s v="LOW PROFILE STRUCT-BUS SUPPORT-1PH"/>
    <d v="1987-07-01T00:00:00"/>
    <d v="1987-07-01T00:00:00"/>
    <s v="WCDXFER"/>
  </r>
  <r>
    <n v="6"/>
    <n v="4669.67"/>
    <n v="2919.9540837334002"/>
    <n v="1749.7159162665998"/>
    <d v="2025-12-01T00:00:00"/>
    <s v="BH Colorado Electric Oper Co"/>
    <s v="Regulated Electric (122)"/>
    <s v="WPC Sub 30619 Pueblo Airport Ind Pk"/>
    <x v="152"/>
    <n v="135300"/>
    <x v="233"/>
    <n v="10568685"/>
    <s v="STRUC/OUTDR-LOW-BUS SUPPORT-1"/>
    <d v="1993-07-01T00:00:00"/>
    <d v="1993-07-01T00:00:00"/>
    <s v="WCDXFER"/>
  </r>
  <r>
    <n v="10"/>
    <n v="7192.05"/>
    <n v="4497.2033929409999"/>
    <n v="2694.8466070590002"/>
    <d v="2025-12-01T00:00:00"/>
    <s v="BH Colorado Electric Oper Co"/>
    <s v="Regulated Electric (122)"/>
    <s v="WPC Sub 30619 Pueblo Airport Ind Pk"/>
    <x v="152"/>
    <n v="135300"/>
    <x v="234"/>
    <n v="10568657"/>
    <s v="LOW PROFILE STRUCTURE-FOUNDATION"/>
    <d v="1993-07-01T00:00:00"/>
    <d v="1993-07-01T00:00:00"/>
    <s v="WCDXFER"/>
  </r>
  <r>
    <n v="0"/>
    <n v="0"/>
    <n v="0"/>
    <n v="0"/>
    <d v="2025-12-01T00:00:00"/>
    <s v="BH Colorado Electric Oper Co"/>
    <s v="Regulated Electric (122)"/>
    <s v="WPC Sub 30619 Pueblo Airport Ind Pk"/>
    <x v="152"/>
    <n v="135300"/>
    <x v="354"/>
    <n v="12818403"/>
    <s v="MULTIPLE ADDRESS MASTER SYSTEM"/>
    <d v="2005-12-09T00:00:00"/>
    <d v="2006-03-01T00:00:00"/>
    <s v="50507XFER"/>
  </r>
  <r>
    <n v="0"/>
    <n v="0"/>
    <n v="0"/>
    <n v="0"/>
    <d v="2025-12-01T00:00:00"/>
    <s v="BH Colorado Electric Oper Co"/>
    <s v="Regulated Electric (122)"/>
    <s v="WPC Sub 30619 Pueblo Airport Ind Pk"/>
    <x v="152"/>
    <n v="135300"/>
    <x v="327"/>
    <n v="12818414"/>
    <s v="SCADA Radio MDS 9710B"/>
    <d v="2002-09-30T00:00:00"/>
    <d v="2002-12-01T00:00:00"/>
    <s v="50507XFER"/>
  </r>
  <r>
    <n v="1"/>
    <n v="63071.35"/>
    <n v="24876.683859755001"/>
    <n v="38194.666140244997"/>
    <d v="2025-12-01T00:00:00"/>
    <s v="BH Colorado Electric Oper Co"/>
    <s v="Regulated Electric (122)"/>
    <s v="WPC Sub 30619 Pueblo Airport Ind Pk"/>
    <x v="152"/>
    <n v="135300"/>
    <x v="85"/>
    <n v="10569279"/>
    <s v="Circuit Switcher"/>
    <d v="2005-12-09T00:00:00"/>
    <d v="2006-01-01T00:00:00"/>
    <s v="10020259"/>
  </r>
  <r>
    <n v="2"/>
    <n v="23033.55"/>
    <n v="10414.423616989499"/>
    <n v="12619.1263830105"/>
    <d v="2025-12-01T00:00:00"/>
    <s v="BH Colorado Electric Oper Co"/>
    <s v="Regulated Electric (122)"/>
    <s v="WPC Sub 30619 Pueblo Airport Ind Pk"/>
    <x v="152"/>
    <n v="135300"/>
    <x v="292"/>
    <n v="10568896"/>
    <s v="CIRCUIT BREAKER CONTROL PANEL"/>
    <d v="2002-07-01T00:00:00"/>
    <d v="2002-01-01T00:00:00"/>
    <s v="10009214"/>
  </r>
  <r>
    <n v="1"/>
    <n v="14925.4"/>
    <n v="8184.2207017199999"/>
    <n v="6741.1792982799998"/>
    <d v="2025-12-01T00:00:00"/>
    <s v="BH Colorado Electric Oper Co"/>
    <s v="Regulated Electric (122)"/>
    <s v="WPC Sub 30619 Pueblo Airport Ind Pk"/>
    <x v="152"/>
    <n v="135300"/>
    <x v="292"/>
    <n v="10568749"/>
    <s v="CIRCUIT BREAKER CONTROL PANEL"/>
    <d v="1997-04-01T00:00:00"/>
    <d v="1999-01-01T00:00:00"/>
    <s v="23557059"/>
  </r>
  <r>
    <n v="1"/>
    <n v="21077.21"/>
    <n v="5880.1394368332003"/>
    <n v="15197.070563166799"/>
    <d v="2025-12-01T00:00:00"/>
    <s v="BH Colorado Electric Oper Co"/>
    <s v="Regulated Electric (122)"/>
    <s v="WPC Sub 30619 Pueblo Airport Ind Pk"/>
    <x v="152"/>
    <n v="135300"/>
    <x v="332"/>
    <n v="11100042"/>
    <s v="PANEL - FIBER OPTIC PATCH"/>
    <d v="2011-04-20T00:00:00"/>
    <d v="2011-06-01T00:00:00"/>
    <s v="10040950"/>
  </r>
  <r>
    <n v="2"/>
    <n v="23033.55"/>
    <n v="10414.423616989499"/>
    <n v="12619.1263830105"/>
    <d v="2025-12-01T00:00:00"/>
    <s v="BH Colorado Electric Oper Co"/>
    <s v="Regulated Electric (122)"/>
    <s v="WPC Sub 30619 Pueblo Airport Ind Pk"/>
    <x v="152"/>
    <n v="135300"/>
    <x v="236"/>
    <n v="10568938"/>
    <s v="LINE PANEL"/>
    <d v="2002-07-01T00:00:00"/>
    <d v="2002-01-01T00:00:00"/>
    <s v="10009214"/>
  </r>
  <r>
    <n v="2"/>
    <n v="20815.12"/>
    <n v="9411.3793713288014"/>
    <n v="11403.740628671198"/>
    <d v="2025-12-01T00:00:00"/>
    <s v="BH Colorado Electric Oper Co"/>
    <s v="Regulated Electric (122)"/>
    <s v="WPC Sub 30619 Pueblo Airport Ind Pk"/>
    <x v="152"/>
    <n v="135300"/>
    <x v="237"/>
    <n v="10569008"/>
    <s v="OTHER PANELS"/>
    <d v="2002-07-01T00:00:00"/>
    <d v="2002-01-01T00:00:00"/>
    <s v="10009214"/>
  </r>
  <r>
    <n v="1"/>
    <n v="25725.29"/>
    <n v="7176.8650714668001"/>
    <n v="18548.424928533201"/>
    <d v="2025-12-01T00:00:00"/>
    <s v="BH Colorado Electric Oper Co"/>
    <s v="Regulated Electric (122)"/>
    <s v="WPC Sub 30619 Pueblo Airport Ind Pk"/>
    <x v="152"/>
    <n v="135300"/>
    <x v="294"/>
    <n v="11100039"/>
    <s v="PANEL RELAYS"/>
    <d v="2011-04-20T00:00:00"/>
    <d v="2011-06-01T00:00:00"/>
    <s v="10040950"/>
  </r>
  <r>
    <n v="1"/>
    <n v="2228.1799999999998"/>
    <n v="535.87905026220005"/>
    <n v="1692.3009497377998"/>
    <d v="2025-12-01T00:00:00"/>
    <s v="BH Colorado Electric Oper Co"/>
    <s v="Regulated Electric (122)"/>
    <s v="WPC Sub 30619 Pueblo Airport Ind Pk"/>
    <x v="152"/>
    <n v="135300"/>
    <x v="294"/>
    <n v="12116044"/>
    <s v="CSR 115-1 AIP REPLACE"/>
    <d v="2013-10-29T00:00:00"/>
    <d v="2013-10-01T00:00:00"/>
    <s v="10042290"/>
  </r>
  <r>
    <n v="3"/>
    <n v="409.53000000000003"/>
    <n v="185.16550439969998"/>
    <n v="224.36449560030005"/>
    <d v="2025-12-01T00:00:00"/>
    <s v="BH Colorado Electric Oper Co"/>
    <s v="Regulated Electric (122)"/>
    <s v="WPC Sub 30619 Pueblo Airport Ind Pk"/>
    <x v="152"/>
    <n v="135300"/>
    <x v="17"/>
    <n v="10569001"/>
    <s v="POST INSULATORS"/>
    <d v="2002-07-01T00:00:00"/>
    <d v="2002-01-01T00:00:00"/>
    <s v="10009214"/>
  </r>
  <r>
    <n v="6"/>
    <n v="55307.76"/>
    <n v="25006.9330149624"/>
    <n v="30300.826985037602"/>
    <d v="2025-12-01T00:00:00"/>
    <s v="BH Colorado Electric Oper Co"/>
    <s v="Regulated Electric (122)"/>
    <s v="WPC Sub 30619 Pueblo Airport Ind Pk"/>
    <x v="152"/>
    <n v="135300"/>
    <x v="412"/>
    <n v="10568854"/>
    <s v="CARR CURR EQ-POTENT DEV-161KV"/>
    <d v="2002-07-01T00:00:00"/>
    <d v="2002-01-01T00:00:00"/>
    <s v="10009214"/>
  </r>
  <r>
    <n v="1"/>
    <n v="58.81"/>
    <n v="26.590441026899999"/>
    <n v="32.219558973100007"/>
    <d v="2025-12-01T00:00:00"/>
    <s v="BH Colorado Electric Oper Co"/>
    <s v="Regulated Electric (122)"/>
    <s v="WPC Sub 30619 Pueblo Airport Ind Pk"/>
    <x v="152"/>
    <n v="135300"/>
    <x v="269"/>
    <n v="10568980"/>
    <s v="POTHEADS (TERMINATORS)"/>
    <d v="2002-07-01T00:00:00"/>
    <d v="2002-01-01T00:00:00"/>
    <s v="10009214"/>
  </r>
  <r>
    <n v="19"/>
    <n v="2828.81"/>
    <n v="1115.7429176529999"/>
    <n v="1713.067082347"/>
    <d v="2025-12-01T00:00:00"/>
    <s v="BH Colorado Electric Oper Co"/>
    <s v="Regulated Electric (122)"/>
    <s v="WPC Sub 30619 Pueblo Airport Ind Pk"/>
    <x v="152"/>
    <n v="135300"/>
    <x v="269"/>
    <n v="10569321"/>
    <s v="POTHEADS (TERMINATORS)"/>
    <d v="2005-12-09T00:00:00"/>
    <d v="2006-01-01T00:00:00"/>
    <s v="10020259"/>
  </r>
  <r>
    <n v="8071"/>
    <n v="52883.16"/>
    <n v="20858.244715308003"/>
    <n v="32024.915284692001"/>
    <d v="2025-12-01T00:00:00"/>
    <s v="BH Colorado Electric Oper Co"/>
    <s v="Regulated Electric (122)"/>
    <s v="WPC Sub 30619 Pueblo Airport Ind Pk"/>
    <x v="152"/>
    <n v="135300"/>
    <x v="270"/>
    <n v="10569328"/>
    <s v="PVC CONDUIT"/>
    <d v="2005-12-09T00:00:00"/>
    <d v="2006-01-01T00:00:00"/>
    <s v="10020259"/>
  </r>
  <r>
    <n v="1"/>
    <n v="34052.660000000003"/>
    <n v="13431.094425658001"/>
    <n v="20621.565574342003"/>
    <d v="2025-12-01T00:00:00"/>
    <s v="BH Colorado Electric Oper Co"/>
    <s v="Regulated Electric (122)"/>
    <s v="WPC Sub 30619 Pueblo Airport Ind Pk"/>
    <x v="152"/>
    <n v="135300"/>
    <x v="145"/>
    <n v="10569349"/>
    <s v="PWR TRFRMR NBR XXXXXX FOUNDATION"/>
    <d v="2005-12-09T00:00:00"/>
    <d v="2006-03-01T00:00:00"/>
    <s v="10020259"/>
  </r>
  <r>
    <n v="1"/>
    <n v="3569.8"/>
    <n v="2644.3023266140003"/>
    <n v="925.49767338599986"/>
    <d v="2025-12-01T00:00:00"/>
    <s v="BH Colorado Electric Oper Co"/>
    <s v="Regulated Electric (122)"/>
    <s v="WPC Sub 30619 Pueblo Airport Ind Pk"/>
    <x v="152"/>
    <n v="135300"/>
    <x v="145"/>
    <n v="10568493"/>
    <s v="TRANSF, PWR, FOUNDATION-00000-TRANSF, PWR, FOUNDATION"/>
    <d v="1987-07-01T00:00:00"/>
    <d v="1987-07-01T00:00:00"/>
    <s v="WCDXFER"/>
  </r>
  <r>
    <n v="1"/>
    <n v="1973.05"/>
    <n v="778.21294596500002"/>
    <n v="1194.8370540349999"/>
    <d v="2025-12-01T00:00:00"/>
    <s v="BH Colorado Electric Oper Co"/>
    <s v="Regulated Electric (122)"/>
    <s v="WPC Sub 30619 Pueblo Airport Ind Pk"/>
    <x v="152"/>
    <n v="135300"/>
    <x v="390"/>
    <n v="10569342"/>
    <s v="PWR TRFRMR NBR 08404 INSTALLATION"/>
    <d v="2005-12-09T00:00:00"/>
    <d v="2006-03-01T00:00:00"/>
    <s v="10020259"/>
  </r>
  <r>
    <n v="0"/>
    <n v="334.69"/>
    <n v="357.38985390879998"/>
    <n v="-22.69985390879998"/>
    <d v="2025-12-01T00:00:00"/>
    <s v="BH Colorado Electric Oper Co"/>
    <s v="Regulated Electric (122)"/>
    <s v="WPC Sub 30619 Pueblo Airport Ind Pk"/>
    <x v="152"/>
    <n v="135300"/>
    <x v="129"/>
    <n v="10568352"/>
    <s v="POWER TRANSFORMER-08107-POWER TRANSFORMER"/>
    <d v="1970-07-01T00:00:00"/>
    <d v="1970-07-01T00:00:00"/>
    <s v="WCDXFER"/>
  </r>
  <r>
    <n v="1"/>
    <n v="735334.87"/>
    <n v="290031.73536073096"/>
    <n v="445303.13463926903"/>
    <d v="2025-12-01T00:00:00"/>
    <s v="BH Colorado Electric Oper Co"/>
    <s v="Regulated Electric (122)"/>
    <s v="WPC Sub 30619 Pueblo Airport Ind Pk"/>
    <x v="152"/>
    <n v="135300"/>
    <x v="129"/>
    <n v="10569335"/>
    <s v="PWR TRFRMR NBR 08404"/>
    <d v="2005-12-09T00:00:00"/>
    <d v="2006-03-01T00:00:00"/>
    <s v="10020259"/>
  </r>
  <r>
    <n v="1"/>
    <n v="11547.62"/>
    <n v="13768.0891009886"/>
    <n v="-2220.4691009885992"/>
    <d v="2025-12-01T00:00:00"/>
    <s v="BH Colorado Electric Oper Co"/>
    <s v="Regulated Electric (122)"/>
    <s v="WPC Sub 30619 Pueblo Airport Ind Pk"/>
    <x v="152"/>
    <n v="135300"/>
    <x v="129"/>
    <n v="10568343"/>
    <s v="POWER TRANSFORMER-08107-POWER TRANSFORMER"/>
    <d v="1951-07-01T00:00:00"/>
    <d v="1951-07-01T00:00:00"/>
    <s v="WCDXFER"/>
  </r>
  <r>
    <n v="1"/>
    <n v="316908.89"/>
    <n v="234747.86126720271"/>
    <n v="82161.028732797306"/>
    <d v="2025-12-01T00:00:00"/>
    <s v="BH Colorado Electric Oper Co"/>
    <s v="Regulated Electric (122)"/>
    <s v="WPC Sub 30619 Pueblo Airport Ind Pk"/>
    <x v="152"/>
    <n v="135300"/>
    <x v="129"/>
    <n v="10568514"/>
    <s v="TX.-POWER-08146-TX.-POWER"/>
    <d v="1987-07-01T00:00:00"/>
    <d v="1987-07-01T00:00:00"/>
    <s v="WCDXFER"/>
  </r>
  <r>
    <n v="1"/>
    <n v="35412.32"/>
    <n v="26231.4079687376"/>
    <n v="9180.9120312624"/>
    <d v="2025-12-01T00:00:00"/>
    <s v="BH Colorado Electric Oper Co"/>
    <s v="Regulated Electric (122)"/>
    <s v="WPC Sub 30619 Pueblo Airport Ind Pk"/>
    <x v="152"/>
    <n v="135300"/>
    <x v="318"/>
    <n v="10568423"/>
    <s v="RECLOSERS-3PH,25001-34500V"/>
    <d v="1987-07-01T00:00:00"/>
    <d v="1987-07-01T00:00:00"/>
    <s v="WCDXFER"/>
  </r>
  <r>
    <n v="3"/>
    <n v="1947.7"/>
    <n v="768.21436601000005"/>
    <n v="1179.48563399"/>
    <d v="2025-12-01T00:00:00"/>
    <s v="BH Colorado Electric Oper Co"/>
    <s v="Regulated Electric (122)"/>
    <s v="WPC Sub 30619 Pueblo Airport Ind Pk"/>
    <x v="152"/>
    <n v="135300"/>
    <x v="188"/>
    <n v="10569356"/>
    <s v="RELAY - BREAKER FAILURE"/>
    <d v="2005-12-09T00:00:00"/>
    <d v="2006-01-01T00:00:00"/>
    <s v="10020259"/>
  </r>
  <r>
    <n v="2"/>
    <n v="32788.520000000004"/>
    <n v="14825.050287694801"/>
    <n v="17963.469712305203"/>
    <d v="2025-12-01T00:00:00"/>
    <s v="BH Colorado Electric Oper Co"/>
    <s v="Regulated Electric (122)"/>
    <s v="WPC Sub 30619 Pueblo Airport Ind Pk"/>
    <x v="152"/>
    <n v="135300"/>
    <x v="173"/>
    <n v="10568931"/>
    <s v="IMPEDANCE RELAY"/>
    <d v="2002-07-01T00:00:00"/>
    <d v="2002-01-01T00:00:00"/>
    <s v="10009214"/>
  </r>
  <r>
    <n v="0"/>
    <n v="0"/>
    <n v="0"/>
    <n v="0"/>
    <d v="2025-12-01T00:00:00"/>
    <s v="BH Colorado Electric Oper Co"/>
    <s v="Regulated Electric (122)"/>
    <s v="WPC Sub 30619 Pueblo Airport Ind Pk"/>
    <x v="152"/>
    <n v="135300"/>
    <x v="240"/>
    <n v="10568729"/>
    <s v="MISCELLANEOUS RELAY"/>
    <d v="1994-07-01T00:00:00"/>
    <d v="1994-07-01T00:00:00"/>
    <s v="WCDXFER"/>
  </r>
  <r>
    <n v="11"/>
    <n v="32016.06"/>
    <n v="14475.7890723294"/>
    <n v="17540.270927670601"/>
    <d v="2025-12-01T00:00:00"/>
    <s v="BH Colorado Electric Oper Co"/>
    <s v="Regulated Electric (122)"/>
    <s v="WPC Sub 30619 Pueblo Airport Ind Pk"/>
    <x v="152"/>
    <n v="135300"/>
    <x v="240"/>
    <n v="10568952"/>
    <s v="MISCELLANEOUS RELAY"/>
    <d v="2002-07-01T00:00:00"/>
    <d v="2002-01-01T00:00:00"/>
    <s v="10009214"/>
  </r>
  <r>
    <n v="1"/>
    <n v="1225.8800000000001"/>
    <n v="648.61383126919998"/>
    <n v="577.26616873080013"/>
    <d v="2025-12-01T00:00:00"/>
    <s v="BH Colorado Electric Oper Co"/>
    <s v="Regulated Electric (122)"/>
    <s v="WPC Sub 30619 Pueblo Airport Ind Pk"/>
    <x v="152"/>
    <n v="135300"/>
    <x v="240"/>
    <n v="10568765"/>
    <s v="SERIES OR MULTIPLE RELAY"/>
    <d v="1998-12-30T00:00:00"/>
    <d v="1999-01-01T00:00:00"/>
    <s v="23558231"/>
  </r>
  <r>
    <n v="1"/>
    <n v="7982.33"/>
    <n v="4530.6257085338002"/>
    <n v="3451.7042914661997"/>
    <d v="2025-12-01T00:00:00"/>
    <s v="BH Colorado Electric Oper Co"/>
    <s v="Regulated Electric (122)"/>
    <s v="WPC Sub 30619 Pueblo Airport Ind Pk"/>
    <x v="152"/>
    <n v="135300"/>
    <x v="174"/>
    <n v="10568738"/>
    <s v="TRANSFORMER DIFFERENTIAL RELAY"/>
    <d v="1996-07-01T00:00:00"/>
    <d v="1996-07-01T00:00:00"/>
    <s v="WCDXFER"/>
  </r>
  <r>
    <n v="0"/>
    <n v="37817.74"/>
    <n v="3274.2705181672"/>
    <n v="34543.469481832799"/>
    <d v="2025-12-01T00:00:00"/>
    <s v="BH Colorado Electric Oper Co"/>
    <s v="Regulated Electric (122)"/>
    <s v="WPC Sub 30619 Pueblo Airport Ind Pk"/>
    <x v="152"/>
    <n v="135300"/>
    <x v="147"/>
    <n v="34237240"/>
    <s v="NERC Test Switch"/>
    <d v="2021-07-01T00:00:00"/>
    <d v="2021-07-01T00:00:00"/>
    <s v="10075410"/>
  </r>
  <r>
    <n v="0"/>
    <n v="0"/>
    <n v="0"/>
    <n v="0"/>
    <d v="2025-12-01T00:00:00"/>
    <s v="BH Colorado Electric Oper Co"/>
    <s v="Regulated Electric (122)"/>
    <s v="WPC Sub 30619 Pueblo Airport Ind Pk"/>
    <x v="152"/>
    <n v="135300"/>
    <x v="80"/>
    <n v="10568966"/>
    <s v="SCADA EQUIPMENT- RTU"/>
    <d v="2002-07-01T00:00:00"/>
    <d v="2002-01-01T00:00:00"/>
    <s v="10009214"/>
  </r>
  <r>
    <n v="0"/>
    <n v="0"/>
    <n v="0"/>
    <n v="0"/>
    <d v="2025-12-01T00:00:00"/>
    <s v="BH Colorado Electric Oper Co"/>
    <s v="Regulated Electric (122)"/>
    <s v="WPC Sub 30619 Pueblo Airport Ind Pk"/>
    <x v="152"/>
    <n v="135300"/>
    <x v="80"/>
    <n v="10568538"/>
    <s v="SCADA EQUIPMENT- RTU"/>
    <d v="1989-07-01T00:00:00"/>
    <d v="1989-07-01T00:00:00"/>
    <s v="WCDXFER"/>
  </r>
  <r>
    <n v="0"/>
    <n v="0"/>
    <n v="0"/>
    <n v="0"/>
    <d v="2025-12-01T00:00:00"/>
    <s v="BH Colorado Electric Oper Co"/>
    <s v="Regulated Electric (122)"/>
    <s v="WPC Sub 30619 Pueblo Airport Ind Pk"/>
    <x v="152"/>
    <n v="135300"/>
    <x v="376"/>
    <n v="10568847"/>
    <s v="SCADA EQUIPMENT- TRANSDUCER"/>
    <d v="2002-07-01T00:00:00"/>
    <d v="2002-01-01T00:00:00"/>
    <s v="10009214"/>
  </r>
  <r>
    <n v="0"/>
    <n v="11294.25"/>
    <n v="1412.4635356425001"/>
    <n v="9881.7864643574994"/>
    <d v="2025-12-01T00:00:00"/>
    <s v="BH Colorado Electric Oper Co"/>
    <s v="Regulated Electric (122)"/>
    <s v="WPC Sub 30619 Pueblo Airport Ind Pk"/>
    <x v="152"/>
    <n v="135300"/>
    <x v="121"/>
    <n v="33375768"/>
    <s v="SECURITY SYSTEM"/>
    <d v="2019-12-16T00:00:00"/>
    <d v="2019-12-01T00:00:00"/>
    <s v="10068543"/>
  </r>
  <r>
    <n v="73"/>
    <n v="10434.23"/>
    <n v="4115.4825610990001"/>
    <n v="6318.7474389009994"/>
    <d v="2025-12-01T00:00:00"/>
    <s v="BH Colorado Electric Oper Co"/>
    <s v="Regulated Electric (122)"/>
    <s v="WPC Sub 30619 Pueblo Airport Ind Pk"/>
    <x v="152"/>
    <n v="135300"/>
    <x v="271"/>
    <n v="10569370"/>
    <s v="STEEL CONDUIT"/>
    <d v="2005-12-09T00:00:00"/>
    <d v="2006-01-01T00:00:00"/>
    <s v="10020259"/>
  </r>
  <r>
    <n v="1"/>
    <n v="12543.24"/>
    <n v="4947.3210270119998"/>
    <n v="7595.918972988"/>
    <d v="2025-12-01T00:00:00"/>
    <s v="BH Colorado Electric Oper Co"/>
    <s v="Regulated Electric (122)"/>
    <s v="WPC Sub 30619 Pueblo Airport Ind Pk"/>
    <x v="152"/>
    <n v="135300"/>
    <x v="280"/>
    <n v="10569363"/>
    <s v="Static Mast"/>
    <d v="2005-12-09T00:00:00"/>
    <d v="2006-01-01T00:00:00"/>
    <s v="10020259"/>
  </r>
  <r>
    <n v="2"/>
    <n v="20170.89"/>
    <n v="12612.898262197799"/>
    <n v="7557.9917378022001"/>
    <d v="2025-12-01T00:00:00"/>
    <s v="BH Colorado Electric Oper Co"/>
    <s v="Regulated Electric (122)"/>
    <s v="WPC Sub 30619 Pueblo Airport Ind Pk"/>
    <x v="152"/>
    <n v="135300"/>
    <x v="176"/>
    <n v="10568643"/>
    <s v="STRUCTURES-SUPPORTING,OUTDOOR"/>
    <d v="1993-07-01T00:00:00"/>
    <d v="1993-07-01T00:00:00"/>
    <s v="WCDXFER"/>
  </r>
  <r>
    <n v="17"/>
    <n v="10074.92"/>
    <n v="7462.9207228555997"/>
    <n v="2611.9992771444004"/>
    <d v="2025-12-01T00:00:00"/>
    <s v="BH Colorado Electric Oper Co"/>
    <s v="Regulated Electric (122)"/>
    <s v="WPC Sub 30619 Pueblo Airport Ind Pk"/>
    <x v="152"/>
    <n v="135300"/>
    <x v="176"/>
    <n v="10568395"/>
    <s v="STRUCTURES-SUPPORTING,OUTDOOR"/>
    <d v="1987-07-01T00:00:00"/>
    <d v="1987-07-01T00:00:00"/>
    <s v="WCDXFER"/>
  </r>
  <r>
    <n v="2"/>
    <n v="321.93"/>
    <n v="145.55790987570001"/>
    <n v="176.3720901243"/>
    <d v="2025-12-01T00:00:00"/>
    <s v="BH Colorado Electric Oper Co"/>
    <s v="Regulated Electric (122)"/>
    <s v="WPC Sub 30619 Pueblo Airport Ind Pk"/>
    <x v="152"/>
    <n v="135300"/>
    <x v="19"/>
    <n v="10568840"/>
    <s v="SUSPENSION INSULATORS"/>
    <d v="2002-07-01T00:00:00"/>
    <d v="2002-01-01T00:00:00"/>
    <s v="10009214"/>
  </r>
  <r>
    <n v="1"/>
    <n v="13429.09"/>
    <n v="5296.7191356169997"/>
    <n v="8132.3708643830005"/>
    <d v="2025-12-01T00:00:00"/>
    <s v="BH Colorado Electric Oper Co"/>
    <s v="Regulated Electric (122)"/>
    <s v="WPC Sub 30619 Pueblo Airport Ind Pk"/>
    <x v="152"/>
    <n v="135300"/>
    <x v="272"/>
    <n v="10569377"/>
    <s v="SWITCH STAND"/>
    <d v="2005-12-09T00:00:00"/>
    <d v="2006-01-01T00:00:00"/>
    <s v="10020259"/>
  </r>
  <r>
    <n v="2"/>
    <n v="664.42"/>
    <n v="466.59711736600002"/>
    <n v="197.82288263399994"/>
    <d v="2025-12-01T00:00:00"/>
    <s v="BH Colorado Electric Oper Co"/>
    <s v="Regulated Electric (122)"/>
    <s v="WPC Sub 30619 Pueblo Airport Ind Pk"/>
    <x v="152"/>
    <n v="135300"/>
    <x v="180"/>
    <n v="10568531"/>
    <s v="TRANSF, POTNTL, 1PH, 13001-25KV"/>
    <d v="1989-07-01T00:00:00"/>
    <d v="1989-07-01T00:00:00"/>
    <s v="WCDXFER"/>
  </r>
  <r>
    <n v="1"/>
    <n v="1799.43"/>
    <n v="813.59696135069998"/>
    <n v="985.83303864930008"/>
    <d v="2025-12-01T00:00:00"/>
    <s v="BH Colorado Electric Oper Co"/>
    <s v="Regulated Electric (122)"/>
    <s v="WPC Sub 30619 Pueblo Airport Ind Pk"/>
    <x v="152"/>
    <n v="135300"/>
    <x v="180"/>
    <n v="10568833"/>
    <s v="TRANSF, POTNTL, 1PH, 13001-25KV"/>
    <d v="2002-07-01T00:00:00"/>
    <d v="2002-01-01T00:00:00"/>
    <s v="10009214"/>
  </r>
  <r>
    <n v="2"/>
    <n v="18331.189999999999"/>
    <n v="8288.2915600731012"/>
    <n v="10042.898439926897"/>
    <d v="2025-12-01T00:00:00"/>
    <s v="BH Colorado Electric Oper Co"/>
    <s v="Regulated Electric (122)"/>
    <s v="WPC Sub 30619 Pueblo Airport Ind Pk"/>
    <x v="152"/>
    <n v="135300"/>
    <x v="246"/>
    <n v="10568826"/>
    <s v="TRANSF, POTNTL, 1PH, 69001-161KV"/>
    <d v="2002-07-01T00:00:00"/>
    <d v="2002-01-01T00:00:00"/>
    <s v="10009214"/>
  </r>
  <r>
    <n v="1"/>
    <n v="10454.370000000001"/>
    <n v="4726.8544288113007"/>
    <n v="5727.5155711887001"/>
    <d v="2025-12-01T00:00:00"/>
    <s v="BH Colorado Electric Oper Co"/>
    <s v="Regulated Electric (122)"/>
    <s v="WPC Sub 30619 Pueblo Airport Ind Pk"/>
    <x v="152"/>
    <n v="135300"/>
    <x v="247"/>
    <n v="10568875"/>
    <s v="CARR CURR EQ-TRANS/REC COMBINED"/>
    <d v="2002-07-01T00:00:00"/>
    <d v="2002-01-01T00:00:00"/>
    <s v="10009214"/>
  </r>
  <r>
    <n v="1"/>
    <n v="14419.54"/>
    <n v="9016.567489470799"/>
    <n v="5402.9725105292018"/>
    <d v="2025-12-01T00:00:00"/>
    <s v="BH Colorado Electric Oper Co"/>
    <s v="Regulated Electric (122)"/>
    <s v="WPC Sub 30619 Pueblo Airport Ind Pk"/>
    <x v="152"/>
    <n v="135300"/>
    <x v="300"/>
    <n v="10568706"/>
    <s v="TUBULAR BUS, ALUM , UNDER 3&quot;"/>
    <d v="1993-07-01T00:00:00"/>
    <d v="1993-07-01T00:00:00"/>
    <s v="WCDXFER"/>
  </r>
  <r>
    <n v="1"/>
    <n v="23577.82"/>
    <n v="10660.510665751801"/>
    <n v="12917.309334248199"/>
    <d v="2025-12-01T00:00:00"/>
    <s v="BH Colorado Electric Oper Co"/>
    <s v="Regulated Electric (122)"/>
    <s v="WPC Sub 30619 Pueblo Airport Ind Pk"/>
    <x v="152"/>
    <n v="135300"/>
    <x v="253"/>
    <n v="10568882"/>
    <s v="CARR CURR EQ-WAVE TRAP-800 AMP"/>
    <d v="2002-07-01T00:00:00"/>
    <d v="2002-01-01T00:00:00"/>
    <s v="10009212"/>
  </r>
  <r>
    <n v="0"/>
    <n v="0"/>
    <n v="0"/>
    <n v="0"/>
    <d v="2025-12-01T00:00:00"/>
    <s v="BH Colorado Electric Oper Co"/>
    <s v="Regulated Electric (122)"/>
    <s v="WPC Sub 30619 Pueblo Airport Ind Pk"/>
    <x v="152"/>
    <n v="135301"/>
    <x v="3"/>
    <n v="33478444"/>
    <s v="Install test switches on lockout relays at the Airport Industrial sub to aid in NERC testing."/>
    <d v="2021-07-01T00:00:00"/>
    <d v="2021-07-01T00:00:00"/>
    <s v="10075410"/>
  </r>
  <r>
    <n v="0"/>
    <n v="0"/>
    <n v="0"/>
    <n v="0"/>
    <d v="2025-12-01T00:00:00"/>
    <s v="BH Colorado Electric Oper Co"/>
    <s v="Regulated Electric (122)"/>
    <s v="WPC Sub 30619 Pueblo Airport Ind Pk"/>
    <x v="152"/>
    <n v="135800"/>
    <x v="3"/>
    <n v="12088968"/>
    <s v="AIP REPLACE 115-1 CSR"/>
    <d v="2013-10-29T00:00:00"/>
    <d v="2013-10-01T00:00:00"/>
    <s v="10042290"/>
  </r>
  <r>
    <n v="1"/>
    <n v="1836"/>
    <n v="-280.02499416000001"/>
    <n v="2116.02499416"/>
    <d v="2025-12-01T00:00:00"/>
    <s v="BH Colorado Electric Oper Co"/>
    <s v="Regulated Electric (122)"/>
    <s v="WPC Sub 30695 Burnt Mill Sub"/>
    <x v="153"/>
    <n v="135001"/>
    <x v="4"/>
    <n v="10562893"/>
    <s v="LAND - TRACT 30"/>
    <d v="1964-07-01T00:00:00"/>
    <d v="1964-07-01T00:00:00"/>
    <s v="CPR Conversion"/>
  </r>
  <r>
    <n v="1"/>
    <n v="7345.03"/>
    <n v="78.954885832900004"/>
    <n v="7266.0751141670999"/>
    <d v="2025-12-01T00:00:00"/>
    <s v="BH Colorado Electric Oper Co"/>
    <s v="Regulated Electric (122)"/>
    <s v="WPC Sub 30695 Burnt Mill Sub"/>
    <x v="153"/>
    <n v="135130"/>
    <x v="103"/>
    <n v="40389206"/>
    <s v="WPC 30695 COMMUNICATIONS: JMUX"/>
    <d v="2012-10-11T00:00:00"/>
    <d v="2012-01-01T00:00:00"/>
    <s v="10044917"/>
  </r>
  <r>
    <n v="1"/>
    <n v="36140.1"/>
    <n v="388.48547514300003"/>
    <n v="35751.614524856996"/>
    <d v="2025-12-01T00:00:00"/>
    <s v="BH Colorado Electric Oper Co"/>
    <s v="Regulated Electric (122)"/>
    <s v="WPC Sub 30695 Burnt Mill Sub"/>
    <x v="153"/>
    <n v="135130"/>
    <x v="326"/>
    <n v="40389106"/>
    <s v="FIBER OPTIC PATCH PANEL"/>
    <d v="2012-10-11T00:00:00"/>
    <d v="2013-01-01T00:00:00"/>
    <s v="10044362"/>
  </r>
  <r>
    <n v="1"/>
    <n v="15005.85"/>
    <n v="17.922687123000003"/>
    <n v="14987.927312877"/>
    <d v="2025-12-01T00:00:00"/>
    <s v="BH Colorado Electric Oper Co"/>
    <s v="Regulated Electric (122)"/>
    <s v="WPC Sub 30695 Burnt Mill Sub"/>
    <x v="153"/>
    <n v="135130"/>
    <x v="105"/>
    <n v="41349004"/>
    <s v="Scada Equip - Server/Router"/>
    <d v="2024-12-30T00:00:00"/>
    <d v="2024-01-01T00:00:00"/>
    <s v="10084285"/>
  </r>
  <r>
    <n v="0"/>
    <n v="0"/>
    <n v="0"/>
    <n v="0"/>
    <d v="2025-12-01T00:00:00"/>
    <s v="BH Colorado Electric Oper Co"/>
    <s v="Regulated Electric (122)"/>
    <s v="WPC Sub 30695 Burnt Mill Sub"/>
    <x v="153"/>
    <n v="135130"/>
    <x v="105"/>
    <n v="40389283"/>
    <s v="Scada Equip - Server/Router"/>
    <d v="2013-07-01T00:00:00"/>
    <d v="2013-01-01T00:00:00"/>
    <s v="10047856"/>
  </r>
  <r>
    <n v="1"/>
    <n v="4761.79"/>
    <n v="73.929980149300007"/>
    <n v="4687.8600198507002"/>
    <d v="2025-12-01T00:00:00"/>
    <s v="BH Colorado Electric Oper Co"/>
    <s v="Regulated Electric (122)"/>
    <s v="WPC Sub 30695 Burnt Mill Sub"/>
    <x v="153"/>
    <n v="135130"/>
    <x v="245"/>
    <n v="40389018"/>
    <s v="TELEMETER EQ - TRANSMIT/RECEIVE"/>
    <d v="2006-12-14T00:00:00"/>
    <d v="2006-01-01T00:00:00"/>
    <s v="10020263"/>
  </r>
  <r>
    <n v="1"/>
    <n v="26476.33"/>
    <n v="8209.657820992099"/>
    <n v="18266.672179007903"/>
    <d v="2025-12-01T00:00:00"/>
    <s v="BH Colorado Electric Oper Co"/>
    <s v="Regulated Electric (122)"/>
    <s v="WPC Sub 30695 Burnt Mill Sub"/>
    <x v="153"/>
    <n v="135200"/>
    <x v="115"/>
    <n v="10563287"/>
    <s v="FENCE"/>
    <d v="2006-12-14T00:00:00"/>
    <d v="2006-01-01T00:00:00"/>
    <s v="10020263"/>
  </r>
  <r>
    <n v="1"/>
    <n v="65507.41"/>
    <n v="20312.234393491701"/>
    <n v="45195.175606508303"/>
    <d v="2025-12-01T00:00:00"/>
    <s v="BH Colorado Electric Oper Co"/>
    <s v="Regulated Electric (122)"/>
    <s v="WPC Sub 30695 Burnt Mill Sub"/>
    <x v="153"/>
    <n v="135200"/>
    <x v="122"/>
    <n v="10563280"/>
    <s v="STATION ROCK"/>
    <d v="2006-12-14T00:00:00"/>
    <d v="2006-01-01T00:00:00"/>
    <s v="10020263"/>
  </r>
  <r>
    <n v="2"/>
    <n v="15503.4"/>
    <n v="5816.5848362159995"/>
    <n v="9686.8151637840001"/>
    <d v="2025-12-01T00:00:00"/>
    <s v="BH Colorado Electric Oper Co"/>
    <s v="Regulated Electric (122)"/>
    <s v="WPC Sub 30695 Burnt Mill Sub"/>
    <x v="153"/>
    <n v="135300"/>
    <x v="328"/>
    <n v="10569463"/>
    <s v="AIRBRK-3PH-MANL-15-45KV- &gt;=2000A"/>
    <d v="2006-12-14T00:00:00"/>
    <d v="2006-01-01T00:00:00"/>
    <s v="10020263"/>
  </r>
  <r>
    <n v="15"/>
    <n v="97746.790000000008"/>
    <n v="36672.7618782196"/>
    <n v="61074.028121780408"/>
    <d v="2025-12-01T00:00:00"/>
    <s v="BH Colorado Electric Oper Co"/>
    <s v="Regulated Electric (122)"/>
    <s v="WPC Sub 30695 Burnt Mill Sub"/>
    <x v="153"/>
    <n v="135300"/>
    <x v="256"/>
    <n v="10569505"/>
    <s v="AIRBRK-3PH-MANL-69-170KV- 1200-1999AMPS"/>
    <d v="2006-12-14T00:00:00"/>
    <d v="2006-01-01T00:00:00"/>
    <s v="10020263"/>
  </r>
  <r>
    <n v="14"/>
    <n v="12708.89"/>
    <n v="4768.1371092236004"/>
    <n v="7940.752890776399"/>
    <d v="2025-12-01T00:00:00"/>
    <s v="BH Colorado Electric Oper Co"/>
    <s v="Regulated Electric (122)"/>
    <s v="WPC Sub 30695 Burnt Mill Sub"/>
    <x v="153"/>
    <n v="135300"/>
    <x v="67"/>
    <n v="10569470"/>
    <s v="ARRESTER -  0-10,000 VOLTS"/>
    <d v="2006-12-14T00:00:00"/>
    <d v="2006-01-01T00:00:00"/>
    <s v="10020263"/>
  </r>
  <r>
    <n v="6"/>
    <n v="8116.8"/>
    <n v="3045.2710888319998"/>
    <n v="5071.5289111680004"/>
    <d v="2025-12-01T00:00:00"/>
    <s v="BH Colorado Electric Oper Co"/>
    <s v="Regulated Electric (122)"/>
    <s v="WPC Sub 30695 Burnt Mill Sub"/>
    <x v="153"/>
    <n v="135300"/>
    <x v="106"/>
    <n v="10569456"/>
    <s v="ARRESTER -  69,001-146,000 VOLTS"/>
    <d v="2006-12-14T00:00:00"/>
    <d v="2006-01-01T00:00:00"/>
    <s v="10020263"/>
  </r>
  <r>
    <n v="1"/>
    <n v="31273.62"/>
    <n v="3309.3854141669999"/>
    <n v="27964.234585833001"/>
    <d v="2025-12-01T00:00:00"/>
    <s v="BH Colorado Electric Oper Co"/>
    <s v="Regulated Electric (122)"/>
    <s v="WPC Sub 30695 Burnt Mill Sub"/>
    <x v="153"/>
    <n v="135300"/>
    <x v="107"/>
    <n v="31725719"/>
    <s v="Batteries, Storage - Station"/>
    <d v="2020-06-29T00:00:00"/>
    <d v="2020-07-01T00:00:00"/>
    <s v="10069636"/>
  </r>
  <r>
    <n v="2"/>
    <n v="210497.11000000002"/>
    <n v="78974.566746216398"/>
    <n v="131522.5432537836"/>
    <d v="2025-12-01T00:00:00"/>
    <s v="BH Colorado Electric Oper Co"/>
    <s v="Regulated Electric (122)"/>
    <s v="WPC Sub 30695 Burnt Mill Sub"/>
    <x v="153"/>
    <n v="135300"/>
    <x v="126"/>
    <n v="10569498"/>
    <s v="BREAKER, GAS - 115-161 KV"/>
    <d v="2006-12-14T00:00:00"/>
    <d v="2006-01-01T00:00:00"/>
    <s v="10020263"/>
  </r>
  <r>
    <n v="5350"/>
    <n v="54659.98"/>
    <n v="20507.3990747752"/>
    <n v="34152.5809252248"/>
    <d v="2025-12-01T00:00:00"/>
    <s v="BH Colorado Electric Oper Co"/>
    <s v="Regulated Electric (122)"/>
    <s v="WPC Sub 30695 Burnt Mill Sub"/>
    <x v="153"/>
    <n v="135300"/>
    <x v="132"/>
    <n v="10569519"/>
    <s v="BUS BAR"/>
    <d v="2006-12-14T00:00:00"/>
    <d v="2006-01-01T00:00:00"/>
    <s v="10020263"/>
  </r>
  <r>
    <n v="12"/>
    <n v="110998.7"/>
    <n v="41644.629904388006"/>
    <n v="69354.070095611998"/>
    <d v="2025-12-01T00:00:00"/>
    <s v="BH Colorado Electric Oper Co"/>
    <s v="Regulated Electric (122)"/>
    <s v="WPC Sub 30695 Burnt Mill Sub"/>
    <x v="153"/>
    <n v="135300"/>
    <x v="257"/>
    <n v="10569477"/>
    <s v="BUS SUPPORT"/>
    <d v="2006-12-14T00:00:00"/>
    <d v="2006-01-01T00:00:00"/>
    <s v="10020263"/>
  </r>
  <r>
    <n v="89"/>
    <n v="8027.24"/>
    <n v="3011.6698569775999"/>
    <n v="5015.5701430223999"/>
    <d v="2025-12-01T00:00:00"/>
    <s v="BH Colorado Electric Oper Co"/>
    <s v="Regulated Electric (122)"/>
    <s v="WPC Sub 30695 Burnt Mill Sub"/>
    <x v="153"/>
    <n v="135300"/>
    <x v="314"/>
    <n v="10569484"/>
    <s v="CABLE TRAY"/>
    <d v="2006-12-14T00:00:00"/>
    <d v="2006-01-01T00:00:00"/>
    <s v="10020263"/>
  </r>
  <r>
    <n v="1"/>
    <n v="1181686.25"/>
    <n v="443346.51256594999"/>
    <n v="738339.73743405007"/>
    <d v="2025-12-01T00:00:00"/>
    <s v="BH Colorado Electric Oper Co"/>
    <s v="Regulated Electric (122)"/>
    <s v="WPC Sub 30695 Burnt Mill Sub"/>
    <x v="153"/>
    <n v="135300"/>
    <x v="111"/>
    <n v="10569581"/>
    <s v="CNTL CBL SWITCHGEAR METAL-CLAD"/>
    <d v="2006-12-14T00:00:00"/>
    <d v="2006-01-01T00:00:00"/>
    <s v="10020263"/>
  </r>
  <r>
    <n v="0"/>
    <n v="0"/>
    <n v="0"/>
    <n v="0"/>
    <d v="2025-12-01T00:00:00"/>
    <s v="BH Colorado Electric Oper Co"/>
    <s v="Regulated Electric (122)"/>
    <s v="WPC Sub 30695 Burnt Mill Sub"/>
    <x v="153"/>
    <n v="135300"/>
    <x v="103"/>
    <n v="11907839"/>
    <s v="WPC 30695 COMMUNICATIONS: JMUX"/>
    <d v="2012-10-11T00:00:00"/>
    <d v="2012-01-01T00:00:00"/>
    <s v="10044917"/>
  </r>
  <r>
    <n v="18740"/>
    <n v="72435.44"/>
    <n v="27176.418199145599"/>
    <n v="45259.021800854403"/>
    <d v="2025-12-01T00:00:00"/>
    <s v="BH Colorado Electric Oper Co"/>
    <s v="Regulated Electric (122)"/>
    <s v="WPC Sub 30695 Burnt Mill Sub"/>
    <x v="153"/>
    <n v="135300"/>
    <x v="112"/>
    <n v="10569595"/>
    <s v="COND. CONTROL CABLE, OTHER"/>
    <d v="2006-12-14T00:00:00"/>
    <d v="2006-01-01T00:00:00"/>
    <s v="10020263"/>
  </r>
  <r>
    <n v="25808"/>
    <n v="243981.16"/>
    <n v="91537.154145438413"/>
    <n v="152444.00585456158"/>
    <d v="2025-12-01T00:00:00"/>
    <s v="BH Colorado Electric Oper Co"/>
    <s v="Regulated Electric (122)"/>
    <s v="WPC Sub 30695 Burnt Mill Sub"/>
    <x v="153"/>
    <n v="135300"/>
    <x v="259"/>
    <n v="10569602"/>
    <s v="COND. PWR CABLE, OTHER"/>
    <d v="2006-12-14T00:00:00"/>
    <d v="2006-01-01T00:00:00"/>
    <s v="10020263"/>
  </r>
  <r>
    <n v="4"/>
    <n v="381289.26"/>
    <n v="143052.5773654824"/>
    <n v="238236.68263451761"/>
    <d v="2025-12-01T00:00:00"/>
    <s v="BH Colorado Electric Oper Co"/>
    <s v="Regulated Electric (122)"/>
    <s v="WPC Sub 30695 Burnt Mill Sub"/>
    <x v="153"/>
    <n v="135300"/>
    <x v="142"/>
    <n v="10569526"/>
    <s v="DEADEND TOWER"/>
    <d v="2006-12-14T00:00:00"/>
    <d v="2006-01-01T00:00:00"/>
    <s v="10020263"/>
  </r>
  <r>
    <n v="0"/>
    <n v="0"/>
    <n v="0"/>
    <n v="0"/>
    <d v="2025-12-01T00:00:00"/>
    <s v="BH Colorado Electric Oper Co"/>
    <s v="Regulated Electric (122)"/>
    <s v="WPC Sub 30695 Burnt Mill Sub"/>
    <x v="153"/>
    <n v="135300"/>
    <x v="3"/>
    <n v="29646681"/>
    <s v="Replacing the ALCAD 200 Ah battery bank with a Enersys CC-05M 100Ah Battery bank solution. Also installing a DC manual transfer switch, DC bus bar and wall penetration for backup DC capabilities."/>
    <d v="2020-06-29T00:00:00"/>
    <d v="2020-07-01T00:00:00"/>
    <s v="10069636"/>
  </r>
  <r>
    <n v="0"/>
    <n v="0"/>
    <n v="0"/>
    <n v="0"/>
    <d v="2025-12-01T00:00:00"/>
    <s v="BH Colorado Electric Oper Co"/>
    <s v="Regulated Electric (122)"/>
    <s v="WPC Sub 30695 Burnt Mill Sub"/>
    <x v="153"/>
    <n v="135300"/>
    <x v="3"/>
    <n v="28413177"/>
    <s v="Replace existing door and/or locking mechanisms for Burnt Mill Substation to allow for compliance with NERC CIP Low Impact Standards."/>
    <d v="2019-12-16T00:00:00"/>
    <d v="2019-12-01T00:00:00"/>
    <s v="10068546"/>
  </r>
  <r>
    <n v="0"/>
    <n v="0"/>
    <n v="0"/>
    <n v="0"/>
    <d v="2025-12-01T00:00:00"/>
    <s v="BH Colorado Electric Oper Co"/>
    <s v="Regulated Electric (122)"/>
    <s v="WPC Sub 30695 Burnt Mill Sub"/>
    <x v="153"/>
    <n v="135300"/>
    <x v="3"/>
    <n v="29646510"/>
    <s v="Replace existing door and/or locking mechanisms for Burnt Mill Substation to allow for compliance with NERC CIP Low Impact Standards."/>
    <d v="2019-12-16T00:00:00"/>
    <d v="2020-07-01T00:00:00"/>
    <s v="10068546"/>
  </r>
  <r>
    <n v="0"/>
    <n v="0"/>
    <n v="0"/>
    <n v="0"/>
    <d v="2025-12-01T00:00:00"/>
    <s v="BH Colorado Electric Oper Co"/>
    <s v="Regulated Electric (122)"/>
    <s v="WPC Sub 30695 Burnt Mill Sub"/>
    <x v="153"/>
    <n v="135300"/>
    <x v="3"/>
    <n v="30577515"/>
    <s v="Replacing the ALCAD 200 Ah battery bank with a Enersys CC-05M 100Ah Battery bank solution. Also installing a DC manual transfer switch, DC bus bar and wall penetration for backup DC capabilities."/>
    <d v="2020-06-29T00:00:00"/>
    <d v="2020-12-01T00:00:00"/>
    <s v="10069636"/>
  </r>
  <r>
    <n v="0"/>
    <n v="0"/>
    <n v="0"/>
    <n v="0"/>
    <d v="2025-12-01T00:00:00"/>
    <s v="BH Colorado Electric Oper Co"/>
    <s v="Regulated Electric (122)"/>
    <s v="WPC Sub 30695 Burnt Mill Sub"/>
    <x v="153"/>
    <n v="135300"/>
    <x v="3"/>
    <n v="28830340"/>
    <s v="Replace existing door and/or locking mechanisms for Burnt Mill Substation to allow for compliance with NERC CIP Low Impact Standards."/>
    <d v="2019-12-16T00:00:00"/>
    <d v="2020-01-01T00:00:00"/>
    <s v="10068546"/>
  </r>
  <r>
    <n v="0"/>
    <n v="0"/>
    <n v="0"/>
    <n v="0"/>
    <d v="2025-12-01T00:00:00"/>
    <s v="BH Colorado Electric Oper Co"/>
    <s v="Regulated Electric (122)"/>
    <s v="WPC Sub 30695 Burnt Mill Sub"/>
    <x v="153"/>
    <n v="135300"/>
    <x v="3"/>
    <n v="11911014"/>
    <s v="BUILD 36 MILES OF TRANSMISSION (RATTLESNAKE)  SOUTHERN CONNECTOR TRANSMISSION LINE   05-02-2012 GC"/>
    <d v="2012-10-11T00:00:00"/>
    <d v="2013-06-01T00:00:00"/>
    <s v="10044917"/>
  </r>
  <r>
    <n v="0"/>
    <n v="0"/>
    <n v="0"/>
    <n v="0"/>
    <d v="2025-12-01T00:00:00"/>
    <s v="BH Colorado Electric Oper Co"/>
    <s v="Regulated Electric (122)"/>
    <s v="WPC Sub 30695 Burnt Mill Sub"/>
    <x v="153"/>
    <n v="135300"/>
    <x v="326"/>
    <n v="11845622"/>
    <s v="FIBER OPTIC PATCH PANEL"/>
    <d v="2012-10-11T00:00:00"/>
    <d v="2013-01-01T00:00:00"/>
    <s v="10044362"/>
  </r>
  <r>
    <n v="1"/>
    <n v="80434.36"/>
    <n v="30177.462923406398"/>
    <n v="50256.897076593603"/>
    <d v="2025-12-01T00:00:00"/>
    <s v="BH Colorado Electric Oper Co"/>
    <s v="Regulated Electric (122)"/>
    <s v="WPC Sub 30695 Burnt Mill Sub"/>
    <x v="153"/>
    <n v="135300"/>
    <x v="118"/>
    <n v="10569533"/>
    <s v="GROUNDING SYSTEMS, STATION"/>
    <d v="2006-12-14T00:00:00"/>
    <d v="2006-01-01T00:00:00"/>
    <s v="10020263"/>
  </r>
  <r>
    <n v="2"/>
    <n v="26252.39"/>
    <n v="9849.4042331635992"/>
    <n v="16402.985766836398"/>
    <d v="2025-12-01T00:00:00"/>
    <s v="BH Colorado Electric Oper Co"/>
    <s v="Regulated Electric (122)"/>
    <s v="WPC Sub 30695 Burnt Mill Sub"/>
    <x v="153"/>
    <n v="135300"/>
    <x v="278"/>
    <n v="10569540"/>
    <s v="LIGHTNING MAST"/>
    <d v="2006-12-14T00:00:00"/>
    <d v="2006-01-01T00:00:00"/>
    <s v="10020263"/>
  </r>
  <r>
    <n v="2"/>
    <n v="9386.7800000000007"/>
    <n v="3521.7437600072003"/>
    <n v="5865.0362399927999"/>
    <d v="2025-12-01T00:00:00"/>
    <s v="BH Colorado Electric Oper Co"/>
    <s v="Regulated Electric (122)"/>
    <s v="WPC Sub 30695 Burnt Mill Sub"/>
    <x v="153"/>
    <n v="135300"/>
    <x v="230"/>
    <n v="10569547"/>
    <s v="LINE TUNER"/>
    <d v="2006-12-14T00:00:00"/>
    <d v="2006-01-01T00:00:00"/>
    <s v="10020263"/>
  </r>
  <r>
    <n v="1"/>
    <n v="81285.84"/>
    <n v="30496.922245641603"/>
    <n v="50788.917754358394"/>
    <d v="2025-12-01T00:00:00"/>
    <s v="BH Colorado Electric Oper Co"/>
    <s v="Regulated Electric (122)"/>
    <s v="WPC Sub 30695 Burnt Mill Sub"/>
    <x v="153"/>
    <n v="135300"/>
    <x v="85"/>
    <n v="10569491"/>
    <s v="Circuit Switcher"/>
    <d v="2006-12-14T00:00:00"/>
    <d v="2006-01-01T00:00:00"/>
    <s v="10020263"/>
  </r>
  <r>
    <n v="2"/>
    <n v="69994.61"/>
    <n v="14140.358008588701"/>
    <n v="55854.2519914113"/>
    <d v="2025-12-01T00:00:00"/>
    <s v="BH Colorado Electric Oper Co"/>
    <s v="Regulated Electric (122)"/>
    <s v="WPC Sub 30695 Burnt Mill Sub"/>
    <x v="153"/>
    <n v="135300"/>
    <x v="267"/>
    <n v="13776651"/>
    <s v="RELAY: SEL 311L 421"/>
    <d v="2015-04-30T00:00:00"/>
    <d v="2015-04-01T00:00:00"/>
    <s v="10049752"/>
  </r>
  <r>
    <n v="34"/>
    <n v="14560.76"/>
    <n v="5462.9239921424005"/>
    <n v="9097.8360078576006"/>
    <d v="2025-12-01T00:00:00"/>
    <s v="BH Colorado Electric Oper Co"/>
    <s v="Regulated Electric (122)"/>
    <s v="WPC Sub 30695 Burnt Mill Sub"/>
    <x v="153"/>
    <n v="135300"/>
    <x v="17"/>
    <n v="10569554"/>
    <s v="POST INSULATORS - 115KV"/>
    <d v="2006-12-14T00:00:00"/>
    <d v="2006-01-01T00:00:00"/>
    <s v="10020263"/>
  </r>
  <r>
    <n v="5"/>
    <n v="43620.61"/>
    <n v="16365.6345493564"/>
    <n v="27254.9754506436"/>
    <d v="2025-12-01T00:00:00"/>
    <s v="BH Colorado Electric Oper Co"/>
    <s v="Regulated Electric (122)"/>
    <s v="WPC Sub 30695 Burnt Mill Sub"/>
    <x v="153"/>
    <n v="135300"/>
    <x v="268"/>
    <n v="10569567"/>
    <s v="POTENTIAL DEVICE - CCVT"/>
    <d v="2006-12-14T00:00:00"/>
    <d v="2006-01-01T00:00:00"/>
    <s v="10020263"/>
  </r>
  <r>
    <n v="54"/>
    <n v="12013.39"/>
    <n v="4507.1985568036007"/>
    <n v="7506.1914431963987"/>
    <d v="2025-12-01T00:00:00"/>
    <s v="BH Colorado Electric Oper Co"/>
    <s v="Regulated Electric (122)"/>
    <s v="WPC Sub 30695 Burnt Mill Sub"/>
    <x v="153"/>
    <n v="135300"/>
    <x v="269"/>
    <n v="10569574"/>
    <s v="POTHEADS (TERMINATORS)"/>
    <d v="2006-12-14T00:00:00"/>
    <d v="2006-01-01T00:00:00"/>
    <s v="10020263"/>
  </r>
  <r>
    <n v="5750"/>
    <n v="28012.06"/>
    <n v="10509.599405754399"/>
    <n v="17502.460594245604"/>
    <d v="2025-12-01T00:00:00"/>
    <s v="BH Colorado Electric Oper Co"/>
    <s v="Regulated Electric (122)"/>
    <s v="WPC Sub 30695 Burnt Mill Sub"/>
    <x v="153"/>
    <n v="135300"/>
    <x v="270"/>
    <n v="10569588"/>
    <s v="PVC CONDUIT"/>
    <d v="2006-12-14T00:00:00"/>
    <d v="2006-01-01T00:00:00"/>
    <s v="10020263"/>
  </r>
  <r>
    <n v="1"/>
    <n v="37055.43"/>
    <n v="13902.502176133199"/>
    <n v="23152.927823866801"/>
    <d v="2025-12-01T00:00:00"/>
    <s v="BH Colorado Electric Oper Co"/>
    <s v="Regulated Electric (122)"/>
    <s v="WPC Sub 30695 Burnt Mill Sub"/>
    <x v="153"/>
    <n v="135300"/>
    <x v="145"/>
    <n v="10569630"/>
    <s v="PWR TRFRMR NBR XXXXXX FOUNDATION"/>
    <d v="2006-12-14T00:00:00"/>
    <d v="2006-12-01T00:00:00"/>
    <s v="10020263"/>
  </r>
  <r>
    <n v="1"/>
    <n v="3941.4900000000002"/>
    <n v="1478.7731056476"/>
    <n v="2462.7168943524002"/>
    <d v="2025-12-01T00:00:00"/>
    <s v="BH Colorado Electric Oper Co"/>
    <s v="Regulated Electric (122)"/>
    <s v="WPC Sub 30695 Burnt Mill Sub"/>
    <x v="153"/>
    <n v="135300"/>
    <x v="390"/>
    <n v="10569637"/>
    <s v="PWR TRFRMR NBR 08405 INSTALLATION"/>
    <d v="2006-12-14T00:00:00"/>
    <d v="2006-12-01T00:00:00"/>
    <s v="10020263"/>
  </r>
  <r>
    <n v="1"/>
    <n v="955537.74"/>
    <n v="358499.83415999764"/>
    <n v="597037.90584000235"/>
    <d v="2025-12-01T00:00:00"/>
    <s v="BH Colorado Electric Oper Co"/>
    <s v="Regulated Electric (122)"/>
    <s v="WPC Sub 30695 Burnt Mill Sub"/>
    <x v="153"/>
    <n v="135300"/>
    <x v="129"/>
    <n v="10569512"/>
    <s v="POWER TRANSFORMER 08405"/>
    <d v="2006-12-14T00:00:00"/>
    <d v="2006-12-01T00:00:00"/>
    <s v="10020263"/>
  </r>
  <r>
    <n v="0"/>
    <n v="10713.36"/>
    <n v="927.56570854080007"/>
    <n v="9785.7942914592004"/>
    <d v="2025-12-01T00:00:00"/>
    <s v="BH Colorado Electric Oper Co"/>
    <s v="Regulated Electric (122)"/>
    <s v="WPC Sub 30695 Burnt Mill Sub"/>
    <x v="153"/>
    <n v="135300"/>
    <x v="147"/>
    <n v="34237252"/>
    <s v="NERC Test Switch"/>
    <d v="2021-07-20T00:00:00"/>
    <d v="2021-07-01T00:00:00"/>
    <s v="10075412"/>
  </r>
  <r>
    <n v="0"/>
    <n v="0"/>
    <n v="0"/>
    <n v="0"/>
    <d v="2025-12-01T00:00:00"/>
    <s v="BH Colorado Electric Oper Co"/>
    <s v="Regulated Electric (122)"/>
    <s v="WPC Sub 30695 Burnt Mill Sub"/>
    <x v="153"/>
    <n v="135300"/>
    <x v="105"/>
    <n v="12301525"/>
    <s v="Scada Equip - Server/Router"/>
    <d v="2013-07-01T00:00:00"/>
    <d v="2013-01-01T00:00:00"/>
    <s v="10047856"/>
  </r>
  <r>
    <n v="0"/>
    <n v="10796.73"/>
    <n v="1350.2434804592999"/>
    <n v="9446.4865195407001"/>
    <d v="2025-12-01T00:00:00"/>
    <s v="BH Colorado Electric Oper Co"/>
    <s v="Regulated Electric (122)"/>
    <s v="WPC Sub 30695 Burnt Mill Sub"/>
    <x v="153"/>
    <n v="135300"/>
    <x v="121"/>
    <n v="33375831"/>
    <s v="SECURITY SYSTEM"/>
    <d v="2019-12-16T00:00:00"/>
    <d v="2019-12-01T00:00:00"/>
    <s v="10068546"/>
  </r>
  <r>
    <n v="457"/>
    <n v="20090.55"/>
    <n v="7537.597461282"/>
    <n v="12552.952538718"/>
    <d v="2025-12-01T00:00:00"/>
    <s v="BH Colorado Electric Oper Co"/>
    <s v="Regulated Electric (122)"/>
    <s v="WPC Sub 30695 Burnt Mill Sub"/>
    <x v="153"/>
    <n v="135300"/>
    <x v="271"/>
    <n v="10569609"/>
    <s v="STEEL CONDUIT"/>
    <d v="2006-12-14T00:00:00"/>
    <d v="2006-01-01T00:00:00"/>
    <s v="10020263"/>
  </r>
  <r>
    <n v="12"/>
    <n v="1893.1100000000001"/>
    <n v="710.25935725639999"/>
    <n v="1182.8506427436"/>
    <d v="2025-12-01T00:00:00"/>
    <s v="BH Colorado Electric Oper Co"/>
    <s v="Regulated Electric (122)"/>
    <s v="WPC Sub 30695 Burnt Mill Sub"/>
    <x v="153"/>
    <n v="135300"/>
    <x v="19"/>
    <n v="10569616"/>
    <s v="SUSPENSION INSULATORS"/>
    <d v="2006-12-14T00:00:00"/>
    <d v="2006-01-01T00:00:00"/>
    <s v="10020263"/>
  </r>
  <r>
    <n v="3"/>
    <n v="76173.919999999998"/>
    <n v="28579.0257612608"/>
    <n v="47594.894238739202"/>
    <d v="2025-12-01T00:00:00"/>
    <s v="BH Colorado Electric Oper Co"/>
    <s v="Regulated Electric (122)"/>
    <s v="WPC Sub 30695 Burnt Mill Sub"/>
    <x v="153"/>
    <n v="135300"/>
    <x v="272"/>
    <n v="10569623"/>
    <s v="SWITCH STAND"/>
    <d v="2006-12-14T00:00:00"/>
    <d v="2006-01-01T00:00:00"/>
    <s v="10020263"/>
  </r>
  <r>
    <n v="0"/>
    <n v="0"/>
    <n v="0"/>
    <n v="0"/>
    <d v="2025-12-01T00:00:00"/>
    <s v="BH Colorado Electric Oper Co"/>
    <s v="Regulated Electric (122)"/>
    <s v="WPC Sub 30695 Burnt Mill Sub"/>
    <x v="153"/>
    <n v="135300"/>
    <x v="245"/>
    <n v="10569449"/>
    <s v="TELEMETER EQ - TRANSMIT/RECEIVE"/>
    <d v="2006-12-14T00:00:00"/>
    <d v="2006-01-01T00:00:00"/>
    <s v="10020263"/>
  </r>
  <r>
    <n v="2"/>
    <n v="30872.04"/>
    <n v="11582.610248529601"/>
    <n v="19289.429751470401"/>
    <d v="2025-12-01T00:00:00"/>
    <s v="BH Colorado Electric Oper Co"/>
    <s v="Regulated Electric (122)"/>
    <s v="WPC Sub 30695 Burnt Mill Sub"/>
    <x v="153"/>
    <n v="135300"/>
    <x v="392"/>
    <n v="10569442"/>
    <s v="WAVE TRAP"/>
    <d v="2006-12-14T00:00:00"/>
    <d v="2006-01-01T00:00:00"/>
    <s v="10020263"/>
  </r>
  <r>
    <n v="0"/>
    <n v="0"/>
    <n v="0"/>
    <n v="0"/>
    <d v="2025-12-01T00:00:00"/>
    <s v="BH Colorado Electric Oper Co"/>
    <s v="Regulated Electric (122)"/>
    <s v="WPC Sub 30698 Mobile Regulator"/>
    <x v="154"/>
    <n v="135300"/>
    <x v="240"/>
    <n v="9969001"/>
    <s v="MISCELLANEOUS RELAY"/>
    <d v="1997-09-01T00:00:00"/>
    <d v="1998-01-01T00:00:00"/>
    <s v="23556036"/>
  </r>
  <r>
    <n v="0"/>
    <n v="0"/>
    <n v="0"/>
    <n v="0"/>
    <d v="2025-12-01T00:00:00"/>
    <s v="BH Colorado Electric Oper Co"/>
    <s v="Regulated Electric (122)"/>
    <s v="WPC Sub 30698 Mobile Regulator"/>
    <x v="154"/>
    <n v="135300"/>
    <x v="240"/>
    <n v="9761152"/>
    <s v="MISCELLANEOUS RELAY"/>
    <d v="1997-09-01T00:00:00"/>
    <d v="1998-01-01T00:00:00"/>
    <s v="23556036"/>
  </r>
  <r>
    <n v="0"/>
    <n v="0"/>
    <n v="0"/>
    <n v="0"/>
    <d v="2025-12-01T00:00:00"/>
    <s v="BH Colorado Electric Oper Co"/>
    <s v="Regulated Electric (122)"/>
    <s v="WPC Sub 30698 Mobile Regulator"/>
    <x v="154"/>
    <n v="135300"/>
    <x v="174"/>
    <n v="9761153"/>
    <s v="TRANSFORMER DIFFERENTIAL RELAY"/>
    <d v="1997-09-01T00:00:00"/>
    <d v="1998-01-01T00:00:00"/>
    <s v="23556036"/>
  </r>
  <r>
    <n v="0"/>
    <n v="0"/>
    <n v="0"/>
    <n v="0"/>
    <d v="2025-12-01T00:00:00"/>
    <s v="BH Colorado Electric Oper Co"/>
    <s v="Regulated Electric (122)"/>
    <s v="WPC Sub 30698 Mobile Regulator"/>
    <x v="154"/>
    <n v="135300"/>
    <x v="174"/>
    <n v="9969002"/>
    <s v="TRANSFORMER DIFFERENTIAL RELAY"/>
    <d v="1997-09-01T00:00:00"/>
    <d v="1998-01-01T00:00:00"/>
    <s v="23556036"/>
  </r>
  <r>
    <n v="0"/>
    <n v="0"/>
    <n v="0"/>
    <n v="0"/>
    <d v="2025-12-01T00:00:00"/>
    <s v="BH Colorado Electric Oper Co"/>
    <s v="Regulated Electric (122)"/>
    <s v="WPC Sub 30700 Pueblo Reservoir"/>
    <x v="155"/>
    <n v="135300"/>
    <x v="3"/>
    <n v="28413183"/>
    <s v="Replace existing door and/or locking mechanisms for Pueblo Reservoir Substation to allow for compliance with NERC CIP Low Impact Standards."/>
    <d v="2019-12-16T00:00:00"/>
    <d v="2019-12-01T00:00:00"/>
    <s v="10068548"/>
  </r>
  <r>
    <n v="0"/>
    <n v="0"/>
    <n v="0"/>
    <n v="0"/>
    <d v="2025-12-01T00:00:00"/>
    <s v="BH Colorado Electric Oper Co"/>
    <s v="Regulated Electric (122)"/>
    <s v="WPC Sub 30700 Pueblo Reservoir"/>
    <x v="155"/>
    <n v="135300"/>
    <x v="3"/>
    <n v="28830346"/>
    <s v="Replace existing door and/or locking mechanisms for Pueblo Reservoir Substation to allow for compliance with NERC CIP Low Impact Standards."/>
    <d v="2019-12-16T00:00:00"/>
    <d v="2020-01-01T00:00:00"/>
    <s v="10068548"/>
  </r>
  <r>
    <n v="0"/>
    <n v="0"/>
    <n v="0"/>
    <n v="0"/>
    <d v="2025-12-01T00:00:00"/>
    <s v="BH Colorado Electric Oper Co"/>
    <s v="Regulated Electric (122)"/>
    <s v="WPC Sub 30700 Pueblo Reservoir"/>
    <x v="155"/>
    <n v="135300"/>
    <x v="3"/>
    <n v="29646519"/>
    <s v="Replace existing door and/or locking mechanisms for Pueblo Reservoir Substation to allow for compliance with NERC CIP Low Impact Standards."/>
    <d v="2019-12-16T00:00:00"/>
    <d v="2020-07-01T00:00:00"/>
    <s v="10068548"/>
  </r>
  <r>
    <n v="0"/>
    <n v="0"/>
    <n v="0"/>
    <n v="0"/>
    <d v="2025-12-01T00:00:00"/>
    <s v="BH Colorado Electric Oper Co"/>
    <s v="Regulated Electric (122)"/>
    <s v="WPC Sub 40320 Lajunta"/>
    <x v="156"/>
    <n v="135001"/>
    <x v="4"/>
    <n v="9868945"/>
    <s v="LAND - TRACT 20"/>
    <d v="1955-07-01T00:00:00"/>
    <d v="1955-07-01T00:00:00"/>
    <s v="CPR Conversion"/>
  </r>
  <r>
    <n v="0"/>
    <n v="0"/>
    <n v="0"/>
    <n v="0"/>
    <d v="2025-12-01T00:00:00"/>
    <s v="BH Colorado Electric Oper Co"/>
    <s v="Regulated Electric (122)"/>
    <s v="WPC Sub 40320 Lajunta"/>
    <x v="156"/>
    <n v="135001"/>
    <x v="4"/>
    <n v="9868944"/>
    <s v="LAND - TRACT 21 : 27654 U.S. Highway 50"/>
    <d v="1959-07-01T00:00:00"/>
    <d v="1959-07-01T00:00:00"/>
    <s v="CPR Conversion"/>
  </r>
  <r>
    <n v="0"/>
    <n v="0"/>
    <n v="0"/>
    <n v="0"/>
    <d v="2025-12-01T00:00:00"/>
    <s v="BH Colorado Electric Oper Co"/>
    <s v="Regulated Electric (122)"/>
    <s v="WPC Sub 40320 Lajunta"/>
    <x v="156"/>
    <n v="135001"/>
    <x v="4"/>
    <n v="9868946"/>
    <s v="LAND - TRACT 19"/>
    <d v="1953-07-01T00:00:00"/>
    <d v="1953-07-01T00:00:00"/>
    <s v="CPR Conversion"/>
  </r>
  <r>
    <n v="0"/>
    <n v="0"/>
    <n v="0"/>
    <n v="0"/>
    <d v="2025-12-01T00:00:00"/>
    <s v="BH Colorado Electric Oper Co"/>
    <s v="Regulated Electric (122)"/>
    <s v="WPC Sub 40320 Lajunta"/>
    <x v="156"/>
    <n v="135200"/>
    <x v="195"/>
    <n v="9974311"/>
    <s v="CONTROL BUILDING STRUCTURE - #"/>
    <d v="1959-07-01T00:00:00"/>
    <d v="1959-07-01T00:00:00"/>
    <s v="CPR Conversion"/>
  </r>
  <r>
    <n v="0"/>
    <n v="0"/>
    <n v="0"/>
    <n v="0"/>
    <d v="2025-12-01T00:00:00"/>
    <s v="BH Colorado Electric Oper Co"/>
    <s v="Regulated Electric (122)"/>
    <s v="WPC Sub 40320 Lajunta"/>
    <x v="156"/>
    <n v="135200"/>
    <x v="195"/>
    <n v="9974308"/>
    <s v="BUILDINGS-OTHER #1"/>
    <d v="1975-07-01T00:00:00"/>
    <d v="1975-07-01T00:00:00"/>
    <s v="CPR Conversion"/>
  </r>
  <r>
    <n v="0"/>
    <n v="0"/>
    <n v="0"/>
    <n v="0"/>
    <d v="2025-12-01T00:00:00"/>
    <s v="BH Colorado Electric Oper Co"/>
    <s v="Regulated Electric (122)"/>
    <s v="WPC Sub 40320 Lajunta"/>
    <x v="156"/>
    <n v="135200"/>
    <x v="195"/>
    <n v="9974309"/>
    <s v="BUILDINGS-OTHER #1"/>
    <d v="1973-07-01T00:00:00"/>
    <d v="1973-07-01T00:00:00"/>
    <s v="CPR Conversion"/>
  </r>
  <r>
    <n v="0"/>
    <n v="0"/>
    <n v="0"/>
    <n v="0"/>
    <d v="2025-12-01T00:00:00"/>
    <s v="BH Colorado Electric Oper Co"/>
    <s v="Regulated Electric (122)"/>
    <s v="WPC Sub 40320 Lajunta"/>
    <x v="156"/>
    <n v="135200"/>
    <x v="195"/>
    <n v="9974310"/>
    <s v="HEATING EQUIPMENT-BUILDING #1"/>
    <d v="1959-07-01T00:00:00"/>
    <d v="1959-07-01T00:00:00"/>
    <s v="CPR Conversion"/>
  </r>
  <r>
    <n v="0"/>
    <n v="0"/>
    <n v="0"/>
    <n v="0"/>
    <d v="2025-12-01T00:00:00"/>
    <s v="BH Colorado Electric Oper Co"/>
    <s v="Regulated Electric (122)"/>
    <s v="WPC Sub 40320 Lajunta"/>
    <x v="156"/>
    <n v="135200"/>
    <x v="115"/>
    <n v="9861265"/>
    <s v="FENCE"/>
    <d v="1996-07-01T00:00:00"/>
    <d v="1996-07-01T00:00:00"/>
    <s v="CPR Conversion"/>
  </r>
  <r>
    <n v="0"/>
    <n v="0"/>
    <n v="0"/>
    <n v="0"/>
    <d v="2025-12-01T00:00:00"/>
    <s v="BH Colorado Electric Oper Co"/>
    <s v="Regulated Electric (122)"/>
    <s v="WPC Sub 40320 Lajunta"/>
    <x v="156"/>
    <n v="135200"/>
    <x v="122"/>
    <n v="9974307"/>
    <s v="STATION ROCK"/>
    <d v="1970-07-01T00:00:00"/>
    <d v="1970-07-01T00:00:00"/>
    <s v="CPR Conversion"/>
  </r>
  <r>
    <n v="0"/>
    <n v="0"/>
    <n v="0"/>
    <n v="0"/>
    <d v="2025-12-01T00:00:00"/>
    <s v="BH Colorado Electric Oper Co"/>
    <s v="Regulated Electric (122)"/>
    <s v="WPC Sub 40320 Lajunta"/>
    <x v="156"/>
    <n v="135200"/>
    <x v="122"/>
    <n v="9974306"/>
    <s v="STRUCTURES-STATION ROCK"/>
    <d v="1975-07-01T00:00:00"/>
    <d v="1975-07-01T00:00:00"/>
    <s v="CPR Conversion"/>
  </r>
  <r>
    <n v="0"/>
    <n v="0"/>
    <n v="0"/>
    <n v="0"/>
    <d v="2025-12-01T00:00:00"/>
    <s v="BH Colorado Electric Oper Co"/>
    <s v="Regulated Electric (122)"/>
    <s v="WPC Sub 40320 Lajunta"/>
    <x v="156"/>
    <n v="135300"/>
    <x v="313"/>
    <n v="9822111"/>
    <s v="AIRBREAK-1PH-ELEC-0-15000V-&lt;=600AMPS"/>
    <d v="1970-07-01T00:00:00"/>
    <d v="1970-07-01T00:00:00"/>
    <s v="WCDXFER"/>
  </r>
  <r>
    <n v="0"/>
    <n v="0"/>
    <n v="0"/>
    <n v="0"/>
    <d v="2025-12-01T00:00:00"/>
    <s v="BH Colorado Electric Oper Co"/>
    <s v="Regulated Electric (122)"/>
    <s v="WPC Sub 40320 Lajunta"/>
    <x v="156"/>
    <n v="135300"/>
    <x v="313"/>
    <n v="9974343"/>
    <s v="AIRBREAK-1PH-ELEC-0-15000V-&lt;=600AMPS"/>
    <d v="1970-07-01T00:00:00"/>
    <d v="1970-07-01T00:00:00"/>
    <s v="CPR Conversion"/>
  </r>
  <r>
    <n v="0"/>
    <n v="0"/>
    <n v="0"/>
    <n v="0"/>
    <d v="2025-12-01T00:00:00"/>
    <s v="BH Colorado Electric Oper Co"/>
    <s v="Regulated Electric (122)"/>
    <s v="WPC Sub 40320 Lajunta"/>
    <x v="156"/>
    <n v="135300"/>
    <x v="106"/>
    <n v="9821875"/>
    <s v="ARRESTER - 69,001-146,000 VOLTS"/>
    <d v="1959-07-01T00:00:00"/>
    <d v="1959-07-01T00:00:00"/>
    <s v="WCDXFER"/>
  </r>
  <r>
    <n v="0"/>
    <n v="0"/>
    <n v="0"/>
    <n v="0"/>
    <d v="2025-12-01T00:00:00"/>
    <s v="BH Colorado Electric Oper Co"/>
    <s v="Regulated Electric (122)"/>
    <s v="WPC Sub 40320 Lajunta"/>
    <x v="156"/>
    <n v="135300"/>
    <x v="106"/>
    <n v="9974305"/>
    <s v="ARRESTER - 69,001-146,000 VOLTS"/>
    <d v="1959-07-01T00:00:00"/>
    <d v="1959-07-01T00:00:00"/>
    <s v="CPR Conversion"/>
  </r>
  <r>
    <n v="0"/>
    <n v="0"/>
    <n v="0"/>
    <n v="0"/>
    <d v="2025-12-01T00:00:00"/>
    <s v="BH Colorado Electric Oper Co"/>
    <s v="Regulated Electric (122)"/>
    <s v="WPC Sub 40320 Lajunta"/>
    <x v="156"/>
    <n v="135300"/>
    <x v="101"/>
    <n v="9749214"/>
    <s v="BATTERIES, STORAGE"/>
    <d v="2005-12-09T00:00:00"/>
    <d v="2006-01-01T00:00:00"/>
    <s v="10022521"/>
  </r>
  <r>
    <n v="0"/>
    <n v="0"/>
    <n v="0"/>
    <n v="0"/>
    <d v="2025-12-01T00:00:00"/>
    <s v="BH Colorado Electric Oper Co"/>
    <s v="Regulated Electric (122)"/>
    <s v="WPC Sub 40320 Lajunta"/>
    <x v="156"/>
    <n v="135300"/>
    <x v="101"/>
    <n v="9861266"/>
    <s v="BATTERIES, STORAGE"/>
    <d v="1996-07-01T00:00:00"/>
    <d v="1996-07-01T00:00:00"/>
    <s v="CPR Conversion"/>
  </r>
  <r>
    <n v="0"/>
    <n v="0"/>
    <n v="0"/>
    <n v="0"/>
    <d v="2025-12-01T00:00:00"/>
    <s v="BH Colorado Electric Oper Co"/>
    <s v="Regulated Electric (122)"/>
    <s v="WPC Sub 40320 Lajunta"/>
    <x v="156"/>
    <n v="135300"/>
    <x v="101"/>
    <n v="10564671"/>
    <s v="BATTERIES, STORAGE"/>
    <d v="1996-07-01T00:00:00"/>
    <d v="1996-07-01T00:00:00"/>
    <s v="WCDXFER"/>
  </r>
  <r>
    <n v="0"/>
    <n v="0"/>
    <n v="0"/>
    <n v="0"/>
    <d v="2025-12-01T00:00:00"/>
    <s v="BH Colorado Electric Oper Co"/>
    <s v="Regulated Electric (122)"/>
    <s v="WPC Sub 40320 Lajunta"/>
    <x v="156"/>
    <n v="135300"/>
    <x v="101"/>
    <n v="9821900"/>
    <s v="BATTERIES, STORAGE"/>
    <d v="1996-07-01T00:00:00"/>
    <d v="1996-07-01T00:00:00"/>
    <s v="WCDXFER"/>
  </r>
  <r>
    <n v="0"/>
    <n v="0"/>
    <n v="0"/>
    <n v="0"/>
    <d v="2025-12-01T00:00:00"/>
    <s v="BH Colorado Electric Oper Co"/>
    <s v="Regulated Electric (122)"/>
    <s v="WPC Sub 40320 Lajunta"/>
    <x v="156"/>
    <n v="135300"/>
    <x v="101"/>
    <n v="9821899"/>
    <s v="BATTERIES, STORAGE"/>
    <d v="1989-07-01T00:00:00"/>
    <d v="1989-07-01T00:00:00"/>
    <s v="WCDXFER"/>
  </r>
  <r>
    <n v="0"/>
    <n v="0"/>
    <n v="0"/>
    <n v="0"/>
    <d v="2025-12-01T00:00:00"/>
    <s v="BH Colorado Electric Oper Co"/>
    <s v="Regulated Electric (122)"/>
    <s v="WPC Sub 40320 Lajunta"/>
    <x v="156"/>
    <n v="135300"/>
    <x v="101"/>
    <n v="9974304"/>
    <s v="BATTERIES, STORAGE"/>
    <d v="1989-07-01T00:00:00"/>
    <d v="1989-07-01T00:00:00"/>
    <s v="CPR Conversion"/>
  </r>
  <r>
    <n v="0"/>
    <n v="0"/>
    <n v="0"/>
    <n v="0"/>
    <d v="2025-12-01T00:00:00"/>
    <s v="BH Colorado Electric Oper Co"/>
    <s v="Regulated Electric (122)"/>
    <s v="WPC Sub 40320 Lajunta"/>
    <x v="156"/>
    <n v="135300"/>
    <x v="137"/>
    <n v="9688277"/>
    <s v="BATTERY CHARGER"/>
    <d v="2005-12-13T00:00:00"/>
    <d v="2006-01-01T00:00:00"/>
    <s v="10022656"/>
  </r>
  <r>
    <n v="0"/>
    <n v="0"/>
    <n v="0"/>
    <n v="0"/>
    <d v="2025-12-01T00:00:00"/>
    <s v="BH Colorado Electric Oper Co"/>
    <s v="Regulated Electric (122)"/>
    <s v="WPC Sub 40320 Lajunta"/>
    <x v="156"/>
    <n v="135300"/>
    <x v="137"/>
    <n v="9974303"/>
    <s v="BATTERY CHARGER"/>
    <d v="1989-07-01T00:00:00"/>
    <d v="1989-07-01T00:00:00"/>
    <s v="CPR Conversion"/>
  </r>
  <r>
    <n v="0"/>
    <n v="0"/>
    <n v="0"/>
    <n v="0"/>
    <d v="2025-12-01T00:00:00"/>
    <s v="BH Colorado Electric Oper Co"/>
    <s v="Regulated Electric (122)"/>
    <s v="WPC Sub 40320 Lajunta"/>
    <x v="156"/>
    <n v="135300"/>
    <x v="137"/>
    <n v="9821871"/>
    <s v="BATTERY CHARGER"/>
    <d v="1989-07-01T00:00:00"/>
    <d v="1989-07-01T00:00:00"/>
    <s v="WCDXFER"/>
  </r>
  <r>
    <n v="0"/>
    <n v="0"/>
    <n v="0"/>
    <n v="0"/>
    <d v="2025-12-01T00:00:00"/>
    <s v="BH Colorado Electric Oper Co"/>
    <s v="Regulated Electric (122)"/>
    <s v="WPC Sub 40320 Lajunta"/>
    <x v="156"/>
    <n v="135300"/>
    <x v="202"/>
    <n v="9822078"/>
    <s v="OIL - 161 KV"/>
    <d v="1959-07-01T00:00:00"/>
    <d v="1959-07-01T00:00:00"/>
    <s v="WCDXFER"/>
  </r>
  <r>
    <n v="0"/>
    <n v="0"/>
    <n v="0"/>
    <n v="0"/>
    <d v="2025-12-01T00:00:00"/>
    <s v="BH Colorado Electric Oper Co"/>
    <s v="Regulated Electric (122)"/>
    <s v="WPC Sub 40320 Lajunta"/>
    <x v="156"/>
    <n v="135300"/>
    <x v="202"/>
    <n v="9724146"/>
    <s v="OIL - 161 KV"/>
    <d v="1959-07-01T00:00:00"/>
    <d v="1959-07-01T00:00:00"/>
    <s v="CPR Conversion"/>
  </r>
  <r>
    <n v="0"/>
    <n v="0"/>
    <n v="0"/>
    <n v="0"/>
    <d v="2025-12-01T00:00:00"/>
    <s v="BH Colorado Electric Oper Co"/>
    <s v="Regulated Electric (122)"/>
    <s v="WPC Sub 40320 Lajunta"/>
    <x v="156"/>
    <n v="135300"/>
    <x v="283"/>
    <n v="9822083"/>
    <s v="OIL - 69 KV"/>
    <d v="1959-07-01T00:00:00"/>
    <d v="1959-07-01T00:00:00"/>
    <s v="WCDXFER"/>
  </r>
  <r>
    <n v="0"/>
    <n v="0"/>
    <n v="0"/>
    <n v="0"/>
    <d v="2025-12-01T00:00:00"/>
    <s v="BH Colorado Electric Oper Co"/>
    <s v="Regulated Electric (122)"/>
    <s v="WPC Sub 40320 Lajunta"/>
    <x v="156"/>
    <n v="135300"/>
    <x v="283"/>
    <n v="9974376"/>
    <s v="OIL - 69 KV"/>
    <d v="1959-07-01T00:00:00"/>
    <d v="1959-07-01T00:00:00"/>
    <s v="CPR Conversion"/>
  </r>
  <r>
    <n v="0"/>
    <n v="0"/>
    <n v="0"/>
    <n v="0"/>
    <d v="2025-12-01T00:00:00"/>
    <s v="BH Colorado Electric Oper Co"/>
    <s v="Regulated Electric (122)"/>
    <s v="WPC Sub 40320 Lajunta"/>
    <x v="156"/>
    <n v="135300"/>
    <x v="208"/>
    <n v="9822138"/>
    <s v="COMBO-ELEC-45-69KV- &lt;= 600AMPS"/>
    <d v="1959-07-01T00:00:00"/>
    <d v="1959-07-01T00:00:00"/>
    <s v="WCDXFER"/>
  </r>
  <r>
    <n v="0"/>
    <n v="0"/>
    <n v="0"/>
    <n v="0"/>
    <d v="2025-12-01T00:00:00"/>
    <s v="BH Colorado Electric Oper Co"/>
    <s v="Regulated Electric (122)"/>
    <s v="WPC Sub 40320 Lajunta"/>
    <x v="156"/>
    <n v="135300"/>
    <x v="208"/>
    <n v="9974342"/>
    <s v="COMBO-ELEC-45-69KV- &lt;= 600AMPS"/>
    <d v="1959-07-01T00:00:00"/>
    <d v="1959-07-01T00:00:00"/>
    <s v="CPR Conversion"/>
  </r>
  <r>
    <n v="0"/>
    <n v="0"/>
    <n v="0"/>
    <n v="0"/>
    <d v="2025-12-01T00:00:00"/>
    <s v="BH Colorado Electric Oper Co"/>
    <s v="Regulated Electric (122)"/>
    <s v="WPC Sub 40320 Lajunta"/>
    <x v="156"/>
    <n v="135300"/>
    <x v="210"/>
    <n v="9822128"/>
    <s v="SWITCH,COMBO,ELEC,69001-170K,"/>
    <d v="1970-07-01T00:00:00"/>
    <d v="1970-07-01T00:00:00"/>
    <s v="WCDXFER"/>
  </r>
  <r>
    <n v="0"/>
    <n v="0"/>
    <n v="0"/>
    <n v="0"/>
    <d v="2025-12-01T00:00:00"/>
    <s v="BH Colorado Electric Oper Co"/>
    <s v="Regulated Electric (122)"/>
    <s v="WPC Sub 40320 Lajunta"/>
    <x v="156"/>
    <n v="135300"/>
    <x v="210"/>
    <n v="9974341"/>
    <s v="COMBO-ELEC-69-170KV- &lt;= 600AMPS"/>
    <d v="1959-07-01T00:00:00"/>
    <d v="1959-07-01T00:00:00"/>
    <s v="CPR Conversion"/>
  </r>
  <r>
    <n v="0"/>
    <n v="0"/>
    <n v="0"/>
    <n v="0"/>
    <d v="2025-12-01T00:00:00"/>
    <s v="BH Colorado Electric Oper Co"/>
    <s v="Regulated Electric (122)"/>
    <s v="WPC Sub 40320 Lajunta"/>
    <x v="156"/>
    <n v="135300"/>
    <x v="210"/>
    <n v="9822129"/>
    <s v="COMBO-ELEC-69-170KV- &lt;= 600AMPS"/>
    <d v="1959-07-01T00:00:00"/>
    <d v="1959-07-01T00:00:00"/>
    <s v="WCDXFER"/>
  </r>
  <r>
    <n v="0"/>
    <n v="0"/>
    <n v="0"/>
    <n v="0"/>
    <d v="2025-12-01T00:00:00"/>
    <s v="BH Colorado Electric Oper Co"/>
    <s v="Regulated Electric (122)"/>
    <s v="WPC Sub 40320 Lajunta"/>
    <x v="156"/>
    <n v="135300"/>
    <x v="210"/>
    <n v="9974340"/>
    <s v="SWITCH,COMBO,ELEC,69001-170K,"/>
    <d v="1970-07-01T00:00:00"/>
    <d v="1970-07-01T00:00:00"/>
    <s v="CPR Conversion"/>
  </r>
  <r>
    <n v="0"/>
    <n v="0"/>
    <n v="0"/>
    <n v="0"/>
    <d v="2025-12-01T00:00:00"/>
    <s v="BH Colorado Electric Oper Co"/>
    <s v="Regulated Electric (122)"/>
    <s v="WPC Sub 40320 Lajunta"/>
    <x v="156"/>
    <n v="135300"/>
    <x v="112"/>
    <n v="9711185"/>
    <s v="COND. CONTROL CABLE, OTHER"/>
    <d v="2005-12-13T00:00:00"/>
    <d v="2006-01-01T00:00:00"/>
    <s v="10022656"/>
  </r>
  <r>
    <n v="0"/>
    <n v="0"/>
    <n v="0"/>
    <n v="0"/>
    <d v="2025-12-01T00:00:00"/>
    <s v="BH Colorado Electric Oper Co"/>
    <s v="Regulated Electric (122)"/>
    <s v="WPC Sub 40320 Lajunta"/>
    <x v="156"/>
    <n v="135300"/>
    <x v="214"/>
    <n v="9821906"/>
    <s v="COND. PWR CABLE, AL, 251MCM-795MCM"/>
    <d v="1970-07-01T00:00:00"/>
    <d v="1970-07-01T00:00:00"/>
    <s v="WCDXFER"/>
  </r>
  <r>
    <n v="0"/>
    <n v="0"/>
    <n v="0"/>
    <n v="0"/>
    <d v="2025-12-01T00:00:00"/>
    <s v="BH Colorado Electric Oper Co"/>
    <s v="Regulated Electric (122)"/>
    <s v="WPC Sub 40320 Lajunta"/>
    <x v="156"/>
    <n v="135300"/>
    <x v="214"/>
    <n v="9706633"/>
    <s v="COND. PWR CABLE, AL, 251MCM-795MCM"/>
    <d v="1970-07-01T00:00:00"/>
    <d v="1970-07-01T00:00:00"/>
    <s v="CPR Conversion"/>
  </r>
  <r>
    <n v="0"/>
    <n v="0"/>
    <n v="0"/>
    <n v="0"/>
    <d v="2025-12-01T00:00:00"/>
    <s v="BH Colorado Electric Oper Co"/>
    <s v="Regulated Electric (122)"/>
    <s v="WPC Sub 40320 Lajunta"/>
    <x v="156"/>
    <n v="135300"/>
    <x v="215"/>
    <n v="9821915"/>
    <s v="COND. PWR CABLE, AL, OTHER"/>
    <d v="1970-07-01T00:00:00"/>
    <d v="1970-07-01T00:00:00"/>
    <s v="WCDXFER"/>
  </r>
  <r>
    <n v="0"/>
    <n v="0"/>
    <n v="0"/>
    <n v="0"/>
    <d v="2025-12-01T00:00:00"/>
    <s v="BH Colorado Electric Oper Co"/>
    <s v="Regulated Electric (122)"/>
    <s v="WPC Sub 40320 Lajunta"/>
    <x v="156"/>
    <n v="135300"/>
    <x v="215"/>
    <n v="9974357"/>
    <s v="COND. PWR CABLE, AL, OTHER"/>
    <d v="1970-07-01T00:00:00"/>
    <d v="1970-07-01T00:00:00"/>
    <s v="CPR Conversion"/>
  </r>
  <r>
    <n v="0"/>
    <n v="0"/>
    <n v="0"/>
    <n v="0"/>
    <d v="2025-12-01T00:00:00"/>
    <s v="BH Colorado Electric Oper Co"/>
    <s v="Regulated Electric (122)"/>
    <s v="WPC Sub 40320 Lajunta"/>
    <x v="156"/>
    <n v="135300"/>
    <x v="215"/>
    <n v="9974354"/>
    <s v="COND. PWR CABLE, AL, OTHER"/>
    <d v="1982-07-01T00:00:00"/>
    <d v="1982-07-01T00:00:00"/>
    <s v="CPR Conversion"/>
  </r>
  <r>
    <n v="0"/>
    <n v="0"/>
    <n v="0"/>
    <n v="0"/>
    <d v="2025-12-01T00:00:00"/>
    <s v="BH Colorado Electric Oper Co"/>
    <s v="Regulated Electric (122)"/>
    <s v="WPC Sub 40320 Lajunta"/>
    <x v="156"/>
    <n v="135300"/>
    <x v="215"/>
    <n v="9821916"/>
    <s v="COND. PWR CABLE, AL, OTHER"/>
    <d v="1982-07-01T00:00:00"/>
    <d v="1982-07-01T00:00:00"/>
    <s v="WCDXFER"/>
  </r>
  <r>
    <n v="0"/>
    <n v="0"/>
    <n v="0"/>
    <n v="0"/>
    <d v="2025-12-01T00:00:00"/>
    <s v="BH Colorado Electric Oper Co"/>
    <s v="Regulated Electric (122)"/>
    <s v="WPC Sub 40320 Lajunta"/>
    <x v="156"/>
    <n v="135300"/>
    <x v="216"/>
    <n v="9821960"/>
    <s v="CONDUIT-NOT ENCD, PVC-3&quot;-4&quot;"/>
    <d v="1969-07-01T00:00:00"/>
    <d v="1969-07-01T00:00:00"/>
    <s v="WCDXFER"/>
  </r>
  <r>
    <n v="0"/>
    <n v="0"/>
    <n v="0"/>
    <n v="0"/>
    <d v="2025-12-01T00:00:00"/>
    <s v="BH Colorado Electric Oper Co"/>
    <s v="Regulated Electric (122)"/>
    <s v="WPC Sub 40320 Lajunta"/>
    <x v="156"/>
    <n v="135300"/>
    <x v="216"/>
    <n v="9974375"/>
    <s v="CONDUIT-NOT ENCD, PVC-3&quot;-4&quot;"/>
    <d v="1969-07-01T00:00:00"/>
    <d v="1969-07-01T00:00:00"/>
    <s v="CPR Conversion"/>
  </r>
  <r>
    <n v="0"/>
    <n v="0"/>
    <n v="0"/>
    <n v="0"/>
    <d v="2025-12-01T00:00:00"/>
    <s v="BH Colorado Electric Oper Co"/>
    <s v="Regulated Electric (122)"/>
    <s v="WPC Sub 40320 Lajunta"/>
    <x v="156"/>
    <n v="135300"/>
    <x v="346"/>
    <n v="9974372"/>
    <s v="CONDUIT, NOT ENCD-STL-&gt;4&quot;-6&quot;"/>
    <d v="1959-07-01T00:00:00"/>
    <d v="1959-07-01T00:00:00"/>
    <s v="CPR Conversion"/>
  </r>
  <r>
    <n v="0"/>
    <n v="0"/>
    <n v="0"/>
    <n v="0"/>
    <d v="2025-12-01T00:00:00"/>
    <s v="BH Colorado Electric Oper Co"/>
    <s v="Regulated Electric (122)"/>
    <s v="WPC Sub 40320 Lajunta"/>
    <x v="156"/>
    <n v="135300"/>
    <x v="346"/>
    <n v="9821985"/>
    <s v="CONDUIT, NOT ENCD-STL-&gt;4&quot;-6&quot;"/>
    <d v="1959-07-01T00:00:00"/>
    <d v="1959-07-01T00:00:00"/>
    <s v="WCDXFER"/>
  </r>
  <r>
    <n v="0"/>
    <n v="0"/>
    <n v="0"/>
    <n v="0"/>
    <d v="2025-12-01T00:00:00"/>
    <s v="BH Colorado Electric Oper Co"/>
    <s v="Regulated Electric (122)"/>
    <s v="WPC Sub 40320 Lajunta"/>
    <x v="156"/>
    <n v="135300"/>
    <x v="219"/>
    <n v="9974374"/>
    <s v="CONDUIT-NOT ENCD, STL-3&quot;-4&quot;"/>
    <d v="1969-07-01T00:00:00"/>
    <d v="1969-07-01T00:00:00"/>
    <s v="CPR Conversion"/>
  </r>
  <r>
    <n v="0"/>
    <n v="0"/>
    <n v="0"/>
    <n v="0"/>
    <d v="2025-12-01T00:00:00"/>
    <s v="BH Colorado Electric Oper Co"/>
    <s v="Regulated Electric (122)"/>
    <s v="WPC Sub 40320 Lajunta"/>
    <x v="156"/>
    <n v="135300"/>
    <x v="219"/>
    <n v="9821988"/>
    <s v="CONDUIT-NOT ENCD, STL-3&quot;-4&quot;"/>
    <d v="1969-07-01T00:00:00"/>
    <d v="1969-07-01T00:00:00"/>
    <s v="WCDXFER"/>
  </r>
  <r>
    <n v="0"/>
    <n v="0"/>
    <n v="0"/>
    <n v="0"/>
    <d v="2025-12-01T00:00:00"/>
    <s v="BH Colorado Electric Oper Co"/>
    <s v="Regulated Electric (122)"/>
    <s v="WPC Sub 40320 Lajunta"/>
    <x v="156"/>
    <n v="135300"/>
    <x v="219"/>
    <n v="9821987"/>
    <s v="CONDUIT-NOT ENCD, STL-3&quot;-4&quot;"/>
    <d v="1959-07-01T00:00:00"/>
    <d v="1959-07-01T00:00:00"/>
    <s v="WCDXFER"/>
  </r>
  <r>
    <n v="0"/>
    <n v="0"/>
    <n v="0"/>
    <n v="0"/>
    <d v="2025-12-01T00:00:00"/>
    <s v="BH Colorado Electric Oper Co"/>
    <s v="Regulated Electric (122)"/>
    <s v="WPC Sub 40320 Lajunta"/>
    <x v="156"/>
    <n v="135300"/>
    <x v="219"/>
    <n v="9974373"/>
    <s v="CONDUIT-NOT ENCD, STL-3&quot;-4&quot;"/>
    <d v="1959-07-01T00:00:00"/>
    <d v="1959-07-01T00:00:00"/>
    <s v="CPR Conversion"/>
  </r>
  <r>
    <n v="0"/>
    <n v="0"/>
    <n v="0"/>
    <n v="0"/>
    <d v="2025-12-01T00:00:00"/>
    <s v="BH Colorado Electric Oper Co"/>
    <s v="Regulated Electric (122)"/>
    <s v="WPC Sub 40320 Lajunta"/>
    <x v="156"/>
    <n v="135300"/>
    <x v="221"/>
    <n v="9821959"/>
    <s v="CARR CURR EQ-CPLNG CAP-69KV"/>
    <d v="1961-07-01T00:00:00"/>
    <d v="1961-07-01T00:00:00"/>
    <s v="WCDXFER"/>
  </r>
  <r>
    <n v="0"/>
    <n v="0"/>
    <n v="0"/>
    <n v="0"/>
    <d v="2025-12-01T00:00:00"/>
    <s v="BH Colorado Electric Oper Co"/>
    <s v="Regulated Electric (122)"/>
    <s v="WPC Sub 40320 Lajunta"/>
    <x v="156"/>
    <n v="135300"/>
    <x v="221"/>
    <n v="9974378"/>
    <s v="CARR CURR EQ-COUPLING CAPACITOR 69KV"/>
    <d v="1953-07-01T00:00:00"/>
    <d v="1953-07-01T00:00:00"/>
    <s v="CPR Conversion"/>
  </r>
  <r>
    <n v="0"/>
    <n v="0"/>
    <n v="0"/>
    <n v="0"/>
    <d v="2025-12-01T00:00:00"/>
    <s v="BH Colorado Electric Oper Co"/>
    <s v="Regulated Electric (122)"/>
    <s v="WPC Sub 40320 Lajunta"/>
    <x v="156"/>
    <n v="135300"/>
    <x v="221"/>
    <n v="9821924"/>
    <s v="CARR CURR EQ-COUPLING CAPACITOR 69KV"/>
    <d v="1953-07-01T00:00:00"/>
    <d v="1953-07-01T00:00:00"/>
    <s v="WCDXFER"/>
  </r>
  <r>
    <n v="0"/>
    <n v="0"/>
    <n v="0"/>
    <n v="0"/>
    <d v="2025-12-01T00:00:00"/>
    <s v="BH Colorado Electric Oper Co"/>
    <s v="Regulated Electric (122)"/>
    <s v="WPC Sub 40320 Lajunta"/>
    <x v="156"/>
    <n v="135300"/>
    <x v="221"/>
    <n v="9728056"/>
    <s v="CARR CURR EQ-CPLNG CAP-69KV"/>
    <d v="1961-07-01T00:00:00"/>
    <d v="1961-07-01T00:00:00"/>
    <s v="CPR Conversion"/>
  </r>
  <r>
    <n v="0"/>
    <n v="0"/>
    <n v="0"/>
    <n v="0"/>
    <d v="2025-12-01T00:00:00"/>
    <s v="BH Colorado Electric Oper Co"/>
    <s v="Regulated Electric (122)"/>
    <s v="WPC Sub 40320 Lajunta"/>
    <x v="156"/>
    <n v="135300"/>
    <x v="222"/>
    <n v="9821950"/>
    <s v="CARR CURR EQ-CPLNG CAP PT-161KV"/>
    <d v="1959-07-01T00:00:00"/>
    <d v="1959-07-01T00:00:00"/>
    <s v="WCDXFER"/>
  </r>
  <r>
    <n v="0"/>
    <n v="0"/>
    <n v="0"/>
    <n v="0"/>
    <d v="2025-12-01T00:00:00"/>
    <s v="BH Colorado Electric Oper Co"/>
    <s v="Regulated Electric (122)"/>
    <s v="WPC Sub 40320 Lajunta"/>
    <x v="156"/>
    <n v="135300"/>
    <x v="222"/>
    <n v="9974293"/>
    <s v="CARR CURR EQ-CPLNG CAP PT-161KV"/>
    <d v="1959-07-01T00:00:00"/>
    <d v="1959-07-01T00:00:00"/>
    <s v="CPR Conversion"/>
  </r>
  <r>
    <n v="0"/>
    <n v="0"/>
    <n v="0"/>
    <n v="0"/>
    <d v="2025-12-01T00:00:00"/>
    <s v="BH Colorado Electric Oper Co"/>
    <s v="Regulated Electric (122)"/>
    <s v="WPC Sub 40320 Lajunta"/>
    <x v="156"/>
    <n v="135300"/>
    <x v="413"/>
    <n v="9974365"/>
    <s v="CTRL CUB-CUBICLE-AUXILLIARY"/>
    <d v="1967-07-01T00:00:00"/>
    <d v="1967-07-01T00:00:00"/>
    <s v="CPR Conversion"/>
  </r>
  <r>
    <n v="0"/>
    <n v="0"/>
    <n v="0"/>
    <n v="0"/>
    <d v="2025-12-01T00:00:00"/>
    <s v="BH Colorado Electric Oper Co"/>
    <s v="Regulated Electric (122)"/>
    <s v="WPC Sub 40320 Lajunta"/>
    <x v="156"/>
    <n v="135300"/>
    <x v="413"/>
    <n v="9821983"/>
    <s v="CTRL CUB-CUBICLE-AUXILLIARY"/>
    <d v="1967-07-01T00:00:00"/>
    <d v="1967-07-01T00:00:00"/>
    <s v="WCDXFER"/>
  </r>
  <r>
    <n v="0"/>
    <n v="0"/>
    <n v="0"/>
    <n v="0"/>
    <d v="2025-12-01T00:00:00"/>
    <s v="BH Colorado Electric Oper Co"/>
    <s v="Regulated Electric (122)"/>
    <s v="WPC Sub 40320 Lajunta"/>
    <x v="156"/>
    <n v="135300"/>
    <x v="414"/>
    <n v="9821982"/>
    <s v="CTRL CUB-RELAY-MAIN/TIE-BREAKER"/>
    <d v="1994-07-01T00:00:00"/>
    <d v="1994-07-01T00:00:00"/>
    <s v="WCDXFER"/>
  </r>
  <r>
    <n v="0"/>
    <n v="0"/>
    <n v="0"/>
    <n v="0"/>
    <d v="2025-12-01T00:00:00"/>
    <s v="BH Colorado Electric Oper Co"/>
    <s v="Regulated Electric (122)"/>
    <s v="WPC Sub 40320 Lajunta"/>
    <x v="156"/>
    <n v="135300"/>
    <x v="414"/>
    <n v="9974367"/>
    <s v="CTRL CUB-RELAY-MAIN/TIE-BREAKER"/>
    <d v="1994-07-01T00:00:00"/>
    <d v="1994-07-01T00:00:00"/>
    <s v="CPR Conversion"/>
  </r>
  <r>
    <n v="0"/>
    <n v="0"/>
    <n v="0"/>
    <n v="0"/>
    <d v="2025-12-01T00:00:00"/>
    <s v="BH Colorado Electric Oper Co"/>
    <s v="Regulated Electric (122)"/>
    <s v="WPC Sub 40320 Lajunta"/>
    <x v="156"/>
    <n v="135300"/>
    <x v="3"/>
    <n v="12317841"/>
    <s v="REPLACE SELECT BUSHINGS ON 69KV BREAKERS"/>
    <d v="2014-02-12T00:00:00"/>
    <d v="2014-02-01T00:00:00"/>
    <s v="10048797"/>
  </r>
  <r>
    <n v="0"/>
    <n v="0"/>
    <n v="0"/>
    <n v="0"/>
    <d v="2025-12-01T00:00:00"/>
    <s v="BH Colorado Electric Oper Co"/>
    <s v="Regulated Electric (122)"/>
    <s v="WPC Sub 40320 Lajunta"/>
    <x v="156"/>
    <n v="135300"/>
    <x v="3"/>
    <n v="9748843"/>
    <s v="Repl Battery Charger-LaJunta"/>
    <d v="2005-12-13T00:00:00"/>
    <d v="2006-10-01T00:00:00"/>
    <s v="10022656"/>
  </r>
  <r>
    <n v="0"/>
    <n v="0"/>
    <n v="0"/>
    <n v="0"/>
    <d v="2025-12-01T00:00:00"/>
    <s v="BH Colorado Electric Oper Co"/>
    <s v="Regulated Electric (122)"/>
    <s v="WPC Sub 40320 Lajunta"/>
    <x v="156"/>
    <n v="135300"/>
    <x v="3"/>
    <n v="9760356"/>
    <s v="Inv-LaJunta 115KV Line Relays"/>
    <d v="1999-11-30T00:00:00"/>
    <d v="1999-12-01T00:00:00"/>
    <s v="10005475"/>
  </r>
  <r>
    <n v="0"/>
    <n v="0"/>
    <n v="0"/>
    <n v="0"/>
    <d v="2025-12-01T00:00:00"/>
    <s v="BH Colorado Electric Oper Co"/>
    <s v="Regulated Electric (122)"/>
    <s v="WPC Sub 40320 Lajunta"/>
    <x v="156"/>
    <n v="135300"/>
    <x v="3"/>
    <n v="12422983"/>
    <s v="REPLACE SELECT BUSHINGS ON 69KV BREAKERS"/>
    <d v="2014-02-12T00:00:00"/>
    <d v="2014-04-01T00:00:00"/>
    <s v="10048797"/>
  </r>
  <r>
    <n v="0"/>
    <n v="0"/>
    <n v="0"/>
    <n v="0"/>
    <d v="2025-12-01T00:00:00"/>
    <s v="BH Colorado Electric Oper Co"/>
    <s v="Regulated Electric (122)"/>
    <s v="WPC Sub 40320 Lajunta"/>
    <x v="156"/>
    <n v="135300"/>
    <x v="3"/>
    <n v="9754573"/>
    <s v="Repl Battery Syst-LaJunta Sub"/>
    <d v="2005-12-09T00:00:00"/>
    <d v="2006-02-01T00:00:00"/>
    <s v="10022521"/>
  </r>
  <r>
    <n v="0"/>
    <n v="0"/>
    <n v="0"/>
    <n v="0"/>
    <d v="2025-12-01T00:00:00"/>
    <s v="BH Colorado Electric Oper Co"/>
    <s v="Regulated Electric (122)"/>
    <s v="WPC Sub 40320 Lajunta"/>
    <x v="156"/>
    <n v="135300"/>
    <x v="115"/>
    <n v="9822012"/>
    <s v="FENCES, CHAIN LINK"/>
    <d v="1970-07-01T00:00:00"/>
    <d v="1970-07-01T00:00:00"/>
    <s v="WCDXFER"/>
  </r>
  <r>
    <n v="0"/>
    <n v="0"/>
    <n v="0"/>
    <n v="0"/>
    <d v="2025-12-01T00:00:00"/>
    <s v="BH Colorado Electric Oper Co"/>
    <s v="Regulated Electric (122)"/>
    <s v="WPC Sub 40320 Lajunta"/>
    <x v="156"/>
    <n v="135300"/>
    <x v="115"/>
    <n v="9822013"/>
    <s v="FENCES, CHAIN LINK"/>
    <d v="1993-07-01T00:00:00"/>
    <d v="1993-07-01T00:00:00"/>
    <s v="WCDXFER"/>
  </r>
  <r>
    <n v="0"/>
    <n v="0"/>
    <n v="0"/>
    <n v="0"/>
    <d v="2025-12-01T00:00:00"/>
    <s v="BH Colorado Electric Oper Co"/>
    <s v="Regulated Electric (122)"/>
    <s v="WPC Sub 40320 Lajunta"/>
    <x v="156"/>
    <n v="135300"/>
    <x v="115"/>
    <n v="9974362"/>
    <s v="FENCES, CHAIN LINK"/>
    <d v="1993-07-01T00:00:00"/>
    <d v="1993-07-01T00:00:00"/>
    <s v="CPR Conversion"/>
  </r>
  <r>
    <n v="0"/>
    <n v="0"/>
    <n v="0"/>
    <n v="0"/>
    <d v="2025-12-01T00:00:00"/>
    <s v="BH Colorado Electric Oper Co"/>
    <s v="Regulated Electric (122)"/>
    <s v="WPC Sub 40320 Lajunta"/>
    <x v="156"/>
    <n v="135300"/>
    <x v="115"/>
    <n v="9974364"/>
    <s v="FENCE"/>
    <d v="1959-07-01T00:00:00"/>
    <d v="1959-07-01T00:00:00"/>
    <s v="CPR Conversion"/>
  </r>
  <r>
    <n v="0"/>
    <n v="0"/>
    <n v="0"/>
    <n v="0"/>
    <d v="2025-12-01T00:00:00"/>
    <s v="BH Colorado Electric Oper Co"/>
    <s v="Regulated Electric (122)"/>
    <s v="WPC Sub 40320 Lajunta"/>
    <x v="156"/>
    <n v="135300"/>
    <x v="115"/>
    <n v="9821978"/>
    <s v="FENCE"/>
    <d v="1959-07-01T00:00:00"/>
    <d v="1959-07-01T00:00:00"/>
    <s v="WCDXFER"/>
  </r>
  <r>
    <n v="0"/>
    <n v="0"/>
    <n v="0"/>
    <n v="0"/>
    <d v="2025-12-01T00:00:00"/>
    <s v="BH Colorado Electric Oper Co"/>
    <s v="Regulated Electric (122)"/>
    <s v="WPC Sub 40320 Lajunta"/>
    <x v="156"/>
    <n v="135300"/>
    <x v="115"/>
    <n v="9974363"/>
    <s v="FENCES, CHAIN LINK"/>
    <d v="1970-07-01T00:00:00"/>
    <d v="1970-07-01T00:00:00"/>
    <s v="CPR Conversion"/>
  </r>
  <r>
    <n v="0"/>
    <n v="0"/>
    <n v="0"/>
    <n v="0"/>
    <d v="2025-12-01T00:00:00"/>
    <s v="BH Colorado Electric Oper Co"/>
    <s v="Regulated Electric (122)"/>
    <s v="WPC Sub 40320 Lajunta"/>
    <x v="156"/>
    <n v="135300"/>
    <x v="228"/>
    <n v="9974361"/>
    <s v="FOUNDATION"/>
    <d v="1959-07-01T00:00:00"/>
    <d v="1959-07-01T00:00:00"/>
    <s v="CPR Conversion"/>
  </r>
  <r>
    <n v="0"/>
    <n v="0"/>
    <n v="0"/>
    <n v="0"/>
    <d v="2025-12-01T00:00:00"/>
    <s v="BH Colorado Electric Oper Co"/>
    <s v="Regulated Electric (122)"/>
    <s v="WPC Sub 40320 Lajunta"/>
    <x v="156"/>
    <n v="135300"/>
    <x v="228"/>
    <n v="9822058"/>
    <s v="FOUNDATION"/>
    <d v="1959-07-01T00:00:00"/>
    <d v="1959-07-01T00:00:00"/>
    <s v="WCDXFER"/>
  </r>
  <r>
    <n v="0"/>
    <n v="0"/>
    <n v="0"/>
    <n v="0"/>
    <d v="2025-12-01T00:00:00"/>
    <s v="BH Colorado Electric Oper Co"/>
    <s v="Regulated Electric (122)"/>
    <s v="WPC Sub 40320 Lajunta"/>
    <x v="156"/>
    <n v="135300"/>
    <x v="118"/>
    <n v="9821998"/>
    <s v="STATION GROUNDING SYSTEMS"/>
    <d v="1970-07-01T00:00:00"/>
    <d v="1970-07-01T00:00:00"/>
    <s v="WCDXFER"/>
  </r>
  <r>
    <n v="0"/>
    <n v="0"/>
    <n v="0"/>
    <n v="0"/>
    <d v="2025-12-01T00:00:00"/>
    <s v="BH Colorado Electric Oper Co"/>
    <s v="Regulated Electric (122)"/>
    <s v="WPC Sub 40320 Lajunta"/>
    <x v="156"/>
    <n v="135300"/>
    <x v="118"/>
    <n v="9974358"/>
    <s v="STATION GROUNDING SYSTEMS"/>
    <d v="1970-07-01T00:00:00"/>
    <d v="1970-07-01T00:00:00"/>
    <s v="CPR Conversion"/>
  </r>
  <r>
    <n v="0"/>
    <n v="0"/>
    <n v="0"/>
    <n v="0"/>
    <d v="2025-12-01T00:00:00"/>
    <s v="BH Colorado Electric Oper Co"/>
    <s v="Regulated Electric (122)"/>
    <s v="WPC Sub 40320 Lajunta"/>
    <x v="156"/>
    <n v="135300"/>
    <x v="118"/>
    <n v="9821999"/>
    <s v="GROUNDING SYSTEMS, STATION"/>
    <d v="1969-07-01T00:00:00"/>
    <d v="1969-07-01T00:00:00"/>
    <s v="WCDXFER"/>
  </r>
  <r>
    <n v="0"/>
    <n v="0"/>
    <n v="0"/>
    <n v="0"/>
    <d v="2025-12-01T00:00:00"/>
    <s v="BH Colorado Electric Oper Co"/>
    <s v="Regulated Electric (122)"/>
    <s v="WPC Sub 40320 Lajunta"/>
    <x v="156"/>
    <n v="135300"/>
    <x v="118"/>
    <n v="9974359"/>
    <s v="GROUNDING SYSTEMS, STATION"/>
    <d v="1969-07-01T00:00:00"/>
    <d v="1969-07-01T00:00:00"/>
    <s v="CPR Conversion"/>
  </r>
  <r>
    <n v="0"/>
    <n v="0"/>
    <n v="0"/>
    <n v="0"/>
    <d v="2025-12-01T00:00:00"/>
    <s v="BH Colorado Electric Oper Co"/>
    <s v="Regulated Electric (122)"/>
    <s v="WPC Sub 40320 Lajunta"/>
    <x v="156"/>
    <n v="135300"/>
    <x v="230"/>
    <n v="9974294"/>
    <s v="LINE TUNER"/>
    <d v="1973-07-01T00:00:00"/>
    <d v="1973-07-01T00:00:00"/>
    <s v="CPR Conversion"/>
  </r>
  <r>
    <n v="0"/>
    <n v="0"/>
    <n v="0"/>
    <n v="0"/>
    <d v="2025-12-01T00:00:00"/>
    <s v="BH Colorado Electric Oper Co"/>
    <s v="Regulated Electric (122)"/>
    <s v="WPC Sub 40320 Lajunta"/>
    <x v="156"/>
    <n v="135300"/>
    <x v="230"/>
    <n v="9821968"/>
    <s v="LINE TUNER"/>
    <d v="1972-07-01T00:00:00"/>
    <d v="1972-07-01T00:00:00"/>
    <s v="WCDXFER"/>
  </r>
  <r>
    <n v="0"/>
    <n v="0"/>
    <n v="0"/>
    <n v="0"/>
    <d v="2025-12-01T00:00:00"/>
    <s v="BH Colorado Electric Oper Co"/>
    <s v="Regulated Electric (122)"/>
    <s v="WPC Sub 40320 Lajunta"/>
    <x v="156"/>
    <n v="135300"/>
    <x v="230"/>
    <n v="9974296"/>
    <s v="CARR CURR EQ-LINE TUNER"/>
    <d v="1961-07-01T00:00:00"/>
    <d v="1961-07-01T00:00:00"/>
    <s v="CPR Conversion"/>
  </r>
  <r>
    <n v="0"/>
    <n v="0"/>
    <n v="0"/>
    <n v="0"/>
    <d v="2025-12-01T00:00:00"/>
    <s v="BH Colorado Electric Oper Co"/>
    <s v="Regulated Electric (122)"/>
    <s v="WPC Sub 40320 Lajunta"/>
    <x v="156"/>
    <n v="135300"/>
    <x v="230"/>
    <n v="9821970"/>
    <s v="CARR CURR EQ-LINE TUNER"/>
    <d v="1961-07-01T00:00:00"/>
    <d v="1961-07-01T00:00:00"/>
    <s v="WCDXFER"/>
  </r>
  <r>
    <n v="0"/>
    <n v="0"/>
    <n v="0"/>
    <n v="0"/>
    <d v="2025-12-01T00:00:00"/>
    <s v="BH Colorado Electric Oper Co"/>
    <s v="Regulated Electric (122)"/>
    <s v="WPC Sub 40320 Lajunta"/>
    <x v="156"/>
    <n v="135300"/>
    <x v="230"/>
    <n v="9974295"/>
    <s v="LINE TUNER"/>
    <d v="1972-07-01T00:00:00"/>
    <d v="1972-07-01T00:00:00"/>
    <s v="CPR Conversion"/>
  </r>
  <r>
    <n v="0"/>
    <n v="0"/>
    <n v="0"/>
    <n v="0"/>
    <d v="2025-12-01T00:00:00"/>
    <s v="BH Colorado Electric Oper Co"/>
    <s v="Regulated Electric (122)"/>
    <s v="WPC Sub 40320 Lajunta"/>
    <x v="156"/>
    <n v="135300"/>
    <x v="230"/>
    <n v="9821969"/>
    <s v="LINE TUNER"/>
    <d v="1973-07-01T00:00:00"/>
    <d v="1973-07-01T00:00:00"/>
    <s v="WCDXFER"/>
  </r>
  <r>
    <n v="0"/>
    <n v="0"/>
    <n v="0"/>
    <n v="0"/>
    <d v="2025-12-01T00:00:00"/>
    <s v="BH Colorado Electric Oper Co"/>
    <s v="Regulated Electric (122)"/>
    <s v="WPC Sub 40320 Lajunta"/>
    <x v="156"/>
    <n v="135300"/>
    <x v="289"/>
    <n v="9822086"/>
    <s v="LOW PROFILE STR-LIGHTNING MAST"/>
    <d v="1959-07-01T00:00:00"/>
    <d v="1959-07-01T00:00:00"/>
    <s v="WCDXFER"/>
  </r>
  <r>
    <n v="0"/>
    <n v="0"/>
    <n v="0"/>
    <n v="0"/>
    <d v="2025-12-01T00:00:00"/>
    <s v="BH Colorado Electric Oper Co"/>
    <s v="Regulated Electric (122)"/>
    <s v="WPC Sub 40320 Lajunta"/>
    <x v="156"/>
    <n v="135300"/>
    <x v="289"/>
    <n v="9974351"/>
    <s v="STRUC/OUTDR-LOW-LIGHTNING MAST"/>
    <d v="1970-07-01T00:00:00"/>
    <d v="1970-07-01T00:00:00"/>
    <s v="CPR Conversion"/>
  </r>
  <r>
    <n v="0"/>
    <n v="0"/>
    <n v="0"/>
    <n v="0"/>
    <d v="2025-12-01T00:00:00"/>
    <s v="BH Colorado Electric Oper Co"/>
    <s v="Regulated Electric (122)"/>
    <s v="WPC Sub 40320 Lajunta"/>
    <x v="156"/>
    <n v="135300"/>
    <x v="289"/>
    <n v="9974352"/>
    <s v="LOW PROFILE STR-LIGHTNING MAST"/>
    <d v="1959-07-01T00:00:00"/>
    <d v="1959-07-01T00:00:00"/>
    <s v="CPR Conversion"/>
  </r>
  <r>
    <n v="0"/>
    <n v="0"/>
    <n v="0"/>
    <n v="0"/>
    <d v="2025-12-01T00:00:00"/>
    <s v="BH Colorado Electric Oper Co"/>
    <s v="Regulated Electric (122)"/>
    <s v="WPC Sub 40320 Lajunta"/>
    <x v="156"/>
    <n v="135300"/>
    <x v="289"/>
    <n v="9822121"/>
    <s v="STRUC/OUTDR-LOW-LIGHTNING MAST"/>
    <d v="1970-07-01T00:00:00"/>
    <d v="1970-07-01T00:00:00"/>
    <s v="WCDXFER"/>
  </r>
  <r>
    <n v="0"/>
    <n v="0"/>
    <n v="0"/>
    <n v="0"/>
    <d v="2025-12-01T00:00:00"/>
    <s v="BH Colorado Electric Oper Co"/>
    <s v="Regulated Electric (122)"/>
    <s v="WPC Sub 40320 Lajunta"/>
    <x v="156"/>
    <n v="135300"/>
    <x v="233"/>
    <n v="9822091"/>
    <s v="LOW PROFILE STRUCT-BUS SUPPORT-1PH"/>
    <d v="1982-07-01T00:00:00"/>
    <d v="1982-07-01T00:00:00"/>
    <s v="WCDXFER"/>
  </r>
  <r>
    <n v="0"/>
    <n v="0"/>
    <n v="0"/>
    <n v="0"/>
    <d v="2025-12-01T00:00:00"/>
    <s v="BH Colorado Electric Oper Co"/>
    <s v="Regulated Electric (122)"/>
    <s v="WPC Sub 40320 Lajunta"/>
    <x v="156"/>
    <n v="135300"/>
    <x v="233"/>
    <n v="9974350"/>
    <s v="LOW PROFILE STRUCT-BUS SUPPORT-1PH"/>
    <d v="1982-07-01T00:00:00"/>
    <d v="1982-07-01T00:00:00"/>
    <s v="CPR Conversion"/>
  </r>
  <r>
    <n v="0"/>
    <n v="0"/>
    <n v="0"/>
    <n v="0"/>
    <d v="2025-12-01T00:00:00"/>
    <s v="BH Colorado Electric Oper Co"/>
    <s v="Regulated Electric (122)"/>
    <s v="WPC Sub 40320 Lajunta"/>
    <x v="156"/>
    <n v="135300"/>
    <x v="234"/>
    <n v="9822098"/>
    <s v="LOW PROFILE STRUCTURE-FOUNDATION"/>
    <d v="1970-07-01T00:00:00"/>
    <d v="1970-07-01T00:00:00"/>
    <s v="WCDXFER"/>
  </r>
  <r>
    <n v="0"/>
    <n v="0"/>
    <n v="0"/>
    <n v="0"/>
    <d v="2025-12-01T00:00:00"/>
    <s v="BH Colorado Electric Oper Co"/>
    <s v="Regulated Electric (122)"/>
    <s v="WPC Sub 40320 Lajunta"/>
    <x v="156"/>
    <n v="135300"/>
    <x v="234"/>
    <n v="9701178"/>
    <s v="LOW PROFILE STRUCTURE-FOUNDATION"/>
    <d v="1970-07-01T00:00:00"/>
    <d v="1970-07-01T00:00:00"/>
    <s v="CPR Conversion"/>
  </r>
  <r>
    <n v="0"/>
    <n v="0"/>
    <n v="0"/>
    <n v="0"/>
    <d v="2025-12-01T00:00:00"/>
    <s v="BH Colorado Electric Oper Co"/>
    <s v="Regulated Electric (122)"/>
    <s v="WPC Sub 40320 Lajunta"/>
    <x v="156"/>
    <n v="135300"/>
    <x v="235"/>
    <n v="9822114"/>
    <s v="OTHER LOW PROFILE STRUCTURE"/>
    <d v="1961-07-01T00:00:00"/>
    <d v="1961-07-01T00:00:00"/>
    <s v="WCDXFER"/>
  </r>
  <r>
    <n v="0"/>
    <n v="0"/>
    <n v="0"/>
    <n v="0"/>
    <d v="2025-12-01T00:00:00"/>
    <s v="BH Colorado Electric Oper Co"/>
    <s v="Regulated Electric (122)"/>
    <s v="WPC Sub 40320 Lajunta"/>
    <x v="156"/>
    <n v="135300"/>
    <x v="235"/>
    <n v="9974349"/>
    <s v="OTHER LOW PROFILE STRUCTURE"/>
    <d v="1961-07-01T00:00:00"/>
    <d v="1961-07-01T00:00:00"/>
    <s v="CPR Conversion"/>
  </r>
  <r>
    <n v="0"/>
    <n v="0"/>
    <n v="0"/>
    <n v="0"/>
    <d v="2025-12-01T00:00:00"/>
    <s v="BH Colorado Electric Oper Co"/>
    <s v="Regulated Electric (122)"/>
    <s v="WPC Sub 40320 Lajunta"/>
    <x v="156"/>
    <n v="135300"/>
    <x v="236"/>
    <n v="9822023"/>
    <s v="PANELS, LINE PANEL"/>
    <d v="1970-07-01T00:00:00"/>
    <d v="1970-07-01T00:00:00"/>
    <s v="WCDXFER"/>
  </r>
  <r>
    <n v="0"/>
    <n v="0"/>
    <n v="0"/>
    <n v="0"/>
    <d v="2025-12-01T00:00:00"/>
    <s v="BH Colorado Electric Oper Co"/>
    <s v="Regulated Electric (122)"/>
    <s v="WPC Sub 40320 Lajunta"/>
    <x v="156"/>
    <n v="135300"/>
    <x v="236"/>
    <n v="9822022"/>
    <s v="LINE PANEL"/>
    <d v="1959-07-01T00:00:00"/>
    <d v="1959-07-01T00:00:00"/>
    <s v="WCDXFER"/>
  </r>
  <r>
    <n v="0"/>
    <n v="0"/>
    <n v="0"/>
    <n v="0"/>
    <d v="2025-12-01T00:00:00"/>
    <s v="BH Colorado Electric Oper Co"/>
    <s v="Regulated Electric (122)"/>
    <s v="WPC Sub 40320 Lajunta"/>
    <x v="156"/>
    <n v="135300"/>
    <x v="236"/>
    <n v="9974369"/>
    <s v="PANELS, LINE PANEL"/>
    <d v="1962-07-01T00:00:00"/>
    <d v="1962-07-01T00:00:00"/>
    <s v="CPR Conversion"/>
  </r>
  <r>
    <n v="0"/>
    <n v="0"/>
    <n v="0"/>
    <n v="0"/>
    <d v="2025-12-01T00:00:00"/>
    <s v="BH Colorado Electric Oper Co"/>
    <s v="Regulated Electric (122)"/>
    <s v="WPC Sub 40320 Lajunta"/>
    <x v="156"/>
    <n v="135300"/>
    <x v="236"/>
    <n v="9974370"/>
    <s v="PANELS, LINE PANEL"/>
    <d v="1961-07-01T00:00:00"/>
    <d v="1961-07-01T00:00:00"/>
    <s v="CPR Conversion"/>
  </r>
  <r>
    <n v="0"/>
    <n v="0"/>
    <n v="0"/>
    <n v="0"/>
    <d v="2025-12-01T00:00:00"/>
    <s v="BH Colorado Electric Oper Co"/>
    <s v="Regulated Electric (122)"/>
    <s v="WPC Sub 40320 Lajunta"/>
    <x v="156"/>
    <n v="135300"/>
    <x v="236"/>
    <n v="9822020"/>
    <s v="PANELS, LINE PANEL"/>
    <d v="1961-07-01T00:00:00"/>
    <d v="1961-07-01T00:00:00"/>
    <s v="WCDXFER"/>
  </r>
  <r>
    <n v="0"/>
    <n v="0"/>
    <n v="0"/>
    <n v="0"/>
    <d v="2025-12-01T00:00:00"/>
    <s v="BH Colorado Electric Oper Co"/>
    <s v="Regulated Electric (122)"/>
    <s v="WPC Sub 40320 Lajunta"/>
    <x v="156"/>
    <n v="135300"/>
    <x v="236"/>
    <n v="9724145"/>
    <s v="PANELS, LINE PANEL"/>
    <d v="1970-07-01T00:00:00"/>
    <d v="1970-07-01T00:00:00"/>
    <s v="CPR Conversion"/>
  </r>
  <r>
    <n v="0"/>
    <n v="0"/>
    <n v="0"/>
    <n v="0"/>
    <d v="2025-12-01T00:00:00"/>
    <s v="BH Colorado Electric Oper Co"/>
    <s v="Regulated Electric (122)"/>
    <s v="WPC Sub 40320 Lajunta"/>
    <x v="156"/>
    <n v="135300"/>
    <x v="236"/>
    <n v="9974371"/>
    <s v="LINE PANEL"/>
    <d v="1959-07-01T00:00:00"/>
    <d v="1959-07-01T00:00:00"/>
    <s v="CPR Conversion"/>
  </r>
  <r>
    <n v="0"/>
    <n v="0"/>
    <n v="0"/>
    <n v="0"/>
    <d v="2025-12-01T00:00:00"/>
    <s v="BH Colorado Electric Oper Co"/>
    <s v="Regulated Electric (122)"/>
    <s v="WPC Sub 40320 Lajunta"/>
    <x v="156"/>
    <n v="135300"/>
    <x v="236"/>
    <n v="9822021"/>
    <s v="PANELS, LINE PANEL"/>
    <d v="1962-07-01T00:00:00"/>
    <d v="1962-07-01T00:00:00"/>
    <s v="WCDXFER"/>
  </r>
  <r>
    <n v="0"/>
    <n v="0"/>
    <n v="0"/>
    <n v="0"/>
    <d v="2025-12-01T00:00:00"/>
    <s v="BH Colorado Electric Oper Co"/>
    <s v="Regulated Electric (122)"/>
    <s v="WPC Sub 40320 Lajunta"/>
    <x v="156"/>
    <n v="135300"/>
    <x v="237"/>
    <n v="9974347"/>
    <s v="PANEL, INSTRUMENT, GAUGE-OTHE"/>
    <d v="1970-07-01T00:00:00"/>
    <d v="1970-07-01T00:00:00"/>
    <s v="CPR Conversion"/>
  </r>
  <r>
    <n v="0"/>
    <n v="0"/>
    <n v="0"/>
    <n v="0"/>
    <d v="2025-12-01T00:00:00"/>
    <s v="BH Colorado Electric Oper Co"/>
    <s v="Regulated Electric (122)"/>
    <s v="WPC Sub 40320 Lajunta"/>
    <x v="156"/>
    <n v="135300"/>
    <x v="237"/>
    <n v="9822042"/>
    <s v="OTHER PANELS"/>
    <d v="1959-07-01T00:00:00"/>
    <d v="1959-07-01T00:00:00"/>
    <s v="WCDXFER"/>
  </r>
  <r>
    <n v="0"/>
    <n v="0"/>
    <n v="0"/>
    <n v="0"/>
    <d v="2025-12-01T00:00:00"/>
    <s v="BH Colorado Electric Oper Co"/>
    <s v="Regulated Electric (122)"/>
    <s v="WPC Sub 40320 Lajunta"/>
    <x v="156"/>
    <n v="135300"/>
    <x v="237"/>
    <n v="9974368"/>
    <s v="OTHER PANELS"/>
    <d v="1994-07-01T00:00:00"/>
    <d v="1994-07-01T00:00:00"/>
    <s v="CPR Conversion"/>
  </r>
  <r>
    <n v="0"/>
    <n v="0"/>
    <n v="0"/>
    <n v="0"/>
    <d v="2025-12-01T00:00:00"/>
    <s v="BH Colorado Electric Oper Co"/>
    <s v="Regulated Electric (122)"/>
    <s v="WPC Sub 40320 Lajunta"/>
    <x v="156"/>
    <n v="135300"/>
    <x v="237"/>
    <n v="9974346"/>
    <s v="PANEL, INSTRUMENT, GAUGE-OTHE"/>
    <d v="1973-07-01T00:00:00"/>
    <d v="1973-07-01T00:00:00"/>
    <s v="CPR Conversion"/>
  </r>
  <r>
    <n v="0"/>
    <n v="0"/>
    <n v="0"/>
    <n v="0"/>
    <d v="2025-12-01T00:00:00"/>
    <s v="BH Colorado Electric Oper Co"/>
    <s v="Regulated Electric (122)"/>
    <s v="WPC Sub 40320 Lajunta"/>
    <x v="156"/>
    <n v="135300"/>
    <x v="237"/>
    <n v="9724140"/>
    <s v="OTHER PANELS"/>
    <d v="1978-07-01T00:00:00"/>
    <d v="1978-07-01T00:00:00"/>
    <s v="CPR Conversion"/>
  </r>
  <r>
    <n v="0"/>
    <n v="0"/>
    <n v="0"/>
    <n v="0"/>
    <d v="2025-12-01T00:00:00"/>
    <s v="BH Colorado Electric Oper Co"/>
    <s v="Regulated Electric (122)"/>
    <s v="WPC Sub 40320 Lajunta"/>
    <x v="156"/>
    <n v="135300"/>
    <x v="237"/>
    <n v="9724143"/>
    <s v="PANEL, INSTRUMENT, GAUGE-OTHE"/>
    <d v="1969-07-01T00:00:00"/>
    <d v="1969-07-01T00:00:00"/>
    <s v="CPR Conversion"/>
  </r>
  <r>
    <n v="0"/>
    <n v="0"/>
    <n v="0"/>
    <n v="0"/>
    <d v="2025-12-01T00:00:00"/>
    <s v="BH Colorado Electric Oper Co"/>
    <s v="Regulated Electric (122)"/>
    <s v="WPC Sub 40320 Lajunta"/>
    <x v="156"/>
    <n v="135300"/>
    <x v="237"/>
    <n v="9822041"/>
    <s v="PANEL, INSTRUMENT, GAUGE-OTHE"/>
    <d v="1973-07-01T00:00:00"/>
    <d v="1973-07-01T00:00:00"/>
    <s v="WCDXFER"/>
  </r>
  <r>
    <n v="0"/>
    <n v="0"/>
    <n v="0"/>
    <n v="0"/>
    <d v="2025-12-01T00:00:00"/>
    <s v="BH Colorado Electric Oper Co"/>
    <s v="Regulated Electric (122)"/>
    <s v="WPC Sub 40320 Lajunta"/>
    <x v="156"/>
    <n v="135300"/>
    <x v="237"/>
    <n v="9822044"/>
    <s v="OTHER PANELS"/>
    <d v="1994-07-01T00:00:00"/>
    <d v="1994-07-01T00:00:00"/>
    <s v="WCDXFER"/>
  </r>
  <r>
    <n v="0"/>
    <n v="0"/>
    <n v="0"/>
    <n v="0"/>
    <d v="2025-12-01T00:00:00"/>
    <s v="BH Colorado Electric Oper Co"/>
    <s v="Regulated Electric (122)"/>
    <s v="WPC Sub 40320 Lajunta"/>
    <x v="156"/>
    <n v="135300"/>
    <x v="237"/>
    <n v="9974348"/>
    <s v="OTHER PANELS"/>
    <d v="1959-07-01T00:00:00"/>
    <d v="1959-07-01T00:00:00"/>
    <s v="CPR Conversion"/>
  </r>
  <r>
    <n v="0"/>
    <n v="0"/>
    <n v="0"/>
    <n v="0"/>
    <d v="2025-12-01T00:00:00"/>
    <s v="BH Colorado Electric Oper Co"/>
    <s v="Regulated Electric (122)"/>
    <s v="WPC Sub 40320 Lajunta"/>
    <x v="156"/>
    <n v="135300"/>
    <x v="237"/>
    <n v="9822039"/>
    <s v="PANEL, INSTRUMENT, GAUGE-OTHE"/>
    <d v="1969-07-01T00:00:00"/>
    <d v="1969-07-01T00:00:00"/>
    <s v="WCDXFER"/>
  </r>
  <r>
    <n v="0"/>
    <n v="0"/>
    <n v="0"/>
    <n v="0"/>
    <d v="2025-12-01T00:00:00"/>
    <s v="BH Colorado Electric Oper Co"/>
    <s v="Regulated Electric (122)"/>
    <s v="WPC Sub 40320 Lajunta"/>
    <x v="156"/>
    <n v="135300"/>
    <x v="237"/>
    <n v="9822040"/>
    <s v="PANEL, INSTRUMENT, GAUGE-OTHE"/>
    <d v="1970-07-01T00:00:00"/>
    <d v="1970-07-01T00:00:00"/>
    <s v="WCDXFER"/>
  </r>
  <r>
    <n v="0"/>
    <n v="0"/>
    <n v="0"/>
    <n v="0"/>
    <d v="2025-12-01T00:00:00"/>
    <s v="BH Colorado Electric Oper Co"/>
    <s v="Regulated Electric (122)"/>
    <s v="WPC Sub 40320 Lajunta"/>
    <x v="156"/>
    <n v="135300"/>
    <x v="237"/>
    <n v="9822043"/>
    <s v="OTHER PANELS"/>
    <d v="1978-07-01T00:00:00"/>
    <d v="1978-07-01T00:00:00"/>
    <s v="WCDXFER"/>
  </r>
  <r>
    <n v="0"/>
    <n v="0"/>
    <n v="0"/>
    <n v="0"/>
    <d v="2025-12-01T00:00:00"/>
    <s v="BH Colorado Electric Oper Co"/>
    <s v="Regulated Electric (122)"/>
    <s v="WPC Sub 40320 Lajunta"/>
    <x v="156"/>
    <n v="135300"/>
    <x v="145"/>
    <n v="9870190"/>
    <s v="TRANSF, PWR, FOUNDATION"/>
    <d v="1959-07-01T00:00:00"/>
    <d v="1959-07-01T00:00:00"/>
    <s v="CPR Conversion"/>
  </r>
  <r>
    <n v="0"/>
    <n v="0"/>
    <n v="0"/>
    <n v="0"/>
    <d v="2025-12-01T00:00:00"/>
    <s v="BH Colorado Electric Oper Co"/>
    <s v="Regulated Electric (122)"/>
    <s v="WPC Sub 40320 Lajunta"/>
    <x v="156"/>
    <n v="135300"/>
    <x v="145"/>
    <n v="9822181"/>
    <s v="TRANSF, PWR, FOUNDATION-00000-TRANSF, PWR, FOUNDATION"/>
    <d v="1970-07-01T00:00:00"/>
    <d v="1970-07-01T00:00:00"/>
    <s v="WCDXFER"/>
  </r>
  <r>
    <n v="0"/>
    <n v="0"/>
    <n v="0"/>
    <n v="0"/>
    <d v="2025-12-01T00:00:00"/>
    <s v="BH Colorado Electric Oper Co"/>
    <s v="Regulated Electric (122)"/>
    <s v="WPC Sub 40320 Lajunta"/>
    <x v="156"/>
    <n v="135300"/>
    <x v="145"/>
    <n v="9870189"/>
    <s v="TRANSF, PWR, FOUNDATION"/>
    <d v="1970-07-01T00:00:00"/>
    <d v="1970-07-01T00:00:00"/>
    <s v="CPR Conversion"/>
  </r>
  <r>
    <n v="0"/>
    <n v="0"/>
    <n v="0"/>
    <n v="0"/>
    <d v="2025-12-01T00:00:00"/>
    <s v="BH Colorado Electric Oper Co"/>
    <s v="Regulated Electric (122)"/>
    <s v="WPC Sub 40320 Lajunta"/>
    <x v="156"/>
    <n v="135300"/>
    <x v="145"/>
    <n v="9822180"/>
    <s v="TRANSF, PWR, FOUNDATION-00000-TRANSF, PWR, FOUNDATION"/>
    <d v="1959-07-01T00:00:00"/>
    <d v="1959-07-01T00:00:00"/>
    <s v="WCDXFER"/>
  </r>
  <r>
    <n v="0"/>
    <n v="0"/>
    <n v="0"/>
    <n v="0"/>
    <d v="2025-12-01T00:00:00"/>
    <s v="BH Colorado Electric Oper Co"/>
    <s v="Regulated Electric (122)"/>
    <s v="WPC Sub 40320 Lajunta"/>
    <x v="156"/>
    <n v="135300"/>
    <x v="129"/>
    <n v="9822199"/>
    <s v="TX.-POWER-08027-TX.-POWER"/>
    <d v="1959-07-01T00:00:00"/>
    <d v="1959-07-01T00:00:00"/>
    <s v="WCDXFER"/>
  </r>
  <r>
    <n v="0"/>
    <n v="0"/>
    <n v="0"/>
    <n v="0"/>
    <d v="2025-12-01T00:00:00"/>
    <s v="BH Colorado Electric Oper Co"/>
    <s v="Regulated Electric (122)"/>
    <s v="WPC Sub 40320 Lajunta"/>
    <x v="156"/>
    <n v="135300"/>
    <x v="129"/>
    <n v="9822203"/>
    <s v="TX.-POWER-08025-TX.-POWER"/>
    <d v="1959-07-01T00:00:00"/>
    <d v="1959-07-01T00:00:00"/>
    <s v="WCDXFER"/>
  </r>
  <r>
    <n v="0"/>
    <n v="0"/>
    <n v="0"/>
    <n v="0"/>
    <d v="2025-12-01T00:00:00"/>
    <s v="BH Colorado Electric Oper Co"/>
    <s v="Regulated Electric (122)"/>
    <s v="WPC Sub 40320 Lajunta"/>
    <x v="156"/>
    <n v="135300"/>
    <x v="129"/>
    <n v="9822207"/>
    <s v="TX.-POWER-00000-TX.-POWER"/>
    <d v="1959-07-01T00:00:00"/>
    <d v="1959-07-01T00:00:00"/>
    <s v="WCDXFER"/>
  </r>
  <r>
    <n v="0"/>
    <n v="0"/>
    <n v="0"/>
    <n v="0"/>
    <d v="2025-12-01T00:00:00"/>
    <s v="BH Colorado Electric Oper Co"/>
    <s v="Regulated Electric (122)"/>
    <s v="WPC Sub 40320 Lajunta"/>
    <x v="156"/>
    <n v="135300"/>
    <x v="129"/>
    <n v="9822202"/>
    <s v="TX.-POWER-08026-TX.-POWER"/>
    <d v="1942-07-01T00:00:00"/>
    <d v="1942-07-01T00:00:00"/>
    <s v="WCDXFER"/>
  </r>
  <r>
    <n v="0"/>
    <n v="0"/>
    <n v="0"/>
    <n v="0"/>
    <d v="2025-12-01T00:00:00"/>
    <s v="BH Colorado Electric Oper Co"/>
    <s v="Regulated Electric (122)"/>
    <s v="WPC Sub 40320 Lajunta"/>
    <x v="156"/>
    <n v="135300"/>
    <x v="129"/>
    <n v="9870181"/>
    <s v="TX.-POWER"/>
    <d v="1970-07-01T00:00:00"/>
    <d v="1970-07-01T00:00:00"/>
    <s v="CPR Conversion"/>
  </r>
  <r>
    <n v="0"/>
    <n v="0"/>
    <n v="0"/>
    <n v="0"/>
    <d v="2025-12-01T00:00:00"/>
    <s v="BH Colorado Electric Oper Co"/>
    <s v="Regulated Electric (122)"/>
    <s v="WPC Sub 40320 Lajunta"/>
    <x v="156"/>
    <n v="135300"/>
    <x v="129"/>
    <n v="9822204"/>
    <s v="TX.-POWER-08026-TX.-POWER"/>
    <d v="1969-07-01T00:00:00"/>
    <d v="1969-07-01T00:00:00"/>
    <s v="WCDXFER"/>
  </r>
  <r>
    <n v="0"/>
    <n v="0"/>
    <n v="0"/>
    <n v="0"/>
    <d v="2025-12-01T00:00:00"/>
    <s v="BH Colorado Electric Oper Co"/>
    <s v="Regulated Electric (122)"/>
    <s v="WPC Sub 40320 Lajunta"/>
    <x v="156"/>
    <n v="135300"/>
    <x v="129"/>
    <n v="9822205"/>
    <s v="TX.-POWER-08026-TX.-POWER"/>
    <d v="1973-07-01T00:00:00"/>
    <d v="1973-07-01T00:00:00"/>
    <s v="WCDXFER"/>
  </r>
  <r>
    <n v="0"/>
    <n v="0"/>
    <n v="0"/>
    <n v="0"/>
    <d v="2025-12-01T00:00:00"/>
    <s v="BH Colorado Electric Oper Co"/>
    <s v="Regulated Electric (122)"/>
    <s v="WPC Sub 40320 Lajunta"/>
    <x v="156"/>
    <n v="135300"/>
    <x v="129"/>
    <n v="9718859"/>
    <s v="TX.-POWER"/>
    <d v="1981-07-01T00:00:00"/>
    <d v="1981-07-01T00:00:00"/>
    <s v="CPR Conversion"/>
  </r>
  <r>
    <n v="0"/>
    <n v="0"/>
    <n v="0"/>
    <n v="0"/>
    <d v="2025-12-01T00:00:00"/>
    <s v="BH Colorado Electric Oper Co"/>
    <s v="Regulated Electric (122)"/>
    <s v="WPC Sub 40320 Lajunta"/>
    <x v="156"/>
    <n v="135300"/>
    <x v="129"/>
    <n v="9704831"/>
    <s v="TX.-POWER"/>
    <d v="1969-07-01T00:00:00"/>
    <d v="1969-07-01T00:00:00"/>
    <s v="CPR Conversion"/>
  </r>
  <r>
    <n v="0"/>
    <n v="0"/>
    <n v="0"/>
    <n v="0"/>
    <d v="2025-12-01T00:00:00"/>
    <s v="BH Colorado Electric Oper Co"/>
    <s v="Regulated Electric (122)"/>
    <s v="WPC Sub 40320 Lajunta"/>
    <x v="156"/>
    <n v="135300"/>
    <x v="129"/>
    <n v="9870183"/>
    <s v="TX.-POWER"/>
    <d v="1959-07-01T00:00:00"/>
    <d v="1959-07-01T00:00:00"/>
    <s v="CPR Conversion"/>
  </r>
  <r>
    <n v="0"/>
    <n v="0"/>
    <n v="0"/>
    <n v="0"/>
    <d v="2025-12-01T00:00:00"/>
    <s v="BH Colorado Electric Oper Co"/>
    <s v="Regulated Electric (122)"/>
    <s v="WPC Sub 40320 Lajunta"/>
    <x v="156"/>
    <n v="135300"/>
    <x v="129"/>
    <n v="9870184"/>
    <s v="TX.-POWER"/>
    <d v="1973-07-01T00:00:00"/>
    <d v="1973-07-01T00:00:00"/>
    <s v="CPR Conversion"/>
  </r>
  <r>
    <n v="0"/>
    <n v="0"/>
    <n v="0"/>
    <n v="0"/>
    <d v="2025-12-01T00:00:00"/>
    <s v="BH Colorado Electric Oper Co"/>
    <s v="Regulated Electric (122)"/>
    <s v="WPC Sub 40320 Lajunta"/>
    <x v="156"/>
    <n v="135300"/>
    <x v="129"/>
    <n v="9822200"/>
    <s v="TX.-POWER-08027-TX.-POWER"/>
    <d v="1969-07-01T00:00:00"/>
    <d v="1969-07-01T00:00:00"/>
    <s v="WCDXFER"/>
  </r>
  <r>
    <n v="0"/>
    <n v="0"/>
    <n v="0"/>
    <n v="0"/>
    <d v="2025-12-01T00:00:00"/>
    <s v="BH Colorado Electric Oper Co"/>
    <s v="Regulated Electric (122)"/>
    <s v="WPC Sub 40320 Lajunta"/>
    <x v="156"/>
    <n v="135300"/>
    <x v="129"/>
    <n v="9822201"/>
    <s v="TX.-POWER-08027-TX.-POWER"/>
    <d v="1970-07-01T00:00:00"/>
    <d v="1970-07-01T00:00:00"/>
    <s v="WCDXFER"/>
  </r>
  <r>
    <n v="0"/>
    <n v="0"/>
    <n v="0"/>
    <n v="0"/>
    <d v="2025-12-01T00:00:00"/>
    <s v="BH Colorado Electric Oper Co"/>
    <s v="Regulated Electric (122)"/>
    <s v="WPC Sub 40320 Lajunta"/>
    <x v="156"/>
    <n v="135300"/>
    <x v="129"/>
    <n v="9822206"/>
    <s v="TX.-POWER-08025-TX.-POWER"/>
    <d v="1981-07-01T00:00:00"/>
    <d v="1981-07-01T00:00:00"/>
    <s v="WCDXFER"/>
  </r>
  <r>
    <n v="0"/>
    <n v="0"/>
    <n v="0"/>
    <n v="0"/>
    <d v="2025-12-01T00:00:00"/>
    <s v="BH Colorado Electric Oper Co"/>
    <s v="Regulated Electric (122)"/>
    <s v="WPC Sub 40320 Lajunta"/>
    <x v="156"/>
    <n v="135300"/>
    <x v="129"/>
    <n v="9870187"/>
    <s v="TX.-POWER"/>
    <d v="1959-07-01T00:00:00"/>
    <d v="1959-07-01T00:00:00"/>
    <s v="CPR Conversion"/>
  </r>
  <r>
    <n v="0"/>
    <n v="0"/>
    <n v="0"/>
    <n v="0"/>
    <d v="2025-12-01T00:00:00"/>
    <s v="BH Colorado Electric Oper Co"/>
    <s v="Regulated Electric (122)"/>
    <s v="WPC Sub 40320 Lajunta"/>
    <x v="156"/>
    <n v="135300"/>
    <x v="129"/>
    <n v="9870182"/>
    <s v="TX.-POWER"/>
    <d v="1969-07-01T00:00:00"/>
    <d v="1969-07-01T00:00:00"/>
    <s v="CPR Conversion"/>
  </r>
  <r>
    <n v="0"/>
    <n v="0"/>
    <n v="0"/>
    <n v="0"/>
    <d v="2025-12-01T00:00:00"/>
    <s v="BH Colorado Electric Oper Co"/>
    <s v="Regulated Electric (122)"/>
    <s v="WPC Sub 40320 Lajunta"/>
    <x v="156"/>
    <n v="135300"/>
    <x v="129"/>
    <n v="9870186"/>
    <s v="TX.-POWER"/>
    <d v="1970-07-01T00:00:00"/>
    <d v="1970-07-01T00:00:00"/>
    <s v="CPR Conversion"/>
  </r>
  <r>
    <n v="0"/>
    <n v="0"/>
    <n v="0"/>
    <n v="0"/>
    <d v="2025-12-01T00:00:00"/>
    <s v="BH Colorado Electric Oper Co"/>
    <s v="Regulated Electric (122)"/>
    <s v="WPC Sub 40320 Lajunta"/>
    <x v="156"/>
    <n v="135300"/>
    <x v="129"/>
    <n v="9870185"/>
    <s v="TX.-POWER"/>
    <d v="1942-07-01T00:00:00"/>
    <d v="1942-07-01T00:00:00"/>
    <s v="CPR Conversion"/>
  </r>
  <r>
    <n v="0"/>
    <n v="0"/>
    <n v="0"/>
    <n v="0"/>
    <d v="2025-12-01T00:00:00"/>
    <s v="BH Colorado Electric Oper Co"/>
    <s v="Regulated Electric (122)"/>
    <s v="WPC Sub 40320 Lajunta"/>
    <x v="156"/>
    <n v="135300"/>
    <x v="129"/>
    <n v="9689910"/>
    <s v="TX.-POWER-08025-TX.-POWER"/>
    <d v="1970-07-01T00:00:00"/>
    <d v="1970-07-01T00:00:00"/>
    <s v="WCDXFER"/>
  </r>
  <r>
    <n v="0"/>
    <n v="0"/>
    <n v="0"/>
    <n v="0"/>
    <d v="2025-12-01T00:00:00"/>
    <s v="BH Colorado Electric Oper Co"/>
    <s v="Regulated Electric (122)"/>
    <s v="WPC Sub 40320 Lajunta"/>
    <x v="156"/>
    <n v="135300"/>
    <x v="129"/>
    <n v="9870188"/>
    <s v="TX.-POWER"/>
    <d v="1959-07-01T00:00:00"/>
    <d v="1959-07-01T00:00:00"/>
    <s v="CPR Conversion"/>
  </r>
  <r>
    <n v="0"/>
    <n v="0"/>
    <n v="0"/>
    <n v="0"/>
    <d v="2025-12-01T00:00:00"/>
    <s v="BH Colorado Electric Oper Co"/>
    <s v="Regulated Electric (122)"/>
    <s v="WPC Sub 40320 Lajunta"/>
    <x v="156"/>
    <n v="135300"/>
    <x v="170"/>
    <n v="9821895"/>
    <s v="RECT BUS BAR, COPPER, UNDER 3&quot;"/>
    <d v="1970-07-01T00:00:00"/>
    <d v="1970-07-01T00:00:00"/>
    <s v="WCDXFER"/>
  </r>
  <r>
    <n v="0"/>
    <n v="0"/>
    <n v="0"/>
    <n v="0"/>
    <d v="2025-12-01T00:00:00"/>
    <s v="BH Colorado Electric Oper Co"/>
    <s v="Regulated Electric (122)"/>
    <s v="WPC Sub 40320 Lajunta"/>
    <x v="156"/>
    <n v="135300"/>
    <x v="170"/>
    <n v="9974355"/>
    <s v="RECT BUS BAR, COPPER, UNDER 3&quot;"/>
    <d v="1970-07-01T00:00:00"/>
    <d v="1970-07-01T00:00:00"/>
    <s v="CPR Conversion"/>
  </r>
  <r>
    <n v="0"/>
    <n v="0"/>
    <n v="0"/>
    <n v="0"/>
    <d v="2025-12-01T00:00:00"/>
    <s v="BH Colorado Electric Oper Co"/>
    <s v="Regulated Electric (122)"/>
    <s v="WPC Sub 40320 Lajunta"/>
    <x v="156"/>
    <n v="135300"/>
    <x v="171"/>
    <n v="9697423"/>
    <s v="REGULATOR"/>
    <d v="1970-07-01T00:00:00"/>
    <d v="1970-07-01T00:00:00"/>
    <s v="CPR Conversion"/>
  </r>
  <r>
    <n v="0"/>
    <n v="0"/>
    <n v="0"/>
    <n v="0"/>
    <d v="2025-12-01T00:00:00"/>
    <s v="BH Colorado Electric Oper Co"/>
    <s v="Regulated Electric (122)"/>
    <s v="WPC Sub 40320 Lajunta"/>
    <x v="156"/>
    <n v="135300"/>
    <x v="171"/>
    <n v="9724144"/>
    <s v="REGULATOR, FEEDER VOLTAGE"/>
    <d v="1959-07-01T00:00:00"/>
    <d v="1959-07-01T00:00:00"/>
    <s v="CPR Conversion"/>
  </r>
  <r>
    <n v="0"/>
    <n v="0"/>
    <n v="0"/>
    <n v="0"/>
    <d v="2025-12-01T00:00:00"/>
    <s v="BH Colorado Electric Oper Co"/>
    <s v="Regulated Electric (122)"/>
    <s v="WPC Sub 40320 Lajunta"/>
    <x v="156"/>
    <n v="135300"/>
    <x v="171"/>
    <n v="9822071"/>
    <s v="REGULATOR, FEEDER VOLTAGE"/>
    <d v="1959-07-01T00:00:00"/>
    <d v="1959-07-01T00:00:00"/>
    <s v="WCDXFER"/>
  </r>
  <r>
    <n v="0"/>
    <n v="0"/>
    <n v="0"/>
    <n v="0"/>
    <d v="2025-12-01T00:00:00"/>
    <s v="BH Colorado Electric Oper Co"/>
    <s v="Regulated Electric (122)"/>
    <s v="WPC Sub 40320 Lajunta"/>
    <x v="156"/>
    <n v="135300"/>
    <x v="171"/>
    <n v="9822072"/>
    <s v="REGULATOR"/>
    <d v="1970-07-01T00:00:00"/>
    <d v="1970-07-01T00:00:00"/>
    <s v="WCDXFER"/>
  </r>
  <r>
    <n v="0"/>
    <n v="0"/>
    <n v="0"/>
    <n v="0"/>
    <d v="2025-12-01T00:00:00"/>
    <s v="BH Colorado Electric Oper Co"/>
    <s v="Regulated Electric (122)"/>
    <s v="WPC Sub 40320 Lajunta"/>
    <x v="156"/>
    <n v="135300"/>
    <x v="358"/>
    <n v="9974360"/>
    <s v="REGULATOR, FOUNDATION"/>
    <d v="1970-07-01T00:00:00"/>
    <d v="1970-07-01T00:00:00"/>
    <s v="CPR Conversion"/>
  </r>
  <r>
    <n v="0"/>
    <n v="0"/>
    <n v="0"/>
    <n v="0"/>
    <d v="2025-12-01T00:00:00"/>
    <s v="BH Colorado Electric Oper Co"/>
    <s v="Regulated Electric (122)"/>
    <s v="WPC Sub 40320 Lajunta"/>
    <x v="156"/>
    <n v="135300"/>
    <x v="358"/>
    <n v="9822075"/>
    <s v="REGULATOR, FOUNDATION"/>
    <d v="1959-07-01T00:00:00"/>
    <d v="1959-07-01T00:00:00"/>
    <s v="WCDXFER"/>
  </r>
  <r>
    <n v="0"/>
    <n v="0"/>
    <n v="0"/>
    <n v="0"/>
    <d v="2025-12-01T00:00:00"/>
    <s v="BH Colorado Electric Oper Co"/>
    <s v="Regulated Electric (122)"/>
    <s v="WPC Sub 40320 Lajunta"/>
    <x v="156"/>
    <n v="135300"/>
    <x v="358"/>
    <n v="9693316"/>
    <s v="REGULATOR, FOUNDATION"/>
    <d v="1959-07-01T00:00:00"/>
    <d v="1959-07-01T00:00:00"/>
    <s v="CPR Conversion"/>
  </r>
  <r>
    <n v="0"/>
    <n v="0"/>
    <n v="0"/>
    <n v="0"/>
    <d v="2025-12-01T00:00:00"/>
    <s v="BH Colorado Electric Oper Co"/>
    <s v="Regulated Electric (122)"/>
    <s v="WPC Sub 40320 Lajunta"/>
    <x v="156"/>
    <n v="135300"/>
    <x v="358"/>
    <n v="9822076"/>
    <s v="REGULATOR, FOUNDATION"/>
    <d v="1970-07-01T00:00:00"/>
    <d v="1970-07-01T00:00:00"/>
    <s v="WCDXFER"/>
  </r>
  <r>
    <n v="0"/>
    <n v="0"/>
    <n v="0"/>
    <n v="0"/>
    <d v="2025-12-01T00:00:00"/>
    <s v="BH Colorado Electric Oper Co"/>
    <s v="Regulated Electric (122)"/>
    <s v="WPC Sub 40320 Lajunta"/>
    <x v="156"/>
    <n v="135300"/>
    <x v="173"/>
    <n v="9718337"/>
    <s v="IMPEDANCE RELAY"/>
    <d v="1996-07-01T00:00:00"/>
    <d v="1996-07-01T00:00:00"/>
    <s v="CPR Conversion"/>
  </r>
  <r>
    <n v="0"/>
    <n v="0"/>
    <n v="0"/>
    <n v="0"/>
    <d v="2025-12-01T00:00:00"/>
    <s v="BH Colorado Electric Oper Co"/>
    <s v="Regulated Electric (122)"/>
    <s v="WPC Sub 40320 Lajunta"/>
    <x v="156"/>
    <n v="135300"/>
    <x v="173"/>
    <n v="9806967"/>
    <s v="IMPEDANCE RELAY"/>
    <d v="1999-12-31T00:00:00"/>
    <d v="2001-01-01T00:00:00"/>
    <s v="23550102"/>
  </r>
  <r>
    <n v="0"/>
    <n v="0"/>
    <n v="0"/>
    <n v="0"/>
    <d v="2025-12-01T00:00:00"/>
    <s v="BH Colorado Electric Oper Co"/>
    <s v="Regulated Electric (122)"/>
    <s v="WPC Sub 40320 Lajunta"/>
    <x v="156"/>
    <n v="135300"/>
    <x v="173"/>
    <n v="9806554"/>
    <s v="IMPEDANCE RELAY"/>
    <d v="1901-12-31T00:00:00"/>
    <d v="2001-01-01T00:00:00"/>
    <s v="23550102"/>
  </r>
  <r>
    <n v="0"/>
    <n v="0"/>
    <n v="0"/>
    <n v="0"/>
    <d v="2025-12-01T00:00:00"/>
    <s v="BH Colorado Electric Oper Co"/>
    <s v="Regulated Electric (122)"/>
    <s v="WPC Sub 40320 Lajunta"/>
    <x v="156"/>
    <n v="135300"/>
    <x v="173"/>
    <n v="9822067"/>
    <s v="IMPEDANCE RELAY"/>
    <d v="1996-12-06T00:00:00"/>
    <d v="1996-07-01T00:00:00"/>
    <s v="WCDXFER"/>
  </r>
  <r>
    <n v="0"/>
    <n v="0"/>
    <n v="0"/>
    <n v="0"/>
    <d v="2025-12-01T00:00:00"/>
    <s v="BH Colorado Electric Oper Co"/>
    <s v="Regulated Electric (122)"/>
    <s v="WPC Sub 40320 Lajunta"/>
    <x v="156"/>
    <n v="135300"/>
    <x v="173"/>
    <n v="10564678"/>
    <s v="IMPEDANCE RELAY"/>
    <d v="1996-12-06T00:00:00"/>
    <d v="1996-07-01T00:00:00"/>
    <s v="WCDXFER"/>
  </r>
  <r>
    <n v="0"/>
    <n v="0"/>
    <n v="0"/>
    <n v="0"/>
    <d v="2025-12-01T00:00:00"/>
    <s v="BH Colorado Electric Oper Co"/>
    <s v="Regulated Electric (122)"/>
    <s v="WPC Sub 40320 Lajunta"/>
    <x v="156"/>
    <n v="135300"/>
    <x v="173"/>
    <n v="9969007"/>
    <s v="IMPEDANCE RELAY"/>
    <d v="1999-11-30T00:00:00"/>
    <d v="1999-01-01T00:00:00"/>
    <s v="10005475"/>
  </r>
  <r>
    <n v="0"/>
    <n v="0"/>
    <n v="0"/>
    <n v="0"/>
    <d v="2025-12-01T00:00:00"/>
    <s v="BH Colorado Electric Oper Co"/>
    <s v="Regulated Electric (122)"/>
    <s v="WPC Sub 40320 Lajunta"/>
    <x v="156"/>
    <n v="135300"/>
    <x v="173"/>
    <n v="9761157"/>
    <s v="IMPEDANCE RELAY"/>
    <d v="1999-11-30T00:00:00"/>
    <d v="1999-01-01T00:00:00"/>
    <s v="10005475"/>
  </r>
  <r>
    <n v="0"/>
    <n v="0"/>
    <n v="0"/>
    <n v="0"/>
    <d v="2025-12-01T00:00:00"/>
    <s v="BH Colorado Electric Oper Co"/>
    <s v="Regulated Electric (122)"/>
    <s v="WPC Sub 40320 Lajunta"/>
    <x v="156"/>
    <n v="135300"/>
    <x v="240"/>
    <n v="9801040"/>
    <s v="MISCELLANEOUS RELAY"/>
    <d v="1999-11-30T00:00:00"/>
    <d v="1999-01-01T00:00:00"/>
    <s v="WCDXFER"/>
  </r>
  <r>
    <n v="0"/>
    <n v="0"/>
    <n v="0"/>
    <n v="0"/>
    <d v="2025-12-01T00:00:00"/>
    <s v="BH Colorado Electric Oper Co"/>
    <s v="Regulated Electric (122)"/>
    <s v="WPC Sub 40320 Lajunta"/>
    <x v="156"/>
    <n v="135300"/>
    <x v="240"/>
    <n v="9974366"/>
    <s v="MISCELLANEOUS RELAY"/>
    <d v="1979-07-01T00:00:00"/>
    <d v="1979-07-01T00:00:00"/>
    <s v="CPR Conversion"/>
  </r>
  <r>
    <n v="0"/>
    <n v="0"/>
    <n v="0"/>
    <n v="0"/>
    <d v="2025-12-01T00:00:00"/>
    <s v="BH Colorado Electric Oper Co"/>
    <s v="Regulated Electric (122)"/>
    <s v="WPC Sub 40320 Lajunta"/>
    <x v="156"/>
    <n v="135300"/>
    <x v="240"/>
    <n v="9969006"/>
    <s v="MISCELLANEOUS RELAY"/>
    <d v="1999-11-30T00:00:00"/>
    <d v="1999-01-01T00:00:00"/>
    <s v="10005475"/>
  </r>
  <r>
    <n v="0"/>
    <n v="0"/>
    <n v="0"/>
    <n v="0"/>
    <d v="2025-12-01T00:00:00"/>
    <s v="BH Colorado Electric Oper Co"/>
    <s v="Regulated Electric (122)"/>
    <s v="WPC Sub 40320 Lajunta"/>
    <x v="156"/>
    <n v="135300"/>
    <x v="240"/>
    <n v="9974353"/>
    <s v="MISCELLANEOUS RELAY"/>
    <d v="1973-07-01T00:00:00"/>
    <d v="1973-07-01T00:00:00"/>
    <s v="CPR Conversion"/>
  </r>
  <r>
    <n v="0"/>
    <n v="0"/>
    <n v="0"/>
    <n v="0"/>
    <d v="2025-12-01T00:00:00"/>
    <s v="BH Colorado Electric Oper Co"/>
    <s v="Regulated Electric (122)"/>
    <s v="WPC Sub 40320 Lajunta"/>
    <x v="156"/>
    <n v="135300"/>
    <x v="80"/>
    <n v="10564699"/>
    <s v="SCADA EQUIPMENT- RTU"/>
    <d v="1996-07-01T00:00:00"/>
    <d v="1996-07-01T00:00:00"/>
    <s v="WCDXFER"/>
  </r>
  <r>
    <n v="0"/>
    <n v="0"/>
    <n v="0"/>
    <n v="0"/>
    <d v="2025-12-01T00:00:00"/>
    <s v="BH Colorado Electric Oper Co"/>
    <s v="Regulated Electric (122)"/>
    <s v="WPC Sub 40320 Lajunta"/>
    <x v="156"/>
    <n v="135300"/>
    <x v="80"/>
    <n v="9822146"/>
    <s v="SCADA EQUIPMENT- RTU"/>
    <d v="1987-07-01T00:00:00"/>
    <d v="1987-07-01T00:00:00"/>
    <s v="WCDXFER"/>
  </r>
  <r>
    <n v="0"/>
    <n v="0"/>
    <n v="0"/>
    <n v="0"/>
    <d v="2025-12-01T00:00:00"/>
    <s v="BH Colorado Electric Oper Co"/>
    <s v="Regulated Electric (122)"/>
    <s v="WPC Sub 40320 Lajunta"/>
    <x v="156"/>
    <n v="135300"/>
    <x v="80"/>
    <n v="9822148"/>
    <s v="SCADA EQUIPMENT- RTU"/>
    <d v="1996-07-01T00:00:00"/>
    <d v="1996-07-01T00:00:00"/>
    <s v="WCDXFER"/>
  </r>
  <r>
    <n v="0"/>
    <n v="0"/>
    <n v="0"/>
    <n v="0"/>
    <d v="2025-12-01T00:00:00"/>
    <s v="BH Colorado Electric Oper Co"/>
    <s v="Regulated Electric (122)"/>
    <s v="WPC Sub 40320 Lajunta"/>
    <x v="156"/>
    <n v="135300"/>
    <x v="80"/>
    <n v="9861264"/>
    <s v="SCADA EQUIPMENT- RTU"/>
    <d v="1996-07-01T00:00:00"/>
    <d v="1996-07-01T00:00:00"/>
    <s v="CPR Conversion"/>
  </r>
  <r>
    <n v="0"/>
    <n v="0"/>
    <n v="0"/>
    <n v="0"/>
    <d v="2025-12-01T00:00:00"/>
    <s v="BH Colorado Electric Oper Co"/>
    <s v="Regulated Electric (122)"/>
    <s v="WPC Sub 40320 Lajunta"/>
    <x v="156"/>
    <n v="135300"/>
    <x v="80"/>
    <n v="9822147"/>
    <s v="SCADA EQUIPMENT- RTU"/>
    <d v="1988-07-01T00:00:00"/>
    <d v="1988-07-01T00:00:00"/>
    <s v="WCDXFER"/>
  </r>
  <r>
    <n v="0"/>
    <n v="0"/>
    <n v="0"/>
    <n v="0"/>
    <d v="2025-12-01T00:00:00"/>
    <s v="BH Colorado Electric Oper Co"/>
    <s v="Regulated Electric (122)"/>
    <s v="WPC Sub 40320 Lajunta"/>
    <x v="156"/>
    <n v="135300"/>
    <x v="80"/>
    <n v="9974344"/>
    <s v="SCADA EQUIPMENT- RTU"/>
    <d v="1988-07-01T00:00:00"/>
    <d v="1988-07-01T00:00:00"/>
    <s v="CPR Conversion"/>
  </r>
  <r>
    <n v="0"/>
    <n v="0"/>
    <n v="0"/>
    <n v="0"/>
    <d v="2025-12-01T00:00:00"/>
    <s v="BH Colorado Electric Oper Co"/>
    <s v="Regulated Electric (122)"/>
    <s v="WPC Sub 40320 Lajunta"/>
    <x v="156"/>
    <n v="135300"/>
    <x v="80"/>
    <n v="9974421"/>
    <s v="SCADA EQUIPMENT- RTU"/>
    <d v="1987-07-01T00:00:00"/>
    <d v="1987-07-01T00:00:00"/>
    <s v="CPR Conversion"/>
  </r>
  <r>
    <n v="0"/>
    <n v="0"/>
    <n v="0"/>
    <n v="0"/>
    <d v="2025-12-01T00:00:00"/>
    <s v="BH Colorado Electric Oper Co"/>
    <s v="Regulated Electric (122)"/>
    <s v="WPC Sub 40320 Lajunta"/>
    <x v="156"/>
    <n v="135300"/>
    <x v="376"/>
    <n v="9861020"/>
    <s v="SCADA EQUIPMENT- TRANSDUCER"/>
    <d v="1996-07-01T00:00:00"/>
    <d v="1996-07-01T00:00:00"/>
    <s v="CPR Conversion"/>
  </r>
  <r>
    <n v="0"/>
    <n v="0"/>
    <n v="0"/>
    <n v="0"/>
    <d v="2025-12-01T00:00:00"/>
    <s v="BH Colorado Electric Oper Co"/>
    <s v="Regulated Electric (122)"/>
    <s v="WPC Sub 40320 Lajunta"/>
    <x v="156"/>
    <n v="135300"/>
    <x v="376"/>
    <n v="9822122"/>
    <s v="SCADA EQUIPMENT- TRANSDUCER"/>
    <d v="1996-07-01T00:00:00"/>
    <d v="1996-07-01T00:00:00"/>
    <s v="WCDXFER"/>
  </r>
  <r>
    <n v="0"/>
    <n v="0"/>
    <n v="0"/>
    <n v="0"/>
    <d v="2025-12-01T00:00:00"/>
    <s v="BH Colorado Electric Oper Co"/>
    <s v="Regulated Electric (122)"/>
    <s v="WPC Sub 40320 Lajunta"/>
    <x v="156"/>
    <n v="135300"/>
    <x v="376"/>
    <n v="10564685"/>
    <s v="SCADA EQUIPMENT- TRANSDUCER"/>
    <d v="1996-07-01T00:00:00"/>
    <d v="1996-07-01T00:00:00"/>
    <s v="WCDXFER"/>
  </r>
  <r>
    <n v="0"/>
    <n v="0"/>
    <n v="0"/>
    <n v="0"/>
    <d v="2025-12-01T00:00:00"/>
    <s v="BH Colorado Electric Oper Co"/>
    <s v="Regulated Electric (122)"/>
    <s v="WPC Sub 40320 Lajunta"/>
    <x v="156"/>
    <n v="135300"/>
    <x v="280"/>
    <n v="9808767"/>
    <s v="STRUC SUPPORTING-RADIO ANTENNA"/>
    <d v="2001-11-01T00:00:00"/>
    <d v="2001-01-01T00:00:00"/>
    <s v="7105824131"/>
  </r>
  <r>
    <n v="0"/>
    <n v="0"/>
    <n v="0"/>
    <n v="0"/>
    <d v="2025-12-01T00:00:00"/>
    <s v="BH Colorado Electric Oper Co"/>
    <s v="Regulated Electric (122)"/>
    <s v="WPC Sub 40320 Lajunta"/>
    <x v="156"/>
    <n v="135300"/>
    <x v="401"/>
    <n v="9806969"/>
    <s v="SWITCHES, 7501 - 15000V"/>
    <d v="2000-07-06T00:00:00"/>
    <d v="2001-01-01T00:00:00"/>
    <s v="10010097"/>
  </r>
  <r>
    <n v="0"/>
    <n v="0"/>
    <n v="0"/>
    <n v="0"/>
    <d v="2025-12-01T00:00:00"/>
    <s v="BH Colorado Electric Oper Co"/>
    <s v="Regulated Electric (122)"/>
    <s v="WPC Sub 40320 Lajunta"/>
    <x v="156"/>
    <n v="135300"/>
    <x v="401"/>
    <n v="9801814"/>
    <s v="SWITCHES, 7501 - 15000V"/>
    <d v="2000-07-06T00:00:00"/>
    <d v="2001-01-01T00:00:00"/>
    <s v="10010097"/>
  </r>
  <r>
    <n v="0"/>
    <n v="0"/>
    <n v="0"/>
    <n v="0"/>
    <d v="2025-12-01T00:00:00"/>
    <s v="BH Colorado Electric Oper Co"/>
    <s v="Regulated Electric (122)"/>
    <s v="WPC Sub 40320 Lajunta"/>
    <x v="156"/>
    <n v="135300"/>
    <x v="415"/>
    <n v="9822143"/>
    <s v="TELEMETERING EQ.- TRANSMITTER"/>
    <d v="1980-07-01T00:00:00"/>
    <d v="1980-07-01T00:00:00"/>
    <s v="WCDXFER"/>
  </r>
  <r>
    <n v="0"/>
    <n v="0"/>
    <n v="0"/>
    <n v="0"/>
    <d v="2025-12-01T00:00:00"/>
    <s v="BH Colorado Electric Oper Co"/>
    <s v="Regulated Electric (122)"/>
    <s v="WPC Sub 40320 Lajunta"/>
    <x v="156"/>
    <n v="135300"/>
    <x v="415"/>
    <n v="9974345"/>
    <s v="TELEMETERING EQ.- TRANSMITTER"/>
    <d v="1980-07-01T00:00:00"/>
    <d v="1980-07-01T00:00:00"/>
    <s v="CPR Conversion"/>
  </r>
  <r>
    <n v="0"/>
    <n v="0"/>
    <n v="0"/>
    <n v="0"/>
    <d v="2025-12-01T00:00:00"/>
    <s v="BH Colorado Electric Oper Co"/>
    <s v="Regulated Electric (122)"/>
    <s v="WPC Sub 40320 Lajunta"/>
    <x v="156"/>
    <n v="135300"/>
    <x v="182"/>
    <n v="9822186"/>
    <s v="TRANSF, POTNTL, 1PH, 35001-69KV"/>
    <d v="1991-07-01T00:00:00"/>
    <d v="1991-07-01T00:00:00"/>
    <s v="WCDXFER"/>
  </r>
  <r>
    <n v="0"/>
    <n v="0"/>
    <n v="0"/>
    <n v="0"/>
    <d v="2025-12-01T00:00:00"/>
    <s v="BH Colorado Electric Oper Co"/>
    <s v="Regulated Electric (122)"/>
    <s v="WPC Sub 40320 Lajunta"/>
    <x v="156"/>
    <n v="135300"/>
    <x v="182"/>
    <n v="9974339"/>
    <s v="TRANSF, POTNTL, 1PH, 35001-69KV"/>
    <d v="1991-07-01T00:00:00"/>
    <d v="1991-07-01T00:00:00"/>
    <s v="CPR Conversion"/>
  </r>
  <r>
    <n v="0"/>
    <n v="0"/>
    <n v="0"/>
    <n v="0"/>
    <d v="2025-12-01T00:00:00"/>
    <s v="BH Colorado Electric Oper Co"/>
    <s v="Regulated Electric (122)"/>
    <s v="WPC Sub 40320 Lajunta"/>
    <x v="156"/>
    <n v="135300"/>
    <x v="246"/>
    <n v="9822184"/>
    <s v="TRANSF, POTNTL, 1PH, 69001-16"/>
    <d v="1982-07-01T00:00:00"/>
    <d v="1982-07-01T00:00:00"/>
    <s v="WCDXFER"/>
  </r>
  <r>
    <n v="0"/>
    <n v="0"/>
    <n v="0"/>
    <n v="0"/>
    <d v="2025-12-01T00:00:00"/>
    <s v="BH Colorado Electric Oper Co"/>
    <s v="Regulated Electric (122)"/>
    <s v="WPC Sub 40320 Lajunta"/>
    <x v="156"/>
    <n v="135300"/>
    <x v="246"/>
    <n v="9822183"/>
    <s v="TRANSF, POTNTL, 1PH, 69001-161KV"/>
    <d v="1959-07-01T00:00:00"/>
    <d v="1959-07-01T00:00:00"/>
    <s v="WCDXFER"/>
  </r>
  <r>
    <n v="0"/>
    <n v="0"/>
    <n v="0"/>
    <n v="0"/>
    <d v="2025-12-01T00:00:00"/>
    <s v="BH Colorado Electric Oper Co"/>
    <s v="Regulated Electric (122)"/>
    <s v="WPC Sub 40320 Lajunta"/>
    <x v="156"/>
    <n v="135300"/>
    <x v="246"/>
    <n v="9974337"/>
    <s v="TRANSF, POTNTL, 1PH, 69001-161KV"/>
    <d v="1959-07-01T00:00:00"/>
    <d v="1959-07-01T00:00:00"/>
    <s v="CPR Conversion"/>
  </r>
  <r>
    <n v="0"/>
    <n v="0"/>
    <n v="0"/>
    <n v="0"/>
    <d v="2025-12-01T00:00:00"/>
    <s v="BH Colorado Electric Oper Co"/>
    <s v="Regulated Electric (122)"/>
    <s v="WPC Sub 40320 Lajunta"/>
    <x v="156"/>
    <n v="135300"/>
    <x v="246"/>
    <n v="9974423"/>
    <s v="TRANSF, POTNTL, 1PH, 69001-16"/>
    <d v="1982-07-01T00:00:00"/>
    <d v="1982-07-01T00:00:00"/>
    <s v="CPR Conversion"/>
  </r>
  <r>
    <n v="0"/>
    <n v="0"/>
    <n v="0"/>
    <n v="0"/>
    <d v="2025-12-01T00:00:00"/>
    <s v="BH Colorado Electric Oper Co"/>
    <s v="Regulated Electric (122)"/>
    <s v="WPC Sub 40320 Lajunta"/>
    <x v="156"/>
    <n v="135300"/>
    <x v="247"/>
    <n v="9821927"/>
    <s v="CARR CURR EQ-TRANS/REC COMBINED"/>
    <d v="1961-07-01T00:00:00"/>
    <d v="1961-07-01T00:00:00"/>
    <s v="WCDXFER"/>
  </r>
  <r>
    <n v="0"/>
    <n v="0"/>
    <n v="0"/>
    <n v="0"/>
    <d v="2025-12-01T00:00:00"/>
    <s v="BH Colorado Electric Oper Co"/>
    <s v="Regulated Electric (122)"/>
    <s v="WPC Sub 40320 Lajunta"/>
    <x v="156"/>
    <n v="135300"/>
    <x v="247"/>
    <n v="9974301"/>
    <s v="CARR CURR EQ-TRAN/REC COMB"/>
    <d v="1972-07-01T00:00:00"/>
    <d v="1972-07-01T00:00:00"/>
    <s v="CPR Conversion"/>
  </r>
  <r>
    <n v="0"/>
    <n v="0"/>
    <n v="0"/>
    <n v="0"/>
    <d v="2025-12-01T00:00:00"/>
    <s v="BH Colorado Electric Oper Co"/>
    <s v="Regulated Electric (122)"/>
    <s v="WPC Sub 40320 Lajunta"/>
    <x v="156"/>
    <n v="135300"/>
    <x v="247"/>
    <n v="9821931"/>
    <s v="CARR CURR EQ-TRAN/REC COMB"/>
    <d v="1978-07-01T00:00:00"/>
    <d v="1978-07-01T00:00:00"/>
    <s v="WCDXFER"/>
  </r>
  <r>
    <n v="0"/>
    <n v="0"/>
    <n v="0"/>
    <n v="0"/>
    <d v="2025-12-01T00:00:00"/>
    <s v="BH Colorado Electric Oper Co"/>
    <s v="Regulated Electric (122)"/>
    <s v="WPC Sub 40320 Lajunta"/>
    <x v="156"/>
    <n v="135300"/>
    <x v="247"/>
    <n v="9974300"/>
    <s v="CARR CURR EQ-TRAN/REC COMB"/>
    <d v="1973-07-01T00:00:00"/>
    <d v="1973-07-01T00:00:00"/>
    <s v="CPR Conversion"/>
  </r>
  <r>
    <n v="0"/>
    <n v="0"/>
    <n v="0"/>
    <n v="0"/>
    <d v="2025-12-01T00:00:00"/>
    <s v="BH Colorado Electric Oper Co"/>
    <s v="Regulated Electric (122)"/>
    <s v="WPC Sub 40320 Lajunta"/>
    <x v="156"/>
    <n v="135300"/>
    <x v="247"/>
    <n v="9821930"/>
    <s v="CARR CURR EQ-TRAN/REC COMB"/>
    <d v="1973-07-01T00:00:00"/>
    <d v="1973-07-01T00:00:00"/>
    <s v="WCDXFER"/>
  </r>
  <r>
    <n v="0"/>
    <n v="0"/>
    <n v="0"/>
    <n v="0"/>
    <d v="2025-12-01T00:00:00"/>
    <s v="BH Colorado Electric Oper Co"/>
    <s v="Regulated Electric (122)"/>
    <s v="WPC Sub 40320 Lajunta"/>
    <x v="156"/>
    <n v="135300"/>
    <x v="247"/>
    <n v="9974302"/>
    <s v="CARR CURR EQ-TRANS/REC COMBINED"/>
    <d v="1961-07-01T00:00:00"/>
    <d v="1961-07-01T00:00:00"/>
    <s v="CPR Conversion"/>
  </r>
  <r>
    <n v="0"/>
    <n v="0"/>
    <n v="0"/>
    <n v="0"/>
    <d v="2025-12-01T00:00:00"/>
    <s v="BH Colorado Electric Oper Co"/>
    <s v="Regulated Electric (122)"/>
    <s v="WPC Sub 40320 Lajunta"/>
    <x v="156"/>
    <n v="135300"/>
    <x v="247"/>
    <n v="9821928"/>
    <s v="CARR CURR EQ-TRANS/REC COMBINED"/>
    <d v="1996-07-01T00:00:00"/>
    <d v="1996-07-01T00:00:00"/>
    <s v="WCDXFER"/>
  </r>
  <r>
    <n v="0"/>
    <n v="0"/>
    <n v="0"/>
    <n v="0"/>
    <d v="2025-12-01T00:00:00"/>
    <s v="BH Colorado Electric Oper Co"/>
    <s v="Regulated Electric (122)"/>
    <s v="WPC Sub 40320 Lajunta"/>
    <x v="156"/>
    <n v="135300"/>
    <x v="247"/>
    <n v="10564692"/>
    <s v="CARR CURR EQ-TRANS/REC COMBINED"/>
    <d v="1996-07-01T00:00:00"/>
    <d v="1996-07-01T00:00:00"/>
    <s v="WCDXFER"/>
  </r>
  <r>
    <n v="0"/>
    <n v="0"/>
    <n v="0"/>
    <n v="0"/>
    <d v="2025-12-01T00:00:00"/>
    <s v="BH Colorado Electric Oper Co"/>
    <s v="Regulated Electric (122)"/>
    <s v="WPC Sub 40320 Lajunta"/>
    <x v="156"/>
    <n v="135300"/>
    <x v="247"/>
    <n v="9821929"/>
    <s v="CARR CURR EQ-TRAN/REC COMB"/>
    <d v="1972-07-01T00:00:00"/>
    <d v="1972-07-01T00:00:00"/>
    <s v="WCDXFER"/>
  </r>
  <r>
    <n v="0"/>
    <n v="0"/>
    <n v="0"/>
    <n v="0"/>
    <d v="2025-12-01T00:00:00"/>
    <s v="BH Colorado Electric Oper Co"/>
    <s v="Regulated Electric (122)"/>
    <s v="WPC Sub 40320 Lajunta"/>
    <x v="156"/>
    <n v="135300"/>
    <x v="247"/>
    <n v="9861019"/>
    <s v="CARR CURR EQ-TRANS/REC COMBINED"/>
    <d v="1996-07-01T00:00:00"/>
    <d v="1996-07-01T00:00:00"/>
    <s v="CPR Conversion"/>
  </r>
  <r>
    <n v="0"/>
    <n v="0"/>
    <n v="0"/>
    <n v="0"/>
    <d v="2025-12-01T00:00:00"/>
    <s v="BH Colorado Electric Oper Co"/>
    <s v="Regulated Electric (122)"/>
    <s v="WPC Sub 40320 Lajunta"/>
    <x v="156"/>
    <n v="135300"/>
    <x v="247"/>
    <n v="9974299"/>
    <s v="CARR CURR EQ-TRAN/REC COMB"/>
    <d v="1978-07-01T00:00:00"/>
    <d v="1978-07-01T00:00:00"/>
    <s v="CPR Conversion"/>
  </r>
  <r>
    <n v="0"/>
    <n v="0"/>
    <n v="0"/>
    <n v="0"/>
    <d v="2025-12-01T00:00:00"/>
    <s v="BH Colorado Electric Oper Co"/>
    <s v="Regulated Electric (122)"/>
    <s v="WPC Sub 40320 Lajunta"/>
    <x v="156"/>
    <n v="135300"/>
    <x v="247"/>
    <n v="9968972"/>
    <s v="CARR CURR EQ-TRANS/REC COMBINED"/>
    <d v="1999-11-30T00:00:00"/>
    <d v="1999-01-01T00:00:00"/>
    <s v="10005475"/>
  </r>
  <r>
    <n v="0"/>
    <n v="0"/>
    <n v="0"/>
    <n v="0"/>
    <d v="2025-12-01T00:00:00"/>
    <s v="BH Colorado Electric Oper Co"/>
    <s v="Regulated Electric (122)"/>
    <s v="WPC Sub 40320 Lajunta"/>
    <x v="156"/>
    <n v="135300"/>
    <x v="247"/>
    <n v="9761158"/>
    <s v="CARR CURR EQ-TRANS/REC COMBINED"/>
    <d v="1999-11-30T00:00:00"/>
    <d v="1999-01-01T00:00:00"/>
    <s v="10005475"/>
  </r>
  <r>
    <n v="0"/>
    <n v="0"/>
    <n v="0"/>
    <n v="0"/>
    <d v="2025-12-01T00:00:00"/>
    <s v="BH Colorado Electric Oper Co"/>
    <s v="Regulated Electric (122)"/>
    <s v="WPC Sub 40320 Lajunta"/>
    <x v="156"/>
    <n v="135300"/>
    <x v="300"/>
    <n v="9821890"/>
    <s v="TUBULAR BUS, ALUM , UNDER 3&quot;"/>
    <d v="1959-07-01T00:00:00"/>
    <d v="1959-07-01T00:00:00"/>
    <s v="WCDXFER"/>
  </r>
  <r>
    <n v="0"/>
    <n v="0"/>
    <n v="0"/>
    <n v="0"/>
    <d v="2025-12-01T00:00:00"/>
    <s v="BH Colorado Electric Oper Co"/>
    <s v="Regulated Electric (122)"/>
    <s v="WPC Sub 40320 Lajunta"/>
    <x v="156"/>
    <n v="135300"/>
    <x v="300"/>
    <n v="9709879"/>
    <s v="TUBULAR BUS, ALUM , UNDER 3&quot;"/>
    <d v="1959-07-01T00:00:00"/>
    <d v="1959-07-01T00:00:00"/>
    <s v="CPR Conversion"/>
  </r>
  <r>
    <n v="0"/>
    <n v="0"/>
    <n v="0"/>
    <n v="0"/>
    <d v="2025-12-01T00:00:00"/>
    <s v="BH Colorado Electric Oper Co"/>
    <s v="Regulated Electric (122)"/>
    <s v="WPC Sub 40320 Lajunta"/>
    <x v="156"/>
    <n v="135300"/>
    <x v="301"/>
    <n v="9974356"/>
    <s v="TUBULAR BUS, ALUM , 3&quot; TO 4&quot;"/>
    <d v="1959-07-01T00:00:00"/>
    <d v="1959-07-01T00:00:00"/>
    <s v="CPR Conversion"/>
  </r>
  <r>
    <n v="0"/>
    <n v="0"/>
    <n v="0"/>
    <n v="0"/>
    <d v="2025-12-01T00:00:00"/>
    <s v="BH Colorado Electric Oper Co"/>
    <s v="Regulated Electric (122)"/>
    <s v="WPC Sub 40320 Lajunta"/>
    <x v="156"/>
    <n v="135300"/>
    <x v="301"/>
    <n v="9821889"/>
    <s v="TUBULAR BUS, ALUM , 3&quot; TO 4&quot;"/>
    <d v="1959-07-01T00:00:00"/>
    <d v="1959-07-01T00:00:00"/>
    <s v="WCDXFER"/>
  </r>
  <r>
    <n v="0"/>
    <n v="0"/>
    <n v="0"/>
    <n v="0"/>
    <d v="2025-12-01T00:00:00"/>
    <s v="BH Colorado Electric Oper Co"/>
    <s v="Regulated Electric (122)"/>
    <s v="WPC Sub 40320 Lajunta"/>
    <x v="156"/>
    <n v="135300"/>
    <x v="251"/>
    <n v="9822160"/>
    <s v="TX., CURR.-WIND.TYPE-100-600A"/>
    <d v="1960-07-01T00:00:00"/>
    <d v="1960-07-01T00:00:00"/>
    <s v="WCDXFER"/>
  </r>
  <r>
    <n v="0"/>
    <n v="0"/>
    <n v="0"/>
    <n v="0"/>
    <d v="2025-12-01T00:00:00"/>
    <s v="BH Colorado Electric Oper Co"/>
    <s v="Regulated Electric (122)"/>
    <s v="WPC Sub 40320 Lajunta"/>
    <x v="156"/>
    <n v="135300"/>
    <x v="251"/>
    <n v="9974338"/>
    <s v="TX., CURR.-WIND.TYPE-100-600A"/>
    <d v="1960-07-01T00:00:00"/>
    <d v="1960-07-01T00:00:00"/>
    <s v="CPR Conversion"/>
  </r>
  <r>
    <n v="0"/>
    <n v="0"/>
    <n v="0"/>
    <n v="0"/>
    <d v="2025-12-01T00:00:00"/>
    <s v="BH Colorado Electric Oper Co"/>
    <s v="Regulated Electric (122)"/>
    <s v="WPC Sub 40320 Lajunta"/>
    <x v="156"/>
    <n v="135300"/>
    <x v="253"/>
    <n v="9974297"/>
    <s v="CARR CURR EQ-WAVE TRAP-800 AMP"/>
    <d v="1973-07-01T00:00:00"/>
    <d v="1973-07-01T00:00:00"/>
    <s v="CPR Conversion"/>
  </r>
  <r>
    <n v="0"/>
    <n v="0"/>
    <n v="0"/>
    <n v="0"/>
    <d v="2025-12-01T00:00:00"/>
    <s v="BH Colorado Electric Oper Co"/>
    <s v="Regulated Electric (122)"/>
    <s v="WPC Sub 40320 Lajunta"/>
    <x v="156"/>
    <n v="135300"/>
    <x v="253"/>
    <n v="9821943"/>
    <s v="CARR CURR EQ-WAVE TRAP-800 AMP"/>
    <d v="1959-07-01T00:00:00"/>
    <d v="1959-07-01T00:00:00"/>
    <s v="WCDXFER"/>
  </r>
  <r>
    <n v="0"/>
    <n v="0"/>
    <n v="0"/>
    <n v="0"/>
    <d v="2025-12-01T00:00:00"/>
    <s v="BH Colorado Electric Oper Co"/>
    <s v="Regulated Electric (122)"/>
    <s v="WPC Sub 40320 Lajunta"/>
    <x v="156"/>
    <n v="135300"/>
    <x v="253"/>
    <n v="9974298"/>
    <s v="CARR CURR EQ-WAVE TRAP-800 AMP"/>
    <d v="1959-07-01T00:00:00"/>
    <d v="1959-07-01T00:00:00"/>
    <s v="CPR Conversion"/>
  </r>
  <r>
    <n v="0"/>
    <n v="0"/>
    <n v="0"/>
    <n v="0"/>
    <d v="2025-12-01T00:00:00"/>
    <s v="BH Colorado Electric Oper Co"/>
    <s v="Regulated Electric (122)"/>
    <s v="WPC Sub 40320 Lajunta"/>
    <x v="156"/>
    <n v="135300"/>
    <x v="253"/>
    <n v="9821944"/>
    <s v="CARR CURR EQ-WAVE TRAP-800 AMP"/>
    <d v="1961-07-01T00:00:00"/>
    <d v="1961-07-01T00:00:00"/>
    <s v="WCDXFER"/>
  </r>
  <r>
    <n v="0"/>
    <n v="0"/>
    <n v="0"/>
    <n v="0"/>
    <d v="2025-12-01T00:00:00"/>
    <s v="BH Colorado Electric Oper Co"/>
    <s v="Regulated Electric (122)"/>
    <s v="WPC Sub 40320 Lajunta"/>
    <x v="156"/>
    <n v="135300"/>
    <x v="253"/>
    <n v="9974377"/>
    <s v="CARR CURR EQ-WAVE TRAP-800 AMP"/>
    <d v="1961-07-01T00:00:00"/>
    <d v="1961-07-01T00:00:00"/>
    <s v="CPR Conversion"/>
  </r>
  <r>
    <n v="0"/>
    <n v="0"/>
    <n v="0"/>
    <n v="0"/>
    <d v="2025-12-01T00:00:00"/>
    <s v="BH Colorado Electric Oper Co"/>
    <s v="Regulated Electric (122)"/>
    <s v="WPC Sub 40320 Lajunta"/>
    <x v="156"/>
    <n v="135300"/>
    <x v="253"/>
    <n v="9821945"/>
    <s v="CARR CURR EQ-WAVE TRAP-800 AMP"/>
    <d v="1973-07-01T00:00:00"/>
    <d v="1973-07-01T00:00:00"/>
    <s v="WCDXFER"/>
  </r>
  <r>
    <n v="0"/>
    <n v="0"/>
    <n v="0"/>
    <n v="0"/>
    <d v="2025-12-01T00:00:00"/>
    <s v="BH Colorado Electric Oper Co"/>
    <s v="Regulated Electric (122)"/>
    <s v="WPC Sub 40320 Lajunta"/>
    <x v="156"/>
    <n v="135300"/>
    <x v="125"/>
    <n v="9822069"/>
    <s v="YARD LIGHTING SYSTEMS"/>
    <d v="1970-07-01T00:00:00"/>
    <d v="1970-07-01T00:00:00"/>
    <s v="WCDXFER"/>
  </r>
  <r>
    <n v="0"/>
    <n v="0"/>
    <n v="0"/>
    <n v="0"/>
    <d v="2025-12-01T00:00:00"/>
    <s v="BH Colorado Electric Oper Co"/>
    <s v="Regulated Electric (122)"/>
    <s v="WPC Sub 40320 Lajunta"/>
    <x v="156"/>
    <n v="135300"/>
    <x v="125"/>
    <n v="9974422"/>
    <s v="YARD LIGHTING SYSTEMS"/>
    <d v="1970-07-01T00:00:00"/>
    <d v="1970-07-01T00:00:00"/>
    <s v="CPR Conversion"/>
  </r>
  <r>
    <n v="0"/>
    <n v="0"/>
    <n v="0"/>
    <n v="0"/>
    <d v="2025-12-01T00:00:00"/>
    <s v="BH Colorado Electric Oper Co"/>
    <s v="Regulated Electric (122)"/>
    <s v="WPC Sub 40335 Rocky Ford"/>
    <x v="157"/>
    <n v="135200"/>
    <x v="195"/>
    <n v="9769106"/>
    <s v="FOUNDATION"/>
    <d v="1994-07-01T00:00:00"/>
    <d v="1994-07-01T00:00:00"/>
    <s v="CPR Conversion"/>
  </r>
  <r>
    <n v="0"/>
    <n v="0"/>
    <n v="0"/>
    <n v="0"/>
    <d v="2025-12-01T00:00:00"/>
    <s v="BH Colorado Electric Oper Co"/>
    <s v="Regulated Electric (122)"/>
    <s v="WPC Sub 40335 Rocky Ford"/>
    <x v="157"/>
    <n v="135300"/>
    <x v="313"/>
    <n v="9822109"/>
    <s v="AIRBREAK-1PH-ELEC-0-15000V-&lt;=600AMPS"/>
    <d v="1951-07-01T00:00:00"/>
    <d v="1951-07-01T00:00:00"/>
    <s v="WCDXFER"/>
  </r>
  <r>
    <n v="0"/>
    <n v="0"/>
    <n v="0"/>
    <n v="0"/>
    <d v="2025-12-01T00:00:00"/>
    <s v="BH Colorado Electric Oper Co"/>
    <s v="Regulated Electric (122)"/>
    <s v="WPC Sub 40335 Rocky Ford"/>
    <x v="157"/>
    <n v="135300"/>
    <x v="313"/>
    <n v="9724153"/>
    <s v="AIRBREAK-1PH-ELEC-0-15000V-&lt;=600AMPS"/>
    <d v="1965-07-01T00:00:00"/>
    <d v="1965-07-01T00:00:00"/>
    <s v="CPR Conversion"/>
  </r>
  <r>
    <n v="0"/>
    <n v="0"/>
    <n v="0"/>
    <n v="0"/>
    <d v="2025-12-01T00:00:00"/>
    <s v="BH Colorado Electric Oper Co"/>
    <s v="Regulated Electric (122)"/>
    <s v="WPC Sub 40335 Rocky Ford"/>
    <x v="157"/>
    <n v="135300"/>
    <x v="313"/>
    <n v="9822108"/>
    <s v="SWITCH,1PH,ELEC,0-15K,&lt;600"/>
    <d v="1962-07-01T00:00:00"/>
    <d v="1962-07-01T00:00:00"/>
    <s v="WCDXFER"/>
  </r>
  <r>
    <n v="0"/>
    <n v="0"/>
    <n v="0"/>
    <n v="0"/>
    <d v="2025-12-01T00:00:00"/>
    <s v="BH Colorado Electric Oper Co"/>
    <s v="Regulated Electric (122)"/>
    <s v="WPC Sub 40335 Rocky Ford"/>
    <x v="157"/>
    <n v="135300"/>
    <x v="313"/>
    <n v="9822110"/>
    <s v="AIRBREAK-1PH-ELEC-0-15000V-&lt;=600AMPS"/>
    <d v="1965-07-01T00:00:00"/>
    <d v="1965-07-01T00:00:00"/>
    <s v="WCDXFER"/>
  </r>
  <r>
    <n v="0"/>
    <n v="0"/>
    <n v="0"/>
    <n v="0"/>
    <d v="2025-12-01T00:00:00"/>
    <s v="BH Colorado Electric Oper Co"/>
    <s v="Regulated Electric (122)"/>
    <s v="WPC Sub 40335 Rocky Ford"/>
    <x v="157"/>
    <n v="135300"/>
    <x v="313"/>
    <n v="9974459"/>
    <s v="SWITCH,1PH,ELEC,0-15K,&lt;600"/>
    <d v="1962-07-01T00:00:00"/>
    <d v="1962-07-01T00:00:00"/>
    <s v="CPR Conversion"/>
  </r>
  <r>
    <n v="0"/>
    <n v="0"/>
    <n v="0"/>
    <n v="0"/>
    <d v="2025-12-01T00:00:00"/>
    <s v="BH Colorado Electric Oper Co"/>
    <s v="Regulated Electric (122)"/>
    <s v="WPC Sub 40335 Rocky Ford"/>
    <x v="157"/>
    <n v="135300"/>
    <x v="313"/>
    <n v="9974460"/>
    <s v="AIRBREAK-1PH-ELEC-0-15000V-&lt;=600AMPS"/>
    <d v="1951-07-01T00:00:00"/>
    <d v="1951-07-01T00:00:00"/>
    <s v="CPR Conversion"/>
  </r>
  <r>
    <n v="0"/>
    <n v="0"/>
    <n v="0"/>
    <n v="0"/>
    <d v="2025-12-01T00:00:00"/>
    <s v="BH Colorado Electric Oper Co"/>
    <s v="Regulated Electric (122)"/>
    <s v="WPC Sub 40335 Rocky Ford"/>
    <x v="157"/>
    <n v="135300"/>
    <x v="344"/>
    <n v="9822107"/>
    <s v="AIRBRK-1PH-ELEC-0-15000V-1200-1999A"/>
    <d v="1964-07-01T00:00:00"/>
    <d v="1964-07-01T00:00:00"/>
    <s v="WCDXFER"/>
  </r>
  <r>
    <n v="0"/>
    <n v="0"/>
    <n v="0"/>
    <n v="0"/>
    <d v="2025-12-01T00:00:00"/>
    <s v="BH Colorado Electric Oper Co"/>
    <s v="Regulated Electric (122)"/>
    <s v="WPC Sub 40335 Rocky Ford"/>
    <x v="157"/>
    <n v="135300"/>
    <x v="344"/>
    <n v="9974458"/>
    <s v="AIRBRK-1PH-ELEC-0-15000V-1200-1999A"/>
    <d v="1964-07-01T00:00:00"/>
    <d v="1964-07-01T00:00:00"/>
    <s v="CPR Conversion"/>
  </r>
  <r>
    <n v="0"/>
    <n v="0"/>
    <n v="0"/>
    <n v="0"/>
    <d v="2025-12-01T00:00:00"/>
    <s v="BH Colorado Electric Oper Co"/>
    <s v="Regulated Electric (122)"/>
    <s v="WPC Sub 40335 Rocky Ford"/>
    <x v="157"/>
    <n v="135300"/>
    <x v="136"/>
    <n v="9974420"/>
    <s v="ARRESTER - 23,000-69,000 VOLTS"/>
    <d v="1951-07-01T00:00:00"/>
    <d v="1951-07-01T00:00:00"/>
    <s v="CPR Conversion"/>
  </r>
  <r>
    <n v="0"/>
    <n v="0"/>
    <n v="0"/>
    <n v="0"/>
    <d v="2025-12-01T00:00:00"/>
    <s v="BH Colorado Electric Oper Co"/>
    <s v="Regulated Electric (122)"/>
    <s v="WPC Sub 40335 Rocky Ford"/>
    <x v="157"/>
    <n v="135300"/>
    <x v="136"/>
    <n v="9821879"/>
    <s v="ARRESTER - 23,000-69,000 VOLTS"/>
    <d v="1951-07-01T00:00:00"/>
    <d v="1951-07-01T00:00:00"/>
    <s v="WCDXFER"/>
  </r>
  <r>
    <n v="0"/>
    <n v="0"/>
    <n v="0"/>
    <n v="0"/>
    <d v="2025-12-01T00:00:00"/>
    <s v="BH Colorado Electric Oper Co"/>
    <s v="Regulated Electric (122)"/>
    <s v="WPC Sub 40335 Rocky Ford"/>
    <x v="157"/>
    <n v="135300"/>
    <x v="101"/>
    <n v="9769110"/>
    <s v="BATTERIES, STORAGE"/>
    <d v="1994-07-01T00:00:00"/>
    <d v="1994-07-01T00:00:00"/>
    <s v="CPR Conversion"/>
  </r>
  <r>
    <n v="0"/>
    <n v="0"/>
    <n v="0"/>
    <n v="0"/>
    <d v="2025-12-01T00:00:00"/>
    <s v="BH Colorado Electric Oper Co"/>
    <s v="Regulated Electric (122)"/>
    <s v="WPC Sub 40335 Rocky Ford"/>
    <x v="157"/>
    <n v="135300"/>
    <x v="101"/>
    <n v="9821898"/>
    <s v="BATTERIES, STORAGE"/>
    <d v="1994-07-01T00:00:00"/>
    <d v="1994-07-01T00:00:00"/>
    <s v="WCDXFER"/>
  </r>
  <r>
    <n v="0"/>
    <n v="0"/>
    <n v="0"/>
    <n v="0"/>
    <d v="2025-12-01T00:00:00"/>
    <s v="BH Colorado Electric Oper Co"/>
    <s v="Regulated Electric (122)"/>
    <s v="WPC Sub 40335 Rocky Ford"/>
    <x v="157"/>
    <n v="135300"/>
    <x v="137"/>
    <n v="9769111"/>
    <s v="BATTERY CHARGER"/>
    <d v="1994-07-01T00:00:00"/>
    <d v="1994-07-01T00:00:00"/>
    <s v="CPR Conversion"/>
  </r>
  <r>
    <n v="0"/>
    <n v="0"/>
    <n v="0"/>
    <n v="0"/>
    <d v="2025-12-01T00:00:00"/>
    <s v="BH Colorado Electric Oper Co"/>
    <s v="Regulated Electric (122)"/>
    <s v="WPC Sub 40335 Rocky Ford"/>
    <x v="157"/>
    <n v="135300"/>
    <x v="137"/>
    <n v="9821870"/>
    <s v="BATTERY CHARGER"/>
    <d v="1994-07-01T00:00:00"/>
    <d v="1994-07-01T00:00:00"/>
    <s v="WCDXFER"/>
  </r>
  <r>
    <n v="0"/>
    <n v="0"/>
    <n v="0"/>
    <n v="0"/>
    <d v="2025-12-01T00:00:00"/>
    <s v="BH Colorado Electric Oper Co"/>
    <s v="Regulated Electric (122)"/>
    <s v="WPC Sub 40335 Rocky Ford"/>
    <x v="157"/>
    <n v="135300"/>
    <x v="158"/>
    <n v="9822053"/>
    <s v="OIL - 15 KV"/>
    <d v="1964-07-01T00:00:00"/>
    <d v="1964-07-01T00:00:00"/>
    <s v="WCDXFER"/>
  </r>
  <r>
    <n v="0"/>
    <n v="0"/>
    <n v="0"/>
    <n v="0"/>
    <d v="2025-12-01T00:00:00"/>
    <s v="BH Colorado Electric Oper Co"/>
    <s v="Regulated Electric (122)"/>
    <s v="WPC Sub 40335 Rocky Ford"/>
    <x v="157"/>
    <n v="135300"/>
    <x v="158"/>
    <n v="9974411"/>
    <s v="OIL - 15 KV"/>
    <d v="1964-07-01T00:00:00"/>
    <d v="1964-07-01T00:00:00"/>
    <s v="CPR Conversion"/>
  </r>
  <r>
    <n v="0"/>
    <n v="0"/>
    <n v="0"/>
    <n v="0"/>
    <d v="2025-12-01T00:00:00"/>
    <s v="BH Colorado Electric Oper Co"/>
    <s v="Regulated Electric (122)"/>
    <s v="WPC Sub 40335 Rocky Ford"/>
    <x v="157"/>
    <n v="135300"/>
    <x v="158"/>
    <n v="9974413"/>
    <s v="PWR CIRC BREAK-OIL-15KV"/>
    <d v="1970-07-01T00:00:00"/>
    <d v="1970-07-01T00:00:00"/>
    <s v="CPR Conversion"/>
  </r>
  <r>
    <n v="0"/>
    <n v="0"/>
    <n v="0"/>
    <n v="0"/>
    <d v="2025-12-01T00:00:00"/>
    <s v="BH Colorado Electric Oper Co"/>
    <s v="Regulated Electric (122)"/>
    <s v="WPC Sub 40335 Rocky Ford"/>
    <x v="157"/>
    <n v="135300"/>
    <x v="158"/>
    <n v="9974414"/>
    <s v="OIL - 15 KV"/>
    <d v="1951-07-01T00:00:00"/>
    <d v="1951-07-01T00:00:00"/>
    <s v="CPR Conversion"/>
  </r>
  <r>
    <n v="0"/>
    <n v="0"/>
    <n v="0"/>
    <n v="0"/>
    <d v="2025-12-01T00:00:00"/>
    <s v="BH Colorado Electric Oper Co"/>
    <s v="Regulated Electric (122)"/>
    <s v="WPC Sub 40335 Rocky Ford"/>
    <x v="157"/>
    <n v="135300"/>
    <x v="158"/>
    <n v="9822052"/>
    <s v="OIL - 15 KV"/>
    <d v="1951-07-01T00:00:00"/>
    <d v="1951-07-01T00:00:00"/>
    <s v="WCDXFER"/>
  </r>
  <r>
    <n v="0"/>
    <n v="0"/>
    <n v="0"/>
    <n v="0"/>
    <d v="2025-12-01T00:00:00"/>
    <s v="BH Colorado Electric Oper Co"/>
    <s v="Regulated Electric (122)"/>
    <s v="WPC Sub 40335 Rocky Ford"/>
    <x v="157"/>
    <n v="135300"/>
    <x v="158"/>
    <n v="9822051"/>
    <s v="PWR CIRC BREAK-OIL-15KV"/>
    <d v="1970-07-01T00:00:00"/>
    <d v="1970-07-01T00:00:00"/>
    <s v="WCDXFER"/>
  </r>
  <r>
    <n v="0"/>
    <n v="0"/>
    <n v="0"/>
    <n v="0"/>
    <d v="2025-12-01T00:00:00"/>
    <s v="BH Colorado Electric Oper Co"/>
    <s v="Regulated Electric (122)"/>
    <s v="WPC Sub 40335 Rocky Ford"/>
    <x v="157"/>
    <n v="135300"/>
    <x v="283"/>
    <n v="9724149"/>
    <s v="OIL - 69 KV"/>
    <d v="1950-07-01T00:00:00"/>
    <d v="1950-07-01T00:00:00"/>
    <s v="CPR Conversion"/>
  </r>
  <r>
    <n v="0"/>
    <n v="0"/>
    <n v="0"/>
    <n v="0"/>
    <d v="2025-12-01T00:00:00"/>
    <s v="BH Colorado Electric Oper Co"/>
    <s v="Regulated Electric (122)"/>
    <s v="WPC Sub 40335 Rocky Ford"/>
    <x v="157"/>
    <n v="135300"/>
    <x v="283"/>
    <n v="9974410"/>
    <s v="PWR CIRC BREAK-OIL, 69KV"/>
    <d v="1951-07-01T00:00:00"/>
    <d v="1951-07-01T00:00:00"/>
    <s v="CPR Conversion"/>
  </r>
  <r>
    <n v="0"/>
    <n v="0"/>
    <n v="0"/>
    <n v="0"/>
    <d v="2025-12-01T00:00:00"/>
    <s v="BH Colorado Electric Oper Co"/>
    <s v="Regulated Electric (122)"/>
    <s v="WPC Sub 40335 Rocky Ford"/>
    <x v="157"/>
    <n v="135300"/>
    <x v="283"/>
    <n v="9822081"/>
    <s v="OIL - 69 KV"/>
    <d v="1950-07-01T00:00:00"/>
    <d v="1950-07-01T00:00:00"/>
    <s v="WCDXFER"/>
  </r>
  <r>
    <n v="0"/>
    <n v="0"/>
    <n v="0"/>
    <n v="0"/>
    <d v="2025-12-01T00:00:00"/>
    <s v="BH Colorado Electric Oper Co"/>
    <s v="Regulated Electric (122)"/>
    <s v="WPC Sub 40335 Rocky Ford"/>
    <x v="157"/>
    <n v="135300"/>
    <x v="283"/>
    <n v="9974412"/>
    <s v="OIL - 69 KV"/>
    <d v="1979-07-01T00:00:00"/>
    <d v="1979-07-01T00:00:00"/>
    <s v="CPR Conversion"/>
  </r>
  <r>
    <n v="0"/>
    <n v="0"/>
    <n v="0"/>
    <n v="0"/>
    <d v="2025-12-01T00:00:00"/>
    <s v="BH Colorado Electric Oper Co"/>
    <s v="Regulated Electric (122)"/>
    <s v="WPC Sub 40335 Rocky Ford"/>
    <x v="157"/>
    <n v="135300"/>
    <x v="283"/>
    <n v="9822080"/>
    <s v="PWR CIRC BREAK-OIL, 69KV"/>
    <d v="1951-07-01T00:00:00"/>
    <d v="1951-07-01T00:00:00"/>
    <s v="WCDXFER"/>
  </r>
  <r>
    <n v="0"/>
    <n v="0"/>
    <n v="0"/>
    <n v="0"/>
    <d v="2025-12-01T00:00:00"/>
    <s v="BH Colorado Electric Oper Co"/>
    <s v="Regulated Electric (122)"/>
    <s v="WPC Sub 40335 Rocky Ford"/>
    <x v="157"/>
    <n v="135300"/>
    <x v="283"/>
    <n v="9822082"/>
    <s v="OIL - 69 KV"/>
    <d v="1979-07-01T00:00:00"/>
    <d v="1979-07-01T00:00:00"/>
    <s v="WCDXFER"/>
  </r>
  <r>
    <n v="0"/>
    <n v="0"/>
    <n v="0"/>
    <n v="0"/>
    <d v="2025-12-01T00:00:00"/>
    <s v="BH Colorado Electric Oper Co"/>
    <s v="Regulated Electric (122)"/>
    <s v="WPC Sub 40335 Rocky Ford"/>
    <x v="157"/>
    <n v="135300"/>
    <x v="207"/>
    <n v="9974461"/>
    <s v="COMBO-ELEC-15-45KV- &lt;= 600AMPS"/>
    <d v="1951-07-01T00:00:00"/>
    <d v="1951-07-01T00:00:00"/>
    <s v="CPR Conversion"/>
  </r>
  <r>
    <n v="0"/>
    <n v="0"/>
    <n v="0"/>
    <n v="0"/>
    <d v="2025-12-01T00:00:00"/>
    <s v="BH Colorado Electric Oper Co"/>
    <s v="Regulated Electric (122)"/>
    <s v="WPC Sub 40335 Rocky Ford"/>
    <x v="157"/>
    <n v="135300"/>
    <x v="207"/>
    <n v="9822105"/>
    <s v="COMBO-ELEC-15-45KV- &lt;= 600AMPS"/>
    <d v="1951-07-01T00:00:00"/>
    <d v="1951-07-01T00:00:00"/>
    <s v="WCDXFER"/>
  </r>
  <r>
    <n v="0"/>
    <n v="0"/>
    <n v="0"/>
    <n v="0"/>
    <d v="2025-12-01T00:00:00"/>
    <s v="BH Colorado Electric Oper Co"/>
    <s v="Regulated Electric (122)"/>
    <s v="WPC Sub 40335 Rocky Ford"/>
    <x v="157"/>
    <n v="135300"/>
    <x v="345"/>
    <n v="9974457"/>
    <s v="COMBO-ELEC-15-45KV- 1200-1999AMPS"/>
    <d v="1951-07-01T00:00:00"/>
    <d v="1951-07-01T00:00:00"/>
    <s v="CPR Conversion"/>
  </r>
  <r>
    <n v="0"/>
    <n v="0"/>
    <n v="0"/>
    <n v="0"/>
    <d v="2025-12-01T00:00:00"/>
    <s v="BH Colorado Electric Oper Co"/>
    <s v="Regulated Electric (122)"/>
    <s v="WPC Sub 40335 Rocky Ford"/>
    <x v="157"/>
    <n v="135300"/>
    <x v="345"/>
    <n v="9822104"/>
    <s v="COMBO-ELEC-15-45KV- 1200-1999AMPS"/>
    <d v="1951-07-01T00:00:00"/>
    <d v="1951-07-01T00:00:00"/>
    <s v="WCDXFER"/>
  </r>
  <r>
    <n v="0"/>
    <n v="0"/>
    <n v="0"/>
    <n v="0"/>
    <d v="2025-12-01T00:00:00"/>
    <s v="BH Colorado Electric Oper Co"/>
    <s v="Regulated Electric (122)"/>
    <s v="WPC Sub 40335 Rocky Ford"/>
    <x v="157"/>
    <n v="135300"/>
    <x v="210"/>
    <n v="9974456"/>
    <s v="COMBO-ELEC-69-170KV- &lt;= 600AMPS"/>
    <d v="1950-07-01T00:00:00"/>
    <d v="1950-07-01T00:00:00"/>
    <s v="CPR Conversion"/>
  </r>
  <r>
    <n v="0"/>
    <n v="0"/>
    <n v="0"/>
    <n v="0"/>
    <d v="2025-12-01T00:00:00"/>
    <s v="BH Colorado Electric Oper Co"/>
    <s v="Regulated Electric (122)"/>
    <s v="WPC Sub 40335 Rocky Ford"/>
    <x v="157"/>
    <n v="135300"/>
    <x v="210"/>
    <n v="9822127"/>
    <s v="COMBO-ELEC-69-170KV- &lt;= 600AMPS"/>
    <d v="1950-07-01T00:00:00"/>
    <d v="1950-07-01T00:00:00"/>
    <s v="WCDXFER"/>
  </r>
  <r>
    <n v="0"/>
    <n v="0"/>
    <n v="0"/>
    <n v="0"/>
    <d v="2025-12-01T00:00:00"/>
    <s v="BH Colorado Electric Oper Co"/>
    <s v="Regulated Electric (122)"/>
    <s v="WPC Sub 40335 Rocky Ford"/>
    <x v="157"/>
    <n v="135300"/>
    <x v="210"/>
    <n v="9974455"/>
    <s v="SWITCH,COMBO,ELEC,69001-170K,"/>
    <d v="1951-07-01T00:00:00"/>
    <d v="1951-07-01T00:00:00"/>
    <s v="CPR Conversion"/>
  </r>
  <r>
    <n v="0"/>
    <n v="0"/>
    <n v="0"/>
    <n v="0"/>
    <d v="2025-12-01T00:00:00"/>
    <s v="BH Colorado Electric Oper Co"/>
    <s v="Regulated Electric (122)"/>
    <s v="WPC Sub 40335 Rocky Ford"/>
    <x v="157"/>
    <n v="135300"/>
    <x v="210"/>
    <n v="9822126"/>
    <s v="SWITCH,COMBO,ELEC,69001-170K,"/>
    <d v="1951-07-01T00:00:00"/>
    <d v="1951-07-01T00:00:00"/>
    <s v="WCDXFER"/>
  </r>
  <r>
    <n v="0"/>
    <n v="0"/>
    <n v="0"/>
    <n v="0"/>
    <d v="2025-12-01T00:00:00"/>
    <s v="BH Colorado Electric Oper Co"/>
    <s v="Regulated Electric (122)"/>
    <s v="WPC Sub 40335 Rocky Ford"/>
    <x v="157"/>
    <n v="135300"/>
    <x v="112"/>
    <n v="9709880"/>
    <s v="COND. CONTROL CABLE-COPPER, OTHER"/>
    <d v="1965-07-01T00:00:00"/>
    <d v="1965-07-01T00:00:00"/>
    <s v="CPR Conversion"/>
  </r>
  <r>
    <n v="0"/>
    <n v="0"/>
    <n v="0"/>
    <n v="0"/>
    <d v="2025-12-01T00:00:00"/>
    <s v="BH Colorado Electric Oper Co"/>
    <s v="Regulated Electric (122)"/>
    <s v="WPC Sub 40335 Rocky Ford"/>
    <x v="157"/>
    <n v="135300"/>
    <x v="112"/>
    <n v="9974389"/>
    <s v="COND. CONTROL CABLE-COPPER, OTHER"/>
    <d v="1936-07-01T00:00:00"/>
    <d v="1936-07-01T00:00:00"/>
    <s v="CPR Conversion"/>
  </r>
  <r>
    <n v="0"/>
    <n v="0"/>
    <n v="0"/>
    <n v="0"/>
    <d v="2025-12-01T00:00:00"/>
    <s v="BH Colorado Electric Oper Co"/>
    <s v="Regulated Electric (122)"/>
    <s v="WPC Sub 40335 Rocky Ford"/>
    <x v="157"/>
    <n v="135300"/>
    <x v="112"/>
    <n v="9724147"/>
    <s v="COND. CONTROL CABLE-COPPER, OTHER"/>
    <d v="1951-07-01T00:00:00"/>
    <d v="1951-07-01T00:00:00"/>
    <s v="CPR Conversion"/>
  </r>
  <r>
    <n v="0"/>
    <n v="0"/>
    <n v="0"/>
    <n v="0"/>
    <d v="2025-12-01T00:00:00"/>
    <s v="BH Colorado Electric Oper Co"/>
    <s v="Regulated Electric (122)"/>
    <s v="WPC Sub 40335 Rocky Ford"/>
    <x v="157"/>
    <n v="135300"/>
    <x v="112"/>
    <n v="9821887"/>
    <s v="COND. CONTROL CABLE-COPPER, OTHER"/>
    <d v="1994-07-01T00:00:00"/>
    <d v="1994-07-01T00:00:00"/>
    <s v="WCDXFER"/>
  </r>
  <r>
    <n v="0"/>
    <n v="0"/>
    <n v="0"/>
    <n v="0"/>
    <d v="2025-12-01T00:00:00"/>
    <s v="BH Colorado Electric Oper Co"/>
    <s v="Regulated Electric (122)"/>
    <s v="WPC Sub 40335 Rocky Ford"/>
    <x v="157"/>
    <n v="135300"/>
    <x v="112"/>
    <n v="9821919"/>
    <s v="CONTROL CABLE-COPPER, OTHER"/>
    <d v="1971-07-01T00:00:00"/>
    <d v="1971-07-01T00:00:00"/>
    <s v="WCDXFER"/>
  </r>
  <r>
    <n v="0"/>
    <n v="0"/>
    <n v="0"/>
    <n v="0"/>
    <d v="2025-12-01T00:00:00"/>
    <s v="BH Colorado Electric Oper Co"/>
    <s v="Regulated Electric (122)"/>
    <s v="WPC Sub 40335 Rocky Ford"/>
    <x v="157"/>
    <n v="135300"/>
    <x v="112"/>
    <n v="9821920"/>
    <s v="COND. CONTROL CABLE-COPPER, OTHER"/>
    <d v="1936-07-01T00:00:00"/>
    <d v="1936-07-01T00:00:00"/>
    <s v="WCDXFER"/>
  </r>
  <r>
    <n v="0"/>
    <n v="0"/>
    <n v="0"/>
    <n v="0"/>
    <d v="2025-12-01T00:00:00"/>
    <s v="BH Colorado Electric Oper Co"/>
    <s v="Regulated Electric (122)"/>
    <s v="WPC Sub 40335 Rocky Ford"/>
    <x v="157"/>
    <n v="135300"/>
    <x v="112"/>
    <n v="9821922"/>
    <s v="COND. CONTROL CABLE-COPPER, OTHER"/>
    <d v="1965-07-01T00:00:00"/>
    <d v="1965-07-01T00:00:00"/>
    <s v="WCDXFER"/>
  </r>
  <r>
    <n v="0"/>
    <n v="0"/>
    <n v="0"/>
    <n v="0"/>
    <d v="2025-12-01T00:00:00"/>
    <s v="BH Colorado Electric Oper Co"/>
    <s v="Regulated Electric (122)"/>
    <s v="WPC Sub 40335 Rocky Ford"/>
    <x v="157"/>
    <n v="135300"/>
    <x v="112"/>
    <n v="9821921"/>
    <s v="COND. CONTROL CABLE-COPPER, OTHER"/>
    <d v="1951-07-01T00:00:00"/>
    <d v="1951-07-01T00:00:00"/>
    <s v="WCDXFER"/>
  </r>
  <r>
    <n v="0"/>
    <n v="0"/>
    <n v="0"/>
    <n v="0"/>
    <d v="2025-12-01T00:00:00"/>
    <s v="BH Colorado Electric Oper Co"/>
    <s v="Regulated Electric (122)"/>
    <s v="WPC Sub 40335 Rocky Ford"/>
    <x v="157"/>
    <n v="135300"/>
    <x v="112"/>
    <n v="9769105"/>
    <s v="COND. CONTROL CABLE-COPPER, OTHER"/>
    <d v="1994-07-01T00:00:00"/>
    <d v="1994-07-01T00:00:00"/>
    <s v="CPR Conversion"/>
  </r>
  <r>
    <n v="0"/>
    <n v="0"/>
    <n v="0"/>
    <n v="0"/>
    <d v="2025-12-01T00:00:00"/>
    <s v="BH Colorado Electric Oper Co"/>
    <s v="Regulated Electric (122)"/>
    <s v="WPC Sub 40335 Rocky Ford"/>
    <x v="157"/>
    <n v="135300"/>
    <x v="112"/>
    <n v="9974380"/>
    <s v="CONTROL CABLE-COPPER, OTHER"/>
    <d v="1971-07-01T00:00:00"/>
    <d v="1971-07-01T00:00:00"/>
    <s v="CPR Conversion"/>
  </r>
  <r>
    <n v="0"/>
    <n v="0"/>
    <n v="0"/>
    <n v="0"/>
    <d v="2025-12-01T00:00:00"/>
    <s v="BH Colorado Electric Oper Co"/>
    <s v="Regulated Electric (122)"/>
    <s v="WPC Sub 40335 Rocky Ford"/>
    <x v="157"/>
    <n v="135300"/>
    <x v="160"/>
    <n v="9821908"/>
    <s v="COND. PWR CABLE, AL, 250MCM OR LESS"/>
    <d v="1951-07-01T00:00:00"/>
    <d v="1951-07-01T00:00:00"/>
    <s v="WCDXFER"/>
  </r>
  <r>
    <n v="0"/>
    <n v="0"/>
    <n v="0"/>
    <n v="0"/>
    <d v="2025-12-01T00:00:00"/>
    <s v="BH Colorado Electric Oper Co"/>
    <s v="Regulated Electric (122)"/>
    <s v="WPC Sub 40335 Rocky Ford"/>
    <x v="157"/>
    <n v="135300"/>
    <x v="160"/>
    <n v="9821909"/>
    <s v="COND. PWR CABLE, AL, 250MCM OR LESS"/>
    <d v="1962-07-01T00:00:00"/>
    <d v="1962-07-01T00:00:00"/>
    <s v="WCDXFER"/>
  </r>
  <r>
    <n v="0"/>
    <n v="0"/>
    <n v="0"/>
    <n v="0"/>
    <d v="2025-12-01T00:00:00"/>
    <s v="BH Colorado Electric Oper Co"/>
    <s v="Regulated Electric (122)"/>
    <s v="WPC Sub 40335 Rocky Ford"/>
    <x v="157"/>
    <n v="135300"/>
    <x v="160"/>
    <n v="9974388"/>
    <s v="COND. PWR CABLE, AL, 250MCM OR LESS"/>
    <d v="1951-07-01T00:00:00"/>
    <d v="1951-07-01T00:00:00"/>
    <s v="CPR Conversion"/>
  </r>
  <r>
    <n v="0"/>
    <n v="0"/>
    <n v="0"/>
    <n v="0"/>
    <d v="2025-12-01T00:00:00"/>
    <s v="BH Colorado Electric Oper Co"/>
    <s v="Regulated Electric (122)"/>
    <s v="WPC Sub 40335 Rocky Ford"/>
    <x v="157"/>
    <n v="135300"/>
    <x v="160"/>
    <n v="9974385"/>
    <s v="COND. PWR CABLE, AL, 250MCM OR LESS"/>
    <d v="1962-07-01T00:00:00"/>
    <d v="1962-07-01T00:00:00"/>
    <s v="CPR Conversion"/>
  </r>
  <r>
    <n v="0"/>
    <n v="0"/>
    <n v="0"/>
    <n v="0"/>
    <d v="2025-12-01T00:00:00"/>
    <s v="BH Colorado Electric Oper Co"/>
    <s v="Regulated Electric (122)"/>
    <s v="WPC Sub 40335 Rocky Ford"/>
    <x v="157"/>
    <n v="135300"/>
    <x v="214"/>
    <n v="9821941"/>
    <s v="COND. PWR CABLE, AL, 251MCM-795MCM"/>
    <d v="1951-07-01T00:00:00"/>
    <d v="1951-07-01T00:00:00"/>
    <s v="WCDXFER"/>
  </r>
  <r>
    <n v="0"/>
    <n v="0"/>
    <n v="0"/>
    <n v="0"/>
    <d v="2025-12-01T00:00:00"/>
    <s v="BH Colorado Electric Oper Co"/>
    <s v="Regulated Electric (122)"/>
    <s v="WPC Sub 40335 Rocky Ford"/>
    <x v="157"/>
    <n v="135300"/>
    <x v="214"/>
    <n v="9974382"/>
    <s v="COND. PWR CABLE, AL, 251MCM-795MCM"/>
    <d v="1964-07-01T00:00:00"/>
    <d v="1964-07-01T00:00:00"/>
    <s v="CPR Conversion"/>
  </r>
  <r>
    <n v="0"/>
    <n v="0"/>
    <n v="0"/>
    <n v="0"/>
    <d v="2025-12-01T00:00:00"/>
    <s v="BH Colorado Electric Oper Co"/>
    <s v="Regulated Electric (122)"/>
    <s v="WPC Sub 40335 Rocky Ford"/>
    <x v="157"/>
    <n v="135300"/>
    <x v="214"/>
    <n v="9821905"/>
    <s v="COND. PWR CABLE, AL, 251MCM-795MCM"/>
    <d v="1964-07-01T00:00:00"/>
    <d v="1964-07-01T00:00:00"/>
    <s v="WCDXFER"/>
  </r>
  <r>
    <n v="0"/>
    <n v="0"/>
    <n v="0"/>
    <n v="0"/>
    <d v="2025-12-01T00:00:00"/>
    <s v="BH Colorado Electric Oper Co"/>
    <s v="Regulated Electric (122)"/>
    <s v="WPC Sub 40335 Rocky Ford"/>
    <x v="157"/>
    <n v="135300"/>
    <x v="214"/>
    <n v="9706634"/>
    <s v="COND. PWR CABLE, AL, 251MCM-795MCM"/>
    <d v="1951-07-01T00:00:00"/>
    <d v="1951-07-01T00:00:00"/>
    <s v="CPR Conversion"/>
  </r>
  <r>
    <n v="0"/>
    <n v="0"/>
    <n v="0"/>
    <n v="0"/>
    <d v="2025-12-01T00:00:00"/>
    <s v="BH Colorado Electric Oper Co"/>
    <s v="Regulated Electric (122)"/>
    <s v="WPC Sub 40335 Rocky Ford"/>
    <x v="157"/>
    <n v="135300"/>
    <x v="215"/>
    <n v="9821911"/>
    <s v="COND. PWR CABLE, AL, OTHER"/>
    <d v="1962-07-01T00:00:00"/>
    <d v="1962-07-01T00:00:00"/>
    <s v="WCDXFER"/>
  </r>
  <r>
    <n v="0"/>
    <n v="0"/>
    <n v="0"/>
    <n v="0"/>
    <d v="2025-12-01T00:00:00"/>
    <s v="BH Colorado Electric Oper Co"/>
    <s v="Regulated Electric (122)"/>
    <s v="WPC Sub 40335 Rocky Ford"/>
    <x v="157"/>
    <n v="135300"/>
    <x v="215"/>
    <n v="9974383"/>
    <s v="BUS/CNDCTR-PWR CBLE-OTHER"/>
    <d v="1963-07-01T00:00:00"/>
    <d v="1963-07-01T00:00:00"/>
    <s v="CPR Conversion"/>
  </r>
  <r>
    <n v="0"/>
    <n v="0"/>
    <n v="0"/>
    <n v="0"/>
    <d v="2025-12-01T00:00:00"/>
    <s v="BH Colorado Electric Oper Co"/>
    <s v="Regulated Electric (122)"/>
    <s v="WPC Sub 40335 Rocky Ford"/>
    <x v="157"/>
    <n v="135300"/>
    <x v="215"/>
    <n v="9821912"/>
    <s v="COND. PWR CABLE, AL, OTHER"/>
    <d v="1965-07-01T00:00:00"/>
    <d v="1965-07-01T00:00:00"/>
    <s v="WCDXFER"/>
  </r>
  <r>
    <n v="0"/>
    <n v="0"/>
    <n v="0"/>
    <n v="0"/>
    <d v="2025-12-01T00:00:00"/>
    <s v="BH Colorado Electric Oper Co"/>
    <s v="Regulated Electric (122)"/>
    <s v="WPC Sub 40335 Rocky Ford"/>
    <x v="157"/>
    <n v="135300"/>
    <x v="215"/>
    <n v="9821914"/>
    <s v="BUS/CNDCTR-PWR CBLE-OTHER"/>
    <d v="1963-07-01T00:00:00"/>
    <d v="1963-07-01T00:00:00"/>
    <s v="WCDXFER"/>
  </r>
  <r>
    <n v="0"/>
    <n v="0"/>
    <n v="0"/>
    <n v="0"/>
    <d v="2025-12-01T00:00:00"/>
    <s v="BH Colorado Electric Oper Co"/>
    <s v="Regulated Electric (122)"/>
    <s v="WPC Sub 40335 Rocky Ford"/>
    <x v="157"/>
    <n v="135300"/>
    <x v="215"/>
    <n v="9821913"/>
    <s v="BUS/CNDCTR-PWR CBLE-OTHER"/>
    <d v="1954-07-01T00:00:00"/>
    <d v="1954-07-01T00:00:00"/>
    <s v="WCDXFER"/>
  </r>
  <r>
    <n v="0"/>
    <n v="0"/>
    <n v="0"/>
    <n v="0"/>
    <d v="2025-12-01T00:00:00"/>
    <s v="BH Colorado Electric Oper Co"/>
    <s v="Regulated Electric (122)"/>
    <s v="WPC Sub 40335 Rocky Ford"/>
    <x v="157"/>
    <n v="135300"/>
    <x v="215"/>
    <n v="9974381"/>
    <s v="COND. PWR CABLE, AL, OTHER"/>
    <d v="1965-07-01T00:00:00"/>
    <d v="1965-07-01T00:00:00"/>
    <s v="CPR Conversion"/>
  </r>
  <r>
    <n v="0"/>
    <n v="0"/>
    <n v="0"/>
    <n v="0"/>
    <d v="2025-12-01T00:00:00"/>
    <s v="BH Colorado Electric Oper Co"/>
    <s v="Regulated Electric (122)"/>
    <s v="WPC Sub 40335 Rocky Ford"/>
    <x v="157"/>
    <n v="135300"/>
    <x v="215"/>
    <n v="9974384"/>
    <s v="COND. PWR CABLE, AL, OTHER"/>
    <d v="1962-07-01T00:00:00"/>
    <d v="1962-07-01T00:00:00"/>
    <s v="CPR Conversion"/>
  </r>
  <r>
    <n v="0"/>
    <n v="0"/>
    <n v="0"/>
    <n v="0"/>
    <d v="2025-12-01T00:00:00"/>
    <s v="BH Colorado Electric Oper Co"/>
    <s v="Regulated Electric (122)"/>
    <s v="WPC Sub 40335 Rocky Ford"/>
    <x v="157"/>
    <n v="135300"/>
    <x v="215"/>
    <n v="9974386"/>
    <s v="BUS/CNDCTR-PWR CBLE-OTHER"/>
    <d v="1954-07-01T00:00:00"/>
    <d v="1954-07-01T00:00:00"/>
    <s v="CPR Conversion"/>
  </r>
  <r>
    <n v="0"/>
    <n v="0"/>
    <n v="0"/>
    <n v="0"/>
    <d v="2025-12-01T00:00:00"/>
    <s v="BH Colorado Electric Oper Co"/>
    <s v="Regulated Electric (122)"/>
    <s v="WPC Sub 40335 Rocky Ford"/>
    <x v="157"/>
    <n v="135300"/>
    <x v="215"/>
    <n v="9974387"/>
    <s v="COND. PWR CABLE, AL, OTHER"/>
    <d v="1951-07-01T00:00:00"/>
    <d v="1951-07-01T00:00:00"/>
    <s v="CPR Conversion"/>
  </r>
  <r>
    <n v="0"/>
    <n v="0"/>
    <n v="0"/>
    <n v="0"/>
    <d v="2025-12-01T00:00:00"/>
    <s v="BH Colorado Electric Oper Co"/>
    <s v="Regulated Electric (122)"/>
    <s v="WPC Sub 40335 Rocky Ford"/>
    <x v="157"/>
    <n v="135300"/>
    <x v="215"/>
    <n v="9821910"/>
    <s v="COND. PWR CABLE, AL, OTHER"/>
    <d v="1951-07-01T00:00:00"/>
    <d v="1951-07-01T00:00:00"/>
    <s v="WCDXFER"/>
  </r>
  <r>
    <n v="0"/>
    <n v="0"/>
    <n v="0"/>
    <n v="0"/>
    <d v="2025-12-01T00:00:00"/>
    <s v="BH Colorado Electric Oper Co"/>
    <s v="Regulated Electric (122)"/>
    <s v="WPC Sub 40335 Rocky Ford"/>
    <x v="157"/>
    <n v="135300"/>
    <x v="216"/>
    <n v="9821995"/>
    <s v="CONDUIT-NOT ENCD, PVC-3&quot;-4&quot;"/>
    <d v="1971-07-01T00:00:00"/>
    <d v="1971-07-01T00:00:00"/>
    <s v="WCDXFER"/>
  </r>
  <r>
    <n v="0"/>
    <n v="0"/>
    <n v="0"/>
    <n v="0"/>
    <d v="2025-12-01T00:00:00"/>
    <s v="BH Colorado Electric Oper Co"/>
    <s v="Regulated Electric (122)"/>
    <s v="WPC Sub 40335 Rocky Ford"/>
    <x v="157"/>
    <n v="135300"/>
    <x v="216"/>
    <n v="9974409"/>
    <s v="CONDUIT-NOT ENCD, PVC-3&quot;-4&quot;"/>
    <d v="1971-07-01T00:00:00"/>
    <d v="1971-07-01T00:00:00"/>
    <s v="CPR Conversion"/>
  </r>
  <r>
    <n v="0"/>
    <n v="0"/>
    <n v="0"/>
    <n v="0"/>
    <d v="2025-12-01T00:00:00"/>
    <s v="BH Colorado Electric Oper Co"/>
    <s v="Regulated Electric (122)"/>
    <s v="WPC Sub 40335 Rocky Ford"/>
    <x v="157"/>
    <n v="135300"/>
    <x v="218"/>
    <n v="9974408"/>
    <s v="CONDUIT, NOT ENCD-PVC-UNDR 3&quot;"/>
    <d v="1951-07-01T00:00:00"/>
    <d v="1951-07-01T00:00:00"/>
    <s v="CPR Conversion"/>
  </r>
  <r>
    <n v="0"/>
    <n v="0"/>
    <n v="0"/>
    <n v="0"/>
    <d v="2025-12-01T00:00:00"/>
    <s v="BH Colorado Electric Oper Co"/>
    <s v="Regulated Electric (122)"/>
    <s v="WPC Sub 40335 Rocky Ford"/>
    <x v="157"/>
    <n v="135300"/>
    <x v="218"/>
    <n v="9821963"/>
    <s v="CONDUIT, NOT ENCD-PVC-UNDR 3&quot;"/>
    <d v="1951-07-01T00:00:00"/>
    <d v="1951-07-01T00:00:00"/>
    <s v="WCDXFER"/>
  </r>
  <r>
    <n v="0"/>
    <n v="0"/>
    <n v="0"/>
    <n v="0"/>
    <d v="2025-12-01T00:00:00"/>
    <s v="BH Colorado Electric Oper Co"/>
    <s v="Regulated Electric (122)"/>
    <s v="WPC Sub 40335 Rocky Ford"/>
    <x v="157"/>
    <n v="135300"/>
    <x v="219"/>
    <n v="9821986"/>
    <s v="CONDUIT-NOT ENCD, STL-3&quot;-4&quot;"/>
    <d v="1951-07-01T00:00:00"/>
    <d v="1951-07-01T00:00:00"/>
    <s v="WCDXFER"/>
  </r>
  <r>
    <n v="0"/>
    <n v="0"/>
    <n v="0"/>
    <n v="0"/>
    <d v="2025-12-01T00:00:00"/>
    <s v="BH Colorado Electric Oper Co"/>
    <s v="Regulated Electric (122)"/>
    <s v="WPC Sub 40335 Rocky Ford"/>
    <x v="157"/>
    <n v="135300"/>
    <x v="219"/>
    <n v="9974405"/>
    <s v="CONDUIT-NOT ENCD, STL-3&quot;-4&quot;"/>
    <d v="1951-07-01T00:00:00"/>
    <d v="1951-07-01T00:00:00"/>
    <s v="CPR Conversion"/>
  </r>
  <r>
    <n v="0"/>
    <n v="0"/>
    <n v="0"/>
    <n v="0"/>
    <d v="2025-12-01T00:00:00"/>
    <s v="BH Colorado Electric Oper Co"/>
    <s v="Regulated Electric (122)"/>
    <s v="WPC Sub 40335 Rocky Ford"/>
    <x v="157"/>
    <n v="135300"/>
    <x v="161"/>
    <n v="9974407"/>
    <s v="CONDUIT, NOT ENCD-STL-UNDR 3&quot;"/>
    <d v="1951-07-01T00:00:00"/>
    <d v="1951-07-01T00:00:00"/>
    <s v="CPR Conversion"/>
  </r>
  <r>
    <n v="0"/>
    <n v="0"/>
    <n v="0"/>
    <n v="0"/>
    <d v="2025-12-01T00:00:00"/>
    <s v="BH Colorado Electric Oper Co"/>
    <s v="Regulated Electric (122)"/>
    <s v="WPC Sub 40335 Rocky Ford"/>
    <x v="157"/>
    <n v="135300"/>
    <x v="161"/>
    <n v="9821991"/>
    <s v="CONDUIT, NOT ENCD-STL-UNDR 3&quot;"/>
    <d v="1951-07-01T00:00:00"/>
    <d v="1951-07-01T00:00:00"/>
    <s v="WCDXFER"/>
  </r>
  <r>
    <n v="0"/>
    <n v="0"/>
    <n v="0"/>
    <n v="0"/>
    <d v="2025-12-01T00:00:00"/>
    <s v="BH Colorado Electric Oper Co"/>
    <s v="Regulated Electric (122)"/>
    <s v="WPC Sub 40335 Rocky Ford"/>
    <x v="157"/>
    <n v="135300"/>
    <x v="161"/>
    <n v="9821992"/>
    <s v="CONDUIT, NOT ENCD-STL-UNDR 3&quot;"/>
    <d v="1962-07-01T00:00:00"/>
    <d v="1962-07-01T00:00:00"/>
    <s v="WCDXFER"/>
  </r>
  <r>
    <n v="0"/>
    <n v="0"/>
    <n v="0"/>
    <n v="0"/>
    <d v="2025-12-01T00:00:00"/>
    <s v="BH Colorado Electric Oper Co"/>
    <s v="Regulated Electric (122)"/>
    <s v="WPC Sub 40335 Rocky Ford"/>
    <x v="157"/>
    <n v="135300"/>
    <x v="161"/>
    <n v="9974406"/>
    <s v="CONDUIT, NOT ENCD-STL-UNDR 3&quot;"/>
    <d v="1962-07-01T00:00:00"/>
    <d v="1962-07-01T00:00:00"/>
    <s v="CPR Conversion"/>
  </r>
  <r>
    <n v="0"/>
    <n v="0"/>
    <n v="0"/>
    <n v="0"/>
    <d v="2025-12-01T00:00:00"/>
    <s v="BH Colorado Electric Oper Co"/>
    <s v="Regulated Electric (122)"/>
    <s v="WPC Sub 40335 Rocky Ford"/>
    <x v="157"/>
    <n v="135300"/>
    <x v="221"/>
    <n v="9974416"/>
    <s v="CARR CURR EQ-CPLNG CAP-69KV"/>
    <d v="1973-07-01T00:00:00"/>
    <d v="1973-07-01T00:00:00"/>
    <s v="CPR Conversion"/>
  </r>
  <r>
    <n v="0"/>
    <n v="0"/>
    <n v="0"/>
    <n v="0"/>
    <d v="2025-12-01T00:00:00"/>
    <s v="BH Colorado Electric Oper Co"/>
    <s v="Regulated Electric (122)"/>
    <s v="WPC Sub 40335 Rocky Ford"/>
    <x v="157"/>
    <n v="135300"/>
    <x v="221"/>
    <n v="9974417"/>
    <s v="CARR CURR EQ-COUPLING CAPACITOR 69KV"/>
    <d v="1953-07-01T00:00:00"/>
    <d v="1953-07-01T00:00:00"/>
    <s v="CPR Conversion"/>
  </r>
  <r>
    <n v="0"/>
    <n v="0"/>
    <n v="0"/>
    <n v="0"/>
    <d v="2025-12-01T00:00:00"/>
    <s v="BH Colorado Electric Oper Co"/>
    <s v="Regulated Electric (122)"/>
    <s v="WPC Sub 40335 Rocky Ford"/>
    <x v="157"/>
    <n v="135300"/>
    <x v="221"/>
    <n v="9821957"/>
    <s v="CARR CURR EQ-CPLNG CAP-69KV"/>
    <d v="1973-07-01T00:00:00"/>
    <d v="1973-07-01T00:00:00"/>
    <s v="WCDXFER"/>
  </r>
  <r>
    <n v="0"/>
    <n v="0"/>
    <n v="0"/>
    <n v="0"/>
    <d v="2025-12-01T00:00:00"/>
    <s v="BH Colorado Electric Oper Co"/>
    <s v="Regulated Electric (122)"/>
    <s v="WPC Sub 40335 Rocky Ford"/>
    <x v="157"/>
    <n v="135300"/>
    <x v="221"/>
    <n v="9821958"/>
    <s v="CARR CURR EQ-COUPLING CAPACITOR 69KV"/>
    <d v="1953-07-01T00:00:00"/>
    <d v="1953-07-01T00:00:00"/>
    <s v="WCDXFER"/>
  </r>
  <r>
    <n v="0"/>
    <n v="0"/>
    <n v="0"/>
    <n v="0"/>
    <d v="2025-12-01T00:00:00"/>
    <s v="BH Colorado Electric Oper Co"/>
    <s v="Regulated Electric (122)"/>
    <s v="WPC Sub 40335 Rocky Ford"/>
    <x v="157"/>
    <n v="135300"/>
    <x v="3"/>
    <n v="11941506"/>
    <s v="INSTALL 2 6 MVAR, 69KV CAPACITOR BANKS IN ROCKY FORD SUBSTATION"/>
    <d v="2012-02-24T00:00:00"/>
    <d v="2013-07-01T00:00:00"/>
    <s v="10040158"/>
  </r>
  <r>
    <n v="0"/>
    <n v="0"/>
    <n v="0"/>
    <n v="0"/>
    <d v="2025-12-01T00:00:00"/>
    <s v="BH Colorado Electric Oper Co"/>
    <s v="Regulated Electric (122)"/>
    <s v="WPC Sub 40335 Rocky Ford"/>
    <x v="157"/>
    <n v="135300"/>
    <x v="3"/>
    <n v="11313952"/>
    <s v="INSTALL 2 6 MVAR, 69KV CAPACITOR BANKS IN ROCKY FORD SUBSTATION"/>
    <d v="2012-02-24T00:00:00"/>
    <d v="2012-03-01T00:00:00"/>
    <s v="10040158"/>
  </r>
  <r>
    <n v="0"/>
    <n v="0"/>
    <n v="0"/>
    <n v="0"/>
    <d v="2025-12-01T00:00:00"/>
    <s v="BH Colorado Electric Oper Co"/>
    <s v="Regulated Electric (122)"/>
    <s v="WPC Sub 40335 Rocky Ford"/>
    <x v="157"/>
    <n v="135300"/>
    <x v="115"/>
    <n v="9974393"/>
    <s v="FENCES, CHAIN LINK"/>
    <d v="1951-07-01T00:00:00"/>
    <d v="1951-07-01T00:00:00"/>
    <s v="CPR Conversion"/>
  </r>
  <r>
    <n v="0"/>
    <n v="0"/>
    <n v="0"/>
    <n v="0"/>
    <d v="2025-12-01T00:00:00"/>
    <s v="BH Colorado Electric Oper Co"/>
    <s v="Regulated Electric (122)"/>
    <s v="WPC Sub 40335 Rocky Ford"/>
    <x v="157"/>
    <n v="135300"/>
    <x v="115"/>
    <n v="9974394"/>
    <s v="FENCES, CHAIN LINK"/>
    <d v="1989-07-01T00:00:00"/>
    <d v="1989-07-01T00:00:00"/>
    <s v="CPR Conversion"/>
  </r>
  <r>
    <n v="0"/>
    <n v="0"/>
    <n v="0"/>
    <n v="0"/>
    <d v="2025-12-01T00:00:00"/>
    <s v="BH Colorado Electric Oper Co"/>
    <s v="Regulated Electric (122)"/>
    <s v="WPC Sub 40335 Rocky Ford"/>
    <x v="157"/>
    <n v="135300"/>
    <x v="115"/>
    <n v="9822009"/>
    <s v="FENCES, CHAIN LINK"/>
    <d v="1989-07-01T00:00:00"/>
    <d v="1989-07-01T00:00:00"/>
    <s v="WCDXFER"/>
  </r>
  <r>
    <n v="0"/>
    <n v="0"/>
    <n v="0"/>
    <n v="0"/>
    <d v="2025-12-01T00:00:00"/>
    <s v="BH Colorado Electric Oper Co"/>
    <s v="Regulated Electric (122)"/>
    <s v="WPC Sub 40335 Rocky Ford"/>
    <x v="157"/>
    <n v="135300"/>
    <x v="115"/>
    <n v="9974392"/>
    <s v="FENCES, CHAIN LINK"/>
    <d v="1993-07-01T00:00:00"/>
    <d v="1993-07-01T00:00:00"/>
    <s v="CPR Conversion"/>
  </r>
  <r>
    <n v="0"/>
    <n v="0"/>
    <n v="0"/>
    <n v="0"/>
    <d v="2025-12-01T00:00:00"/>
    <s v="BH Colorado Electric Oper Co"/>
    <s v="Regulated Electric (122)"/>
    <s v="WPC Sub 40335 Rocky Ford"/>
    <x v="157"/>
    <n v="135300"/>
    <x v="115"/>
    <n v="9974395"/>
    <s v="FENCE"/>
    <d v="1976-07-01T00:00:00"/>
    <d v="1976-07-01T00:00:00"/>
    <s v="CPR Conversion"/>
  </r>
  <r>
    <n v="0"/>
    <n v="0"/>
    <n v="0"/>
    <n v="0"/>
    <d v="2025-12-01T00:00:00"/>
    <s v="BH Colorado Electric Oper Co"/>
    <s v="Regulated Electric (122)"/>
    <s v="WPC Sub 40335 Rocky Ford"/>
    <x v="157"/>
    <n v="135300"/>
    <x v="115"/>
    <n v="9822011"/>
    <s v="FENCE"/>
    <d v="1976-07-01T00:00:00"/>
    <d v="1976-07-01T00:00:00"/>
    <s v="WCDXFER"/>
  </r>
  <r>
    <n v="0"/>
    <n v="0"/>
    <n v="0"/>
    <n v="0"/>
    <d v="2025-12-01T00:00:00"/>
    <s v="BH Colorado Electric Oper Co"/>
    <s v="Regulated Electric (122)"/>
    <s v="WPC Sub 40335 Rocky Ford"/>
    <x v="157"/>
    <n v="135300"/>
    <x v="115"/>
    <n v="9822008"/>
    <s v="FENCES, CHAIN LINK"/>
    <d v="1951-07-01T00:00:00"/>
    <d v="1951-07-01T00:00:00"/>
    <s v="WCDXFER"/>
  </r>
  <r>
    <n v="0"/>
    <n v="0"/>
    <n v="0"/>
    <n v="0"/>
    <d v="2025-12-01T00:00:00"/>
    <s v="BH Colorado Electric Oper Co"/>
    <s v="Regulated Electric (122)"/>
    <s v="WPC Sub 40335 Rocky Ford"/>
    <x v="157"/>
    <n v="135300"/>
    <x v="115"/>
    <n v="9822010"/>
    <s v="FENCES, CHAIN LINK"/>
    <d v="1993-07-01T00:00:00"/>
    <d v="1993-07-01T00:00:00"/>
    <s v="WCDXFER"/>
  </r>
  <r>
    <n v="0"/>
    <n v="0"/>
    <n v="0"/>
    <n v="0"/>
    <d v="2025-12-01T00:00:00"/>
    <s v="BH Colorado Electric Oper Co"/>
    <s v="Regulated Electric (122)"/>
    <s v="WPC Sub 40335 Rocky Ford"/>
    <x v="157"/>
    <n v="135300"/>
    <x v="228"/>
    <n v="9693317"/>
    <s v="FOUNDATION"/>
    <d v="1964-07-01T00:00:00"/>
    <d v="1964-07-01T00:00:00"/>
    <s v="CPR Conversion"/>
  </r>
  <r>
    <n v="0"/>
    <n v="0"/>
    <n v="0"/>
    <n v="0"/>
    <d v="2025-12-01T00:00:00"/>
    <s v="BH Colorado Electric Oper Co"/>
    <s v="Regulated Electric (122)"/>
    <s v="WPC Sub 40335 Rocky Ford"/>
    <x v="157"/>
    <n v="135300"/>
    <x v="228"/>
    <n v="9822057"/>
    <s v="FOUNDATION"/>
    <d v="1964-07-01T00:00:00"/>
    <d v="1964-07-01T00:00:00"/>
    <s v="WCDXFER"/>
  </r>
  <r>
    <n v="0"/>
    <n v="0"/>
    <n v="0"/>
    <n v="0"/>
    <d v="2025-12-01T00:00:00"/>
    <s v="BH Colorado Electric Oper Co"/>
    <s v="Regulated Electric (122)"/>
    <s v="WPC Sub 40335 Rocky Ford"/>
    <x v="157"/>
    <n v="135300"/>
    <x v="228"/>
    <n v="9822056"/>
    <s v="PWR CIRC BREAKERS-FOUNDATION"/>
    <d v="1979-07-01T00:00:00"/>
    <d v="1979-07-01T00:00:00"/>
    <s v="WCDXFER"/>
  </r>
  <r>
    <n v="0"/>
    <n v="0"/>
    <n v="0"/>
    <n v="0"/>
    <d v="2025-12-01T00:00:00"/>
    <s v="BH Colorado Electric Oper Co"/>
    <s v="Regulated Electric (122)"/>
    <s v="WPC Sub 40335 Rocky Ford"/>
    <x v="157"/>
    <n v="135300"/>
    <x v="228"/>
    <n v="9701179"/>
    <s v="PWR CIRC BREAKERS-FOUNDATION"/>
    <d v="1979-07-01T00:00:00"/>
    <d v="1979-07-01T00:00:00"/>
    <s v="CPR Conversion"/>
  </r>
  <r>
    <n v="0"/>
    <n v="0"/>
    <n v="0"/>
    <n v="0"/>
    <d v="2025-12-01T00:00:00"/>
    <s v="BH Colorado Electric Oper Co"/>
    <s v="Regulated Electric (122)"/>
    <s v="WPC Sub 40335 Rocky Ford"/>
    <x v="157"/>
    <n v="135300"/>
    <x v="118"/>
    <n v="9974390"/>
    <s v="GROUNDING SYSTEMS, STATION"/>
    <d v="1951-07-01T00:00:00"/>
    <d v="1951-07-01T00:00:00"/>
    <s v="CPR Conversion"/>
  </r>
  <r>
    <n v="0"/>
    <n v="0"/>
    <n v="0"/>
    <n v="0"/>
    <d v="2025-12-01T00:00:00"/>
    <s v="BH Colorado Electric Oper Co"/>
    <s v="Regulated Electric (122)"/>
    <s v="WPC Sub 40335 Rocky Ford"/>
    <x v="157"/>
    <n v="135300"/>
    <x v="118"/>
    <n v="9821997"/>
    <s v="GROUNDING SYSTEMS, STATION"/>
    <d v="1951-07-01T00:00:00"/>
    <d v="1951-07-01T00:00:00"/>
    <s v="WCDXFER"/>
  </r>
  <r>
    <n v="0"/>
    <n v="0"/>
    <n v="0"/>
    <n v="0"/>
    <d v="2025-12-01T00:00:00"/>
    <s v="BH Colorado Electric Oper Co"/>
    <s v="Regulated Electric (122)"/>
    <s v="WPC Sub 40335 Rocky Ford"/>
    <x v="157"/>
    <n v="135300"/>
    <x v="230"/>
    <n v="9821967"/>
    <s v="CARR CURR EQ-LINE TUNER"/>
    <d v="1973-07-01T00:00:00"/>
    <d v="1973-07-01T00:00:00"/>
    <s v="WCDXFER"/>
  </r>
  <r>
    <n v="0"/>
    <n v="0"/>
    <n v="0"/>
    <n v="0"/>
    <d v="2025-12-01T00:00:00"/>
    <s v="BH Colorado Electric Oper Co"/>
    <s v="Regulated Electric (122)"/>
    <s v="WPC Sub 40335 Rocky Ford"/>
    <x v="157"/>
    <n v="135300"/>
    <x v="230"/>
    <n v="9974415"/>
    <s v="CARR CURR EQ-LINE TUNER"/>
    <d v="1973-07-01T00:00:00"/>
    <d v="1973-07-01T00:00:00"/>
    <s v="CPR Conversion"/>
  </r>
  <r>
    <n v="0"/>
    <n v="0"/>
    <n v="0"/>
    <n v="0"/>
    <d v="2025-12-01T00:00:00"/>
    <s v="BH Colorado Electric Oper Co"/>
    <s v="Regulated Electric (122)"/>
    <s v="WPC Sub 40335 Rocky Ford"/>
    <x v="157"/>
    <n v="135300"/>
    <x v="233"/>
    <n v="9974379"/>
    <s v="LOW PROFILE STRUCT-BUS SUPPORT-1PH"/>
    <d v="1925-07-01T00:00:00"/>
    <d v="1925-07-01T00:00:00"/>
    <s v="CPR Conversion"/>
  </r>
  <r>
    <n v="0"/>
    <n v="0"/>
    <n v="0"/>
    <n v="0"/>
    <d v="2025-12-01T00:00:00"/>
    <s v="BH Colorado Electric Oper Co"/>
    <s v="Regulated Electric (122)"/>
    <s v="WPC Sub 40335 Rocky Ford"/>
    <x v="157"/>
    <n v="135300"/>
    <x v="233"/>
    <n v="9974465"/>
    <s v="STRUC/OUTDR-LOW-BUS SUPPORT-1"/>
    <d v="1954-07-01T00:00:00"/>
    <d v="1954-07-01T00:00:00"/>
    <s v="CPR Conversion"/>
  </r>
  <r>
    <n v="0"/>
    <n v="0"/>
    <n v="0"/>
    <n v="0"/>
    <d v="2025-12-01T00:00:00"/>
    <s v="BH Colorado Electric Oper Co"/>
    <s v="Regulated Electric (122)"/>
    <s v="WPC Sub 40335 Rocky Ford"/>
    <x v="157"/>
    <n v="135300"/>
    <x v="233"/>
    <n v="9822089"/>
    <s v="STRUC/OUTDR-LOW-BUS SUPPORT-1"/>
    <d v="1954-07-01T00:00:00"/>
    <d v="1954-07-01T00:00:00"/>
    <s v="WCDXFER"/>
  </r>
  <r>
    <n v="0"/>
    <n v="0"/>
    <n v="0"/>
    <n v="0"/>
    <d v="2025-12-01T00:00:00"/>
    <s v="BH Colorado Electric Oper Co"/>
    <s v="Regulated Electric (122)"/>
    <s v="WPC Sub 40335 Rocky Ford"/>
    <x v="157"/>
    <n v="135300"/>
    <x v="233"/>
    <n v="9822088"/>
    <s v="STRUC/OUTDR-LOW-BUS SUPPORT-1"/>
    <d v="1951-07-01T00:00:00"/>
    <d v="1951-07-01T00:00:00"/>
    <s v="WCDXFER"/>
  </r>
  <r>
    <n v="0"/>
    <n v="0"/>
    <n v="0"/>
    <n v="0"/>
    <d v="2025-12-01T00:00:00"/>
    <s v="BH Colorado Electric Oper Co"/>
    <s v="Regulated Electric (122)"/>
    <s v="WPC Sub 40335 Rocky Ford"/>
    <x v="157"/>
    <n v="135300"/>
    <x v="233"/>
    <n v="9822090"/>
    <s v="LOW PROFILE STRUCT-BUS SUPPORT-1PH"/>
    <d v="1925-07-01T00:00:00"/>
    <d v="1925-07-01T00:00:00"/>
    <s v="WCDXFER"/>
  </r>
  <r>
    <n v="0"/>
    <n v="0"/>
    <n v="0"/>
    <n v="0"/>
    <d v="2025-12-01T00:00:00"/>
    <s v="BH Colorado Electric Oper Co"/>
    <s v="Regulated Electric (122)"/>
    <s v="WPC Sub 40335 Rocky Ford"/>
    <x v="157"/>
    <n v="135300"/>
    <x v="233"/>
    <n v="9974466"/>
    <s v="STRUC/OUTDR-LOW-BUS SUPPORT-1"/>
    <d v="1951-07-01T00:00:00"/>
    <d v="1951-07-01T00:00:00"/>
    <s v="CPR Conversion"/>
  </r>
  <r>
    <n v="0"/>
    <n v="0"/>
    <n v="0"/>
    <n v="0"/>
    <d v="2025-12-01T00:00:00"/>
    <s v="BH Colorado Electric Oper Co"/>
    <s v="Regulated Electric (122)"/>
    <s v="WPC Sub 40335 Rocky Ford"/>
    <x v="157"/>
    <n v="135300"/>
    <x v="292"/>
    <n v="9769109"/>
    <s v="CIRCUIT BREAKER CONTROL PANEL"/>
    <d v="1994-07-01T00:00:00"/>
    <d v="1994-07-01T00:00:00"/>
    <s v="CPR Conversion"/>
  </r>
  <r>
    <n v="0"/>
    <n v="0"/>
    <n v="0"/>
    <n v="0"/>
    <d v="2025-12-01T00:00:00"/>
    <s v="BH Colorado Electric Oper Co"/>
    <s v="Regulated Electric (122)"/>
    <s v="WPC Sub 40335 Rocky Ford"/>
    <x v="157"/>
    <n v="135300"/>
    <x v="292"/>
    <n v="9974399"/>
    <s v="CIRCUIT BREAKER CONTROL PANEL"/>
    <d v="1937-07-01T00:00:00"/>
    <d v="1937-07-01T00:00:00"/>
    <s v="CPR Conversion"/>
  </r>
  <r>
    <n v="0"/>
    <n v="0"/>
    <n v="0"/>
    <n v="0"/>
    <d v="2025-12-01T00:00:00"/>
    <s v="BH Colorado Electric Oper Co"/>
    <s v="Regulated Electric (122)"/>
    <s v="WPC Sub 40335 Rocky Ford"/>
    <x v="157"/>
    <n v="135300"/>
    <x v="292"/>
    <n v="9974397"/>
    <s v="PANELS, CRCT BRKR CNTRL PANEL"/>
    <d v="1964-07-01T00:00:00"/>
    <d v="1964-07-01T00:00:00"/>
    <s v="CPR Conversion"/>
  </r>
  <r>
    <n v="0"/>
    <n v="0"/>
    <n v="0"/>
    <n v="0"/>
    <d v="2025-12-01T00:00:00"/>
    <s v="BH Colorado Electric Oper Co"/>
    <s v="Regulated Electric (122)"/>
    <s v="WPC Sub 40335 Rocky Ford"/>
    <x v="157"/>
    <n v="135300"/>
    <x v="292"/>
    <n v="9724148"/>
    <s v="PANELS, CRCT BRKR CNTRL PANEL"/>
    <d v="1950-07-01T00:00:00"/>
    <d v="1950-07-01T00:00:00"/>
    <s v="CPR Conversion"/>
  </r>
  <r>
    <n v="0"/>
    <n v="0"/>
    <n v="0"/>
    <n v="0"/>
    <d v="2025-12-01T00:00:00"/>
    <s v="BH Colorado Electric Oper Co"/>
    <s v="Regulated Electric (122)"/>
    <s v="WPC Sub 40335 Rocky Ford"/>
    <x v="157"/>
    <n v="135300"/>
    <x v="292"/>
    <n v="9822015"/>
    <s v="PANELS, CRCT BRKR CNTRL PANEL"/>
    <d v="1964-07-01T00:00:00"/>
    <d v="1964-07-01T00:00:00"/>
    <s v="WCDXFER"/>
  </r>
  <r>
    <n v="0"/>
    <n v="0"/>
    <n v="0"/>
    <n v="0"/>
    <d v="2025-12-01T00:00:00"/>
    <s v="BH Colorado Electric Oper Co"/>
    <s v="Regulated Electric (122)"/>
    <s v="WPC Sub 40335 Rocky Ford"/>
    <x v="157"/>
    <n v="135300"/>
    <x v="292"/>
    <n v="9822017"/>
    <s v="CIRCUIT BREAKER CONTROL PANEL"/>
    <d v="1994-07-01T00:00:00"/>
    <d v="1994-07-01T00:00:00"/>
    <s v="WCDXFER"/>
  </r>
  <r>
    <n v="0"/>
    <n v="0"/>
    <n v="0"/>
    <n v="0"/>
    <d v="2025-12-01T00:00:00"/>
    <s v="BH Colorado Electric Oper Co"/>
    <s v="Regulated Electric (122)"/>
    <s v="WPC Sub 40335 Rocky Ford"/>
    <x v="157"/>
    <n v="135300"/>
    <x v="292"/>
    <n v="9822014"/>
    <s v="PANELS, CRCT BRKR CNTRL PANEL"/>
    <d v="1951-07-01T00:00:00"/>
    <d v="1951-07-01T00:00:00"/>
    <s v="WCDXFER"/>
  </r>
  <r>
    <n v="0"/>
    <n v="0"/>
    <n v="0"/>
    <n v="0"/>
    <d v="2025-12-01T00:00:00"/>
    <s v="BH Colorado Electric Oper Co"/>
    <s v="Regulated Electric (122)"/>
    <s v="WPC Sub 40335 Rocky Ford"/>
    <x v="157"/>
    <n v="135300"/>
    <x v="292"/>
    <n v="9822016"/>
    <s v="CIRCUIT BREAKER CONTROL PANEL"/>
    <d v="1937-07-01T00:00:00"/>
    <d v="1937-07-01T00:00:00"/>
    <s v="WCDXFER"/>
  </r>
  <r>
    <n v="0"/>
    <n v="0"/>
    <n v="0"/>
    <n v="0"/>
    <d v="2025-12-01T00:00:00"/>
    <s v="BH Colorado Electric Oper Co"/>
    <s v="Regulated Electric (122)"/>
    <s v="WPC Sub 40335 Rocky Ford"/>
    <x v="157"/>
    <n v="135300"/>
    <x v="292"/>
    <n v="9974398"/>
    <s v="PANELS, CRCT BRKR CNTRL PANEL"/>
    <d v="1951-07-01T00:00:00"/>
    <d v="1951-07-01T00:00:00"/>
    <s v="CPR Conversion"/>
  </r>
  <r>
    <n v="0"/>
    <n v="0"/>
    <n v="0"/>
    <n v="0"/>
    <d v="2025-12-01T00:00:00"/>
    <s v="BH Colorado Electric Oper Co"/>
    <s v="Regulated Electric (122)"/>
    <s v="WPC Sub 40335 Rocky Ford"/>
    <x v="157"/>
    <n v="135300"/>
    <x v="292"/>
    <n v="9822049"/>
    <s v="PANELS, CRCT BRKR CNTRL PANEL"/>
    <d v="1950-07-01T00:00:00"/>
    <d v="1950-07-01T00:00:00"/>
    <s v="WCDXFER"/>
  </r>
  <r>
    <n v="0"/>
    <n v="0"/>
    <n v="0"/>
    <n v="0"/>
    <d v="2025-12-01T00:00:00"/>
    <s v="BH Colorado Electric Oper Co"/>
    <s v="Regulated Electric (122)"/>
    <s v="WPC Sub 40335 Rocky Ford"/>
    <x v="157"/>
    <n v="135300"/>
    <x v="236"/>
    <n v="9974400"/>
    <s v="LINE PANEL"/>
    <d v="1994-07-01T00:00:00"/>
    <d v="1994-07-01T00:00:00"/>
    <s v="CPR Conversion"/>
  </r>
  <r>
    <n v="0"/>
    <n v="0"/>
    <n v="0"/>
    <n v="0"/>
    <d v="2025-12-01T00:00:00"/>
    <s v="BH Colorado Electric Oper Co"/>
    <s v="Regulated Electric (122)"/>
    <s v="WPC Sub 40335 Rocky Ford"/>
    <x v="157"/>
    <n v="135300"/>
    <x v="236"/>
    <n v="9822019"/>
    <s v="LINE PANEL"/>
    <d v="1994-07-01T00:00:00"/>
    <d v="1994-07-01T00:00:00"/>
    <s v="WCDXFER"/>
  </r>
  <r>
    <n v="0"/>
    <n v="0"/>
    <n v="0"/>
    <n v="0"/>
    <d v="2025-12-01T00:00:00"/>
    <s v="BH Colorado Electric Oper Co"/>
    <s v="Regulated Electric (122)"/>
    <s v="WPC Sub 40335 Rocky Ford"/>
    <x v="157"/>
    <n v="135300"/>
    <x v="236"/>
    <n v="9974404"/>
    <s v="LINE PANEL"/>
    <d v="1951-07-01T00:00:00"/>
    <d v="1951-07-01T00:00:00"/>
    <s v="CPR Conversion"/>
  </r>
  <r>
    <n v="0"/>
    <n v="0"/>
    <n v="0"/>
    <n v="0"/>
    <d v="2025-12-01T00:00:00"/>
    <s v="BH Colorado Electric Oper Co"/>
    <s v="Regulated Electric (122)"/>
    <s v="WPC Sub 40335 Rocky Ford"/>
    <x v="157"/>
    <n v="135300"/>
    <x v="236"/>
    <n v="9822018"/>
    <s v="LINE PANEL"/>
    <d v="1951-07-01T00:00:00"/>
    <d v="1951-07-01T00:00:00"/>
    <s v="WCDXFER"/>
  </r>
  <r>
    <n v="0"/>
    <n v="0"/>
    <n v="0"/>
    <n v="0"/>
    <d v="2025-12-01T00:00:00"/>
    <s v="BH Colorado Electric Oper Co"/>
    <s v="Regulated Electric (122)"/>
    <s v="WPC Sub 40335 Rocky Ford"/>
    <x v="157"/>
    <n v="135300"/>
    <x v="237"/>
    <n v="9822038"/>
    <s v="OTHER PANELS"/>
    <d v="1994-07-01T00:00:00"/>
    <d v="1994-07-01T00:00:00"/>
    <s v="WCDXFER"/>
  </r>
  <r>
    <n v="0"/>
    <n v="0"/>
    <n v="0"/>
    <n v="0"/>
    <d v="2025-12-01T00:00:00"/>
    <s v="BH Colorado Electric Oper Co"/>
    <s v="Regulated Electric (122)"/>
    <s v="WPC Sub 40335 Rocky Ford"/>
    <x v="157"/>
    <n v="135300"/>
    <x v="237"/>
    <n v="9974464"/>
    <s v="OTHER PANELS"/>
    <d v="1967-07-01T00:00:00"/>
    <d v="1967-07-01T00:00:00"/>
    <s v="CPR Conversion"/>
  </r>
  <r>
    <n v="0"/>
    <n v="0"/>
    <n v="0"/>
    <n v="0"/>
    <d v="2025-12-01T00:00:00"/>
    <s v="BH Colorado Electric Oper Co"/>
    <s v="Regulated Electric (122)"/>
    <s v="WPC Sub 40335 Rocky Ford"/>
    <x v="157"/>
    <n v="135300"/>
    <x v="237"/>
    <n v="9974401"/>
    <s v="OTHER PANELS"/>
    <d v="1994-07-01T00:00:00"/>
    <d v="1994-07-01T00:00:00"/>
    <s v="CPR Conversion"/>
  </r>
  <r>
    <n v="0"/>
    <n v="0"/>
    <n v="0"/>
    <n v="0"/>
    <d v="2025-12-01T00:00:00"/>
    <s v="BH Colorado Electric Oper Co"/>
    <s v="Regulated Electric (122)"/>
    <s v="WPC Sub 40335 Rocky Ford"/>
    <x v="157"/>
    <n v="135300"/>
    <x v="237"/>
    <n v="9822037"/>
    <s v="OTHER PANELS"/>
    <d v="1967-07-01T00:00:00"/>
    <d v="1967-07-01T00:00:00"/>
    <s v="WCDXFER"/>
  </r>
  <r>
    <n v="0"/>
    <n v="0"/>
    <n v="0"/>
    <n v="0"/>
    <d v="2025-12-01T00:00:00"/>
    <s v="BH Colorado Electric Oper Co"/>
    <s v="Regulated Electric (122)"/>
    <s v="WPC Sub 40335 Rocky Ford"/>
    <x v="157"/>
    <n v="135300"/>
    <x v="389"/>
    <n v="9821885"/>
    <s v="PWR CRCT BKR- 4160V, 600A"/>
    <d v="1997-11-24T00:00:00"/>
    <d v="1998-01-01T00:00:00"/>
    <s v="23556039"/>
  </r>
  <r>
    <n v="0"/>
    <n v="0"/>
    <n v="0"/>
    <n v="0"/>
    <d v="2025-12-01T00:00:00"/>
    <s v="BH Colorado Electric Oper Co"/>
    <s v="Regulated Electric (122)"/>
    <s v="WPC Sub 40335 Rocky Ford"/>
    <x v="157"/>
    <n v="135300"/>
    <x v="389"/>
    <n v="9878113"/>
    <s v="PWR CRCT BKR- 4160V, 600A"/>
    <d v="1997-11-24T00:00:00"/>
    <d v="1998-01-01T00:00:00"/>
    <s v="23556039"/>
  </r>
  <r>
    <n v="0"/>
    <n v="0"/>
    <n v="0"/>
    <n v="0"/>
    <d v="2025-12-01T00:00:00"/>
    <s v="BH Colorado Electric Oper Co"/>
    <s v="Regulated Electric (122)"/>
    <s v="WPC Sub 40335 Rocky Ford"/>
    <x v="157"/>
    <n v="135300"/>
    <x v="145"/>
    <n v="9870180"/>
    <s v="TRANSF, PWR, FOUNDATION"/>
    <d v="1964-07-01T00:00:00"/>
    <d v="1964-07-01T00:00:00"/>
    <s v="CPR Conversion"/>
  </r>
  <r>
    <n v="0"/>
    <n v="0"/>
    <n v="0"/>
    <n v="0"/>
    <d v="2025-12-01T00:00:00"/>
    <s v="BH Colorado Electric Oper Co"/>
    <s v="Regulated Electric (122)"/>
    <s v="WPC Sub 40335 Rocky Ford"/>
    <x v="157"/>
    <n v="135300"/>
    <x v="145"/>
    <n v="9822179"/>
    <s v="TRANSF, PWR, FOUNDATION-00000-TRANSF, PWR, FOUNDATION"/>
    <d v="1964-07-01T00:00:00"/>
    <d v="1964-07-01T00:00:00"/>
    <s v="WCDXFER"/>
  </r>
  <r>
    <n v="0"/>
    <n v="0"/>
    <n v="0"/>
    <n v="0"/>
    <d v="2025-12-01T00:00:00"/>
    <s v="BH Colorado Electric Oper Co"/>
    <s v="Regulated Electric (122)"/>
    <s v="WPC Sub 40335 Rocky Ford"/>
    <x v="157"/>
    <n v="135300"/>
    <x v="129"/>
    <n v="9822196"/>
    <s v="TX.-POWER-08028-TX.-POWER"/>
    <d v="1970-07-01T00:00:00"/>
    <d v="1970-07-01T00:00:00"/>
    <s v="WCDXFER"/>
  </r>
  <r>
    <n v="0"/>
    <n v="0"/>
    <n v="0"/>
    <n v="0"/>
    <d v="2025-12-01T00:00:00"/>
    <s v="BH Colorado Electric Oper Co"/>
    <s v="Regulated Electric (122)"/>
    <s v="WPC Sub 40335 Rocky Ford"/>
    <x v="157"/>
    <n v="135300"/>
    <x v="129"/>
    <n v="9822197"/>
    <s v="TX.-POWER-08031-TX.-POWER"/>
    <d v="1970-07-01T00:00:00"/>
    <d v="1970-07-01T00:00:00"/>
    <s v="WCDXFER"/>
  </r>
  <r>
    <n v="0"/>
    <n v="0"/>
    <n v="0"/>
    <n v="0"/>
    <d v="2025-12-01T00:00:00"/>
    <s v="BH Colorado Electric Oper Co"/>
    <s v="Regulated Electric (122)"/>
    <s v="WPC Sub 40335 Rocky Ford"/>
    <x v="157"/>
    <n v="135300"/>
    <x v="129"/>
    <n v="9870176"/>
    <s v="TX.-POWER"/>
    <d v="1964-07-01T00:00:00"/>
    <d v="1964-07-01T00:00:00"/>
    <s v="CPR Conversion"/>
  </r>
  <r>
    <n v="0"/>
    <n v="0"/>
    <n v="0"/>
    <n v="0"/>
    <d v="2025-12-01T00:00:00"/>
    <s v="BH Colorado Electric Oper Co"/>
    <s v="Regulated Electric (122)"/>
    <s v="WPC Sub 40335 Rocky Ford"/>
    <x v="157"/>
    <n v="135300"/>
    <x v="129"/>
    <n v="9822194"/>
    <s v="TX.-POWER-08028-TX.-POWER"/>
    <d v="1962-07-01T00:00:00"/>
    <d v="1962-07-01T00:00:00"/>
    <s v="WCDXFER"/>
  </r>
  <r>
    <n v="0"/>
    <n v="0"/>
    <n v="0"/>
    <n v="0"/>
    <d v="2025-12-01T00:00:00"/>
    <s v="BH Colorado Electric Oper Co"/>
    <s v="Regulated Electric (122)"/>
    <s v="WPC Sub 40335 Rocky Ford"/>
    <x v="157"/>
    <n v="135300"/>
    <x v="129"/>
    <n v="9822223"/>
    <s v="TX.-POWER-08034-TX.-POWER"/>
    <d v="1964-07-01T00:00:00"/>
    <d v="1964-07-01T00:00:00"/>
    <s v="WCDXFER"/>
  </r>
  <r>
    <n v="0"/>
    <n v="0"/>
    <n v="0"/>
    <n v="0"/>
    <d v="2025-12-01T00:00:00"/>
    <s v="BH Colorado Electric Oper Co"/>
    <s v="Regulated Electric (122)"/>
    <s v="WPC Sub 40335 Rocky Ford"/>
    <x v="157"/>
    <n v="135300"/>
    <x v="129"/>
    <n v="9870175"/>
    <s v="TX.-POWER"/>
    <d v="1951-07-01T00:00:00"/>
    <d v="1951-07-01T00:00:00"/>
    <s v="CPR Conversion"/>
  </r>
  <r>
    <n v="0"/>
    <n v="0"/>
    <n v="0"/>
    <n v="0"/>
    <d v="2025-12-01T00:00:00"/>
    <s v="BH Colorado Electric Oper Co"/>
    <s v="Regulated Electric (122)"/>
    <s v="WPC Sub 40335 Rocky Ford"/>
    <x v="157"/>
    <n v="135300"/>
    <x v="129"/>
    <n v="9708896"/>
    <s v="TX.-POWER"/>
    <d v="1970-07-01T00:00:00"/>
    <d v="1970-07-01T00:00:00"/>
    <s v="CPR Conversion"/>
  </r>
  <r>
    <n v="0"/>
    <n v="0"/>
    <n v="0"/>
    <n v="0"/>
    <d v="2025-12-01T00:00:00"/>
    <s v="BH Colorado Electric Oper Co"/>
    <s v="Regulated Electric (122)"/>
    <s v="WPC Sub 40335 Rocky Ford"/>
    <x v="157"/>
    <n v="135300"/>
    <x v="129"/>
    <n v="9822225"/>
    <s v="TX.-POWER-08031-TX.-POWER"/>
    <d v="1951-07-01T00:00:00"/>
    <d v="1951-07-01T00:00:00"/>
    <s v="WCDXFER"/>
  </r>
  <r>
    <n v="0"/>
    <n v="0"/>
    <n v="0"/>
    <n v="0"/>
    <d v="2025-12-01T00:00:00"/>
    <s v="BH Colorado Electric Oper Co"/>
    <s v="Regulated Electric (122)"/>
    <s v="WPC Sub 40335 Rocky Ford"/>
    <x v="157"/>
    <n v="135300"/>
    <x v="129"/>
    <n v="9822226"/>
    <s v="TX.-POWER-08032-TX.-POWER"/>
    <d v="1951-07-01T00:00:00"/>
    <d v="1951-07-01T00:00:00"/>
    <s v="WCDXFER"/>
  </r>
  <r>
    <n v="0"/>
    <n v="0"/>
    <n v="0"/>
    <n v="0"/>
    <d v="2025-12-01T00:00:00"/>
    <s v="BH Colorado Electric Oper Co"/>
    <s v="Regulated Electric (122)"/>
    <s v="WPC Sub 40335 Rocky Ford"/>
    <x v="157"/>
    <n v="135300"/>
    <x v="129"/>
    <n v="9822195"/>
    <s v="TX.-POWER-08030-TX.-POWER"/>
    <d v="1964-07-01T00:00:00"/>
    <d v="1964-07-01T00:00:00"/>
    <s v="WCDXFER"/>
  </r>
  <r>
    <n v="0"/>
    <n v="0"/>
    <n v="0"/>
    <n v="0"/>
    <d v="2025-12-01T00:00:00"/>
    <s v="BH Colorado Electric Oper Co"/>
    <s v="Regulated Electric (122)"/>
    <s v="WPC Sub 40335 Rocky Ford"/>
    <x v="157"/>
    <n v="135300"/>
    <x v="129"/>
    <n v="9718858"/>
    <s v="TX.-POWER"/>
    <d v="1951-07-01T00:00:00"/>
    <d v="1951-07-01T00:00:00"/>
    <s v="CPR Conversion"/>
  </r>
  <r>
    <n v="0"/>
    <n v="0"/>
    <n v="0"/>
    <n v="0"/>
    <d v="2025-12-01T00:00:00"/>
    <s v="BH Colorado Electric Oper Co"/>
    <s v="Regulated Electric (122)"/>
    <s v="WPC Sub 40335 Rocky Ford"/>
    <x v="157"/>
    <n v="135300"/>
    <x v="129"/>
    <n v="9870172"/>
    <s v="TX.-POWER"/>
    <d v="1965-07-01T00:00:00"/>
    <d v="1965-07-01T00:00:00"/>
    <s v="CPR Conversion"/>
  </r>
  <r>
    <n v="0"/>
    <n v="0"/>
    <n v="0"/>
    <n v="0"/>
    <d v="2025-12-01T00:00:00"/>
    <s v="BH Colorado Electric Oper Co"/>
    <s v="Regulated Electric (122)"/>
    <s v="WPC Sub 40335 Rocky Ford"/>
    <x v="157"/>
    <n v="135300"/>
    <x v="129"/>
    <n v="9870173"/>
    <s v="TX.-POWER"/>
    <d v="1964-07-01T00:00:00"/>
    <d v="1964-07-01T00:00:00"/>
    <s v="CPR Conversion"/>
  </r>
  <r>
    <n v="0"/>
    <n v="0"/>
    <n v="0"/>
    <n v="0"/>
    <d v="2025-12-01T00:00:00"/>
    <s v="BH Colorado Electric Oper Co"/>
    <s v="Regulated Electric (122)"/>
    <s v="WPC Sub 40335 Rocky Ford"/>
    <x v="157"/>
    <n v="135300"/>
    <x v="129"/>
    <n v="9870177"/>
    <s v="TX.-POWER"/>
    <d v="1970-07-01T00:00:00"/>
    <d v="1970-07-01T00:00:00"/>
    <s v="CPR Conversion"/>
  </r>
  <r>
    <n v="0"/>
    <n v="0"/>
    <n v="0"/>
    <n v="0"/>
    <d v="2025-12-01T00:00:00"/>
    <s v="BH Colorado Electric Oper Co"/>
    <s v="Regulated Electric (122)"/>
    <s v="WPC Sub 40335 Rocky Ford"/>
    <x v="157"/>
    <n v="135300"/>
    <x v="129"/>
    <n v="9870178"/>
    <s v="TX.-POWER"/>
    <d v="1962-07-01T00:00:00"/>
    <d v="1962-07-01T00:00:00"/>
    <s v="CPR Conversion"/>
  </r>
  <r>
    <n v="0"/>
    <n v="0"/>
    <n v="0"/>
    <n v="0"/>
    <d v="2025-12-01T00:00:00"/>
    <s v="BH Colorado Electric Oper Co"/>
    <s v="Regulated Electric (122)"/>
    <s v="WPC Sub 40335 Rocky Ford"/>
    <x v="157"/>
    <n v="135300"/>
    <x v="129"/>
    <n v="9822198"/>
    <s v="TX.-POWER-08032-TX.-POWER"/>
    <d v="1970-07-01T00:00:00"/>
    <d v="1970-07-01T00:00:00"/>
    <s v="WCDXFER"/>
  </r>
  <r>
    <n v="0"/>
    <n v="0"/>
    <n v="0"/>
    <n v="0"/>
    <d v="2025-12-01T00:00:00"/>
    <s v="BH Colorado Electric Oper Co"/>
    <s v="Regulated Electric (122)"/>
    <s v="WPC Sub 40335 Rocky Ford"/>
    <x v="157"/>
    <n v="135300"/>
    <x v="129"/>
    <n v="9822224"/>
    <s v="TX.-POWER-08035-TX.-POWER"/>
    <d v="1965-07-01T00:00:00"/>
    <d v="1965-07-01T00:00:00"/>
    <s v="WCDXFER"/>
  </r>
  <r>
    <n v="0"/>
    <n v="0"/>
    <n v="0"/>
    <n v="0"/>
    <d v="2025-12-01T00:00:00"/>
    <s v="BH Colorado Electric Oper Co"/>
    <s v="Regulated Electric (122)"/>
    <s v="WPC Sub 40335 Rocky Ford"/>
    <x v="157"/>
    <n v="135300"/>
    <x v="129"/>
    <n v="9822193"/>
    <s v="TX.-POWER-08028-TX.-POWER"/>
    <d v="1954-07-01T00:00:00"/>
    <d v="1954-07-01T00:00:00"/>
    <s v="WCDXFER"/>
  </r>
  <r>
    <n v="0"/>
    <n v="0"/>
    <n v="0"/>
    <n v="0"/>
    <d v="2025-12-01T00:00:00"/>
    <s v="BH Colorado Electric Oper Co"/>
    <s v="Regulated Electric (122)"/>
    <s v="WPC Sub 40335 Rocky Ford"/>
    <x v="157"/>
    <n v="135300"/>
    <x v="129"/>
    <n v="9870174"/>
    <s v="TX.-POWER"/>
    <d v="1970-07-01T00:00:00"/>
    <d v="1970-07-01T00:00:00"/>
    <s v="CPR Conversion"/>
  </r>
  <r>
    <n v="0"/>
    <n v="0"/>
    <n v="0"/>
    <n v="0"/>
    <d v="2025-12-01T00:00:00"/>
    <s v="BH Colorado Electric Oper Co"/>
    <s v="Regulated Electric (122)"/>
    <s v="WPC Sub 40335 Rocky Ford"/>
    <x v="157"/>
    <n v="135300"/>
    <x v="129"/>
    <n v="9870179"/>
    <s v="TX.-POWER"/>
    <d v="1954-07-01T00:00:00"/>
    <d v="1954-07-01T00:00:00"/>
    <s v="CPR Conversion"/>
  </r>
  <r>
    <n v="0"/>
    <n v="0"/>
    <n v="0"/>
    <n v="0"/>
    <d v="2025-12-01T00:00:00"/>
    <s v="BH Colorado Electric Oper Co"/>
    <s v="Regulated Electric (122)"/>
    <s v="WPC Sub 40335 Rocky Ford"/>
    <x v="157"/>
    <n v="135300"/>
    <x v="298"/>
    <n v="9974418"/>
    <s v="CARR CURR EQ-RECEIVER"/>
    <d v="1973-07-01T00:00:00"/>
    <d v="1973-07-01T00:00:00"/>
    <s v="CPR Conversion"/>
  </r>
  <r>
    <n v="0"/>
    <n v="0"/>
    <n v="0"/>
    <n v="0"/>
    <d v="2025-12-01T00:00:00"/>
    <s v="BH Colorado Electric Oper Co"/>
    <s v="Regulated Electric (122)"/>
    <s v="WPC Sub 40335 Rocky Ford"/>
    <x v="157"/>
    <n v="135300"/>
    <x v="298"/>
    <n v="9821938"/>
    <s v="CARRIER CURR.EQ-RECEIVERS"/>
    <d v="1953-07-01T00:00:00"/>
    <d v="1953-07-01T00:00:00"/>
    <s v="WCDXFER"/>
  </r>
  <r>
    <n v="0"/>
    <n v="0"/>
    <n v="0"/>
    <n v="0"/>
    <d v="2025-12-01T00:00:00"/>
    <s v="BH Colorado Electric Oper Co"/>
    <s v="Regulated Electric (122)"/>
    <s v="WPC Sub 40335 Rocky Ford"/>
    <x v="157"/>
    <n v="135300"/>
    <x v="298"/>
    <n v="9821939"/>
    <s v="CARR CURR EQ-RECEIVER"/>
    <d v="1973-07-01T00:00:00"/>
    <d v="1973-07-01T00:00:00"/>
    <s v="WCDXFER"/>
  </r>
  <r>
    <n v="0"/>
    <n v="0"/>
    <n v="0"/>
    <n v="0"/>
    <d v="2025-12-01T00:00:00"/>
    <s v="BH Colorado Electric Oper Co"/>
    <s v="Regulated Electric (122)"/>
    <s v="WPC Sub 40335 Rocky Ford"/>
    <x v="157"/>
    <n v="135300"/>
    <x v="298"/>
    <n v="9974419"/>
    <s v="CARRIER CURR.EQ-RECEIVERS"/>
    <d v="1953-07-01T00:00:00"/>
    <d v="1953-07-01T00:00:00"/>
    <s v="CPR Conversion"/>
  </r>
  <r>
    <n v="0"/>
    <n v="0"/>
    <n v="0"/>
    <n v="0"/>
    <d v="2025-12-01T00:00:00"/>
    <s v="BH Colorado Electric Oper Co"/>
    <s v="Regulated Electric (122)"/>
    <s v="WPC Sub 40335 Rocky Ford"/>
    <x v="157"/>
    <n v="135300"/>
    <x v="171"/>
    <n v="9697424"/>
    <s v="REGULATOR, FEEDER VOLTAGE"/>
    <d v="1965-07-01T00:00:00"/>
    <d v="1965-07-01T00:00:00"/>
    <s v="CPR Conversion"/>
  </r>
  <r>
    <n v="0"/>
    <n v="0"/>
    <n v="0"/>
    <n v="0"/>
    <d v="2025-12-01T00:00:00"/>
    <s v="BH Colorado Electric Oper Co"/>
    <s v="Regulated Electric (122)"/>
    <s v="WPC Sub 40335 Rocky Ford"/>
    <x v="157"/>
    <n v="135300"/>
    <x v="171"/>
    <n v="9822070"/>
    <s v="REGULATOR, FEEDER VOLTAGE"/>
    <d v="1965-07-01T00:00:00"/>
    <d v="1965-07-01T00:00:00"/>
    <s v="WCDXFER"/>
  </r>
  <r>
    <n v="0"/>
    <n v="0"/>
    <n v="0"/>
    <n v="0"/>
    <d v="2025-12-01T00:00:00"/>
    <s v="BH Colorado Electric Oper Co"/>
    <s v="Regulated Electric (122)"/>
    <s v="WPC Sub 40335 Rocky Ford"/>
    <x v="157"/>
    <n v="135300"/>
    <x v="358"/>
    <n v="9822074"/>
    <s v="REGULATOR, FOUNDATION"/>
    <d v="1965-07-01T00:00:00"/>
    <d v="1965-07-01T00:00:00"/>
    <s v="WCDXFER"/>
  </r>
  <r>
    <n v="0"/>
    <n v="0"/>
    <n v="0"/>
    <n v="0"/>
    <d v="2025-12-01T00:00:00"/>
    <s v="BH Colorado Electric Oper Co"/>
    <s v="Regulated Electric (122)"/>
    <s v="WPC Sub 40335 Rocky Ford"/>
    <x v="157"/>
    <n v="135300"/>
    <x v="358"/>
    <n v="9974391"/>
    <s v="REGULATOR, FOUNDATION"/>
    <d v="1965-07-01T00:00:00"/>
    <d v="1965-07-01T00:00:00"/>
    <s v="CPR Conversion"/>
  </r>
  <r>
    <n v="0"/>
    <n v="0"/>
    <n v="0"/>
    <n v="0"/>
    <d v="2025-12-01T00:00:00"/>
    <s v="BH Colorado Electric Oper Co"/>
    <s v="Regulated Electric (122)"/>
    <s v="WPC Sub 40335 Rocky Ford"/>
    <x v="157"/>
    <n v="135300"/>
    <x v="188"/>
    <n v="9822036"/>
    <s v="BREAKER FAILURE RELAY"/>
    <d v="1994-07-01T00:00:00"/>
    <d v="1994-07-01T00:00:00"/>
    <s v="WCDXFER"/>
  </r>
  <r>
    <n v="0"/>
    <n v="0"/>
    <n v="0"/>
    <n v="0"/>
    <d v="2025-12-01T00:00:00"/>
    <s v="BH Colorado Electric Oper Co"/>
    <s v="Regulated Electric (122)"/>
    <s v="WPC Sub 40335 Rocky Ford"/>
    <x v="157"/>
    <n v="135300"/>
    <x v="188"/>
    <n v="9698338"/>
    <s v="BREAKER FAILURE RELAY"/>
    <d v="1994-07-01T00:00:00"/>
    <d v="1994-07-01T00:00:00"/>
    <s v="CPR Conversion"/>
  </r>
  <r>
    <n v="0"/>
    <n v="0"/>
    <n v="0"/>
    <n v="0"/>
    <d v="2025-12-01T00:00:00"/>
    <s v="BH Colorado Electric Oper Co"/>
    <s v="Regulated Electric (122)"/>
    <s v="WPC Sub 40335 Rocky Ford"/>
    <x v="157"/>
    <n v="135300"/>
    <x v="173"/>
    <n v="9974396"/>
    <s v="IMPEDANCE RELAY"/>
    <d v="1979-07-01T00:00:00"/>
    <d v="1979-07-01T00:00:00"/>
    <s v="CPR Conversion"/>
  </r>
  <r>
    <n v="0"/>
    <n v="0"/>
    <n v="0"/>
    <n v="0"/>
    <d v="2025-12-01T00:00:00"/>
    <s v="BH Colorado Electric Oper Co"/>
    <s v="Regulated Electric (122)"/>
    <s v="WPC Sub 40335 Rocky Ford"/>
    <x v="157"/>
    <n v="135300"/>
    <x v="173"/>
    <n v="9822066"/>
    <s v="IMPEDANCE RELAY"/>
    <d v="1979-07-01T00:00:00"/>
    <d v="1979-07-01T00:00:00"/>
    <s v="WCDXFER"/>
  </r>
  <r>
    <n v="0"/>
    <n v="0"/>
    <n v="0"/>
    <n v="0"/>
    <d v="2025-12-01T00:00:00"/>
    <s v="BH Colorado Electric Oper Co"/>
    <s v="Regulated Electric (122)"/>
    <s v="WPC Sub 40335 Rocky Ford"/>
    <x v="157"/>
    <n v="135300"/>
    <x v="240"/>
    <n v="9769107"/>
    <s v="MISCELLANEOUS RELAY"/>
    <d v="1994-07-01T00:00:00"/>
    <d v="1994-07-01T00:00:00"/>
    <s v="CPR Conversion"/>
  </r>
  <r>
    <n v="0"/>
    <n v="0"/>
    <n v="0"/>
    <n v="0"/>
    <d v="2025-12-01T00:00:00"/>
    <s v="BH Colorado Electric Oper Co"/>
    <s v="Regulated Electric (122)"/>
    <s v="WPC Sub 40335 Rocky Ford"/>
    <x v="157"/>
    <n v="135300"/>
    <x v="240"/>
    <n v="9822062"/>
    <s v="MISCELLANEOUS RELAY"/>
    <d v="1994-07-01T00:00:00"/>
    <d v="1994-07-01T00:00:00"/>
    <s v="WCDXFER"/>
  </r>
  <r>
    <n v="0"/>
    <n v="0"/>
    <n v="0"/>
    <n v="0"/>
    <d v="2025-12-01T00:00:00"/>
    <s v="BH Colorado Electric Oper Co"/>
    <s v="Regulated Electric (122)"/>
    <s v="WPC Sub 40335 Rocky Ford"/>
    <x v="157"/>
    <n v="135300"/>
    <x v="242"/>
    <n v="9974403"/>
    <s v="OVERCURRENT RELAY"/>
    <d v="1984-07-01T00:00:00"/>
    <d v="1984-07-01T00:00:00"/>
    <s v="CPR Conversion"/>
  </r>
  <r>
    <n v="0"/>
    <n v="0"/>
    <n v="0"/>
    <n v="0"/>
    <d v="2025-12-01T00:00:00"/>
    <s v="BH Colorado Electric Oper Co"/>
    <s v="Regulated Electric (122)"/>
    <s v="WPC Sub 40335 Rocky Ford"/>
    <x v="157"/>
    <n v="135300"/>
    <x v="242"/>
    <n v="9822065"/>
    <s v="OVERCURRENT RELAY"/>
    <d v="1984-07-01T00:00:00"/>
    <d v="1984-07-01T00:00:00"/>
    <s v="WCDXFER"/>
  </r>
  <r>
    <n v="0"/>
    <n v="0"/>
    <n v="0"/>
    <n v="0"/>
    <d v="2025-12-01T00:00:00"/>
    <s v="BH Colorado Electric Oper Co"/>
    <s v="Regulated Electric (122)"/>
    <s v="WPC Sub 40335 Rocky Ford"/>
    <x v="157"/>
    <n v="135300"/>
    <x v="416"/>
    <n v="9974402"/>
    <s v="RECLOSING RELAY"/>
    <d v="1984-07-01T00:00:00"/>
    <d v="1984-07-01T00:00:00"/>
    <s v="CPR Conversion"/>
  </r>
  <r>
    <n v="0"/>
    <n v="0"/>
    <n v="0"/>
    <n v="0"/>
    <d v="2025-12-01T00:00:00"/>
    <s v="BH Colorado Electric Oper Co"/>
    <s v="Regulated Electric (122)"/>
    <s v="WPC Sub 40335 Rocky Ford"/>
    <x v="157"/>
    <n v="135300"/>
    <x v="416"/>
    <n v="9822064"/>
    <s v="RECLOSING RELAY"/>
    <d v="1984-07-01T00:00:00"/>
    <d v="1984-07-01T00:00:00"/>
    <s v="WCDXFER"/>
  </r>
  <r>
    <n v="0"/>
    <n v="0"/>
    <n v="0"/>
    <n v="0"/>
    <d v="2025-12-01T00:00:00"/>
    <s v="BH Colorado Electric Oper Co"/>
    <s v="Regulated Electric (122)"/>
    <s v="WPC Sub 40335 Rocky Ford"/>
    <x v="157"/>
    <n v="135300"/>
    <x v="174"/>
    <n v="9769108"/>
    <s v="TRANSFORMER DIFFERENTIAL RELAY"/>
    <d v="1994-07-01T00:00:00"/>
    <d v="1994-07-01T00:00:00"/>
    <s v="CPR Conversion"/>
  </r>
  <r>
    <n v="0"/>
    <n v="0"/>
    <n v="0"/>
    <n v="0"/>
    <d v="2025-12-01T00:00:00"/>
    <s v="BH Colorado Electric Oper Co"/>
    <s v="Regulated Electric (122)"/>
    <s v="WPC Sub 40335 Rocky Ford"/>
    <x v="157"/>
    <n v="135300"/>
    <x v="174"/>
    <n v="9822063"/>
    <s v="TRANSFORMER DIFFERENTIAL RELAY"/>
    <d v="1994-07-01T00:00:00"/>
    <d v="1994-07-01T00:00:00"/>
    <s v="WCDXFER"/>
  </r>
  <r>
    <n v="0"/>
    <n v="0"/>
    <n v="0"/>
    <n v="0"/>
    <d v="2025-12-01T00:00:00"/>
    <s v="BH Colorado Electric Oper Co"/>
    <s v="Regulated Electric (122)"/>
    <s v="WPC Sub 40335 Rocky Ford"/>
    <x v="157"/>
    <n v="135300"/>
    <x v="80"/>
    <n v="9974463"/>
    <s v="SCADA EQUIPMENT- RTU"/>
    <d v="1987-07-01T00:00:00"/>
    <d v="1987-07-01T00:00:00"/>
    <s v="CPR Conversion"/>
  </r>
  <r>
    <n v="0"/>
    <n v="0"/>
    <n v="0"/>
    <n v="0"/>
    <d v="2025-12-01T00:00:00"/>
    <s v="BH Colorado Electric Oper Co"/>
    <s v="Regulated Electric (122)"/>
    <s v="WPC Sub 40335 Rocky Ford"/>
    <x v="157"/>
    <n v="135300"/>
    <x v="80"/>
    <n v="9822145"/>
    <s v="SCADA EQUIPMENT- RTU"/>
    <d v="1987-07-01T00:00:00"/>
    <d v="1987-07-01T00:00:00"/>
    <s v="WCDXFER"/>
  </r>
  <r>
    <n v="0"/>
    <n v="0"/>
    <n v="0"/>
    <n v="0"/>
    <d v="2025-12-01T00:00:00"/>
    <s v="BH Colorado Electric Oper Co"/>
    <s v="Regulated Electric (122)"/>
    <s v="WPC Sub 40335 Rocky Ford"/>
    <x v="157"/>
    <n v="135300"/>
    <x v="80"/>
    <n v="9974462"/>
    <s v="TELEMETERING-RTU"/>
    <d v="1988-07-01T00:00:00"/>
    <d v="1988-07-01T00:00:00"/>
    <s v="CPR Conversion"/>
  </r>
  <r>
    <n v="0"/>
    <n v="0"/>
    <n v="0"/>
    <n v="0"/>
    <d v="2025-12-01T00:00:00"/>
    <s v="BH Colorado Electric Oper Co"/>
    <s v="Regulated Electric (122)"/>
    <s v="WPC Sub 40335 Rocky Ford"/>
    <x v="157"/>
    <n v="135300"/>
    <x v="80"/>
    <n v="9822144"/>
    <s v="TELEMETERING-RTU"/>
    <d v="1988-07-01T00:00:00"/>
    <d v="1988-07-01T00:00:00"/>
    <s v="WCDXFER"/>
  </r>
  <r>
    <n v="0"/>
    <n v="0"/>
    <n v="0"/>
    <n v="0"/>
    <d v="2025-12-01T00:00:00"/>
    <s v="BH Colorado Electric Oper Co"/>
    <s v="Regulated Electric (122)"/>
    <s v="WPC Sub 40335 Rocky Ford"/>
    <x v="157"/>
    <n v="135300"/>
    <x v="401"/>
    <n v="9806970"/>
    <s v="SWITCHES, 7501 - 15000V"/>
    <d v="2000-07-06T00:00:00"/>
    <d v="2001-01-01T00:00:00"/>
    <s v="10010097"/>
  </r>
  <r>
    <n v="0"/>
    <n v="0"/>
    <n v="0"/>
    <n v="0"/>
    <d v="2025-12-01T00:00:00"/>
    <s v="BH Colorado Electric Oper Co"/>
    <s v="Regulated Electric (122)"/>
    <s v="WPC Sub 40335 Rocky Ford"/>
    <x v="157"/>
    <n v="135300"/>
    <x v="401"/>
    <n v="9801815"/>
    <s v="SWITCHES, 7501 - 15000V"/>
    <d v="2000-07-06T00:00:00"/>
    <d v="2001-01-01T00:00:00"/>
    <s v="10010097"/>
  </r>
  <r>
    <n v="0"/>
    <n v="0"/>
    <n v="0"/>
    <n v="0"/>
    <d v="2025-12-01T00:00:00"/>
    <s v="BH Colorado Electric Oper Co"/>
    <s v="Regulated Electric (122)"/>
    <s v="WPC Sub 40335 Rocky Ford"/>
    <x v="157"/>
    <n v="135300"/>
    <x v="179"/>
    <n v="9701180"/>
    <s v="TRANSF, POTNTL, 1PH, 2401-13KV"/>
    <d v="1965-07-01T00:00:00"/>
    <d v="1965-07-01T00:00:00"/>
    <s v="CPR Conversion"/>
  </r>
  <r>
    <n v="0"/>
    <n v="0"/>
    <n v="0"/>
    <n v="0"/>
    <d v="2025-12-01T00:00:00"/>
    <s v="BH Colorado Electric Oper Co"/>
    <s v="Regulated Electric (122)"/>
    <s v="WPC Sub 40335 Rocky Ford"/>
    <x v="157"/>
    <n v="135300"/>
    <x v="179"/>
    <n v="9822190"/>
    <s v="TRANSF, POTNTL, 1PH, 2401-13KV"/>
    <d v="1965-07-01T00:00:00"/>
    <d v="1965-07-01T00:00:00"/>
    <s v="WCDXFER"/>
  </r>
  <r>
    <n v="0"/>
    <n v="0"/>
    <n v="0"/>
    <n v="0"/>
    <d v="2025-12-01T00:00:00"/>
    <s v="BH Colorado Electric Oper Co"/>
    <s v="Regulated Electric (122)"/>
    <s v="WPC Sub 40335 Rocky Ford"/>
    <x v="157"/>
    <n v="135300"/>
    <x v="182"/>
    <n v="9974449"/>
    <s v="TRANSF, POTNTL, 1PH, 35001-69KV"/>
    <d v="1951-07-01T00:00:00"/>
    <d v="1951-07-01T00:00:00"/>
    <s v="CPR Conversion"/>
  </r>
  <r>
    <n v="0"/>
    <n v="0"/>
    <n v="0"/>
    <n v="0"/>
    <d v="2025-12-01T00:00:00"/>
    <s v="BH Colorado Electric Oper Co"/>
    <s v="Regulated Electric (122)"/>
    <s v="WPC Sub 40335 Rocky Ford"/>
    <x v="157"/>
    <n v="135300"/>
    <x v="182"/>
    <n v="9822185"/>
    <s v="TRANSF, POTNTL, 1PH, 35001-69KV"/>
    <d v="1951-07-01T00:00:00"/>
    <d v="1951-07-01T00:00:00"/>
    <s v="WCDXFER"/>
  </r>
  <r>
    <n v="0"/>
    <n v="0"/>
    <n v="0"/>
    <n v="0"/>
    <d v="2025-12-01T00:00:00"/>
    <s v="BH Colorado Electric Oper Co"/>
    <s v="Regulated Electric (122)"/>
    <s v="WPC Sub 40335 Rocky Ford"/>
    <x v="157"/>
    <n v="135300"/>
    <x v="250"/>
    <n v="9822165"/>
    <s v="TX., CURR.-WIND.TYPE- &lt; 100A"/>
    <d v="1959-07-01T00:00:00"/>
    <d v="1959-07-01T00:00:00"/>
    <s v="WCDXFER"/>
  </r>
  <r>
    <n v="0"/>
    <n v="0"/>
    <n v="0"/>
    <n v="0"/>
    <d v="2025-12-01T00:00:00"/>
    <s v="BH Colorado Electric Oper Co"/>
    <s v="Regulated Electric (122)"/>
    <s v="WPC Sub 40335 Rocky Ford"/>
    <x v="157"/>
    <n v="135300"/>
    <x v="250"/>
    <n v="9974453"/>
    <s v="TX.-CURRENT, WINDOW TYPE &lt;100A"/>
    <d v="1965-07-01T00:00:00"/>
    <d v="1965-07-01T00:00:00"/>
    <s v="CPR Conversion"/>
  </r>
  <r>
    <n v="0"/>
    <n v="0"/>
    <n v="0"/>
    <n v="0"/>
    <d v="2025-12-01T00:00:00"/>
    <s v="BH Colorado Electric Oper Co"/>
    <s v="Regulated Electric (122)"/>
    <s v="WPC Sub 40335 Rocky Ford"/>
    <x v="157"/>
    <n v="135300"/>
    <x v="250"/>
    <n v="9974454"/>
    <s v="TX., CURR.-WIND.TYPE- &lt; 100A"/>
    <d v="1959-07-01T00:00:00"/>
    <d v="1959-07-01T00:00:00"/>
    <s v="CPR Conversion"/>
  </r>
  <r>
    <n v="0"/>
    <n v="0"/>
    <n v="0"/>
    <n v="0"/>
    <d v="2025-12-01T00:00:00"/>
    <s v="BH Colorado Electric Oper Co"/>
    <s v="Regulated Electric (122)"/>
    <s v="WPC Sub 40335 Rocky Ford"/>
    <x v="157"/>
    <n v="135300"/>
    <x v="250"/>
    <n v="9822164"/>
    <s v="TX.-CURRENT, WINDOW TYPE &lt;100A"/>
    <d v="1965-07-01T00:00:00"/>
    <d v="1965-07-01T00:00:00"/>
    <s v="WCDXFER"/>
  </r>
  <r>
    <n v="0"/>
    <n v="0"/>
    <n v="0"/>
    <n v="0"/>
    <d v="2025-12-01T00:00:00"/>
    <s v="BH Colorado Electric Oper Co"/>
    <s v="Regulated Electric (122)"/>
    <s v="WPC Sub 40335 Rocky Ford"/>
    <x v="157"/>
    <n v="135300"/>
    <x v="251"/>
    <n v="9822159"/>
    <s v="TX., CURR.-WIND.TYPE-100-600A"/>
    <d v="1991-07-01T00:00:00"/>
    <d v="1991-07-01T00:00:00"/>
    <s v="WCDXFER"/>
  </r>
  <r>
    <n v="0"/>
    <n v="0"/>
    <n v="0"/>
    <n v="0"/>
    <d v="2025-12-01T00:00:00"/>
    <s v="BH Colorado Electric Oper Co"/>
    <s v="Regulated Electric (122)"/>
    <s v="WPC Sub 40335 Rocky Ford"/>
    <x v="157"/>
    <n v="135300"/>
    <x v="251"/>
    <n v="9974452"/>
    <s v="TX., CURR.-WIND.TYPE-100-600A"/>
    <d v="1991-07-01T00:00:00"/>
    <d v="1991-07-01T00:00:00"/>
    <s v="CPR Conversion"/>
  </r>
  <r>
    <n v="0"/>
    <n v="0"/>
    <n v="0"/>
    <n v="0"/>
    <d v="2025-12-01T00:00:00"/>
    <s v="BH Colorado Electric Oper Co"/>
    <s v="Regulated Electric (122)"/>
    <s v="WPC Sub 40335 Rocky Ford"/>
    <x v="157"/>
    <n v="135300"/>
    <x v="251"/>
    <n v="9693318"/>
    <s v="TX.-CURRENT, WINDOW TYPE"/>
    <d v="1951-07-01T00:00:00"/>
    <d v="1951-07-01T00:00:00"/>
    <s v="CPR Conversion"/>
  </r>
  <r>
    <n v="0"/>
    <n v="0"/>
    <n v="0"/>
    <n v="0"/>
    <d v="2025-12-01T00:00:00"/>
    <s v="BH Colorado Electric Oper Co"/>
    <s v="Regulated Electric (122)"/>
    <s v="WPC Sub 40335 Rocky Ford"/>
    <x v="157"/>
    <n v="135300"/>
    <x v="251"/>
    <n v="9822158"/>
    <s v="TX.-CURRENT, WINDOW TYPE"/>
    <d v="1965-07-01T00:00:00"/>
    <d v="1965-07-01T00:00:00"/>
    <s v="WCDXFER"/>
  </r>
  <r>
    <n v="0"/>
    <n v="0"/>
    <n v="0"/>
    <n v="0"/>
    <d v="2025-12-01T00:00:00"/>
    <s v="BH Colorado Electric Oper Co"/>
    <s v="Regulated Electric (122)"/>
    <s v="WPC Sub 40335 Rocky Ford"/>
    <x v="157"/>
    <n v="135300"/>
    <x v="251"/>
    <n v="9822192"/>
    <s v="TX.-CURRENT, WINDOW TYPE"/>
    <d v="1963-07-01T00:00:00"/>
    <d v="1963-07-01T00:00:00"/>
    <s v="WCDXFER"/>
  </r>
  <r>
    <n v="0"/>
    <n v="0"/>
    <n v="0"/>
    <n v="0"/>
    <d v="2025-12-01T00:00:00"/>
    <s v="BH Colorado Electric Oper Co"/>
    <s v="Regulated Electric (122)"/>
    <s v="WPC Sub 40335 Rocky Ford"/>
    <x v="157"/>
    <n v="135300"/>
    <x v="251"/>
    <n v="9974451"/>
    <s v="TX.-CURRENT, WINDOW TYPE"/>
    <d v="1963-07-01T00:00:00"/>
    <d v="1963-07-01T00:00:00"/>
    <s v="CPR Conversion"/>
  </r>
  <r>
    <n v="0"/>
    <n v="0"/>
    <n v="0"/>
    <n v="0"/>
    <d v="2025-12-01T00:00:00"/>
    <s v="BH Colorado Electric Oper Co"/>
    <s v="Regulated Electric (122)"/>
    <s v="WPC Sub 40335 Rocky Ford"/>
    <x v="157"/>
    <n v="135300"/>
    <x v="251"/>
    <n v="9974450"/>
    <s v="TX.-CURRENT, WINDOW TYPE"/>
    <d v="1965-07-01T00:00:00"/>
    <d v="1965-07-01T00:00:00"/>
    <s v="CPR Conversion"/>
  </r>
  <r>
    <n v="0"/>
    <n v="0"/>
    <n v="0"/>
    <n v="0"/>
    <d v="2025-12-01T00:00:00"/>
    <s v="BH Colorado Electric Oper Co"/>
    <s v="Regulated Electric (122)"/>
    <s v="WPC Sub 40335 Rocky Ford"/>
    <x v="157"/>
    <n v="135300"/>
    <x v="251"/>
    <n v="9822191"/>
    <s v="TX.-CURRENT, WINDOW TYPE"/>
    <d v="1951-07-01T00:00:00"/>
    <d v="1951-07-01T00:00:00"/>
    <s v="WCDXFER"/>
  </r>
  <r>
    <n v="0"/>
    <n v="0"/>
    <n v="0"/>
    <n v="0"/>
    <d v="2025-12-01T00:00:00"/>
    <s v="BH Colorado Electric Oper Co"/>
    <s v="Regulated Electric (122)"/>
    <s v="WPC Sub 40335 Rocky Ford"/>
    <x v="157"/>
    <n v="135300"/>
    <x v="125"/>
    <n v="9974447"/>
    <s v="YRD.LGHTG.SYSTS.-STR&amp;IMPRV."/>
    <d v="1951-07-01T00:00:00"/>
    <d v="1951-07-01T00:00:00"/>
    <s v="CPR Conversion"/>
  </r>
  <r>
    <n v="0"/>
    <n v="0"/>
    <n v="0"/>
    <n v="0"/>
    <d v="2025-12-01T00:00:00"/>
    <s v="BH Colorado Electric Oper Co"/>
    <s v="Regulated Electric (122)"/>
    <s v="WPC Sub 40335 Rocky Ford"/>
    <x v="157"/>
    <n v="135300"/>
    <x v="125"/>
    <n v="9822068"/>
    <s v="YARD LIGHTING SYSTEMS"/>
    <d v="1953-07-01T00:00:00"/>
    <d v="1953-07-01T00:00:00"/>
    <s v="WCDXFER"/>
  </r>
  <r>
    <n v="0"/>
    <n v="0"/>
    <n v="0"/>
    <n v="0"/>
    <d v="2025-12-01T00:00:00"/>
    <s v="BH Colorado Electric Oper Co"/>
    <s v="Regulated Electric (122)"/>
    <s v="WPC Sub 40335 Rocky Ford"/>
    <x v="157"/>
    <n v="135300"/>
    <x v="125"/>
    <n v="9974448"/>
    <s v="YARD LIGHTING SYSTEMS"/>
    <d v="1953-07-01T00:00:00"/>
    <d v="1953-07-01T00:00:00"/>
    <s v="CPR Conversion"/>
  </r>
  <r>
    <n v="0"/>
    <n v="0"/>
    <n v="0"/>
    <n v="0"/>
    <d v="2025-12-01T00:00:00"/>
    <s v="BH Colorado Electric Oper Co"/>
    <s v="Regulated Electric (122)"/>
    <s v="WPC Sub 40335 Rocky Ford"/>
    <x v="157"/>
    <n v="135300"/>
    <x v="125"/>
    <n v="9822103"/>
    <s v="YRD.LGHTG.SYSTS.-STR&amp;IMPRV."/>
    <d v="1951-07-01T00:00:00"/>
    <d v="1951-07-01T00:00:00"/>
    <s v="WCDXFER"/>
  </r>
  <r>
    <n v="0"/>
    <n v="0"/>
    <n v="0"/>
    <n v="0"/>
    <d v="2025-12-01T00:00:00"/>
    <s v="BH Colorado Electric Oper Co"/>
    <s v="Regulated Electric (122)"/>
    <s v="WPC Sub 40335 Rocky Ford"/>
    <x v="157"/>
    <n v="135800"/>
    <x v="417"/>
    <n v="9736260"/>
    <s v="CABLE UG, 15 KV 1000 MCM"/>
    <d v="2008-11-13T00:00:00"/>
    <d v="2008-01-01T00:00:00"/>
    <s v="10026628"/>
  </r>
  <r>
    <n v="0"/>
    <n v="29997.21"/>
    <n v="-260.37008333009999"/>
    <n v="30257.5800833301"/>
    <d v="2025-12-01T00:00:00"/>
    <s v="BH Colorado Electric Oper Co"/>
    <s v="Regulated Electric (122)"/>
    <s v="WPC Sub 40370 South Fowler Sub"/>
    <x v="158"/>
    <n v="135001"/>
    <x v="4"/>
    <n v="36490572"/>
    <s v="Land &amp; Easement: Land-6.887 acres &amp; Easement-13.83 acres, SE 1/4 of S32 T22S R59W Otero County Parcel # 435000000106"/>
    <d v="2022-04-20T00:00:00"/>
    <d v="2022-04-01T00:00:00"/>
    <s v="10067128"/>
  </r>
  <r>
    <n v="0"/>
    <n v="57154.85"/>
    <n v="-0.115452797"/>
    <n v="57154.965452796998"/>
    <d v="2025-12-01T00:00:00"/>
    <s v="BH Colorado Electric Oper Co"/>
    <s v="Regulated Electric (122)"/>
    <s v="WPC Sub 40370 South Fowler Sub"/>
    <x v="158"/>
    <n v="135002"/>
    <x v="6"/>
    <n v="41007625"/>
    <s v="Right-Of-Ways - Non-Depreciable"/>
    <d v="2022-04-20T00:00:00"/>
    <d v="2022-04-01T00:00:00"/>
    <s v="10067128"/>
  </r>
  <r>
    <n v="0"/>
    <n v="14948.11"/>
    <n v="-3.01951822E-2"/>
    <n v="14948.140195182201"/>
    <d v="2025-12-01T00:00:00"/>
    <s v="BH Colorado Electric Oper Co"/>
    <s v="Regulated Electric (122)"/>
    <s v="WPC Sub 40370 South Fowler Sub"/>
    <x v="158"/>
    <n v="135002"/>
    <x v="6"/>
    <n v="41007616"/>
    <s v="Right-Of-Ways - Non-Depreciable"/>
    <d v="2022-04-20T00:00:00"/>
    <d v="2022-04-01T00:00:00"/>
    <s v="10067128"/>
  </r>
  <r>
    <n v="0"/>
    <n v="0"/>
    <n v="0"/>
    <n v="0"/>
    <d v="2025-12-01T00:00:00"/>
    <s v="BH Colorado Electric Oper Co"/>
    <s v="Regulated Electric (122)"/>
    <s v="WPC Sub 40370 South Fowler Sub"/>
    <x v="158"/>
    <n v="135003"/>
    <x v="95"/>
    <n v="36490585"/>
    <s v="Depreciable Right-Of-Ways"/>
    <d v="2022-04-20T00:00:00"/>
    <d v="2022-04-01T00:00:00"/>
    <s v="10067128"/>
  </r>
  <r>
    <n v="0"/>
    <n v="0"/>
    <n v="0"/>
    <n v="0"/>
    <d v="2025-12-01T00:00:00"/>
    <s v="BH Colorado Electric Oper Co"/>
    <s v="Regulated Electric (122)"/>
    <s v="WPC Sub 40370 South Fowler Sub"/>
    <x v="158"/>
    <n v="135003"/>
    <x v="95"/>
    <n v="36493327"/>
    <s v="Depreciable Right-Of-Ways"/>
    <d v="2022-04-20T00:00:00"/>
    <d v="2022-04-01T00:00:00"/>
    <s v="10067128"/>
  </r>
  <r>
    <n v="3"/>
    <n v="191567.79"/>
    <n v="76.268884232700003"/>
    <n v="191491.5211157673"/>
    <d v="2025-12-01T00:00:00"/>
    <s v="BH Colorado Electric Oper Co"/>
    <s v="Regulated Electric (122)"/>
    <s v="WPC Sub 40370 South Fowler Sub"/>
    <x v="158"/>
    <n v="135130"/>
    <x v="3"/>
    <n v="42370654"/>
    <s v="Replacement of JungleMUX fiber optic hardware with Belden/OTN Systems XTran hardware."/>
    <d v="2025-12-29T00:00:00"/>
    <d v="2025-12-01T00:00:00"/>
    <s v="10085590"/>
  </r>
  <r>
    <n v="0"/>
    <n v="4163.71"/>
    <n v="11.6038017619"/>
    <n v="4152.1061982380998"/>
    <d v="2025-12-01T00:00:00"/>
    <s v="BH Colorado Electric Oper Co"/>
    <s v="Regulated Electric (122)"/>
    <s v="WPC Sub 40370 South Fowler Sub"/>
    <x v="158"/>
    <n v="135130"/>
    <x v="104"/>
    <n v="40388812"/>
    <s v="Scada Equip - Not Available"/>
    <d v="2022-04-20T00:00:00"/>
    <d v="2022-01-01T00:00:00"/>
    <s v="10067128"/>
  </r>
  <r>
    <n v="0"/>
    <n v="304143.19"/>
    <n v="16926.952375014502"/>
    <n v="287216.23762498552"/>
    <d v="2025-12-01T00:00:00"/>
    <s v="BH Colorado Electric Oper Co"/>
    <s v="Regulated Electric (122)"/>
    <s v="WPC Sub 40370 South Fowler Sub"/>
    <x v="158"/>
    <n v="135205"/>
    <x v="110"/>
    <n v="36490538"/>
    <s v="Clearing &amp; Grading"/>
    <d v="2022-04-20T00:00:00"/>
    <d v="2022-04-01T00:00:00"/>
    <s v="10067128"/>
  </r>
  <r>
    <n v="0"/>
    <n v="12703.64"/>
    <n v="707.01536756199994"/>
    <n v="11996.624632437999"/>
    <d v="2025-12-01T00:00:00"/>
    <s v="BH Colorado Electric Oper Co"/>
    <s v="Regulated Electric (122)"/>
    <s v="WPC Sub 40370 South Fowler Sub"/>
    <x v="158"/>
    <n v="135205"/>
    <x v="119"/>
    <n v="36490578"/>
    <s v="Landscaping"/>
    <d v="2022-04-20T00:00:00"/>
    <d v="2022-04-01T00:00:00"/>
    <s v="10067128"/>
  </r>
  <r>
    <n v="0"/>
    <n v="41953.75"/>
    <n v="2334.9170770624996"/>
    <n v="39618.832922937501"/>
    <d v="2025-12-01T00:00:00"/>
    <s v="BH Colorado Electric Oper Co"/>
    <s v="Regulated Electric (122)"/>
    <s v="WPC Sub 40370 South Fowler Sub"/>
    <x v="158"/>
    <n v="135205"/>
    <x v="122"/>
    <n v="36490582"/>
    <s v="Station Rock"/>
    <d v="2022-04-20T00:00:00"/>
    <d v="2022-04-01T00:00:00"/>
    <s v="10067128"/>
  </r>
  <r>
    <n v="1"/>
    <n v="5566.91"/>
    <n v="374.87694412019999"/>
    <n v="5192.0330558797996"/>
    <d v="2025-12-01T00:00:00"/>
    <s v="BH Colorado Electric Oper Co"/>
    <s v="Regulated Electric (122)"/>
    <s v="WPC Sub 40370 South Fowler Sub"/>
    <x v="158"/>
    <n v="135300"/>
    <x v="106"/>
    <n v="36490496"/>
    <s v="Arrester -  69,001-146,000 Volts"/>
    <d v="2022-04-20T00:00:00"/>
    <d v="2022-01-01T00:00:00"/>
    <s v="10067128"/>
  </r>
  <r>
    <n v="0"/>
    <n v="16443.36"/>
    <n v="1107.2994799392"/>
    <n v="15336.060520060801"/>
    <d v="2025-12-01T00:00:00"/>
    <s v="BH Colorado Electric Oper Co"/>
    <s v="Regulated Electric (122)"/>
    <s v="WPC Sub 40370 South Fowler Sub"/>
    <x v="158"/>
    <n v="135300"/>
    <x v="107"/>
    <n v="36490535"/>
    <s v="Batteries, Storage - Station"/>
    <d v="2022-04-20T00:00:00"/>
    <d v="2022-04-01T00:00:00"/>
    <s v="10067128"/>
  </r>
  <r>
    <n v="0"/>
    <n v="0"/>
    <n v="0"/>
    <n v="0"/>
    <d v="2025-12-01T00:00:00"/>
    <s v="BH Colorado Electric Oper Co"/>
    <s v="Regulated Electric (122)"/>
    <s v="WPC Sub 40370 South Fowler Sub"/>
    <x v="158"/>
    <n v="135300"/>
    <x v="101"/>
    <n v="9821897"/>
    <s v="BATTERIES, STORAGE"/>
    <d v="1990-07-01T00:00:00"/>
    <d v="1990-07-01T00:00:00"/>
    <s v="WCDXFER"/>
  </r>
  <r>
    <n v="0"/>
    <n v="0"/>
    <n v="0"/>
    <n v="0"/>
    <d v="2025-12-01T00:00:00"/>
    <s v="BH Colorado Electric Oper Co"/>
    <s v="Regulated Electric (122)"/>
    <s v="WPC Sub 40370 South Fowler Sub"/>
    <x v="158"/>
    <n v="135300"/>
    <x v="101"/>
    <n v="9974446"/>
    <s v="BATTERIES, STORAGE"/>
    <d v="1990-07-01T00:00:00"/>
    <d v="1990-07-01T00:00:00"/>
    <s v="CPR Conversion"/>
  </r>
  <r>
    <n v="0"/>
    <n v="0"/>
    <n v="0"/>
    <n v="0"/>
    <d v="2025-12-01T00:00:00"/>
    <s v="BH Colorado Electric Oper Co"/>
    <s v="Regulated Electric (122)"/>
    <s v="WPC Sub 40370 South Fowler Sub"/>
    <x v="158"/>
    <n v="135300"/>
    <x v="137"/>
    <n v="9724152"/>
    <s v="BATTERY CHARGER"/>
    <d v="1983-07-01T00:00:00"/>
    <d v="1983-07-01T00:00:00"/>
    <s v="CPR Conversion"/>
  </r>
  <r>
    <n v="0"/>
    <n v="0"/>
    <n v="0"/>
    <n v="0"/>
    <d v="2025-12-01T00:00:00"/>
    <s v="BH Colorado Electric Oper Co"/>
    <s v="Regulated Electric (122)"/>
    <s v="WPC Sub 40370 South Fowler Sub"/>
    <x v="158"/>
    <n v="135300"/>
    <x v="137"/>
    <n v="9821904"/>
    <s v="BATTERY CHARGERS"/>
    <d v="1990-07-01T00:00:00"/>
    <d v="1990-07-01T00:00:00"/>
    <s v="WCDXFER"/>
  </r>
  <r>
    <n v="0"/>
    <n v="0"/>
    <n v="0"/>
    <n v="0"/>
    <d v="2025-12-01T00:00:00"/>
    <s v="BH Colorado Electric Oper Co"/>
    <s v="Regulated Electric (122)"/>
    <s v="WPC Sub 40370 South Fowler Sub"/>
    <x v="158"/>
    <n v="135300"/>
    <x v="137"/>
    <n v="9697425"/>
    <s v="BATTERY CHARGERS"/>
    <d v="1990-07-01T00:00:00"/>
    <d v="1990-07-01T00:00:00"/>
    <s v="CPR Conversion"/>
  </r>
  <r>
    <n v="0"/>
    <n v="0"/>
    <n v="0"/>
    <n v="0"/>
    <d v="2025-12-01T00:00:00"/>
    <s v="BH Colorado Electric Oper Co"/>
    <s v="Regulated Electric (122)"/>
    <s v="WPC Sub 40370 South Fowler Sub"/>
    <x v="158"/>
    <n v="135300"/>
    <x v="137"/>
    <n v="9821869"/>
    <s v="BATTERY CHARGER"/>
    <d v="1983-07-01T00:00:00"/>
    <d v="1983-07-01T00:00:00"/>
    <s v="WCDXFER"/>
  </r>
  <r>
    <n v="1"/>
    <n v="106562.88"/>
    <n v="7175.9677830336004"/>
    <n v="99386.912216966404"/>
    <d v="2025-12-01T00:00:00"/>
    <s v="BH Colorado Electric Oper Co"/>
    <s v="Regulated Electric (122)"/>
    <s v="WPC Sub 40370 South Fowler Sub"/>
    <x v="158"/>
    <n v="135300"/>
    <x v="83"/>
    <n v="36490529"/>
    <s v="Breaker, 115 KV"/>
    <d v="2022-04-20T00:00:00"/>
    <d v="2022-01-01T00:00:00"/>
    <s v="10067128"/>
  </r>
  <r>
    <n v="0"/>
    <n v="67384.649999999994"/>
    <n v="4537.6971556230001"/>
    <n v="62846.952844376996"/>
    <d v="2025-12-01T00:00:00"/>
    <s v="BH Colorado Electric Oper Co"/>
    <s v="Regulated Electric (122)"/>
    <s v="WPC Sub 40370 South Fowler Sub"/>
    <x v="158"/>
    <n v="135300"/>
    <x v="108"/>
    <n v="36490503"/>
    <s v="Bus"/>
    <d v="2022-04-20T00:00:00"/>
    <d v="2022-01-01T00:00:00"/>
    <s v="10067128"/>
  </r>
  <r>
    <n v="0"/>
    <n v="22526.28"/>
    <n v="1516.9246509816001"/>
    <n v="21009.355349018399"/>
    <d v="2025-12-01T00:00:00"/>
    <s v="BH Colorado Electric Oper Co"/>
    <s v="Regulated Electric (122)"/>
    <s v="WPC Sub 40370 South Fowler Sub"/>
    <x v="158"/>
    <n v="135300"/>
    <x v="109"/>
    <n v="36490510"/>
    <s v="Cable Trench"/>
    <d v="2022-04-20T00:00:00"/>
    <d v="2022-01-01T00:00:00"/>
    <s v="10067128"/>
  </r>
  <r>
    <n v="0"/>
    <n v="0"/>
    <n v="0"/>
    <n v="0"/>
    <d v="2025-12-01T00:00:00"/>
    <s v="BH Colorado Electric Oper Co"/>
    <s v="Regulated Electric (122)"/>
    <s v="WPC Sub 40370 South Fowler Sub"/>
    <x v="158"/>
    <n v="135300"/>
    <x v="208"/>
    <n v="9822136"/>
    <s v="SWITCH,COMBO,ELEC,45001-69K,&lt;"/>
    <d v="1983-07-01T00:00:00"/>
    <d v="1983-07-01T00:00:00"/>
    <s v="WCDXFER"/>
  </r>
  <r>
    <n v="0"/>
    <n v="0"/>
    <n v="0"/>
    <n v="0"/>
    <d v="2025-12-01T00:00:00"/>
    <s v="BH Colorado Electric Oper Co"/>
    <s v="Regulated Electric (122)"/>
    <s v="WPC Sub 40370 South Fowler Sub"/>
    <x v="158"/>
    <n v="135300"/>
    <x v="208"/>
    <n v="9974438"/>
    <s v="COMBO-ELEC-45-69KV- &lt;= 600AMPS"/>
    <d v="1936-07-01T00:00:00"/>
    <d v="1936-07-01T00:00:00"/>
    <s v="CPR Conversion"/>
  </r>
  <r>
    <n v="0"/>
    <n v="0"/>
    <n v="0"/>
    <n v="0"/>
    <d v="2025-12-01T00:00:00"/>
    <s v="BH Colorado Electric Oper Co"/>
    <s v="Regulated Electric (122)"/>
    <s v="WPC Sub 40370 South Fowler Sub"/>
    <x v="158"/>
    <n v="135300"/>
    <x v="208"/>
    <n v="9974437"/>
    <s v="SWITCH,COMBO,ELEC,45001-69K,&lt;"/>
    <d v="1983-07-01T00:00:00"/>
    <d v="1983-07-01T00:00:00"/>
    <s v="CPR Conversion"/>
  </r>
  <r>
    <n v="0"/>
    <n v="0"/>
    <n v="0"/>
    <n v="0"/>
    <d v="2025-12-01T00:00:00"/>
    <s v="BH Colorado Electric Oper Co"/>
    <s v="Regulated Electric (122)"/>
    <s v="WPC Sub 40370 South Fowler Sub"/>
    <x v="158"/>
    <n v="135300"/>
    <x v="208"/>
    <n v="9822137"/>
    <s v="COMBO-ELEC-45-69KV- &lt;= 600AMPS"/>
    <d v="1936-07-01T00:00:00"/>
    <d v="1936-07-01T00:00:00"/>
    <s v="WCDXFER"/>
  </r>
  <r>
    <n v="0"/>
    <n v="7519.8"/>
    <n v="506.38498635600001"/>
    <n v="7013.4150136440003"/>
    <d v="2025-12-01T00:00:00"/>
    <s v="BH Colorado Electric Oper Co"/>
    <s v="Regulated Electric (122)"/>
    <s v="WPC Sub 40370 South Fowler Sub"/>
    <x v="158"/>
    <n v="135300"/>
    <x v="112"/>
    <n v="36490507"/>
    <s v="Station Conductor"/>
    <d v="2022-04-20T00:00:00"/>
    <d v="2022-01-01T00:00:00"/>
    <s v="10067128"/>
  </r>
  <r>
    <n v="0"/>
    <n v="36357.800000000003"/>
    <n v="2448.3422507160003"/>
    <n v="33909.457749284004"/>
    <d v="2025-12-01T00:00:00"/>
    <s v="BH Colorado Electric Oper Co"/>
    <s v="Regulated Electric (122)"/>
    <s v="WPC Sub 40370 South Fowler Sub"/>
    <x v="158"/>
    <n v="135300"/>
    <x v="113"/>
    <n v="36490532"/>
    <s v="Station Conduit"/>
    <d v="2022-04-20T00:00:00"/>
    <d v="2022-01-01T00:00:00"/>
    <s v="10067128"/>
  </r>
  <r>
    <n v="0"/>
    <n v="6161.89"/>
    <n v="414.94302821579998"/>
    <n v="5746.9469717842003"/>
    <d v="2025-12-01T00:00:00"/>
    <s v="BH Colorado Electric Oper Co"/>
    <s v="Regulated Electric (122)"/>
    <s v="WPC Sub 40370 South Fowler Sub"/>
    <x v="158"/>
    <n v="135300"/>
    <x v="114"/>
    <n v="36490612"/>
    <s v="HVAC - Control Building"/>
    <d v="2022-04-20T00:00:00"/>
    <d v="2022-04-01T00:00:00"/>
    <s v="10067128"/>
  </r>
  <r>
    <n v="0"/>
    <n v="220798.6"/>
    <n v="14868.626299692001"/>
    <n v="205929.97370030801"/>
    <d v="2025-12-01T00:00:00"/>
    <s v="BH Colorado Electric Oper Co"/>
    <s v="Regulated Electric (122)"/>
    <s v="WPC Sub 40370 South Fowler Sub"/>
    <x v="158"/>
    <n v="135300"/>
    <x v="114"/>
    <n v="36490615"/>
    <s v="Control Building w/ Relay &amp; Control Panels"/>
    <d v="2022-04-20T00:00:00"/>
    <d v="2022-04-01T00:00:00"/>
    <s v="10067128"/>
  </r>
  <r>
    <n v="0"/>
    <n v="0"/>
    <n v="0"/>
    <n v="0"/>
    <d v="2025-12-01T00:00:00"/>
    <s v="BH Colorado Electric Oper Co"/>
    <s v="Regulated Electric (122)"/>
    <s v="WPC Sub 40370 South Fowler Sub"/>
    <x v="158"/>
    <n v="135300"/>
    <x v="3"/>
    <n v="35285346"/>
    <s v="Construct a new 115/69 kV substation at the South Fowler Tap 115 kV structure and add an 80 MVA 115/69 kV transformer.  This WO will cover the  115 kV terminals, bus structures, relay/control, and sectionalizing switches in the new substation. In additio"/>
    <d v="2022-04-20T00:00:00"/>
    <d v="2022-04-01T00:00:00"/>
    <s v="10067128"/>
  </r>
  <r>
    <n v="0"/>
    <n v="28328.34"/>
    <n v="1907.6366478348002"/>
    <n v="26420.703352165201"/>
    <d v="2025-12-01T00:00:00"/>
    <s v="BH Colorado Electric Oper Co"/>
    <s v="Regulated Electric (122)"/>
    <s v="WPC Sub 40370 South Fowler Sub"/>
    <x v="158"/>
    <n v="135300"/>
    <x v="115"/>
    <n v="36490543"/>
    <s v="Fence"/>
    <d v="2022-04-20T00:00:00"/>
    <d v="2022-04-01T00:00:00"/>
    <s v="10067128"/>
  </r>
  <r>
    <n v="0"/>
    <n v="0"/>
    <n v="0"/>
    <n v="0"/>
    <d v="2025-12-01T00:00:00"/>
    <s v="BH Colorado Electric Oper Co"/>
    <s v="Regulated Electric (122)"/>
    <s v="WPC Sub 40370 South Fowler Sub"/>
    <x v="158"/>
    <n v="135300"/>
    <x v="115"/>
    <n v="9822007"/>
    <s v="FENCE"/>
    <d v="1983-07-01T00:00:00"/>
    <d v="1983-07-01T00:00:00"/>
    <s v="WCDXFER"/>
  </r>
  <r>
    <n v="0"/>
    <n v="0"/>
    <n v="0"/>
    <n v="0"/>
    <d v="2025-12-01T00:00:00"/>
    <s v="BH Colorado Electric Oper Co"/>
    <s v="Regulated Electric (122)"/>
    <s v="WPC Sub 40370 South Fowler Sub"/>
    <x v="158"/>
    <n v="135300"/>
    <x v="115"/>
    <n v="9974445"/>
    <s v="FENCE"/>
    <d v="1983-07-01T00:00:00"/>
    <d v="1983-07-01T00:00:00"/>
    <s v="CPR Conversion"/>
  </r>
  <r>
    <n v="0"/>
    <n v="17134.5"/>
    <n v="1153.8409995899999"/>
    <n v="15980.65900041"/>
    <d v="2025-12-01T00:00:00"/>
    <s v="BH Colorado Electric Oper Co"/>
    <s v="Regulated Electric (122)"/>
    <s v="WPC Sub 40370 South Fowler Sub"/>
    <x v="158"/>
    <n v="135300"/>
    <x v="116"/>
    <n v="36490562"/>
    <s v="Foundation, Low Bus"/>
    <d v="2022-04-20T00:00:00"/>
    <d v="2022-04-01T00:00:00"/>
    <s v="10067128"/>
  </r>
  <r>
    <n v="0"/>
    <n v="5589.61"/>
    <n v="376.40556711420004"/>
    <n v="5213.2044328857992"/>
    <d v="2025-12-01T00:00:00"/>
    <s v="BH Colorado Electric Oper Co"/>
    <s v="Regulated Electric (122)"/>
    <s v="WPC Sub 40370 South Fowler Sub"/>
    <x v="158"/>
    <n v="135300"/>
    <x v="116"/>
    <n v="36490552"/>
    <s v="Foundation, Breaker"/>
    <d v="2022-04-20T00:00:00"/>
    <d v="2022-04-01T00:00:00"/>
    <s v="10067128"/>
  </r>
  <r>
    <n v="0"/>
    <n v="25638.440000000002"/>
    <n v="1726.4981900568"/>
    <n v="23911.9418099432"/>
    <d v="2025-12-01T00:00:00"/>
    <s v="BH Colorado Electric Oper Co"/>
    <s v="Regulated Electric (122)"/>
    <s v="WPC Sub 40370 South Fowler Sub"/>
    <x v="158"/>
    <n v="135300"/>
    <x v="116"/>
    <n v="36490549"/>
    <s v="Foundation, A Frame"/>
    <d v="2022-04-20T00:00:00"/>
    <d v="2022-04-01T00:00:00"/>
    <s v="10067128"/>
  </r>
  <r>
    <n v="0"/>
    <n v="5711.5"/>
    <n v="384.61366652999999"/>
    <n v="5326.88633347"/>
    <d v="2025-12-01T00:00:00"/>
    <s v="BH Colorado Electric Oper Co"/>
    <s v="Regulated Electric (122)"/>
    <s v="WPC Sub 40370 South Fowler Sub"/>
    <x v="158"/>
    <n v="135300"/>
    <x v="116"/>
    <n v="36490559"/>
    <s v="Foundation, High Switch"/>
    <d v="2022-04-20T00:00:00"/>
    <d v="2022-04-01T00:00:00"/>
    <s v="10067128"/>
  </r>
  <r>
    <n v="0"/>
    <n v="7923.37"/>
    <n v="533.56147894140008"/>
    <n v="7389.8085210585996"/>
    <d v="2025-12-01T00:00:00"/>
    <s v="BH Colorado Electric Oper Co"/>
    <s v="Regulated Electric (122)"/>
    <s v="WPC Sub 40370 South Fowler Sub"/>
    <x v="158"/>
    <n v="135300"/>
    <x v="116"/>
    <n v="36490568"/>
    <s v="Foundation, Shield Mast"/>
    <d v="2022-04-20T00:00:00"/>
    <d v="2022-04-01T00:00:00"/>
    <s v="10067128"/>
  </r>
  <r>
    <n v="0"/>
    <n v="25418.400000000001"/>
    <n v="1711.680648048"/>
    <n v="23706.719351952001"/>
    <d v="2025-12-01T00:00:00"/>
    <s v="BH Colorado Electric Oper Co"/>
    <s v="Regulated Electric (122)"/>
    <s v="WPC Sub 40370 South Fowler Sub"/>
    <x v="158"/>
    <n v="135300"/>
    <x v="116"/>
    <n v="36490555"/>
    <s v="Foundation, High Bus"/>
    <d v="2022-04-20T00:00:00"/>
    <d v="2022-04-01T00:00:00"/>
    <s v="10067128"/>
  </r>
  <r>
    <n v="0"/>
    <n v="22845.98"/>
    <n v="1538.4533193156001"/>
    <n v="21307.526680684401"/>
    <d v="2025-12-01T00:00:00"/>
    <s v="BH Colorado Electric Oper Co"/>
    <s v="Regulated Electric (122)"/>
    <s v="WPC Sub 40370 South Fowler Sub"/>
    <x v="158"/>
    <n v="135300"/>
    <x v="116"/>
    <n v="36490565"/>
    <s v="Foundation, Low Switch"/>
    <d v="2022-04-20T00:00:00"/>
    <d v="2022-04-01T00:00:00"/>
    <s v="10067128"/>
  </r>
  <r>
    <n v="0"/>
    <n v="20443.38"/>
    <n v="1376.6617067436"/>
    <n v="19066.718293256403"/>
    <d v="2025-12-01T00:00:00"/>
    <s v="BH Colorado Electric Oper Co"/>
    <s v="Regulated Electric (122)"/>
    <s v="WPC Sub 40370 South Fowler Sub"/>
    <x v="158"/>
    <n v="135300"/>
    <x v="117"/>
    <n v="36490546"/>
    <s v="Foundation, Switchgear"/>
    <d v="2022-04-20T00:00:00"/>
    <d v="2022-04-01T00:00:00"/>
    <s v="10067128"/>
  </r>
  <r>
    <n v="0"/>
    <n v="0"/>
    <n v="0"/>
    <n v="0"/>
    <d v="2025-12-01T00:00:00"/>
    <s v="BH Colorado Electric Oper Co"/>
    <s v="Regulated Electric (122)"/>
    <s v="WPC Sub 40370 South Fowler Sub"/>
    <x v="158"/>
    <n v="135300"/>
    <x v="118"/>
    <n v="9974443"/>
    <s v="GROUNDING SYSTEMS, STATION"/>
    <d v="1983-07-01T00:00:00"/>
    <d v="1983-07-01T00:00:00"/>
    <s v="CPR Conversion"/>
  </r>
  <r>
    <n v="0"/>
    <n v="0"/>
    <n v="0"/>
    <n v="0"/>
    <d v="2025-12-01T00:00:00"/>
    <s v="BH Colorado Electric Oper Co"/>
    <s v="Regulated Electric (122)"/>
    <s v="WPC Sub 40370 South Fowler Sub"/>
    <x v="158"/>
    <n v="135300"/>
    <x v="118"/>
    <n v="9821996"/>
    <s v="GROUNDING SYSTEMS, STATION"/>
    <d v="1983-07-01T00:00:00"/>
    <d v="1983-07-01T00:00:00"/>
    <s v="WCDXFER"/>
  </r>
  <r>
    <n v="0"/>
    <n v="91850.99"/>
    <n v="6185.2658738178006"/>
    <n v="85665.724126182206"/>
    <d v="2025-12-01T00:00:00"/>
    <s v="BH Colorado Electric Oper Co"/>
    <s v="Regulated Electric (122)"/>
    <s v="WPC Sub 40370 South Fowler Sub"/>
    <x v="158"/>
    <n v="135300"/>
    <x v="118"/>
    <n v="36490513"/>
    <s v="Grounding Systems, Station"/>
    <d v="2022-04-20T00:00:00"/>
    <d v="2022-01-01T00:00:00"/>
    <s v="10067128"/>
  </r>
  <r>
    <n v="0"/>
    <n v="0"/>
    <n v="0"/>
    <n v="0"/>
    <d v="2025-12-01T00:00:00"/>
    <s v="BH Colorado Electric Oper Co"/>
    <s v="Regulated Electric (122)"/>
    <s v="WPC Sub 40370 South Fowler Sub"/>
    <x v="158"/>
    <n v="135300"/>
    <x v="231"/>
    <n v="9822117"/>
    <s v="LOW PROF- SWITCH STAND - HIGH"/>
    <d v="1983-07-01T00:00:00"/>
    <d v="1983-07-01T00:00:00"/>
    <s v="WCDXFER"/>
  </r>
  <r>
    <n v="0"/>
    <n v="0"/>
    <n v="0"/>
    <n v="0"/>
    <d v="2025-12-01T00:00:00"/>
    <s v="BH Colorado Electric Oper Co"/>
    <s v="Regulated Electric (122)"/>
    <s v="WPC Sub 40370 South Fowler Sub"/>
    <x v="158"/>
    <n v="135300"/>
    <x v="231"/>
    <n v="9974441"/>
    <s v="LOW PROF- SWITCH STAND - HIGH"/>
    <d v="1983-07-01T00:00:00"/>
    <d v="1983-07-01T00:00:00"/>
    <s v="CPR Conversion"/>
  </r>
  <r>
    <n v="0"/>
    <n v="0"/>
    <n v="0"/>
    <n v="0"/>
    <d v="2025-12-01T00:00:00"/>
    <s v="BH Colorado Electric Oper Co"/>
    <s v="Regulated Electric (122)"/>
    <s v="WPC Sub 40370 South Fowler Sub"/>
    <x v="158"/>
    <n v="135300"/>
    <x v="234"/>
    <n v="9822097"/>
    <s v="LOW PROFILE STRUCTURE-FOUNDATION"/>
    <d v="1983-07-01T00:00:00"/>
    <d v="1983-07-01T00:00:00"/>
    <s v="WCDXFER"/>
  </r>
  <r>
    <n v="0"/>
    <n v="0"/>
    <n v="0"/>
    <n v="0"/>
    <d v="2025-12-01T00:00:00"/>
    <s v="BH Colorado Electric Oper Co"/>
    <s v="Regulated Electric (122)"/>
    <s v="WPC Sub 40370 South Fowler Sub"/>
    <x v="158"/>
    <n v="135300"/>
    <x v="234"/>
    <n v="9974444"/>
    <s v="LOW PROFILE STRUCTURE-FOUNDATION"/>
    <d v="1983-07-01T00:00:00"/>
    <d v="1983-07-01T00:00:00"/>
    <s v="CPR Conversion"/>
  </r>
  <r>
    <n v="0"/>
    <n v="0"/>
    <n v="0"/>
    <n v="0"/>
    <d v="2025-12-01T00:00:00"/>
    <s v="BH Colorado Electric Oper Co"/>
    <s v="Regulated Electric (122)"/>
    <s v="WPC Sub 40370 South Fowler Sub"/>
    <x v="158"/>
    <n v="135300"/>
    <x v="73"/>
    <n v="9974442"/>
    <s v="POLE, WOOD, 30' TO 40'"/>
    <d v="1967-07-01T00:00:00"/>
    <d v="1967-07-01T00:00:00"/>
    <s v="CPR Conversion"/>
  </r>
  <r>
    <n v="0"/>
    <n v="0"/>
    <n v="0"/>
    <n v="0"/>
    <d v="2025-12-01T00:00:00"/>
    <s v="BH Colorado Electric Oper Co"/>
    <s v="Regulated Electric (122)"/>
    <s v="WPC Sub 40370 South Fowler Sub"/>
    <x v="158"/>
    <n v="135300"/>
    <x v="73"/>
    <n v="9822386"/>
    <s v="POLE, WOOD, 30' TO 40'"/>
    <d v="1967-07-01T00:00:00"/>
    <d v="1967-07-01T00:00:00"/>
    <s v="WCDXFER"/>
  </r>
  <r>
    <n v="0"/>
    <n v="0"/>
    <n v="0"/>
    <n v="0"/>
    <d v="2025-12-01T00:00:00"/>
    <s v="BH Colorado Electric Oper Co"/>
    <s v="Regulated Electric (122)"/>
    <s v="WPC Sub 40370 South Fowler Sub"/>
    <x v="158"/>
    <n v="135300"/>
    <x v="239"/>
    <n v="9821896"/>
    <s v="RECT BUS BAR, ALUM, UNDER 3&quot;"/>
    <d v="1983-07-01T00:00:00"/>
    <d v="1983-07-01T00:00:00"/>
    <s v="WCDXFER"/>
  </r>
  <r>
    <n v="0"/>
    <n v="0"/>
    <n v="0"/>
    <n v="0"/>
    <d v="2025-12-01T00:00:00"/>
    <s v="BH Colorado Electric Oper Co"/>
    <s v="Regulated Electric (122)"/>
    <s v="WPC Sub 40370 South Fowler Sub"/>
    <x v="158"/>
    <n v="135300"/>
    <x v="239"/>
    <n v="9706635"/>
    <s v="RECT BUS BAR, ALUM, UNDER 3&quot;"/>
    <d v="1983-07-01T00:00:00"/>
    <d v="1983-07-01T00:00:00"/>
    <s v="CPR Conversion"/>
  </r>
  <r>
    <n v="0"/>
    <n v="0"/>
    <n v="0"/>
    <n v="0"/>
    <d v="2025-12-01T00:00:00"/>
    <s v="BH Colorado Electric Oper Co"/>
    <s v="Regulated Electric (122)"/>
    <s v="WPC Sub 40370 South Fowler Sub"/>
    <x v="158"/>
    <n v="135300"/>
    <x v="104"/>
    <n v="36490521"/>
    <s v="Scada Equip - Not Available"/>
    <d v="2022-04-20T00:00:00"/>
    <d v="2022-01-01T00:00:00"/>
    <s v="10067128"/>
  </r>
  <r>
    <n v="0"/>
    <n v="1389.8"/>
    <n v="93.589437755999995"/>
    <n v="1296.2105622439999"/>
    <d v="2025-12-01T00:00:00"/>
    <s v="BH Colorado Electric Oper Co"/>
    <s v="Regulated Electric (122)"/>
    <s v="WPC Sub 40370 South Fowler Sub"/>
    <x v="158"/>
    <n v="135300"/>
    <x v="121"/>
    <n v="36490609"/>
    <s v="Locks"/>
    <d v="2022-04-20T00:00:00"/>
    <d v="2022-04-01T00:00:00"/>
    <s v="10067128"/>
  </r>
  <r>
    <n v="0"/>
    <n v="14994.470000000001"/>
    <n v="1009.7309085834"/>
    <n v="13984.739091416601"/>
    <d v="2025-12-01T00:00:00"/>
    <s v="BH Colorado Electric Oper Co"/>
    <s v="Regulated Electric (122)"/>
    <s v="WPC Sub 40370 South Fowler Sub"/>
    <x v="158"/>
    <n v="135300"/>
    <x v="34"/>
    <n v="36490606"/>
    <s v="Steel - Shield Mast"/>
    <d v="2022-04-20T00:00:00"/>
    <d v="2022-04-01T00:00:00"/>
    <s v="10067128"/>
  </r>
  <r>
    <n v="0"/>
    <n v="7044.39"/>
    <n v="474.37077236580001"/>
    <n v="6570.0192276342004"/>
    <d v="2025-12-01T00:00:00"/>
    <s v="BH Colorado Electric Oper Co"/>
    <s v="Regulated Electric (122)"/>
    <s v="WPC Sub 40370 South Fowler Sub"/>
    <x v="158"/>
    <n v="135300"/>
    <x v="34"/>
    <n v="36490595"/>
    <s v="Steel, High Switch"/>
    <d v="2022-04-20T00:00:00"/>
    <d v="2022-04-01T00:00:00"/>
    <s v="10067128"/>
  </r>
  <r>
    <n v="0"/>
    <n v="18341.62"/>
    <n v="1235.1287259564001"/>
    <n v="17106.491274043598"/>
    <d v="2025-12-01T00:00:00"/>
    <s v="BH Colorado Electric Oper Co"/>
    <s v="Regulated Electric (122)"/>
    <s v="WPC Sub 40370 South Fowler Sub"/>
    <x v="158"/>
    <n v="135300"/>
    <x v="34"/>
    <n v="36490592"/>
    <s v="Steel, High 3Ph Bus"/>
    <d v="2022-04-20T00:00:00"/>
    <d v="2022-04-01T00:00:00"/>
    <s v="10067128"/>
  </r>
  <r>
    <n v="0"/>
    <n v="7935.67"/>
    <n v="534.38976364739995"/>
    <n v="7401.2802363525998"/>
    <d v="2025-12-01T00:00:00"/>
    <s v="BH Colorado Electric Oper Co"/>
    <s v="Regulated Electric (122)"/>
    <s v="WPC Sub 40370 South Fowler Sub"/>
    <x v="158"/>
    <n v="135300"/>
    <x v="34"/>
    <n v="36490598"/>
    <s v="Steel, Low Bus"/>
    <d v="2022-04-20T00:00:00"/>
    <d v="2022-04-01T00:00:00"/>
    <s v="10067128"/>
  </r>
  <r>
    <n v="0"/>
    <n v="82750.680000000008"/>
    <n v="5572.4489963496007"/>
    <n v="77178.231003650406"/>
    <d v="2025-12-01T00:00:00"/>
    <s v="BH Colorado Electric Oper Co"/>
    <s v="Regulated Electric (122)"/>
    <s v="WPC Sub 40370 South Fowler Sub"/>
    <x v="158"/>
    <n v="135300"/>
    <x v="34"/>
    <n v="36490588"/>
    <s v="Steel, A Frame DE"/>
    <d v="2022-04-20T00:00:00"/>
    <d v="2022-04-01T00:00:00"/>
    <s v="10067128"/>
  </r>
  <r>
    <n v="0"/>
    <n v="24077.57"/>
    <n v="1621.3888608654001"/>
    <n v="22456.181139134598"/>
    <d v="2025-12-01T00:00:00"/>
    <s v="BH Colorado Electric Oper Co"/>
    <s v="Regulated Electric (122)"/>
    <s v="WPC Sub 40370 South Fowler Sub"/>
    <x v="158"/>
    <n v="135300"/>
    <x v="34"/>
    <n v="36490602"/>
    <s v="Steel, Low Switch"/>
    <d v="2022-04-20T00:00:00"/>
    <d v="2022-04-01T00:00:00"/>
    <s v="10067128"/>
  </r>
  <r>
    <n v="6"/>
    <n v="149677.03"/>
    <n v="10079.284129146601"/>
    <n v="139597.7458708534"/>
    <d v="2025-12-01T00:00:00"/>
    <s v="BH Colorado Electric Oper Co"/>
    <s v="Regulated Electric (122)"/>
    <s v="WPC Sub 40370 South Fowler Sub"/>
    <x v="158"/>
    <n v="135300"/>
    <x v="41"/>
    <n v="36490517"/>
    <s v="Switches 115kV"/>
    <d v="2022-04-20T00:00:00"/>
    <d v="2022-01-01T00:00:00"/>
    <s v="10067128"/>
  </r>
  <r>
    <n v="0"/>
    <n v="0"/>
    <n v="0"/>
    <n v="0"/>
    <d v="2025-12-01T00:00:00"/>
    <s v="BH Colorado Electric Oper Co"/>
    <s v="Regulated Electric (122)"/>
    <s v="WPC Sub 40370 South Fowler Sub"/>
    <x v="158"/>
    <n v="135300"/>
    <x v="352"/>
    <n v="9822173"/>
    <s v="TELEMETERING EQ - RECEIVER"/>
    <d v="1967-07-01T00:00:00"/>
    <d v="1967-07-01T00:00:00"/>
    <s v="WCDXFER"/>
  </r>
  <r>
    <n v="0"/>
    <n v="0"/>
    <n v="0"/>
    <n v="0"/>
    <d v="2025-12-01T00:00:00"/>
    <s v="BH Colorado Electric Oper Co"/>
    <s v="Regulated Electric (122)"/>
    <s v="WPC Sub 40370 South Fowler Sub"/>
    <x v="158"/>
    <n v="135300"/>
    <x v="352"/>
    <n v="9974440"/>
    <s v="TELEMETERING EQ - RECEIVER"/>
    <d v="1967-07-01T00:00:00"/>
    <d v="1967-07-01T00:00:00"/>
    <s v="CPR Conversion"/>
  </r>
  <r>
    <n v="0"/>
    <n v="0"/>
    <n v="0"/>
    <n v="0"/>
    <d v="2025-12-01T00:00:00"/>
    <s v="BH Colorado Electric Oper Co"/>
    <s v="Regulated Electric (122)"/>
    <s v="WPC Sub 40370 South Fowler Sub"/>
    <x v="158"/>
    <n v="135300"/>
    <x v="352"/>
    <n v="9822172"/>
    <s v="TELEMETERING-RECEIVER"/>
    <d v="1979-07-01T00:00:00"/>
    <d v="1979-07-01T00:00:00"/>
    <s v="WCDXFER"/>
  </r>
  <r>
    <n v="0"/>
    <n v="0"/>
    <n v="0"/>
    <n v="0"/>
    <d v="2025-12-01T00:00:00"/>
    <s v="BH Colorado Electric Oper Co"/>
    <s v="Regulated Electric (122)"/>
    <s v="WPC Sub 40370 South Fowler Sub"/>
    <x v="158"/>
    <n v="135300"/>
    <x v="352"/>
    <n v="9974439"/>
    <s v="TELEMETERING-RECEIVER"/>
    <d v="1979-07-01T00:00:00"/>
    <d v="1979-07-01T00:00:00"/>
    <s v="CPR Conversion"/>
  </r>
  <r>
    <n v="1"/>
    <n v="43419.340000000004"/>
    <n v="2923.8679078548003"/>
    <n v="40495.472092145203"/>
    <d v="2025-12-01T00:00:00"/>
    <s v="BH Colorado Electric Oper Co"/>
    <s v="Regulated Electric (122)"/>
    <s v="WPC Sub 40370 South Fowler Sub"/>
    <x v="158"/>
    <n v="135300"/>
    <x v="123"/>
    <n v="36490525"/>
    <s v="CVT"/>
    <d v="2022-04-20T00:00:00"/>
    <d v="2022-01-01T00:00:00"/>
    <s v="10067128"/>
  </r>
  <r>
    <n v="1"/>
    <n v="16153.4"/>
    <n v="1087.7735097479999"/>
    <n v="15065.626490252"/>
    <d v="2025-12-01T00:00:00"/>
    <s v="BH Colorado Electric Oper Co"/>
    <s v="Regulated Electric (122)"/>
    <s v="WPC Sub 40370 South Fowler Sub"/>
    <x v="158"/>
    <n v="135300"/>
    <x v="124"/>
    <n v="36490620"/>
    <s v="Transformer, Station Service"/>
    <d v="2022-04-20T00:00:00"/>
    <d v="2022-04-01T00:00:00"/>
    <s v="10067128"/>
  </r>
  <r>
    <n v="0"/>
    <n v="10090.75"/>
    <n v="679.51332496500004"/>
    <n v="9411.2366750349993"/>
    <d v="2025-12-01T00:00:00"/>
    <s v="BH Colorado Electric Oper Co"/>
    <s v="Regulated Electric (122)"/>
    <s v="WPC Sub 40370 South Fowler Sub"/>
    <x v="158"/>
    <n v="135300"/>
    <x v="125"/>
    <n v="36490575"/>
    <s v="Yard Lighting Systems"/>
    <d v="2022-04-20T00:00:00"/>
    <d v="2022-04-01T00:00:00"/>
    <s v="10067128"/>
  </r>
  <r>
    <n v="0"/>
    <n v="0"/>
    <n v="0"/>
    <n v="0"/>
    <d v="2025-12-01T00:00:00"/>
    <s v="BH Colorado Electric Oper Co"/>
    <s v="Regulated Electric (122)"/>
    <s v="WPC Sub 40509 Manzanola"/>
    <x v="159"/>
    <n v="135300"/>
    <x v="379"/>
    <n v="9761176"/>
    <s v="VACUUM CIRCUIT RECLOSERS"/>
    <d v="2000-03-01T00:00:00"/>
    <d v="2000-01-01T00:00:00"/>
    <s v="7105399132"/>
  </r>
  <r>
    <n v="0"/>
    <n v="0"/>
    <n v="0"/>
    <n v="0"/>
    <d v="2025-12-01T00:00:00"/>
    <s v="BH Colorado Electric Oper Co"/>
    <s v="Regulated Electric (122)"/>
    <s v="WPC Sub 40509 Manzanola"/>
    <x v="159"/>
    <n v="135300"/>
    <x v="379"/>
    <n v="9765697"/>
    <s v="VACUUM CIRCUIT RECLOSERS"/>
    <d v="2000-03-01T00:00:00"/>
    <d v="2000-01-01T00:00:00"/>
    <s v="7105399132"/>
  </r>
  <r>
    <n v="0"/>
    <n v="0"/>
    <n v="0"/>
    <n v="0"/>
    <d v="2025-12-01T00:00:00"/>
    <s v="BH Colorado Electric Oper Co"/>
    <s v="Regulated Electric (122)"/>
    <s v="WPC Sub 40509 Manzanola"/>
    <x v="159"/>
    <n v="135600"/>
    <x v="3"/>
    <n v="9747509"/>
    <s v="Arrestor &amp; Switch-Manzanola"/>
    <d v="2006-12-20T00:00:00"/>
    <d v="2006-12-01T00:00:00"/>
    <s v="10020975"/>
  </r>
  <r>
    <n v="0"/>
    <n v="0"/>
    <n v="0"/>
    <n v="0"/>
    <d v="2025-12-01T00:00:00"/>
    <s v="BH Colorado Electric Oper Co"/>
    <s v="Regulated Electric (122)"/>
    <s v="WPC Sub 40528  Manzanola REA"/>
    <x v="160"/>
    <n v="135300"/>
    <x v="418"/>
    <n v="9761156"/>
    <s v="RECLOSERS-1 PHASE-2400-15000V"/>
    <d v="1997-07-31T00:00:00"/>
    <d v="2000-01-01T00:00:00"/>
    <s v="23550097"/>
  </r>
  <r>
    <n v="0"/>
    <n v="0"/>
    <n v="0"/>
    <n v="0"/>
    <d v="2025-12-01T00:00:00"/>
    <s v="BH Colorado Electric Oper Co"/>
    <s v="Regulated Electric (122)"/>
    <s v="WPC Sub 40528  Manzanola REA"/>
    <x v="160"/>
    <n v="135300"/>
    <x v="418"/>
    <n v="9973785"/>
    <s v="RECLOSERS-1 PHASE-2400-15000V"/>
    <d v="1997-07-31T00:00:00"/>
    <d v="2000-01-01T00:00:00"/>
    <s v="23550097"/>
  </r>
  <r>
    <n v="0"/>
    <n v="0"/>
    <n v="0"/>
    <n v="0"/>
    <d v="2025-12-01T00:00:00"/>
    <s v="BH Colorado Electric Oper Co"/>
    <s v="Regulated Electric (122)"/>
    <s v="WPC Sub 40528  Manzanola REA"/>
    <x v="160"/>
    <n v="135300"/>
    <x v="379"/>
    <n v="9765696"/>
    <s v="VACUUM CIRCUIT RECLOSERS"/>
    <d v="2000-03-01T00:00:00"/>
    <d v="2000-01-01T00:00:00"/>
    <s v="7105399132"/>
  </r>
  <r>
    <n v="0"/>
    <n v="0"/>
    <n v="0"/>
    <n v="0"/>
    <d v="2025-12-01T00:00:00"/>
    <s v="BH Colorado Electric Oper Co"/>
    <s v="Regulated Electric (122)"/>
    <s v="WPC Sub 40528  Manzanola REA"/>
    <x v="160"/>
    <n v="135300"/>
    <x v="379"/>
    <n v="9761177"/>
    <s v="VACUUM CIRCUIT RECLOSERS"/>
    <d v="2000-03-01T00:00:00"/>
    <d v="2000-01-01T00:00:00"/>
    <s v="7105399132"/>
  </r>
  <r>
    <n v="0"/>
    <n v="0"/>
    <n v="0"/>
    <n v="0"/>
    <d v="2025-12-01T00:00:00"/>
    <s v="BH Colorado Electric Oper Co"/>
    <s v="Regulated Electric (122)"/>
    <s v="WPC Sub 40529 Ordway 13.8"/>
    <x v="161"/>
    <n v="135300"/>
    <x v="3"/>
    <n v="24489010"/>
    <s v="Replace (3) 25kV Bushings at Ordway Substation"/>
    <d v="2018-06-12T00:00:00"/>
    <d v="2018-11-01T00:00:00"/>
    <s v="10057844"/>
  </r>
  <r>
    <n v="1"/>
    <n v="15005.85"/>
    <n v="17.922687123000003"/>
    <n v="14987.927312877"/>
    <d v="2025-12-01T00:00:00"/>
    <s v="BH Colorado Electric Oper Co"/>
    <s v="Regulated Electric (122)"/>
    <s v="WPC Sub 40671 BACULITE MESA"/>
    <x v="162"/>
    <n v="135130"/>
    <x v="105"/>
    <n v="41349078"/>
    <s v="Scada Equip - Server/Router"/>
    <d v="2024-12-30T00:00:00"/>
    <d v="2024-01-01T00:00:00"/>
    <s v="10084285"/>
  </r>
  <r>
    <n v="1"/>
    <n v="3398854.22"/>
    <n v="729623.74220310315"/>
    <n v="2669230.4777968973"/>
    <d v="2025-12-01T00:00:00"/>
    <s v="BH Colorado Electric Oper Co"/>
    <s v="Regulated Electric (122)"/>
    <s v="WPC Sub 40671 BACULITE MESA"/>
    <x v="162"/>
    <n v="135200"/>
    <x v="254"/>
    <n v="20534549"/>
    <s v="SHARED-ROAD PAGS SITE ACCESS"/>
    <d v="2012-01-01T00:00:00"/>
    <d v="2012-01-01T00:00:00"/>
    <s v="50507XFER"/>
  </r>
  <r>
    <n v="1"/>
    <n v="1632535.02"/>
    <n v="376411.73847147718"/>
    <n v="1256123.2815285227"/>
    <d v="2025-12-01T00:00:00"/>
    <s v="BH Colorado Electric Oper Co"/>
    <s v="Regulated Electric (122)"/>
    <s v="WPC Sub 40671 BACULITE MESA"/>
    <x v="162"/>
    <n v="135200"/>
    <x v="254"/>
    <n v="20534542"/>
    <s v="SHARED-PETE JIMINEZ TURNING LANE/SITE ACCESS"/>
    <d v="2011-04-20T00:00:00"/>
    <d v="2011-04-01T00:00:00"/>
    <s v="50507XFER"/>
  </r>
  <r>
    <n v="0"/>
    <n v="0"/>
    <n v="0"/>
    <n v="0"/>
    <d v="2025-12-01T00:00:00"/>
    <s v="BH Colorado Electric Oper Co"/>
    <s v="Regulated Electric (122)"/>
    <s v="WPC Sub 40671 BACULITE MESA"/>
    <x v="162"/>
    <n v="135300"/>
    <x v="2"/>
    <n v="11499636"/>
    <s v="A dummy retirement unit"/>
    <d v="2011-04-20T00:00:00"/>
    <d v="2011-04-20T00:00:00"/>
    <s v="10027441"/>
  </r>
  <r>
    <n v="0"/>
    <n v="0"/>
    <n v="0"/>
    <n v="0"/>
    <d v="2025-12-01T00:00:00"/>
    <s v="BH Colorado Electric Oper Co"/>
    <s v="Regulated Electric (122)"/>
    <s v="WPC Sub 40671 BACULITE MESA"/>
    <x v="162"/>
    <n v="135300"/>
    <x v="2"/>
    <n v="20726335"/>
    <s v="A dummy retirement unit"/>
    <d v="2016-12-29T00:00:00"/>
    <d v="2016-12-01T00:00:00"/>
    <s v="10055055"/>
  </r>
  <r>
    <n v="0"/>
    <n v="0"/>
    <n v="0"/>
    <n v="0"/>
    <d v="2025-12-01T00:00:00"/>
    <s v="BH Colorado Electric Oper Co"/>
    <s v="Regulated Electric (122)"/>
    <s v="WPC Sub 40671 BACULITE MESA"/>
    <x v="162"/>
    <n v="135300"/>
    <x v="2"/>
    <n v="20726227"/>
    <s v="A dummy retirement unit"/>
    <d v="2016-12-29T00:00:00"/>
    <d v="2016-12-01T00:00:00"/>
    <s v="10030027"/>
  </r>
  <r>
    <n v="0"/>
    <n v="0"/>
    <n v="0"/>
    <n v="0"/>
    <d v="2025-12-01T00:00:00"/>
    <s v="BH Colorado Electric Oper Co"/>
    <s v="Regulated Electric (122)"/>
    <s v="WPC Sub 40671 BACULITE MESA"/>
    <x v="162"/>
    <n v="135300"/>
    <x v="2"/>
    <n v="20726213"/>
    <s v="A dummy retirement unit"/>
    <d v="2016-12-29T00:00:00"/>
    <d v="2016-12-01T00:00:00"/>
    <s v="10030022"/>
  </r>
  <r>
    <n v="0"/>
    <n v="0"/>
    <n v="0"/>
    <n v="0"/>
    <d v="2025-12-01T00:00:00"/>
    <s v="BH Colorado Electric Oper Co"/>
    <s v="Regulated Electric (122)"/>
    <s v="WPC Sub 40671 BACULITE MESA"/>
    <x v="162"/>
    <n v="135300"/>
    <x v="2"/>
    <n v="20726314"/>
    <s v="A dummy retirement unit"/>
    <d v="2016-12-29T00:00:00"/>
    <d v="2016-12-01T00:00:00"/>
    <s v="10051316"/>
  </r>
  <r>
    <n v="15"/>
    <n v="41818.959999999999"/>
    <n v="11666.691934243201"/>
    <n v="30152.268065756798"/>
    <d v="2025-12-01T00:00:00"/>
    <s v="BH Colorado Electric Oper Co"/>
    <s v="Regulated Electric (122)"/>
    <s v="WPC Sub 40671 BACULITE MESA"/>
    <x v="162"/>
    <n v="135300"/>
    <x v="419"/>
    <n v="20534528"/>
    <s v="PAGS (T): ARRESTORS 96KV, VSTAR ANSI"/>
    <d v="2011-04-20T00:00:00"/>
    <d v="2011-01-01T00:00:00"/>
    <s v="50507XFER"/>
  </r>
  <r>
    <n v="0"/>
    <n v="56735.97"/>
    <n v="6003.8202029895001"/>
    <n v="50732.149797010497"/>
    <d v="2025-12-01T00:00:00"/>
    <s v="BH Colorado Electric Oper Co"/>
    <s v="Regulated Electric (122)"/>
    <s v="WPC Sub 40671 BACULITE MESA"/>
    <x v="162"/>
    <n v="135300"/>
    <x v="101"/>
    <n v="31725708"/>
    <s v="Batteries, Storage"/>
    <d v="2020-02-21T00:00:00"/>
    <d v="2020-02-01T00:00:00"/>
    <s v="10068608"/>
  </r>
  <r>
    <n v="14"/>
    <n v="2154880.25"/>
    <n v="601170.47463483003"/>
    <n v="1553709.7753651701"/>
    <d v="2025-12-01T00:00:00"/>
    <s v="BH Colorado Electric Oper Co"/>
    <s v="Regulated Electric (122)"/>
    <s v="WPC Sub 40671 BACULITE MESA"/>
    <x v="162"/>
    <n v="135300"/>
    <x v="83"/>
    <n v="20534493"/>
    <s v="115KV CIRCUIT BREAKERS"/>
    <d v="2011-04-20T00:00:00"/>
    <d v="2011-01-01T00:00:00"/>
    <s v="50507XFER"/>
  </r>
  <r>
    <n v="1"/>
    <n v="286590.96000000002"/>
    <n v="52383.267623375999"/>
    <n v="234207.69237662404"/>
    <d v="2025-12-01T00:00:00"/>
    <s v="BH Colorado Electric Oper Co"/>
    <s v="Regulated Electric (122)"/>
    <s v="WPC Sub 40671 BACULITE MESA"/>
    <x v="162"/>
    <n v="135300"/>
    <x v="83"/>
    <n v="20725526"/>
    <s v="115kV SF6 Circuit Breaker"/>
    <d v="2016-12-29T00:00:00"/>
    <d v="2016-01-01T00:00:00"/>
    <s v="10030024"/>
  </r>
  <r>
    <n v="1"/>
    <n v="1986224.06"/>
    <n v="554118.61558493518"/>
    <n v="1432105.444415065"/>
    <d v="2025-12-01T00:00:00"/>
    <s v="BH Colorado Electric Oper Co"/>
    <s v="Regulated Electric (122)"/>
    <s v="WPC Sub 40671 BACULITE MESA"/>
    <x v="162"/>
    <n v="135300"/>
    <x v="140"/>
    <n v="20534577"/>
    <s v="SWITCHYARD CONTROL BUILDING-13 PANELS"/>
    <d v="2011-04-20T00:00:00"/>
    <d v="2011-04-01T00:00:00"/>
    <s v="50507XFER"/>
  </r>
  <r>
    <n v="1"/>
    <n v="1951771.06"/>
    <n v="544506.88594817522"/>
    <n v="1407264.174051825"/>
    <d v="2025-12-01T00:00:00"/>
    <s v="BH Colorado Electric Oper Co"/>
    <s v="Regulated Electric (122)"/>
    <s v="WPC Sub 40671 BACULITE MESA"/>
    <x v="162"/>
    <n v="135300"/>
    <x v="341"/>
    <n v="20534584"/>
    <s v="SWITCHYARD STEEL STRUCTURE"/>
    <d v="2011-04-20T00:00:00"/>
    <d v="2011-04-01T00:00:00"/>
    <s v="50507XFER"/>
  </r>
  <r>
    <n v="1"/>
    <n v="394634.97000000003"/>
    <n v="110095.62699477239"/>
    <n v="284539.34300522762"/>
    <d v="2025-12-01T00:00:00"/>
    <s v="BH Colorado Electric Oper Co"/>
    <s v="Regulated Electric (122)"/>
    <s v="WPC Sub 40671 BACULITE MESA"/>
    <x v="162"/>
    <n v="135300"/>
    <x v="108"/>
    <n v="20534500"/>
    <s v="Bus and Station Conductor"/>
    <d v="2011-04-20T00:00:00"/>
    <d v="2011-01-01T00:00:00"/>
    <s v="50507XFER"/>
  </r>
  <r>
    <n v="0"/>
    <n v="124180.92"/>
    <n v="22697.863066152"/>
    <n v="101483.056933848"/>
    <d v="2025-12-01T00:00:00"/>
    <s v="BH Colorado Electric Oper Co"/>
    <s v="Regulated Electric (122)"/>
    <s v="WPC Sub 40671 BACULITE MESA"/>
    <x v="162"/>
    <n v="135300"/>
    <x v="141"/>
    <n v="20725521"/>
    <s v="1 Lot Switchyard Control and Protection"/>
    <d v="2016-12-29T00:00:00"/>
    <d v="2016-12-01T00:00:00"/>
    <s v="10030023"/>
  </r>
  <r>
    <n v="0"/>
    <n v="0"/>
    <n v="0"/>
    <n v="0"/>
    <d v="2025-12-01T00:00:00"/>
    <s v="BH Colorado Electric Oper Co"/>
    <s v="Regulated Electric (122)"/>
    <s v="WPC Sub 40671 BACULITE MESA"/>
    <x v="162"/>
    <n v="135300"/>
    <x v="3"/>
    <n v="30577496"/>
    <s v="Replacing the ALCAD 240 Ah battery bank with a Enersys EC-07M 290Ah Battery bank solution. Also installing a DC manual transfer switch and wall penetration for backup DC capabilities."/>
    <d v="2020-02-21T00:00:00"/>
    <d v="2020-12-01T00:00:00"/>
    <s v="10068608"/>
  </r>
  <r>
    <n v="0"/>
    <n v="0"/>
    <n v="0"/>
    <n v="0"/>
    <d v="2025-12-01T00:00:00"/>
    <s v="BH Colorado Electric Oper Co"/>
    <s v="Regulated Electric (122)"/>
    <s v="WPC Sub 40671 BACULITE MESA"/>
    <x v="162"/>
    <n v="135300"/>
    <x v="3"/>
    <n v="29646505"/>
    <s v="Replace existing door and/or locking mechanisms for Baculite Mesa Substation to allow for compliance with NERC CIP Low Impact Standards."/>
    <d v="2019-12-16T00:00:00"/>
    <d v="2020-07-01T00:00:00"/>
    <s v="10068545"/>
  </r>
  <r>
    <n v="0"/>
    <n v="0"/>
    <n v="0"/>
    <n v="0"/>
    <d v="2025-12-01T00:00:00"/>
    <s v="BH Colorado Electric Oper Co"/>
    <s v="Regulated Electric (122)"/>
    <s v="WPC Sub 40671 BACULITE MESA"/>
    <x v="162"/>
    <n v="135300"/>
    <x v="3"/>
    <n v="28425986"/>
    <s v="Replace existing door and/or locking mechanisms for Baculite Mesa Substation to allow for compliance with NERC CIP Low Impact Standards."/>
    <d v="2019-12-16T00:00:00"/>
    <d v="2019-12-01T00:00:00"/>
    <s v="10068545"/>
  </r>
  <r>
    <n v="0"/>
    <n v="0"/>
    <n v="0"/>
    <n v="0"/>
    <d v="2025-12-01T00:00:00"/>
    <s v="BH Colorado Electric Oper Co"/>
    <s v="Regulated Electric (122)"/>
    <s v="WPC Sub 40671 BACULITE MESA"/>
    <x v="162"/>
    <n v="135300"/>
    <x v="3"/>
    <n v="28830337"/>
    <s v="Replace existing door and/or locking mechanisms for Baculite Mesa Substation to allow for compliance with NERC CIP Low Impact Standards."/>
    <d v="2019-12-16T00:00:00"/>
    <d v="2020-01-01T00:00:00"/>
    <s v="10068545"/>
  </r>
  <r>
    <n v="0"/>
    <n v="0"/>
    <n v="0"/>
    <n v="0"/>
    <d v="2025-12-01T00:00:00"/>
    <s v="BH Colorado Electric Oper Co"/>
    <s v="Regulated Electric (122)"/>
    <s v="WPC Sub 40671 BACULITE MESA"/>
    <x v="162"/>
    <n v="135300"/>
    <x v="3"/>
    <n v="28979789"/>
    <s v="Replace existing door and/or locking mechanisms for Baculite Mesa Substation to allow for compliance with NERC CIP Low Impact Standards."/>
    <d v="2019-12-16T00:00:00"/>
    <d v="2020-02-01T00:00:00"/>
    <s v="10068545"/>
  </r>
  <r>
    <n v="0"/>
    <n v="0"/>
    <n v="0"/>
    <n v="0"/>
    <d v="2025-12-01T00:00:00"/>
    <s v="BH Colorado Electric Oper Co"/>
    <s v="Regulated Electric (122)"/>
    <s v="WPC Sub 40671 BACULITE MESA"/>
    <x v="162"/>
    <n v="135300"/>
    <x v="3"/>
    <n v="28979792"/>
    <s v="Replacing the ALCAD 240 Ah battery bank with a Enersys EC-07M 290Ah Battery bank solution. Also installing a DC manual transfer switch and wall penetration for backup DC capabilities."/>
    <d v="2020-02-21T00:00:00"/>
    <d v="2020-02-01T00:00:00"/>
    <s v="10068608"/>
  </r>
  <r>
    <n v="0"/>
    <n v="0"/>
    <n v="0"/>
    <n v="0"/>
    <d v="2025-12-01T00:00:00"/>
    <s v="BH Colorado Electric Oper Co"/>
    <s v="Regulated Electric (122)"/>
    <s v="WPC Sub 40671 BACULITE MESA"/>
    <x v="162"/>
    <n v="135300"/>
    <x v="3"/>
    <n v="29083402"/>
    <s v="Replacing the ALCAD 240 Ah battery bank with a Enersys EC-07M 290Ah Battery bank solution. Also installing a DC manual transfer switch and wall penetration for backup DC capabilities."/>
    <d v="2020-02-21T00:00:00"/>
    <d v="2020-03-01T00:00:00"/>
    <s v="10068608"/>
  </r>
  <r>
    <n v="0"/>
    <n v="0"/>
    <n v="0"/>
    <n v="0"/>
    <d v="2025-12-01T00:00:00"/>
    <s v="BH Colorado Electric Oper Co"/>
    <s v="Regulated Electric (122)"/>
    <s v="WPC Sub 40671 BACULITE MESA"/>
    <x v="162"/>
    <n v="135300"/>
    <x v="3"/>
    <n v="29101039"/>
    <s v="Replacing the ALCAD 240 Ah battery bank with a Enersys EC-07M 290Ah Battery bank solution. Also installing a DC manual transfer switch and wall penetration for backup DC capabilities."/>
    <d v="2020-02-21T00:00:00"/>
    <d v="2020-03-01T00:00:00"/>
    <s v="10068608"/>
  </r>
  <r>
    <n v="0"/>
    <n v="0"/>
    <n v="0"/>
    <n v="0"/>
    <d v="2025-12-01T00:00:00"/>
    <s v="BH Colorado Electric Oper Co"/>
    <s v="Regulated Electric (122)"/>
    <s v="WPC Sub 40671 BACULITE MESA"/>
    <x v="162"/>
    <n v="135300"/>
    <x v="3"/>
    <n v="11249546"/>
    <s v="BACULITE MESA SUBSTATION"/>
    <d v="2011-04-20T00:00:00"/>
    <d v="2012-01-01T00:00:00"/>
    <s v="10027441"/>
  </r>
  <r>
    <n v="65"/>
    <n v="65046.25"/>
    <n v="18146.662667550001"/>
    <n v="46899.587332449999"/>
    <d v="2025-12-01T00:00:00"/>
    <s v="BH Colorado Electric Oper Co"/>
    <s v="Regulated Electric (122)"/>
    <s v="WPC Sub 40671 BACULITE MESA"/>
    <x v="162"/>
    <n v="135300"/>
    <x v="30"/>
    <n v="20534535"/>
    <s v="PAGS: (T) INSULATORS"/>
    <d v="2011-04-20T00:00:00"/>
    <d v="2011-01-01T00:00:00"/>
    <s v="50507XFER"/>
  </r>
  <r>
    <n v="1"/>
    <n v="113162.47"/>
    <n v="7620.3856255434002"/>
    <n v="105542.08437445661"/>
    <d v="2025-12-01T00:00:00"/>
    <s v="BH Colorado Electric Oper Co"/>
    <s v="Regulated Electric (122)"/>
    <s v="WPC Sub 40671 BACULITE MESA"/>
    <x v="162"/>
    <n v="135300"/>
    <x v="237"/>
    <n v="35944596"/>
    <s v="Panel - DME (Disturbance Monitoring Equip)"/>
    <d v="2022-05-17T00:00:00"/>
    <d v="2022-05-01T00:00:00"/>
    <s v="10077631"/>
  </r>
  <r>
    <n v="0"/>
    <n v="7078.57"/>
    <n v="885.24886641370006"/>
    <n v="6193.3211335862998"/>
    <d v="2025-12-01T00:00:00"/>
    <s v="BH Colorado Electric Oper Co"/>
    <s v="Regulated Electric (122)"/>
    <s v="WPC Sub 40671 BACULITE MESA"/>
    <x v="162"/>
    <n v="135300"/>
    <x v="121"/>
    <n v="33375819"/>
    <s v="SECURITY SYSTEM"/>
    <d v="2019-12-16T00:00:00"/>
    <d v="2019-12-01T00:00:00"/>
    <s v="10068545"/>
  </r>
  <r>
    <n v="1"/>
    <n v="193299.46"/>
    <n v="53926.861186303198"/>
    <n v="139372.59881369679"/>
    <d v="2025-12-01T00:00:00"/>
    <s v="BH Colorado Electric Oper Co"/>
    <s v="Regulated Electric (122)"/>
    <s v="WPC Sub 40671 BACULITE MESA"/>
    <x v="162"/>
    <n v="135300"/>
    <x v="148"/>
    <n v="20534591"/>
    <s v="TRANSFORMER: SERVICE SSVT 550-100"/>
    <d v="2011-04-20T00:00:00"/>
    <d v="2011-04-01T00:00:00"/>
    <s v="50507XFER"/>
  </r>
  <r>
    <n v="1"/>
    <n v="88088.95"/>
    <n v="16100.95113437"/>
    <n v="71987.998865629997"/>
    <d v="2025-12-01T00:00:00"/>
    <s v="BH Colorado Electric Oper Co"/>
    <s v="Regulated Electric (122)"/>
    <s v="WPC Sub 40671 BACULITE MESA"/>
    <x v="162"/>
    <n v="135300"/>
    <x v="86"/>
    <n v="20726079"/>
    <s v="Tubular Steel Take-Off Structure"/>
    <d v="2016-12-29T00:00:00"/>
    <d v="2016-12-01T00:00:00"/>
    <s v="10030025"/>
  </r>
  <r>
    <n v="2"/>
    <n v="105879.91"/>
    <n v="29538.474701317202"/>
    <n v="76341.435298682802"/>
    <d v="2025-12-01T00:00:00"/>
    <s v="BH Colorado Electric Oper Co"/>
    <s v="Regulated Electric (122)"/>
    <s v="WPC Sub 40671 BACULITE MESA"/>
    <x v="162"/>
    <n v="135300"/>
    <x v="34"/>
    <n v="20534570"/>
    <s v="SINGLE CIRCUIT DEADEND-80 FT"/>
    <d v="2011-04-20T00:00:00"/>
    <d v="2011-04-01T00:00:00"/>
    <s v="50507XFER"/>
  </r>
  <r>
    <n v="2"/>
    <n v="211759.81"/>
    <n v="59076.946612825202"/>
    <n v="152682.86338717479"/>
    <d v="2025-12-01T00:00:00"/>
    <s v="BH Colorado Electric Oper Co"/>
    <s v="Regulated Electric (122)"/>
    <s v="WPC Sub 40671 BACULITE MESA"/>
    <x v="162"/>
    <n v="135300"/>
    <x v="34"/>
    <n v="20534507"/>
    <s v="DOUBLE CIRCUIT DEADEND 85 FT"/>
    <d v="2011-04-20T00:00:00"/>
    <d v="2011-04-01T00:00:00"/>
    <s v="50507XFER"/>
  </r>
  <r>
    <n v="1"/>
    <n v="96672.960000000006"/>
    <n v="26969.911319923202"/>
    <n v="69703.048680076812"/>
    <d v="2025-12-01T00:00:00"/>
    <s v="BH Colorado Electric Oper Co"/>
    <s v="Regulated Electric (122)"/>
    <s v="WPC Sub 40671 BACULITE MESA"/>
    <x v="162"/>
    <n v="135300"/>
    <x v="34"/>
    <n v="20534563"/>
    <s v="SINGLE CIRCUIT DEADEND-75 FT"/>
    <d v="2011-04-20T00:00:00"/>
    <d v="2011-04-01T00:00:00"/>
    <s v="50507XFER"/>
  </r>
  <r>
    <n v="1"/>
    <n v="46034.74"/>
    <n v="12842.8141171608"/>
    <n v="33191.925882839198"/>
    <d v="2025-12-01T00:00:00"/>
    <s v="BH Colorado Electric Oper Co"/>
    <s v="Regulated Electric (122)"/>
    <s v="WPC Sub 40671 BACULITE MESA"/>
    <x v="162"/>
    <n v="135300"/>
    <x v="34"/>
    <n v="20534556"/>
    <s v="SINGLE CIRCUIT DEADEND 70 FT"/>
    <d v="2011-04-20T00:00:00"/>
    <d v="2011-04-01T00:00:00"/>
    <s v="50507XFER"/>
  </r>
  <r>
    <n v="410"/>
    <n v="904262.82000000007"/>
    <n v="252272.0734453944"/>
    <n v="651990.74655460566"/>
    <d v="2025-12-01T00:00:00"/>
    <s v="BH Colorado Electric Oper Co"/>
    <s v="Regulated Electric (122)"/>
    <s v="WPC Sub 40671 BACULITE MESA"/>
    <x v="162"/>
    <n v="135300"/>
    <x v="149"/>
    <n v="20534521"/>
    <s v="PAGS (T): 115KV DISCONNECT SWITCHES"/>
    <d v="2011-04-20T00:00:00"/>
    <d v="2011-01-01T00:00:00"/>
    <s v="50507XFER"/>
  </r>
  <r>
    <n v="1"/>
    <n v="35258.42"/>
    <n v="6444.555162652"/>
    <n v="28813.864837347999"/>
    <d v="2025-12-01T00:00:00"/>
    <s v="BH Colorado Electric Oper Co"/>
    <s v="Regulated Electric (122)"/>
    <s v="WPC Sub 40671 BACULITE MESA"/>
    <x v="162"/>
    <n v="135300"/>
    <x v="363"/>
    <n v="20725513"/>
    <s v="Capacitor Voltage Transformer (CVT) sn 5061883-002"/>
    <d v="2016-12-29T00:00:00"/>
    <d v="2016-12-01T00:00:00"/>
    <s v="10030021"/>
  </r>
  <r>
    <n v="1"/>
    <n v="35258.42"/>
    <n v="6444.555162652"/>
    <n v="28813.864837347999"/>
    <d v="2025-12-01T00:00:00"/>
    <s v="BH Colorado Electric Oper Co"/>
    <s v="Regulated Electric (122)"/>
    <s v="WPC Sub 40671 BACULITE MESA"/>
    <x v="162"/>
    <n v="135300"/>
    <x v="363"/>
    <n v="20725508"/>
    <s v="Capacitor Voltage Transformer (CVT) sn 5061883-001"/>
    <d v="2016-12-29T00:00:00"/>
    <d v="2016-12-01T00:00:00"/>
    <s v="10030021"/>
  </r>
  <r>
    <n v="28"/>
    <n v="549353.77"/>
    <n v="153259.22016006839"/>
    <n v="396094.54983993166"/>
    <d v="2025-12-01T00:00:00"/>
    <s v="BH Colorado Electric Oper Co"/>
    <s v="Regulated Electric (122)"/>
    <s v="WPC Sub 40671 BACULITE MESA"/>
    <x v="162"/>
    <n v="135300"/>
    <x v="363"/>
    <n v="20534514"/>
    <s v="PAGS (T): 115KV CAP. VOLTAGE TRANSFORMER"/>
    <d v="2011-04-20T00:00:00"/>
    <d v="2011-01-01T00:00:00"/>
    <s v="50507XFER"/>
  </r>
  <r>
    <n v="1"/>
    <n v="35258.43"/>
    <n v="6444.5569904579997"/>
    <n v="28813.873009542"/>
    <d v="2025-12-01T00:00:00"/>
    <s v="BH Colorado Electric Oper Co"/>
    <s v="Regulated Electric (122)"/>
    <s v="WPC Sub 40671 BACULITE MESA"/>
    <x v="162"/>
    <n v="135300"/>
    <x v="363"/>
    <n v="20725516"/>
    <s v="Capacitor Voltage Transformer (CVT) sn 5061883-003"/>
    <d v="2016-12-29T00:00:00"/>
    <d v="2016-12-01T00:00:00"/>
    <s v="10030021"/>
  </r>
  <r>
    <n v="1"/>
    <n v="214746.54"/>
    <n v="1624.4308746414001"/>
    <n v="213122.10912535861"/>
    <d v="2025-12-01T00:00:00"/>
    <s v="BH Colorado Electric Oper Co"/>
    <s v="Regulated Electric (122)"/>
    <s v="WPC Sub 40672 NYBERG"/>
    <x v="163"/>
    <n v="135130"/>
    <x v="103"/>
    <n v="40389437"/>
    <s v="Communications - JMUX Equip"/>
    <d v="2016-01-14T00:00:00"/>
    <d v="2016-01-01T00:00:00"/>
    <s v="10051574"/>
  </r>
  <r>
    <n v="0"/>
    <n v="0"/>
    <n v="0"/>
    <n v="0"/>
    <d v="2025-12-01T00:00:00"/>
    <s v="BH Colorado Electric Oper Co"/>
    <s v="Regulated Electric (122)"/>
    <s v="WPC Sub 40672 NYBERG"/>
    <x v="163"/>
    <n v="135130"/>
    <x v="105"/>
    <n v="40389250"/>
    <s v="Scada Equip - Server/Router"/>
    <d v="2013-07-01T00:00:00"/>
    <d v="2013-01-01T00:00:00"/>
    <s v="10047856"/>
  </r>
  <r>
    <n v="1"/>
    <n v="15005.85"/>
    <n v="17.922687123000003"/>
    <n v="14987.927312877"/>
    <d v="2025-12-01T00:00:00"/>
    <s v="BH Colorado Electric Oper Co"/>
    <s v="Regulated Electric (122)"/>
    <s v="WPC Sub 40672 NYBERG"/>
    <x v="163"/>
    <n v="135130"/>
    <x v="105"/>
    <n v="41349081"/>
    <s v="Scada Equip - Server/Router"/>
    <d v="2024-12-30T00:00:00"/>
    <d v="2024-01-01T00:00:00"/>
    <s v="10084285"/>
  </r>
  <r>
    <n v="1"/>
    <n v="1045531.06"/>
    <n v="241066.90459879159"/>
    <n v="804464.15540120844"/>
    <d v="2025-12-01T00:00:00"/>
    <s v="BH Colorado Electric Oper Co"/>
    <s v="Regulated Electric (122)"/>
    <s v="WPC Sub 40672 NYBERG"/>
    <x v="163"/>
    <n v="135200"/>
    <x v="140"/>
    <n v="11545262"/>
    <s v="BUILDING:STATION CONTROL"/>
    <d v="2011-03-04T00:00:00"/>
    <d v="2011-07-01T00:00:00"/>
    <s v="10027650"/>
  </r>
  <r>
    <n v="1"/>
    <n v="10678.2"/>
    <n v="2462.0604008519999"/>
    <n v="8216.1395991480003"/>
    <d v="2025-12-01T00:00:00"/>
    <s v="BH Colorado Electric Oper Co"/>
    <s v="Regulated Electric (122)"/>
    <s v="WPC Sub 40672 NYBERG"/>
    <x v="163"/>
    <n v="135200"/>
    <x v="115"/>
    <n v="11545256"/>
    <s v="FENCE"/>
    <d v="2011-03-04T00:00:00"/>
    <d v="2011-07-01T00:00:00"/>
    <s v="10027650"/>
  </r>
  <r>
    <n v="9"/>
    <n v="6006.47"/>
    <n v="1675.6905265524001"/>
    <n v="4330.7794734476001"/>
    <d v="2025-12-01T00:00:00"/>
    <s v="BH Colorado Electric Oper Co"/>
    <s v="Regulated Electric (122)"/>
    <s v="WPC Sub 40672 NYBERG"/>
    <x v="163"/>
    <n v="135300"/>
    <x v="67"/>
    <n v="11545219"/>
    <s v="ARRESTORS"/>
    <d v="2011-03-04T00:00:00"/>
    <d v="2011-01-01T00:00:00"/>
    <s v="10027650"/>
  </r>
  <r>
    <n v="3"/>
    <n v="2638.63"/>
    <n v="482.29037457800001"/>
    <n v="2156.3396254220002"/>
    <d v="2025-12-01T00:00:00"/>
    <s v="BH Colorado Electric Oper Co"/>
    <s v="Regulated Electric (122)"/>
    <s v="WPC Sub 40672 NYBERG"/>
    <x v="163"/>
    <n v="135300"/>
    <x v="106"/>
    <n v="25466436"/>
    <s v="Arrester -  69,001-146,000 Volts"/>
    <d v="2016-01-14T00:00:00"/>
    <d v="2016-01-01T00:00:00"/>
    <s v="10051574"/>
  </r>
  <r>
    <n v="1"/>
    <n v="98983.7"/>
    <n v="18092.300076219999"/>
    <n v="80891.399923780002"/>
    <d v="2025-12-01T00:00:00"/>
    <s v="BH Colorado Electric Oper Co"/>
    <s v="Regulated Electric (122)"/>
    <s v="WPC Sub 40672 NYBERG"/>
    <x v="163"/>
    <n v="135300"/>
    <x v="83"/>
    <n v="25466453"/>
    <s v="Breaker, 115 KV"/>
    <d v="2016-01-14T00:00:00"/>
    <d v="2016-01-01T00:00:00"/>
    <s v="10051574"/>
  </r>
  <r>
    <n v="3"/>
    <n v="385539.56"/>
    <n v="107558.18114519521"/>
    <n v="277981.37885480479"/>
    <d v="2025-12-01T00:00:00"/>
    <s v="BH Colorado Electric Oper Co"/>
    <s v="Regulated Electric (122)"/>
    <s v="WPC Sub 40672 NYBERG"/>
    <x v="163"/>
    <n v="135300"/>
    <x v="83"/>
    <n v="11545238"/>
    <s v="BREAKER: 115 KV 2000 AMP 40KA"/>
    <d v="2011-03-04T00:00:00"/>
    <d v="2011-01-01T00:00:00"/>
    <s v="10027650"/>
  </r>
  <r>
    <n v="3950"/>
    <n v="60632.1"/>
    <n v="16915.199039531999"/>
    <n v="43716.900960468003"/>
    <d v="2025-12-01T00:00:00"/>
    <s v="BH Colorado Electric Oper Co"/>
    <s v="Regulated Electric (122)"/>
    <s v="WPC Sub 40672 NYBERG"/>
    <x v="163"/>
    <n v="135300"/>
    <x v="108"/>
    <n v="11545226"/>
    <s v="BUS AND STATION CONDUCTOR"/>
    <d v="2011-03-04T00:00:00"/>
    <d v="2011-01-01T00:00:00"/>
    <s v="10027650"/>
  </r>
  <r>
    <n v="1"/>
    <n v="74438.23"/>
    <n v="13605.864342338"/>
    <n v="60832.365657661998"/>
    <d v="2025-12-01T00:00:00"/>
    <s v="BH Colorado Electric Oper Co"/>
    <s v="Regulated Electric (122)"/>
    <s v="WPC Sub 40672 NYBERG"/>
    <x v="163"/>
    <n v="135300"/>
    <x v="109"/>
    <n v="25466441"/>
    <s v="Cable Trench"/>
    <d v="2016-01-14T00:00:00"/>
    <d v="2016-01-01T00:00:00"/>
    <s v="10051574"/>
  </r>
  <r>
    <n v="1"/>
    <n v="56941.440000000002"/>
    <n v="15885.575317324799"/>
    <n v="41055.864682675201"/>
    <d v="2025-12-01T00:00:00"/>
    <s v="BH Colorado Electric Oper Co"/>
    <s v="Regulated Electric (122)"/>
    <s v="WPC Sub 40672 NYBERG"/>
    <x v="163"/>
    <n v="135300"/>
    <x v="110"/>
    <n v="11545253"/>
    <s v="CLEARING AND GRADING"/>
    <d v="2011-03-04T00:00:00"/>
    <d v="2011-07-01T00:00:00"/>
    <s v="10027650"/>
  </r>
  <r>
    <n v="0"/>
    <n v="0"/>
    <n v="0"/>
    <n v="0"/>
    <d v="2025-12-01T00:00:00"/>
    <s v="BH Colorado Electric Oper Co"/>
    <s v="Regulated Electric (122)"/>
    <s v="WPC Sub 40672 NYBERG"/>
    <x v="163"/>
    <n v="135300"/>
    <x v="103"/>
    <n v="25466450"/>
    <s v="Communications - JMUX Equip"/>
    <d v="2016-01-14T00:00:00"/>
    <d v="2016-01-01T00:00:00"/>
    <s v="10051574"/>
  </r>
  <r>
    <n v="9375"/>
    <n v="89077.74"/>
    <n v="24850.9898567208"/>
    <n v="64226.750143279205"/>
    <d v="2025-12-01T00:00:00"/>
    <s v="BH Colorado Electric Oper Co"/>
    <s v="Regulated Electric (122)"/>
    <s v="WPC Sub 40672 NYBERG"/>
    <x v="163"/>
    <n v="135300"/>
    <x v="113"/>
    <n v="11545241"/>
    <s v="CONDUIT AND FITTINGS"/>
    <d v="2011-03-04T00:00:00"/>
    <d v="2011-01-01T00:00:00"/>
    <s v="10027650"/>
  </r>
  <r>
    <n v="0"/>
    <n v="0"/>
    <n v="0"/>
    <n v="0"/>
    <d v="2025-12-01T00:00:00"/>
    <s v="BH Colorado Electric Oper Co"/>
    <s v="Regulated Electric (122)"/>
    <s v="WPC Sub 40672 NYBERG"/>
    <x v="163"/>
    <n v="135300"/>
    <x v="3"/>
    <n v="28413192"/>
    <s v="Replace existing door and/or locking mechanisms for Nyberg Substation to allow for compliance with NERC CIP Low Impact Standards."/>
    <d v="2019-12-16T00:00:00"/>
    <d v="2019-12-01T00:00:00"/>
    <s v="10068553"/>
  </r>
  <r>
    <n v="0"/>
    <n v="0"/>
    <n v="0"/>
    <n v="0"/>
    <d v="2025-12-01T00:00:00"/>
    <s v="BH Colorado Electric Oper Co"/>
    <s v="Regulated Electric (122)"/>
    <s v="WPC Sub 40672 NYBERG"/>
    <x v="163"/>
    <n v="135300"/>
    <x v="3"/>
    <n v="29646547"/>
    <s v="Replace existing door and/or locking mechanisms for Nyberg Substation to allow for compliance with NERC CIP Low Impact Standards."/>
    <d v="2019-12-16T00:00:00"/>
    <d v="2020-07-01T00:00:00"/>
    <s v="10068553"/>
  </r>
  <r>
    <n v="0"/>
    <n v="0"/>
    <n v="0"/>
    <n v="0"/>
    <d v="2025-12-01T00:00:00"/>
    <s v="BH Colorado Electric Oper Co"/>
    <s v="Regulated Electric (122)"/>
    <s v="WPC Sub 40672 NYBERG"/>
    <x v="163"/>
    <n v="135300"/>
    <x v="3"/>
    <n v="10950968"/>
    <s v="NYBERG SUBSTATION"/>
    <d v="2011-03-04T00:00:00"/>
    <d v="2011-07-01T00:00:00"/>
    <s v="10027650"/>
  </r>
  <r>
    <n v="0"/>
    <n v="0"/>
    <n v="0"/>
    <n v="0"/>
    <d v="2025-12-01T00:00:00"/>
    <s v="BH Colorado Electric Oper Co"/>
    <s v="Regulated Electric (122)"/>
    <s v="WPC Sub 40672 NYBERG"/>
    <x v="163"/>
    <n v="135300"/>
    <x v="3"/>
    <n v="11315054"/>
    <s v="NYBERG SUBSTATION"/>
    <d v="2011-03-04T00:00:00"/>
    <d v="2012-03-01T00:00:00"/>
    <s v="10027650"/>
  </r>
  <r>
    <n v="0"/>
    <n v="0"/>
    <n v="0"/>
    <n v="0"/>
    <d v="2025-12-01T00:00:00"/>
    <s v="BH Colorado Electric Oper Co"/>
    <s v="Regulated Electric (122)"/>
    <s v="WPC Sub 40672 NYBERG"/>
    <x v="163"/>
    <n v="135300"/>
    <x v="3"/>
    <n v="28830355"/>
    <s v="Replace existing door and/or locking mechanisms for Nyberg Substation to allow for compliance with NERC CIP Low Impact Standards."/>
    <d v="2019-12-16T00:00:00"/>
    <d v="2020-01-01T00:00:00"/>
    <s v="10068553"/>
  </r>
  <r>
    <n v="0"/>
    <n v="0"/>
    <n v="0"/>
    <n v="0"/>
    <d v="2025-12-01T00:00:00"/>
    <s v="BH Colorado Electric Oper Co"/>
    <s v="Regulated Electric (122)"/>
    <s v="WPC Sub 40672 NYBERG"/>
    <x v="163"/>
    <n v="135300"/>
    <x v="3"/>
    <n v="14696728"/>
    <s v="Nyberg Line Terminal"/>
    <d v="2016-01-14T00:00:00"/>
    <d v="2016-04-01T00:00:00"/>
    <s v="10051574"/>
  </r>
  <r>
    <n v="6"/>
    <n v="66516.759999999995"/>
    <n v="12157.973302855999"/>
    <n v="54358.786697143994"/>
    <d v="2025-12-01T00:00:00"/>
    <s v="BH Colorado Electric Oper Co"/>
    <s v="Regulated Electric (122)"/>
    <s v="WPC Sub 40672 NYBERG"/>
    <x v="163"/>
    <n v="135300"/>
    <x v="116"/>
    <n v="25466456"/>
    <s v="Foundation, Other"/>
    <d v="2016-01-14T00:00:00"/>
    <d v="2016-04-01T00:00:00"/>
    <s v="10051574"/>
  </r>
  <r>
    <n v="50"/>
    <n v="249288.98"/>
    <n v="69546.868986261601"/>
    <n v="179742.11101373841"/>
    <d v="2025-12-01T00:00:00"/>
    <s v="BH Colorado Electric Oper Co"/>
    <s v="Regulated Electric (122)"/>
    <s v="WPC Sub 40672 NYBERG"/>
    <x v="163"/>
    <n v="135300"/>
    <x v="116"/>
    <n v="11545259"/>
    <s v="FOUNDATIONS"/>
    <d v="2011-03-04T00:00:00"/>
    <d v="2011-07-01T00:00:00"/>
    <s v="10027650"/>
  </r>
  <r>
    <n v="1"/>
    <n v="80306.66"/>
    <n v="22404.025888927201"/>
    <n v="57902.634111072803"/>
    <d v="2025-12-01T00:00:00"/>
    <s v="BH Colorado Electric Oper Co"/>
    <s v="Regulated Electric (122)"/>
    <s v="WPC Sub 40672 NYBERG"/>
    <x v="163"/>
    <n v="135300"/>
    <x v="118"/>
    <n v="11545232"/>
    <s v="GROUNDING SYSTEM STATION"/>
    <d v="2011-03-04T00:00:00"/>
    <d v="2011-01-01T00:00:00"/>
    <s v="10027650"/>
  </r>
  <r>
    <n v="1"/>
    <n v="22392.03"/>
    <n v="4092.8286786180001"/>
    <n v="18299.201321381999"/>
    <d v="2025-12-01T00:00:00"/>
    <s v="BH Colorado Electric Oper Co"/>
    <s v="Regulated Electric (122)"/>
    <s v="WPC Sub 40672 NYBERG"/>
    <x v="163"/>
    <n v="135300"/>
    <x v="118"/>
    <n v="25466444"/>
    <s v="Grounding Systems, Station"/>
    <d v="2016-01-14T00:00:00"/>
    <d v="2016-01-01T00:00:00"/>
    <s v="10051574"/>
  </r>
  <r>
    <n v="48"/>
    <n v="22424.18"/>
    <n v="6255.9183666456001"/>
    <n v="16168.261633354399"/>
    <d v="2025-12-01T00:00:00"/>
    <s v="BH Colorado Electric Oper Co"/>
    <s v="Regulated Electric (122)"/>
    <s v="WPC Sub 40672 NYBERG"/>
    <x v="163"/>
    <n v="135300"/>
    <x v="30"/>
    <n v="11545247"/>
    <s v="INSULATORS"/>
    <d v="2011-03-04T00:00:00"/>
    <d v="2011-01-01T00:00:00"/>
    <s v="10027650"/>
  </r>
  <r>
    <n v="1"/>
    <n v="9897.33"/>
    <n v="2761.1662289435999"/>
    <n v="7136.1637710564"/>
    <d v="2025-12-01T00:00:00"/>
    <s v="BH Colorado Electric Oper Co"/>
    <s v="Regulated Electric (122)"/>
    <s v="WPC Sub 40672 NYBERG"/>
    <x v="163"/>
    <n v="135300"/>
    <x v="420"/>
    <n v="11545244"/>
    <s v="LINE TRAP"/>
    <d v="2011-03-04T00:00:00"/>
    <d v="2011-01-01T00:00:00"/>
    <s v="10027650"/>
  </r>
  <r>
    <n v="1"/>
    <n v="3926.09"/>
    <n v="1095.3042002027998"/>
    <n v="2830.7857997972005"/>
    <d v="2025-12-01T00:00:00"/>
    <s v="BH Colorado Electric Oper Co"/>
    <s v="Regulated Electric (122)"/>
    <s v="WPC Sub 40672 NYBERG"/>
    <x v="163"/>
    <n v="135300"/>
    <x v="230"/>
    <n v="11545229"/>
    <s v="LINE TUNING UNIT"/>
    <d v="2011-03-04T00:00:00"/>
    <d v="2011-01-01T00:00:00"/>
    <s v="10027650"/>
  </r>
  <r>
    <n v="1"/>
    <n v="76152.570000000007"/>
    <n v="21245.114038964399"/>
    <n v="54907.455961035608"/>
    <d v="2025-12-01T00:00:00"/>
    <s v="BH Colorado Electric Oper Co"/>
    <s v="Regulated Electric (122)"/>
    <s v="WPC Sub 40672 NYBERG"/>
    <x v="163"/>
    <n v="135300"/>
    <x v="294"/>
    <n v="11545271"/>
    <s v="PANEL # 4"/>
    <d v="2011-03-04T00:00:00"/>
    <d v="2011-07-01T00:00:00"/>
    <s v="10027650"/>
  </r>
  <r>
    <n v="1"/>
    <n v="76152.570000000007"/>
    <n v="21245.114038964399"/>
    <n v="54907.455961035608"/>
    <d v="2025-12-01T00:00:00"/>
    <s v="BH Colorado Electric Oper Co"/>
    <s v="Regulated Electric (122)"/>
    <s v="WPC Sub 40672 NYBERG"/>
    <x v="163"/>
    <n v="135300"/>
    <x v="294"/>
    <n v="11545280"/>
    <s v="PANEL # 2"/>
    <d v="2011-03-04T00:00:00"/>
    <d v="2011-07-01T00:00:00"/>
    <s v="10027650"/>
  </r>
  <r>
    <n v="1"/>
    <n v="76152.540000000008"/>
    <n v="21245.105669536802"/>
    <n v="54907.434330463206"/>
    <d v="2025-12-01T00:00:00"/>
    <s v="BH Colorado Electric Oper Co"/>
    <s v="Regulated Electric (122)"/>
    <s v="WPC Sub 40672 NYBERG"/>
    <x v="163"/>
    <n v="135300"/>
    <x v="294"/>
    <n v="11545277"/>
    <s v="PANEL # 3"/>
    <d v="2011-03-04T00:00:00"/>
    <d v="2011-07-01T00:00:00"/>
    <s v="10027650"/>
  </r>
  <r>
    <n v="1"/>
    <n v="50768.35"/>
    <n v="14163.400989882"/>
    <n v="36604.949010117998"/>
    <d v="2025-12-01T00:00:00"/>
    <s v="BH Colorado Electric Oper Co"/>
    <s v="Regulated Electric (122)"/>
    <s v="WPC Sub 40672 NYBERG"/>
    <x v="163"/>
    <n v="135300"/>
    <x v="294"/>
    <n v="11545274"/>
    <s v="PANEL # 1"/>
    <d v="2011-03-04T00:00:00"/>
    <d v="2011-07-01T00:00:00"/>
    <s v="10027650"/>
  </r>
  <r>
    <n v="1"/>
    <n v="52895.770000000004"/>
    <n v="9668.3205780619992"/>
    <n v="43227.449421938007"/>
    <d v="2025-12-01T00:00:00"/>
    <s v="BH Colorado Electric Oper Co"/>
    <s v="Regulated Electric (122)"/>
    <s v="WPC Sub 40672 NYBERG"/>
    <x v="163"/>
    <n v="135300"/>
    <x v="147"/>
    <n v="25466465"/>
    <s v="RELAY AND CONTROL"/>
    <d v="2016-01-14T00:00:00"/>
    <d v="2016-04-01T00:00:00"/>
    <s v="10051574"/>
  </r>
  <r>
    <n v="0"/>
    <n v="0"/>
    <n v="0"/>
    <n v="0"/>
    <d v="2025-12-01T00:00:00"/>
    <s v="BH Colorado Electric Oper Co"/>
    <s v="Regulated Electric (122)"/>
    <s v="WPC Sub 40672 NYBERG"/>
    <x v="163"/>
    <n v="135300"/>
    <x v="105"/>
    <n v="12301510"/>
    <s v="Scada Equip - Server/Router"/>
    <d v="2013-07-01T00:00:00"/>
    <d v="2013-01-01T00:00:00"/>
    <s v="10047856"/>
  </r>
  <r>
    <n v="0"/>
    <n v="7028.4800000000005"/>
    <n v="878.98459047680001"/>
    <n v="6149.4954095232006"/>
    <d v="2025-12-01T00:00:00"/>
    <s v="BH Colorado Electric Oper Co"/>
    <s v="Regulated Electric (122)"/>
    <s v="WPC Sub 40672 NYBERG"/>
    <x v="163"/>
    <n v="135300"/>
    <x v="121"/>
    <n v="33375674"/>
    <s v="SECURITY SYSTEM"/>
    <d v="2019-12-16T00:00:00"/>
    <d v="2019-12-01T00:00:00"/>
    <s v="10068553"/>
  </r>
  <r>
    <n v="1"/>
    <n v="9477.7100000000009"/>
    <n v="1732.3415204260002"/>
    <n v="7745.368479574001"/>
    <d v="2025-12-01T00:00:00"/>
    <s v="BH Colorado Electric Oper Co"/>
    <s v="Regulated Electric (122)"/>
    <s v="WPC Sub 40672 NYBERG"/>
    <x v="163"/>
    <n v="135300"/>
    <x v="122"/>
    <n v="25466459"/>
    <s v="Station Rock"/>
    <d v="2016-01-14T00:00:00"/>
    <d v="2016-04-01T00:00:00"/>
    <s v="10051574"/>
  </r>
  <r>
    <n v="29"/>
    <n v="341857.60000000003"/>
    <n v="95371.747756992001"/>
    <n v="246485.85224300803"/>
    <d v="2025-12-01T00:00:00"/>
    <s v="BH Colorado Electric Oper Co"/>
    <s v="Regulated Electric (122)"/>
    <s v="WPC Sub 40672 NYBERG"/>
    <x v="163"/>
    <n v="135300"/>
    <x v="86"/>
    <n v="11545268"/>
    <s v="STRUCTURE: STEEL"/>
    <d v="2011-03-04T00:00:00"/>
    <d v="2011-07-01T00:00:00"/>
    <s v="10027650"/>
  </r>
  <r>
    <n v="1"/>
    <n v="194614.17"/>
    <n v="35571.694761102"/>
    <n v="159042.47523889801"/>
    <d v="2025-12-01T00:00:00"/>
    <s v="BH Colorado Electric Oper Co"/>
    <s v="Regulated Electric (122)"/>
    <s v="WPC Sub 40672 NYBERG"/>
    <x v="163"/>
    <n v="135300"/>
    <x v="86"/>
    <n v="25466462"/>
    <s v="Structure - Steel"/>
    <d v="2016-01-14T00:00:00"/>
    <d v="2016-04-01T00:00:00"/>
    <s v="10051574"/>
  </r>
  <r>
    <n v="3"/>
    <n v="84843.16"/>
    <n v="15507.683690696"/>
    <n v="69335.476309304009"/>
    <d v="2025-12-01T00:00:00"/>
    <s v="BH Colorado Electric Oper Co"/>
    <s v="Regulated Electric (122)"/>
    <s v="WPC Sub 40672 NYBERG"/>
    <x v="163"/>
    <n v="135300"/>
    <x v="421"/>
    <n v="25466447"/>
    <s v="Switches - 15001-25000v"/>
    <d v="2016-01-14T00:00:00"/>
    <d v="2016-01-01T00:00:00"/>
    <s v="10051574"/>
  </r>
  <r>
    <n v="11"/>
    <n v="163916.24"/>
    <n v="45729.503438140797"/>
    <n v="118186.7365618592"/>
    <d v="2025-12-01T00:00:00"/>
    <s v="BH Colorado Electric Oper Co"/>
    <s v="Regulated Electric (122)"/>
    <s v="WPC Sub 40672 NYBERG"/>
    <x v="163"/>
    <n v="135300"/>
    <x v="149"/>
    <n v="11545235"/>
    <s v="SWITCHES: DISCONNECT 2000 AMP VB"/>
    <d v="2011-03-04T00:00:00"/>
    <d v="2011-01-01T00:00:00"/>
    <s v="10027650"/>
  </r>
  <r>
    <n v="3"/>
    <n v="28281.06"/>
    <n v="5169.229115436"/>
    <n v="23111.830884564002"/>
    <d v="2025-12-01T00:00:00"/>
    <s v="BH Colorado Electric Oper Co"/>
    <s v="Regulated Electric (122)"/>
    <s v="WPC Sub 40672 NYBERG"/>
    <x v="163"/>
    <n v="135300"/>
    <x v="373"/>
    <n v="25466468"/>
    <s v="Transf, Coupling Capacitive Voltage"/>
    <d v="2016-01-14T00:00:00"/>
    <d v="2016-04-01T00:00:00"/>
    <s v="10051574"/>
  </r>
  <r>
    <n v="2"/>
    <n v="227517.49"/>
    <n v="63473.038676290802"/>
    <n v="164044.45132370919"/>
    <d v="2025-12-01T00:00:00"/>
    <s v="BH Colorado Electric Oper Co"/>
    <s v="Regulated Electric (122)"/>
    <s v="WPC Sub 40672 NYBERG"/>
    <x v="163"/>
    <n v="135300"/>
    <x v="274"/>
    <n v="11545265"/>
    <s v="TRANSFORMERS: CCVT"/>
    <d v="2011-03-04T00:00:00"/>
    <d v="2011-07-01T00:00:00"/>
    <s v="10027650"/>
  </r>
  <r>
    <n v="9"/>
    <n v="103639.73"/>
    <n v="28913.507223951601"/>
    <n v="74726.222776048395"/>
    <d v="2025-12-01T00:00:00"/>
    <s v="BH Colorado Electric Oper Co"/>
    <s v="Regulated Electric (122)"/>
    <s v="WPC Sub 40672 NYBERG"/>
    <x v="163"/>
    <n v="135300"/>
    <x v="363"/>
    <n v="11545250"/>
    <s v="TRANSFORMER: VOLTAGE CAPACITOR 115 KV"/>
    <d v="2011-03-04T00:00:00"/>
    <d v="2011-01-01T00:00:00"/>
    <s v="10027650"/>
  </r>
  <r>
    <n v="1"/>
    <n v="32449.18"/>
    <n v="9052.7020896456015"/>
    <n v="23396.477910354399"/>
    <d v="2025-12-01T00:00:00"/>
    <s v="BH Colorado Electric Oper Co"/>
    <s v="Regulated Electric (122)"/>
    <s v="WPC Sub 40672 NYBERG"/>
    <x v="163"/>
    <n v="135300"/>
    <x v="364"/>
    <n v="11545283"/>
    <s v="TRENCH"/>
    <d v="2011-03-04T00:00:00"/>
    <d v="2011-07-01T00:00:00"/>
    <s v="10027650"/>
  </r>
  <r>
    <n v="2"/>
    <n v="13886.77"/>
    <n v="105.04522185570001"/>
    <n v="13781.7247781443"/>
    <d v="2025-12-01T00:00:00"/>
    <s v="BH Colorado Electric Oper Co"/>
    <s v="Regulated Electric (122)"/>
    <s v="WPC Sub 40673 RATTLESNAKE BUTTE SUB"/>
    <x v="164"/>
    <n v="135130"/>
    <x v="103"/>
    <n v="40389470"/>
    <s v="Communications - JMUX Equip"/>
    <d v="2016-11-07T00:00:00"/>
    <d v="2016-01-01T00:00:00"/>
    <s v="10053818"/>
  </r>
  <r>
    <n v="1"/>
    <n v="40871.79"/>
    <n v="211.53726247770001"/>
    <n v="40660.2527375223"/>
    <d v="2025-12-01T00:00:00"/>
    <s v="BH Colorado Electric Oper Co"/>
    <s v="Regulated Electric (122)"/>
    <s v="WPC Sub 40673 RATTLESNAKE BUTTE SUB"/>
    <x v="164"/>
    <n v="135130"/>
    <x v="103"/>
    <n v="40388713"/>
    <s v="Communications - JMUX Equip"/>
    <d v="2019-06-27T00:00:00"/>
    <d v="2019-01-01T00:00:00"/>
    <s v="10061887"/>
  </r>
  <r>
    <n v="1"/>
    <n v="8922.65"/>
    <n v="46.180335019499999"/>
    <n v="8876.4696649804991"/>
    <d v="2025-12-01T00:00:00"/>
    <s v="BH Colorado Electric Oper Co"/>
    <s v="Regulated Electric (122)"/>
    <s v="WPC Sub 40673 RATTLESNAKE BUTTE SUB"/>
    <x v="164"/>
    <n v="135130"/>
    <x v="31"/>
    <n v="40388702"/>
    <s v="GRID ROUTER"/>
    <d v="2019-06-27T00:00:00"/>
    <d v="2019-01-01T00:00:00"/>
    <s v="10061887"/>
  </r>
  <r>
    <n v="1"/>
    <n v="83917.400000000009"/>
    <n v="434.32541296199997"/>
    <n v="83483.074587038005"/>
    <d v="2025-12-01T00:00:00"/>
    <s v="BH Colorado Electric Oper Co"/>
    <s v="Regulated Electric (122)"/>
    <s v="WPC Sub 40673 RATTLESNAKE BUTTE SUB"/>
    <x v="164"/>
    <n v="135130"/>
    <x v="104"/>
    <n v="40388768"/>
    <s v="Wind Farm PMU (Phasor Measurement Unit) for Peakview &amp; Busch Ranch 1"/>
    <d v="2019-05-03T00:00:00"/>
    <d v="2019-01-01T00:00:00"/>
    <s v="10066732"/>
  </r>
  <r>
    <n v="1"/>
    <n v="15005.85"/>
    <n v="17.922687123000003"/>
    <n v="14987.927312877"/>
    <d v="2025-12-01T00:00:00"/>
    <s v="BH Colorado Electric Oper Co"/>
    <s v="Regulated Electric (122)"/>
    <s v="WPC Sub 40673 RATTLESNAKE BUTTE SUB"/>
    <x v="164"/>
    <n v="135130"/>
    <x v="105"/>
    <n v="41349084"/>
    <s v="Scada Equip - Server/Router"/>
    <d v="2024-12-30T00:00:00"/>
    <d v="2024-01-01T00:00:00"/>
    <s v="10084285"/>
  </r>
  <r>
    <n v="1"/>
    <n v="3001.5"/>
    <n v="15.534653445000002"/>
    <n v="2985.965346555"/>
    <d v="2025-12-01T00:00:00"/>
    <s v="BH Colorado Electric Oper Co"/>
    <s v="Regulated Electric (122)"/>
    <s v="WPC Sub 40673 RATTLESNAKE BUTTE SUB"/>
    <x v="164"/>
    <n v="135130"/>
    <x v="422"/>
    <n v="40388691"/>
    <s v="SEL ETHERNET SWITCH"/>
    <d v="2019-06-27T00:00:00"/>
    <d v="2019-01-01T00:00:00"/>
    <s v="10061887"/>
  </r>
  <r>
    <n v="1"/>
    <n v="438986.63"/>
    <n v="94236.188734722804"/>
    <n v="344750.44126527722"/>
    <d v="2025-12-01T00:00:00"/>
    <s v="BH Colorado Electric Oper Co"/>
    <s v="Regulated Electric (122)"/>
    <s v="WPC Sub 40673 RATTLESNAKE BUTTE SUB"/>
    <x v="164"/>
    <n v="135200"/>
    <x v="140"/>
    <n v="18890383"/>
    <s v="CONTROL BUILDING"/>
    <d v="2012-10-11T00:00:00"/>
    <d v="2013-01-01T00:00:00"/>
    <s v="50507XFER"/>
  </r>
  <r>
    <n v="1"/>
    <n v="56410.15"/>
    <n v="12109.429259734001"/>
    <n v="44300.720740265999"/>
    <d v="2025-12-01T00:00:00"/>
    <s v="BH Colorado Electric Oper Co"/>
    <s v="Regulated Electric (122)"/>
    <s v="WPC Sub 40673 RATTLESNAKE BUTTE SUB"/>
    <x v="164"/>
    <n v="135200"/>
    <x v="115"/>
    <n v="18890394"/>
    <s v="STATION FENCING"/>
    <d v="2012-10-11T00:00:00"/>
    <d v="2013-01-01T00:00:00"/>
    <s v="50507XFER"/>
  </r>
  <r>
    <n v="0"/>
    <n v="6378.16"/>
    <n v="659.23679523359999"/>
    <n v="5718.9232047664"/>
    <d v="2025-12-01T00:00:00"/>
    <s v="BH Colorado Electric Oper Co"/>
    <s v="Regulated Electric (122)"/>
    <s v="WPC Sub 40673 RATTLESNAKE BUTTE SUB"/>
    <x v="164"/>
    <n v="135200"/>
    <x v="121"/>
    <n v="33375748"/>
    <s v="SECURITY SYSTEM"/>
    <d v="2019-12-16T00:00:00"/>
    <d v="2019-12-01T00:00:00"/>
    <s v="10069346"/>
  </r>
  <r>
    <n v="9"/>
    <n v="2695.44"/>
    <n v="700.11590367840006"/>
    <n v="1995.3240963215999"/>
    <d v="2025-12-01T00:00:00"/>
    <s v="BH Colorado Electric Oper Co"/>
    <s v="Regulated Electric (122)"/>
    <s v="WPC Sub 40673 RATTLESNAKE BUTTE SUB"/>
    <x v="164"/>
    <n v="135300"/>
    <x v="67"/>
    <n v="12010323"/>
    <s v="ARRESTER: STATION CLASS 30KV, 24.4 POLYMER"/>
    <d v="2012-10-11T00:00:00"/>
    <d v="2013-01-01T00:00:00"/>
    <s v="10044528"/>
  </r>
  <r>
    <n v="3"/>
    <n v="15873.880000000001"/>
    <n v="2901.4373107279998"/>
    <n v="12972.442689272"/>
    <d v="2025-12-01T00:00:00"/>
    <s v="BH Colorado Electric Oper Co"/>
    <s v="Regulated Electric (122)"/>
    <s v="WPC Sub 40673 RATTLESNAKE BUTTE SUB"/>
    <x v="164"/>
    <n v="135300"/>
    <x v="106"/>
    <n v="20845292"/>
    <s v="Arrester -  69,001-146,000 Volts"/>
    <d v="2016-09-01T00:00:00"/>
    <d v="2016-01-01T00:00:00"/>
    <s v="10052395"/>
  </r>
  <r>
    <n v="3"/>
    <n v="5151.24"/>
    <n v="644.21618640840006"/>
    <n v="4507.0238135915997"/>
    <d v="2025-12-01T00:00:00"/>
    <s v="BH Colorado Electric Oper Co"/>
    <s v="Regulated Electric (122)"/>
    <s v="WPC Sub 40673 RATTLESNAKE BUTTE SUB"/>
    <x v="164"/>
    <n v="135300"/>
    <x v="106"/>
    <n v="30235209"/>
    <s v="LIGHTNING ARRESTER 96KV"/>
    <d v="2019-06-27T00:00:00"/>
    <d v="2019-01-01T00:00:00"/>
    <s v="10061887"/>
  </r>
  <r>
    <n v="1"/>
    <n v="68054.22"/>
    <n v="8510.8886554302007"/>
    <n v="59543.3313445698"/>
    <d v="2025-12-01T00:00:00"/>
    <s v="BH Colorado Electric Oper Co"/>
    <s v="Regulated Electric (122)"/>
    <s v="WPC Sub 40673 RATTLESNAKE BUTTE SUB"/>
    <x v="164"/>
    <n v="135300"/>
    <x v="83"/>
    <n v="30235243"/>
    <s v="CIRCUIT BREAKER 115KV"/>
    <d v="2019-06-27T00:00:00"/>
    <d v="2019-01-01T00:00:00"/>
    <s v="10061887"/>
  </r>
  <r>
    <n v="1"/>
    <n v="24155.15"/>
    <n v="6274.0794344289998"/>
    <n v="17881.070565571001"/>
    <d v="2025-12-01T00:00:00"/>
    <s v="BH Colorado Electric Oper Co"/>
    <s v="Regulated Electric (122)"/>
    <s v="WPC Sub 40673 RATTLESNAKE BUTTE SUB"/>
    <x v="164"/>
    <n v="135300"/>
    <x v="83"/>
    <n v="12010348"/>
    <s v="BREAKER: 115KV 650 KV 1200 A CIRCUIT BREAKER"/>
    <d v="2012-10-11T00:00:00"/>
    <d v="2013-01-01T00:00:00"/>
    <s v="10044528"/>
  </r>
  <r>
    <n v="2"/>
    <n v="389260.28"/>
    <n v="71149.227534567995"/>
    <n v="318111.05246543203"/>
    <d v="2025-12-01T00:00:00"/>
    <s v="BH Colorado Electric Oper Co"/>
    <s v="Regulated Electric (122)"/>
    <s v="WPC Sub 40673 RATTLESNAKE BUTTE SUB"/>
    <x v="164"/>
    <n v="135300"/>
    <x v="83"/>
    <n v="20845308"/>
    <s v="Breaker, 115 KV"/>
    <d v="2016-09-01T00:00:00"/>
    <d v="2016-01-01T00:00:00"/>
    <s v="10052395"/>
  </r>
  <r>
    <n v="1"/>
    <n v="24158.78"/>
    <n v="6275.0222937508006"/>
    <n v="17883.757706249198"/>
    <d v="2025-12-01T00:00:00"/>
    <s v="BH Colorado Electric Oper Co"/>
    <s v="Regulated Electric (122)"/>
    <s v="WPC Sub 40673 RATTLESNAKE BUTTE SUB"/>
    <x v="164"/>
    <n v="135300"/>
    <x v="423"/>
    <n v="12010354"/>
    <s v="BREAKER: 13.8 KV CIRCUIT BREAKERS"/>
    <d v="2012-10-11T00:00:00"/>
    <d v="2013-01-01T00:00:00"/>
    <s v="10044528"/>
  </r>
  <r>
    <n v="2"/>
    <n v="48310.23"/>
    <n v="12548.1406869978"/>
    <n v="35762.089313002201"/>
    <d v="2025-12-01T00:00:00"/>
    <s v="BH Colorado Electric Oper Co"/>
    <s v="Regulated Electric (122)"/>
    <s v="WPC Sub 40673 RATTLESNAKE BUTTE SUB"/>
    <x v="164"/>
    <n v="135300"/>
    <x v="139"/>
    <n v="12010351"/>
    <s v="BREAKER: 34.5 200 KV 1200 A CIRCUIT BREAKER"/>
    <d v="2012-10-11T00:00:00"/>
    <d v="2013-01-01T00:00:00"/>
    <s v="10044528"/>
  </r>
  <r>
    <n v="0"/>
    <n v="0"/>
    <n v="0"/>
    <n v="0"/>
    <d v="2025-12-01T00:00:00"/>
    <s v="BH Colorado Electric Oper Co"/>
    <s v="Regulated Electric (122)"/>
    <s v="WPC Sub 40673 RATTLESNAKE BUTTE SUB"/>
    <x v="164"/>
    <n v="135300"/>
    <x v="140"/>
    <n v="12010369"/>
    <s v="CONTROL BUILDING"/>
    <d v="2012-10-11T00:00:00"/>
    <d v="2013-01-01T00:00:00"/>
    <s v="10044528"/>
  </r>
  <r>
    <n v="1"/>
    <n v="31069.65"/>
    <n v="3885.5831675565"/>
    <n v="27184.066832443503"/>
    <d v="2025-12-01T00:00:00"/>
    <s v="BH Colorado Electric Oper Co"/>
    <s v="Regulated Electric (122)"/>
    <s v="WPC Sub 40673 RATTLESNAKE BUTTE SUB"/>
    <x v="164"/>
    <n v="135300"/>
    <x v="108"/>
    <n v="30235214"/>
    <s v="BUS"/>
    <d v="2019-06-27T00:00:00"/>
    <d v="2019-01-01T00:00:00"/>
    <s v="10061887"/>
  </r>
  <r>
    <n v="800"/>
    <n v="11703.01"/>
    <n v="3039.7498819886"/>
    <n v="8663.2601180113998"/>
    <d v="2025-12-01T00:00:00"/>
    <s v="BH Colorado Electric Oper Co"/>
    <s v="Regulated Electric (122)"/>
    <s v="WPC Sub 40673 RATTLESNAKE BUTTE SUB"/>
    <x v="164"/>
    <n v="135300"/>
    <x v="108"/>
    <n v="12010332"/>
    <s v="BUS: TUBING AND CONDUCTOR"/>
    <d v="2012-10-11T00:00:00"/>
    <d v="2013-01-01T00:00:00"/>
    <s v="10044528"/>
  </r>
  <r>
    <n v="680"/>
    <n v="181771.39"/>
    <n v="33224.283727034002"/>
    <n v="148547.10627296602"/>
    <d v="2025-12-01T00:00:00"/>
    <s v="BH Colorado Electric Oper Co"/>
    <s v="Regulated Electric (122)"/>
    <s v="WPC Sub 40673 RATTLESNAKE BUTTE SUB"/>
    <x v="164"/>
    <n v="135300"/>
    <x v="257"/>
    <n v="20845320"/>
    <s v="Bus Support"/>
    <d v="2016-09-01T00:00:00"/>
    <d v="2016-09-01T00:00:00"/>
    <s v="10052395"/>
  </r>
  <r>
    <n v="1"/>
    <n v="81327.23"/>
    <n v="10170.8167279643"/>
    <n v="71156.413272035701"/>
    <d v="2025-12-01T00:00:00"/>
    <s v="BH Colorado Electric Oper Co"/>
    <s v="Regulated Electric (122)"/>
    <s v="WPC Sub 40673 RATTLESNAKE BUTTE SUB"/>
    <x v="164"/>
    <n v="135300"/>
    <x v="109"/>
    <n v="30235217"/>
    <s v="Cable Trench"/>
    <d v="2019-06-27T00:00:00"/>
    <d v="2019-01-01T00:00:00"/>
    <s v="10061887"/>
  </r>
  <r>
    <n v="0"/>
    <n v="0"/>
    <n v="0"/>
    <n v="0"/>
    <d v="2025-12-01T00:00:00"/>
    <s v="BH Colorado Electric Oper Co"/>
    <s v="Regulated Electric (122)"/>
    <s v="WPC Sub 40673 RATTLESNAKE BUTTE SUB"/>
    <x v="164"/>
    <n v="135300"/>
    <x v="103"/>
    <n v="20845947"/>
    <s v="Communications - JMUX Equip"/>
    <d v="2016-11-07T00:00:00"/>
    <d v="2016-01-01T00:00:00"/>
    <s v="10053818"/>
  </r>
  <r>
    <n v="0"/>
    <n v="0"/>
    <n v="0"/>
    <n v="0"/>
    <d v="2025-12-01T00:00:00"/>
    <s v="BH Colorado Electric Oper Co"/>
    <s v="Regulated Electric (122)"/>
    <s v="WPC Sub 40673 RATTLESNAKE BUTTE SUB"/>
    <x v="164"/>
    <n v="135300"/>
    <x v="103"/>
    <n v="30235235"/>
    <s v="Communications - JMUX Equip"/>
    <d v="2019-06-27T00:00:00"/>
    <d v="2019-01-01T00:00:00"/>
    <s v="10061887"/>
  </r>
  <r>
    <n v="0"/>
    <n v="0"/>
    <n v="0"/>
    <n v="0"/>
    <d v="2025-12-01T00:00:00"/>
    <s v="BH Colorado Electric Oper Co"/>
    <s v="Regulated Electric (122)"/>
    <s v="WPC Sub 40673 RATTLESNAKE BUTTE SUB"/>
    <x v="164"/>
    <n v="135300"/>
    <x v="31"/>
    <n v="30235249"/>
    <s v="GRID ROUTER"/>
    <d v="2019-06-27T00:00:00"/>
    <d v="2019-01-01T00:00:00"/>
    <s v="10061887"/>
  </r>
  <r>
    <n v="0"/>
    <n v="66790.570000000007"/>
    <n v="8352.8560683337"/>
    <n v="58437.713931666309"/>
    <d v="2025-12-01T00:00:00"/>
    <s v="BH Colorado Electric Oper Co"/>
    <s v="Regulated Electric (122)"/>
    <s v="WPC Sub 40673 RATTLESNAKE BUTTE SUB"/>
    <x v="164"/>
    <n v="135300"/>
    <x v="259"/>
    <n v="30235238"/>
    <s v="STATION CONDUCTOR"/>
    <d v="2019-06-27T00:00:00"/>
    <d v="2019-01-01T00:00:00"/>
    <s v="10061887"/>
  </r>
  <r>
    <n v="0"/>
    <n v="6258.07"/>
    <n v="782.63680000869999"/>
    <n v="5475.4331999912993"/>
    <d v="2025-12-01T00:00:00"/>
    <s v="BH Colorado Electric Oper Co"/>
    <s v="Regulated Electric (122)"/>
    <s v="WPC Sub 40673 RATTLESNAKE BUTTE SUB"/>
    <x v="164"/>
    <n v="135300"/>
    <x v="113"/>
    <n v="30235246"/>
    <s v="STATION CONDUIT"/>
    <d v="2019-06-27T00:00:00"/>
    <d v="2019-01-01T00:00:00"/>
    <s v="10061887"/>
  </r>
  <r>
    <n v="9"/>
    <n v="188324.39"/>
    <n v="48915.5390175754"/>
    <n v="139408.85098242463"/>
    <d v="2025-12-01T00:00:00"/>
    <s v="BH Colorado Electric Oper Co"/>
    <s v="Regulated Electric (122)"/>
    <s v="WPC Sub 40673 RATTLESNAKE BUTTE SUB"/>
    <x v="164"/>
    <n v="135300"/>
    <x v="424"/>
    <n v="12010366"/>
    <s v="CCVT:115KV"/>
    <d v="2012-10-11T00:00:00"/>
    <d v="2013-01-01T00:00:00"/>
    <s v="10044528"/>
  </r>
  <r>
    <n v="1"/>
    <n v="93375.73"/>
    <n v="17067.271954838001"/>
    <n v="76308.458045161999"/>
    <d v="2025-12-01T00:00:00"/>
    <s v="BH Colorado Electric Oper Co"/>
    <s v="Regulated Electric (122)"/>
    <s v="WPC Sub 40673 RATTLESNAKE BUTTE SUB"/>
    <x v="164"/>
    <n v="135300"/>
    <x v="142"/>
    <n v="20845323"/>
    <s v="Deadend Tower"/>
    <d v="2016-09-01T00:00:00"/>
    <d v="2016-09-01T00:00:00"/>
    <s v="10052395"/>
  </r>
  <r>
    <n v="0"/>
    <n v="0"/>
    <n v="0"/>
    <n v="0"/>
    <d v="2025-12-01T00:00:00"/>
    <s v="BH Colorado Electric Oper Co"/>
    <s v="Regulated Electric (122)"/>
    <s v="WPC Sub 40673 RATTLESNAKE BUTTE SUB"/>
    <x v="164"/>
    <n v="135300"/>
    <x v="3"/>
    <n v="28413224"/>
    <s v="Replace existing door and/or locking mechanisms for Rattlesnake Substation to allow for compliance with NERC CIP Low Impact Standards"/>
    <d v="2019-12-16T00:00:00"/>
    <d v="2019-12-01T00:00:00"/>
    <s v="10069346"/>
  </r>
  <r>
    <n v="0"/>
    <n v="0"/>
    <n v="0"/>
    <n v="0"/>
    <d v="2025-12-01T00:00:00"/>
    <s v="BH Colorado Electric Oper Co"/>
    <s v="Regulated Electric (122)"/>
    <s v="WPC Sub 40673 RATTLESNAKE BUTTE SUB"/>
    <x v="164"/>
    <n v="135300"/>
    <x v="3"/>
    <n v="28413153"/>
    <s v="Replacement for failed B phase CCVT( reader Line)"/>
    <d v="2019-12-16T00:00:00"/>
    <d v="2019-12-01T00:00:00"/>
    <s v="10068184"/>
  </r>
  <r>
    <n v="0"/>
    <n v="0"/>
    <n v="0"/>
    <n v="0"/>
    <d v="2025-12-01T00:00:00"/>
    <s v="BH Colorado Electric Oper Co"/>
    <s v="Regulated Electric (122)"/>
    <s v="WPC Sub 40673 RATTLESNAKE BUTTE SUB"/>
    <x v="164"/>
    <n v="135300"/>
    <x v="3"/>
    <n v="20295017"/>
    <s v="115kV Interconnection at Rattlesnake Butte for Peak View Wind Farm"/>
    <d v="2016-09-01T00:00:00"/>
    <d v="2017-08-01T00:00:00"/>
    <s v="10052395"/>
  </r>
  <r>
    <n v="0"/>
    <n v="0"/>
    <n v="0"/>
    <n v="0"/>
    <d v="2025-12-01T00:00:00"/>
    <s v="BH Colorado Electric Oper Co"/>
    <s v="Regulated Electric (122)"/>
    <s v="WPC Sub 40673 RATTLESNAKE BUTTE SUB"/>
    <x v="164"/>
    <n v="135300"/>
    <x v="3"/>
    <n v="11849106"/>
    <s v="CONSTRUCT RATTLESNAKE BUTTE SUBSTATION IN HUERFANO COUNTY  03-01-2012 GC"/>
    <d v="2012-10-11T00:00:00"/>
    <d v="2013-04-01T00:00:00"/>
    <s v="10044528"/>
  </r>
  <r>
    <n v="0"/>
    <n v="0"/>
    <n v="0"/>
    <n v="0"/>
    <d v="2025-12-01T00:00:00"/>
    <s v="BH Colorado Electric Oper Co"/>
    <s v="Regulated Electric (122)"/>
    <s v="WPC Sub 40673 RATTLESNAKE BUTTE SUB"/>
    <x v="164"/>
    <n v="135300"/>
    <x v="3"/>
    <n v="27329643"/>
    <s v="Rattlesnake Butte 115kv Terminal Addition for Busch Ranch II Wind Farm"/>
    <d v="2019-06-27T00:00:00"/>
    <d v="2019-06-01T00:00:00"/>
    <s v="10061887"/>
  </r>
  <r>
    <n v="0"/>
    <n v="0"/>
    <n v="0"/>
    <n v="0"/>
    <d v="2025-12-01T00:00:00"/>
    <s v="BH Colorado Electric Oper Co"/>
    <s v="Regulated Electric (122)"/>
    <s v="WPC Sub 40673 RATTLESNAKE BUTTE SUB"/>
    <x v="164"/>
    <n v="135300"/>
    <x v="3"/>
    <n v="11766944"/>
    <s v="CONSTRUCT RATTLESNAKE BUTTE SUBSTATION IN HUERFANO COUNTY  03-01-2012 GC"/>
    <d v="2012-10-11T00:00:00"/>
    <d v="2013-01-01T00:00:00"/>
    <s v="10044528"/>
  </r>
  <r>
    <n v="0"/>
    <n v="0"/>
    <n v="0"/>
    <n v="0"/>
    <d v="2025-12-01T00:00:00"/>
    <s v="BH Colorado Electric Oper Co"/>
    <s v="Regulated Electric (122)"/>
    <s v="WPC Sub 40673 RATTLESNAKE BUTTE SUB"/>
    <x v="164"/>
    <n v="135300"/>
    <x v="3"/>
    <n v="29532765"/>
    <s v="Replace existing door and/or locking mechanisms for Rattlesnake Substation to allow for compliance with NERC CIP Low Impact Standards"/>
    <d v="2019-12-16T00:00:00"/>
    <d v="2020-06-01T00:00:00"/>
    <s v="10069346"/>
  </r>
  <r>
    <n v="0"/>
    <n v="0"/>
    <n v="0"/>
    <n v="0"/>
    <d v="2025-12-01T00:00:00"/>
    <s v="BH Colorado Electric Oper Co"/>
    <s v="Regulated Electric (122)"/>
    <s v="WPC Sub 40673 RATTLESNAKE BUTTE SUB"/>
    <x v="164"/>
    <n v="135300"/>
    <x v="3"/>
    <n v="29778359"/>
    <s v="Replacement for failed B phase CCVT( reader Line)"/>
    <d v="2019-12-16T00:00:00"/>
    <d v="2020-08-01T00:00:00"/>
    <s v="10068184"/>
  </r>
  <r>
    <n v="0"/>
    <n v="0"/>
    <n v="0"/>
    <n v="0"/>
    <d v="2025-12-01T00:00:00"/>
    <s v="BH Colorado Electric Oper Co"/>
    <s v="Regulated Electric (122)"/>
    <s v="WPC Sub 40673 RATTLESNAKE BUTTE SUB"/>
    <x v="164"/>
    <n v="135300"/>
    <x v="3"/>
    <n v="17941213"/>
    <s v="115kV Interconnection at Rattlesnake Butte for Peak View Wind Farm"/>
    <d v="2016-09-01T00:00:00"/>
    <d v="2016-09-01T00:00:00"/>
    <s v="10052395"/>
  </r>
  <r>
    <n v="0"/>
    <n v="0"/>
    <n v="0"/>
    <n v="0"/>
    <d v="2025-12-01T00:00:00"/>
    <s v="BH Colorado Electric Oper Co"/>
    <s v="Regulated Electric (122)"/>
    <s v="WPC Sub 40673 RATTLESNAKE BUTTE SUB"/>
    <x v="164"/>
    <n v="135300"/>
    <x v="3"/>
    <n v="28830388"/>
    <s v="Replace existing door and/or locking mechanisms for Rattlesnake Substation to allow for compliance with NERC CIP Low Impact Standards"/>
    <d v="2019-12-16T00:00:00"/>
    <d v="2020-01-01T00:00:00"/>
    <s v="10069346"/>
  </r>
  <r>
    <n v="0"/>
    <n v="0"/>
    <n v="0"/>
    <n v="0"/>
    <d v="2025-12-01T00:00:00"/>
    <s v="BH Colorado Electric Oper Co"/>
    <s v="Regulated Electric (122)"/>
    <s v="WPC Sub 40673 RATTLESNAKE BUTTE SUB"/>
    <x v="164"/>
    <n v="135300"/>
    <x v="3"/>
    <n v="27213826"/>
    <s v="This PMU is serving the purpose for both Peakview and Busch Ranch I"/>
    <d v="2019-05-03T00:00:00"/>
    <d v="2019-05-01T00:00:00"/>
    <s v="10066732"/>
  </r>
  <r>
    <n v="0"/>
    <n v="0"/>
    <n v="0"/>
    <n v="0"/>
    <d v="2025-12-01T00:00:00"/>
    <s v="BH Colorado Electric Oper Co"/>
    <s v="Regulated Electric (122)"/>
    <s v="WPC Sub 40673 RATTLESNAKE BUTTE SUB"/>
    <x v="164"/>
    <n v="135300"/>
    <x v="115"/>
    <n v="12010360"/>
    <s v="STATION FENCING"/>
    <d v="2012-10-11T00:00:00"/>
    <d v="2013-01-01T00:00:00"/>
    <s v="10044528"/>
  </r>
  <r>
    <n v="1"/>
    <n v="4214.76"/>
    <n v="527.09961365160007"/>
    <n v="3687.6603863484002"/>
    <d v="2025-12-01T00:00:00"/>
    <s v="BH Colorado Electric Oper Co"/>
    <s v="Regulated Electric (122)"/>
    <s v="WPC Sub 40673 RATTLESNAKE BUTTE SUB"/>
    <x v="164"/>
    <n v="135300"/>
    <x v="127"/>
    <n v="30235255"/>
    <s v="Foundation, Bus"/>
    <d v="2019-06-27T00:00:00"/>
    <d v="2019-06-01T00:00:00"/>
    <s v="10061887"/>
  </r>
  <r>
    <n v="1"/>
    <n v="7005.62"/>
    <n v="876.12570950420002"/>
    <n v="6129.4942904957998"/>
    <d v="2025-12-01T00:00:00"/>
    <s v="BH Colorado Electric Oper Co"/>
    <s v="Regulated Electric (122)"/>
    <s v="WPC Sub 40673 RATTLESNAKE BUTTE SUB"/>
    <x v="164"/>
    <n v="135300"/>
    <x v="127"/>
    <n v="30235258"/>
    <s v="Foundation, Circuit Breaker"/>
    <d v="2019-06-27T00:00:00"/>
    <d v="2019-06-01T00:00:00"/>
    <s v="10061887"/>
  </r>
  <r>
    <n v="32"/>
    <n v="358562.79"/>
    <n v="65538.321893874003"/>
    <n v="293024.46810612595"/>
    <d v="2025-12-01T00:00:00"/>
    <s v="BH Colorado Electric Oper Co"/>
    <s v="Regulated Electric (122)"/>
    <s v="WPC Sub 40673 RATTLESNAKE BUTTE SUB"/>
    <x v="164"/>
    <n v="135300"/>
    <x v="127"/>
    <n v="20845314"/>
    <s v="Foundation, Equipment"/>
    <d v="2016-09-01T00:00:00"/>
    <d v="2016-09-01T00:00:00"/>
    <s v="10052395"/>
  </r>
  <r>
    <n v="2"/>
    <n v="19046.189999999999"/>
    <n v="2381.9243303378998"/>
    <n v="16664.265669662098"/>
    <d v="2025-12-01T00:00:00"/>
    <s v="BH Colorado Electric Oper Co"/>
    <s v="Regulated Electric (122)"/>
    <s v="WPC Sub 40673 RATTLESNAKE BUTTE SUB"/>
    <x v="164"/>
    <n v="135300"/>
    <x v="127"/>
    <n v="30235267"/>
    <s v="Foundation, HFrame"/>
    <d v="2019-06-27T00:00:00"/>
    <d v="2019-06-01T00:00:00"/>
    <s v="10061887"/>
  </r>
  <r>
    <n v="2"/>
    <n v="8429.5300000000007"/>
    <n v="1054.2004779073"/>
    <n v="7375.3295220927012"/>
    <d v="2025-12-01T00:00:00"/>
    <s v="BH Colorado Electric Oper Co"/>
    <s v="Regulated Electric (122)"/>
    <s v="WPC Sub 40673 RATTLESNAKE BUTTE SUB"/>
    <x v="164"/>
    <n v="135300"/>
    <x v="127"/>
    <n v="30235261"/>
    <s v="Foundation, CTPT"/>
    <d v="2019-06-27T00:00:00"/>
    <d v="2019-06-01T00:00:00"/>
    <s v="10061887"/>
  </r>
  <r>
    <n v="3"/>
    <n v="12644.300000000001"/>
    <n v="1581.3013421629998"/>
    <n v="11062.998657837001"/>
    <d v="2025-12-01T00:00:00"/>
    <s v="BH Colorado Electric Oper Co"/>
    <s v="Regulated Electric (122)"/>
    <s v="WPC Sub 40673 RATTLESNAKE BUTTE SUB"/>
    <x v="164"/>
    <n v="135300"/>
    <x v="127"/>
    <n v="30235264"/>
    <s v="Foundation, CVT"/>
    <d v="2019-06-27T00:00:00"/>
    <d v="2019-06-01T00:00:00"/>
    <s v="10061887"/>
  </r>
  <r>
    <n v="1"/>
    <n v="22896.43"/>
    <n v="2863.4369233363"/>
    <n v="20032.993076663701"/>
    <d v="2025-12-01T00:00:00"/>
    <s v="BH Colorado Electric Oper Co"/>
    <s v="Regulated Electric (122)"/>
    <s v="WPC Sub 40673 RATTLESNAKE BUTTE SUB"/>
    <x v="164"/>
    <n v="135300"/>
    <x v="118"/>
    <n v="30235220"/>
    <s v="GROUND GRID"/>
    <d v="2019-06-27T00:00:00"/>
    <d v="2019-01-01T00:00:00"/>
    <s v="10061887"/>
  </r>
  <r>
    <n v="1"/>
    <n v="163614.01999999999"/>
    <n v="42497.246262857196"/>
    <n v="121116.77373714279"/>
    <d v="2025-12-01T00:00:00"/>
    <s v="BH Colorado Electric Oper Co"/>
    <s v="Regulated Electric (122)"/>
    <s v="WPC Sub 40673 RATTLESNAKE BUTTE SUB"/>
    <x v="164"/>
    <n v="135300"/>
    <x v="118"/>
    <n v="12010335"/>
    <s v="STATION GROUNDING SYSTEM"/>
    <d v="2012-10-11T00:00:00"/>
    <d v="2013-01-01T00:00:00"/>
    <s v="10044528"/>
  </r>
  <r>
    <n v="30"/>
    <n v="33615.25"/>
    <n v="6144.2155641500003"/>
    <n v="27471.034435850001"/>
    <d v="2025-12-01T00:00:00"/>
    <s v="BH Colorado Electric Oper Co"/>
    <s v="Regulated Electric (122)"/>
    <s v="WPC Sub 40673 RATTLESNAKE BUTTE SUB"/>
    <x v="164"/>
    <n v="135300"/>
    <x v="61"/>
    <n v="20845305"/>
    <s v="Insulator, 115KV"/>
    <d v="2016-09-01T00:00:00"/>
    <d v="2016-01-01T00:00:00"/>
    <s v="10052395"/>
  </r>
  <r>
    <n v="3"/>
    <n v="56949.86"/>
    <n v="10409.329580715999"/>
    <n v="46540.530419283998"/>
    <d v="2025-12-01T00:00:00"/>
    <s v="BH Colorado Electric Oper Co"/>
    <s v="Regulated Electric (122)"/>
    <s v="WPC Sub 40673 RATTLESNAKE BUTTE SUB"/>
    <x v="164"/>
    <n v="135300"/>
    <x v="143"/>
    <n v="20845332"/>
    <s v="METERING PACKAGE (CT/VT)"/>
    <d v="2016-09-01T00:00:00"/>
    <d v="2016-09-01T00:00:00"/>
    <s v="10052395"/>
  </r>
  <r>
    <n v="1"/>
    <n v="74700.58"/>
    <n v="13653.816832748"/>
    <n v="61046.763167252"/>
    <d v="2025-12-01T00:00:00"/>
    <s v="BH Colorado Electric Oper Co"/>
    <s v="Regulated Electric (122)"/>
    <s v="WPC Sub 40673 RATTLESNAKE BUTTE SUB"/>
    <x v="164"/>
    <n v="135300"/>
    <x v="128"/>
    <n v="20845317"/>
    <s v="Metering - Primary (Substation)"/>
    <d v="2016-09-01T00:00:00"/>
    <d v="2016-09-01T00:00:00"/>
    <s v="10052395"/>
  </r>
  <r>
    <n v="1"/>
    <n v="42903.67"/>
    <n v="11143.836142956199"/>
    <n v="31759.833857043799"/>
    <d v="2025-12-01T00:00:00"/>
    <s v="BH Colorado Electric Oper Co"/>
    <s v="Regulated Electric (122)"/>
    <s v="WPC Sub 40673 RATTLESNAKE BUTTE SUB"/>
    <x v="164"/>
    <n v="135300"/>
    <x v="133"/>
    <n v="12010363"/>
    <s v="STRUCTURE: H FRAME DEADEND"/>
    <d v="2012-10-11T00:00:00"/>
    <d v="2013-01-01T00:00:00"/>
    <s v="10044528"/>
  </r>
  <r>
    <n v="0"/>
    <n v="48658.54"/>
    <n v="6085.2569624014004"/>
    <n v="42573.283037598601"/>
    <d v="2025-12-01T00:00:00"/>
    <s v="BH Colorado Electric Oper Co"/>
    <s v="Regulated Electric (122)"/>
    <s v="WPC Sub 40673 RATTLESNAKE BUTTE SUB"/>
    <x v="164"/>
    <n v="135300"/>
    <x v="294"/>
    <n v="30235288"/>
    <s v="Panel - Relay"/>
    <d v="2019-06-27T00:00:00"/>
    <d v="2019-06-01T00:00:00"/>
    <s v="10061887"/>
  </r>
  <r>
    <n v="5"/>
    <n v="9557.9600000000009"/>
    <n v="1195.3223963635999"/>
    <n v="8362.6376036364018"/>
    <d v="2025-12-01T00:00:00"/>
    <s v="BH Colorado Electric Oper Co"/>
    <s v="Regulated Electric (122)"/>
    <s v="WPC Sub 40673 RATTLESNAKE BUTTE SUB"/>
    <x v="164"/>
    <n v="135300"/>
    <x v="120"/>
    <n v="30235285"/>
    <s v="OPERATING PLATFORM"/>
    <d v="2019-06-27T00:00:00"/>
    <d v="2019-06-01T00:00:00"/>
    <s v="10061887"/>
  </r>
  <r>
    <n v="1"/>
    <n v="11205.09"/>
    <n v="2048.0730732540001"/>
    <n v="9157.0169267460005"/>
    <d v="2025-12-01T00:00:00"/>
    <s v="BH Colorado Electric Oper Co"/>
    <s v="Regulated Electric (122)"/>
    <s v="WPC Sub 40673 RATTLESNAKE BUTTE SUB"/>
    <x v="164"/>
    <n v="135300"/>
    <x v="267"/>
    <n v="20845311"/>
    <s v="Pnls,Instr,Gauge,Relay&amp;Control-Othr"/>
    <d v="2016-09-01T00:00:00"/>
    <d v="2016-09-01T00:00:00"/>
    <s v="10052395"/>
  </r>
  <r>
    <n v="3"/>
    <n v="198936.97"/>
    <n v="36361.818738782"/>
    <n v="162575.15126121801"/>
    <d v="2025-12-01T00:00:00"/>
    <s v="BH Colorado Electric Oper Co"/>
    <s v="Regulated Electric (122)"/>
    <s v="WPC Sub 40673 RATTLESNAKE BUTTE SUB"/>
    <x v="164"/>
    <n v="135300"/>
    <x v="268"/>
    <n v="20845299"/>
    <s v="Potential Device - Ccvt"/>
    <d v="2016-09-01T00:00:00"/>
    <d v="2016-01-01T00:00:00"/>
    <s v="10052395"/>
  </r>
  <r>
    <n v="3"/>
    <n v="88788.09"/>
    <n v="23061.894854357401"/>
    <n v="65726.195145642589"/>
    <d v="2025-12-01T00:00:00"/>
    <s v="BH Colorado Electric Oper Co"/>
    <s v="Regulated Electric (122)"/>
    <s v="WPC Sub 40673 RATTLESNAKE BUTTE SUB"/>
    <x v="164"/>
    <n v="135300"/>
    <x v="146"/>
    <n v="12010357"/>
    <s v="REACTOR: SINGLE PHASE SHUNT"/>
    <d v="2012-10-11T00:00:00"/>
    <d v="2013-01-01T00:00:00"/>
    <s v="10044528"/>
  </r>
  <r>
    <n v="1"/>
    <n v="37903.300000000003"/>
    <n v="9845.0357388379998"/>
    <n v="28058.264261162003"/>
    <d v="2025-12-01T00:00:00"/>
    <s v="BH Colorado Electric Oper Co"/>
    <s v="Regulated Electric (122)"/>
    <s v="WPC Sub 40673 RATTLESNAKE BUTTE SUB"/>
    <x v="164"/>
    <n v="135300"/>
    <x v="241"/>
    <n v="12010384"/>
    <s v="RELAY PANEL # 2"/>
    <d v="2012-10-11T00:00:00"/>
    <d v="2013-01-01T00:00:00"/>
    <s v="10044528"/>
  </r>
  <r>
    <n v="1"/>
    <n v="43045.29"/>
    <n v="11180.6206435494"/>
    <n v="31864.669356450599"/>
    <d v="2025-12-01T00:00:00"/>
    <s v="BH Colorado Electric Oper Co"/>
    <s v="Regulated Electric (122)"/>
    <s v="WPC Sub 40673 RATTLESNAKE BUTTE SUB"/>
    <x v="164"/>
    <n v="135300"/>
    <x v="241"/>
    <n v="12010378"/>
    <s v="RELAY PANEL # 3"/>
    <d v="2012-10-11T00:00:00"/>
    <d v="2013-01-01T00:00:00"/>
    <s v="10044528"/>
  </r>
  <r>
    <n v="1"/>
    <n v="13508.050000000001"/>
    <n v="3508.592523923"/>
    <n v="9999.457476077001"/>
    <d v="2025-12-01T00:00:00"/>
    <s v="BH Colorado Electric Oper Co"/>
    <s v="Regulated Electric (122)"/>
    <s v="WPC Sub 40673 RATTLESNAKE BUTTE SUB"/>
    <x v="164"/>
    <n v="135300"/>
    <x v="241"/>
    <n v="12010372"/>
    <s v="RELAY PANEL # 4"/>
    <d v="2012-10-11T00:00:00"/>
    <d v="2013-01-01T00:00:00"/>
    <s v="10044528"/>
  </r>
  <r>
    <n v="1"/>
    <n v="101808.73"/>
    <n v="26443.8870857078"/>
    <n v="75364.842914292196"/>
    <d v="2025-12-01T00:00:00"/>
    <s v="BH Colorado Electric Oper Co"/>
    <s v="Regulated Electric (122)"/>
    <s v="WPC Sub 40673 RATTLESNAKE BUTTE SUB"/>
    <x v="164"/>
    <n v="135300"/>
    <x v="241"/>
    <n v="12010381"/>
    <s v="RELAY PANEL # 1"/>
    <d v="2012-10-11T00:00:00"/>
    <d v="2013-01-01T00:00:00"/>
    <s v="10044528"/>
  </r>
  <r>
    <n v="1"/>
    <n v="39404.639999999999"/>
    <n v="10234.995081590399"/>
    <n v="29169.644918409598"/>
    <d v="2025-12-01T00:00:00"/>
    <s v="BH Colorado Electric Oper Co"/>
    <s v="Regulated Electric (122)"/>
    <s v="WPC Sub 40673 RATTLESNAKE BUTTE SUB"/>
    <x v="164"/>
    <n v="135300"/>
    <x v="241"/>
    <n v="12010375"/>
    <s v="RELAY PANEL # 5"/>
    <d v="2012-10-11T00:00:00"/>
    <d v="2013-01-01T00:00:00"/>
    <s v="10044528"/>
  </r>
  <r>
    <n v="1"/>
    <n v="18791.79"/>
    <n v="4880.9956955394"/>
    <n v="13910.7943044606"/>
    <d v="2025-12-01T00:00:00"/>
    <s v="BH Colorado Electric Oper Co"/>
    <s v="Regulated Electric (122)"/>
    <s v="WPC Sub 40673 RATTLESNAKE BUTTE SUB"/>
    <x v="164"/>
    <n v="135300"/>
    <x v="241"/>
    <n v="12010387"/>
    <s v="RELAY PANEL # 6"/>
    <d v="2012-10-11T00:00:00"/>
    <d v="2013-01-01T00:00:00"/>
    <s v="10044528"/>
  </r>
  <r>
    <n v="0"/>
    <n v="6609.55"/>
    <n v="826.59303291549998"/>
    <n v="5782.9569670845003"/>
    <d v="2025-12-01T00:00:00"/>
    <s v="BH Colorado Electric Oper Co"/>
    <s v="Regulated Electric (122)"/>
    <s v="WPC Sub 40673 RATTLESNAKE BUTTE SUB"/>
    <x v="164"/>
    <n v="135300"/>
    <x v="241"/>
    <n v="34776012"/>
    <s v="Relay - Other CCVT Protection"/>
    <d v="2019-12-16T00:00:00"/>
    <d v="2019-12-01T00:00:00"/>
    <s v="10068184"/>
  </r>
  <r>
    <n v="1"/>
    <n v="143820.55000000002"/>
    <n v="26287.606421330001"/>
    <n v="117532.94357867002"/>
    <d v="2025-12-01T00:00:00"/>
    <s v="BH Colorado Electric Oper Co"/>
    <s v="Regulated Electric (122)"/>
    <s v="WPC Sub 40673 RATTLESNAKE BUTTE SUB"/>
    <x v="164"/>
    <n v="135300"/>
    <x v="147"/>
    <n v="20845329"/>
    <s v="RELAY AND CONTROL"/>
    <d v="2016-09-01T00:00:00"/>
    <d v="2016-09-01T00:00:00"/>
    <s v="10052395"/>
  </r>
  <r>
    <n v="0"/>
    <n v="0"/>
    <n v="0"/>
    <n v="0"/>
    <d v="2025-12-01T00:00:00"/>
    <s v="BH Colorado Electric Oper Co"/>
    <s v="Regulated Electric (122)"/>
    <s v="WPC Sub 40673 RATTLESNAKE BUTTE SUB"/>
    <x v="164"/>
    <n v="135300"/>
    <x v="104"/>
    <n v="27945136"/>
    <s v="Wind Farm PMU (Phasor Measurement Unit) for Peakview &amp; Busch Ranch 1"/>
    <d v="2019-05-03T00:00:00"/>
    <d v="2019-01-01T00:00:00"/>
    <s v="10066732"/>
  </r>
  <r>
    <n v="650"/>
    <n v="298802.31"/>
    <n v="54615.265503186005"/>
    <n v="244187.04449681399"/>
    <d v="2025-12-01T00:00:00"/>
    <s v="BH Colorado Electric Oper Co"/>
    <s v="Regulated Electric (122)"/>
    <s v="WPC Sub 40673 RATTLESNAKE BUTTE SUB"/>
    <x v="164"/>
    <n v="135300"/>
    <x v="86"/>
    <n v="20845326"/>
    <s v="Structure - Steel"/>
    <d v="2016-09-01T00:00:00"/>
    <d v="2016-09-01T00:00:00"/>
    <s v="10052395"/>
  </r>
  <r>
    <n v="1"/>
    <n v="9771.2000000000007"/>
    <n v="1221.990278192"/>
    <n v="8549.2097218080016"/>
    <d v="2025-12-01T00:00:00"/>
    <s v="BH Colorado Electric Oper Co"/>
    <s v="Regulated Electric (122)"/>
    <s v="WPC Sub 40673 RATTLESNAKE BUTTE SUB"/>
    <x v="164"/>
    <n v="135300"/>
    <x v="86"/>
    <n v="30235270"/>
    <s v="STEEL 115KV 3PH LOW BUS STR"/>
    <d v="2019-06-27T00:00:00"/>
    <d v="2019-06-01T00:00:00"/>
    <s v="10061887"/>
  </r>
  <r>
    <n v="1"/>
    <n v="18654.07"/>
    <n v="2332.8856423687002"/>
    <n v="16321.1843576313"/>
    <d v="2025-12-01T00:00:00"/>
    <s v="BH Colorado Electric Oper Co"/>
    <s v="Regulated Electric (122)"/>
    <s v="WPC Sub 40673 RATTLESNAKE BUTTE SUB"/>
    <x v="164"/>
    <n v="135300"/>
    <x v="86"/>
    <n v="30235282"/>
    <s v="STEEL 115KV HFRAME DE"/>
    <d v="2019-06-27T00:00:00"/>
    <d v="2019-06-01T00:00:00"/>
    <s v="10061887"/>
  </r>
  <r>
    <n v="1"/>
    <n v="6306.87"/>
    <n v="788.73974801669999"/>
    <n v="5518.1302519832998"/>
    <d v="2025-12-01T00:00:00"/>
    <s v="BH Colorado Electric Oper Co"/>
    <s v="Regulated Electric (122)"/>
    <s v="WPC Sub 40673 RATTLESNAKE BUTTE SUB"/>
    <x v="164"/>
    <n v="135300"/>
    <x v="86"/>
    <n v="30235273"/>
    <s v="STEEL 115KV 3PH METERING UNIT SUPP"/>
    <d v="2019-06-27T00:00:00"/>
    <d v="2019-06-01T00:00:00"/>
    <s v="10061887"/>
  </r>
  <r>
    <n v="3"/>
    <n v="13590.82"/>
    <n v="1699.6735214362"/>
    <n v="11891.1464785638"/>
    <d v="2025-12-01T00:00:00"/>
    <s v="BH Colorado Electric Oper Co"/>
    <s v="Regulated Electric (122)"/>
    <s v="WPC Sub 40673 RATTLESNAKE BUTTE SUB"/>
    <x v="164"/>
    <n v="135300"/>
    <x v="86"/>
    <n v="30235277"/>
    <s v="STEEL 115KV CVT STR"/>
    <d v="2019-06-27T00:00:00"/>
    <d v="2019-06-01T00:00:00"/>
    <s v="10061887"/>
  </r>
  <r>
    <n v="5"/>
    <n v="21314.25"/>
    <n v="5536.1816252550007"/>
    <n v="15778.068374744998"/>
    <d v="2025-12-01T00:00:00"/>
    <s v="BH Colorado Electric Oper Co"/>
    <s v="Regulated Electric (122)"/>
    <s v="WPC Sub 40673 RATTLESNAKE BUTTE SUB"/>
    <x v="164"/>
    <n v="135300"/>
    <x v="72"/>
    <n v="12010338"/>
    <s v="SWITCH: 13.8 KV 110KV 1200 A DISCONNECT"/>
    <d v="2012-10-11T00:00:00"/>
    <d v="2013-01-01T00:00:00"/>
    <s v="10044528"/>
  </r>
  <r>
    <n v="4"/>
    <n v="75704.650000000009"/>
    <n v="9467.6545679065002"/>
    <n v="66236.995432093507"/>
    <d v="2025-12-01T00:00:00"/>
    <s v="BH Colorado Electric Oper Co"/>
    <s v="Regulated Electric (122)"/>
    <s v="WPC Sub 40673 RATTLESNAKE BUTTE SUB"/>
    <x v="164"/>
    <n v="135300"/>
    <x v="72"/>
    <n v="30235223"/>
    <s v="SWITCH 115KV"/>
    <d v="2019-06-27T00:00:00"/>
    <d v="2019-01-01T00:00:00"/>
    <s v="10061887"/>
  </r>
  <r>
    <n v="7"/>
    <n v="43761.62"/>
    <n v="11366.6808137932"/>
    <n v="32394.939186206801"/>
    <d v="2025-12-01T00:00:00"/>
    <s v="BH Colorado Electric Oper Co"/>
    <s v="Regulated Electric (122)"/>
    <s v="WPC Sub 40673 RATTLESNAKE BUTTE SUB"/>
    <x v="164"/>
    <n v="135300"/>
    <x v="149"/>
    <n v="12010343"/>
    <s v="SWITCH: 1200 A W/AUX 138 KV"/>
    <d v="2012-10-11T00:00:00"/>
    <d v="2013-01-01T00:00:00"/>
    <s v="10044528"/>
  </r>
  <r>
    <n v="4"/>
    <n v="202314.08000000002"/>
    <n v="36979.088930848004"/>
    <n v="165334.99106915202"/>
    <d v="2025-12-01T00:00:00"/>
    <s v="BH Colorado Electric Oper Co"/>
    <s v="Regulated Electric (122)"/>
    <s v="WPC Sub 40673 RATTLESNAKE BUTTE SUB"/>
    <x v="164"/>
    <n v="135300"/>
    <x v="149"/>
    <n v="20845302"/>
    <s v="Switches-Disconnect &gt;= 115kv"/>
    <d v="2016-09-01T00:00:00"/>
    <d v="2016-01-01T00:00:00"/>
    <s v="10052395"/>
  </r>
  <r>
    <n v="0"/>
    <n v="0"/>
    <n v="0"/>
    <n v="0"/>
    <d v="2025-12-01T00:00:00"/>
    <s v="BH Colorado Electric Oper Co"/>
    <s v="Regulated Electric (122)"/>
    <s v="WPC Sub 40673 RATTLESNAKE BUTTE SUB"/>
    <x v="164"/>
    <n v="135300"/>
    <x v="422"/>
    <n v="30235226"/>
    <s v="SEL ETHERNET SWITCH"/>
    <d v="2019-06-27T00:00:00"/>
    <d v="2019-01-01T00:00:00"/>
    <s v="10061887"/>
  </r>
  <r>
    <n v="2"/>
    <n v="100352.61"/>
    <n v="12550.138551170101"/>
    <n v="87802.471448829892"/>
    <d v="2025-12-01T00:00:00"/>
    <s v="BH Colorado Electric Oper Co"/>
    <s v="Regulated Electric (122)"/>
    <s v="WPC Sub 40673 RATTLESNAKE BUTTE SUB"/>
    <x v="164"/>
    <n v="135300"/>
    <x v="123"/>
    <n v="30235229"/>
    <s v="CTPT"/>
    <d v="2019-06-27T00:00:00"/>
    <d v="2019-01-01T00:00:00"/>
    <s v="10061887"/>
  </r>
  <r>
    <n v="1"/>
    <n v="23310.420000000002"/>
    <n v="6054.6685377612002"/>
    <n v="17255.751462238801"/>
    <d v="2025-12-01T00:00:00"/>
    <s v="BH Colorado Electric Oper Co"/>
    <s v="Regulated Electric (122)"/>
    <s v="WPC Sub 40673 RATTLESNAKE BUTTE SUB"/>
    <x v="164"/>
    <n v="135300"/>
    <x v="364"/>
    <n v="12010390"/>
    <s v="TRENCH"/>
    <d v="2012-10-11T00:00:00"/>
    <d v="2013-01-01T00:00:00"/>
    <s v="10044528"/>
  </r>
  <r>
    <n v="0"/>
    <n v="512.62"/>
    <n v="64.108467374199989"/>
    <n v="448.51153262579999"/>
    <d v="2025-12-01T00:00:00"/>
    <s v="BH Colorado Electric Oper Co"/>
    <s v="Regulated Electric (122)"/>
    <s v="WPC Sub 40673 RATTLESNAKE BUTTE SUB"/>
    <x v="164"/>
    <n v="135300"/>
    <x v="125"/>
    <n v="30235252"/>
    <s v="Yard Lighting Systems"/>
    <d v="2019-06-27T00:00:00"/>
    <d v="2019-06-01T00:00:00"/>
    <s v="10061887"/>
  </r>
  <r>
    <n v="2"/>
    <n v="267.78000000000003"/>
    <n v="-1.02640074E-2"/>
    <n v="267.79026400740003"/>
    <d v="2025-12-01T00:00:00"/>
    <s v="BH Colorado Electric Oper Co"/>
    <s v="Regulated Electric (122)"/>
    <s v="WPC Transmission Line #  235 DNU"/>
    <x v="165"/>
    <n v="135002"/>
    <x v="5"/>
    <n v="9870069"/>
    <s v="T-LIN S23 T22 R57"/>
    <d v="1959-07-01T00:00:00"/>
    <d v="1959-07-01T00:00:00"/>
    <s v="CPR Conversion"/>
  </r>
  <r>
    <n v="1"/>
    <n v="1430.33"/>
    <n v="-5.4824548900000006E-2"/>
    <n v="1430.3848245488998"/>
    <d v="2025-12-01T00:00:00"/>
    <s v="BH Colorado Electric Oper Co"/>
    <s v="Regulated Electric (122)"/>
    <s v="WPC Transmission Line #  235 DNU"/>
    <x v="165"/>
    <n v="135002"/>
    <x v="5"/>
    <n v="9869997"/>
    <s v="T-LIN S12 T22 R59"/>
    <d v="1959-07-01T00:00:00"/>
    <d v="1959-07-01T00:00:00"/>
    <s v="CPR Conversion"/>
  </r>
  <r>
    <n v="1"/>
    <n v="409.09000000000003"/>
    <n v="-1.24608814E-2"/>
    <n v="409.10246088140002"/>
    <d v="2025-12-01T00:00:00"/>
    <s v="BH Colorado Electric Oper Co"/>
    <s v="Regulated Electric (122)"/>
    <s v="WPC Transmission Line #  235 DNU"/>
    <x v="165"/>
    <n v="135002"/>
    <x v="5"/>
    <n v="9870061"/>
    <s v="T-LIN S07 T20 R61"/>
    <d v="1973-07-01T00:00:00"/>
    <d v="1973-07-01T00:00:00"/>
    <s v="CPR Conversion"/>
  </r>
  <r>
    <n v="2"/>
    <n v="85.06"/>
    <n v="-3.2603498000000003E-3"/>
    <n v="85.063260349800004"/>
    <d v="2025-12-01T00:00:00"/>
    <s v="BH Colorado Electric Oper Co"/>
    <s v="Regulated Electric (122)"/>
    <s v="WPC Transmission Line #  235 DNU"/>
    <x v="165"/>
    <n v="135002"/>
    <x v="5"/>
    <n v="9870077"/>
    <s v="T-LIN S04 T24 R55"/>
    <d v="1959-07-01T00:00:00"/>
    <d v="1959-07-01T00:00:00"/>
    <s v="CPR Conversion"/>
  </r>
  <r>
    <n v="1"/>
    <n v="47.85"/>
    <n v="-1.8340905E-3"/>
    <n v="47.851834090499999"/>
    <d v="2025-12-01T00:00:00"/>
    <s v="BH Colorado Electric Oper Co"/>
    <s v="Regulated Electric (122)"/>
    <s v="WPC Transmission Line #  235 DNU"/>
    <x v="165"/>
    <n v="135002"/>
    <x v="5"/>
    <n v="9870076"/>
    <s v="T-LIN S20 T22 R58"/>
    <d v="1959-07-01T00:00:00"/>
    <d v="1959-07-01T00:00:00"/>
    <s v="CPR Conversion"/>
  </r>
  <r>
    <n v="1"/>
    <n v="236.32"/>
    <n v="-9.0581456000000012E-3"/>
    <n v="236.32905814559999"/>
    <d v="2025-12-01T00:00:00"/>
    <s v="BH Colorado Electric Oper Co"/>
    <s v="Regulated Electric (122)"/>
    <s v="WPC Transmission Line #  235 DNU"/>
    <x v="165"/>
    <n v="135002"/>
    <x v="5"/>
    <n v="9870060"/>
    <s v="T-LIN S21 T22 R57"/>
    <d v="1959-07-01T00:00:00"/>
    <d v="1959-07-01T00:00:00"/>
    <s v="CPR Conversion"/>
  </r>
  <r>
    <n v="1"/>
    <n v="220.11"/>
    <n v="-8.4368163000000003E-3"/>
    <n v="220.1184368163"/>
    <d v="2025-12-01T00:00:00"/>
    <s v="BH Colorado Electric Oper Co"/>
    <s v="Regulated Electric (122)"/>
    <s v="WPC Transmission Line #  235 DNU"/>
    <x v="165"/>
    <n v="135002"/>
    <x v="5"/>
    <n v="9870007"/>
    <s v="T-LIN S18 T21 R60"/>
    <d v="1959-07-01T00:00:00"/>
    <d v="1959-07-01T00:00:00"/>
    <s v="CPR Conversion"/>
  </r>
  <r>
    <n v="2"/>
    <n v="239.24"/>
    <n v="-9.1700692000000004E-3"/>
    <n v="239.24917006920001"/>
    <d v="2025-12-01T00:00:00"/>
    <s v="BH Colorado Electric Oper Co"/>
    <s v="Regulated Electric (122)"/>
    <s v="WPC Transmission Line #  235 DNU"/>
    <x v="165"/>
    <n v="135002"/>
    <x v="5"/>
    <n v="9691242"/>
    <s v="T-LIN S21 T20 R65"/>
    <d v="1959-07-01T00:00:00"/>
    <d v="1959-07-01T00:00:00"/>
    <s v="CPR Conversion"/>
  </r>
  <r>
    <n v="1"/>
    <n v="5689.82"/>
    <n v="-0.1733119172"/>
    <n v="5689.9933119172001"/>
    <d v="2025-12-01T00:00:00"/>
    <s v="BH Colorado Electric Oper Co"/>
    <s v="Regulated Electric (122)"/>
    <s v="WPC Transmission Line #  235 DNU"/>
    <x v="165"/>
    <n v="135002"/>
    <x v="5"/>
    <n v="9870062"/>
    <s v="T-LIN S07 T19 R61"/>
    <d v="1973-07-01T00:00:00"/>
    <d v="1973-07-01T00:00:00"/>
    <s v="CPR Conversion"/>
  </r>
  <r>
    <n v="2"/>
    <n v="157.58000000000001"/>
    <n v="-6.0400414000000005E-3"/>
    <n v="157.58604004140003"/>
    <d v="2025-12-01T00:00:00"/>
    <s v="BH Colorado Electric Oper Co"/>
    <s v="Regulated Electric (122)"/>
    <s v="WPC Transmission Line #  235 DNU"/>
    <x v="165"/>
    <n v="135002"/>
    <x v="5"/>
    <n v="9870067"/>
    <s v="T-LIN S20 T22 R56"/>
    <d v="1959-07-01T00:00:00"/>
    <d v="1959-07-01T00:00:00"/>
    <s v="CPR Conversion"/>
  </r>
  <r>
    <n v="1"/>
    <n v="436.33"/>
    <n v="-1.6724528900000001E-2"/>
    <n v="436.34672452889998"/>
    <d v="2025-12-01T00:00:00"/>
    <s v="BH Colorado Electric Oper Co"/>
    <s v="Regulated Electric (122)"/>
    <s v="WPC Transmission Line #  235 DNU"/>
    <x v="165"/>
    <n v="135002"/>
    <x v="5"/>
    <n v="9870068"/>
    <s v="T-LIN S19 T22 R56"/>
    <d v="1959-07-01T00:00:00"/>
    <d v="1959-07-01T00:00:00"/>
    <s v="CPR Conversion"/>
  </r>
  <r>
    <n v="1"/>
    <n v="94.08"/>
    <n v="-3.6060864000000002E-3"/>
    <n v="94.083606086399996"/>
    <d v="2025-12-01T00:00:00"/>
    <s v="BH Colorado Electric Oper Co"/>
    <s v="Regulated Electric (122)"/>
    <s v="WPC Transmission Line #  235 DNU"/>
    <x v="165"/>
    <n v="135002"/>
    <x v="5"/>
    <n v="9870066"/>
    <s v="T-LIN S21 T23 R55"/>
    <d v="1959-07-01T00:00:00"/>
    <d v="1959-07-01T00:00:00"/>
    <s v="CPR Conversion"/>
  </r>
  <r>
    <n v="1"/>
    <n v="48.59"/>
    <n v="-1.8624547000000002E-3"/>
    <n v="48.591862454700006"/>
    <d v="2025-12-01T00:00:00"/>
    <s v="BH Colorado Electric Oper Co"/>
    <s v="Regulated Electric (122)"/>
    <s v="WPC Transmission Line #  235 DNU"/>
    <x v="165"/>
    <n v="135002"/>
    <x v="5"/>
    <n v="9870059"/>
    <s v="T-LIN S02 T22 R59"/>
    <d v="1959-07-01T00:00:00"/>
    <d v="1959-07-01T00:00:00"/>
    <s v="CPR Conversion"/>
  </r>
  <r>
    <n v="2"/>
    <n v="91.65"/>
    <n v="-3.5129445000000002E-3"/>
    <n v="91.653512944500008"/>
    <d v="2025-12-01T00:00:00"/>
    <s v="BH Colorado Electric Oper Co"/>
    <s v="Regulated Electric (122)"/>
    <s v="WPC Transmission Line #  235 DNU"/>
    <x v="165"/>
    <n v="135002"/>
    <x v="5"/>
    <n v="9870006"/>
    <s v="T-LIN S14 T22 R58"/>
    <d v="1959-07-01T00:00:00"/>
    <d v="1959-07-01T00:00:00"/>
    <s v="CPR Conversion"/>
  </r>
  <r>
    <n v="3"/>
    <n v="374.24"/>
    <n v="-1.43446192E-2"/>
    <n v="374.25434461920003"/>
    <d v="2025-12-01T00:00:00"/>
    <s v="BH Colorado Electric Oper Co"/>
    <s v="Regulated Electric (122)"/>
    <s v="WPC Transmission Line #  235 DNU"/>
    <x v="165"/>
    <n v="135002"/>
    <x v="5"/>
    <n v="9704826"/>
    <s v="T-LIN S03 T22 R59"/>
    <d v="1959-07-01T00:00:00"/>
    <d v="1959-07-01T00:00:00"/>
    <s v="CPR Conversion"/>
  </r>
  <r>
    <n v="2"/>
    <n v="189.88"/>
    <n v="-7.2781004000000002E-3"/>
    <n v="189.88727810039998"/>
    <d v="2025-12-01T00:00:00"/>
    <s v="BH Colorado Electric Oper Co"/>
    <s v="Regulated Electric (122)"/>
    <s v="WPC Transmission Line #  235 DNU"/>
    <x v="165"/>
    <n v="135002"/>
    <x v="5"/>
    <n v="9696126"/>
    <s v="T-LIN S08 T22 R58"/>
    <d v="1959-07-01T00:00:00"/>
    <d v="1959-07-01T00:00:00"/>
    <s v="CPR Conversion"/>
  </r>
  <r>
    <n v="1"/>
    <n v="65.790000000000006"/>
    <n v="-2.5217307E-3"/>
    <n v="65.792521730700003"/>
    <d v="2025-12-01T00:00:00"/>
    <s v="BH Colorado Electric Oper Co"/>
    <s v="Regulated Electric (122)"/>
    <s v="WPC Transmission Line #  235 DNU"/>
    <x v="165"/>
    <n v="135002"/>
    <x v="5"/>
    <n v="9870015"/>
    <s v="T-LIN S12 T20 R65"/>
    <d v="1959-07-01T00:00:00"/>
    <d v="1959-07-01T00:00:00"/>
    <s v="CPR Conversion"/>
  </r>
  <r>
    <n v="1"/>
    <n v="717.75"/>
    <n v="-2.75113575E-2"/>
    <n v="717.77751135749998"/>
    <d v="2025-12-01T00:00:00"/>
    <s v="BH Colorado Electric Oper Co"/>
    <s v="Regulated Electric (122)"/>
    <s v="WPC Transmission Line #  235 DNU"/>
    <x v="165"/>
    <n v="135002"/>
    <x v="5"/>
    <n v="9870001"/>
    <s v="T-LIN S31 T20 R61"/>
    <d v="1959-07-01T00:00:00"/>
    <d v="1959-07-01T00:00:00"/>
    <s v="CPR Conversion"/>
  </r>
  <r>
    <n v="2"/>
    <n v="168.64000000000001"/>
    <n v="-6.4639711999999998E-3"/>
    <n v="168.64646397120001"/>
    <d v="2025-12-01T00:00:00"/>
    <s v="BH Colorado Electric Oper Co"/>
    <s v="Regulated Electric (122)"/>
    <s v="WPC Transmission Line #  235 DNU"/>
    <x v="165"/>
    <n v="135002"/>
    <x v="5"/>
    <n v="9718848"/>
    <s v="T-LIN S33 T22 R55"/>
    <d v="1959-07-01T00:00:00"/>
    <d v="1959-07-01T00:00:00"/>
    <s v="CPR Conversion"/>
  </r>
  <r>
    <n v="1"/>
    <n v="97.36"/>
    <n v="-3.7318087999999999E-3"/>
    <n v="97.363731808799997"/>
    <d v="2025-12-01T00:00:00"/>
    <s v="BH Colorado Electric Oper Co"/>
    <s v="Regulated Electric (122)"/>
    <s v="WPC Transmission Line #  235 DNU"/>
    <x v="165"/>
    <n v="135002"/>
    <x v="5"/>
    <n v="9870073"/>
    <s v="T-LIN S13 T22 R58"/>
    <d v="1959-07-01T00:00:00"/>
    <d v="1959-07-01T00:00:00"/>
    <s v="CPR Conversion"/>
  </r>
  <r>
    <n v="1"/>
    <n v="156.71"/>
    <n v="-6.0066943000000005E-3"/>
    <n v="156.71600669430001"/>
    <d v="2025-12-01T00:00:00"/>
    <s v="BH Colorado Electric Oper Co"/>
    <s v="Regulated Electric (122)"/>
    <s v="WPC Transmission Line #  235 DNU"/>
    <x v="165"/>
    <n v="135002"/>
    <x v="5"/>
    <n v="9718843"/>
    <s v="T-LIN S31 T21 R59"/>
    <d v="1959-07-01T00:00:00"/>
    <d v="1959-07-01T00:00:00"/>
    <s v="CPR Conversion"/>
  </r>
  <r>
    <n v="1"/>
    <n v="1734.57"/>
    <n v="-6.6486068100000004E-2"/>
    <n v="1734.6364860680999"/>
    <d v="2025-12-01T00:00:00"/>
    <s v="BH Colorado Electric Oper Co"/>
    <s v="Regulated Electric (122)"/>
    <s v="WPC Transmission Line #  235 DNU"/>
    <x v="165"/>
    <n v="135002"/>
    <x v="5"/>
    <n v="9870004"/>
    <s v="T-LIN S25 T20 R63"/>
    <d v="1959-07-01T00:00:00"/>
    <d v="1959-07-01T00:00:00"/>
    <s v="CPR Conversion"/>
  </r>
  <r>
    <n v="2"/>
    <n v="46.64"/>
    <n v="-1.7877112000000001E-3"/>
    <n v="46.641787711200003"/>
    <d v="2025-12-01T00:00:00"/>
    <s v="BH Colorado Electric Oper Co"/>
    <s v="Regulated Electric (122)"/>
    <s v="WPC Transmission Line #  235 DNU"/>
    <x v="165"/>
    <n v="135002"/>
    <x v="5"/>
    <n v="9870070"/>
    <s v="T-LIN S22 T22 R57"/>
    <d v="1959-07-01T00:00:00"/>
    <d v="1959-07-01T00:00:00"/>
    <s v="CPR Conversion"/>
  </r>
  <r>
    <n v="2"/>
    <n v="731.15"/>
    <n v="-2.8024979499999998E-2"/>
    <n v="731.17802497949992"/>
    <d v="2025-12-01T00:00:00"/>
    <s v="BH Colorado Electric Oper Co"/>
    <s v="Regulated Electric (122)"/>
    <s v="WPC Transmission Line #  235 DNU"/>
    <x v="165"/>
    <n v="135002"/>
    <x v="5"/>
    <n v="9870016"/>
    <s v="T-LIN S07 T20 R64"/>
    <d v="1959-07-01T00:00:00"/>
    <d v="1959-07-01T00:00:00"/>
    <s v="CPR Conversion"/>
  </r>
  <r>
    <n v="2"/>
    <n v="265.75"/>
    <n v="-1.0186197500000001E-2"/>
    <n v="265.76018619749999"/>
    <d v="2025-12-01T00:00:00"/>
    <s v="BH Colorado Electric Oper Co"/>
    <s v="Regulated Electric (122)"/>
    <s v="WPC Transmission Line #  235 DNU"/>
    <x v="165"/>
    <n v="135002"/>
    <x v="5"/>
    <n v="9727122"/>
    <s v="T-LIN S28 T23 R55"/>
    <d v="1959-07-01T00:00:00"/>
    <d v="1959-07-01T00:00:00"/>
    <s v="CPR Conversion"/>
  </r>
  <r>
    <n v="4"/>
    <n v="1577.46"/>
    <n v="-6.04640418E-2"/>
    <n v="1577.5204640418001"/>
    <d v="2025-12-01T00:00:00"/>
    <s v="BH Colorado Electric Oper Co"/>
    <s v="Regulated Electric (122)"/>
    <s v="WPC Transmission Line #  235 DNU"/>
    <x v="165"/>
    <n v="135002"/>
    <x v="5"/>
    <n v="9718849"/>
    <s v="T-LIN S04 T23 R55"/>
    <d v="1959-07-01T00:00:00"/>
    <d v="1959-07-01T00:00:00"/>
    <s v="CPR Conversion"/>
  </r>
  <r>
    <n v="2"/>
    <n v="123.43"/>
    <n v="-4.7310718999999998E-3"/>
    <n v="123.4347310719"/>
    <d v="2025-12-01T00:00:00"/>
    <s v="BH Colorado Electric Oper Co"/>
    <s v="Regulated Electric (122)"/>
    <s v="WPC Transmission Line #  235 DNU"/>
    <x v="165"/>
    <n v="135002"/>
    <x v="5"/>
    <n v="9691241"/>
    <s v="T-LIN S24 T22 R57"/>
    <d v="1959-07-01T00:00:00"/>
    <d v="1959-07-01T00:00:00"/>
    <s v="CPR Conversion"/>
  </r>
  <r>
    <n v="1"/>
    <n v="65.790000000000006"/>
    <n v="-2.5217307E-3"/>
    <n v="65.792521730700003"/>
    <d v="2025-12-01T00:00:00"/>
    <s v="BH Colorado Electric Oper Co"/>
    <s v="Regulated Electric (122)"/>
    <s v="WPC Transmission Line #  235 DNU"/>
    <x v="165"/>
    <n v="135002"/>
    <x v="5"/>
    <n v="9870012"/>
    <s v="T-LIN S32 T20 R62"/>
    <d v="1959-07-01T00:00:00"/>
    <d v="1959-07-01T00:00:00"/>
    <s v="CPR Conversion"/>
  </r>
  <r>
    <n v="1"/>
    <n v="29.25"/>
    <n v="-1.1211525E-3"/>
    <n v="29.251121152500001"/>
    <d v="2025-12-01T00:00:00"/>
    <s v="BH Colorado Electric Oper Co"/>
    <s v="Regulated Electric (122)"/>
    <s v="WPC Transmission Line #  235 DNU"/>
    <x v="165"/>
    <n v="135002"/>
    <x v="5"/>
    <n v="9870005"/>
    <s v="T-LIN S10 T22 R58"/>
    <d v="1959-07-01T00:00:00"/>
    <d v="1959-07-01T00:00:00"/>
    <s v="CPR Conversion"/>
  </r>
  <r>
    <n v="1"/>
    <n v="155.79"/>
    <n v="-5.9714307000000005E-3"/>
    <n v="155.79597143069998"/>
    <d v="2025-12-01T00:00:00"/>
    <s v="BH Colorado Electric Oper Co"/>
    <s v="Regulated Electric (122)"/>
    <s v="WPC Transmission Line #  235 DNU"/>
    <x v="165"/>
    <n v="135002"/>
    <x v="5"/>
    <n v="9870014"/>
    <s v="T-LIN S11 T20 R64"/>
    <d v="1959-07-01T00:00:00"/>
    <d v="1959-07-01T00:00:00"/>
    <s v="CPR Conversion"/>
  </r>
  <r>
    <n v="1"/>
    <n v="2165.69"/>
    <n v="-6.5966917399999991E-2"/>
    <n v="2165.7559669174002"/>
    <d v="2025-12-01T00:00:00"/>
    <s v="BH Colorado Electric Oper Co"/>
    <s v="Regulated Electric (122)"/>
    <s v="WPC Transmission Line #  235 DNU"/>
    <x v="165"/>
    <n v="135002"/>
    <x v="5"/>
    <n v="9870063"/>
    <s v="T-LIN S30 T20 R61"/>
    <d v="1973-07-01T00:00:00"/>
    <d v="1973-07-01T00:00:00"/>
    <s v="CPR Conversion"/>
  </r>
  <r>
    <n v="1"/>
    <n v="96.89"/>
    <n v="-3.7137937000000002E-3"/>
    <n v="96.893713793700002"/>
    <d v="2025-12-01T00:00:00"/>
    <s v="BH Colorado Electric Oper Co"/>
    <s v="Regulated Electric (122)"/>
    <s v="WPC Transmission Line #  235 DNU"/>
    <x v="165"/>
    <n v="135002"/>
    <x v="5"/>
    <n v="9691244"/>
    <s v="T-LIN S29 T22 R59"/>
    <d v="1959-07-01T00:00:00"/>
    <d v="1959-07-01T00:00:00"/>
    <s v="CPR Conversion"/>
  </r>
  <r>
    <n v="1"/>
    <n v="317.01"/>
    <n v="-1.2150993299999999E-2"/>
    <n v="317.02215099329999"/>
    <d v="2025-12-01T00:00:00"/>
    <s v="BH Colorado Electric Oper Co"/>
    <s v="Regulated Electric (122)"/>
    <s v="WPC Transmission Line #  235 DNU"/>
    <x v="165"/>
    <n v="135002"/>
    <x v="5"/>
    <n v="9870008"/>
    <s v="T-LIN S04 T20 R61"/>
    <d v="1959-07-01T00:00:00"/>
    <d v="1959-07-01T00:00:00"/>
    <s v="CPR Conversion"/>
  </r>
  <r>
    <n v="2"/>
    <n v="220.73000000000002"/>
    <n v="-8.4605809000000004E-3"/>
    <n v="220.73846058090001"/>
    <d v="2025-12-01T00:00:00"/>
    <s v="BH Colorado Electric Oper Co"/>
    <s v="Regulated Electric (122)"/>
    <s v="WPC Transmission Line #  235 DNU"/>
    <x v="165"/>
    <n v="135002"/>
    <x v="5"/>
    <n v="9870000"/>
    <s v="T-LIN S09 T22 R58"/>
    <d v="1959-07-01T00:00:00"/>
    <d v="1959-07-01T00:00:00"/>
    <s v="CPR Conversion"/>
  </r>
  <r>
    <n v="4"/>
    <n v="221.85"/>
    <n v="-8.5035105000000003E-3"/>
    <n v="221.85850351049999"/>
    <d v="2025-12-01T00:00:00"/>
    <s v="BH Colorado Electric Oper Co"/>
    <s v="Regulated Electric (122)"/>
    <s v="WPC Transmission Line #  235 DNU"/>
    <x v="165"/>
    <n v="135002"/>
    <x v="5"/>
    <n v="9869998"/>
    <s v="T-LIN S33 T23 R55"/>
    <d v="1959-07-01T00:00:00"/>
    <d v="1959-07-01T00:00:00"/>
    <s v="CPR Conversion"/>
  </r>
  <r>
    <n v="1"/>
    <n v="514.39"/>
    <n v="-1.9716568699999999E-2"/>
    <n v="514.40971656869999"/>
    <d v="2025-12-01T00:00:00"/>
    <s v="BH Colorado Electric Oper Co"/>
    <s v="Regulated Electric (122)"/>
    <s v="WPC Transmission Line #  235 DNU"/>
    <x v="165"/>
    <n v="135002"/>
    <x v="5"/>
    <n v="9708892"/>
    <s v="T-LIN S08 T19 R64"/>
    <d v="1959-07-01T00:00:00"/>
    <d v="1959-07-01T00:00:00"/>
    <s v="CPR Conversion"/>
  </r>
  <r>
    <n v="1"/>
    <n v="1203.43"/>
    <n v="-4.6127471900000001E-2"/>
    <n v="1203.4761274719001"/>
    <d v="2025-12-01T00:00:00"/>
    <s v="BH Colorado Electric Oper Co"/>
    <s v="Regulated Electric (122)"/>
    <s v="WPC Transmission Line #  235 DNU"/>
    <x v="165"/>
    <n v="135002"/>
    <x v="5"/>
    <n v="9699857"/>
    <s v="T-LIN S03 T21 R60"/>
    <d v="1959-07-01T00:00:00"/>
    <d v="1959-07-01T00:00:00"/>
    <s v="CPR Conversion"/>
  </r>
  <r>
    <n v="2"/>
    <n v="419.5"/>
    <n v="-1.6079435E-2"/>
    <n v="419.51607943499999"/>
    <d v="2025-12-01T00:00:00"/>
    <s v="BH Colorado Electric Oper Co"/>
    <s v="Regulated Electric (122)"/>
    <s v="WPC Transmission Line #  235 DNU"/>
    <x v="165"/>
    <n v="135002"/>
    <x v="5"/>
    <n v="9870010"/>
    <s v="T-LIN S10 T20 R64"/>
    <d v="1959-07-01T00:00:00"/>
    <d v="1959-07-01T00:00:00"/>
    <s v="CPR Conversion"/>
  </r>
  <r>
    <n v="1"/>
    <n v="600"/>
    <n v="-1.8276000000000001E-2"/>
    <n v="600.01827600000001"/>
    <d v="2025-12-01T00:00:00"/>
    <s v="BH Colorado Electric Oper Co"/>
    <s v="Regulated Electric (122)"/>
    <s v="WPC Transmission Line #  235 DNU"/>
    <x v="165"/>
    <n v="135002"/>
    <x v="5"/>
    <n v="9870064"/>
    <s v="T-LIN S31 T20 R61"/>
    <d v="1973-07-01T00:00:00"/>
    <d v="1973-07-01T00:00:00"/>
    <s v="CPR Conversion"/>
  </r>
  <r>
    <n v="1"/>
    <n v="470.13"/>
    <n v="-1.8020082899999998E-2"/>
    <n v="470.14802008290002"/>
    <d v="2025-12-01T00:00:00"/>
    <s v="BH Colorado Electric Oper Co"/>
    <s v="Regulated Electric (122)"/>
    <s v="WPC Transmission Line #  235 DNU"/>
    <x v="165"/>
    <n v="135002"/>
    <x v="5"/>
    <n v="9870003"/>
    <s v="T-LIN S25 T21 R60"/>
    <d v="1959-07-01T00:00:00"/>
    <d v="1959-07-01T00:00:00"/>
    <s v="CPR Conversion"/>
  </r>
  <r>
    <n v="1"/>
    <n v="41.87"/>
    <n v="-1.6048771E-3"/>
    <n v="41.871604877099998"/>
    <d v="2025-12-01T00:00:00"/>
    <s v="BH Colorado Electric Oper Co"/>
    <s v="Regulated Electric (122)"/>
    <s v="WPC Transmission Line #  235 DNU"/>
    <x v="165"/>
    <n v="135002"/>
    <x v="5"/>
    <n v="9870136"/>
    <s v="LAND RIGHTS"/>
    <d v="1959-07-01T00:00:00"/>
    <d v="1959-07-01T00:00:00"/>
    <s v="CPR Conversion"/>
  </r>
  <r>
    <n v="2"/>
    <n v="419.34000000000003"/>
    <n v="-1.60733022E-2"/>
    <n v="419.35607330220006"/>
    <d v="2025-12-01T00:00:00"/>
    <s v="BH Colorado Electric Oper Co"/>
    <s v="Regulated Electric (122)"/>
    <s v="WPC Transmission Line #  235 DNU"/>
    <x v="165"/>
    <n v="135002"/>
    <x v="5"/>
    <n v="9870072"/>
    <s v="T-LIN S19 T22 R57"/>
    <d v="1959-07-01T00:00:00"/>
    <d v="1959-07-01T00:00:00"/>
    <s v="CPR Conversion"/>
  </r>
  <r>
    <n v="1"/>
    <n v="741.67"/>
    <n v="-2.8428211100000003E-2"/>
    <n v="741.69842821110001"/>
    <d v="2025-12-01T00:00:00"/>
    <s v="BH Colorado Electric Oper Co"/>
    <s v="Regulated Electric (122)"/>
    <s v="WPC Transmission Line #  235 DNU"/>
    <x v="165"/>
    <n v="135002"/>
    <x v="5"/>
    <n v="9870078"/>
    <s v="T-LIN S32 T20 R65"/>
    <d v="1959-07-01T00:00:00"/>
    <d v="1959-07-01T00:00:00"/>
    <s v="CPR Conversion"/>
  </r>
  <r>
    <n v="2"/>
    <n v="188.37"/>
    <n v="-7.2202221000000006E-3"/>
    <n v="188.37722022209999"/>
    <d v="2025-12-01T00:00:00"/>
    <s v="BH Colorado Electric Oper Co"/>
    <s v="Regulated Electric (122)"/>
    <s v="WPC Transmission Line #  235 DNU"/>
    <x v="165"/>
    <n v="135002"/>
    <x v="5"/>
    <n v="9870075"/>
    <s v="T-LIN S07 T22 R58"/>
    <d v="1959-07-01T00:00:00"/>
    <d v="1959-07-01T00:00:00"/>
    <s v="CPR Conversion"/>
  </r>
  <r>
    <n v="1"/>
    <n v="62.92"/>
    <n v="-2.2141548000000001E-3"/>
    <n v="62.922214154800002"/>
    <d v="2025-12-01T00:00:00"/>
    <s v="BH Colorado Electric Oper Co"/>
    <s v="Regulated Electric (122)"/>
    <s v="WPC Transmission Line #  235 DNU"/>
    <x v="165"/>
    <n v="135002"/>
    <x v="5"/>
    <n v="9870065"/>
    <s v="T-LIN S11 T20 R65"/>
    <d v="1964-07-01T00:00:00"/>
    <d v="1964-07-01T00:00:00"/>
    <s v="CPR Conversion"/>
  </r>
  <r>
    <n v="4"/>
    <n v="465.41"/>
    <n v="-1.7839165300000001E-2"/>
    <n v="465.42783916530004"/>
    <d v="2025-12-01T00:00:00"/>
    <s v="BH Colorado Electric Oper Co"/>
    <s v="Regulated Electric (122)"/>
    <s v="WPC Transmission Line #  235 DNU"/>
    <x v="165"/>
    <n v="135002"/>
    <x v="5"/>
    <n v="9718842"/>
    <s v="T-LIN S11 T22 R59"/>
    <d v="1959-07-01T00:00:00"/>
    <d v="1959-07-01T00:00:00"/>
    <s v="CPR Conversion"/>
  </r>
  <r>
    <n v="1"/>
    <n v="2392.9700000000003"/>
    <n v="-9.17225401E-2"/>
    <n v="2393.0617225401002"/>
    <d v="2025-12-01T00:00:00"/>
    <s v="BH Colorado Electric Oper Co"/>
    <s v="Regulated Electric (122)"/>
    <s v="WPC Transmission Line #  235 DNU"/>
    <x v="165"/>
    <n v="135002"/>
    <x v="5"/>
    <n v="9870079"/>
    <s v="T-LIN S09 T20 R05"/>
    <d v="1959-07-01T00:00:00"/>
    <d v="1959-07-01T00:00:00"/>
    <s v="CPR Conversion"/>
  </r>
  <r>
    <n v="2"/>
    <n v="95.92"/>
    <n v="-3.6766136000000002E-3"/>
    <n v="95.923676613600009"/>
    <d v="2025-12-01T00:00:00"/>
    <s v="BH Colorado Electric Oper Co"/>
    <s v="Regulated Electric (122)"/>
    <s v="WPC Transmission Line #  235 DNU"/>
    <x v="165"/>
    <n v="135002"/>
    <x v="5"/>
    <n v="9869999"/>
    <s v="T-LIN S04 T22 R59"/>
    <d v="1959-07-01T00:00:00"/>
    <d v="1959-07-01T00:00:00"/>
    <s v="CPR Conversion"/>
  </r>
  <r>
    <n v="1"/>
    <n v="1022.7900000000001"/>
    <n v="-3.9203540699999997E-2"/>
    <n v="1022.8292035407001"/>
    <d v="2025-12-01T00:00:00"/>
    <s v="BH Colorado Electric Oper Co"/>
    <s v="Regulated Electric (122)"/>
    <s v="WPC Transmission Line #  235 DNU"/>
    <x v="165"/>
    <n v="135002"/>
    <x v="5"/>
    <n v="9870080"/>
    <s v="T-LIN S30 T20 R62"/>
    <d v="1959-07-01T00:00:00"/>
    <d v="1959-07-01T00:00:00"/>
    <s v="CPR Conversion"/>
  </r>
  <r>
    <n v="1"/>
    <n v="47.37"/>
    <n v="-1.8156921000000001E-3"/>
    <n v="47.3718156921"/>
    <d v="2025-12-01T00:00:00"/>
    <s v="BH Colorado Electric Oper Co"/>
    <s v="Regulated Electric (122)"/>
    <s v="WPC Transmission Line #  235 DNU"/>
    <x v="165"/>
    <n v="135002"/>
    <x v="5"/>
    <n v="9870071"/>
    <s v="T-LIN S20 T22 R57"/>
    <d v="1959-07-01T00:00:00"/>
    <d v="1959-07-01T00:00:00"/>
    <s v="CPR Conversion"/>
  </r>
  <r>
    <n v="1"/>
    <n v="252.65"/>
    <n v="-9.6840745000000006E-3"/>
    <n v="252.65968407450001"/>
    <d v="2025-12-01T00:00:00"/>
    <s v="BH Colorado Electric Oper Co"/>
    <s v="Regulated Electric (122)"/>
    <s v="WPC Transmission Line #  235 DNU"/>
    <x v="165"/>
    <n v="135002"/>
    <x v="5"/>
    <n v="9870013"/>
    <s v="T-LIN S09 T20 R64"/>
    <d v="1959-07-01T00:00:00"/>
    <d v="1959-07-01T00:00:00"/>
    <s v="CPR Conversion"/>
  </r>
  <r>
    <n v="1"/>
    <n v="95.7"/>
    <n v="-3.668181E-3"/>
    <n v="95.703668180999998"/>
    <d v="2025-12-01T00:00:00"/>
    <s v="BH Colorado Electric Oper Co"/>
    <s v="Regulated Electric (122)"/>
    <s v="WPC Transmission Line #  235 DNU"/>
    <x v="165"/>
    <n v="135002"/>
    <x v="5"/>
    <n v="9870011"/>
    <s v="T-LIN S23 T20 R64"/>
    <d v="1959-07-01T00:00:00"/>
    <d v="1959-07-01T00:00:00"/>
    <s v="CPR Conversion"/>
  </r>
  <r>
    <n v="1"/>
    <n v="63.160000000000004"/>
    <n v="-2.4209228000000001E-3"/>
    <n v="63.162420922800003"/>
    <d v="2025-12-01T00:00:00"/>
    <s v="BH Colorado Electric Oper Co"/>
    <s v="Regulated Electric (122)"/>
    <s v="WPC Transmission Line #  235 DNU"/>
    <x v="165"/>
    <n v="135002"/>
    <x v="5"/>
    <n v="9870009"/>
    <s v="T-LIN S14 T20 R64"/>
    <d v="1959-07-01T00:00:00"/>
    <d v="1959-07-01T00:00:00"/>
    <s v="CPR Conversion"/>
  </r>
  <r>
    <n v="2"/>
    <n v="218.49"/>
    <n v="-8.3747217000000006E-3"/>
    <n v="218.4983747217"/>
    <d v="2025-12-01T00:00:00"/>
    <s v="BH Colorado Electric Oper Co"/>
    <s v="Regulated Electric (122)"/>
    <s v="WPC Transmission Line #  235 DNU"/>
    <x v="165"/>
    <n v="135002"/>
    <x v="5"/>
    <n v="9870074"/>
    <s v="T-LIN S24 T22 R58"/>
    <d v="1959-07-01T00:00:00"/>
    <d v="1959-07-01T00:00:00"/>
    <s v="CPR Conversion"/>
  </r>
  <r>
    <n v="1"/>
    <n v="12.56"/>
    <n v="-4.8142479999999999E-4"/>
    <n v="12.560481424800001"/>
    <d v="2025-12-01T00:00:00"/>
    <s v="BH Colorado Electric Oper Co"/>
    <s v="Regulated Electric (122)"/>
    <s v="WPC Transmission Line #  235 DNU"/>
    <x v="165"/>
    <n v="135002"/>
    <x v="5"/>
    <n v="9870002"/>
    <s v="T-LIN S36 T23 R57"/>
    <d v="1959-07-01T00:00:00"/>
    <d v="1959-07-01T00:00:00"/>
    <s v="CPR Conversion"/>
  </r>
  <r>
    <n v="0"/>
    <n v="0"/>
    <n v="0"/>
    <n v="0"/>
    <d v="2025-12-01T00:00:00"/>
    <s v="BH Colorado Electric Oper Co"/>
    <s v="Regulated Electric (122)"/>
    <s v="WPC Transmission Line #  235 DNU"/>
    <x v="165"/>
    <n v="135500"/>
    <x v="20"/>
    <n v="9802454"/>
    <s v="CROSSARM ASSEMBLIES, WOOD"/>
    <d v="1986-07-01T00:00:00"/>
    <d v="1986-07-01T00:00:00"/>
    <s v="WCDXFER"/>
  </r>
  <r>
    <n v="0"/>
    <n v="0"/>
    <n v="0"/>
    <n v="0"/>
    <d v="2025-12-01T00:00:00"/>
    <s v="BH Colorado Electric Oper Co"/>
    <s v="Regulated Electric (122)"/>
    <s v="WPC Transmission Line #  235 DNU"/>
    <x v="165"/>
    <n v="135500"/>
    <x v="20"/>
    <n v="9802567"/>
    <s v="CROSSARM ASSEMBLIES, WOOD"/>
    <d v="1959-07-01T00:00:00"/>
    <d v="1959-07-01T00:00:00"/>
    <s v="WCDXFER"/>
  </r>
  <r>
    <n v="0"/>
    <n v="0"/>
    <n v="0"/>
    <n v="0"/>
    <d v="2025-12-01T00:00:00"/>
    <s v="BH Colorado Electric Oper Co"/>
    <s v="Regulated Electric (122)"/>
    <s v="WPC Transmission Line #  235 DNU"/>
    <x v="165"/>
    <n v="135500"/>
    <x v="20"/>
    <n v="9802453"/>
    <s v="CROSSARM ASSEMBLIES, WOOD"/>
    <d v="1967-07-01T00:00:00"/>
    <d v="1967-07-01T00:00:00"/>
    <s v="WCDXFER"/>
  </r>
  <r>
    <n v="0"/>
    <n v="0"/>
    <n v="0"/>
    <n v="0"/>
    <d v="2025-12-01T00:00:00"/>
    <s v="BH Colorado Electric Oper Co"/>
    <s v="Regulated Electric (122)"/>
    <s v="WPC Transmission Line #  235 DNU"/>
    <x v="165"/>
    <n v="135500"/>
    <x v="20"/>
    <n v="9802401"/>
    <s v="CROSSARM ASSEMBLIES, WOOD"/>
    <d v="1975-07-01T00:00:00"/>
    <d v="1975-07-01T00:00:00"/>
    <s v="WCDXFER"/>
  </r>
  <r>
    <n v="0"/>
    <n v="0"/>
    <n v="0"/>
    <n v="0"/>
    <d v="2025-12-01T00:00:00"/>
    <s v="BH Colorado Electric Oper Co"/>
    <s v="Regulated Electric (122)"/>
    <s v="WPC Transmission Line #  235 DNU"/>
    <x v="165"/>
    <n v="135500"/>
    <x v="20"/>
    <n v="9802745"/>
    <s v="CROSSARM ASSEMBLIES, WOOD"/>
    <d v="1959-07-01T00:00:00"/>
    <d v="1959-07-01T00:00:00"/>
    <s v="WCDXFER"/>
  </r>
  <r>
    <n v="0"/>
    <n v="0"/>
    <n v="0"/>
    <n v="0"/>
    <d v="2025-12-01T00:00:00"/>
    <s v="BH Colorado Electric Oper Co"/>
    <s v="Regulated Electric (122)"/>
    <s v="WPC Transmission Line #  235 DNU"/>
    <x v="165"/>
    <n v="135500"/>
    <x v="20"/>
    <n v="9802399"/>
    <s v="CROSSARM ASSEMBLIES, WOOD"/>
    <d v="1959-07-01T00:00:00"/>
    <d v="1959-07-01T00:00:00"/>
    <s v="WCDXFER"/>
  </r>
  <r>
    <n v="0"/>
    <n v="0"/>
    <n v="0"/>
    <n v="0"/>
    <d v="2025-12-01T00:00:00"/>
    <s v="BH Colorado Electric Oper Co"/>
    <s v="Regulated Electric (122)"/>
    <s v="WPC Transmission Line #  235 DNU"/>
    <x v="165"/>
    <n v="135500"/>
    <x v="20"/>
    <n v="9802382"/>
    <s v="CROSSARM ASSEMBLIES, WOOD"/>
    <d v="1959-07-01T00:00:00"/>
    <d v="1959-07-01T00:00:00"/>
    <s v="WCDXFER"/>
  </r>
  <r>
    <n v="0"/>
    <n v="0"/>
    <n v="0"/>
    <n v="0"/>
    <d v="2025-12-01T00:00:00"/>
    <s v="BH Colorado Electric Oper Co"/>
    <s v="Regulated Electric (122)"/>
    <s v="WPC Transmission Line #  235 DNU"/>
    <x v="165"/>
    <n v="135500"/>
    <x v="20"/>
    <n v="9802568"/>
    <s v="CROSSARM ASSEMBLIES, WOOD"/>
    <d v="1975-07-01T00:00:00"/>
    <d v="1975-07-01T00:00:00"/>
    <s v="WCDXFER"/>
  </r>
  <r>
    <n v="0"/>
    <n v="0"/>
    <n v="0"/>
    <n v="0"/>
    <d v="2025-12-01T00:00:00"/>
    <s v="BH Colorado Electric Oper Co"/>
    <s v="Regulated Electric (122)"/>
    <s v="WPC Transmission Line #  235 DNU"/>
    <x v="165"/>
    <n v="135500"/>
    <x v="20"/>
    <n v="9802783"/>
    <s v="CROSSARM ASSEMBLIES, WOOD"/>
    <d v="1959-07-01T00:00:00"/>
    <d v="1959-07-01T00:00:00"/>
    <s v="WCDXFER"/>
  </r>
  <r>
    <n v="0"/>
    <n v="0"/>
    <n v="0"/>
    <n v="0"/>
    <d v="2025-12-01T00:00:00"/>
    <s v="BH Colorado Electric Oper Co"/>
    <s v="Regulated Electric (122)"/>
    <s v="WPC Transmission Line #  235 DNU"/>
    <x v="165"/>
    <n v="135500"/>
    <x v="20"/>
    <n v="9802885"/>
    <s v="CROSSARM ASSEMBLIES, WOOD"/>
    <d v="1987-07-01T00:00:00"/>
    <d v="1987-07-01T00:00:00"/>
    <s v="WCDXFER"/>
  </r>
  <r>
    <n v="0"/>
    <n v="0"/>
    <n v="0"/>
    <n v="0"/>
    <d v="2025-12-01T00:00:00"/>
    <s v="BH Colorado Electric Oper Co"/>
    <s v="Regulated Electric (122)"/>
    <s v="WPC Transmission Line #  235 DNU"/>
    <x v="165"/>
    <n v="135500"/>
    <x v="20"/>
    <n v="9802883"/>
    <s v="CROSSARM ASSEMBLIES, WOOD"/>
    <d v="1973-07-01T00:00:00"/>
    <d v="1973-07-01T00:00:00"/>
    <s v="WCDXFER"/>
  </r>
  <r>
    <n v="0"/>
    <n v="0"/>
    <n v="0"/>
    <n v="0"/>
    <d v="2025-12-01T00:00:00"/>
    <s v="BH Colorado Electric Oper Co"/>
    <s v="Regulated Electric (122)"/>
    <s v="WPC Transmission Line #  235 DNU"/>
    <x v="165"/>
    <n v="135500"/>
    <x v="20"/>
    <n v="9802400"/>
    <s v="CROSSARM ASSEMBLIES, WOOD"/>
    <d v="1967-07-01T00:00:00"/>
    <d v="1967-07-01T00:00:00"/>
    <s v="WCDXFER"/>
  </r>
  <r>
    <n v="0"/>
    <n v="0"/>
    <n v="0"/>
    <n v="0"/>
    <d v="2025-12-01T00:00:00"/>
    <s v="BH Colorado Electric Oper Co"/>
    <s v="Regulated Electric (122)"/>
    <s v="WPC Transmission Line #  235 DNU"/>
    <x v="165"/>
    <n v="135500"/>
    <x v="20"/>
    <n v="9802383"/>
    <s v="CROSSARM ASSEMBLIES, WOOD"/>
    <d v="1966-07-01T00:00:00"/>
    <d v="1966-07-01T00:00:00"/>
    <s v="WCDXFER"/>
  </r>
  <r>
    <n v="0"/>
    <n v="0"/>
    <n v="0"/>
    <n v="0"/>
    <d v="2025-12-01T00:00:00"/>
    <s v="BH Colorado Electric Oper Co"/>
    <s v="Regulated Electric (122)"/>
    <s v="WPC Transmission Line #  235 DNU"/>
    <x v="165"/>
    <n v="135500"/>
    <x v="20"/>
    <n v="9802707"/>
    <s v="CROSSARM ASSEMBLIES, WOOD"/>
    <d v="1959-07-01T00:00:00"/>
    <d v="1959-07-01T00:00:00"/>
    <s v="WCDXFER"/>
  </r>
  <r>
    <n v="0"/>
    <n v="0"/>
    <n v="0"/>
    <n v="0"/>
    <d v="2025-12-01T00:00:00"/>
    <s v="BH Colorado Electric Oper Co"/>
    <s v="Regulated Electric (122)"/>
    <s v="WPC Transmission Line #  235 DNU"/>
    <x v="165"/>
    <n v="135500"/>
    <x v="20"/>
    <n v="9802452"/>
    <s v="CROSSARM ASSEMBLIES, WOOD"/>
    <d v="1962-07-01T00:00:00"/>
    <d v="1962-07-01T00:00:00"/>
    <s v="WCDXFER"/>
  </r>
  <r>
    <n v="0"/>
    <n v="0"/>
    <n v="0"/>
    <n v="0"/>
    <d v="2025-12-01T00:00:00"/>
    <s v="BH Colorado Electric Oper Co"/>
    <s v="Regulated Electric (122)"/>
    <s v="WPC Transmission Line #  235 DNU"/>
    <x v="165"/>
    <n v="135500"/>
    <x v="20"/>
    <n v="9802884"/>
    <s v="CROSSARM ASSEMBLIES, WOOD"/>
    <d v="1977-07-01T00:00:00"/>
    <d v="1977-07-01T00:00:00"/>
    <s v="WCDXFER"/>
  </r>
  <r>
    <n v="0"/>
    <n v="0"/>
    <n v="0"/>
    <n v="0"/>
    <d v="2025-12-01T00:00:00"/>
    <s v="BH Colorado Electric Oper Co"/>
    <s v="Regulated Electric (122)"/>
    <s v="WPC Transmission Line #  235 DNU"/>
    <x v="165"/>
    <n v="135500"/>
    <x v="20"/>
    <n v="9802818"/>
    <s v="CROSSARM ASSEMBLIES, WOOD"/>
    <d v="1959-07-01T00:00:00"/>
    <d v="1959-07-01T00:00:00"/>
    <s v="WCDXFER"/>
  </r>
  <r>
    <n v="0"/>
    <n v="0"/>
    <n v="0"/>
    <n v="0"/>
    <d v="2025-12-01T00:00:00"/>
    <s v="BH Colorado Electric Oper Co"/>
    <s v="Regulated Electric (122)"/>
    <s v="WPC Transmission Line #  235 DNU"/>
    <x v="165"/>
    <n v="135500"/>
    <x v="20"/>
    <n v="9802746"/>
    <s v="CROSSARM ASSEMBLIES, WOOD"/>
    <d v="1964-07-01T00:00:00"/>
    <d v="1964-07-01T00:00:00"/>
    <s v="WCDXFER"/>
  </r>
  <r>
    <n v="0"/>
    <n v="0"/>
    <n v="0"/>
    <n v="0"/>
    <d v="2025-12-01T00:00:00"/>
    <s v="BH Colorado Electric Oper Co"/>
    <s v="Regulated Electric (122)"/>
    <s v="WPC Transmission Line #  235 DNU"/>
    <x v="165"/>
    <n v="135500"/>
    <x v="20"/>
    <n v="9802451"/>
    <s v="CROSSARM ASSEMBLIES, WOOD"/>
    <d v="1959-07-01T00:00:00"/>
    <d v="1959-07-01T00:00:00"/>
    <s v="WCDXFER"/>
  </r>
  <r>
    <n v="0"/>
    <n v="0"/>
    <n v="0"/>
    <n v="0"/>
    <d v="2025-12-01T00:00:00"/>
    <s v="BH Colorado Electric Oper Co"/>
    <s v="Regulated Electric (122)"/>
    <s v="WPC Transmission Line #  235 DNU"/>
    <x v="165"/>
    <n v="135500"/>
    <x v="20"/>
    <n v="9802886"/>
    <s v="CROSSARM ASSEMBLIES, WOOD"/>
    <d v="1988-07-01T00:00:00"/>
    <d v="1988-07-01T00:00:00"/>
    <s v="WCDXFER"/>
  </r>
  <r>
    <n v="0"/>
    <n v="0"/>
    <n v="0"/>
    <n v="0"/>
    <d v="2025-12-01T00:00:00"/>
    <s v="BH Colorado Electric Oper Co"/>
    <s v="Regulated Electric (122)"/>
    <s v="WPC Transmission Line #  235 DNU"/>
    <x v="165"/>
    <n v="135500"/>
    <x v="23"/>
    <n v="9802993"/>
    <s v="POLE, WOOD"/>
    <d v="1986-07-01T00:00:00"/>
    <d v="1986-07-01T00:00:00"/>
    <s v="WCDXFER"/>
  </r>
  <r>
    <n v="0"/>
    <n v="0"/>
    <n v="0"/>
    <n v="0"/>
    <d v="2025-12-01T00:00:00"/>
    <s v="BH Colorado Electric Oper Co"/>
    <s v="Regulated Electric (122)"/>
    <s v="WPC Transmission Line #  235 DNU"/>
    <x v="165"/>
    <n v="135500"/>
    <x v="23"/>
    <n v="9803501"/>
    <s v="POLE, WOOD"/>
    <d v="1988-07-01T00:00:00"/>
    <d v="1988-07-01T00:00:00"/>
    <s v="WCDXFER"/>
  </r>
  <r>
    <n v="0"/>
    <n v="0"/>
    <n v="0"/>
    <n v="0"/>
    <d v="2025-12-01T00:00:00"/>
    <s v="BH Colorado Electric Oper Co"/>
    <s v="Regulated Electric (122)"/>
    <s v="WPC Transmission Line #  235 DNU"/>
    <x v="165"/>
    <n v="135500"/>
    <x v="23"/>
    <n v="9803318"/>
    <s v="POLE, WOOD"/>
    <d v="1959-07-01T00:00:00"/>
    <d v="1959-07-01T00:00:00"/>
    <s v="WCDXFER"/>
  </r>
  <r>
    <n v="0"/>
    <n v="0"/>
    <n v="0"/>
    <n v="0"/>
    <d v="2025-12-01T00:00:00"/>
    <s v="BH Colorado Electric Oper Co"/>
    <s v="Regulated Electric (122)"/>
    <s v="WPC Transmission Line #  235 DNU"/>
    <x v="165"/>
    <n v="135500"/>
    <x v="23"/>
    <n v="9802991"/>
    <s v="POLE, WOOD"/>
    <d v="1962-07-01T00:00:00"/>
    <d v="1962-07-01T00:00:00"/>
    <s v="WCDXFER"/>
  </r>
  <r>
    <n v="0"/>
    <n v="0"/>
    <n v="0"/>
    <n v="0"/>
    <d v="2025-12-01T00:00:00"/>
    <s v="BH Colorado Electric Oper Co"/>
    <s v="Regulated Electric (122)"/>
    <s v="WPC Transmission Line #  235 DNU"/>
    <x v="165"/>
    <n v="135500"/>
    <x v="23"/>
    <n v="9803388"/>
    <s v="POLE, WOOD"/>
    <d v="1959-07-01T00:00:00"/>
    <d v="1959-07-01T00:00:00"/>
    <s v="WCDXFER"/>
  </r>
  <r>
    <n v="0"/>
    <n v="0"/>
    <n v="0"/>
    <n v="0"/>
    <d v="2025-12-01T00:00:00"/>
    <s v="BH Colorado Electric Oper Co"/>
    <s v="Regulated Electric (122)"/>
    <s v="WPC Transmission Line #  235 DNU"/>
    <x v="165"/>
    <n v="135500"/>
    <x v="23"/>
    <n v="9802990"/>
    <s v="POLE, WOOD"/>
    <d v="1959-07-01T00:00:00"/>
    <d v="1959-07-01T00:00:00"/>
    <s v="WCDXFER"/>
  </r>
  <r>
    <n v="0"/>
    <n v="0"/>
    <n v="0"/>
    <n v="0"/>
    <d v="2025-12-01T00:00:00"/>
    <s v="BH Colorado Electric Oper Co"/>
    <s v="Regulated Electric (122)"/>
    <s v="WPC Transmission Line #  235 DNU"/>
    <x v="165"/>
    <n v="135500"/>
    <x v="23"/>
    <n v="9804933"/>
    <s v="POLE, WOOD"/>
    <d v="1973-07-01T00:00:00"/>
    <d v="1973-07-01T00:00:00"/>
    <s v="WCDXFER"/>
  </r>
  <r>
    <n v="0"/>
    <n v="0"/>
    <n v="0"/>
    <n v="0"/>
    <d v="2025-12-01T00:00:00"/>
    <s v="BH Colorado Electric Oper Co"/>
    <s v="Regulated Electric (122)"/>
    <s v="WPC Transmission Line #  235 DNU"/>
    <x v="165"/>
    <n v="135500"/>
    <x v="23"/>
    <n v="9803499"/>
    <s v="POLE, WOOD"/>
    <d v="1977-07-01T00:00:00"/>
    <d v="1977-07-01T00:00:00"/>
    <s v="WCDXFER"/>
  </r>
  <r>
    <n v="0"/>
    <n v="0"/>
    <n v="0"/>
    <n v="0"/>
    <d v="2025-12-01T00:00:00"/>
    <s v="BH Colorado Electric Oper Co"/>
    <s v="Regulated Electric (122)"/>
    <s v="WPC Transmission Line #  235 DNU"/>
    <x v="165"/>
    <n v="135500"/>
    <x v="23"/>
    <n v="9803352"/>
    <s v="POLE, WOOD"/>
    <d v="1959-07-01T00:00:00"/>
    <d v="1959-07-01T00:00:00"/>
    <s v="WCDXFER"/>
  </r>
  <r>
    <n v="0"/>
    <n v="0"/>
    <n v="0"/>
    <n v="0"/>
    <d v="2025-12-01T00:00:00"/>
    <s v="BH Colorado Electric Oper Co"/>
    <s v="Regulated Electric (122)"/>
    <s v="WPC Transmission Line #  235 DNU"/>
    <x v="165"/>
    <n v="135500"/>
    <x v="23"/>
    <n v="9803245"/>
    <s v="POLE, WOOD"/>
    <d v="1959-07-01T00:00:00"/>
    <d v="1959-07-01T00:00:00"/>
    <s v="WCDXFER"/>
  </r>
  <r>
    <n v="0"/>
    <n v="0"/>
    <n v="0"/>
    <n v="0"/>
    <d v="2025-12-01T00:00:00"/>
    <s v="BH Colorado Electric Oper Co"/>
    <s v="Regulated Electric (122)"/>
    <s v="WPC Transmission Line #  235 DNU"/>
    <x v="165"/>
    <n v="135500"/>
    <x v="23"/>
    <n v="9802939"/>
    <s v="POLE, WOOD"/>
    <d v="1967-07-01T00:00:00"/>
    <d v="1967-07-01T00:00:00"/>
    <s v="WCDXFER"/>
  </r>
  <r>
    <n v="0"/>
    <n v="0"/>
    <n v="0"/>
    <n v="0"/>
    <d v="2025-12-01T00:00:00"/>
    <s v="BH Colorado Electric Oper Co"/>
    <s v="Regulated Electric (122)"/>
    <s v="WPC Transmission Line #  235 DNU"/>
    <x v="165"/>
    <n v="135500"/>
    <x v="23"/>
    <n v="9802938"/>
    <s v="POLE, WOOD"/>
    <d v="1959-07-01T00:00:00"/>
    <d v="1959-07-01T00:00:00"/>
    <s v="WCDXFER"/>
  </r>
  <r>
    <n v="0"/>
    <n v="0"/>
    <n v="0"/>
    <n v="0"/>
    <d v="2025-12-01T00:00:00"/>
    <s v="BH Colorado Electric Oper Co"/>
    <s v="Regulated Electric (122)"/>
    <s v="WPC Transmission Line #  235 DNU"/>
    <x v="165"/>
    <n v="135500"/>
    <x v="23"/>
    <n v="9802921"/>
    <s v="POLE, WOOD"/>
    <d v="1959-07-01T00:00:00"/>
    <d v="1959-07-01T00:00:00"/>
    <s v="WCDXFER"/>
  </r>
  <r>
    <n v="0"/>
    <n v="0"/>
    <n v="0"/>
    <n v="0"/>
    <d v="2025-12-01T00:00:00"/>
    <s v="BH Colorado Electric Oper Co"/>
    <s v="Regulated Electric (122)"/>
    <s v="WPC Transmission Line #  235 DNU"/>
    <x v="165"/>
    <n v="135500"/>
    <x v="23"/>
    <n v="9803500"/>
    <s v="POLE, WOOD"/>
    <d v="1987-07-01T00:00:00"/>
    <d v="1987-07-01T00:00:00"/>
    <s v="WCDXFER"/>
  </r>
  <r>
    <n v="0"/>
    <n v="0"/>
    <n v="0"/>
    <n v="0"/>
    <d v="2025-12-01T00:00:00"/>
    <s v="BH Colorado Electric Oper Co"/>
    <s v="Regulated Electric (122)"/>
    <s v="WPC Transmission Line #  235 DNU"/>
    <x v="165"/>
    <n v="135500"/>
    <x v="23"/>
    <n v="9803106"/>
    <s v="POLE, WOOD"/>
    <d v="1975-07-01T00:00:00"/>
    <d v="1975-07-01T00:00:00"/>
    <s v="WCDXFER"/>
  </r>
  <r>
    <n v="0"/>
    <n v="0"/>
    <n v="0"/>
    <n v="0"/>
    <d v="2025-12-01T00:00:00"/>
    <s v="BH Colorado Electric Oper Co"/>
    <s v="Regulated Electric (122)"/>
    <s v="WPC Transmission Line #  235 DNU"/>
    <x v="165"/>
    <n v="135500"/>
    <x v="23"/>
    <n v="9803105"/>
    <s v="POLE, WOOD"/>
    <d v="1959-07-01T00:00:00"/>
    <d v="1959-07-01T00:00:00"/>
    <s v="WCDXFER"/>
  </r>
  <r>
    <n v="0"/>
    <n v="0"/>
    <n v="0"/>
    <n v="0"/>
    <d v="2025-12-01T00:00:00"/>
    <s v="BH Colorado Electric Oper Co"/>
    <s v="Regulated Electric (122)"/>
    <s v="WPC Transmission Line #  235 DNU"/>
    <x v="165"/>
    <n v="135500"/>
    <x v="23"/>
    <n v="9804939"/>
    <s v="POLE, WOOD"/>
    <d v="1973-07-01T00:00:00"/>
    <d v="1973-07-01T00:00:00"/>
    <s v="WCDXFER"/>
  </r>
  <r>
    <n v="0"/>
    <n v="0"/>
    <n v="0"/>
    <n v="0"/>
    <d v="2025-12-01T00:00:00"/>
    <s v="BH Colorado Electric Oper Co"/>
    <s v="Regulated Electric (122)"/>
    <s v="WPC Transmission Line #  235 DNU"/>
    <x v="165"/>
    <n v="135500"/>
    <x v="23"/>
    <n v="9802922"/>
    <s v="POLE, WOOD"/>
    <d v="1966-07-01T00:00:00"/>
    <d v="1966-07-01T00:00:00"/>
    <s v="WCDXFER"/>
  </r>
  <r>
    <n v="0"/>
    <n v="0"/>
    <n v="0"/>
    <n v="0"/>
    <d v="2025-12-01T00:00:00"/>
    <s v="BH Colorado Electric Oper Co"/>
    <s v="Regulated Electric (122)"/>
    <s v="WPC Transmission Line #  235 DNU"/>
    <x v="165"/>
    <n v="135500"/>
    <x v="23"/>
    <n v="9802992"/>
    <s v="POLE, WOOD"/>
    <d v="1967-07-01T00:00:00"/>
    <d v="1967-07-01T00:00:00"/>
    <s v="WCDXFER"/>
  </r>
  <r>
    <n v="0"/>
    <n v="0"/>
    <n v="0"/>
    <n v="0"/>
    <d v="2025-12-01T00:00:00"/>
    <s v="BH Colorado Electric Oper Co"/>
    <s v="Regulated Electric (122)"/>
    <s v="WPC Transmission Line #  235 DNU"/>
    <x v="165"/>
    <n v="135500"/>
    <x v="23"/>
    <n v="9803319"/>
    <s v="POLE, WOOD"/>
    <d v="1964-07-01T00:00:00"/>
    <d v="1964-07-01T00:00:00"/>
    <s v="WCDXFER"/>
  </r>
  <r>
    <n v="0"/>
    <n v="0"/>
    <n v="0"/>
    <n v="0"/>
    <d v="2025-12-01T00:00:00"/>
    <s v="BH Colorado Electric Oper Co"/>
    <s v="Regulated Electric (122)"/>
    <s v="WPC Transmission Line #  235 DNU"/>
    <x v="165"/>
    <n v="135500"/>
    <x v="23"/>
    <n v="9802940"/>
    <s v="POLE, WOOD"/>
    <d v="1975-07-01T00:00:00"/>
    <d v="1975-07-01T00:00:00"/>
    <s v="WCDXFER"/>
  </r>
  <r>
    <n v="0"/>
    <n v="0"/>
    <n v="0"/>
    <n v="0"/>
    <d v="2025-12-01T00:00:00"/>
    <s v="BH Colorado Electric Oper Co"/>
    <s v="Regulated Electric (122)"/>
    <s v="WPC Transmission Line #  235 DNU"/>
    <x v="165"/>
    <n v="135500"/>
    <x v="44"/>
    <n v="9974681"/>
    <s v="WOOD 1 POLE 50'"/>
    <d v="1959-07-01T00:00:00"/>
    <d v="1959-07-01T00:00:00"/>
    <s v="CPR Conversion"/>
  </r>
  <r>
    <n v="0"/>
    <n v="0"/>
    <n v="0"/>
    <n v="0"/>
    <d v="2025-12-01T00:00:00"/>
    <s v="BH Colorado Electric Oper Co"/>
    <s v="Regulated Electric (122)"/>
    <s v="WPC Transmission Line #  235 DNU"/>
    <x v="165"/>
    <n v="135500"/>
    <x v="44"/>
    <n v="9974680"/>
    <s v="WOOD 1 POLE 50'"/>
    <d v="1966-07-01T00:00:00"/>
    <d v="1966-07-01T00:00:00"/>
    <s v="CPR Conversion"/>
  </r>
  <r>
    <n v="0"/>
    <n v="0"/>
    <n v="0"/>
    <n v="0"/>
    <d v="2025-12-01T00:00:00"/>
    <s v="BH Colorado Electric Oper Co"/>
    <s v="Regulated Electric (122)"/>
    <s v="WPC Transmission Line #  235 DNU"/>
    <x v="165"/>
    <n v="135500"/>
    <x v="45"/>
    <n v="9974679"/>
    <s v="WOOD 1 POLE 55'"/>
    <d v="1967-07-01T00:00:00"/>
    <d v="1967-07-01T00:00:00"/>
    <s v="CPR Conversion"/>
  </r>
  <r>
    <n v="0"/>
    <n v="0"/>
    <n v="0"/>
    <n v="0"/>
    <d v="2025-12-01T00:00:00"/>
    <s v="BH Colorado Electric Oper Co"/>
    <s v="Regulated Electric (122)"/>
    <s v="WPC Transmission Line #  235 DNU"/>
    <x v="165"/>
    <n v="135500"/>
    <x v="45"/>
    <n v="9974678"/>
    <s v="WOOD 1 POLE 55'"/>
    <d v="1975-07-01T00:00:00"/>
    <d v="1975-07-01T00:00:00"/>
    <s v="CPR Conversion"/>
  </r>
  <r>
    <n v="0"/>
    <n v="0"/>
    <n v="0"/>
    <n v="0"/>
    <d v="2025-12-01T00:00:00"/>
    <s v="BH Colorado Electric Oper Co"/>
    <s v="Regulated Electric (122)"/>
    <s v="WPC Transmission Line #  235 DNU"/>
    <x v="165"/>
    <n v="135500"/>
    <x v="45"/>
    <n v="9724170"/>
    <s v="WOOD 1 POLE 55'"/>
    <d v="1959-07-01T00:00:00"/>
    <d v="1959-07-01T00:00:00"/>
    <s v="CPR Conversion"/>
  </r>
  <r>
    <n v="0"/>
    <n v="0"/>
    <n v="0"/>
    <n v="0"/>
    <d v="2025-12-01T00:00:00"/>
    <s v="BH Colorado Electric Oper Co"/>
    <s v="Regulated Electric (122)"/>
    <s v="WPC Transmission Line #  235 DNU"/>
    <x v="165"/>
    <n v="135500"/>
    <x v="46"/>
    <n v="9974677"/>
    <s v="WOOD 1 POLE 60'"/>
    <d v="1959-07-01T00:00:00"/>
    <d v="1959-07-01T00:00:00"/>
    <s v="CPR Conversion"/>
  </r>
  <r>
    <n v="0"/>
    <n v="0"/>
    <n v="0"/>
    <n v="0"/>
    <d v="2025-12-01T00:00:00"/>
    <s v="BH Colorado Electric Oper Co"/>
    <s v="Regulated Electric (122)"/>
    <s v="WPC Transmission Line #  235 DNU"/>
    <x v="165"/>
    <n v="135500"/>
    <x v="46"/>
    <n v="9974676"/>
    <s v="WOOD 1 POLE 60'"/>
    <d v="1962-07-01T00:00:00"/>
    <d v="1962-07-01T00:00:00"/>
    <s v="CPR Conversion"/>
  </r>
  <r>
    <n v="0"/>
    <n v="0"/>
    <n v="0"/>
    <n v="0"/>
    <d v="2025-12-01T00:00:00"/>
    <s v="BH Colorado Electric Oper Co"/>
    <s v="Regulated Electric (122)"/>
    <s v="WPC Transmission Line #  235 DNU"/>
    <x v="165"/>
    <n v="135500"/>
    <x v="46"/>
    <n v="9728061"/>
    <s v="WOOD 1 POLE 60'"/>
    <d v="1967-07-01T00:00:00"/>
    <d v="1967-07-01T00:00:00"/>
    <s v="CPR Conversion"/>
  </r>
  <r>
    <n v="0"/>
    <n v="0"/>
    <n v="0"/>
    <n v="0"/>
    <d v="2025-12-01T00:00:00"/>
    <s v="BH Colorado Electric Oper Co"/>
    <s v="Regulated Electric (122)"/>
    <s v="WPC Transmission Line #  235 DNU"/>
    <x v="165"/>
    <n v="135500"/>
    <x v="46"/>
    <n v="9974675"/>
    <s v="WOOD 1 POLE 60'"/>
    <d v="1986-07-01T00:00:00"/>
    <d v="1986-07-01T00:00:00"/>
    <s v="CPR Conversion"/>
  </r>
  <r>
    <n v="0"/>
    <n v="0"/>
    <n v="0"/>
    <n v="0"/>
    <d v="2025-12-01T00:00:00"/>
    <s v="BH Colorado Electric Oper Co"/>
    <s v="Regulated Electric (122)"/>
    <s v="WPC Transmission Line #  235 DNU"/>
    <x v="165"/>
    <n v="135500"/>
    <x v="47"/>
    <n v="9697430"/>
    <s v="WOOD 1 POLE 65'"/>
    <d v="1959-07-01T00:00:00"/>
    <d v="1959-07-01T00:00:00"/>
    <s v="CPR Conversion"/>
  </r>
  <r>
    <n v="0"/>
    <n v="0"/>
    <n v="0"/>
    <n v="0"/>
    <d v="2025-12-01T00:00:00"/>
    <s v="BH Colorado Electric Oper Co"/>
    <s v="Regulated Electric (122)"/>
    <s v="WPC Transmission Line #  235 DNU"/>
    <x v="165"/>
    <n v="135500"/>
    <x v="47"/>
    <n v="9974674"/>
    <s v="WOOD 1 POLE 65'"/>
    <d v="1975-07-01T00:00:00"/>
    <d v="1975-07-01T00:00:00"/>
    <s v="CPR Conversion"/>
  </r>
  <r>
    <n v="0"/>
    <n v="0"/>
    <n v="0"/>
    <n v="0"/>
    <d v="2025-12-01T00:00:00"/>
    <s v="BH Colorado Electric Oper Co"/>
    <s v="Regulated Electric (122)"/>
    <s v="WPC Transmission Line #  235 DNU"/>
    <x v="165"/>
    <n v="135500"/>
    <x v="48"/>
    <n v="9974673"/>
    <s v="WOOD 1 POLE 70'"/>
    <d v="1959-07-01T00:00:00"/>
    <d v="1959-07-01T00:00:00"/>
    <s v="CPR Conversion"/>
  </r>
  <r>
    <n v="0"/>
    <n v="0"/>
    <n v="0"/>
    <n v="0"/>
    <d v="2025-12-01T00:00:00"/>
    <s v="BH Colorado Electric Oper Co"/>
    <s v="Regulated Electric (122)"/>
    <s v="WPC Transmission Line #  235 DNU"/>
    <x v="165"/>
    <n v="135500"/>
    <x v="49"/>
    <n v="9974671"/>
    <s v="WOOD 1 POLE 75'"/>
    <d v="1964-07-01T00:00:00"/>
    <d v="1964-07-01T00:00:00"/>
    <s v="CPR Conversion"/>
  </r>
  <r>
    <n v="0"/>
    <n v="0"/>
    <n v="0"/>
    <n v="0"/>
    <d v="2025-12-01T00:00:00"/>
    <s v="BH Colorado Electric Oper Co"/>
    <s v="Regulated Electric (122)"/>
    <s v="WPC Transmission Line #  235 DNU"/>
    <x v="165"/>
    <n v="135500"/>
    <x v="49"/>
    <n v="9974672"/>
    <s v="WOOD 1 POLE 75'"/>
    <d v="1959-07-01T00:00:00"/>
    <d v="1959-07-01T00:00:00"/>
    <s v="CPR Conversion"/>
  </r>
  <r>
    <n v="0"/>
    <n v="0"/>
    <n v="0"/>
    <n v="0"/>
    <d v="2025-12-01T00:00:00"/>
    <s v="BH Colorado Electric Oper Co"/>
    <s v="Regulated Electric (122)"/>
    <s v="WPC Transmission Line #  235 DNU"/>
    <x v="165"/>
    <n v="135500"/>
    <x v="50"/>
    <n v="9974670"/>
    <s v="WOOD 1 POLE 80'"/>
    <d v="1959-07-01T00:00:00"/>
    <d v="1959-07-01T00:00:00"/>
    <s v="CPR Conversion"/>
  </r>
  <r>
    <n v="0"/>
    <n v="0"/>
    <n v="0"/>
    <n v="0"/>
    <d v="2025-12-01T00:00:00"/>
    <s v="BH Colorado Electric Oper Co"/>
    <s v="Regulated Electric (122)"/>
    <s v="WPC Transmission Line #  235 DNU"/>
    <x v="165"/>
    <n v="135500"/>
    <x v="53"/>
    <n v="9974669"/>
    <s v="WOOD 1 POLE 95'"/>
    <d v="1959-07-01T00:00:00"/>
    <d v="1959-07-01T00:00:00"/>
    <s v="CPR Conversion"/>
  </r>
  <r>
    <n v="0"/>
    <n v="0"/>
    <n v="0"/>
    <n v="0"/>
    <d v="2025-12-01T00:00:00"/>
    <s v="BH Colorado Electric Oper Co"/>
    <s v="Regulated Electric (122)"/>
    <s v="WPC Transmission Line #  235 DNU"/>
    <x v="165"/>
    <n v="135500"/>
    <x v="425"/>
    <n v="9974665"/>
    <s v="WOOD 2 POLES 70'"/>
    <d v="1977-07-01T00:00:00"/>
    <d v="1977-07-01T00:00:00"/>
    <s v="CPR Conversion"/>
  </r>
  <r>
    <n v="0"/>
    <n v="0"/>
    <n v="0"/>
    <n v="0"/>
    <d v="2025-12-01T00:00:00"/>
    <s v="BH Colorado Electric Oper Co"/>
    <s v="Regulated Electric (122)"/>
    <s v="WPC Transmission Line #  235 DNU"/>
    <x v="165"/>
    <n v="135500"/>
    <x v="425"/>
    <n v="9974667"/>
    <s v="WOOD 2 POLES 70'"/>
    <d v="1987-07-01T00:00:00"/>
    <d v="1987-07-01T00:00:00"/>
    <s v="CPR Conversion"/>
  </r>
  <r>
    <n v="0"/>
    <n v="0"/>
    <n v="0"/>
    <n v="0"/>
    <d v="2025-12-01T00:00:00"/>
    <s v="BH Colorado Electric Oper Co"/>
    <s v="Regulated Electric (122)"/>
    <s v="WPC Transmission Line #  235 DNU"/>
    <x v="165"/>
    <n v="135500"/>
    <x v="425"/>
    <n v="9974666"/>
    <s v="WOOD 2 POLES 70'"/>
    <d v="1988-07-01T00:00:00"/>
    <d v="1988-07-01T00:00:00"/>
    <s v="CPR Conversion"/>
  </r>
  <r>
    <n v="0"/>
    <n v="0"/>
    <n v="0"/>
    <n v="0"/>
    <d v="2025-12-01T00:00:00"/>
    <s v="BH Colorado Electric Oper Co"/>
    <s v="Regulated Electric (122)"/>
    <s v="WPC Transmission Line #  235 DNU"/>
    <x v="165"/>
    <n v="135500"/>
    <x v="425"/>
    <n v="9974668"/>
    <s v="WOOD 2 POLES 70'"/>
    <d v="1973-07-01T00:00:00"/>
    <d v="1973-07-01T00:00:00"/>
    <s v="CPR Conversion"/>
  </r>
  <r>
    <n v="0"/>
    <n v="0"/>
    <n v="0"/>
    <n v="0"/>
    <d v="2025-12-01T00:00:00"/>
    <s v="BH Colorado Electric Oper Co"/>
    <s v="Regulated Electric (122)"/>
    <s v="WPC Transmission Line #  235 DNU"/>
    <x v="165"/>
    <n v="135500"/>
    <x v="426"/>
    <n v="9724169"/>
    <s v="WOOD 3 POLES 70'"/>
    <d v="1973-07-01T00:00:00"/>
    <d v="1973-07-01T00:00:00"/>
    <s v="CPR Conversion"/>
  </r>
  <r>
    <n v="0"/>
    <n v="0"/>
    <n v="0"/>
    <n v="0"/>
    <d v="2025-12-01T00:00:00"/>
    <s v="BH Colorado Electric Oper Co"/>
    <s v="Regulated Electric (122)"/>
    <s v="WPC Transmission Line #  235 DNU"/>
    <x v="165"/>
    <n v="135600"/>
    <x v="24"/>
    <n v="9974663"/>
    <s v="TRANSMISSION LINES-CONDUCTOR"/>
    <d v="1973-07-01T00:00:00"/>
    <d v="1973-07-01T00:00:00"/>
    <s v="CPR Conversion"/>
  </r>
  <r>
    <n v="0"/>
    <n v="0"/>
    <n v="0"/>
    <n v="0"/>
    <d v="2025-12-01T00:00:00"/>
    <s v="BH Colorado Electric Oper Co"/>
    <s v="Regulated Electric (122)"/>
    <s v="WPC Transmission Line #  235 DNU"/>
    <x v="165"/>
    <n v="135600"/>
    <x v="24"/>
    <n v="9974664"/>
    <s v="CONDUCTOR, OVERHEAD"/>
    <d v="1959-07-01T00:00:00"/>
    <d v="1959-07-01T00:00:00"/>
    <s v="CPR Conversion"/>
  </r>
  <r>
    <n v="0"/>
    <n v="0"/>
    <n v="0"/>
    <n v="0"/>
    <d v="2025-12-01T00:00:00"/>
    <s v="BH Colorado Electric Oper Co"/>
    <s v="Regulated Electric (122)"/>
    <s v="WPC Transmission Line #  235 DNU"/>
    <x v="165"/>
    <n v="135600"/>
    <x v="24"/>
    <n v="9697429"/>
    <s v="TRANSMISSION LINES-CONDUCTOR"/>
    <d v="1975-07-01T00:00:00"/>
    <d v="1975-07-01T00:00:00"/>
    <s v="CPR Conversion"/>
  </r>
  <r>
    <n v="0"/>
    <n v="0"/>
    <n v="0"/>
    <n v="0"/>
    <d v="2025-12-01T00:00:00"/>
    <s v="BH Colorado Electric Oper Co"/>
    <s v="Regulated Electric (122)"/>
    <s v="WPC Transmission Line #  235 DNU"/>
    <x v="165"/>
    <n v="135600"/>
    <x v="24"/>
    <n v="9693324"/>
    <s v="TRANSMISSION LINES-CONDUCTOR"/>
    <d v="1965-07-01T00:00:00"/>
    <d v="1965-07-01T00:00:00"/>
    <s v="CPR Conversion"/>
  </r>
  <r>
    <n v="0"/>
    <n v="0"/>
    <n v="0"/>
    <n v="0"/>
    <d v="2025-12-01T00:00:00"/>
    <s v="BH Colorado Electric Oper Co"/>
    <s v="Regulated Electric (122)"/>
    <s v="WPC Transmission Line #  235 DNU"/>
    <x v="165"/>
    <n v="135600"/>
    <x v="18"/>
    <n v="9974748"/>
    <s v="STATIC WIRE (TRANSMISSION LINE"/>
    <d v="1973-07-01T00:00:00"/>
    <d v="1973-07-01T00:00:00"/>
    <s v="CPR Conversion"/>
  </r>
  <r>
    <n v="0"/>
    <n v="0"/>
    <n v="0"/>
    <n v="0"/>
    <d v="2025-12-01T00:00:00"/>
    <s v="BH Colorado Electric Oper Co"/>
    <s v="Regulated Electric (122)"/>
    <s v="WPC Transmission Line #  235 DNU"/>
    <x v="165"/>
    <n v="135600"/>
    <x v="18"/>
    <n v="9974747"/>
    <s v="STATIC WIRE (TRANSMISSION LINE"/>
    <d v="1965-07-01T00:00:00"/>
    <d v="1965-07-01T00:00:00"/>
    <s v="CPR Conversion"/>
  </r>
  <r>
    <n v="0"/>
    <n v="0"/>
    <n v="0"/>
    <n v="0"/>
    <d v="2025-12-01T00:00:00"/>
    <s v="BH Colorado Electric Oper Co"/>
    <s v="Regulated Electric (122)"/>
    <s v="WPC Transmission Line #  235 DNU"/>
    <x v="165"/>
    <n v="135600"/>
    <x v="18"/>
    <n v="9974662"/>
    <s v="STATIC WIRE (TRANSMISSION LINES)"/>
    <d v="1959-07-01T00:00:00"/>
    <d v="1959-07-01T00:00:00"/>
    <s v="CPR Conversion"/>
  </r>
  <r>
    <n v="8"/>
    <n v="28577.02"/>
    <n v="-0.65012720499999999"/>
    <n v="28577.670127205001"/>
    <d v="2025-12-01T00:00:00"/>
    <s v="BH Colorado Electric Oper Co"/>
    <s v="Regulated Electric (122)"/>
    <s v="WPC Transmission Line #  238 DNU"/>
    <x v="166"/>
    <n v="135002"/>
    <x v="5"/>
    <n v="9870058"/>
    <s v="T-LIN S23 T20 R64"/>
    <d v="1986-07-01T00:00:00"/>
    <d v="1986-07-01T00:00:00"/>
    <s v="CPR Conversion"/>
  </r>
  <r>
    <n v="0"/>
    <n v="0"/>
    <n v="0"/>
    <n v="0"/>
    <d v="2025-12-01T00:00:00"/>
    <s v="BH Colorado Electric Oper Co"/>
    <s v="Regulated Electric (122)"/>
    <s v="WPC Transmission Line #  238 DNU"/>
    <x v="166"/>
    <n v="135500"/>
    <x v="20"/>
    <n v="9802754"/>
    <s v="CROSSARM ASSEMBLIES, WOOD"/>
    <d v="1986-07-01T00:00:00"/>
    <d v="1986-07-01T00:00:00"/>
    <s v="WCDXFER"/>
  </r>
  <r>
    <n v="0"/>
    <n v="0"/>
    <n v="0"/>
    <n v="0"/>
    <d v="2025-12-01T00:00:00"/>
    <s v="BH Colorado Electric Oper Co"/>
    <s v="Regulated Electric (122)"/>
    <s v="WPC Transmission Line #  238 DNU"/>
    <x v="166"/>
    <n v="135500"/>
    <x v="23"/>
    <n v="9803292"/>
    <s v="POLE, WOOD"/>
    <d v="1986-07-01T00:00:00"/>
    <d v="1986-07-01T00:00:00"/>
    <s v="WCDXFER"/>
  </r>
  <r>
    <n v="0"/>
    <n v="0"/>
    <n v="0"/>
    <n v="0"/>
    <d v="2025-12-01T00:00:00"/>
    <s v="BH Colorado Electric Oper Co"/>
    <s v="Regulated Electric (122)"/>
    <s v="WPC Transmission Line #  238 DNU"/>
    <x v="166"/>
    <n v="135500"/>
    <x v="48"/>
    <n v="9974741"/>
    <s v="WOOD 1 POLE 70'"/>
    <d v="1986-07-01T00:00:00"/>
    <d v="1986-07-01T00:00:00"/>
    <s v="CPR Conversion"/>
  </r>
  <r>
    <n v="0"/>
    <n v="0"/>
    <n v="0"/>
    <n v="0"/>
    <d v="2025-12-01T00:00:00"/>
    <s v="BH Colorado Electric Oper Co"/>
    <s v="Regulated Electric (122)"/>
    <s v="WPC Transmission Line #  238 DNU"/>
    <x v="166"/>
    <n v="135600"/>
    <x v="24"/>
    <n v="9724175"/>
    <s v="CONDUCTOR, OVERHEAD"/>
    <d v="1986-07-01T00:00:00"/>
    <d v="1986-07-01T00:00:00"/>
    <s v="CPR Conversion"/>
  </r>
  <r>
    <n v="0"/>
    <n v="0"/>
    <n v="0"/>
    <n v="0"/>
    <d v="2025-12-01T00:00:00"/>
    <s v="BH Colorado Electric Oper Co"/>
    <s v="Regulated Electric (122)"/>
    <s v="WPC Transmission Line #  238 DNU"/>
    <x v="166"/>
    <n v="135600"/>
    <x v="18"/>
    <n v="9974740"/>
    <s v="STATIC WIRE (TRANSMISSION LINES)"/>
    <d v="1986-07-01T00:00:00"/>
    <d v="1986-07-01T00:00:00"/>
    <s v="CPR Conversion"/>
  </r>
  <r>
    <n v="1"/>
    <n v="5141.72"/>
    <n v="-618.43888319200005"/>
    <n v="5760.1588831919998"/>
    <d v="2025-12-01T00:00:00"/>
    <s v="BH Colorado Electric Oper Co"/>
    <s v="Regulated Electric (122)"/>
    <s v="WPC Transmission Line #  280"/>
    <x v="167"/>
    <n v="135001"/>
    <x v="4"/>
    <n v="9869905"/>
    <s v="LAND - TRACT 39"/>
    <d v="1977-07-01T00:00:00"/>
    <d v="1977-07-01T00:00:00"/>
    <s v="CPR Conversion"/>
  </r>
  <r>
    <n v="1"/>
    <n v="467.43"/>
    <n v="-56.221825998"/>
    <n v="523.65182599800005"/>
    <d v="2025-12-01T00:00:00"/>
    <s v="BH Colorado Electric Oper Co"/>
    <s v="Regulated Electric (122)"/>
    <s v="WPC Transmission Line #  280"/>
    <x v="167"/>
    <n v="135001"/>
    <x v="4"/>
    <n v="9869903"/>
    <s v="LAND - TRACT 41"/>
    <d v="1977-07-01T00:00:00"/>
    <d v="1977-07-01T00:00:00"/>
    <s v="CPR Conversion"/>
  </r>
  <r>
    <n v="1"/>
    <n v="10935.53"/>
    <n v="-1315.3102386579999"/>
    <n v="12250.840238658"/>
    <d v="2025-12-01T00:00:00"/>
    <s v="BH Colorado Electric Oper Co"/>
    <s v="Regulated Electric (122)"/>
    <s v="WPC Transmission Line #  280"/>
    <x v="167"/>
    <n v="135001"/>
    <x v="4"/>
    <n v="9691238"/>
    <s v="LAND - TRACT 42"/>
    <d v="1977-07-01T00:00:00"/>
    <d v="1977-07-01T00:00:00"/>
    <s v="CPR Conversion"/>
  </r>
  <r>
    <n v="1"/>
    <n v="15957.52"/>
    <n v="-1919.3481650720003"/>
    <n v="17876.868165071999"/>
    <d v="2025-12-01T00:00:00"/>
    <s v="BH Colorado Electric Oper Co"/>
    <s v="Regulated Electric (122)"/>
    <s v="WPC Transmission Line #  280"/>
    <x v="167"/>
    <n v="135001"/>
    <x v="4"/>
    <n v="9869904"/>
    <s v="LAND - TRACT 40"/>
    <d v="1977-07-01T00:00:00"/>
    <d v="1977-07-01T00:00:00"/>
    <s v="CPR Conversion"/>
  </r>
  <r>
    <n v="1"/>
    <n v="6217.96"/>
    <n v="-747.88752365599998"/>
    <n v="6965.8475236559998"/>
    <d v="2025-12-01T00:00:00"/>
    <s v="BH Colorado Electric Oper Co"/>
    <s v="Regulated Electric (122)"/>
    <s v="WPC Transmission Line #  280"/>
    <x v="167"/>
    <n v="135001"/>
    <x v="4"/>
    <n v="9718834"/>
    <s v="LAND - TRACT 43"/>
    <d v="1977-07-01T00:00:00"/>
    <d v="1977-07-01T00:00:00"/>
    <s v="CPR Conversion"/>
  </r>
  <r>
    <n v="1"/>
    <n v="1889.91"/>
    <n v="-227.31572892599999"/>
    <n v="2117.2257289260001"/>
    <d v="2025-12-01T00:00:00"/>
    <s v="BH Colorado Electric Oper Co"/>
    <s v="Regulated Electric (122)"/>
    <s v="WPC Transmission Line #  280"/>
    <x v="167"/>
    <n v="135001"/>
    <x v="4"/>
    <n v="9869902"/>
    <s v="LAND - TRACT 44"/>
    <d v="1977-07-01T00:00:00"/>
    <d v="1977-07-01T00:00:00"/>
    <s v="CPR Conversion"/>
  </r>
  <r>
    <n v="2"/>
    <n v="176.08"/>
    <n v="-6.7491464000000003E-3"/>
    <n v="176.08674914640002"/>
    <d v="2025-12-01T00:00:00"/>
    <s v="BH Colorado Electric Oper Co"/>
    <s v="Regulated Electric (122)"/>
    <s v="WPC Transmission Line #  280"/>
    <x v="167"/>
    <n v="135002"/>
    <x v="5"/>
    <n v="9870090"/>
    <s v="T-LIN S32 T20 R65"/>
    <d v="1959-07-01T00:00:00"/>
    <d v="1959-07-01T00:00:00"/>
    <s v="CPR Conversion"/>
  </r>
  <r>
    <n v="3"/>
    <n v="329.43"/>
    <n v="-1.26270519E-2"/>
    <n v="329.44262705189999"/>
    <d v="2025-12-01T00:00:00"/>
    <s v="BH Colorado Electric Oper Co"/>
    <s v="Regulated Electric (122)"/>
    <s v="WPC Transmission Line #  280"/>
    <x v="167"/>
    <n v="135002"/>
    <x v="5"/>
    <n v="9870089"/>
    <s v="T-LIN S05 T21 R65"/>
    <d v="1959-07-01T00:00:00"/>
    <d v="1959-07-01T00:00:00"/>
    <s v="CPR Conversion"/>
  </r>
  <r>
    <n v="5"/>
    <n v="306"/>
    <n v="-1.14903E-2"/>
    <n v="306.01149029999999"/>
    <d v="2025-12-01T00:00:00"/>
    <s v="BH Colorado Electric Oper Co"/>
    <s v="Regulated Electric (122)"/>
    <s v="WPC Transmission Line #  280"/>
    <x v="167"/>
    <n v="135002"/>
    <x v="5"/>
    <n v="9870092"/>
    <s v="T-LIN S33 T20 R65"/>
    <d v="1955-07-01T00:00:00"/>
    <d v="1955-07-01T00:00:00"/>
    <s v="CPR Conversion"/>
  </r>
  <r>
    <n v="2"/>
    <n v="253.55"/>
    <n v="-9.7185715000000002E-3"/>
    <n v="253.55971857150001"/>
    <d v="2025-12-01T00:00:00"/>
    <s v="BH Colorado Electric Oper Co"/>
    <s v="Regulated Electric (122)"/>
    <s v="WPC Transmission Line #  280"/>
    <x v="167"/>
    <n v="135002"/>
    <x v="5"/>
    <n v="9870091"/>
    <s v="T-LIN S33 T20 R65"/>
    <d v="1959-07-01T00:00:00"/>
    <d v="1959-07-01T00:00:00"/>
    <s v="CPR Conversion"/>
  </r>
  <r>
    <n v="1"/>
    <n v="179.72"/>
    <n v="-6.8886676000000004E-3"/>
    <n v="179.72688866760001"/>
    <d v="2025-12-01T00:00:00"/>
    <s v="BH Colorado Electric Oper Co"/>
    <s v="Regulated Electric (122)"/>
    <s v="WPC Transmission Line #  280"/>
    <x v="167"/>
    <n v="135002"/>
    <x v="5"/>
    <n v="9718850"/>
    <s v="T-LIN S04 T21 R65"/>
    <d v="1959-07-01T00:00:00"/>
    <d v="1959-07-01T00:00:00"/>
    <s v="CPR Conversion"/>
  </r>
  <r>
    <n v="1"/>
    <n v="179.69"/>
    <n v="-6.8875176999999999E-3"/>
    <n v="179.69688751769999"/>
    <d v="2025-12-01T00:00:00"/>
    <s v="BH Colorado Electric Oper Co"/>
    <s v="Regulated Electric (122)"/>
    <s v="WPC Transmission Line #  280"/>
    <x v="167"/>
    <n v="135002"/>
    <x v="5"/>
    <n v="9708894"/>
    <s v="T-LIN S09 T21 R65"/>
    <d v="1959-07-01T00:00:00"/>
    <d v="1959-07-01T00:00:00"/>
    <s v="CPR Conversion"/>
  </r>
  <r>
    <n v="2"/>
    <n v="304.86"/>
    <n v="133.05496719180002"/>
    <n v="171.8050328082"/>
    <d v="2025-12-01T00:00:00"/>
    <s v="BH Colorado Electric Oper Co"/>
    <s v="Regulated Electric (122)"/>
    <s v="WPC Transmission Line #  280"/>
    <x v="167"/>
    <n v="135500"/>
    <x v="20"/>
    <n v="9802811"/>
    <s v="CROSSARM ASSEMBLIES, WOOD"/>
    <d v="1977-07-01T00:00:00"/>
    <d v="1977-07-01T00:00:00"/>
    <s v="WCDXFER"/>
  </r>
  <r>
    <n v="2"/>
    <n v="94.59"/>
    <n v="56.605099259700005"/>
    <n v="37.984900740299999"/>
    <d v="2025-12-01T00:00:00"/>
    <s v="BH Colorado Electric Oper Co"/>
    <s v="Regulated Electric (122)"/>
    <s v="WPC Transmission Line #  280"/>
    <x v="167"/>
    <n v="135500"/>
    <x v="20"/>
    <n v="9802797"/>
    <s v="CROSSARM ASSEMBLIES, WOOD"/>
    <d v="1959-07-01T00:00:00"/>
    <d v="1959-07-01T00:00:00"/>
    <s v="WCDXFER"/>
  </r>
  <r>
    <n v="1"/>
    <n v="43.730000000000004"/>
    <n v="20.659868981500001"/>
    <n v="23.070131018500003"/>
    <d v="2025-12-01T00:00:00"/>
    <s v="BH Colorado Electric Oper Co"/>
    <s v="Regulated Electric (122)"/>
    <s v="WPC Transmission Line #  280"/>
    <x v="167"/>
    <n v="135500"/>
    <x v="20"/>
    <n v="9802730"/>
    <s v="CROSSARM ASSEMBLIES, WOOD"/>
    <d v="1973-07-01T00:00:00"/>
    <d v="1973-07-01T00:00:00"/>
    <s v="WCDXFER"/>
  </r>
  <r>
    <n v="4"/>
    <n v="112.34"/>
    <n v="67.227157742199992"/>
    <n v="45.112842257800011"/>
    <d v="2025-12-01T00:00:00"/>
    <s v="BH Colorado Electric Oper Co"/>
    <s v="Regulated Electric (122)"/>
    <s v="WPC Transmission Line #  280"/>
    <x v="167"/>
    <n v="135500"/>
    <x v="20"/>
    <n v="9801962"/>
    <s v="CROSSARM ASSEMBLIES, WOOD"/>
    <d v="1959-07-01T00:00:00"/>
    <d v="1959-07-01T00:00:00"/>
    <s v="WCDXFER"/>
  </r>
  <r>
    <n v="5"/>
    <n v="202.43"/>
    <n v="121.13934076689999"/>
    <n v="81.290659233100016"/>
    <d v="2025-12-01T00:00:00"/>
    <s v="BH Colorado Electric Oper Co"/>
    <s v="Regulated Electric (122)"/>
    <s v="WPC Transmission Line #  280"/>
    <x v="167"/>
    <n v="135500"/>
    <x v="20"/>
    <n v="9802760"/>
    <s v="CROSSARM ASSEMBLIES, WOOD"/>
    <d v="1959-07-01T00:00:00"/>
    <d v="1959-07-01T00:00:00"/>
    <s v="WCDXFER"/>
  </r>
  <r>
    <n v="2"/>
    <n v="62.83"/>
    <n v="37.0337084628"/>
    <n v="25.796291537199998"/>
    <d v="2025-12-01T00:00:00"/>
    <s v="BH Colorado Electric Oper Co"/>
    <s v="Regulated Electric (122)"/>
    <s v="WPC Transmission Line #  280"/>
    <x v="167"/>
    <n v="135500"/>
    <x v="20"/>
    <n v="9802798"/>
    <s v="CROSSARM ASSEMBLIES, WOOD"/>
    <d v="1960-07-01T00:00:00"/>
    <d v="1960-07-01T00:00:00"/>
    <s v="WCDXFER"/>
  </r>
  <r>
    <n v="3"/>
    <n v="85.27"/>
    <n v="45.656425630099996"/>
    <n v="39.6135743699"/>
    <d v="2025-12-01T00:00:00"/>
    <s v="BH Colorado Electric Oper Co"/>
    <s v="Regulated Electric (122)"/>
    <s v="WPC Transmission Line #  280"/>
    <x v="167"/>
    <n v="135500"/>
    <x v="20"/>
    <n v="9802540"/>
    <s v="CROSSARM ASSEMBLIES, WOOD"/>
    <d v="1966-07-01T00:00:00"/>
    <d v="1966-07-01T00:00:00"/>
    <s v="WCDXFER"/>
  </r>
  <r>
    <n v="85"/>
    <n v="2949.85"/>
    <n v="1765.2664346255001"/>
    <n v="1184.5835653744998"/>
    <d v="2025-12-01T00:00:00"/>
    <s v="BH Colorado Electric Oper Co"/>
    <s v="Regulated Electric (122)"/>
    <s v="WPC Transmission Line #  280"/>
    <x v="167"/>
    <n v="135500"/>
    <x v="20"/>
    <n v="9802537"/>
    <s v="CROSSARM ASSEMBLIES, WOOD"/>
    <d v="1959-07-01T00:00:00"/>
    <d v="1959-07-01T00:00:00"/>
    <s v="WCDXFER"/>
  </r>
  <r>
    <n v="43"/>
    <n v="1088.76"/>
    <n v="641.74471472159996"/>
    <n v="447.01528527840003"/>
    <d v="2025-12-01T00:00:00"/>
    <s v="BH Colorado Electric Oper Co"/>
    <s v="Regulated Electric (122)"/>
    <s v="WPC Transmission Line #  280"/>
    <x v="167"/>
    <n v="135500"/>
    <x v="20"/>
    <n v="9802538"/>
    <s v="CROSSARM ASSEMBLIES, WOOD"/>
    <d v="1960-07-01T00:00:00"/>
    <d v="1960-07-01T00:00:00"/>
    <s v="WCDXFER"/>
  </r>
  <r>
    <n v="11"/>
    <n v="297.60000000000002"/>
    <n v="175.41352281599998"/>
    <n v="122.18647718400004"/>
    <d v="2025-12-01T00:00:00"/>
    <s v="BH Colorado Electric Oper Co"/>
    <s v="Regulated Electric (122)"/>
    <s v="WPC Transmission Line #  280"/>
    <x v="167"/>
    <n v="135500"/>
    <x v="20"/>
    <n v="9802637"/>
    <s v="CROSSARM ASSEMBLIES, WOOD"/>
    <d v="1960-07-01T00:00:00"/>
    <d v="1960-07-01T00:00:00"/>
    <s v="WCDXFER"/>
  </r>
  <r>
    <n v="3"/>
    <n v="272.26"/>
    <n v="138.42703039400001"/>
    <n v="133.83296960599998"/>
    <d v="2025-12-01T00:00:00"/>
    <s v="BH Colorado Electric Oper Co"/>
    <s v="Regulated Electric (122)"/>
    <s v="WPC Transmission Line #  280"/>
    <x v="167"/>
    <n v="135500"/>
    <x v="20"/>
    <n v="9802728"/>
    <s v="CROSSARM ASSEMBLIES, WOOD"/>
    <d v="1969-07-01T00:00:00"/>
    <d v="1969-07-01T00:00:00"/>
    <s v="WCDXFER"/>
  </r>
  <r>
    <n v="4"/>
    <n v="82.81"/>
    <n v="52.536469258000004"/>
    <n v="30.273530741999998"/>
    <d v="2025-12-01T00:00:00"/>
    <s v="BH Colorado Electric Oper Co"/>
    <s v="Regulated Electric (122)"/>
    <s v="WPC Transmission Line #  280"/>
    <x v="167"/>
    <n v="135500"/>
    <x v="20"/>
    <n v="9802796"/>
    <s v="CROSSARM ASSEMBLIES, WOOD"/>
    <d v="1955-07-01T00:00:00"/>
    <d v="1955-07-01T00:00:00"/>
    <s v="WCDXFER"/>
  </r>
  <r>
    <n v="1"/>
    <n v="19.100000000000001"/>
    <n v="9.7111447900000005"/>
    <n v="9.3888552100000009"/>
    <d v="2025-12-01T00:00:00"/>
    <s v="BH Colorado Electric Oper Co"/>
    <s v="Regulated Electric (122)"/>
    <s v="WPC Transmission Line #  280"/>
    <x v="167"/>
    <n v="135500"/>
    <x v="20"/>
    <n v="9801867"/>
    <s v="CROSSARM ASSEMBLIES, WOOD"/>
    <d v="1969-07-01T00:00:00"/>
    <d v="1969-07-01T00:00:00"/>
    <s v="WCDXFER"/>
  </r>
  <r>
    <n v="2"/>
    <n v="29.75"/>
    <n v="17.535458009999999"/>
    <n v="12.214541990000001"/>
    <d v="2025-12-01T00:00:00"/>
    <s v="BH Colorado Electric Oper Co"/>
    <s v="Regulated Electric (122)"/>
    <s v="WPC Transmission Line #  280"/>
    <x v="167"/>
    <n v="135500"/>
    <x v="20"/>
    <n v="9801855"/>
    <s v="CROSSARM ASSEMBLIES, WOOD"/>
    <d v="1960-07-01T00:00:00"/>
    <d v="1960-07-01T00:00:00"/>
    <s v="WCDXFER"/>
  </r>
  <r>
    <n v="1"/>
    <n v="369.83"/>
    <n v="148.09854924219999"/>
    <n v="221.73145075779999"/>
    <d v="2025-12-01T00:00:00"/>
    <s v="BH Colorado Electric Oper Co"/>
    <s v="Regulated Electric (122)"/>
    <s v="WPC Transmission Line #  280"/>
    <x v="167"/>
    <n v="135500"/>
    <x v="20"/>
    <n v="9802764"/>
    <s v="CROSSARM ASSEMBLIES, WOOD"/>
    <d v="1981-07-01T00:00:00"/>
    <d v="1981-07-01T00:00:00"/>
    <s v="WCDXFER"/>
  </r>
  <r>
    <n v="1"/>
    <n v="151.5"/>
    <n v="70.211609955000014"/>
    <n v="81.288390044999986"/>
    <d v="2025-12-01T00:00:00"/>
    <s v="BH Colorado Electric Oper Co"/>
    <s v="Regulated Electric (122)"/>
    <s v="WPC Transmission Line #  280"/>
    <x v="167"/>
    <n v="135500"/>
    <x v="20"/>
    <n v="9802640"/>
    <s v="CROSSARM ASSEMBLIES, WOOD"/>
    <d v="1974-07-01T00:00:00"/>
    <d v="1974-07-01T00:00:00"/>
    <s v="WCDXFER"/>
  </r>
  <r>
    <n v="2"/>
    <n v="428.32"/>
    <n v="167.6663951168"/>
    <n v="260.65360488319999"/>
    <d v="2025-12-01T00:00:00"/>
    <s v="BH Colorado Electric Oper Co"/>
    <s v="Regulated Electric (122)"/>
    <s v="WPC Transmission Line #  280"/>
    <x v="167"/>
    <n v="135500"/>
    <x v="20"/>
    <n v="9802543"/>
    <s v="CROSSARM ASSEMBLIES, WOOD"/>
    <d v="1982-07-01T00:00:00"/>
    <d v="1982-07-01T00:00:00"/>
    <s v="WCDXFER"/>
  </r>
  <r>
    <n v="2"/>
    <n v="184.54"/>
    <n v="88.844895155800003"/>
    <n v="95.695104844199989"/>
    <d v="2025-12-01T00:00:00"/>
    <s v="BH Colorado Electric Oper Co"/>
    <s v="Regulated Electric (122)"/>
    <s v="WPC Transmission Line #  280"/>
    <x v="167"/>
    <n v="135500"/>
    <x v="20"/>
    <n v="9802541"/>
    <s v="CROSSARM ASSEMBLIES, WOOD"/>
    <d v="1972-07-01T00:00:00"/>
    <d v="1972-07-01T00:00:00"/>
    <s v="WCDXFER"/>
  </r>
  <r>
    <n v="2"/>
    <n v="71.25"/>
    <n v="40.073076225000001"/>
    <n v="31.176923774999999"/>
    <d v="2025-12-01T00:00:00"/>
    <s v="BH Colorado Electric Oper Co"/>
    <s v="Regulated Electric (122)"/>
    <s v="WPC Transmission Line #  280"/>
    <x v="167"/>
    <n v="135500"/>
    <x v="20"/>
    <n v="9802638"/>
    <s v="CROSSARM ASSEMBLIES, WOOD"/>
    <d v="1963-07-01T00:00:00"/>
    <d v="1963-07-01T00:00:00"/>
    <s v="WCDXFER"/>
  </r>
  <r>
    <n v="2"/>
    <n v="39.380000000000003"/>
    <n v="24.983530483999999"/>
    <n v="14.396469516000003"/>
    <d v="2025-12-01T00:00:00"/>
    <s v="BH Colorado Electric Oper Co"/>
    <s v="Regulated Electric (122)"/>
    <s v="WPC Transmission Line #  280"/>
    <x v="167"/>
    <n v="135500"/>
    <x v="20"/>
    <n v="9802759"/>
    <s v="CROSSARM ASSEMBLIES, WOOD"/>
    <d v="1955-07-01T00:00:00"/>
    <d v="1955-07-01T00:00:00"/>
    <s v="WCDXFER"/>
  </r>
  <r>
    <n v="1"/>
    <n v="45.15"/>
    <n v="25.393675671"/>
    <n v="19.756324328999998"/>
    <d v="2025-12-01T00:00:00"/>
    <s v="BH Colorado Electric Oper Co"/>
    <s v="Regulated Electric (122)"/>
    <s v="WPC Transmission Line #  280"/>
    <x v="167"/>
    <n v="135500"/>
    <x v="20"/>
    <n v="9802763"/>
    <s v="CROSSARM ASSEMBLIES, WOOD"/>
    <d v="1963-07-01T00:00:00"/>
    <d v="1963-07-01T00:00:00"/>
    <s v="WCDXFER"/>
  </r>
  <r>
    <n v="3"/>
    <n v="88.25"/>
    <n v="52.016946869999998"/>
    <n v="36.233053130000002"/>
    <d v="2025-12-01T00:00:00"/>
    <s v="BH Colorado Electric Oper Co"/>
    <s v="Regulated Electric (122)"/>
    <s v="WPC Transmission Line #  280"/>
    <x v="167"/>
    <n v="135500"/>
    <x v="20"/>
    <n v="9802761"/>
    <s v="CROSSARM ASSEMBLIES, WOOD"/>
    <d v="1960-07-01T00:00:00"/>
    <d v="1960-07-01T00:00:00"/>
    <s v="WCDXFER"/>
  </r>
  <r>
    <n v="1"/>
    <n v="32.67"/>
    <n v="18.374560003800003"/>
    <n v="14.295439996199999"/>
    <d v="2025-12-01T00:00:00"/>
    <s v="BH Colorado Electric Oper Co"/>
    <s v="Regulated Electric (122)"/>
    <s v="WPC Transmission Line #  280"/>
    <x v="167"/>
    <n v="135500"/>
    <x v="20"/>
    <n v="9802539"/>
    <s v="CROSSARM ASSEMBLIES, WOOD"/>
    <d v="1963-07-01T00:00:00"/>
    <d v="1963-07-01T00:00:00"/>
    <s v="WCDXFER"/>
  </r>
  <r>
    <n v="11"/>
    <n v="193.9"/>
    <n v="123.01438702"/>
    <n v="70.885612980000005"/>
    <d v="2025-12-01T00:00:00"/>
    <s v="BH Colorado Electric Oper Co"/>
    <s v="Regulated Electric (122)"/>
    <s v="WPC Transmission Line #  280"/>
    <x v="167"/>
    <n v="135500"/>
    <x v="20"/>
    <n v="9802671"/>
    <s v="CROSSARM ASSEMBLIES, WOOD"/>
    <d v="1955-07-01T00:00:00"/>
    <d v="1955-07-01T00:00:00"/>
    <s v="WCDXFER"/>
  </r>
  <r>
    <n v="10"/>
    <n v="260.10000000000002"/>
    <n v="155.650558383"/>
    <n v="104.44944161700002"/>
    <d v="2025-12-01T00:00:00"/>
    <s v="BH Colorado Electric Oper Co"/>
    <s v="Regulated Electric (122)"/>
    <s v="WPC Transmission Line #  280"/>
    <x v="167"/>
    <n v="135500"/>
    <x v="20"/>
    <n v="9801906"/>
    <s v="CROSSARM ASSEMBLIES, WOOD"/>
    <d v="1959-07-01T00:00:00"/>
    <d v="1959-07-01T00:00:00"/>
    <s v="WCDXFER"/>
  </r>
  <r>
    <n v="1"/>
    <n v="17.57"/>
    <n v="8.933236333"/>
    <n v="8.6367636670000003"/>
    <d v="2025-12-01T00:00:00"/>
    <s v="BH Colorado Electric Oper Co"/>
    <s v="Regulated Electric (122)"/>
    <s v="WPC Transmission Line #  280"/>
    <x v="167"/>
    <n v="135500"/>
    <x v="20"/>
    <n v="9801861"/>
    <s v="CROSSARM ASSEMBLIES, WOOD"/>
    <d v="1969-07-01T00:00:00"/>
    <d v="1969-07-01T00:00:00"/>
    <s v="WCDXFER"/>
  </r>
  <r>
    <n v="3"/>
    <n v="332.08"/>
    <n v="144.93503085040001"/>
    <n v="187.14496914959997"/>
    <d v="2025-12-01T00:00:00"/>
    <s v="BH Colorado Electric Oper Co"/>
    <s v="Regulated Electric (122)"/>
    <s v="WPC Transmission Line #  280"/>
    <x v="167"/>
    <n v="135500"/>
    <x v="20"/>
    <n v="9802731"/>
    <s v="CROSSARM ASSEMBLIES, WOOD"/>
    <d v="1977-07-01T00:00:00"/>
    <d v="1977-07-01T00:00:00"/>
    <s v="WCDXFER"/>
  </r>
  <r>
    <n v="25"/>
    <n v="903.96"/>
    <n v="540.9530132868"/>
    <n v="363.00698671320004"/>
    <d v="2025-12-01T00:00:00"/>
    <s v="BH Colorado Electric Oper Co"/>
    <s v="Regulated Electric (122)"/>
    <s v="WPC Transmission Line #  280"/>
    <x v="167"/>
    <n v="135500"/>
    <x v="20"/>
    <n v="9802672"/>
    <s v="CROSSARM ASSEMBLIES, WOOD"/>
    <d v="1959-07-01T00:00:00"/>
    <d v="1959-07-01T00:00:00"/>
    <s v="WCDXFER"/>
  </r>
  <r>
    <n v="1"/>
    <n v="98.76"/>
    <n v="53.767794213599998"/>
    <n v="44.992205786400007"/>
    <d v="2025-12-01T00:00:00"/>
    <s v="BH Colorado Electric Oper Co"/>
    <s v="Regulated Electric (122)"/>
    <s v="WPC Transmission Line #  280"/>
    <x v="167"/>
    <n v="135500"/>
    <x v="20"/>
    <n v="9802727"/>
    <s v="CROSSARM ASSEMBLIES, WOOD"/>
    <d v="1965-07-01T00:00:00"/>
    <d v="1965-07-01T00:00:00"/>
    <s v="WCDXFER"/>
  </r>
  <r>
    <n v="3"/>
    <n v="276.22000000000003"/>
    <n v="140.440440518"/>
    <n v="135.77955948200002"/>
    <d v="2025-12-01T00:00:00"/>
    <s v="BH Colorado Electric Oper Co"/>
    <s v="Regulated Electric (122)"/>
    <s v="WPC Transmission Line #  280"/>
    <x v="167"/>
    <n v="135500"/>
    <x v="20"/>
    <n v="9802639"/>
    <s v="CROSSARM ASSEMBLIES, WOOD"/>
    <d v="1969-07-01T00:00:00"/>
    <d v="1969-07-01T00:00:00"/>
    <s v="WCDXFER"/>
  </r>
  <r>
    <n v="2"/>
    <n v="17.53"/>
    <n v="11.121414154000002"/>
    <n v="6.4085858459999994"/>
    <d v="2025-12-01T00:00:00"/>
    <s v="BH Colorado Electric Oper Co"/>
    <s v="Regulated Electric (122)"/>
    <s v="WPC Transmission Line #  280"/>
    <x v="167"/>
    <n v="135500"/>
    <x v="20"/>
    <n v="9801866"/>
    <s v="CROSSARM ASSEMBLIES, WOOD"/>
    <d v="1955-07-01T00:00:00"/>
    <d v="1955-07-01T00:00:00"/>
    <s v="WCDXFER"/>
  </r>
  <r>
    <n v="3"/>
    <n v="382"/>
    <n v="183.90999214000001"/>
    <n v="198.09000785999999"/>
    <d v="2025-12-01T00:00:00"/>
    <s v="BH Colorado Electric Oper Co"/>
    <s v="Regulated Electric (122)"/>
    <s v="WPC Transmission Line #  280"/>
    <x v="167"/>
    <n v="135500"/>
    <x v="20"/>
    <n v="9802729"/>
    <s v="CROSSARM ASSEMBLIES, WOOD"/>
    <d v="1972-07-01T00:00:00"/>
    <d v="1972-07-01T00:00:00"/>
    <s v="WCDXFER"/>
  </r>
  <r>
    <n v="39"/>
    <n v="674.18000000000006"/>
    <n v="427.71448912400001"/>
    <n v="246.46551087600005"/>
    <d v="2025-12-01T00:00:00"/>
    <s v="BH Colorado Electric Oper Co"/>
    <s v="Regulated Electric (122)"/>
    <s v="WPC Transmission Line #  280"/>
    <x v="167"/>
    <n v="135500"/>
    <x v="20"/>
    <n v="9802536"/>
    <s v="CROSSARM ASSEMBLIES, WOOD"/>
    <d v="1955-07-01T00:00:00"/>
    <d v="1955-07-01T00:00:00"/>
    <s v="WCDXFER"/>
  </r>
  <r>
    <n v="1"/>
    <n v="41.480000000000004"/>
    <n v="23.329560727200001"/>
    <n v="18.150439272800003"/>
    <d v="2025-12-01T00:00:00"/>
    <s v="BH Colorado Electric Oper Co"/>
    <s v="Regulated Electric (122)"/>
    <s v="WPC Transmission Line #  280"/>
    <x v="167"/>
    <n v="135500"/>
    <x v="20"/>
    <n v="9802762"/>
    <s v="CROSSARM ASSEMBLIES, WOOD"/>
    <d v="1963-07-01T00:00:00"/>
    <d v="1963-07-01T00:00:00"/>
    <s v="WCDXFER"/>
  </r>
  <r>
    <n v="1"/>
    <n v="73.239999999999995"/>
    <n v="31.9653145612"/>
    <n v="41.274685438799992"/>
    <d v="2025-12-01T00:00:00"/>
    <s v="BH Colorado Electric Oper Co"/>
    <s v="Regulated Electric (122)"/>
    <s v="WPC Transmission Line #  280"/>
    <x v="167"/>
    <n v="135500"/>
    <x v="20"/>
    <n v="9802542"/>
    <s v="CROSSARM ASSEMBLIES, WOOD"/>
    <d v="1977-07-01T00:00:00"/>
    <d v="1977-07-01T00:00:00"/>
    <s v="WCDXFER"/>
  </r>
  <r>
    <n v="1"/>
    <n v="20.64"/>
    <n v="12.3515091312"/>
    <n v="8.2884908688000003"/>
    <d v="2025-12-01T00:00:00"/>
    <s v="BH Colorado Electric Oper Co"/>
    <s v="Regulated Electric (122)"/>
    <s v="WPC Transmission Line #  280"/>
    <x v="167"/>
    <n v="135500"/>
    <x v="20"/>
    <n v="9801854"/>
    <s v="CROSSARM ASSEMBLIES, WOOD"/>
    <d v="1959-07-01T00:00:00"/>
    <d v="1959-07-01T00:00:00"/>
    <s v="WCDXFER"/>
  </r>
  <r>
    <n v="27"/>
    <n v="21075.89"/>
    <n v="9577.8016387328007"/>
    <n v="11498.088361267199"/>
    <d v="2025-12-01T00:00:00"/>
    <s v="BH Colorado Electric Oper Co"/>
    <s v="Regulated Electric (122)"/>
    <s v="WPC Transmission Line #  280"/>
    <x v="167"/>
    <n v="135500"/>
    <x v="23"/>
    <n v="9804937"/>
    <s v="POLE, WOOD"/>
    <d v="1975-07-01T00:00:00"/>
    <d v="1975-07-01T00:00:00"/>
    <s v="WCDXFER"/>
  </r>
  <r>
    <n v="1"/>
    <n v="888.81000000000006"/>
    <n v="483.89381505659998"/>
    <n v="404.91618494340008"/>
    <d v="2025-12-01T00:00:00"/>
    <s v="BH Colorado Electric Oper Co"/>
    <s v="Regulated Electric (122)"/>
    <s v="WPC Transmission Line #  280"/>
    <x v="167"/>
    <n v="135500"/>
    <x v="23"/>
    <n v="9803301"/>
    <s v="POLE, WOOD"/>
    <d v="1965-07-01T00:00:00"/>
    <d v="1965-07-01T00:00:00"/>
    <s v="WCDXFER"/>
  </r>
  <r>
    <n v="1"/>
    <n v="158.12"/>
    <n v="80.394042627999994"/>
    <n v="77.725957372000011"/>
    <d v="2025-12-01T00:00:00"/>
    <s v="BH Colorado Electric Oper Co"/>
    <s v="Regulated Electric (122)"/>
    <s v="WPC Transmission Line #  280"/>
    <x v="167"/>
    <n v="135500"/>
    <x v="23"/>
    <n v="9802134"/>
    <s v="POLE, WOOD"/>
    <d v="1969-07-01T00:00:00"/>
    <d v="1969-07-01T00:00:00"/>
    <s v="WCDXFER"/>
  </r>
  <r>
    <n v="3"/>
    <n v="767.44"/>
    <n v="410.91318500720001"/>
    <n v="356.52681499280004"/>
    <d v="2025-12-01T00:00:00"/>
    <s v="BH Colorado Electric Oper Co"/>
    <s v="Regulated Electric (122)"/>
    <s v="WPC Transmission Line #  280"/>
    <x v="167"/>
    <n v="135500"/>
    <x v="23"/>
    <n v="9803079"/>
    <s v="POLE, WOOD"/>
    <d v="1966-07-01T00:00:00"/>
    <d v="1966-07-01T00:00:00"/>
    <s v="WCDXFER"/>
  </r>
  <r>
    <n v="1"/>
    <n v="294.03000000000003"/>
    <n v="165.37104003420001"/>
    <n v="128.65895996580002"/>
    <d v="2025-12-01T00:00:00"/>
    <s v="BH Colorado Electric Oper Co"/>
    <s v="Regulated Electric (122)"/>
    <s v="WPC Transmission Line #  280"/>
    <x v="167"/>
    <n v="135500"/>
    <x v="23"/>
    <n v="9803078"/>
    <s v="POLE, WOOD"/>
    <d v="1963-07-01T00:00:00"/>
    <d v="1963-07-01T00:00:00"/>
    <s v="WCDXFER"/>
  </r>
  <r>
    <n v="11"/>
    <n v="1745.0900000000001"/>
    <n v="1107.1231389620002"/>
    <n v="637.96686103799993"/>
    <d v="2025-12-01T00:00:00"/>
    <s v="BH Colorado Electric Oper Co"/>
    <s v="Regulated Electric (122)"/>
    <s v="WPC Transmission Line #  280"/>
    <x v="167"/>
    <n v="135500"/>
    <x v="23"/>
    <n v="9803209"/>
    <s v="POLE, WOOD"/>
    <d v="1955-07-01T00:00:00"/>
    <d v="1955-07-01T00:00:00"/>
    <s v="WCDXFER"/>
  </r>
  <r>
    <n v="85"/>
    <n v="26548.63"/>
    <n v="15887.3859431129"/>
    <n v="10661.244056887101"/>
    <d v="2025-12-01T00:00:00"/>
    <s v="BH Colorado Electric Oper Co"/>
    <s v="Regulated Electric (122)"/>
    <s v="WPC Transmission Line #  280"/>
    <x v="167"/>
    <n v="135500"/>
    <x v="23"/>
    <n v="9803076"/>
    <s v="POLE, WOOD"/>
    <d v="1959-07-01T00:00:00"/>
    <d v="1959-07-01T00:00:00"/>
    <s v="WCDXFER"/>
  </r>
  <r>
    <n v="1"/>
    <n v="171.86"/>
    <n v="87.379965634000001"/>
    <n v="84.480034366000012"/>
    <d v="2025-12-01T00:00:00"/>
    <s v="BH Colorado Electric Oper Co"/>
    <s v="Regulated Electric (122)"/>
    <s v="WPC Transmission Line #  280"/>
    <x v="167"/>
    <n v="135500"/>
    <x v="23"/>
    <n v="9802176"/>
    <s v="POLE, WOOD"/>
    <d v="1969-07-01T00:00:00"/>
    <d v="1969-07-01T00:00:00"/>
    <s v="WCDXFER"/>
  </r>
  <r>
    <n v="3"/>
    <n v="2988.73"/>
    <n v="1304.4196421149002"/>
    <n v="1684.3103578850998"/>
    <d v="2025-12-01T00:00:00"/>
    <s v="BH Colorado Electric Oper Co"/>
    <s v="Regulated Electric (122)"/>
    <s v="WPC Transmission Line #  280"/>
    <x v="167"/>
    <n v="135500"/>
    <x v="23"/>
    <n v="9803269"/>
    <s v="POLE, WOOD"/>
    <d v="1977-07-01T00:00:00"/>
    <d v="1977-07-01T00:00:00"/>
    <s v="WCDXFER"/>
  </r>
  <r>
    <n v="1"/>
    <n v="406.38"/>
    <n v="228.55995391320002"/>
    <n v="177.82004608679998"/>
    <d v="2025-12-01T00:00:00"/>
    <s v="BH Colorado Electric Oper Co"/>
    <s v="Regulated Electric (122)"/>
    <s v="WPC Transmission Line #  280"/>
    <x v="167"/>
    <n v="135500"/>
    <x v="23"/>
    <n v="9803328"/>
    <s v="POLE, WOOD"/>
    <d v="1963-07-01T00:00:00"/>
    <d v="1963-07-01T00:00:00"/>
    <s v="WCDXFER"/>
  </r>
  <r>
    <n v="2"/>
    <n v="565.45000000000005"/>
    <n v="333.29158762200001"/>
    <n v="232.15841237800004"/>
    <d v="2025-12-01T00:00:00"/>
    <s v="BH Colorado Electric Oper Co"/>
    <s v="Regulated Electric (122)"/>
    <s v="WPC Transmission Line #  280"/>
    <x v="167"/>
    <n v="135500"/>
    <x v="23"/>
    <n v="9803327"/>
    <s v="POLE, WOOD"/>
    <d v="1960-07-01T00:00:00"/>
    <d v="1960-07-01T00:00:00"/>
    <s v="WCDXFER"/>
  </r>
  <r>
    <n v="2"/>
    <n v="851.29"/>
    <n v="509.43392482069999"/>
    <n v="341.85607517929998"/>
    <d v="2025-12-01T00:00:00"/>
    <s v="BH Colorado Electric Oper Co"/>
    <s v="Regulated Electric (122)"/>
    <s v="WPC Transmission Line #  280"/>
    <x v="167"/>
    <n v="135500"/>
    <x v="23"/>
    <n v="9803326"/>
    <s v="POLE, WOOD"/>
    <d v="1959-07-01T00:00:00"/>
    <d v="1959-07-01T00:00:00"/>
    <s v="WCDXFER"/>
  </r>
  <r>
    <n v="1"/>
    <n v="659.17"/>
    <n v="287.6921955121"/>
    <n v="371.47780448789996"/>
    <d v="2025-12-01T00:00:00"/>
    <s v="BH Colorado Electric Oper Co"/>
    <s v="Regulated Electric (122)"/>
    <s v="WPC Transmission Line #  280"/>
    <x v="167"/>
    <n v="135500"/>
    <x v="23"/>
    <n v="9803081"/>
    <s v="POLE, WOOD"/>
    <d v="1977-07-01T00:00:00"/>
    <d v="1977-07-01T00:00:00"/>
    <s v="WCDXFER"/>
  </r>
  <r>
    <n v="2"/>
    <n v="354.45"/>
    <n v="224.87080700999999"/>
    <n v="129.57919299"/>
    <d v="2025-12-01T00:00:00"/>
    <s v="BH Colorado Electric Oper Co"/>
    <s v="Regulated Electric (122)"/>
    <s v="WPC Transmission Line #  280"/>
    <x v="167"/>
    <n v="135500"/>
    <x v="23"/>
    <n v="9803297"/>
    <s v="POLE, WOOD"/>
    <d v="1955-07-01T00:00:00"/>
    <d v="1955-07-01T00:00:00"/>
    <s v="WCDXFER"/>
  </r>
  <r>
    <n v="6"/>
    <n v="5366.39"/>
    <n v="2438.7211612928004"/>
    <n v="2927.6688387071999"/>
    <d v="2025-12-01T00:00:00"/>
    <s v="BH Colorado Electric Oper Co"/>
    <s v="Regulated Electric (122)"/>
    <s v="WPC Transmission Line #  280"/>
    <x v="167"/>
    <n v="135500"/>
    <x v="23"/>
    <n v="9804935"/>
    <s v="POLE, WOOD"/>
    <d v="1975-07-01T00:00:00"/>
    <d v="1975-07-01T00:00:00"/>
    <s v="WCDXFER"/>
  </r>
  <r>
    <n v="3"/>
    <n v="2450.33"/>
    <n v="1245.838189177"/>
    <n v="1204.4918108229999"/>
    <d v="2025-12-01T00:00:00"/>
    <s v="BH Colorado Electric Oper Co"/>
    <s v="Regulated Electric (122)"/>
    <s v="WPC Transmission Line #  280"/>
    <x v="167"/>
    <n v="135500"/>
    <x v="23"/>
    <n v="9803302"/>
    <s v="POLE, WOOD"/>
    <d v="1969-07-01T00:00:00"/>
    <d v="1969-07-01T00:00:00"/>
    <s v="WCDXFER"/>
  </r>
  <r>
    <n v="39"/>
    <n v="6067.64"/>
    <n v="3849.4430905519998"/>
    <n v="2218.1969094480005"/>
    <d v="2025-12-01T00:00:00"/>
    <s v="BH Colorado Electric Oper Co"/>
    <s v="Regulated Electric (122)"/>
    <s v="WPC Transmission Line #  280"/>
    <x v="167"/>
    <n v="135500"/>
    <x v="23"/>
    <n v="9803075"/>
    <s v="POLE, WOOD"/>
    <d v="1955-07-01T00:00:00"/>
    <d v="1955-07-01T00:00:00"/>
    <s v="WCDXFER"/>
  </r>
  <r>
    <n v="10"/>
    <n v="2340.9"/>
    <n v="1400.8550254470001"/>
    <n v="940.04497455299997"/>
    <d v="2025-12-01T00:00:00"/>
    <s v="BH Colorado Electric Oper Co"/>
    <s v="Regulated Electric (122)"/>
    <s v="WPC Transmission Line #  280"/>
    <x v="167"/>
    <n v="135500"/>
    <x v="23"/>
    <n v="9802215"/>
    <s v="POLE, WOOD"/>
    <d v="1959-07-01T00:00:00"/>
    <d v="1959-07-01T00:00:00"/>
    <s v="WCDXFER"/>
  </r>
  <r>
    <n v="1"/>
    <n v="185.77"/>
    <n v="111.1695664391"/>
    <n v="74.600433560900015"/>
    <d v="2025-12-01T00:00:00"/>
    <s v="BH Colorado Electric Oper Co"/>
    <s v="Regulated Electric (122)"/>
    <s v="WPC Transmission Line #  280"/>
    <x v="167"/>
    <n v="135500"/>
    <x v="23"/>
    <n v="9802163"/>
    <s v="POLE, WOOD"/>
    <d v="1959-07-01T00:00:00"/>
    <d v="1959-07-01T00:00:00"/>
    <s v="WCDXFER"/>
  </r>
  <r>
    <n v="3"/>
    <n v="2486.02"/>
    <n v="1263.984302138"/>
    <n v="1222.035697862"/>
    <d v="2025-12-01T00:00:00"/>
    <s v="BH Colorado Electric Oper Co"/>
    <s v="Regulated Electric (122)"/>
    <s v="WPC Transmission Line #  280"/>
    <x v="167"/>
    <n v="135500"/>
    <x v="23"/>
    <n v="9803177"/>
    <s v="POLE, WOOD"/>
    <d v="1969-07-01T00:00:00"/>
    <d v="1969-07-01T00:00:00"/>
    <s v="WCDXFER"/>
  </r>
  <r>
    <n v="2"/>
    <n v="1660.8600000000001"/>
    <n v="799.60405640220006"/>
    <n v="861.25594359780007"/>
    <d v="2025-12-01T00:00:00"/>
    <s v="BH Colorado Electric Oper Co"/>
    <s v="Regulated Electric (122)"/>
    <s v="WPC Transmission Line #  280"/>
    <x v="167"/>
    <n v="135500"/>
    <x v="23"/>
    <n v="9803080"/>
    <s v="POLE, WOOD"/>
    <d v="1972-07-01T00:00:00"/>
    <d v="1972-07-01T00:00:00"/>
    <s v="WCDXFER"/>
  </r>
  <r>
    <n v="4"/>
    <n v="745.31000000000006"/>
    <n v="472.840911758"/>
    <n v="272.46908824200005"/>
    <d v="2025-12-01T00:00:00"/>
    <s v="BH Colorado Electric Oper Co"/>
    <s v="Regulated Electric (122)"/>
    <s v="WPC Transmission Line #  280"/>
    <x v="167"/>
    <n v="135500"/>
    <x v="23"/>
    <n v="9803325"/>
    <s v="POLE, WOOD"/>
    <d v="1955-07-01T00:00:00"/>
    <d v="1955-07-01T00:00:00"/>
    <s v="WCDXFER"/>
  </r>
  <r>
    <n v="4"/>
    <n v="1011.0500000000001"/>
    <n v="605.03843542150003"/>
    <n v="406.01156457850004"/>
    <d v="2025-12-01T00:00:00"/>
    <s v="BH Colorado Electric Oper Co"/>
    <s v="Regulated Electric (122)"/>
    <s v="WPC Transmission Line #  280"/>
    <x v="167"/>
    <n v="135500"/>
    <x v="23"/>
    <n v="9802271"/>
    <s v="POLE, WOOD"/>
    <d v="1959-07-01T00:00:00"/>
    <d v="1959-07-01T00:00:00"/>
    <s v="WCDXFER"/>
  </r>
  <r>
    <n v="3"/>
    <n v="794.25"/>
    <n v="468.15252183000001"/>
    <n v="326.09747816999999"/>
    <d v="2025-12-01T00:00:00"/>
    <s v="BH Colorado Electric Oper Co"/>
    <s v="Regulated Electric (122)"/>
    <s v="WPC Transmission Line #  280"/>
    <x v="167"/>
    <n v="135500"/>
    <x v="23"/>
    <n v="9803299"/>
    <s v="POLE, WOOD"/>
    <d v="1960-07-01T00:00:00"/>
    <d v="1960-07-01T00:00:00"/>
    <s v="WCDXFER"/>
  </r>
  <r>
    <n v="5"/>
    <n v="1821.8400000000001"/>
    <n v="1090.2361141271999"/>
    <n v="731.60388587280022"/>
    <d v="2025-12-01T00:00:00"/>
    <s v="BH Colorado Electric Oper Co"/>
    <s v="Regulated Electric (122)"/>
    <s v="WPC Transmission Line #  280"/>
    <x v="167"/>
    <n v="135500"/>
    <x v="23"/>
    <n v="9803298"/>
    <s v="POLE, WOOD"/>
    <d v="1959-07-01T00:00:00"/>
    <d v="1959-07-01T00:00:00"/>
    <s v="WCDXFER"/>
  </r>
  <r>
    <n v="1"/>
    <n v="373.31"/>
    <n v="209.9604222534"/>
    <n v="163.3495777466"/>
    <d v="2025-12-01T00:00:00"/>
    <s v="BH Colorado Electric Oper Co"/>
    <s v="Regulated Electric (122)"/>
    <s v="WPC Transmission Line #  280"/>
    <x v="167"/>
    <n v="135500"/>
    <x v="23"/>
    <n v="9803300"/>
    <s v="POLE, WOOD"/>
    <d v="1963-07-01T00:00:00"/>
    <d v="1963-07-01T00:00:00"/>
    <s v="WCDXFER"/>
  </r>
  <r>
    <n v="3"/>
    <n v="3437.98"/>
    <n v="1655.1803004646001"/>
    <n v="1782.7996995353999"/>
    <d v="2025-12-01T00:00:00"/>
    <s v="BH Colorado Electric Oper Co"/>
    <s v="Regulated Electric (122)"/>
    <s v="WPC Transmission Line #  280"/>
    <x v="167"/>
    <n v="135500"/>
    <x v="23"/>
    <n v="9803267"/>
    <s v="POLE, WOOD"/>
    <d v="1972-07-01T00:00:00"/>
    <d v="1972-07-01T00:00:00"/>
    <s v="WCDXFER"/>
  </r>
  <r>
    <n v="2"/>
    <n v="2743.78"/>
    <n v="1197.5121625714"/>
    <n v="1546.2678374286002"/>
    <d v="2025-12-01T00:00:00"/>
    <s v="BH Colorado Electric Oper Co"/>
    <s v="Regulated Electric (122)"/>
    <s v="WPC Transmission Line #  280"/>
    <x v="167"/>
    <n v="135500"/>
    <x v="23"/>
    <n v="9803373"/>
    <s v="POLE, WOOD"/>
    <d v="1977-07-01T00:00:00"/>
    <d v="1977-07-01T00:00:00"/>
    <s v="WCDXFER"/>
  </r>
  <r>
    <n v="25"/>
    <n v="8135.62"/>
    <n v="4868.5651510646003"/>
    <n v="3267.0548489353996"/>
    <d v="2025-12-01T00:00:00"/>
    <s v="BH Colorado Electric Oper Co"/>
    <s v="Regulated Electric (122)"/>
    <s v="WPC Transmission Line #  280"/>
    <x v="167"/>
    <n v="135500"/>
    <x v="23"/>
    <n v="9803210"/>
    <s v="POLE, WOOD"/>
    <d v="1959-07-01T00:00:00"/>
    <d v="1959-07-01T00:00:00"/>
    <s v="WCDXFER"/>
  </r>
  <r>
    <n v="2"/>
    <n v="157.80000000000001"/>
    <n v="100.11176003999999"/>
    <n v="57.688239960000018"/>
    <d v="2025-12-01T00:00:00"/>
    <s v="BH Colorado Electric Oper Co"/>
    <s v="Regulated Electric (122)"/>
    <s v="WPC Transmission Line #  280"/>
    <x v="167"/>
    <n v="135500"/>
    <x v="23"/>
    <n v="9802175"/>
    <s v="POLE, WOOD"/>
    <d v="1955-07-01T00:00:00"/>
    <d v="1955-07-01T00:00:00"/>
    <s v="WCDXFER"/>
  </r>
  <r>
    <n v="1"/>
    <n v="1363.53"/>
    <n v="631.91839288409994"/>
    <n v="731.61160711590003"/>
    <d v="2025-12-01T00:00:00"/>
    <s v="BH Colorado Electric Oper Co"/>
    <s v="Regulated Electric (122)"/>
    <s v="WPC Transmission Line #  280"/>
    <x v="167"/>
    <n v="135500"/>
    <x v="23"/>
    <n v="9803178"/>
    <s v="POLE, WOOD"/>
    <d v="1974-07-01T00:00:00"/>
    <d v="1974-07-01T00:00:00"/>
    <s v="WCDXFER"/>
  </r>
  <r>
    <n v="1"/>
    <n v="393.55"/>
    <n v="185.9293720025"/>
    <n v="207.62062799750001"/>
    <d v="2025-12-01T00:00:00"/>
    <s v="BH Colorado Electric Oper Co"/>
    <s v="Regulated Electric (122)"/>
    <s v="WPC Transmission Line #  280"/>
    <x v="167"/>
    <n v="135500"/>
    <x v="23"/>
    <n v="9803268"/>
    <s v="POLE, WOOD"/>
    <d v="1973-07-01T00:00:00"/>
    <d v="1973-07-01T00:00:00"/>
    <s v="WCDXFER"/>
  </r>
  <r>
    <n v="2"/>
    <n v="641.28"/>
    <n v="360.67455889920001"/>
    <n v="280.60544110079996"/>
    <d v="2025-12-01T00:00:00"/>
    <s v="BH Colorado Electric Oper Co"/>
    <s v="Regulated Electric (122)"/>
    <s v="WPC Transmission Line #  280"/>
    <x v="167"/>
    <n v="135500"/>
    <x v="23"/>
    <n v="9803212"/>
    <s v="POLE, WOOD"/>
    <d v="1963-07-01T00:00:00"/>
    <d v="1963-07-01T00:00:00"/>
    <s v="WCDXFER"/>
  </r>
  <r>
    <n v="11"/>
    <n v="2678.37"/>
    <n v="1578.7040225292001"/>
    <n v="1099.6659774707998"/>
    <d v="2025-12-01T00:00:00"/>
    <s v="BH Colorado Electric Oper Co"/>
    <s v="Regulated Electric (122)"/>
    <s v="WPC Transmission Line #  280"/>
    <x v="167"/>
    <n v="135500"/>
    <x v="23"/>
    <n v="9803211"/>
    <s v="POLE, WOOD"/>
    <d v="1960-07-01T00:00:00"/>
    <d v="1960-07-01T00:00:00"/>
    <s v="WCDXFER"/>
  </r>
  <r>
    <n v="43"/>
    <n v="9798.83"/>
    <n v="5775.6965382228009"/>
    <n v="4023.133461777199"/>
    <d v="2025-12-01T00:00:00"/>
    <s v="BH Colorado Electric Oper Co"/>
    <s v="Regulated Electric (122)"/>
    <s v="WPC Transmission Line #  280"/>
    <x v="167"/>
    <n v="135500"/>
    <x v="23"/>
    <n v="9803077"/>
    <s v="POLE, WOOD"/>
    <d v="1960-07-01T00:00:00"/>
    <d v="1960-07-01T00:00:00"/>
    <s v="WCDXFER"/>
  </r>
  <r>
    <n v="1"/>
    <n v="3328.4300000000003"/>
    <n v="1332.8709251662001"/>
    <n v="1995.5590748338002"/>
    <d v="2025-12-01T00:00:00"/>
    <s v="BH Colorado Electric Oper Co"/>
    <s v="Regulated Electric (122)"/>
    <s v="WPC Transmission Line #  280"/>
    <x v="167"/>
    <n v="135500"/>
    <x v="23"/>
    <n v="9803329"/>
    <s v="POLE, WOOD"/>
    <d v="1981-07-01T00:00:00"/>
    <d v="1981-07-01T00:00:00"/>
    <s v="WCDXFER"/>
  </r>
  <r>
    <n v="2"/>
    <n v="267.77"/>
    <n v="157.83091063320001"/>
    <n v="109.93908936679998"/>
    <d v="2025-12-01T00:00:00"/>
    <s v="BH Colorado Electric Oper Co"/>
    <s v="Regulated Electric (122)"/>
    <s v="WPC Transmission Line #  280"/>
    <x v="167"/>
    <n v="135500"/>
    <x v="23"/>
    <n v="9802164"/>
    <s v="POLE, WOOD"/>
    <d v="1960-07-01T00:00:00"/>
    <d v="1960-07-01T00:00:00"/>
    <s v="WCDXFER"/>
  </r>
  <r>
    <n v="2"/>
    <n v="3854.91"/>
    <n v="1509.0092995883999"/>
    <n v="2345.9007004116002"/>
    <d v="2025-12-01T00:00:00"/>
    <s v="BH Colorado Electric Oper Co"/>
    <s v="Regulated Electric (122)"/>
    <s v="WPC Transmission Line #  280"/>
    <x v="167"/>
    <n v="135500"/>
    <x v="23"/>
    <n v="9803082"/>
    <s v="POLE, WOOD"/>
    <d v="1982-07-01T00:00:00"/>
    <d v="1982-07-01T00:00:00"/>
    <s v="WCDXFER"/>
  </r>
  <r>
    <n v="0"/>
    <n v="0"/>
    <n v="0"/>
    <n v="0"/>
    <d v="2025-12-01T00:00:00"/>
    <s v="BH Colorado Electric Oper Co"/>
    <s v="Regulated Electric (122)"/>
    <s v="WPC Transmission Line #  280"/>
    <x v="167"/>
    <n v="135500"/>
    <x v="427"/>
    <n v="9706650"/>
    <s v="WOOD 1 POLE 30'"/>
    <d v="1969-07-01T00:00:00"/>
    <d v="1969-07-01T00:00:00"/>
    <s v="CPR Conversion"/>
  </r>
  <r>
    <n v="0"/>
    <n v="0"/>
    <n v="0"/>
    <n v="0"/>
    <d v="2025-12-01T00:00:00"/>
    <s v="BH Colorado Electric Oper Co"/>
    <s v="Regulated Electric (122)"/>
    <s v="WPC Transmission Line #  280"/>
    <x v="167"/>
    <n v="135500"/>
    <x v="87"/>
    <n v="9724195"/>
    <s v="WOOD 1 POLE 35'"/>
    <d v="1959-07-01T00:00:00"/>
    <d v="1959-07-01T00:00:00"/>
    <s v="CPR Conversion"/>
  </r>
  <r>
    <n v="0"/>
    <n v="0"/>
    <n v="0"/>
    <n v="0"/>
    <d v="2025-12-01T00:00:00"/>
    <s v="BH Colorado Electric Oper Co"/>
    <s v="Regulated Electric (122)"/>
    <s v="WPC Transmission Line #  280"/>
    <x v="167"/>
    <n v="135500"/>
    <x v="87"/>
    <n v="9974970"/>
    <s v="WOOD 1 POLE 35'"/>
    <d v="1960-07-01T00:00:00"/>
    <d v="1960-07-01T00:00:00"/>
    <s v="CPR Conversion"/>
  </r>
  <r>
    <n v="0"/>
    <n v="0"/>
    <n v="0"/>
    <n v="0"/>
    <d v="2025-12-01T00:00:00"/>
    <s v="BH Colorado Electric Oper Co"/>
    <s v="Regulated Electric (122)"/>
    <s v="WPC Transmission Line #  280"/>
    <x v="167"/>
    <n v="135500"/>
    <x v="428"/>
    <n v="9724202"/>
    <s v="WOOD 1 POLE 40'"/>
    <d v="1969-07-01T00:00:00"/>
    <d v="1969-07-01T00:00:00"/>
    <s v="CPR Conversion"/>
  </r>
  <r>
    <n v="0"/>
    <n v="0"/>
    <n v="0"/>
    <n v="0"/>
    <d v="2025-12-01T00:00:00"/>
    <s v="BH Colorado Electric Oper Co"/>
    <s v="Regulated Electric (122)"/>
    <s v="WPC Transmission Line #  280"/>
    <x v="167"/>
    <n v="135500"/>
    <x v="428"/>
    <n v="9974969"/>
    <s v="WOOD 1 POLE 40'"/>
    <d v="1955-07-01T00:00:00"/>
    <d v="1955-07-01T00:00:00"/>
    <s v="CPR Conversion"/>
  </r>
  <r>
    <n v="0"/>
    <n v="0"/>
    <n v="0"/>
    <n v="0"/>
    <d v="2025-12-01T00:00:00"/>
    <s v="BH Colorado Electric Oper Co"/>
    <s v="Regulated Electric (122)"/>
    <s v="WPC Transmission Line #  280"/>
    <x v="167"/>
    <n v="135500"/>
    <x v="44"/>
    <n v="9975055"/>
    <s v="WOOD 1 POLE 50'"/>
    <d v="1959-07-01T00:00:00"/>
    <d v="1959-07-01T00:00:00"/>
    <s v="CPR Conversion"/>
  </r>
  <r>
    <n v="0"/>
    <n v="0"/>
    <n v="0"/>
    <n v="0"/>
    <d v="2025-12-01T00:00:00"/>
    <s v="BH Colorado Electric Oper Co"/>
    <s v="Regulated Electric (122)"/>
    <s v="WPC Transmission Line #  280"/>
    <x v="167"/>
    <n v="135500"/>
    <x v="45"/>
    <n v="9975054"/>
    <s v="WOOD 1 POLE 55'"/>
    <d v="1959-07-01T00:00:00"/>
    <d v="1959-07-01T00:00:00"/>
    <s v="CPR Conversion"/>
  </r>
  <r>
    <n v="0"/>
    <n v="0"/>
    <n v="0"/>
    <n v="0"/>
    <d v="2025-12-01T00:00:00"/>
    <s v="BH Colorado Electric Oper Co"/>
    <s v="Regulated Electric (122)"/>
    <s v="WPC Transmission Line #  280"/>
    <x v="167"/>
    <n v="135500"/>
    <x v="46"/>
    <n v="9975048"/>
    <s v="WOOD 1 POLE 60'"/>
    <d v="1972-07-01T00:00:00"/>
    <d v="1972-07-01T00:00:00"/>
    <s v="CPR Conversion"/>
  </r>
  <r>
    <n v="0"/>
    <n v="0"/>
    <n v="0"/>
    <n v="0"/>
    <d v="2025-12-01T00:00:00"/>
    <s v="BH Colorado Electric Oper Co"/>
    <s v="Regulated Electric (122)"/>
    <s v="WPC Transmission Line #  280"/>
    <x v="167"/>
    <n v="135500"/>
    <x v="46"/>
    <n v="9975053"/>
    <s v="WOOD 1 POLE 60'"/>
    <d v="1955-07-01T00:00:00"/>
    <d v="1955-07-01T00:00:00"/>
    <s v="CPR Conversion"/>
  </r>
  <r>
    <n v="0"/>
    <n v="0"/>
    <n v="0"/>
    <n v="0"/>
    <d v="2025-12-01T00:00:00"/>
    <s v="BH Colorado Electric Oper Co"/>
    <s v="Regulated Electric (122)"/>
    <s v="WPC Transmission Line #  280"/>
    <x v="167"/>
    <n v="135500"/>
    <x v="46"/>
    <n v="9975047"/>
    <s v="WOOD 1 POLE 60'"/>
    <d v="1977-07-01T00:00:00"/>
    <d v="1977-07-01T00:00:00"/>
    <s v="CPR Conversion"/>
  </r>
  <r>
    <n v="0"/>
    <n v="0"/>
    <n v="0"/>
    <n v="0"/>
    <d v="2025-12-01T00:00:00"/>
    <s v="BH Colorado Electric Oper Co"/>
    <s v="Regulated Electric (122)"/>
    <s v="WPC Transmission Line #  280"/>
    <x v="167"/>
    <n v="135500"/>
    <x v="46"/>
    <n v="9975049"/>
    <s v="WOOD 1 POLE 60'"/>
    <d v="1966-07-01T00:00:00"/>
    <d v="1966-07-01T00:00:00"/>
    <s v="CPR Conversion"/>
  </r>
  <r>
    <n v="0"/>
    <n v="0"/>
    <n v="0"/>
    <n v="0"/>
    <d v="2025-12-01T00:00:00"/>
    <s v="BH Colorado Electric Oper Co"/>
    <s v="Regulated Electric (122)"/>
    <s v="WPC Transmission Line #  280"/>
    <x v="167"/>
    <n v="135500"/>
    <x v="46"/>
    <n v="9975051"/>
    <s v="WOOD 1 POLE 60'"/>
    <d v="1960-07-01T00:00:00"/>
    <d v="1960-07-01T00:00:00"/>
    <s v="CPR Conversion"/>
  </r>
  <r>
    <n v="0"/>
    <n v="0"/>
    <n v="0"/>
    <n v="0"/>
    <d v="2025-12-01T00:00:00"/>
    <s v="BH Colorado Electric Oper Co"/>
    <s v="Regulated Electric (122)"/>
    <s v="WPC Transmission Line #  280"/>
    <x v="167"/>
    <n v="135500"/>
    <x v="46"/>
    <n v="9975046"/>
    <s v="WOOD 1 POLE 60'"/>
    <d v="1982-07-01T00:00:00"/>
    <d v="1982-07-01T00:00:00"/>
    <s v="CPR Conversion"/>
  </r>
  <r>
    <n v="0"/>
    <n v="0"/>
    <n v="0"/>
    <n v="0"/>
    <d v="2025-12-01T00:00:00"/>
    <s v="BH Colorado Electric Oper Co"/>
    <s v="Regulated Electric (122)"/>
    <s v="WPC Transmission Line #  280"/>
    <x v="167"/>
    <n v="135500"/>
    <x v="46"/>
    <n v="9975052"/>
    <s v="WOOD 1 POLE 60'"/>
    <d v="1959-07-01T00:00:00"/>
    <d v="1959-07-01T00:00:00"/>
    <s v="CPR Conversion"/>
  </r>
  <r>
    <n v="0"/>
    <n v="0"/>
    <n v="0"/>
    <n v="0"/>
    <d v="2025-12-01T00:00:00"/>
    <s v="BH Colorado Electric Oper Co"/>
    <s v="Regulated Electric (122)"/>
    <s v="WPC Transmission Line #  280"/>
    <x v="167"/>
    <n v="135500"/>
    <x v="46"/>
    <n v="9975050"/>
    <s v="WOOD 1 POLE 60'"/>
    <d v="1963-07-01T00:00:00"/>
    <d v="1963-07-01T00:00:00"/>
    <s v="CPR Conversion"/>
  </r>
  <r>
    <n v="0"/>
    <n v="0"/>
    <n v="0"/>
    <n v="0"/>
    <d v="2025-12-01T00:00:00"/>
    <s v="BH Colorado Electric Oper Co"/>
    <s v="Regulated Electric (122)"/>
    <s v="WPC Transmission Line #  280"/>
    <x v="167"/>
    <n v="135500"/>
    <x v="47"/>
    <n v="9975042"/>
    <s v="WOOD 1 POLE 65'"/>
    <d v="1963-07-01T00:00:00"/>
    <d v="1963-07-01T00:00:00"/>
    <s v="CPR Conversion"/>
  </r>
  <r>
    <n v="0"/>
    <n v="0"/>
    <n v="0"/>
    <n v="0"/>
    <d v="2025-12-01T00:00:00"/>
    <s v="BH Colorado Electric Oper Co"/>
    <s v="Regulated Electric (122)"/>
    <s v="WPC Transmission Line #  280"/>
    <x v="167"/>
    <n v="135500"/>
    <x v="47"/>
    <n v="9975044"/>
    <s v="WOOD 1 POLE 65'"/>
    <d v="1959-07-01T00:00:00"/>
    <d v="1959-07-01T00:00:00"/>
    <s v="CPR Conversion"/>
  </r>
  <r>
    <n v="0"/>
    <n v="0"/>
    <n v="0"/>
    <n v="0"/>
    <d v="2025-12-01T00:00:00"/>
    <s v="BH Colorado Electric Oper Co"/>
    <s v="Regulated Electric (122)"/>
    <s v="WPC Transmission Line #  280"/>
    <x v="167"/>
    <n v="135500"/>
    <x v="47"/>
    <n v="9724201"/>
    <s v="WOOD 1 POLE 65'"/>
    <d v="1969-07-01T00:00:00"/>
    <d v="1969-07-01T00:00:00"/>
    <s v="CPR Conversion"/>
  </r>
  <r>
    <n v="0"/>
    <n v="0"/>
    <n v="0"/>
    <n v="0"/>
    <d v="2025-12-01T00:00:00"/>
    <s v="BH Colorado Electric Oper Co"/>
    <s v="Regulated Electric (122)"/>
    <s v="WPC Transmission Line #  280"/>
    <x v="167"/>
    <n v="135500"/>
    <x v="47"/>
    <n v="9975045"/>
    <s v="WOOD 1 POLE 65'"/>
    <d v="1955-07-01T00:00:00"/>
    <d v="1955-07-01T00:00:00"/>
    <s v="CPR Conversion"/>
  </r>
  <r>
    <n v="0"/>
    <n v="0"/>
    <n v="0"/>
    <n v="0"/>
    <d v="2025-12-01T00:00:00"/>
    <s v="BH Colorado Electric Oper Co"/>
    <s v="Regulated Electric (122)"/>
    <s v="WPC Transmission Line #  280"/>
    <x v="167"/>
    <n v="135500"/>
    <x v="47"/>
    <n v="9975043"/>
    <s v="WOOD 1 POLE 65'"/>
    <d v="1960-07-01T00:00:00"/>
    <d v="1960-07-01T00:00:00"/>
    <s v="CPR Conversion"/>
  </r>
  <r>
    <n v="0"/>
    <n v="0"/>
    <n v="0"/>
    <n v="0"/>
    <d v="2025-12-01T00:00:00"/>
    <s v="BH Colorado Electric Oper Co"/>
    <s v="Regulated Electric (122)"/>
    <s v="WPC Transmission Line #  280"/>
    <x v="167"/>
    <n v="135500"/>
    <x v="47"/>
    <n v="9975041"/>
    <s v="WOOD 1 POLE 65'"/>
    <d v="1974-07-01T00:00:00"/>
    <d v="1974-07-01T00:00:00"/>
    <s v="CPR Conversion"/>
  </r>
  <r>
    <n v="0"/>
    <n v="0"/>
    <n v="0"/>
    <n v="0"/>
    <d v="2025-12-01T00:00:00"/>
    <s v="BH Colorado Electric Oper Co"/>
    <s v="Regulated Electric (122)"/>
    <s v="WPC Transmission Line #  280"/>
    <x v="167"/>
    <n v="135500"/>
    <x v="48"/>
    <n v="9693337"/>
    <s v="WOOD 1 POLE 70'"/>
    <d v="1960-07-01T00:00:00"/>
    <d v="1960-07-01T00:00:00"/>
    <s v="CPR Conversion"/>
  </r>
  <r>
    <n v="0"/>
    <n v="0"/>
    <n v="0"/>
    <n v="0"/>
    <d v="2025-12-01T00:00:00"/>
    <s v="BH Colorado Electric Oper Co"/>
    <s v="Regulated Electric (122)"/>
    <s v="WPC Transmission Line #  280"/>
    <x v="167"/>
    <n v="135500"/>
    <x v="48"/>
    <n v="9975040"/>
    <s v="WOOD 1 POLE 70'"/>
    <d v="1955-07-01T00:00:00"/>
    <d v="1955-07-01T00:00:00"/>
    <s v="CPR Conversion"/>
  </r>
  <r>
    <n v="0"/>
    <n v="0"/>
    <n v="0"/>
    <n v="0"/>
    <d v="2025-12-01T00:00:00"/>
    <s v="BH Colorado Electric Oper Co"/>
    <s v="Regulated Electric (122)"/>
    <s v="WPC Transmission Line #  280"/>
    <x v="167"/>
    <n v="135500"/>
    <x v="48"/>
    <n v="9975036"/>
    <s v="WOOD 1 POLE 70'"/>
    <d v="1969-07-01T00:00:00"/>
    <d v="1969-07-01T00:00:00"/>
    <s v="CPR Conversion"/>
  </r>
  <r>
    <n v="0"/>
    <n v="0"/>
    <n v="0"/>
    <n v="0"/>
    <d v="2025-12-01T00:00:00"/>
    <s v="BH Colorado Electric Oper Co"/>
    <s v="Regulated Electric (122)"/>
    <s v="WPC Transmission Line #  280"/>
    <x v="167"/>
    <n v="135500"/>
    <x v="48"/>
    <n v="9975037"/>
    <s v="WOOD 1 POLE 70'"/>
    <d v="1965-07-01T00:00:00"/>
    <d v="1965-07-01T00:00:00"/>
    <s v="CPR Conversion"/>
  </r>
  <r>
    <n v="0"/>
    <n v="0"/>
    <n v="0"/>
    <n v="0"/>
    <d v="2025-12-01T00:00:00"/>
    <s v="BH Colorado Electric Oper Co"/>
    <s v="Regulated Electric (122)"/>
    <s v="WPC Transmission Line #  280"/>
    <x v="167"/>
    <n v="135500"/>
    <x v="48"/>
    <n v="9975038"/>
    <s v="WOOD 1 POLE 70'"/>
    <d v="1963-07-01T00:00:00"/>
    <d v="1963-07-01T00:00:00"/>
    <s v="CPR Conversion"/>
  </r>
  <r>
    <n v="0"/>
    <n v="0"/>
    <n v="0"/>
    <n v="0"/>
    <d v="2025-12-01T00:00:00"/>
    <s v="BH Colorado Electric Oper Co"/>
    <s v="Regulated Electric (122)"/>
    <s v="WPC Transmission Line #  280"/>
    <x v="167"/>
    <n v="135500"/>
    <x v="48"/>
    <n v="9975039"/>
    <s v="WOOD 1 POLE 70'"/>
    <d v="1959-07-01T00:00:00"/>
    <d v="1959-07-01T00:00:00"/>
    <s v="CPR Conversion"/>
  </r>
  <r>
    <n v="0"/>
    <n v="0"/>
    <n v="0"/>
    <n v="0"/>
    <d v="2025-12-01T00:00:00"/>
    <s v="BH Colorado Electric Oper Co"/>
    <s v="Regulated Electric (122)"/>
    <s v="WPC Transmission Line #  280"/>
    <x v="167"/>
    <n v="135500"/>
    <x v="48"/>
    <n v="9975035"/>
    <s v="WOOD 1 POLE 70'"/>
    <d v="1972-07-01T00:00:00"/>
    <d v="1972-07-01T00:00:00"/>
    <s v="CPR Conversion"/>
  </r>
  <r>
    <n v="0"/>
    <n v="0"/>
    <n v="0"/>
    <n v="0"/>
    <d v="2025-12-01T00:00:00"/>
    <s v="BH Colorado Electric Oper Co"/>
    <s v="Regulated Electric (122)"/>
    <s v="WPC Transmission Line #  280"/>
    <x v="167"/>
    <n v="135500"/>
    <x v="48"/>
    <n v="9975033"/>
    <s v="WOOD 1 POLE 70'"/>
    <d v="1977-07-01T00:00:00"/>
    <d v="1977-07-01T00:00:00"/>
    <s v="CPR Conversion"/>
  </r>
  <r>
    <n v="0"/>
    <n v="0"/>
    <n v="0"/>
    <n v="0"/>
    <d v="2025-12-01T00:00:00"/>
    <s v="BH Colorado Electric Oper Co"/>
    <s v="Regulated Electric (122)"/>
    <s v="WPC Transmission Line #  280"/>
    <x v="167"/>
    <n v="135500"/>
    <x v="48"/>
    <n v="9975034"/>
    <s v="WOOD 1 POLE 70'"/>
    <d v="1973-07-01T00:00:00"/>
    <d v="1973-07-01T00:00:00"/>
    <s v="CPR Conversion"/>
  </r>
  <r>
    <n v="0"/>
    <n v="0"/>
    <n v="0"/>
    <n v="0"/>
    <d v="2025-12-01T00:00:00"/>
    <s v="BH Colorado Electric Oper Co"/>
    <s v="Regulated Electric (122)"/>
    <s v="WPC Transmission Line #  280"/>
    <x v="167"/>
    <n v="135500"/>
    <x v="49"/>
    <n v="9975032"/>
    <s v="WOOD 1 POLE 75'"/>
    <d v="1955-07-01T00:00:00"/>
    <d v="1955-07-01T00:00:00"/>
    <s v="CPR Conversion"/>
  </r>
  <r>
    <n v="0"/>
    <n v="0"/>
    <n v="0"/>
    <n v="0"/>
    <d v="2025-12-01T00:00:00"/>
    <s v="BH Colorado Electric Oper Co"/>
    <s v="Regulated Electric (122)"/>
    <s v="WPC Transmission Line #  280"/>
    <x v="167"/>
    <n v="135500"/>
    <x v="49"/>
    <n v="9975030"/>
    <s v="WOOD 1 POLE 75'"/>
    <d v="1963-07-01T00:00:00"/>
    <d v="1963-07-01T00:00:00"/>
    <s v="CPR Conversion"/>
  </r>
  <r>
    <n v="0"/>
    <n v="0"/>
    <n v="0"/>
    <n v="0"/>
    <d v="2025-12-01T00:00:00"/>
    <s v="BH Colorado Electric Oper Co"/>
    <s v="Regulated Electric (122)"/>
    <s v="WPC Transmission Line #  280"/>
    <x v="167"/>
    <n v="135500"/>
    <x v="49"/>
    <n v="9975031"/>
    <s v="WOOD 1 POLE 75'"/>
    <d v="1959-07-01T00:00:00"/>
    <d v="1959-07-01T00:00:00"/>
    <s v="CPR Conversion"/>
  </r>
  <r>
    <n v="0"/>
    <n v="0"/>
    <n v="0"/>
    <n v="0"/>
    <d v="2025-12-01T00:00:00"/>
    <s v="BH Colorado Electric Oper Co"/>
    <s v="Regulated Electric (122)"/>
    <s v="WPC Transmission Line #  280"/>
    <x v="167"/>
    <n v="135500"/>
    <x v="49"/>
    <n v="9975029"/>
    <s v="WOOD 1 POLE 75'"/>
    <d v="1981-07-01T00:00:00"/>
    <d v="1981-07-01T00:00:00"/>
    <s v="CPR Conversion"/>
  </r>
  <r>
    <n v="0"/>
    <n v="0"/>
    <n v="0"/>
    <n v="0"/>
    <d v="2025-12-01T00:00:00"/>
    <s v="BH Colorado Electric Oper Co"/>
    <s v="Regulated Electric (122)"/>
    <s v="WPC Transmission Line #  280"/>
    <x v="167"/>
    <n v="135500"/>
    <x v="49"/>
    <n v="9724200"/>
    <s v="WOOD 1 POLE 75'"/>
    <d v="1960-07-01T00:00:00"/>
    <d v="1960-07-01T00:00:00"/>
    <s v="CPR Conversion"/>
  </r>
  <r>
    <n v="0"/>
    <n v="0"/>
    <n v="0"/>
    <n v="0"/>
    <d v="2025-12-01T00:00:00"/>
    <s v="BH Colorado Electric Oper Co"/>
    <s v="Regulated Electric (122)"/>
    <s v="WPC Transmission Line #  280"/>
    <x v="167"/>
    <n v="135500"/>
    <x v="50"/>
    <n v="9697437"/>
    <s v="WOOD 1 POLE 80'"/>
    <d v="1977-07-01T00:00:00"/>
    <d v="1977-07-01T00:00:00"/>
    <s v="CPR Conversion"/>
  </r>
  <r>
    <n v="0"/>
    <n v="0"/>
    <n v="0"/>
    <n v="0"/>
    <d v="2025-12-01T00:00:00"/>
    <s v="BH Colorado Electric Oper Co"/>
    <s v="Regulated Electric (122)"/>
    <s v="WPC Transmission Line #  280"/>
    <x v="167"/>
    <n v="135500"/>
    <x v="426"/>
    <n v="9975028"/>
    <s v="WOOD 3 POLES 70'"/>
    <d v="1975-07-01T00:00:00"/>
    <d v="1975-07-01T00:00:00"/>
    <s v="CPR Conversion"/>
  </r>
  <r>
    <n v="0"/>
    <n v="0"/>
    <n v="0"/>
    <n v="0"/>
    <d v="2025-12-01T00:00:00"/>
    <s v="BH Colorado Electric Oper Co"/>
    <s v="Regulated Electric (122)"/>
    <s v="WPC Transmission Line #  280"/>
    <x v="167"/>
    <n v="135500"/>
    <x v="429"/>
    <n v="9701193"/>
    <s v="WOOD 3 POLES 75'"/>
    <d v="1975-07-01T00:00:00"/>
    <d v="1975-07-01T00:00:00"/>
    <s v="CPR Conversion"/>
  </r>
  <r>
    <n v="101616"/>
    <n v="43181.41"/>
    <n v="39671.720426116102"/>
    <n v="3509.6895738839012"/>
    <d v="2025-12-01T00:00:00"/>
    <s v="BH Colorado Electric Oper Co"/>
    <s v="Regulated Electric (122)"/>
    <s v="WPC Transmission Line #  280"/>
    <x v="167"/>
    <n v="135600"/>
    <x v="24"/>
    <n v="9975026"/>
    <s v="TRANSMISSION LINES-CONDUCTOR"/>
    <d v="1959-07-01T00:00:00"/>
    <d v="1959-07-01T00:00:00"/>
    <s v="CPR Conversion"/>
  </r>
  <r>
    <n v="46527"/>
    <n v="18200.28"/>
    <n v="16469.559681943199"/>
    <n v="1730.7203180567994"/>
    <d v="2025-12-01T00:00:00"/>
    <s v="BH Colorado Electric Oper Co"/>
    <s v="Regulated Electric (122)"/>
    <s v="WPC Transmission Line #  280"/>
    <x v="167"/>
    <n v="135600"/>
    <x v="24"/>
    <n v="9975025"/>
    <s v="TRANSMISSION LINES-CONDUCTOR"/>
    <d v="1960-07-01T00:00:00"/>
    <d v="1960-07-01T00:00:00"/>
    <s v="CPR Conversion"/>
  </r>
  <r>
    <n v="2319"/>
    <n v="1782.52"/>
    <n v="1391.3784991648001"/>
    <n v="391.14150083519985"/>
    <d v="2025-12-01T00:00:00"/>
    <s v="BH Colorado Electric Oper Co"/>
    <s v="Regulated Electric (122)"/>
    <s v="WPC Transmission Line #  280"/>
    <x v="167"/>
    <n v="135600"/>
    <x v="24"/>
    <n v="9706652"/>
    <s v="TRANSMISSION LINES-CONDUCTOR"/>
    <d v="1969-07-01T00:00:00"/>
    <d v="1969-07-01T00:00:00"/>
    <s v="CPR Conversion"/>
  </r>
  <r>
    <n v="2100"/>
    <n v="1434.07"/>
    <n v="1218.4500036104"/>
    <n v="215.61999638959992"/>
    <d v="2025-12-01T00:00:00"/>
    <s v="BH Colorado Electric Oper Co"/>
    <s v="Regulated Electric (122)"/>
    <s v="WPC Transmission Line #  280"/>
    <x v="167"/>
    <n v="135600"/>
    <x v="24"/>
    <n v="9975023"/>
    <s v="TRANSMISSION LINES-CONDUCTOR"/>
    <d v="1964-07-01T00:00:00"/>
    <d v="1964-07-01T00:00:00"/>
    <s v="CPR Conversion"/>
  </r>
  <r>
    <n v="11880"/>
    <n v="6753.13"/>
    <n v="5831.0641128048001"/>
    <n v="922.06588719520005"/>
    <d v="2025-12-01T00:00:00"/>
    <s v="BH Colorado Electric Oper Co"/>
    <s v="Regulated Electric (122)"/>
    <s v="WPC Transmission Line #  280"/>
    <x v="167"/>
    <n v="135600"/>
    <x v="24"/>
    <n v="9975024"/>
    <s v="TRANSMISSION LINES-CONDUCTOR"/>
    <d v="1963-07-01T00:00:00"/>
    <d v="1963-07-01T00:00:00"/>
    <s v="CPR Conversion"/>
  </r>
  <r>
    <n v="15580"/>
    <n v="8163.34"/>
    <n v="5695.3699897095994"/>
    <n v="2467.9700102904008"/>
    <d v="2025-12-01T00:00:00"/>
    <s v="BH Colorado Electric Oper Co"/>
    <s v="Regulated Electric (122)"/>
    <s v="WPC Transmission Line #  280"/>
    <x v="167"/>
    <n v="135600"/>
    <x v="24"/>
    <n v="9975021"/>
    <s v="TRANSMISSION LINES-CONDUCTOR"/>
    <d v="1975-07-01T00:00:00"/>
    <d v="1975-07-01T00:00:00"/>
    <s v="CPR Conversion"/>
  </r>
  <r>
    <n v="50544"/>
    <n v="16023.27"/>
    <n v="15606.402679070099"/>
    <n v="416.86732092990133"/>
    <d v="2025-12-01T00:00:00"/>
    <s v="BH Colorado Electric Oper Co"/>
    <s v="Regulated Electric (122)"/>
    <s v="WPC Transmission Line #  280"/>
    <x v="167"/>
    <n v="135600"/>
    <x v="24"/>
    <n v="9975027"/>
    <s v="CONDUCTOR, OVERHEAD"/>
    <d v="1955-07-01T00:00:00"/>
    <d v="1955-07-01T00:00:00"/>
    <s v="CPR Conversion"/>
  </r>
  <r>
    <n v="3470"/>
    <n v="3073.7000000000003"/>
    <n v="2271.8388918189999"/>
    <n v="801.86110818100042"/>
    <d v="2025-12-01T00:00:00"/>
    <s v="BH Colorado Electric Oper Co"/>
    <s v="Regulated Electric (122)"/>
    <s v="WPC Transmission Line #  280"/>
    <x v="167"/>
    <n v="135600"/>
    <x v="24"/>
    <n v="9975022"/>
    <s v="TRANSMISSION LINES-CONDUCTOR"/>
    <d v="1972-07-01T00:00:00"/>
    <d v="1972-07-01T00:00:00"/>
    <s v="CPR Conversion"/>
  </r>
  <r>
    <n v="46354"/>
    <n v="5180.33"/>
    <n v="4759.2842261292999"/>
    <n v="421.04577387070003"/>
    <d v="2025-12-01T00:00:00"/>
    <s v="BH Colorado Electric Oper Co"/>
    <s v="Regulated Electric (122)"/>
    <s v="WPC Transmission Line #  280"/>
    <x v="167"/>
    <n v="135600"/>
    <x v="18"/>
    <n v="9975020"/>
    <s v="STATIC WIRE (TRANSMISSION LINE"/>
    <d v="1959-07-01T00:00:00"/>
    <d v="1959-07-01T00:00:00"/>
    <s v="CPR Conversion"/>
  </r>
  <r>
    <n v="15630"/>
    <n v="1704.23"/>
    <n v="1542.1695543562"/>
    <n v="162.06044564379999"/>
    <d v="2025-12-01T00:00:00"/>
    <s v="BH Colorado Electric Oper Co"/>
    <s v="Regulated Electric (122)"/>
    <s v="WPC Transmission Line #  280"/>
    <x v="167"/>
    <n v="135600"/>
    <x v="18"/>
    <n v="9975019"/>
    <s v="STATIC WIRE (TRANSMISSION LINE"/>
    <d v="1960-07-01T00:00:00"/>
    <d v="1960-07-01T00:00:00"/>
    <s v="CPR Conversion"/>
  </r>
  <r>
    <n v="17415"/>
    <n v="2022.29"/>
    <n v="1969.6773551127001"/>
    <n v="52.612644887299894"/>
    <d v="2025-12-01T00:00:00"/>
    <s v="BH Colorado Electric Oper Co"/>
    <s v="Regulated Electric (122)"/>
    <s v="WPC Transmission Line #  280"/>
    <x v="167"/>
    <n v="135600"/>
    <x v="18"/>
    <n v="9724199"/>
    <s v="STATIC WIRE (TRANSMISSION LINES)"/>
    <d v="1955-07-01T00:00:00"/>
    <d v="1955-07-01T00:00:00"/>
    <s v="CPR Conversion"/>
  </r>
  <r>
    <n v="1180"/>
    <n v="335.96"/>
    <n v="262.2397059104"/>
    <n v="73.720294089599975"/>
    <d v="2025-12-01T00:00:00"/>
    <s v="BH Colorado Electric Oper Co"/>
    <s v="Regulated Electric (122)"/>
    <s v="WPC Transmission Line #  280"/>
    <x v="167"/>
    <n v="135600"/>
    <x v="18"/>
    <n v="9709890"/>
    <s v="STATIC WIRE (TRANSMISSION LINE"/>
    <d v="1969-07-01T00:00:00"/>
    <d v="1969-07-01T00:00:00"/>
    <s v="CPR Conversion"/>
  </r>
  <r>
    <n v="3959"/>
    <n v="826.9"/>
    <n v="713.99586782400002"/>
    <n v="112.90413217599996"/>
    <d v="2025-12-01T00:00:00"/>
    <s v="BH Colorado Electric Oper Co"/>
    <s v="Regulated Electric (122)"/>
    <s v="WPC Transmission Line #  280"/>
    <x v="167"/>
    <n v="135600"/>
    <x v="18"/>
    <n v="9975018"/>
    <s v="STATIC WIRE (TRANSMISSION LINE"/>
    <d v="1963-07-01T00:00:00"/>
    <d v="1963-07-01T00:00:00"/>
    <s v="CPR Conversion"/>
  </r>
  <r>
    <n v="1180"/>
    <n v="479.07"/>
    <n v="354.09111426090004"/>
    <n v="124.97888573909995"/>
    <d v="2025-12-01T00:00:00"/>
    <s v="BH Colorado Electric Oper Co"/>
    <s v="Regulated Electric (122)"/>
    <s v="WPC Transmission Line #  280"/>
    <x v="167"/>
    <n v="135600"/>
    <x v="18"/>
    <n v="9975017"/>
    <s v="STATIC WIRE (TRANSMISSION LINE"/>
    <d v="1972-07-01T00:00:00"/>
    <d v="1972-07-01T00:00:00"/>
    <s v="CPR Conversion"/>
  </r>
  <r>
    <n v="12400"/>
    <n v="5413.4400000000005"/>
    <n v="3776.8295473536"/>
    <n v="1636.6104526464005"/>
    <d v="2025-12-01T00:00:00"/>
    <s v="BH Colorado Electric Oper Co"/>
    <s v="Regulated Electric (122)"/>
    <s v="WPC Transmission Line #  280"/>
    <x v="167"/>
    <n v="135600"/>
    <x v="18"/>
    <n v="9975016"/>
    <s v="STATIC WIRE (TRANSMISSION LINE"/>
    <d v="1975-07-01T00:00:00"/>
    <d v="1975-07-01T00:00:00"/>
    <s v="CPR Conversion"/>
  </r>
  <r>
    <n v="0"/>
    <n v="0"/>
    <n v="0"/>
    <n v="0"/>
    <d v="2025-12-01T00:00:00"/>
    <s v="BH Colorado Electric Oper Co"/>
    <s v="Regulated Electric (122)"/>
    <s v="X - DNU - Retired Line"/>
    <x v="168"/>
    <n v="135500"/>
    <x v="63"/>
    <n v="9801954"/>
    <s v="CROSSARM ASSEMBLIES, STEEL"/>
    <d v="1989-07-01T00:00:00"/>
    <d v="1989-07-01T00:00:00"/>
    <s v="WCDXFER"/>
  </r>
  <r>
    <n v="0"/>
    <n v="0"/>
    <n v="0"/>
    <n v="0"/>
    <d v="2025-12-01T00:00:00"/>
    <s v="BH Colorado Electric Oper Co"/>
    <s v="Regulated Electric (122)"/>
    <s v="X - DNU - Retired Line"/>
    <x v="168"/>
    <n v="135500"/>
    <x v="63"/>
    <n v="9801955"/>
    <s v="CROSSARM ASSEMBLIES, STEEL"/>
    <d v="1989-07-01T00:00:00"/>
    <d v="1989-07-01T00:00:00"/>
    <s v="WCDXFER"/>
  </r>
  <r>
    <n v="0"/>
    <n v="0"/>
    <n v="0"/>
    <n v="0"/>
    <d v="2025-12-01T00:00:00"/>
    <s v="BH Colorado Electric Oper Co"/>
    <s v="Regulated Electric (122)"/>
    <s v="X - DNU - Retired Line"/>
    <x v="168"/>
    <n v="135500"/>
    <x v="63"/>
    <n v="9801956"/>
    <s v="CROSSARM ASSEMBLIES, STEEL"/>
    <d v="1989-07-01T00:00:00"/>
    <d v="1989-07-01T00:00:00"/>
    <s v="WCDXFER"/>
  </r>
  <r>
    <n v="0"/>
    <n v="0"/>
    <n v="0"/>
    <n v="0"/>
    <d v="2025-12-01T00:00:00"/>
    <s v="BH Colorado Electric Oper Co"/>
    <s v="Regulated Electric (122)"/>
    <s v="X - DNU - Retired Line"/>
    <x v="168"/>
    <n v="135500"/>
    <x v="20"/>
    <n v="9802878"/>
    <s v="CROSSARM ASSEMBLIES, WOOD"/>
    <d v="1989-07-01T00:00:00"/>
    <d v="1989-07-01T00:00:00"/>
    <s v="WCDXFER"/>
  </r>
  <r>
    <n v="0"/>
    <n v="0"/>
    <n v="0"/>
    <n v="0"/>
    <d v="2025-12-01T00:00:00"/>
    <s v="BH Colorado Electric Oper Co"/>
    <s v="Regulated Electric (122)"/>
    <s v="X - DNU - Retired Line"/>
    <x v="168"/>
    <n v="135500"/>
    <x v="20"/>
    <n v="9802877"/>
    <s v="CROSSARM ASSEMBLIES, WOOD"/>
    <d v="1984-07-01T00:00:00"/>
    <d v="1984-07-01T00:00:00"/>
    <s v="WCDXFER"/>
  </r>
  <r>
    <n v="0"/>
    <n v="0"/>
    <n v="0"/>
    <n v="0"/>
    <d v="2025-12-01T00:00:00"/>
    <s v="BH Colorado Electric Oper Co"/>
    <s v="Regulated Electric (122)"/>
    <s v="X - DNU - Retired Line"/>
    <x v="168"/>
    <n v="135500"/>
    <x v="22"/>
    <n v="9802264"/>
    <s v="POLE, STEEL"/>
    <d v="1989-07-01T00:00:00"/>
    <d v="1989-07-01T00:00:00"/>
    <s v="WCDXFER"/>
  </r>
  <r>
    <n v="0"/>
    <n v="0"/>
    <n v="0"/>
    <n v="0"/>
    <d v="2025-12-01T00:00:00"/>
    <s v="BH Colorado Electric Oper Co"/>
    <s v="Regulated Electric (122)"/>
    <s v="X - DNU - Retired Line"/>
    <x v="168"/>
    <n v="135500"/>
    <x v="22"/>
    <n v="9802263"/>
    <s v="POLE, STEEL"/>
    <d v="1989-07-01T00:00:00"/>
    <d v="1989-07-01T00:00:00"/>
    <s v="WCDXFER"/>
  </r>
  <r>
    <n v="0"/>
    <n v="0"/>
    <n v="0"/>
    <n v="0"/>
    <d v="2025-12-01T00:00:00"/>
    <s v="BH Colorado Electric Oper Co"/>
    <s v="Regulated Electric (122)"/>
    <s v="X - DNU - Retired Line"/>
    <x v="168"/>
    <n v="135500"/>
    <x v="22"/>
    <n v="9802265"/>
    <s v="POLE, STEEL"/>
    <d v="1989-07-01T00:00:00"/>
    <d v="1989-07-01T00:00:00"/>
    <s v="WCDXFER"/>
  </r>
  <r>
    <n v="0"/>
    <n v="0"/>
    <n v="0"/>
    <n v="0"/>
    <d v="2025-12-01T00:00:00"/>
    <s v="BH Colorado Electric Oper Co"/>
    <s v="Regulated Electric (122)"/>
    <s v="X - DNU - Retired Line"/>
    <x v="168"/>
    <n v="135500"/>
    <x v="23"/>
    <n v="9804930"/>
    <s v="POLE, WOOD"/>
    <d v="1984-07-01T00:00:00"/>
    <d v="1984-07-01T00:00:00"/>
    <s v="WCDXFER"/>
  </r>
  <r>
    <n v="0"/>
    <n v="0"/>
    <n v="0"/>
    <n v="0"/>
    <d v="2025-12-01T00:00:00"/>
    <s v="BH Colorado Electric Oper Co"/>
    <s v="Regulated Electric (122)"/>
    <s v="X - DNU - Retired Line"/>
    <x v="168"/>
    <n v="135500"/>
    <x v="23"/>
    <n v="9804931"/>
    <s v="POLE, WOOD"/>
    <d v="1989-07-01T00:00:00"/>
    <d v="1989-07-01T00:00:00"/>
    <s v="WCDXFER"/>
  </r>
  <r>
    <n v="0"/>
    <n v="0"/>
    <n v="0"/>
    <n v="0"/>
    <d v="2025-12-01T00:00:00"/>
    <s v="BH Colorado Electric Oper Co"/>
    <s v="Regulated Electric (122)"/>
    <s v="X - DNU - Retired Line"/>
    <x v="168"/>
    <n v="135500"/>
    <x v="430"/>
    <n v="9975064"/>
    <s v="STEEL 1 POLE 65'"/>
    <d v="1989-07-01T00:00:00"/>
    <d v="1989-07-01T00:00:00"/>
    <s v="CPR Conversion"/>
  </r>
  <r>
    <n v="0"/>
    <n v="0"/>
    <n v="0"/>
    <n v="0"/>
    <d v="2025-12-01T00:00:00"/>
    <s v="BH Colorado Electric Oper Co"/>
    <s v="Regulated Electric (122)"/>
    <s v="X - DNU - Retired Line"/>
    <x v="168"/>
    <n v="135500"/>
    <x v="431"/>
    <n v="9975063"/>
    <s v="STEEL 1 POLE 70'"/>
    <d v="1989-07-01T00:00:00"/>
    <d v="1989-07-01T00:00:00"/>
    <s v="CPR Conversion"/>
  </r>
  <r>
    <n v="0"/>
    <n v="0"/>
    <n v="0"/>
    <n v="0"/>
    <d v="2025-12-01T00:00:00"/>
    <s v="BH Colorado Electric Oper Co"/>
    <s v="Regulated Electric (122)"/>
    <s v="X - DNU - Retired Line"/>
    <x v="168"/>
    <n v="135500"/>
    <x v="43"/>
    <n v="9975062"/>
    <s v="STEEL 1 POLE 75'"/>
    <d v="1989-07-01T00:00:00"/>
    <d v="1989-07-01T00:00:00"/>
    <s v="CPR Conversion"/>
  </r>
  <r>
    <n v="0"/>
    <n v="0"/>
    <n v="0"/>
    <n v="0"/>
    <d v="2025-12-01T00:00:00"/>
    <s v="BH Colorado Electric Oper Co"/>
    <s v="Regulated Electric (122)"/>
    <s v="X - DNU - Retired Line"/>
    <x v="168"/>
    <n v="135500"/>
    <x v="425"/>
    <n v="9975061"/>
    <s v="WOOD 2 POLES 70'"/>
    <d v="1984-07-01T00:00:00"/>
    <d v="1984-07-01T00:00:00"/>
    <s v="CPR Conversion"/>
  </r>
  <r>
    <n v="0"/>
    <n v="0"/>
    <n v="0"/>
    <n v="0"/>
    <d v="2025-12-01T00:00:00"/>
    <s v="BH Colorado Electric Oper Co"/>
    <s v="Regulated Electric (122)"/>
    <s v="X - DNU - Retired Line"/>
    <x v="168"/>
    <n v="135500"/>
    <x v="425"/>
    <n v="9975060"/>
    <s v="WOOD 2 POLES 70'"/>
    <d v="1989-07-01T00:00:00"/>
    <d v="1989-07-01T00:00:00"/>
    <s v="CPR Conversion"/>
  </r>
  <r>
    <n v="0"/>
    <n v="0"/>
    <n v="0"/>
    <n v="0"/>
    <d v="2025-12-01T00:00:00"/>
    <s v="BH Colorado Electric Oper Co"/>
    <s v="Regulated Electric (122)"/>
    <s v="X - DNU - Retired Line"/>
    <x v="168"/>
    <n v="135600"/>
    <x v="24"/>
    <n v="9975059"/>
    <s v="CONDUCTOR, OVERHEAD"/>
    <d v="1989-07-01T00:00:00"/>
    <d v="1989-07-01T00:00:00"/>
    <s v="CPR Conversion"/>
  </r>
  <r>
    <n v="0"/>
    <n v="0"/>
    <n v="0"/>
    <n v="0"/>
    <d v="2025-12-01T00:00:00"/>
    <s v="BH Colorado Electric Oper Co"/>
    <s v="Regulated Electric (122)"/>
    <s v="X - DNU - Retired Line"/>
    <x v="168"/>
    <n v="135600"/>
    <x v="24"/>
    <n v="9975058"/>
    <s v="TRANSMISSION LINES-CONDUCTOR"/>
    <d v="1993-07-01T00:00:00"/>
    <d v="1993-07-01T00:00:00"/>
    <s v="CPR Conversion"/>
  </r>
  <r>
    <n v="0"/>
    <n v="0"/>
    <n v="0"/>
    <n v="0"/>
    <d v="2025-12-01T00:00:00"/>
    <s v="BH Colorado Electric Oper Co"/>
    <s v="Regulated Electric (122)"/>
    <s v="X - DNU - Retired Line"/>
    <x v="168"/>
    <n v="135600"/>
    <x v="18"/>
    <n v="9693338"/>
    <s v="STATIC WIRE (TRANSMISSION LINES)"/>
    <d v="1993-07-01T00:00:00"/>
    <d v="1993-07-01T00:00:00"/>
    <s v="CPR Conversion"/>
  </r>
  <r>
    <n v="0"/>
    <n v="0"/>
    <n v="0"/>
    <n v="0"/>
    <d v="2025-12-01T00:00:00"/>
    <s v="BH Colorado Electric Oper Co"/>
    <s v="Regulated Electric (122)"/>
    <s v="X - DNU - Retired Line"/>
    <x v="169"/>
    <n v="135500"/>
    <x v="20"/>
    <n v="9808216"/>
    <s v="CROSSARM ASSEMBLIES, WOOD"/>
    <d v="2001-09-01T00:00:00"/>
    <d v="2001-01-01T00:00:00"/>
    <s v="7105716131"/>
  </r>
  <r>
    <n v="0"/>
    <n v="0"/>
    <n v="0"/>
    <n v="0"/>
    <d v="2025-12-01T00:00:00"/>
    <s v="BH Colorado Electric Oper Co"/>
    <s v="Regulated Electric (122)"/>
    <s v="X - DNU - Retired Line"/>
    <x v="169"/>
    <n v="135500"/>
    <x v="23"/>
    <n v="9808217"/>
    <s v="POLE, WOOD"/>
    <d v="2001-09-01T00:00:00"/>
    <d v="2001-01-01T00:00:00"/>
    <s v="7105716131"/>
  </r>
  <r>
    <n v="0"/>
    <n v="0"/>
    <n v="0"/>
    <n v="0"/>
    <d v="2025-12-01T00:00:00"/>
    <s v="BH Colorado Electric Oper Co"/>
    <s v="Regulated Electric (122)"/>
    <s v="X - DNU - Retired Line"/>
    <x v="169"/>
    <n v="135600"/>
    <x v="19"/>
    <n v="9808218"/>
    <s v="SUSPENSION INSULATORS"/>
    <d v="2001-09-01T00:00:00"/>
    <d v="2001-01-01T00:00:00"/>
    <s v="7105716131"/>
  </r>
  <r>
    <n v="0"/>
    <n v="0"/>
    <n v="0"/>
    <n v="0"/>
    <d v="2025-12-01T00:00:00"/>
    <s v="BH Colorado Electric Oper Co"/>
    <s v="Regulated Electric (122)"/>
    <s v="X - DNU - Retired Line"/>
    <x v="170"/>
    <n v="135002"/>
    <x v="5"/>
    <n v="9869957"/>
    <s v="T-LIN S20 T20 R65"/>
    <d v="1954-07-01T00:00:00"/>
    <d v="1954-07-01T00:00:00"/>
    <s v="CPR Conversion"/>
  </r>
  <r>
    <n v="0"/>
    <n v="0"/>
    <n v="0"/>
    <n v="0"/>
    <d v="2025-12-01T00:00:00"/>
    <s v="BH Colorado Electric Oper Co"/>
    <s v="Regulated Electric (122)"/>
    <s v="X - DNU - Retired Line"/>
    <x v="170"/>
    <n v="135002"/>
    <x v="5"/>
    <n v="9870153"/>
    <s v="T-LIN S03 T24 R54"/>
    <d v="1962-07-01T00:00:00"/>
    <d v="1962-07-01T00:00:00"/>
    <s v="CPR Conversion"/>
  </r>
  <r>
    <n v="0"/>
    <n v="0"/>
    <n v="0"/>
    <n v="0"/>
    <d v="2025-12-01T00:00:00"/>
    <s v="BH Colorado Electric Oper Co"/>
    <s v="Regulated Electric (122)"/>
    <s v="X - DNU - Retired Line"/>
    <x v="170"/>
    <n v="135002"/>
    <x v="5"/>
    <n v="9869952"/>
    <s v="T-LIN S18 T19 R69"/>
    <d v="1954-07-01T00:00:00"/>
    <d v="1954-07-01T00:00:00"/>
    <s v="CPR Conversion"/>
  </r>
  <r>
    <n v="0"/>
    <n v="0"/>
    <n v="0"/>
    <n v="0"/>
    <d v="2025-12-01T00:00:00"/>
    <s v="BH Colorado Electric Oper Co"/>
    <s v="Regulated Electric (122)"/>
    <s v="X - DNU - Retired Line"/>
    <x v="170"/>
    <n v="135002"/>
    <x v="5"/>
    <n v="9870156"/>
    <s v="T-LIN S16 T24 R55"/>
    <d v="1962-07-01T00:00:00"/>
    <d v="1962-07-01T00:00:00"/>
    <s v="CPR Conversion"/>
  </r>
  <r>
    <n v="0"/>
    <n v="0"/>
    <n v="0"/>
    <n v="0"/>
    <d v="2025-12-01T00:00:00"/>
    <s v="BH Colorado Electric Oper Co"/>
    <s v="Regulated Electric (122)"/>
    <s v="X - DNU - Retired Line"/>
    <x v="170"/>
    <n v="135002"/>
    <x v="5"/>
    <n v="9718856"/>
    <s v="T-LIN S14 T24 R55"/>
    <d v="1962-07-01T00:00:00"/>
    <d v="1962-07-01T00:00:00"/>
    <s v="CPR Conversion"/>
  </r>
  <r>
    <n v="0"/>
    <n v="0"/>
    <n v="0"/>
    <n v="0"/>
    <d v="2025-12-01T00:00:00"/>
    <s v="BH Colorado Electric Oper Co"/>
    <s v="Regulated Electric (122)"/>
    <s v="X - DNU - Retired Line"/>
    <x v="170"/>
    <n v="135002"/>
    <x v="5"/>
    <n v="9870034"/>
    <s v="T-LIN S20 T19 R69"/>
    <d v="1954-07-01T00:00:00"/>
    <d v="1954-07-01T00:00:00"/>
    <s v="CPR Conversion"/>
  </r>
  <r>
    <n v="0"/>
    <n v="0"/>
    <n v="0"/>
    <n v="0"/>
    <d v="2025-12-01T00:00:00"/>
    <s v="BH Colorado Electric Oper Co"/>
    <s v="Regulated Electric (122)"/>
    <s v="X - DNU - Retired Line"/>
    <x v="170"/>
    <n v="135002"/>
    <x v="5"/>
    <n v="9708891"/>
    <s v="T-LIN S29 T19 R69"/>
    <d v="1954-07-01T00:00:00"/>
    <d v="1954-07-01T00:00:00"/>
    <s v="CPR Conversion"/>
  </r>
  <r>
    <n v="0"/>
    <n v="0"/>
    <n v="0"/>
    <n v="0"/>
    <d v="2025-12-01T00:00:00"/>
    <s v="BH Colorado Electric Oper Co"/>
    <s v="Regulated Electric (122)"/>
    <s v="X - DNU - Retired Line"/>
    <x v="170"/>
    <n v="135002"/>
    <x v="5"/>
    <n v="9869956"/>
    <s v="T-LIN S07 T20 R66"/>
    <d v="1954-07-01T00:00:00"/>
    <d v="1954-07-01T00:00:00"/>
    <s v="CPR Conversion"/>
  </r>
  <r>
    <n v="0"/>
    <n v="0"/>
    <n v="0"/>
    <n v="0"/>
    <d v="2025-12-01T00:00:00"/>
    <s v="BH Colorado Electric Oper Co"/>
    <s v="Regulated Electric (122)"/>
    <s v="X - DNU - Retired Line"/>
    <x v="170"/>
    <n v="135002"/>
    <x v="5"/>
    <n v="9718839"/>
    <s v="T-LIN S16 T20 R66"/>
    <d v="1954-07-01T00:00:00"/>
    <d v="1954-07-01T00:00:00"/>
    <s v="CPR Conversion"/>
  </r>
  <r>
    <n v="0"/>
    <n v="0"/>
    <n v="0"/>
    <n v="0"/>
    <d v="2025-12-01T00:00:00"/>
    <s v="BH Colorado Electric Oper Co"/>
    <s v="Regulated Electric (122)"/>
    <s v="X - DNU - Retired Line"/>
    <x v="170"/>
    <n v="135002"/>
    <x v="5"/>
    <n v="9708893"/>
    <s v="T-LIN S05 T19 R70"/>
    <d v="1954-07-01T00:00:00"/>
    <d v="1954-07-01T00:00:00"/>
    <s v="CPR Conversion"/>
  </r>
  <r>
    <n v="0"/>
    <n v="0"/>
    <n v="0"/>
    <n v="0"/>
    <d v="2025-12-01T00:00:00"/>
    <s v="BH Colorado Electric Oper Co"/>
    <s v="Regulated Electric (122)"/>
    <s v="X - DNU - Retired Line"/>
    <x v="170"/>
    <n v="135002"/>
    <x v="5"/>
    <n v="9870157"/>
    <s v="T-LIN S09 T24 R55"/>
    <d v="1962-07-01T00:00:00"/>
    <d v="1962-07-01T00:00:00"/>
    <s v="CPR Conversion"/>
  </r>
  <r>
    <n v="0"/>
    <n v="0"/>
    <n v="0"/>
    <n v="0"/>
    <d v="2025-12-01T00:00:00"/>
    <s v="BH Colorado Electric Oper Co"/>
    <s v="Regulated Electric (122)"/>
    <s v="X - DNU - Retired Line"/>
    <x v="170"/>
    <n v="135002"/>
    <x v="5"/>
    <n v="9870154"/>
    <s v="T-LIN S04 T24 R54"/>
    <d v="1962-07-01T00:00:00"/>
    <d v="1962-07-01T00:00:00"/>
    <s v="CPR Conversion"/>
  </r>
  <r>
    <n v="0"/>
    <n v="0"/>
    <n v="0"/>
    <n v="0"/>
    <d v="2025-12-01T00:00:00"/>
    <s v="BH Colorado Electric Oper Co"/>
    <s v="Regulated Electric (122)"/>
    <s v="X - DNU - Retired Line"/>
    <x v="170"/>
    <n v="135002"/>
    <x v="5"/>
    <n v="9870158"/>
    <s v="T-LIN S15 T24 R55"/>
    <d v="1961-07-01T00:00:00"/>
    <d v="1961-07-01T00:00:00"/>
    <s v="CPR Conversion"/>
  </r>
  <r>
    <n v="0"/>
    <n v="0"/>
    <n v="0"/>
    <n v="0"/>
    <d v="2025-12-01T00:00:00"/>
    <s v="BH Colorado Electric Oper Co"/>
    <s v="Regulated Electric (122)"/>
    <s v="X - DNU - Retired Line"/>
    <x v="170"/>
    <n v="135002"/>
    <x v="5"/>
    <n v="9870035"/>
    <s v="T-LIN S04 T19 R70"/>
    <d v="1954-07-01T00:00:00"/>
    <d v="1954-07-01T00:00:00"/>
    <s v="CPR Conversion"/>
  </r>
  <r>
    <n v="0"/>
    <n v="0"/>
    <n v="0"/>
    <n v="0"/>
    <d v="2025-12-01T00:00:00"/>
    <s v="BH Colorado Electric Oper Co"/>
    <s v="Regulated Electric (122)"/>
    <s v="X - DNU - Retired Line"/>
    <x v="170"/>
    <n v="135002"/>
    <x v="5"/>
    <n v="9869954"/>
    <s v="T-LIN S36 T19 R68"/>
    <d v="1954-07-01T00:00:00"/>
    <d v="1954-07-01T00:00:00"/>
    <s v="CPR Conversion"/>
  </r>
  <r>
    <n v="0"/>
    <n v="0"/>
    <n v="0"/>
    <n v="0"/>
    <d v="2025-12-01T00:00:00"/>
    <s v="BH Colorado Electric Oper Co"/>
    <s v="Regulated Electric (122)"/>
    <s v="X - DNU - Retired Line"/>
    <x v="170"/>
    <n v="135002"/>
    <x v="5"/>
    <n v="9870037"/>
    <s v="T-LIN S27 T19 R68"/>
    <d v="1954-07-01T00:00:00"/>
    <d v="1954-07-01T00:00:00"/>
    <s v="CPR Conversion"/>
  </r>
  <r>
    <n v="0"/>
    <n v="0"/>
    <n v="0"/>
    <n v="0"/>
    <d v="2025-12-01T00:00:00"/>
    <s v="BH Colorado Electric Oper Co"/>
    <s v="Regulated Electric (122)"/>
    <s v="X - DNU - Retired Line"/>
    <x v="170"/>
    <n v="135002"/>
    <x v="5"/>
    <n v="9870032"/>
    <s v="T-LIN S19 T20 R65"/>
    <d v="1954-07-01T00:00:00"/>
    <d v="1954-07-01T00:00:00"/>
    <s v="CPR Conversion"/>
  </r>
  <r>
    <n v="0"/>
    <n v="0"/>
    <n v="0"/>
    <n v="0"/>
    <d v="2025-12-01T00:00:00"/>
    <s v="BH Colorado Electric Oper Co"/>
    <s v="Regulated Electric (122)"/>
    <s v="X - DNU - Retired Line"/>
    <x v="170"/>
    <n v="135002"/>
    <x v="5"/>
    <n v="9869958"/>
    <s v="T-LIN S32 T19 R67"/>
    <d v="1954-07-01T00:00:00"/>
    <d v="1954-07-01T00:00:00"/>
    <s v="CPR Conversion"/>
  </r>
  <r>
    <n v="0"/>
    <n v="0"/>
    <n v="0"/>
    <n v="0"/>
    <d v="2025-12-01T00:00:00"/>
    <s v="BH Colorado Electric Oper Co"/>
    <s v="Regulated Electric (122)"/>
    <s v="X - DNU - Retired Line"/>
    <x v="170"/>
    <n v="135002"/>
    <x v="5"/>
    <n v="9869955"/>
    <s v="T-LIN S13 T19 R70"/>
    <d v="1954-07-01T00:00:00"/>
    <d v="1954-07-01T00:00:00"/>
    <s v="CPR Conversion"/>
  </r>
  <r>
    <n v="0"/>
    <n v="0"/>
    <n v="0"/>
    <n v="0"/>
    <d v="2025-12-01T00:00:00"/>
    <s v="BH Colorado Electric Oper Co"/>
    <s v="Regulated Electric (122)"/>
    <s v="X - DNU - Retired Line"/>
    <x v="170"/>
    <n v="135002"/>
    <x v="5"/>
    <n v="9704830"/>
    <s v="T-LIN S05 T24 R50"/>
    <d v="1962-07-01T00:00:00"/>
    <d v="1962-07-01T00:00:00"/>
    <s v="CPR Conversion"/>
  </r>
  <r>
    <n v="0"/>
    <n v="0"/>
    <n v="0"/>
    <n v="0"/>
    <d v="2025-12-01T00:00:00"/>
    <s v="BH Colorado Electric Oper Co"/>
    <s v="Regulated Electric (122)"/>
    <s v="X - DNU - Retired Line"/>
    <x v="170"/>
    <n v="135002"/>
    <x v="5"/>
    <n v="9704825"/>
    <s v="T-LIN S10 T19 R70"/>
    <d v="1954-07-01T00:00:00"/>
    <d v="1954-07-01T00:00:00"/>
    <s v="CPR Conversion"/>
  </r>
  <r>
    <n v="0"/>
    <n v="0"/>
    <n v="0"/>
    <n v="0"/>
    <d v="2025-12-01T00:00:00"/>
    <s v="BH Colorado Electric Oper Co"/>
    <s v="Regulated Electric (122)"/>
    <s v="X - DNU - Retired Line"/>
    <x v="170"/>
    <n v="135002"/>
    <x v="5"/>
    <n v="9870155"/>
    <s v="T-LIN S15 T24 R55"/>
    <d v="1962-07-01T00:00:00"/>
    <d v="1962-07-01T00:00:00"/>
    <s v="CPR Conversion"/>
  </r>
  <r>
    <n v="0"/>
    <n v="0"/>
    <n v="0"/>
    <n v="0"/>
    <d v="2025-12-01T00:00:00"/>
    <s v="BH Colorado Electric Oper Co"/>
    <s v="Regulated Electric (122)"/>
    <s v="X - DNU - Retired Line"/>
    <x v="170"/>
    <n v="135002"/>
    <x v="5"/>
    <n v="9870036"/>
    <s v="T-LIN S19 T19 R69"/>
    <d v="1954-07-01T00:00:00"/>
    <d v="1954-07-01T00:00:00"/>
    <s v="CPR Conversion"/>
  </r>
  <r>
    <n v="0"/>
    <n v="0"/>
    <n v="0"/>
    <n v="0"/>
    <d v="2025-12-01T00:00:00"/>
    <s v="BH Colorado Electric Oper Co"/>
    <s v="Regulated Electric (122)"/>
    <s v="X - DNU - Retired Line"/>
    <x v="170"/>
    <n v="135002"/>
    <x v="5"/>
    <n v="9869951"/>
    <s v="T-LIN S19 T19 R68"/>
    <d v="1954-07-01T00:00:00"/>
    <d v="1954-07-01T00:00:00"/>
    <s v="CPR Conversion"/>
  </r>
  <r>
    <n v="0"/>
    <n v="0"/>
    <n v="0"/>
    <n v="0"/>
    <d v="2025-12-01T00:00:00"/>
    <s v="BH Colorado Electric Oper Co"/>
    <s v="Regulated Electric (122)"/>
    <s v="X - DNU - Retired Line"/>
    <x v="170"/>
    <n v="135002"/>
    <x v="5"/>
    <n v="9869953"/>
    <s v="T-LIN S25 T19 R68"/>
    <d v="1954-07-01T00:00:00"/>
    <d v="1954-07-01T00:00:00"/>
    <s v="CPR Conversion"/>
  </r>
  <r>
    <n v="0"/>
    <n v="0"/>
    <n v="0"/>
    <n v="0"/>
    <d v="2025-12-01T00:00:00"/>
    <s v="BH Colorado Electric Oper Co"/>
    <s v="Regulated Electric (122)"/>
    <s v="X - DNU - Retired Line"/>
    <x v="170"/>
    <n v="135002"/>
    <x v="5"/>
    <n v="9869959"/>
    <s v="T-LIN S17 T20 R66"/>
    <d v="1954-07-01T00:00:00"/>
    <d v="1954-07-01T00:00:00"/>
    <s v="CPR Conversion"/>
  </r>
  <r>
    <n v="0"/>
    <n v="0"/>
    <n v="0"/>
    <n v="0"/>
    <d v="2025-12-01T00:00:00"/>
    <s v="BH Colorado Electric Oper Co"/>
    <s v="Regulated Electric (122)"/>
    <s v="X - DNU - Retired Line"/>
    <x v="170"/>
    <n v="135002"/>
    <x v="5"/>
    <n v="9870033"/>
    <s v="T-LIN S24 T17 R68"/>
    <d v="1954-07-01T00:00:00"/>
    <d v="1954-07-01T00:00:00"/>
    <s v="CPR Conversion"/>
  </r>
  <r>
    <n v="0"/>
    <n v="0"/>
    <n v="0"/>
    <n v="0"/>
    <d v="2025-12-01T00:00:00"/>
    <s v="BH Colorado Electric Oper Co"/>
    <s v="Regulated Electric (122)"/>
    <s v="X - DNU - Retired Line"/>
    <x v="170"/>
    <n v="135500"/>
    <x v="20"/>
    <n v="9802423"/>
    <s v="CROSSARM ASSEMBLIES, WOOD"/>
    <d v="1978-07-01T00:00:00"/>
    <d v="1978-07-01T00:00:00"/>
    <s v="WCDXFER"/>
  </r>
  <r>
    <n v="0"/>
    <n v="0"/>
    <n v="0"/>
    <n v="0"/>
    <d v="2025-12-01T00:00:00"/>
    <s v="BH Colorado Electric Oper Co"/>
    <s v="Regulated Electric (122)"/>
    <s v="X - DNU - Retired Line"/>
    <x v="170"/>
    <n v="135500"/>
    <x v="20"/>
    <n v="9802422"/>
    <s v="CROSSARM ASSEMBLIES, WOOD"/>
    <d v="1960-07-01T00:00:00"/>
    <d v="1960-07-01T00:00:00"/>
    <s v="WCDXFER"/>
  </r>
  <r>
    <n v="0"/>
    <n v="0"/>
    <n v="0"/>
    <n v="0"/>
    <d v="2025-12-01T00:00:00"/>
    <s v="BH Colorado Electric Oper Co"/>
    <s v="Regulated Electric (122)"/>
    <s v="X - DNU - Retired Line"/>
    <x v="170"/>
    <n v="135500"/>
    <x v="20"/>
    <n v="9802569"/>
    <s v="CROSSARM ASSEMBLIES, WOOD"/>
    <d v="1954-07-01T00:00:00"/>
    <d v="1954-07-01T00:00:00"/>
    <s v="WCDXFER"/>
  </r>
  <r>
    <n v="0"/>
    <n v="0"/>
    <n v="0"/>
    <n v="0"/>
    <d v="2025-12-01T00:00:00"/>
    <s v="BH Colorado Electric Oper Co"/>
    <s v="Regulated Electric (122)"/>
    <s v="X - DNU - Retired Line"/>
    <x v="170"/>
    <n v="135500"/>
    <x v="20"/>
    <n v="9802708"/>
    <s v="CROSSARM ASSEMBLIES, WOOD"/>
    <d v="1954-07-01T00:00:00"/>
    <d v="1954-07-01T00:00:00"/>
    <s v="WCDXFER"/>
  </r>
  <r>
    <n v="0"/>
    <n v="0"/>
    <n v="0"/>
    <n v="0"/>
    <d v="2025-12-01T00:00:00"/>
    <s v="BH Colorado Electric Oper Co"/>
    <s v="Regulated Electric (122)"/>
    <s v="X - DNU - Retired Line"/>
    <x v="170"/>
    <n v="135500"/>
    <x v="20"/>
    <n v="9802455"/>
    <s v="CROSSARM ASSEMBLIES, WOOD"/>
    <d v="1954-07-01T00:00:00"/>
    <d v="1954-07-01T00:00:00"/>
    <s v="WCDXFER"/>
  </r>
  <r>
    <n v="0"/>
    <n v="0"/>
    <n v="0"/>
    <n v="0"/>
    <d v="2025-12-01T00:00:00"/>
    <s v="BH Colorado Electric Oper Co"/>
    <s v="Regulated Electric (122)"/>
    <s v="X - DNU - Retired Line"/>
    <x v="170"/>
    <n v="135500"/>
    <x v="20"/>
    <n v="9802591"/>
    <s v="CROSSARM ASSEMBLIES, WOOD"/>
    <d v="1961-07-01T00:00:00"/>
    <d v="1961-07-01T00:00:00"/>
    <s v="WCDXFER"/>
  </r>
  <r>
    <n v="0"/>
    <n v="0"/>
    <n v="0"/>
    <n v="0"/>
    <d v="2025-12-01T00:00:00"/>
    <s v="BH Colorado Electric Oper Co"/>
    <s v="Regulated Electric (122)"/>
    <s v="X - DNU - Retired Line"/>
    <x v="170"/>
    <n v="135500"/>
    <x v="20"/>
    <n v="9802571"/>
    <s v="CROSSARM ASSEMBLIES, WOOD"/>
    <d v="1986-07-01T00:00:00"/>
    <d v="1986-07-01T00:00:00"/>
    <s v="WCDXFER"/>
  </r>
  <r>
    <n v="0"/>
    <n v="0"/>
    <n v="0"/>
    <n v="0"/>
    <d v="2025-12-01T00:00:00"/>
    <s v="BH Colorado Electric Oper Co"/>
    <s v="Regulated Electric (122)"/>
    <s v="X - DNU - Retired Line"/>
    <x v="170"/>
    <n v="135500"/>
    <x v="20"/>
    <n v="9802349"/>
    <s v="CROSSARM ASSEMBLIES, WOOD"/>
    <d v="1966-07-01T00:00:00"/>
    <d v="1966-07-01T00:00:00"/>
    <s v="WCDXFER"/>
  </r>
  <r>
    <n v="0"/>
    <n v="0"/>
    <n v="0"/>
    <n v="0"/>
    <d v="2025-12-01T00:00:00"/>
    <s v="BH Colorado Electric Oper Co"/>
    <s v="Regulated Electric (122)"/>
    <s v="X - DNU - Retired Line"/>
    <x v="170"/>
    <n v="135500"/>
    <x v="20"/>
    <n v="9802749"/>
    <s v="CROSSARM ASSEMBLIES, WOOD"/>
    <d v="1954-07-01T00:00:00"/>
    <d v="1954-07-01T00:00:00"/>
    <s v="WCDXFER"/>
  </r>
  <r>
    <n v="0"/>
    <n v="0"/>
    <n v="0"/>
    <n v="0"/>
    <d v="2025-12-01T00:00:00"/>
    <s v="BH Colorado Electric Oper Co"/>
    <s v="Regulated Electric (122)"/>
    <s v="X - DNU - Retired Line"/>
    <x v="170"/>
    <n v="135500"/>
    <x v="20"/>
    <n v="9802570"/>
    <s v="CROSSARM ASSEMBLIES, WOOD"/>
    <d v="1967-07-01T00:00:00"/>
    <d v="1967-07-01T00:00:00"/>
    <s v="WCDXFER"/>
  </r>
  <r>
    <n v="0"/>
    <n v="0"/>
    <n v="0"/>
    <n v="0"/>
    <d v="2025-12-01T00:00:00"/>
    <s v="BH Colorado Electric Oper Co"/>
    <s v="Regulated Electric (122)"/>
    <s v="X - DNU - Retired Line"/>
    <x v="170"/>
    <n v="135500"/>
    <x v="20"/>
    <n v="9802388"/>
    <s v="CROSSARM ASSEMBLIES, WOOD"/>
    <d v="1977-07-01T00:00:00"/>
    <d v="1977-07-01T00:00:00"/>
    <s v="WCDXFER"/>
  </r>
  <r>
    <n v="0"/>
    <n v="0"/>
    <n v="0"/>
    <n v="0"/>
    <d v="2025-12-01T00:00:00"/>
    <s v="BH Colorado Electric Oper Co"/>
    <s v="Regulated Electric (122)"/>
    <s v="X - DNU - Retired Line"/>
    <x v="170"/>
    <n v="135500"/>
    <x v="20"/>
    <n v="9802776"/>
    <s v="CROSSARM ASSEMBLIES, WOOD"/>
    <d v="1961-07-01T00:00:00"/>
    <d v="1961-07-01T00:00:00"/>
    <s v="WCDXFER"/>
  </r>
  <r>
    <n v="0"/>
    <n v="0"/>
    <n v="0"/>
    <n v="0"/>
    <d v="2025-12-01T00:00:00"/>
    <s v="BH Colorado Electric Oper Co"/>
    <s v="Regulated Electric (122)"/>
    <s v="X - DNU - Retired Line"/>
    <x v="170"/>
    <n v="135500"/>
    <x v="20"/>
    <n v="9802368"/>
    <s v="CROSSARM ASSEMBLIES, WOOD"/>
    <d v="1965-07-01T00:00:00"/>
    <d v="1965-07-01T00:00:00"/>
    <s v="WCDXFER"/>
  </r>
  <r>
    <n v="0"/>
    <n v="0"/>
    <n v="0"/>
    <n v="0"/>
    <d v="2025-12-01T00:00:00"/>
    <s v="BH Colorado Electric Oper Co"/>
    <s v="Regulated Electric (122)"/>
    <s v="X - DNU - Retired Line"/>
    <x v="170"/>
    <n v="135500"/>
    <x v="20"/>
    <n v="9802456"/>
    <s v="CROSSARM ASSEMBLIES, WOOD"/>
    <d v="1958-07-01T00:00:00"/>
    <d v="1958-07-01T00:00:00"/>
    <s v="WCDXFER"/>
  </r>
  <r>
    <n v="0"/>
    <n v="0"/>
    <n v="0"/>
    <n v="0"/>
    <d v="2025-12-01T00:00:00"/>
    <s v="BH Colorado Electric Oper Co"/>
    <s v="Regulated Electric (122)"/>
    <s v="X - DNU - Retired Line"/>
    <x v="170"/>
    <n v="135500"/>
    <x v="20"/>
    <n v="9802867"/>
    <s v="CROSSARM ASSEMBLIES, WOOD"/>
    <d v="1991-07-01T00:00:00"/>
    <d v="1991-07-01T00:00:00"/>
    <s v="WCDXFER"/>
  </r>
  <r>
    <n v="0"/>
    <n v="0"/>
    <n v="0"/>
    <n v="0"/>
    <d v="2025-12-01T00:00:00"/>
    <s v="BH Colorado Electric Oper Co"/>
    <s v="Regulated Electric (122)"/>
    <s v="X - DNU - Retired Line"/>
    <x v="170"/>
    <n v="135500"/>
    <x v="20"/>
    <n v="9802369"/>
    <s v="CROSSARM ASSEMBLIES, WOOD"/>
    <d v="1966-07-01T00:00:00"/>
    <d v="1966-07-01T00:00:00"/>
    <s v="WCDXFER"/>
  </r>
  <r>
    <n v="0"/>
    <n v="0"/>
    <n v="0"/>
    <n v="0"/>
    <d v="2025-12-01T00:00:00"/>
    <s v="BH Colorado Electric Oper Co"/>
    <s v="Regulated Electric (122)"/>
    <s v="X - DNU - Retired Line"/>
    <x v="170"/>
    <n v="135500"/>
    <x v="20"/>
    <n v="9802367"/>
    <s v="CROSSARM ASSEMBLIES, WOOD"/>
    <d v="1958-07-01T00:00:00"/>
    <d v="1958-07-01T00:00:00"/>
    <s v="WCDXFER"/>
  </r>
  <r>
    <n v="0"/>
    <n v="0"/>
    <n v="0"/>
    <n v="0"/>
    <d v="2025-12-01T00:00:00"/>
    <s v="BH Colorado Electric Oper Co"/>
    <s v="Regulated Electric (122)"/>
    <s v="X - DNU - Retired Line"/>
    <x v="170"/>
    <n v="135500"/>
    <x v="20"/>
    <n v="9802421"/>
    <s v="CROSSARM ASSEMBLIES, WOOD"/>
    <d v="1959-07-01T00:00:00"/>
    <d v="1959-07-01T00:00:00"/>
    <s v="WCDXFER"/>
  </r>
  <r>
    <n v="0"/>
    <n v="0"/>
    <n v="0"/>
    <n v="0"/>
    <d v="2025-12-01T00:00:00"/>
    <s v="BH Colorado Electric Oper Co"/>
    <s v="Regulated Electric (122)"/>
    <s v="X - DNU - Retired Line"/>
    <x v="170"/>
    <n v="135500"/>
    <x v="20"/>
    <n v="9802402"/>
    <s v="CROSSARM ASSEMBLIES, WOOD"/>
    <d v="1954-07-01T00:00:00"/>
    <d v="1954-07-01T00:00:00"/>
    <s v="WCDXFER"/>
  </r>
  <r>
    <n v="0"/>
    <n v="0"/>
    <n v="0"/>
    <n v="0"/>
    <d v="2025-12-01T00:00:00"/>
    <s v="BH Colorado Electric Oper Co"/>
    <s v="Regulated Electric (122)"/>
    <s v="X - DNU - Retired Line"/>
    <x v="170"/>
    <n v="135500"/>
    <x v="20"/>
    <n v="9802700"/>
    <s v="CROSSARM ASSEMBLIES, WOOD"/>
    <d v="1961-07-01T00:00:00"/>
    <d v="1961-07-01T00:00:00"/>
    <s v="WCDXFER"/>
  </r>
  <r>
    <n v="0"/>
    <n v="0"/>
    <n v="0"/>
    <n v="0"/>
    <d v="2025-12-01T00:00:00"/>
    <s v="BH Colorado Electric Oper Co"/>
    <s v="Regulated Electric (122)"/>
    <s v="X - DNU - Retired Line"/>
    <x v="170"/>
    <n v="135500"/>
    <x v="20"/>
    <n v="9802866"/>
    <s v="CROSSARM ASSEMBLIES, WOOD"/>
    <d v="1987-07-01T00:00:00"/>
    <d v="1987-07-01T00:00:00"/>
    <s v="WCDXFER"/>
  </r>
  <r>
    <n v="0"/>
    <n v="0"/>
    <n v="0"/>
    <n v="0"/>
    <d v="2025-12-01T00:00:00"/>
    <s v="BH Colorado Electric Oper Co"/>
    <s v="Regulated Electric (122)"/>
    <s v="X - DNU - Retired Line"/>
    <x v="170"/>
    <n v="135500"/>
    <x v="20"/>
    <n v="9802784"/>
    <s v="CROSSARM ASSEMBLIES, WOOD"/>
    <d v="1954-07-01T00:00:00"/>
    <d v="1954-07-01T00:00:00"/>
    <s v="WCDXFER"/>
  </r>
  <r>
    <n v="0"/>
    <n v="0"/>
    <n v="0"/>
    <n v="0"/>
    <d v="2025-12-01T00:00:00"/>
    <s v="BH Colorado Electric Oper Co"/>
    <s v="Regulated Electric (122)"/>
    <s v="X - DNU - Retired Line"/>
    <x v="170"/>
    <n v="135500"/>
    <x v="20"/>
    <n v="9802384"/>
    <s v="CROSSARM ASSEMBLIES, WOOD"/>
    <d v="1954-07-01T00:00:00"/>
    <d v="1954-07-01T00:00:00"/>
    <s v="WCDXFER"/>
  </r>
  <r>
    <n v="0"/>
    <n v="0"/>
    <n v="0"/>
    <n v="0"/>
    <d v="2025-12-01T00:00:00"/>
    <s v="BH Colorado Electric Oper Co"/>
    <s v="Regulated Electric (122)"/>
    <s v="X - DNU - Retired Line"/>
    <x v="170"/>
    <n v="135500"/>
    <x v="20"/>
    <n v="9802474"/>
    <s v="CROSSARM ASSEMBLIES, WOOD"/>
    <d v="1961-07-01T00:00:00"/>
    <d v="1961-07-01T00:00:00"/>
    <s v="WCDXFER"/>
  </r>
  <r>
    <n v="0"/>
    <n v="0"/>
    <n v="0"/>
    <n v="0"/>
    <d v="2025-12-01T00:00:00"/>
    <s v="BH Colorado Electric Oper Co"/>
    <s v="Regulated Electric (122)"/>
    <s v="X - DNU - Retired Line"/>
    <x v="170"/>
    <n v="135500"/>
    <x v="23"/>
    <n v="9803514"/>
    <s v="POLE, WOOD"/>
    <d v="1991-07-01T00:00:00"/>
    <d v="1991-07-01T00:00:00"/>
    <s v="WCDXFER"/>
  </r>
  <r>
    <n v="0"/>
    <n v="0"/>
    <n v="0"/>
    <n v="0"/>
    <d v="2025-12-01T00:00:00"/>
    <s v="BH Colorado Electric Oper Co"/>
    <s v="Regulated Electric (122)"/>
    <s v="X - DNU - Retired Line"/>
    <x v="170"/>
    <n v="135500"/>
    <x v="23"/>
    <n v="9802923"/>
    <s v="POLE, WOOD"/>
    <d v="1954-07-01T00:00:00"/>
    <d v="1954-07-01T00:00:00"/>
    <s v="WCDXFER"/>
  </r>
  <r>
    <n v="0"/>
    <n v="0"/>
    <n v="0"/>
    <n v="0"/>
    <d v="2025-12-01T00:00:00"/>
    <s v="BH Colorado Electric Oper Co"/>
    <s v="Regulated Electric (122)"/>
    <s v="X - DNU - Retired Line"/>
    <x v="170"/>
    <n v="135500"/>
    <x v="23"/>
    <n v="9802942"/>
    <s v="POLE, WOOD"/>
    <d v="1958-07-01T00:00:00"/>
    <d v="1958-07-01T00:00:00"/>
    <s v="WCDXFER"/>
  </r>
  <r>
    <n v="0"/>
    <n v="0"/>
    <n v="0"/>
    <n v="0"/>
    <d v="2025-12-01T00:00:00"/>
    <s v="BH Colorado Electric Oper Co"/>
    <s v="Regulated Electric (122)"/>
    <s v="X - DNU - Retired Line"/>
    <x v="170"/>
    <n v="135500"/>
    <x v="23"/>
    <n v="9802908"/>
    <s v="POLE, WOOD"/>
    <d v="1966-07-01T00:00:00"/>
    <d v="1966-07-01T00:00:00"/>
    <s v="WCDXFER"/>
  </r>
  <r>
    <n v="0"/>
    <n v="0"/>
    <n v="0"/>
    <n v="0"/>
    <d v="2025-12-01T00:00:00"/>
    <s v="BH Colorado Electric Oper Co"/>
    <s v="Regulated Electric (122)"/>
    <s v="X - DNU - Retired Line"/>
    <x v="170"/>
    <n v="135500"/>
    <x v="23"/>
    <n v="9803353"/>
    <s v="POLE, WOOD"/>
    <d v="1954-07-01T00:00:00"/>
    <d v="1954-07-01T00:00:00"/>
    <s v="WCDXFER"/>
  </r>
  <r>
    <n v="0"/>
    <n v="0"/>
    <n v="0"/>
    <n v="0"/>
    <d v="2025-12-01T00:00:00"/>
    <s v="BH Colorado Electric Oper Co"/>
    <s v="Regulated Electric (122)"/>
    <s v="X - DNU - Retired Line"/>
    <x v="170"/>
    <n v="135500"/>
    <x v="23"/>
    <n v="9802962"/>
    <s v="POLE, WOOD"/>
    <d v="1978-07-01T00:00:00"/>
    <d v="1978-07-01T00:00:00"/>
    <s v="WCDXFER"/>
  </r>
  <r>
    <n v="0"/>
    <n v="0"/>
    <n v="0"/>
    <n v="0"/>
    <d v="2025-12-01T00:00:00"/>
    <s v="BH Colorado Electric Oper Co"/>
    <s v="Regulated Electric (122)"/>
    <s v="X - DNU - Retired Line"/>
    <x v="170"/>
    <n v="135500"/>
    <x v="23"/>
    <n v="9803238"/>
    <s v="POLE, WOOD"/>
    <d v="1961-07-01T00:00:00"/>
    <d v="1961-07-01T00:00:00"/>
    <s v="WCDXFER"/>
  </r>
  <r>
    <n v="0"/>
    <n v="0"/>
    <n v="0"/>
    <n v="0"/>
    <d v="2025-12-01T00:00:00"/>
    <s v="BH Colorado Electric Oper Co"/>
    <s v="Regulated Electric (122)"/>
    <s v="X - DNU - Retired Line"/>
    <x v="170"/>
    <n v="135500"/>
    <x v="23"/>
    <n v="9803129"/>
    <s v="POLE, WOOD"/>
    <d v="1961-07-01T00:00:00"/>
    <d v="1961-07-01T00:00:00"/>
    <s v="WCDXFER"/>
  </r>
  <r>
    <n v="0"/>
    <n v="0"/>
    <n v="0"/>
    <n v="0"/>
    <d v="2025-12-01T00:00:00"/>
    <s v="BH Colorado Electric Oper Co"/>
    <s v="Regulated Electric (122)"/>
    <s v="X - DNU - Retired Line"/>
    <x v="170"/>
    <n v="135500"/>
    <x v="23"/>
    <n v="9802941"/>
    <s v="POLE, WOOD"/>
    <d v="1954-07-01T00:00:00"/>
    <d v="1954-07-01T00:00:00"/>
    <s v="WCDXFER"/>
  </r>
  <r>
    <n v="0"/>
    <n v="0"/>
    <n v="0"/>
    <n v="0"/>
    <d v="2025-12-01T00:00:00"/>
    <s v="BH Colorado Electric Oper Co"/>
    <s v="Regulated Electric (122)"/>
    <s v="X - DNU - Retired Line"/>
    <x v="170"/>
    <n v="135500"/>
    <x v="23"/>
    <n v="9803246"/>
    <s v="POLE, WOOD"/>
    <d v="1954-07-01T00:00:00"/>
    <d v="1954-07-01T00:00:00"/>
    <s v="WCDXFER"/>
  </r>
  <r>
    <n v="0"/>
    <n v="0"/>
    <n v="0"/>
    <n v="0"/>
    <d v="2025-12-01T00:00:00"/>
    <s v="BH Colorado Electric Oper Co"/>
    <s v="Regulated Electric (122)"/>
    <s v="X - DNU - Retired Line"/>
    <x v="170"/>
    <n v="135500"/>
    <x v="23"/>
    <n v="9803109"/>
    <s v="POLE, WOOD"/>
    <d v="1986-07-01T00:00:00"/>
    <d v="1986-07-01T00:00:00"/>
    <s v="WCDXFER"/>
  </r>
  <r>
    <n v="0"/>
    <n v="0"/>
    <n v="0"/>
    <n v="0"/>
    <d v="2025-12-01T00:00:00"/>
    <s v="BH Colorado Electric Oper Co"/>
    <s v="Regulated Electric (122)"/>
    <s v="X - DNU - Retired Line"/>
    <x v="170"/>
    <n v="135500"/>
    <x v="23"/>
    <n v="9802995"/>
    <s v="POLE, WOOD"/>
    <d v="1958-07-01T00:00:00"/>
    <d v="1958-07-01T00:00:00"/>
    <s v="WCDXFER"/>
  </r>
  <r>
    <n v="0"/>
    <n v="0"/>
    <n v="0"/>
    <n v="0"/>
    <d v="2025-12-01T00:00:00"/>
    <s v="BH Colorado Electric Oper Co"/>
    <s v="Regulated Electric (122)"/>
    <s v="X - DNU - Retired Line"/>
    <x v="170"/>
    <n v="135500"/>
    <x v="23"/>
    <n v="9803108"/>
    <s v="POLE, WOOD"/>
    <d v="1967-07-01T00:00:00"/>
    <d v="1967-07-01T00:00:00"/>
    <s v="WCDXFER"/>
  </r>
  <r>
    <n v="0"/>
    <n v="0"/>
    <n v="0"/>
    <n v="0"/>
    <d v="2025-12-01T00:00:00"/>
    <s v="BH Colorado Electric Oper Co"/>
    <s v="Regulated Electric (122)"/>
    <s v="X - DNU - Retired Line"/>
    <x v="170"/>
    <n v="135500"/>
    <x v="23"/>
    <n v="9803107"/>
    <s v="POLE, WOOD"/>
    <d v="1954-07-01T00:00:00"/>
    <d v="1954-07-01T00:00:00"/>
    <s v="WCDXFER"/>
  </r>
  <r>
    <n v="0"/>
    <n v="0"/>
    <n v="0"/>
    <n v="0"/>
    <d v="2025-12-01T00:00:00"/>
    <s v="BH Colorado Electric Oper Co"/>
    <s v="Regulated Electric (122)"/>
    <s v="X - DNU - Retired Line"/>
    <x v="170"/>
    <n v="135500"/>
    <x v="23"/>
    <n v="9802994"/>
    <s v="POLE, WOOD"/>
    <d v="1954-07-01T00:00:00"/>
    <d v="1954-07-01T00:00:00"/>
    <s v="WCDXFER"/>
  </r>
  <r>
    <n v="0"/>
    <n v="0"/>
    <n v="0"/>
    <n v="0"/>
    <d v="2025-12-01T00:00:00"/>
    <s v="BH Colorado Electric Oper Co"/>
    <s v="Regulated Electric (122)"/>
    <s v="X - DNU - Retired Line"/>
    <x v="170"/>
    <n v="135500"/>
    <x v="23"/>
    <n v="9802907"/>
    <s v="POLE, WOOD"/>
    <d v="1965-07-01T00:00:00"/>
    <d v="1965-07-01T00:00:00"/>
    <s v="WCDXFER"/>
  </r>
  <r>
    <n v="0"/>
    <n v="0"/>
    <n v="0"/>
    <n v="0"/>
    <d v="2025-12-01T00:00:00"/>
    <s v="BH Colorado Electric Oper Co"/>
    <s v="Regulated Electric (122)"/>
    <s v="X - DNU - Retired Line"/>
    <x v="170"/>
    <n v="135500"/>
    <x v="23"/>
    <n v="9802961"/>
    <s v="POLE, WOOD"/>
    <d v="1960-07-01T00:00:00"/>
    <d v="1960-07-01T00:00:00"/>
    <s v="WCDXFER"/>
  </r>
  <r>
    <n v="0"/>
    <n v="0"/>
    <n v="0"/>
    <n v="0"/>
    <d v="2025-12-01T00:00:00"/>
    <s v="BH Colorado Electric Oper Co"/>
    <s v="Regulated Electric (122)"/>
    <s v="X - DNU - Retired Line"/>
    <x v="170"/>
    <n v="135500"/>
    <x v="23"/>
    <n v="9802927"/>
    <s v="POLE, WOOD"/>
    <d v="1977-07-01T00:00:00"/>
    <d v="1977-07-01T00:00:00"/>
    <s v="WCDXFER"/>
  </r>
  <r>
    <n v="0"/>
    <n v="0"/>
    <n v="0"/>
    <n v="0"/>
    <d v="2025-12-01T00:00:00"/>
    <s v="BH Colorado Electric Oper Co"/>
    <s v="Regulated Electric (122)"/>
    <s v="X - DNU - Retired Line"/>
    <x v="170"/>
    <n v="135500"/>
    <x v="23"/>
    <n v="9803320"/>
    <s v="POLE, WOOD"/>
    <d v="1954-07-01T00:00:00"/>
    <d v="1954-07-01T00:00:00"/>
    <s v="WCDXFER"/>
  </r>
  <r>
    <n v="0"/>
    <n v="0"/>
    <n v="0"/>
    <n v="0"/>
    <d v="2025-12-01T00:00:00"/>
    <s v="BH Colorado Electric Oper Co"/>
    <s v="Regulated Electric (122)"/>
    <s v="X - DNU - Retired Line"/>
    <x v="170"/>
    <n v="135500"/>
    <x v="23"/>
    <n v="9695212"/>
    <s v="POLE, WOOD"/>
    <d v="1987-07-01T00:00:00"/>
    <d v="1987-07-01T00:00:00"/>
    <s v="WCDXFER"/>
  </r>
  <r>
    <n v="0"/>
    <n v="0"/>
    <n v="0"/>
    <n v="0"/>
    <d v="2025-12-01T00:00:00"/>
    <s v="BH Colorado Electric Oper Co"/>
    <s v="Regulated Electric (122)"/>
    <s v="X - DNU - Retired Line"/>
    <x v="170"/>
    <n v="135500"/>
    <x v="23"/>
    <n v="9802996"/>
    <s v="POLE, WOOD"/>
    <d v="1959-07-01T00:00:00"/>
    <d v="1959-07-01T00:00:00"/>
    <s v="WCDXFER"/>
  </r>
  <r>
    <n v="0"/>
    <n v="0"/>
    <n v="0"/>
    <n v="0"/>
    <d v="2025-12-01T00:00:00"/>
    <s v="BH Colorado Electric Oper Co"/>
    <s v="Regulated Electric (122)"/>
    <s v="X - DNU - Retired Line"/>
    <x v="170"/>
    <n v="135500"/>
    <x v="23"/>
    <n v="9802924"/>
    <s v="POLE, WOOD"/>
    <d v="1966-07-01T00:00:00"/>
    <d v="1966-07-01T00:00:00"/>
    <s v="WCDXFER"/>
  </r>
  <r>
    <n v="0"/>
    <n v="0"/>
    <n v="0"/>
    <n v="0"/>
    <d v="2025-12-01T00:00:00"/>
    <s v="BH Colorado Electric Oper Co"/>
    <s v="Regulated Electric (122)"/>
    <s v="X - DNU - Retired Line"/>
    <x v="170"/>
    <n v="135500"/>
    <x v="23"/>
    <n v="9803013"/>
    <s v="POLE, WOOD"/>
    <d v="1961-07-01T00:00:00"/>
    <d v="1961-07-01T00:00:00"/>
    <s v="WCDXFER"/>
  </r>
  <r>
    <n v="0"/>
    <n v="0"/>
    <n v="0"/>
    <n v="0"/>
    <d v="2025-12-01T00:00:00"/>
    <s v="BH Colorado Electric Oper Co"/>
    <s v="Regulated Electric (122)"/>
    <s v="X - DNU - Retired Line"/>
    <x v="170"/>
    <n v="135500"/>
    <x v="23"/>
    <n v="9803313"/>
    <s v="POLE, WOOD"/>
    <d v="1961-07-01T00:00:00"/>
    <d v="1961-07-01T00:00:00"/>
    <s v="WCDXFER"/>
  </r>
  <r>
    <n v="0"/>
    <n v="0"/>
    <n v="0"/>
    <n v="0"/>
    <d v="2025-12-01T00:00:00"/>
    <s v="BH Colorado Electric Oper Co"/>
    <s v="Regulated Electric (122)"/>
    <s v="X - DNU - Retired Line"/>
    <x v="170"/>
    <n v="135500"/>
    <x v="44"/>
    <n v="9974651"/>
    <s v="WOOD 1 POLE 50'"/>
    <d v="1954-07-01T00:00:00"/>
    <d v="1954-07-01T00:00:00"/>
    <s v="CPR Conversion"/>
  </r>
  <r>
    <n v="0"/>
    <n v="0"/>
    <n v="0"/>
    <n v="0"/>
    <d v="2025-12-01T00:00:00"/>
    <s v="BH Colorado Electric Oper Co"/>
    <s v="Regulated Electric (122)"/>
    <s v="X - DNU - Retired Line"/>
    <x v="170"/>
    <n v="135500"/>
    <x v="44"/>
    <n v="9974650"/>
    <s v="WOOD 1 POLE 50'"/>
    <d v="1966-07-01T00:00:00"/>
    <d v="1966-07-01T00:00:00"/>
    <s v="CPR Conversion"/>
  </r>
  <r>
    <n v="0"/>
    <n v="0"/>
    <n v="0"/>
    <n v="0"/>
    <d v="2025-12-01T00:00:00"/>
    <s v="BH Colorado Electric Oper Co"/>
    <s v="Regulated Electric (122)"/>
    <s v="X - DNU - Retired Line"/>
    <x v="170"/>
    <n v="135500"/>
    <x v="45"/>
    <n v="9706640"/>
    <s v="WOOD 1 POLE 55'"/>
    <d v="1958-07-01T00:00:00"/>
    <d v="1958-07-01T00:00:00"/>
    <s v="CPR Conversion"/>
  </r>
  <r>
    <n v="0"/>
    <n v="0"/>
    <n v="0"/>
    <n v="0"/>
    <d v="2025-12-01T00:00:00"/>
    <s v="BH Colorado Electric Oper Co"/>
    <s v="Regulated Electric (122)"/>
    <s v="X - DNU - Retired Line"/>
    <x v="170"/>
    <n v="135500"/>
    <x v="45"/>
    <n v="9974648"/>
    <s v="WOOD 1 POLE 55'"/>
    <d v="1965-07-01T00:00:00"/>
    <d v="1965-07-01T00:00:00"/>
    <s v="CPR Conversion"/>
  </r>
  <r>
    <n v="0"/>
    <n v="0"/>
    <n v="0"/>
    <n v="0"/>
    <d v="2025-12-01T00:00:00"/>
    <s v="BH Colorado Electric Oper Co"/>
    <s v="Regulated Electric (122)"/>
    <s v="X - DNU - Retired Line"/>
    <x v="170"/>
    <n v="135500"/>
    <x v="45"/>
    <n v="9974647"/>
    <s v="WOOD 1 POLE 55'"/>
    <d v="1966-07-01T00:00:00"/>
    <d v="1966-07-01T00:00:00"/>
    <s v="CPR Conversion"/>
  </r>
  <r>
    <n v="0"/>
    <n v="0"/>
    <n v="0"/>
    <n v="0"/>
    <d v="2025-12-01T00:00:00"/>
    <s v="BH Colorado Electric Oper Co"/>
    <s v="Regulated Electric (122)"/>
    <s v="X - DNU - Retired Line"/>
    <x v="170"/>
    <n v="135500"/>
    <x v="45"/>
    <n v="9975174"/>
    <s v="WOOD 1 POLE 55'"/>
    <d v="1977-07-01T00:00:00"/>
    <d v="1977-07-01T00:00:00"/>
    <s v="CPR Conversion"/>
  </r>
  <r>
    <n v="0"/>
    <n v="0"/>
    <n v="0"/>
    <n v="0"/>
    <d v="2025-12-01T00:00:00"/>
    <s v="BH Colorado Electric Oper Co"/>
    <s v="Regulated Electric (122)"/>
    <s v="X - DNU - Retired Line"/>
    <x v="170"/>
    <n v="135500"/>
    <x v="45"/>
    <n v="9974649"/>
    <s v="WOOD 1 POLE 55'"/>
    <d v="1954-07-01T00:00:00"/>
    <d v="1954-07-01T00:00:00"/>
    <s v="CPR Conversion"/>
  </r>
  <r>
    <n v="0"/>
    <n v="0"/>
    <n v="0"/>
    <n v="0"/>
    <d v="2025-12-01T00:00:00"/>
    <s v="BH Colorado Electric Oper Co"/>
    <s v="Regulated Electric (122)"/>
    <s v="X - DNU - Retired Line"/>
    <x v="170"/>
    <n v="135500"/>
    <x v="46"/>
    <n v="9974645"/>
    <s v="WOOD 1 POLE 60'"/>
    <d v="1958-07-01T00:00:00"/>
    <d v="1958-07-01T00:00:00"/>
    <s v="CPR Conversion"/>
  </r>
  <r>
    <n v="0"/>
    <n v="0"/>
    <n v="0"/>
    <n v="0"/>
    <d v="2025-12-01T00:00:00"/>
    <s v="BH Colorado Electric Oper Co"/>
    <s v="Regulated Electric (122)"/>
    <s v="X - DNU - Retired Line"/>
    <x v="170"/>
    <n v="135500"/>
    <x v="46"/>
    <n v="9974646"/>
    <s v="WOOD 1 POLE 60'"/>
    <d v="1954-07-01T00:00:00"/>
    <d v="1954-07-01T00:00:00"/>
    <s v="CPR Conversion"/>
  </r>
  <r>
    <n v="0"/>
    <n v="0"/>
    <n v="0"/>
    <n v="0"/>
    <d v="2025-12-01T00:00:00"/>
    <s v="BH Colorado Electric Oper Co"/>
    <s v="Regulated Electric (122)"/>
    <s v="X - DNU - Retired Line"/>
    <x v="170"/>
    <n v="135500"/>
    <x v="46"/>
    <n v="9975173"/>
    <s v="WOOD 1 POLE 60'"/>
    <d v="1961-07-01T00:00:00"/>
    <d v="1961-07-01T00:00:00"/>
    <s v="CPR Conversion"/>
  </r>
  <r>
    <n v="0"/>
    <n v="0"/>
    <n v="0"/>
    <n v="0"/>
    <d v="2025-12-01T00:00:00"/>
    <s v="BH Colorado Electric Oper Co"/>
    <s v="Regulated Electric (122)"/>
    <s v="X - DNU - Retired Line"/>
    <x v="170"/>
    <n v="135500"/>
    <x v="46"/>
    <n v="9974637"/>
    <s v="WOOD 1 POLE 60'"/>
    <d v="1978-07-01T00:00:00"/>
    <d v="1978-07-01T00:00:00"/>
    <s v="CPR Conversion"/>
  </r>
  <r>
    <n v="0"/>
    <n v="0"/>
    <n v="0"/>
    <n v="0"/>
    <d v="2025-12-01T00:00:00"/>
    <s v="BH Colorado Electric Oper Co"/>
    <s v="Regulated Electric (122)"/>
    <s v="X - DNU - Retired Line"/>
    <x v="170"/>
    <n v="135500"/>
    <x v="46"/>
    <n v="9974643"/>
    <s v="WOOD 1 POLE 60'"/>
    <d v="1960-07-01T00:00:00"/>
    <d v="1960-07-01T00:00:00"/>
    <s v="CPR Conversion"/>
  </r>
  <r>
    <n v="0"/>
    <n v="0"/>
    <n v="0"/>
    <n v="0"/>
    <d v="2025-12-01T00:00:00"/>
    <s v="BH Colorado Electric Oper Co"/>
    <s v="Regulated Electric (122)"/>
    <s v="X - DNU - Retired Line"/>
    <x v="170"/>
    <n v="135500"/>
    <x v="46"/>
    <n v="9974644"/>
    <s v="WOOD 1 POLE 60'"/>
    <d v="1959-07-01T00:00:00"/>
    <d v="1959-07-01T00:00:00"/>
    <s v="CPR Conversion"/>
  </r>
  <r>
    <n v="0"/>
    <n v="0"/>
    <n v="0"/>
    <n v="0"/>
    <d v="2025-12-01T00:00:00"/>
    <s v="BH Colorado Electric Oper Co"/>
    <s v="Regulated Electric (122)"/>
    <s v="X - DNU - Retired Line"/>
    <x v="170"/>
    <n v="135500"/>
    <x v="47"/>
    <n v="9974641"/>
    <s v="WOOD 1 POLE 65'"/>
    <d v="1986-07-01T00:00:00"/>
    <d v="1986-07-01T00:00:00"/>
    <s v="CPR Conversion"/>
  </r>
  <r>
    <n v="0"/>
    <n v="0"/>
    <n v="0"/>
    <n v="0"/>
    <d v="2025-12-01T00:00:00"/>
    <s v="BH Colorado Electric Oper Co"/>
    <s v="Regulated Electric (122)"/>
    <s v="X - DNU - Retired Line"/>
    <x v="170"/>
    <n v="135500"/>
    <x v="47"/>
    <n v="9724167"/>
    <s v="WOOD 1 POLE 65'"/>
    <d v="1967-07-01T00:00:00"/>
    <d v="1967-07-01T00:00:00"/>
    <s v="CPR Conversion"/>
  </r>
  <r>
    <n v="0"/>
    <n v="0"/>
    <n v="0"/>
    <n v="0"/>
    <d v="2025-12-01T00:00:00"/>
    <s v="BH Colorado Electric Oper Co"/>
    <s v="Regulated Electric (122)"/>
    <s v="X - DNU - Retired Line"/>
    <x v="170"/>
    <n v="135500"/>
    <x v="47"/>
    <n v="9974642"/>
    <s v="WOOD 1 POLE 65'"/>
    <d v="1954-07-01T00:00:00"/>
    <d v="1954-07-01T00:00:00"/>
    <s v="CPR Conversion"/>
  </r>
  <r>
    <n v="0"/>
    <n v="0"/>
    <n v="0"/>
    <n v="0"/>
    <d v="2025-12-01T00:00:00"/>
    <s v="BH Colorado Electric Oper Co"/>
    <s v="Regulated Electric (122)"/>
    <s v="X - DNU - Retired Line"/>
    <x v="170"/>
    <n v="135500"/>
    <x v="47"/>
    <n v="9975172"/>
    <s v="WOOD 1 POLE 65'"/>
    <d v="1961-07-01T00:00:00"/>
    <d v="1961-07-01T00:00:00"/>
    <s v="CPR Conversion"/>
  </r>
  <r>
    <n v="0"/>
    <n v="0"/>
    <n v="0"/>
    <n v="0"/>
    <d v="2025-12-01T00:00:00"/>
    <s v="BH Colorado Electric Oper Co"/>
    <s v="Regulated Electric (122)"/>
    <s v="X - DNU - Retired Line"/>
    <x v="170"/>
    <n v="135500"/>
    <x v="48"/>
    <n v="9974640"/>
    <s v="WOOD 1 POLE 70'"/>
    <d v="1954-07-01T00:00:00"/>
    <d v="1954-07-01T00:00:00"/>
    <s v="CPR Conversion"/>
  </r>
  <r>
    <n v="0"/>
    <n v="0"/>
    <n v="0"/>
    <n v="0"/>
    <d v="2025-12-01T00:00:00"/>
    <s v="BH Colorado Electric Oper Co"/>
    <s v="Regulated Electric (122)"/>
    <s v="X - DNU - Retired Line"/>
    <x v="170"/>
    <n v="135500"/>
    <x v="48"/>
    <n v="9709893"/>
    <s v="WOOD 1 POLE 70'"/>
    <d v="1961-07-01T00:00:00"/>
    <d v="1961-07-01T00:00:00"/>
    <s v="CPR Conversion"/>
  </r>
  <r>
    <n v="0"/>
    <n v="0"/>
    <n v="0"/>
    <n v="0"/>
    <d v="2025-12-01T00:00:00"/>
    <s v="BH Colorado Electric Oper Co"/>
    <s v="Regulated Electric (122)"/>
    <s v="X - DNU - Retired Line"/>
    <x v="170"/>
    <n v="135500"/>
    <x v="49"/>
    <n v="9974639"/>
    <s v="WOOD 1 POLE 75'"/>
    <d v="1954-07-01T00:00:00"/>
    <d v="1954-07-01T00:00:00"/>
    <s v="CPR Conversion"/>
  </r>
  <r>
    <n v="0"/>
    <n v="0"/>
    <n v="0"/>
    <n v="0"/>
    <d v="2025-12-01T00:00:00"/>
    <s v="BH Colorado Electric Oper Co"/>
    <s v="Regulated Electric (122)"/>
    <s v="X - DNU - Retired Line"/>
    <x v="170"/>
    <n v="135500"/>
    <x v="49"/>
    <n v="9975171"/>
    <s v="WOOD 1 POLE 75'"/>
    <d v="1961-07-01T00:00:00"/>
    <d v="1961-07-01T00:00:00"/>
    <s v="CPR Conversion"/>
  </r>
  <r>
    <n v="0"/>
    <n v="0"/>
    <n v="0"/>
    <n v="0"/>
    <d v="2025-12-01T00:00:00"/>
    <s v="BH Colorado Electric Oper Co"/>
    <s v="Regulated Electric (122)"/>
    <s v="X - DNU - Retired Line"/>
    <x v="170"/>
    <n v="135500"/>
    <x v="50"/>
    <n v="9974638"/>
    <s v="WOOD 1 POLE 80'"/>
    <d v="1954-07-01T00:00:00"/>
    <d v="1954-07-01T00:00:00"/>
    <s v="CPR Conversion"/>
  </r>
  <r>
    <n v="0"/>
    <n v="0"/>
    <n v="0"/>
    <n v="0"/>
    <d v="2025-12-01T00:00:00"/>
    <s v="BH Colorado Electric Oper Co"/>
    <s v="Regulated Electric (122)"/>
    <s v="X - DNU - Retired Line"/>
    <x v="170"/>
    <n v="135500"/>
    <x v="432"/>
    <n v="9974636"/>
    <s v="WOOD 2 POLES 65'"/>
    <d v="1991-07-01T00:00:00"/>
    <d v="1991-07-01T00:00:00"/>
    <s v="CPR Conversion"/>
  </r>
  <r>
    <n v="0"/>
    <n v="0"/>
    <n v="0"/>
    <n v="0"/>
    <d v="2025-12-01T00:00:00"/>
    <s v="BH Colorado Electric Oper Co"/>
    <s v="Regulated Electric (122)"/>
    <s v="X - DNU - Retired Line"/>
    <x v="170"/>
    <n v="135500"/>
    <x v="432"/>
    <n v="9709884"/>
    <s v="WOOD 2 POLES 65'"/>
    <d v="1987-07-01T00:00:00"/>
    <d v="1987-07-01T00:00:00"/>
    <s v="CPR Conversion"/>
  </r>
  <r>
    <n v="0"/>
    <n v="0"/>
    <n v="0"/>
    <n v="0"/>
    <d v="2025-12-01T00:00:00"/>
    <s v="BH Colorado Electric Oper Co"/>
    <s v="Regulated Electric (122)"/>
    <s v="X - DNU - Retired Line"/>
    <x v="170"/>
    <n v="135600"/>
    <x v="24"/>
    <n v="9975170"/>
    <s v="CONDUCTOR, OVERHEAD"/>
    <d v="1961-07-01T00:00:00"/>
    <d v="1961-07-01T00:00:00"/>
    <s v="CPR Conversion"/>
  </r>
  <r>
    <n v="0"/>
    <n v="0"/>
    <n v="0"/>
    <n v="0"/>
    <d v="2025-12-01T00:00:00"/>
    <s v="BH Colorado Electric Oper Co"/>
    <s v="Regulated Electric (122)"/>
    <s v="X - DNU - Retired Line"/>
    <x v="170"/>
    <n v="135600"/>
    <x v="24"/>
    <n v="9974635"/>
    <s v="CONDUCTOR, OVERHEAD"/>
    <d v="1954-07-01T00:00:00"/>
    <d v="1954-07-01T00:00:00"/>
    <s v="CPR Conversion"/>
  </r>
  <r>
    <n v="0"/>
    <n v="0"/>
    <n v="0"/>
    <n v="0"/>
    <d v="2025-12-01T00:00:00"/>
    <s v="BH Colorado Electric Oper Co"/>
    <s v="Regulated Electric (122)"/>
    <s v="X - DNU - Retired Line"/>
    <x v="170"/>
    <n v="135600"/>
    <x v="18"/>
    <n v="9974634"/>
    <s v="STATIC WIRE (TRANSMISSION LINES)"/>
    <d v="1954-07-01T00:00:00"/>
    <d v="1954-07-01T00:00:00"/>
    <s v="CPR Conversion"/>
  </r>
  <r>
    <n v="0"/>
    <n v="0"/>
    <n v="0"/>
    <n v="0"/>
    <d v="2025-12-01T00:00:00"/>
    <s v="BH Colorado Electric Oper Co"/>
    <s v="Regulated Electric (122)"/>
    <s v="X - DNU - Retired Line"/>
    <x v="170"/>
    <n v="135600"/>
    <x v="18"/>
    <n v="9975169"/>
    <s v="STATIC WIRE (TRANSMISSION LINES)"/>
    <d v="1961-07-01T00:00:00"/>
    <d v="1961-07-01T00:00:00"/>
    <s v="CPR Conversion"/>
  </r>
  <r>
    <n v="0"/>
    <n v="0"/>
    <n v="0"/>
    <n v="0"/>
    <d v="2025-12-01T00:00:00"/>
    <s v="BH Colorado Electric Oper Co"/>
    <s v="Regulated Electric (122)"/>
    <s v="X - DNU - Retired Line"/>
    <x v="170"/>
    <n v="135600"/>
    <x v="41"/>
    <n v="9974633"/>
    <s v="SWITCHES - OVER 34.5KV"/>
    <d v="1954-07-01T00:00:00"/>
    <d v="1954-07-01T00:00:00"/>
    <s v="CPR Conversion"/>
  </r>
  <r>
    <n v="0"/>
    <n v="0"/>
    <n v="0"/>
    <n v="0"/>
    <d v="2025-12-01T00:00:00"/>
    <s v="BH Colorado Electric Oper Co"/>
    <s v="Regulated Electric (122)"/>
    <s v="X - DNU - RETIRED LINE"/>
    <x v="170"/>
    <n v="135001"/>
    <x v="4"/>
    <n v="9718780"/>
    <s v="LAND - TRACT 36"/>
    <d v="1937-07-01T00:00:00"/>
    <d v="1937-07-01T00:00:00"/>
    <s v="CPR Conversion"/>
  </r>
  <r>
    <n v="0"/>
    <n v="0"/>
    <n v="0"/>
    <n v="0"/>
    <d v="2025-12-01T00:00:00"/>
    <s v="BH Colorado Electric Oper Co"/>
    <s v="Regulated Electric (122)"/>
    <s v="X - DNU - RETIRED LINE"/>
    <x v="170"/>
    <n v="135001"/>
    <x v="4"/>
    <n v="9868943"/>
    <s v="LAND - TRACT 22"/>
    <d v="1967-07-01T00:00:00"/>
    <d v="1967-07-01T00:00:00"/>
    <s v="CPR Conversion"/>
  </r>
  <r>
    <n v="0"/>
    <n v="0"/>
    <n v="0"/>
    <n v="0"/>
    <d v="2025-12-01T00:00:00"/>
    <s v="BH Colorado Electric Oper Co"/>
    <s v="Regulated Electric (122)"/>
    <s v="X - DNU - RETIRED LINE"/>
    <x v="170"/>
    <n v="135001"/>
    <x v="4"/>
    <n v="9868933"/>
    <s v="LAND - TRACT 37"/>
    <d v="1977-07-01T00:00:00"/>
    <d v="1977-07-01T00:00:00"/>
    <s v="CPR Conversion"/>
  </r>
  <r>
    <n v="0"/>
    <n v="0"/>
    <n v="0"/>
    <n v="0"/>
    <d v="2025-12-01T00:00:00"/>
    <s v="BH Colorado Electric Oper Co"/>
    <s v="Regulated Electric (122)"/>
    <s v="X - DNU - RETIRED LINE"/>
    <x v="170"/>
    <n v="135002"/>
    <x v="5"/>
    <n v="9869995"/>
    <s v="T-LIN S22 T18 R70"/>
    <d v="1967-07-01T00:00:00"/>
    <d v="1967-07-01T00:00:00"/>
    <s v="CPR Conversion"/>
  </r>
  <r>
    <n v="0"/>
    <n v="0"/>
    <n v="0"/>
    <n v="0"/>
    <d v="2025-12-01T00:00:00"/>
    <s v="BH Colorado Electric Oper Co"/>
    <s v="Regulated Electric (122)"/>
    <s v="X - DNU - RETIRED LINE"/>
    <x v="170"/>
    <n v="135002"/>
    <x v="5"/>
    <n v="9869908"/>
    <s v="T-LIN S29 T18 R70"/>
    <d v="1965-07-01T00:00:00"/>
    <d v="1965-07-01T00:00:00"/>
    <s v="CPR Conversion"/>
  </r>
  <r>
    <n v="0"/>
    <n v="0"/>
    <n v="0"/>
    <n v="0"/>
    <d v="2025-12-01T00:00:00"/>
    <s v="BH Colorado Electric Oper Co"/>
    <s v="Regulated Electric (122)"/>
    <s v="X - DNU - RETIRED LINE"/>
    <x v="170"/>
    <n v="135002"/>
    <x v="5"/>
    <n v="9870097"/>
    <s v="T-LIN S19 T19 R68"/>
    <d v="1937-07-01T00:00:00"/>
    <d v="1937-07-01T00:00:00"/>
    <s v="CPR Conversion"/>
  </r>
  <r>
    <n v="0"/>
    <n v="0"/>
    <n v="0"/>
    <n v="0"/>
    <d v="2025-12-01T00:00:00"/>
    <s v="BH Colorado Electric Oper Co"/>
    <s v="Regulated Electric (122)"/>
    <s v="X - DNU - RETIRED LINE"/>
    <x v="170"/>
    <n v="135002"/>
    <x v="5"/>
    <n v="9870082"/>
    <s v="T-LIN S27 T20 R64"/>
    <d v="1968-07-01T00:00:00"/>
    <d v="1968-07-01T00:00:00"/>
    <s v="CPR Conversion"/>
  </r>
  <r>
    <n v="0"/>
    <n v="0"/>
    <n v="0"/>
    <n v="0"/>
    <d v="2025-12-01T00:00:00"/>
    <s v="BH Colorado Electric Oper Co"/>
    <s v="Regulated Electric (122)"/>
    <s v="X - DNU - RETIRED LINE"/>
    <x v="170"/>
    <n v="135002"/>
    <x v="5"/>
    <n v="9870085"/>
    <s v="T-LIN S07 T20 R64"/>
    <d v="1959-07-01T00:00:00"/>
    <d v="1959-07-01T00:00:00"/>
    <s v="CPR Conversion"/>
  </r>
  <r>
    <n v="0"/>
    <n v="0"/>
    <n v="0"/>
    <n v="0"/>
    <d v="2025-12-01T00:00:00"/>
    <s v="BH Colorado Electric Oper Co"/>
    <s v="Regulated Electric (122)"/>
    <s v="X - DNU - RETIRED LINE"/>
    <x v="170"/>
    <n v="135002"/>
    <x v="5"/>
    <n v="9869994"/>
    <s v="T-LIN S23 T18 R70"/>
    <d v="1967-07-01T00:00:00"/>
    <d v="1967-07-01T00:00:00"/>
    <s v="CPR Conversion"/>
  </r>
  <r>
    <n v="0"/>
    <n v="0"/>
    <n v="0"/>
    <n v="0"/>
    <d v="2025-12-01T00:00:00"/>
    <s v="BH Colorado Electric Oper Co"/>
    <s v="Regulated Electric (122)"/>
    <s v="X - DNU - RETIRED LINE"/>
    <x v="170"/>
    <n v="135002"/>
    <x v="5"/>
    <n v="9869986"/>
    <s v="T-LIN S21 T18 R70"/>
    <d v="1968-07-01T00:00:00"/>
    <d v="1968-07-01T00:00:00"/>
    <s v="CPR Conversion"/>
  </r>
  <r>
    <n v="0"/>
    <n v="0"/>
    <n v="0"/>
    <n v="0"/>
    <d v="2025-12-01T00:00:00"/>
    <s v="BH Colorado Electric Oper Co"/>
    <s v="Regulated Electric (122)"/>
    <s v="X - DNU - RETIRED LINE"/>
    <x v="170"/>
    <n v="135002"/>
    <x v="5"/>
    <n v="9869978"/>
    <s v="T-LIN S13 T15 R70"/>
    <d v="1978-07-01T00:00:00"/>
    <d v="1978-07-01T00:00:00"/>
    <s v="CPR Conversion"/>
  </r>
  <r>
    <n v="0"/>
    <n v="0"/>
    <n v="0"/>
    <n v="0"/>
    <d v="2025-12-01T00:00:00"/>
    <s v="BH Colorado Electric Oper Co"/>
    <s v="Regulated Electric (122)"/>
    <s v="X - DNU - RETIRED LINE"/>
    <x v="170"/>
    <n v="135002"/>
    <x v="5"/>
    <n v="9869976"/>
    <s v="T-LIN S25 T15 R70"/>
    <d v="1978-07-01T00:00:00"/>
    <d v="1978-07-01T00:00:00"/>
    <s v="CPR Conversion"/>
  </r>
  <r>
    <n v="0"/>
    <n v="0"/>
    <n v="0"/>
    <n v="0"/>
    <d v="2025-12-01T00:00:00"/>
    <s v="BH Colorado Electric Oper Co"/>
    <s v="Regulated Electric (122)"/>
    <s v="X - DNU - RETIRED LINE"/>
    <x v="170"/>
    <n v="135002"/>
    <x v="5"/>
    <n v="9870094"/>
    <s v="T-LIN S36 T19 R68"/>
    <d v="1962-07-01T00:00:00"/>
    <d v="1962-07-01T00:00:00"/>
    <s v="CPR Conversion"/>
  </r>
  <r>
    <n v="0"/>
    <n v="0"/>
    <n v="0"/>
    <n v="0"/>
    <d v="2025-12-01T00:00:00"/>
    <s v="BH Colorado Electric Oper Co"/>
    <s v="Regulated Electric (122)"/>
    <s v="X - DNU - RETIRED LINE"/>
    <x v="170"/>
    <n v="135002"/>
    <x v="5"/>
    <n v="9870107"/>
    <s v="T-LIN S19 T20 R64"/>
    <d v="1966-07-01T00:00:00"/>
    <d v="1966-07-01T00:00:00"/>
    <s v="CPR Conversion"/>
  </r>
  <r>
    <n v="0"/>
    <n v="0"/>
    <n v="0"/>
    <n v="0"/>
    <d v="2025-12-01T00:00:00"/>
    <s v="BH Colorado Electric Oper Co"/>
    <s v="Regulated Electric (122)"/>
    <s v="X - DNU - RETIRED LINE"/>
    <x v="170"/>
    <n v="135002"/>
    <x v="5"/>
    <n v="9869907"/>
    <s v="T-LIN S29 T18 R70"/>
    <d v="1967-07-01T00:00:00"/>
    <d v="1967-07-01T00:00:00"/>
    <s v="CPR Conversion"/>
  </r>
  <r>
    <n v="0"/>
    <n v="0"/>
    <n v="0"/>
    <n v="0"/>
    <d v="2025-12-01T00:00:00"/>
    <s v="BH Colorado Electric Oper Co"/>
    <s v="Regulated Electric (122)"/>
    <s v="X - DNU - RETIRED LINE"/>
    <x v="170"/>
    <n v="135002"/>
    <x v="5"/>
    <n v="9869906"/>
    <s v="T-LIN S21 T18 R70"/>
    <d v="1967-07-01T00:00:00"/>
    <d v="1967-07-01T00:00:00"/>
    <s v="CPR Conversion"/>
  </r>
  <r>
    <n v="0"/>
    <n v="0"/>
    <n v="0"/>
    <n v="0"/>
    <d v="2025-12-01T00:00:00"/>
    <s v="BH Colorado Electric Oper Co"/>
    <s v="Regulated Electric (122)"/>
    <s v="X - DNU - RETIRED LINE"/>
    <x v="170"/>
    <n v="135002"/>
    <x v="5"/>
    <n v="9869996"/>
    <s v="T-LIN S20 T18 R70"/>
    <d v="1967-07-01T00:00:00"/>
    <d v="1967-07-01T00:00:00"/>
    <s v="CPR Conversion"/>
  </r>
  <r>
    <n v="0"/>
    <n v="0"/>
    <n v="0"/>
    <n v="0"/>
    <d v="2025-12-01T00:00:00"/>
    <s v="BH Colorado Electric Oper Co"/>
    <s v="Regulated Electric (122)"/>
    <s v="X - DNU - RETIRED LINE"/>
    <x v="170"/>
    <n v="135002"/>
    <x v="5"/>
    <n v="9870095"/>
    <s v="T-LIN S20 T20 R65"/>
    <d v="1958-07-01T00:00:00"/>
    <d v="1958-07-01T00:00:00"/>
    <s v="CPR Conversion"/>
  </r>
  <r>
    <n v="0"/>
    <n v="0"/>
    <n v="0"/>
    <n v="0"/>
    <d v="2025-12-01T00:00:00"/>
    <s v="BH Colorado Electric Oper Co"/>
    <s v="Regulated Electric (122)"/>
    <s v="X - DNU - RETIRED LINE"/>
    <x v="170"/>
    <n v="135002"/>
    <x v="5"/>
    <n v="9869992"/>
    <s v="T-LIN S25 T18 R70"/>
    <d v="1967-07-01T00:00:00"/>
    <d v="1967-07-01T00:00:00"/>
    <s v="CPR Conversion"/>
  </r>
  <r>
    <n v="0"/>
    <n v="0"/>
    <n v="0"/>
    <n v="0"/>
    <d v="2025-12-01T00:00:00"/>
    <s v="BH Colorado Electric Oper Co"/>
    <s v="Regulated Electric (122)"/>
    <s v="X - DNU - RETIRED LINE"/>
    <x v="170"/>
    <n v="135002"/>
    <x v="5"/>
    <n v="9870096"/>
    <s v="T-LIN S19 T20 R65"/>
    <d v="1958-07-01T00:00:00"/>
    <d v="1958-07-01T00:00:00"/>
    <s v="CPR Conversion"/>
  </r>
  <r>
    <n v="0"/>
    <n v="0"/>
    <n v="0"/>
    <n v="0"/>
    <d v="2025-12-01T00:00:00"/>
    <s v="BH Colorado Electric Oper Co"/>
    <s v="Regulated Electric (122)"/>
    <s v="X - DNU - RETIRED LINE"/>
    <x v="170"/>
    <n v="135002"/>
    <x v="5"/>
    <n v="9869991"/>
    <s v="T-LIN S07 T19 R69"/>
    <d v="1967-07-01T00:00:00"/>
    <d v="1967-07-01T00:00:00"/>
    <s v="CPR Conversion"/>
  </r>
  <r>
    <n v="0"/>
    <n v="0"/>
    <n v="0"/>
    <n v="0"/>
    <d v="2025-12-01T00:00:00"/>
    <s v="BH Colorado Electric Oper Co"/>
    <s v="Regulated Electric (122)"/>
    <s v="X - DNU - RETIRED LINE"/>
    <x v="170"/>
    <n v="135002"/>
    <x v="5"/>
    <n v="9869990"/>
    <s v="T-LIN S18 T19 R69"/>
    <d v="1967-07-01T00:00:00"/>
    <d v="1967-07-01T00:00:00"/>
    <s v="CPR Conversion"/>
  </r>
  <r>
    <n v="0"/>
    <n v="0"/>
    <n v="0"/>
    <n v="0"/>
    <d v="2025-12-01T00:00:00"/>
    <s v="BH Colorado Electric Oper Co"/>
    <s v="Regulated Electric (122)"/>
    <s v="X - DNU - RETIRED LINE"/>
    <x v="170"/>
    <n v="135002"/>
    <x v="5"/>
    <n v="9869989"/>
    <s v="T-LIN S17 T19 R69"/>
    <d v="1967-07-01T00:00:00"/>
    <d v="1967-07-01T00:00:00"/>
    <s v="CPR Conversion"/>
  </r>
  <r>
    <n v="0"/>
    <n v="0"/>
    <n v="0"/>
    <n v="0"/>
    <d v="2025-12-01T00:00:00"/>
    <s v="BH Colorado Electric Oper Co"/>
    <s v="Regulated Electric (122)"/>
    <s v="X - DNU - RETIRED LINE"/>
    <x v="170"/>
    <n v="135002"/>
    <x v="5"/>
    <n v="9869988"/>
    <s v="T-LIN S15 T18 R70"/>
    <d v="1967-07-01T00:00:00"/>
    <d v="1967-07-01T00:00:00"/>
    <s v="CPR Conversion"/>
  </r>
  <r>
    <n v="0"/>
    <n v="0"/>
    <n v="0"/>
    <n v="0"/>
    <d v="2025-12-01T00:00:00"/>
    <s v="BH Colorado Electric Oper Co"/>
    <s v="Regulated Electric (122)"/>
    <s v="X - DNU - RETIRED LINE"/>
    <x v="170"/>
    <n v="135002"/>
    <x v="5"/>
    <n v="9869980"/>
    <s v="T-LIN S30 T15 R69"/>
    <d v="1978-07-01T00:00:00"/>
    <d v="1978-07-01T00:00:00"/>
    <s v="CPR Conversion"/>
  </r>
  <r>
    <n v="0"/>
    <n v="0"/>
    <n v="0"/>
    <n v="0"/>
    <d v="2025-12-01T00:00:00"/>
    <s v="BH Colorado Electric Oper Co"/>
    <s v="Regulated Electric (122)"/>
    <s v="X - DNU - RETIRED LINE"/>
    <x v="170"/>
    <n v="135002"/>
    <x v="5"/>
    <n v="9869909"/>
    <s v="T-LIN S21 T18 R70"/>
    <d v="1965-07-01T00:00:00"/>
    <d v="1965-07-01T00:00:00"/>
    <s v="CPR Conversion"/>
  </r>
  <r>
    <n v="0"/>
    <n v="0"/>
    <n v="0"/>
    <n v="0"/>
    <d v="2025-12-01T00:00:00"/>
    <s v="BH Colorado Electric Oper Co"/>
    <s v="Regulated Electric (122)"/>
    <s v="X - DNU - RETIRED LINE"/>
    <x v="170"/>
    <n v="135002"/>
    <x v="5"/>
    <n v="9869985"/>
    <s v="T-LIN S03 T18 R70"/>
    <d v="1968-07-01T00:00:00"/>
    <d v="1968-07-01T00:00:00"/>
    <s v="CPR Conversion"/>
  </r>
  <r>
    <n v="0"/>
    <n v="0"/>
    <n v="0"/>
    <n v="0"/>
    <d v="2025-12-01T00:00:00"/>
    <s v="BH Colorado Electric Oper Co"/>
    <s v="Regulated Electric (122)"/>
    <s v="X - DNU - RETIRED LINE"/>
    <x v="170"/>
    <n v="135002"/>
    <x v="5"/>
    <n v="9869977"/>
    <s v="T-LIN S24 T15 R70"/>
    <d v="1978-07-01T00:00:00"/>
    <d v="1978-07-01T00:00:00"/>
    <s v="CPR Conversion"/>
  </r>
  <r>
    <n v="0"/>
    <n v="0"/>
    <n v="0"/>
    <n v="0"/>
    <d v="2025-12-01T00:00:00"/>
    <s v="BH Colorado Electric Oper Co"/>
    <s v="Regulated Electric (122)"/>
    <s v="X - DNU - RETIRED LINE"/>
    <x v="170"/>
    <n v="135002"/>
    <x v="5"/>
    <n v="9870106"/>
    <s v="T-LIN S16 T21 R64"/>
    <d v="1977-07-01T00:00:00"/>
    <d v="1977-07-01T00:00:00"/>
    <s v="CPR Conversion"/>
  </r>
  <r>
    <n v="0"/>
    <n v="0"/>
    <n v="0"/>
    <n v="0"/>
    <d v="2025-12-01T00:00:00"/>
    <s v="BH Colorado Electric Oper Co"/>
    <s v="Regulated Electric (122)"/>
    <s v="X - DNU - RETIRED LINE"/>
    <x v="170"/>
    <n v="135002"/>
    <x v="5"/>
    <n v="9718852"/>
    <s v="T-LIN S16 T21 R64"/>
    <d v="1938-07-01T00:00:00"/>
    <d v="1938-07-01T00:00:00"/>
    <s v="CPR Conversion"/>
  </r>
  <r>
    <n v="0"/>
    <n v="0"/>
    <n v="0"/>
    <n v="0"/>
    <d v="2025-12-01T00:00:00"/>
    <s v="BH Colorado Electric Oper Co"/>
    <s v="Regulated Electric (122)"/>
    <s v="X - DNU - RETIRED LINE"/>
    <x v="170"/>
    <n v="135002"/>
    <x v="5"/>
    <n v="9870087"/>
    <s v="T-LIN S26 T20 R64"/>
    <d v="1959-07-01T00:00:00"/>
    <d v="1959-07-01T00:00:00"/>
    <s v="CPR Conversion"/>
  </r>
  <r>
    <n v="0"/>
    <n v="0"/>
    <n v="0"/>
    <n v="0"/>
    <d v="2025-12-01T00:00:00"/>
    <s v="BH Colorado Electric Oper Co"/>
    <s v="Regulated Electric (122)"/>
    <s v="X - DNU - RETIRED LINE"/>
    <x v="170"/>
    <n v="135002"/>
    <x v="5"/>
    <n v="9869981"/>
    <s v="T-LIN S27 T17 R70"/>
    <d v="1968-07-01T00:00:00"/>
    <d v="1968-07-01T00:00:00"/>
    <s v="CPR Conversion"/>
  </r>
  <r>
    <n v="0"/>
    <n v="0"/>
    <n v="0"/>
    <n v="0"/>
    <d v="2025-12-01T00:00:00"/>
    <s v="BH Colorado Electric Oper Co"/>
    <s v="Regulated Electric (122)"/>
    <s v="X - DNU - RETIRED LINE"/>
    <x v="170"/>
    <n v="135002"/>
    <x v="5"/>
    <n v="9870086"/>
    <s v="T-LIN S18 T20 R64"/>
    <d v="1959-07-01T00:00:00"/>
    <d v="1959-07-01T00:00:00"/>
    <s v="CPR Conversion"/>
  </r>
  <r>
    <n v="0"/>
    <n v="0"/>
    <n v="0"/>
    <n v="0"/>
    <d v="2025-12-01T00:00:00"/>
    <s v="BH Colorado Electric Oper Co"/>
    <s v="Regulated Electric (122)"/>
    <s v="X - DNU - RETIRED LINE"/>
    <x v="170"/>
    <n v="135002"/>
    <x v="5"/>
    <n v="9870109"/>
    <s v="T-LIN S16 T21 R64"/>
    <d v="1937-07-01T00:00:00"/>
    <d v="1937-07-01T00:00:00"/>
    <s v="CPR Conversion"/>
  </r>
  <r>
    <n v="0"/>
    <n v="0"/>
    <n v="0"/>
    <n v="0"/>
    <d v="2025-12-01T00:00:00"/>
    <s v="BH Colorado Electric Oper Co"/>
    <s v="Regulated Electric (122)"/>
    <s v="X - DNU - RETIRED LINE"/>
    <x v="170"/>
    <n v="135002"/>
    <x v="5"/>
    <n v="9869993"/>
    <s v="T-LIN S24 T18 R70"/>
    <d v="1967-07-01T00:00:00"/>
    <d v="1967-07-01T00:00:00"/>
    <s v="CPR Conversion"/>
  </r>
  <r>
    <n v="0"/>
    <n v="0"/>
    <n v="0"/>
    <n v="0"/>
    <d v="2025-12-01T00:00:00"/>
    <s v="BH Colorado Electric Oper Co"/>
    <s v="Regulated Electric (122)"/>
    <s v="X - DNU - RETIRED LINE"/>
    <x v="170"/>
    <n v="135002"/>
    <x v="5"/>
    <n v="9869983"/>
    <s v="T-LIN S10 T18 R70"/>
    <d v="1968-07-01T00:00:00"/>
    <d v="1968-07-01T00:00:00"/>
    <s v="CPR Conversion"/>
  </r>
  <r>
    <n v="0"/>
    <n v="0"/>
    <n v="0"/>
    <n v="0"/>
    <d v="2025-12-01T00:00:00"/>
    <s v="BH Colorado Electric Oper Co"/>
    <s v="Regulated Electric (122)"/>
    <s v="X - DNU - RETIRED LINE"/>
    <x v="170"/>
    <n v="135002"/>
    <x v="5"/>
    <n v="9869984"/>
    <s v="T-LIN S16 T18 R70"/>
    <d v="1968-07-01T00:00:00"/>
    <d v="1968-07-01T00:00:00"/>
    <s v="CPR Conversion"/>
  </r>
  <r>
    <n v="0"/>
    <n v="0"/>
    <n v="0"/>
    <n v="0"/>
    <d v="2025-12-01T00:00:00"/>
    <s v="BH Colorado Electric Oper Co"/>
    <s v="Regulated Electric (122)"/>
    <s v="X - DNU - RETIRED LINE"/>
    <x v="170"/>
    <n v="135002"/>
    <x v="5"/>
    <n v="9869982"/>
    <s v="T-LIN S16 T17 R70"/>
    <d v="1968-07-01T00:00:00"/>
    <d v="1968-07-01T00:00:00"/>
    <s v="CPR Conversion"/>
  </r>
  <r>
    <n v="0"/>
    <n v="0"/>
    <n v="0"/>
    <n v="0"/>
    <d v="2025-12-01T00:00:00"/>
    <s v="BH Colorado Electric Oper Co"/>
    <s v="Regulated Electric (122)"/>
    <s v="X - DNU - RETIRED LINE"/>
    <x v="170"/>
    <n v="135002"/>
    <x v="5"/>
    <n v="9870093"/>
    <s v="T-LIN S17 T19 R69"/>
    <d v="1971-07-01T00:00:00"/>
    <d v="1971-07-01T00:00:00"/>
    <s v="CPR Conversion"/>
  </r>
  <r>
    <n v="0"/>
    <n v="0"/>
    <n v="0"/>
    <n v="0"/>
    <d v="2025-12-01T00:00:00"/>
    <s v="BH Colorado Electric Oper Co"/>
    <s v="Regulated Electric (122)"/>
    <s v="X - DNU - RETIRED LINE"/>
    <x v="170"/>
    <n v="135002"/>
    <x v="5"/>
    <n v="9870084"/>
    <s v="T-LIN S07 T20 R64"/>
    <d v="1966-07-01T00:00:00"/>
    <d v="1966-07-01T00:00:00"/>
    <s v="CPR Conversion"/>
  </r>
  <r>
    <n v="0"/>
    <n v="0"/>
    <n v="0"/>
    <n v="0"/>
    <d v="2025-12-01T00:00:00"/>
    <s v="BH Colorado Electric Oper Co"/>
    <s v="Regulated Electric (122)"/>
    <s v="X - DNU - RETIRED LINE"/>
    <x v="170"/>
    <n v="135002"/>
    <x v="5"/>
    <n v="9704828"/>
    <s v="T-LIN S07 T20 R64"/>
    <d v="1943-07-01T00:00:00"/>
    <d v="1943-07-01T00:00:00"/>
    <s v="CPR Conversion"/>
  </r>
  <r>
    <n v="0"/>
    <n v="0"/>
    <n v="0"/>
    <n v="0"/>
    <d v="2025-12-01T00:00:00"/>
    <s v="BH Colorado Electric Oper Co"/>
    <s v="Regulated Electric (122)"/>
    <s v="X - DNU - RETIRED LINE"/>
    <x v="170"/>
    <n v="135002"/>
    <x v="5"/>
    <n v="9870108"/>
    <s v="T-LIN S31 T20 R64"/>
    <d v="1966-07-01T00:00:00"/>
    <d v="1966-07-01T00:00:00"/>
    <s v="CPR Conversion"/>
  </r>
  <r>
    <n v="0"/>
    <n v="0"/>
    <n v="0"/>
    <n v="0"/>
    <d v="2025-12-01T00:00:00"/>
    <s v="BH Colorado Electric Oper Co"/>
    <s v="Regulated Electric (122)"/>
    <s v="X - DNU - RETIRED LINE"/>
    <x v="170"/>
    <n v="135002"/>
    <x v="5"/>
    <n v="9699859"/>
    <s v="T-LIN S19 T19 R68"/>
    <d v="1974-07-01T00:00:00"/>
    <d v="1974-07-01T00:00:00"/>
    <s v="CPR Conversion"/>
  </r>
  <r>
    <n v="0"/>
    <n v="0"/>
    <n v="0"/>
    <n v="0"/>
    <d v="2025-12-01T00:00:00"/>
    <s v="BH Colorado Electric Oper Co"/>
    <s v="Regulated Electric (122)"/>
    <s v="X - DNU - RETIRED LINE"/>
    <x v="170"/>
    <n v="135002"/>
    <x v="5"/>
    <n v="9696128"/>
    <s v="T-LIN S24 T19 R69"/>
    <d v="1956-07-01T00:00:00"/>
    <d v="1956-07-01T00:00:00"/>
    <s v="CPR Conversion"/>
  </r>
  <r>
    <n v="0"/>
    <n v="0"/>
    <n v="0"/>
    <n v="0"/>
    <d v="2025-12-01T00:00:00"/>
    <s v="BH Colorado Electric Oper Co"/>
    <s v="Regulated Electric (122)"/>
    <s v="X - DNU - RETIRED LINE"/>
    <x v="170"/>
    <n v="135002"/>
    <x v="5"/>
    <n v="9870083"/>
    <s v="T-LIN S28 T20 R64"/>
    <d v="1968-07-01T00:00:00"/>
    <d v="1968-07-01T00:00:00"/>
    <s v="CPR Conversion"/>
  </r>
  <r>
    <n v="0"/>
    <n v="0"/>
    <n v="0"/>
    <n v="0"/>
    <d v="2025-12-01T00:00:00"/>
    <s v="BH Colorado Electric Oper Co"/>
    <s v="Regulated Electric (122)"/>
    <s v="X - DNU - RETIRED LINE"/>
    <x v="170"/>
    <n v="135002"/>
    <x v="5"/>
    <n v="9869987"/>
    <s v="T-LIN S15 T18 R70"/>
    <d v="1968-07-01T00:00:00"/>
    <d v="1968-07-01T00:00:00"/>
    <s v="CPR Conversion"/>
  </r>
  <r>
    <n v="0"/>
    <n v="0"/>
    <n v="0"/>
    <n v="0"/>
    <d v="2025-12-01T00:00:00"/>
    <s v="BH Colorado Electric Oper Co"/>
    <s v="Regulated Electric (122)"/>
    <s v="X - DNU - RETIRED LINE"/>
    <x v="170"/>
    <n v="135002"/>
    <x v="5"/>
    <n v="9718841"/>
    <s v="T-LIN S21 T17 R70"/>
    <d v="1968-07-01T00:00:00"/>
    <d v="1968-07-01T00:00:00"/>
    <s v="CPR Conversion"/>
  </r>
  <r>
    <n v="0"/>
    <n v="0"/>
    <n v="0"/>
    <n v="0"/>
    <d v="2025-12-01T00:00:00"/>
    <s v="BH Colorado Electric Oper Co"/>
    <s v="Regulated Electric (122)"/>
    <s v="X - DNU - RETIRED LINE"/>
    <x v="170"/>
    <n v="135002"/>
    <x v="5"/>
    <n v="9870088"/>
    <s v="T-LIN S07 T20 R64"/>
    <d v="1942-07-01T00:00:00"/>
    <d v="1942-07-01T00:00:00"/>
    <s v="CPR Conversion"/>
  </r>
  <r>
    <n v="0"/>
    <n v="0"/>
    <n v="0"/>
    <n v="0"/>
    <d v="2025-12-01T00:00:00"/>
    <s v="BH Colorado Electric Oper Co"/>
    <s v="Regulated Electric (122)"/>
    <s v="X - DNU - RETIRED LINE"/>
    <x v="170"/>
    <n v="135002"/>
    <x v="5"/>
    <n v="9869979"/>
    <s v="T-LIN S19 T15 R69"/>
    <d v="1978-07-01T00:00:00"/>
    <d v="1978-07-01T00:00:00"/>
    <s v="CPR Conversion"/>
  </r>
  <r>
    <n v="0"/>
    <n v="0"/>
    <n v="0"/>
    <n v="0"/>
    <d v="2025-12-01T00:00:00"/>
    <s v="BH Colorado Electric Oper Co"/>
    <s v="Regulated Electric (122)"/>
    <s v="X - DNU - RETIRED LINE"/>
    <x v="170"/>
    <n v="135500"/>
    <x v="7"/>
    <n v="9807825"/>
    <s v="ANCHORS"/>
    <d v="2001-02-15T00:00:00"/>
    <d v="2001-01-01T00:00:00"/>
    <s v="10009471"/>
  </r>
  <r>
    <n v="0"/>
    <n v="0"/>
    <n v="0"/>
    <n v="0"/>
    <d v="2025-12-01T00:00:00"/>
    <s v="BH Colorado Electric Oper Co"/>
    <s v="Regulated Electric (122)"/>
    <s v="X - DNU - RETIRED LINE"/>
    <x v="170"/>
    <n v="135500"/>
    <x v="20"/>
    <n v="9802653"/>
    <s v="CROSSARM ASSEMBLIES, WOOD"/>
    <d v="1937-07-01T00:00:00"/>
    <d v="1937-07-01T00:00:00"/>
    <s v="WCDXFER"/>
  </r>
  <r>
    <n v="0"/>
    <n v="0"/>
    <n v="0"/>
    <n v="0"/>
    <d v="2025-12-01T00:00:00"/>
    <s v="BH Colorado Electric Oper Co"/>
    <s v="Regulated Electric (122)"/>
    <s v="X - DNU - RETIRED LINE"/>
    <x v="170"/>
    <n v="135500"/>
    <x v="20"/>
    <n v="9801828"/>
    <s v="CROSSARM ASSEMBLIES, WOOD"/>
    <d v="1954-07-01T00:00:00"/>
    <d v="1954-07-01T00:00:00"/>
    <s v="WCDXFER"/>
  </r>
  <r>
    <n v="0"/>
    <n v="0"/>
    <n v="0"/>
    <n v="0"/>
    <d v="2025-12-01T00:00:00"/>
    <s v="BH Colorado Electric Oper Co"/>
    <s v="Regulated Electric (122)"/>
    <s v="X - DNU - RETIRED LINE"/>
    <x v="170"/>
    <n v="135500"/>
    <x v="20"/>
    <n v="9802735"/>
    <s v="CROSSARM ASSEMBLIES, WOOD"/>
    <d v="1962-07-01T00:00:00"/>
    <d v="1962-07-01T00:00:00"/>
    <s v="WCDXFER"/>
  </r>
  <r>
    <n v="0"/>
    <n v="0"/>
    <n v="0"/>
    <n v="0"/>
    <d v="2025-12-01T00:00:00"/>
    <s v="BH Colorado Electric Oper Co"/>
    <s v="Regulated Electric (122)"/>
    <s v="X - DNU - RETIRED LINE"/>
    <x v="170"/>
    <n v="135500"/>
    <x v="20"/>
    <n v="9802619"/>
    <s v="CROSSARM ASSEMBLIES, WOOD"/>
    <d v="1963-07-01T00:00:00"/>
    <d v="1963-07-01T00:00:00"/>
    <s v="WCDXFER"/>
  </r>
  <r>
    <n v="0"/>
    <n v="0"/>
    <n v="0"/>
    <n v="0"/>
    <d v="2025-12-01T00:00:00"/>
    <s v="BH Colorado Electric Oper Co"/>
    <s v="Regulated Electric (122)"/>
    <s v="X - DNU - RETIRED LINE"/>
    <x v="170"/>
    <n v="135500"/>
    <x v="20"/>
    <n v="9802512"/>
    <s v="CROSSARM ASSEMBLIES, WOOD"/>
    <d v="1974-07-01T00:00:00"/>
    <d v="1974-07-01T00:00:00"/>
    <s v="WCDXFER"/>
  </r>
  <r>
    <n v="0"/>
    <n v="0"/>
    <n v="0"/>
    <n v="0"/>
    <d v="2025-12-01T00:00:00"/>
    <s v="BH Colorado Electric Oper Co"/>
    <s v="Regulated Electric (122)"/>
    <s v="X - DNU - RETIRED LINE"/>
    <x v="170"/>
    <n v="135500"/>
    <x v="20"/>
    <n v="9802647"/>
    <s v="CROSSARM ASSEMBLIES, WOOD"/>
    <d v="1974-07-01T00:00:00"/>
    <d v="1974-07-01T00:00:00"/>
    <s v="WCDXFER"/>
  </r>
  <r>
    <n v="0"/>
    <n v="0"/>
    <n v="0"/>
    <n v="0"/>
    <d v="2025-12-01T00:00:00"/>
    <s v="BH Colorado Electric Oper Co"/>
    <s v="Regulated Electric (122)"/>
    <s v="X - DNU - RETIRED LINE"/>
    <x v="170"/>
    <n v="135500"/>
    <x v="20"/>
    <n v="9801965"/>
    <s v="CROSSARM ASSEMBLIES, WOOD"/>
    <d v="1948-07-01T00:00:00"/>
    <d v="1948-07-01T00:00:00"/>
    <s v="WCDXFER"/>
  </r>
  <r>
    <n v="0"/>
    <n v="0"/>
    <n v="0"/>
    <n v="0"/>
    <d v="2025-12-01T00:00:00"/>
    <s v="BH Colorado Electric Oper Co"/>
    <s v="Regulated Electric (122)"/>
    <s v="X - DNU - RETIRED LINE"/>
    <x v="170"/>
    <n v="135500"/>
    <x v="20"/>
    <n v="9802880"/>
    <s v="CROSSARM ASSEMBLIES, WOOD"/>
    <d v="1973-07-01T00:00:00"/>
    <d v="1973-07-01T00:00:00"/>
    <s v="WCDXFER"/>
  </r>
  <r>
    <n v="0"/>
    <n v="0"/>
    <n v="0"/>
    <n v="0"/>
    <d v="2025-12-01T00:00:00"/>
    <s v="BH Colorado Electric Oper Co"/>
    <s v="Regulated Electric (122)"/>
    <s v="X - DNU - RETIRED LINE"/>
    <x v="170"/>
    <n v="135500"/>
    <x v="20"/>
    <n v="9802397"/>
    <s v="CROSSARM ASSEMBLIES, WOOD"/>
    <d v="1977-07-01T00:00:00"/>
    <d v="1977-07-01T00:00:00"/>
    <s v="WCDXFER"/>
  </r>
  <r>
    <n v="0"/>
    <n v="0"/>
    <n v="0"/>
    <n v="0"/>
    <d v="2025-12-01T00:00:00"/>
    <s v="BH Colorado Electric Oper Co"/>
    <s v="Regulated Electric (122)"/>
    <s v="X - DNU - RETIRED LINE"/>
    <x v="170"/>
    <n v="135500"/>
    <x v="20"/>
    <n v="9801909"/>
    <s v="CROSSARM ASSEMBLIES, WOOD"/>
    <d v="1960-07-01T00:00:00"/>
    <d v="1960-07-01T00:00:00"/>
    <s v="WCDXFER"/>
  </r>
  <r>
    <n v="0"/>
    <n v="0"/>
    <n v="0"/>
    <n v="0"/>
    <d v="2025-12-01T00:00:00"/>
    <s v="BH Colorado Electric Oper Co"/>
    <s v="Regulated Electric (122)"/>
    <s v="X - DNU - RETIRED LINE"/>
    <x v="170"/>
    <n v="135500"/>
    <x v="20"/>
    <n v="9802765"/>
    <s v="CROSSARM ASSEMBLIES, WOOD"/>
    <d v="1968-07-01T00:00:00"/>
    <d v="1968-07-01T00:00:00"/>
    <s v="WCDXFER"/>
  </r>
  <r>
    <n v="0"/>
    <n v="0"/>
    <n v="0"/>
    <n v="0"/>
    <d v="2025-12-01T00:00:00"/>
    <s v="BH Colorado Electric Oper Co"/>
    <s v="Regulated Electric (122)"/>
    <s v="X - DNU - RETIRED LINE"/>
    <x v="170"/>
    <n v="135500"/>
    <x v="20"/>
    <n v="9802646"/>
    <s v="CROSSARM ASSEMBLIES, WOOD"/>
    <d v="1968-07-01T00:00:00"/>
    <d v="1968-07-01T00:00:00"/>
    <s v="WCDXFER"/>
  </r>
  <r>
    <n v="0"/>
    <n v="0"/>
    <n v="0"/>
    <n v="0"/>
    <d v="2025-12-01T00:00:00"/>
    <s v="BH Colorado Electric Oper Co"/>
    <s v="Regulated Electric (122)"/>
    <s v="X - DNU - RETIRED LINE"/>
    <x v="170"/>
    <n v="135500"/>
    <x v="20"/>
    <n v="9802644"/>
    <s v="CROSSARM ASSEMBLIES, WOOD"/>
    <d v="1963-07-01T00:00:00"/>
    <d v="1963-07-01T00:00:00"/>
    <s v="WCDXFER"/>
  </r>
  <r>
    <n v="0"/>
    <n v="0"/>
    <n v="0"/>
    <n v="0"/>
    <d v="2025-12-01T00:00:00"/>
    <s v="BH Colorado Electric Oper Co"/>
    <s v="Regulated Electric (122)"/>
    <s v="X - DNU - RETIRED LINE"/>
    <x v="170"/>
    <n v="135500"/>
    <x v="20"/>
    <n v="9802641"/>
    <s v="CROSSARM ASSEMBLIES, WOOD"/>
    <d v="1960-07-01T00:00:00"/>
    <d v="1960-07-01T00:00:00"/>
    <s v="WCDXFER"/>
  </r>
  <r>
    <n v="0"/>
    <n v="0"/>
    <n v="0"/>
    <n v="0"/>
    <d v="2025-12-01T00:00:00"/>
    <s v="BH Colorado Electric Oper Co"/>
    <s v="Regulated Electric (122)"/>
    <s v="X - DNU - RETIRED LINE"/>
    <x v="170"/>
    <n v="135500"/>
    <x v="20"/>
    <n v="9802545"/>
    <s v="CROSSARM ASSEMBLIES, WOOD"/>
    <d v="1963-07-01T00:00:00"/>
    <d v="1963-07-01T00:00:00"/>
    <s v="WCDXFER"/>
  </r>
  <r>
    <n v="0"/>
    <n v="0"/>
    <n v="0"/>
    <n v="0"/>
    <d v="2025-12-01T00:00:00"/>
    <s v="BH Colorado Electric Oper Co"/>
    <s v="Regulated Electric (122)"/>
    <s v="X - DNU - RETIRED LINE"/>
    <x v="170"/>
    <n v="135500"/>
    <x v="20"/>
    <n v="9801827"/>
    <s v="CROSSARM ASSEMBLIES, WOOD"/>
    <d v="1967-07-01T00:00:00"/>
    <d v="1967-07-01T00:00:00"/>
    <s v="WCDXFER"/>
  </r>
  <r>
    <n v="0"/>
    <n v="0"/>
    <n v="0"/>
    <n v="0"/>
    <d v="2025-12-01T00:00:00"/>
    <s v="BH Colorado Electric Oper Co"/>
    <s v="Regulated Electric (122)"/>
    <s v="X - DNU - RETIRED LINE"/>
    <x v="170"/>
    <n v="135500"/>
    <x v="20"/>
    <n v="9801856"/>
    <s v="CROSSARM ASSEMBLIES, WOOD"/>
    <d v="1936-07-01T00:00:00"/>
    <d v="1936-07-01T00:00:00"/>
    <s v="WCDXFER"/>
  </r>
  <r>
    <n v="0"/>
    <n v="0"/>
    <n v="0"/>
    <n v="0"/>
    <d v="2025-12-01T00:00:00"/>
    <s v="BH Colorado Electric Oper Co"/>
    <s v="Regulated Electric (122)"/>
    <s v="X - DNU - RETIRED LINE"/>
    <x v="170"/>
    <n v="135500"/>
    <x v="20"/>
    <n v="9802810"/>
    <s v="CROSSARM ASSEMBLIES, WOOD"/>
    <d v="1985-07-01T00:00:00"/>
    <d v="1985-07-01T00:00:00"/>
    <s v="WCDXFER"/>
  </r>
  <r>
    <n v="0"/>
    <n v="0"/>
    <n v="0"/>
    <n v="0"/>
    <d v="2025-12-01T00:00:00"/>
    <s v="BH Colorado Electric Oper Co"/>
    <s v="Regulated Electric (122)"/>
    <s v="X - DNU - RETIRED LINE"/>
    <x v="170"/>
    <n v="135500"/>
    <x v="20"/>
    <n v="9802579"/>
    <s v="CROSSARM ASSEMBLIES, WOOD"/>
    <d v="1974-07-01T00:00:00"/>
    <d v="1974-07-01T00:00:00"/>
    <s v="WCDXFER"/>
  </r>
  <r>
    <n v="0"/>
    <n v="0"/>
    <n v="0"/>
    <n v="0"/>
    <d v="2025-12-01T00:00:00"/>
    <s v="BH Colorado Electric Oper Co"/>
    <s v="Regulated Electric (122)"/>
    <s v="X - DNU - RETIRED LINE"/>
    <x v="170"/>
    <n v="135500"/>
    <x v="20"/>
    <n v="9802432"/>
    <s v="CROSSARM ASSEMBLIES, WOOD"/>
    <d v="1990-07-01T00:00:00"/>
    <d v="1990-07-01T00:00:00"/>
    <s v="WCDXFER"/>
  </r>
  <r>
    <n v="0"/>
    <n v="0"/>
    <n v="0"/>
    <n v="0"/>
    <d v="2025-12-01T00:00:00"/>
    <s v="BH Colorado Electric Oper Co"/>
    <s v="Regulated Electric (122)"/>
    <s v="X - DNU - RETIRED LINE"/>
    <x v="170"/>
    <n v="135500"/>
    <x v="20"/>
    <n v="9802673"/>
    <s v="CROSSARM ASSEMBLIES, WOOD"/>
    <d v="1958-07-01T00:00:00"/>
    <d v="1958-07-01T00:00:00"/>
    <s v="WCDXFER"/>
  </r>
  <r>
    <n v="0"/>
    <n v="0"/>
    <n v="0"/>
    <n v="0"/>
    <d v="2025-12-01T00:00:00"/>
    <s v="BH Colorado Electric Oper Co"/>
    <s v="Regulated Electric (122)"/>
    <s v="X - DNU - RETIRED LINE"/>
    <x v="170"/>
    <n v="135500"/>
    <x v="20"/>
    <n v="9801933"/>
    <s v="CROSSARM ASSEMBLIES, WOOD"/>
    <d v="1964-07-01T00:00:00"/>
    <d v="1964-07-01T00:00:00"/>
    <s v="WCDXFER"/>
  </r>
  <r>
    <n v="0"/>
    <n v="0"/>
    <n v="0"/>
    <n v="0"/>
    <d v="2025-12-01T00:00:00"/>
    <s v="BH Colorado Electric Oper Co"/>
    <s v="Regulated Electric (122)"/>
    <s v="X - DNU - RETIRED LINE"/>
    <x v="170"/>
    <n v="135500"/>
    <x v="20"/>
    <n v="9801904"/>
    <s v="CROSSARM ASSEMBLIES, WOOD"/>
    <d v="1989-07-01T00:00:00"/>
    <d v="1989-07-01T00:00:00"/>
    <s v="WCDXFER"/>
  </r>
  <r>
    <n v="0"/>
    <n v="0"/>
    <n v="0"/>
    <n v="0"/>
    <d v="2025-12-01T00:00:00"/>
    <s v="BH Colorado Electric Oper Co"/>
    <s v="Regulated Electric (122)"/>
    <s v="X - DNU - RETIRED LINE"/>
    <x v="170"/>
    <n v="135500"/>
    <x v="20"/>
    <n v="9801898"/>
    <s v="CROSSARM ASSEMBLIES, WOOD"/>
    <d v="1968-07-01T00:00:00"/>
    <d v="1968-07-01T00:00:00"/>
    <s v="WCDXFER"/>
  </r>
  <r>
    <n v="0"/>
    <n v="0"/>
    <n v="0"/>
    <n v="0"/>
    <d v="2025-12-01T00:00:00"/>
    <s v="BH Colorado Electric Oper Co"/>
    <s v="Regulated Electric (122)"/>
    <s v="X - DNU - RETIRED LINE"/>
    <x v="170"/>
    <n v="135500"/>
    <x v="20"/>
    <n v="9801864"/>
    <s v="CROSSARM ASSEMBLIES, WOOD"/>
    <d v="1992-07-01T00:00:00"/>
    <d v="1992-07-01T00:00:00"/>
    <s v="WCDXFER"/>
  </r>
  <r>
    <n v="0"/>
    <n v="0"/>
    <n v="0"/>
    <n v="0"/>
    <d v="2025-12-01T00:00:00"/>
    <s v="BH Colorado Electric Oper Co"/>
    <s v="Regulated Electric (122)"/>
    <s v="X - DNU - RETIRED LINE"/>
    <x v="170"/>
    <n v="135500"/>
    <x v="20"/>
    <n v="9801837"/>
    <s v="CROSSARM ASSEMBLIES, WOOD"/>
    <d v="1967-07-01T00:00:00"/>
    <d v="1967-07-01T00:00:00"/>
    <s v="WCDXFER"/>
  </r>
  <r>
    <n v="0"/>
    <n v="0"/>
    <n v="0"/>
    <n v="0"/>
    <d v="2025-12-01T00:00:00"/>
    <s v="BH Colorado Electric Oper Co"/>
    <s v="Regulated Electric (122)"/>
    <s v="X - DNU - RETIRED LINE"/>
    <x v="170"/>
    <n v="135500"/>
    <x v="20"/>
    <n v="9802576"/>
    <s v="CROSSARM ASSEMBLIES, WOOD"/>
    <d v="1968-07-01T00:00:00"/>
    <d v="1968-07-01T00:00:00"/>
    <s v="WCDXFER"/>
  </r>
  <r>
    <n v="0"/>
    <n v="0"/>
    <n v="0"/>
    <n v="0"/>
    <d v="2025-12-01T00:00:00"/>
    <s v="BH Colorado Electric Oper Co"/>
    <s v="Regulated Electric (122)"/>
    <s v="X - DNU - RETIRED LINE"/>
    <x v="170"/>
    <n v="135500"/>
    <x v="20"/>
    <n v="9802575"/>
    <s v="CROSSARM ASSEMBLIES, WOOD"/>
    <d v="1967-07-01T00:00:00"/>
    <d v="1967-07-01T00:00:00"/>
    <s v="WCDXFER"/>
  </r>
  <r>
    <n v="0"/>
    <n v="0"/>
    <n v="0"/>
    <n v="0"/>
    <d v="2025-12-01T00:00:00"/>
    <s v="BH Colorado Electric Oper Co"/>
    <s v="Regulated Electric (122)"/>
    <s v="X - DNU - RETIRED LINE"/>
    <x v="170"/>
    <n v="135500"/>
    <x v="20"/>
    <n v="9802573"/>
    <s v="CROSSARM ASSEMBLIES, WOOD"/>
    <d v="1960-07-01T00:00:00"/>
    <d v="1960-07-01T00:00:00"/>
    <s v="WCDXFER"/>
  </r>
  <r>
    <n v="0"/>
    <n v="0"/>
    <n v="0"/>
    <n v="0"/>
    <d v="2025-12-01T00:00:00"/>
    <s v="BH Colorado Electric Oper Co"/>
    <s v="Regulated Electric (122)"/>
    <s v="X - DNU - RETIRED LINE"/>
    <x v="170"/>
    <n v="135500"/>
    <x v="20"/>
    <n v="9801966"/>
    <s v="CROSSARM ASSEMBLIES, WOOD"/>
    <d v="1956-07-01T00:00:00"/>
    <d v="1956-07-01T00:00:00"/>
    <s v="WCDXFER"/>
  </r>
  <r>
    <n v="0"/>
    <n v="0"/>
    <n v="0"/>
    <n v="0"/>
    <d v="2025-12-01T00:00:00"/>
    <s v="BH Colorado Electric Oper Co"/>
    <s v="Regulated Electric (122)"/>
    <s v="X - DNU - RETIRED LINE"/>
    <x v="170"/>
    <n v="135500"/>
    <x v="20"/>
    <n v="9802426"/>
    <s v="CROSSARM ASSEMBLIES, WOOD"/>
    <d v="1962-07-01T00:00:00"/>
    <d v="1962-07-01T00:00:00"/>
    <s v="WCDXFER"/>
  </r>
  <r>
    <n v="0"/>
    <n v="0"/>
    <n v="0"/>
    <n v="0"/>
    <d v="2025-12-01T00:00:00"/>
    <s v="BH Colorado Electric Oper Co"/>
    <s v="Regulated Electric (122)"/>
    <s v="X - DNU - RETIRED LINE"/>
    <x v="170"/>
    <n v="135500"/>
    <x v="20"/>
    <n v="9802372"/>
    <s v="CROSSARM ASSEMBLIES, WOOD"/>
    <d v="1969-07-01T00:00:00"/>
    <d v="1969-07-01T00:00:00"/>
    <s v="WCDXFER"/>
  </r>
  <r>
    <n v="0"/>
    <n v="0"/>
    <n v="0"/>
    <n v="0"/>
    <d v="2025-12-01T00:00:00"/>
    <s v="BH Colorado Electric Oper Co"/>
    <s v="Regulated Electric (122)"/>
    <s v="X - DNU - RETIRED LINE"/>
    <x v="170"/>
    <n v="135500"/>
    <x v="20"/>
    <n v="9802350"/>
    <s v="CROSSARM ASSEMBLIES, WOOD"/>
    <d v="1958-07-01T00:00:00"/>
    <d v="1958-07-01T00:00:00"/>
    <s v="WCDXFER"/>
  </r>
  <r>
    <n v="0"/>
    <n v="0"/>
    <n v="0"/>
    <n v="0"/>
    <d v="2025-12-01T00:00:00"/>
    <s v="BH Colorado Electric Oper Co"/>
    <s v="Regulated Electric (122)"/>
    <s v="X - DNU - RETIRED LINE"/>
    <x v="170"/>
    <n v="135500"/>
    <x v="20"/>
    <n v="9801937"/>
    <s v="CROSSARM ASSEMBLIES, WOOD"/>
    <d v="1967-07-01T00:00:00"/>
    <d v="1967-07-01T00:00:00"/>
    <s v="WCDXFER"/>
  </r>
  <r>
    <n v="0"/>
    <n v="0"/>
    <n v="0"/>
    <n v="0"/>
    <d v="2025-12-01T00:00:00"/>
    <s v="BH Colorado Electric Oper Co"/>
    <s v="Regulated Electric (122)"/>
    <s v="X - DNU - RETIRED LINE"/>
    <x v="170"/>
    <n v="135500"/>
    <x v="20"/>
    <n v="9802622"/>
    <s v="CROSSARM ASSEMBLIES, WOOD"/>
    <d v="1976-07-01T00:00:00"/>
    <d v="1976-07-01T00:00:00"/>
    <s v="WCDXFER"/>
  </r>
  <r>
    <n v="0"/>
    <n v="0"/>
    <n v="0"/>
    <n v="0"/>
    <d v="2025-12-01T00:00:00"/>
    <s v="BH Colorado Electric Oper Co"/>
    <s v="Regulated Electric (122)"/>
    <s v="X - DNU - RETIRED LINE"/>
    <x v="170"/>
    <n v="135500"/>
    <x v="20"/>
    <n v="9802733"/>
    <s v="CROSSARM ASSEMBLIES, WOOD"/>
    <d v="1960-07-01T00:00:00"/>
    <d v="1960-07-01T00:00:00"/>
    <s v="WCDXFER"/>
  </r>
  <r>
    <n v="0"/>
    <n v="0"/>
    <n v="0"/>
    <n v="0"/>
    <d v="2025-12-01T00:00:00"/>
    <s v="BH Colorado Electric Oper Co"/>
    <s v="Regulated Electric (122)"/>
    <s v="X - DNU - RETIRED LINE"/>
    <x v="170"/>
    <n v="135500"/>
    <x v="20"/>
    <n v="9802642"/>
    <s v="CROSSARM ASSEMBLIES, WOOD"/>
    <d v="1961-07-01T00:00:00"/>
    <d v="1961-07-01T00:00:00"/>
    <s v="WCDXFER"/>
  </r>
  <r>
    <n v="0"/>
    <n v="0"/>
    <n v="0"/>
    <n v="0"/>
    <d v="2025-12-01T00:00:00"/>
    <s v="BH Colorado Electric Oper Co"/>
    <s v="Regulated Electric (122)"/>
    <s v="X - DNU - RETIRED LINE"/>
    <x v="170"/>
    <n v="135500"/>
    <x v="20"/>
    <n v="9801934"/>
    <s v="CROSSARM ASSEMBLIES, WOOD"/>
    <d v="1965-07-01T00:00:00"/>
    <d v="1965-07-01T00:00:00"/>
    <s v="WCDXFER"/>
  </r>
  <r>
    <n v="0"/>
    <n v="0"/>
    <n v="0"/>
    <n v="0"/>
    <d v="2025-12-01T00:00:00"/>
    <s v="BH Colorado Electric Oper Co"/>
    <s v="Regulated Electric (122)"/>
    <s v="X - DNU - RETIRED LINE"/>
    <x v="170"/>
    <n v="135500"/>
    <x v="20"/>
    <n v="9801910"/>
    <s v="CROSSARM ASSEMBLIES, WOOD"/>
    <d v="1961-07-01T00:00:00"/>
    <d v="1961-07-01T00:00:00"/>
    <s v="WCDXFER"/>
  </r>
  <r>
    <n v="0"/>
    <n v="0"/>
    <n v="0"/>
    <n v="0"/>
    <d v="2025-12-01T00:00:00"/>
    <s v="BH Colorado Electric Oper Co"/>
    <s v="Regulated Electric (122)"/>
    <s v="X - DNU - RETIRED LINE"/>
    <x v="170"/>
    <n v="135500"/>
    <x v="20"/>
    <n v="9801862"/>
    <s v="CROSSARM ASSEMBLIES, WOOD"/>
    <d v="1949-07-01T00:00:00"/>
    <d v="1949-07-01T00:00:00"/>
    <s v="WCDXFER"/>
  </r>
  <r>
    <n v="0"/>
    <n v="0"/>
    <n v="0"/>
    <n v="0"/>
    <d v="2025-12-01T00:00:00"/>
    <s v="BH Colorado Electric Oper Co"/>
    <s v="Regulated Electric (122)"/>
    <s v="X - DNU - RETIRED LINE"/>
    <x v="170"/>
    <n v="135500"/>
    <x v="20"/>
    <n v="9802398"/>
    <s v="CROSSARM ASSEMBLIES, WOOD"/>
    <d v="1986-07-01T00:00:00"/>
    <d v="1986-07-01T00:00:00"/>
    <s v="WCDXFER"/>
  </r>
  <r>
    <n v="0"/>
    <n v="0"/>
    <n v="0"/>
    <n v="0"/>
    <d v="2025-12-01T00:00:00"/>
    <s v="BH Colorado Electric Oper Co"/>
    <s v="Regulated Electric (122)"/>
    <s v="X - DNU - RETIRED LINE"/>
    <x v="170"/>
    <n v="135500"/>
    <x v="20"/>
    <n v="9802734"/>
    <s v="CROSSARM ASSEMBLIES, WOOD"/>
    <d v="1961-07-01T00:00:00"/>
    <d v="1961-07-01T00:00:00"/>
    <s v="WCDXFER"/>
  </r>
  <r>
    <n v="0"/>
    <n v="0"/>
    <n v="0"/>
    <n v="0"/>
    <d v="2025-12-01T00:00:00"/>
    <s v="BH Colorado Electric Oper Co"/>
    <s v="Regulated Electric (122)"/>
    <s v="X - DNU - RETIRED LINE"/>
    <x v="170"/>
    <n v="135500"/>
    <x v="20"/>
    <n v="9802710"/>
    <s v="CROSSARM ASSEMBLIES, WOOD"/>
    <d v="1972-07-01T00:00:00"/>
    <d v="1972-07-01T00:00:00"/>
    <s v="WCDXFER"/>
  </r>
  <r>
    <n v="0"/>
    <n v="0"/>
    <n v="0"/>
    <n v="0"/>
    <d v="2025-12-01T00:00:00"/>
    <s v="BH Colorado Electric Oper Co"/>
    <s v="Regulated Electric (122)"/>
    <s v="X - DNU - RETIRED LINE"/>
    <x v="170"/>
    <n v="135500"/>
    <x v="20"/>
    <n v="9802621"/>
    <s v="CROSSARM ASSEMBLIES, WOOD"/>
    <d v="1973-07-01T00:00:00"/>
    <d v="1973-07-01T00:00:00"/>
    <s v="WCDXFER"/>
  </r>
  <r>
    <n v="0"/>
    <n v="0"/>
    <n v="0"/>
    <n v="0"/>
    <d v="2025-12-01T00:00:00"/>
    <s v="BH Colorado Electric Oper Co"/>
    <s v="Regulated Electric (122)"/>
    <s v="X - DNU - RETIRED LINE"/>
    <x v="170"/>
    <n v="135500"/>
    <x v="20"/>
    <n v="9802523"/>
    <s v="CROSSARM ASSEMBLIES, WOOD"/>
    <d v="1965-07-01T00:00:00"/>
    <d v="1965-07-01T00:00:00"/>
    <s v="WCDXFER"/>
  </r>
  <r>
    <n v="0"/>
    <n v="0"/>
    <n v="0"/>
    <n v="0"/>
    <d v="2025-12-01T00:00:00"/>
    <s v="BH Colorado Electric Oper Co"/>
    <s v="Regulated Electric (122)"/>
    <s v="X - DNU - RETIRED LINE"/>
    <x v="170"/>
    <n v="135500"/>
    <x v="20"/>
    <n v="9802494"/>
    <s v="CROSSARM ASSEMBLIES, WOOD"/>
    <d v="1986-07-01T00:00:00"/>
    <d v="1986-07-01T00:00:00"/>
    <s v="WCDXFER"/>
  </r>
  <r>
    <n v="0"/>
    <n v="0"/>
    <n v="0"/>
    <n v="0"/>
    <d v="2025-12-01T00:00:00"/>
    <s v="BH Colorado Electric Oper Co"/>
    <s v="Regulated Electric (122)"/>
    <s v="X - DNU - RETIRED LINE"/>
    <x v="170"/>
    <n v="135500"/>
    <x v="20"/>
    <n v="9802380"/>
    <s v="CROSSARM ASSEMBLIES, WOOD"/>
    <d v="1956-07-01T00:00:00"/>
    <d v="1956-07-01T00:00:00"/>
    <s v="WCDXFER"/>
  </r>
  <r>
    <n v="0"/>
    <n v="0"/>
    <n v="0"/>
    <n v="0"/>
    <d v="2025-12-01T00:00:00"/>
    <s v="BH Colorado Electric Oper Co"/>
    <s v="Regulated Electric (122)"/>
    <s v="X - DNU - RETIRED LINE"/>
    <x v="170"/>
    <n v="135500"/>
    <x v="20"/>
    <n v="9801968"/>
    <s v="CROSSARM ASSEMBLIES, WOOD"/>
    <d v="1958-07-01T00:00:00"/>
    <d v="1958-07-01T00:00:00"/>
    <s v="WCDXFER"/>
  </r>
  <r>
    <n v="0"/>
    <n v="0"/>
    <n v="0"/>
    <n v="0"/>
    <d v="2025-12-01T00:00:00"/>
    <s v="BH Colorado Electric Oper Co"/>
    <s v="Regulated Electric (122)"/>
    <s v="X - DNU - RETIRED LINE"/>
    <x v="170"/>
    <n v="135500"/>
    <x v="20"/>
    <n v="9801967"/>
    <s v="CROSSARM ASSEMBLIES, WOOD"/>
    <d v="1957-07-01T00:00:00"/>
    <d v="1957-07-01T00:00:00"/>
    <s v="WCDXFER"/>
  </r>
  <r>
    <n v="0"/>
    <n v="0"/>
    <n v="0"/>
    <n v="0"/>
    <d v="2025-12-01T00:00:00"/>
    <s v="BH Colorado Electric Oper Co"/>
    <s v="Regulated Electric (122)"/>
    <s v="X - DNU - RETIRED LINE"/>
    <x v="170"/>
    <n v="135500"/>
    <x v="20"/>
    <n v="9801935"/>
    <s v="CROSSARM ASSEMBLIES, WOOD"/>
    <d v="1961-07-01T00:00:00"/>
    <d v="1961-07-01T00:00:00"/>
    <s v="WCDXFER"/>
  </r>
  <r>
    <n v="0"/>
    <n v="0"/>
    <n v="0"/>
    <n v="0"/>
    <d v="2025-12-01T00:00:00"/>
    <s v="BH Colorado Electric Oper Co"/>
    <s v="Regulated Electric (122)"/>
    <s v="X - DNU - RETIRED LINE"/>
    <x v="170"/>
    <n v="135500"/>
    <x v="20"/>
    <n v="9802795"/>
    <s v="CROSSARM ASSEMBLIES, WOOD"/>
    <d v="1978-07-01T00:00:00"/>
    <d v="1978-07-01T00:00:00"/>
    <s v="WCDXFER"/>
  </r>
  <r>
    <n v="0"/>
    <n v="0"/>
    <n v="0"/>
    <n v="0"/>
    <d v="2025-12-01T00:00:00"/>
    <s v="BH Colorado Electric Oper Co"/>
    <s v="Regulated Electric (122)"/>
    <s v="X - DNU - RETIRED LINE"/>
    <x v="170"/>
    <n v="135500"/>
    <x v="20"/>
    <n v="9802424"/>
    <s v="CROSSARM ASSEMBLIES, WOOD"/>
    <d v="1958-07-01T00:00:00"/>
    <d v="1958-07-01T00:00:00"/>
    <s v="WCDXFER"/>
  </r>
  <r>
    <n v="0"/>
    <n v="0"/>
    <n v="0"/>
    <n v="0"/>
    <d v="2025-12-01T00:00:00"/>
    <s v="BH Colorado Electric Oper Co"/>
    <s v="Regulated Electric (122)"/>
    <s v="X - DNU - RETIRED LINE"/>
    <x v="170"/>
    <n v="135500"/>
    <x v="20"/>
    <n v="9802353"/>
    <s v="CROSSARM ASSEMBLIES, WOOD"/>
    <d v="1958-07-01T00:00:00"/>
    <d v="1958-07-01T00:00:00"/>
    <s v="WCDXFER"/>
  </r>
  <r>
    <n v="0"/>
    <n v="0"/>
    <n v="0"/>
    <n v="0"/>
    <d v="2025-12-01T00:00:00"/>
    <s v="BH Colorado Electric Oper Co"/>
    <s v="Regulated Electric (122)"/>
    <s v="X - DNU - RETIRED LINE"/>
    <x v="170"/>
    <n v="135500"/>
    <x v="20"/>
    <n v="9801901"/>
    <s v="CROSSARM ASSEMBLIES, WOOD"/>
    <d v="1968-07-01T00:00:00"/>
    <d v="1968-07-01T00:00:00"/>
    <s v="WCDXFER"/>
  </r>
  <r>
    <n v="0"/>
    <n v="0"/>
    <n v="0"/>
    <n v="0"/>
    <d v="2025-12-01T00:00:00"/>
    <s v="BH Colorado Electric Oper Co"/>
    <s v="Regulated Electric (122)"/>
    <s v="X - DNU - RETIRED LINE"/>
    <x v="170"/>
    <n v="135500"/>
    <x v="20"/>
    <n v="9802487"/>
    <s v="CROSSARM ASSEMBLIES, WOOD"/>
    <d v="1967-07-01T00:00:00"/>
    <d v="1967-07-01T00:00:00"/>
    <s v="WCDXFER"/>
  </r>
  <r>
    <n v="0"/>
    <n v="0"/>
    <n v="0"/>
    <n v="0"/>
    <d v="2025-12-01T00:00:00"/>
    <s v="BH Colorado Electric Oper Co"/>
    <s v="Regulated Electric (122)"/>
    <s v="X - DNU - RETIRED LINE"/>
    <x v="170"/>
    <n v="135500"/>
    <x v="20"/>
    <n v="9802485"/>
    <s v="CROSSARM ASSEMBLIES, WOOD"/>
    <d v="1965-07-01T00:00:00"/>
    <d v="1965-07-01T00:00:00"/>
    <s v="WCDXFER"/>
  </r>
  <r>
    <n v="0"/>
    <n v="0"/>
    <n v="0"/>
    <n v="0"/>
    <d v="2025-12-01T00:00:00"/>
    <s v="BH Colorado Electric Oper Co"/>
    <s v="Regulated Electric (122)"/>
    <s v="X - DNU - RETIRED LINE"/>
    <x v="170"/>
    <n v="135500"/>
    <x v="20"/>
    <n v="9802831"/>
    <s v="CROSSARM ASSEMBLIES, WOOD"/>
    <d v="1968-07-01T00:00:00"/>
    <d v="1968-07-01T00:00:00"/>
    <s v="WCDXFER"/>
  </r>
  <r>
    <n v="0"/>
    <n v="0"/>
    <n v="0"/>
    <n v="0"/>
    <d v="2025-12-01T00:00:00"/>
    <s v="BH Colorado Electric Oper Co"/>
    <s v="Regulated Electric (122)"/>
    <s v="X - DNU - RETIRED LINE"/>
    <x v="170"/>
    <n v="135500"/>
    <x v="20"/>
    <n v="9802726"/>
    <s v="CROSSARM ASSEMBLIES, WOOD"/>
    <d v="1967-07-01T00:00:00"/>
    <d v="1967-07-01T00:00:00"/>
    <s v="WCDXFER"/>
  </r>
  <r>
    <n v="0"/>
    <n v="0"/>
    <n v="0"/>
    <n v="0"/>
    <d v="2025-12-01T00:00:00"/>
    <s v="BH Colorado Electric Oper Co"/>
    <s v="Regulated Electric (122)"/>
    <s v="X - DNU - RETIRED LINE"/>
    <x v="170"/>
    <n v="135500"/>
    <x v="20"/>
    <n v="9802488"/>
    <s v="CROSSARM ASSEMBLIES, WOOD"/>
    <d v="1968-07-01T00:00:00"/>
    <d v="1968-07-01T00:00:00"/>
    <s v="WCDXFER"/>
  </r>
  <r>
    <n v="0"/>
    <n v="0"/>
    <n v="0"/>
    <n v="0"/>
    <d v="2025-12-01T00:00:00"/>
    <s v="BH Colorado Electric Oper Co"/>
    <s v="Regulated Electric (122)"/>
    <s v="X - DNU - RETIRED LINE"/>
    <x v="170"/>
    <n v="135500"/>
    <x v="20"/>
    <n v="9802486"/>
    <s v="CROSSARM ASSEMBLIES, WOOD"/>
    <d v="1966-07-01T00:00:00"/>
    <d v="1966-07-01T00:00:00"/>
    <s v="WCDXFER"/>
  </r>
  <r>
    <n v="0"/>
    <n v="0"/>
    <n v="0"/>
    <n v="0"/>
    <d v="2025-12-01T00:00:00"/>
    <s v="BH Colorado Electric Oper Co"/>
    <s v="Regulated Electric (122)"/>
    <s v="X - DNU - RETIRED LINE"/>
    <x v="170"/>
    <n v="135500"/>
    <x v="20"/>
    <n v="9801884"/>
    <s v="CROSSARM ASSEMBLIES, WOOD"/>
    <d v="1965-07-01T00:00:00"/>
    <d v="1965-07-01T00:00:00"/>
    <s v="WCDXFER"/>
  </r>
  <r>
    <n v="0"/>
    <n v="0"/>
    <n v="0"/>
    <n v="0"/>
    <d v="2025-12-01T00:00:00"/>
    <s v="BH Colorado Electric Oper Co"/>
    <s v="Regulated Electric (122)"/>
    <s v="X - DNU - RETIRED LINE"/>
    <x v="170"/>
    <n v="135500"/>
    <x v="20"/>
    <n v="9802511"/>
    <s v="CROSSARM ASSEMBLIES, WOOD"/>
    <d v="1968-07-01T00:00:00"/>
    <d v="1968-07-01T00:00:00"/>
    <s v="WCDXFER"/>
  </r>
  <r>
    <n v="0"/>
    <n v="0"/>
    <n v="0"/>
    <n v="0"/>
    <d v="2025-12-01T00:00:00"/>
    <s v="BH Colorado Electric Oper Co"/>
    <s v="Regulated Electric (122)"/>
    <s v="X - DNU - RETIRED LINE"/>
    <x v="170"/>
    <n v="135500"/>
    <x v="20"/>
    <n v="9802847"/>
    <s v="CROSSARM ASSEMBLIES, WOOD"/>
    <d v="1977-07-01T00:00:00"/>
    <d v="1977-07-01T00:00:00"/>
    <s v="WCDXFER"/>
  </r>
  <r>
    <n v="0"/>
    <n v="0"/>
    <n v="0"/>
    <n v="0"/>
    <d v="2025-12-01T00:00:00"/>
    <s v="BH Colorado Electric Oper Co"/>
    <s v="Regulated Electric (122)"/>
    <s v="X - DNU - RETIRED LINE"/>
    <x v="170"/>
    <n v="135500"/>
    <x v="20"/>
    <n v="9801942"/>
    <s v="CROSSARM ASSEMBLIES, WOOD"/>
    <d v="1979-07-01T00:00:00"/>
    <d v="1979-07-01T00:00:00"/>
    <s v="WCDXFER"/>
  </r>
  <r>
    <n v="0"/>
    <n v="0"/>
    <n v="0"/>
    <n v="0"/>
    <d v="2025-12-01T00:00:00"/>
    <s v="BH Colorado Electric Oper Co"/>
    <s v="Regulated Electric (122)"/>
    <s v="X - DNU - RETIRED LINE"/>
    <x v="170"/>
    <n v="135500"/>
    <x v="20"/>
    <n v="9801871"/>
    <s v="CROSSARM ASSEMBLIES, WOOD"/>
    <d v="1973-07-01T00:00:00"/>
    <d v="1973-07-01T00:00:00"/>
    <s v="WCDXFER"/>
  </r>
  <r>
    <n v="0"/>
    <n v="0"/>
    <n v="0"/>
    <n v="0"/>
    <d v="2025-12-01T00:00:00"/>
    <s v="BH Colorado Electric Oper Co"/>
    <s v="Regulated Electric (122)"/>
    <s v="X - DNU - RETIRED LINE"/>
    <x v="170"/>
    <n v="135500"/>
    <x v="20"/>
    <n v="9802766"/>
    <s v="CROSSARM ASSEMBLIES, WOOD"/>
    <d v="1972-07-01T00:00:00"/>
    <d v="1972-07-01T00:00:00"/>
    <s v="WCDXFER"/>
  </r>
  <r>
    <n v="0"/>
    <n v="0"/>
    <n v="0"/>
    <n v="0"/>
    <d v="2025-12-01T00:00:00"/>
    <s v="BH Colorado Electric Oper Co"/>
    <s v="Regulated Electric (122)"/>
    <s v="X - DNU - RETIRED LINE"/>
    <x v="170"/>
    <n v="135500"/>
    <x v="20"/>
    <n v="9802643"/>
    <s v="CROSSARM ASSEMBLIES, WOOD"/>
    <d v="1962-07-01T00:00:00"/>
    <d v="1962-07-01T00:00:00"/>
    <s v="WCDXFER"/>
  </r>
  <r>
    <n v="0"/>
    <n v="0"/>
    <n v="0"/>
    <n v="0"/>
    <d v="2025-12-01T00:00:00"/>
    <s v="BH Colorado Electric Oper Co"/>
    <s v="Regulated Electric (122)"/>
    <s v="X - DNU - RETIRED LINE"/>
    <x v="170"/>
    <n v="135500"/>
    <x v="20"/>
    <n v="9802546"/>
    <s v="CROSSARM ASSEMBLIES, WOOD"/>
    <d v="1967-07-01T00:00:00"/>
    <d v="1967-07-01T00:00:00"/>
    <s v="WCDXFER"/>
  </r>
  <r>
    <n v="0"/>
    <n v="0"/>
    <n v="0"/>
    <n v="0"/>
    <d v="2025-12-01T00:00:00"/>
    <s v="BH Colorado Electric Oper Co"/>
    <s v="Regulated Electric (122)"/>
    <s v="X - DNU - RETIRED LINE"/>
    <x v="170"/>
    <n v="135500"/>
    <x v="20"/>
    <n v="9802544"/>
    <s v="CROSSARM ASSEMBLIES, WOOD"/>
    <d v="1962-07-01T00:00:00"/>
    <d v="1962-07-01T00:00:00"/>
    <s v="WCDXFER"/>
  </r>
  <r>
    <n v="0"/>
    <n v="0"/>
    <n v="0"/>
    <n v="0"/>
    <d v="2025-12-01T00:00:00"/>
    <s v="BH Colorado Electric Oper Co"/>
    <s v="Regulated Electric (122)"/>
    <s v="X - DNU - RETIRED LINE"/>
    <x v="170"/>
    <n v="135500"/>
    <x v="20"/>
    <n v="9801963"/>
    <s v="CROSSARM ASSEMBLIES, WOOD"/>
    <d v="1936-07-01T00:00:00"/>
    <d v="1936-07-01T00:00:00"/>
    <s v="WCDXFER"/>
  </r>
  <r>
    <n v="0"/>
    <n v="0"/>
    <n v="0"/>
    <n v="0"/>
    <d v="2025-12-01T00:00:00"/>
    <s v="BH Colorado Electric Oper Co"/>
    <s v="Regulated Electric (122)"/>
    <s v="X - DNU - RETIRED LINE"/>
    <x v="170"/>
    <n v="135500"/>
    <x v="20"/>
    <n v="9801938"/>
    <s v="CROSSARM ASSEMBLIES, WOOD"/>
    <d v="1968-07-01T00:00:00"/>
    <d v="1968-07-01T00:00:00"/>
    <s v="WCDXFER"/>
  </r>
  <r>
    <n v="0"/>
    <n v="0"/>
    <n v="0"/>
    <n v="0"/>
    <d v="2025-12-01T00:00:00"/>
    <s v="BH Colorado Electric Oper Co"/>
    <s v="Regulated Electric (122)"/>
    <s v="X - DNU - RETIRED LINE"/>
    <x v="170"/>
    <n v="135500"/>
    <x v="20"/>
    <n v="9801911"/>
    <s v="CROSSARM ASSEMBLIES, WOOD"/>
    <d v="1962-07-01T00:00:00"/>
    <d v="1962-07-01T00:00:00"/>
    <s v="WCDXFER"/>
  </r>
  <r>
    <n v="0"/>
    <n v="0"/>
    <n v="0"/>
    <n v="0"/>
    <d v="2025-12-01T00:00:00"/>
    <s v="BH Colorado Electric Oper Co"/>
    <s v="Regulated Electric (122)"/>
    <s v="X - DNU - RETIRED LINE"/>
    <x v="170"/>
    <n v="135500"/>
    <x v="20"/>
    <n v="9801857"/>
    <s v="CROSSARM ASSEMBLIES, WOOD"/>
    <d v="1974-07-01T00:00:00"/>
    <d v="1974-07-01T00:00:00"/>
    <s v="WCDXFER"/>
  </r>
  <r>
    <n v="0"/>
    <n v="0"/>
    <n v="0"/>
    <n v="0"/>
    <d v="2025-12-01T00:00:00"/>
    <s v="BH Colorado Electric Oper Co"/>
    <s v="Regulated Electric (122)"/>
    <s v="X - DNU - RETIRED LINE"/>
    <x v="170"/>
    <n v="135500"/>
    <x v="20"/>
    <n v="9802574"/>
    <s v="CROSSARM ASSEMBLIES, WOOD"/>
    <d v="1966-07-01T00:00:00"/>
    <d v="1966-07-01T00:00:00"/>
    <s v="WCDXFER"/>
  </r>
  <r>
    <n v="0"/>
    <n v="0"/>
    <n v="0"/>
    <n v="0"/>
    <d v="2025-12-01T00:00:00"/>
    <s v="BH Colorado Electric Oper Co"/>
    <s v="Regulated Electric (122)"/>
    <s v="X - DNU - RETIRED LINE"/>
    <x v="170"/>
    <n v="135500"/>
    <x v="20"/>
    <n v="9802429"/>
    <s v="CROSSARM ASSEMBLIES, WOOD"/>
    <d v="1972-07-01T00:00:00"/>
    <d v="1972-07-01T00:00:00"/>
    <s v="WCDXFER"/>
  </r>
  <r>
    <n v="0"/>
    <n v="0"/>
    <n v="0"/>
    <n v="0"/>
    <d v="2025-12-01T00:00:00"/>
    <s v="BH Colorado Electric Oper Co"/>
    <s v="Regulated Electric (122)"/>
    <s v="X - DNU - RETIRED LINE"/>
    <x v="170"/>
    <n v="135500"/>
    <x v="20"/>
    <n v="9802427"/>
    <s v="CROSSARM ASSEMBLIES, WOOD"/>
    <d v="1963-07-01T00:00:00"/>
    <d v="1963-07-01T00:00:00"/>
    <s v="WCDXFER"/>
  </r>
  <r>
    <n v="0"/>
    <n v="0"/>
    <n v="0"/>
    <n v="0"/>
    <d v="2025-12-01T00:00:00"/>
    <s v="BH Colorado Electric Oper Co"/>
    <s v="Regulated Electric (122)"/>
    <s v="X - DNU - RETIRED LINE"/>
    <x v="170"/>
    <n v="135500"/>
    <x v="20"/>
    <n v="9802370"/>
    <s v="CROSSARM ASSEMBLIES, WOOD"/>
    <d v="1958-07-01T00:00:00"/>
    <d v="1958-07-01T00:00:00"/>
    <s v="WCDXFER"/>
  </r>
  <r>
    <n v="0"/>
    <n v="0"/>
    <n v="0"/>
    <n v="0"/>
    <d v="2025-12-01T00:00:00"/>
    <s v="BH Colorado Electric Oper Co"/>
    <s v="Regulated Electric (122)"/>
    <s v="X - DNU - RETIRED LINE"/>
    <x v="170"/>
    <n v="135500"/>
    <x v="20"/>
    <n v="9802779"/>
    <s v="CROSSARM ASSEMBLIES, WOOD"/>
    <d v="1978-07-01T00:00:00"/>
    <d v="1978-07-01T00:00:00"/>
    <s v="WCDXFER"/>
  </r>
  <r>
    <n v="0"/>
    <n v="0"/>
    <n v="0"/>
    <n v="0"/>
    <d v="2025-12-01T00:00:00"/>
    <s v="BH Colorado Electric Oper Co"/>
    <s v="Regulated Electric (122)"/>
    <s v="X - DNU - RETIRED LINE"/>
    <x v="170"/>
    <n v="135500"/>
    <x v="20"/>
    <n v="9802777"/>
    <s v="CROSSARM ASSEMBLIES, WOOD"/>
    <d v="1965-07-01T00:00:00"/>
    <d v="1965-07-01T00:00:00"/>
    <s v="WCDXFER"/>
  </r>
  <r>
    <n v="0"/>
    <n v="0"/>
    <n v="0"/>
    <n v="0"/>
    <d v="2025-12-01T00:00:00"/>
    <s v="BH Colorado Electric Oper Co"/>
    <s v="Regulated Electric (122)"/>
    <s v="X - DNU - RETIRED LINE"/>
    <x v="170"/>
    <n v="135500"/>
    <x v="20"/>
    <n v="9802691"/>
    <s v="CROSSARM ASSEMBLIES, WOOD"/>
    <d v="1986-07-01T00:00:00"/>
    <d v="1986-07-01T00:00:00"/>
    <s v="WCDXFER"/>
  </r>
  <r>
    <n v="0"/>
    <n v="0"/>
    <n v="0"/>
    <n v="0"/>
    <d v="2025-12-01T00:00:00"/>
    <s v="BH Colorado Electric Oper Co"/>
    <s v="Regulated Electric (122)"/>
    <s v="X - DNU - RETIRED LINE"/>
    <x v="170"/>
    <n v="135500"/>
    <x v="20"/>
    <n v="9802612"/>
    <s v="CROSSARM ASSEMBLIES, WOOD"/>
    <d v="1992-07-01T00:00:00"/>
    <d v="1992-07-01T00:00:00"/>
    <s v="WCDXFER"/>
  </r>
  <r>
    <n v="0"/>
    <n v="0"/>
    <n v="0"/>
    <n v="0"/>
    <d v="2025-12-01T00:00:00"/>
    <s v="BH Colorado Electric Oper Co"/>
    <s v="Regulated Electric (122)"/>
    <s v="X - DNU - RETIRED LINE"/>
    <x v="170"/>
    <n v="135500"/>
    <x v="20"/>
    <n v="9802610"/>
    <s v="CROSSARM ASSEMBLIES, WOOD"/>
    <d v="1978-07-01T00:00:00"/>
    <d v="1978-07-01T00:00:00"/>
    <s v="WCDXFER"/>
  </r>
  <r>
    <n v="0"/>
    <n v="0"/>
    <n v="0"/>
    <n v="0"/>
    <d v="2025-12-01T00:00:00"/>
    <s v="BH Colorado Electric Oper Co"/>
    <s v="Regulated Electric (122)"/>
    <s v="X - DNU - RETIRED LINE"/>
    <x v="170"/>
    <n v="135500"/>
    <x v="20"/>
    <n v="9802609"/>
    <s v="CROSSARM ASSEMBLIES, WOOD"/>
    <d v="1968-07-01T00:00:00"/>
    <d v="1968-07-01T00:00:00"/>
    <s v="WCDXFER"/>
  </r>
  <r>
    <n v="0"/>
    <n v="0"/>
    <n v="0"/>
    <n v="0"/>
    <d v="2025-12-01T00:00:00"/>
    <s v="BH Colorado Electric Oper Co"/>
    <s v="Regulated Electric (122)"/>
    <s v="X - DNU - RETIRED LINE"/>
    <x v="170"/>
    <n v="135500"/>
    <x v="20"/>
    <n v="9802489"/>
    <s v="CROSSARM ASSEMBLIES, WOOD"/>
    <d v="1977-07-01T00:00:00"/>
    <d v="1977-07-01T00:00:00"/>
    <s v="WCDXFER"/>
  </r>
  <r>
    <n v="0"/>
    <n v="0"/>
    <n v="0"/>
    <n v="0"/>
    <d v="2025-12-01T00:00:00"/>
    <s v="BH Colorado Electric Oper Co"/>
    <s v="Regulated Electric (122)"/>
    <s v="X - DNU - RETIRED LINE"/>
    <x v="170"/>
    <n v="135500"/>
    <x v="20"/>
    <n v="9801905"/>
    <s v="CROSSARM ASSEMBLIES, WOOD"/>
    <d v="1992-07-01T00:00:00"/>
    <d v="1992-07-01T00:00:00"/>
    <s v="WCDXFER"/>
  </r>
  <r>
    <n v="0"/>
    <n v="0"/>
    <n v="0"/>
    <n v="0"/>
    <d v="2025-12-01T00:00:00"/>
    <s v="BH Colorado Electric Oper Co"/>
    <s v="Regulated Electric (122)"/>
    <s v="X - DNU - RETIRED LINE"/>
    <x v="170"/>
    <n v="135500"/>
    <x v="20"/>
    <n v="9801889"/>
    <s v="CROSSARM ASSEMBLIES, WOOD"/>
    <d v="1992-07-01T00:00:00"/>
    <d v="1992-07-01T00:00:00"/>
    <s v="WCDXFER"/>
  </r>
  <r>
    <n v="0"/>
    <n v="0"/>
    <n v="0"/>
    <n v="0"/>
    <d v="2025-12-01T00:00:00"/>
    <s v="BH Colorado Electric Oper Co"/>
    <s v="Regulated Electric (122)"/>
    <s v="X - DNU - RETIRED LINE"/>
    <x v="170"/>
    <n v="135500"/>
    <x v="20"/>
    <n v="9802832"/>
    <s v="CROSSARM ASSEMBLIES, WOOD"/>
    <d v="1992-07-01T00:00:00"/>
    <d v="1992-07-01T00:00:00"/>
    <s v="WCDXFER"/>
  </r>
  <r>
    <n v="0"/>
    <n v="0"/>
    <n v="0"/>
    <n v="0"/>
    <d v="2025-12-01T00:00:00"/>
    <s v="BH Colorado Electric Oper Co"/>
    <s v="Regulated Electric (122)"/>
    <s v="X - DNU - RETIRED LINE"/>
    <x v="170"/>
    <n v="135500"/>
    <x v="20"/>
    <n v="9802692"/>
    <s v="CROSSARM ASSEMBLIES, WOOD"/>
    <d v="1992-07-01T00:00:00"/>
    <d v="1992-07-01T00:00:00"/>
    <s v="WCDXFER"/>
  </r>
  <r>
    <n v="0"/>
    <n v="0"/>
    <n v="0"/>
    <n v="0"/>
    <d v="2025-12-01T00:00:00"/>
    <s v="BH Colorado Electric Oper Co"/>
    <s v="Regulated Electric (122)"/>
    <s v="X - DNU - RETIRED LINE"/>
    <x v="170"/>
    <n v="135500"/>
    <x v="20"/>
    <n v="9802607"/>
    <s v="CROSSARM ASSEMBLIES, WOOD"/>
    <d v="1965-07-01T00:00:00"/>
    <d v="1965-07-01T00:00:00"/>
    <s v="WCDXFER"/>
  </r>
  <r>
    <n v="0"/>
    <n v="0"/>
    <n v="0"/>
    <n v="0"/>
    <d v="2025-12-01T00:00:00"/>
    <s v="BH Colorado Electric Oper Co"/>
    <s v="Regulated Electric (122)"/>
    <s v="X - DNU - RETIRED LINE"/>
    <x v="170"/>
    <n v="135500"/>
    <x v="20"/>
    <n v="9801897"/>
    <s v="CROSSARM ASSEMBLIES, WOOD"/>
    <d v="1967-07-01T00:00:00"/>
    <d v="1967-07-01T00:00:00"/>
    <s v="WCDXFER"/>
  </r>
  <r>
    <n v="0"/>
    <n v="0"/>
    <n v="0"/>
    <n v="0"/>
    <d v="2025-12-01T00:00:00"/>
    <s v="BH Colorado Electric Oper Co"/>
    <s v="Regulated Electric (122)"/>
    <s v="X - DNU - RETIRED LINE"/>
    <x v="170"/>
    <n v="135500"/>
    <x v="20"/>
    <n v="9801907"/>
    <s v="CROSSARM ASSEMBLIES, WOOD"/>
    <d v="1958-07-01T00:00:00"/>
    <d v="1958-07-01T00:00:00"/>
    <s v="WCDXFER"/>
  </r>
  <r>
    <n v="0"/>
    <n v="0"/>
    <n v="0"/>
    <n v="0"/>
    <d v="2025-12-01T00:00:00"/>
    <s v="BH Colorado Electric Oper Co"/>
    <s v="Regulated Electric (122)"/>
    <s v="X - DNU - RETIRED LINE"/>
    <x v="170"/>
    <n v="135500"/>
    <x v="20"/>
    <n v="9802658"/>
    <s v="CROSSARM ASSEMBLIES, WOOD"/>
    <d v="1993-07-01T00:00:00"/>
    <d v="1993-07-01T00:00:00"/>
    <s v="WCDXFER"/>
  </r>
  <r>
    <n v="0"/>
    <n v="0"/>
    <n v="0"/>
    <n v="0"/>
    <d v="2025-12-01T00:00:00"/>
    <s v="BH Colorado Electric Oper Co"/>
    <s v="Regulated Electric (122)"/>
    <s v="X - DNU - RETIRED LINE"/>
    <x v="170"/>
    <n v="135500"/>
    <x v="20"/>
    <n v="9802817"/>
    <s v="CROSSARM ASSEMBLIES, WOOD"/>
    <d v="1958-07-01T00:00:00"/>
    <d v="1958-07-01T00:00:00"/>
    <s v="WCDXFER"/>
  </r>
  <r>
    <n v="0"/>
    <n v="0"/>
    <n v="0"/>
    <n v="0"/>
    <d v="2025-12-01T00:00:00"/>
    <s v="BH Colorado Electric Oper Co"/>
    <s v="Regulated Electric (122)"/>
    <s v="X - DNU - RETIRED LINE"/>
    <x v="170"/>
    <n v="135500"/>
    <x v="20"/>
    <n v="9801970"/>
    <s v="CROSSARM ASSEMBLIES, WOOD"/>
    <d v="1960-07-01T00:00:00"/>
    <d v="1960-07-01T00:00:00"/>
    <s v="WCDXFER"/>
  </r>
  <r>
    <n v="0"/>
    <n v="0"/>
    <n v="0"/>
    <n v="0"/>
    <d v="2025-12-01T00:00:00"/>
    <s v="BH Colorado Electric Oper Co"/>
    <s v="Regulated Electric (122)"/>
    <s v="X - DNU - RETIRED LINE"/>
    <x v="170"/>
    <n v="135500"/>
    <x v="20"/>
    <n v="9802829"/>
    <s v="CROSSARM ASSEMBLIES, WOOD"/>
    <d v="1978-07-01T00:00:00"/>
    <d v="1978-07-01T00:00:00"/>
    <s v="WCDXFER"/>
  </r>
  <r>
    <n v="0"/>
    <n v="0"/>
    <n v="0"/>
    <n v="0"/>
    <d v="2025-12-01T00:00:00"/>
    <s v="BH Colorado Electric Oper Co"/>
    <s v="Regulated Electric (122)"/>
    <s v="X - DNU - RETIRED LINE"/>
    <x v="170"/>
    <n v="135500"/>
    <x v="20"/>
    <n v="9802812"/>
    <s v="CROSSARM ASSEMBLIES, WOOD"/>
    <d v="1979-07-01T00:00:00"/>
    <d v="1979-07-01T00:00:00"/>
    <s v="WCDXFER"/>
  </r>
  <r>
    <n v="0"/>
    <n v="0"/>
    <n v="0"/>
    <n v="0"/>
    <d v="2025-12-01T00:00:00"/>
    <s v="BH Colorado Electric Oper Co"/>
    <s v="Regulated Electric (122)"/>
    <s v="X - DNU - RETIRED LINE"/>
    <x v="170"/>
    <n v="135500"/>
    <x v="20"/>
    <n v="9802742"/>
    <s v="CROSSARM ASSEMBLIES, WOOD"/>
    <d v="1960-07-01T00:00:00"/>
    <d v="1960-07-01T00:00:00"/>
    <s v="WCDXFER"/>
  </r>
  <r>
    <n v="0"/>
    <n v="0"/>
    <n v="0"/>
    <n v="0"/>
    <d v="2025-12-01T00:00:00"/>
    <s v="BH Colorado Electric Oper Co"/>
    <s v="Regulated Electric (122)"/>
    <s v="X - DNU - RETIRED LINE"/>
    <x v="170"/>
    <n v="135500"/>
    <x v="20"/>
    <n v="9802492"/>
    <s v="CROSSARM ASSEMBLIES, WOOD"/>
    <d v="1992-07-01T00:00:00"/>
    <d v="1992-07-01T00:00:00"/>
    <s v="WCDXFER"/>
  </r>
  <r>
    <n v="0"/>
    <n v="0"/>
    <n v="0"/>
    <n v="0"/>
    <d v="2025-12-01T00:00:00"/>
    <s v="BH Colorado Electric Oper Co"/>
    <s v="Regulated Electric (122)"/>
    <s v="X - DNU - RETIRED LINE"/>
    <x v="170"/>
    <n v="135500"/>
    <x v="20"/>
    <n v="9802524"/>
    <s v="CROSSARM ASSEMBLIES, WOOD"/>
    <d v="1966-07-01T00:00:00"/>
    <d v="1966-07-01T00:00:00"/>
    <s v="WCDXFER"/>
  </r>
  <r>
    <n v="0"/>
    <n v="0"/>
    <n v="0"/>
    <n v="0"/>
    <d v="2025-12-01T00:00:00"/>
    <s v="BH Colorado Electric Oper Co"/>
    <s v="Regulated Electric (122)"/>
    <s v="X - DNU - RETIRED LINE"/>
    <x v="170"/>
    <n v="135500"/>
    <x v="20"/>
    <n v="9802519"/>
    <s v="CROSSARM ASSEMBLIES, WOOD"/>
    <d v="1950-07-01T00:00:00"/>
    <d v="1950-07-01T00:00:00"/>
    <s v="WCDXFER"/>
  </r>
  <r>
    <n v="0"/>
    <n v="0"/>
    <n v="0"/>
    <n v="0"/>
    <d v="2025-12-01T00:00:00"/>
    <s v="BH Colorado Electric Oper Co"/>
    <s v="Regulated Electric (122)"/>
    <s v="X - DNU - RETIRED LINE"/>
    <x v="170"/>
    <n v="135500"/>
    <x v="20"/>
    <n v="9802565"/>
    <s v="CROSSARM ASSEMBLIES, WOOD"/>
    <d v="1962-07-01T00:00:00"/>
    <d v="1962-07-01T00:00:00"/>
    <s v="WCDXFER"/>
  </r>
  <r>
    <n v="0"/>
    <n v="0"/>
    <n v="0"/>
    <n v="0"/>
    <d v="2025-12-01T00:00:00"/>
    <s v="BH Colorado Electric Oper Co"/>
    <s v="Regulated Electric (122)"/>
    <s v="X - DNU - RETIRED LINE"/>
    <x v="170"/>
    <n v="135500"/>
    <x v="20"/>
    <n v="9802450"/>
    <s v="CROSSARM ASSEMBLIES, WOOD"/>
    <d v="1973-07-01T00:00:00"/>
    <d v="1973-07-01T00:00:00"/>
    <s v="WCDXFER"/>
  </r>
  <r>
    <n v="0"/>
    <n v="0"/>
    <n v="0"/>
    <n v="0"/>
    <d v="2025-12-01T00:00:00"/>
    <s v="BH Colorado Electric Oper Co"/>
    <s v="Regulated Electric (122)"/>
    <s v="X - DNU - RETIRED LINE"/>
    <x v="170"/>
    <n v="135500"/>
    <x v="20"/>
    <n v="9802446"/>
    <s v="CROSSARM ASSEMBLIES, WOOD"/>
    <d v="1948-07-01T00:00:00"/>
    <d v="1948-07-01T00:00:00"/>
    <s v="WCDXFER"/>
  </r>
  <r>
    <n v="0"/>
    <n v="0"/>
    <n v="0"/>
    <n v="0"/>
    <d v="2025-12-01T00:00:00"/>
    <s v="BH Colorado Electric Oper Co"/>
    <s v="Regulated Electric (122)"/>
    <s v="X - DNU - RETIRED LINE"/>
    <x v="170"/>
    <n v="135500"/>
    <x v="20"/>
    <n v="9802395"/>
    <s v="CROSSARM ASSEMBLIES, WOOD"/>
    <d v="1936-07-01T00:00:00"/>
    <d v="1936-07-01T00:00:00"/>
    <s v="WCDXFER"/>
  </r>
  <r>
    <n v="0"/>
    <n v="0"/>
    <n v="0"/>
    <n v="0"/>
    <d v="2025-12-01T00:00:00"/>
    <s v="BH Colorado Electric Oper Co"/>
    <s v="Regulated Electric (122)"/>
    <s v="X - DNU - RETIRED LINE"/>
    <x v="170"/>
    <n v="135500"/>
    <x v="20"/>
    <n v="9802445"/>
    <s v="CROSSARM ASSEMBLIES, WOOD"/>
    <d v="1936-07-01T00:00:00"/>
    <d v="1936-07-01T00:00:00"/>
    <s v="WCDXFER"/>
  </r>
  <r>
    <n v="0"/>
    <n v="0"/>
    <n v="0"/>
    <n v="0"/>
    <d v="2025-12-01T00:00:00"/>
    <s v="BH Colorado Electric Oper Co"/>
    <s v="Regulated Electric (122)"/>
    <s v="X - DNU - RETIRED LINE"/>
    <x v="170"/>
    <n v="135500"/>
    <x v="20"/>
    <n v="9802782"/>
    <s v="CROSSARM ASSEMBLIES, WOOD"/>
    <d v="1971-07-01T00:00:00"/>
    <d v="1971-07-01T00:00:00"/>
    <s v="WCDXFER"/>
  </r>
  <r>
    <n v="0"/>
    <n v="0"/>
    <n v="0"/>
    <n v="0"/>
    <d v="2025-12-01T00:00:00"/>
    <s v="BH Colorado Electric Oper Co"/>
    <s v="Regulated Electric (122)"/>
    <s v="X - DNU - RETIRED LINE"/>
    <x v="170"/>
    <n v="135500"/>
    <x v="20"/>
    <n v="9802737"/>
    <s v="CROSSARM ASSEMBLIES, WOOD"/>
    <d v="1968-07-01T00:00:00"/>
    <d v="1968-07-01T00:00:00"/>
    <s v="WCDXFER"/>
  </r>
  <r>
    <n v="0"/>
    <n v="0"/>
    <n v="0"/>
    <n v="0"/>
    <d v="2025-12-01T00:00:00"/>
    <s v="BH Colorado Electric Oper Co"/>
    <s v="Regulated Electric (122)"/>
    <s v="X - DNU - RETIRED LINE"/>
    <x v="170"/>
    <n v="135500"/>
    <x v="20"/>
    <n v="9801964"/>
    <s v="CROSSARM ASSEMBLIES, WOOD"/>
    <d v="1947-07-01T00:00:00"/>
    <d v="1947-07-01T00:00:00"/>
    <s v="WCDXFER"/>
  </r>
  <r>
    <n v="0"/>
    <n v="0"/>
    <n v="0"/>
    <n v="0"/>
    <d v="2025-12-01T00:00:00"/>
    <s v="BH Colorado Electric Oper Co"/>
    <s v="Regulated Electric (122)"/>
    <s v="X - DNU - RETIRED LINE"/>
    <x v="170"/>
    <n v="135500"/>
    <x v="20"/>
    <n v="9801891"/>
    <s v="CROSSARM ASSEMBLIES, WOOD"/>
    <d v="1977-07-01T00:00:00"/>
    <d v="1977-07-01T00:00:00"/>
    <s v="WCDXFER"/>
  </r>
  <r>
    <n v="0"/>
    <n v="0"/>
    <n v="0"/>
    <n v="0"/>
    <d v="2025-12-01T00:00:00"/>
    <s v="BH Colorado Electric Oper Co"/>
    <s v="Regulated Electric (122)"/>
    <s v="X - DNU - RETIRED LINE"/>
    <x v="170"/>
    <n v="135500"/>
    <x v="20"/>
    <n v="9802577"/>
    <s v="CROSSARM ASSEMBLIES, WOOD"/>
    <d v="1969-07-01T00:00:00"/>
    <d v="1969-07-01T00:00:00"/>
    <s v="WCDXFER"/>
  </r>
  <r>
    <n v="0"/>
    <n v="0"/>
    <n v="0"/>
    <n v="0"/>
    <d v="2025-12-01T00:00:00"/>
    <s v="BH Colorado Electric Oper Co"/>
    <s v="Regulated Electric (122)"/>
    <s v="X - DNU - RETIRED LINE"/>
    <x v="170"/>
    <n v="135500"/>
    <x v="20"/>
    <n v="9802581"/>
    <s v="CROSSARM ASSEMBLIES, WOOD"/>
    <d v="1988-07-01T00:00:00"/>
    <d v="1988-07-01T00:00:00"/>
    <s v="WCDXFER"/>
  </r>
  <r>
    <n v="0"/>
    <n v="0"/>
    <n v="0"/>
    <n v="0"/>
    <d v="2025-12-01T00:00:00"/>
    <s v="BH Colorado Electric Oper Co"/>
    <s v="Regulated Electric (122)"/>
    <s v="X - DNU - RETIRED LINE"/>
    <x v="170"/>
    <n v="135500"/>
    <x v="20"/>
    <n v="9802428"/>
    <s v="CROSSARM ASSEMBLIES, WOOD"/>
    <d v="1968-07-01T00:00:00"/>
    <d v="1968-07-01T00:00:00"/>
    <s v="WCDXFER"/>
  </r>
  <r>
    <n v="0"/>
    <n v="0"/>
    <n v="0"/>
    <n v="0"/>
    <d v="2025-12-01T00:00:00"/>
    <s v="BH Colorado Electric Oper Co"/>
    <s v="Regulated Electric (122)"/>
    <s v="X - DNU - RETIRED LINE"/>
    <x v="170"/>
    <n v="135500"/>
    <x v="20"/>
    <n v="9802711"/>
    <s v="CROSSARM ASSEMBLIES, WOOD"/>
    <d v="1973-07-01T00:00:00"/>
    <d v="1973-07-01T00:00:00"/>
    <s v="WCDXFER"/>
  </r>
  <r>
    <n v="0"/>
    <n v="0"/>
    <n v="0"/>
    <n v="0"/>
    <d v="2025-12-01T00:00:00"/>
    <s v="BH Colorado Electric Oper Co"/>
    <s v="Regulated Electric (122)"/>
    <s v="X - DNU - RETIRED LINE"/>
    <x v="170"/>
    <n v="135500"/>
    <x v="20"/>
    <n v="9801939"/>
    <s v="CROSSARM ASSEMBLIES, WOOD"/>
    <d v="1972-07-01T00:00:00"/>
    <d v="1972-07-01T00:00:00"/>
    <s v="WCDXFER"/>
  </r>
  <r>
    <n v="0"/>
    <n v="0"/>
    <n v="0"/>
    <n v="0"/>
    <d v="2025-12-01T00:00:00"/>
    <s v="BH Colorado Electric Oper Co"/>
    <s v="Regulated Electric (122)"/>
    <s v="X - DNU - RETIRED LINE"/>
    <x v="170"/>
    <n v="135500"/>
    <x v="20"/>
    <n v="9802744"/>
    <s v="CROSSARM ASSEMBLIES, WOOD"/>
    <d v="1965-07-01T00:00:00"/>
    <d v="1965-07-01T00:00:00"/>
    <s v="WCDXFER"/>
  </r>
  <r>
    <n v="0"/>
    <n v="0"/>
    <n v="0"/>
    <n v="0"/>
    <d v="2025-12-01T00:00:00"/>
    <s v="BH Colorado Electric Oper Co"/>
    <s v="Regulated Electric (122)"/>
    <s v="X - DNU - RETIRED LINE"/>
    <x v="170"/>
    <n v="135500"/>
    <x v="20"/>
    <n v="9801885"/>
    <s v="CROSSARM ASSEMBLIES, WOOD"/>
    <d v="1966-07-01T00:00:00"/>
    <d v="1966-07-01T00:00:00"/>
    <s v="WCDXFER"/>
  </r>
  <r>
    <n v="0"/>
    <n v="0"/>
    <n v="0"/>
    <n v="0"/>
    <d v="2025-12-01T00:00:00"/>
    <s v="BH Colorado Electric Oper Co"/>
    <s v="Regulated Electric (122)"/>
    <s v="X - DNU - RETIRED LINE"/>
    <x v="170"/>
    <n v="135500"/>
    <x v="20"/>
    <n v="9803334"/>
    <s v="CROSSARM ASSEMBLIES, WOOD"/>
    <d v="1963-07-01T00:00:00"/>
    <d v="1963-07-01T00:00:00"/>
    <s v="WCDXFER"/>
  </r>
  <r>
    <n v="0"/>
    <n v="0"/>
    <n v="0"/>
    <n v="0"/>
    <d v="2025-12-01T00:00:00"/>
    <s v="BH Colorado Electric Oper Co"/>
    <s v="Regulated Electric (122)"/>
    <s v="X - DNU - RETIRED LINE"/>
    <x v="170"/>
    <n v="135500"/>
    <x v="20"/>
    <n v="9802741"/>
    <s v="CROSSARM ASSEMBLIES, WOOD"/>
    <d v="1954-07-01T00:00:00"/>
    <d v="1954-07-01T00:00:00"/>
    <s v="WCDXFER"/>
  </r>
  <r>
    <n v="0"/>
    <n v="0"/>
    <n v="0"/>
    <n v="0"/>
    <d v="2025-12-01T00:00:00"/>
    <s v="BH Colorado Electric Oper Co"/>
    <s v="Regulated Electric (122)"/>
    <s v="X - DNU - RETIRED LINE"/>
    <x v="170"/>
    <n v="135500"/>
    <x v="20"/>
    <n v="9802714"/>
    <s v="CROSSARM ASSEMBLIES, WOOD"/>
    <d v="1992-07-01T00:00:00"/>
    <d v="1992-07-01T00:00:00"/>
    <s v="WCDXFER"/>
  </r>
  <r>
    <n v="0"/>
    <n v="0"/>
    <n v="0"/>
    <n v="0"/>
    <d v="2025-12-01T00:00:00"/>
    <s v="BH Colorado Electric Oper Co"/>
    <s v="Regulated Electric (122)"/>
    <s v="X - DNU - RETIRED LINE"/>
    <x v="170"/>
    <n v="135500"/>
    <x v="20"/>
    <n v="9802713"/>
    <s v="CROSSARM ASSEMBLIES, WOOD"/>
    <d v="1977-07-01T00:00:00"/>
    <d v="1977-07-01T00:00:00"/>
    <s v="WCDXFER"/>
  </r>
  <r>
    <n v="0"/>
    <n v="0"/>
    <n v="0"/>
    <n v="0"/>
    <d v="2025-12-01T00:00:00"/>
    <s v="BH Colorado Electric Oper Co"/>
    <s v="Regulated Electric (122)"/>
    <s v="X - DNU - RETIRED LINE"/>
    <x v="170"/>
    <n v="135500"/>
    <x v="20"/>
    <n v="9802528"/>
    <s v="CROSSARM ASSEMBLIES, WOOD"/>
    <d v="1979-07-01T00:00:00"/>
    <d v="1979-07-01T00:00:00"/>
    <s v="WCDXFER"/>
  </r>
  <r>
    <n v="0"/>
    <n v="0"/>
    <n v="0"/>
    <n v="0"/>
    <d v="2025-12-01T00:00:00"/>
    <s v="BH Colorado Electric Oper Co"/>
    <s v="Regulated Electric (122)"/>
    <s v="X - DNU - RETIRED LINE"/>
    <x v="170"/>
    <n v="135500"/>
    <x v="20"/>
    <n v="9802740"/>
    <s v="CROSSARM ASSEMBLIES, WOOD"/>
    <d v="1937-07-01T00:00:00"/>
    <d v="1937-07-01T00:00:00"/>
    <s v="WCDXFER"/>
  </r>
  <r>
    <n v="0"/>
    <n v="0"/>
    <n v="0"/>
    <n v="0"/>
    <d v="2025-12-01T00:00:00"/>
    <s v="BH Colorado Electric Oper Co"/>
    <s v="Regulated Electric (122)"/>
    <s v="X - DNU - RETIRED LINE"/>
    <x v="170"/>
    <n v="135500"/>
    <x v="20"/>
    <n v="9802522"/>
    <s v="CROSSARM ASSEMBLIES, WOOD"/>
    <d v="1964-07-01T00:00:00"/>
    <d v="1964-07-01T00:00:00"/>
    <s v="WCDXFER"/>
  </r>
  <r>
    <n v="0"/>
    <n v="0"/>
    <n v="0"/>
    <n v="0"/>
    <d v="2025-12-01T00:00:00"/>
    <s v="BH Colorado Electric Oper Co"/>
    <s v="Regulated Electric (122)"/>
    <s v="X - DNU - RETIRED LINE"/>
    <x v="170"/>
    <n v="135500"/>
    <x v="20"/>
    <n v="9802521"/>
    <s v="CROSSARM ASSEMBLIES, WOOD"/>
    <d v="1960-07-01T00:00:00"/>
    <d v="1960-07-01T00:00:00"/>
    <s v="WCDXFER"/>
  </r>
  <r>
    <n v="0"/>
    <n v="0"/>
    <n v="0"/>
    <n v="0"/>
    <d v="2025-12-01T00:00:00"/>
    <s v="BH Colorado Electric Oper Co"/>
    <s v="Regulated Electric (122)"/>
    <s v="X - DNU - RETIRED LINE"/>
    <x v="170"/>
    <n v="135500"/>
    <x v="20"/>
    <n v="9802778"/>
    <s v="CROSSARM ASSEMBLIES, WOOD"/>
    <d v="1967-07-01T00:00:00"/>
    <d v="1967-07-01T00:00:00"/>
    <s v="WCDXFER"/>
  </r>
  <r>
    <n v="0"/>
    <n v="0"/>
    <n v="0"/>
    <n v="0"/>
    <d v="2025-12-01T00:00:00"/>
    <s v="BH Colorado Electric Oper Co"/>
    <s v="Regulated Electric (122)"/>
    <s v="X - DNU - RETIRED LINE"/>
    <x v="170"/>
    <n v="135500"/>
    <x v="20"/>
    <n v="9801903"/>
    <s v="CROSSARM ASSEMBLIES, WOOD"/>
    <d v="1979-07-01T00:00:00"/>
    <d v="1979-07-01T00:00:00"/>
    <s v="WCDXFER"/>
  </r>
  <r>
    <n v="0"/>
    <n v="0"/>
    <n v="0"/>
    <n v="0"/>
    <d v="2025-12-01T00:00:00"/>
    <s v="BH Colorado Electric Oper Co"/>
    <s v="Regulated Electric (122)"/>
    <s v="X - DNU - RETIRED LINE"/>
    <x v="170"/>
    <n v="135500"/>
    <x v="20"/>
    <n v="9802674"/>
    <s v="CROSSARM ASSEMBLIES, WOOD"/>
    <d v="1966-07-01T00:00:00"/>
    <d v="1966-07-01T00:00:00"/>
    <s v="WCDXFER"/>
  </r>
  <r>
    <n v="0"/>
    <n v="0"/>
    <n v="0"/>
    <n v="0"/>
    <d v="2025-12-01T00:00:00"/>
    <s v="BH Colorado Electric Oper Co"/>
    <s v="Regulated Electric (122)"/>
    <s v="X - DNU - RETIRED LINE"/>
    <x v="170"/>
    <n v="135500"/>
    <x v="20"/>
    <n v="9802780"/>
    <s v="CROSSARM ASSEMBLIES, WOOD"/>
    <d v="1979-07-01T00:00:00"/>
    <d v="1979-07-01T00:00:00"/>
    <s v="WCDXFER"/>
  </r>
  <r>
    <n v="0"/>
    <n v="0"/>
    <n v="0"/>
    <n v="0"/>
    <d v="2025-12-01T00:00:00"/>
    <s v="BH Colorado Electric Oper Co"/>
    <s v="Regulated Electric (122)"/>
    <s v="X - DNU - RETIRED LINE"/>
    <x v="170"/>
    <n v="135500"/>
    <x v="20"/>
    <n v="9802611"/>
    <s v="CROSSARM ASSEMBLIES, WOOD"/>
    <d v="1983-07-01T00:00:00"/>
    <d v="1983-07-01T00:00:00"/>
    <s v="WCDXFER"/>
  </r>
  <r>
    <n v="0"/>
    <n v="0"/>
    <n v="0"/>
    <n v="0"/>
    <d v="2025-12-01T00:00:00"/>
    <s v="BH Colorado Electric Oper Co"/>
    <s v="Regulated Electric (122)"/>
    <s v="X - DNU - RETIRED LINE"/>
    <x v="170"/>
    <n v="135500"/>
    <x v="20"/>
    <n v="9802781"/>
    <s v="CROSSARM ASSEMBLIES, WOOD"/>
    <d v="1965-07-01T00:00:00"/>
    <d v="1965-07-01T00:00:00"/>
    <s v="WCDXFER"/>
  </r>
  <r>
    <n v="0"/>
    <n v="0"/>
    <n v="0"/>
    <n v="0"/>
    <d v="2025-12-01T00:00:00"/>
    <s v="BH Colorado Electric Oper Co"/>
    <s v="Regulated Electric (122)"/>
    <s v="X - DNU - RETIRED LINE"/>
    <x v="170"/>
    <n v="135500"/>
    <x v="20"/>
    <n v="9802904"/>
    <s v="CROSSARM ASSEMBLIES, WOOD"/>
    <d v="1977-07-01T00:00:00"/>
    <d v="1977-07-01T00:00:00"/>
    <s v="WCDXFER"/>
  </r>
  <r>
    <n v="0"/>
    <n v="0"/>
    <n v="0"/>
    <n v="0"/>
    <d v="2025-12-01T00:00:00"/>
    <s v="BH Colorado Electric Oper Co"/>
    <s v="Regulated Electric (122)"/>
    <s v="X - DNU - RETIRED LINE"/>
    <x v="170"/>
    <n v="135500"/>
    <x v="20"/>
    <n v="9801900"/>
    <s v="CROSSARM ASSEMBLIES, WOOD"/>
    <d v="1967-07-01T00:00:00"/>
    <d v="1967-07-01T00:00:00"/>
    <s v="WCDXFER"/>
  </r>
  <r>
    <n v="0"/>
    <n v="0"/>
    <n v="0"/>
    <n v="0"/>
    <d v="2025-12-01T00:00:00"/>
    <s v="BH Colorado Electric Oper Co"/>
    <s v="Regulated Electric (122)"/>
    <s v="X - DNU - RETIRED LINE"/>
    <x v="170"/>
    <n v="135500"/>
    <x v="20"/>
    <n v="9802518"/>
    <s v="CROSSARM ASSEMBLIES, WOOD"/>
    <d v="1937-07-01T00:00:00"/>
    <d v="1937-07-01T00:00:00"/>
    <s v="WCDXFER"/>
  </r>
  <r>
    <n v="0"/>
    <n v="0"/>
    <n v="0"/>
    <n v="0"/>
    <d v="2025-12-01T00:00:00"/>
    <s v="BH Colorado Electric Oper Co"/>
    <s v="Regulated Electric (122)"/>
    <s v="X - DNU - RETIRED LINE"/>
    <x v="170"/>
    <n v="135500"/>
    <x v="20"/>
    <n v="9802381"/>
    <s v="CROSSARM ASSEMBLIES, WOOD"/>
    <d v="1962-07-01T00:00:00"/>
    <d v="1962-07-01T00:00:00"/>
    <s v="WCDXFER"/>
  </r>
  <r>
    <n v="0"/>
    <n v="0"/>
    <n v="0"/>
    <n v="0"/>
    <d v="2025-12-01T00:00:00"/>
    <s v="BH Colorado Electric Oper Co"/>
    <s v="Regulated Electric (122)"/>
    <s v="X - DNU - RETIRED LINE"/>
    <x v="170"/>
    <n v="135500"/>
    <x v="20"/>
    <n v="9801829"/>
    <s v="CROSSARM ASSEMBLIES, WOOD"/>
    <d v="1965-07-01T00:00:00"/>
    <d v="1965-07-01T00:00:00"/>
    <s v="WCDXFER"/>
  </r>
  <r>
    <n v="0"/>
    <n v="0"/>
    <n v="0"/>
    <n v="0"/>
    <d v="2025-12-01T00:00:00"/>
    <s v="BH Colorado Electric Oper Co"/>
    <s v="Regulated Electric (122)"/>
    <s v="X - DNU - RETIRED LINE"/>
    <x v="170"/>
    <n v="135500"/>
    <x v="20"/>
    <n v="9807818"/>
    <s v="CROSSARM ASSEMBLIES, WOOD"/>
    <d v="2001-02-15T00:00:00"/>
    <d v="2001-01-01T00:00:00"/>
    <s v="10009471"/>
  </r>
  <r>
    <n v="0"/>
    <n v="0"/>
    <n v="0"/>
    <n v="0"/>
    <d v="2025-12-01T00:00:00"/>
    <s v="BH Colorado Electric Oper Co"/>
    <s v="Regulated Electric (122)"/>
    <s v="X - DNU - RETIRED LINE"/>
    <x v="170"/>
    <n v="135500"/>
    <x v="20"/>
    <n v="9802732"/>
    <s v="CROSSARM ASSEMBLIES, WOOD"/>
    <d v="1956-07-01T00:00:00"/>
    <d v="1956-07-01T00:00:00"/>
    <s v="WCDXFER"/>
  </r>
  <r>
    <n v="0"/>
    <n v="0"/>
    <n v="0"/>
    <n v="0"/>
    <d v="2025-12-01T00:00:00"/>
    <s v="BH Colorado Electric Oper Co"/>
    <s v="Regulated Electric (122)"/>
    <s v="X - DNU - RETIRED LINE"/>
    <x v="170"/>
    <n v="135500"/>
    <x v="20"/>
    <n v="9802809"/>
    <s v="CROSSARM ASSEMBLIES, WOOD"/>
    <d v="1980-07-01T00:00:00"/>
    <d v="1980-07-01T00:00:00"/>
    <s v="WCDXFER"/>
  </r>
  <r>
    <n v="0"/>
    <n v="0"/>
    <n v="0"/>
    <n v="0"/>
    <d v="2025-12-01T00:00:00"/>
    <s v="BH Colorado Electric Oper Co"/>
    <s v="Regulated Electric (122)"/>
    <s v="X - DNU - RETIRED LINE"/>
    <x v="170"/>
    <n v="135500"/>
    <x v="20"/>
    <n v="9802513"/>
    <s v="CROSSARM ASSEMBLIES, WOOD"/>
    <d v="1975-07-01T00:00:00"/>
    <d v="1975-07-01T00:00:00"/>
    <s v="WCDXFER"/>
  </r>
  <r>
    <n v="0"/>
    <n v="0"/>
    <n v="0"/>
    <n v="0"/>
    <d v="2025-12-01T00:00:00"/>
    <s v="BH Colorado Electric Oper Co"/>
    <s v="Regulated Electric (122)"/>
    <s v="X - DNU - RETIRED LINE"/>
    <x v="170"/>
    <n v="135500"/>
    <x v="20"/>
    <n v="9801969"/>
    <s v="CROSSARM ASSEMBLIES, WOOD"/>
    <d v="1959-07-01T00:00:00"/>
    <d v="1959-07-01T00:00:00"/>
    <s v="WCDXFER"/>
  </r>
  <r>
    <n v="0"/>
    <n v="0"/>
    <n v="0"/>
    <n v="0"/>
    <d v="2025-12-01T00:00:00"/>
    <s v="BH Colorado Electric Oper Co"/>
    <s v="Regulated Electric (122)"/>
    <s v="X - DNU - RETIRED LINE"/>
    <x v="170"/>
    <n v="135500"/>
    <x v="20"/>
    <n v="9801908"/>
    <s v="CROSSARM ASSEMBLIES, WOOD"/>
    <d v="1959-07-01T00:00:00"/>
    <d v="1959-07-01T00:00:00"/>
    <s v="WCDXFER"/>
  </r>
  <r>
    <n v="0"/>
    <n v="0"/>
    <n v="0"/>
    <n v="0"/>
    <d v="2025-12-01T00:00:00"/>
    <s v="BH Colorado Electric Oper Co"/>
    <s v="Regulated Electric (122)"/>
    <s v="X - DNU - RETIRED LINE"/>
    <x v="170"/>
    <n v="135500"/>
    <x v="20"/>
    <n v="9802645"/>
    <s v="CROSSARM ASSEMBLIES, WOOD"/>
    <d v="1967-07-01T00:00:00"/>
    <d v="1967-07-01T00:00:00"/>
    <s v="WCDXFER"/>
  </r>
  <r>
    <n v="0"/>
    <n v="0"/>
    <n v="0"/>
    <n v="0"/>
    <d v="2025-12-01T00:00:00"/>
    <s v="BH Colorado Electric Oper Co"/>
    <s v="Regulated Electric (122)"/>
    <s v="X - DNU - RETIRED LINE"/>
    <x v="170"/>
    <n v="135500"/>
    <x v="20"/>
    <n v="9802371"/>
    <s v="CROSSARM ASSEMBLIES, WOOD"/>
    <d v="1967-07-01T00:00:00"/>
    <d v="1967-07-01T00:00:00"/>
    <s v="WCDXFER"/>
  </r>
  <r>
    <n v="0"/>
    <n v="0"/>
    <n v="0"/>
    <n v="0"/>
    <d v="2025-12-01T00:00:00"/>
    <s v="BH Colorado Electric Oper Co"/>
    <s v="Regulated Electric (122)"/>
    <s v="X - DNU - RETIRED LINE"/>
    <x v="170"/>
    <n v="135500"/>
    <x v="20"/>
    <n v="9802675"/>
    <s v="CROSSARM ASSEMBLIES, WOOD"/>
    <d v="1975-07-01T00:00:00"/>
    <d v="1975-07-01T00:00:00"/>
    <s v="WCDXFER"/>
  </r>
  <r>
    <n v="0"/>
    <n v="0"/>
    <n v="0"/>
    <n v="0"/>
    <d v="2025-12-01T00:00:00"/>
    <s v="BH Colorado Electric Oper Co"/>
    <s v="Regulated Electric (122)"/>
    <s v="X - DNU - RETIRED LINE"/>
    <x v="170"/>
    <n v="135500"/>
    <x v="20"/>
    <n v="9802431"/>
    <s v="CROSSARM ASSEMBLIES, WOOD"/>
    <d v="1977-07-01T00:00:00"/>
    <d v="1977-07-01T00:00:00"/>
    <s v="WCDXFER"/>
  </r>
  <r>
    <n v="0"/>
    <n v="0"/>
    <n v="0"/>
    <n v="0"/>
    <d v="2025-12-01T00:00:00"/>
    <s v="BH Colorado Electric Oper Co"/>
    <s v="Regulated Electric (122)"/>
    <s v="X - DNU - RETIRED LINE"/>
    <x v="170"/>
    <n v="135500"/>
    <x v="20"/>
    <n v="9802527"/>
    <s v="CROSSARM ASSEMBLIES, WOOD"/>
    <d v="1977-07-01T00:00:00"/>
    <d v="1977-07-01T00:00:00"/>
    <s v="WCDXFER"/>
  </r>
  <r>
    <n v="0"/>
    <n v="0"/>
    <n v="0"/>
    <n v="0"/>
    <d v="2025-12-01T00:00:00"/>
    <s v="BH Colorado Electric Oper Co"/>
    <s v="Regulated Electric (122)"/>
    <s v="X - DNU - RETIRED LINE"/>
    <x v="170"/>
    <n v="135500"/>
    <x v="20"/>
    <n v="9801868"/>
    <s v="CROSSARM ASSEMBLIES, WOOD"/>
    <d v="1962-07-01T00:00:00"/>
    <d v="1962-07-01T00:00:00"/>
    <s v="WCDXFER"/>
  </r>
  <r>
    <n v="0"/>
    <n v="0"/>
    <n v="0"/>
    <n v="0"/>
    <d v="2025-12-01T00:00:00"/>
    <s v="BH Colorado Electric Oper Co"/>
    <s v="Regulated Electric (122)"/>
    <s v="X - DNU - RETIRED LINE"/>
    <x v="170"/>
    <n v="135500"/>
    <x v="20"/>
    <n v="9802520"/>
    <s v="CROSSARM ASSEMBLIES, WOOD"/>
    <d v="1954-07-01T00:00:00"/>
    <d v="1954-07-01T00:00:00"/>
    <s v="WCDXFER"/>
  </r>
  <r>
    <n v="0"/>
    <n v="0"/>
    <n v="0"/>
    <n v="0"/>
    <d v="2025-12-01T00:00:00"/>
    <s v="BH Colorado Electric Oper Co"/>
    <s v="Regulated Electric (122)"/>
    <s v="X - DNU - RETIRED LINE"/>
    <x v="170"/>
    <n v="135500"/>
    <x v="20"/>
    <n v="9802526"/>
    <s v="CROSSARM ASSEMBLIES, WOOD"/>
    <d v="1971-07-01T00:00:00"/>
    <d v="1971-07-01T00:00:00"/>
    <s v="WCDXFER"/>
  </r>
  <r>
    <n v="0"/>
    <n v="0"/>
    <n v="0"/>
    <n v="0"/>
    <d v="2025-12-01T00:00:00"/>
    <s v="BH Colorado Electric Oper Co"/>
    <s v="Regulated Electric (122)"/>
    <s v="X - DNU - RETIRED LINE"/>
    <x v="170"/>
    <n v="135500"/>
    <x v="20"/>
    <n v="9802849"/>
    <s v="CROSSARM ASSEMBLIES, WOOD"/>
    <d v="1979-07-01T00:00:00"/>
    <d v="1979-07-01T00:00:00"/>
    <s v="WCDXFER"/>
  </r>
  <r>
    <n v="0"/>
    <n v="0"/>
    <n v="0"/>
    <n v="0"/>
    <d v="2025-12-01T00:00:00"/>
    <s v="BH Colorado Electric Oper Co"/>
    <s v="Regulated Electric (122)"/>
    <s v="X - DNU - RETIRED LINE"/>
    <x v="170"/>
    <n v="135500"/>
    <x v="20"/>
    <n v="9802848"/>
    <s v="CROSSARM ASSEMBLIES, WOOD"/>
    <d v="1978-07-01T00:00:00"/>
    <d v="1978-07-01T00:00:00"/>
    <s v="WCDXFER"/>
  </r>
  <r>
    <n v="0"/>
    <n v="0"/>
    <n v="0"/>
    <n v="0"/>
    <d v="2025-12-01T00:00:00"/>
    <s v="BH Colorado Electric Oper Co"/>
    <s v="Regulated Electric (122)"/>
    <s v="X - DNU - RETIRED LINE"/>
    <x v="170"/>
    <n v="135500"/>
    <x v="20"/>
    <n v="9802830"/>
    <s v="CROSSARM ASSEMBLIES, WOOD"/>
    <d v="1979-07-01T00:00:00"/>
    <d v="1979-07-01T00:00:00"/>
    <s v="WCDXFER"/>
  </r>
  <r>
    <n v="0"/>
    <n v="0"/>
    <n v="0"/>
    <n v="0"/>
    <d v="2025-12-01T00:00:00"/>
    <s v="BH Colorado Electric Oper Co"/>
    <s v="Regulated Electric (122)"/>
    <s v="X - DNU - RETIRED LINE"/>
    <x v="170"/>
    <n v="135500"/>
    <x v="20"/>
    <n v="9801888"/>
    <s v="CROSSARM ASSEMBLIES, WOOD"/>
    <d v="1978-07-01T00:00:00"/>
    <d v="1978-07-01T00:00:00"/>
    <s v="WCDXFER"/>
  </r>
  <r>
    <n v="0"/>
    <n v="0"/>
    <n v="0"/>
    <n v="0"/>
    <d v="2025-12-01T00:00:00"/>
    <s v="BH Colorado Electric Oper Co"/>
    <s v="Regulated Electric (122)"/>
    <s v="X - DNU - RETIRED LINE"/>
    <x v="170"/>
    <n v="135500"/>
    <x v="20"/>
    <n v="9802676"/>
    <s v="CROSSARM ASSEMBLIES, WOOD"/>
    <d v="1977-07-01T00:00:00"/>
    <d v="1977-07-01T00:00:00"/>
    <s v="WCDXFER"/>
  </r>
  <r>
    <n v="0"/>
    <n v="0"/>
    <n v="0"/>
    <n v="0"/>
    <d v="2025-12-01T00:00:00"/>
    <s v="BH Colorado Electric Oper Co"/>
    <s v="Regulated Electric (122)"/>
    <s v="X - DNU - RETIRED LINE"/>
    <x v="170"/>
    <n v="135500"/>
    <x v="20"/>
    <n v="9802712"/>
    <s v="CROSSARM ASSEMBLIES, WOOD"/>
    <d v="1976-07-01T00:00:00"/>
    <d v="1976-07-01T00:00:00"/>
    <s v="WCDXFER"/>
  </r>
  <r>
    <n v="0"/>
    <n v="0"/>
    <n v="0"/>
    <n v="0"/>
    <d v="2025-12-01T00:00:00"/>
    <s v="BH Colorado Electric Oper Co"/>
    <s v="Regulated Electric (122)"/>
    <s v="X - DNU - RETIRED LINE"/>
    <x v="170"/>
    <n v="135500"/>
    <x v="20"/>
    <n v="9802525"/>
    <s v="CROSSARM ASSEMBLIES, WOOD"/>
    <d v="1967-07-01T00:00:00"/>
    <d v="1967-07-01T00:00:00"/>
    <s v="WCDXFER"/>
  </r>
  <r>
    <n v="0"/>
    <n v="0"/>
    <n v="0"/>
    <n v="0"/>
    <d v="2025-12-01T00:00:00"/>
    <s v="BH Colorado Electric Oper Co"/>
    <s v="Regulated Electric (122)"/>
    <s v="X - DNU - RETIRED LINE"/>
    <x v="170"/>
    <n v="135500"/>
    <x v="20"/>
    <n v="9802493"/>
    <s v="CROSSARM ASSEMBLIES, WOOD"/>
    <d v="1980-07-01T00:00:00"/>
    <d v="1980-07-01T00:00:00"/>
    <s v="WCDXFER"/>
  </r>
  <r>
    <n v="0"/>
    <n v="0"/>
    <n v="0"/>
    <n v="0"/>
    <d v="2025-12-01T00:00:00"/>
    <s v="BH Colorado Electric Oper Co"/>
    <s v="Regulated Electric (122)"/>
    <s v="X - DNU - RETIRED LINE"/>
    <x v="170"/>
    <n v="135500"/>
    <x v="20"/>
    <n v="9802743"/>
    <s v="CROSSARM ASSEMBLIES, WOOD"/>
    <d v="1962-07-01T00:00:00"/>
    <d v="1962-07-01T00:00:00"/>
    <s v="WCDXFER"/>
  </r>
  <r>
    <n v="0"/>
    <n v="0"/>
    <n v="0"/>
    <n v="0"/>
    <d v="2025-12-01T00:00:00"/>
    <s v="BH Colorado Electric Oper Co"/>
    <s v="Regulated Electric (122)"/>
    <s v="X - DNU - RETIRED LINE"/>
    <x v="170"/>
    <n v="135500"/>
    <x v="20"/>
    <n v="9801870"/>
    <s v="CROSSARM ASSEMBLIES, WOOD"/>
    <d v="1937-07-01T00:00:00"/>
    <d v="1937-07-01T00:00:00"/>
    <s v="WCDXFER"/>
  </r>
  <r>
    <n v="0"/>
    <n v="0"/>
    <n v="0"/>
    <n v="0"/>
    <d v="2025-12-01T00:00:00"/>
    <s v="BH Colorado Electric Oper Co"/>
    <s v="Regulated Electric (122)"/>
    <s v="X - DNU - RETIRED LINE"/>
    <x v="170"/>
    <n v="135500"/>
    <x v="20"/>
    <n v="9802396"/>
    <s v="CROSSARM ASSEMBLIES, WOOD"/>
    <d v="1956-07-01T00:00:00"/>
    <d v="1956-07-01T00:00:00"/>
    <s v="WCDXFER"/>
  </r>
  <r>
    <n v="0"/>
    <n v="0"/>
    <n v="0"/>
    <n v="0"/>
    <d v="2025-12-01T00:00:00"/>
    <s v="BH Colorado Electric Oper Co"/>
    <s v="Regulated Electric (122)"/>
    <s v="X - DNU - RETIRED LINE"/>
    <x v="170"/>
    <n v="135500"/>
    <x v="20"/>
    <n v="9803333"/>
    <s v="CROSSARM ASSEMBLIES, WOOD"/>
    <d v="1956-07-01T00:00:00"/>
    <d v="1956-07-01T00:00:00"/>
    <s v="WCDXFER"/>
  </r>
  <r>
    <n v="0"/>
    <n v="0"/>
    <n v="0"/>
    <n v="0"/>
    <d v="2025-12-01T00:00:00"/>
    <s v="BH Colorado Electric Oper Co"/>
    <s v="Regulated Electric (122)"/>
    <s v="X - DNU - RETIRED LINE"/>
    <x v="170"/>
    <n v="135500"/>
    <x v="20"/>
    <n v="9802425"/>
    <s v="CROSSARM ASSEMBLIES, WOOD"/>
    <d v="1960-07-01T00:00:00"/>
    <d v="1960-07-01T00:00:00"/>
    <s v="WCDXFER"/>
  </r>
  <r>
    <n v="0"/>
    <n v="0"/>
    <n v="0"/>
    <n v="0"/>
    <d v="2025-12-01T00:00:00"/>
    <s v="BH Colorado Electric Oper Co"/>
    <s v="Regulated Electric (122)"/>
    <s v="X - DNU - RETIRED LINE"/>
    <x v="170"/>
    <n v="135500"/>
    <x v="20"/>
    <n v="9802846"/>
    <s v="CROSSARM ASSEMBLIES, WOOD"/>
    <d v="1976-07-01T00:00:00"/>
    <d v="1976-07-01T00:00:00"/>
    <s v="WCDXFER"/>
  </r>
  <r>
    <n v="0"/>
    <n v="0"/>
    <n v="0"/>
    <n v="0"/>
    <d v="2025-12-01T00:00:00"/>
    <s v="BH Colorado Electric Oper Co"/>
    <s v="Regulated Electric (122)"/>
    <s v="X - DNU - RETIRED LINE"/>
    <x v="170"/>
    <n v="135500"/>
    <x v="20"/>
    <n v="9802709"/>
    <s v="CROSSARM ASSEMBLIES, WOOD"/>
    <d v="1969-07-01T00:00:00"/>
    <d v="1969-07-01T00:00:00"/>
    <s v="WCDXFER"/>
  </r>
  <r>
    <n v="0"/>
    <n v="0"/>
    <n v="0"/>
    <n v="0"/>
    <d v="2025-12-01T00:00:00"/>
    <s v="BH Colorado Electric Oper Co"/>
    <s v="Regulated Electric (122)"/>
    <s v="X - DNU - RETIRED LINE"/>
    <x v="170"/>
    <n v="135500"/>
    <x v="20"/>
    <n v="9802624"/>
    <s v="CROSSARM ASSEMBLIES, WOOD"/>
    <d v="1980-07-01T00:00:00"/>
    <d v="1980-07-01T00:00:00"/>
    <s v="WCDXFER"/>
  </r>
  <r>
    <n v="0"/>
    <n v="0"/>
    <n v="0"/>
    <n v="0"/>
    <d v="2025-12-01T00:00:00"/>
    <s v="BH Colorado Electric Oper Co"/>
    <s v="Regulated Electric (122)"/>
    <s v="X - DNU - RETIRED LINE"/>
    <x v="170"/>
    <n v="135500"/>
    <x v="20"/>
    <n v="9802623"/>
    <s v="CROSSARM ASSEMBLIES, WOOD"/>
    <d v="1979-07-01T00:00:00"/>
    <d v="1979-07-01T00:00:00"/>
    <s v="WCDXFER"/>
  </r>
  <r>
    <n v="0"/>
    <n v="0"/>
    <n v="0"/>
    <n v="0"/>
    <d v="2025-12-01T00:00:00"/>
    <s v="BH Colorado Electric Oper Co"/>
    <s v="Regulated Electric (122)"/>
    <s v="X - DNU - RETIRED LINE"/>
    <x v="170"/>
    <n v="135500"/>
    <x v="20"/>
    <n v="9802620"/>
    <s v="CROSSARM ASSEMBLIES, WOOD"/>
    <d v="1965-07-01T00:00:00"/>
    <d v="1965-07-01T00:00:00"/>
    <s v="WCDXFER"/>
  </r>
  <r>
    <n v="0"/>
    <n v="0"/>
    <n v="0"/>
    <n v="0"/>
    <d v="2025-12-01T00:00:00"/>
    <s v="BH Colorado Electric Oper Co"/>
    <s v="Regulated Electric (122)"/>
    <s v="X - DNU - RETIRED LINE"/>
    <x v="170"/>
    <n v="135500"/>
    <x v="20"/>
    <n v="9802654"/>
    <s v="CROSSARM ASSEMBLIES, WOOD"/>
    <d v="1954-07-01T00:00:00"/>
    <d v="1954-07-01T00:00:00"/>
    <s v="WCDXFER"/>
  </r>
  <r>
    <n v="0"/>
    <n v="0"/>
    <n v="0"/>
    <n v="0"/>
    <d v="2025-12-01T00:00:00"/>
    <s v="BH Colorado Electric Oper Co"/>
    <s v="Regulated Electric (122)"/>
    <s v="X - DNU - RETIRED LINE"/>
    <x v="170"/>
    <n v="135500"/>
    <x v="20"/>
    <n v="9802882"/>
    <s v="CROSSARM ASSEMBLIES, WOOD"/>
    <d v="1977-07-01T00:00:00"/>
    <d v="1977-07-01T00:00:00"/>
    <s v="WCDXFER"/>
  </r>
  <r>
    <n v="0"/>
    <n v="0"/>
    <n v="0"/>
    <n v="0"/>
    <d v="2025-12-01T00:00:00"/>
    <s v="BH Colorado Electric Oper Co"/>
    <s v="Regulated Electric (122)"/>
    <s v="X - DNU - RETIRED LINE"/>
    <x v="170"/>
    <n v="135500"/>
    <x v="20"/>
    <n v="9801886"/>
    <s v="CROSSARM ASSEMBLIES, WOOD"/>
    <d v="1967-07-01T00:00:00"/>
    <d v="1967-07-01T00:00:00"/>
    <s v="WCDXFER"/>
  </r>
  <r>
    <n v="0"/>
    <n v="0"/>
    <n v="0"/>
    <n v="0"/>
    <d v="2025-12-01T00:00:00"/>
    <s v="BH Colorado Electric Oper Co"/>
    <s v="Regulated Electric (122)"/>
    <s v="X - DNU - RETIRED LINE"/>
    <x v="170"/>
    <n v="135500"/>
    <x v="20"/>
    <n v="9802648"/>
    <s v="CROSSARM ASSEMBLIES, WOOD"/>
    <d v="1977-07-01T00:00:00"/>
    <d v="1977-07-01T00:00:00"/>
    <s v="WCDXFER"/>
  </r>
  <r>
    <n v="0"/>
    <n v="0"/>
    <n v="0"/>
    <n v="0"/>
    <d v="2025-12-01T00:00:00"/>
    <s v="BH Colorado Electric Oper Co"/>
    <s v="Regulated Electric (122)"/>
    <s v="X - DNU - RETIRED LINE"/>
    <x v="170"/>
    <n v="135500"/>
    <x v="20"/>
    <n v="9801940"/>
    <s v="CROSSARM ASSEMBLIES, WOOD"/>
    <d v="1974-07-01T00:00:00"/>
    <d v="1974-07-01T00:00:00"/>
    <s v="WCDXFER"/>
  </r>
  <r>
    <n v="0"/>
    <n v="0"/>
    <n v="0"/>
    <n v="0"/>
    <d v="2025-12-01T00:00:00"/>
    <s v="BH Colorado Electric Oper Co"/>
    <s v="Regulated Electric (122)"/>
    <s v="X - DNU - RETIRED LINE"/>
    <x v="170"/>
    <n v="135500"/>
    <x v="20"/>
    <n v="9801936"/>
    <s v="CROSSARM ASSEMBLIES, WOOD"/>
    <d v="1962-07-01T00:00:00"/>
    <d v="1962-07-01T00:00:00"/>
    <s v="WCDXFER"/>
  </r>
  <r>
    <n v="0"/>
    <n v="0"/>
    <n v="0"/>
    <n v="0"/>
    <d v="2025-12-01T00:00:00"/>
    <s v="BH Colorado Electric Oper Co"/>
    <s v="Regulated Electric (122)"/>
    <s v="X - DNU - RETIRED LINE"/>
    <x v="170"/>
    <n v="135500"/>
    <x v="20"/>
    <n v="9802578"/>
    <s v="CROSSARM ASSEMBLIES, WOOD"/>
    <d v="1971-07-01T00:00:00"/>
    <d v="1971-07-01T00:00:00"/>
    <s v="WCDXFER"/>
  </r>
  <r>
    <n v="0"/>
    <n v="0"/>
    <n v="0"/>
    <n v="0"/>
    <d v="2025-12-01T00:00:00"/>
    <s v="BH Colorado Electric Oper Co"/>
    <s v="Regulated Electric (122)"/>
    <s v="X - DNU - RETIRED LINE"/>
    <x v="170"/>
    <n v="135500"/>
    <x v="20"/>
    <n v="9801912"/>
    <s v="CROSSARM ASSEMBLIES, WOOD"/>
    <d v="1974-07-01T00:00:00"/>
    <d v="1974-07-01T00:00:00"/>
    <s v="WCDXFER"/>
  </r>
  <r>
    <n v="0"/>
    <n v="0"/>
    <n v="0"/>
    <n v="0"/>
    <d v="2025-12-01T00:00:00"/>
    <s v="BH Colorado Electric Oper Co"/>
    <s v="Regulated Electric (122)"/>
    <s v="X - DNU - RETIRED LINE"/>
    <x v="170"/>
    <n v="135500"/>
    <x v="20"/>
    <n v="9801869"/>
    <s v="CROSSARM ASSEMBLIES, WOOD"/>
    <d v="1974-07-01T00:00:00"/>
    <d v="1974-07-01T00:00:00"/>
    <s v="WCDXFER"/>
  </r>
  <r>
    <n v="0"/>
    <n v="0"/>
    <n v="0"/>
    <n v="0"/>
    <d v="2025-12-01T00:00:00"/>
    <s v="BH Colorado Electric Oper Co"/>
    <s v="Regulated Electric (122)"/>
    <s v="X - DNU - RETIRED LINE"/>
    <x v="170"/>
    <n v="135500"/>
    <x v="20"/>
    <n v="9802677"/>
    <s v="CROSSARM ASSEMBLIES, WOOD"/>
    <d v="1978-07-01T00:00:00"/>
    <d v="1978-07-01T00:00:00"/>
    <s v="WCDXFER"/>
  </r>
  <r>
    <n v="0"/>
    <n v="0"/>
    <n v="0"/>
    <n v="0"/>
    <d v="2025-12-01T00:00:00"/>
    <s v="BH Colorado Electric Oper Co"/>
    <s v="Regulated Electric (122)"/>
    <s v="X - DNU - RETIRED LINE"/>
    <x v="170"/>
    <n v="135500"/>
    <x v="20"/>
    <n v="9802580"/>
    <s v="CROSSARM ASSEMBLIES, WOOD"/>
    <d v="1977-07-01T00:00:00"/>
    <d v="1977-07-01T00:00:00"/>
    <s v="WCDXFER"/>
  </r>
  <r>
    <n v="0"/>
    <n v="0"/>
    <n v="0"/>
    <n v="0"/>
    <d v="2025-12-01T00:00:00"/>
    <s v="BH Colorado Electric Oper Co"/>
    <s v="Regulated Electric (122)"/>
    <s v="X - DNU - RETIRED LINE"/>
    <x v="170"/>
    <n v="135500"/>
    <x v="20"/>
    <n v="9802572"/>
    <s v="CROSSARM ASSEMBLIES, WOOD"/>
    <d v="1958-07-01T00:00:00"/>
    <d v="1958-07-01T00:00:00"/>
    <s v="WCDXFER"/>
  </r>
  <r>
    <n v="0"/>
    <n v="0"/>
    <n v="0"/>
    <n v="0"/>
    <d v="2025-12-01T00:00:00"/>
    <s v="BH Colorado Electric Oper Co"/>
    <s v="Regulated Electric (122)"/>
    <s v="X - DNU - RETIRED LINE"/>
    <x v="170"/>
    <n v="135500"/>
    <x v="20"/>
    <n v="9802430"/>
    <s v="CROSSARM ASSEMBLIES, WOOD"/>
    <d v="1976-07-01T00:00:00"/>
    <d v="1976-07-01T00:00:00"/>
    <s v="WCDXFER"/>
  </r>
  <r>
    <n v="0"/>
    <n v="0"/>
    <n v="0"/>
    <n v="0"/>
    <d v="2025-12-01T00:00:00"/>
    <s v="BH Colorado Electric Oper Co"/>
    <s v="Regulated Electric (122)"/>
    <s v="X - DNU - RETIRED LINE"/>
    <x v="170"/>
    <n v="135500"/>
    <x v="20"/>
    <n v="9801941"/>
    <s v="CROSSARM ASSEMBLIES, WOOD"/>
    <d v="1977-07-01T00:00:00"/>
    <d v="1977-07-01T00:00:00"/>
    <s v="WCDXFER"/>
  </r>
  <r>
    <n v="0"/>
    <n v="0"/>
    <n v="0"/>
    <n v="0"/>
    <d v="2025-12-01T00:00:00"/>
    <s v="BH Colorado Electric Oper Co"/>
    <s v="Regulated Electric (122)"/>
    <s v="X - DNU - RETIRED LINE"/>
    <x v="170"/>
    <n v="135500"/>
    <x v="20"/>
    <n v="9802706"/>
    <s v="CROSSARM ASSEMBLIES, WOOD"/>
    <d v="1977-07-01T00:00:00"/>
    <d v="1977-07-01T00:00:00"/>
    <s v="WCDXFER"/>
  </r>
  <r>
    <n v="0"/>
    <n v="0"/>
    <n v="0"/>
    <n v="0"/>
    <d v="2025-12-01T00:00:00"/>
    <s v="BH Colorado Electric Oper Co"/>
    <s v="Regulated Electric (122)"/>
    <s v="X - DNU - RETIRED LINE"/>
    <x v="170"/>
    <n v="135500"/>
    <x v="20"/>
    <n v="9802566"/>
    <s v="CROSSARM ASSEMBLIES, WOOD"/>
    <d v="1977-07-01T00:00:00"/>
    <d v="1977-07-01T00:00:00"/>
    <s v="WCDXFER"/>
  </r>
  <r>
    <n v="0"/>
    <n v="0"/>
    <n v="0"/>
    <n v="0"/>
    <d v="2025-12-01T00:00:00"/>
    <s v="BH Colorado Electric Oper Co"/>
    <s v="Regulated Electric (122)"/>
    <s v="X - DNU - RETIRED LINE"/>
    <x v="170"/>
    <n v="135500"/>
    <x v="20"/>
    <n v="9802449"/>
    <s v="CROSSARM ASSEMBLIES, WOOD"/>
    <d v="1962-07-01T00:00:00"/>
    <d v="1962-07-01T00:00:00"/>
    <s v="WCDXFER"/>
  </r>
  <r>
    <n v="0"/>
    <n v="0"/>
    <n v="0"/>
    <n v="0"/>
    <d v="2025-12-01T00:00:00"/>
    <s v="BH Colorado Electric Oper Co"/>
    <s v="Regulated Electric (122)"/>
    <s v="X - DNU - RETIRED LINE"/>
    <x v="170"/>
    <n v="135500"/>
    <x v="20"/>
    <n v="9802447"/>
    <s v="CROSSARM ASSEMBLIES, WOOD"/>
    <d v="1958-07-01T00:00:00"/>
    <d v="1958-07-01T00:00:00"/>
    <s v="WCDXFER"/>
  </r>
  <r>
    <n v="0"/>
    <n v="0"/>
    <n v="0"/>
    <n v="0"/>
    <d v="2025-12-01T00:00:00"/>
    <s v="BH Colorado Electric Oper Co"/>
    <s v="Regulated Electric (122)"/>
    <s v="X - DNU - RETIRED LINE"/>
    <x v="170"/>
    <n v="135500"/>
    <x v="20"/>
    <n v="9802736"/>
    <s v="CROSSARM ASSEMBLIES, WOOD"/>
    <d v="1963-07-01T00:00:00"/>
    <d v="1963-07-01T00:00:00"/>
    <s v="WCDXFER"/>
  </r>
  <r>
    <n v="0"/>
    <n v="0"/>
    <n v="0"/>
    <n v="0"/>
    <d v="2025-12-01T00:00:00"/>
    <s v="BH Colorado Electric Oper Co"/>
    <s v="Regulated Electric (122)"/>
    <s v="X - DNU - RETIRED LINE"/>
    <x v="170"/>
    <n v="135500"/>
    <x v="20"/>
    <n v="9802608"/>
    <s v="CROSSARM ASSEMBLIES, WOOD"/>
    <d v="1967-07-01T00:00:00"/>
    <d v="1967-07-01T00:00:00"/>
    <s v="WCDXFER"/>
  </r>
  <r>
    <n v="0"/>
    <n v="0"/>
    <n v="0"/>
    <n v="0"/>
    <d v="2025-12-01T00:00:00"/>
    <s v="BH Colorado Electric Oper Co"/>
    <s v="Regulated Electric (122)"/>
    <s v="X - DNU - RETIRED LINE"/>
    <x v="170"/>
    <n v="135500"/>
    <x v="20"/>
    <n v="9802490"/>
    <s v="CROSSARM ASSEMBLIES, WOOD"/>
    <d v="1978-07-01T00:00:00"/>
    <d v="1978-07-01T00:00:00"/>
    <s v="WCDXFER"/>
  </r>
  <r>
    <n v="0"/>
    <n v="0"/>
    <n v="0"/>
    <n v="0"/>
    <d v="2025-12-01T00:00:00"/>
    <s v="BH Colorado Electric Oper Co"/>
    <s v="Regulated Electric (122)"/>
    <s v="X - DNU - RETIRED LINE"/>
    <x v="170"/>
    <n v="135500"/>
    <x v="20"/>
    <n v="9801902"/>
    <s v="CROSSARM ASSEMBLIES, WOOD"/>
    <d v="1978-07-01T00:00:00"/>
    <d v="1978-07-01T00:00:00"/>
    <s v="WCDXFER"/>
  </r>
  <r>
    <n v="0"/>
    <n v="0"/>
    <n v="0"/>
    <n v="0"/>
    <d v="2025-12-01T00:00:00"/>
    <s v="BH Colorado Electric Oper Co"/>
    <s v="Regulated Electric (122)"/>
    <s v="X - DNU - RETIRED LINE"/>
    <x v="170"/>
    <n v="135500"/>
    <x v="20"/>
    <n v="9802448"/>
    <s v="CROSSARM ASSEMBLIES, WOOD"/>
    <d v="1960-07-01T00:00:00"/>
    <d v="1960-07-01T00:00:00"/>
    <s v="WCDXFER"/>
  </r>
  <r>
    <n v="0"/>
    <n v="0"/>
    <n v="0"/>
    <n v="0"/>
    <d v="2025-12-01T00:00:00"/>
    <s v="BH Colorado Electric Oper Co"/>
    <s v="Regulated Electric (122)"/>
    <s v="X - DNU - RETIRED LINE"/>
    <x v="170"/>
    <n v="135500"/>
    <x v="20"/>
    <n v="9801899"/>
    <s v="CROSSARM ASSEMBLIES, WOOD"/>
    <d v="1966-07-01T00:00:00"/>
    <d v="1966-07-01T00:00:00"/>
    <s v="WCDXFER"/>
  </r>
  <r>
    <n v="0"/>
    <n v="0"/>
    <n v="0"/>
    <n v="0"/>
    <d v="2025-12-01T00:00:00"/>
    <s v="BH Colorado Electric Oper Co"/>
    <s v="Regulated Electric (122)"/>
    <s v="X - DNU - RETIRED LINE"/>
    <x v="170"/>
    <n v="135500"/>
    <x v="20"/>
    <n v="9801850"/>
    <s v="CROSSARM ASSEMBLIES, WOOD"/>
    <d v="1967-07-01T00:00:00"/>
    <d v="1967-07-01T00:00:00"/>
    <s v="WCDXFER"/>
  </r>
  <r>
    <n v="0"/>
    <n v="0"/>
    <n v="0"/>
    <n v="0"/>
    <d v="2025-12-01T00:00:00"/>
    <s v="BH Colorado Electric Oper Co"/>
    <s v="Regulated Electric (122)"/>
    <s v="X - DNU - RETIRED LINE"/>
    <x v="170"/>
    <n v="135500"/>
    <x v="20"/>
    <n v="9803335"/>
    <s v="CROSSARM ASSEMBLIES, WOOD"/>
    <d v="1977-07-01T00:00:00"/>
    <d v="1977-07-01T00:00:00"/>
    <s v="WCDXFER"/>
  </r>
  <r>
    <n v="0"/>
    <n v="0"/>
    <n v="0"/>
    <n v="0"/>
    <d v="2025-12-01T00:00:00"/>
    <s v="BH Colorado Electric Oper Co"/>
    <s v="Regulated Electric (122)"/>
    <s v="X - DNU - RETIRED LINE"/>
    <x v="170"/>
    <n v="135500"/>
    <x v="20"/>
    <n v="9801851"/>
    <s v="CROSSARM ASSEMBLIES, WOOD"/>
    <d v="1992-07-01T00:00:00"/>
    <d v="1992-07-01T00:00:00"/>
    <s v="WCDXFER"/>
  </r>
  <r>
    <n v="0"/>
    <n v="0"/>
    <n v="0"/>
    <n v="0"/>
    <d v="2025-12-01T00:00:00"/>
    <s v="BH Colorado Electric Oper Co"/>
    <s v="Regulated Electric (122)"/>
    <s v="X - DNU - RETIRED LINE"/>
    <x v="170"/>
    <n v="135500"/>
    <x v="20"/>
    <n v="9802725"/>
    <s v="CROSSARM ASSEMBLIES, WOOD"/>
    <d v="1965-07-01T00:00:00"/>
    <d v="1965-07-01T00:00:00"/>
    <s v="WCDXFER"/>
  </r>
  <r>
    <n v="0"/>
    <n v="0"/>
    <n v="0"/>
    <n v="0"/>
    <d v="2025-12-01T00:00:00"/>
    <s v="BH Colorado Electric Oper Co"/>
    <s v="Regulated Electric (122)"/>
    <s v="X - DNU - RETIRED LINE"/>
    <x v="170"/>
    <n v="135500"/>
    <x v="20"/>
    <n v="9802491"/>
    <s v="CROSSARM ASSEMBLIES, WOOD"/>
    <d v="1986-07-01T00:00:00"/>
    <d v="1986-07-01T00:00:00"/>
    <s v="WCDXFER"/>
  </r>
  <r>
    <n v="0"/>
    <n v="0"/>
    <n v="0"/>
    <n v="0"/>
    <d v="2025-12-01T00:00:00"/>
    <s v="BH Colorado Electric Oper Co"/>
    <s v="Regulated Electric (122)"/>
    <s v="X - DNU - RETIRED LINE"/>
    <x v="170"/>
    <n v="135500"/>
    <x v="20"/>
    <n v="9801887"/>
    <s v="CROSSARM ASSEMBLIES, WOOD"/>
    <d v="1968-07-01T00:00:00"/>
    <d v="1968-07-01T00:00:00"/>
    <s v="WCDXFER"/>
  </r>
  <r>
    <n v="0"/>
    <n v="0"/>
    <n v="0"/>
    <n v="0"/>
    <d v="2025-12-01T00:00:00"/>
    <s v="BH Colorado Electric Oper Co"/>
    <s v="Regulated Electric (122)"/>
    <s v="X - DNU - RETIRED LINE"/>
    <x v="170"/>
    <n v="135500"/>
    <x v="20"/>
    <n v="9801883"/>
    <s v="CROSSARM ASSEMBLIES, WOOD"/>
    <d v="1964-07-01T00:00:00"/>
    <d v="1964-07-01T00:00:00"/>
    <s v="WCDXFER"/>
  </r>
  <r>
    <n v="0"/>
    <n v="0"/>
    <n v="0"/>
    <n v="0"/>
    <d v="2025-12-01T00:00:00"/>
    <s v="BH Colorado Electric Oper Co"/>
    <s v="Regulated Electric (122)"/>
    <s v="X - DNU - RETIRED LINE"/>
    <x v="170"/>
    <n v="135500"/>
    <x v="20"/>
    <n v="9801863"/>
    <s v="CROSSARM ASSEMBLIES, WOOD"/>
    <d v="1978-07-01T00:00:00"/>
    <d v="1978-07-01T00:00:00"/>
    <s v="WCDXFER"/>
  </r>
  <r>
    <n v="0"/>
    <n v="0"/>
    <n v="0"/>
    <n v="0"/>
    <d v="2025-12-01T00:00:00"/>
    <s v="BH Colorado Electric Oper Co"/>
    <s v="Regulated Electric (122)"/>
    <s v="X - DNU - RETIRED LINE"/>
    <x v="170"/>
    <n v="135500"/>
    <x v="20"/>
    <n v="9801833"/>
    <s v="CROSSARM ASSEMBLIES, WOOD"/>
    <d v="1965-07-01T00:00:00"/>
    <d v="1965-07-01T00:00:00"/>
    <s v="WCDXFER"/>
  </r>
  <r>
    <n v="0"/>
    <n v="0"/>
    <n v="0"/>
    <n v="0"/>
    <d v="2025-12-01T00:00:00"/>
    <s v="BH Colorado Electric Oper Co"/>
    <s v="Regulated Electric (122)"/>
    <s v="X - DNU - RETIRED LINE"/>
    <x v="170"/>
    <n v="135500"/>
    <x v="25"/>
    <n v="12233597"/>
    <s v="Crossarm, Wood"/>
    <d v="2009-07-30T00:00:00"/>
    <d v="2009-01-01T00:00:00"/>
    <s v="10011185"/>
  </r>
  <r>
    <n v="0"/>
    <n v="0"/>
    <n v="0"/>
    <n v="0"/>
    <d v="2025-12-01T00:00:00"/>
    <s v="BH Colorado Electric Oper Co"/>
    <s v="Regulated Electric (122)"/>
    <s v="X - DNU - RETIRED LINE"/>
    <x v="170"/>
    <n v="135500"/>
    <x v="3"/>
    <n v="9806528"/>
    <s v="Inv-Rebld Belmont to Blende Ln"/>
    <d v="2001-02-15T00:00:00"/>
    <d v="2001-04-01T00:00:00"/>
    <s v="10009471"/>
  </r>
  <r>
    <n v="0"/>
    <n v="0"/>
    <n v="0"/>
    <n v="0"/>
    <d v="2025-12-01T00:00:00"/>
    <s v="BH Colorado Electric Oper Co"/>
    <s v="Regulated Electric (122)"/>
    <s v="X - DNU - RETIRED LINE"/>
    <x v="170"/>
    <n v="135500"/>
    <x v="3"/>
    <n v="9806915"/>
    <s v="Inv-Rebld Belmont to Blende Ln"/>
    <d v="2001-02-15T00:00:00"/>
    <d v="2001-05-01T00:00:00"/>
    <s v="10009471"/>
  </r>
  <r>
    <n v="0"/>
    <n v="0"/>
    <n v="0"/>
    <n v="0"/>
    <d v="2025-12-01T00:00:00"/>
    <s v="BH Colorado Electric Oper Co"/>
    <s v="Regulated Electric (122)"/>
    <s v="X - DNU - RETIRED LINE"/>
    <x v="170"/>
    <n v="135500"/>
    <x v="9"/>
    <n v="9807821"/>
    <s v="GUYS"/>
    <d v="2001-02-15T00:00:00"/>
    <d v="2001-01-01T00:00:00"/>
    <s v="10009471"/>
  </r>
  <r>
    <n v="0"/>
    <n v="0"/>
    <n v="0"/>
    <n v="0"/>
    <d v="2025-12-01T00:00:00"/>
    <s v="BH Colorado Electric Oper Co"/>
    <s v="Regulated Electric (122)"/>
    <s v="X - DNU - RETIRED LINE"/>
    <x v="170"/>
    <n v="135500"/>
    <x v="23"/>
    <n v="9803058"/>
    <s v="POLE, WOOD"/>
    <d v="1950-07-01T00:00:00"/>
    <d v="1950-07-01T00:00:00"/>
    <s v="WCDXFER"/>
  </r>
  <r>
    <n v="0"/>
    <n v="0"/>
    <n v="0"/>
    <n v="0"/>
    <d v="2025-12-01T00:00:00"/>
    <s v="BH Colorado Electric Oper Co"/>
    <s v="Regulated Electric (122)"/>
    <s v="X - DNU - RETIRED LINE"/>
    <x v="170"/>
    <n v="135500"/>
    <x v="23"/>
    <n v="9803179"/>
    <s v="POLE, WOOD"/>
    <d v="1960-07-01T00:00:00"/>
    <d v="1960-07-01T00:00:00"/>
    <s v="WCDXFER"/>
  </r>
  <r>
    <n v="0"/>
    <n v="0"/>
    <n v="0"/>
    <n v="0"/>
    <d v="2025-12-01T00:00:00"/>
    <s v="BH Colorado Electric Oper Co"/>
    <s v="Regulated Electric (122)"/>
    <s v="X - DNU - RETIRED LINE"/>
    <x v="170"/>
    <n v="135500"/>
    <x v="23"/>
    <n v="9803086"/>
    <s v="POLE, WOOD"/>
    <d v="1968-07-01T00:00:00"/>
    <d v="1968-07-01T00:00:00"/>
    <s v="WCDXFER"/>
  </r>
  <r>
    <n v="0"/>
    <n v="0"/>
    <n v="0"/>
    <n v="0"/>
    <d v="2025-12-01T00:00:00"/>
    <s v="BH Colorado Electric Oper Co"/>
    <s v="Regulated Electric (122)"/>
    <s v="X - DNU - RETIRED LINE"/>
    <x v="170"/>
    <n v="135500"/>
    <x v="23"/>
    <n v="9803185"/>
    <s v="POLE, WOOD"/>
    <d v="1974-07-01T00:00:00"/>
    <d v="1974-07-01T00:00:00"/>
    <s v="WCDXFER"/>
  </r>
  <r>
    <n v="0"/>
    <n v="0"/>
    <n v="0"/>
    <n v="0"/>
    <d v="2025-12-01T00:00:00"/>
    <s v="BH Colorado Electric Oper Co"/>
    <s v="Regulated Electric (122)"/>
    <s v="X - DNU - RETIRED LINE"/>
    <x v="170"/>
    <n v="135500"/>
    <x v="23"/>
    <n v="9802243"/>
    <s v="POLE, WOOD"/>
    <d v="1960-07-01T00:00:00"/>
    <d v="1960-07-01T00:00:00"/>
    <s v="WCDXFER"/>
  </r>
  <r>
    <n v="0"/>
    <n v="0"/>
    <n v="0"/>
    <n v="0"/>
    <d v="2025-12-01T00:00:00"/>
    <s v="BH Colorado Electric Oper Co"/>
    <s v="Regulated Electric (122)"/>
    <s v="X - DNU - RETIRED LINE"/>
    <x v="170"/>
    <n v="135500"/>
    <x v="23"/>
    <n v="9802201"/>
    <s v="POLE, WOOD"/>
    <d v="1967-07-01T00:00:00"/>
    <d v="1967-07-01T00:00:00"/>
    <s v="WCDXFER"/>
  </r>
  <r>
    <n v="0"/>
    <n v="0"/>
    <n v="0"/>
    <n v="0"/>
    <d v="2025-12-01T00:00:00"/>
    <s v="BH Colorado Electric Oper Co"/>
    <s v="Regulated Electric (122)"/>
    <s v="X - DNU - RETIRED LINE"/>
    <x v="170"/>
    <n v="135500"/>
    <x v="23"/>
    <n v="9802219"/>
    <s v="POLE, WOOD"/>
    <d v="1961-07-01T00:00:00"/>
    <d v="1961-07-01T00:00:00"/>
    <s v="WCDXFER"/>
  </r>
  <r>
    <n v="0"/>
    <n v="0"/>
    <n v="0"/>
    <n v="0"/>
    <d v="2025-12-01T00:00:00"/>
    <s v="BH Colorado Electric Oper Co"/>
    <s v="Regulated Electric (122)"/>
    <s v="X - DNU - RETIRED LINE"/>
    <x v="170"/>
    <n v="135500"/>
    <x v="23"/>
    <n v="9803383"/>
    <s v="POLE, WOOD"/>
    <d v="1977-07-01T00:00:00"/>
    <d v="1977-07-01T00:00:00"/>
    <s v="WCDXFER"/>
  </r>
  <r>
    <n v="0"/>
    <n v="0"/>
    <n v="0"/>
    <n v="0"/>
    <d v="2025-12-01T00:00:00"/>
    <s v="BH Colorado Electric Oper Co"/>
    <s v="Regulated Electric (122)"/>
    <s v="X - DNU - RETIRED LINE"/>
    <x v="170"/>
    <n v="135500"/>
    <x v="23"/>
    <n v="9803408"/>
    <s v="POLE, WOOD"/>
    <d v="1976-07-01T00:00:00"/>
    <d v="1976-07-01T00:00:00"/>
    <s v="WCDXFER"/>
  </r>
  <r>
    <n v="0"/>
    <n v="0"/>
    <n v="0"/>
    <n v="0"/>
    <d v="2025-12-01T00:00:00"/>
    <s v="BH Colorado Electric Oper Co"/>
    <s v="Regulated Electric (122)"/>
    <s v="X - DNU - RETIRED LINE"/>
    <x v="170"/>
    <n v="135500"/>
    <x v="23"/>
    <n v="9803342"/>
    <s v="POLE, WOOD"/>
    <d v="1979-07-01T00:00:00"/>
    <d v="1979-07-01T00:00:00"/>
    <s v="WCDXFER"/>
  </r>
  <r>
    <n v="0"/>
    <n v="0"/>
    <n v="0"/>
    <n v="0"/>
    <d v="2025-12-01T00:00:00"/>
    <s v="BH Colorado Electric Oper Co"/>
    <s v="Regulated Electric (122)"/>
    <s v="X - DNU - RETIRED LINE"/>
    <x v="170"/>
    <n v="135500"/>
    <x v="23"/>
    <n v="9802276"/>
    <s v="POLE, WOOD"/>
    <d v="1957-07-01T00:00:00"/>
    <d v="1957-07-01T00:00:00"/>
    <s v="WCDXFER"/>
  </r>
  <r>
    <n v="0"/>
    <n v="0"/>
    <n v="0"/>
    <n v="0"/>
    <d v="2025-12-01T00:00:00"/>
    <s v="BH Colorado Electric Oper Co"/>
    <s v="Regulated Electric (122)"/>
    <s v="X - DNU - RETIRED LINE"/>
    <x v="170"/>
    <n v="135500"/>
    <x v="23"/>
    <n v="9803283"/>
    <s v="POLE, WOOD"/>
    <d v="1969-07-01T00:00:00"/>
    <d v="1969-07-01T00:00:00"/>
    <s v="WCDXFER"/>
  </r>
  <r>
    <n v="0"/>
    <n v="0"/>
    <n v="0"/>
    <n v="0"/>
    <d v="2025-12-01T00:00:00"/>
    <s v="BH Colorado Electric Oper Co"/>
    <s v="Regulated Electric (122)"/>
    <s v="X - DNU - RETIRED LINE"/>
    <x v="170"/>
    <n v="135500"/>
    <x v="23"/>
    <n v="9802937"/>
    <s v="POLE, WOOD"/>
    <d v="1986-07-01T00:00:00"/>
    <d v="1986-07-01T00:00:00"/>
    <s v="WCDXFER"/>
  </r>
  <r>
    <n v="0"/>
    <n v="0"/>
    <n v="0"/>
    <n v="0"/>
    <d v="2025-12-01T00:00:00"/>
    <s v="BH Colorado Electric Oper Co"/>
    <s v="Regulated Electric (122)"/>
    <s v="X - DNU - RETIRED LINE"/>
    <x v="170"/>
    <n v="135500"/>
    <x v="23"/>
    <n v="9803330"/>
    <s v="POLE, WOOD"/>
    <d v="1968-07-01T00:00:00"/>
    <d v="1968-07-01T00:00:00"/>
    <s v="WCDXFER"/>
  </r>
  <r>
    <n v="0"/>
    <n v="0"/>
    <n v="0"/>
    <n v="0"/>
    <d v="2025-12-01T00:00:00"/>
    <s v="BH Colorado Electric Oper Co"/>
    <s v="Regulated Electric (122)"/>
    <s v="X - DNU - RETIRED LINE"/>
    <x v="170"/>
    <n v="135500"/>
    <x v="23"/>
    <n v="9803273"/>
    <s v="POLE, WOOD"/>
    <d v="1962-07-01T00:00:00"/>
    <d v="1962-07-01T00:00:00"/>
    <s v="WCDXFER"/>
  </r>
  <r>
    <n v="0"/>
    <n v="0"/>
    <n v="0"/>
    <n v="0"/>
    <d v="2025-12-01T00:00:00"/>
    <s v="BH Colorado Electric Oper Co"/>
    <s v="Regulated Electric (122)"/>
    <s v="X - DNU - RETIRED LINE"/>
    <x v="170"/>
    <n v="135500"/>
    <x v="23"/>
    <n v="9803186"/>
    <s v="POLE, WOOD"/>
    <d v="1977-07-01T00:00:00"/>
    <d v="1977-07-01T00:00:00"/>
    <s v="WCDXFER"/>
  </r>
  <r>
    <n v="0"/>
    <n v="0"/>
    <n v="0"/>
    <n v="0"/>
    <d v="2025-12-01T00:00:00"/>
    <s v="BH Colorado Electric Oper Co"/>
    <s v="Regulated Electric (122)"/>
    <s v="X - DNU - RETIRED LINE"/>
    <x v="170"/>
    <n v="135500"/>
    <x v="23"/>
    <n v="9802892"/>
    <s v="POLE, WOOD"/>
    <d v="1958-07-01T00:00:00"/>
    <d v="1958-07-01T00:00:00"/>
    <s v="WCDXFER"/>
  </r>
  <r>
    <n v="0"/>
    <n v="0"/>
    <n v="0"/>
    <n v="0"/>
    <d v="2025-12-01T00:00:00"/>
    <s v="BH Colorado Electric Oper Co"/>
    <s v="Regulated Electric (122)"/>
    <s v="X - DNU - RETIRED LINE"/>
    <x v="170"/>
    <n v="135500"/>
    <x v="23"/>
    <n v="9807819"/>
    <s v="POLE, WOOD"/>
    <d v="2001-02-15T00:00:00"/>
    <d v="2001-01-01T00:00:00"/>
    <s v="10009471"/>
  </r>
  <r>
    <n v="0"/>
    <n v="0"/>
    <n v="0"/>
    <n v="0"/>
    <d v="2025-12-01T00:00:00"/>
    <s v="BH Colorado Electric Oper Co"/>
    <s v="Regulated Electric (122)"/>
    <s v="X - DNU - RETIRED LINE"/>
    <x v="170"/>
    <n v="135500"/>
    <x v="23"/>
    <n v="9802192"/>
    <s v="POLE, WOOD"/>
    <d v="1968-07-01T00:00:00"/>
    <d v="1968-07-01T00:00:00"/>
    <s v="WCDXFER"/>
  </r>
  <r>
    <n v="0"/>
    <n v="0"/>
    <n v="0"/>
    <n v="0"/>
    <d v="2025-12-01T00:00:00"/>
    <s v="BH Colorado Electric Oper Co"/>
    <s v="Regulated Electric (122)"/>
    <s v="X - DNU - RETIRED LINE"/>
    <x v="170"/>
    <n v="135500"/>
    <x v="23"/>
    <n v="9803116"/>
    <s v="POLE, WOOD"/>
    <d v="1971-07-01T00:00:00"/>
    <d v="1971-07-01T00:00:00"/>
    <s v="WCDXFER"/>
  </r>
  <r>
    <n v="0"/>
    <n v="0"/>
    <n v="0"/>
    <n v="0"/>
    <d v="2025-12-01T00:00:00"/>
    <s v="BH Colorado Electric Oper Co"/>
    <s v="Regulated Electric (122)"/>
    <s v="X - DNU - RETIRED LINE"/>
    <x v="170"/>
    <n v="135500"/>
    <x v="23"/>
    <n v="9803111"/>
    <s v="POLE, WOOD"/>
    <d v="1960-07-01T00:00:00"/>
    <d v="1960-07-01T00:00:00"/>
    <s v="WCDXFER"/>
  </r>
  <r>
    <n v="0"/>
    <n v="0"/>
    <n v="0"/>
    <n v="0"/>
    <d v="2025-12-01T00:00:00"/>
    <s v="BH Colorado Electric Oper Co"/>
    <s v="Regulated Electric (122)"/>
    <s v="X - DNU - RETIRED LINE"/>
    <x v="170"/>
    <n v="135500"/>
    <x v="23"/>
    <n v="9804968"/>
    <s v="POLE, WOOD"/>
    <d v="1965-07-01T00:00:00"/>
    <d v="1965-07-01T00:00:00"/>
    <s v="WCDXFER"/>
  </r>
  <r>
    <n v="0"/>
    <n v="0"/>
    <n v="0"/>
    <n v="0"/>
    <d v="2025-12-01T00:00:00"/>
    <s v="BH Colorado Electric Oper Co"/>
    <s v="Regulated Electric (122)"/>
    <s v="X - DNU - RETIRED LINE"/>
    <x v="170"/>
    <n v="135500"/>
    <x v="23"/>
    <n v="9803024"/>
    <s v="POLE, WOOD"/>
    <d v="1965-07-01T00:00:00"/>
    <d v="1965-07-01T00:00:00"/>
    <s v="WCDXFER"/>
  </r>
  <r>
    <n v="0"/>
    <n v="0"/>
    <n v="0"/>
    <n v="0"/>
    <d v="2025-12-01T00:00:00"/>
    <s v="BH Colorado Electric Oper Co"/>
    <s v="Regulated Electric (122)"/>
    <s v="X - DNU - RETIRED LINE"/>
    <x v="170"/>
    <n v="135500"/>
    <x v="23"/>
    <n v="9802226"/>
    <s v="POLE, WOOD"/>
    <d v="1979-07-01T00:00:00"/>
    <d v="1979-07-01T00:00:00"/>
    <s v="WCDXFER"/>
  </r>
  <r>
    <n v="0"/>
    <n v="0"/>
    <n v="0"/>
    <n v="0"/>
    <d v="2025-12-01T00:00:00"/>
    <s v="BH Colorado Electric Oper Co"/>
    <s v="Regulated Electric (122)"/>
    <s v="X - DNU - RETIRED LINE"/>
    <x v="170"/>
    <n v="135500"/>
    <x v="23"/>
    <n v="9802224"/>
    <s v="POLE, WOOD"/>
    <d v="1968-07-01T00:00:00"/>
    <d v="1968-07-01T00:00:00"/>
    <s v="WCDXFER"/>
  </r>
  <r>
    <n v="0"/>
    <n v="0"/>
    <n v="0"/>
    <n v="0"/>
    <d v="2025-12-01T00:00:00"/>
    <s v="BH Colorado Electric Oper Co"/>
    <s v="Regulated Electric (122)"/>
    <s v="X - DNU - RETIRED LINE"/>
    <x v="170"/>
    <n v="135500"/>
    <x v="23"/>
    <n v="9802273"/>
    <s v="POLE, WOOD"/>
    <d v="1947-07-01T00:00:00"/>
    <d v="1947-07-01T00:00:00"/>
    <s v="WCDXFER"/>
  </r>
  <r>
    <n v="0"/>
    <n v="0"/>
    <n v="0"/>
    <n v="0"/>
    <d v="2025-12-01T00:00:00"/>
    <s v="BH Colorado Electric Oper Co"/>
    <s v="Regulated Electric (122)"/>
    <s v="X - DNU - RETIRED LINE"/>
    <x v="170"/>
    <n v="135500"/>
    <x v="23"/>
    <n v="9802140"/>
    <s v="POLE, WOOD"/>
    <d v="1965-07-01T00:00:00"/>
    <d v="1965-07-01T00:00:00"/>
    <s v="WCDXFER"/>
  </r>
  <r>
    <n v="0"/>
    <n v="0"/>
    <n v="0"/>
    <n v="0"/>
    <d v="2025-12-01T00:00:00"/>
    <s v="BH Colorado Electric Oper Co"/>
    <s v="Regulated Electric (122)"/>
    <s v="X - DNU - RETIRED LINE"/>
    <x v="170"/>
    <n v="135500"/>
    <x v="23"/>
    <n v="9803162"/>
    <s v="POLE, WOOD"/>
    <d v="1980-07-01T00:00:00"/>
    <d v="1980-07-01T00:00:00"/>
    <s v="WCDXFER"/>
  </r>
  <r>
    <n v="0"/>
    <n v="0"/>
    <n v="0"/>
    <n v="0"/>
    <d v="2025-12-01T00:00:00"/>
    <s v="BH Colorado Electric Oper Co"/>
    <s v="Regulated Electric (122)"/>
    <s v="X - DNU - RETIRED LINE"/>
    <x v="170"/>
    <n v="135500"/>
    <x v="23"/>
    <n v="9803061"/>
    <s v="POLE, WOOD"/>
    <d v="1964-07-01T00:00:00"/>
    <d v="1964-07-01T00:00:00"/>
    <s v="WCDXFER"/>
  </r>
  <r>
    <n v="0"/>
    <n v="0"/>
    <n v="0"/>
    <n v="0"/>
    <d v="2025-12-01T00:00:00"/>
    <s v="BH Colorado Electric Oper Co"/>
    <s v="Regulated Electric (122)"/>
    <s v="X - DNU - RETIRED LINE"/>
    <x v="170"/>
    <n v="135500"/>
    <x v="23"/>
    <n v="9803272"/>
    <s v="POLE, WOOD"/>
    <d v="1961-07-01T00:00:00"/>
    <d v="1961-07-01T00:00:00"/>
    <s v="WCDXFER"/>
  </r>
  <r>
    <n v="0"/>
    <n v="0"/>
    <n v="0"/>
    <n v="0"/>
    <d v="2025-12-01T00:00:00"/>
    <s v="BH Colorado Electric Oper Co"/>
    <s v="Regulated Electric (122)"/>
    <s v="X - DNU - RETIRED LINE"/>
    <x v="170"/>
    <n v="135500"/>
    <x v="23"/>
    <n v="9803085"/>
    <s v="POLE, WOOD"/>
    <d v="1967-07-01T00:00:00"/>
    <d v="1967-07-01T00:00:00"/>
    <s v="WCDXFER"/>
  </r>
  <r>
    <n v="0"/>
    <n v="0"/>
    <n v="0"/>
    <n v="0"/>
    <d v="2025-12-01T00:00:00"/>
    <s v="BH Colorado Electric Oper Co"/>
    <s v="Regulated Electric (122)"/>
    <s v="X - DNU - RETIRED LINE"/>
    <x v="170"/>
    <n v="135500"/>
    <x v="23"/>
    <n v="9802249"/>
    <s v="POLE, WOOD"/>
    <d v="1974-07-01T00:00:00"/>
    <d v="1974-07-01T00:00:00"/>
    <s v="WCDXFER"/>
  </r>
  <r>
    <n v="0"/>
    <n v="0"/>
    <n v="0"/>
    <n v="0"/>
    <d v="2025-12-01T00:00:00"/>
    <s v="BH Colorado Electric Oper Co"/>
    <s v="Regulated Electric (122)"/>
    <s v="X - DNU - RETIRED LINE"/>
    <x v="170"/>
    <n v="135500"/>
    <x v="23"/>
    <n v="9803389"/>
    <s v="POLE, WOOD"/>
    <d v="1958-07-01T00:00:00"/>
    <d v="1958-07-01T00:00:00"/>
    <s v="WCDXFER"/>
  </r>
  <r>
    <n v="0"/>
    <n v="0"/>
    <n v="0"/>
    <n v="0"/>
    <d v="2025-12-01T00:00:00"/>
    <s v="BH Colorado Electric Oper Co"/>
    <s v="Regulated Electric (122)"/>
    <s v="X - DNU - RETIRED LINE"/>
    <x v="170"/>
    <n v="135500"/>
    <x v="23"/>
    <n v="9803117"/>
    <s v="POLE, WOOD"/>
    <d v="1974-07-01T00:00:00"/>
    <d v="1974-07-01T00:00:00"/>
    <s v="WCDXFER"/>
  </r>
  <r>
    <n v="0"/>
    <n v="0"/>
    <n v="0"/>
    <n v="0"/>
    <d v="2025-12-01T00:00:00"/>
    <s v="BH Colorado Electric Oper Co"/>
    <s v="Regulated Electric (122)"/>
    <s v="X - DNU - RETIRED LINE"/>
    <x v="170"/>
    <n v="135500"/>
    <x v="23"/>
    <n v="9803149"/>
    <s v="POLE, WOOD"/>
    <d v="1983-07-01T00:00:00"/>
    <d v="1983-07-01T00:00:00"/>
    <s v="WCDXFER"/>
  </r>
  <r>
    <n v="0"/>
    <n v="0"/>
    <n v="0"/>
    <n v="0"/>
    <d v="2025-12-01T00:00:00"/>
    <s v="BH Colorado Electric Oper Co"/>
    <s v="Regulated Electric (122)"/>
    <s v="X - DNU - RETIRED LINE"/>
    <x v="170"/>
    <n v="135500"/>
    <x v="23"/>
    <n v="9802204"/>
    <s v="POLE, WOOD"/>
    <d v="1992-07-01T00:00:00"/>
    <d v="1992-07-01T00:00:00"/>
    <s v="WCDXFER"/>
  </r>
  <r>
    <n v="0"/>
    <n v="0"/>
    <n v="0"/>
    <n v="0"/>
    <d v="2025-12-01T00:00:00"/>
    <s v="BH Colorado Electric Oper Co"/>
    <s v="Regulated Electric (122)"/>
    <s v="X - DNU - RETIRED LINE"/>
    <x v="170"/>
    <n v="135500"/>
    <x v="23"/>
    <n v="9802190"/>
    <s v="POLE, WOOD"/>
    <d v="1966-07-01T00:00:00"/>
    <d v="1966-07-01T00:00:00"/>
    <s v="WCDXFER"/>
  </r>
  <r>
    <n v="0"/>
    <n v="0"/>
    <n v="0"/>
    <n v="0"/>
    <d v="2025-12-01T00:00:00"/>
    <s v="BH Colorado Electric Oper Co"/>
    <s v="Regulated Electric (122)"/>
    <s v="X - DNU - RETIRED LINE"/>
    <x v="170"/>
    <n v="135500"/>
    <x v="23"/>
    <n v="9803027"/>
    <s v="POLE, WOOD"/>
    <d v="1968-07-01T00:00:00"/>
    <d v="1968-07-01T00:00:00"/>
    <s v="WCDXFER"/>
  </r>
  <r>
    <n v="0"/>
    <n v="0"/>
    <n v="0"/>
    <n v="0"/>
    <d v="2025-12-01T00:00:00"/>
    <s v="BH Colorado Electric Oper Co"/>
    <s v="Regulated Electric (122)"/>
    <s v="X - DNU - RETIRED LINE"/>
    <x v="170"/>
    <n v="135500"/>
    <x v="23"/>
    <n v="9803251"/>
    <s v="POLE, WOOD"/>
    <d v="1977-07-01T00:00:00"/>
    <d v="1977-07-01T00:00:00"/>
    <s v="WCDXFER"/>
  </r>
  <r>
    <n v="0"/>
    <n v="0"/>
    <n v="0"/>
    <n v="0"/>
    <d v="2025-12-01T00:00:00"/>
    <s v="BH Colorado Electric Oper Co"/>
    <s v="Regulated Electric (122)"/>
    <s v="X - DNU - RETIRED LINE"/>
    <x v="170"/>
    <n v="135500"/>
    <x v="23"/>
    <n v="9803191"/>
    <s v="POLE, WOOD"/>
    <d v="1937-07-01T00:00:00"/>
    <d v="1937-07-01T00:00:00"/>
    <s v="WCDXFER"/>
  </r>
  <r>
    <n v="0"/>
    <n v="0"/>
    <n v="0"/>
    <n v="0"/>
    <d v="2025-12-01T00:00:00"/>
    <s v="BH Colorado Electric Oper Co"/>
    <s v="Regulated Electric (122)"/>
    <s v="X - DNU - RETIRED LINE"/>
    <x v="170"/>
    <n v="135500"/>
    <x v="23"/>
    <n v="9803065"/>
    <s v="POLE, WOOD"/>
    <d v="1971-07-01T00:00:00"/>
    <d v="1971-07-01T00:00:00"/>
    <s v="WCDXFER"/>
  </r>
  <r>
    <n v="0"/>
    <n v="0"/>
    <n v="0"/>
    <n v="0"/>
    <d v="2025-12-01T00:00:00"/>
    <s v="BH Colorado Electric Oper Co"/>
    <s v="Regulated Electric (122)"/>
    <s v="X - DNU - RETIRED LINE"/>
    <x v="170"/>
    <n v="135500"/>
    <x v="23"/>
    <n v="9802988"/>
    <s v="POLE, WOOD"/>
    <d v="1962-07-01T00:00:00"/>
    <d v="1962-07-01T00:00:00"/>
    <s v="WCDXFER"/>
  </r>
  <r>
    <n v="0"/>
    <n v="0"/>
    <n v="0"/>
    <n v="0"/>
    <d v="2025-12-01T00:00:00"/>
    <s v="BH Colorado Electric Oper Co"/>
    <s v="Regulated Electric (122)"/>
    <s v="X - DNU - RETIRED LINE"/>
    <x v="170"/>
    <n v="135500"/>
    <x v="23"/>
    <n v="9802936"/>
    <s v="POLE, WOOD"/>
    <d v="1977-07-01T00:00:00"/>
    <d v="1977-07-01T00:00:00"/>
    <s v="WCDXFER"/>
  </r>
  <r>
    <n v="0"/>
    <n v="0"/>
    <n v="0"/>
    <n v="0"/>
    <d v="2025-12-01T00:00:00"/>
    <s v="BH Colorado Electric Oper Co"/>
    <s v="Regulated Electric (122)"/>
    <s v="X - DNU - RETIRED LINE"/>
    <x v="170"/>
    <n v="135500"/>
    <x v="23"/>
    <n v="9802935"/>
    <s v="POLE, WOOD"/>
    <d v="1956-07-01T00:00:00"/>
    <d v="1956-07-01T00:00:00"/>
    <s v="WCDXFER"/>
  </r>
  <r>
    <n v="0"/>
    <n v="0"/>
    <n v="0"/>
    <n v="0"/>
    <d v="2025-12-01T00:00:00"/>
    <s v="BH Colorado Electric Oper Co"/>
    <s v="Regulated Electric (122)"/>
    <s v="X - DNU - RETIRED LINE"/>
    <x v="170"/>
    <n v="135500"/>
    <x v="23"/>
    <n v="9802984"/>
    <s v="POLE, WOOD"/>
    <d v="1936-07-01T00:00:00"/>
    <d v="1936-07-01T00:00:00"/>
    <s v="WCDXFER"/>
  </r>
  <r>
    <n v="0"/>
    <n v="0"/>
    <n v="0"/>
    <n v="0"/>
    <d v="2025-12-01T00:00:00"/>
    <s v="BH Colorado Electric Oper Co"/>
    <s v="Regulated Electric (122)"/>
    <s v="X - DNU - RETIRED LINE"/>
    <x v="170"/>
    <n v="135500"/>
    <x v="23"/>
    <n v="9803184"/>
    <s v="POLE, WOOD"/>
    <d v="1968-07-01T00:00:00"/>
    <d v="1968-07-01T00:00:00"/>
    <s v="WCDXFER"/>
  </r>
  <r>
    <n v="0"/>
    <n v="0"/>
    <n v="0"/>
    <n v="0"/>
    <d v="2025-12-01T00:00:00"/>
    <s v="BH Colorado Electric Oper Co"/>
    <s v="Regulated Electric (122)"/>
    <s v="X - DNU - RETIRED LINE"/>
    <x v="170"/>
    <n v="135500"/>
    <x v="23"/>
    <n v="9803052"/>
    <s v="POLE, WOOD"/>
    <d v="1975-07-01T00:00:00"/>
    <d v="1975-07-01T00:00:00"/>
    <s v="WCDXFER"/>
  </r>
  <r>
    <n v="0"/>
    <n v="0"/>
    <n v="0"/>
    <n v="0"/>
    <d v="2025-12-01T00:00:00"/>
    <s v="BH Colorado Electric Oper Co"/>
    <s v="Regulated Electric (122)"/>
    <s v="X - DNU - RETIRED LINE"/>
    <x v="170"/>
    <n v="135500"/>
    <x v="23"/>
    <n v="9802244"/>
    <s v="POLE, WOOD"/>
    <d v="1961-07-01T00:00:00"/>
    <d v="1961-07-01T00:00:00"/>
    <s v="WCDXFER"/>
  </r>
  <r>
    <n v="0"/>
    <n v="0"/>
    <n v="0"/>
    <n v="0"/>
    <d v="2025-12-01T00:00:00"/>
    <s v="BH Colorado Electric Oper Co"/>
    <s v="Regulated Electric (122)"/>
    <s v="X - DNU - RETIRED LINE"/>
    <x v="170"/>
    <n v="135500"/>
    <x v="23"/>
    <n v="9802177"/>
    <s v="POLE, WOOD"/>
    <d v="1962-07-01T00:00:00"/>
    <d v="1962-07-01T00:00:00"/>
    <s v="WCDXFER"/>
  </r>
  <r>
    <n v="0"/>
    <n v="0"/>
    <n v="0"/>
    <n v="0"/>
    <d v="2025-12-01T00:00:00"/>
    <s v="BH Colorado Electric Oper Co"/>
    <s v="Regulated Electric (122)"/>
    <s v="X - DNU - RETIRED LINE"/>
    <x v="170"/>
    <n v="135500"/>
    <x v="23"/>
    <n v="9803214"/>
    <s v="POLE, WOOD"/>
    <d v="1977-07-01T00:00:00"/>
    <d v="1977-07-01T00:00:00"/>
    <s v="WCDXFER"/>
  </r>
  <r>
    <n v="0"/>
    <n v="0"/>
    <n v="0"/>
    <n v="0"/>
    <d v="2025-12-01T00:00:00"/>
    <s v="BH Colorado Electric Oper Co"/>
    <s v="Regulated Electric (122)"/>
    <s v="X - DNU - RETIRED LINE"/>
    <x v="170"/>
    <n v="135500"/>
    <x v="23"/>
    <n v="9803118"/>
    <s v="POLE, WOOD"/>
    <d v="1977-07-01T00:00:00"/>
    <d v="1977-07-01T00:00:00"/>
    <s v="WCDXFER"/>
  </r>
  <r>
    <n v="0"/>
    <n v="0"/>
    <n v="0"/>
    <n v="0"/>
    <d v="2025-12-01T00:00:00"/>
    <s v="BH Colorado Electric Oper Co"/>
    <s v="Regulated Electric (122)"/>
    <s v="X - DNU - RETIRED LINE"/>
    <x v="170"/>
    <n v="135500"/>
    <x v="23"/>
    <n v="9802965"/>
    <s v="POLE, WOOD"/>
    <d v="1962-07-01T00:00:00"/>
    <d v="1962-07-01T00:00:00"/>
    <s v="WCDXFER"/>
  </r>
  <r>
    <n v="0"/>
    <n v="0"/>
    <n v="0"/>
    <n v="0"/>
    <d v="2025-12-01T00:00:00"/>
    <s v="BH Colorado Electric Oper Co"/>
    <s v="Regulated Electric (122)"/>
    <s v="X - DNU - RETIRED LINE"/>
    <x v="170"/>
    <n v="135500"/>
    <x v="23"/>
    <n v="9802964"/>
    <s v="POLE, WOOD"/>
    <d v="1960-07-01T00:00:00"/>
    <d v="1960-07-01T00:00:00"/>
    <s v="WCDXFER"/>
  </r>
  <r>
    <n v="0"/>
    <n v="0"/>
    <n v="0"/>
    <n v="0"/>
    <d v="2025-12-01T00:00:00"/>
    <s v="BH Colorado Electric Oper Co"/>
    <s v="Regulated Electric (122)"/>
    <s v="X - DNU - RETIRED LINE"/>
    <x v="170"/>
    <n v="135500"/>
    <x v="23"/>
    <n v="9802911"/>
    <s v="POLE, WOOD"/>
    <d v="1969-07-01T00:00:00"/>
    <d v="1969-07-01T00:00:00"/>
    <s v="WCDXFER"/>
  </r>
  <r>
    <n v="0"/>
    <n v="0"/>
    <n v="0"/>
    <n v="0"/>
    <d v="2025-12-01T00:00:00"/>
    <s v="BH Colorado Electric Oper Co"/>
    <s v="Regulated Electric (122)"/>
    <s v="X - DNU - RETIRED LINE"/>
    <x v="170"/>
    <n v="135500"/>
    <x v="23"/>
    <n v="9802889"/>
    <s v="POLE, WOOD"/>
    <d v="1958-07-01T00:00:00"/>
    <d v="1958-07-01T00:00:00"/>
    <s v="WCDXFER"/>
  </r>
  <r>
    <n v="0"/>
    <n v="0"/>
    <n v="0"/>
    <n v="0"/>
    <d v="2025-12-01T00:00:00"/>
    <s v="BH Colorado Electric Oper Co"/>
    <s v="Regulated Electric (122)"/>
    <s v="X - DNU - RETIRED LINE"/>
    <x v="170"/>
    <n v="135500"/>
    <x v="23"/>
    <n v="9803310"/>
    <s v="POLE, WOOD"/>
    <d v="1978-07-01T00:00:00"/>
    <d v="1978-07-01T00:00:00"/>
    <s v="WCDXFER"/>
  </r>
  <r>
    <n v="0"/>
    <n v="0"/>
    <n v="0"/>
    <n v="0"/>
    <d v="2025-12-01T00:00:00"/>
    <s v="BH Colorado Electric Oper Co"/>
    <s v="Regulated Electric (122)"/>
    <s v="X - DNU - RETIRED LINE"/>
    <x v="170"/>
    <n v="135500"/>
    <x v="23"/>
    <n v="9803309"/>
    <s v="POLE, WOOD"/>
    <d v="1967-07-01T00:00:00"/>
    <d v="1967-07-01T00:00:00"/>
    <s v="WCDXFER"/>
  </r>
  <r>
    <n v="0"/>
    <n v="0"/>
    <n v="0"/>
    <n v="0"/>
    <d v="2025-12-01T00:00:00"/>
    <s v="BH Colorado Electric Oper Co"/>
    <s v="Regulated Electric (122)"/>
    <s v="X - DNU - RETIRED LINE"/>
    <x v="170"/>
    <n v="135500"/>
    <x v="23"/>
    <n v="9803266"/>
    <s v="POLE, WOOD"/>
    <d v="1992-07-01T00:00:00"/>
    <d v="1992-07-01T00:00:00"/>
    <s v="WCDXFER"/>
  </r>
  <r>
    <n v="0"/>
    <n v="0"/>
    <n v="0"/>
    <n v="0"/>
    <d v="2025-12-01T00:00:00"/>
    <s v="BH Colorado Electric Oper Co"/>
    <s v="Regulated Electric (122)"/>
    <s v="X - DNU - RETIRED LINE"/>
    <x v="170"/>
    <n v="135500"/>
    <x v="23"/>
    <n v="9802256"/>
    <s v="POLE, WOOD"/>
    <d v="1964-07-01T00:00:00"/>
    <d v="1964-07-01T00:00:00"/>
    <s v="WCDXFER"/>
  </r>
  <r>
    <n v="0"/>
    <n v="0"/>
    <n v="0"/>
    <n v="0"/>
    <d v="2025-12-01T00:00:00"/>
    <s v="BH Colorado Electric Oper Co"/>
    <s v="Regulated Electric (122)"/>
    <s v="X - DNU - RETIRED LINE"/>
    <x v="170"/>
    <n v="135500"/>
    <x v="23"/>
    <n v="9802227"/>
    <s v="POLE, WOOD"/>
    <d v="1989-07-01T00:00:00"/>
    <d v="1989-07-01T00:00:00"/>
    <s v="WCDXFER"/>
  </r>
  <r>
    <n v="0"/>
    <n v="0"/>
    <n v="0"/>
    <n v="0"/>
    <d v="2025-12-01T00:00:00"/>
    <s v="BH Colorado Electric Oper Co"/>
    <s v="Regulated Electric (122)"/>
    <s v="X - DNU - RETIRED LINE"/>
    <x v="170"/>
    <n v="135500"/>
    <x v="23"/>
    <n v="9802202"/>
    <s v="POLE, WOOD"/>
    <d v="1968-07-01T00:00:00"/>
    <d v="1968-07-01T00:00:00"/>
    <s v="WCDXFER"/>
  </r>
  <r>
    <n v="0"/>
    <n v="0"/>
    <n v="0"/>
    <n v="0"/>
    <d v="2025-12-01T00:00:00"/>
    <s v="BH Colorado Electric Oper Co"/>
    <s v="Regulated Electric (122)"/>
    <s v="X - DNU - RETIRED LINE"/>
    <x v="170"/>
    <n v="135500"/>
    <x v="23"/>
    <n v="9803066"/>
    <s v="POLE, WOOD"/>
    <d v="1977-07-01T00:00:00"/>
    <d v="1977-07-01T00:00:00"/>
    <s v="WCDXFER"/>
  </r>
  <r>
    <n v="0"/>
    <n v="0"/>
    <n v="0"/>
    <n v="0"/>
    <d v="2025-12-01T00:00:00"/>
    <s v="BH Colorado Electric Oper Co"/>
    <s v="Regulated Electric (122)"/>
    <s v="X - DNU - RETIRED LINE"/>
    <x v="170"/>
    <n v="135500"/>
    <x v="23"/>
    <n v="9803064"/>
    <s v="POLE, WOOD"/>
    <d v="1967-07-01T00:00:00"/>
    <d v="1967-07-01T00:00:00"/>
    <s v="WCDXFER"/>
  </r>
  <r>
    <n v="0"/>
    <n v="0"/>
    <n v="0"/>
    <n v="0"/>
    <d v="2025-12-01T00:00:00"/>
    <s v="BH Colorado Electric Oper Co"/>
    <s v="Regulated Electric (122)"/>
    <s v="X - DNU - RETIRED LINE"/>
    <x v="170"/>
    <n v="135500"/>
    <x v="23"/>
    <n v="9803382"/>
    <s v="POLE, WOOD"/>
    <d v="1963-07-01T00:00:00"/>
    <d v="1963-07-01T00:00:00"/>
    <s v="WCDXFER"/>
  </r>
  <r>
    <n v="0"/>
    <n v="0"/>
    <n v="0"/>
    <n v="0"/>
    <d v="2025-12-01T00:00:00"/>
    <s v="BH Colorado Electric Oper Co"/>
    <s v="Regulated Electric (122)"/>
    <s v="X - DNU - RETIRED LINE"/>
    <x v="170"/>
    <n v="135500"/>
    <x v="23"/>
    <n v="9803280"/>
    <s v="POLE, WOOD"/>
    <d v="1960-07-01T00:00:00"/>
    <d v="1960-07-01T00:00:00"/>
    <s v="WCDXFER"/>
  </r>
  <r>
    <n v="0"/>
    <n v="0"/>
    <n v="0"/>
    <n v="0"/>
    <d v="2025-12-01T00:00:00"/>
    <s v="BH Colorado Electric Oper Co"/>
    <s v="Regulated Electric (122)"/>
    <s v="X - DNU - RETIRED LINE"/>
    <x v="170"/>
    <n v="135500"/>
    <x v="23"/>
    <n v="9803279"/>
    <s v="POLE, WOOD"/>
    <d v="1954-07-01T00:00:00"/>
    <d v="1954-07-01T00:00:00"/>
    <s v="WCDXFER"/>
  </r>
  <r>
    <n v="0"/>
    <n v="0"/>
    <n v="0"/>
    <n v="0"/>
    <d v="2025-12-01T00:00:00"/>
    <s v="BH Colorado Electric Oper Co"/>
    <s v="Regulated Electric (122)"/>
    <s v="X - DNU - RETIRED LINE"/>
    <x v="170"/>
    <n v="135500"/>
    <x v="23"/>
    <n v="9803278"/>
    <s v="POLE, WOOD"/>
    <d v="1937-07-01T00:00:00"/>
    <d v="1937-07-01T00:00:00"/>
    <s v="WCDXFER"/>
  </r>
  <r>
    <n v="0"/>
    <n v="0"/>
    <n v="0"/>
    <n v="0"/>
    <d v="2025-12-01T00:00:00"/>
    <s v="BH Colorado Electric Oper Co"/>
    <s v="Regulated Electric (122)"/>
    <s v="X - DNU - RETIRED LINE"/>
    <x v="170"/>
    <n v="135500"/>
    <x v="23"/>
    <n v="9803160"/>
    <s v="POLE, WOOD"/>
    <d v="1976-07-01T00:00:00"/>
    <d v="1976-07-01T00:00:00"/>
    <s v="WCDXFER"/>
  </r>
  <r>
    <n v="0"/>
    <n v="0"/>
    <n v="0"/>
    <n v="0"/>
    <d v="2025-12-01T00:00:00"/>
    <s v="BH Colorado Electric Oper Co"/>
    <s v="Regulated Electric (122)"/>
    <s v="X - DNU - RETIRED LINE"/>
    <x v="170"/>
    <n v="135500"/>
    <x v="23"/>
    <n v="9803062"/>
    <s v="POLE, WOOD"/>
    <d v="1965-07-01T00:00:00"/>
    <d v="1965-07-01T00:00:00"/>
    <s v="WCDXFER"/>
  </r>
  <r>
    <n v="0"/>
    <n v="0"/>
    <n v="0"/>
    <n v="0"/>
    <d v="2025-12-01T00:00:00"/>
    <s v="BH Colorado Electric Oper Co"/>
    <s v="Regulated Electric (122)"/>
    <s v="X - DNU - RETIRED LINE"/>
    <x v="170"/>
    <n v="135500"/>
    <x v="23"/>
    <n v="9803057"/>
    <s v="POLE, WOOD"/>
    <d v="1937-07-01T00:00:00"/>
    <d v="1937-07-01T00:00:00"/>
    <s v="WCDXFER"/>
  </r>
  <r>
    <n v="0"/>
    <n v="0"/>
    <n v="0"/>
    <n v="0"/>
    <d v="2025-12-01T00:00:00"/>
    <s v="BH Colorado Electric Oper Co"/>
    <s v="Regulated Electric (122)"/>
    <s v="X - DNU - RETIRED LINE"/>
    <x v="170"/>
    <n v="135500"/>
    <x v="23"/>
    <n v="9803063"/>
    <s v="POLE, WOOD"/>
    <d v="1966-07-01T00:00:00"/>
    <d v="1966-07-01T00:00:00"/>
    <s v="WCDXFER"/>
  </r>
  <r>
    <n v="0"/>
    <n v="0"/>
    <n v="0"/>
    <n v="0"/>
    <d v="2025-12-01T00:00:00"/>
    <s v="BH Colorado Electric Oper Co"/>
    <s v="Regulated Electric (122)"/>
    <s v="X - DNU - RETIRED LINE"/>
    <x v="170"/>
    <n v="135500"/>
    <x v="23"/>
    <n v="9802137"/>
    <s v="POLE, WOOD"/>
    <d v="1954-07-01T00:00:00"/>
    <d v="1954-07-01T00:00:00"/>
    <s v="WCDXFER"/>
  </r>
  <r>
    <n v="0"/>
    <n v="0"/>
    <n v="0"/>
    <n v="0"/>
    <d v="2025-12-01T00:00:00"/>
    <s v="BH Colorado Electric Oper Co"/>
    <s v="Regulated Electric (122)"/>
    <s v="X - DNU - RETIRED LINE"/>
    <x v="170"/>
    <n v="135500"/>
    <x v="23"/>
    <n v="9804923"/>
    <s v="POLE, WOOD"/>
    <d v="1977-07-01T00:00:00"/>
    <d v="1977-07-01T00:00:00"/>
    <s v="WCDXFER"/>
  </r>
  <r>
    <n v="0"/>
    <n v="0"/>
    <n v="0"/>
    <n v="0"/>
    <d v="2025-12-01T00:00:00"/>
    <s v="BH Colorado Electric Oper Co"/>
    <s v="Regulated Electric (122)"/>
    <s v="X - DNU - RETIRED LINE"/>
    <x v="170"/>
    <n v="135500"/>
    <x v="23"/>
    <n v="9803183"/>
    <s v="POLE, WOOD"/>
    <d v="1967-07-01T00:00:00"/>
    <d v="1967-07-01T00:00:00"/>
    <s v="WCDXFER"/>
  </r>
  <r>
    <n v="0"/>
    <n v="0"/>
    <n v="0"/>
    <n v="0"/>
    <d v="2025-12-01T00:00:00"/>
    <s v="BH Colorado Electric Oper Co"/>
    <s v="Regulated Electric (122)"/>
    <s v="X - DNU - RETIRED LINE"/>
    <x v="170"/>
    <n v="135500"/>
    <x v="23"/>
    <n v="9802274"/>
    <s v="POLE, WOOD"/>
    <d v="1948-07-01T00:00:00"/>
    <d v="1948-07-01T00:00:00"/>
    <s v="WCDXFER"/>
  </r>
  <r>
    <n v="0"/>
    <n v="0"/>
    <n v="0"/>
    <n v="0"/>
    <d v="2025-12-01T00:00:00"/>
    <s v="BH Colorado Electric Oper Co"/>
    <s v="Regulated Electric (122)"/>
    <s v="X - DNU - RETIRED LINE"/>
    <x v="170"/>
    <n v="135500"/>
    <x v="23"/>
    <n v="9802250"/>
    <s v="POLE, WOOD"/>
    <d v="1977-07-01T00:00:00"/>
    <d v="1977-07-01T00:00:00"/>
    <s v="WCDXFER"/>
  </r>
  <r>
    <n v="0"/>
    <n v="0"/>
    <n v="0"/>
    <n v="0"/>
    <d v="2025-12-01T00:00:00"/>
    <s v="BH Colorado Electric Oper Co"/>
    <s v="Regulated Electric (122)"/>
    <s v="X - DNU - RETIRED LINE"/>
    <x v="170"/>
    <n v="135500"/>
    <x v="23"/>
    <n v="9802241"/>
    <s v="POLE, WOOD"/>
    <d v="1958-07-01T00:00:00"/>
    <d v="1958-07-01T00:00:00"/>
    <s v="WCDXFER"/>
  </r>
  <r>
    <n v="0"/>
    <n v="0"/>
    <n v="0"/>
    <n v="0"/>
    <d v="2025-12-01T00:00:00"/>
    <s v="BH Colorado Electric Oper Co"/>
    <s v="Regulated Electric (122)"/>
    <s v="X - DNU - RETIRED LINE"/>
    <x v="170"/>
    <n v="135500"/>
    <x v="23"/>
    <n v="9802221"/>
    <s v="POLE, WOOD"/>
    <d v="1974-07-01T00:00:00"/>
    <d v="1974-07-01T00:00:00"/>
    <s v="WCDXFER"/>
  </r>
  <r>
    <n v="0"/>
    <n v="0"/>
    <n v="0"/>
    <n v="0"/>
    <d v="2025-12-01T00:00:00"/>
    <s v="BH Colorado Electric Oper Co"/>
    <s v="Regulated Electric (122)"/>
    <s v="X - DNU - RETIRED LINE"/>
    <x v="170"/>
    <n v="135500"/>
    <x v="23"/>
    <n v="9802220"/>
    <s v="POLE, WOOD"/>
    <d v="1962-07-01T00:00:00"/>
    <d v="1962-07-01T00:00:00"/>
    <s v="WCDXFER"/>
  </r>
  <r>
    <n v="0"/>
    <n v="0"/>
    <n v="0"/>
    <n v="0"/>
    <d v="2025-12-01T00:00:00"/>
    <s v="BH Colorado Electric Oper Co"/>
    <s v="Regulated Electric (122)"/>
    <s v="X - DNU - RETIRED LINE"/>
    <x v="170"/>
    <n v="135500"/>
    <x v="23"/>
    <n v="9802218"/>
    <s v="POLE, WOOD"/>
    <d v="1960-07-01T00:00:00"/>
    <d v="1960-07-01T00:00:00"/>
    <s v="WCDXFER"/>
  </r>
  <r>
    <n v="0"/>
    <n v="0"/>
    <n v="0"/>
    <n v="0"/>
    <d v="2025-12-01T00:00:00"/>
    <s v="BH Colorado Electric Oper Co"/>
    <s v="Regulated Electric (122)"/>
    <s v="X - DNU - RETIRED LINE"/>
    <x v="170"/>
    <n v="135500"/>
    <x v="23"/>
    <n v="9802166"/>
    <s v="POLE, WOOD"/>
    <d v="1974-07-01T00:00:00"/>
    <d v="1974-07-01T00:00:00"/>
    <s v="WCDXFER"/>
  </r>
  <r>
    <n v="0"/>
    <n v="0"/>
    <n v="0"/>
    <n v="0"/>
    <d v="2025-12-01T00:00:00"/>
    <s v="BH Colorado Electric Oper Co"/>
    <s v="Regulated Electric (122)"/>
    <s v="X - DNU - RETIRED LINE"/>
    <x v="170"/>
    <n v="135500"/>
    <x v="23"/>
    <n v="9803347"/>
    <s v="POLE, WOOD"/>
    <d v="1965-07-01T00:00:00"/>
    <d v="1965-07-01T00:00:00"/>
    <s v="WCDXFER"/>
  </r>
  <r>
    <n v="0"/>
    <n v="0"/>
    <n v="0"/>
    <n v="0"/>
    <d v="2025-12-01T00:00:00"/>
    <s v="BH Colorado Electric Oper Co"/>
    <s v="Regulated Electric (122)"/>
    <s v="X - DNU - RETIRED LINE"/>
    <x v="170"/>
    <n v="135500"/>
    <x v="23"/>
    <n v="9803146"/>
    <s v="POLE, WOOD"/>
    <d v="1967-07-01T00:00:00"/>
    <d v="1967-07-01T00:00:00"/>
    <s v="WCDXFER"/>
  </r>
  <r>
    <n v="0"/>
    <n v="0"/>
    <n v="0"/>
    <n v="0"/>
    <d v="2025-12-01T00:00:00"/>
    <s v="BH Colorado Electric Oper Co"/>
    <s v="Regulated Electric (122)"/>
    <s v="X - DNU - RETIRED LINE"/>
    <x v="170"/>
    <n v="135500"/>
    <x v="23"/>
    <n v="9803031"/>
    <s v="POLE, WOOD"/>
    <d v="1992-07-01T00:00:00"/>
    <d v="1992-07-01T00:00:00"/>
    <s v="WCDXFER"/>
  </r>
  <r>
    <n v="0"/>
    <n v="0"/>
    <n v="0"/>
    <n v="0"/>
    <d v="2025-12-01T00:00:00"/>
    <s v="BH Colorado Electric Oper Co"/>
    <s v="Regulated Electric (122)"/>
    <s v="X - DNU - RETIRED LINE"/>
    <x v="170"/>
    <n v="135500"/>
    <x v="23"/>
    <n v="9803026"/>
    <s v="POLE, WOOD"/>
    <d v="1967-07-01T00:00:00"/>
    <d v="1967-07-01T00:00:00"/>
    <s v="WCDXFER"/>
  </r>
  <r>
    <n v="0"/>
    <n v="0"/>
    <n v="0"/>
    <n v="0"/>
    <d v="2025-12-01T00:00:00"/>
    <s v="BH Colorado Electric Oper Co"/>
    <s v="Regulated Electric (122)"/>
    <s v="X - DNU - RETIRED LINE"/>
    <x v="170"/>
    <n v="135500"/>
    <x v="23"/>
    <n v="9803114"/>
    <s v="POLE, WOOD"/>
    <d v="1968-07-01T00:00:00"/>
    <d v="1968-07-01T00:00:00"/>
    <s v="WCDXFER"/>
  </r>
  <r>
    <n v="0"/>
    <n v="0"/>
    <n v="0"/>
    <n v="0"/>
    <d v="2025-12-01T00:00:00"/>
    <s v="BH Colorado Electric Oper Co"/>
    <s v="Regulated Electric (122)"/>
    <s v="X - DNU - RETIRED LINE"/>
    <x v="170"/>
    <n v="135500"/>
    <x v="23"/>
    <n v="9803112"/>
    <s v="POLE, WOOD"/>
    <d v="1966-07-01T00:00:00"/>
    <d v="1966-07-01T00:00:00"/>
    <s v="WCDXFER"/>
  </r>
  <r>
    <n v="0"/>
    <n v="0"/>
    <n v="0"/>
    <n v="0"/>
    <d v="2025-12-01T00:00:00"/>
    <s v="BH Colorado Electric Oper Co"/>
    <s v="Regulated Electric (122)"/>
    <s v="X - DNU - RETIRED LINE"/>
    <x v="170"/>
    <n v="135500"/>
    <x v="23"/>
    <n v="9802910"/>
    <s v="POLE, WOOD"/>
    <d v="1967-07-01T00:00:00"/>
    <d v="1967-07-01T00:00:00"/>
    <s v="WCDXFER"/>
  </r>
  <r>
    <n v="0"/>
    <n v="0"/>
    <n v="0"/>
    <n v="0"/>
    <d v="2025-12-01T00:00:00"/>
    <s v="BH Colorado Electric Oper Co"/>
    <s v="Regulated Electric (122)"/>
    <s v="X - DNU - RETIRED LINE"/>
    <x v="170"/>
    <n v="135500"/>
    <x v="23"/>
    <n v="9802971"/>
    <s v="POLE, WOOD"/>
    <d v="1990-07-01T00:00:00"/>
    <d v="1990-07-01T00:00:00"/>
    <s v="WCDXFER"/>
  </r>
  <r>
    <n v="0"/>
    <n v="0"/>
    <n v="0"/>
    <n v="0"/>
    <d v="2025-12-01T00:00:00"/>
    <s v="BH Colorado Electric Oper Co"/>
    <s v="Regulated Electric (122)"/>
    <s v="X - DNU - RETIRED LINE"/>
    <x v="170"/>
    <n v="135500"/>
    <x v="23"/>
    <n v="9803025"/>
    <s v="POLE, WOOD"/>
    <d v="1966-07-01T00:00:00"/>
    <d v="1966-07-01T00:00:00"/>
    <s v="WCDXFER"/>
  </r>
  <r>
    <n v="0"/>
    <n v="0"/>
    <n v="0"/>
    <n v="0"/>
    <d v="2025-12-01T00:00:00"/>
    <s v="BH Colorado Electric Oper Co"/>
    <s v="Regulated Electric (122)"/>
    <s v="X - DNU - RETIRED LINE"/>
    <x v="170"/>
    <n v="135500"/>
    <x v="23"/>
    <n v="9810193"/>
    <s v="POLE, WOOD"/>
    <d v="2002-05-01T00:00:00"/>
    <d v="2002-01-01T00:00:00"/>
    <s v="5105204113"/>
  </r>
  <r>
    <n v="0"/>
    <n v="0"/>
    <n v="0"/>
    <n v="0"/>
    <d v="2025-12-01T00:00:00"/>
    <s v="BH Colorado Electric Oper Co"/>
    <s v="Regulated Electric (122)"/>
    <s v="X - DNU - RETIRED LINE"/>
    <x v="170"/>
    <n v="135500"/>
    <x v="23"/>
    <n v="9802143"/>
    <s v="POLE, WOOD"/>
    <d v="1967-07-01T00:00:00"/>
    <d v="1967-07-01T00:00:00"/>
    <s v="WCDXFER"/>
  </r>
  <r>
    <n v="0"/>
    <n v="0"/>
    <n v="0"/>
    <n v="0"/>
    <d v="2025-12-01T00:00:00"/>
    <s v="BH Colorado Electric Oper Co"/>
    <s v="Regulated Electric (122)"/>
    <s v="X - DNU - RETIRED LINE"/>
    <x v="170"/>
    <n v="135500"/>
    <x v="23"/>
    <n v="9803366"/>
    <s v="POLE, WOOD"/>
    <d v="1992-07-01T00:00:00"/>
    <d v="1992-07-01T00:00:00"/>
    <s v="WCDXFER"/>
  </r>
  <r>
    <n v="0"/>
    <n v="0"/>
    <n v="0"/>
    <n v="0"/>
    <d v="2025-12-01T00:00:00"/>
    <s v="BH Colorado Electric Oper Co"/>
    <s v="Regulated Electric (122)"/>
    <s v="X - DNU - RETIRED LINE"/>
    <x v="170"/>
    <n v="135500"/>
    <x v="23"/>
    <n v="9803264"/>
    <s v="POLE, WOOD"/>
    <d v="1967-07-01T00:00:00"/>
    <d v="1967-07-01T00:00:00"/>
    <s v="WCDXFER"/>
  </r>
  <r>
    <n v="0"/>
    <n v="0"/>
    <n v="0"/>
    <n v="0"/>
    <d v="2025-12-01T00:00:00"/>
    <s v="BH Colorado Electric Oper Co"/>
    <s v="Regulated Electric (122)"/>
    <s v="X - DNU - RETIRED LINE"/>
    <x v="170"/>
    <n v="135500"/>
    <x v="23"/>
    <n v="9803148"/>
    <s v="POLE, WOOD"/>
    <d v="1978-07-01T00:00:00"/>
    <d v="1978-07-01T00:00:00"/>
    <s v="WCDXFER"/>
  </r>
  <r>
    <n v="0"/>
    <n v="0"/>
    <n v="0"/>
    <n v="0"/>
    <d v="2025-12-01T00:00:00"/>
    <s v="BH Colorado Electric Oper Co"/>
    <s v="Regulated Electric (122)"/>
    <s v="X - DNU - RETIRED LINE"/>
    <x v="170"/>
    <n v="135500"/>
    <x v="23"/>
    <n v="9803029"/>
    <s v="POLE, WOOD"/>
    <d v="1978-07-01T00:00:00"/>
    <d v="1978-07-01T00:00:00"/>
    <s v="WCDXFER"/>
  </r>
  <r>
    <n v="0"/>
    <n v="0"/>
    <n v="0"/>
    <n v="0"/>
    <d v="2025-12-01T00:00:00"/>
    <s v="BH Colorado Electric Oper Co"/>
    <s v="Regulated Electric (122)"/>
    <s v="X - DNU - RETIRED LINE"/>
    <x v="170"/>
    <n v="135500"/>
    <x v="23"/>
    <n v="9802228"/>
    <s v="POLE, WOOD"/>
    <d v="1992-07-01T00:00:00"/>
    <d v="1992-07-01T00:00:00"/>
    <s v="WCDXFER"/>
  </r>
  <r>
    <n v="0"/>
    <n v="0"/>
    <n v="0"/>
    <n v="0"/>
    <d v="2025-12-01T00:00:00"/>
    <s v="BH Colorado Electric Oper Co"/>
    <s v="Regulated Electric (122)"/>
    <s v="X - DNU - RETIRED LINE"/>
    <x v="170"/>
    <n v="135500"/>
    <x v="23"/>
    <n v="9803028"/>
    <s v="POLE, WOOD"/>
    <d v="1977-07-01T00:00:00"/>
    <d v="1977-07-01T00:00:00"/>
    <s v="WCDXFER"/>
  </r>
  <r>
    <n v="0"/>
    <n v="0"/>
    <n v="0"/>
    <n v="0"/>
    <d v="2025-12-01T00:00:00"/>
    <s v="BH Colorado Electric Oper Co"/>
    <s v="Regulated Electric (122)"/>
    <s v="X - DNU - RETIRED LINE"/>
    <x v="170"/>
    <n v="135500"/>
    <x v="23"/>
    <n v="9802225"/>
    <s v="POLE, WOOD"/>
    <d v="1978-07-01T00:00:00"/>
    <d v="1978-07-01T00:00:00"/>
    <s v="WCDXFER"/>
  </r>
  <r>
    <n v="0"/>
    <n v="0"/>
    <n v="0"/>
    <n v="0"/>
    <d v="2025-12-01T00:00:00"/>
    <s v="BH Colorado Electric Oper Co"/>
    <s v="Regulated Electric (122)"/>
    <s v="X - DNU - RETIRED LINE"/>
    <x v="170"/>
    <n v="135500"/>
    <x v="23"/>
    <n v="9802203"/>
    <s v="POLE, WOOD"/>
    <d v="1978-07-01T00:00:00"/>
    <d v="1978-07-01T00:00:00"/>
    <s v="WCDXFER"/>
  </r>
  <r>
    <n v="0"/>
    <n v="0"/>
    <n v="0"/>
    <n v="0"/>
    <d v="2025-12-01T00:00:00"/>
    <s v="BH Colorado Electric Oper Co"/>
    <s v="Regulated Electric (122)"/>
    <s v="X - DNU - RETIRED LINE"/>
    <x v="170"/>
    <n v="135500"/>
    <x v="23"/>
    <n v="9802188"/>
    <s v="POLE, WOOD"/>
    <d v="1964-07-01T00:00:00"/>
    <d v="1964-07-01T00:00:00"/>
    <s v="WCDXFER"/>
  </r>
  <r>
    <n v="0"/>
    <n v="0"/>
    <n v="0"/>
    <n v="0"/>
    <d v="2025-12-01T00:00:00"/>
    <s v="BH Colorado Electric Oper Co"/>
    <s v="Regulated Electric (122)"/>
    <s v="X - DNU - RETIRED LINE"/>
    <x v="170"/>
    <n v="135500"/>
    <x v="23"/>
    <n v="9802165"/>
    <s v="POLE, WOOD"/>
    <d v="1936-07-01T00:00:00"/>
    <d v="1936-07-01T00:00:00"/>
    <s v="WCDXFER"/>
  </r>
  <r>
    <n v="0"/>
    <n v="0"/>
    <n v="0"/>
    <n v="0"/>
    <d v="2025-12-01T00:00:00"/>
    <s v="BH Colorado Electric Oper Co"/>
    <s v="Regulated Electric (122)"/>
    <s v="X - DNU - RETIRED LINE"/>
    <x v="170"/>
    <n v="135500"/>
    <x v="23"/>
    <n v="9803331"/>
    <s v="POLE, WOOD"/>
    <d v="1972-07-01T00:00:00"/>
    <d v="1972-07-01T00:00:00"/>
    <s v="WCDXFER"/>
  </r>
  <r>
    <n v="0"/>
    <n v="0"/>
    <n v="0"/>
    <n v="0"/>
    <d v="2025-12-01T00:00:00"/>
    <s v="BH Colorado Electric Oper Co"/>
    <s v="Regulated Electric (122)"/>
    <s v="X - DNU - RETIRED LINE"/>
    <x v="170"/>
    <n v="135500"/>
    <x v="23"/>
    <n v="9803161"/>
    <s v="POLE, WOOD"/>
    <d v="1979-07-01T00:00:00"/>
    <d v="1979-07-01T00:00:00"/>
    <s v="WCDXFER"/>
  </r>
  <r>
    <n v="0"/>
    <n v="0"/>
    <n v="0"/>
    <n v="0"/>
    <d v="2025-12-01T00:00:00"/>
    <s v="BH Colorado Electric Oper Co"/>
    <s v="Regulated Electric (122)"/>
    <s v="X - DNU - RETIRED LINE"/>
    <x v="170"/>
    <n v="135500"/>
    <x v="23"/>
    <n v="9803194"/>
    <s v="POLE, WOOD"/>
    <d v="1965-07-01T00:00:00"/>
    <d v="1965-07-01T00:00:00"/>
    <s v="WCDXFER"/>
  </r>
  <r>
    <n v="0"/>
    <n v="0"/>
    <n v="0"/>
    <n v="0"/>
    <d v="2025-12-01T00:00:00"/>
    <s v="BH Colorado Electric Oper Co"/>
    <s v="Regulated Electric (122)"/>
    <s v="X - DNU - RETIRED LINE"/>
    <x v="170"/>
    <n v="135500"/>
    <x v="23"/>
    <n v="9803159"/>
    <s v="POLE, WOOD"/>
    <d v="1973-07-01T00:00:00"/>
    <d v="1973-07-01T00:00:00"/>
    <s v="WCDXFER"/>
  </r>
  <r>
    <n v="0"/>
    <n v="0"/>
    <n v="0"/>
    <n v="0"/>
    <d v="2025-12-01T00:00:00"/>
    <s v="BH Colorado Electric Oper Co"/>
    <s v="Regulated Electric (122)"/>
    <s v="X - DNU - RETIRED LINE"/>
    <x v="170"/>
    <n v="135500"/>
    <x v="23"/>
    <n v="9803033"/>
    <s v="POLE, WOOD"/>
    <d v="1986-07-01T00:00:00"/>
    <d v="1986-07-01T00:00:00"/>
    <s v="WCDXFER"/>
  </r>
  <r>
    <n v="0"/>
    <n v="0"/>
    <n v="0"/>
    <n v="0"/>
    <d v="2025-12-01T00:00:00"/>
    <s v="BH Colorado Electric Oper Co"/>
    <s v="Regulated Electric (122)"/>
    <s v="X - DNU - RETIRED LINE"/>
    <x v="170"/>
    <n v="135500"/>
    <x v="23"/>
    <n v="9803244"/>
    <s v="POLE, WOOD"/>
    <d v="1977-07-01T00:00:00"/>
    <d v="1977-07-01T00:00:00"/>
    <s v="WCDXFER"/>
  </r>
  <r>
    <n v="0"/>
    <n v="0"/>
    <n v="0"/>
    <n v="0"/>
    <d v="2025-12-01T00:00:00"/>
    <s v="BH Colorado Electric Oper Co"/>
    <s v="Regulated Electric (122)"/>
    <s v="X - DNU - RETIRED LINE"/>
    <x v="170"/>
    <n v="135500"/>
    <x v="23"/>
    <n v="9802966"/>
    <s v="POLE, WOOD"/>
    <d v="1963-07-01T00:00:00"/>
    <d v="1963-07-01T00:00:00"/>
    <s v="WCDXFER"/>
  </r>
  <r>
    <n v="0"/>
    <n v="0"/>
    <n v="0"/>
    <n v="0"/>
    <d v="2025-12-01T00:00:00"/>
    <s v="BH Colorado Electric Oper Co"/>
    <s v="Regulated Electric (122)"/>
    <s v="X - DNU - RETIRED LINE"/>
    <x v="170"/>
    <n v="135500"/>
    <x v="23"/>
    <n v="9803084"/>
    <s v="POLE, WOOD"/>
    <d v="1963-07-01T00:00:00"/>
    <d v="1963-07-01T00:00:00"/>
    <s v="WCDXFER"/>
  </r>
  <r>
    <n v="0"/>
    <n v="0"/>
    <n v="0"/>
    <n v="0"/>
    <d v="2025-12-01T00:00:00"/>
    <s v="BH Colorado Electric Oper Co"/>
    <s v="Regulated Electric (122)"/>
    <s v="X - DNU - RETIRED LINE"/>
    <x v="170"/>
    <n v="135500"/>
    <x v="23"/>
    <n v="9803249"/>
    <s v="POLE, WOOD"/>
    <d v="1973-07-01T00:00:00"/>
    <d v="1973-07-01T00:00:00"/>
    <s v="WCDXFER"/>
  </r>
  <r>
    <n v="0"/>
    <n v="0"/>
    <n v="0"/>
    <n v="0"/>
    <d v="2025-12-01T00:00:00"/>
    <s v="BH Colorado Electric Oper Co"/>
    <s v="Regulated Electric (122)"/>
    <s v="X - DNU - RETIRED LINE"/>
    <x v="170"/>
    <n v="135500"/>
    <x v="23"/>
    <n v="9804932"/>
    <s v="POLE, WOOD"/>
    <d v="1977-07-01T00:00:00"/>
    <d v="1977-07-01T00:00:00"/>
    <s v="WCDXFER"/>
  </r>
  <r>
    <n v="0"/>
    <n v="0"/>
    <n v="0"/>
    <n v="0"/>
    <d v="2025-12-01T00:00:00"/>
    <s v="BH Colorado Electric Oper Co"/>
    <s v="Regulated Electric (122)"/>
    <s v="X - DNU - RETIRED LINE"/>
    <x v="170"/>
    <n v="135500"/>
    <x v="23"/>
    <n v="9803274"/>
    <s v="POLE, WOOD"/>
    <d v="1963-07-01T00:00:00"/>
    <d v="1963-07-01T00:00:00"/>
    <s v="WCDXFER"/>
  </r>
  <r>
    <n v="0"/>
    <n v="0"/>
    <n v="0"/>
    <n v="0"/>
    <d v="2025-12-01T00:00:00"/>
    <s v="BH Colorado Electric Oper Co"/>
    <s v="Regulated Electric (122)"/>
    <s v="X - DNU - RETIRED LINE"/>
    <x v="170"/>
    <n v="135500"/>
    <x v="23"/>
    <n v="9802179"/>
    <s v="POLE, WOOD"/>
    <d v="1937-07-01T00:00:00"/>
    <d v="1937-07-01T00:00:00"/>
    <s v="WCDXFER"/>
  </r>
  <r>
    <n v="0"/>
    <n v="0"/>
    <n v="0"/>
    <n v="0"/>
    <d v="2025-12-01T00:00:00"/>
    <s v="BH Colorado Electric Oper Co"/>
    <s v="Regulated Electric (122)"/>
    <s v="X - DNU - RETIRED LINE"/>
    <x v="170"/>
    <n v="135500"/>
    <x v="23"/>
    <n v="9803182"/>
    <s v="POLE, WOOD"/>
    <d v="1963-07-01T00:00:00"/>
    <d v="1963-07-01T00:00:00"/>
    <s v="WCDXFER"/>
  </r>
  <r>
    <n v="0"/>
    <n v="0"/>
    <n v="0"/>
    <n v="0"/>
    <d v="2025-12-01T00:00:00"/>
    <s v="BH Colorado Electric Oper Co"/>
    <s v="Regulated Electric (122)"/>
    <s v="X - DNU - RETIRED LINE"/>
    <x v="170"/>
    <n v="135500"/>
    <x v="23"/>
    <n v="9803180"/>
    <s v="POLE, WOOD"/>
    <d v="1961-07-01T00:00:00"/>
    <d v="1961-07-01T00:00:00"/>
    <s v="WCDXFER"/>
  </r>
  <r>
    <n v="0"/>
    <n v="0"/>
    <n v="0"/>
    <n v="0"/>
    <d v="2025-12-01T00:00:00"/>
    <s v="BH Colorado Electric Oper Co"/>
    <s v="Regulated Electric (122)"/>
    <s v="X - DNU - RETIRED LINE"/>
    <x v="170"/>
    <n v="135500"/>
    <x v="23"/>
    <n v="9802248"/>
    <s v="POLE, WOOD"/>
    <d v="1972-07-01T00:00:00"/>
    <d v="1972-07-01T00:00:00"/>
    <s v="WCDXFER"/>
  </r>
  <r>
    <n v="0"/>
    <n v="0"/>
    <n v="0"/>
    <n v="0"/>
    <d v="2025-12-01T00:00:00"/>
    <s v="BH Colorado Electric Oper Co"/>
    <s v="Regulated Electric (122)"/>
    <s v="X - DNU - RETIRED LINE"/>
    <x v="170"/>
    <n v="135500"/>
    <x v="23"/>
    <n v="9803067"/>
    <s v="POLE, WOOD"/>
    <d v="1979-07-01T00:00:00"/>
    <d v="1979-07-01T00:00:00"/>
    <s v="WCDXFER"/>
  </r>
  <r>
    <n v="0"/>
    <n v="0"/>
    <n v="0"/>
    <n v="0"/>
    <d v="2025-12-01T00:00:00"/>
    <s v="BH Colorado Electric Oper Co"/>
    <s v="Regulated Electric (122)"/>
    <s v="X - DNU - RETIRED LINE"/>
    <x v="170"/>
    <n v="135500"/>
    <x v="23"/>
    <n v="9802245"/>
    <s v="POLE, WOOD"/>
    <d v="1962-07-01T00:00:00"/>
    <d v="1962-07-01T00:00:00"/>
    <s v="WCDXFER"/>
  </r>
  <r>
    <n v="0"/>
    <n v="0"/>
    <n v="0"/>
    <n v="0"/>
    <d v="2025-12-01T00:00:00"/>
    <s v="BH Colorado Electric Oper Co"/>
    <s v="Regulated Electric (122)"/>
    <s v="X - DNU - RETIRED LINE"/>
    <x v="170"/>
    <n v="135500"/>
    <x v="23"/>
    <n v="9802135"/>
    <s v="POLE, WOOD"/>
    <d v="1949-07-01T00:00:00"/>
    <d v="1949-07-01T00:00:00"/>
    <s v="WCDXFER"/>
  </r>
  <r>
    <n v="0"/>
    <n v="0"/>
    <n v="0"/>
    <n v="0"/>
    <d v="2025-12-01T00:00:00"/>
    <s v="BH Colorado Electric Oper Co"/>
    <s v="Regulated Electric (122)"/>
    <s v="X - DNU - RETIRED LINE"/>
    <x v="170"/>
    <n v="135500"/>
    <x v="23"/>
    <n v="9803355"/>
    <s v="POLE, WOOD"/>
    <d v="1985-07-01T00:00:00"/>
    <d v="1985-07-01T00:00:00"/>
    <s v="WCDXFER"/>
  </r>
  <r>
    <n v="0"/>
    <n v="0"/>
    <n v="0"/>
    <n v="0"/>
    <d v="2025-12-01T00:00:00"/>
    <s v="BH Colorado Electric Oper Co"/>
    <s v="Regulated Electric (122)"/>
    <s v="X - DNU - RETIRED LINE"/>
    <x v="170"/>
    <n v="135500"/>
    <x v="23"/>
    <n v="9803285"/>
    <s v="POLE, WOOD"/>
    <d v="1978-07-01T00:00:00"/>
    <d v="1978-07-01T00:00:00"/>
    <s v="WCDXFER"/>
  </r>
  <r>
    <n v="0"/>
    <n v="0"/>
    <n v="0"/>
    <n v="0"/>
    <d v="2025-12-01T00:00:00"/>
    <s v="BH Colorado Electric Oper Co"/>
    <s v="Regulated Electric (122)"/>
    <s v="X - DNU - RETIRED LINE"/>
    <x v="170"/>
    <n v="135500"/>
    <x v="23"/>
    <n v="9803248"/>
    <s v="POLE, WOOD"/>
    <d v="1966-07-01T00:00:00"/>
    <d v="1966-07-01T00:00:00"/>
    <s v="WCDXFER"/>
  </r>
  <r>
    <n v="0"/>
    <n v="0"/>
    <n v="0"/>
    <n v="0"/>
    <d v="2025-12-01T00:00:00"/>
    <s v="BH Colorado Electric Oper Co"/>
    <s v="Regulated Electric (122)"/>
    <s v="X - DNU - RETIRED LINE"/>
    <x v="170"/>
    <n v="135500"/>
    <x v="23"/>
    <n v="9803215"/>
    <s v="POLE, WOOD"/>
    <d v="1978-07-01T00:00:00"/>
    <d v="1978-07-01T00:00:00"/>
    <s v="WCDXFER"/>
  </r>
  <r>
    <n v="0"/>
    <n v="0"/>
    <n v="0"/>
    <n v="0"/>
    <d v="2025-12-01T00:00:00"/>
    <s v="BH Colorado Electric Oper Co"/>
    <s v="Regulated Electric (122)"/>
    <s v="X - DNU - RETIRED LINE"/>
    <x v="170"/>
    <n v="135500"/>
    <x v="23"/>
    <n v="9803213"/>
    <s v="POLE, WOOD"/>
    <d v="1975-07-01T00:00:00"/>
    <d v="1975-07-01T00:00:00"/>
    <s v="WCDXFER"/>
  </r>
  <r>
    <n v="0"/>
    <n v="0"/>
    <n v="0"/>
    <n v="0"/>
    <d v="2025-12-01T00:00:00"/>
    <s v="BH Colorado Electric Oper Co"/>
    <s v="Regulated Electric (122)"/>
    <s v="X - DNU - RETIRED LINE"/>
    <x v="170"/>
    <n v="135500"/>
    <x v="23"/>
    <n v="9802182"/>
    <s v="POLE, WOOD"/>
    <d v="1992-07-01T00:00:00"/>
    <d v="1992-07-01T00:00:00"/>
    <s v="WCDXFER"/>
  </r>
  <r>
    <n v="0"/>
    <n v="0"/>
    <n v="0"/>
    <n v="0"/>
    <d v="2025-12-01T00:00:00"/>
    <s v="BH Colorado Electric Oper Co"/>
    <s v="Regulated Electric (122)"/>
    <s v="X - DNU - RETIRED LINE"/>
    <x v="170"/>
    <n v="135500"/>
    <x v="23"/>
    <n v="9803113"/>
    <s v="POLE, WOOD"/>
    <d v="1967-07-01T00:00:00"/>
    <d v="1967-07-01T00:00:00"/>
    <s v="WCDXFER"/>
  </r>
  <r>
    <n v="0"/>
    <n v="0"/>
    <n v="0"/>
    <n v="0"/>
    <d v="2025-12-01T00:00:00"/>
    <s v="BH Colorado Electric Oper Co"/>
    <s v="Regulated Electric (122)"/>
    <s v="X - DNU - RETIRED LINE"/>
    <x v="170"/>
    <n v="135500"/>
    <x v="23"/>
    <n v="9803110"/>
    <s v="POLE, WOOD"/>
    <d v="1958-07-01T00:00:00"/>
    <d v="1958-07-01T00:00:00"/>
    <s v="WCDXFER"/>
  </r>
  <r>
    <n v="0"/>
    <n v="0"/>
    <n v="0"/>
    <n v="0"/>
    <d v="2025-12-01T00:00:00"/>
    <s v="BH Colorado Electric Oper Co"/>
    <s v="Regulated Electric (122)"/>
    <s v="X - DNU - RETIRED LINE"/>
    <x v="170"/>
    <n v="135500"/>
    <x v="23"/>
    <n v="9802967"/>
    <s v="POLE, WOOD"/>
    <d v="1968-07-01T00:00:00"/>
    <d v="1968-07-01T00:00:00"/>
    <s v="WCDXFER"/>
  </r>
  <r>
    <n v="0"/>
    <n v="0"/>
    <n v="0"/>
    <n v="0"/>
    <d v="2025-12-01T00:00:00"/>
    <s v="BH Colorado Electric Oper Co"/>
    <s v="Regulated Electric (122)"/>
    <s v="X - DNU - RETIRED LINE"/>
    <x v="170"/>
    <n v="135500"/>
    <x v="23"/>
    <n v="9803030"/>
    <s v="POLE, WOOD"/>
    <d v="1986-07-01T00:00:00"/>
    <d v="1986-07-01T00:00:00"/>
    <s v="WCDXFER"/>
  </r>
  <r>
    <n v="0"/>
    <n v="0"/>
    <n v="0"/>
    <n v="0"/>
    <d v="2025-12-01T00:00:00"/>
    <s v="BH Colorado Electric Oper Co"/>
    <s v="Regulated Electric (122)"/>
    <s v="X - DNU - RETIRED LINE"/>
    <x v="170"/>
    <n v="135500"/>
    <x v="23"/>
    <n v="9802909"/>
    <s v="POLE, WOOD"/>
    <d v="1958-07-01T00:00:00"/>
    <d v="1958-07-01T00:00:00"/>
    <s v="WCDXFER"/>
  </r>
  <r>
    <n v="0"/>
    <n v="0"/>
    <n v="0"/>
    <n v="0"/>
    <d v="2025-12-01T00:00:00"/>
    <s v="BH Colorado Electric Oper Co"/>
    <s v="Regulated Electric (122)"/>
    <s v="X - DNU - RETIRED LINE"/>
    <x v="170"/>
    <n v="135500"/>
    <x v="23"/>
    <n v="9803196"/>
    <s v="POLE, WOOD"/>
    <d v="1993-07-01T00:00:00"/>
    <d v="1993-07-01T00:00:00"/>
    <s v="WCDXFER"/>
  </r>
  <r>
    <n v="0"/>
    <n v="0"/>
    <n v="0"/>
    <n v="0"/>
    <d v="2025-12-01T00:00:00"/>
    <s v="BH Colorado Electric Oper Co"/>
    <s v="Regulated Electric (122)"/>
    <s v="X - DNU - RETIRED LINE"/>
    <x v="170"/>
    <n v="135500"/>
    <x v="23"/>
    <n v="9803409"/>
    <s v="POLE, WOOD"/>
    <d v="1977-07-01T00:00:00"/>
    <d v="1977-07-01T00:00:00"/>
    <s v="WCDXFER"/>
  </r>
  <r>
    <n v="0"/>
    <n v="0"/>
    <n v="0"/>
    <n v="0"/>
    <d v="2025-12-01T00:00:00"/>
    <s v="BH Colorado Electric Oper Co"/>
    <s v="Regulated Electric (122)"/>
    <s v="X - DNU - RETIRED LINE"/>
    <x v="170"/>
    <n v="135500"/>
    <x v="23"/>
    <n v="9803119"/>
    <s v="POLE, WOOD"/>
    <d v="1988-07-01T00:00:00"/>
    <d v="1988-07-01T00:00:00"/>
    <s v="WCDXFER"/>
  </r>
  <r>
    <n v="0"/>
    <n v="0"/>
    <n v="0"/>
    <n v="0"/>
    <d v="2025-12-01T00:00:00"/>
    <s v="BH Colorado Electric Oper Co"/>
    <s v="Regulated Electric (122)"/>
    <s v="X - DNU - RETIRED LINE"/>
    <x v="170"/>
    <n v="135500"/>
    <x v="23"/>
    <n v="9803375"/>
    <s v="POLE, WOOD"/>
    <d v="1979-07-01T00:00:00"/>
    <d v="1979-07-01T00:00:00"/>
    <s v="WCDXFER"/>
  </r>
  <r>
    <n v="0"/>
    <n v="0"/>
    <n v="0"/>
    <n v="0"/>
    <d v="2025-12-01T00:00:00"/>
    <s v="BH Colorado Electric Oper Co"/>
    <s v="Regulated Electric (122)"/>
    <s v="X - DNU - RETIRED LINE"/>
    <x v="170"/>
    <n v="135500"/>
    <x v="23"/>
    <n v="9803282"/>
    <s v="POLE, WOOD"/>
    <d v="1965-07-01T00:00:00"/>
    <d v="1965-07-01T00:00:00"/>
    <s v="WCDXFER"/>
  </r>
  <r>
    <n v="0"/>
    <n v="0"/>
    <n v="0"/>
    <n v="0"/>
    <d v="2025-12-01T00:00:00"/>
    <s v="BH Colorado Electric Oper Co"/>
    <s v="Regulated Electric (122)"/>
    <s v="X - DNU - RETIRED LINE"/>
    <x v="170"/>
    <n v="135500"/>
    <x v="23"/>
    <n v="9803284"/>
    <s v="POLE, WOOD"/>
    <d v="1972-07-01T00:00:00"/>
    <d v="1972-07-01T00:00:00"/>
    <s v="WCDXFER"/>
  </r>
  <r>
    <n v="0"/>
    <n v="0"/>
    <n v="0"/>
    <n v="0"/>
    <d v="2025-12-01T00:00:00"/>
    <s v="BH Colorado Electric Oper Co"/>
    <s v="Regulated Electric (122)"/>
    <s v="X - DNU - RETIRED LINE"/>
    <x v="170"/>
    <n v="135500"/>
    <x v="23"/>
    <n v="9803281"/>
    <s v="POLE, WOOD"/>
    <d v="1962-07-01T00:00:00"/>
    <d v="1962-07-01T00:00:00"/>
    <s v="WCDXFER"/>
  </r>
  <r>
    <n v="0"/>
    <n v="0"/>
    <n v="0"/>
    <n v="0"/>
    <d v="2025-12-01T00:00:00"/>
    <s v="BH Colorado Electric Oper Co"/>
    <s v="Regulated Electric (122)"/>
    <s v="X - DNU - RETIRED LINE"/>
    <x v="170"/>
    <n v="135500"/>
    <x v="23"/>
    <n v="9803060"/>
    <s v="POLE, WOOD"/>
    <d v="1960-07-01T00:00:00"/>
    <d v="1960-07-01T00:00:00"/>
    <s v="WCDXFER"/>
  </r>
  <r>
    <n v="0"/>
    <n v="0"/>
    <n v="0"/>
    <n v="0"/>
    <d v="2025-12-01T00:00:00"/>
    <s v="BH Colorado Electric Oper Co"/>
    <s v="Regulated Electric (122)"/>
    <s v="X - DNU - RETIRED LINE"/>
    <x v="170"/>
    <n v="135500"/>
    <x v="23"/>
    <n v="9803311"/>
    <s v="POLE, WOOD"/>
    <d v="1979-07-01T00:00:00"/>
    <d v="1979-07-01T00:00:00"/>
    <s v="WCDXFER"/>
  </r>
  <r>
    <n v="0"/>
    <n v="0"/>
    <n v="0"/>
    <n v="0"/>
    <d v="2025-12-01T00:00:00"/>
    <s v="BH Colorado Electric Oper Co"/>
    <s v="Regulated Electric (122)"/>
    <s v="X - DNU - RETIRED LINE"/>
    <x v="170"/>
    <n v="135500"/>
    <x v="23"/>
    <n v="9803308"/>
    <s v="POLE, WOOD"/>
    <d v="1965-07-01T00:00:00"/>
    <d v="1965-07-01T00:00:00"/>
    <s v="WCDXFER"/>
  </r>
  <r>
    <n v="0"/>
    <n v="0"/>
    <n v="0"/>
    <n v="0"/>
    <d v="2025-12-01T00:00:00"/>
    <s v="BH Colorado Electric Oper Co"/>
    <s v="Regulated Electric (122)"/>
    <s v="X - DNU - RETIRED LINE"/>
    <x v="170"/>
    <n v="135500"/>
    <x v="23"/>
    <n v="9802216"/>
    <s v="POLE, WOOD"/>
    <d v="1958-07-01T00:00:00"/>
    <d v="1958-07-01T00:00:00"/>
    <s v="WCDXFER"/>
  </r>
  <r>
    <n v="0"/>
    <n v="0"/>
    <n v="0"/>
    <n v="0"/>
    <d v="2025-12-01T00:00:00"/>
    <s v="BH Colorado Electric Oper Co"/>
    <s v="Regulated Electric (122)"/>
    <s v="X - DNU - RETIRED LINE"/>
    <x v="170"/>
    <n v="135500"/>
    <x v="23"/>
    <n v="9803503"/>
    <s v="POLE, WOOD"/>
    <d v="1973-07-01T00:00:00"/>
    <d v="1973-07-01T00:00:00"/>
    <s v="WCDXFER"/>
  </r>
  <r>
    <n v="0"/>
    <n v="0"/>
    <n v="0"/>
    <n v="0"/>
    <d v="2025-12-01T00:00:00"/>
    <s v="BH Colorado Electric Oper Co"/>
    <s v="Regulated Electric (122)"/>
    <s v="X - DNU - RETIRED LINE"/>
    <x v="170"/>
    <n v="135500"/>
    <x v="23"/>
    <n v="9803147"/>
    <s v="POLE, WOOD"/>
    <d v="1968-07-01T00:00:00"/>
    <d v="1968-07-01T00:00:00"/>
    <s v="WCDXFER"/>
  </r>
  <r>
    <n v="0"/>
    <n v="0"/>
    <n v="0"/>
    <n v="0"/>
    <d v="2025-12-01T00:00:00"/>
    <s v="BH Colorado Electric Oper Co"/>
    <s v="Regulated Electric (122)"/>
    <s v="X - DNU - RETIRED LINE"/>
    <x v="170"/>
    <n v="135500"/>
    <x v="23"/>
    <n v="9802258"/>
    <s v="POLE, WOOD"/>
    <d v="1966-07-01T00:00:00"/>
    <d v="1966-07-01T00:00:00"/>
    <s v="WCDXFER"/>
  </r>
  <r>
    <n v="0"/>
    <n v="0"/>
    <n v="0"/>
    <n v="0"/>
    <d v="2025-12-01T00:00:00"/>
    <s v="BH Colorado Electric Oper Co"/>
    <s v="Regulated Electric (122)"/>
    <s v="X - DNU - RETIRED LINE"/>
    <x v="170"/>
    <n v="135500"/>
    <x v="23"/>
    <n v="9803271"/>
    <s v="POLE, WOOD"/>
    <d v="1960-07-01T00:00:00"/>
    <d v="1960-07-01T00:00:00"/>
    <s v="WCDXFER"/>
  </r>
  <r>
    <n v="0"/>
    <n v="0"/>
    <n v="0"/>
    <n v="0"/>
    <d v="2025-12-01T00:00:00"/>
    <s v="BH Colorado Electric Oper Co"/>
    <s v="Regulated Electric (122)"/>
    <s v="X - DNU - RETIRED LINE"/>
    <x v="170"/>
    <n v="135500"/>
    <x v="23"/>
    <n v="9802181"/>
    <s v="POLE, WOOD"/>
    <d v="1967-07-01T00:00:00"/>
    <d v="1967-07-01T00:00:00"/>
    <s v="WCDXFER"/>
  </r>
  <r>
    <n v="0"/>
    <n v="0"/>
    <n v="0"/>
    <n v="0"/>
    <d v="2025-12-01T00:00:00"/>
    <s v="BH Colorado Electric Oper Co"/>
    <s v="Regulated Electric (122)"/>
    <s v="X - DNU - RETIRED LINE"/>
    <x v="170"/>
    <n v="135500"/>
    <x v="23"/>
    <n v="9803051"/>
    <s v="POLE, WOOD"/>
    <d v="1974-07-01T00:00:00"/>
    <d v="1974-07-01T00:00:00"/>
    <s v="WCDXFER"/>
  </r>
  <r>
    <n v="0"/>
    <n v="0"/>
    <n v="0"/>
    <n v="0"/>
    <d v="2025-12-01T00:00:00"/>
    <s v="BH Colorado Electric Oper Co"/>
    <s v="Regulated Electric (122)"/>
    <s v="X - DNU - RETIRED LINE"/>
    <x v="170"/>
    <n v="135500"/>
    <x v="23"/>
    <n v="9802275"/>
    <s v="POLE, WOOD"/>
    <d v="1956-07-01T00:00:00"/>
    <d v="1956-07-01T00:00:00"/>
    <s v="WCDXFER"/>
  </r>
  <r>
    <n v="0"/>
    <n v="0"/>
    <n v="0"/>
    <n v="0"/>
    <d v="2025-12-01T00:00:00"/>
    <s v="BH Colorado Electric Oper Co"/>
    <s v="Regulated Electric (122)"/>
    <s v="X - DNU - RETIRED LINE"/>
    <x v="170"/>
    <n v="135500"/>
    <x v="23"/>
    <n v="9802987"/>
    <s v="POLE, WOOD"/>
    <d v="1960-07-01T00:00:00"/>
    <d v="1960-07-01T00:00:00"/>
    <s v="WCDXFER"/>
  </r>
  <r>
    <n v="0"/>
    <n v="0"/>
    <n v="0"/>
    <n v="0"/>
    <d v="2025-12-01T00:00:00"/>
    <s v="BH Colorado Electric Oper Co"/>
    <s v="Regulated Electric (122)"/>
    <s v="X - DNU - RETIRED LINE"/>
    <x v="170"/>
    <n v="135500"/>
    <x v="23"/>
    <n v="9802242"/>
    <s v="POLE, WOOD"/>
    <d v="1959-07-01T00:00:00"/>
    <d v="1959-07-01T00:00:00"/>
    <s v="WCDXFER"/>
  </r>
  <r>
    <n v="0"/>
    <n v="0"/>
    <n v="0"/>
    <n v="0"/>
    <d v="2025-12-01T00:00:00"/>
    <s v="BH Colorado Electric Oper Co"/>
    <s v="Regulated Electric (122)"/>
    <s v="X - DNU - RETIRED LINE"/>
    <x v="170"/>
    <n v="135500"/>
    <x v="23"/>
    <n v="9802178"/>
    <s v="POLE, WOOD"/>
    <d v="1974-07-01T00:00:00"/>
    <d v="1974-07-01T00:00:00"/>
    <s v="WCDXFER"/>
  </r>
  <r>
    <n v="0"/>
    <n v="0"/>
    <n v="0"/>
    <n v="0"/>
    <d v="2025-12-01T00:00:00"/>
    <s v="BH Colorado Electric Oper Co"/>
    <s v="Regulated Electric (122)"/>
    <s v="X - DNU - RETIRED LINE"/>
    <x v="170"/>
    <n v="135500"/>
    <x v="23"/>
    <n v="9802136"/>
    <s v="POLE, WOOD"/>
    <d v="1967-07-01T00:00:00"/>
    <d v="1967-07-01T00:00:00"/>
    <s v="WCDXFER"/>
  </r>
  <r>
    <n v="0"/>
    <n v="0"/>
    <n v="0"/>
    <n v="0"/>
    <d v="2025-12-01T00:00:00"/>
    <s v="BH Colorado Electric Oper Co"/>
    <s v="Regulated Electric (122)"/>
    <s v="X - DNU - RETIRED LINE"/>
    <x v="170"/>
    <n v="135500"/>
    <x v="23"/>
    <n v="9803247"/>
    <s v="POLE, WOOD"/>
    <d v="1958-07-01T00:00:00"/>
    <d v="1958-07-01T00:00:00"/>
    <s v="WCDXFER"/>
  </r>
  <r>
    <n v="0"/>
    <n v="0"/>
    <n v="0"/>
    <n v="0"/>
    <d v="2025-12-01T00:00:00"/>
    <s v="BH Colorado Electric Oper Co"/>
    <s v="Regulated Electric (122)"/>
    <s v="X - DNU - RETIRED LINE"/>
    <x v="170"/>
    <n v="135500"/>
    <x v="23"/>
    <n v="9803115"/>
    <s v="POLE, WOOD"/>
    <d v="1969-07-01T00:00:00"/>
    <d v="1969-07-01T00:00:00"/>
    <s v="WCDXFER"/>
  </r>
  <r>
    <n v="0"/>
    <n v="0"/>
    <n v="0"/>
    <n v="0"/>
    <d v="2025-12-01T00:00:00"/>
    <s v="BH Colorado Electric Oper Co"/>
    <s v="Regulated Electric (122)"/>
    <s v="X - DNU - RETIRED LINE"/>
    <x v="170"/>
    <n v="135500"/>
    <x v="23"/>
    <n v="9802970"/>
    <s v="POLE, WOOD"/>
    <d v="1977-07-01T00:00:00"/>
    <d v="1977-07-01T00:00:00"/>
    <s v="WCDXFER"/>
  </r>
  <r>
    <n v="0"/>
    <n v="0"/>
    <n v="0"/>
    <n v="0"/>
    <d v="2025-12-01T00:00:00"/>
    <s v="BH Colorado Electric Oper Co"/>
    <s v="Regulated Electric (122)"/>
    <s v="X - DNU - RETIRED LINE"/>
    <x v="170"/>
    <n v="135500"/>
    <x v="23"/>
    <n v="9802968"/>
    <s v="POLE, WOOD"/>
    <d v="1972-07-01T00:00:00"/>
    <d v="1972-07-01T00:00:00"/>
    <s v="WCDXFER"/>
  </r>
  <r>
    <n v="0"/>
    <n v="0"/>
    <n v="0"/>
    <n v="0"/>
    <d v="2025-12-01T00:00:00"/>
    <s v="BH Colorado Electric Oper Co"/>
    <s v="Regulated Electric (122)"/>
    <s v="X - DNU - RETIRED LINE"/>
    <x v="170"/>
    <n v="135500"/>
    <x v="23"/>
    <n v="9802223"/>
    <s v="POLE, WOOD"/>
    <d v="1967-07-01T00:00:00"/>
    <d v="1967-07-01T00:00:00"/>
    <s v="WCDXFER"/>
  </r>
  <r>
    <n v="0"/>
    <n v="0"/>
    <n v="0"/>
    <n v="0"/>
    <d v="2025-12-01T00:00:00"/>
    <s v="BH Colorado Electric Oper Co"/>
    <s v="Regulated Electric (122)"/>
    <s v="X - DNU - RETIRED LINE"/>
    <x v="170"/>
    <n v="135500"/>
    <x v="23"/>
    <n v="9803410"/>
    <s v="POLE, WOOD"/>
    <d v="1978-07-01T00:00:00"/>
    <d v="1978-07-01T00:00:00"/>
    <s v="WCDXFER"/>
  </r>
  <r>
    <n v="0"/>
    <n v="0"/>
    <n v="0"/>
    <n v="0"/>
    <d v="2025-12-01T00:00:00"/>
    <s v="BH Colorado Electric Oper Co"/>
    <s v="Regulated Electric (122)"/>
    <s v="X - DNU - RETIRED LINE"/>
    <x v="170"/>
    <n v="135500"/>
    <x v="23"/>
    <n v="9803381"/>
    <s v="POLE, WOOD"/>
    <d v="1956-07-01T00:00:00"/>
    <d v="1956-07-01T00:00:00"/>
    <s v="WCDXFER"/>
  </r>
  <r>
    <n v="0"/>
    <n v="0"/>
    <n v="0"/>
    <n v="0"/>
    <d v="2025-12-01T00:00:00"/>
    <s v="BH Colorado Electric Oper Co"/>
    <s v="Regulated Electric (122)"/>
    <s v="X - DNU - RETIRED LINE"/>
    <x v="170"/>
    <n v="135500"/>
    <x v="23"/>
    <n v="9803139"/>
    <s v="POLE, WOOD"/>
    <d v="1962-07-01T00:00:00"/>
    <d v="1962-07-01T00:00:00"/>
    <s v="WCDXFER"/>
  </r>
  <r>
    <n v="0"/>
    <n v="0"/>
    <n v="0"/>
    <n v="0"/>
    <d v="2025-12-01T00:00:00"/>
    <s v="BH Colorado Electric Oper Co"/>
    <s v="Regulated Electric (122)"/>
    <s v="X - DNU - RETIRED LINE"/>
    <x v="170"/>
    <n v="135500"/>
    <x v="23"/>
    <n v="9802200"/>
    <s v="POLE, WOOD"/>
    <d v="1977-07-01T00:00:00"/>
    <d v="1977-07-01T00:00:00"/>
    <s v="WCDXFER"/>
  </r>
  <r>
    <n v="0"/>
    <n v="0"/>
    <n v="0"/>
    <n v="0"/>
    <d v="2025-12-01T00:00:00"/>
    <s v="BH Colorado Electric Oper Co"/>
    <s v="Regulated Electric (122)"/>
    <s v="X - DNU - RETIRED LINE"/>
    <x v="170"/>
    <n v="135500"/>
    <x v="23"/>
    <n v="9803252"/>
    <s v="POLE, WOOD"/>
    <d v="1992-07-01T00:00:00"/>
    <d v="1992-07-01T00:00:00"/>
    <s v="WCDXFER"/>
  </r>
  <r>
    <n v="0"/>
    <n v="0"/>
    <n v="0"/>
    <n v="0"/>
    <d v="2025-12-01T00:00:00"/>
    <s v="BH Colorado Electric Oper Co"/>
    <s v="Regulated Electric (122)"/>
    <s v="X - DNU - RETIRED LINE"/>
    <x v="170"/>
    <n v="135500"/>
    <x v="23"/>
    <n v="9803250"/>
    <s v="POLE, WOOD"/>
    <d v="1976-07-01T00:00:00"/>
    <d v="1976-07-01T00:00:00"/>
    <s v="WCDXFER"/>
  </r>
  <r>
    <n v="0"/>
    <n v="0"/>
    <n v="0"/>
    <n v="0"/>
    <d v="2025-12-01T00:00:00"/>
    <s v="BH Colorado Electric Oper Co"/>
    <s v="Regulated Electric (122)"/>
    <s v="X - DNU - RETIRED LINE"/>
    <x v="170"/>
    <n v="135500"/>
    <x v="23"/>
    <n v="9803068"/>
    <s v="POLE, WOOD"/>
    <d v="1980-07-01T00:00:00"/>
    <d v="1980-07-01T00:00:00"/>
    <s v="WCDXFER"/>
  </r>
  <r>
    <n v="0"/>
    <n v="0"/>
    <n v="0"/>
    <n v="0"/>
    <d v="2025-12-01T00:00:00"/>
    <s v="BH Colorado Electric Oper Co"/>
    <s v="Regulated Electric (122)"/>
    <s v="X - DNU - RETIRED LINE"/>
    <x v="170"/>
    <n v="135500"/>
    <x v="23"/>
    <n v="9803270"/>
    <s v="POLE, WOOD"/>
    <d v="1956-07-01T00:00:00"/>
    <d v="1956-07-01T00:00:00"/>
    <s v="WCDXFER"/>
  </r>
  <r>
    <n v="0"/>
    <n v="0"/>
    <n v="0"/>
    <n v="0"/>
    <d v="2025-12-01T00:00:00"/>
    <s v="BH Colorado Electric Oper Co"/>
    <s v="Regulated Electric (122)"/>
    <s v="X - DNU - RETIRED LINE"/>
    <x v="170"/>
    <n v="135500"/>
    <x v="23"/>
    <n v="9802180"/>
    <s v="POLE, WOOD"/>
    <d v="1973-07-01T00:00:00"/>
    <d v="1973-07-01T00:00:00"/>
    <s v="WCDXFER"/>
  </r>
  <r>
    <n v="0"/>
    <n v="0"/>
    <n v="0"/>
    <n v="0"/>
    <d v="2025-12-01T00:00:00"/>
    <s v="BH Colorado Electric Oper Co"/>
    <s v="Regulated Electric (122)"/>
    <s v="X - DNU - RETIRED LINE"/>
    <x v="170"/>
    <n v="135500"/>
    <x v="23"/>
    <n v="9802989"/>
    <s v="POLE, WOOD"/>
    <d v="1973-07-01T00:00:00"/>
    <d v="1973-07-01T00:00:00"/>
    <s v="WCDXFER"/>
  </r>
  <r>
    <n v="0"/>
    <n v="0"/>
    <n v="0"/>
    <n v="0"/>
    <d v="2025-12-01T00:00:00"/>
    <s v="BH Colorado Electric Oper Co"/>
    <s v="Regulated Electric (122)"/>
    <s v="X - DNU - RETIRED LINE"/>
    <x v="170"/>
    <n v="135500"/>
    <x v="23"/>
    <n v="9803364"/>
    <s v="POLE, WOOD"/>
    <d v="1979-07-01T00:00:00"/>
    <d v="1979-07-01T00:00:00"/>
    <s v="WCDXFER"/>
  </r>
  <r>
    <n v="0"/>
    <n v="0"/>
    <n v="0"/>
    <n v="0"/>
    <d v="2025-12-01T00:00:00"/>
    <s v="BH Colorado Electric Oper Co"/>
    <s v="Regulated Electric (122)"/>
    <s v="X - DNU - RETIRED LINE"/>
    <x v="170"/>
    <n v="135500"/>
    <x v="23"/>
    <n v="9803193"/>
    <s v="POLE, WOOD"/>
    <d v="1963-07-01T00:00:00"/>
    <d v="1963-07-01T00:00:00"/>
    <s v="WCDXFER"/>
  </r>
  <r>
    <n v="0"/>
    <n v="0"/>
    <n v="0"/>
    <n v="0"/>
    <d v="2025-12-01T00:00:00"/>
    <s v="BH Colorado Electric Oper Co"/>
    <s v="Regulated Electric (122)"/>
    <s v="X - DNU - RETIRED LINE"/>
    <x v="170"/>
    <n v="135500"/>
    <x v="23"/>
    <n v="9803192"/>
    <s v="POLE, WOOD"/>
    <d v="1954-07-01T00:00:00"/>
    <d v="1954-07-01T00:00:00"/>
    <s v="WCDXFER"/>
  </r>
  <r>
    <n v="0"/>
    <n v="0"/>
    <n v="0"/>
    <n v="0"/>
    <d v="2025-12-01T00:00:00"/>
    <s v="BH Colorado Electric Oper Co"/>
    <s v="Regulated Electric (122)"/>
    <s v="X - DNU - RETIRED LINE"/>
    <x v="170"/>
    <n v="135500"/>
    <x v="23"/>
    <n v="9803059"/>
    <s v="POLE, WOOD"/>
    <d v="1954-07-01T00:00:00"/>
    <d v="1954-07-01T00:00:00"/>
    <s v="WCDXFER"/>
  </r>
  <r>
    <n v="0"/>
    <n v="0"/>
    <n v="0"/>
    <n v="0"/>
    <d v="2025-12-01T00:00:00"/>
    <s v="BH Colorado Electric Oper Co"/>
    <s v="Regulated Electric (122)"/>
    <s v="X - DNU - RETIRED LINE"/>
    <x v="170"/>
    <n v="135500"/>
    <x v="23"/>
    <n v="9802251"/>
    <s v="POLE, WOOD"/>
    <d v="1979-07-01T00:00:00"/>
    <d v="1979-07-01T00:00:00"/>
    <s v="WCDXFER"/>
  </r>
  <r>
    <n v="0"/>
    <n v="0"/>
    <n v="0"/>
    <n v="0"/>
    <d v="2025-12-01T00:00:00"/>
    <s v="BH Colorado Electric Oper Co"/>
    <s v="Regulated Electric (122)"/>
    <s v="X - DNU - RETIRED LINE"/>
    <x v="170"/>
    <n v="135500"/>
    <x v="23"/>
    <n v="9803263"/>
    <s v="POLE, WOOD"/>
    <d v="1965-07-01T00:00:00"/>
    <d v="1965-07-01T00:00:00"/>
    <s v="WCDXFER"/>
  </r>
  <r>
    <n v="0"/>
    <n v="0"/>
    <n v="0"/>
    <n v="0"/>
    <d v="2025-12-01T00:00:00"/>
    <s v="BH Colorado Electric Oper Co"/>
    <s v="Regulated Electric (122)"/>
    <s v="X - DNU - RETIRED LINE"/>
    <x v="170"/>
    <n v="135500"/>
    <x v="23"/>
    <n v="9802138"/>
    <s v="POLE, WOOD"/>
    <d v="1965-07-01T00:00:00"/>
    <d v="1965-07-01T00:00:00"/>
    <s v="WCDXFER"/>
  </r>
  <r>
    <n v="0"/>
    <n v="0"/>
    <n v="0"/>
    <n v="0"/>
    <d v="2025-12-01T00:00:00"/>
    <s v="BH Colorado Electric Oper Co"/>
    <s v="Regulated Electric (122)"/>
    <s v="X - DNU - RETIRED LINE"/>
    <x v="170"/>
    <n v="135500"/>
    <x v="23"/>
    <n v="9803140"/>
    <s v="POLE, WOOD"/>
    <d v="1977-07-01T00:00:00"/>
    <d v="1977-07-01T00:00:00"/>
    <s v="WCDXFER"/>
  </r>
  <r>
    <n v="0"/>
    <n v="0"/>
    <n v="0"/>
    <n v="0"/>
    <d v="2025-12-01T00:00:00"/>
    <s v="BH Colorado Electric Oper Co"/>
    <s v="Regulated Electric (122)"/>
    <s v="X - DNU - RETIRED LINE"/>
    <x v="170"/>
    <n v="135500"/>
    <x v="23"/>
    <n v="9802919"/>
    <s v="POLE, WOOD"/>
    <d v="1956-07-01T00:00:00"/>
    <d v="1956-07-01T00:00:00"/>
    <s v="WCDXFER"/>
  </r>
  <r>
    <n v="0"/>
    <n v="0"/>
    <n v="0"/>
    <n v="0"/>
    <d v="2025-12-01T00:00:00"/>
    <s v="BH Colorado Electric Oper Co"/>
    <s v="Regulated Electric (122)"/>
    <s v="X - DNU - RETIRED LINE"/>
    <x v="170"/>
    <n v="135500"/>
    <x v="23"/>
    <n v="9803354"/>
    <s v="POLE, WOOD"/>
    <d v="1980-07-01T00:00:00"/>
    <d v="1980-07-01T00:00:00"/>
    <s v="WCDXFER"/>
  </r>
  <r>
    <n v="0"/>
    <n v="0"/>
    <n v="0"/>
    <n v="0"/>
    <d v="2025-12-01T00:00:00"/>
    <s v="BH Colorado Electric Oper Co"/>
    <s v="Regulated Electric (122)"/>
    <s v="X - DNU - RETIRED LINE"/>
    <x v="170"/>
    <n v="135500"/>
    <x v="23"/>
    <n v="9802985"/>
    <s v="POLE, WOOD"/>
    <d v="1948-07-01T00:00:00"/>
    <d v="1948-07-01T00:00:00"/>
    <s v="WCDXFER"/>
  </r>
  <r>
    <n v="0"/>
    <n v="0"/>
    <n v="0"/>
    <n v="0"/>
    <d v="2025-12-01T00:00:00"/>
    <s v="BH Colorado Electric Oper Co"/>
    <s v="Regulated Electric (122)"/>
    <s v="X - DNU - RETIRED LINE"/>
    <x v="170"/>
    <n v="135500"/>
    <x v="23"/>
    <n v="9802934"/>
    <s v="POLE, WOOD"/>
    <d v="1936-07-01T00:00:00"/>
    <d v="1936-07-01T00:00:00"/>
    <s v="WCDXFER"/>
  </r>
  <r>
    <n v="0"/>
    <n v="0"/>
    <n v="0"/>
    <n v="0"/>
    <d v="2025-12-01T00:00:00"/>
    <s v="BH Colorado Electric Oper Co"/>
    <s v="Regulated Electric (122)"/>
    <s v="X - DNU - RETIRED LINE"/>
    <x v="170"/>
    <n v="135500"/>
    <x v="23"/>
    <n v="9803181"/>
    <s v="POLE, WOOD"/>
    <d v="1962-07-01T00:00:00"/>
    <d v="1962-07-01T00:00:00"/>
    <s v="WCDXFER"/>
  </r>
  <r>
    <n v="0"/>
    <n v="0"/>
    <n v="0"/>
    <n v="0"/>
    <d v="2025-12-01T00:00:00"/>
    <s v="BH Colorado Electric Oper Co"/>
    <s v="Regulated Electric (122)"/>
    <s v="X - DNU - RETIRED LINE"/>
    <x v="170"/>
    <n v="135500"/>
    <x v="23"/>
    <n v="9802247"/>
    <s v="POLE, WOOD"/>
    <d v="1968-07-01T00:00:00"/>
    <d v="1968-07-01T00:00:00"/>
    <s v="WCDXFER"/>
  </r>
  <r>
    <n v="0"/>
    <n v="0"/>
    <n v="0"/>
    <n v="0"/>
    <d v="2025-12-01T00:00:00"/>
    <s v="BH Colorado Electric Oper Co"/>
    <s v="Regulated Electric (122)"/>
    <s v="X - DNU - RETIRED LINE"/>
    <x v="170"/>
    <n v="135500"/>
    <x v="23"/>
    <n v="9802246"/>
    <s v="POLE, WOOD"/>
    <d v="1967-07-01T00:00:00"/>
    <d v="1967-07-01T00:00:00"/>
    <s v="WCDXFER"/>
  </r>
  <r>
    <n v="0"/>
    <n v="0"/>
    <n v="0"/>
    <n v="0"/>
    <d v="2025-12-01T00:00:00"/>
    <s v="BH Colorado Electric Oper Co"/>
    <s v="Regulated Electric (122)"/>
    <s v="X - DNU - RETIRED LINE"/>
    <x v="170"/>
    <n v="135500"/>
    <x v="23"/>
    <n v="9802217"/>
    <s v="POLE, WOOD"/>
    <d v="1959-07-01T00:00:00"/>
    <d v="1959-07-01T00:00:00"/>
    <s v="WCDXFER"/>
  </r>
  <r>
    <n v="0"/>
    <n v="0"/>
    <n v="0"/>
    <n v="0"/>
    <d v="2025-12-01T00:00:00"/>
    <s v="BH Colorado Electric Oper Co"/>
    <s v="Regulated Electric (122)"/>
    <s v="X - DNU - RETIRED LINE"/>
    <x v="170"/>
    <n v="135500"/>
    <x v="23"/>
    <n v="9802272"/>
    <s v="POLE, WOOD"/>
    <d v="1936-07-01T00:00:00"/>
    <d v="1936-07-01T00:00:00"/>
    <s v="WCDXFER"/>
  </r>
  <r>
    <n v="0"/>
    <n v="0"/>
    <n v="0"/>
    <n v="0"/>
    <d v="2025-12-01T00:00:00"/>
    <s v="BH Colorado Electric Oper Co"/>
    <s v="Regulated Electric (122)"/>
    <s v="X - DNU - RETIRED LINE"/>
    <x v="170"/>
    <n v="135500"/>
    <x v="23"/>
    <n v="9802969"/>
    <s v="POLE, WOOD"/>
    <d v="1976-07-01T00:00:00"/>
    <d v="1976-07-01T00:00:00"/>
    <s v="WCDXFER"/>
  </r>
  <r>
    <n v="0"/>
    <n v="0"/>
    <n v="0"/>
    <n v="0"/>
    <d v="2025-12-01T00:00:00"/>
    <s v="BH Colorado Electric Oper Co"/>
    <s v="Regulated Electric (122)"/>
    <s v="X - DNU - RETIRED LINE"/>
    <x v="170"/>
    <n v="135500"/>
    <x v="23"/>
    <n v="9802963"/>
    <s v="POLE, WOOD"/>
    <d v="1958-07-01T00:00:00"/>
    <d v="1958-07-01T00:00:00"/>
    <s v="WCDXFER"/>
  </r>
  <r>
    <n v="0"/>
    <n v="0"/>
    <n v="0"/>
    <n v="0"/>
    <d v="2025-12-01T00:00:00"/>
    <s v="BH Colorado Electric Oper Co"/>
    <s v="Regulated Electric (122)"/>
    <s v="X - DNU - RETIRED LINE"/>
    <x v="170"/>
    <n v="135500"/>
    <x v="23"/>
    <n v="9802920"/>
    <s v="POLE, WOOD"/>
    <d v="1962-07-01T00:00:00"/>
    <d v="1962-07-01T00:00:00"/>
    <s v="WCDXFER"/>
  </r>
  <r>
    <n v="0"/>
    <n v="0"/>
    <n v="0"/>
    <n v="0"/>
    <d v="2025-12-01T00:00:00"/>
    <s v="BH Colorado Electric Oper Co"/>
    <s v="Regulated Electric (122)"/>
    <s v="X - DNU - RETIRED LINE"/>
    <x v="170"/>
    <n v="135500"/>
    <x v="23"/>
    <n v="9802986"/>
    <s v="POLE, WOOD"/>
    <d v="1958-07-01T00:00:00"/>
    <d v="1958-07-01T00:00:00"/>
    <s v="WCDXFER"/>
  </r>
  <r>
    <n v="0"/>
    <n v="0"/>
    <n v="0"/>
    <n v="0"/>
    <d v="2025-12-01T00:00:00"/>
    <s v="BH Colorado Electric Oper Co"/>
    <s v="Regulated Electric (122)"/>
    <s v="X - DNU - RETIRED LINE"/>
    <x v="170"/>
    <n v="135500"/>
    <x v="23"/>
    <n v="9803363"/>
    <s v="POLE, WOOD"/>
    <d v="1978-07-01T00:00:00"/>
    <d v="1978-07-01T00:00:00"/>
    <s v="WCDXFER"/>
  </r>
  <r>
    <n v="0"/>
    <n v="0"/>
    <n v="0"/>
    <n v="0"/>
    <d v="2025-12-01T00:00:00"/>
    <s v="BH Colorado Electric Oper Co"/>
    <s v="Regulated Electric (122)"/>
    <s v="X - DNU - RETIRED LINE"/>
    <x v="170"/>
    <n v="135500"/>
    <x v="23"/>
    <n v="9803348"/>
    <s v="POLE, WOOD"/>
    <d v="1971-07-01T00:00:00"/>
    <d v="1971-07-01T00:00:00"/>
    <s v="WCDXFER"/>
  </r>
  <r>
    <n v="0"/>
    <n v="0"/>
    <n v="0"/>
    <n v="0"/>
    <d v="2025-12-01T00:00:00"/>
    <s v="BH Colorado Electric Oper Co"/>
    <s v="Regulated Electric (122)"/>
    <s v="X - DNU - RETIRED LINE"/>
    <x v="170"/>
    <n v="135500"/>
    <x v="23"/>
    <n v="9803150"/>
    <s v="POLE, WOOD"/>
    <d v="1992-07-01T00:00:00"/>
    <d v="1992-07-01T00:00:00"/>
    <s v="WCDXFER"/>
  </r>
  <r>
    <n v="0"/>
    <n v="0"/>
    <n v="0"/>
    <n v="0"/>
    <d v="2025-12-01T00:00:00"/>
    <s v="BH Colorado Electric Oper Co"/>
    <s v="Regulated Electric (122)"/>
    <s v="X - DNU - RETIRED LINE"/>
    <x v="170"/>
    <n v="135500"/>
    <x v="23"/>
    <n v="9803145"/>
    <s v="POLE, WOOD"/>
    <d v="1965-07-01T00:00:00"/>
    <d v="1965-07-01T00:00:00"/>
    <s v="WCDXFER"/>
  </r>
  <r>
    <n v="0"/>
    <n v="0"/>
    <n v="0"/>
    <n v="0"/>
    <d v="2025-12-01T00:00:00"/>
    <s v="BH Colorado Electric Oper Co"/>
    <s v="Regulated Electric (122)"/>
    <s v="X - DNU - RETIRED LINE"/>
    <x v="170"/>
    <n v="135500"/>
    <x v="23"/>
    <n v="9803275"/>
    <s v="POLE, WOOD"/>
    <d v="1968-07-01T00:00:00"/>
    <d v="1968-07-01T00:00:00"/>
    <s v="WCDXFER"/>
  </r>
  <r>
    <n v="0"/>
    <n v="0"/>
    <n v="0"/>
    <n v="0"/>
    <d v="2025-12-01T00:00:00"/>
    <s v="BH Colorado Electric Oper Co"/>
    <s v="Regulated Electric (122)"/>
    <s v="X - DNU - RETIRED LINE"/>
    <x v="170"/>
    <n v="135500"/>
    <x v="23"/>
    <n v="9802257"/>
    <s v="POLE, WOOD"/>
    <d v="1965-07-01T00:00:00"/>
    <d v="1965-07-01T00:00:00"/>
    <s v="WCDXFER"/>
  </r>
  <r>
    <n v="0"/>
    <n v="0"/>
    <n v="0"/>
    <n v="0"/>
    <d v="2025-12-01T00:00:00"/>
    <s v="BH Colorado Electric Oper Co"/>
    <s v="Regulated Electric (122)"/>
    <s v="X - DNU - RETIRED LINE"/>
    <x v="170"/>
    <n v="135500"/>
    <x v="23"/>
    <n v="9803365"/>
    <s v="POLE, WOOD"/>
    <d v="1968-07-01T00:00:00"/>
    <d v="1968-07-01T00:00:00"/>
    <s v="WCDXFER"/>
  </r>
  <r>
    <n v="0"/>
    <n v="0"/>
    <n v="0"/>
    <n v="0"/>
    <d v="2025-12-01T00:00:00"/>
    <s v="BH Colorado Electric Oper Co"/>
    <s v="Regulated Electric (122)"/>
    <s v="X - DNU - RETIRED LINE"/>
    <x v="170"/>
    <n v="135500"/>
    <x v="23"/>
    <n v="9803265"/>
    <s v="POLE, WOOD"/>
    <d v="1986-07-01T00:00:00"/>
    <d v="1986-07-01T00:00:00"/>
    <s v="WCDXFER"/>
  </r>
  <r>
    <n v="0"/>
    <n v="0"/>
    <n v="0"/>
    <n v="0"/>
    <d v="2025-12-01T00:00:00"/>
    <s v="BH Colorado Electric Oper Co"/>
    <s v="Regulated Electric (122)"/>
    <s v="X - DNU - RETIRED LINE"/>
    <x v="170"/>
    <n v="135500"/>
    <x v="23"/>
    <n v="9803083"/>
    <s v="POLE, WOOD"/>
    <d v="1962-07-01T00:00:00"/>
    <d v="1962-07-01T00:00:00"/>
    <s v="WCDXFER"/>
  </r>
  <r>
    <n v="0"/>
    <n v="0"/>
    <n v="0"/>
    <n v="0"/>
    <d v="2025-12-01T00:00:00"/>
    <s v="BH Colorado Electric Oper Co"/>
    <s v="Regulated Electric (122)"/>
    <s v="X - DNU - RETIRED LINE"/>
    <x v="170"/>
    <n v="135500"/>
    <x v="23"/>
    <n v="9802194"/>
    <s v="POLE, WOOD"/>
    <d v="1992-07-01T00:00:00"/>
    <d v="1992-07-01T00:00:00"/>
    <s v="WCDXFER"/>
  </r>
  <r>
    <n v="0"/>
    <n v="0"/>
    <n v="0"/>
    <n v="0"/>
    <d v="2025-12-01T00:00:00"/>
    <s v="BH Colorado Electric Oper Co"/>
    <s v="Regulated Electric (122)"/>
    <s v="X - DNU - RETIRED LINE"/>
    <x v="170"/>
    <n v="135500"/>
    <x v="23"/>
    <n v="9802193"/>
    <s v="POLE, WOOD"/>
    <d v="1978-07-01T00:00:00"/>
    <d v="1978-07-01T00:00:00"/>
    <s v="WCDXFER"/>
  </r>
  <r>
    <n v="0"/>
    <n v="0"/>
    <n v="0"/>
    <n v="0"/>
    <d v="2025-12-01T00:00:00"/>
    <s v="BH Colorado Electric Oper Co"/>
    <s v="Regulated Electric (122)"/>
    <s v="X - DNU - RETIRED LINE"/>
    <x v="170"/>
    <n v="135500"/>
    <x v="23"/>
    <n v="9802191"/>
    <s v="POLE, WOOD"/>
    <d v="1967-07-01T00:00:00"/>
    <d v="1967-07-01T00:00:00"/>
    <s v="WCDXFER"/>
  </r>
  <r>
    <n v="0"/>
    <n v="0"/>
    <n v="0"/>
    <n v="0"/>
    <d v="2025-12-01T00:00:00"/>
    <s v="BH Colorado Electric Oper Co"/>
    <s v="Regulated Electric (122)"/>
    <s v="X - DNU - RETIRED LINE"/>
    <x v="170"/>
    <n v="135500"/>
    <x v="23"/>
    <n v="9802189"/>
    <s v="POLE, WOOD"/>
    <d v="1965-07-01T00:00:00"/>
    <d v="1965-07-01T00:00:00"/>
    <s v="WCDXFER"/>
  </r>
  <r>
    <n v="0"/>
    <n v="0"/>
    <n v="0"/>
    <n v="0"/>
    <d v="2025-12-01T00:00:00"/>
    <s v="BH Colorado Electric Oper Co"/>
    <s v="Regulated Electric (122)"/>
    <s v="X - DNU - RETIRED LINE"/>
    <x v="170"/>
    <n v="135500"/>
    <x v="433"/>
    <n v="9974424"/>
    <s v="WOOD 1 POLE 25'"/>
    <d v="1967-07-01T00:00:00"/>
    <d v="1967-07-01T00:00:00"/>
    <s v="CPR Conversion"/>
  </r>
  <r>
    <n v="0"/>
    <n v="0"/>
    <n v="0"/>
    <n v="0"/>
    <d v="2025-12-01T00:00:00"/>
    <s v="BH Colorado Electric Oper Co"/>
    <s v="Regulated Electric (122)"/>
    <s v="X - DNU - RETIRED LINE"/>
    <x v="170"/>
    <n v="135500"/>
    <x v="427"/>
    <n v="9724150"/>
    <s v="WOOD 1 POLE 30'"/>
    <d v="1965-07-01T00:00:00"/>
    <d v="1965-07-01T00:00:00"/>
    <s v="CPR Conversion"/>
  </r>
  <r>
    <n v="0"/>
    <n v="0"/>
    <n v="0"/>
    <n v="0"/>
    <d v="2025-12-01T00:00:00"/>
    <s v="BH Colorado Electric Oper Co"/>
    <s v="Regulated Electric (122)"/>
    <s v="X - DNU - RETIRED LINE"/>
    <x v="170"/>
    <n v="135500"/>
    <x v="427"/>
    <n v="9974945"/>
    <s v="WOOD 1 POLE 30'"/>
    <d v="1967-07-01T00:00:00"/>
    <d v="1967-07-01T00:00:00"/>
    <s v="CPR Conversion"/>
  </r>
  <r>
    <n v="0"/>
    <n v="0"/>
    <n v="0"/>
    <n v="0"/>
    <d v="2025-12-01T00:00:00"/>
    <s v="BH Colorado Electric Oper Co"/>
    <s v="Regulated Electric (122)"/>
    <s v="X - DNU - RETIRED LINE"/>
    <x v="170"/>
    <n v="135500"/>
    <x v="427"/>
    <n v="9974859"/>
    <s v="WOOD 1 POLE 30'"/>
    <d v="1965-07-01T00:00:00"/>
    <d v="1965-07-01T00:00:00"/>
    <s v="CPR Conversion"/>
  </r>
  <r>
    <n v="0"/>
    <n v="0"/>
    <n v="0"/>
    <n v="0"/>
    <d v="2025-12-01T00:00:00"/>
    <s v="BH Colorado Electric Oper Co"/>
    <s v="Regulated Electric (122)"/>
    <s v="X - DNU - RETIRED LINE"/>
    <x v="170"/>
    <n v="135500"/>
    <x v="427"/>
    <n v="9974946"/>
    <s v="WOOD 1 POLE 30'"/>
    <d v="1949-07-01T00:00:00"/>
    <d v="1949-07-01T00:00:00"/>
    <s v="CPR Conversion"/>
  </r>
  <r>
    <n v="0"/>
    <n v="0"/>
    <n v="0"/>
    <n v="0"/>
    <d v="2025-12-01T00:00:00"/>
    <s v="BH Colorado Electric Oper Co"/>
    <s v="Regulated Electric (122)"/>
    <s v="X - DNU - RETIRED LINE"/>
    <x v="170"/>
    <n v="135500"/>
    <x v="427"/>
    <n v="9974860"/>
    <s v="WOOD 1 POLE 30'"/>
    <d v="1954-07-01T00:00:00"/>
    <d v="1954-07-01T00:00:00"/>
    <s v="CPR Conversion"/>
  </r>
  <r>
    <n v="0"/>
    <n v="0"/>
    <n v="0"/>
    <n v="0"/>
    <d v="2025-12-01T00:00:00"/>
    <s v="BH Colorado Electric Oper Co"/>
    <s v="Regulated Electric (122)"/>
    <s v="X - DNU - RETIRED LINE"/>
    <x v="170"/>
    <n v="135500"/>
    <x v="87"/>
    <n v="9974943"/>
    <s v="WOOD 1 POLE 35'"/>
    <d v="1974-07-01T00:00:00"/>
    <d v="1974-07-01T00:00:00"/>
    <s v="CPR Conversion"/>
  </r>
  <r>
    <n v="0"/>
    <n v="0"/>
    <n v="0"/>
    <n v="0"/>
    <d v="2025-12-01T00:00:00"/>
    <s v="BH Colorado Electric Oper Co"/>
    <s v="Regulated Electric (122)"/>
    <s v="X - DNU - RETIRED LINE"/>
    <x v="170"/>
    <n v="135500"/>
    <x v="87"/>
    <n v="9974944"/>
    <s v="WOOD 1 POLE 35'"/>
    <d v="1936-07-01T00:00:00"/>
    <d v="1936-07-01T00:00:00"/>
    <s v="CPR Conversion"/>
  </r>
  <r>
    <n v="0"/>
    <n v="0"/>
    <n v="0"/>
    <n v="0"/>
    <d v="2025-12-01T00:00:00"/>
    <s v="BH Colorado Electric Oper Co"/>
    <s v="Regulated Electric (122)"/>
    <s v="X - DNU - RETIRED LINE"/>
    <x v="170"/>
    <n v="135500"/>
    <x v="428"/>
    <n v="9974510"/>
    <s v="WOOD 1 POLE 40'"/>
    <d v="1992-07-01T00:00:00"/>
    <d v="1992-07-01T00:00:00"/>
    <s v="CPR Conversion"/>
  </r>
  <r>
    <n v="0"/>
    <n v="0"/>
    <n v="0"/>
    <n v="0"/>
    <d v="2025-12-01T00:00:00"/>
    <s v="BH Colorado Electric Oper Co"/>
    <s v="Regulated Electric (122)"/>
    <s v="X - DNU - RETIRED LINE"/>
    <x v="170"/>
    <n v="135500"/>
    <x v="428"/>
    <n v="9974941"/>
    <s v="WOOD 1 POLE 40'"/>
    <d v="1974-07-01T00:00:00"/>
    <d v="1974-07-01T00:00:00"/>
    <s v="CPR Conversion"/>
  </r>
  <r>
    <n v="0"/>
    <n v="0"/>
    <n v="0"/>
    <n v="0"/>
    <d v="2025-12-01T00:00:00"/>
    <s v="BH Colorado Electric Oper Co"/>
    <s v="Regulated Electric (122)"/>
    <s v="X - DNU - RETIRED LINE"/>
    <x v="170"/>
    <n v="135500"/>
    <x v="428"/>
    <n v="9709888"/>
    <s v="WOOD 1 POLE 40'"/>
    <d v="1937-07-01T00:00:00"/>
    <d v="1937-07-01T00:00:00"/>
    <s v="CPR Conversion"/>
  </r>
  <r>
    <n v="0"/>
    <n v="0"/>
    <n v="0"/>
    <n v="0"/>
    <d v="2025-12-01T00:00:00"/>
    <s v="BH Colorado Electric Oper Co"/>
    <s v="Regulated Electric (122)"/>
    <s v="X - DNU - RETIRED LINE"/>
    <x v="170"/>
    <n v="135500"/>
    <x v="428"/>
    <n v="9974511"/>
    <s v="WOOD 1 POLE 40'"/>
    <d v="1967-07-01T00:00:00"/>
    <d v="1967-07-01T00:00:00"/>
    <s v="CPR Conversion"/>
  </r>
  <r>
    <n v="0"/>
    <n v="0"/>
    <n v="0"/>
    <n v="0"/>
    <d v="2025-12-01T00:00:00"/>
    <s v="BH Colorado Electric Oper Co"/>
    <s v="Regulated Electric (122)"/>
    <s v="X - DNU - RETIRED LINE"/>
    <x v="170"/>
    <n v="135500"/>
    <x v="428"/>
    <n v="9974942"/>
    <s v="WOOD 1 POLE 40'"/>
    <d v="1962-07-01T00:00:00"/>
    <d v="1962-07-01T00:00:00"/>
    <s v="CPR Conversion"/>
  </r>
  <r>
    <n v="0"/>
    <n v="0"/>
    <n v="0"/>
    <n v="0"/>
    <d v="2025-12-01T00:00:00"/>
    <s v="BH Colorado Electric Oper Co"/>
    <s v="Regulated Electric (122)"/>
    <s v="X - DNU - RETIRED LINE"/>
    <x v="170"/>
    <n v="135500"/>
    <x v="428"/>
    <n v="9724185"/>
    <s v="WOOD 1 POLE 40'"/>
    <d v="1973-07-01T00:00:00"/>
    <d v="1973-07-01T00:00:00"/>
    <s v="CPR Conversion"/>
  </r>
  <r>
    <n v="0"/>
    <n v="0"/>
    <n v="0"/>
    <n v="0"/>
    <d v="2025-12-01T00:00:00"/>
    <s v="BH Colorado Electric Oper Co"/>
    <s v="Regulated Electric (122)"/>
    <s v="X - DNU - RETIRED LINE"/>
    <x v="170"/>
    <n v="135500"/>
    <x v="434"/>
    <n v="9974508"/>
    <s v="WOOD 1 POLE 45'"/>
    <d v="1968-07-01T00:00:00"/>
    <d v="1968-07-01T00:00:00"/>
    <s v="CPR Conversion"/>
  </r>
  <r>
    <n v="0"/>
    <n v="0"/>
    <n v="0"/>
    <n v="0"/>
    <d v="2025-12-01T00:00:00"/>
    <s v="BH Colorado Electric Oper Co"/>
    <s v="Regulated Electric (122)"/>
    <s v="X - DNU - RETIRED LINE"/>
    <x v="170"/>
    <n v="135500"/>
    <x v="434"/>
    <n v="9974507"/>
    <s v="WOOD 1 POLE 45'"/>
    <d v="1978-07-01T00:00:00"/>
    <d v="1978-07-01T00:00:00"/>
    <s v="CPR Conversion"/>
  </r>
  <r>
    <n v="0"/>
    <n v="0"/>
    <n v="0"/>
    <n v="0"/>
    <d v="2025-12-01T00:00:00"/>
    <s v="BH Colorado Electric Oper Co"/>
    <s v="Regulated Electric (122)"/>
    <s v="X - DNU - RETIRED LINE"/>
    <x v="170"/>
    <n v="135500"/>
    <x v="434"/>
    <n v="9974506"/>
    <s v="WOOD 1 POLE 45'"/>
    <d v="1992-07-01T00:00:00"/>
    <d v="1992-07-01T00:00:00"/>
    <s v="CPR Conversion"/>
  </r>
  <r>
    <n v="0"/>
    <n v="0"/>
    <n v="0"/>
    <n v="0"/>
    <d v="2025-12-01T00:00:00"/>
    <s v="BH Colorado Electric Oper Co"/>
    <s v="Regulated Electric (122)"/>
    <s v="X - DNU - RETIRED LINE"/>
    <x v="170"/>
    <n v="135500"/>
    <x v="434"/>
    <n v="9974509"/>
    <s v="WOOD 1 POLE 45'"/>
    <d v="1967-07-01T00:00:00"/>
    <d v="1967-07-01T00:00:00"/>
    <s v="CPR Conversion"/>
  </r>
  <r>
    <n v="0"/>
    <n v="0"/>
    <n v="0"/>
    <n v="0"/>
    <d v="2025-12-01T00:00:00"/>
    <s v="BH Colorado Electric Oper Co"/>
    <s v="Regulated Electric (122)"/>
    <s v="X - DNU - RETIRED LINE"/>
    <x v="170"/>
    <n v="135500"/>
    <x v="434"/>
    <n v="9974940"/>
    <s v="WOOD 1 POLE 45'"/>
    <d v="1977-07-01T00:00:00"/>
    <d v="1977-07-01T00:00:00"/>
    <s v="CPR Conversion"/>
  </r>
  <r>
    <n v="0"/>
    <n v="0"/>
    <n v="0"/>
    <n v="0"/>
    <d v="2025-12-01T00:00:00"/>
    <s v="BH Colorado Electric Oper Co"/>
    <s v="Regulated Electric (122)"/>
    <s v="X - DNU - RETIRED LINE"/>
    <x v="170"/>
    <n v="135500"/>
    <x v="434"/>
    <n v="9975015"/>
    <s v="WOOD 1 POLE 45'"/>
    <d v="1958-07-01T00:00:00"/>
    <d v="1958-07-01T00:00:00"/>
    <s v="CPR Conversion"/>
  </r>
  <r>
    <n v="0"/>
    <n v="0"/>
    <n v="0"/>
    <n v="0"/>
    <d v="2025-12-01T00:00:00"/>
    <s v="BH Colorado Electric Oper Co"/>
    <s v="Regulated Electric (122)"/>
    <s v="X - DNU - RETIRED LINE"/>
    <x v="170"/>
    <n v="135500"/>
    <x v="434"/>
    <n v="12320933"/>
    <s v="Wood 1 Pole 45'"/>
    <d v="2013-10-09T00:00:00"/>
    <d v="2013-11-01T00:00:00"/>
    <s v="60020842"/>
  </r>
  <r>
    <n v="0"/>
    <n v="0"/>
    <n v="0"/>
    <n v="0"/>
    <d v="2025-12-01T00:00:00"/>
    <s v="BH Colorado Electric Oper Co"/>
    <s v="Regulated Electric (122)"/>
    <s v="X - DNU - RETIRED LINE"/>
    <x v="170"/>
    <n v="135500"/>
    <x v="44"/>
    <n v="9974964"/>
    <s v="WOOD 1 POLE 50'"/>
    <d v="1962-07-01T00:00:00"/>
    <d v="1962-07-01T00:00:00"/>
    <s v="CPR Conversion"/>
  </r>
  <r>
    <n v="0"/>
    <n v="0"/>
    <n v="0"/>
    <n v="0"/>
    <d v="2025-12-01T00:00:00"/>
    <s v="BH Colorado Electric Oper Co"/>
    <s v="Regulated Electric (122)"/>
    <s v="X - DNU - RETIRED LINE"/>
    <x v="170"/>
    <n v="135500"/>
    <x v="44"/>
    <n v="9974965"/>
    <s v="WOOD 1 POLE 50'"/>
    <d v="1956-07-01T00:00:00"/>
    <d v="1956-07-01T00:00:00"/>
    <s v="CPR Conversion"/>
  </r>
  <r>
    <n v="0"/>
    <n v="0"/>
    <n v="0"/>
    <n v="0"/>
    <d v="2025-12-01T00:00:00"/>
    <s v="BH Colorado Electric Oper Co"/>
    <s v="Regulated Electric (122)"/>
    <s v="X - DNU - RETIRED LINE"/>
    <x v="170"/>
    <n v="135500"/>
    <x v="44"/>
    <n v="9974937"/>
    <s v="WOOD 1 POLE 50'"/>
    <d v="1960-07-01T00:00:00"/>
    <d v="1960-07-01T00:00:00"/>
    <s v="CPR Conversion"/>
  </r>
  <r>
    <n v="0"/>
    <n v="0"/>
    <n v="0"/>
    <n v="0"/>
    <d v="2025-12-01T00:00:00"/>
    <s v="BH Colorado Electric Oper Co"/>
    <s v="Regulated Electric (122)"/>
    <s v="X - DNU - RETIRED LINE"/>
    <x v="170"/>
    <n v="135500"/>
    <x v="44"/>
    <n v="9974502"/>
    <s v="WOOD 1 POLE 50'"/>
    <d v="1968-07-01T00:00:00"/>
    <d v="1968-07-01T00:00:00"/>
    <s v="CPR Conversion"/>
  </r>
  <r>
    <n v="0"/>
    <n v="0"/>
    <n v="0"/>
    <n v="0"/>
    <d v="2025-12-01T00:00:00"/>
    <s v="BH Colorado Electric Oper Co"/>
    <s v="Regulated Electric (122)"/>
    <s v="X - DNU - RETIRED LINE"/>
    <x v="170"/>
    <n v="135500"/>
    <x v="44"/>
    <n v="9974503"/>
    <s v="WOOD 1 POLE 50'"/>
    <d v="1967-07-01T00:00:00"/>
    <d v="1967-07-01T00:00:00"/>
    <s v="CPR Conversion"/>
  </r>
  <r>
    <n v="0"/>
    <n v="0"/>
    <n v="0"/>
    <n v="0"/>
    <d v="2025-12-01T00:00:00"/>
    <s v="BH Colorado Electric Oper Co"/>
    <s v="Regulated Electric (122)"/>
    <s v="X - DNU - RETIRED LINE"/>
    <x v="170"/>
    <n v="135500"/>
    <x v="44"/>
    <n v="9974505"/>
    <s v="WOOD 1 POLE 50'"/>
    <d v="1964-07-01T00:00:00"/>
    <d v="1964-07-01T00:00:00"/>
    <s v="CPR Conversion"/>
  </r>
  <r>
    <n v="0"/>
    <n v="0"/>
    <n v="0"/>
    <n v="0"/>
    <d v="2025-12-01T00:00:00"/>
    <s v="BH Colorado Electric Oper Co"/>
    <s v="Regulated Electric (122)"/>
    <s v="X - DNU - RETIRED LINE"/>
    <x v="170"/>
    <n v="135500"/>
    <x v="44"/>
    <n v="9974504"/>
    <s v="WOOD 1 POLE 50'"/>
    <d v="1966-07-01T00:00:00"/>
    <d v="1966-07-01T00:00:00"/>
    <s v="CPR Conversion"/>
  </r>
  <r>
    <n v="0"/>
    <n v="0"/>
    <n v="0"/>
    <n v="0"/>
    <d v="2025-12-01T00:00:00"/>
    <s v="BH Colorado Electric Oper Co"/>
    <s v="Regulated Electric (122)"/>
    <s v="X - DNU - RETIRED LINE"/>
    <x v="170"/>
    <n v="135500"/>
    <x v="44"/>
    <n v="9974939"/>
    <s v="WOOD 1 POLE 50'"/>
    <d v="1958-07-01T00:00:00"/>
    <d v="1958-07-01T00:00:00"/>
    <s v="CPR Conversion"/>
  </r>
  <r>
    <n v="0"/>
    <n v="0"/>
    <n v="0"/>
    <n v="0"/>
    <d v="2025-12-01T00:00:00"/>
    <s v="BH Colorado Electric Oper Co"/>
    <s v="Regulated Electric (122)"/>
    <s v="X - DNU - RETIRED LINE"/>
    <x v="170"/>
    <n v="135500"/>
    <x v="44"/>
    <n v="9974500"/>
    <s v="WOOD 1 POLE 50'"/>
    <d v="1992-07-01T00:00:00"/>
    <d v="1992-07-01T00:00:00"/>
    <s v="CPR Conversion"/>
  </r>
  <r>
    <n v="0"/>
    <n v="0"/>
    <n v="0"/>
    <n v="0"/>
    <d v="2025-12-01T00:00:00"/>
    <s v="BH Colorado Electric Oper Co"/>
    <s v="Regulated Electric (122)"/>
    <s v="X - DNU - RETIRED LINE"/>
    <x v="170"/>
    <n v="135500"/>
    <x v="44"/>
    <n v="9974501"/>
    <s v="WOOD 1 POLE 50'"/>
    <d v="1978-07-01T00:00:00"/>
    <d v="1978-07-01T00:00:00"/>
    <s v="CPR Conversion"/>
  </r>
  <r>
    <n v="0"/>
    <n v="0"/>
    <n v="0"/>
    <n v="0"/>
    <d v="2025-12-01T00:00:00"/>
    <s v="BH Colorado Electric Oper Co"/>
    <s v="Regulated Electric (122)"/>
    <s v="X - DNU - RETIRED LINE"/>
    <x v="170"/>
    <n v="135500"/>
    <x v="44"/>
    <n v="9975014"/>
    <s v="WOOD 1 POLE 50'"/>
    <d v="1958-07-01T00:00:00"/>
    <d v="1958-07-01T00:00:00"/>
    <s v="CPR Conversion"/>
  </r>
  <r>
    <n v="0"/>
    <n v="0"/>
    <n v="0"/>
    <n v="0"/>
    <d v="2025-12-01T00:00:00"/>
    <s v="BH Colorado Electric Oper Co"/>
    <s v="Regulated Electric (122)"/>
    <s v="X - DNU - RETIRED LINE"/>
    <x v="170"/>
    <n v="135500"/>
    <x v="44"/>
    <n v="9724192"/>
    <s v="WOOD 1 POLE 50'"/>
    <d v="1961-07-01T00:00:00"/>
    <d v="1961-07-01T00:00:00"/>
    <s v="CPR Conversion"/>
  </r>
  <r>
    <n v="0"/>
    <n v="0"/>
    <n v="0"/>
    <n v="0"/>
    <d v="2025-12-01T00:00:00"/>
    <s v="BH Colorado Electric Oper Co"/>
    <s v="Regulated Electric (122)"/>
    <s v="X - DNU - RETIRED LINE"/>
    <x v="170"/>
    <n v="135500"/>
    <x v="44"/>
    <n v="9974936"/>
    <s v="WOOD 1 POLE 50'"/>
    <d v="1974-07-01T00:00:00"/>
    <d v="1974-07-01T00:00:00"/>
    <s v="CPR Conversion"/>
  </r>
  <r>
    <n v="0"/>
    <n v="0"/>
    <n v="0"/>
    <n v="0"/>
    <d v="2025-12-01T00:00:00"/>
    <s v="BH Colorado Electric Oper Co"/>
    <s v="Regulated Electric (122)"/>
    <s v="X - DNU - RETIRED LINE"/>
    <x v="170"/>
    <n v="135500"/>
    <x v="44"/>
    <n v="9706637"/>
    <s v="WOOD 1 POLE 50'"/>
    <d v="1965-07-01T00:00:00"/>
    <d v="1965-07-01T00:00:00"/>
    <s v="CPR Conversion"/>
  </r>
  <r>
    <n v="0"/>
    <n v="0"/>
    <n v="0"/>
    <n v="0"/>
    <d v="2025-12-01T00:00:00"/>
    <s v="BH Colorado Electric Oper Co"/>
    <s v="Regulated Electric (122)"/>
    <s v="X - DNU - RETIRED LINE"/>
    <x v="170"/>
    <n v="135500"/>
    <x v="44"/>
    <n v="9706649"/>
    <s v="WOOD 1 POLE 50'"/>
    <d v="1962-07-01T00:00:00"/>
    <d v="1962-07-01T00:00:00"/>
    <s v="CPR Conversion"/>
  </r>
  <r>
    <n v="0"/>
    <n v="0"/>
    <n v="0"/>
    <n v="0"/>
    <d v="2025-12-01T00:00:00"/>
    <s v="BH Colorado Electric Oper Co"/>
    <s v="Regulated Electric (122)"/>
    <s v="X - DNU - RETIRED LINE"/>
    <x v="170"/>
    <n v="135500"/>
    <x v="44"/>
    <n v="9974938"/>
    <s v="WOOD 1 POLE 50'"/>
    <d v="1959-07-01T00:00:00"/>
    <d v="1959-07-01T00:00:00"/>
    <s v="CPR Conversion"/>
  </r>
  <r>
    <n v="0"/>
    <n v="0"/>
    <n v="0"/>
    <n v="0"/>
    <d v="2025-12-01T00:00:00"/>
    <s v="BH Colorado Electric Oper Co"/>
    <s v="Regulated Electric (122)"/>
    <s v="X - DNU - RETIRED LINE"/>
    <x v="170"/>
    <n v="135500"/>
    <x v="45"/>
    <n v="9974858"/>
    <s v="WOOD 1 POLE 55'"/>
    <d v="1979-07-01T00:00:00"/>
    <d v="1979-07-01T00:00:00"/>
    <s v="CPR Conversion"/>
  </r>
  <r>
    <n v="0"/>
    <n v="0"/>
    <n v="0"/>
    <n v="0"/>
    <d v="2025-12-01T00:00:00"/>
    <s v="BH Colorado Electric Oper Co"/>
    <s v="Regulated Electric (122)"/>
    <s v="X - DNU - RETIRED LINE"/>
    <x v="170"/>
    <n v="135500"/>
    <x v="45"/>
    <n v="9724191"/>
    <s v="WOOD 1 POLE 55'"/>
    <d v="1967-07-01T00:00:00"/>
    <d v="1967-07-01T00:00:00"/>
    <s v="CPR Conversion"/>
  </r>
  <r>
    <n v="0"/>
    <n v="0"/>
    <n v="0"/>
    <n v="0"/>
    <d v="2025-12-01T00:00:00"/>
    <s v="BH Colorado Electric Oper Co"/>
    <s v="Regulated Electric (122)"/>
    <s v="X - DNU - RETIRED LINE"/>
    <x v="170"/>
    <n v="135500"/>
    <x v="45"/>
    <n v="9974930"/>
    <s v="WOOD 1 POLE 55'"/>
    <d v="1958-07-01T00:00:00"/>
    <d v="1958-07-01T00:00:00"/>
    <s v="CPR Conversion"/>
  </r>
  <r>
    <n v="0"/>
    <n v="0"/>
    <n v="0"/>
    <n v="0"/>
    <d v="2025-12-01T00:00:00"/>
    <s v="BH Colorado Electric Oper Co"/>
    <s v="Regulated Electric (122)"/>
    <s v="X - DNU - RETIRED LINE"/>
    <x v="170"/>
    <n v="135500"/>
    <x v="45"/>
    <n v="9709889"/>
    <s v="WOOD 1 POLE 55'"/>
    <d v="1960-07-01T00:00:00"/>
    <d v="1960-07-01T00:00:00"/>
    <s v="CPR Conversion"/>
  </r>
  <r>
    <n v="0"/>
    <n v="0"/>
    <n v="0"/>
    <n v="0"/>
    <d v="2025-12-01T00:00:00"/>
    <s v="BH Colorado Electric Oper Co"/>
    <s v="Regulated Electric (122)"/>
    <s v="X - DNU - RETIRED LINE"/>
    <x v="170"/>
    <n v="135500"/>
    <x v="45"/>
    <n v="9975013"/>
    <s v="WOOD 1 POLE 55'"/>
    <d v="1958-07-01T00:00:00"/>
    <d v="1958-07-01T00:00:00"/>
    <s v="CPR Conversion"/>
  </r>
  <r>
    <n v="0"/>
    <n v="0"/>
    <n v="0"/>
    <n v="0"/>
    <d v="2025-12-01T00:00:00"/>
    <s v="BH Colorado Electric Oper Co"/>
    <s v="Regulated Electric (122)"/>
    <s v="X - DNU - RETIRED LINE"/>
    <x v="170"/>
    <n v="135500"/>
    <x v="45"/>
    <n v="9974961"/>
    <s v="WOOD 1 POLE 55'"/>
    <d v="1977-07-01T00:00:00"/>
    <d v="1977-07-01T00:00:00"/>
    <s v="CPR Conversion"/>
  </r>
  <r>
    <n v="0"/>
    <n v="0"/>
    <n v="0"/>
    <n v="0"/>
    <d v="2025-12-01T00:00:00"/>
    <s v="BH Colorado Electric Oper Co"/>
    <s v="Regulated Electric (122)"/>
    <s v="X - DNU - RETIRED LINE"/>
    <x v="170"/>
    <n v="135500"/>
    <x v="45"/>
    <n v="9974927"/>
    <s v="WOOD 1 POLE 55'"/>
    <d v="1962-07-01T00:00:00"/>
    <d v="1962-07-01T00:00:00"/>
    <s v="CPR Conversion"/>
  </r>
  <r>
    <n v="0"/>
    <n v="0"/>
    <n v="0"/>
    <n v="0"/>
    <d v="2025-12-01T00:00:00"/>
    <s v="BH Colorado Electric Oper Co"/>
    <s v="Regulated Electric (122)"/>
    <s v="X - DNU - RETIRED LINE"/>
    <x v="170"/>
    <n v="135500"/>
    <x v="45"/>
    <n v="9974496"/>
    <s v="WOOD 1 POLE 55'"/>
    <d v="1968-07-01T00:00:00"/>
    <d v="1968-07-01T00:00:00"/>
    <s v="CPR Conversion"/>
  </r>
  <r>
    <n v="0"/>
    <n v="0"/>
    <n v="0"/>
    <n v="0"/>
    <d v="2025-12-01T00:00:00"/>
    <s v="BH Colorado Electric Oper Co"/>
    <s v="Regulated Electric (122)"/>
    <s v="X - DNU - RETIRED LINE"/>
    <x v="170"/>
    <n v="135500"/>
    <x v="45"/>
    <n v="9974498"/>
    <s v="WOOD 1 POLE 55'"/>
    <d v="1966-07-01T00:00:00"/>
    <d v="1966-07-01T00:00:00"/>
    <s v="CPR Conversion"/>
  </r>
  <r>
    <n v="0"/>
    <n v="0"/>
    <n v="0"/>
    <n v="0"/>
    <d v="2025-12-01T00:00:00"/>
    <s v="BH Colorado Electric Oper Co"/>
    <s v="Regulated Electric (122)"/>
    <s v="X - DNU - RETIRED LINE"/>
    <x v="170"/>
    <n v="135500"/>
    <x v="45"/>
    <n v="9974932"/>
    <s v="WOOD 1 POLE 55'"/>
    <d v="1956-07-01T00:00:00"/>
    <d v="1956-07-01T00:00:00"/>
    <s v="CPR Conversion"/>
  </r>
  <r>
    <n v="0"/>
    <n v="0"/>
    <n v="0"/>
    <n v="0"/>
    <d v="2025-12-01T00:00:00"/>
    <s v="BH Colorado Electric Oper Co"/>
    <s v="Regulated Electric (122)"/>
    <s v="X - DNU - RETIRED LINE"/>
    <x v="170"/>
    <n v="135500"/>
    <x v="45"/>
    <n v="9974935"/>
    <s v="WOOD 1 POLE 55'"/>
    <d v="1936-07-01T00:00:00"/>
    <d v="1936-07-01T00:00:00"/>
    <s v="CPR Conversion"/>
  </r>
  <r>
    <n v="0"/>
    <n v="0"/>
    <n v="0"/>
    <n v="0"/>
    <d v="2025-12-01T00:00:00"/>
    <s v="BH Colorado Electric Oper Co"/>
    <s v="Regulated Electric (122)"/>
    <s v="X - DNU - RETIRED LINE"/>
    <x v="170"/>
    <n v="135500"/>
    <x v="45"/>
    <n v="9693319"/>
    <s v="WOOD 1 POLE 55'"/>
    <d v="1989-07-01T00:00:00"/>
    <d v="1989-07-01T00:00:00"/>
    <s v="CPR Conversion"/>
  </r>
  <r>
    <n v="0"/>
    <n v="0"/>
    <n v="0"/>
    <n v="0"/>
    <d v="2025-12-01T00:00:00"/>
    <s v="BH Colorado Electric Oper Co"/>
    <s v="Regulated Electric (122)"/>
    <s v="X - DNU - RETIRED LINE"/>
    <x v="170"/>
    <n v="135500"/>
    <x v="45"/>
    <n v="9724157"/>
    <s v="WOOD 1 POLE 55'"/>
    <d v="1964-07-01T00:00:00"/>
    <d v="1964-07-01T00:00:00"/>
    <s v="CPR Conversion"/>
  </r>
  <r>
    <n v="0"/>
    <n v="0"/>
    <n v="0"/>
    <n v="0"/>
    <d v="2025-12-01T00:00:00"/>
    <s v="BH Colorado Electric Oper Co"/>
    <s v="Regulated Electric (122)"/>
    <s v="X - DNU - RETIRED LINE"/>
    <x v="170"/>
    <n v="135500"/>
    <x v="45"/>
    <n v="9974497"/>
    <s v="WOOD 1 POLE 55'"/>
    <d v="1967-07-01T00:00:00"/>
    <d v="1967-07-01T00:00:00"/>
    <s v="CPR Conversion"/>
  </r>
  <r>
    <n v="0"/>
    <n v="0"/>
    <n v="0"/>
    <n v="0"/>
    <d v="2025-12-01T00:00:00"/>
    <s v="BH Colorado Electric Oper Co"/>
    <s v="Regulated Electric (122)"/>
    <s v="X - DNU - RETIRED LINE"/>
    <x v="170"/>
    <n v="135500"/>
    <x v="45"/>
    <n v="9974933"/>
    <s v="WOOD 1 POLE 55'"/>
    <d v="1948-07-01T00:00:00"/>
    <d v="1948-07-01T00:00:00"/>
    <s v="CPR Conversion"/>
  </r>
  <r>
    <n v="0"/>
    <n v="0"/>
    <n v="0"/>
    <n v="0"/>
    <d v="2025-12-01T00:00:00"/>
    <s v="BH Colorado Electric Oper Co"/>
    <s v="Regulated Electric (122)"/>
    <s v="X - DNU - RETIRED LINE"/>
    <x v="170"/>
    <n v="135500"/>
    <x v="45"/>
    <n v="9974963"/>
    <s v="WOOD 1 POLE 55'"/>
    <d v="1936-07-01T00:00:00"/>
    <d v="1936-07-01T00:00:00"/>
    <s v="CPR Conversion"/>
  </r>
  <r>
    <n v="0"/>
    <n v="0"/>
    <n v="0"/>
    <n v="0"/>
    <d v="2025-12-01T00:00:00"/>
    <s v="BH Colorado Electric Oper Co"/>
    <s v="Regulated Electric (122)"/>
    <s v="X - DNU - RETIRED LINE"/>
    <x v="170"/>
    <n v="135500"/>
    <x v="45"/>
    <n v="9974925"/>
    <s v="WOOD 1 POLE 55'"/>
    <d v="1974-07-01T00:00:00"/>
    <d v="1974-07-01T00:00:00"/>
    <s v="CPR Conversion"/>
  </r>
  <r>
    <n v="0"/>
    <n v="0"/>
    <n v="0"/>
    <n v="0"/>
    <d v="2025-12-01T00:00:00"/>
    <s v="BH Colorado Electric Oper Co"/>
    <s v="Regulated Electric (122)"/>
    <s v="X - DNU - RETIRED LINE"/>
    <x v="170"/>
    <n v="135500"/>
    <x v="45"/>
    <n v="9974926"/>
    <s v="WOOD 1 POLE 55'"/>
    <d v="1968-07-01T00:00:00"/>
    <d v="1968-07-01T00:00:00"/>
    <s v="CPR Conversion"/>
  </r>
  <r>
    <n v="0"/>
    <n v="0"/>
    <n v="0"/>
    <n v="0"/>
    <d v="2025-12-01T00:00:00"/>
    <s v="BH Colorado Electric Oper Co"/>
    <s v="Regulated Electric (122)"/>
    <s v="X - DNU - RETIRED LINE"/>
    <x v="170"/>
    <n v="135500"/>
    <x v="45"/>
    <n v="9974934"/>
    <s v="WOOD 1 POLE 55'"/>
    <d v="1947-07-01T00:00:00"/>
    <d v="1947-07-01T00:00:00"/>
    <s v="CPR Conversion"/>
  </r>
  <r>
    <n v="0"/>
    <n v="0"/>
    <n v="0"/>
    <n v="0"/>
    <d v="2025-12-01T00:00:00"/>
    <s v="BH Colorado Electric Oper Co"/>
    <s v="Regulated Electric (122)"/>
    <s v="X - DNU - RETIRED LINE"/>
    <x v="170"/>
    <n v="135500"/>
    <x v="45"/>
    <n v="9975010"/>
    <s v="WOOD 1 POLE 55'"/>
    <d v="1977-07-01T00:00:00"/>
    <d v="1977-07-01T00:00:00"/>
    <s v="CPR Conversion"/>
  </r>
  <r>
    <n v="0"/>
    <n v="0"/>
    <n v="0"/>
    <n v="0"/>
    <d v="2025-12-01T00:00:00"/>
    <s v="BH Colorado Electric Oper Co"/>
    <s v="Regulated Electric (122)"/>
    <s v="X - DNU - RETIRED LINE"/>
    <x v="170"/>
    <n v="135500"/>
    <x v="45"/>
    <n v="9974493"/>
    <s v="WOOD 1 POLE 55'"/>
    <d v="1992-07-01T00:00:00"/>
    <d v="1992-07-01T00:00:00"/>
    <s v="CPR Conversion"/>
  </r>
  <r>
    <n v="0"/>
    <n v="0"/>
    <n v="0"/>
    <n v="0"/>
    <d v="2025-12-01T00:00:00"/>
    <s v="BH Colorado Electric Oper Co"/>
    <s v="Regulated Electric (122)"/>
    <s v="X - DNU - RETIRED LINE"/>
    <x v="170"/>
    <n v="135500"/>
    <x v="45"/>
    <n v="9974960"/>
    <s v="WOOD 1 POLE 55'"/>
    <d v="1986-07-01T00:00:00"/>
    <d v="1986-07-01T00:00:00"/>
    <s v="CPR Conversion"/>
  </r>
  <r>
    <n v="0"/>
    <n v="0"/>
    <n v="0"/>
    <n v="0"/>
    <d v="2025-12-01T00:00:00"/>
    <s v="BH Colorado Electric Oper Co"/>
    <s v="Regulated Electric (122)"/>
    <s v="X - DNU - RETIRED LINE"/>
    <x v="170"/>
    <n v="135500"/>
    <x v="45"/>
    <n v="9975012"/>
    <s v="WOOD 1 POLE 55'"/>
    <d v="1967-07-01T00:00:00"/>
    <d v="1967-07-01T00:00:00"/>
    <s v="CPR Conversion"/>
  </r>
  <r>
    <n v="0"/>
    <n v="0"/>
    <n v="0"/>
    <n v="0"/>
    <d v="2025-12-01T00:00:00"/>
    <s v="BH Colorado Electric Oper Co"/>
    <s v="Regulated Electric (122)"/>
    <s v="X - DNU - RETIRED LINE"/>
    <x v="170"/>
    <n v="135500"/>
    <x v="45"/>
    <n v="9974962"/>
    <s v="WOOD 1 POLE 55'"/>
    <d v="1956-07-01T00:00:00"/>
    <d v="1956-07-01T00:00:00"/>
    <s v="CPR Conversion"/>
  </r>
  <r>
    <n v="0"/>
    <n v="0"/>
    <n v="0"/>
    <n v="0"/>
    <d v="2025-12-01T00:00:00"/>
    <s v="BH Colorado Electric Oper Co"/>
    <s v="Regulated Electric (122)"/>
    <s v="X - DNU - RETIRED LINE"/>
    <x v="170"/>
    <n v="135500"/>
    <x v="45"/>
    <n v="9975011"/>
    <s v="WOOD 1 POLE 55'"/>
    <d v="1969-07-01T00:00:00"/>
    <d v="1969-07-01T00:00:00"/>
    <s v="CPR Conversion"/>
  </r>
  <r>
    <n v="0"/>
    <n v="0"/>
    <n v="0"/>
    <n v="0"/>
    <d v="2025-12-01T00:00:00"/>
    <s v="BH Colorado Electric Oper Co"/>
    <s v="Regulated Electric (122)"/>
    <s v="X - DNU - RETIRED LINE"/>
    <x v="170"/>
    <n v="135500"/>
    <x v="45"/>
    <n v="9693333"/>
    <s v="WOOD 1 POLE 55'"/>
    <d v="1972-07-01T00:00:00"/>
    <d v="1972-07-01T00:00:00"/>
    <s v="CPR Conversion"/>
  </r>
  <r>
    <n v="0"/>
    <n v="0"/>
    <n v="0"/>
    <n v="0"/>
    <d v="2025-12-01T00:00:00"/>
    <s v="BH Colorado Electric Oper Co"/>
    <s v="Regulated Electric (122)"/>
    <s v="X - DNU - RETIRED LINE"/>
    <x v="170"/>
    <n v="135500"/>
    <x v="45"/>
    <n v="9974928"/>
    <s v="WOOD 1 POLE 55'"/>
    <d v="1961-07-01T00:00:00"/>
    <d v="1961-07-01T00:00:00"/>
    <s v="CPR Conversion"/>
  </r>
  <r>
    <n v="0"/>
    <n v="0"/>
    <n v="0"/>
    <n v="0"/>
    <d v="2025-12-01T00:00:00"/>
    <s v="BH Colorado Electric Oper Co"/>
    <s v="Regulated Electric (122)"/>
    <s v="X - DNU - RETIRED LINE"/>
    <x v="170"/>
    <n v="135500"/>
    <x v="45"/>
    <n v="9974931"/>
    <s v="WOOD 1 POLE 55'"/>
    <d v="1957-07-01T00:00:00"/>
    <d v="1957-07-01T00:00:00"/>
    <s v="CPR Conversion"/>
  </r>
  <r>
    <n v="0"/>
    <n v="0"/>
    <n v="0"/>
    <n v="0"/>
    <d v="2025-12-01T00:00:00"/>
    <s v="BH Colorado Electric Oper Co"/>
    <s v="Regulated Electric (122)"/>
    <s v="X - DNU - RETIRED LINE"/>
    <x v="170"/>
    <n v="135500"/>
    <x v="45"/>
    <n v="9974494"/>
    <s v="WOOD 1 POLE 55'"/>
    <d v="1979-07-01T00:00:00"/>
    <d v="1979-07-01T00:00:00"/>
    <s v="CPR Conversion"/>
  </r>
  <r>
    <n v="0"/>
    <n v="0"/>
    <n v="0"/>
    <n v="0"/>
    <d v="2025-12-01T00:00:00"/>
    <s v="BH Colorado Electric Oper Co"/>
    <s v="Regulated Electric (122)"/>
    <s v="X - DNU - RETIRED LINE"/>
    <x v="170"/>
    <n v="135500"/>
    <x v="45"/>
    <n v="9974495"/>
    <s v="WOOD 1 POLE 55'"/>
    <d v="1978-07-01T00:00:00"/>
    <d v="1978-07-01T00:00:00"/>
    <s v="CPR Conversion"/>
  </r>
  <r>
    <n v="0"/>
    <n v="0"/>
    <n v="0"/>
    <n v="0"/>
    <d v="2025-12-01T00:00:00"/>
    <s v="BH Colorado Electric Oper Co"/>
    <s v="Regulated Electric (122)"/>
    <s v="X - DNU - RETIRED LINE"/>
    <x v="170"/>
    <n v="135500"/>
    <x v="45"/>
    <n v="9974929"/>
    <s v="WOOD 1 POLE 55'"/>
    <d v="1959-07-01T00:00:00"/>
    <d v="1959-07-01T00:00:00"/>
    <s v="CPR Conversion"/>
  </r>
  <r>
    <n v="0"/>
    <n v="0"/>
    <n v="0"/>
    <n v="0"/>
    <d v="2025-12-01T00:00:00"/>
    <s v="BH Colorado Electric Oper Co"/>
    <s v="Regulated Electric (122)"/>
    <s v="X - DNU - RETIRED LINE"/>
    <x v="170"/>
    <n v="135500"/>
    <x v="45"/>
    <n v="9974499"/>
    <s v="WOOD 1 POLE 55'"/>
    <d v="1965-07-01T00:00:00"/>
    <d v="1965-07-01T00:00:00"/>
    <s v="CPR Conversion"/>
  </r>
  <r>
    <n v="0"/>
    <n v="0"/>
    <n v="0"/>
    <n v="0"/>
    <d v="2025-12-01T00:00:00"/>
    <s v="BH Colorado Electric Oper Co"/>
    <s v="Regulated Electric (122)"/>
    <s v="X - DNU - RETIRED LINE"/>
    <x v="170"/>
    <n v="135500"/>
    <x v="46"/>
    <n v="9974486"/>
    <s v="WOOD 1 POLE 60'"/>
    <d v="1986-07-01T00:00:00"/>
    <d v="1986-07-01T00:00:00"/>
    <s v="CPR Conversion"/>
  </r>
  <r>
    <n v="0"/>
    <n v="0"/>
    <n v="0"/>
    <n v="0"/>
    <d v="2025-12-01T00:00:00"/>
    <s v="BH Colorado Electric Oper Co"/>
    <s v="Regulated Electric (122)"/>
    <s v="X - DNU - RETIRED LINE"/>
    <x v="170"/>
    <n v="135500"/>
    <x v="46"/>
    <n v="9974853"/>
    <s v="WOOD 1 POLE 60'"/>
    <d v="1965-07-01T00:00:00"/>
    <d v="1965-07-01T00:00:00"/>
    <s v="CPR Conversion"/>
  </r>
  <r>
    <n v="0"/>
    <n v="0"/>
    <n v="0"/>
    <n v="0"/>
    <d v="2025-12-01T00:00:00"/>
    <s v="BH Colorado Electric Oper Co"/>
    <s v="Regulated Electric (122)"/>
    <s v="X - DNU - RETIRED LINE"/>
    <x v="170"/>
    <n v="135500"/>
    <x v="46"/>
    <n v="9728068"/>
    <s v="WOOD 1 POLE 60'"/>
    <d v="1968-07-01T00:00:00"/>
    <d v="1968-07-01T00:00:00"/>
    <s v="CPR Conversion"/>
  </r>
  <r>
    <n v="0"/>
    <n v="0"/>
    <n v="0"/>
    <n v="0"/>
    <d v="2025-12-01T00:00:00"/>
    <s v="BH Colorado Electric Oper Co"/>
    <s v="Regulated Electric (122)"/>
    <s v="X - DNU - RETIRED LINE"/>
    <x v="170"/>
    <n v="135500"/>
    <x v="46"/>
    <n v="9974485"/>
    <s v="WOOD 1 POLE 60'"/>
    <d v="1992-07-01T00:00:00"/>
    <d v="1992-07-01T00:00:00"/>
    <s v="CPR Conversion"/>
  </r>
  <r>
    <n v="0"/>
    <n v="0"/>
    <n v="0"/>
    <n v="0"/>
    <d v="2025-12-01T00:00:00"/>
    <s v="BH Colorado Electric Oper Co"/>
    <s v="Regulated Electric (122)"/>
    <s v="X - DNU - RETIRED LINE"/>
    <x v="170"/>
    <n v="135500"/>
    <x v="46"/>
    <n v="9974490"/>
    <s v="WOOD 1 POLE 60'"/>
    <d v="1966-07-01T00:00:00"/>
    <d v="1966-07-01T00:00:00"/>
    <s v="CPR Conversion"/>
  </r>
  <r>
    <n v="0"/>
    <n v="0"/>
    <n v="0"/>
    <n v="0"/>
    <d v="2025-12-01T00:00:00"/>
    <s v="BH Colorado Electric Oper Co"/>
    <s v="Regulated Electric (122)"/>
    <s v="X - DNU - RETIRED LINE"/>
    <x v="170"/>
    <n v="135500"/>
    <x v="46"/>
    <n v="9724184"/>
    <s v="WOOD 1 POLE 60'"/>
    <d v="1986-07-01T00:00:00"/>
    <d v="1986-07-01T00:00:00"/>
    <s v="CPR Conversion"/>
  </r>
  <r>
    <n v="0"/>
    <n v="0"/>
    <n v="0"/>
    <n v="0"/>
    <d v="2025-12-01T00:00:00"/>
    <s v="BH Colorado Electric Oper Co"/>
    <s v="Regulated Electric (122)"/>
    <s v="X - DNU - RETIRED LINE"/>
    <x v="170"/>
    <n v="135500"/>
    <x v="46"/>
    <n v="9974856"/>
    <s v="WOOD 1 POLE 60'"/>
    <d v="1950-07-01T00:00:00"/>
    <d v="1950-07-01T00:00:00"/>
    <s v="CPR Conversion"/>
  </r>
  <r>
    <n v="0"/>
    <n v="0"/>
    <n v="0"/>
    <n v="0"/>
    <d v="2025-12-01T00:00:00"/>
    <s v="BH Colorado Electric Oper Co"/>
    <s v="Regulated Electric (122)"/>
    <s v="X - DNU - RETIRED LINE"/>
    <x v="170"/>
    <n v="135500"/>
    <x v="46"/>
    <n v="9974857"/>
    <s v="WOOD 1 POLE 60'"/>
    <d v="1937-07-01T00:00:00"/>
    <d v="1937-07-01T00:00:00"/>
    <s v="CPR Conversion"/>
  </r>
  <r>
    <n v="0"/>
    <n v="0"/>
    <n v="0"/>
    <n v="0"/>
    <d v="2025-12-01T00:00:00"/>
    <s v="BH Colorado Electric Oper Co"/>
    <s v="Regulated Electric (122)"/>
    <s v="X - DNU - RETIRED LINE"/>
    <x v="170"/>
    <n v="135500"/>
    <x v="46"/>
    <n v="9974956"/>
    <s v="WOOD 1 POLE 60'"/>
    <d v="1973-07-01T00:00:00"/>
    <d v="1973-07-01T00:00:00"/>
    <s v="CPR Conversion"/>
  </r>
  <r>
    <n v="0"/>
    <n v="0"/>
    <n v="0"/>
    <n v="0"/>
    <d v="2025-12-01T00:00:00"/>
    <s v="BH Colorado Electric Oper Co"/>
    <s v="Regulated Electric (122)"/>
    <s v="X - DNU - RETIRED LINE"/>
    <x v="170"/>
    <n v="135500"/>
    <x v="46"/>
    <n v="9975091"/>
    <s v="WOOD 1 POLE 60'"/>
    <d v="1990-07-01T00:00:00"/>
    <d v="1990-07-01T00:00:00"/>
    <s v="CPR Conversion"/>
  </r>
  <r>
    <n v="0"/>
    <n v="0"/>
    <n v="0"/>
    <n v="0"/>
    <d v="2025-12-01T00:00:00"/>
    <s v="BH Colorado Electric Oper Co"/>
    <s v="Regulated Electric (122)"/>
    <s v="X - DNU - RETIRED LINE"/>
    <x v="170"/>
    <n v="135500"/>
    <x v="46"/>
    <n v="9975097"/>
    <s v="WOOD 1 POLE 60'"/>
    <d v="1962-07-01T00:00:00"/>
    <d v="1962-07-01T00:00:00"/>
    <s v="CPR Conversion"/>
  </r>
  <r>
    <n v="0"/>
    <n v="0"/>
    <n v="0"/>
    <n v="0"/>
    <d v="2025-12-01T00:00:00"/>
    <s v="BH Colorado Electric Oper Co"/>
    <s v="Regulated Electric (122)"/>
    <s v="X - DNU - RETIRED LINE"/>
    <x v="170"/>
    <n v="135500"/>
    <x v="46"/>
    <n v="9974491"/>
    <s v="WOOD 1 POLE 60'"/>
    <d v="1965-07-01T00:00:00"/>
    <d v="1965-07-01T00:00:00"/>
    <s v="CPR Conversion"/>
  </r>
  <r>
    <n v="0"/>
    <n v="0"/>
    <n v="0"/>
    <n v="0"/>
    <d v="2025-12-01T00:00:00"/>
    <s v="BH Colorado Electric Oper Co"/>
    <s v="Regulated Electric (122)"/>
    <s v="X - DNU - RETIRED LINE"/>
    <x v="170"/>
    <n v="135500"/>
    <x v="46"/>
    <n v="9975096"/>
    <s v="WOOD 1 POLE 60'"/>
    <d v="1963-07-01T00:00:00"/>
    <d v="1963-07-01T00:00:00"/>
    <s v="CPR Conversion"/>
  </r>
  <r>
    <n v="0"/>
    <n v="0"/>
    <n v="0"/>
    <n v="0"/>
    <d v="2025-12-01T00:00:00"/>
    <s v="BH Colorado Electric Oper Co"/>
    <s v="Regulated Electric (122)"/>
    <s v="X - DNU - RETIRED LINE"/>
    <x v="170"/>
    <n v="135500"/>
    <x v="46"/>
    <n v="9975099"/>
    <s v="WOOD 1 POLE 60'"/>
    <d v="1958-07-01T00:00:00"/>
    <d v="1958-07-01T00:00:00"/>
    <s v="CPR Conversion"/>
  </r>
  <r>
    <n v="0"/>
    <n v="0"/>
    <n v="0"/>
    <n v="0"/>
    <d v="2025-12-01T00:00:00"/>
    <s v="BH Colorado Electric Oper Co"/>
    <s v="Regulated Electric (122)"/>
    <s v="X - DNU - RETIRED LINE"/>
    <x v="170"/>
    <n v="135500"/>
    <x v="46"/>
    <n v="9974850"/>
    <s v="WOOD 1 POLE 60'"/>
    <d v="1971-07-01T00:00:00"/>
    <d v="1971-07-01T00:00:00"/>
    <s v="CPR Conversion"/>
  </r>
  <r>
    <n v="0"/>
    <n v="0"/>
    <n v="0"/>
    <n v="0"/>
    <d v="2025-12-01T00:00:00"/>
    <s v="BH Colorado Electric Oper Co"/>
    <s v="Regulated Electric (122)"/>
    <s v="X - DNU - RETIRED LINE"/>
    <x v="170"/>
    <n v="135500"/>
    <x v="46"/>
    <n v="9974852"/>
    <s v="WOOD 1 POLE 60'"/>
    <d v="1966-07-01T00:00:00"/>
    <d v="1966-07-01T00:00:00"/>
    <s v="CPR Conversion"/>
  </r>
  <r>
    <n v="0"/>
    <n v="0"/>
    <n v="0"/>
    <n v="0"/>
    <d v="2025-12-01T00:00:00"/>
    <s v="BH Colorado Electric Oper Co"/>
    <s v="Regulated Electric (122)"/>
    <s v="X - DNU - RETIRED LINE"/>
    <x v="170"/>
    <n v="135500"/>
    <x v="46"/>
    <n v="9974855"/>
    <s v="WOOD 1 POLE 60'"/>
    <d v="1954-07-01T00:00:00"/>
    <d v="1954-07-01T00:00:00"/>
    <s v="CPR Conversion"/>
  </r>
  <r>
    <n v="0"/>
    <n v="0"/>
    <n v="0"/>
    <n v="0"/>
    <d v="2025-12-01T00:00:00"/>
    <s v="BH Colorado Electric Oper Co"/>
    <s v="Regulated Electric (122)"/>
    <s v="X - DNU - RETIRED LINE"/>
    <x v="170"/>
    <n v="135500"/>
    <x v="46"/>
    <n v="9724194"/>
    <s v="WOOD 1 POLE 60'"/>
    <d v="1958-07-01T00:00:00"/>
    <d v="1958-07-01T00:00:00"/>
    <s v="CPR Conversion"/>
  </r>
  <r>
    <n v="0"/>
    <n v="0"/>
    <n v="0"/>
    <n v="0"/>
    <d v="2025-12-01T00:00:00"/>
    <s v="BH Colorado Electric Oper Co"/>
    <s v="Regulated Electric (122)"/>
    <s v="X - DNU - RETIRED LINE"/>
    <x v="170"/>
    <n v="135500"/>
    <x v="46"/>
    <n v="9974959"/>
    <s v="WOOD 1 POLE 60'"/>
    <d v="1936-07-01T00:00:00"/>
    <d v="1936-07-01T00:00:00"/>
    <s v="CPR Conversion"/>
  </r>
  <r>
    <n v="0"/>
    <n v="0"/>
    <n v="0"/>
    <n v="0"/>
    <d v="2025-12-01T00:00:00"/>
    <s v="BH Colorado Electric Oper Co"/>
    <s v="Regulated Electric (122)"/>
    <s v="X - DNU - RETIRED LINE"/>
    <x v="170"/>
    <n v="135500"/>
    <x v="46"/>
    <n v="9693336"/>
    <s v="WOOD 1 POLE 60'"/>
    <d v="1963-07-01T00:00:00"/>
    <d v="1963-07-01T00:00:00"/>
    <s v="CPR Conversion"/>
  </r>
  <r>
    <n v="0"/>
    <n v="0"/>
    <n v="0"/>
    <n v="0"/>
    <d v="2025-12-01T00:00:00"/>
    <s v="BH Colorado Electric Oper Co"/>
    <s v="Regulated Electric (122)"/>
    <s v="X - DNU - RETIRED LINE"/>
    <x v="170"/>
    <n v="135500"/>
    <x v="46"/>
    <n v="9974488"/>
    <s v="WOOD 1 POLE 60'"/>
    <d v="1977-07-01T00:00:00"/>
    <d v="1977-07-01T00:00:00"/>
    <s v="CPR Conversion"/>
  </r>
  <r>
    <n v="0"/>
    <n v="0"/>
    <n v="0"/>
    <n v="0"/>
    <d v="2025-12-01T00:00:00"/>
    <s v="BH Colorado Electric Oper Co"/>
    <s v="Regulated Electric (122)"/>
    <s v="X - DNU - RETIRED LINE"/>
    <x v="170"/>
    <n v="135500"/>
    <x v="46"/>
    <n v="9974487"/>
    <s v="WOOD 1 POLE 60'"/>
    <d v="1978-07-01T00:00:00"/>
    <d v="1978-07-01T00:00:00"/>
    <s v="CPR Conversion"/>
  </r>
  <r>
    <n v="0"/>
    <n v="0"/>
    <n v="0"/>
    <n v="0"/>
    <d v="2025-12-01T00:00:00"/>
    <s v="BH Colorado Electric Oper Co"/>
    <s v="Regulated Electric (122)"/>
    <s v="X - DNU - RETIRED LINE"/>
    <x v="170"/>
    <n v="135500"/>
    <x v="46"/>
    <n v="9974489"/>
    <s v="WOOD 1 POLE 60'"/>
    <d v="1967-07-01T00:00:00"/>
    <d v="1967-07-01T00:00:00"/>
    <s v="CPR Conversion"/>
  </r>
  <r>
    <n v="0"/>
    <n v="0"/>
    <n v="0"/>
    <n v="0"/>
    <d v="2025-12-01T00:00:00"/>
    <s v="BH Colorado Electric Oper Co"/>
    <s v="Regulated Electric (122)"/>
    <s v="X - DNU - RETIRED LINE"/>
    <x v="170"/>
    <n v="135500"/>
    <x v="46"/>
    <n v="9974848"/>
    <s v="WOOD 1 POLE 60'"/>
    <d v="1979-07-01T00:00:00"/>
    <d v="1979-07-01T00:00:00"/>
    <s v="CPR Conversion"/>
  </r>
  <r>
    <n v="0"/>
    <n v="0"/>
    <n v="0"/>
    <n v="0"/>
    <d v="2025-12-01T00:00:00"/>
    <s v="BH Colorado Electric Oper Co"/>
    <s v="Regulated Electric (122)"/>
    <s v="X - DNU - RETIRED LINE"/>
    <x v="170"/>
    <n v="135500"/>
    <x v="46"/>
    <n v="9974957"/>
    <s v="WOOD 1 POLE 60'"/>
    <d v="1962-07-01T00:00:00"/>
    <d v="1962-07-01T00:00:00"/>
    <s v="CPR Conversion"/>
  </r>
  <r>
    <n v="0"/>
    <n v="0"/>
    <n v="0"/>
    <n v="0"/>
    <d v="2025-12-01T00:00:00"/>
    <s v="BH Colorado Electric Oper Co"/>
    <s v="Regulated Electric (122)"/>
    <s v="X - DNU - RETIRED LINE"/>
    <x v="170"/>
    <n v="135500"/>
    <x v="46"/>
    <n v="9975094"/>
    <s v="WOOD 1 POLE 60'"/>
    <d v="1972-07-01T00:00:00"/>
    <d v="1972-07-01T00:00:00"/>
    <s v="CPR Conversion"/>
  </r>
  <r>
    <n v="0"/>
    <n v="0"/>
    <n v="0"/>
    <n v="0"/>
    <d v="2025-12-01T00:00:00"/>
    <s v="BH Colorado Electric Oper Co"/>
    <s v="Regulated Electric (122)"/>
    <s v="X - DNU - RETIRED LINE"/>
    <x v="170"/>
    <n v="135500"/>
    <x v="46"/>
    <n v="9974849"/>
    <s v="WOOD 1 POLE 60'"/>
    <d v="1977-07-01T00:00:00"/>
    <d v="1977-07-01T00:00:00"/>
    <s v="CPR Conversion"/>
  </r>
  <r>
    <n v="0"/>
    <n v="0"/>
    <n v="0"/>
    <n v="0"/>
    <d v="2025-12-01T00:00:00"/>
    <s v="BH Colorado Electric Oper Co"/>
    <s v="Regulated Electric (122)"/>
    <s v="X - DNU - RETIRED LINE"/>
    <x v="170"/>
    <n v="135500"/>
    <x v="46"/>
    <n v="9974851"/>
    <s v="WOOD 1 POLE 60'"/>
    <d v="1967-07-01T00:00:00"/>
    <d v="1967-07-01T00:00:00"/>
    <s v="CPR Conversion"/>
  </r>
  <r>
    <n v="0"/>
    <n v="0"/>
    <n v="0"/>
    <n v="0"/>
    <d v="2025-12-01T00:00:00"/>
    <s v="BH Colorado Electric Oper Co"/>
    <s v="Regulated Electric (122)"/>
    <s v="X - DNU - RETIRED LINE"/>
    <x v="170"/>
    <n v="135500"/>
    <x v="46"/>
    <n v="9974854"/>
    <s v="WOOD 1 POLE 60'"/>
    <d v="1964-07-01T00:00:00"/>
    <d v="1964-07-01T00:00:00"/>
    <s v="CPR Conversion"/>
  </r>
  <r>
    <n v="0"/>
    <n v="0"/>
    <n v="0"/>
    <n v="0"/>
    <d v="2025-12-01T00:00:00"/>
    <s v="BH Colorado Electric Oper Co"/>
    <s v="Regulated Electric (122)"/>
    <s v="X - DNU - RETIRED LINE"/>
    <x v="170"/>
    <n v="135500"/>
    <x v="46"/>
    <n v="9974914"/>
    <s v="WOOD 1 POLE 60'"/>
    <d v="1980-07-01T00:00:00"/>
    <d v="1980-07-01T00:00:00"/>
    <s v="CPR Conversion"/>
  </r>
  <r>
    <n v="0"/>
    <n v="0"/>
    <n v="0"/>
    <n v="0"/>
    <d v="2025-12-01T00:00:00"/>
    <s v="BH Colorado Electric Oper Co"/>
    <s v="Regulated Electric (122)"/>
    <s v="X - DNU - RETIRED LINE"/>
    <x v="170"/>
    <n v="135500"/>
    <x v="46"/>
    <n v="9975008"/>
    <s v="WOOD 1 POLE 60'"/>
    <d v="1974-07-01T00:00:00"/>
    <d v="1974-07-01T00:00:00"/>
    <s v="CPR Conversion"/>
  </r>
  <r>
    <n v="0"/>
    <n v="0"/>
    <n v="0"/>
    <n v="0"/>
    <d v="2025-12-01T00:00:00"/>
    <s v="BH Colorado Electric Oper Co"/>
    <s v="Regulated Electric (122)"/>
    <s v="X - DNU - RETIRED LINE"/>
    <x v="170"/>
    <n v="135500"/>
    <x v="46"/>
    <n v="9974492"/>
    <s v="WOOD 1 POLE 60'"/>
    <d v="1964-07-01T00:00:00"/>
    <d v="1964-07-01T00:00:00"/>
    <s v="CPR Conversion"/>
  </r>
  <r>
    <n v="0"/>
    <n v="0"/>
    <n v="0"/>
    <n v="0"/>
    <d v="2025-12-01T00:00:00"/>
    <s v="BH Colorado Electric Oper Co"/>
    <s v="Regulated Electric (122)"/>
    <s v="X - DNU - RETIRED LINE"/>
    <x v="170"/>
    <n v="135500"/>
    <x v="46"/>
    <n v="9975007"/>
    <s v="WOOD 1 POLE 60'"/>
    <d v="1975-07-01T00:00:00"/>
    <d v="1975-07-01T00:00:00"/>
    <s v="CPR Conversion"/>
  </r>
  <r>
    <n v="0"/>
    <n v="0"/>
    <n v="0"/>
    <n v="0"/>
    <d v="2025-12-01T00:00:00"/>
    <s v="BH Colorado Electric Oper Co"/>
    <s v="Regulated Electric (122)"/>
    <s v="X - DNU - RETIRED LINE"/>
    <x v="170"/>
    <n v="135500"/>
    <x v="46"/>
    <n v="9975092"/>
    <s v="WOOD 1 POLE 60'"/>
    <d v="1977-07-01T00:00:00"/>
    <d v="1977-07-01T00:00:00"/>
    <s v="CPR Conversion"/>
  </r>
  <r>
    <n v="0"/>
    <n v="0"/>
    <n v="0"/>
    <n v="0"/>
    <d v="2025-12-01T00:00:00"/>
    <s v="BH Colorado Electric Oper Co"/>
    <s v="Regulated Electric (122)"/>
    <s v="X - DNU - RETIRED LINE"/>
    <x v="170"/>
    <n v="135500"/>
    <x v="46"/>
    <n v="9706646"/>
    <s v="WOOD 1 POLE 60'"/>
    <d v="1960-07-01T00:00:00"/>
    <d v="1960-07-01T00:00:00"/>
    <s v="CPR Conversion"/>
  </r>
  <r>
    <n v="0"/>
    <n v="0"/>
    <n v="0"/>
    <n v="0"/>
    <d v="2025-12-01T00:00:00"/>
    <s v="BH Colorado Electric Oper Co"/>
    <s v="Regulated Electric (122)"/>
    <s v="X - DNU - RETIRED LINE"/>
    <x v="170"/>
    <n v="135500"/>
    <x v="46"/>
    <n v="9974958"/>
    <s v="WOOD 1 POLE 60'"/>
    <d v="1960-07-01T00:00:00"/>
    <d v="1960-07-01T00:00:00"/>
    <s v="CPR Conversion"/>
  </r>
  <r>
    <n v="0"/>
    <n v="0"/>
    <n v="0"/>
    <n v="0"/>
    <d v="2025-12-01T00:00:00"/>
    <s v="BH Colorado Electric Oper Co"/>
    <s v="Regulated Electric (122)"/>
    <s v="X - DNU - RETIRED LINE"/>
    <x v="170"/>
    <n v="135500"/>
    <x v="46"/>
    <n v="9724198"/>
    <s v="WOOD 1 POLE 60'"/>
    <d v="1967-07-01T00:00:00"/>
    <d v="1967-07-01T00:00:00"/>
    <s v="CPR Conversion"/>
  </r>
  <r>
    <n v="0"/>
    <n v="0"/>
    <n v="0"/>
    <n v="0"/>
    <d v="2025-12-01T00:00:00"/>
    <s v="BH Colorado Electric Oper Co"/>
    <s v="Regulated Electric (122)"/>
    <s v="X - DNU - RETIRED LINE"/>
    <x v="170"/>
    <n v="135500"/>
    <x v="46"/>
    <n v="9975009"/>
    <s v="WOOD 1 POLE 60'"/>
    <d v="1962-07-01T00:00:00"/>
    <d v="1962-07-01T00:00:00"/>
    <s v="CPR Conversion"/>
  </r>
  <r>
    <n v="0"/>
    <n v="0"/>
    <n v="0"/>
    <n v="0"/>
    <d v="2025-12-01T00:00:00"/>
    <s v="BH Colorado Electric Oper Co"/>
    <s v="Regulated Electric (122)"/>
    <s v="X - DNU - RETIRED LINE"/>
    <x v="170"/>
    <n v="135500"/>
    <x v="46"/>
    <n v="9975098"/>
    <s v="WOOD 1 POLE 60'"/>
    <d v="1960-07-01T00:00:00"/>
    <d v="1960-07-01T00:00:00"/>
    <s v="CPR Conversion"/>
  </r>
  <r>
    <n v="0"/>
    <n v="0"/>
    <n v="0"/>
    <n v="0"/>
    <d v="2025-12-01T00:00:00"/>
    <s v="BH Colorado Electric Oper Co"/>
    <s v="Regulated Electric (122)"/>
    <s v="X - DNU - RETIRED LINE"/>
    <x v="170"/>
    <n v="135500"/>
    <x v="46"/>
    <n v="9975093"/>
    <s v="WOOD 1 POLE 60'"/>
    <d v="1976-07-01T00:00:00"/>
    <d v="1976-07-01T00:00:00"/>
    <s v="CPR Conversion"/>
  </r>
  <r>
    <n v="0"/>
    <n v="0"/>
    <n v="0"/>
    <n v="0"/>
    <d v="2025-12-01T00:00:00"/>
    <s v="BH Colorado Electric Oper Co"/>
    <s v="Regulated Electric (122)"/>
    <s v="X - DNU - RETIRED LINE"/>
    <x v="170"/>
    <n v="135500"/>
    <x v="46"/>
    <n v="9975095"/>
    <s v="WOOD 1 POLE 60'"/>
    <d v="1968-07-01T00:00:00"/>
    <d v="1968-07-01T00:00:00"/>
    <s v="CPR Conversion"/>
  </r>
  <r>
    <n v="0"/>
    <n v="0"/>
    <n v="0"/>
    <n v="0"/>
    <d v="2025-12-01T00:00:00"/>
    <s v="BH Colorado Electric Oper Co"/>
    <s v="Regulated Electric (122)"/>
    <s v="X - DNU - RETIRED LINE"/>
    <x v="170"/>
    <n v="135500"/>
    <x v="46"/>
    <n v="9728067"/>
    <s v="WOOD 1 POLE 60'"/>
    <d v="1948-07-01T00:00:00"/>
    <d v="1948-07-01T00:00:00"/>
    <s v="CPR Conversion"/>
  </r>
  <r>
    <n v="0"/>
    <n v="0"/>
    <n v="0"/>
    <n v="0"/>
    <d v="2025-12-01T00:00:00"/>
    <s v="BH Colorado Electric Oper Co"/>
    <s v="Regulated Electric (122)"/>
    <s v="X - DNU - RETIRED LINE"/>
    <x v="170"/>
    <n v="135500"/>
    <x v="46"/>
    <n v="9724156"/>
    <s v="WOOD 1 POLE 60'"/>
    <d v="1968-07-01T00:00:00"/>
    <d v="1968-07-01T00:00:00"/>
    <s v="CPR Conversion"/>
  </r>
  <r>
    <n v="0"/>
    <n v="0"/>
    <n v="0"/>
    <n v="0"/>
    <d v="2025-12-01T00:00:00"/>
    <s v="BH Colorado Electric Oper Co"/>
    <s v="Regulated Electric (122)"/>
    <s v="X - DNU - RETIRED LINE"/>
    <x v="170"/>
    <n v="135500"/>
    <x v="47"/>
    <n v="9693330"/>
    <s v="WOOD 1 POLE 65'"/>
    <d v="1937-07-01T00:00:00"/>
    <d v="1937-07-01T00:00:00"/>
    <s v="CPR Conversion"/>
  </r>
  <r>
    <n v="0"/>
    <n v="0"/>
    <n v="0"/>
    <n v="0"/>
    <d v="2025-12-01T00:00:00"/>
    <s v="BH Colorado Electric Oper Co"/>
    <s v="Regulated Electric (122)"/>
    <s v="X - DNU - RETIRED LINE"/>
    <x v="170"/>
    <n v="135500"/>
    <x v="47"/>
    <n v="9974955"/>
    <s v="WOOD 1 POLE 65'"/>
    <d v="1962-07-01T00:00:00"/>
    <d v="1962-07-01T00:00:00"/>
    <s v="CPR Conversion"/>
  </r>
  <r>
    <n v="0"/>
    <n v="0"/>
    <n v="0"/>
    <n v="0"/>
    <d v="2025-12-01T00:00:00"/>
    <s v="BH Colorado Electric Oper Co"/>
    <s v="Regulated Electric (122)"/>
    <s v="X - DNU - RETIRED LINE"/>
    <x v="170"/>
    <n v="135500"/>
    <x v="47"/>
    <n v="9706651"/>
    <s v="WOOD 1 POLE 65'"/>
    <d v="1968-07-01T00:00:00"/>
    <d v="1968-07-01T00:00:00"/>
    <s v="CPR Conversion"/>
  </r>
  <r>
    <n v="0"/>
    <n v="0"/>
    <n v="0"/>
    <n v="0"/>
    <d v="2025-12-01T00:00:00"/>
    <s v="BH Colorado Electric Oper Co"/>
    <s v="Regulated Electric (122)"/>
    <s v="X - DNU - RETIRED LINE"/>
    <x v="170"/>
    <n v="135500"/>
    <x v="47"/>
    <n v="9975002"/>
    <s v="WOOD 1 POLE 65'"/>
    <d v="1967-07-01T00:00:00"/>
    <d v="1967-07-01T00:00:00"/>
    <s v="CPR Conversion"/>
  </r>
  <r>
    <n v="0"/>
    <n v="0"/>
    <n v="0"/>
    <n v="0"/>
    <d v="2025-12-01T00:00:00"/>
    <s v="BH Colorado Electric Oper Co"/>
    <s v="Regulated Electric (122)"/>
    <s v="X - DNU - RETIRED LINE"/>
    <x v="170"/>
    <n v="135500"/>
    <x v="47"/>
    <n v="9975001"/>
    <s v="WOOD 1 POLE 65'"/>
    <d v="1974-07-01T00:00:00"/>
    <d v="1974-07-01T00:00:00"/>
    <s v="CPR Conversion"/>
  </r>
  <r>
    <n v="0"/>
    <n v="0"/>
    <n v="0"/>
    <n v="0"/>
    <d v="2025-12-01T00:00:00"/>
    <s v="BH Colorado Electric Oper Co"/>
    <s v="Regulated Electric (122)"/>
    <s v="X - DNU - RETIRED LINE"/>
    <x v="170"/>
    <n v="135500"/>
    <x v="47"/>
    <n v="9728066"/>
    <s v="WOOD 1 POLE 65'"/>
    <d v="1980-07-01T00:00:00"/>
    <d v="1980-07-01T00:00:00"/>
    <s v="CPR Conversion"/>
  </r>
  <r>
    <n v="0"/>
    <n v="0"/>
    <n v="0"/>
    <n v="0"/>
    <d v="2025-12-01T00:00:00"/>
    <s v="BH Colorado Electric Oper Co"/>
    <s v="Regulated Electric (122)"/>
    <s v="X - DNU - RETIRED LINE"/>
    <x v="170"/>
    <n v="135500"/>
    <x v="47"/>
    <n v="9974480"/>
    <s v="WOOD 1 POLE 65'"/>
    <d v="1992-07-01T00:00:00"/>
    <d v="1992-07-01T00:00:00"/>
    <s v="CPR Conversion"/>
  </r>
  <r>
    <n v="0"/>
    <n v="0"/>
    <n v="0"/>
    <n v="0"/>
    <d v="2025-12-01T00:00:00"/>
    <s v="BH Colorado Electric Oper Co"/>
    <s v="Regulated Electric (122)"/>
    <s v="X - DNU - RETIRED LINE"/>
    <x v="170"/>
    <n v="135500"/>
    <x v="47"/>
    <n v="9975084"/>
    <s v="WOOD 1 POLE 65'"/>
    <d v="1977-07-01T00:00:00"/>
    <d v="1977-07-01T00:00:00"/>
    <s v="CPR Conversion"/>
  </r>
  <r>
    <n v="0"/>
    <n v="0"/>
    <n v="0"/>
    <n v="0"/>
    <d v="2025-12-01T00:00:00"/>
    <s v="BH Colorado Electric Oper Co"/>
    <s v="Regulated Electric (122)"/>
    <s v="X - DNU - RETIRED LINE"/>
    <x v="170"/>
    <n v="135500"/>
    <x v="47"/>
    <n v="9975087"/>
    <s v="WOOD 1 POLE 65'"/>
    <d v="1968-07-01T00:00:00"/>
    <d v="1968-07-01T00:00:00"/>
    <s v="CPR Conversion"/>
  </r>
  <r>
    <n v="0"/>
    <n v="0"/>
    <n v="0"/>
    <n v="0"/>
    <d v="2025-12-01T00:00:00"/>
    <s v="BH Colorado Electric Oper Co"/>
    <s v="Regulated Electric (122)"/>
    <s v="X - DNU - RETIRED LINE"/>
    <x v="170"/>
    <n v="135500"/>
    <x v="47"/>
    <n v="9974482"/>
    <s v="WOOD 1 POLE 65'"/>
    <d v="1968-07-01T00:00:00"/>
    <d v="1968-07-01T00:00:00"/>
    <s v="CPR Conversion"/>
  </r>
  <r>
    <n v="0"/>
    <n v="0"/>
    <n v="0"/>
    <n v="0"/>
    <d v="2025-12-01T00:00:00"/>
    <s v="BH Colorado Electric Oper Co"/>
    <s v="Regulated Electric (122)"/>
    <s v="X - DNU - RETIRED LINE"/>
    <x v="170"/>
    <n v="135500"/>
    <x v="47"/>
    <n v="9974484"/>
    <s v="WOOD 1 POLE 65'"/>
    <d v="1965-07-01T00:00:00"/>
    <d v="1965-07-01T00:00:00"/>
    <s v="CPR Conversion"/>
  </r>
  <r>
    <n v="0"/>
    <n v="0"/>
    <n v="0"/>
    <n v="0"/>
    <d v="2025-12-01T00:00:00"/>
    <s v="BH Colorado Electric Oper Co"/>
    <s v="Regulated Electric (122)"/>
    <s v="X - DNU - RETIRED LINE"/>
    <x v="170"/>
    <n v="135500"/>
    <x v="47"/>
    <n v="9975089"/>
    <s v="WOOD 1 POLE 65'"/>
    <d v="1966-07-01T00:00:00"/>
    <d v="1966-07-01T00:00:00"/>
    <s v="CPR Conversion"/>
  </r>
  <r>
    <n v="0"/>
    <n v="0"/>
    <n v="0"/>
    <n v="0"/>
    <d v="2025-12-01T00:00:00"/>
    <s v="BH Colorado Electric Oper Co"/>
    <s v="Regulated Electric (122)"/>
    <s v="X - DNU - RETIRED LINE"/>
    <x v="170"/>
    <n v="135500"/>
    <x v="47"/>
    <n v="9974847"/>
    <s v="WOOD 1 POLE 65'"/>
    <d v="1954-07-01T00:00:00"/>
    <d v="1954-07-01T00:00:00"/>
    <s v="CPR Conversion"/>
  </r>
  <r>
    <n v="0"/>
    <n v="0"/>
    <n v="0"/>
    <n v="0"/>
    <d v="2025-12-01T00:00:00"/>
    <s v="BH Colorado Electric Oper Co"/>
    <s v="Regulated Electric (122)"/>
    <s v="X - DNU - RETIRED LINE"/>
    <x v="170"/>
    <n v="135500"/>
    <x v="47"/>
    <n v="9975005"/>
    <s v="WOOD 1 POLE 65'"/>
    <d v="1961-07-01T00:00:00"/>
    <d v="1961-07-01T00:00:00"/>
    <s v="CPR Conversion"/>
  </r>
  <r>
    <n v="0"/>
    <n v="0"/>
    <n v="0"/>
    <n v="0"/>
    <d v="2025-12-01T00:00:00"/>
    <s v="BH Colorado Electric Oper Co"/>
    <s v="Regulated Electric (122)"/>
    <s v="X - DNU - RETIRED LINE"/>
    <x v="170"/>
    <n v="135500"/>
    <x v="47"/>
    <n v="9975085"/>
    <s v="WOOD 1 POLE 65'"/>
    <d v="1974-07-01T00:00:00"/>
    <d v="1974-07-01T00:00:00"/>
    <s v="CPR Conversion"/>
  </r>
  <r>
    <n v="0"/>
    <n v="0"/>
    <n v="0"/>
    <n v="0"/>
    <d v="2025-12-01T00:00:00"/>
    <s v="BH Colorado Electric Oper Co"/>
    <s v="Regulated Electric (122)"/>
    <s v="X - DNU - RETIRED LINE"/>
    <x v="170"/>
    <n v="135500"/>
    <x v="47"/>
    <n v="9974842"/>
    <s v="WOOD 1 POLE 65'"/>
    <d v="1979-07-01T00:00:00"/>
    <d v="1979-07-01T00:00:00"/>
    <s v="CPR Conversion"/>
  </r>
  <r>
    <n v="0"/>
    <n v="0"/>
    <n v="0"/>
    <n v="0"/>
    <d v="2025-12-01T00:00:00"/>
    <s v="BH Colorado Electric Oper Co"/>
    <s v="Regulated Electric (122)"/>
    <s v="X - DNU - RETIRED LINE"/>
    <x v="170"/>
    <n v="135500"/>
    <x v="47"/>
    <n v="9974844"/>
    <s v="WOOD 1 POLE 65'"/>
    <d v="1973-07-01T00:00:00"/>
    <d v="1973-07-01T00:00:00"/>
    <s v="CPR Conversion"/>
  </r>
  <r>
    <n v="0"/>
    <n v="0"/>
    <n v="0"/>
    <n v="0"/>
    <d v="2025-12-01T00:00:00"/>
    <s v="BH Colorado Electric Oper Co"/>
    <s v="Regulated Electric (122)"/>
    <s v="X - DNU - RETIRED LINE"/>
    <x v="170"/>
    <n v="135500"/>
    <x v="47"/>
    <n v="9693334"/>
    <s v="WOOD 1 POLE 65'"/>
    <d v="1977-07-01T00:00:00"/>
    <d v="1977-07-01T00:00:00"/>
    <s v="CPR Conversion"/>
  </r>
  <r>
    <n v="0"/>
    <n v="0"/>
    <n v="0"/>
    <n v="0"/>
    <d v="2025-12-01T00:00:00"/>
    <s v="BH Colorado Electric Oper Co"/>
    <s v="Regulated Electric (122)"/>
    <s v="X - DNU - RETIRED LINE"/>
    <x v="170"/>
    <n v="135500"/>
    <x v="47"/>
    <n v="9975000"/>
    <s v="WOOD 1 POLE 65'"/>
    <d v="1977-07-01T00:00:00"/>
    <d v="1977-07-01T00:00:00"/>
    <s v="CPR Conversion"/>
  </r>
  <r>
    <n v="0"/>
    <n v="0"/>
    <n v="0"/>
    <n v="0"/>
    <d v="2025-12-01T00:00:00"/>
    <s v="BH Colorado Electric Oper Co"/>
    <s v="Regulated Electric (122)"/>
    <s v="X - DNU - RETIRED LINE"/>
    <x v="170"/>
    <n v="135500"/>
    <x v="47"/>
    <n v="9975004"/>
    <s v="WOOD 1 POLE 65'"/>
    <d v="1962-07-01T00:00:00"/>
    <d v="1962-07-01T00:00:00"/>
    <s v="CPR Conversion"/>
  </r>
  <r>
    <n v="0"/>
    <n v="0"/>
    <n v="0"/>
    <n v="0"/>
    <d v="2025-12-01T00:00:00"/>
    <s v="BH Colorado Electric Oper Co"/>
    <s v="Regulated Electric (122)"/>
    <s v="X - DNU - RETIRED LINE"/>
    <x v="170"/>
    <n v="135500"/>
    <x v="47"/>
    <n v="9975065"/>
    <s v="WOOD 1 POLE 65'"/>
    <d v="1993-07-01T00:00:00"/>
    <d v="1993-07-01T00:00:00"/>
    <s v="CPR Conversion"/>
  </r>
  <r>
    <n v="0"/>
    <n v="0"/>
    <n v="0"/>
    <n v="0"/>
    <d v="2025-12-01T00:00:00"/>
    <s v="BH Colorado Electric Oper Co"/>
    <s v="Regulated Electric (122)"/>
    <s v="X - DNU - RETIRED LINE"/>
    <x v="170"/>
    <n v="135500"/>
    <x v="47"/>
    <n v="9974843"/>
    <s v="WOOD 1 POLE 65'"/>
    <d v="1976-07-01T00:00:00"/>
    <d v="1976-07-01T00:00:00"/>
    <s v="CPR Conversion"/>
  </r>
  <r>
    <n v="0"/>
    <n v="0"/>
    <n v="0"/>
    <n v="0"/>
    <d v="2025-12-01T00:00:00"/>
    <s v="BH Colorado Electric Oper Co"/>
    <s v="Regulated Electric (122)"/>
    <s v="X - DNU - RETIRED LINE"/>
    <x v="170"/>
    <n v="135500"/>
    <x v="47"/>
    <n v="9975090"/>
    <s v="WOOD 1 POLE 65'"/>
    <d v="1958-07-01T00:00:00"/>
    <d v="1958-07-01T00:00:00"/>
    <s v="CPR Conversion"/>
  </r>
  <r>
    <n v="0"/>
    <n v="0"/>
    <n v="0"/>
    <n v="0"/>
    <d v="2025-12-01T00:00:00"/>
    <s v="BH Colorado Electric Oper Co"/>
    <s v="Regulated Electric (122)"/>
    <s v="X - DNU - RETIRED LINE"/>
    <x v="170"/>
    <n v="135500"/>
    <x v="47"/>
    <n v="9974846"/>
    <s v="WOOD 1 POLE 65'"/>
    <d v="1963-07-01T00:00:00"/>
    <d v="1963-07-01T00:00:00"/>
    <s v="CPR Conversion"/>
  </r>
  <r>
    <n v="0"/>
    <n v="0"/>
    <n v="0"/>
    <n v="0"/>
    <d v="2025-12-01T00:00:00"/>
    <s v="BH Colorado Electric Oper Co"/>
    <s v="Regulated Electric (122)"/>
    <s v="X - DNU - RETIRED LINE"/>
    <x v="170"/>
    <n v="135500"/>
    <x v="47"/>
    <n v="9975003"/>
    <s v="WOOD 1 POLE 65'"/>
    <d v="1963-07-01T00:00:00"/>
    <d v="1963-07-01T00:00:00"/>
    <s v="CPR Conversion"/>
  </r>
  <r>
    <n v="0"/>
    <n v="0"/>
    <n v="0"/>
    <n v="0"/>
    <d v="2025-12-01T00:00:00"/>
    <s v="BH Colorado Electric Oper Co"/>
    <s v="Regulated Electric (122)"/>
    <s v="X - DNU - RETIRED LINE"/>
    <x v="170"/>
    <n v="135500"/>
    <x v="47"/>
    <n v="9693339"/>
    <s v="WOOD 1 POLE 65'"/>
    <d v="1969-07-01T00:00:00"/>
    <d v="1969-07-01T00:00:00"/>
    <s v="CPR Conversion"/>
  </r>
  <r>
    <n v="0"/>
    <n v="0"/>
    <n v="0"/>
    <n v="0"/>
    <d v="2025-12-01T00:00:00"/>
    <s v="BH Colorado Electric Oper Co"/>
    <s v="Regulated Electric (122)"/>
    <s v="X - DNU - RETIRED LINE"/>
    <x v="170"/>
    <n v="135500"/>
    <x v="47"/>
    <n v="9975086"/>
    <s v="WOOD 1 POLE 65'"/>
    <d v="1971-07-01T00:00:00"/>
    <d v="1971-07-01T00:00:00"/>
    <s v="CPR Conversion"/>
  </r>
  <r>
    <n v="0"/>
    <n v="0"/>
    <n v="0"/>
    <n v="0"/>
    <d v="2025-12-01T00:00:00"/>
    <s v="BH Colorado Electric Oper Co"/>
    <s v="Regulated Electric (122)"/>
    <s v="X - DNU - RETIRED LINE"/>
    <x v="170"/>
    <n v="135500"/>
    <x v="47"/>
    <n v="9697426"/>
    <s v="WOOD 1 POLE 65'"/>
    <d v="1983-07-01T00:00:00"/>
    <d v="1983-07-01T00:00:00"/>
    <s v="CPR Conversion"/>
  </r>
  <r>
    <n v="0"/>
    <n v="0"/>
    <n v="0"/>
    <n v="0"/>
    <d v="2025-12-01T00:00:00"/>
    <s v="BH Colorado Electric Oper Co"/>
    <s v="Regulated Electric (122)"/>
    <s v="X - DNU - RETIRED LINE"/>
    <x v="170"/>
    <n v="135500"/>
    <x v="47"/>
    <n v="9975006"/>
    <s v="WOOD 1 POLE 65'"/>
    <d v="1960-07-01T00:00:00"/>
    <d v="1960-07-01T00:00:00"/>
    <s v="CPR Conversion"/>
  </r>
  <r>
    <n v="0"/>
    <n v="0"/>
    <n v="0"/>
    <n v="0"/>
    <d v="2025-12-01T00:00:00"/>
    <s v="BH Colorado Electric Oper Co"/>
    <s v="Regulated Electric (122)"/>
    <s v="X - DNU - RETIRED LINE"/>
    <x v="170"/>
    <n v="135500"/>
    <x v="47"/>
    <n v="9974483"/>
    <s v="WOOD 1 POLE 65'"/>
    <d v="1967-07-01T00:00:00"/>
    <d v="1967-07-01T00:00:00"/>
    <s v="CPR Conversion"/>
  </r>
  <r>
    <n v="0"/>
    <n v="0"/>
    <n v="0"/>
    <n v="0"/>
    <d v="2025-12-01T00:00:00"/>
    <s v="BH Colorado Electric Oper Co"/>
    <s v="Regulated Electric (122)"/>
    <s v="X - DNU - RETIRED LINE"/>
    <x v="170"/>
    <n v="135500"/>
    <x v="47"/>
    <n v="9974845"/>
    <s v="WOOD 1 POLE 65'"/>
    <d v="1965-07-01T00:00:00"/>
    <d v="1965-07-01T00:00:00"/>
    <s v="CPR Conversion"/>
  </r>
  <r>
    <n v="0"/>
    <n v="0"/>
    <n v="0"/>
    <n v="0"/>
    <d v="2025-12-01T00:00:00"/>
    <s v="BH Colorado Electric Oper Co"/>
    <s v="Regulated Electric (122)"/>
    <s v="X - DNU - RETIRED LINE"/>
    <x v="170"/>
    <n v="135500"/>
    <x v="47"/>
    <n v="9724205"/>
    <s v="WOOD 1 POLE 65'"/>
    <d v="1960-07-01T00:00:00"/>
    <d v="1960-07-01T00:00:00"/>
    <s v="CPR Conversion"/>
  </r>
  <r>
    <n v="0"/>
    <n v="0"/>
    <n v="0"/>
    <n v="0"/>
    <d v="2025-12-01T00:00:00"/>
    <s v="BH Colorado Electric Oper Co"/>
    <s v="Regulated Electric (122)"/>
    <s v="X - DNU - RETIRED LINE"/>
    <x v="170"/>
    <n v="135500"/>
    <x v="47"/>
    <n v="9975083"/>
    <s v="WOOD 1 POLE 65'"/>
    <d v="1988-07-01T00:00:00"/>
    <d v="1988-07-01T00:00:00"/>
    <s v="CPR Conversion"/>
  </r>
  <r>
    <n v="0"/>
    <n v="0"/>
    <n v="0"/>
    <n v="0"/>
    <d v="2025-12-01T00:00:00"/>
    <s v="BH Colorado Electric Oper Co"/>
    <s v="Regulated Electric (122)"/>
    <s v="X - DNU - RETIRED LINE"/>
    <x v="170"/>
    <n v="135500"/>
    <x v="47"/>
    <n v="9975088"/>
    <s v="WOOD 1 POLE 65'"/>
    <d v="1967-07-01T00:00:00"/>
    <d v="1967-07-01T00:00:00"/>
    <s v="CPR Conversion"/>
  </r>
  <r>
    <n v="0"/>
    <n v="0"/>
    <n v="0"/>
    <n v="0"/>
    <d v="2025-12-01T00:00:00"/>
    <s v="BH Colorado Electric Oper Co"/>
    <s v="Regulated Electric (122)"/>
    <s v="X - DNU - RETIRED LINE"/>
    <x v="170"/>
    <n v="135500"/>
    <x v="47"/>
    <n v="9974481"/>
    <s v="WOOD 1 POLE 65'"/>
    <d v="1978-07-01T00:00:00"/>
    <d v="1978-07-01T00:00:00"/>
    <s v="CPR Conversion"/>
  </r>
  <r>
    <n v="0"/>
    <n v="0"/>
    <n v="0"/>
    <n v="0"/>
    <d v="2025-12-01T00:00:00"/>
    <s v="BH Colorado Electric Oper Co"/>
    <s v="Regulated Electric (122)"/>
    <s v="X - DNU - RETIRED LINE"/>
    <x v="170"/>
    <n v="135500"/>
    <x v="48"/>
    <n v="9974924"/>
    <s v="WOOD 1 POLE 70'"/>
    <d v="1973-07-01T00:00:00"/>
    <d v="1973-07-01T00:00:00"/>
    <s v="CPR Conversion"/>
  </r>
  <r>
    <n v="0"/>
    <n v="0"/>
    <n v="0"/>
    <n v="0"/>
    <d v="2025-12-01T00:00:00"/>
    <s v="BH Colorado Electric Oper Co"/>
    <s v="Regulated Electric (122)"/>
    <s v="X - DNU - RETIRED LINE"/>
    <x v="170"/>
    <n v="135500"/>
    <x v="48"/>
    <n v="9974997"/>
    <s v="WOOD 1 POLE 70'"/>
    <d v="1961-07-01T00:00:00"/>
    <d v="1961-07-01T00:00:00"/>
    <s v="CPR Conversion"/>
  </r>
  <r>
    <n v="0"/>
    <n v="0"/>
    <n v="0"/>
    <n v="0"/>
    <d v="2025-12-01T00:00:00"/>
    <s v="BH Colorado Electric Oper Co"/>
    <s v="Regulated Electric (122)"/>
    <s v="X - DNU - RETIRED LINE"/>
    <x v="170"/>
    <n v="135500"/>
    <x v="48"/>
    <n v="9974998"/>
    <s v="WOOD 1 POLE 70'"/>
    <d v="1960-07-01T00:00:00"/>
    <d v="1960-07-01T00:00:00"/>
    <s v="CPR Conversion"/>
  </r>
  <r>
    <n v="0"/>
    <n v="0"/>
    <n v="0"/>
    <n v="0"/>
    <d v="2025-12-01T00:00:00"/>
    <s v="BH Colorado Electric Oper Co"/>
    <s v="Regulated Electric (122)"/>
    <s v="X - DNU - RETIRED LINE"/>
    <x v="170"/>
    <n v="135500"/>
    <x v="48"/>
    <n v="9974921"/>
    <s v="WOOD 1 POLE 70'"/>
    <d v="1992-07-01T00:00:00"/>
    <d v="1992-07-01T00:00:00"/>
    <s v="CPR Conversion"/>
  </r>
  <r>
    <n v="0"/>
    <n v="0"/>
    <n v="0"/>
    <n v="0"/>
    <d v="2025-12-01T00:00:00"/>
    <s v="BH Colorado Electric Oper Co"/>
    <s v="Regulated Electric (122)"/>
    <s v="X - DNU - RETIRED LINE"/>
    <x v="170"/>
    <n v="135500"/>
    <x v="48"/>
    <n v="9724155"/>
    <s v="WOOD 1 POLE 70'"/>
    <d v="1992-07-01T00:00:00"/>
    <d v="1992-07-01T00:00:00"/>
    <s v="CPR Conversion"/>
  </r>
  <r>
    <n v="0"/>
    <n v="0"/>
    <n v="0"/>
    <n v="0"/>
    <d v="2025-12-01T00:00:00"/>
    <s v="BH Colorado Electric Oper Co"/>
    <s v="Regulated Electric (122)"/>
    <s v="X - DNU - RETIRED LINE"/>
    <x v="170"/>
    <n v="135500"/>
    <x v="48"/>
    <n v="9974838"/>
    <s v="WOOD 1 POLE 70'"/>
    <d v="1962-07-01T00:00:00"/>
    <d v="1962-07-01T00:00:00"/>
    <s v="CPR Conversion"/>
  </r>
  <r>
    <n v="0"/>
    <n v="0"/>
    <n v="0"/>
    <n v="0"/>
    <d v="2025-12-01T00:00:00"/>
    <s v="BH Colorado Electric Oper Co"/>
    <s v="Regulated Electric (122)"/>
    <s v="X - DNU - RETIRED LINE"/>
    <x v="170"/>
    <n v="135500"/>
    <x v="48"/>
    <n v="9974839"/>
    <s v="WOOD 1 POLE 70'"/>
    <d v="1960-07-01T00:00:00"/>
    <d v="1960-07-01T00:00:00"/>
    <s v="CPR Conversion"/>
  </r>
  <r>
    <n v="0"/>
    <n v="0"/>
    <n v="0"/>
    <n v="0"/>
    <d v="2025-12-01T00:00:00"/>
    <s v="BH Colorado Electric Oper Co"/>
    <s v="Regulated Electric (122)"/>
    <s v="X - DNU - RETIRED LINE"/>
    <x v="170"/>
    <n v="135500"/>
    <x v="48"/>
    <n v="9974922"/>
    <s v="WOOD 1 POLE 70'"/>
    <d v="1977-07-01T00:00:00"/>
    <d v="1977-07-01T00:00:00"/>
    <s v="CPR Conversion"/>
  </r>
  <r>
    <n v="0"/>
    <n v="0"/>
    <n v="0"/>
    <n v="0"/>
    <d v="2025-12-01T00:00:00"/>
    <s v="BH Colorado Electric Oper Co"/>
    <s v="Regulated Electric (122)"/>
    <s v="X - DNU - RETIRED LINE"/>
    <x v="170"/>
    <n v="135500"/>
    <x v="48"/>
    <n v="9724183"/>
    <s v="WOOD 1 POLE 70'"/>
    <d v="1972-07-01T00:00:00"/>
    <d v="1972-07-01T00:00:00"/>
    <s v="CPR Conversion"/>
  </r>
  <r>
    <n v="0"/>
    <n v="0"/>
    <n v="0"/>
    <n v="0"/>
    <d v="2025-12-01T00:00:00"/>
    <s v="BH Colorado Electric Oper Co"/>
    <s v="Regulated Electric (122)"/>
    <s v="X - DNU - RETIRED LINE"/>
    <x v="170"/>
    <n v="135500"/>
    <x v="48"/>
    <n v="9974836"/>
    <s v="WOOD 1 POLE 70'"/>
    <d v="1969-07-01T00:00:00"/>
    <d v="1969-07-01T00:00:00"/>
    <s v="CPR Conversion"/>
  </r>
  <r>
    <n v="0"/>
    <n v="0"/>
    <n v="0"/>
    <n v="0"/>
    <d v="2025-12-01T00:00:00"/>
    <s v="BH Colorado Electric Oper Co"/>
    <s v="Regulated Electric (122)"/>
    <s v="X - DNU - RETIRED LINE"/>
    <x v="170"/>
    <n v="135500"/>
    <x v="48"/>
    <n v="9974954"/>
    <s v="WOOD 1 POLE 70'"/>
    <d v="1977-07-01T00:00:00"/>
    <d v="1977-07-01T00:00:00"/>
    <s v="CPR Conversion"/>
  </r>
  <r>
    <n v="0"/>
    <n v="0"/>
    <n v="0"/>
    <n v="0"/>
    <d v="2025-12-01T00:00:00"/>
    <s v="BH Colorado Electric Oper Co"/>
    <s v="Regulated Electric (122)"/>
    <s v="X - DNU - RETIRED LINE"/>
    <x v="170"/>
    <n v="135500"/>
    <x v="48"/>
    <n v="9974994"/>
    <s v="WOOD 1 POLE 70'"/>
    <d v="1968-07-01T00:00:00"/>
    <d v="1968-07-01T00:00:00"/>
    <s v="CPR Conversion"/>
  </r>
  <r>
    <n v="0"/>
    <n v="0"/>
    <n v="0"/>
    <n v="0"/>
    <d v="2025-12-01T00:00:00"/>
    <s v="BH Colorado Electric Oper Co"/>
    <s v="Regulated Electric (122)"/>
    <s v="X - DNU - RETIRED LINE"/>
    <x v="170"/>
    <n v="135500"/>
    <x v="48"/>
    <n v="9975079"/>
    <s v="WOOD 1 POLE 70'"/>
    <d v="1977-07-01T00:00:00"/>
    <d v="1977-07-01T00:00:00"/>
    <s v="CPR Conversion"/>
  </r>
  <r>
    <n v="0"/>
    <n v="0"/>
    <n v="0"/>
    <n v="0"/>
    <d v="2025-12-01T00:00:00"/>
    <s v="BH Colorado Electric Oper Co"/>
    <s v="Regulated Electric (122)"/>
    <s v="X - DNU - RETIRED LINE"/>
    <x v="170"/>
    <n v="135500"/>
    <x v="48"/>
    <n v="9975080"/>
    <s v="WOOD 1 POLE 70'"/>
    <d v="1975-07-01T00:00:00"/>
    <d v="1975-07-01T00:00:00"/>
    <s v="CPR Conversion"/>
  </r>
  <r>
    <n v="0"/>
    <n v="0"/>
    <n v="0"/>
    <n v="0"/>
    <d v="2025-12-01T00:00:00"/>
    <s v="BH Colorado Electric Oper Co"/>
    <s v="Regulated Electric (122)"/>
    <s v="X - DNU - RETIRED LINE"/>
    <x v="170"/>
    <n v="135500"/>
    <x v="48"/>
    <n v="9974478"/>
    <s v="WOOD 1 POLE 70'"/>
    <d v="1986-07-01T00:00:00"/>
    <d v="1986-07-01T00:00:00"/>
    <s v="CPR Conversion"/>
  </r>
  <r>
    <n v="0"/>
    <n v="0"/>
    <n v="0"/>
    <n v="0"/>
    <d v="2025-12-01T00:00:00"/>
    <s v="BH Colorado Electric Oper Co"/>
    <s v="Regulated Electric (122)"/>
    <s v="X - DNU - RETIRED LINE"/>
    <x v="170"/>
    <n v="135500"/>
    <x v="48"/>
    <n v="9974840"/>
    <s v="WOOD 1 POLE 70'"/>
    <d v="1954-07-01T00:00:00"/>
    <d v="1954-07-01T00:00:00"/>
    <s v="CPR Conversion"/>
  </r>
  <r>
    <n v="0"/>
    <n v="0"/>
    <n v="0"/>
    <n v="0"/>
    <d v="2025-12-01T00:00:00"/>
    <s v="BH Colorado Electric Oper Co"/>
    <s v="Regulated Electric (122)"/>
    <s v="X - DNU - RETIRED LINE"/>
    <x v="170"/>
    <n v="135500"/>
    <x v="48"/>
    <n v="9697438"/>
    <s v="WOOD 1 POLE 70'"/>
    <d v="1978-07-01T00:00:00"/>
    <d v="1978-07-01T00:00:00"/>
    <s v="CPR Conversion"/>
  </r>
  <r>
    <n v="0"/>
    <n v="0"/>
    <n v="0"/>
    <n v="0"/>
    <d v="2025-12-01T00:00:00"/>
    <s v="BH Colorado Electric Oper Co"/>
    <s v="Regulated Electric (122)"/>
    <s v="X - DNU - RETIRED LINE"/>
    <x v="170"/>
    <n v="135500"/>
    <x v="48"/>
    <n v="9974837"/>
    <s v="WOOD 1 POLE 70'"/>
    <d v="1965-07-01T00:00:00"/>
    <d v="1965-07-01T00:00:00"/>
    <s v="CPR Conversion"/>
  </r>
  <r>
    <n v="0"/>
    <n v="0"/>
    <n v="0"/>
    <n v="0"/>
    <d v="2025-12-01T00:00:00"/>
    <s v="BH Colorado Electric Oper Co"/>
    <s v="Regulated Electric (122)"/>
    <s v="X - DNU - RETIRED LINE"/>
    <x v="170"/>
    <n v="135500"/>
    <x v="48"/>
    <n v="9974996"/>
    <s v="WOOD 1 POLE 70'"/>
    <d v="1962-07-01T00:00:00"/>
    <d v="1962-07-01T00:00:00"/>
    <s v="CPR Conversion"/>
  </r>
  <r>
    <n v="0"/>
    <n v="0"/>
    <n v="0"/>
    <n v="0"/>
    <d v="2025-12-01T00:00:00"/>
    <s v="BH Colorado Electric Oper Co"/>
    <s v="Regulated Electric (122)"/>
    <s v="X - DNU - RETIRED LINE"/>
    <x v="170"/>
    <n v="135500"/>
    <x v="48"/>
    <n v="9974999"/>
    <s v="WOOD 1 POLE 70'"/>
    <d v="1956-07-01T00:00:00"/>
    <d v="1956-07-01T00:00:00"/>
    <s v="CPR Conversion"/>
  </r>
  <r>
    <n v="0"/>
    <n v="0"/>
    <n v="0"/>
    <n v="0"/>
    <d v="2025-12-01T00:00:00"/>
    <s v="BH Colorado Electric Oper Co"/>
    <s v="Regulated Electric (122)"/>
    <s v="X - DNU - RETIRED LINE"/>
    <x v="170"/>
    <n v="135500"/>
    <x v="48"/>
    <n v="9974841"/>
    <s v="WOOD 1 POLE 70'"/>
    <d v="1937-07-01T00:00:00"/>
    <d v="1937-07-01T00:00:00"/>
    <s v="CPR Conversion"/>
  </r>
  <r>
    <n v="0"/>
    <n v="0"/>
    <n v="0"/>
    <n v="0"/>
    <d v="2025-12-01T00:00:00"/>
    <s v="BH Colorado Electric Oper Co"/>
    <s v="Regulated Electric (122)"/>
    <s v="X - DNU - RETIRED LINE"/>
    <x v="170"/>
    <n v="135500"/>
    <x v="48"/>
    <n v="9974923"/>
    <s v="WOOD 1 POLE 70'"/>
    <d v="1976-07-01T00:00:00"/>
    <d v="1976-07-01T00:00:00"/>
    <s v="CPR Conversion"/>
  </r>
  <r>
    <n v="0"/>
    <n v="0"/>
    <n v="0"/>
    <n v="0"/>
    <d v="2025-12-01T00:00:00"/>
    <s v="BH Colorado Electric Oper Co"/>
    <s v="Regulated Electric (122)"/>
    <s v="X - DNU - RETIRED LINE"/>
    <x v="170"/>
    <n v="135500"/>
    <x v="48"/>
    <n v="9975081"/>
    <s v="WOOD 1 POLE 70'"/>
    <d v="1966-07-01T00:00:00"/>
    <d v="1966-07-01T00:00:00"/>
    <s v="CPR Conversion"/>
  </r>
  <r>
    <n v="0"/>
    <n v="0"/>
    <n v="0"/>
    <n v="0"/>
    <d v="2025-12-01T00:00:00"/>
    <s v="BH Colorado Electric Oper Co"/>
    <s v="Regulated Electric (122)"/>
    <s v="X - DNU - RETIRED LINE"/>
    <x v="170"/>
    <n v="135500"/>
    <x v="48"/>
    <n v="9975082"/>
    <s v="WOOD 1 POLE 70'"/>
    <d v="1958-07-01T00:00:00"/>
    <d v="1958-07-01T00:00:00"/>
    <s v="CPR Conversion"/>
  </r>
  <r>
    <n v="0"/>
    <n v="0"/>
    <n v="0"/>
    <n v="0"/>
    <d v="2025-12-01T00:00:00"/>
    <s v="BH Colorado Electric Oper Co"/>
    <s v="Regulated Electric (122)"/>
    <s v="X - DNU - RETIRED LINE"/>
    <x v="170"/>
    <n v="135500"/>
    <x v="48"/>
    <n v="9974995"/>
    <s v="WOOD 1 POLE 70'"/>
    <d v="1963-07-01T00:00:00"/>
    <d v="1963-07-01T00:00:00"/>
    <s v="CPR Conversion"/>
  </r>
  <r>
    <n v="0"/>
    <n v="0"/>
    <n v="0"/>
    <n v="0"/>
    <d v="2025-12-01T00:00:00"/>
    <s v="BH Colorado Electric Oper Co"/>
    <s v="Regulated Electric (122)"/>
    <s v="X - DNU - RETIRED LINE"/>
    <x v="170"/>
    <n v="135500"/>
    <x v="48"/>
    <n v="9974479"/>
    <s v="WOOD 1 POLE 70'"/>
    <d v="1967-07-01T00:00:00"/>
    <d v="1967-07-01T00:00:00"/>
    <s v="CPR Conversion"/>
  </r>
  <r>
    <n v="0"/>
    <n v="0"/>
    <n v="0"/>
    <n v="0"/>
    <d v="2025-12-01T00:00:00"/>
    <s v="BH Colorado Electric Oper Co"/>
    <s v="Regulated Electric (122)"/>
    <s v="X - DNU - RETIRED LINE"/>
    <x v="170"/>
    <n v="135500"/>
    <x v="48"/>
    <n v="9701181"/>
    <s v="WOOD 1 POLE 70'"/>
    <d v="1965-07-01T00:00:00"/>
    <d v="1965-07-01T00:00:00"/>
    <s v="CPR Conversion"/>
  </r>
  <r>
    <n v="0"/>
    <n v="0"/>
    <n v="0"/>
    <n v="0"/>
    <d v="2025-12-01T00:00:00"/>
    <s v="BH Colorado Electric Oper Co"/>
    <s v="Regulated Electric (122)"/>
    <s v="X - DNU - RETIRED LINE"/>
    <x v="170"/>
    <n v="135500"/>
    <x v="49"/>
    <n v="9724197"/>
    <s v="WOOD 1 POLE 75'"/>
    <d v="1968-07-01T00:00:00"/>
    <d v="1968-07-01T00:00:00"/>
    <s v="CPR Conversion"/>
  </r>
  <r>
    <n v="0"/>
    <n v="0"/>
    <n v="0"/>
    <n v="0"/>
    <d v="2025-12-01T00:00:00"/>
    <s v="BH Colorado Electric Oper Co"/>
    <s v="Regulated Electric (122)"/>
    <s v="X - DNU - RETIRED LINE"/>
    <x v="170"/>
    <n v="135500"/>
    <x v="49"/>
    <n v="9974993"/>
    <s v="WOOD 1 POLE 75'"/>
    <d v="1972-07-01T00:00:00"/>
    <d v="1972-07-01T00:00:00"/>
    <s v="CPR Conversion"/>
  </r>
  <r>
    <n v="0"/>
    <n v="0"/>
    <n v="0"/>
    <n v="0"/>
    <d v="2025-12-01T00:00:00"/>
    <s v="BH Colorado Electric Oper Co"/>
    <s v="Regulated Electric (122)"/>
    <s v="X - DNU - RETIRED LINE"/>
    <x v="170"/>
    <n v="135500"/>
    <x v="49"/>
    <n v="9974475"/>
    <s v="WOOD 1 POLE 75'"/>
    <d v="1978-07-01T00:00:00"/>
    <d v="1978-07-01T00:00:00"/>
    <s v="CPR Conversion"/>
  </r>
  <r>
    <n v="0"/>
    <n v="0"/>
    <n v="0"/>
    <n v="0"/>
    <d v="2025-12-01T00:00:00"/>
    <s v="BH Colorado Electric Oper Co"/>
    <s v="Regulated Electric (122)"/>
    <s v="X - DNU - RETIRED LINE"/>
    <x v="170"/>
    <n v="135500"/>
    <x v="49"/>
    <n v="9974476"/>
    <s v="WOOD 1 POLE 75'"/>
    <d v="1967-07-01T00:00:00"/>
    <d v="1967-07-01T00:00:00"/>
    <s v="CPR Conversion"/>
  </r>
  <r>
    <n v="0"/>
    <n v="0"/>
    <n v="0"/>
    <n v="0"/>
    <d v="2025-12-01T00:00:00"/>
    <s v="BH Colorado Electric Oper Co"/>
    <s v="Regulated Electric (122)"/>
    <s v="X - DNU - RETIRED LINE"/>
    <x v="170"/>
    <n v="135500"/>
    <x v="49"/>
    <n v="9974474"/>
    <s v="WOOD 1 POLE 75'"/>
    <d v="1979-07-01T00:00:00"/>
    <d v="1979-07-01T00:00:00"/>
    <s v="CPR Conversion"/>
  </r>
  <r>
    <n v="0"/>
    <n v="0"/>
    <n v="0"/>
    <n v="0"/>
    <d v="2025-12-01T00:00:00"/>
    <s v="BH Colorado Electric Oper Co"/>
    <s v="Regulated Electric (122)"/>
    <s v="X - DNU - RETIRED LINE"/>
    <x v="170"/>
    <n v="135500"/>
    <x v="49"/>
    <n v="9974919"/>
    <s v="WOOD 1 POLE 75'"/>
    <d v="1956-07-01T00:00:00"/>
    <d v="1956-07-01T00:00:00"/>
    <s v="CPR Conversion"/>
  </r>
  <r>
    <n v="0"/>
    <n v="0"/>
    <n v="0"/>
    <n v="0"/>
    <d v="2025-12-01T00:00:00"/>
    <s v="BH Colorado Electric Oper Co"/>
    <s v="Regulated Electric (122)"/>
    <s v="X - DNU - RETIRED LINE"/>
    <x v="170"/>
    <n v="135500"/>
    <x v="49"/>
    <n v="9974920"/>
    <s v="WOOD 1 POLE 75'"/>
    <d v="1937-07-01T00:00:00"/>
    <d v="1937-07-01T00:00:00"/>
    <s v="CPR Conversion"/>
  </r>
  <r>
    <n v="0"/>
    <n v="0"/>
    <n v="0"/>
    <n v="0"/>
    <d v="2025-12-01T00:00:00"/>
    <s v="BH Colorado Electric Oper Co"/>
    <s v="Regulated Electric (122)"/>
    <s v="X - DNU - RETIRED LINE"/>
    <x v="170"/>
    <n v="135500"/>
    <x v="49"/>
    <n v="9974917"/>
    <s v="WOOD 1 POLE 75'"/>
    <d v="1977-07-01T00:00:00"/>
    <d v="1977-07-01T00:00:00"/>
    <s v="CPR Conversion"/>
  </r>
  <r>
    <n v="0"/>
    <n v="0"/>
    <n v="0"/>
    <n v="0"/>
    <d v="2025-12-01T00:00:00"/>
    <s v="BH Colorado Electric Oper Co"/>
    <s v="Regulated Electric (122)"/>
    <s v="X - DNU - RETIRED LINE"/>
    <x v="170"/>
    <n v="135500"/>
    <x v="49"/>
    <n v="9974918"/>
    <s v="WOOD 1 POLE 75'"/>
    <d v="1963-07-01T00:00:00"/>
    <d v="1963-07-01T00:00:00"/>
    <s v="CPR Conversion"/>
  </r>
  <r>
    <n v="0"/>
    <n v="0"/>
    <n v="0"/>
    <n v="0"/>
    <d v="2025-12-01T00:00:00"/>
    <s v="BH Colorado Electric Oper Co"/>
    <s v="Regulated Electric (122)"/>
    <s v="X - DNU - RETIRED LINE"/>
    <x v="170"/>
    <n v="135500"/>
    <x v="49"/>
    <n v="9724204"/>
    <s v="WOOD 1 POLE 75'"/>
    <d v="1978-07-01T00:00:00"/>
    <d v="1978-07-01T00:00:00"/>
    <s v="CPR Conversion"/>
  </r>
  <r>
    <n v="0"/>
    <n v="0"/>
    <n v="0"/>
    <n v="0"/>
    <d v="2025-12-01T00:00:00"/>
    <s v="BH Colorado Electric Oper Co"/>
    <s v="Regulated Electric (122)"/>
    <s v="X - DNU - RETIRED LINE"/>
    <x v="170"/>
    <n v="135500"/>
    <x v="49"/>
    <n v="9974477"/>
    <s v="WOOD 1 POLE 75'"/>
    <d v="1965-07-01T00:00:00"/>
    <d v="1965-07-01T00:00:00"/>
    <s v="CPR Conversion"/>
  </r>
  <r>
    <n v="0"/>
    <n v="0"/>
    <n v="0"/>
    <n v="0"/>
    <d v="2025-12-01T00:00:00"/>
    <s v="BH Colorado Electric Oper Co"/>
    <s v="Regulated Electric (122)"/>
    <s v="X - DNU - RETIRED LINE"/>
    <x v="170"/>
    <n v="135500"/>
    <x v="50"/>
    <n v="9975078"/>
    <s v="WOOD 1 POLE 80'"/>
    <d v="1980-07-01T00:00:00"/>
    <d v="1980-07-01T00:00:00"/>
    <s v="CPR Conversion"/>
  </r>
  <r>
    <n v="0"/>
    <n v="0"/>
    <n v="0"/>
    <n v="0"/>
    <d v="2025-12-01T00:00:00"/>
    <s v="BH Colorado Electric Oper Co"/>
    <s v="Regulated Electric (122)"/>
    <s v="X - DNU - RETIRED LINE"/>
    <x v="170"/>
    <n v="135500"/>
    <x v="50"/>
    <n v="9706636"/>
    <s v="WOOD 1 POLE 80'"/>
    <d v="1965-07-01T00:00:00"/>
    <d v="1965-07-01T00:00:00"/>
    <s v="CPR Conversion"/>
  </r>
  <r>
    <n v="0"/>
    <n v="0"/>
    <n v="0"/>
    <n v="0"/>
    <d v="2025-12-01T00:00:00"/>
    <s v="BH Colorado Electric Oper Co"/>
    <s v="Regulated Electric (122)"/>
    <s v="X - DNU - RETIRED LINE"/>
    <x v="170"/>
    <n v="135500"/>
    <x v="50"/>
    <n v="9974473"/>
    <s v="WOOD 1 POLE 80'"/>
    <d v="1971-07-01T00:00:00"/>
    <d v="1971-07-01T00:00:00"/>
    <s v="CPR Conversion"/>
  </r>
  <r>
    <n v="0"/>
    <n v="0"/>
    <n v="0"/>
    <n v="0"/>
    <d v="2025-12-01T00:00:00"/>
    <s v="BH Colorado Electric Oper Co"/>
    <s v="Regulated Electric (122)"/>
    <s v="X - DNU - RETIRED LINE"/>
    <x v="170"/>
    <n v="135500"/>
    <x v="50"/>
    <n v="9974916"/>
    <s v="WOOD 1 POLE 80'"/>
    <d v="1979-07-01T00:00:00"/>
    <d v="1979-07-01T00:00:00"/>
    <s v="CPR Conversion"/>
  </r>
  <r>
    <n v="0"/>
    <n v="0"/>
    <n v="0"/>
    <n v="0"/>
    <d v="2025-12-01T00:00:00"/>
    <s v="BH Colorado Electric Oper Co"/>
    <s v="Regulated Electric (122)"/>
    <s v="X - DNU - RETIRED LINE"/>
    <x v="170"/>
    <n v="135500"/>
    <x v="50"/>
    <n v="9975077"/>
    <s v="WOOD 1 POLE 80'"/>
    <d v="1985-07-01T00:00:00"/>
    <d v="1985-07-01T00:00:00"/>
    <s v="CPR Conversion"/>
  </r>
  <r>
    <n v="0"/>
    <n v="0"/>
    <n v="0"/>
    <n v="0"/>
    <d v="2025-12-01T00:00:00"/>
    <s v="BH Colorado Electric Oper Co"/>
    <s v="Regulated Electric (122)"/>
    <s v="X - DNU - RETIRED LINE"/>
    <x v="170"/>
    <n v="135500"/>
    <x v="51"/>
    <n v="9974915"/>
    <s v="WOOD 1 POLE 85'"/>
    <d v="1978-07-01T00:00:00"/>
    <d v="1978-07-01T00:00:00"/>
    <s v="CPR Conversion"/>
  </r>
  <r>
    <n v="0"/>
    <n v="0"/>
    <n v="0"/>
    <n v="0"/>
    <d v="2025-12-01T00:00:00"/>
    <s v="BH Colorado Electric Oper Co"/>
    <s v="Regulated Electric (122)"/>
    <s v="X - DNU - RETIRED LINE"/>
    <x v="170"/>
    <n v="135500"/>
    <x v="51"/>
    <n v="9974471"/>
    <s v="WOOD 1 POLE 85'"/>
    <d v="1992-07-01T00:00:00"/>
    <d v="1992-07-01T00:00:00"/>
    <s v="CPR Conversion"/>
  </r>
  <r>
    <n v="0"/>
    <n v="0"/>
    <n v="0"/>
    <n v="0"/>
    <d v="2025-12-01T00:00:00"/>
    <s v="BH Colorado Electric Oper Co"/>
    <s v="Regulated Electric (122)"/>
    <s v="X - DNU - RETIRED LINE"/>
    <x v="170"/>
    <n v="135500"/>
    <x v="51"/>
    <n v="9724190"/>
    <s v="WOOD 1 POLE 85'"/>
    <d v="1979-07-01T00:00:00"/>
    <d v="1979-07-01T00:00:00"/>
    <s v="CPR Conversion"/>
  </r>
  <r>
    <n v="0"/>
    <n v="0"/>
    <n v="0"/>
    <n v="0"/>
    <d v="2025-12-01T00:00:00"/>
    <s v="BH Colorado Electric Oper Co"/>
    <s v="Regulated Electric (122)"/>
    <s v="X - DNU - RETIRED LINE"/>
    <x v="170"/>
    <n v="135500"/>
    <x v="51"/>
    <n v="9974472"/>
    <s v="WOOD 1 POLE 85'"/>
    <d v="1968-07-01T00:00:00"/>
    <d v="1968-07-01T00:00:00"/>
    <s v="CPR Conversion"/>
  </r>
  <r>
    <n v="0"/>
    <n v="0"/>
    <n v="0"/>
    <n v="0"/>
    <d v="2025-12-01T00:00:00"/>
    <s v="BH Colorado Electric Oper Co"/>
    <s v="Regulated Electric (122)"/>
    <s v="X - DNU - RETIRED LINE"/>
    <x v="170"/>
    <n v="135500"/>
    <x v="53"/>
    <n v="9701194"/>
    <s v="WOOD 1 POLE 95'"/>
    <d v="1958-07-01T00:00:00"/>
    <d v="1958-07-01T00:00:00"/>
    <s v="CPR Conversion"/>
  </r>
  <r>
    <n v="0"/>
    <n v="0"/>
    <n v="0"/>
    <n v="0"/>
    <d v="2025-12-01T00:00:00"/>
    <s v="BH Colorado Electric Oper Co"/>
    <s v="Regulated Electric (122)"/>
    <s v="X - DNU - RETIRED LINE"/>
    <x v="170"/>
    <n v="135500"/>
    <x v="435"/>
    <n v="9697435"/>
    <s v="WOOD 2 POLES 110'"/>
    <d v="1977-07-01T00:00:00"/>
    <d v="1977-07-01T00:00:00"/>
    <s v="CPR Conversion"/>
  </r>
  <r>
    <n v="0"/>
    <n v="0"/>
    <n v="0"/>
    <n v="0"/>
    <d v="2025-12-01T00:00:00"/>
    <s v="BH Colorado Electric Oper Co"/>
    <s v="Regulated Electric (122)"/>
    <s v="X - DNU - RETIRED LINE"/>
    <x v="170"/>
    <n v="135500"/>
    <x v="436"/>
    <n v="9974910"/>
    <s v="WOOD 2 POLES 60'"/>
    <d v="1979-07-01T00:00:00"/>
    <d v="1979-07-01T00:00:00"/>
    <s v="CPR Conversion"/>
  </r>
  <r>
    <n v="0"/>
    <n v="0"/>
    <n v="0"/>
    <n v="0"/>
    <d v="2025-12-01T00:00:00"/>
    <s v="BH Colorado Electric Oper Co"/>
    <s v="Regulated Electric (122)"/>
    <s v="X - DNU - RETIRED LINE"/>
    <x v="170"/>
    <n v="135500"/>
    <x v="436"/>
    <n v="9974912"/>
    <s v="WOOD 2 POLES 60'"/>
    <d v="1977-07-01T00:00:00"/>
    <d v="1977-07-01T00:00:00"/>
    <s v="CPR Conversion"/>
  </r>
  <r>
    <n v="0"/>
    <n v="0"/>
    <n v="0"/>
    <n v="0"/>
    <d v="2025-12-01T00:00:00"/>
    <s v="BH Colorado Electric Oper Co"/>
    <s v="Regulated Electric (122)"/>
    <s v="X - DNU - RETIRED LINE"/>
    <x v="170"/>
    <n v="135500"/>
    <x v="436"/>
    <n v="9974911"/>
    <s v="WOOD 2 POLES 60'"/>
    <d v="1978-07-01T00:00:00"/>
    <d v="1978-07-01T00:00:00"/>
    <s v="CPR Conversion"/>
  </r>
  <r>
    <n v="0"/>
    <n v="0"/>
    <n v="0"/>
    <n v="0"/>
    <d v="2025-12-01T00:00:00"/>
    <s v="BH Colorado Electric Oper Co"/>
    <s v="Regulated Electric (122)"/>
    <s v="X - DNU - RETIRED LINE"/>
    <x v="170"/>
    <n v="135500"/>
    <x v="436"/>
    <n v="9974913"/>
    <s v="WOOD 2 POLES 60'"/>
    <d v="1976-07-01T00:00:00"/>
    <d v="1976-07-01T00:00:00"/>
    <s v="CPR Conversion"/>
  </r>
  <r>
    <n v="0"/>
    <n v="0"/>
    <n v="0"/>
    <n v="0"/>
    <d v="2025-12-01T00:00:00"/>
    <s v="BH Colorado Electric Oper Co"/>
    <s v="Regulated Electric (122)"/>
    <s v="X - DNU - RETIRED LINE"/>
    <x v="170"/>
    <n v="135500"/>
    <x v="425"/>
    <n v="9974992"/>
    <s v="WOOD 2 POLES 70'"/>
    <d v="1977-07-01T00:00:00"/>
    <d v="1977-07-01T00:00:00"/>
    <s v="CPR Conversion"/>
  </r>
  <r>
    <n v="0"/>
    <n v="0"/>
    <n v="0"/>
    <n v="0"/>
    <d v="2025-12-01T00:00:00"/>
    <s v="BH Colorado Electric Oper Co"/>
    <s v="Regulated Electric (122)"/>
    <s v="X - DNU - RETIRED LINE"/>
    <x v="170"/>
    <n v="135500"/>
    <x v="425"/>
    <n v="9974953"/>
    <s v="WOOD 2 POLES 70'"/>
    <d v="1973-07-01T00:00:00"/>
    <d v="1973-07-01T00:00:00"/>
    <s v="CPR Conversion"/>
  </r>
  <r>
    <n v="0"/>
    <n v="0"/>
    <n v="0"/>
    <n v="0"/>
    <d v="2025-12-01T00:00:00"/>
    <s v="BH Colorado Electric Oper Co"/>
    <s v="Regulated Electric (122)"/>
    <s v="X - DNU - RETIRED LINE"/>
    <x v="170"/>
    <n v="135500"/>
    <x v="437"/>
    <n v="9724158"/>
    <s v="WOOD 5 POLES 35'"/>
    <d v="1965-07-01T00:00:00"/>
    <d v="1965-07-01T00:00:00"/>
    <s v="CPR Conversion"/>
  </r>
  <r>
    <n v="0"/>
    <n v="0"/>
    <n v="0"/>
    <n v="0"/>
    <d v="2025-12-01T00:00:00"/>
    <s v="BH Colorado Electric Oper Co"/>
    <s v="Regulated Electric (122)"/>
    <s v="X - DNU - RETIRED LINE"/>
    <x v="170"/>
    <n v="135600"/>
    <x v="67"/>
    <n v="12148243"/>
    <s v="ARRESTER - 0-10,000 VOLTS"/>
    <d v="1995-07-01T00:00:00"/>
    <d v="1995-07-01T00:00:00"/>
    <s v="CPR Conversion"/>
  </r>
  <r>
    <n v="0"/>
    <n v="0"/>
    <n v="0"/>
    <n v="0"/>
    <d v="2025-12-01T00:00:00"/>
    <s v="BH Colorado Electric Oper Co"/>
    <s v="Regulated Electric (122)"/>
    <s v="X - DNU - RETIRED LINE"/>
    <x v="170"/>
    <n v="135600"/>
    <x v="67"/>
    <n v="12320924"/>
    <s v="Arrester -  0-10,000 Volts"/>
    <d v="2013-10-09T00:00:00"/>
    <d v="2013-01-01T00:00:00"/>
    <s v="60020842"/>
  </r>
  <r>
    <n v="0"/>
    <n v="0"/>
    <n v="0"/>
    <n v="0"/>
    <d v="2025-12-01T00:00:00"/>
    <s v="BH Colorado Electric Oper Co"/>
    <s v="Regulated Electric (122)"/>
    <s v="X - DNU - RETIRED LINE"/>
    <x v="170"/>
    <n v="135600"/>
    <x v="438"/>
    <n v="9807824"/>
    <s v="CABLE, OH-QUADRUPLEX-1/0"/>
    <d v="2001-02-15T00:00:00"/>
    <d v="2001-01-01T00:00:00"/>
    <s v="10009471"/>
  </r>
  <r>
    <n v="0"/>
    <n v="0"/>
    <n v="0"/>
    <n v="0"/>
    <d v="2025-12-01T00:00:00"/>
    <s v="BH Colorado Electric Oper Co"/>
    <s v="Regulated Electric (122)"/>
    <s v="X - DNU - RETIRED LINE"/>
    <x v="170"/>
    <n v="135600"/>
    <x v="439"/>
    <n v="9807822"/>
    <s v="CONDUCTOR, OH CU POLY 4"/>
    <d v="2001-02-15T00:00:00"/>
    <d v="2001-01-01T00:00:00"/>
    <s v="10009471"/>
  </r>
  <r>
    <n v="0"/>
    <n v="0"/>
    <n v="0"/>
    <n v="0"/>
    <d v="2025-12-01T00:00:00"/>
    <s v="BH Colorado Electric Oper Co"/>
    <s v="Regulated Electric (122)"/>
    <s v="X - DNU - RETIRED LINE"/>
    <x v="170"/>
    <n v="135600"/>
    <x v="24"/>
    <n v="9974907"/>
    <s v="TRANSMISSION LINES-CONDUCTOR"/>
    <d v="1980-07-01T00:00:00"/>
    <d v="1980-07-01T00:00:00"/>
    <s v="CPR Conversion"/>
  </r>
  <r>
    <n v="0"/>
    <n v="0"/>
    <n v="0"/>
    <n v="0"/>
    <d v="2025-12-01T00:00:00"/>
    <s v="BH Colorado Electric Oper Co"/>
    <s v="Regulated Electric (122)"/>
    <s v="X - DNU - RETIRED LINE"/>
    <x v="170"/>
    <n v="135600"/>
    <x v="24"/>
    <n v="9974989"/>
    <s v="TRANSMISSION LINES-CONDUCTOR"/>
    <d v="1972-07-01T00:00:00"/>
    <d v="1972-07-01T00:00:00"/>
    <s v="CPR Conversion"/>
  </r>
  <r>
    <n v="0"/>
    <n v="0"/>
    <n v="0"/>
    <n v="0"/>
    <d v="2025-12-01T00:00:00"/>
    <s v="BH Colorado Electric Oper Co"/>
    <s v="Regulated Electric (122)"/>
    <s v="X - DNU - RETIRED LINE"/>
    <x v="170"/>
    <n v="135600"/>
    <x v="24"/>
    <n v="9975075"/>
    <s v="TRANSMISSION LINES-CONDUCTOR"/>
    <d v="1960-07-01T00:00:00"/>
    <d v="1960-07-01T00:00:00"/>
    <s v="CPR Conversion"/>
  </r>
  <r>
    <n v="0"/>
    <n v="0"/>
    <n v="0"/>
    <n v="0"/>
    <d v="2025-12-01T00:00:00"/>
    <s v="BH Colorado Electric Oper Co"/>
    <s v="Regulated Electric (122)"/>
    <s v="X - DNU - RETIRED LINE"/>
    <x v="170"/>
    <n v="135600"/>
    <x v="24"/>
    <n v="9975073"/>
    <s v="TRANSMISSION LINES-CONDUCTOR"/>
    <d v="1967-07-01T00:00:00"/>
    <d v="1967-07-01T00:00:00"/>
    <s v="CPR Conversion"/>
  </r>
  <r>
    <n v="0"/>
    <n v="0"/>
    <n v="0"/>
    <n v="0"/>
    <d v="2025-12-01T00:00:00"/>
    <s v="BH Colorado Electric Oper Co"/>
    <s v="Regulated Electric (122)"/>
    <s v="X - DNU - RETIRED LINE"/>
    <x v="170"/>
    <n v="135600"/>
    <x v="24"/>
    <n v="9974909"/>
    <s v="CONDUCTOR, OVERHEAD"/>
    <d v="1937-07-01T00:00:00"/>
    <d v="1937-07-01T00:00:00"/>
    <s v="CPR Conversion"/>
  </r>
  <r>
    <n v="0"/>
    <n v="0"/>
    <n v="0"/>
    <n v="0"/>
    <d v="2025-12-01T00:00:00"/>
    <s v="BH Colorado Electric Oper Co"/>
    <s v="Regulated Electric (122)"/>
    <s v="X - DNU - RETIRED LINE"/>
    <x v="170"/>
    <n v="135600"/>
    <x v="24"/>
    <n v="9974986"/>
    <s v="TRANSMISSION LINES-CONDUCTOR"/>
    <d v="1959-07-01T00:00:00"/>
    <d v="1959-07-01T00:00:00"/>
    <s v="CPR Conversion"/>
  </r>
  <r>
    <n v="0"/>
    <n v="0"/>
    <n v="0"/>
    <n v="0"/>
    <d v="2025-12-01T00:00:00"/>
    <s v="BH Colorado Electric Oper Co"/>
    <s v="Regulated Electric (122)"/>
    <s v="X - DNU - RETIRED LINE"/>
    <x v="170"/>
    <n v="135600"/>
    <x v="24"/>
    <n v="9724154"/>
    <s v="TRANSMISSION LINES-CONDUCTOR"/>
    <d v="1980-07-01T00:00:00"/>
    <d v="1980-07-01T00:00:00"/>
    <s v="CPR Conversion"/>
  </r>
  <r>
    <n v="0"/>
    <n v="0"/>
    <n v="0"/>
    <n v="0"/>
    <d v="2025-12-01T00:00:00"/>
    <s v="BH Colorado Electric Oper Co"/>
    <s v="Regulated Electric (122)"/>
    <s v="X - DNU - RETIRED LINE"/>
    <x v="170"/>
    <n v="135600"/>
    <x v="24"/>
    <n v="9974990"/>
    <s v="TRANSMISSION LINES-CONDUCTOR"/>
    <d v="1962-07-01T00:00:00"/>
    <d v="1962-07-01T00:00:00"/>
    <s v="CPR Conversion"/>
  </r>
  <r>
    <n v="0"/>
    <n v="0"/>
    <n v="0"/>
    <n v="0"/>
    <d v="2025-12-01T00:00:00"/>
    <s v="BH Colorado Electric Oper Co"/>
    <s v="Regulated Electric (122)"/>
    <s v="X - DNU - RETIRED LINE"/>
    <x v="170"/>
    <n v="135600"/>
    <x v="24"/>
    <n v="9974983"/>
    <s v="TRANSMISSION LINES-CONDUCTOR"/>
    <d v="1967-07-01T00:00:00"/>
    <d v="1967-07-01T00:00:00"/>
    <s v="CPR Conversion"/>
  </r>
  <r>
    <n v="0"/>
    <n v="0"/>
    <n v="0"/>
    <n v="0"/>
    <d v="2025-12-01T00:00:00"/>
    <s v="BH Colorado Electric Oper Co"/>
    <s v="Regulated Electric (122)"/>
    <s v="X - DNU - RETIRED LINE"/>
    <x v="170"/>
    <n v="135600"/>
    <x v="24"/>
    <n v="9975074"/>
    <s v="TRANSMISSION LINES-CONDUCTOR"/>
    <d v="1966-07-01T00:00:00"/>
    <d v="1966-07-01T00:00:00"/>
    <s v="CPR Conversion"/>
  </r>
  <r>
    <n v="0"/>
    <n v="0"/>
    <n v="0"/>
    <n v="0"/>
    <d v="2025-12-01T00:00:00"/>
    <s v="BH Colorado Electric Oper Co"/>
    <s v="Regulated Electric (122)"/>
    <s v="X - DNU - RETIRED LINE"/>
    <x v="170"/>
    <n v="135600"/>
    <x v="24"/>
    <n v="9706653"/>
    <s v="TRANSMISSION LINES-CONDUCTOR"/>
    <d v="1969-07-01T00:00:00"/>
    <d v="1969-07-01T00:00:00"/>
    <s v="CPR Conversion"/>
  </r>
  <r>
    <n v="0"/>
    <n v="0"/>
    <n v="0"/>
    <n v="0"/>
    <d v="2025-12-01T00:00:00"/>
    <s v="BH Colorado Electric Oper Co"/>
    <s v="Regulated Electric (122)"/>
    <s v="X - DNU - RETIRED LINE"/>
    <x v="170"/>
    <n v="135600"/>
    <x v="24"/>
    <n v="9974982"/>
    <s v="TRANSMISSION LINES-CONDUCTOR"/>
    <d v="1968-07-01T00:00:00"/>
    <d v="1968-07-01T00:00:00"/>
    <s v="CPR Conversion"/>
  </r>
  <r>
    <n v="0"/>
    <n v="0"/>
    <n v="0"/>
    <n v="0"/>
    <d v="2025-12-01T00:00:00"/>
    <s v="BH Colorado Electric Oper Co"/>
    <s v="Regulated Electric (122)"/>
    <s v="X - DNU - RETIRED LINE"/>
    <x v="170"/>
    <n v="135600"/>
    <x v="24"/>
    <n v="9724196"/>
    <s v="TRANSMISSION LINES-CONDUCTOR"/>
    <d v="1949-07-01T00:00:00"/>
    <d v="1949-07-01T00:00:00"/>
    <s v="CPR Conversion"/>
  </r>
  <r>
    <n v="0"/>
    <n v="0"/>
    <n v="0"/>
    <n v="0"/>
    <d v="2025-12-01T00:00:00"/>
    <s v="BH Colorado Electric Oper Co"/>
    <s v="Regulated Electric (122)"/>
    <s v="X - DNU - RETIRED LINE"/>
    <x v="170"/>
    <n v="135600"/>
    <x v="24"/>
    <n v="9693335"/>
    <s v="TRANSMISSION LINES-CONDUCTOR"/>
    <d v="1939-07-01T00:00:00"/>
    <d v="1939-07-01T00:00:00"/>
    <s v="CPR Conversion"/>
  </r>
  <r>
    <n v="0"/>
    <n v="0"/>
    <n v="0"/>
    <n v="0"/>
    <d v="2025-12-01T00:00:00"/>
    <s v="BH Colorado Electric Oper Co"/>
    <s v="Regulated Electric (122)"/>
    <s v="X - DNU - RETIRED LINE"/>
    <x v="170"/>
    <n v="135600"/>
    <x v="24"/>
    <n v="9975076"/>
    <s v="CONDUCTOR, OVERHEAD"/>
    <d v="1958-07-01T00:00:00"/>
    <d v="1958-07-01T00:00:00"/>
    <s v="CPR Conversion"/>
  </r>
  <r>
    <n v="0"/>
    <n v="0"/>
    <n v="0"/>
    <n v="0"/>
    <d v="2025-12-01T00:00:00"/>
    <s v="BH Colorado Electric Oper Co"/>
    <s v="Regulated Electric (122)"/>
    <s v="X - DNU - RETIRED LINE"/>
    <x v="170"/>
    <n v="135600"/>
    <x v="24"/>
    <n v="9974952"/>
    <s v="TRANSMISSION LINES-CONDUCTOR"/>
    <d v="1973-07-01T00:00:00"/>
    <d v="1973-07-01T00:00:00"/>
    <s v="CPR Conversion"/>
  </r>
  <r>
    <n v="0"/>
    <n v="0"/>
    <n v="0"/>
    <n v="0"/>
    <d v="2025-12-01T00:00:00"/>
    <s v="BH Colorado Electric Oper Co"/>
    <s v="Regulated Electric (122)"/>
    <s v="X - DNU - RETIRED LINE"/>
    <x v="170"/>
    <n v="135600"/>
    <x v="24"/>
    <n v="9701191"/>
    <s v="CONDUCTOR, OVERHEAD"/>
    <d v="1958-07-01T00:00:00"/>
    <d v="1958-07-01T00:00:00"/>
    <s v="CPR Conversion"/>
  </r>
  <r>
    <n v="0"/>
    <n v="0"/>
    <n v="0"/>
    <n v="0"/>
    <d v="2025-12-01T00:00:00"/>
    <s v="BH Colorado Electric Oper Co"/>
    <s v="Regulated Electric (122)"/>
    <s v="X - DNU - RETIRED LINE"/>
    <x v="170"/>
    <n v="135600"/>
    <x v="24"/>
    <n v="9974987"/>
    <s v="TRANSMISSION LINES-CONDUCTOR"/>
    <d v="1958-07-01T00:00:00"/>
    <d v="1958-07-01T00:00:00"/>
    <s v="CPR Conversion"/>
  </r>
  <r>
    <n v="0"/>
    <n v="0"/>
    <n v="0"/>
    <n v="0"/>
    <d v="2025-12-01T00:00:00"/>
    <s v="BH Colorado Electric Oper Co"/>
    <s v="Regulated Electric (122)"/>
    <s v="X - DNU - RETIRED LINE"/>
    <x v="170"/>
    <n v="135600"/>
    <x v="24"/>
    <n v="9974981"/>
    <s v="TRANSMISSION LINES-CONDUCTOR"/>
    <d v="1936-07-01T00:00:00"/>
    <d v="1936-07-01T00:00:00"/>
    <s v="CPR Conversion"/>
  </r>
  <r>
    <n v="0"/>
    <n v="0"/>
    <n v="0"/>
    <n v="0"/>
    <d v="2025-12-01T00:00:00"/>
    <s v="BH Colorado Electric Oper Co"/>
    <s v="Regulated Electric (122)"/>
    <s v="X - DNU - RETIRED LINE"/>
    <x v="170"/>
    <n v="135600"/>
    <x v="24"/>
    <n v="9974980"/>
    <s v="TRANSMISSION LINES-CONDUCTOR"/>
    <d v="1963-07-01T00:00:00"/>
    <d v="1963-07-01T00:00:00"/>
    <s v="CPR Conversion"/>
  </r>
  <r>
    <n v="0"/>
    <n v="0"/>
    <n v="0"/>
    <n v="0"/>
    <d v="2025-12-01T00:00:00"/>
    <s v="BH Colorado Electric Oper Co"/>
    <s v="Regulated Electric (122)"/>
    <s v="X - DNU - RETIRED LINE"/>
    <x v="170"/>
    <n v="135600"/>
    <x v="24"/>
    <n v="9974988"/>
    <s v="TRANSMISSION LINES-CONDUCTOR"/>
    <d v="1974-07-01T00:00:00"/>
    <d v="1974-07-01T00:00:00"/>
    <s v="CPR Conversion"/>
  </r>
  <r>
    <n v="0"/>
    <n v="0"/>
    <n v="0"/>
    <n v="0"/>
    <d v="2025-12-01T00:00:00"/>
    <s v="BH Colorado Electric Oper Co"/>
    <s v="Regulated Electric (122)"/>
    <s v="X - DNU - RETIRED LINE"/>
    <x v="170"/>
    <n v="135600"/>
    <x v="24"/>
    <n v="9724189"/>
    <s v="TRANSMISSION LINES-CONDUCTOR"/>
    <d v="1976-07-01T00:00:00"/>
    <d v="1976-07-01T00:00:00"/>
    <s v="CPR Conversion"/>
  </r>
  <r>
    <n v="0"/>
    <n v="0"/>
    <n v="0"/>
    <n v="0"/>
    <d v="2025-12-01T00:00:00"/>
    <s v="BH Colorado Electric Oper Co"/>
    <s v="Regulated Electric (122)"/>
    <s v="X - DNU - RETIRED LINE"/>
    <x v="170"/>
    <n v="135600"/>
    <x v="24"/>
    <n v="9724193"/>
    <s v="TRANSMISSION LINES-CONDUCTOR"/>
    <d v="1974-07-01T00:00:00"/>
    <d v="1974-07-01T00:00:00"/>
    <s v="CPR Conversion"/>
  </r>
  <r>
    <n v="0"/>
    <n v="0"/>
    <n v="0"/>
    <n v="0"/>
    <d v="2025-12-01T00:00:00"/>
    <s v="BH Colorado Electric Oper Co"/>
    <s v="Regulated Electric (122)"/>
    <s v="X - DNU - RETIRED LINE"/>
    <x v="170"/>
    <n v="135600"/>
    <x v="24"/>
    <n v="9974984"/>
    <s v="TRANSMISSION LINES-CONDUCTOR"/>
    <d v="1961-07-01T00:00:00"/>
    <d v="1961-07-01T00:00:00"/>
    <s v="CPR Conversion"/>
  </r>
  <r>
    <n v="0"/>
    <n v="0"/>
    <n v="0"/>
    <n v="0"/>
    <d v="2025-12-01T00:00:00"/>
    <s v="BH Colorado Electric Oper Co"/>
    <s v="Regulated Electric (122)"/>
    <s v="X - DNU - RETIRED LINE"/>
    <x v="170"/>
    <n v="135600"/>
    <x v="24"/>
    <n v="9693332"/>
    <s v="TRANSMISSION LINES-CONDUCTOR"/>
    <d v="1954-07-01T00:00:00"/>
    <d v="1954-07-01T00:00:00"/>
    <s v="CPR Conversion"/>
  </r>
  <r>
    <n v="0"/>
    <n v="0"/>
    <n v="0"/>
    <n v="0"/>
    <d v="2025-12-01T00:00:00"/>
    <s v="BH Colorado Electric Oper Co"/>
    <s v="Regulated Electric (122)"/>
    <s v="X - DNU - RETIRED LINE"/>
    <x v="170"/>
    <n v="135600"/>
    <x v="24"/>
    <n v="9975072"/>
    <s v="TRANSMISSION LINES-CONDUCTOR"/>
    <d v="1968-07-01T00:00:00"/>
    <d v="1968-07-01T00:00:00"/>
    <s v="CPR Conversion"/>
  </r>
  <r>
    <n v="0"/>
    <n v="0"/>
    <n v="0"/>
    <n v="0"/>
    <d v="2025-12-01T00:00:00"/>
    <s v="BH Colorado Electric Oper Co"/>
    <s v="Regulated Electric (122)"/>
    <s v="X - DNU - RETIRED LINE"/>
    <x v="170"/>
    <n v="135600"/>
    <x v="24"/>
    <n v="9807823"/>
    <s v="CONDUCTOR, OH"/>
    <d v="2001-02-15T00:00:00"/>
    <d v="2001-01-01T00:00:00"/>
    <s v="10009471"/>
  </r>
  <r>
    <n v="0"/>
    <n v="0"/>
    <n v="0"/>
    <n v="0"/>
    <d v="2025-12-01T00:00:00"/>
    <s v="BH Colorado Electric Oper Co"/>
    <s v="Regulated Electric (122)"/>
    <s v="X - DNU - RETIRED LINE"/>
    <x v="170"/>
    <n v="135600"/>
    <x v="24"/>
    <n v="9706648"/>
    <s v="TRANSMISSION LINES-CONDUCTOR"/>
    <d v="1965-07-01T00:00:00"/>
    <d v="1965-07-01T00:00:00"/>
    <s v="CPR Conversion"/>
  </r>
  <r>
    <n v="0"/>
    <n v="0"/>
    <n v="0"/>
    <n v="0"/>
    <d v="2025-12-01T00:00:00"/>
    <s v="BH Colorado Electric Oper Co"/>
    <s v="Regulated Electric (122)"/>
    <s v="X - DNU - RETIRED LINE"/>
    <x v="170"/>
    <n v="135600"/>
    <x v="24"/>
    <n v="9974991"/>
    <s v="CONDUCTOR, OVERHEAD"/>
    <d v="1977-07-01T00:00:00"/>
    <d v="1977-07-01T00:00:00"/>
    <s v="CPR Conversion"/>
  </r>
  <r>
    <n v="0"/>
    <n v="0"/>
    <n v="0"/>
    <n v="0"/>
    <d v="2025-12-01T00:00:00"/>
    <s v="BH Colorado Electric Oper Co"/>
    <s v="Regulated Electric (122)"/>
    <s v="X - DNU - RETIRED LINE"/>
    <x v="170"/>
    <n v="135600"/>
    <x v="24"/>
    <n v="9974908"/>
    <s v="TRANSMISSION LINES-CONDUCTOR"/>
    <d v="1979-07-01T00:00:00"/>
    <d v="1979-07-01T00:00:00"/>
    <s v="CPR Conversion"/>
  </r>
  <r>
    <n v="0"/>
    <n v="0"/>
    <n v="0"/>
    <n v="0"/>
    <d v="2025-12-01T00:00:00"/>
    <s v="BH Colorado Electric Oper Co"/>
    <s v="Regulated Electric (122)"/>
    <s v="X - DNU - RETIRED LINE"/>
    <x v="170"/>
    <n v="135600"/>
    <x v="24"/>
    <n v="9974906"/>
    <s v="TRANSMISSION LINES-CONDUCTOR"/>
    <d v="1986-07-01T00:00:00"/>
    <d v="1986-07-01T00:00:00"/>
    <s v="CPR Conversion"/>
  </r>
  <r>
    <n v="0"/>
    <n v="0"/>
    <n v="0"/>
    <n v="0"/>
    <d v="2025-12-01T00:00:00"/>
    <s v="BH Colorado Electric Oper Co"/>
    <s v="Regulated Electric (122)"/>
    <s v="X - DNU - RETIRED LINE"/>
    <x v="170"/>
    <n v="135600"/>
    <x v="24"/>
    <n v="9974951"/>
    <s v="TRANSMISSION LINES-CONDUCTOR"/>
    <d v="1936-07-01T00:00:00"/>
    <d v="1936-07-01T00:00:00"/>
    <s v="CPR Conversion"/>
  </r>
  <r>
    <n v="0"/>
    <n v="0"/>
    <n v="0"/>
    <n v="0"/>
    <d v="2025-12-01T00:00:00"/>
    <s v="BH Colorado Electric Oper Co"/>
    <s v="Regulated Electric (122)"/>
    <s v="X - DNU - RETIRED LINE"/>
    <x v="170"/>
    <n v="135600"/>
    <x v="24"/>
    <n v="9975071"/>
    <s v="TRANSMISSION LINES-CONDUCTOR"/>
    <d v="1985-07-01T00:00:00"/>
    <d v="1985-07-01T00:00:00"/>
    <s v="CPR Conversion"/>
  </r>
  <r>
    <n v="0"/>
    <n v="0"/>
    <n v="0"/>
    <n v="0"/>
    <d v="2025-12-01T00:00:00"/>
    <s v="BH Colorado Electric Oper Co"/>
    <s v="Regulated Electric (122)"/>
    <s v="X - DNU - RETIRED LINE"/>
    <x v="170"/>
    <n v="135600"/>
    <x v="24"/>
    <n v="9974469"/>
    <s v="TRANSMISSION LINES-CONDUCTOR"/>
    <d v="1967-07-01T00:00:00"/>
    <d v="1967-07-01T00:00:00"/>
    <s v="CPR Conversion"/>
  </r>
  <r>
    <n v="0"/>
    <n v="0"/>
    <n v="0"/>
    <n v="0"/>
    <d v="2025-12-01T00:00:00"/>
    <s v="BH Colorado Electric Oper Co"/>
    <s v="Regulated Electric (122)"/>
    <s v="X - DNU - RETIRED LINE"/>
    <x v="170"/>
    <n v="135600"/>
    <x v="24"/>
    <n v="9974573"/>
    <s v="TRANSMISSION LINES-CONDUCTOR"/>
    <d v="1936-07-01T00:00:00"/>
    <d v="1936-07-01T00:00:00"/>
    <s v="CPR Conversion"/>
  </r>
  <r>
    <n v="0"/>
    <n v="0"/>
    <n v="0"/>
    <n v="0"/>
    <d v="2025-12-01T00:00:00"/>
    <s v="BH Colorado Electric Oper Co"/>
    <s v="Regulated Electric (122)"/>
    <s v="X - DNU - RETIRED LINE"/>
    <x v="170"/>
    <n v="135600"/>
    <x v="24"/>
    <n v="9974470"/>
    <s v="CONDUCTOR, OVERHEAD"/>
    <d v="1965-07-01T00:00:00"/>
    <d v="1965-07-01T00:00:00"/>
    <s v="CPR Conversion"/>
  </r>
  <r>
    <n v="0"/>
    <n v="0"/>
    <n v="0"/>
    <n v="0"/>
    <d v="2025-12-01T00:00:00"/>
    <s v="BH Colorado Electric Oper Co"/>
    <s v="Regulated Electric (122)"/>
    <s v="X - DNU - RETIRED LINE"/>
    <x v="170"/>
    <n v="135600"/>
    <x v="24"/>
    <n v="9974985"/>
    <s v="TRANSMISSION LINES-CONDUCTOR"/>
    <d v="1960-07-01T00:00:00"/>
    <d v="1960-07-01T00:00:00"/>
    <s v="CPR Conversion"/>
  </r>
  <r>
    <n v="0"/>
    <n v="0"/>
    <n v="0"/>
    <n v="0"/>
    <d v="2025-12-01T00:00:00"/>
    <s v="BH Colorado Electric Oper Co"/>
    <s v="Regulated Electric (122)"/>
    <s v="X - DNU - RETIRED LINE"/>
    <x v="170"/>
    <n v="135600"/>
    <x v="24"/>
    <n v="9974467"/>
    <s v="TRANSMISSION LINES-CONDUCTOR"/>
    <d v="1978-07-01T00:00:00"/>
    <d v="1978-07-01T00:00:00"/>
    <s v="CPR Conversion"/>
  </r>
  <r>
    <n v="0"/>
    <n v="0"/>
    <n v="0"/>
    <n v="0"/>
    <d v="2025-12-01T00:00:00"/>
    <s v="BH Colorado Electric Oper Co"/>
    <s v="Regulated Electric (122)"/>
    <s v="X - DNU - RETIRED LINE"/>
    <x v="170"/>
    <n v="135600"/>
    <x v="24"/>
    <n v="9974468"/>
    <s v="TRANSMISSION LINES-CONDUCTOR"/>
    <d v="1968-07-01T00:00:00"/>
    <d v="1968-07-01T00:00:00"/>
    <s v="CPR Conversion"/>
  </r>
  <r>
    <n v="0"/>
    <n v="0"/>
    <n v="0"/>
    <n v="0"/>
    <d v="2025-12-01T00:00:00"/>
    <s v="BH Colorado Electric Oper Co"/>
    <s v="Regulated Electric (122)"/>
    <s v="X - DNU - RETIRED LINE"/>
    <x v="170"/>
    <n v="135600"/>
    <x v="3"/>
    <n v="12150343"/>
    <s v="Electric Transmission Replace 115kv : ETOR115 AIRPORT INDUSTRIAL EXIT CABLES AIRPORT INDUSTRIAL EXIT CABLES"/>
    <d v="2013-10-04T00:00:00"/>
    <d v="2013-11-01T00:00:00"/>
    <s v="60020797"/>
  </r>
  <r>
    <n v="0"/>
    <n v="0"/>
    <n v="0"/>
    <n v="0"/>
    <d v="2025-12-01T00:00:00"/>
    <s v="BH Colorado Electric Oper Co"/>
    <s v="Regulated Electric (122)"/>
    <s v="X - DNU - RETIRED LINE"/>
    <x v="170"/>
    <n v="135600"/>
    <x v="3"/>
    <n v="12150349"/>
    <s v="AIRPORT INDUSTRIAL 61905 EXIT CABLES PAR : ETOR115 AIRPORT INDUSTRIAL EXIT CABLES AIRPORT INDUSTRIAL EXIT CABLES"/>
    <d v="2013-10-09T00:00:00"/>
    <d v="2013-11-01T00:00:00"/>
    <s v="60020842"/>
  </r>
  <r>
    <n v="0"/>
    <n v="0"/>
    <n v="0"/>
    <n v="0"/>
    <d v="2025-12-01T00:00:00"/>
    <s v="BH Colorado Electric Oper Co"/>
    <s v="Regulated Electric (122)"/>
    <s v="X - DNU - RETIRED LINE"/>
    <x v="170"/>
    <n v="135600"/>
    <x v="3"/>
    <n v="9806529"/>
    <s v="Inv-Rebld Belmont to Blende Ln"/>
    <d v="2001-02-15T00:00:00"/>
    <d v="2001-04-01T00:00:00"/>
    <s v="10009471"/>
  </r>
  <r>
    <n v="0"/>
    <n v="0"/>
    <n v="0"/>
    <n v="0"/>
    <d v="2025-12-01T00:00:00"/>
    <s v="BH Colorado Electric Oper Co"/>
    <s v="Regulated Electric (122)"/>
    <s v="X - DNU - RETIRED LINE"/>
    <x v="170"/>
    <n v="135600"/>
    <x v="3"/>
    <n v="9806914"/>
    <s v="Inv-Rebld Belmont to Blende Ln"/>
    <d v="2001-02-15T00:00:00"/>
    <d v="2001-05-01T00:00:00"/>
    <s v="10009471"/>
  </r>
  <r>
    <n v="0"/>
    <n v="0"/>
    <n v="0"/>
    <n v="0"/>
    <d v="2025-12-01T00:00:00"/>
    <s v="BH Colorado Electric Oper Co"/>
    <s v="Regulated Electric (122)"/>
    <s v="X - DNU - RETIRED LINE"/>
    <x v="170"/>
    <n v="135600"/>
    <x v="115"/>
    <n v="9974568"/>
    <s v="FENCE"/>
    <d v="1979-07-01T00:00:00"/>
    <d v="1979-07-01T00:00:00"/>
    <s v="CPR Conversion"/>
  </r>
  <r>
    <n v="0"/>
    <n v="0"/>
    <n v="0"/>
    <n v="0"/>
    <d v="2025-12-01T00:00:00"/>
    <s v="BH Colorado Electric Oper Co"/>
    <s v="Regulated Electric (122)"/>
    <s v="X - DNU - RETIRED LINE"/>
    <x v="170"/>
    <n v="135600"/>
    <x v="17"/>
    <n v="9807820"/>
    <s v="POST INSULATORS"/>
    <d v="2001-02-15T00:00:00"/>
    <d v="2001-01-01T00:00:00"/>
    <s v="10009471"/>
  </r>
  <r>
    <n v="0"/>
    <n v="0"/>
    <n v="0"/>
    <n v="0"/>
    <d v="2025-12-01T00:00:00"/>
    <s v="BH Colorado Electric Oper Co"/>
    <s v="Regulated Electric (122)"/>
    <s v="X - DNU - RETIRED LINE"/>
    <x v="170"/>
    <n v="135600"/>
    <x v="18"/>
    <n v="9974977"/>
    <s v="STATIC WIRE (TRANSMISSION LINE"/>
    <d v="1960-07-01T00:00:00"/>
    <d v="1960-07-01T00:00:00"/>
    <s v="CPR Conversion"/>
  </r>
  <r>
    <n v="0"/>
    <n v="0"/>
    <n v="0"/>
    <n v="0"/>
    <d v="2025-12-01T00:00:00"/>
    <s v="BH Colorado Electric Oper Co"/>
    <s v="Regulated Electric (122)"/>
    <s v="X - DNU - RETIRED LINE"/>
    <x v="170"/>
    <n v="135600"/>
    <x v="18"/>
    <n v="9974976"/>
    <s v="STATIC WIRE (TRANSMISSION LINE"/>
    <d v="1962-07-01T00:00:00"/>
    <d v="1962-07-01T00:00:00"/>
    <s v="CPR Conversion"/>
  </r>
  <r>
    <n v="0"/>
    <n v="0"/>
    <n v="0"/>
    <n v="0"/>
    <d v="2025-12-01T00:00:00"/>
    <s v="BH Colorado Electric Oper Co"/>
    <s v="Regulated Electric (122)"/>
    <s v="X - DNU - RETIRED LINE"/>
    <x v="170"/>
    <n v="135600"/>
    <x v="18"/>
    <n v="9974973"/>
    <s v="STATIC WIRE (TRANSMISSION LINE"/>
    <d v="1968-07-01T00:00:00"/>
    <d v="1968-07-01T00:00:00"/>
    <s v="CPR Conversion"/>
  </r>
  <r>
    <n v="0"/>
    <n v="0"/>
    <n v="0"/>
    <n v="0"/>
    <d v="2025-12-01T00:00:00"/>
    <s v="BH Colorado Electric Oper Co"/>
    <s v="Regulated Electric (122)"/>
    <s v="X - DNU - RETIRED LINE"/>
    <x v="170"/>
    <n v="135600"/>
    <x v="18"/>
    <n v="9974572"/>
    <s v="STATIC WIRE (TRANSMISSION LINES)"/>
    <d v="1936-07-01T00:00:00"/>
    <d v="1936-07-01T00:00:00"/>
    <s v="CPR Conversion"/>
  </r>
  <r>
    <n v="0"/>
    <n v="0"/>
    <n v="0"/>
    <n v="0"/>
    <d v="2025-12-01T00:00:00"/>
    <s v="BH Colorado Electric Oper Co"/>
    <s v="Regulated Electric (122)"/>
    <s v="X - DNU - RETIRED LINE"/>
    <x v="170"/>
    <n v="135600"/>
    <x v="18"/>
    <n v="9974899"/>
    <s v="STATIC WIRE (TRANSMISSION LINE"/>
    <d v="1979-07-01T00:00:00"/>
    <d v="1979-07-01T00:00:00"/>
    <s v="CPR Conversion"/>
  </r>
  <r>
    <n v="0"/>
    <n v="0"/>
    <n v="0"/>
    <n v="0"/>
    <d v="2025-12-01T00:00:00"/>
    <s v="BH Colorado Electric Oper Co"/>
    <s v="Regulated Electric (122)"/>
    <s v="X - DNU - RETIRED LINE"/>
    <x v="170"/>
    <n v="135600"/>
    <x v="18"/>
    <n v="9974949"/>
    <s v="STATIC WIRE (TRANSMISSION LINE"/>
    <d v="1956-07-01T00:00:00"/>
    <d v="1956-07-01T00:00:00"/>
    <s v="CPR Conversion"/>
  </r>
  <r>
    <n v="0"/>
    <n v="0"/>
    <n v="0"/>
    <n v="0"/>
    <d v="2025-12-01T00:00:00"/>
    <s v="BH Colorado Electric Oper Co"/>
    <s v="Regulated Electric (122)"/>
    <s v="X - DNU - RETIRED LINE"/>
    <x v="170"/>
    <n v="135600"/>
    <x v="18"/>
    <n v="9974948"/>
    <s v="STATIC WIRE (TRANSMISSION LINE"/>
    <d v="1962-07-01T00:00:00"/>
    <d v="1962-07-01T00:00:00"/>
    <s v="CPR Conversion"/>
  </r>
  <r>
    <n v="0"/>
    <n v="0"/>
    <n v="0"/>
    <n v="0"/>
    <d v="2025-12-01T00:00:00"/>
    <s v="BH Colorado Electric Oper Co"/>
    <s v="Regulated Electric (122)"/>
    <s v="X - DNU - RETIRED LINE"/>
    <x v="170"/>
    <n v="135600"/>
    <x v="18"/>
    <n v="9724203"/>
    <s v="STATIC WIRE (TRANSMISSION LINE"/>
    <d v="1960-07-01T00:00:00"/>
    <d v="1960-07-01T00:00:00"/>
    <s v="CPR Conversion"/>
  </r>
  <r>
    <n v="0"/>
    <n v="0"/>
    <n v="0"/>
    <n v="0"/>
    <d v="2025-12-01T00:00:00"/>
    <s v="BH Colorado Electric Oper Co"/>
    <s v="Regulated Electric (122)"/>
    <s v="X - DNU - RETIRED LINE"/>
    <x v="170"/>
    <n v="135600"/>
    <x v="18"/>
    <n v="9709882"/>
    <s v="STATIC WIRE (TRANSMISSION LINE"/>
    <d v="1980-07-01T00:00:00"/>
    <d v="1980-07-01T00:00:00"/>
    <s v="CPR Conversion"/>
  </r>
  <r>
    <n v="0"/>
    <n v="0"/>
    <n v="0"/>
    <n v="0"/>
    <d v="2025-12-01T00:00:00"/>
    <s v="BH Colorado Electric Oper Co"/>
    <s v="Regulated Electric (122)"/>
    <s v="X - DNU - RETIRED LINE"/>
    <x v="170"/>
    <n v="135600"/>
    <x v="18"/>
    <n v="9974975"/>
    <s v="STATIC WIRE (TRANSMISSION LINE"/>
    <d v="1963-07-01T00:00:00"/>
    <d v="1963-07-01T00:00:00"/>
    <s v="CPR Conversion"/>
  </r>
  <r>
    <n v="0"/>
    <n v="0"/>
    <n v="0"/>
    <n v="0"/>
    <d v="2025-12-01T00:00:00"/>
    <s v="BH Colorado Electric Oper Co"/>
    <s v="Regulated Electric (122)"/>
    <s v="X - DNU - RETIRED LINE"/>
    <x v="170"/>
    <n v="135600"/>
    <x v="18"/>
    <n v="9974974"/>
    <s v="STATIC WIRE (TRANSMISSION LINE"/>
    <d v="1967-07-01T00:00:00"/>
    <d v="1967-07-01T00:00:00"/>
    <s v="CPR Conversion"/>
  </r>
  <r>
    <n v="0"/>
    <n v="0"/>
    <n v="0"/>
    <n v="0"/>
    <d v="2025-12-01T00:00:00"/>
    <s v="BH Colorado Electric Oper Co"/>
    <s v="Regulated Electric (122)"/>
    <s v="X - DNU - RETIRED LINE"/>
    <x v="170"/>
    <n v="135600"/>
    <x v="18"/>
    <n v="9974971"/>
    <s v="STATIC WIRE (TRANSMISSION LINE"/>
    <d v="1977-07-01T00:00:00"/>
    <d v="1977-07-01T00:00:00"/>
    <s v="CPR Conversion"/>
  </r>
  <r>
    <n v="0"/>
    <n v="0"/>
    <n v="0"/>
    <n v="0"/>
    <d v="2025-12-01T00:00:00"/>
    <s v="BH Colorado Electric Oper Co"/>
    <s v="Regulated Electric (122)"/>
    <s v="X - DNU - RETIRED LINE"/>
    <x v="170"/>
    <n v="135600"/>
    <x v="18"/>
    <n v="9974978"/>
    <s v="STATIC WIRE (TRANSMISSION LINE"/>
    <d v="1959-07-01T00:00:00"/>
    <d v="1959-07-01T00:00:00"/>
    <s v="CPR Conversion"/>
  </r>
  <r>
    <n v="0"/>
    <n v="0"/>
    <n v="0"/>
    <n v="0"/>
    <d v="2025-12-01T00:00:00"/>
    <s v="BH Colorado Electric Oper Co"/>
    <s v="Regulated Electric (122)"/>
    <s v="X - DNU - RETIRED LINE"/>
    <x v="170"/>
    <n v="135600"/>
    <x v="18"/>
    <n v="9724161"/>
    <s v="STATIC WIRE (TRANSMISSION LINE"/>
    <d v="1968-07-01T00:00:00"/>
    <d v="1968-07-01T00:00:00"/>
    <s v="CPR Conversion"/>
  </r>
  <r>
    <n v="0"/>
    <n v="0"/>
    <n v="0"/>
    <n v="0"/>
    <d v="2025-12-01T00:00:00"/>
    <s v="BH Colorado Electric Oper Co"/>
    <s v="Regulated Electric (122)"/>
    <s v="X - DNU - RETIRED LINE"/>
    <x v="170"/>
    <n v="135600"/>
    <x v="18"/>
    <n v="9974571"/>
    <s v="STATIC WIRE (TRANSMISSION LINE"/>
    <d v="1965-07-01T00:00:00"/>
    <d v="1965-07-01T00:00:00"/>
    <s v="CPR Conversion"/>
  </r>
  <r>
    <n v="0"/>
    <n v="0"/>
    <n v="0"/>
    <n v="0"/>
    <d v="2025-12-01T00:00:00"/>
    <s v="BH Colorado Electric Oper Co"/>
    <s v="Regulated Electric (122)"/>
    <s v="X - DNU - RETIRED LINE"/>
    <x v="170"/>
    <n v="135600"/>
    <x v="18"/>
    <n v="9974905"/>
    <s v="STATIC WIRE (TRANSMISSION LINES)"/>
    <d v="1937-07-01T00:00:00"/>
    <d v="1937-07-01T00:00:00"/>
    <s v="CPR Conversion"/>
  </r>
  <r>
    <n v="0"/>
    <n v="0"/>
    <n v="0"/>
    <n v="0"/>
    <d v="2025-12-01T00:00:00"/>
    <s v="BH Colorado Electric Oper Co"/>
    <s v="Regulated Electric (122)"/>
    <s v="X - DNU - RETIRED LINE"/>
    <x v="170"/>
    <n v="135600"/>
    <x v="18"/>
    <n v="9975070"/>
    <s v="STATIC WIRE (TRANSMISSION LINES)"/>
    <d v="1942-07-01T00:00:00"/>
    <d v="1942-07-01T00:00:00"/>
    <s v="CPR Conversion"/>
  </r>
  <r>
    <n v="0"/>
    <n v="0"/>
    <n v="0"/>
    <n v="0"/>
    <d v="2025-12-01T00:00:00"/>
    <s v="BH Colorado Electric Oper Co"/>
    <s v="Regulated Electric (122)"/>
    <s v="X - DNU - RETIRED LINE"/>
    <x v="170"/>
    <n v="135600"/>
    <x v="18"/>
    <n v="9974901"/>
    <s v="STATIC WIRE (TRANSMISSION LINE"/>
    <d v="1965-07-01T00:00:00"/>
    <d v="1965-07-01T00:00:00"/>
    <s v="CPR Conversion"/>
  </r>
  <r>
    <n v="0"/>
    <n v="0"/>
    <n v="0"/>
    <n v="0"/>
    <d v="2025-12-01T00:00:00"/>
    <s v="BH Colorado Electric Oper Co"/>
    <s v="Regulated Electric (122)"/>
    <s v="X - DNU - RETIRED LINE"/>
    <x v="170"/>
    <n v="135600"/>
    <x v="18"/>
    <n v="9974903"/>
    <s v="STATIC WIRE (TRANSMISSION LINE"/>
    <d v="1962-07-01T00:00:00"/>
    <d v="1962-07-01T00:00:00"/>
    <s v="CPR Conversion"/>
  </r>
  <r>
    <n v="0"/>
    <n v="0"/>
    <n v="0"/>
    <n v="0"/>
    <d v="2025-12-01T00:00:00"/>
    <s v="BH Colorado Electric Oper Co"/>
    <s v="Regulated Electric (122)"/>
    <s v="X - DNU - RETIRED LINE"/>
    <x v="170"/>
    <n v="135600"/>
    <x v="18"/>
    <n v="9974900"/>
    <s v="STATIC WIRE (TRANSMISSION LINE"/>
    <d v="1976-07-01T00:00:00"/>
    <d v="1976-07-01T00:00:00"/>
    <s v="CPR Conversion"/>
  </r>
  <r>
    <n v="0"/>
    <n v="0"/>
    <n v="0"/>
    <n v="0"/>
    <d v="2025-12-01T00:00:00"/>
    <s v="BH Colorado Electric Oper Co"/>
    <s v="Regulated Electric (122)"/>
    <s v="X - DNU - RETIRED LINE"/>
    <x v="170"/>
    <n v="135600"/>
    <x v="18"/>
    <n v="9974950"/>
    <s v="STATIC WIRE (TRANSMISSION LINES)"/>
    <d v="1952-07-01T00:00:00"/>
    <d v="1952-07-01T00:00:00"/>
    <s v="CPR Conversion"/>
  </r>
  <r>
    <n v="0"/>
    <n v="0"/>
    <n v="0"/>
    <n v="0"/>
    <d v="2025-12-01T00:00:00"/>
    <s v="BH Colorado Electric Oper Co"/>
    <s v="Regulated Electric (122)"/>
    <s v="X - DNU - RETIRED LINE"/>
    <x v="170"/>
    <n v="135600"/>
    <x v="18"/>
    <n v="9701192"/>
    <s v="STATIC WIRE (TRANSMISSION LINE"/>
    <d v="1961-07-01T00:00:00"/>
    <d v="1961-07-01T00:00:00"/>
    <s v="CPR Conversion"/>
  </r>
  <r>
    <n v="0"/>
    <n v="0"/>
    <n v="0"/>
    <n v="0"/>
    <d v="2025-12-01T00:00:00"/>
    <s v="BH Colorado Electric Oper Co"/>
    <s v="Regulated Electric (122)"/>
    <s v="X - DNU - RETIRED LINE"/>
    <x v="170"/>
    <n v="135600"/>
    <x v="18"/>
    <n v="9974570"/>
    <s v="STATIC WIRE (TRANSMISSION LINE"/>
    <d v="1967-07-01T00:00:00"/>
    <d v="1967-07-01T00:00:00"/>
    <s v="CPR Conversion"/>
  </r>
  <r>
    <n v="0"/>
    <n v="0"/>
    <n v="0"/>
    <n v="0"/>
    <d v="2025-12-01T00:00:00"/>
    <s v="BH Colorado Electric Oper Co"/>
    <s v="Regulated Electric (122)"/>
    <s v="X - DNU - RETIRED LINE"/>
    <x v="170"/>
    <n v="135600"/>
    <x v="18"/>
    <n v="9974902"/>
    <s v="STATIC WIRE (TRANSMISSION LINE"/>
    <d v="1963-07-01T00:00:00"/>
    <d v="1963-07-01T00:00:00"/>
    <s v="CPR Conversion"/>
  </r>
  <r>
    <n v="0"/>
    <n v="0"/>
    <n v="0"/>
    <n v="0"/>
    <d v="2025-12-01T00:00:00"/>
    <s v="BH Colorado Electric Oper Co"/>
    <s v="Regulated Electric (122)"/>
    <s v="X - DNU - RETIRED LINE"/>
    <x v="170"/>
    <n v="135600"/>
    <x v="18"/>
    <n v="9975069"/>
    <s v="STATIC WIRE (TRANSMISSION LINE"/>
    <d v="1958-07-01T00:00:00"/>
    <d v="1958-07-01T00:00:00"/>
    <s v="CPR Conversion"/>
  </r>
  <r>
    <n v="0"/>
    <n v="0"/>
    <n v="0"/>
    <n v="0"/>
    <d v="2025-12-01T00:00:00"/>
    <s v="BH Colorado Electric Oper Co"/>
    <s v="Regulated Electric (122)"/>
    <s v="X - DNU - RETIRED LINE"/>
    <x v="170"/>
    <n v="135600"/>
    <x v="18"/>
    <n v="12251277"/>
    <s v="TRANSMISSION LINES-CONDUCTOR"/>
    <d v="2013-10-09T00:00:00"/>
    <d v="2013-01-01T00:00:00"/>
    <s v="60020797"/>
  </r>
  <r>
    <n v="0"/>
    <n v="0"/>
    <n v="0"/>
    <n v="0"/>
    <d v="2025-12-01T00:00:00"/>
    <s v="BH Colorado Electric Oper Co"/>
    <s v="Regulated Electric (122)"/>
    <s v="X - DNU - RETIRED LINE"/>
    <x v="170"/>
    <n v="135600"/>
    <x v="18"/>
    <n v="9974904"/>
    <s v="STATIC WIRE (TRANSMISSION LINE"/>
    <d v="1961-07-01T00:00:00"/>
    <d v="1961-07-01T00:00:00"/>
    <s v="CPR Conversion"/>
  </r>
  <r>
    <n v="0"/>
    <n v="0"/>
    <n v="0"/>
    <n v="0"/>
    <d v="2025-12-01T00:00:00"/>
    <s v="BH Colorado Electric Oper Co"/>
    <s v="Regulated Electric (122)"/>
    <s v="X - DNU - RETIRED LINE"/>
    <x v="170"/>
    <n v="135600"/>
    <x v="18"/>
    <n v="9975068"/>
    <s v="STATIC WIRE (TRANSMISSION LINE"/>
    <d v="1969-07-01T00:00:00"/>
    <d v="1969-07-01T00:00:00"/>
    <s v="CPR Conversion"/>
  </r>
  <r>
    <n v="0"/>
    <n v="0"/>
    <n v="0"/>
    <n v="0"/>
    <d v="2025-12-01T00:00:00"/>
    <s v="BH Colorado Electric Oper Co"/>
    <s v="Regulated Electric (122)"/>
    <s v="X - DNU - RETIRED LINE"/>
    <x v="170"/>
    <n v="135600"/>
    <x v="18"/>
    <n v="9974898"/>
    <s v="STATIC WIRE (TRANSMISSION LINE"/>
    <d v="1986-07-01T00:00:00"/>
    <d v="1986-07-01T00:00:00"/>
    <s v="CPR Conversion"/>
  </r>
  <r>
    <n v="0"/>
    <n v="0"/>
    <n v="0"/>
    <n v="0"/>
    <d v="2025-12-01T00:00:00"/>
    <s v="BH Colorado Electric Oper Co"/>
    <s v="Regulated Electric (122)"/>
    <s v="X - DNU - RETIRED LINE"/>
    <x v="170"/>
    <n v="135600"/>
    <x v="18"/>
    <n v="9974972"/>
    <s v="STATIC WIRE (TRANSMISSION LINE"/>
    <d v="1974-07-01T00:00:00"/>
    <d v="1974-07-01T00:00:00"/>
    <s v="CPR Conversion"/>
  </r>
  <r>
    <n v="0"/>
    <n v="0"/>
    <n v="0"/>
    <n v="0"/>
    <d v="2025-12-01T00:00:00"/>
    <s v="BH Colorado Electric Oper Co"/>
    <s v="Regulated Electric (122)"/>
    <s v="X - DNU - RETIRED LINE"/>
    <x v="170"/>
    <n v="135600"/>
    <x v="18"/>
    <n v="9709891"/>
    <s v="STATIC WIRE (TRANSMISSION LINE"/>
    <d v="1966-07-01T00:00:00"/>
    <d v="1966-07-01T00:00:00"/>
    <s v="CPR Conversion"/>
  </r>
  <r>
    <n v="0"/>
    <n v="0"/>
    <n v="0"/>
    <n v="0"/>
    <d v="2025-12-01T00:00:00"/>
    <s v="BH Colorado Electric Oper Co"/>
    <s v="Regulated Electric (122)"/>
    <s v="X - DNU - RETIRED LINE"/>
    <x v="170"/>
    <n v="135600"/>
    <x v="18"/>
    <n v="9974979"/>
    <s v="STATIC WIRE (TRANSMISSION LINES)"/>
    <d v="1958-07-01T00:00:00"/>
    <d v="1958-07-01T00:00:00"/>
    <s v="CPR Conversion"/>
  </r>
  <r>
    <n v="0"/>
    <n v="0"/>
    <n v="0"/>
    <n v="0"/>
    <d v="2025-12-01T00:00:00"/>
    <s v="BH Colorado Electric Oper Co"/>
    <s v="Regulated Electric (122)"/>
    <s v="X - DNU - RETIRED LINE"/>
    <x v="170"/>
    <n v="135600"/>
    <x v="18"/>
    <n v="9974569"/>
    <s v="STATIC WIRE (TRANSMISSION LINE"/>
    <d v="1978-07-01T00:00:00"/>
    <d v="1978-07-01T00:00:00"/>
    <s v="CPR Conversion"/>
  </r>
  <r>
    <n v="0"/>
    <n v="0"/>
    <n v="0"/>
    <n v="0"/>
    <d v="2025-12-01T00:00:00"/>
    <s v="BH Colorado Electric Oper Co"/>
    <s v="Regulated Electric (122)"/>
    <s v="X - DNU - RETIRED LINE"/>
    <x v="170"/>
    <n v="135600"/>
    <x v="401"/>
    <n v="12148294"/>
    <s v="Switches - 7501 - 15000v"/>
    <d v="1960-07-01T00:00:00"/>
    <d v="1960-07-01T00:00:00"/>
    <s v="CPR Conversion"/>
  </r>
  <r>
    <n v="0"/>
    <n v="0"/>
    <n v="0"/>
    <n v="0"/>
    <d v="2025-12-01T00:00:00"/>
    <s v="BH Colorado Electric Oper Co"/>
    <s v="Regulated Electric (122)"/>
    <s v="X - DNU - RETIRED LINE"/>
    <x v="170"/>
    <n v="135600"/>
    <x v="401"/>
    <n v="12148301"/>
    <s v="Switches - 7501 - 15000v"/>
    <d v="1976-07-01T00:00:00"/>
    <d v="1976-07-01T00:00:00"/>
    <s v="CPR Conversion"/>
  </r>
  <r>
    <n v="0"/>
    <n v="0"/>
    <n v="0"/>
    <n v="0"/>
    <d v="2025-12-01T00:00:00"/>
    <s v="BH Colorado Electric Oper Co"/>
    <s v="Regulated Electric (122)"/>
    <s v="X - DNU - RETIRED LINE"/>
    <x v="170"/>
    <n v="135600"/>
    <x v="41"/>
    <n v="9974567"/>
    <s v="SWITCHES - OVER 34.5KV"/>
    <d v="1979-07-01T00:00:00"/>
    <d v="1979-07-01T00:00:00"/>
    <s v="CPR Conversion"/>
  </r>
  <r>
    <n v="0"/>
    <n v="0"/>
    <n v="0"/>
    <n v="0"/>
    <d v="2025-12-01T00:00:00"/>
    <s v="BH Colorado Electric Oper Co"/>
    <s v="Regulated Electric (122)"/>
    <s v="X - DNU - RETIRED LINE"/>
    <x v="170"/>
    <n v="135600"/>
    <x v="41"/>
    <n v="9974897"/>
    <s v="SWITCHES - OVER 34.5KV"/>
    <d v="1937-07-01T00:00:00"/>
    <d v="1937-07-01T00:00:00"/>
    <s v="CPR Conversion"/>
  </r>
  <r>
    <n v="0"/>
    <n v="0"/>
    <n v="0"/>
    <n v="0"/>
    <d v="2025-12-01T00:00:00"/>
    <s v="BH Colorado Electric Oper Co"/>
    <s v="Regulated Electric (122)"/>
    <s v="X - DNU - RETIRED LINE"/>
    <x v="170"/>
    <n v="135600"/>
    <x v="41"/>
    <n v="9697436"/>
    <s v="SWITCHES - OVER 34.5KV"/>
    <d v="1974-07-01T00:00:00"/>
    <d v="1974-07-01T00:00:00"/>
    <s v="CPR Conversion"/>
  </r>
  <r>
    <n v="0"/>
    <n v="0"/>
    <n v="0"/>
    <n v="0"/>
    <d v="2025-12-01T00:00:00"/>
    <s v="BH Colorado Electric Oper Co"/>
    <s v="Regulated Electric (122)"/>
    <s v="X - DNU - RETIRED LINE"/>
    <x v="170"/>
    <n v="135600"/>
    <x v="41"/>
    <n v="9974896"/>
    <s v="SWITCHES-OVER 34500V"/>
    <d v="1980-07-01T00:00:00"/>
    <d v="1980-07-01T00:00:00"/>
    <s v="CPR Conversion"/>
  </r>
  <r>
    <n v="0"/>
    <n v="0"/>
    <n v="0"/>
    <n v="0"/>
    <d v="2025-12-01T00:00:00"/>
    <s v="BH Colorado Electric Oper Co"/>
    <s v="Regulated Electric (122)"/>
    <s v="X - DNU - RETIRED LINE"/>
    <x v="170"/>
    <n v="135700"/>
    <x v="3"/>
    <n v="12150346"/>
    <s v="AIRPORT INDUSTRIAL 61905 EXIT CABLES PAR : ETOR115 AIRPORT INDUSTRIAL EXIT CABLES AIRPORT INDUSTRIAL EXIT CABLES"/>
    <d v="2013-10-09T00:00:00"/>
    <d v="2013-11-01T00:00:00"/>
    <s v="60020842"/>
  </r>
  <r>
    <n v="0"/>
    <n v="0"/>
    <n v="0"/>
    <n v="0"/>
    <d v="2025-12-01T00:00:00"/>
    <s v="BH Colorado Electric Oper Co"/>
    <s v="Regulated Electric (122)"/>
    <s v="X - DNU - RETIRED LINE"/>
    <x v="170"/>
    <n v="135001"/>
    <x v="4"/>
    <n v="9868935"/>
    <s v="LAND - TRACT 33"/>
    <d v="1977-07-01T00:00:00"/>
    <d v="1977-07-01T00:00:00"/>
    <s v="CPR Conversion"/>
  </r>
  <r>
    <n v="0"/>
    <n v="0"/>
    <n v="0"/>
    <n v="0"/>
    <d v="2025-12-01T00:00:00"/>
    <s v="BH Colorado Electric Oper Co"/>
    <s v="Regulated Electric (122)"/>
    <s v="X - DNU - RETIRED LINE"/>
    <x v="170"/>
    <n v="135001"/>
    <x v="4"/>
    <n v="9868934"/>
    <s v="LAND - TRACT 34"/>
    <d v="1977-07-01T00:00:00"/>
    <d v="1977-07-01T00:00:00"/>
    <s v="CPR Conversion"/>
  </r>
  <r>
    <n v="1"/>
    <n v="0"/>
    <n v="0"/>
    <n v="0"/>
    <d v="2025-12-01T00:00:00"/>
    <s v="BH Colorado Electric Oper Co"/>
    <s v="Regulated Electric (122)"/>
    <s v="X - DNU - RETIRED LINE"/>
    <x v="170"/>
    <n v="135001"/>
    <x v="4"/>
    <n v="9868937"/>
    <s v="LAND - TRACT 30"/>
    <d v="1964-07-01T00:00:00"/>
    <d v="1964-07-01T00:00:00"/>
    <s v="CPR Conversion"/>
  </r>
  <r>
    <n v="0"/>
    <n v="0"/>
    <n v="0"/>
    <n v="0"/>
    <d v="2025-12-01T00:00:00"/>
    <s v="BH Colorado Electric Oper Co"/>
    <s v="Regulated Electric (122)"/>
    <s v="X - DNU - RETIRED LINE"/>
    <x v="170"/>
    <n v="135001"/>
    <x v="4"/>
    <n v="9868936"/>
    <s v="LAND - TRACT 32"/>
    <d v="1977-07-01T00:00:00"/>
    <d v="1977-07-01T00:00:00"/>
    <s v="CPR Conversion"/>
  </r>
  <r>
    <n v="0"/>
    <n v="0"/>
    <n v="0"/>
    <n v="0"/>
    <d v="2025-12-01T00:00:00"/>
    <s v="BH Colorado Electric Oper Co"/>
    <s v="Regulated Electric (122)"/>
    <s v="X - DNU - RETIRED LINE"/>
    <x v="170"/>
    <n v="135001"/>
    <x v="4"/>
    <n v="9699840"/>
    <s v="LAND - TRACT 31"/>
    <d v="1964-07-01T00:00:00"/>
    <d v="1964-07-01T00:00:00"/>
    <s v="CPR Conversion"/>
  </r>
  <r>
    <n v="0"/>
    <n v="0"/>
    <n v="0"/>
    <n v="0"/>
    <d v="2025-12-01T00:00:00"/>
    <s v="BH Colorado Electric Oper Co"/>
    <s v="Regulated Electric (122)"/>
    <s v="X - DNU - RETIRED LINE"/>
    <x v="170"/>
    <n v="135002"/>
    <x v="5"/>
    <n v="9870150"/>
    <s v="T-LIN S17 T25 R56"/>
    <d v="1965-07-01T00:00:00"/>
    <d v="1965-07-01T00:00:00"/>
    <s v="CPR Conversion"/>
  </r>
  <r>
    <n v="0"/>
    <n v="0"/>
    <n v="0"/>
    <n v="0"/>
    <d v="2025-12-01T00:00:00"/>
    <s v="BH Colorado Electric Oper Co"/>
    <s v="Regulated Electric (122)"/>
    <s v="X - DNU - RETIRED LINE"/>
    <x v="170"/>
    <n v="135002"/>
    <x v="5"/>
    <n v="9870028"/>
    <s v="T-LIN S20 T21 R65"/>
    <d v="1964-07-01T00:00:00"/>
    <d v="1964-07-01T00:00:00"/>
    <s v="CPR Conversion"/>
  </r>
  <r>
    <n v="0"/>
    <n v="0"/>
    <n v="0"/>
    <n v="0"/>
    <d v="2025-12-01T00:00:00"/>
    <s v="BH Colorado Electric Oper Co"/>
    <s v="Regulated Electric (122)"/>
    <s v="X - DNU - RETIRED LINE"/>
    <x v="170"/>
    <n v="135002"/>
    <x v="5"/>
    <n v="9718845"/>
    <s v="T-LIN S18 T21 R65"/>
    <d v="1964-07-01T00:00:00"/>
    <d v="1964-07-01T00:00:00"/>
    <s v="CPR Conversion"/>
  </r>
  <r>
    <n v="0"/>
    <n v="0"/>
    <n v="0"/>
    <n v="0"/>
    <d v="2025-12-01T00:00:00"/>
    <s v="BH Colorado Electric Oper Co"/>
    <s v="Regulated Electric (122)"/>
    <s v="X - DNU - RETIRED LINE"/>
    <x v="170"/>
    <n v="135002"/>
    <x v="5"/>
    <n v="9870142"/>
    <s v="T-LIN S34 T23 R56"/>
    <d v="1965-07-01T00:00:00"/>
    <d v="1965-07-01T00:00:00"/>
    <s v="CPR Conversion"/>
  </r>
  <r>
    <n v="0"/>
    <n v="0"/>
    <n v="0"/>
    <n v="0"/>
    <d v="2025-12-01T00:00:00"/>
    <s v="BH Colorado Electric Oper Co"/>
    <s v="Regulated Electric (122)"/>
    <s v="X - DNU - RETIRED LINE"/>
    <x v="170"/>
    <n v="135002"/>
    <x v="5"/>
    <n v="9870145"/>
    <s v="T-LIN S06 T24 R55"/>
    <d v="1965-07-01T00:00:00"/>
    <d v="1965-07-01T00:00:00"/>
    <s v="CPR Conversion"/>
  </r>
  <r>
    <n v="0"/>
    <n v="0"/>
    <n v="0"/>
    <n v="0"/>
    <d v="2025-12-01T00:00:00"/>
    <s v="BH Colorado Electric Oper Co"/>
    <s v="Regulated Electric (122)"/>
    <s v="X - DNU - RETIRED LINE"/>
    <x v="170"/>
    <n v="135002"/>
    <x v="5"/>
    <n v="9870149"/>
    <s v="T-LIN S21 T23 R56"/>
    <d v="1965-07-01T00:00:00"/>
    <d v="1965-07-01T00:00:00"/>
    <s v="CPR Conversion"/>
  </r>
  <r>
    <n v="0"/>
    <n v="0"/>
    <n v="0"/>
    <n v="0"/>
    <d v="2025-12-01T00:00:00"/>
    <s v="BH Colorado Electric Oper Co"/>
    <s v="Regulated Electric (122)"/>
    <s v="X - DNU - RETIRED LINE"/>
    <x v="170"/>
    <n v="135002"/>
    <x v="5"/>
    <n v="9870147"/>
    <s v="T-LIN S04 T24 R55"/>
    <d v="1965-07-01T00:00:00"/>
    <d v="1965-07-01T00:00:00"/>
    <s v="CPR Conversion"/>
  </r>
  <r>
    <n v="0"/>
    <n v="0"/>
    <n v="0"/>
    <n v="0"/>
    <d v="2025-12-01T00:00:00"/>
    <s v="BH Colorado Electric Oper Co"/>
    <s v="Regulated Electric (122)"/>
    <s v="X - DNU - RETIRED LINE"/>
    <x v="170"/>
    <n v="135002"/>
    <x v="5"/>
    <n v="9870029"/>
    <s v="T-LIN S07 T21 R65"/>
    <d v="1964-07-01T00:00:00"/>
    <d v="1964-07-01T00:00:00"/>
    <s v="CPR Conversion"/>
  </r>
  <r>
    <n v="0"/>
    <n v="0"/>
    <n v="0"/>
    <n v="0"/>
    <d v="2025-12-01T00:00:00"/>
    <s v="BH Colorado Electric Oper Co"/>
    <s v="Regulated Electric (122)"/>
    <s v="X - DNU - RETIRED LINE"/>
    <x v="170"/>
    <n v="135002"/>
    <x v="5"/>
    <n v="9870148"/>
    <s v="T-LIN S22 T23 R56"/>
    <d v="1965-07-01T00:00:00"/>
    <d v="1965-07-01T00:00:00"/>
    <s v="CPR Conversion"/>
  </r>
  <r>
    <n v="0"/>
    <n v="0"/>
    <n v="0"/>
    <n v="0"/>
    <d v="2025-12-01T00:00:00"/>
    <s v="BH Colorado Electric Oper Co"/>
    <s v="Regulated Electric (122)"/>
    <s v="X - DNU - RETIRED LINE"/>
    <x v="170"/>
    <n v="135002"/>
    <x v="5"/>
    <n v="9870151"/>
    <s v="T-LIN S17 T23 R56"/>
    <d v="1965-07-01T00:00:00"/>
    <d v="1965-07-01T00:00:00"/>
    <s v="CPR Conversion"/>
  </r>
  <r>
    <n v="0"/>
    <n v="0"/>
    <n v="0"/>
    <n v="0"/>
    <d v="2025-12-01T00:00:00"/>
    <s v="BH Colorado Electric Oper Co"/>
    <s v="Regulated Electric (122)"/>
    <s v="X - DNU - RETIRED LINE"/>
    <x v="170"/>
    <n v="135002"/>
    <x v="5"/>
    <n v="9870146"/>
    <s v="T-LIN S18 T23 R56"/>
    <d v="1965-07-01T00:00:00"/>
    <d v="1965-07-01T00:00:00"/>
    <s v="CPR Conversion"/>
  </r>
  <r>
    <n v="0"/>
    <n v="0"/>
    <n v="0"/>
    <n v="0"/>
    <d v="2025-12-01T00:00:00"/>
    <s v="BH Colorado Electric Oper Co"/>
    <s v="Regulated Electric (122)"/>
    <s v="X - DNU - RETIRED LINE"/>
    <x v="170"/>
    <n v="135002"/>
    <x v="5"/>
    <n v="9691247"/>
    <s v="T-LIN S35 T23 R56"/>
    <d v="1965-07-01T00:00:00"/>
    <d v="1965-07-01T00:00:00"/>
    <s v="CPR Conversion"/>
  </r>
  <r>
    <n v="0"/>
    <n v="0"/>
    <n v="0"/>
    <n v="0"/>
    <d v="2025-12-01T00:00:00"/>
    <s v="BH Colorado Electric Oper Co"/>
    <s v="Regulated Electric (122)"/>
    <s v="X - DNU - RETIRED LINE"/>
    <x v="170"/>
    <n v="135002"/>
    <x v="5"/>
    <n v="9870144"/>
    <s v="T-LIN S01 T24 R56"/>
    <d v="1965-07-01T00:00:00"/>
    <d v="1965-07-01T00:00:00"/>
    <s v="CPR Conversion"/>
  </r>
  <r>
    <n v="0"/>
    <n v="0"/>
    <n v="0"/>
    <n v="0"/>
    <d v="2025-12-01T00:00:00"/>
    <s v="BH Colorado Electric Oper Co"/>
    <s v="Regulated Electric (122)"/>
    <s v="X - DNU - RETIRED LINE"/>
    <x v="170"/>
    <n v="135002"/>
    <x v="5"/>
    <n v="9870031"/>
    <s v="T-LIN S28 T21 R65"/>
    <d v="1964-07-01T00:00:00"/>
    <d v="1964-07-01T00:00:00"/>
    <s v="CPR Conversion"/>
  </r>
  <r>
    <n v="0"/>
    <n v="0"/>
    <n v="0"/>
    <n v="0"/>
    <d v="2025-12-01T00:00:00"/>
    <s v="BH Colorado Electric Oper Co"/>
    <s v="Regulated Electric (122)"/>
    <s v="X - DNU - RETIRED LINE"/>
    <x v="170"/>
    <n v="135002"/>
    <x v="5"/>
    <n v="9870152"/>
    <s v="T-LIN S17 T23 R56"/>
    <d v="1940-07-01T00:00:00"/>
    <d v="1940-07-01T00:00:00"/>
    <s v="CPR Conversion"/>
  </r>
  <r>
    <n v="0"/>
    <n v="0"/>
    <n v="0"/>
    <n v="0"/>
    <d v="2025-12-01T00:00:00"/>
    <s v="BH Colorado Electric Oper Co"/>
    <s v="Regulated Electric (122)"/>
    <s v="X - DNU - RETIRED LINE"/>
    <x v="170"/>
    <n v="135002"/>
    <x v="5"/>
    <n v="9870030"/>
    <s v="T-LIN S06 T21 R65"/>
    <d v="1964-07-01T00:00:00"/>
    <d v="1964-07-01T00:00:00"/>
    <s v="CPR Conversion"/>
  </r>
  <r>
    <n v="0"/>
    <n v="0"/>
    <n v="0"/>
    <n v="0"/>
    <d v="2025-12-01T00:00:00"/>
    <s v="BH Colorado Electric Oper Co"/>
    <s v="Regulated Electric (122)"/>
    <s v="X - DNU - RETIRED LINE"/>
    <x v="170"/>
    <n v="135002"/>
    <x v="5"/>
    <n v="9870027"/>
    <s v="T-LIN S31 T20 R65"/>
    <d v="1964-07-01T00:00:00"/>
    <d v="1964-07-01T00:00:00"/>
    <s v="CPR Conversion"/>
  </r>
  <r>
    <n v="0"/>
    <n v="0"/>
    <n v="0"/>
    <n v="0"/>
    <d v="2025-12-01T00:00:00"/>
    <s v="BH Colorado Electric Oper Co"/>
    <s v="Regulated Electric (122)"/>
    <s v="X - DNU - RETIRED LINE"/>
    <x v="170"/>
    <n v="135002"/>
    <x v="5"/>
    <n v="9870026"/>
    <s v="T-LIN S25 T21 R65"/>
    <d v="1964-07-01T00:00:00"/>
    <d v="1964-07-01T00:00:00"/>
    <s v="CPR Conversion"/>
  </r>
  <r>
    <n v="0"/>
    <n v="0"/>
    <n v="0"/>
    <n v="0"/>
    <d v="2025-12-01T00:00:00"/>
    <s v="BH Colorado Electric Oper Co"/>
    <s v="Regulated Electric (122)"/>
    <s v="X - DNU - RETIRED LINE"/>
    <x v="170"/>
    <n v="135002"/>
    <x v="5"/>
    <n v="9870143"/>
    <s v="T-LIN S05 T23 R56"/>
    <d v="1965-07-01T00:00:00"/>
    <d v="1965-07-01T00:00:00"/>
    <s v="CPR Conversion"/>
  </r>
  <r>
    <n v="0"/>
    <n v="0"/>
    <n v="0"/>
    <n v="0"/>
    <d v="2025-12-01T00:00:00"/>
    <s v="BH Colorado Electric Oper Co"/>
    <s v="Regulated Electric (122)"/>
    <s v="X - DNU - RETIRED LINE"/>
    <x v="170"/>
    <n v="135500"/>
    <x v="63"/>
    <n v="9801960"/>
    <s v="CROSSARM ASSEMBLIES, STEEL"/>
    <d v="1965-07-01T00:00:00"/>
    <d v="1965-07-01T00:00:00"/>
    <s v="WCDXFER"/>
  </r>
  <r>
    <n v="0"/>
    <n v="0"/>
    <n v="0"/>
    <n v="0"/>
    <d v="2025-12-01T00:00:00"/>
    <s v="BH Colorado Electric Oper Co"/>
    <s v="Regulated Electric (122)"/>
    <s v="X - DNU - RETIRED LINE"/>
    <x v="170"/>
    <n v="135500"/>
    <x v="20"/>
    <n v="9802514"/>
    <s v="CROSSARM ASSEMBLIES, WOOD"/>
    <d v="1965-07-01T00:00:00"/>
    <d v="1965-07-01T00:00:00"/>
    <s v="WCDXFER"/>
  </r>
  <r>
    <n v="0"/>
    <n v="0"/>
    <n v="0"/>
    <n v="0"/>
    <d v="2025-12-01T00:00:00"/>
    <s v="BH Colorado Electric Oper Co"/>
    <s v="Regulated Electric (122)"/>
    <s v="X - DNU - RETIRED LINE"/>
    <x v="170"/>
    <n v="135500"/>
    <x v="20"/>
    <n v="9802616"/>
    <s v="CROSSARM ASSEMBLIES, WOOD"/>
    <d v="1964-07-01T00:00:00"/>
    <d v="1964-07-01T00:00:00"/>
    <s v="WCDXFER"/>
  </r>
  <r>
    <n v="0"/>
    <n v="0"/>
    <n v="0"/>
    <n v="0"/>
    <d v="2025-12-01T00:00:00"/>
    <s v="BH Colorado Electric Oper Co"/>
    <s v="Regulated Electric (122)"/>
    <s v="X - DNU - RETIRED LINE"/>
    <x v="170"/>
    <n v="135500"/>
    <x v="20"/>
    <n v="9802617"/>
    <s v="CROSSARM ASSEMBLIES, WOOD"/>
    <d v="1972-07-01T00:00:00"/>
    <d v="1972-07-01T00:00:00"/>
    <s v="WCDXFER"/>
  </r>
  <r>
    <n v="0"/>
    <n v="0"/>
    <n v="0"/>
    <n v="0"/>
    <d v="2025-12-01T00:00:00"/>
    <s v="BH Colorado Electric Oper Co"/>
    <s v="Regulated Electric (122)"/>
    <s v="X - DNU - RETIRED LINE"/>
    <x v="170"/>
    <n v="135500"/>
    <x v="20"/>
    <n v="9802767"/>
    <s v="CROSSARM ASSEMBLIES, WOOD"/>
    <d v="1965-07-01T00:00:00"/>
    <d v="1965-07-01T00:00:00"/>
    <s v="WCDXFER"/>
  </r>
  <r>
    <n v="0"/>
    <n v="0"/>
    <n v="0"/>
    <n v="0"/>
    <d v="2025-12-01T00:00:00"/>
    <s v="BH Colorado Electric Oper Co"/>
    <s v="Regulated Electric (122)"/>
    <s v="X - DNU - RETIRED LINE"/>
    <x v="170"/>
    <n v="135500"/>
    <x v="20"/>
    <n v="9802850"/>
    <s v="CROSSARM ASSEMBLIES, WOOD"/>
    <d v="1977-07-01T00:00:00"/>
    <d v="1977-07-01T00:00:00"/>
    <s v="WCDXFER"/>
  </r>
  <r>
    <n v="0"/>
    <n v="0"/>
    <n v="0"/>
    <n v="0"/>
    <d v="2025-12-01T00:00:00"/>
    <s v="BH Colorado Electric Oper Co"/>
    <s v="Regulated Electric (122)"/>
    <s v="X - DNU - RETIRED LINE"/>
    <x v="170"/>
    <n v="135500"/>
    <x v="20"/>
    <n v="9802697"/>
    <s v="CROSSARM ASSEMBLIES, WOOD"/>
    <d v="1964-07-01T00:00:00"/>
    <d v="1964-07-01T00:00:00"/>
    <s v="WCDXFER"/>
  </r>
  <r>
    <n v="0"/>
    <n v="0"/>
    <n v="0"/>
    <n v="0"/>
    <d v="2025-12-01T00:00:00"/>
    <s v="BH Colorado Electric Oper Co"/>
    <s v="Regulated Electric (122)"/>
    <s v="X - DNU - RETIRED LINE"/>
    <x v="170"/>
    <n v="135500"/>
    <x v="20"/>
    <n v="9802618"/>
    <s v="CROSSARM ASSEMBLIES, WOOD"/>
    <d v="1986-07-01T00:00:00"/>
    <d v="1986-07-01T00:00:00"/>
    <s v="WCDXFER"/>
  </r>
  <r>
    <n v="0"/>
    <n v="0"/>
    <n v="0"/>
    <n v="0"/>
    <d v="2025-12-01T00:00:00"/>
    <s v="BH Colorado Electric Oper Co"/>
    <s v="Regulated Electric (122)"/>
    <s v="X - DNU - RETIRED LINE"/>
    <x v="170"/>
    <n v="135500"/>
    <x v="20"/>
    <n v="9801890"/>
    <s v="CROSSARM ASSEMBLIES, WOOD"/>
    <d v="1965-07-01T00:00:00"/>
    <d v="1965-07-01T00:00:00"/>
    <s v="WCDXFER"/>
  </r>
  <r>
    <n v="0"/>
    <n v="0"/>
    <n v="0"/>
    <n v="0"/>
    <d v="2025-12-01T00:00:00"/>
    <s v="BH Colorado Electric Oper Co"/>
    <s v="Regulated Electric (122)"/>
    <s v="X - DNU - RETIRED LINE"/>
    <x v="170"/>
    <n v="135500"/>
    <x v="20"/>
    <n v="9801961"/>
    <s v="CROSSARM ASSEMBLIES, WOOD"/>
    <d v="1965-07-01T00:00:00"/>
    <d v="1965-07-01T00:00:00"/>
    <s v="WCDXFER"/>
  </r>
  <r>
    <n v="0"/>
    <n v="0"/>
    <n v="0"/>
    <n v="0"/>
    <d v="2025-12-01T00:00:00"/>
    <s v="BH Colorado Electric Oper Co"/>
    <s v="Regulated Electric (122)"/>
    <s v="X - DNU - RETIRED LINE"/>
    <x v="170"/>
    <n v="135500"/>
    <x v="20"/>
    <n v="9802747"/>
    <s v="CROSSARM ASSEMBLIES, WOOD"/>
    <d v="1964-07-01T00:00:00"/>
    <d v="1964-07-01T00:00:00"/>
    <s v="WCDXFER"/>
  </r>
  <r>
    <n v="0"/>
    <n v="0"/>
    <n v="0"/>
    <n v="0"/>
    <d v="2025-12-01T00:00:00"/>
    <s v="BH Colorado Electric Oper Co"/>
    <s v="Regulated Electric (122)"/>
    <s v="X - DNU - RETIRED LINE"/>
    <x v="170"/>
    <n v="135500"/>
    <x v="20"/>
    <n v="9802461"/>
    <s v="CROSSARM ASSEMBLIES, WOOD"/>
    <d v="1964-07-01T00:00:00"/>
    <d v="1964-07-01T00:00:00"/>
    <s v="WCDXFER"/>
  </r>
  <r>
    <n v="0"/>
    <n v="0"/>
    <n v="0"/>
    <n v="0"/>
    <d v="2025-12-01T00:00:00"/>
    <s v="BH Colorado Electric Oper Co"/>
    <s v="Regulated Electric (122)"/>
    <s v="X - DNU - RETIRED LINE"/>
    <x v="170"/>
    <n v="135500"/>
    <x v="20"/>
    <n v="9802738"/>
    <s v="CROSSARM ASSEMBLIES, WOOD"/>
    <d v="1965-07-01T00:00:00"/>
    <d v="1965-07-01T00:00:00"/>
    <s v="WCDXFER"/>
  </r>
  <r>
    <n v="0"/>
    <n v="0"/>
    <n v="0"/>
    <n v="0"/>
    <d v="2025-12-01T00:00:00"/>
    <s v="BH Colorado Electric Oper Co"/>
    <s v="Regulated Electric (122)"/>
    <s v="X - DNU - RETIRED LINE"/>
    <x v="170"/>
    <n v="135500"/>
    <x v="20"/>
    <n v="9801865"/>
    <s v="CROSSARM ASSEMBLIES, WOOD"/>
    <d v="1965-07-01T00:00:00"/>
    <d v="1965-07-01T00:00:00"/>
    <s v="WCDXFER"/>
  </r>
  <r>
    <n v="0"/>
    <n v="0"/>
    <n v="0"/>
    <n v="0"/>
    <d v="2025-12-01T00:00:00"/>
    <s v="BH Colorado Electric Oper Co"/>
    <s v="Regulated Electric (122)"/>
    <s v="X - DNU - RETIRED LINE"/>
    <x v="170"/>
    <n v="135500"/>
    <x v="20"/>
    <n v="9801853"/>
    <s v="CROSSARM ASSEMBLIES, WOOD"/>
    <d v="1965-07-01T00:00:00"/>
    <d v="1965-07-01T00:00:00"/>
    <s v="WCDXFER"/>
  </r>
  <r>
    <n v="0"/>
    <n v="0"/>
    <n v="0"/>
    <n v="0"/>
    <d v="2025-12-01T00:00:00"/>
    <s v="BH Colorado Electric Oper Co"/>
    <s v="Regulated Electric (122)"/>
    <s v="X - DNU - RETIRED LINE"/>
    <x v="170"/>
    <n v="135500"/>
    <x v="20"/>
    <n v="9802649"/>
    <s v="CROSSARM ASSEMBLIES, WOOD"/>
    <d v="1965-07-01T00:00:00"/>
    <d v="1965-07-01T00:00:00"/>
    <s v="WCDXFER"/>
  </r>
  <r>
    <n v="0"/>
    <n v="0"/>
    <n v="0"/>
    <n v="0"/>
    <d v="2025-12-01T00:00:00"/>
    <s v="BH Colorado Electric Oper Co"/>
    <s v="Regulated Electric (122)"/>
    <s v="X - DNU - RETIRED LINE"/>
    <x v="170"/>
    <n v="135500"/>
    <x v="22"/>
    <n v="9802269"/>
    <s v="POLE, STEEL"/>
    <d v="1965-07-01T00:00:00"/>
    <d v="1965-07-01T00:00:00"/>
    <s v="WCDXFER"/>
  </r>
  <r>
    <n v="0"/>
    <n v="0"/>
    <n v="0"/>
    <n v="0"/>
    <d v="2025-12-01T00:00:00"/>
    <s v="BH Colorado Electric Oper Co"/>
    <s v="Regulated Electric (122)"/>
    <s v="X - DNU - RETIRED LINE"/>
    <x v="170"/>
    <n v="135500"/>
    <x v="23"/>
    <n v="9803377"/>
    <s v="POLE, WOOD"/>
    <d v="1977-07-01T00:00:00"/>
    <d v="1977-07-01T00:00:00"/>
    <s v="WCDXFER"/>
  </r>
  <r>
    <n v="0"/>
    <n v="0"/>
    <n v="0"/>
    <n v="0"/>
    <d v="2025-12-01T00:00:00"/>
    <s v="BH Colorado Electric Oper Co"/>
    <s v="Regulated Electric (122)"/>
    <s v="X - DNU - RETIRED LINE"/>
    <x v="170"/>
    <n v="135500"/>
    <x v="23"/>
    <n v="9802199"/>
    <s v="POLE, WOOD"/>
    <d v="1965-07-01T00:00:00"/>
    <d v="1965-07-01T00:00:00"/>
    <s v="WCDXFER"/>
  </r>
  <r>
    <n v="0"/>
    <n v="0"/>
    <n v="0"/>
    <n v="0"/>
    <d v="2025-12-01T00:00:00"/>
    <s v="BH Colorado Electric Oper Co"/>
    <s v="Regulated Electric (122)"/>
    <s v="X - DNU - RETIRED LINE"/>
    <x v="170"/>
    <n v="135500"/>
    <x v="23"/>
    <n v="9803000"/>
    <s v="POLE, WOOD"/>
    <d v="1964-07-01T00:00:00"/>
    <d v="1964-07-01T00:00:00"/>
    <s v="WCDXFER"/>
  </r>
  <r>
    <n v="0"/>
    <n v="0"/>
    <n v="0"/>
    <n v="0"/>
    <d v="2025-12-01T00:00:00"/>
    <s v="BH Colorado Electric Oper Co"/>
    <s v="Regulated Electric (122)"/>
    <s v="X - DNU - RETIRED LINE"/>
    <x v="170"/>
    <n v="135500"/>
    <x v="23"/>
    <n v="9803156"/>
    <s v="POLE, WOOD"/>
    <d v="1986-07-01T00:00:00"/>
    <d v="1986-07-01T00:00:00"/>
    <s v="WCDXFER"/>
  </r>
  <r>
    <n v="0"/>
    <n v="0"/>
    <n v="0"/>
    <n v="0"/>
    <d v="2025-12-01T00:00:00"/>
    <s v="BH Colorado Electric Oper Co"/>
    <s v="Regulated Electric (122)"/>
    <s v="X - DNU - RETIRED LINE"/>
    <x v="170"/>
    <n v="135500"/>
    <x v="23"/>
    <n v="9803155"/>
    <s v="POLE, WOOD"/>
    <d v="1972-07-01T00:00:00"/>
    <d v="1972-07-01T00:00:00"/>
    <s v="WCDXFER"/>
  </r>
  <r>
    <n v="0"/>
    <n v="0"/>
    <n v="0"/>
    <n v="0"/>
    <d v="2025-12-01T00:00:00"/>
    <s v="BH Colorado Electric Oper Co"/>
    <s v="Regulated Electric (122)"/>
    <s v="X - DNU - RETIRED LINE"/>
    <x v="170"/>
    <n v="135500"/>
    <x v="23"/>
    <n v="9803053"/>
    <s v="POLE, WOOD"/>
    <d v="1965-07-01T00:00:00"/>
    <d v="1965-07-01T00:00:00"/>
    <s v="WCDXFER"/>
  </r>
  <r>
    <n v="0"/>
    <n v="0"/>
    <n v="0"/>
    <n v="0"/>
    <d v="2025-12-01T00:00:00"/>
    <s v="BH Colorado Electric Oper Co"/>
    <s v="Regulated Electric (122)"/>
    <s v="X - DNU - RETIRED LINE"/>
    <x v="170"/>
    <n v="135500"/>
    <x v="23"/>
    <n v="9802162"/>
    <s v="POLE, WOOD"/>
    <d v="1965-07-01T00:00:00"/>
    <d v="1965-07-01T00:00:00"/>
    <s v="WCDXFER"/>
  </r>
  <r>
    <n v="0"/>
    <n v="0"/>
    <n v="0"/>
    <n v="0"/>
    <d v="2025-12-01T00:00:00"/>
    <s v="BH Colorado Electric Oper Co"/>
    <s v="Regulated Electric (122)"/>
    <s v="X - DNU - RETIRED LINE"/>
    <x v="170"/>
    <n v="135500"/>
    <x v="23"/>
    <n v="9802174"/>
    <s v="POLE, WOOD"/>
    <d v="1965-07-01T00:00:00"/>
    <d v="1965-07-01T00:00:00"/>
    <s v="WCDXFER"/>
  </r>
  <r>
    <n v="0"/>
    <n v="0"/>
    <n v="0"/>
    <n v="0"/>
    <d v="2025-12-01T00:00:00"/>
    <s v="BH Colorado Electric Oper Co"/>
    <s v="Regulated Electric (122)"/>
    <s v="X - DNU - RETIRED LINE"/>
    <x v="170"/>
    <n v="135500"/>
    <x v="23"/>
    <n v="9803235"/>
    <s v="POLE, WOOD"/>
    <d v="1964-07-01T00:00:00"/>
    <d v="1964-07-01T00:00:00"/>
    <s v="WCDXFER"/>
  </r>
  <r>
    <n v="0"/>
    <n v="0"/>
    <n v="0"/>
    <n v="0"/>
    <d v="2025-12-01T00:00:00"/>
    <s v="BH Colorado Electric Oper Co"/>
    <s v="Regulated Electric (122)"/>
    <s v="X - DNU - RETIRED LINE"/>
    <x v="170"/>
    <n v="135500"/>
    <x v="23"/>
    <n v="9803154"/>
    <s v="POLE, WOOD"/>
    <d v="1964-07-01T00:00:00"/>
    <d v="1964-07-01T00:00:00"/>
    <s v="WCDXFER"/>
  </r>
  <r>
    <n v="0"/>
    <n v="0"/>
    <n v="0"/>
    <n v="0"/>
    <d v="2025-12-01T00:00:00"/>
    <s v="BH Colorado Electric Oper Co"/>
    <s v="Regulated Electric (122)"/>
    <s v="X - DNU - RETIRED LINE"/>
    <x v="170"/>
    <n v="135500"/>
    <x v="23"/>
    <n v="9803187"/>
    <s v="POLE, WOOD"/>
    <d v="1965-07-01T00:00:00"/>
    <d v="1965-07-01T00:00:00"/>
    <s v="WCDXFER"/>
  </r>
  <r>
    <n v="0"/>
    <n v="0"/>
    <n v="0"/>
    <n v="0"/>
    <d v="2025-12-01T00:00:00"/>
    <s v="BH Colorado Electric Oper Co"/>
    <s v="Regulated Electric (122)"/>
    <s v="X - DNU - RETIRED LINE"/>
    <x v="170"/>
    <n v="135500"/>
    <x v="23"/>
    <n v="9802270"/>
    <s v="POLE, WOOD"/>
    <d v="1965-07-01T00:00:00"/>
    <d v="1965-07-01T00:00:00"/>
    <s v="WCDXFER"/>
  </r>
  <r>
    <n v="0"/>
    <n v="0"/>
    <n v="0"/>
    <n v="0"/>
    <d v="2025-12-01T00:00:00"/>
    <s v="BH Colorado Electric Oper Co"/>
    <s v="Regulated Electric (122)"/>
    <s v="X - DNU - RETIRED LINE"/>
    <x v="170"/>
    <n v="135500"/>
    <x v="23"/>
    <n v="9803276"/>
    <s v="POLE, WOOD"/>
    <d v="1965-07-01T00:00:00"/>
    <d v="1965-07-01T00:00:00"/>
    <s v="WCDXFER"/>
  </r>
  <r>
    <n v="0"/>
    <n v="0"/>
    <n v="0"/>
    <n v="0"/>
    <d v="2025-12-01T00:00:00"/>
    <s v="BH Colorado Electric Oper Co"/>
    <s v="Regulated Electric (122)"/>
    <s v="X - DNU - RETIRED LINE"/>
    <x v="170"/>
    <n v="135500"/>
    <x v="23"/>
    <n v="9803312"/>
    <s v="POLE, WOOD"/>
    <d v="1964-07-01T00:00:00"/>
    <d v="1964-07-01T00:00:00"/>
    <s v="WCDXFER"/>
  </r>
  <r>
    <n v="0"/>
    <n v="0"/>
    <n v="0"/>
    <n v="0"/>
    <d v="2025-12-01T00:00:00"/>
    <s v="BH Colorado Electric Oper Co"/>
    <s v="Regulated Electric (122)"/>
    <s v="X - DNU - RETIRED LINE"/>
    <x v="170"/>
    <n v="135500"/>
    <x v="23"/>
    <n v="9803332"/>
    <s v="POLE, WOOD"/>
    <d v="1965-07-01T00:00:00"/>
    <d v="1965-07-01T00:00:00"/>
    <s v="WCDXFER"/>
  </r>
  <r>
    <n v="0"/>
    <n v="0"/>
    <n v="0"/>
    <n v="0"/>
    <d v="2025-12-01T00:00:00"/>
    <s v="BH Colorado Electric Oper Co"/>
    <s v="Regulated Electric (122)"/>
    <s v="X - DNU - RETIRED LINE"/>
    <x v="170"/>
    <n v="135500"/>
    <x v="440"/>
    <n v="9975161"/>
    <s v="STEEL 1 POLE 25'"/>
    <d v="1965-07-01T00:00:00"/>
    <d v="1965-07-01T00:00:00"/>
    <s v="CPR Conversion"/>
  </r>
  <r>
    <n v="0"/>
    <n v="0"/>
    <n v="0"/>
    <n v="0"/>
    <d v="2025-12-01T00:00:00"/>
    <s v="BH Colorado Electric Oper Co"/>
    <s v="Regulated Electric (122)"/>
    <s v="X - DNU - RETIRED LINE"/>
    <x v="170"/>
    <n v="135500"/>
    <x v="87"/>
    <n v="9975168"/>
    <s v="WOOD 1 POLE 35'"/>
    <d v="1965-07-01T00:00:00"/>
    <d v="1965-07-01T00:00:00"/>
    <s v="CPR Conversion"/>
  </r>
  <r>
    <n v="0"/>
    <n v="0"/>
    <n v="0"/>
    <n v="0"/>
    <d v="2025-12-01T00:00:00"/>
    <s v="BH Colorado Electric Oper Co"/>
    <s v="Regulated Electric (122)"/>
    <s v="X - DNU - RETIRED LINE"/>
    <x v="170"/>
    <n v="135500"/>
    <x v="428"/>
    <n v="9975167"/>
    <s v="WOOD 1 POLE 40'"/>
    <d v="1965-07-01T00:00:00"/>
    <d v="1965-07-01T00:00:00"/>
    <s v="CPR Conversion"/>
  </r>
  <r>
    <n v="0"/>
    <n v="0"/>
    <n v="0"/>
    <n v="0"/>
    <d v="2025-12-01T00:00:00"/>
    <s v="BH Colorado Electric Oper Co"/>
    <s v="Regulated Electric (122)"/>
    <s v="X - DNU - RETIRED LINE"/>
    <x v="170"/>
    <n v="135500"/>
    <x v="434"/>
    <n v="9975166"/>
    <s v="WOOD 1 POLE 45'"/>
    <d v="1965-07-01T00:00:00"/>
    <d v="1965-07-01T00:00:00"/>
    <s v="CPR Conversion"/>
  </r>
  <r>
    <n v="0"/>
    <n v="0"/>
    <n v="0"/>
    <n v="0"/>
    <d v="2025-12-01T00:00:00"/>
    <s v="BH Colorado Electric Oper Co"/>
    <s v="Regulated Electric (122)"/>
    <s v="X - DNU - RETIRED LINE"/>
    <x v="170"/>
    <n v="135500"/>
    <x v="45"/>
    <n v="9975165"/>
    <s v="WOOD 1 POLE 55'"/>
    <d v="1965-07-01T00:00:00"/>
    <d v="1965-07-01T00:00:00"/>
    <s v="CPR Conversion"/>
  </r>
  <r>
    <n v="0"/>
    <n v="0"/>
    <n v="0"/>
    <n v="0"/>
    <d v="2025-12-01T00:00:00"/>
    <s v="BH Colorado Electric Oper Co"/>
    <s v="Regulated Electric (122)"/>
    <s v="X - DNU - RETIRED LINE"/>
    <x v="170"/>
    <n v="135500"/>
    <x v="46"/>
    <n v="9724211"/>
    <s v="WOOD 1 POLE 60'"/>
    <d v="1965-07-01T00:00:00"/>
    <d v="1965-07-01T00:00:00"/>
    <s v="CPR Conversion"/>
  </r>
  <r>
    <n v="0"/>
    <n v="0"/>
    <n v="0"/>
    <n v="0"/>
    <d v="2025-12-01T00:00:00"/>
    <s v="BH Colorado Electric Oper Co"/>
    <s v="Regulated Electric (122)"/>
    <s v="X - DNU - RETIRED LINE"/>
    <x v="170"/>
    <n v="135500"/>
    <x v="46"/>
    <n v="9974626"/>
    <s v="WOOD 1 POLE 60'"/>
    <d v="1964-07-01T00:00:00"/>
    <d v="1964-07-01T00:00:00"/>
    <s v="CPR Conversion"/>
  </r>
  <r>
    <n v="0"/>
    <n v="0"/>
    <n v="0"/>
    <n v="0"/>
    <d v="2025-12-01T00:00:00"/>
    <s v="BH Colorado Electric Oper Co"/>
    <s v="Regulated Electric (122)"/>
    <s v="X - DNU - RETIRED LINE"/>
    <x v="170"/>
    <n v="135500"/>
    <x v="47"/>
    <n v="9974623"/>
    <s v="WOOD 1 POLE 65'"/>
    <d v="1986-07-01T00:00:00"/>
    <d v="1986-07-01T00:00:00"/>
    <s v="CPR Conversion"/>
  </r>
  <r>
    <n v="0"/>
    <n v="0"/>
    <n v="0"/>
    <n v="0"/>
    <d v="2025-12-01T00:00:00"/>
    <s v="BH Colorado Electric Oper Co"/>
    <s v="Regulated Electric (122)"/>
    <s v="X - DNU - RETIRED LINE"/>
    <x v="170"/>
    <n v="135500"/>
    <x v="47"/>
    <n v="9974625"/>
    <s v="WOOD 1 POLE 65'"/>
    <d v="1964-07-01T00:00:00"/>
    <d v="1964-07-01T00:00:00"/>
    <s v="CPR Conversion"/>
  </r>
  <r>
    <n v="0"/>
    <n v="0"/>
    <n v="0"/>
    <n v="0"/>
    <d v="2025-12-01T00:00:00"/>
    <s v="BH Colorado Electric Oper Co"/>
    <s v="Regulated Electric (122)"/>
    <s v="X - DNU - RETIRED LINE"/>
    <x v="170"/>
    <n v="135500"/>
    <x v="47"/>
    <n v="9975164"/>
    <s v="WOOD 1 POLE 65'"/>
    <d v="1965-07-01T00:00:00"/>
    <d v="1965-07-01T00:00:00"/>
    <s v="CPR Conversion"/>
  </r>
  <r>
    <n v="0"/>
    <n v="0"/>
    <n v="0"/>
    <n v="0"/>
    <d v="2025-12-01T00:00:00"/>
    <s v="BH Colorado Electric Oper Co"/>
    <s v="Regulated Electric (122)"/>
    <s v="X - DNU - RETIRED LINE"/>
    <x v="170"/>
    <n v="135500"/>
    <x v="47"/>
    <n v="9974624"/>
    <s v="WOOD 1 POLE 65'"/>
    <d v="1972-07-01T00:00:00"/>
    <d v="1972-07-01T00:00:00"/>
    <s v="CPR Conversion"/>
  </r>
  <r>
    <n v="0"/>
    <n v="0"/>
    <n v="0"/>
    <n v="0"/>
    <d v="2025-12-01T00:00:00"/>
    <s v="BH Colorado Electric Oper Co"/>
    <s v="Regulated Electric (122)"/>
    <s v="X - DNU - RETIRED LINE"/>
    <x v="170"/>
    <n v="135500"/>
    <x v="48"/>
    <n v="9975163"/>
    <s v="WOOD 1 POLE 70'"/>
    <d v="1965-07-01T00:00:00"/>
    <d v="1965-07-01T00:00:00"/>
    <s v="CPR Conversion"/>
  </r>
  <r>
    <n v="0"/>
    <n v="0"/>
    <n v="0"/>
    <n v="0"/>
    <d v="2025-12-01T00:00:00"/>
    <s v="BH Colorado Electric Oper Co"/>
    <s v="Regulated Electric (122)"/>
    <s v="X - DNU - RETIRED LINE"/>
    <x v="170"/>
    <n v="135500"/>
    <x v="48"/>
    <n v="9974622"/>
    <s v="WOOD 1 POLE 70'"/>
    <d v="1964-07-01T00:00:00"/>
    <d v="1964-07-01T00:00:00"/>
    <s v="CPR Conversion"/>
  </r>
  <r>
    <n v="0"/>
    <n v="0"/>
    <n v="0"/>
    <n v="0"/>
    <d v="2025-12-01T00:00:00"/>
    <s v="BH Colorado Electric Oper Co"/>
    <s v="Regulated Electric (122)"/>
    <s v="X - DNU - RETIRED LINE"/>
    <x v="170"/>
    <n v="135500"/>
    <x v="49"/>
    <n v="9974621"/>
    <s v="WOOD 1 POLE 75'"/>
    <d v="1964-07-01T00:00:00"/>
    <d v="1964-07-01T00:00:00"/>
    <s v="CPR Conversion"/>
  </r>
  <r>
    <n v="0"/>
    <n v="0"/>
    <n v="0"/>
    <n v="0"/>
    <d v="2025-12-01T00:00:00"/>
    <s v="BH Colorado Electric Oper Co"/>
    <s v="Regulated Electric (122)"/>
    <s v="X - DNU - RETIRED LINE"/>
    <x v="170"/>
    <n v="135500"/>
    <x v="49"/>
    <n v="9975162"/>
    <s v="WOOD 1 POLE 75'"/>
    <d v="1965-07-01T00:00:00"/>
    <d v="1965-07-01T00:00:00"/>
    <s v="CPR Conversion"/>
  </r>
  <r>
    <n v="0"/>
    <n v="0"/>
    <n v="0"/>
    <n v="0"/>
    <d v="2025-12-01T00:00:00"/>
    <s v="BH Colorado Electric Oper Co"/>
    <s v="Regulated Electric (122)"/>
    <s v="X - DNU - RETIRED LINE"/>
    <x v="170"/>
    <n v="135500"/>
    <x v="436"/>
    <n v="9724165"/>
    <s v="WOOD 2 POLES 60'"/>
    <d v="1977-07-01T00:00:00"/>
    <d v="1977-07-01T00:00:00"/>
    <s v="CPR Conversion"/>
  </r>
  <r>
    <n v="0"/>
    <n v="0"/>
    <n v="0"/>
    <n v="0"/>
    <d v="2025-12-01T00:00:00"/>
    <s v="BH Colorado Electric Oper Co"/>
    <s v="Regulated Electric (122)"/>
    <s v="X - DNU - RETIRED LINE"/>
    <x v="170"/>
    <n v="135600"/>
    <x v="24"/>
    <n v="9974620"/>
    <s v="CONDUCTOR, OVERHEAD"/>
    <d v="1964-07-01T00:00:00"/>
    <d v="1964-07-01T00:00:00"/>
    <s v="CPR Conversion"/>
  </r>
  <r>
    <n v="0"/>
    <n v="0"/>
    <n v="0"/>
    <n v="0"/>
    <d v="2025-12-01T00:00:00"/>
    <s v="BH Colorado Electric Oper Co"/>
    <s v="Regulated Electric (122)"/>
    <s v="X - DNU - RETIRED LINE"/>
    <x v="170"/>
    <n v="135600"/>
    <x v="24"/>
    <n v="9975160"/>
    <s v="CONDUCTOR, OVERHEAD"/>
    <d v="1965-07-01T00:00:00"/>
    <d v="1965-07-01T00:00:00"/>
    <s v="CPR Conversion"/>
  </r>
  <r>
    <n v="0"/>
    <n v="0"/>
    <n v="0"/>
    <n v="0"/>
    <d v="2025-12-01T00:00:00"/>
    <s v="BH Colorado Electric Oper Co"/>
    <s v="Regulated Electric (122)"/>
    <s v="X - DNU - RETIRED LINE"/>
    <x v="170"/>
    <n v="135600"/>
    <x v="24"/>
    <n v="9974619"/>
    <s v="TRANSMISSION LINES-CONDUCTOR"/>
    <d v="1979-07-01T00:00:00"/>
    <d v="1979-07-01T00:00:00"/>
    <s v="CPR Conversion"/>
  </r>
  <r>
    <n v="0"/>
    <n v="0"/>
    <n v="0"/>
    <n v="0"/>
    <d v="2025-12-01T00:00:00"/>
    <s v="BH Colorado Electric Oper Co"/>
    <s v="Regulated Electric (122)"/>
    <s v="X - DNU - RETIRED LINE"/>
    <x v="170"/>
    <n v="135600"/>
    <x v="18"/>
    <n v="9974618"/>
    <s v="STATIC WIRE (TRANSMISSION LINES)"/>
    <d v="1964-07-01T00:00:00"/>
    <d v="1964-07-01T00:00:00"/>
    <s v="CPR Conversion"/>
  </r>
  <r>
    <n v="0"/>
    <n v="0"/>
    <n v="0"/>
    <n v="0"/>
    <d v="2025-12-01T00:00:00"/>
    <s v="BH Colorado Electric Oper Co"/>
    <s v="Regulated Electric (122)"/>
    <s v="X - DNU - RETIRED LINE"/>
    <x v="170"/>
    <n v="135600"/>
    <x v="18"/>
    <n v="9975159"/>
    <s v="STATIC WIRE (TRANSMISSION LINES)"/>
    <d v="1965-07-01T00:00:00"/>
    <d v="1965-07-01T00:00:00"/>
    <s v="CPR Conversion"/>
  </r>
  <r>
    <n v="0"/>
    <n v="0"/>
    <n v="0"/>
    <n v="0"/>
    <d v="2025-12-01T00:00:00"/>
    <s v="BH Colorado Electric Oper Co"/>
    <s v="Regulated Electric (122)"/>
    <s v="X - DNU - Retired Line"/>
    <x v="171"/>
    <n v="135500"/>
    <x v="7"/>
    <n v="9831214"/>
    <s v="ANCHORS"/>
    <d v="1996-07-01T00:00:00"/>
    <d v="1996-07-01T00:00:00"/>
    <s v="CPR Conversion"/>
  </r>
  <r>
    <n v="0"/>
    <n v="0"/>
    <n v="0"/>
    <n v="0"/>
    <d v="2025-12-01T00:00:00"/>
    <s v="BH Colorado Electric Oper Co"/>
    <s v="Regulated Electric (122)"/>
    <s v="X - DNU - Retired Line"/>
    <x v="171"/>
    <n v="135500"/>
    <x v="20"/>
    <n v="9802794"/>
    <s v="CROSSARM ASSEMBLIES, WOOD"/>
    <d v="1990-07-01T00:00:00"/>
    <d v="1990-07-01T00:00:00"/>
    <s v="WCDXFER"/>
  </r>
  <r>
    <n v="0"/>
    <n v="0"/>
    <n v="0"/>
    <n v="0"/>
    <d v="2025-12-01T00:00:00"/>
    <s v="BH Colorado Electric Oper Co"/>
    <s v="Regulated Electric (122)"/>
    <s v="X - DNU - Retired Line"/>
    <x v="171"/>
    <n v="135500"/>
    <x v="20"/>
    <n v="9802808"/>
    <s v="CROSSARM ASSEMBLIES, WOOD"/>
    <d v="1996-07-01T00:00:00"/>
    <d v="1996-07-01T00:00:00"/>
    <s v="WCDXFER"/>
  </r>
  <r>
    <n v="0"/>
    <n v="0"/>
    <n v="0"/>
    <n v="0"/>
    <d v="2025-12-01T00:00:00"/>
    <s v="BH Colorado Electric Oper Co"/>
    <s v="Regulated Electric (122)"/>
    <s v="X - DNU - Retired Line"/>
    <x v="171"/>
    <n v="135500"/>
    <x v="20"/>
    <n v="9802659"/>
    <s v="CROSSARM ASSEMBLIES, WOOD"/>
    <d v="1996-07-01T00:00:00"/>
    <d v="1996-07-01T00:00:00"/>
    <s v="WCDXFER"/>
  </r>
  <r>
    <n v="0"/>
    <n v="0"/>
    <n v="0"/>
    <n v="0"/>
    <d v="2025-12-01T00:00:00"/>
    <s v="BH Colorado Electric Oper Co"/>
    <s v="Regulated Electric (122)"/>
    <s v="X - DNU - Retired Line"/>
    <x v="171"/>
    <n v="135500"/>
    <x v="9"/>
    <n v="9831215"/>
    <s v="GUYS"/>
    <d v="1996-07-01T00:00:00"/>
    <d v="1996-07-01T00:00:00"/>
    <s v="CPR Conversion"/>
  </r>
  <r>
    <n v="0"/>
    <n v="0"/>
    <n v="0"/>
    <n v="0"/>
    <d v="2025-12-01T00:00:00"/>
    <s v="BH Colorado Electric Oper Co"/>
    <s v="Regulated Electric (122)"/>
    <s v="X - DNU - Retired Line"/>
    <x v="171"/>
    <n v="135500"/>
    <x v="23"/>
    <n v="9803197"/>
    <s v="POLE, WOOD"/>
    <d v="1996-07-01T00:00:00"/>
    <d v="1996-07-01T00:00:00"/>
    <s v="WCDXFER"/>
  </r>
  <r>
    <n v="0"/>
    <n v="0"/>
    <n v="0"/>
    <n v="0"/>
    <d v="2025-12-01T00:00:00"/>
    <s v="BH Colorado Electric Oper Co"/>
    <s v="Regulated Electric (122)"/>
    <s v="X - DNU - Retired Line"/>
    <x v="171"/>
    <n v="135500"/>
    <x v="23"/>
    <n v="9803323"/>
    <s v="POLE, WOOD"/>
    <d v="1990-07-01T00:00:00"/>
    <d v="1990-07-01T00:00:00"/>
    <s v="WCDXFER"/>
  </r>
  <r>
    <n v="0"/>
    <n v="0"/>
    <n v="0"/>
    <n v="0"/>
    <d v="2025-12-01T00:00:00"/>
    <s v="BH Colorado Electric Oper Co"/>
    <s v="Regulated Electric (122)"/>
    <s v="X - DNU - Retired Line"/>
    <x v="171"/>
    <n v="135500"/>
    <x v="23"/>
    <n v="9803371"/>
    <s v="POLE, WOOD"/>
    <d v="1996-07-01T00:00:00"/>
    <d v="1996-07-01T00:00:00"/>
    <s v="WCDXFER"/>
  </r>
  <r>
    <n v="0"/>
    <n v="0"/>
    <n v="0"/>
    <n v="0"/>
    <d v="2025-12-01T00:00:00"/>
    <s v="BH Colorado Electric Oper Co"/>
    <s v="Regulated Electric (122)"/>
    <s v="X - DNU - Retired Line"/>
    <x v="171"/>
    <n v="135500"/>
    <x v="47"/>
    <n v="9776103"/>
    <s v="WOOD 1 POLE 65'"/>
    <d v="1996-07-01T00:00:00"/>
    <d v="1996-07-01T00:00:00"/>
    <s v="CPR Conversion"/>
  </r>
  <r>
    <n v="0"/>
    <n v="0"/>
    <n v="0"/>
    <n v="0"/>
    <d v="2025-12-01T00:00:00"/>
    <s v="BH Colorado Electric Oper Co"/>
    <s v="Regulated Electric (122)"/>
    <s v="X - DNU - Retired Line"/>
    <x v="171"/>
    <n v="135500"/>
    <x v="49"/>
    <n v="9975067"/>
    <s v="WOOD 1 POLE 75'"/>
    <d v="1990-07-01T00:00:00"/>
    <d v="1990-07-01T00:00:00"/>
    <s v="CPR Conversion"/>
  </r>
  <r>
    <n v="0"/>
    <n v="0"/>
    <n v="0"/>
    <n v="0"/>
    <d v="2025-12-01T00:00:00"/>
    <s v="BH Colorado Electric Oper Co"/>
    <s v="Regulated Electric (122)"/>
    <s v="X - DNU - Retired Line"/>
    <x v="171"/>
    <n v="135500"/>
    <x v="50"/>
    <n v="9689545"/>
    <s v="WOOD 1 POLE 80'"/>
    <d v="1996-07-01T00:00:00"/>
    <d v="1996-07-01T00:00:00"/>
    <s v="CPR Conversion"/>
  </r>
  <r>
    <n v="0"/>
    <n v="0"/>
    <n v="0"/>
    <n v="0"/>
    <d v="2025-12-01T00:00:00"/>
    <s v="BH Colorado Electric Oper Co"/>
    <s v="Regulated Electric (122)"/>
    <s v="X - DNU - Retired Line"/>
    <x v="171"/>
    <n v="135600"/>
    <x v="24"/>
    <n v="9975066"/>
    <s v="CONDUCTOR, OVERHEAD"/>
    <d v="1990-07-01T00:00:00"/>
    <d v="1990-07-01T00:00:00"/>
    <s v="CPR Conversion"/>
  </r>
  <r>
    <n v="0"/>
    <n v="0"/>
    <n v="0"/>
    <n v="0"/>
    <d v="2025-12-01T00:00:00"/>
    <s v="BH Colorado Electric Oper Co"/>
    <s v="Regulated Electric (122)"/>
    <s v="X - DNU - Retired Line"/>
    <x v="171"/>
    <n v="135600"/>
    <x v="19"/>
    <n v="9792757"/>
    <s v="SUSPENSION INSULATORS"/>
    <d v="1996-07-01T00:00:00"/>
    <d v="1996-07-01T00:00:00"/>
    <s v="CPR Conversion"/>
  </r>
  <r>
    <n v="0"/>
    <n v="0"/>
    <n v="0"/>
    <n v="0"/>
    <d v="2025-12-01T00:00:00"/>
    <s v="BH Colorado Electric Oper Co"/>
    <s v="Regulated Electric (122)"/>
    <s v="X - DNU - RETIRED LINE"/>
    <x v="170"/>
    <n v="135002"/>
    <x v="5"/>
    <n v="9870055"/>
    <s v="T-LIN S09 T22 R57"/>
    <d v="1939-07-01T00:00:00"/>
    <d v="1939-07-01T00:00:00"/>
    <s v="CPR Conversion"/>
  </r>
  <r>
    <n v="0"/>
    <n v="0"/>
    <n v="0"/>
    <n v="0"/>
    <d v="2025-12-01T00:00:00"/>
    <s v="BH Colorado Electric Oper Co"/>
    <s v="Regulated Electric (122)"/>
    <s v="X - DNU - RETIRED LINE"/>
    <x v="170"/>
    <n v="135002"/>
    <x v="5"/>
    <n v="9870112"/>
    <s v="T-LIN S12 T22 R57"/>
    <d v="1977-07-01T00:00:00"/>
    <d v="1977-07-01T00:00:00"/>
    <s v="CPR Conversion"/>
  </r>
  <r>
    <n v="0"/>
    <n v="0"/>
    <n v="0"/>
    <n v="0"/>
    <d v="2025-12-01T00:00:00"/>
    <s v="BH Colorado Electric Oper Co"/>
    <s v="Regulated Electric (122)"/>
    <s v="X - DNU - RETIRED LINE"/>
    <x v="170"/>
    <n v="135002"/>
    <x v="5"/>
    <n v="9870052"/>
    <s v="TRANS LINE"/>
    <d v="1943-07-01T00:00:00"/>
    <d v="1943-07-01T00:00:00"/>
    <s v="CPR Conversion"/>
  </r>
  <r>
    <n v="0"/>
    <n v="0"/>
    <n v="0"/>
    <n v="0"/>
    <d v="2025-12-01T00:00:00"/>
    <s v="BH Colorado Electric Oper Co"/>
    <s v="Regulated Electric (122)"/>
    <s v="X - DNU - RETIRED LINE"/>
    <x v="170"/>
    <n v="135002"/>
    <x v="5"/>
    <n v="9870042"/>
    <s v="T-LIN S05 T21 R63"/>
    <d v="1966-07-01T00:00:00"/>
    <d v="1966-07-01T00:00:00"/>
    <s v="CPR Conversion"/>
  </r>
  <r>
    <n v="0"/>
    <n v="0"/>
    <n v="0"/>
    <n v="0"/>
    <d v="2025-12-01T00:00:00"/>
    <s v="BH Colorado Electric Oper Co"/>
    <s v="Regulated Electric (122)"/>
    <s v="X - DNU - RETIRED LINE"/>
    <x v="170"/>
    <n v="135002"/>
    <x v="5"/>
    <n v="9870056"/>
    <s v="T-LIN S09 T22 R57"/>
    <d v="1938-07-01T00:00:00"/>
    <d v="1938-07-01T00:00:00"/>
    <s v="CPR Conversion"/>
  </r>
  <r>
    <n v="0"/>
    <n v="0"/>
    <n v="0"/>
    <n v="0"/>
    <d v="2025-12-01T00:00:00"/>
    <s v="BH Colorado Electric Oper Co"/>
    <s v="Regulated Electric (122)"/>
    <s v="X - DNU - RETIRED LINE"/>
    <x v="170"/>
    <n v="135002"/>
    <x v="5"/>
    <n v="9870046"/>
    <s v="T-LIN S18 T21 R61"/>
    <d v="1954-07-01T00:00:00"/>
    <d v="1954-07-01T00:00:00"/>
    <s v="CPR Conversion"/>
  </r>
  <r>
    <n v="0"/>
    <n v="0"/>
    <n v="0"/>
    <n v="0"/>
    <d v="2025-12-01T00:00:00"/>
    <s v="BH Colorado Electric Oper Co"/>
    <s v="Regulated Electric (122)"/>
    <s v="X - DNU - RETIRED LINE"/>
    <x v="170"/>
    <n v="135002"/>
    <x v="5"/>
    <n v="9870111"/>
    <s v="T-LIN S01 T22 R57"/>
    <d v="1977-07-01T00:00:00"/>
    <d v="1977-07-01T00:00:00"/>
    <s v="CPR Conversion"/>
  </r>
  <r>
    <n v="0"/>
    <n v="0"/>
    <n v="0"/>
    <n v="0"/>
    <d v="2025-12-01T00:00:00"/>
    <s v="BH Colorado Electric Oper Co"/>
    <s v="Regulated Electric (122)"/>
    <s v="X - DNU - RETIRED LINE"/>
    <x v="170"/>
    <n v="135002"/>
    <x v="5"/>
    <n v="9870054"/>
    <s v="T-LIN S09 T22 R57"/>
    <d v="1941-07-01T00:00:00"/>
    <d v="1941-07-01T00:00:00"/>
    <s v="CPR Conversion"/>
  </r>
  <r>
    <n v="0"/>
    <n v="0"/>
    <n v="0"/>
    <n v="0"/>
    <d v="2025-12-01T00:00:00"/>
    <s v="BH Colorado Electric Oper Co"/>
    <s v="Regulated Electric (122)"/>
    <s v="X - DNU - RETIRED LINE"/>
    <x v="170"/>
    <n v="135002"/>
    <x v="5"/>
    <n v="9870047"/>
    <s v="T-LIN S16 T21 R61"/>
    <d v="1954-07-01T00:00:00"/>
    <d v="1954-07-01T00:00:00"/>
    <s v="CPR Conversion"/>
  </r>
  <r>
    <n v="0"/>
    <n v="0"/>
    <n v="0"/>
    <n v="0"/>
    <d v="2025-12-01T00:00:00"/>
    <s v="BH Colorado Electric Oper Co"/>
    <s v="Regulated Electric (122)"/>
    <s v="X - DNU - RETIRED LINE"/>
    <x v="170"/>
    <n v="135002"/>
    <x v="5"/>
    <n v="9870119"/>
    <s v="T-LIN S23 T22 R58"/>
    <d v="1977-07-01T00:00:00"/>
    <d v="1977-07-01T00:00:00"/>
    <s v="CPR Conversion"/>
  </r>
  <r>
    <n v="0"/>
    <n v="0"/>
    <n v="0"/>
    <n v="0"/>
    <d v="2025-12-01T00:00:00"/>
    <s v="BH Colorado Electric Oper Co"/>
    <s v="Regulated Electric (122)"/>
    <s v="X - DNU - RETIRED LINE"/>
    <x v="170"/>
    <n v="135002"/>
    <x v="5"/>
    <n v="9870117"/>
    <s v="T-LIN S07 T22 R57"/>
    <d v="1977-07-01T00:00:00"/>
    <d v="1977-07-01T00:00:00"/>
    <s v="CPR Conversion"/>
  </r>
  <r>
    <n v="0"/>
    <n v="0"/>
    <n v="0"/>
    <n v="0"/>
    <d v="2025-12-01T00:00:00"/>
    <s v="BH Colorado Electric Oper Co"/>
    <s v="Regulated Electric (122)"/>
    <s v="X - DNU - RETIRED LINE"/>
    <x v="170"/>
    <n v="135002"/>
    <x v="5"/>
    <n v="9870115"/>
    <s v="T-LIN S25 T21 R57"/>
    <d v="1977-07-01T00:00:00"/>
    <d v="1977-07-01T00:00:00"/>
    <s v="CPR Conversion"/>
  </r>
  <r>
    <n v="0"/>
    <n v="0"/>
    <n v="0"/>
    <n v="0"/>
    <d v="2025-12-01T00:00:00"/>
    <s v="BH Colorado Electric Oper Co"/>
    <s v="Regulated Electric (122)"/>
    <s v="X - DNU - RETIRED LINE"/>
    <x v="170"/>
    <n v="135002"/>
    <x v="5"/>
    <n v="9870114"/>
    <s v="T-LIN S09 T22 R57"/>
    <d v="1977-07-01T00:00:00"/>
    <d v="1977-07-01T00:00:00"/>
    <s v="CPR Conversion"/>
  </r>
  <r>
    <n v="0"/>
    <n v="0"/>
    <n v="0"/>
    <n v="0"/>
    <d v="2025-12-01T00:00:00"/>
    <s v="BH Colorado Electric Oper Co"/>
    <s v="Regulated Electric (122)"/>
    <s v="X - DNU - RETIRED LINE"/>
    <x v="170"/>
    <n v="135002"/>
    <x v="5"/>
    <n v="9870040"/>
    <s v="T-LIN S02 T21 R64"/>
    <d v="1966-07-01T00:00:00"/>
    <d v="1966-07-01T00:00:00"/>
    <s v="CPR Conversion"/>
  </r>
  <r>
    <n v="0"/>
    <n v="0"/>
    <n v="0"/>
    <n v="0"/>
    <d v="2025-12-01T00:00:00"/>
    <s v="BH Colorado Electric Oper Co"/>
    <s v="Regulated Electric (122)"/>
    <s v="X - DNU - RETIRED LINE"/>
    <x v="170"/>
    <n v="135002"/>
    <x v="5"/>
    <n v="9870038"/>
    <s v="T-LIN S08 T21 R64"/>
    <d v="1976-07-01T00:00:00"/>
    <d v="1976-07-01T00:00:00"/>
    <s v="CPR Conversion"/>
  </r>
  <r>
    <n v="0"/>
    <n v="0"/>
    <n v="0"/>
    <n v="0"/>
    <d v="2025-12-01T00:00:00"/>
    <s v="BH Colorado Electric Oper Co"/>
    <s v="Regulated Electric (122)"/>
    <s v="X - DNU - RETIRED LINE"/>
    <x v="170"/>
    <n v="135002"/>
    <x v="5"/>
    <n v="9696127"/>
    <s v="T-LIN S05 T22 R60"/>
    <d v="1954-07-01T00:00:00"/>
    <d v="1954-07-01T00:00:00"/>
    <s v="CPR Conversion"/>
  </r>
  <r>
    <n v="0"/>
    <n v="0"/>
    <n v="0"/>
    <n v="0"/>
    <d v="2025-12-01T00:00:00"/>
    <s v="BH Colorado Electric Oper Co"/>
    <s v="Regulated Electric (122)"/>
    <s v="X - DNU - RETIRED LINE"/>
    <x v="170"/>
    <n v="135002"/>
    <x v="5"/>
    <n v="9691243"/>
    <s v="T-LIN S21 T21 R61"/>
    <d v="1954-07-01T00:00:00"/>
    <d v="1954-07-01T00:00:00"/>
    <s v="CPR Conversion"/>
  </r>
  <r>
    <n v="0"/>
    <n v="0"/>
    <n v="0"/>
    <n v="0"/>
    <d v="2025-12-01T00:00:00"/>
    <s v="BH Colorado Electric Oper Co"/>
    <s v="Regulated Electric (122)"/>
    <s v="X - DNU - RETIRED LINE"/>
    <x v="170"/>
    <n v="135002"/>
    <x v="5"/>
    <n v="9704827"/>
    <s v="T-LIN S26 T22 R58"/>
    <d v="1969-07-01T00:00:00"/>
    <d v="1969-07-01T00:00:00"/>
    <s v="CPR Conversion"/>
  </r>
  <r>
    <n v="0"/>
    <n v="0"/>
    <n v="0"/>
    <n v="0"/>
    <d v="2025-12-01T00:00:00"/>
    <s v="BH Colorado Electric Oper Co"/>
    <s v="Regulated Electric (122)"/>
    <s v="X - DNU - RETIRED LINE"/>
    <x v="170"/>
    <n v="135002"/>
    <x v="5"/>
    <n v="9870039"/>
    <s v="T-LIN S05 T21 R63"/>
    <d v="1967-07-01T00:00:00"/>
    <d v="1967-07-01T00:00:00"/>
    <s v="CPR Conversion"/>
  </r>
  <r>
    <n v="0"/>
    <n v="0"/>
    <n v="0"/>
    <n v="0"/>
    <d v="2025-12-01T00:00:00"/>
    <s v="BH Colorado Electric Oper Co"/>
    <s v="Regulated Electric (122)"/>
    <s v="X - DNU - RETIRED LINE"/>
    <x v="170"/>
    <n v="135002"/>
    <x v="5"/>
    <n v="9870057"/>
    <s v="T-LIN S09 T22 R57"/>
    <d v="1937-07-01T00:00:00"/>
    <d v="1937-07-01T00:00:00"/>
    <s v="CPR Conversion"/>
  </r>
  <r>
    <n v="0"/>
    <n v="0"/>
    <n v="0"/>
    <n v="0"/>
    <d v="2025-12-01T00:00:00"/>
    <s v="BH Colorado Electric Oper Co"/>
    <s v="Regulated Electric (122)"/>
    <s v="X - DNU - RETIRED LINE"/>
    <x v="170"/>
    <n v="135002"/>
    <x v="5"/>
    <n v="9870121"/>
    <s v="T-LIN S07 T21 R64"/>
    <d v="1976-07-01T00:00:00"/>
    <d v="1976-07-01T00:00:00"/>
    <s v="CPR Conversion"/>
  </r>
  <r>
    <n v="0"/>
    <n v="0"/>
    <n v="0"/>
    <n v="0"/>
    <d v="2025-12-01T00:00:00"/>
    <s v="BH Colorado Electric Oper Co"/>
    <s v="Regulated Electric (122)"/>
    <s v="X - DNU - RETIRED LINE"/>
    <x v="170"/>
    <n v="135002"/>
    <x v="5"/>
    <n v="9870051"/>
    <s v="T-LIN S18 T21 R61"/>
    <d v="1951-07-01T00:00:00"/>
    <d v="1951-07-01T00:00:00"/>
    <s v="CPR Conversion"/>
  </r>
  <r>
    <n v="0"/>
    <n v="0"/>
    <n v="0"/>
    <n v="0"/>
    <d v="2025-12-01T00:00:00"/>
    <s v="BH Colorado Electric Oper Co"/>
    <s v="Regulated Electric (122)"/>
    <s v="X - DNU - RETIRED LINE"/>
    <x v="170"/>
    <n v="135002"/>
    <x v="5"/>
    <n v="9870118"/>
    <s v="T-LIN S11 T22 R58"/>
    <d v="1977-07-01T00:00:00"/>
    <d v="1977-07-01T00:00:00"/>
    <s v="CPR Conversion"/>
  </r>
  <r>
    <n v="0"/>
    <n v="0"/>
    <n v="0"/>
    <n v="0"/>
    <d v="2025-12-01T00:00:00"/>
    <s v="BH Colorado Electric Oper Co"/>
    <s v="Regulated Electric (122)"/>
    <s v="X - DNU - RETIRED LINE"/>
    <x v="170"/>
    <n v="135002"/>
    <x v="5"/>
    <n v="9870048"/>
    <s v="T-LIN S35 T21 R61"/>
    <d v="1954-07-01T00:00:00"/>
    <d v="1954-07-01T00:00:00"/>
    <s v="CPR Conversion"/>
  </r>
  <r>
    <n v="0"/>
    <n v="0"/>
    <n v="0"/>
    <n v="0"/>
    <d v="2025-12-01T00:00:00"/>
    <s v="BH Colorado Electric Oper Co"/>
    <s v="Regulated Electric (122)"/>
    <s v="X - DNU - RETIRED LINE"/>
    <x v="170"/>
    <n v="135002"/>
    <x v="5"/>
    <n v="9870041"/>
    <s v="T-LIN S06 T21 R63"/>
    <d v="1966-07-01T00:00:00"/>
    <d v="1966-07-01T00:00:00"/>
    <s v="CPR Conversion"/>
  </r>
  <r>
    <n v="0"/>
    <n v="0"/>
    <n v="0"/>
    <n v="0"/>
    <d v="2025-12-01T00:00:00"/>
    <s v="BH Colorado Electric Oper Co"/>
    <s v="Regulated Electric (122)"/>
    <s v="X - DNU - RETIRED LINE"/>
    <x v="170"/>
    <n v="135002"/>
    <x v="5"/>
    <n v="9870044"/>
    <s v="T-LIN S32 T21 R60"/>
    <d v="1954-07-01T00:00:00"/>
    <d v="1954-07-01T00:00:00"/>
    <s v="CPR Conversion"/>
  </r>
  <r>
    <n v="0"/>
    <n v="0"/>
    <n v="0"/>
    <n v="0"/>
    <d v="2025-12-01T00:00:00"/>
    <s v="BH Colorado Electric Oper Co"/>
    <s v="Regulated Electric (122)"/>
    <s v="X - DNU - RETIRED LINE"/>
    <x v="170"/>
    <n v="135002"/>
    <x v="5"/>
    <n v="9718840"/>
    <s v="T-LIN S05 T19 R70"/>
    <d v="1978-07-01T00:00:00"/>
    <d v="1978-07-01T00:00:00"/>
    <s v="CPR Conversion"/>
  </r>
  <r>
    <n v="0"/>
    <n v="0"/>
    <n v="0"/>
    <n v="0"/>
    <d v="2025-12-01T00:00:00"/>
    <s v="BH Colorado Electric Oper Co"/>
    <s v="Regulated Electric (122)"/>
    <s v="X - DNU - RETIRED LINE"/>
    <x v="170"/>
    <n v="135002"/>
    <x v="5"/>
    <n v="9691240"/>
    <s v="T-LIN S04 T19 R70"/>
    <d v="1978-07-01T00:00:00"/>
    <d v="1978-07-01T00:00:00"/>
    <s v="CPR Conversion"/>
  </r>
  <r>
    <n v="0"/>
    <n v="0"/>
    <n v="0"/>
    <n v="0"/>
    <d v="2025-12-01T00:00:00"/>
    <s v="BH Colorado Electric Oper Co"/>
    <s v="Regulated Electric (122)"/>
    <s v="X - DNU - RETIRED LINE"/>
    <x v="170"/>
    <n v="135002"/>
    <x v="5"/>
    <n v="9870049"/>
    <s v="T-LIN S36 T21 R61"/>
    <d v="1954-07-01T00:00:00"/>
    <d v="1954-07-01T00:00:00"/>
    <s v="CPR Conversion"/>
  </r>
  <r>
    <n v="0"/>
    <n v="0"/>
    <n v="0"/>
    <n v="0"/>
    <d v="2025-12-01T00:00:00"/>
    <s v="BH Colorado Electric Oper Co"/>
    <s v="Regulated Electric (122)"/>
    <s v="X - DNU - RETIRED LINE"/>
    <x v="170"/>
    <n v="135002"/>
    <x v="5"/>
    <n v="9870120"/>
    <s v="T-LIN S14 T22 R58"/>
    <d v="1977-07-01T00:00:00"/>
    <d v="1977-07-01T00:00:00"/>
    <s v="CPR Conversion"/>
  </r>
  <r>
    <n v="0"/>
    <n v="0"/>
    <n v="0"/>
    <n v="0"/>
    <d v="2025-12-01T00:00:00"/>
    <s v="BH Colorado Electric Oper Co"/>
    <s v="Regulated Electric (122)"/>
    <s v="X - DNU - RETIRED LINE"/>
    <x v="170"/>
    <n v="135002"/>
    <x v="5"/>
    <n v="9870045"/>
    <s v="T-LIN S05 T21 R60"/>
    <d v="1954-07-01T00:00:00"/>
    <d v="1954-07-01T00:00:00"/>
    <s v="CPR Conversion"/>
  </r>
  <r>
    <n v="0"/>
    <n v="0"/>
    <n v="0"/>
    <n v="0"/>
    <d v="2025-12-01T00:00:00"/>
    <s v="BH Colorado Electric Oper Co"/>
    <s v="Regulated Electric (122)"/>
    <s v="X - DNU - RETIRED LINE"/>
    <x v="170"/>
    <n v="135002"/>
    <x v="5"/>
    <n v="9718846"/>
    <s v="T-LIN S03 T21 R64"/>
    <d v="1966-07-01T00:00:00"/>
    <d v="1966-07-01T00:00:00"/>
    <s v="CPR Conversion"/>
  </r>
  <r>
    <n v="0"/>
    <n v="0"/>
    <n v="0"/>
    <n v="0"/>
    <d v="2025-12-01T00:00:00"/>
    <s v="BH Colorado Electric Oper Co"/>
    <s v="Regulated Electric (122)"/>
    <s v="X - DNU - RETIRED LINE"/>
    <x v="170"/>
    <n v="135002"/>
    <x v="5"/>
    <n v="9699858"/>
    <s v="T-LIN S31 T21 R60"/>
    <d v="1954-07-01T00:00:00"/>
    <d v="1954-07-01T00:00:00"/>
    <s v="CPR Conversion"/>
  </r>
  <r>
    <n v="0"/>
    <n v="0"/>
    <n v="0"/>
    <n v="0"/>
    <d v="2025-12-01T00:00:00"/>
    <s v="BH Colorado Electric Oper Co"/>
    <s v="Regulated Electric (122)"/>
    <s v="X - DNU - RETIRED LINE"/>
    <x v="170"/>
    <n v="135002"/>
    <x v="5"/>
    <n v="9691246"/>
    <s v="T-LIN S36 T21 R57"/>
    <d v="1977-07-01T00:00:00"/>
    <d v="1977-07-01T00:00:00"/>
    <s v="CPR Conversion"/>
  </r>
  <r>
    <n v="0"/>
    <n v="0"/>
    <n v="0"/>
    <n v="0"/>
    <d v="2025-12-01T00:00:00"/>
    <s v="BH Colorado Electric Oper Co"/>
    <s v="Regulated Electric (122)"/>
    <s v="X - DNU - RETIRED LINE"/>
    <x v="170"/>
    <n v="135002"/>
    <x v="5"/>
    <n v="9870050"/>
    <s v="T-LIN S35 T21 R61"/>
    <d v="1951-07-01T00:00:00"/>
    <d v="1951-07-01T00:00:00"/>
    <s v="CPR Conversion"/>
  </r>
  <r>
    <n v="0"/>
    <n v="0"/>
    <n v="0"/>
    <n v="0"/>
    <d v="2025-12-01T00:00:00"/>
    <s v="BH Colorado Electric Oper Co"/>
    <s v="Regulated Electric (122)"/>
    <s v="X - DNU - RETIRED LINE"/>
    <x v="170"/>
    <n v="135002"/>
    <x v="5"/>
    <n v="9708895"/>
    <s v="T-LIN S24 T21 R57"/>
    <d v="1977-07-01T00:00:00"/>
    <d v="1977-07-01T00:00:00"/>
    <s v="CPR Conversion"/>
  </r>
  <r>
    <n v="0"/>
    <n v="0"/>
    <n v="0"/>
    <n v="0"/>
    <d v="2025-12-01T00:00:00"/>
    <s v="BH Colorado Electric Oper Co"/>
    <s v="Regulated Electric (122)"/>
    <s v="X - DNU - RETIRED LINE"/>
    <x v="170"/>
    <n v="135002"/>
    <x v="5"/>
    <n v="9870116"/>
    <s v="T-LIN S11 T22 R57"/>
    <d v="1977-07-01T00:00:00"/>
    <d v="1977-07-01T00:00:00"/>
    <s v="CPR Conversion"/>
  </r>
  <r>
    <n v="0"/>
    <n v="0"/>
    <n v="0"/>
    <n v="0"/>
    <d v="2025-12-01T00:00:00"/>
    <s v="BH Colorado Electric Oper Co"/>
    <s v="Regulated Electric (122)"/>
    <s v="X - DNU - RETIRED LINE"/>
    <x v="170"/>
    <n v="135002"/>
    <x v="5"/>
    <n v="9870043"/>
    <s v="T-LIN S04 T21 R62"/>
    <d v="1962-07-01T00:00:00"/>
    <d v="1962-07-01T00:00:00"/>
    <s v="CPR Conversion"/>
  </r>
  <r>
    <n v="0"/>
    <n v="0"/>
    <n v="0"/>
    <n v="0"/>
    <d v="2025-12-01T00:00:00"/>
    <s v="BH Colorado Electric Oper Co"/>
    <s v="Regulated Electric (122)"/>
    <s v="X - DNU - RETIRED LINE"/>
    <x v="170"/>
    <n v="135002"/>
    <x v="5"/>
    <n v="9870113"/>
    <s v="T-LIN S08 T22 R57"/>
    <d v="1977-07-01T00:00:00"/>
    <d v="1977-07-01T00:00:00"/>
    <s v="CPR Conversion"/>
  </r>
  <r>
    <n v="0"/>
    <n v="0"/>
    <n v="0"/>
    <n v="0"/>
    <d v="2025-12-01T00:00:00"/>
    <s v="BH Colorado Electric Oper Co"/>
    <s v="Regulated Electric (122)"/>
    <s v="X - DNU - RETIRED LINE"/>
    <x v="170"/>
    <n v="135002"/>
    <x v="5"/>
    <n v="9870053"/>
    <s v="T-LIN S09 T22 R57"/>
    <d v="1942-07-01T00:00:00"/>
    <d v="1942-07-01T00:00:00"/>
    <s v="CPR Conversion"/>
  </r>
  <r>
    <n v="0"/>
    <n v="0"/>
    <n v="0"/>
    <n v="0"/>
    <d v="2025-12-01T00:00:00"/>
    <s v="BH Colorado Electric Oper Co"/>
    <s v="Regulated Electric (122)"/>
    <s v="X - DNU - RETIRED LINE"/>
    <x v="170"/>
    <n v="135002"/>
    <x v="5"/>
    <n v="9718847"/>
    <s v="T-LIN S17 T21 R61"/>
    <d v="1954-07-01T00:00:00"/>
    <d v="1954-07-01T00:00:00"/>
    <s v="CPR Conversion"/>
  </r>
  <r>
    <n v="0"/>
    <n v="0"/>
    <n v="0"/>
    <n v="0"/>
    <d v="2025-12-01T00:00:00"/>
    <s v="BH Colorado Electric Oper Co"/>
    <s v="Regulated Electric (122)"/>
    <s v="X - DNU - RETIRED LINE"/>
    <x v="170"/>
    <n v="135002"/>
    <x v="5"/>
    <n v="9718853"/>
    <s v="T-LIN S12 T22 R58"/>
    <d v="1977-07-01T00:00:00"/>
    <d v="1977-07-01T00:00:00"/>
    <s v="CPR Conversion"/>
  </r>
  <r>
    <n v="0"/>
    <n v="0"/>
    <n v="0"/>
    <n v="0"/>
    <d v="2025-12-01T00:00:00"/>
    <s v="BH Colorado Electric Oper Co"/>
    <s v="Regulated Electric (122)"/>
    <s v="X - DNU - RETIRED LINE"/>
    <x v="170"/>
    <n v="135002"/>
    <x v="5"/>
    <n v="9870110"/>
    <s v="T-LIN S10 T22 R57"/>
    <d v="1977-07-01T00:00:00"/>
    <d v="1977-07-01T00:00:00"/>
    <s v="CPR Conversion"/>
  </r>
  <r>
    <n v="0"/>
    <n v="0"/>
    <n v="0"/>
    <n v="0"/>
    <d v="2025-12-01T00:00:00"/>
    <s v="BH Colorado Electric Oper Co"/>
    <s v="Regulated Electric (122)"/>
    <s v="X - DNU - RETIRED LINE"/>
    <x v="170"/>
    <n v="135500"/>
    <x v="63"/>
    <n v="9801958"/>
    <s v="CROSSARM ASSEMBLIES, STEEL"/>
    <d v="1936-07-01T00:00:00"/>
    <d v="1936-07-01T00:00:00"/>
    <s v="WCDXFER"/>
  </r>
  <r>
    <n v="0"/>
    <n v="0"/>
    <n v="0"/>
    <n v="0"/>
    <d v="2025-12-01T00:00:00"/>
    <s v="BH Colorado Electric Oper Co"/>
    <s v="Regulated Electric (122)"/>
    <s v="X - DNU - RETIRED LINE"/>
    <x v="170"/>
    <n v="135500"/>
    <x v="63"/>
    <n v="9801959"/>
    <s v="CROSSARM ASSEMBLIES, STEEL"/>
    <d v="1936-07-01T00:00:00"/>
    <d v="1936-07-01T00:00:00"/>
    <s v="WCDXFER"/>
  </r>
  <r>
    <n v="0"/>
    <n v="0"/>
    <n v="0"/>
    <n v="0"/>
    <d v="2025-12-01T00:00:00"/>
    <s v="BH Colorado Electric Oper Co"/>
    <s v="Regulated Electric (122)"/>
    <s v="X - DNU - RETIRED LINE"/>
    <x v="170"/>
    <n v="135500"/>
    <x v="20"/>
    <n v="9802394"/>
    <s v="CROSSARM ASSEMBLIES, WOOD"/>
    <d v="1978-07-01T00:00:00"/>
    <d v="1978-07-01T00:00:00"/>
    <s v="WCDXFER"/>
  </r>
  <r>
    <n v="0"/>
    <n v="0"/>
    <n v="0"/>
    <n v="0"/>
    <d v="2025-12-01T00:00:00"/>
    <s v="BH Colorado Electric Oper Co"/>
    <s v="Regulated Electric (122)"/>
    <s v="X - DNU - RETIRED LINE"/>
    <x v="170"/>
    <n v="135500"/>
    <x v="20"/>
    <n v="9802599"/>
    <s v="CROSSARM ASSEMBLIES, WOOD"/>
    <d v="1975-07-01T00:00:00"/>
    <d v="1975-07-01T00:00:00"/>
    <s v="WCDXFER"/>
  </r>
  <r>
    <n v="0"/>
    <n v="0"/>
    <n v="0"/>
    <n v="0"/>
    <d v="2025-12-01T00:00:00"/>
    <s v="BH Colorado Electric Oper Co"/>
    <s v="Regulated Electric (122)"/>
    <s v="X - DNU - RETIRED LINE"/>
    <x v="170"/>
    <n v="135500"/>
    <x v="20"/>
    <n v="9802771"/>
    <s v="CROSSARM ASSEMBLIES, WOOD"/>
    <d v="1966-07-01T00:00:00"/>
    <d v="1966-07-01T00:00:00"/>
    <s v="WCDXFER"/>
  </r>
  <r>
    <n v="0"/>
    <n v="0"/>
    <n v="0"/>
    <n v="0"/>
    <d v="2025-12-01T00:00:00"/>
    <s v="BH Colorado Electric Oper Co"/>
    <s v="Regulated Electric (122)"/>
    <s v="X - DNU - RETIRED LINE"/>
    <x v="170"/>
    <n v="135500"/>
    <x v="20"/>
    <n v="9802718"/>
    <s v="CROSSARM ASSEMBLIES, WOOD"/>
    <d v="1969-07-01T00:00:00"/>
    <d v="1969-07-01T00:00:00"/>
    <s v="WCDXFER"/>
  </r>
  <r>
    <n v="0"/>
    <n v="0"/>
    <n v="0"/>
    <n v="0"/>
    <d v="2025-12-01T00:00:00"/>
    <s v="BH Colorado Electric Oper Co"/>
    <s v="Regulated Electric (122)"/>
    <s v="X - DNU - RETIRED LINE"/>
    <x v="170"/>
    <n v="135500"/>
    <x v="20"/>
    <n v="9802631"/>
    <s v="CROSSARM ASSEMBLIES, WOOD"/>
    <d v="1966-07-01T00:00:00"/>
    <d v="1966-07-01T00:00:00"/>
    <s v="WCDXFER"/>
  </r>
  <r>
    <n v="0"/>
    <n v="0"/>
    <n v="0"/>
    <n v="0"/>
    <d v="2025-12-01T00:00:00"/>
    <s v="BH Colorado Electric Oper Co"/>
    <s v="Regulated Electric (122)"/>
    <s v="X - DNU - RETIRED LINE"/>
    <x v="170"/>
    <n v="135500"/>
    <x v="20"/>
    <n v="9802505"/>
    <s v="CROSSARM ASSEMBLIES, WOOD"/>
    <d v="1967-07-01T00:00:00"/>
    <d v="1967-07-01T00:00:00"/>
    <s v="WCDXFER"/>
  </r>
  <r>
    <n v="0"/>
    <n v="0"/>
    <n v="0"/>
    <n v="0"/>
    <d v="2025-12-01T00:00:00"/>
    <s v="BH Colorado Electric Oper Co"/>
    <s v="Regulated Electric (122)"/>
    <s v="X - DNU - RETIRED LINE"/>
    <x v="170"/>
    <n v="135500"/>
    <x v="20"/>
    <n v="9802496"/>
    <s v="CROSSARM ASSEMBLIES, WOOD"/>
    <d v="1956-07-01T00:00:00"/>
    <d v="1956-07-01T00:00:00"/>
    <s v="WCDXFER"/>
  </r>
  <r>
    <n v="0"/>
    <n v="0"/>
    <n v="0"/>
    <n v="0"/>
    <d v="2025-12-01T00:00:00"/>
    <s v="BH Colorado Electric Oper Co"/>
    <s v="Regulated Electric (122)"/>
    <s v="X - DNU - RETIRED LINE"/>
    <x v="170"/>
    <n v="135500"/>
    <x v="20"/>
    <n v="9802475"/>
    <s v="CROSSARM ASSEMBLIES, WOOD"/>
    <d v="1975-07-01T00:00:00"/>
    <d v="1975-07-01T00:00:00"/>
    <s v="WCDXFER"/>
  </r>
  <r>
    <n v="0"/>
    <n v="0"/>
    <n v="0"/>
    <n v="0"/>
    <d v="2025-12-01T00:00:00"/>
    <s v="BH Colorado Electric Oper Co"/>
    <s v="Regulated Electric (122)"/>
    <s v="X - DNU - RETIRED LINE"/>
    <x v="170"/>
    <n v="135500"/>
    <x v="20"/>
    <n v="9801952"/>
    <s v="CROSSARM ASSEMBLIES, WOOD"/>
    <d v="1964-07-01T00:00:00"/>
    <d v="1964-07-01T00:00:00"/>
    <s v="WCDXFER"/>
  </r>
  <r>
    <n v="0"/>
    <n v="0"/>
    <n v="0"/>
    <n v="0"/>
    <d v="2025-12-01T00:00:00"/>
    <s v="BH Colorado Electric Oper Co"/>
    <s v="Regulated Electric (122)"/>
    <s v="X - DNU - RETIRED LINE"/>
    <x v="170"/>
    <n v="135500"/>
    <x v="20"/>
    <n v="9801929"/>
    <s v="CROSSARM ASSEMBLIES, WOOD"/>
    <d v="1979-07-01T00:00:00"/>
    <d v="1979-07-01T00:00:00"/>
    <s v="WCDXFER"/>
  </r>
  <r>
    <n v="0"/>
    <n v="0"/>
    <n v="0"/>
    <n v="0"/>
    <d v="2025-12-01T00:00:00"/>
    <s v="BH Colorado Electric Oper Co"/>
    <s v="Regulated Electric (122)"/>
    <s v="X - DNU - RETIRED LINE"/>
    <x v="170"/>
    <n v="135500"/>
    <x v="20"/>
    <n v="9801925"/>
    <s v="CROSSARM ASSEMBLIES, WOOD"/>
    <d v="1975-07-01T00:00:00"/>
    <d v="1975-07-01T00:00:00"/>
    <s v="WCDXFER"/>
  </r>
  <r>
    <n v="0"/>
    <n v="0"/>
    <n v="0"/>
    <n v="0"/>
    <d v="2025-12-01T00:00:00"/>
    <s v="BH Colorado Electric Oper Co"/>
    <s v="Regulated Electric (122)"/>
    <s v="X - DNU - RETIRED LINE"/>
    <x v="170"/>
    <n v="135500"/>
    <x v="20"/>
    <n v="9801895"/>
    <s v="CROSSARM ASSEMBLIES, WOOD"/>
    <d v="1976-07-01T00:00:00"/>
    <d v="1976-07-01T00:00:00"/>
    <s v="WCDXFER"/>
  </r>
  <r>
    <n v="0"/>
    <n v="0"/>
    <n v="0"/>
    <n v="0"/>
    <d v="2025-12-01T00:00:00"/>
    <s v="BH Colorado Electric Oper Co"/>
    <s v="Regulated Electric (122)"/>
    <s v="X - DNU - RETIRED LINE"/>
    <x v="170"/>
    <n v="135500"/>
    <x v="20"/>
    <n v="9802481"/>
    <s v="CROSSARM ASSEMBLIES, WOOD"/>
    <d v="1986-07-01T00:00:00"/>
    <d v="1986-07-01T00:00:00"/>
    <s v="WCDXFER"/>
  </r>
  <r>
    <n v="0"/>
    <n v="0"/>
    <n v="0"/>
    <n v="0"/>
    <d v="2025-12-01T00:00:00"/>
    <s v="BH Colorado Electric Oper Co"/>
    <s v="Regulated Electric (122)"/>
    <s v="X - DNU - RETIRED LINE"/>
    <x v="170"/>
    <n v="135500"/>
    <x v="20"/>
    <n v="9801835"/>
    <s v="CROSSARM ASSEMBLIES, WOOD"/>
    <d v="1962-07-01T00:00:00"/>
    <d v="1962-07-01T00:00:00"/>
    <s v="WCDXFER"/>
  </r>
  <r>
    <n v="0"/>
    <n v="0"/>
    <n v="0"/>
    <n v="0"/>
    <d v="2025-12-01T00:00:00"/>
    <s v="BH Colorado Electric Oper Co"/>
    <s v="Regulated Electric (122)"/>
    <s v="X - DNU - RETIRED LINE"/>
    <x v="170"/>
    <n v="135500"/>
    <x v="20"/>
    <n v="9802443"/>
    <s v="CROSSARM ASSEMBLIES, WOOD"/>
    <d v="1975-07-01T00:00:00"/>
    <d v="1975-07-01T00:00:00"/>
    <s v="WCDXFER"/>
  </r>
  <r>
    <n v="0"/>
    <n v="0"/>
    <n v="0"/>
    <n v="0"/>
    <d v="2025-12-01T00:00:00"/>
    <s v="BH Colorado Electric Oper Co"/>
    <s v="Regulated Electric (122)"/>
    <s v="X - DNU - RETIRED LINE"/>
    <x v="170"/>
    <n v="135500"/>
    <x v="20"/>
    <n v="9807423"/>
    <s v="CROSSARM ASSEMBLIES, WOOD"/>
    <d v="1972-07-01T00:00:00"/>
    <d v="1972-07-01T00:00:00"/>
    <s v="WCDXFER"/>
  </r>
  <r>
    <n v="0"/>
    <n v="0"/>
    <n v="0"/>
    <n v="0"/>
    <d v="2025-12-01T00:00:00"/>
    <s v="BH Colorado Electric Oper Co"/>
    <s v="Regulated Electric (122)"/>
    <s v="X - DNU - RETIRED LINE"/>
    <x v="170"/>
    <n v="135500"/>
    <x v="20"/>
    <n v="9802769"/>
    <s v="CROSSARM ASSEMBLIES, WOOD"/>
    <d v="1964-07-01T00:00:00"/>
    <d v="1964-07-01T00:00:00"/>
    <s v="WCDXFER"/>
  </r>
  <r>
    <n v="0"/>
    <n v="0"/>
    <n v="0"/>
    <n v="0"/>
    <d v="2025-12-01T00:00:00"/>
    <s v="BH Colorado Electric Oper Co"/>
    <s v="Regulated Electric (122)"/>
    <s v="X - DNU - RETIRED LINE"/>
    <x v="170"/>
    <n v="135500"/>
    <x v="20"/>
    <n v="9802721"/>
    <s v="CROSSARM ASSEMBLIES, WOOD"/>
    <d v="1976-07-01T00:00:00"/>
    <d v="1976-07-01T00:00:00"/>
    <s v="WCDXFER"/>
  </r>
  <r>
    <n v="0"/>
    <n v="0"/>
    <n v="0"/>
    <n v="0"/>
    <d v="2025-12-01T00:00:00"/>
    <s v="BH Colorado Electric Oper Co"/>
    <s v="Regulated Electric (122)"/>
    <s v="X - DNU - RETIRED LINE"/>
    <x v="170"/>
    <n v="135500"/>
    <x v="20"/>
    <n v="9802629"/>
    <s v="CROSSARM ASSEMBLIES, WOOD"/>
    <d v="1964-07-01T00:00:00"/>
    <d v="1964-07-01T00:00:00"/>
    <s v="WCDXFER"/>
  </r>
  <r>
    <n v="0"/>
    <n v="0"/>
    <n v="0"/>
    <n v="0"/>
    <d v="2025-12-01T00:00:00"/>
    <s v="BH Colorado Electric Oper Co"/>
    <s v="Regulated Electric (122)"/>
    <s v="X - DNU - RETIRED LINE"/>
    <x v="170"/>
    <n v="135500"/>
    <x v="20"/>
    <n v="9802509"/>
    <s v="CROSSARM ASSEMBLIES, WOOD"/>
    <d v="1972-07-01T00:00:00"/>
    <d v="1972-07-01T00:00:00"/>
    <s v="WCDXFER"/>
  </r>
  <r>
    <n v="0"/>
    <n v="0"/>
    <n v="0"/>
    <n v="0"/>
    <d v="2025-12-01T00:00:00"/>
    <s v="BH Colorado Electric Oper Co"/>
    <s v="Regulated Electric (122)"/>
    <s v="X - DNU - RETIRED LINE"/>
    <x v="170"/>
    <n v="135500"/>
    <x v="20"/>
    <n v="9802507"/>
    <s v="CROSSARM ASSEMBLIES, WOOD"/>
    <d v="1969-07-01T00:00:00"/>
    <d v="1969-07-01T00:00:00"/>
    <s v="WCDXFER"/>
  </r>
  <r>
    <n v="0"/>
    <n v="0"/>
    <n v="0"/>
    <n v="0"/>
    <d v="2025-12-01T00:00:00"/>
    <s v="BH Colorado Electric Oper Co"/>
    <s v="Regulated Electric (122)"/>
    <s v="X - DNU - RETIRED LINE"/>
    <x v="170"/>
    <n v="135500"/>
    <x v="20"/>
    <n v="9802482"/>
    <s v="CROSSARM ASSEMBLIES, WOOD"/>
    <d v="1987-07-01T00:00:00"/>
    <d v="1987-07-01T00:00:00"/>
    <s v="WCDXFER"/>
  </r>
  <r>
    <n v="0"/>
    <n v="0"/>
    <n v="0"/>
    <n v="0"/>
    <d v="2025-12-01T00:00:00"/>
    <s v="BH Colorado Electric Oper Co"/>
    <s v="Regulated Electric (122)"/>
    <s v="X - DNU - RETIRED LINE"/>
    <x v="170"/>
    <n v="135500"/>
    <x v="20"/>
    <n v="9802478"/>
    <s v="CROSSARM ASSEMBLIES, WOOD"/>
    <d v="1978-07-01T00:00:00"/>
    <d v="1978-07-01T00:00:00"/>
    <s v="WCDXFER"/>
  </r>
  <r>
    <n v="0"/>
    <n v="0"/>
    <n v="0"/>
    <n v="0"/>
    <d v="2025-12-01T00:00:00"/>
    <s v="BH Colorado Electric Oper Co"/>
    <s v="Regulated Electric (122)"/>
    <s v="X - DNU - RETIRED LINE"/>
    <x v="170"/>
    <n v="135500"/>
    <x v="20"/>
    <n v="9801947"/>
    <s v="CROSSARM ASSEMBLIES, WOOD"/>
    <d v="1959-07-01T00:00:00"/>
    <d v="1959-07-01T00:00:00"/>
    <s v="WCDXFER"/>
  </r>
  <r>
    <n v="0"/>
    <n v="0"/>
    <n v="0"/>
    <n v="0"/>
    <d v="2025-12-01T00:00:00"/>
    <s v="BH Colorado Electric Oper Co"/>
    <s v="Regulated Electric (122)"/>
    <s v="X - DNU - RETIRED LINE"/>
    <x v="170"/>
    <n v="135500"/>
    <x v="20"/>
    <n v="9801928"/>
    <s v="CROSSARM ASSEMBLIES, WOOD"/>
    <d v="1978-07-01T00:00:00"/>
    <d v="1978-07-01T00:00:00"/>
    <s v="WCDXFER"/>
  </r>
  <r>
    <n v="0"/>
    <n v="0"/>
    <n v="0"/>
    <n v="0"/>
    <d v="2025-12-01T00:00:00"/>
    <s v="BH Colorado Electric Oper Co"/>
    <s v="Regulated Electric (122)"/>
    <s v="X - DNU - RETIRED LINE"/>
    <x v="170"/>
    <n v="135500"/>
    <x v="20"/>
    <n v="9807429"/>
    <s v="CROSSARM ASSEMBLIES, WOOD"/>
    <d v="1980-07-01T00:00:00"/>
    <d v="1980-07-01T00:00:00"/>
    <s v="WCDXFER"/>
  </r>
  <r>
    <n v="0"/>
    <n v="0"/>
    <n v="0"/>
    <n v="0"/>
    <d v="2025-12-01T00:00:00"/>
    <s v="BH Colorado Electric Oper Co"/>
    <s v="Regulated Electric (122)"/>
    <s v="X - DNU - RETIRED LINE"/>
    <x v="170"/>
    <n v="135500"/>
    <x v="20"/>
    <n v="9807427"/>
    <s v="CROSSARM ASSEMBLIES, WOOD"/>
    <d v="1936-07-01T00:00:00"/>
    <d v="1936-07-01T00:00:00"/>
    <s v="WCDXFER"/>
  </r>
  <r>
    <n v="0"/>
    <n v="0"/>
    <n v="0"/>
    <n v="0"/>
    <d v="2025-12-01T00:00:00"/>
    <s v="BH Colorado Electric Oper Co"/>
    <s v="Regulated Electric (122)"/>
    <s v="X - DNU - RETIRED LINE"/>
    <x v="170"/>
    <n v="135500"/>
    <x v="20"/>
    <n v="9807421"/>
    <s v="CROSSARM ASSEMBLIES, WOOD"/>
    <d v="1963-07-01T00:00:00"/>
    <d v="1963-07-01T00:00:00"/>
    <s v="WCDXFER"/>
  </r>
  <r>
    <n v="0"/>
    <n v="0"/>
    <n v="0"/>
    <n v="0"/>
    <d v="2025-12-01T00:00:00"/>
    <s v="BH Colorado Electric Oper Co"/>
    <s v="Regulated Electric (122)"/>
    <s v="X - DNU - RETIRED LINE"/>
    <x v="170"/>
    <n v="135500"/>
    <x v="20"/>
    <n v="9807418"/>
    <s v="CROSSARM ASSEMBLIES, WOOD"/>
    <d v="1965-07-01T00:00:00"/>
    <d v="1965-07-01T00:00:00"/>
    <s v="WCDXFER"/>
  </r>
  <r>
    <n v="0"/>
    <n v="0"/>
    <n v="0"/>
    <n v="0"/>
    <d v="2025-12-01T00:00:00"/>
    <s v="BH Colorado Electric Oper Co"/>
    <s v="Regulated Electric (122)"/>
    <s v="X - DNU - RETIRED LINE"/>
    <x v="170"/>
    <n v="135500"/>
    <x v="20"/>
    <n v="9807417"/>
    <s v="CROSSARM ASSEMBLIES, WOOD"/>
    <d v="1975-07-01T00:00:00"/>
    <d v="1975-07-01T00:00:00"/>
    <s v="WCDXFER"/>
  </r>
  <r>
    <n v="0"/>
    <n v="0"/>
    <n v="0"/>
    <n v="0"/>
    <d v="2025-12-01T00:00:00"/>
    <s v="BH Colorado Electric Oper Co"/>
    <s v="Regulated Electric (122)"/>
    <s v="X - DNU - RETIRED LINE"/>
    <x v="170"/>
    <n v="135500"/>
    <x v="20"/>
    <n v="9802602"/>
    <s v="CROSSARM ASSEMBLIES, WOOD"/>
    <d v="1977-07-01T00:00:00"/>
    <d v="1977-07-01T00:00:00"/>
    <s v="WCDXFER"/>
  </r>
  <r>
    <n v="0"/>
    <n v="0"/>
    <n v="0"/>
    <n v="0"/>
    <d v="2025-12-01T00:00:00"/>
    <s v="BH Colorado Electric Oper Co"/>
    <s v="Regulated Electric (122)"/>
    <s v="X - DNU - RETIRED LINE"/>
    <x v="170"/>
    <n v="135500"/>
    <x v="20"/>
    <n v="9802498"/>
    <s v="CROSSARM ASSEMBLIES, WOOD"/>
    <d v="1959-07-01T00:00:00"/>
    <d v="1959-07-01T00:00:00"/>
    <s v="WCDXFER"/>
  </r>
  <r>
    <n v="0"/>
    <n v="0"/>
    <n v="0"/>
    <n v="0"/>
    <d v="2025-12-01T00:00:00"/>
    <s v="BH Colorado Electric Oper Co"/>
    <s v="Regulated Electric (122)"/>
    <s v="X - DNU - RETIRED LINE"/>
    <x v="170"/>
    <n v="135500"/>
    <x v="20"/>
    <n v="9801949"/>
    <s v="CROSSARM ASSEMBLIES, WOOD"/>
    <d v="1961-07-01T00:00:00"/>
    <d v="1961-07-01T00:00:00"/>
    <s v="WCDXFER"/>
  </r>
  <r>
    <n v="0"/>
    <n v="0"/>
    <n v="0"/>
    <n v="0"/>
    <d v="2025-12-01T00:00:00"/>
    <s v="BH Colorado Electric Oper Co"/>
    <s v="Regulated Electric (122)"/>
    <s v="X - DNU - RETIRED LINE"/>
    <x v="170"/>
    <n v="135500"/>
    <x v="20"/>
    <n v="9801926"/>
    <s v="CROSSARM ASSEMBLIES, WOOD"/>
    <d v="1976-07-01T00:00:00"/>
    <d v="1976-07-01T00:00:00"/>
    <s v="WCDXFER"/>
  </r>
  <r>
    <n v="0"/>
    <n v="0"/>
    <n v="0"/>
    <n v="0"/>
    <d v="2025-12-01T00:00:00"/>
    <s v="BH Colorado Electric Oper Co"/>
    <s v="Regulated Electric (122)"/>
    <s v="X - DNU - RETIRED LINE"/>
    <x v="170"/>
    <n v="135500"/>
    <x v="20"/>
    <n v="9801831"/>
    <s v="CROSSARM ASSEMBLIES, WOOD"/>
    <d v="1977-07-01T00:00:00"/>
    <d v="1977-07-01T00:00:00"/>
    <s v="WCDXFER"/>
  </r>
  <r>
    <n v="0"/>
    <n v="0"/>
    <n v="0"/>
    <n v="0"/>
    <d v="2025-12-01T00:00:00"/>
    <s v="BH Colorado Electric Oper Co"/>
    <s v="Regulated Electric (122)"/>
    <s v="X - DNU - RETIRED LINE"/>
    <x v="170"/>
    <n v="135500"/>
    <x v="20"/>
    <n v="9802379"/>
    <s v="CROSSARM ASSEMBLIES, WOOD"/>
    <d v="1978-07-01T00:00:00"/>
    <d v="1978-07-01T00:00:00"/>
    <s v="WCDXFER"/>
  </r>
  <r>
    <n v="0"/>
    <n v="0"/>
    <n v="0"/>
    <n v="0"/>
    <d v="2025-12-01T00:00:00"/>
    <s v="BH Colorado Electric Oper Co"/>
    <s v="Regulated Electric (122)"/>
    <s v="X - DNU - RETIRED LINE"/>
    <x v="170"/>
    <n v="135500"/>
    <x v="20"/>
    <n v="9807430"/>
    <s v="CROSSARM ASSEMBLIES, WOOD"/>
    <d v="1977-07-01T00:00:00"/>
    <d v="1977-07-01T00:00:00"/>
    <s v="WCDXFER"/>
  </r>
  <r>
    <n v="0"/>
    <n v="0"/>
    <n v="0"/>
    <n v="0"/>
    <d v="2025-12-01T00:00:00"/>
    <s v="BH Colorado Electric Oper Co"/>
    <s v="Regulated Electric (122)"/>
    <s v="X - DNU - RETIRED LINE"/>
    <x v="170"/>
    <n v="135500"/>
    <x v="20"/>
    <n v="9807422"/>
    <s v="CROSSARM ASSEMBLIES, WOOD"/>
    <d v="1961-07-01T00:00:00"/>
    <d v="1961-07-01T00:00:00"/>
    <s v="WCDXFER"/>
  </r>
  <r>
    <n v="0"/>
    <n v="0"/>
    <n v="0"/>
    <n v="0"/>
    <d v="2025-12-01T00:00:00"/>
    <s v="BH Colorado Electric Oper Co"/>
    <s v="Regulated Electric (122)"/>
    <s v="X - DNU - RETIRED LINE"/>
    <x v="170"/>
    <n v="135500"/>
    <x v="20"/>
    <n v="9802814"/>
    <s v="CROSSARM ASSEMBLIES, WOOD"/>
    <d v="1972-07-01T00:00:00"/>
    <d v="1972-07-01T00:00:00"/>
    <s v="WCDXFER"/>
  </r>
  <r>
    <n v="0"/>
    <n v="0"/>
    <n v="0"/>
    <n v="0"/>
    <d v="2025-12-01T00:00:00"/>
    <s v="BH Colorado Electric Oper Co"/>
    <s v="Regulated Electric (122)"/>
    <s v="X - DNU - RETIRED LINE"/>
    <x v="170"/>
    <n v="135500"/>
    <x v="20"/>
    <n v="9802774"/>
    <s v="CROSSARM ASSEMBLIES, WOOD"/>
    <d v="1976-07-01T00:00:00"/>
    <d v="1976-07-01T00:00:00"/>
    <s v="WCDXFER"/>
  </r>
  <r>
    <n v="0"/>
    <n v="0"/>
    <n v="0"/>
    <n v="0"/>
    <d v="2025-12-01T00:00:00"/>
    <s v="BH Colorado Electric Oper Co"/>
    <s v="Regulated Electric (122)"/>
    <s v="X - DNU - RETIRED LINE"/>
    <x v="170"/>
    <n v="135500"/>
    <x v="20"/>
    <n v="9802768"/>
    <s v="CROSSARM ASSEMBLIES, WOOD"/>
    <d v="1963-07-01T00:00:00"/>
    <d v="1963-07-01T00:00:00"/>
    <s v="WCDXFER"/>
  </r>
  <r>
    <n v="0"/>
    <n v="0"/>
    <n v="0"/>
    <n v="0"/>
    <d v="2025-12-01T00:00:00"/>
    <s v="BH Colorado Electric Oper Co"/>
    <s v="Regulated Electric (122)"/>
    <s v="X - DNU - RETIRED LINE"/>
    <x v="170"/>
    <n v="135500"/>
    <x v="20"/>
    <n v="9802722"/>
    <s v="CROSSARM ASSEMBLIES, WOOD"/>
    <d v="1977-07-01T00:00:00"/>
    <d v="1977-07-01T00:00:00"/>
    <s v="WCDXFER"/>
  </r>
  <r>
    <n v="0"/>
    <n v="0"/>
    <n v="0"/>
    <n v="0"/>
    <d v="2025-12-01T00:00:00"/>
    <s v="BH Colorado Electric Oper Co"/>
    <s v="Regulated Electric (122)"/>
    <s v="X - DNU - RETIRED LINE"/>
    <x v="170"/>
    <n v="135500"/>
    <x v="20"/>
    <n v="9802719"/>
    <s v="CROSSARM ASSEMBLIES, WOOD"/>
    <d v="1971-07-01T00:00:00"/>
    <d v="1971-07-01T00:00:00"/>
    <s v="WCDXFER"/>
  </r>
  <r>
    <n v="0"/>
    <n v="0"/>
    <n v="0"/>
    <n v="0"/>
    <d v="2025-12-01T00:00:00"/>
    <s v="BH Colorado Electric Oper Co"/>
    <s v="Regulated Electric (122)"/>
    <s v="X - DNU - RETIRED LINE"/>
    <x v="170"/>
    <n v="135500"/>
    <x v="20"/>
    <n v="9802636"/>
    <s v="CROSSARM ASSEMBLIES, WOOD"/>
    <d v="1975-07-01T00:00:00"/>
    <d v="1975-07-01T00:00:00"/>
    <s v="WCDXFER"/>
  </r>
  <r>
    <n v="0"/>
    <n v="0"/>
    <n v="0"/>
    <n v="0"/>
    <d v="2025-12-01T00:00:00"/>
    <s v="BH Colorado Electric Oper Co"/>
    <s v="Regulated Electric (122)"/>
    <s v="X - DNU - RETIRED LINE"/>
    <x v="170"/>
    <n v="135500"/>
    <x v="20"/>
    <n v="9802603"/>
    <s v="CROSSARM ASSEMBLIES, WOOD"/>
    <d v="1979-07-01T00:00:00"/>
    <d v="1979-07-01T00:00:00"/>
    <s v="WCDXFER"/>
  </r>
  <r>
    <n v="0"/>
    <n v="0"/>
    <n v="0"/>
    <n v="0"/>
    <d v="2025-12-01T00:00:00"/>
    <s v="BH Colorado Electric Oper Co"/>
    <s v="Regulated Electric (122)"/>
    <s v="X - DNU - RETIRED LINE"/>
    <x v="170"/>
    <n v="135500"/>
    <x v="20"/>
    <n v="9802510"/>
    <s v="CROSSARM ASSEMBLIES, WOOD"/>
    <d v="1974-07-01T00:00:00"/>
    <d v="1974-07-01T00:00:00"/>
    <s v="WCDXFER"/>
  </r>
  <r>
    <n v="0"/>
    <n v="0"/>
    <n v="0"/>
    <n v="0"/>
    <d v="2025-12-01T00:00:00"/>
    <s v="BH Colorado Electric Oper Co"/>
    <s v="Regulated Electric (122)"/>
    <s v="X - DNU - RETIRED LINE"/>
    <x v="170"/>
    <n v="135500"/>
    <x v="20"/>
    <n v="9802506"/>
    <s v="CROSSARM ASSEMBLIES, WOOD"/>
    <d v="1968-07-01T00:00:00"/>
    <d v="1968-07-01T00:00:00"/>
    <s v="WCDXFER"/>
  </r>
  <r>
    <n v="0"/>
    <n v="0"/>
    <n v="0"/>
    <n v="0"/>
    <d v="2025-12-01T00:00:00"/>
    <s v="BH Colorado Electric Oper Co"/>
    <s v="Regulated Electric (122)"/>
    <s v="X - DNU - RETIRED LINE"/>
    <x v="170"/>
    <n v="135500"/>
    <x v="20"/>
    <n v="9802503"/>
    <s v="CROSSARM ASSEMBLIES, WOOD"/>
    <d v="1965-07-01T00:00:00"/>
    <d v="1965-07-01T00:00:00"/>
    <s v="WCDXFER"/>
  </r>
  <r>
    <n v="0"/>
    <n v="0"/>
    <n v="0"/>
    <n v="0"/>
    <d v="2025-12-01T00:00:00"/>
    <s v="BH Colorado Electric Oper Co"/>
    <s v="Regulated Electric (122)"/>
    <s v="X - DNU - RETIRED LINE"/>
    <x v="170"/>
    <n v="135500"/>
    <x v="20"/>
    <n v="9802502"/>
    <s v="CROSSARM ASSEMBLIES, WOOD"/>
    <d v="1964-07-01T00:00:00"/>
    <d v="1964-07-01T00:00:00"/>
    <s v="WCDXFER"/>
  </r>
  <r>
    <n v="0"/>
    <n v="0"/>
    <n v="0"/>
    <n v="0"/>
    <d v="2025-12-01T00:00:00"/>
    <s v="BH Colorado Electric Oper Co"/>
    <s v="Regulated Electric (122)"/>
    <s v="X - DNU - RETIRED LINE"/>
    <x v="170"/>
    <n v="135500"/>
    <x v="20"/>
    <n v="9802499"/>
    <s v="CROSSARM ASSEMBLIES, WOOD"/>
    <d v="1960-07-01T00:00:00"/>
    <d v="1960-07-01T00:00:00"/>
    <s v="WCDXFER"/>
  </r>
  <r>
    <n v="0"/>
    <n v="0"/>
    <n v="0"/>
    <n v="0"/>
    <d v="2025-12-01T00:00:00"/>
    <s v="BH Colorado Electric Oper Co"/>
    <s v="Regulated Electric (122)"/>
    <s v="X - DNU - RETIRED LINE"/>
    <x v="170"/>
    <n v="135500"/>
    <x v="20"/>
    <n v="9807426"/>
    <s v="CROSSARM ASSEMBLIES, WOOD"/>
    <d v="1941-07-01T00:00:00"/>
    <d v="1941-07-01T00:00:00"/>
    <s v="WCDXFER"/>
  </r>
  <r>
    <n v="0"/>
    <n v="0"/>
    <n v="0"/>
    <n v="0"/>
    <d v="2025-12-01T00:00:00"/>
    <s v="BH Colorado Electric Oper Co"/>
    <s v="Regulated Electric (122)"/>
    <s v="X - DNU - RETIRED LINE"/>
    <x v="170"/>
    <n v="135500"/>
    <x v="20"/>
    <n v="9801927"/>
    <s v="CROSSARM ASSEMBLIES, WOOD"/>
    <d v="1977-07-01T00:00:00"/>
    <d v="1977-07-01T00:00:00"/>
    <s v="WCDXFER"/>
  </r>
  <r>
    <n v="0"/>
    <n v="0"/>
    <n v="0"/>
    <n v="0"/>
    <d v="2025-12-01T00:00:00"/>
    <s v="BH Colorado Electric Oper Co"/>
    <s v="Regulated Electric (122)"/>
    <s v="X - DNU - RETIRED LINE"/>
    <x v="170"/>
    <n v="135500"/>
    <x v="20"/>
    <n v="9801923"/>
    <s v="CROSSARM ASSEMBLIES, WOOD"/>
    <d v="1973-07-01T00:00:00"/>
    <d v="1973-07-01T00:00:00"/>
    <s v="WCDXFER"/>
  </r>
  <r>
    <n v="0"/>
    <n v="0"/>
    <n v="0"/>
    <n v="0"/>
    <d v="2025-12-01T00:00:00"/>
    <s v="BH Colorado Electric Oper Co"/>
    <s v="Regulated Electric (122)"/>
    <s v="X - DNU - RETIRED LINE"/>
    <x v="170"/>
    <n v="135500"/>
    <x v="20"/>
    <n v="9801917"/>
    <s v="CROSSARM ASSEMBLIES, WOOD"/>
    <d v="1965-07-01T00:00:00"/>
    <d v="1965-07-01T00:00:00"/>
    <s v="WCDXFER"/>
  </r>
  <r>
    <n v="0"/>
    <n v="0"/>
    <n v="0"/>
    <n v="0"/>
    <d v="2025-12-01T00:00:00"/>
    <s v="BH Colorado Electric Oper Co"/>
    <s v="Regulated Electric (122)"/>
    <s v="X - DNU - RETIRED LINE"/>
    <x v="170"/>
    <n v="135500"/>
    <x v="20"/>
    <n v="9801915"/>
    <s v="CROSSARM ASSEMBLIES, WOOD"/>
    <d v="1954-07-01T00:00:00"/>
    <d v="1954-07-01T00:00:00"/>
    <s v="WCDXFER"/>
  </r>
  <r>
    <n v="0"/>
    <n v="0"/>
    <n v="0"/>
    <n v="0"/>
    <d v="2025-12-01T00:00:00"/>
    <s v="BH Colorado Electric Oper Co"/>
    <s v="Regulated Electric (122)"/>
    <s v="X - DNU - RETIRED LINE"/>
    <x v="170"/>
    <n v="135500"/>
    <x v="20"/>
    <n v="9801834"/>
    <s v="CROSSARM ASSEMBLIES, WOOD"/>
    <d v="1955-07-01T00:00:00"/>
    <d v="1955-07-01T00:00:00"/>
    <s v="WCDXFER"/>
  </r>
  <r>
    <n v="0"/>
    <n v="0"/>
    <n v="0"/>
    <n v="0"/>
    <d v="2025-12-01T00:00:00"/>
    <s v="BH Colorado Electric Oper Co"/>
    <s v="Regulated Electric (122)"/>
    <s v="X - DNU - RETIRED LINE"/>
    <x v="170"/>
    <n v="135500"/>
    <x v="20"/>
    <n v="9802501"/>
    <s v="CROSSARM ASSEMBLIES, WOOD"/>
    <d v="1963-07-01T00:00:00"/>
    <d v="1963-07-01T00:00:00"/>
    <s v="WCDXFER"/>
  </r>
  <r>
    <n v="0"/>
    <n v="0"/>
    <n v="0"/>
    <n v="0"/>
    <d v="2025-12-01T00:00:00"/>
    <s v="BH Colorado Electric Oper Co"/>
    <s v="Regulated Electric (122)"/>
    <s v="X - DNU - RETIRED LINE"/>
    <x v="170"/>
    <n v="135500"/>
    <x v="20"/>
    <n v="9807419"/>
    <s v="CROSSARM ASSEMBLIES, WOOD"/>
    <d v="1964-07-01T00:00:00"/>
    <d v="1964-07-01T00:00:00"/>
    <s v="WCDXFER"/>
  </r>
  <r>
    <n v="0"/>
    <n v="0"/>
    <n v="0"/>
    <n v="0"/>
    <d v="2025-12-01T00:00:00"/>
    <s v="BH Colorado Electric Oper Co"/>
    <s v="Regulated Electric (122)"/>
    <s v="X - DNU - RETIRED LINE"/>
    <x v="170"/>
    <n v="135500"/>
    <x v="20"/>
    <n v="9807415"/>
    <s v="CROSSARM ASSEMBLIES, WOOD"/>
    <d v="1980-07-01T00:00:00"/>
    <d v="1980-07-01T00:00:00"/>
    <s v="WCDXFER"/>
  </r>
  <r>
    <n v="0"/>
    <n v="0"/>
    <n v="0"/>
    <n v="0"/>
    <d v="2025-12-01T00:00:00"/>
    <s v="BH Colorado Electric Oper Co"/>
    <s v="Regulated Electric (122)"/>
    <s v="X - DNU - RETIRED LINE"/>
    <x v="170"/>
    <n v="135500"/>
    <x v="20"/>
    <n v="9802816"/>
    <s v="CROSSARM ASSEMBLIES, WOOD"/>
    <d v="1983-07-01T00:00:00"/>
    <d v="1983-07-01T00:00:00"/>
    <s v="WCDXFER"/>
  </r>
  <r>
    <n v="0"/>
    <n v="0"/>
    <n v="0"/>
    <n v="0"/>
    <d v="2025-12-01T00:00:00"/>
    <s v="BH Colorado Electric Oper Co"/>
    <s v="Regulated Electric (122)"/>
    <s v="X - DNU - RETIRED LINE"/>
    <x v="170"/>
    <n v="135500"/>
    <x v="20"/>
    <n v="9802775"/>
    <s v="CROSSARM ASSEMBLIES, WOOD"/>
    <d v="1977-07-01T00:00:00"/>
    <d v="1977-07-01T00:00:00"/>
    <s v="WCDXFER"/>
  </r>
  <r>
    <n v="0"/>
    <n v="0"/>
    <n v="0"/>
    <n v="0"/>
    <d v="2025-12-01T00:00:00"/>
    <s v="BH Colorado Electric Oper Co"/>
    <s v="Regulated Electric (122)"/>
    <s v="X - DNU - RETIRED LINE"/>
    <x v="170"/>
    <n v="135500"/>
    <x v="20"/>
    <n v="9802772"/>
    <s v="CROSSARM ASSEMBLIES, WOOD"/>
    <d v="1967-07-01T00:00:00"/>
    <d v="1967-07-01T00:00:00"/>
    <s v="WCDXFER"/>
  </r>
  <r>
    <n v="0"/>
    <n v="0"/>
    <n v="0"/>
    <n v="0"/>
    <d v="2025-12-01T00:00:00"/>
    <s v="BH Colorado Electric Oper Co"/>
    <s v="Regulated Electric (122)"/>
    <s v="X - DNU - RETIRED LINE"/>
    <x v="170"/>
    <n v="135500"/>
    <x v="20"/>
    <n v="9802770"/>
    <s v="CROSSARM ASSEMBLIES, WOOD"/>
    <d v="1965-07-01T00:00:00"/>
    <d v="1965-07-01T00:00:00"/>
    <s v="WCDXFER"/>
  </r>
  <r>
    <n v="0"/>
    <n v="0"/>
    <n v="0"/>
    <n v="0"/>
    <d v="2025-12-01T00:00:00"/>
    <s v="BH Colorado Electric Oper Co"/>
    <s v="Regulated Electric (122)"/>
    <s v="X - DNU - RETIRED LINE"/>
    <x v="170"/>
    <n v="135500"/>
    <x v="20"/>
    <n v="9802634"/>
    <s v="CROSSARM ASSEMBLIES, WOOD"/>
    <d v="1969-07-01T00:00:00"/>
    <d v="1969-07-01T00:00:00"/>
    <s v="WCDXFER"/>
  </r>
  <r>
    <n v="0"/>
    <n v="0"/>
    <n v="0"/>
    <n v="0"/>
    <d v="2025-12-01T00:00:00"/>
    <s v="BH Colorado Electric Oper Co"/>
    <s v="Regulated Electric (122)"/>
    <s v="X - DNU - RETIRED LINE"/>
    <x v="170"/>
    <n v="135500"/>
    <x v="20"/>
    <n v="9801951"/>
    <s v="CROSSARM ASSEMBLIES, WOOD"/>
    <d v="1963-07-01T00:00:00"/>
    <d v="1963-07-01T00:00:00"/>
    <s v="WCDXFER"/>
  </r>
  <r>
    <n v="0"/>
    <n v="0"/>
    <n v="0"/>
    <n v="0"/>
    <d v="2025-12-01T00:00:00"/>
    <s v="BH Colorado Electric Oper Co"/>
    <s v="Regulated Electric (122)"/>
    <s v="X - DNU - RETIRED LINE"/>
    <x v="170"/>
    <n v="135500"/>
    <x v="20"/>
    <n v="9802508"/>
    <s v="CROSSARM ASSEMBLIES, WOOD"/>
    <d v="1971-07-01T00:00:00"/>
    <d v="1971-07-01T00:00:00"/>
    <s v="WCDXFER"/>
  </r>
  <r>
    <n v="0"/>
    <n v="0"/>
    <n v="0"/>
    <n v="0"/>
    <d v="2025-12-01T00:00:00"/>
    <s v="BH Colorado Electric Oper Co"/>
    <s v="Regulated Electric (122)"/>
    <s v="X - DNU - RETIRED LINE"/>
    <x v="170"/>
    <n v="135500"/>
    <x v="20"/>
    <n v="9802500"/>
    <s v="CROSSARM ASSEMBLIES, WOOD"/>
    <d v="1962-07-01T00:00:00"/>
    <d v="1962-07-01T00:00:00"/>
    <s v="WCDXFER"/>
  </r>
  <r>
    <n v="0"/>
    <n v="0"/>
    <n v="0"/>
    <n v="0"/>
    <d v="2025-12-01T00:00:00"/>
    <s v="BH Colorado Electric Oper Co"/>
    <s v="Regulated Electric (122)"/>
    <s v="X - DNU - RETIRED LINE"/>
    <x v="170"/>
    <n v="135500"/>
    <x v="20"/>
    <n v="9802483"/>
    <s v="CROSSARM ASSEMBLIES, WOOD"/>
    <d v="1990-07-01T00:00:00"/>
    <d v="1990-07-01T00:00:00"/>
    <s v="WCDXFER"/>
  </r>
  <r>
    <n v="0"/>
    <n v="0"/>
    <n v="0"/>
    <n v="0"/>
    <d v="2025-12-01T00:00:00"/>
    <s v="BH Colorado Electric Oper Co"/>
    <s v="Regulated Electric (122)"/>
    <s v="X - DNU - RETIRED LINE"/>
    <x v="170"/>
    <n v="135500"/>
    <x v="20"/>
    <n v="9801950"/>
    <s v="CROSSARM ASSEMBLIES, WOOD"/>
    <d v="1962-07-01T00:00:00"/>
    <d v="1962-07-01T00:00:00"/>
    <s v="WCDXFER"/>
  </r>
  <r>
    <n v="0"/>
    <n v="0"/>
    <n v="0"/>
    <n v="0"/>
    <d v="2025-12-01T00:00:00"/>
    <s v="BH Colorado Electric Oper Co"/>
    <s v="Regulated Electric (122)"/>
    <s v="X - DNU - RETIRED LINE"/>
    <x v="170"/>
    <n v="135500"/>
    <x v="20"/>
    <n v="9801931"/>
    <s v="CROSSARM ASSEMBLIES, WOOD"/>
    <d v="1981-07-01T00:00:00"/>
    <d v="1981-07-01T00:00:00"/>
    <s v="WCDXFER"/>
  </r>
  <r>
    <n v="0"/>
    <n v="0"/>
    <n v="0"/>
    <n v="0"/>
    <d v="2025-12-01T00:00:00"/>
    <s v="BH Colorado Electric Oper Co"/>
    <s v="Regulated Electric (122)"/>
    <s v="X - DNU - RETIRED LINE"/>
    <x v="170"/>
    <n v="135500"/>
    <x v="20"/>
    <n v="9801919"/>
    <s v="CROSSARM ASSEMBLIES, WOOD"/>
    <d v="1967-07-01T00:00:00"/>
    <d v="1967-07-01T00:00:00"/>
    <s v="WCDXFER"/>
  </r>
  <r>
    <n v="0"/>
    <n v="0"/>
    <n v="0"/>
    <n v="0"/>
    <d v="2025-12-01T00:00:00"/>
    <s v="BH Colorado Electric Oper Co"/>
    <s v="Regulated Electric (122)"/>
    <s v="X - DNU - RETIRED LINE"/>
    <x v="170"/>
    <n v="135500"/>
    <x v="20"/>
    <n v="9801882"/>
    <s v="CROSSARM ASSEMBLIES, WOOD"/>
    <d v="1976-07-01T00:00:00"/>
    <d v="1976-07-01T00:00:00"/>
    <s v="WCDXFER"/>
  </r>
  <r>
    <n v="0"/>
    <n v="0"/>
    <n v="0"/>
    <n v="0"/>
    <d v="2025-12-01T00:00:00"/>
    <s v="BH Colorado Electric Oper Co"/>
    <s v="Regulated Electric (122)"/>
    <s v="X - DNU - RETIRED LINE"/>
    <x v="170"/>
    <n v="135500"/>
    <x v="20"/>
    <n v="9802628"/>
    <s v="CROSSARM ASSEMBLIES, WOOD"/>
    <d v="1963-07-01T00:00:00"/>
    <d v="1963-07-01T00:00:00"/>
    <s v="WCDXFER"/>
  </r>
  <r>
    <n v="0"/>
    <n v="0"/>
    <n v="0"/>
    <n v="0"/>
    <d v="2025-12-01T00:00:00"/>
    <s v="BH Colorado Electric Oper Co"/>
    <s v="Regulated Electric (122)"/>
    <s v="X - DNU - RETIRED LINE"/>
    <x v="170"/>
    <n v="135500"/>
    <x v="20"/>
    <n v="9801881"/>
    <s v="CROSSARM ASSEMBLIES, WOOD"/>
    <d v="1967-07-01T00:00:00"/>
    <d v="1967-07-01T00:00:00"/>
    <s v="WCDXFER"/>
  </r>
  <r>
    <n v="0"/>
    <n v="0"/>
    <n v="0"/>
    <n v="0"/>
    <d v="2025-12-01T00:00:00"/>
    <s v="BH Colorado Electric Oper Co"/>
    <s v="Regulated Electric (122)"/>
    <s v="X - DNU - RETIRED LINE"/>
    <x v="170"/>
    <n v="135500"/>
    <x v="20"/>
    <n v="9801916"/>
    <s v="CROSSARM ASSEMBLIES, WOOD"/>
    <d v="1959-07-01T00:00:00"/>
    <d v="1959-07-01T00:00:00"/>
    <s v="WCDXFER"/>
  </r>
  <r>
    <n v="0"/>
    <n v="0"/>
    <n v="0"/>
    <n v="0"/>
    <d v="2025-12-01T00:00:00"/>
    <s v="BH Colorado Electric Oper Co"/>
    <s v="Regulated Electric (122)"/>
    <s v="X - DNU - RETIRED LINE"/>
    <x v="170"/>
    <n v="135500"/>
    <x v="20"/>
    <n v="9802705"/>
    <s v="CROSSARM ASSEMBLIES, WOOD"/>
    <d v="1978-07-01T00:00:00"/>
    <d v="1978-07-01T00:00:00"/>
    <s v="WCDXFER"/>
  </r>
  <r>
    <n v="0"/>
    <n v="0"/>
    <n v="0"/>
    <n v="0"/>
    <d v="2025-12-01T00:00:00"/>
    <s v="BH Colorado Electric Oper Co"/>
    <s v="Regulated Electric (122)"/>
    <s v="X - DNU - RETIRED LINE"/>
    <x v="170"/>
    <n v="135500"/>
    <x v="20"/>
    <n v="9802724"/>
    <s v="CROSSARM ASSEMBLIES, WOOD"/>
    <d v="1986-07-01T00:00:00"/>
    <d v="1986-07-01T00:00:00"/>
    <s v="WCDXFER"/>
  </r>
  <r>
    <n v="0"/>
    <n v="0"/>
    <n v="0"/>
    <n v="0"/>
    <d v="2025-12-01T00:00:00"/>
    <s v="BH Colorado Electric Oper Co"/>
    <s v="Regulated Electric (122)"/>
    <s v="X - DNU - RETIRED LINE"/>
    <x v="170"/>
    <n v="135500"/>
    <x v="20"/>
    <n v="9802600"/>
    <s v="CROSSARM ASSEMBLIES, WOOD"/>
    <d v="1978-07-01T00:00:00"/>
    <d v="1978-07-01T00:00:00"/>
    <s v="WCDXFER"/>
  </r>
  <r>
    <n v="0"/>
    <n v="0"/>
    <n v="0"/>
    <n v="0"/>
    <d v="2025-12-01T00:00:00"/>
    <s v="BH Colorado Electric Oper Co"/>
    <s v="Regulated Electric (122)"/>
    <s v="X - DNU - RETIRED LINE"/>
    <x v="170"/>
    <n v="135500"/>
    <x v="20"/>
    <n v="9801892"/>
    <s v="CROSSARM ASSEMBLIES, WOOD"/>
    <d v="1954-07-01T00:00:00"/>
    <d v="1954-07-01T00:00:00"/>
    <s v="WCDXFER"/>
  </r>
  <r>
    <n v="0"/>
    <n v="0"/>
    <n v="0"/>
    <n v="0"/>
    <d v="2025-12-01T00:00:00"/>
    <s v="BH Colorado Electric Oper Co"/>
    <s v="Regulated Electric (122)"/>
    <s v="X - DNU - RETIRED LINE"/>
    <x v="170"/>
    <n v="135500"/>
    <x v="20"/>
    <n v="9802813"/>
    <s v="CROSSARM ASSEMBLIES, WOOD"/>
    <d v="1967-07-01T00:00:00"/>
    <d v="1967-07-01T00:00:00"/>
    <s v="WCDXFER"/>
  </r>
  <r>
    <n v="0"/>
    <n v="0"/>
    <n v="0"/>
    <n v="0"/>
    <d v="2025-12-01T00:00:00"/>
    <s v="BH Colorado Electric Oper Co"/>
    <s v="Regulated Electric (122)"/>
    <s v="X - DNU - RETIRED LINE"/>
    <x v="170"/>
    <n v="135500"/>
    <x v="20"/>
    <n v="9802823"/>
    <s v="CROSSARM ASSEMBLIES, WOOD"/>
    <d v="1968-07-01T00:00:00"/>
    <d v="1968-07-01T00:00:00"/>
    <s v="WCDXFER"/>
  </r>
  <r>
    <n v="0"/>
    <n v="0"/>
    <n v="0"/>
    <n v="0"/>
    <d v="2025-12-01T00:00:00"/>
    <s v="BH Colorado Electric Oper Co"/>
    <s v="Regulated Electric (122)"/>
    <s v="X - DNU - RETIRED LINE"/>
    <x v="170"/>
    <n v="135500"/>
    <x v="20"/>
    <n v="9802717"/>
    <s v="CROSSARM ASSEMBLIES, WOOD"/>
    <d v="1968-07-01T00:00:00"/>
    <d v="1968-07-01T00:00:00"/>
    <s v="WCDXFER"/>
  </r>
  <r>
    <n v="0"/>
    <n v="0"/>
    <n v="0"/>
    <n v="0"/>
    <d v="2025-12-01T00:00:00"/>
    <s v="BH Colorado Electric Oper Co"/>
    <s v="Regulated Electric (122)"/>
    <s v="X - DNU - RETIRED LINE"/>
    <x v="170"/>
    <n v="135500"/>
    <x v="20"/>
    <n v="9802715"/>
    <s v="CROSSARM ASSEMBLIES, WOOD"/>
    <d v="1965-07-01T00:00:00"/>
    <d v="1965-07-01T00:00:00"/>
    <s v="WCDXFER"/>
  </r>
  <r>
    <n v="0"/>
    <n v="0"/>
    <n v="0"/>
    <n v="0"/>
    <d v="2025-12-01T00:00:00"/>
    <s v="BH Colorado Electric Oper Co"/>
    <s v="Regulated Electric (122)"/>
    <s v="X - DNU - RETIRED LINE"/>
    <x v="170"/>
    <n v="135500"/>
    <x v="20"/>
    <n v="9802633"/>
    <s v="CROSSARM ASSEMBLIES, WOOD"/>
    <d v="1968-07-01T00:00:00"/>
    <d v="1968-07-01T00:00:00"/>
    <s v="WCDXFER"/>
  </r>
  <r>
    <n v="0"/>
    <n v="0"/>
    <n v="0"/>
    <n v="0"/>
    <d v="2025-12-01T00:00:00"/>
    <s v="BH Colorado Electric Oper Co"/>
    <s v="Regulated Electric (122)"/>
    <s v="X - DNU - RETIRED LINE"/>
    <x v="170"/>
    <n v="135500"/>
    <x v="20"/>
    <n v="9802604"/>
    <s v="CROSSARM ASSEMBLIES, WOOD"/>
    <d v="1981-07-01T00:00:00"/>
    <d v="1981-07-01T00:00:00"/>
    <s v="WCDXFER"/>
  </r>
  <r>
    <n v="0"/>
    <n v="0"/>
    <n v="0"/>
    <n v="0"/>
    <d v="2025-12-01T00:00:00"/>
    <s v="BH Colorado Electric Oper Co"/>
    <s v="Regulated Electric (122)"/>
    <s v="X - DNU - RETIRED LINE"/>
    <x v="170"/>
    <n v="135500"/>
    <x v="20"/>
    <n v="9802497"/>
    <s v="CROSSARM ASSEMBLIES, WOOD"/>
    <d v="1958-07-01T00:00:00"/>
    <d v="1958-07-01T00:00:00"/>
    <s v="WCDXFER"/>
  </r>
  <r>
    <n v="0"/>
    <n v="0"/>
    <n v="0"/>
    <n v="0"/>
    <d v="2025-12-01T00:00:00"/>
    <s v="BH Colorado Electric Oper Co"/>
    <s v="Regulated Electric (122)"/>
    <s v="X - DNU - RETIRED LINE"/>
    <x v="170"/>
    <n v="135500"/>
    <x v="20"/>
    <n v="9802495"/>
    <s v="CROSSARM ASSEMBLIES, WOOD"/>
    <d v="1955-07-01T00:00:00"/>
    <d v="1955-07-01T00:00:00"/>
    <s v="WCDXFER"/>
  </r>
  <r>
    <n v="0"/>
    <n v="0"/>
    <n v="0"/>
    <n v="0"/>
    <d v="2025-12-01T00:00:00"/>
    <s v="BH Colorado Electric Oper Co"/>
    <s v="Regulated Electric (122)"/>
    <s v="X - DNU - RETIRED LINE"/>
    <x v="170"/>
    <n v="135500"/>
    <x v="20"/>
    <n v="9802480"/>
    <s v="CROSSARM ASSEMBLIES, WOOD"/>
    <d v="1983-07-01T00:00:00"/>
    <d v="1983-07-01T00:00:00"/>
    <s v="WCDXFER"/>
  </r>
  <r>
    <n v="0"/>
    <n v="0"/>
    <n v="0"/>
    <n v="0"/>
    <d v="2025-12-01T00:00:00"/>
    <s v="BH Colorado Electric Oper Co"/>
    <s v="Regulated Electric (122)"/>
    <s v="X - DNU - RETIRED LINE"/>
    <x v="170"/>
    <n v="135500"/>
    <x v="20"/>
    <n v="9802504"/>
    <s v="CROSSARM ASSEMBLIES, WOOD"/>
    <d v="1966-07-01T00:00:00"/>
    <d v="1966-07-01T00:00:00"/>
    <s v="WCDXFER"/>
  </r>
  <r>
    <n v="0"/>
    <n v="0"/>
    <n v="0"/>
    <n v="0"/>
    <d v="2025-12-01T00:00:00"/>
    <s v="BH Colorado Electric Oper Co"/>
    <s v="Regulated Electric (122)"/>
    <s v="X - DNU - RETIRED LINE"/>
    <x v="170"/>
    <n v="135500"/>
    <x v="20"/>
    <n v="9802479"/>
    <s v="CROSSARM ASSEMBLIES, WOOD"/>
    <d v="1980-07-01T00:00:00"/>
    <d v="1980-07-01T00:00:00"/>
    <s v="WCDXFER"/>
  </r>
  <r>
    <n v="0"/>
    <n v="0"/>
    <n v="0"/>
    <n v="0"/>
    <d v="2025-12-01T00:00:00"/>
    <s v="BH Colorado Electric Oper Co"/>
    <s v="Regulated Electric (122)"/>
    <s v="X - DNU - RETIRED LINE"/>
    <x v="170"/>
    <n v="135500"/>
    <x v="20"/>
    <n v="9802476"/>
    <s v="CROSSARM ASSEMBLIES, WOOD"/>
    <d v="1976-07-01T00:00:00"/>
    <d v="1976-07-01T00:00:00"/>
    <s v="WCDXFER"/>
  </r>
  <r>
    <n v="0"/>
    <n v="0"/>
    <n v="0"/>
    <n v="0"/>
    <d v="2025-12-01T00:00:00"/>
    <s v="BH Colorado Electric Oper Co"/>
    <s v="Regulated Electric (122)"/>
    <s v="X - DNU - RETIRED LINE"/>
    <x v="170"/>
    <n v="135500"/>
    <x v="20"/>
    <n v="9801930"/>
    <s v="CROSSARM ASSEMBLIES, WOOD"/>
    <d v="1980-07-01T00:00:00"/>
    <d v="1980-07-01T00:00:00"/>
    <s v="WCDXFER"/>
  </r>
  <r>
    <n v="0"/>
    <n v="0"/>
    <n v="0"/>
    <n v="0"/>
    <d v="2025-12-01T00:00:00"/>
    <s v="BH Colorado Electric Oper Co"/>
    <s v="Regulated Electric (122)"/>
    <s v="X - DNU - RETIRED LINE"/>
    <x v="170"/>
    <n v="135500"/>
    <x v="20"/>
    <n v="9807420"/>
    <s v="CROSSARM ASSEMBLIES, WOOD"/>
    <d v="1973-07-01T00:00:00"/>
    <d v="1973-07-01T00:00:00"/>
    <s v="WCDXFER"/>
  </r>
  <r>
    <n v="0"/>
    <n v="0"/>
    <n v="0"/>
    <n v="0"/>
    <d v="2025-12-01T00:00:00"/>
    <s v="BH Colorado Electric Oper Co"/>
    <s v="Regulated Electric (122)"/>
    <s v="X - DNU - RETIRED LINE"/>
    <x v="170"/>
    <n v="135500"/>
    <x v="20"/>
    <n v="9801922"/>
    <s v="CROSSARM ASSEMBLIES, WOOD"/>
    <d v="1972-07-01T00:00:00"/>
    <d v="1972-07-01T00:00:00"/>
    <s v="WCDXFER"/>
  </r>
  <r>
    <n v="0"/>
    <n v="0"/>
    <n v="0"/>
    <n v="0"/>
    <d v="2025-12-01T00:00:00"/>
    <s v="BH Colorado Electric Oper Co"/>
    <s v="Regulated Electric (122)"/>
    <s v="X - DNU - RETIRED LINE"/>
    <x v="170"/>
    <n v="135500"/>
    <x v="20"/>
    <n v="9801893"/>
    <s v="CROSSARM ASSEMBLIES, WOOD"/>
    <d v="1955-07-01T00:00:00"/>
    <d v="1955-07-01T00:00:00"/>
    <s v="WCDXFER"/>
  </r>
  <r>
    <n v="0"/>
    <n v="0"/>
    <n v="0"/>
    <n v="0"/>
    <d v="2025-12-01T00:00:00"/>
    <s v="BH Colorado Electric Oper Co"/>
    <s v="Regulated Electric (122)"/>
    <s v="X - DNU - RETIRED LINE"/>
    <x v="170"/>
    <n v="135500"/>
    <x v="20"/>
    <n v="9802378"/>
    <s v="CROSSARM ASSEMBLIES, WOOD"/>
    <d v="1975-07-01T00:00:00"/>
    <d v="1975-07-01T00:00:00"/>
    <s v="WCDXFER"/>
  </r>
  <r>
    <n v="0"/>
    <n v="0"/>
    <n v="0"/>
    <n v="0"/>
    <d v="2025-12-01T00:00:00"/>
    <s v="BH Colorado Electric Oper Co"/>
    <s v="Regulated Electric (122)"/>
    <s v="X - DNU - RETIRED LINE"/>
    <x v="170"/>
    <n v="135500"/>
    <x v="20"/>
    <n v="9801896"/>
    <s v="CROSSARM ASSEMBLIES, WOOD"/>
    <d v="1977-07-01T00:00:00"/>
    <d v="1977-07-01T00:00:00"/>
    <s v="WCDXFER"/>
  </r>
  <r>
    <n v="0"/>
    <n v="0"/>
    <n v="0"/>
    <n v="0"/>
    <d v="2025-12-01T00:00:00"/>
    <s v="BH Colorado Electric Oper Co"/>
    <s v="Regulated Electric (122)"/>
    <s v="X - DNU - RETIRED LINE"/>
    <x v="170"/>
    <n v="135500"/>
    <x v="20"/>
    <n v="9802444"/>
    <s v="CROSSARM ASSEMBLIES, WOOD"/>
    <d v="1978-07-01T00:00:00"/>
    <d v="1978-07-01T00:00:00"/>
    <s v="WCDXFER"/>
  </r>
  <r>
    <n v="0"/>
    <n v="0"/>
    <n v="0"/>
    <n v="0"/>
    <d v="2025-12-01T00:00:00"/>
    <s v="BH Colorado Electric Oper Co"/>
    <s v="Regulated Electric (122)"/>
    <s v="X - DNU - RETIRED LINE"/>
    <x v="170"/>
    <n v="135500"/>
    <x v="20"/>
    <n v="9802606"/>
    <s v="CROSSARM ASSEMBLIES, WOOD"/>
    <d v="1992-07-01T00:00:00"/>
    <d v="1992-07-01T00:00:00"/>
    <s v="WCDXFER"/>
  </r>
  <r>
    <n v="0"/>
    <n v="0"/>
    <n v="0"/>
    <n v="0"/>
    <d v="2025-12-01T00:00:00"/>
    <s v="BH Colorado Electric Oper Co"/>
    <s v="Regulated Electric (122)"/>
    <s v="X - DNU - RETIRED LINE"/>
    <x v="170"/>
    <n v="135500"/>
    <x v="20"/>
    <n v="9802393"/>
    <s v="CROSSARM ASSEMBLIES, WOOD"/>
    <d v="1975-07-01T00:00:00"/>
    <d v="1975-07-01T00:00:00"/>
    <s v="WCDXFER"/>
  </r>
  <r>
    <n v="0"/>
    <n v="0"/>
    <n v="0"/>
    <n v="0"/>
    <d v="2025-12-01T00:00:00"/>
    <s v="BH Colorado Electric Oper Co"/>
    <s v="Regulated Electric (122)"/>
    <s v="X - DNU - RETIRED LINE"/>
    <x v="170"/>
    <n v="135500"/>
    <x v="20"/>
    <n v="9802630"/>
    <s v="CROSSARM ASSEMBLIES, WOOD"/>
    <d v="1965-07-01T00:00:00"/>
    <d v="1965-07-01T00:00:00"/>
    <s v="WCDXFER"/>
  </r>
  <r>
    <n v="0"/>
    <n v="0"/>
    <n v="0"/>
    <n v="0"/>
    <d v="2025-12-01T00:00:00"/>
    <s v="BH Colorado Electric Oper Co"/>
    <s v="Regulated Electric (122)"/>
    <s v="X - DNU - RETIRED LINE"/>
    <x v="170"/>
    <n v="135500"/>
    <x v="20"/>
    <n v="9807425"/>
    <s v="CROSSARM ASSEMBLIES, WOOD"/>
    <d v="1971-07-01T00:00:00"/>
    <d v="1971-07-01T00:00:00"/>
    <s v="WCDXFER"/>
  </r>
  <r>
    <n v="0"/>
    <n v="0"/>
    <n v="0"/>
    <n v="0"/>
    <d v="2025-12-01T00:00:00"/>
    <s v="BH Colorado Electric Oper Co"/>
    <s v="Regulated Electric (122)"/>
    <s v="X - DNU - RETIRED LINE"/>
    <x v="170"/>
    <n v="135500"/>
    <x v="20"/>
    <n v="9807424"/>
    <s v="CROSSARM ASSEMBLIES, WOOD"/>
    <d v="1958-07-01T00:00:00"/>
    <d v="1958-07-01T00:00:00"/>
    <s v="WCDXFER"/>
  </r>
  <r>
    <n v="0"/>
    <n v="0"/>
    <n v="0"/>
    <n v="0"/>
    <d v="2025-12-01T00:00:00"/>
    <s v="BH Colorado Electric Oper Co"/>
    <s v="Regulated Electric (122)"/>
    <s v="X - DNU - RETIRED LINE"/>
    <x v="170"/>
    <n v="135500"/>
    <x v="20"/>
    <n v="9807416"/>
    <s v="CROSSARM ASSEMBLIES, WOOD"/>
    <d v="1976-07-01T00:00:00"/>
    <d v="1976-07-01T00:00:00"/>
    <s v="WCDXFER"/>
  </r>
  <r>
    <n v="0"/>
    <n v="0"/>
    <n v="0"/>
    <n v="0"/>
    <d v="2025-12-01T00:00:00"/>
    <s v="BH Colorado Electric Oper Co"/>
    <s v="Regulated Electric (122)"/>
    <s v="X - DNU - RETIRED LINE"/>
    <x v="170"/>
    <n v="135500"/>
    <x v="20"/>
    <n v="9802720"/>
    <s v="CROSSARM ASSEMBLIES, WOOD"/>
    <d v="1972-07-01T00:00:00"/>
    <d v="1972-07-01T00:00:00"/>
    <s v="WCDXFER"/>
  </r>
  <r>
    <n v="0"/>
    <n v="0"/>
    <n v="0"/>
    <n v="0"/>
    <d v="2025-12-01T00:00:00"/>
    <s v="BH Colorado Electric Oper Co"/>
    <s v="Regulated Electric (122)"/>
    <s v="X - DNU - RETIRED LINE"/>
    <x v="170"/>
    <n v="135500"/>
    <x v="20"/>
    <n v="9802815"/>
    <s v="CROSSARM ASSEMBLIES, WOOD"/>
    <d v="1980-07-01T00:00:00"/>
    <d v="1980-07-01T00:00:00"/>
    <s v="WCDXFER"/>
  </r>
  <r>
    <n v="0"/>
    <n v="0"/>
    <n v="0"/>
    <n v="0"/>
    <d v="2025-12-01T00:00:00"/>
    <s v="BH Colorado Electric Oper Co"/>
    <s v="Regulated Electric (122)"/>
    <s v="X - DNU - RETIRED LINE"/>
    <x v="170"/>
    <n v="135500"/>
    <x v="20"/>
    <n v="9802773"/>
    <s v="CROSSARM ASSEMBLIES, WOOD"/>
    <d v="1971-07-01T00:00:00"/>
    <d v="1971-07-01T00:00:00"/>
    <s v="WCDXFER"/>
  </r>
  <r>
    <n v="0"/>
    <n v="0"/>
    <n v="0"/>
    <n v="0"/>
    <d v="2025-12-01T00:00:00"/>
    <s v="BH Colorado Electric Oper Co"/>
    <s v="Regulated Electric (122)"/>
    <s v="X - DNU - RETIRED LINE"/>
    <x v="170"/>
    <n v="135500"/>
    <x v="20"/>
    <n v="9802723"/>
    <s v="CROSSARM ASSEMBLIES, WOOD"/>
    <d v="1983-07-01T00:00:00"/>
    <d v="1983-07-01T00:00:00"/>
    <s v="WCDXFER"/>
  </r>
  <r>
    <n v="0"/>
    <n v="0"/>
    <n v="0"/>
    <n v="0"/>
    <d v="2025-12-01T00:00:00"/>
    <s v="BH Colorado Electric Oper Co"/>
    <s v="Regulated Electric (122)"/>
    <s v="X - DNU - RETIRED LINE"/>
    <x v="170"/>
    <n v="135500"/>
    <x v="20"/>
    <n v="9807428"/>
    <s v="CROSSARM ASSEMBLIES, WOOD"/>
    <d v="1977-07-01T00:00:00"/>
    <d v="1977-07-01T00:00:00"/>
    <s v="WCDXFER"/>
  </r>
  <r>
    <n v="0"/>
    <n v="0"/>
    <n v="0"/>
    <n v="0"/>
    <d v="2025-12-01T00:00:00"/>
    <s v="BH Colorado Electric Oper Co"/>
    <s v="Regulated Electric (122)"/>
    <s v="X - DNU - RETIRED LINE"/>
    <x v="170"/>
    <n v="135500"/>
    <x v="20"/>
    <n v="9802716"/>
    <s v="CROSSARM ASSEMBLIES, WOOD"/>
    <d v="1967-07-01T00:00:00"/>
    <d v="1967-07-01T00:00:00"/>
    <s v="WCDXFER"/>
  </r>
  <r>
    <n v="0"/>
    <n v="0"/>
    <n v="0"/>
    <n v="0"/>
    <d v="2025-12-01T00:00:00"/>
    <s v="BH Colorado Electric Oper Co"/>
    <s v="Regulated Electric (122)"/>
    <s v="X - DNU - RETIRED LINE"/>
    <x v="170"/>
    <n v="135500"/>
    <x v="20"/>
    <n v="9802635"/>
    <s v="CROSSARM ASSEMBLIES, WOOD"/>
    <d v="1971-07-01T00:00:00"/>
    <d v="1971-07-01T00:00:00"/>
    <s v="WCDXFER"/>
  </r>
  <r>
    <n v="0"/>
    <n v="0"/>
    <n v="0"/>
    <n v="0"/>
    <d v="2025-12-01T00:00:00"/>
    <s v="BH Colorado Electric Oper Co"/>
    <s v="Regulated Electric (122)"/>
    <s v="X - DNU - RETIRED LINE"/>
    <x v="170"/>
    <n v="135500"/>
    <x v="20"/>
    <n v="9802626"/>
    <s v="CROSSARM ASSEMBLIES, WOOD"/>
    <d v="1960-07-01T00:00:00"/>
    <d v="1960-07-01T00:00:00"/>
    <s v="WCDXFER"/>
  </r>
  <r>
    <n v="0"/>
    <n v="0"/>
    <n v="0"/>
    <n v="0"/>
    <d v="2025-12-01T00:00:00"/>
    <s v="BH Colorado Electric Oper Co"/>
    <s v="Regulated Electric (122)"/>
    <s v="X - DNU - RETIRED LINE"/>
    <x v="170"/>
    <n v="135500"/>
    <x v="20"/>
    <n v="9801894"/>
    <s v="CROSSARM ASSEMBLIES, WOOD"/>
    <d v="1969-07-01T00:00:00"/>
    <d v="1969-07-01T00:00:00"/>
    <s v="WCDXFER"/>
  </r>
  <r>
    <n v="0"/>
    <n v="0"/>
    <n v="0"/>
    <n v="0"/>
    <d v="2025-12-01T00:00:00"/>
    <s v="BH Colorado Electric Oper Co"/>
    <s v="Regulated Electric (122)"/>
    <s v="X - DNU - RETIRED LINE"/>
    <x v="170"/>
    <n v="135500"/>
    <x v="20"/>
    <n v="9802601"/>
    <s v="CROSSARM ASSEMBLIES, WOOD"/>
    <d v="1976-07-01T00:00:00"/>
    <d v="1976-07-01T00:00:00"/>
    <s v="WCDXFER"/>
  </r>
  <r>
    <n v="0"/>
    <n v="0"/>
    <n v="0"/>
    <n v="0"/>
    <d v="2025-12-01T00:00:00"/>
    <s v="BH Colorado Electric Oper Co"/>
    <s v="Regulated Electric (122)"/>
    <s v="X - DNU - RETIRED LINE"/>
    <x v="170"/>
    <n v="135500"/>
    <x v="20"/>
    <n v="9802477"/>
    <s v="CROSSARM ASSEMBLIES, WOOD"/>
    <d v="1977-07-01T00:00:00"/>
    <d v="1977-07-01T00:00:00"/>
    <s v="WCDXFER"/>
  </r>
  <r>
    <n v="0"/>
    <n v="0"/>
    <n v="0"/>
    <n v="0"/>
    <d v="2025-12-01T00:00:00"/>
    <s v="BH Colorado Electric Oper Co"/>
    <s v="Regulated Electric (122)"/>
    <s v="X - DNU - RETIRED LINE"/>
    <x v="170"/>
    <n v="135500"/>
    <x v="20"/>
    <n v="9801948"/>
    <s v="CROSSARM ASSEMBLIES, WOOD"/>
    <d v="1960-07-01T00:00:00"/>
    <d v="1960-07-01T00:00:00"/>
    <s v="WCDXFER"/>
  </r>
  <r>
    <n v="0"/>
    <n v="0"/>
    <n v="0"/>
    <n v="0"/>
    <d v="2025-12-01T00:00:00"/>
    <s v="BH Colorado Electric Oper Co"/>
    <s v="Regulated Electric (122)"/>
    <s v="X - DNU - RETIRED LINE"/>
    <x v="170"/>
    <n v="135500"/>
    <x v="20"/>
    <n v="9801924"/>
    <s v="CROSSARM ASSEMBLIES, WOOD"/>
    <d v="1974-07-01T00:00:00"/>
    <d v="1974-07-01T00:00:00"/>
    <s v="WCDXFER"/>
  </r>
  <r>
    <n v="0"/>
    <n v="0"/>
    <n v="0"/>
    <n v="0"/>
    <d v="2025-12-01T00:00:00"/>
    <s v="BH Colorado Electric Oper Co"/>
    <s v="Regulated Electric (122)"/>
    <s v="X - DNU - RETIRED LINE"/>
    <x v="170"/>
    <n v="135500"/>
    <x v="20"/>
    <n v="9801918"/>
    <s v="CROSSARM ASSEMBLIES, WOOD"/>
    <d v="1966-07-01T00:00:00"/>
    <d v="1966-07-01T00:00:00"/>
    <s v="WCDXFER"/>
  </r>
  <r>
    <n v="0"/>
    <n v="0"/>
    <n v="0"/>
    <n v="0"/>
    <d v="2025-12-01T00:00:00"/>
    <s v="BH Colorado Electric Oper Co"/>
    <s v="Regulated Electric (122)"/>
    <s v="X - DNU - RETIRED LINE"/>
    <x v="170"/>
    <n v="135500"/>
    <x v="20"/>
    <n v="9801836"/>
    <s v="CROSSARM ASSEMBLIES, WOOD"/>
    <d v="1963-07-01T00:00:00"/>
    <d v="1963-07-01T00:00:00"/>
    <s v="WCDXFER"/>
  </r>
  <r>
    <n v="0"/>
    <n v="0"/>
    <n v="0"/>
    <n v="0"/>
    <d v="2025-12-01T00:00:00"/>
    <s v="BH Colorado Electric Oper Co"/>
    <s v="Regulated Electric (122)"/>
    <s v="X - DNU - RETIRED LINE"/>
    <x v="170"/>
    <n v="135500"/>
    <x v="20"/>
    <n v="9801832"/>
    <s v="CROSSARM ASSEMBLIES, WOOD"/>
    <d v="1982-07-01T00:00:00"/>
    <d v="1982-07-01T00:00:00"/>
    <s v="WCDXFER"/>
  </r>
  <r>
    <n v="0"/>
    <n v="0"/>
    <n v="0"/>
    <n v="0"/>
    <d v="2025-12-01T00:00:00"/>
    <s v="BH Colorado Electric Oper Co"/>
    <s v="Regulated Electric (122)"/>
    <s v="X - DNU - RETIRED LINE"/>
    <x v="170"/>
    <n v="135500"/>
    <x v="20"/>
    <n v="9802625"/>
    <s v="CROSSARM ASSEMBLIES, WOOD"/>
    <d v="1959-07-01T00:00:00"/>
    <d v="1959-07-01T00:00:00"/>
    <s v="WCDXFER"/>
  </r>
  <r>
    <n v="0"/>
    <n v="0"/>
    <n v="0"/>
    <n v="0"/>
    <d v="2025-12-01T00:00:00"/>
    <s v="BH Colorado Electric Oper Co"/>
    <s v="Regulated Electric (122)"/>
    <s v="X - DNU - RETIRED LINE"/>
    <x v="170"/>
    <n v="135500"/>
    <x v="20"/>
    <n v="9802632"/>
    <s v="CROSSARM ASSEMBLIES, WOOD"/>
    <d v="1967-07-01T00:00:00"/>
    <d v="1967-07-01T00:00:00"/>
    <s v="WCDXFER"/>
  </r>
  <r>
    <n v="0"/>
    <n v="0"/>
    <n v="0"/>
    <n v="0"/>
    <d v="2025-12-01T00:00:00"/>
    <s v="BH Colorado Electric Oper Co"/>
    <s v="Regulated Electric (122)"/>
    <s v="X - DNU - RETIRED LINE"/>
    <x v="170"/>
    <n v="135500"/>
    <x v="20"/>
    <n v="9802627"/>
    <s v="CROSSARM ASSEMBLIES, WOOD"/>
    <d v="1962-07-01T00:00:00"/>
    <d v="1962-07-01T00:00:00"/>
    <s v="WCDXFER"/>
  </r>
  <r>
    <n v="0"/>
    <n v="0"/>
    <n v="0"/>
    <n v="0"/>
    <d v="2025-12-01T00:00:00"/>
    <s v="BH Colorado Electric Oper Co"/>
    <s v="Regulated Electric (122)"/>
    <s v="X - DNU - RETIRED LINE"/>
    <x v="170"/>
    <n v="135500"/>
    <x v="20"/>
    <n v="9802605"/>
    <s v="CROSSARM ASSEMBLIES, WOOD"/>
    <d v="1988-07-01T00:00:00"/>
    <d v="1988-07-01T00:00:00"/>
    <s v="WCDXFER"/>
  </r>
  <r>
    <n v="0"/>
    <n v="0"/>
    <n v="0"/>
    <n v="0"/>
    <d v="2025-12-01T00:00:00"/>
    <s v="BH Colorado Electric Oper Co"/>
    <s v="Regulated Electric (122)"/>
    <s v="X - DNU - RETIRED LINE"/>
    <x v="170"/>
    <n v="135500"/>
    <x v="20"/>
    <n v="9802824"/>
    <s v="CROSSARM ASSEMBLIES, WOOD"/>
    <d v="1972-07-01T00:00:00"/>
    <d v="1972-07-01T00:00:00"/>
    <s v="WCDXFER"/>
  </r>
  <r>
    <n v="0"/>
    <n v="0"/>
    <n v="0"/>
    <n v="0"/>
    <d v="2025-12-01T00:00:00"/>
    <s v="BH Colorado Electric Oper Co"/>
    <s v="Regulated Electric (122)"/>
    <s v="X - DNU - RETIRED LINE"/>
    <x v="170"/>
    <n v="135500"/>
    <x v="20"/>
    <n v="9801932"/>
    <s v="CROSSARM ASSEMBLIES, WOOD"/>
    <d v="1983-07-01T00:00:00"/>
    <d v="1983-07-01T00:00:00"/>
    <s v="WCDXFER"/>
  </r>
  <r>
    <n v="0"/>
    <n v="0"/>
    <n v="0"/>
    <n v="0"/>
    <d v="2025-12-01T00:00:00"/>
    <s v="BH Colorado Electric Oper Co"/>
    <s v="Regulated Electric (122)"/>
    <s v="X - DNU - RETIRED LINE"/>
    <x v="170"/>
    <n v="135500"/>
    <x v="20"/>
    <n v="9801921"/>
    <s v="CROSSARM ASSEMBLIES, WOOD"/>
    <d v="1970-07-01T00:00:00"/>
    <d v="1970-07-01T00:00:00"/>
    <s v="WCDXFER"/>
  </r>
  <r>
    <n v="0"/>
    <n v="0"/>
    <n v="0"/>
    <n v="0"/>
    <d v="2025-12-01T00:00:00"/>
    <s v="BH Colorado Electric Oper Co"/>
    <s v="Regulated Electric (122)"/>
    <s v="X - DNU - RETIRED LINE"/>
    <x v="170"/>
    <n v="135500"/>
    <x v="20"/>
    <n v="9801920"/>
    <s v="CROSSARM ASSEMBLIES, WOOD"/>
    <d v="1969-07-01T00:00:00"/>
    <d v="1969-07-01T00:00:00"/>
    <s v="WCDXFER"/>
  </r>
  <r>
    <n v="0"/>
    <n v="0"/>
    <n v="0"/>
    <n v="0"/>
    <d v="2025-12-01T00:00:00"/>
    <s v="BH Colorado Electric Oper Co"/>
    <s v="Regulated Electric (122)"/>
    <s v="X - DNU - RETIRED LINE"/>
    <x v="170"/>
    <n v="135500"/>
    <x v="22"/>
    <n v="9802267"/>
    <s v="POLE, STEEL"/>
    <d v="1936-07-01T00:00:00"/>
    <d v="1936-07-01T00:00:00"/>
    <s v="WCDXFER"/>
  </r>
  <r>
    <n v="0"/>
    <n v="0"/>
    <n v="0"/>
    <n v="0"/>
    <d v="2025-12-01T00:00:00"/>
    <s v="BH Colorado Electric Oper Co"/>
    <s v="Regulated Electric (122)"/>
    <s v="X - DNU - RETIRED LINE"/>
    <x v="170"/>
    <n v="135500"/>
    <x v="22"/>
    <n v="9802268"/>
    <s v="POLE, STEEL"/>
    <d v="1936-07-01T00:00:00"/>
    <d v="1936-07-01T00:00:00"/>
    <s v="WCDXFER"/>
  </r>
  <r>
    <n v="0"/>
    <n v="0"/>
    <n v="0"/>
    <n v="0"/>
    <d v="2025-12-01T00:00:00"/>
    <s v="BH Colorado Electric Oper Co"/>
    <s v="Regulated Electric (122)"/>
    <s v="X - DNU - RETIRED LINE"/>
    <x v="170"/>
    <n v="135500"/>
    <x v="23"/>
    <n v="9803392"/>
    <s v="POLE, WOOD"/>
    <d v="1968-07-01T00:00:00"/>
    <d v="1968-07-01T00:00:00"/>
    <s v="WCDXFER"/>
  </r>
  <r>
    <n v="0"/>
    <n v="0"/>
    <n v="0"/>
    <n v="0"/>
    <d v="2025-12-01T00:00:00"/>
    <s v="BH Colorado Electric Oper Co"/>
    <s v="Regulated Electric (122)"/>
    <s v="X - DNU - RETIRED LINE"/>
    <x v="170"/>
    <n v="135500"/>
    <x v="23"/>
    <n v="9803346"/>
    <s v="POLE, WOOD"/>
    <d v="1983-07-01T00:00:00"/>
    <d v="1983-07-01T00:00:00"/>
    <s v="WCDXFER"/>
  </r>
  <r>
    <n v="0"/>
    <n v="0"/>
    <n v="0"/>
    <n v="0"/>
    <d v="2025-12-01T00:00:00"/>
    <s v="BH Colorado Electric Oper Co"/>
    <s v="Regulated Electric (122)"/>
    <s v="X - DNU - RETIRED LINE"/>
    <x v="170"/>
    <n v="135500"/>
    <x v="23"/>
    <n v="9803303"/>
    <s v="POLE, WOOD"/>
    <d v="1966-07-01T00:00:00"/>
    <d v="1966-07-01T00:00:00"/>
    <s v="WCDXFER"/>
  </r>
  <r>
    <n v="0"/>
    <n v="0"/>
    <n v="0"/>
    <n v="0"/>
    <d v="2025-12-01T00:00:00"/>
    <s v="BH Colorado Electric Oper Co"/>
    <s v="Regulated Electric (122)"/>
    <s v="X - DNU - RETIRED LINE"/>
    <x v="170"/>
    <n v="135500"/>
    <x v="23"/>
    <n v="9803163"/>
    <s v="POLE, WOOD"/>
    <d v="1959-07-01T00:00:00"/>
    <d v="1959-07-01T00:00:00"/>
    <s v="WCDXFER"/>
  </r>
  <r>
    <n v="0"/>
    <n v="0"/>
    <n v="0"/>
    <n v="0"/>
    <d v="2025-12-01T00:00:00"/>
    <s v="BH Colorado Electric Oper Co"/>
    <s v="Regulated Electric (122)"/>
    <s v="X - DNU - RETIRED LINE"/>
    <x v="170"/>
    <n v="135500"/>
    <x v="23"/>
    <n v="9803047"/>
    <s v="POLE, WOOD"/>
    <d v="1971-07-01T00:00:00"/>
    <d v="1971-07-01T00:00:00"/>
    <s v="WCDXFER"/>
  </r>
  <r>
    <n v="0"/>
    <n v="0"/>
    <n v="0"/>
    <n v="0"/>
    <d v="2025-12-01T00:00:00"/>
    <s v="BH Colorado Electric Oper Co"/>
    <s v="Regulated Electric (122)"/>
    <s v="X - DNU - RETIRED LINE"/>
    <x v="170"/>
    <n v="135500"/>
    <x v="23"/>
    <n v="9803045"/>
    <s v="POLE, WOOD"/>
    <d v="1968-07-01T00:00:00"/>
    <d v="1968-07-01T00:00:00"/>
    <s v="WCDXFER"/>
  </r>
  <r>
    <n v="0"/>
    <n v="0"/>
    <n v="0"/>
    <n v="0"/>
    <d v="2025-12-01T00:00:00"/>
    <s v="BH Colorado Electric Oper Co"/>
    <s v="Regulated Electric (122)"/>
    <s v="X - DNU - RETIRED LINE"/>
    <x v="170"/>
    <n v="135500"/>
    <x v="23"/>
    <n v="9803019"/>
    <s v="POLE, WOOD"/>
    <d v="1983-07-01T00:00:00"/>
    <d v="1983-07-01T00:00:00"/>
    <s v="WCDXFER"/>
  </r>
  <r>
    <n v="0"/>
    <n v="0"/>
    <n v="0"/>
    <n v="0"/>
    <d v="2025-12-01T00:00:00"/>
    <s v="BH Colorado Electric Oper Co"/>
    <s v="Regulated Electric (122)"/>
    <s v="X - DNU - RETIRED LINE"/>
    <x v="170"/>
    <n v="135500"/>
    <x v="23"/>
    <n v="9803017"/>
    <s v="POLE, WOOD"/>
    <d v="1978-07-01T00:00:00"/>
    <d v="1978-07-01T00:00:00"/>
    <s v="WCDXFER"/>
  </r>
  <r>
    <n v="0"/>
    <n v="0"/>
    <n v="0"/>
    <n v="0"/>
    <d v="2025-12-01T00:00:00"/>
    <s v="BH Colorado Electric Oper Co"/>
    <s v="Regulated Electric (122)"/>
    <s v="X - DNU - RETIRED LINE"/>
    <x v="170"/>
    <n v="135500"/>
    <x v="23"/>
    <n v="9802232"/>
    <s v="POLE, WOOD"/>
    <d v="1962-07-01T00:00:00"/>
    <d v="1962-07-01T00:00:00"/>
    <s v="WCDXFER"/>
  </r>
  <r>
    <n v="0"/>
    <n v="0"/>
    <n v="0"/>
    <n v="0"/>
    <d v="2025-12-01T00:00:00"/>
    <s v="BH Colorado Electric Oper Co"/>
    <s v="Regulated Electric (122)"/>
    <s v="X - DNU - RETIRED LINE"/>
    <x v="170"/>
    <n v="135500"/>
    <x v="23"/>
    <n v="9802230"/>
    <s v="POLE, WOOD"/>
    <d v="1960-07-01T00:00:00"/>
    <d v="1960-07-01T00:00:00"/>
    <s v="WCDXFER"/>
  </r>
  <r>
    <n v="0"/>
    <n v="0"/>
    <n v="0"/>
    <n v="0"/>
    <d v="2025-12-01T00:00:00"/>
    <s v="BH Colorado Electric Oper Co"/>
    <s v="Regulated Electric (122)"/>
    <s v="X - DNU - RETIRED LINE"/>
    <x v="170"/>
    <n v="135500"/>
    <x v="23"/>
    <n v="9802229"/>
    <s v="POLE, WOOD"/>
    <d v="1959-07-01T00:00:00"/>
    <d v="1959-07-01T00:00:00"/>
    <s v="WCDXFER"/>
  </r>
  <r>
    <n v="0"/>
    <n v="0"/>
    <n v="0"/>
    <n v="0"/>
    <d v="2025-12-01T00:00:00"/>
    <s v="BH Colorado Electric Oper Co"/>
    <s v="Regulated Electric (122)"/>
    <s v="X - DNU - RETIRED LINE"/>
    <x v="170"/>
    <n v="135500"/>
    <x v="23"/>
    <n v="9802213"/>
    <s v="POLE, WOOD"/>
    <d v="1981-07-01T00:00:00"/>
    <d v="1981-07-01T00:00:00"/>
    <s v="WCDXFER"/>
  </r>
  <r>
    <n v="0"/>
    <n v="0"/>
    <n v="0"/>
    <n v="0"/>
    <d v="2025-12-01T00:00:00"/>
    <s v="BH Colorado Electric Oper Co"/>
    <s v="Regulated Electric (122)"/>
    <s v="X - DNU - RETIRED LINE"/>
    <x v="170"/>
    <n v="135500"/>
    <x v="23"/>
    <n v="9802205"/>
    <s v="POLE, WOOD"/>
    <d v="1973-07-01T00:00:00"/>
    <d v="1973-07-01T00:00:00"/>
    <s v="WCDXFER"/>
  </r>
  <r>
    <n v="0"/>
    <n v="0"/>
    <n v="0"/>
    <n v="0"/>
    <d v="2025-12-01T00:00:00"/>
    <s v="BH Colorado Electric Oper Co"/>
    <s v="Regulated Electric (122)"/>
    <s v="X - DNU - RETIRED LINE"/>
    <x v="170"/>
    <n v="135500"/>
    <x v="23"/>
    <n v="9802186"/>
    <s v="POLE, WOOD"/>
    <d v="1961-07-01T00:00:00"/>
    <d v="1961-07-01T00:00:00"/>
    <s v="WCDXFER"/>
  </r>
  <r>
    <n v="0"/>
    <n v="0"/>
    <n v="0"/>
    <n v="0"/>
    <d v="2025-12-01T00:00:00"/>
    <s v="BH Colorado Electric Oper Co"/>
    <s v="Regulated Electric (122)"/>
    <s v="X - DNU - RETIRED LINE"/>
    <x v="170"/>
    <n v="135500"/>
    <x v="23"/>
    <n v="9802160"/>
    <s v="POLE, WOOD"/>
    <d v="1980-07-01T00:00:00"/>
    <d v="1980-07-01T00:00:00"/>
    <s v="WCDXFER"/>
  </r>
  <r>
    <n v="0"/>
    <n v="0"/>
    <n v="0"/>
    <n v="0"/>
    <d v="2025-12-01T00:00:00"/>
    <s v="BH Colorado Electric Oper Co"/>
    <s v="Regulated Electric (122)"/>
    <s v="X - DNU - RETIRED LINE"/>
    <x v="170"/>
    <n v="135500"/>
    <x v="23"/>
    <n v="9802151"/>
    <s v="POLE, WOOD"/>
    <d v="1963-07-01T00:00:00"/>
    <d v="1963-07-01T00:00:00"/>
    <s v="WCDXFER"/>
  </r>
  <r>
    <n v="0"/>
    <n v="0"/>
    <n v="0"/>
    <n v="0"/>
    <d v="2025-12-01T00:00:00"/>
    <s v="BH Colorado Electric Oper Co"/>
    <s v="Regulated Electric (122)"/>
    <s v="X - DNU - RETIRED LINE"/>
    <x v="170"/>
    <n v="135500"/>
    <x v="23"/>
    <n v="9802933"/>
    <s v="POLE, WOOD"/>
    <d v="1978-07-01T00:00:00"/>
    <d v="1978-07-01T00:00:00"/>
    <s v="WCDXFER"/>
  </r>
  <r>
    <n v="0"/>
    <n v="0"/>
    <n v="0"/>
    <n v="0"/>
    <d v="2025-12-01T00:00:00"/>
    <s v="BH Colorado Electric Oper Co"/>
    <s v="Regulated Electric (122)"/>
    <s v="X - DNU - RETIRED LINE"/>
    <x v="170"/>
    <n v="135500"/>
    <x v="23"/>
    <n v="9802917"/>
    <s v="POLE, WOOD"/>
    <d v="1975-07-01T00:00:00"/>
    <d v="1975-07-01T00:00:00"/>
    <s v="WCDXFER"/>
  </r>
  <r>
    <n v="0"/>
    <n v="0"/>
    <n v="0"/>
    <n v="0"/>
    <d v="2025-12-01T00:00:00"/>
    <s v="BH Colorado Electric Oper Co"/>
    <s v="Regulated Electric (122)"/>
    <s v="X - DNU - RETIRED LINE"/>
    <x v="170"/>
    <n v="135500"/>
    <x v="23"/>
    <n v="9803345"/>
    <s v="POLE, WOOD"/>
    <d v="1980-07-01T00:00:00"/>
    <d v="1980-07-01T00:00:00"/>
    <s v="WCDXFER"/>
  </r>
  <r>
    <n v="0"/>
    <n v="0"/>
    <n v="0"/>
    <n v="0"/>
    <d v="2025-12-01T00:00:00"/>
    <s v="BH Colorado Electric Oper Co"/>
    <s v="Regulated Electric (122)"/>
    <s v="X - DNU - RETIRED LINE"/>
    <x v="170"/>
    <n v="135500"/>
    <x v="23"/>
    <n v="9803336"/>
    <s v="POLE, WOOD"/>
    <d v="1963-07-01T00:00:00"/>
    <d v="1963-07-01T00:00:00"/>
    <s v="WCDXFER"/>
  </r>
  <r>
    <n v="0"/>
    <n v="0"/>
    <n v="0"/>
    <n v="0"/>
    <d v="2025-12-01T00:00:00"/>
    <s v="BH Colorado Electric Oper Co"/>
    <s v="Regulated Electric (122)"/>
    <s v="X - DNU - RETIRED LINE"/>
    <x v="170"/>
    <n v="135500"/>
    <x v="23"/>
    <n v="9803260"/>
    <s v="POLE, WOOD"/>
    <d v="1977-07-01T00:00:00"/>
    <d v="1977-07-01T00:00:00"/>
    <s v="WCDXFER"/>
  </r>
  <r>
    <n v="0"/>
    <n v="0"/>
    <n v="0"/>
    <n v="0"/>
    <d v="2025-12-01T00:00:00"/>
    <s v="BH Colorado Electric Oper Co"/>
    <s v="Regulated Electric (122)"/>
    <s v="X - DNU - RETIRED LINE"/>
    <x v="170"/>
    <n v="135500"/>
    <x v="23"/>
    <n v="9803173"/>
    <s v="POLE, WOOD"/>
    <d v="1971-07-01T00:00:00"/>
    <d v="1971-07-01T00:00:00"/>
    <s v="WCDXFER"/>
  </r>
  <r>
    <n v="0"/>
    <n v="0"/>
    <n v="0"/>
    <n v="0"/>
    <d v="2025-12-01T00:00:00"/>
    <s v="BH Colorado Electric Oper Co"/>
    <s v="Regulated Electric (122)"/>
    <s v="X - DNU - RETIRED LINE"/>
    <x v="170"/>
    <n v="135500"/>
    <x v="23"/>
    <n v="9803168"/>
    <s v="POLE, WOOD"/>
    <d v="1965-07-01T00:00:00"/>
    <d v="1965-07-01T00:00:00"/>
    <s v="WCDXFER"/>
  </r>
  <r>
    <n v="0"/>
    <n v="0"/>
    <n v="0"/>
    <n v="0"/>
    <d v="2025-12-01T00:00:00"/>
    <s v="BH Colorado Electric Oper Co"/>
    <s v="Regulated Electric (122)"/>
    <s v="X - DNU - RETIRED LINE"/>
    <x v="170"/>
    <n v="135500"/>
    <x v="23"/>
    <n v="9803050"/>
    <s v="POLE, WOOD"/>
    <d v="1975-07-01T00:00:00"/>
    <d v="1975-07-01T00:00:00"/>
    <s v="WCDXFER"/>
  </r>
  <r>
    <n v="0"/>
    <n v="0"/>
    <n v="0"/>
    <n v="0"/>
    <d v="2025-12-01T00:00:00"/>
    <s v="BH Colorado Electric Oper Co"/>
    <s v="Regulated Electric (122)"/>
    <s v="X - DNU - RETIRED LINE"/>
    <x v="170"/>
    <n v="135500"/>
    <x v="23"/>
    <n v="9802211"/>
    <s v="POLE, WOOD"/>
    <d v="1979-07-01T00:00:00"/>
    <d v="1979-07-01T00:00:00"/>
    <s v="WCDXFER"/>
  </r>
  <r>
    <n v="0"/>
    <n v="0"/>
    <n v="0"/>
    <n v="0"/>
    <d v="2025-12-01T00:00:00"/>
    <s v="BH Colorado Electric Oper Co"/>
    <s v="Regulated Electric (122)"/>
    <s v="X - DNU - RETIRED LINE"/>
    <x v="170"/>
    <n v="135500"/>
    <x v="23"/>
    <n v="9802206"/>
    <s v="POLE, WOOD"/>
    <d v="1974-07-01T00:00:00"/>
    <d v="1974-07-01T00:00:00"/>
    <s v="WCDXFER"/>
  </r>
  <r>
    <n v="0"/>
    <n v="0"/>
    <n v="0"/>
    <n v="0"/>
    <d v="2025-12-01T00:00:00"/>
    <s v="BH Colorado Electric Oper Co"/>
    <s v="Regulated Electric (122)"/>
    <s v="X - DNU - RETIRED LINE"/>
    <x v="170"/>
    <n v="135500"/>
    <x v="23"/>
    <n v="9802171"/>
    <s v="POLE, WOOD"/>
    <d v="1969-07-01T00:00:00"/>
    <d v="1969-07-01T00:00:00"/>
    <s v="WCDXFER"/>
  </r>
  <r>
    <n v="0"/>
    <n v="0"/>
    <n v="0"/>
    <n v="0"/>
    <d v="2025-12-01T00:00:00"/>
    <s v="BH Colorado Electric Oper Co"/>
    <s v="Regulated Electric (122)"/>
    <s v="X - DNU - RETIRED LINE"/>
    <x v="170"/>
    <n v="135500"/>
    <x v="23"/>
    <n v="9802170"/>
    <s v="POLE, WOOD"/>
    <d v="1955-07-01T00:00:00"/>
    <d v="1955-07-01T00:00:00"/>
    <s v="WCDXFER"/>
  </r>
  <r>
    <n v="0"/>
    <n v="0"/>
    <n v="0"/>
    <n v="0"/>
    <d v="2025-12-01T00:00:00"/>
    <s v="BH Colorado Electric Oper Co"/>
    <s v="Regulated Electric (122)"/>
    <s v="X - DNU - RETIRED LINE"/>
    <x v="170"/>
    <n v="135500"/>
    <x v="23"/>
    <n v="9802141"/>
    <s v="POLE, WOOD"/>
    <d v="1977-07-01T00:00:00"/>
    <d v="1977-07-01T00:00:00"/>
    <s v="WCDXFER"/>
  </r>
  <r>
    <n v="0"/>
    <n v="0"/>
    <n v="0"/>
    <n v="0"/>
    <d v="2025-12-01T00:00:00"/>
    <s v="BH Colorado Electric Oper Co"/>
    <s v="Regulated Electric (122)"/>
    <s v="X - DNU - RETIRED LINE"/>
    <x v="170"/>
    <n v="135500"/>
    <x v="23"/>
    <n v="9803258"/>
    <s v="POLE, WOOD"/>
    <d v="1972-07-01T00:00:00"/>
    <d v="1972-07-01T00:00:00"/>
    <s v="WCDXFER"/>
  </r>
  <r>
    <n v="0"/>
    <n v="0"/>
    <n v="0"/>
    <n v="0"/>
    <d v="2025-12-01T00:00:00"/>
    <s v="BH Colorado Electric Oper Co"/>
    <s v="Regulated Electric (122)"/>
    <s v="X - DNU - RETIRED LINE"/>
    <x v="170"/>
    <n v="135500"/>
    <x v="23"/>
    <n v="9803257"/>
    <s v="POLE, WOOD"/>
    <d v="1971-07-01T00:00:00"/>
    <d v="1971-07-01T00:00:00"/>
    <s v="WCDXFER"/>
  </r>
  <r>
    <n v="0"/>
    <n v="0"/>
    <n v="0"/>
    <n v="0"/>
    <d v="2025-12-01T00:00:00"/>
    <s v="BH Colorado Electric Oper Co"/>
    <s v="Regulated Electric (122)"/>
    <s v="X - DNU - RETIRED LINE"/>
    <x v="170"/>
    <n v="135500"/>
    <x v="23"/>
    <n v="9803172"/>
    <s v="POLE, WOOD"/>
    <d v="1969-07-01T00:00:00"/>
    <d v="1969-07-01T00:00:00"/>
    <s v="WCDXFER"/>
  </r>
  <r>
    <n v="0"/>
    <n v="0"/>
    <n v="0"/>
    <n v="0"/>
    <d v="2025-12-01T00:00:00"/>
    <s v="BH Colorado Electric Oper Co"/>
    <s v="Regulated Electric (122)"/>
    <s v="X - DNU - RETIRED LINE"/>
    <x v="170"/>
    <n v="135500"/>
    <x v="23"/>
    <n v="9803171"/>
    <s v="POLE, WOOD"/>
    <d v="1968-07-01T00:00:00"/>
    <d v="1968-07-01T00:00:00"/>
    <s v="WCDXFER"/>
  </r>
  <r>
    <n v="0"/>
    <n v="0"/>
    <n v="0"/>
    <n v="0"/>
    <d v="2025-12-01T00:00:00"/>
    <s v="BH Colorado Electric Oper Co"/>
    <s v="Regulated Electric (122)"/>
    <s v="X - DNU - RETIRED LINE"/>
    <x v="170"/>
    <n v="135500"/>
    <x v="23"/>
    <n v="9803166"/>
    <s v="POLE, WOOD"/>
    <d v="1963-07-01T00:00:00"/>
    <d v="1963-07-01T00:00:00"/>
    <s v="WCDXFER"/>
  </r>
  <r>
    <n v="0"/>
    <n v="0"/>
    <n v="0"/>
    <n v="0"/>
    <d v="2025-12-01T00:00:00"/>
    <s v="BH Colorado Electric Oper Co"/>
    <s v="Regulated Electric (122)"/>
    <s v="X - DNU - RETIRED LINE"/>
    <x v="170"/>
    <n v="135500"/>
    <x v="23"/>
    <n v="9803046"/>
    <s v="POLE, WOOD"/>
    <d v="1969-07-01T00:00:00"/>
    <d v="1969-07-01T00:00:00"/>
    <s v="WCDXFER"/>
  </r>
  <r>
    <n v="0"/>
    <n v="0"/>
    <n v="0"/>
    <n v="0"/>
    <d v="2025-12-01T00:00:00"/>
    <s v="BH Colorado Electric Oper Co"/>
    <s v="Regulated Electric (122)"/>
    <s v="X - DNU - RETIRED LINE"/>
    <x v="170"/>
    <n v="135500"/>
    <x v="23"/>
    <n v="9803043"/>
    <s v="POLE, WOOD"/>
    <d v="1966-07-01T00:00:00"/>
    <d v="1966-07-01T00:00:00"/>
    <s v="WCDXFER"/>
  </r>
  <r>
    <n v="0"/>
    <n v="0"/>
    <n v="0"/>
    <n v="0"/>
    <d v="2025-12-01T00:00:00"/>
    <s v="BH Colorado Electric Oper Co"/>
    <s v="Regulated Electric (122)"/>
    <s v="X - DNU - RETIRED LINE"/>
    <x v="170"/>
    <n v="135500"/>
    <x v="23"/>
    <n v="9803042"/>
    <s v="POLE, WOOD"/>
    <d v="1965-07-01T00:00:00"/>
    <d v="1965-07-01T00:00:00"/>
    <s v="WCDXFER"/>
  </r>
  <r>
    <n v="0"/>
    <n v="0"/>
    <n v="0"/>
    <n v="0"/>
    <d v="2025-12-01T00:00:00"/>
    <s v="BH Colorado Electric Oper Co"/>
    <s v="Regulated Electric (122)"/>
    <s v="X - DNU - RETIRED LINE"/>
    <x v="170"/>
    <n v="135500"/>
    <x v="23"/>
    <n v="9803040"/>
    <s v="POLE, WOOD"/>
    <d v="1963-07-01T00:00:00"/>
    <d v="1963-07-01T00:00:00"/>
    <s v="WCDXFER"/>
  </r>
  <r>
    <n v="0"/>
    <n v="0"/>
    <n v="0"/>
    <n v="0"/>
    <d v="2025-12-01T00:00:00"/>
    <s v="BH Colorado Electric Oper Co"/>
    <s v="Regulated Electric (122)"/>
    <s v="X - DNU - RETIRED LINE"/>
    <x v="170"/>
    <n v="135500"/>
    <x v="23"/>
    <n v="9803016"/>
    <s v="POLE, WOOD"/>
    <d v="1977-07-01T00:00:00"/>
    <d v="1977-07-01T00:00:00"/>
    <s v="WCDXFER"/>
  </r>
  <r>
    <n v="0"/>
    <n v="0"/>
    <n v="0"/>
    <n v="0"/>
    <d v="2025-12-01T00:00:00"/>
    <s v="BH Colorado Electric Oper Co"/>
    <s v="Regulated Electric (122)"/>
    <s v="X - DNU - RETIRED LINE"/>
    <x v="170"/>
    <n v="135500"/>
    <x v="23"/>
    <n v="9803021"/>
    <s v="POLE, WOOD"/>
    <d v="1987-07-01T00:00:00"/>
    <d v="1987-07-01T00:00:00"/>
    <s v="WCDXFER"/>
  </r>
  <r>
    <n v="0"/>
    <n v="0"/>
    <n v="0"/>
    <n v="0"/>
    <d v="2025-12-01T00:00:00"/>
    <s v="BH Colorado Electric Oper Co"/>
    <s v="Regulated Electric (122)"/>
    <s v="X - DNU - RETIRED LINE"/>
    <x v="170"/>
    <n v="135500"/>
    <x v="23"/>
    <n v="9802212"/>
    <s v="POLE, WOOD"/>
    <d v="1980-07-01T00:00:00"/>
    <d v="1980-07-01T00:00:00"/>
    <s v="WCDXFER"/>
  </r>
  <r>
    <n v="0"/>
    <n v="0"/>
    <n v="0"/>
    <n v="0"/>
    <d v="2025-12-01T00:00:00"/>
    <s v="BH Colorado Electric Oper Co"/>
    <s v="Regulated Electric (122)"/>
    <s v="X - DNU - RETIRED LINE"/>
    <x v="170"/>
    <n v="135500"/>
    <x v="23"/>
    <n v="9802209"/>
    <s v="POLE, WOOD"/>
    <d v="1977-07-01T00:00:00"/>
    <d v="1977-07-01T00:00:00"/>
    <s v="WCDXFER"/>
  </r>
  <r>
    <n v="0"/>
    <n v="0"/>
    <n v="0"/>
    <n v="0"/>
    <d v="2025-12-01T00:00:00"/>
    <s v="BH Colorado Electric Oper Co"/>
    <s v="Regulated Electric (122)"/>
    <s v="X - DNU - RETIRED LINE"/>
    <x v="170"/>
    <n v="135500"/>
    <x v="23"/>
    <n v="9802208"/>
    <s v="POLE, WOOD"/>
    <d v="1976-07-01T00:00:00"/>
    <d v="1976-07-01T00:00:00"/>
    <s v="WCDXFER"/>
  </r>
  <r>
    <n v="0"/>
    <n v="0"/>
    <n v="0"/>
    <n v="0"/>
    <d v="2025-12-01T00:00:00"/>
    <s v="BH Colorado Electric Oper Co"/>
    <s v="Regulated Electric (122)"/>
    <s v="X - DNU - RETIRED LINE"/>
    <x v="170"/>
    <n v="135500"/>
    <x v="23"/>
    <n v="9802159"/>
    <s v="POLE, WOOD"/>
    <d v="1977-07-01T00:00:00"/>
    <d v="1977-07-01T00:00:00"/>
    <s v="WCDXFER"/>
  </r>
  <r>
    <n v="0"/>
    <n v="0"/>
    <n v="0"/>
    <n v="0"/>
    <d v="2025-12-01T00:00:00"/>
    <s v="BH Colorado Electric Oper Co"/>
    <s v="Regulated Electric (122)"/>
    <s v="X - DNU - RETIRED LINE"/>
    <x v="170"/>
    <n v="135500"/>
    <x v="23"/>
    <n v="9802152"/>
    <s v="POLE, WOOD"/>
    <d v="1964-07-01T00:00:00"/>
    <d v="1964-07-01T00:00:00"/>
    <s v="WCDXFER"/>
  </r>
  <r>
    <n v="0"/>
    <n v="0"/>
    <n v="0"/>
    <n v="0"/>
    <d v="2025-12-01T00:00:00"/>
    <s v="BH Colorado Electric Oper Co"/>
    <s v="Regulated Electric (122)"/>
    <s v="X - DNU - RETIRED LINE"/>
    <x v="170"/>
    <n v="135500"/>
    <x v="23"/>
    <n v="9802239"/>
    <s v="POLE, WOOD"/>
    <d v="1970-07-01T00:00:00"/>
    <d v="1970-07-01T00:00:00"/>
    <s v="WCDXFER"/>
  </r>
  <r>
    <n v="0"/>
    <n v="0"/>
    <n v="0"/>
    <n v="0"/>
    <d v="2025-12-01T00:00:00"/>
    <s v="BH Colorado Electric Oper Co"/>
    <s v="Regulated Electric (122)"/>
    <s v="X - DNU - RETIRED LINE"/>
    <x v="170"/>
    <n v="135500"/>
    <x v="23"/>
    <n v="9803261"/>
    <s v="POLE, WOOD"/>
    <d v="1983-07-01T00:00:00"/>
    <d v="1983-07-01T00:00:00"/>
    <s v="WCDXFER"/>
  </r>
  <r>
    <n v="0"/>
    <n v="0"/>
    <n v="0"/>
    <n v="0"/>
    <d v="2025-12-01T00:00:00"/>
    <s v="BH Colorado Electric Oper Co"/>
    <s v="Regulated Electric (122)"/>
    <s v="X - DNU - RETIRED LINE"/>
    <x v="170"/>
    <n v="135500"/>
    <x v="23"/>
    <n v="9803143"/>
    <s v="POLE, WOOD"/>
    <d v="1988-07-01T00:00:00"/>
    <d v="1988-07-01T00:00:00"/>
    <s v="WCDXFER"/>
  </r>
  <r>
    <n v="0"/>
    <n v="0"/>
    <n v="0"/>
    <n v="0"/>
    <d v="2025-12-01T00:00:00"/>
    <s v="BH Colorado Electric Oper Co"/>
    <s v="Regulated Electric (122)"/>
    <s v="X - DNU - RETIRED LINE"/>
    <x v="170"/>
    <n v="135500"/>
    <x v="23"/>
    <n v="9802237"/>
    <s v="POLE, WOOD"/>
    <d v="1967-07-01T00:00:00"/>
    <d v="1967-07-01T00:00:00"/>
    <s v="WCDXFER"/>
  </r>
  <r>
    <n v="0"/>
    <n v="0"/>
    <n v="0"/>
    <n v="0"/>
    <d v="2025-12-01T00:00:00"/>
    <s v="BH Colorado Electric Oper Co"/>
    <s v="Regulated Electric (122)"/>
    <s v="X - DNU - RETIRED LINE"/>
    <x v="170"/>
    <n v="135500"/>
    <x v="23"/>
    <n v="9802196"/>
    <s v="POLE, WOOD"/>
    <d v="1959-07-01T00:00:00"/>
    <d v="1959-07-01T00:00:00"/>
    <s v="WCDXFER"/>
  </r>
  <r>
    <n v="0"/>
    <n v="0"/>
    <n v="0"/>
    <n v="0"/>
    <d v="2025-12-01T00:00:00"/>
    <s v="BH Colorado Electric Oper Co"/>
    <s v="Regulated Electric (122)"/>
    <s v="X - DNU - RETIRED LINE"/>
    <x v="170"/>
    <n v="135500"/>
    <x v="23"/>
    <n v="9802185"/>
    <s v="POLE, WOOD"/>
    <d v="1958-07-01T00:00:00"/>
    <d v="1958-07-01T00:00:00"/>
    <s v="WCDXFER"/>
  </r>
  <r>
    <n v="0"/>
    <n v="0"/>
    <n v="0"/>
    <n v="0"/>
    <d v="2025-12-01T00:00:00"/>
    <s v="BH Colorado Electric Oper Co"/>
    <s v="Regulated Electric (122)"/>
    <s v="X - DNU - RETIRED LINE"/>
    <x v="170"/>
    <n v="135500"/>
    <x v="23"/>
    <n v="9802168"/>
    <s v="POLE, WOOD"/>
    <d v="1980-07-01T00:00:00"/>
    <d v="1980-07-01T00:00:00"/>
    <s v="WCDXFER"/>
  </r>
  <r>
    <n v="0"/>
    <n v="0"/>
    <n v="0"/>
    <n v="0"/>
    <d v="2025-12-01T00:00:00"/>
    <s v="BH Colorado Electric Oper Co"/>
    <s v="Regulated Electric (122)"/>
    <s v="X - DNU - RETIRED LINE"/>
    <x v="170"/>
    <n v="135500"/>
    <x v="23"/>
    <n v="9802145"/>
    <s v="POLE, WOOD"/>
    <d v="1962-07-01T00:00:00"/>
    <d v="1962-07-01T00:00:00"/>
    <s v="WCDXFER"/>
  </r>
  <r>
    <n v="0"/>
    <n v="0"/>
    <n v="0"/>
    <n v="0"/>
    <d v="2025-12-01T00:00:00"/>
    <s v="BH Colorado Electric Oper Co"/>
    <s v="Regulated Electric (122)"/>
    <s v="X - DNU - RETIRED LINE"/>
    <x v="170"/>
    <n v="135500"/>
    <x v="23"/>
    <n v="9803254"/>
    <s v="POLE, WOOD"/>
    <d v="1967-07-01T00:00:00"/>
    <d v="1967-07-01T00:00:00"/>
    <s v="WCDXFER"/>
  </r>
  <r>
    <n v="0"/>
    <n v="0"/>
    <n v="0"/>
    <n v="0"/>
    <d v="2025-12-01T00:00:00"/>
    <s v="BH Colorado Electric Oper Co"/>
    <s v="Regulated Electric (122)"/>
    <s v="X - DNU - RETIRED LINE"/>
    <x v="170"/>
    <n v="135500"/>
    <x v="23"/>
    <n v="9802153"/>
    <s v="POLE, WOOD"/>
    <d v="1965-07-01T00:00:00"/>
    <d v="1965-07-01T00:00:00"/>
    <s v="WCDXFER"/>
  </r>
  <r>
    <n v="0"/>
    <n v="0"/>
    <n v="0"/>
    <n v="0"/>
    <d v="2025-12-01T00:00:00"/>
    <s v="BH Colorado Electric Oper Co"/>
    <s v="Regulated Electric (122)"/>
    <s v="X - DNU - RETIRED LINE"/>
    <x v="170"/>
    <n v="135500"/>
    <x v="23"/>
    <n v="9803256"/>
    <s v="POLE, WOOD"/>
    <d v="1969-07-01T00:00:00"/>
    <d v="1969-07-01T00:00:00"/>
    <s v="WCDXFER"/>
  </r>
  <r>
    <n v="0"/>
    <n v="0"/>
    <n v="0"/>
    <n v="0"/>
    <d v="2025-12-01T00:00:00"/>
    <s v="BH Colorado Electric Oper Co"/>
    <s v="Regulated Electric (122)"/>
    <s v="X - DNU - RETIRED LINE"/>
    <x v="170"/>
    <n v="135500"/>
    <x v="23"/>
    <n v="9803253"/>
    <s v="POLE, WOOD"/>
    <d v="1965-07-01T00:00:00"/>
    <d v="1965-07-01T00:00:00"/>
    <s v="WCDXFER"/>
  </r>
  <r>
    <n v="0"/>
    <n v="0"/>
    <n v="0"/>
    <n v="0"/>
    <d v="2025-12-01T00:00:00"/>
    <s v="BH Colorado Electric Oper Co"/>
    <s v="Regulated Electric (122)"/>
    <s v="X - DNU - RETIRED LINE"/>
    <x v="170"/>
    <n v="135500"/>
    <x v="23"/>
    <n v="9803174"/>
    <s v="POLE, WOOD"/>
    <d v="1975-07-01T00:00:00"/>
    <d v="1975-07-01T00:00:00"/>
    <s v="WCDXFER"/>
  </r>
  <r>
    <n v="0"/>
    <n v="0"/>
    <n v="0"/>
    <n v="0"/>
    <d v="2025-12-01T00:00:00"/>
    <s v="BH Colorado Electric Oper Co"/>
    <s v="Regulated Electric (122)"/>
    <s v="X - DNU - RETIRED LINE"/>
    <x v="170"/>
    <n v="135500"/>
    <x v="23"/>
    <n v="9803170"/>
    <s v="POLE, WOOD"/>
    <d v="1967-07-01T00:00:00"/>
    <d v="1967-07-01T00:00:00"/>
    <s v="WCDXFER"/>
  </r>
  <r>
    <n v="0"/>
    <n v="0"/>
    <n v="0"/>
    <n v="0"/>
    <d v="2025-12-01T00:00:00"/>
    <s v="BH Colorado Electric Oper Co"/>
    <s v="Regulated Electric (122)"/>
    <s v="X - DNU - RETIRED LINE"/>
    <x v="170"/>
    <n v="135500"/>
    <x v="23"/>
    <n v="9803167"/>
    <s v="POLE, WOOD"/>
    <d v="1964-07-01T00:00:00"/>
    <d v="1964-07-01T00:00:00"/>
    <s v="WCDXFER"/>
  </r>
  <r>
    <n v="0"/>
    <n v="0"/>
    <n v="0"/>
    <n v="0"/>
    <d v="2025-12-01T00:00:00"/>
    <s v="BH Colorado Electric Oper Co"/>
    <s v="Regulated Electric (122)"/>
    <s v="X - DNU - RETIRED LINE"/>
    <x v="170"/>
    <n v="135500"/>
    <x v="23"/>
    <n v="9803049"/>
    <s v="POLE, WOOD"/>
    <d v="1974-07-01T00:00:00"/>
    <d v="1974-07-01T00:00:00"/>
    <s v="WCDXFER"/>
  </r>
  <r>
    <n v="0"/>
    <n v="0"/>
    <n v="0"/>
    <n v="0"/>
    <d v="2025-12-01T00:00:00"/>
    <s v="BH Colorado Electric Oper Co"/>
    <s v="Regulated Electric (122)"/>
    <s v="X - DNU - RETIRED LINE"/>
    <x v="170"/>
    <n v="135500"/>
    <x v="23"/>
    <n v="9803039"/>
    <s v="POLE, WOOD"/>
    <d v="1962-07-01T00:00:00"/>
    <d v="1962-07-01T00:00:00"/>
    <s v="WCDXFER"/>
  </r>
  <r>
    <n v="0"/>
    <n v="0"/>
    <n v="0"/>
    <n v="0"/>
    <d v="2025-12-01T00:00:00"/>
    <s v="BH Colorado Electric Oper Co"/>
    <s v="Regulated Electric (122)"/>
    <s v="X - DNU - RETIRED LINE"/>
    <x v="170"/>
    <n v="135500"/>
    <x v="23"/>
    <n v="9803020"/>
    <s v="POLE, WOOD"/>
    <d v="1986-07-01T00:00:00"/>
    <d v="1986-07-01T00:00:00"/>
    <s v="WCDXFER"/>
  </r>
  <r>
    <n v="0"/>
    <n v="0"/>
    <n v="0"/>
    <n v="0"/>
    <d v="2025-12-01T00:00:00"/>
    <s v="BH Colorado Electric Oper Co"/>
    <s v="Regulated Electric (122)"/>
    <s v="X - DNU - RETIRED LINE"/>
    <x v="170"/>
    <n v="135500"/>
    <x v="23"/>
    <n v="9803015"/>
    <s v="POLE, WOOD"/>
    <d v="1976-07-01T00:00:00"/>
    <d v="1976-07-01T00:00:00"/>
    <s v="WCDXFER"/>
  </r>
  <r>
    <n v="0"/>
    <n v="0"/>
    <n v="0"/>
    <n v="0"/>
    <d v="2025-12-01T00:00:00"/>
    <s v="BH Colorado Electric Oper Co"/>
    <s v="Regulated Electric (122)"/>
    <s v="X - DNU - RETIRED LINE"/>
    <x v="170"/>
    <n v="135500"/>
    <x v="23"/>
    <n v="9802184"/>
    <s v="POLE, WOOD"/>
    <d v="1941-07-01T00:00:00"/>
    <d v="1941-07-01T00:00:00"/>
    <s v="WCDXFER"/>
  </r>
  <r>
    <n v="0"/>
    <n v="0"/>
    <n v="0"/>
    <n v="0"/>
    <d v="2025-12-01T00:00:00"/>
    <s v="BH Colorado Electric Oper Co"/>
    <s v="Regulated Electric (122)"/>
    <s v="X - DNU - RETIRED LINE"/>
    <x v="170"/>
    <n v="135500"/>
    <x v="23"/>
    <n v="9802183"/>
    <s v="POLE, WOOD"/>
    <d v="1936-07-01T00:00:00"/>
    <d v="1936-07-01T00:00:00"/>
    <s v="WCDXFER"/>
  </r>
  <r>
    <n v="0"/>
    <n v="0"/>
    <n v="0"/>
    <n v="0"/>
    <d v="2025-12-01T00:00:00"/>
    <s v="BH Colorado Electric Oper Co"/>
    <s v="Regulated Electric (122)"/>
    <s v="X - DNU - RETIRED LINE"/>
    <x v="170"/>
    <n v="135500"/>
    <x v="23"/>
    <n v="9803243"/>
    <s v="POLE, WOOD"/>
    <d v="1978-07-01T00:00:00"/>
    <d v="1978-07-01T00:00:00"/>
    <s v="WCDXFER"/>
  </r>
  <r>
    <n v="0"/>
    <n v="0"/>
    <n v="0"/>
    <n v="0"/>
    <d v="2025-12-01T00:00:00"/>
    <s v="BH Colorado Electric Oper Co"/>
    <s v="Regulated Electric (122)"/>
    <s v="X - DNU - RETIRED LINE"/>
    <x v="170"/>
    <n v="135500"/>
    <x v="23"/>
    <n v="9803138"/>
    <s v="POLE, WOOD"/>
    <d v="1978-07-01T00:00:00"/>
    <d v="1978-07-01T00:00:00"/>
    <s v="WCDXFER"/>
  </r>
  <r>
    <n v="0"/>
    <n v="0"/>
    <n v="0"/>
    <n v="0"/>
    <d v="2025-12-01T00:00:00"/>
    <s v="BH Colorado Electric Oper Co"/>
    <s v="Regulated Electric (122)"/>
    <s v="X - DNU - RETIRED LINE"/>
    <x v="170"/>
    <n v="135500"/>
    <x v="23"/>
    <n v="9803137"/>
    <s v="POLE, WOOD"/>
    <d v="1975-07-01T00:00:00"/>
    <d v="1975-07-01T00:00:00"/>
    <s v="WCDXFER"/>
  </r>
  <r>
    <n v="0"/>
    <n v="0"/>
    <n v="0"/>
    <n v="0"/>
    <d v="2025-12-01T00:00:00"/>
    <s v="BH Colorado Electric Oper Co"/>
    <s v="Regulated Electric (122)"/>
    <s v="X - DNU - RETIRED LINE"/>
    <x v="170"/>
    <n v="135500"/>
    <x v="23"/>
    <n v="9802983"/>
    <s v="POLE, WOOD"/>
    <d v="1978-07-01T00:00:00"/>
    <d v="1978-07-01T00:00:00"/>
    <s v="WCDXFER"/>
  </r>
  <r>
    <n v="0"/>
    <n v="0"/>
    <n v="0"/>
    <n v="0"/>
    <d v="2025-12-01T00:00:00"/>
    <s v="BH Colorado Electric Oper Co"/>
    <s v="Regulated Electric (122)"/>
    <s v="X - DNU - RETIRED LINE"/>
    <x v="170"/>
    <n v="135500"/>
    <x v="23"/>
    <n v="9802918"/>
    <s v="POLE, WOOD"/>
    <d v="1978-07-01T00:00:00"/>
    <d v="1978-07-01T00:00:00"/>
    <s v="WCDXFER"/>
  </r>
  <r>
    <n v="0"/>
    <n v="0"/>
    <n v="0"/>
    <n v="0"/>
    <d v="2025-12-01T00:00:00"/>
    <s v="BH Colorado Electric Oper Co"/>
    <s v="Regulated Electric (122)"/>
    <s v="X - DNU - RETIRED LINE"/>
    <x v="170"/>
    <n v="135500"/>
    <x v="23"/>
    <n v="9803018"/>
    <s v="POLE, WOOD"/>
    <d v="1980-07-01T00:00:00"/>
    <d v="1980-07-01T00:00:00"/>
    <s v="WCDXFER"/>
  </r>
  <r>
    <n v="0"/>
    <n v="0"/>
    <n v="0"/>
    <n v="0"/>
    <d v="2025-12-01T00:00:00"/>
    <s v="BH Colorado Electric Oper Co"/>
    <s v="Regulated Electric (122)"/>
    <s v="X - DNU - RETIRED LINE"/>
    <x v="170"/>
    <n v="135500"/>
    <x v="23"/>
    <n v="9803344"/>
    <s v="POLE, WOOD"/>
    <d v="1972-07-01T00:00:00"/>
    <d v="1972-07-01T00:00:00"/>
    <s v="WCDXFER"/>
  </r>
  <r>
    <n v="0"/>
    <n v="0"/>
    <n v="0"/>
    <n v="0"/>
    <d v="2025-12-01T00:00:00"/>
    <s v="BH Colorado Electric Oper Co"/>
    <s v="Regulated Electric (122)"/>
    <s v="X - DNU - RETIRED LINE"/>
    <x v="170"/>
    <n v="135500"/>
    <x v="23"/>
    <n v="9803306"/>
    <s v="POLE, WOOD"/>
    <d v="1976-07-01T00:00:00"/>
    <d v="1976-07-01T00:00:00"/>
    <s v="WCDXFER"/>
  </r>
  <r>
    <n v="0"/>
    <n v="0"/>
    <n v="0"/>
    <n v="0"/>
    <d v="2025-12-01T00:00:00"/>
    <s v="BH Colorado Electric Oper Co"/>
    <s v="Regulated Electric (122)"/>
    <s v="X - DNU - RETIRED LINE"/>
    <x v="170"/>
    <n v="135500"/>
    <x v="23"/>
    <n v="9802197"/>
    <s v="POLE, WOOD"/>
    <d v="1967-07-01T00:00:00"/>
    <d v="1967-07-01T00:00:00"/>
    <s v="WCDXFER"/>
  </r>
  <r>
    <n v="0"/>
    <n v="0"/>
    <n v="0"/>
    <n v="0"/>
    <d v="2025-12-01T00:00:00"/>
    <s v="BH Colorado Electric Oper Co"/>
    <s v="Regulated Electric (122)"/>
    <s v="X - DNU - RETIRED LINE"/>
    <x v="170"/>
    <n v="135500"/>
    <x v="23"/>
    <n v="9803259"/>
    <s v="POLE, WOOD"/>
    <d v="1976-07-01T00:00:00"/>
    <d v="1976-07-01T00:00:00"/>
    <s v="WCDXFER"/>
  </r>
  <r>
    <n v="0"/>
    <n v="0"/>
    <n v="0"/>
    <n v="0"/>
    <d v="2025-12-01T00:00:00"/>
    <s v="BH Colorado Electric Oper Co"/>
    <s v="Regulated Electric (122)"/>
    <s v="X - DNU - RETIRED LINE"/>
    <x v="170"/>
    <n v="135500"/>
    <x v="23"/>
    <n v="9803169"/>
    <s v="POLE, WOOD"/>
    <d v="1966-07-01T00:00:00"/>
    <d v="1966-07-01T00:00:00"/>
    <s v="WCDXFER"/>
  </r>
  <r>
    <n v="0"/>
    <n v="0"/>
    <n v="0"/>
    <n v="0"/>
    <d v="2025-12-01T00:00:00"/>
    <s v="BH Colorado Electric Oper Co"/>
    <s v="Regulated Electric (122)"/>
    <s v="X - DNU - RETIRED LINE"/>
    <x v="170"/>
    <n v="135500"/>
    <x v="23"/>
    <n v="9803141"/>
    <s v="POLE, WOOD"/>
    <d v="1979-07-01T00:00:00"/>
    <d v="1979-07-01T00:00:00"/>
    <s v="WCDXFER"/>
  </r>
  <r>
    <n v="0"/>
    <n v="0"/>
    <n v="0"/>
    <n v="0"/>
    <d v="2025-12-01T00:00:00"/>
    <s v="BH Colorado Electric Oper Co"/>
    <s v="Regulated Electric (122)"/>
    <s v="X - DNU - RETIRED LINE"/>
    <x v="170"/>
    <n v="135500"/>
    <x v="23"/>
    <n v="9802214"/>
    <s v="POLE, WOOD"/>
    <d v="1983-07-01T00:00:00"/>
    <d v="1983-07-01T00:00:00"/>
    <s v="WCDXFER"/>
  </r>
  <r>
    <n v="0"/>
    <n v="0"/>
    <n v="0"/>
    <n v="0"/>
    <d v="2025-12-01T00:00:00"/>
    <s v="BH Colorado Electric Oper Co"/>
    <s v="Regulated Electric (122)"/>
    <s v="X - DNU - RETIRED LINE"/>
    <x v="170"/>
    <n v="135500"/>
    <x v="23"/>
    <n v="9803041"/>
    <s v="POLE, WOOD"/>
    <d v="1964-07-01T00:00:00"/>
    <d v="1964-07-01T00:00:00"/>
    <s v="WCDXFER"/>
  </r>
  <r>
    <n v="0"/>
    <n v="0"/>
    <n v="0"/>
    <n v="0"/>
    <d v="2025-12-01T00:00:00"/>
    <s v="BH Colorado Electric Oper Co"/>
    <s v="Regulated Electric (122)"/>
    <s v="X - DNU - RETIRED LINE"/>
    <x v="170"/>
    <n v="135500"/>
    <x v="23"/>
    <n v="9803034"/>
    <s v="POLE, WOOD"/>
    <d v="1955-07-01T00:00:00"/>
    <d v="1955-07-01T00:00:00"/>
    <s v="WCDXFER"/>
  </r>
  <r>
    <n v="0"/>
    <n v="0"/>
    <n v="0"/>
    <n v="0"/>
    <d v="2025-12-01T00:00:00"/>
    <s v="BH Colorado Electric Oper Co"/>
    <s v="Regulated Electric (122)"/>
    <s v="X - DNU - RETIRED LINE"/>
    <x v="170"/>
    <n v="135500"/>
    <x v="23"/>
    <n v="9802236"/>
    <s v="POLE, WOOD"/>
    <d v="1966-07-01T00:00:00"/>
    <d v="1966-07-01T00:00:00"/>
    <s v="WCDXFER"/>
  </r>
  <r>
    <n v="0"/>
    <n v="0"/>
    <n v="0"/>
    <n v="0"/>
    <d v="2025-12-01T00:00:00"/>
    <s v="BH Colorado Electric Oper Co"/>
    <s v="Regulated Electric (122)"/>
    <s v="X - DNU - RETIRED LINE"/>
    <x v="170"/>
    <n v="135500"/>
    <x v="23"/>
    <n v="9802173"/>
    <s v="POLE, WOOD"/>
    <d v="1977-07-01T00:00:00"/>
    <d v="1977-07-01T00:00:00"/>
    <s v="WCDXFER"/>
  </r>
  <r>
    <n v="0"/>
    <n v="0"/>
    <n v="0"/>
    <n v="0"/>
    <d v="2025-12-01T00:00:00"/>
    <s v="BH Colorado Electric Oper Co"/>
    <s v="Regulated Electric (122)"/>
    <s v="X - DNU - RETIRED LINE"/>
    <x v="170"/>
    <n v="135500"/>
    <x v="23"/>
    <n v="9802172"/>
    <s v="POLE, WOOD"/>
    <d v="1976-07-01T00:00:00"/>
    <d v="1976-07-01T00:00:00"/>
    <s v="WCDXFER"/>
  </r>
  <r>
    <n v="0"/>
    <n v="0"/>
    <n v="0"/>
    <n v="0"/>
    <d v="2025-12-01T00:00:00"/>
    <s v="BH Colorado Electric Oper Co"/>
    <s v="Regulated Electric (122)"/>
    <s v="X - DNU - RETIRED LINE"/>
    <x v="170"/>
    <n v="135500"/>
    <x v="23"/>
    <n v="9802146"/>
    <s v="POLE, WOOD"/>
    <d v="1963-07-01T00:00:00"/>
    <d v="1963-07-01T00:00:00"/>
    <s v="WCDXFER"/>
  </r>
  <r>
    <n v="0"/>
    <n v="0"/>
    <n v="0"/>
    <n v="0"/>
    <d v="2025-12-01T00:00:00"/>
    <s v="BH Colorado Electric Oper Co"/>
    <s v="Regulated Electric (122)"/>
    <s v="X - DNU - RETIRED LINE"/>
    <x v="170"/>
    <n v="135500"/>
    <x v="23"/>
    <n v="9802144"/>
    <s v="POLE, WOOD"/>
    <d v="1955-07-01T00:00:00"/>
    <d v="1955-07-01T00:00:00"/>
    <s v="WCDXFER"/>
  </r>
  <r>
    <n v="0"/>
    <n v="0"/>
    <n v="0"/>
    <n v="0"/>
    <d v="2025-12-01T00:00:00"/>
    <s v="BH Colorado Electric Oper Co"/>
    <s v="Regulated Electric (122)"/>
    <s v="X - DNU - RETIRED LINE"/>
    <x v="170"/>
    <n v="135500"/>
    <x v="23"/>
    <n v="9802982"/>
    <s v="POLE, WOOD"/>
    <d v="1975-07-01T00:00:00"/>
    <d v="1975-07-01T00:00:00"/>
    <s v="WCDXFER"/>
  </r>
  <r>
    <n v="0"/>
    <n v="0"/>
    <n v="0"/>
    <n v="0"/>
    <d v="2025-12-01T00:00:00"/>
    <s v="BH Colorado Electric Oper Co"/>
    <s v="Regulated Electric (122)"/>
    <s v="X - DNU - RETIRED LINE"/>
    <x v="170"/>
    <n v="135500"/>
    <x v="23"/>
    <n v="9803338"/>
    <s v="POLE, WOOD"/>
    <d v="1965-07-01T00:00:00"/>
    <d v="1965-07-01T00:00:00"/>
    <s v="WCDXFER"/>
  </r>
  <r>
    <n v="0"/>
    <n v="0"/>
    <n v="0"/>
    <n v="0"/>
    <d v="2025-12-01T00:00:00"/>
    <s v="BH Colorado Electric Oper Co"/>
    <s v="Regulated Electric (122)"/>
    <s v="X - DNU - RETIRED LINE"/>
    <x v="170"/>
    <n v="135500"/>
    <x v="23"/>
    <n v="9803305"/>
    <s v="POLE, WOOD"/>
    <d v="1971-07-01T00:00:00"/>
    <d v="1971-07-01T00:00:00"/>
    <s v="WCDXFER"/>
  </r>
  <r>
    <n v="0"/>
    <n v="0"/>
    <n v="0"/>
    <n v="0"/>
    <d v="2025-12-01T00:00:00"/>
    <s v="BH Colorado Electric Oper Co"/>
    <s v="Regulated Electric (122)"/>
    <s v="X - DNU - RETIRED LINE"/>
    <x v="170"/>
    <n v="135500"/>
    <x v="23"/>
    <n v="9803304"/>
    <s v="POLE, WOOD"/>
    <d v="1967-07-01T00:00:00"/>
    <d v="1967-07-01T00:00:00"/>
    <s v="WCDXFER"/>
  </r>
  <r>
    <n v="0"/>
    <n v="0"/>
    <n v="0"/>
    <n v="0"/>
    <d v="2025-12-01T00:00:00"/>
    <s v="BH Colorado Electric Oper Co"/>
    <s v="Regulated Electric (122)"/>
    <s v="X - DNU - RETIRED LINE"/>
    <x v="170"/>
    <n v="135500"/>
    <x v="23"/>
    <n v="9802231"/>
    <s v="POLE, WOOD"/>
    <d v="1961-07-01T00:00:00"/>
    <d v="1961-07-01T00:00:00"/>
    <s v="WCDXFER"/>
  </r>
  <r>
    <n v="0"/>
    <n v="0"/>
    <n v="0"/>
    <n v="0"/>
    <d v="2025-12-01T00:00:00"/>
    <s v="BH Colorado Electric Oper Co"/>
    <s v="Regulated Electric (122)"/>
    <s v="X - DNU - RETIRED LINE"/>
    <x v="170"/>
    <n v="135500"/>
    <x v="23"/>
    <n v="9803176"/>
    <s v="POLE, WOOD"/>
    <d v="1977-07-01T00:00:00"/>
    <d v="1977-07-01T00:00:00"/>
    <s v="WCDXFER"/>
  </r>
  <r>
    <n v="0"/>
    <n v="0"/>
    <n v="0"/>
    <n v="0"/>
    <d v="2025-12-01T00:00:00"/>
    <s v="BH Colorado Electric Oper Co"/>
    <s v="Regulated Electric (122)"/>
    <s v="X - DNU - RETIRED LINE"/>
    <x v="170"/>
    <n v="135500"/>
    <x v="23"/>
    <n v="9803164"/>
    <s v="POLE, WOOD"/>
    <d v="1960-07-01T00:00:00"/>
    <d v="1960-07-01T00:00:00"/>
    <s v="WCDXFER"/>
  </r>
  <r>
    <n v="0"/>
    <n v="0"/>
    <n v="0"/>
    <n v="0"/>
    <d v="2025-12-01T00:00:00"/>
    <s v="BH Colorado Electric Oper Co"/>
    <s v="Regulated Electric (122)"/>
    <s v="X - DNU - RETIRED LINE"/>
    <x v="170"/>
    <n v="135500"/>
    <x v="23"/>
    <n v="9803142"/>
    <s v="POLE, WOOD"/>
    <d v="1981-07-01T00:00:00"/>
    <d v="1981-07-01T00:00:00"/>
    <s v="WCDXFER"/>
  </r>
  <r>
    <n v="0"/>
    <n v="0"/>
    <n v="0"/>
    <n v="0"/>
    <d v="2025-12-01T00:00:00"/>
    <s v="BH Colorado Electric Oper Co"/>
    <s v="Regulated Electric (122)"/>
    <s v="X - DNU - RETIRED LINE"/>
    <x v="170"/>
    <n v="135500"/>
    <x v="23"/>
    <n v="9802195"/>
    <s v="POLE, WOOD"/>
    <d v="1954-07-01T00:00:00"/>
    <d v="1954-07-01T00:00:00"/>
    <s v="WCDXFER"/>
  </r>
  <r>
    <n v="0"/>
    <n v="0"/>
    <n v="0"/>
    <n v="0"/>
    <d v="2025-12-01T00:00:00"/>
    <s v="BH Colorado Electric Oper Co"/>
    <s v="Regulated Electric (122)"/>
    <s v="X - DNU - RETIRED LINE"/>
    <x v="170"/>
    <n v="135500"/>
    <x v="23"/>
    <n v="9803037"/>
    <s v="POLE, WOOD"/>
    <d v="1959-07-01T00:00:00"/>
    <d v="1959-07-01T00:00:00"/>
    <s v="WCDXFER"/>
  </r>
  <r>
    <n v="0"/>
    <n v="0"/>
    <n v="0"/>
    <n v="0"/>
    <d v="2025-12-01T00:00:00"/>
    <s v="BH Colorado Electric Oper Co"/>
    <s v="Regulated Electric (122)"/>
    <s v="X - DNU - RETIRED LINE"/>
    <x v="170"/>
    <n v="135500"/>
    <x v="23"/>
    <n v="9803035"/>
    <s v="POLE, WOOD"/>
    <d v="1956-07-01T00:00:00"/>
    <d v="1956-07-01T00:00:00"/>
    <s v="WCDXFER"/>
  </r>
  <r>
    <n v="0"/>
    <n v="0"/>
    <n v="0"/>
    <n v="0"/>
    <d v="2025-12-01T00:00:00"/>
    <s v="BH Colorado Electric Oper Co"/>
    <s v="Regulated Electric (122)"/>
    <s v="X - DNU - RETIRED LINE"/>
    <x v="170"/>
    <n v="135500"/>
    <x v="23"/>
    <n v="9803022"/>
    <s v="POLE, WOOD"/>
    <d v="1990-07-01T00:00:00"/>
    <d v="1990-07-01T00:00:00"/>
    <s v="WCDXFER"/>
  </r>
  <r>
    <n v="0"/>
    <n v="0"/>
    <n v="0"/>
    <n v="0"/>
    <d v="2025-12-01T00:00:00"/>
    <s v="BH Colorado Electric Oper Co"/>
    <s v="Regulated Electric (122)"/>
    <s v="X - DNU - RETIRED LINE"/>
    <x v="170"/>
    <n v="135500"/>
    <x v="23"/>
    <n v="9802235"/>
    <s v="POLE, WOOD"/>
    <d v="1965-07-01T00:00:00"/>
    <d v="1965-07-01T00:00:00"/>
    <s v="WCDXFER"/>
  </r>
  <r>
    <n v="0"/>
    <n v="0"/>
    <n v="0"/>
    <n v="0"/>
    <d v="2025-12-01T00:00:00"/>
    <s v="BH Colorado Electric Oper Co"/>
    <s v="Regulated Electric (122)"/>
    <s v="X - DNU - RETIRED LINE"/>
    <x v="170"/>
    <n v="135500"/>
    <x v="23"/>
    <n v="9802207"/>
    <s v="POLE, WOOD"/>
    <d v="1975-07-01T00:00:00"/>
    <d v="1975-07-01T00:00:00"/>
    <s v="WCDXFER"/>
  </r>
  <r>
    <n v="0"/>
    <n v="0"/>
    <n v="0"/>
    <n v="0"/>
    <d v="2025-12-01T00:00:00"/>
    <s v="BH Colorado Electric Oper Co"/>
    <s v="Regulated Electric (122)"/>
    <s v="X - DNU - RETIRED LINE"/>
    <x v="170"/>
    <n v="135500"/>
    <x v="23"/>
    <n v="9802158"/>
    <s v="POLE, WOOD"/>
    <d v="1976-07-01T00:00:00"/>
    <d v="1976-07-01T00:00:00"/>
    <s v="WCDXFER"/>
  </r>
  <r>
    <n v="0"/>
    <n v="0"/>
    <n v="0"/>
    <n v="0"/>
    <d v="2025-12-01T00:00:00"/>
    <s v="BH Colorado Electric Oper Co"/>
    <s v="Regulated Electric (122)"/>
    <s v="X - DNU - RETIRED LINE"/>
    <x v="170"/>
    <n v="135500"/>
    <x v="23"/>
    <n v="9802157"/>
    <s v="POLE, WOOD"/>
    <d v="1975-07-01T00:00:00"/>
    <d v="1975-07-01T00:00:00"/>
    <s v="WCDXFER"/>
  </r>
  <r>
    <n v="0"/>
    <n v="0"/>
    <n v="0"/>
    <n v="0"/>
    <d v="2025-12-01T00:00:00"/>
    <s v="BH Colorado Electric Oper Co"/>
    <s v="Regulated Electric (122)"/>
    <s v="X - DNU - RETIRED LINE"/>
    <x v="170"/>
    <n v="135500"/>
    <x v="23"/>
    <n v="9803337"/>
    <s v="POLE, WOOD"/>
    <d v="1964-07-01T00:00:00"/>
    <d v="1964-07-01T00:00:00"/>
    <s v="WCDXFER"/>
  </r>
  <r>
    <n v="0"/>
    <n v="0"/>
    <n v="0"/>
    <n v="0"/>
    <d v="2025-12-01T00:00:00"/>
    <s v="BH Colorado Electric Oper Co"/>
    <s v="Regulated Electric (122)"/>
    <s v="X - DNU - RETIRED LINE"/>
    <x v="170"/>
    <n v="135500"/>
    <x v="23"/>
    <n v="9802156"/>
    <s v="POLE, WOOD"/>
    <d v="1973-07-01T00:00:00"/>
    <d v="1973-07-01T00:00:00"/>
    <s v="WCDXFER"/>
  </r>
  <r>
    <n v="0"/>
    <n v="0"/>
    <n v="0"/>
    <n v="0"/>
    <d v="2025-12-01T00:00:00"/>
    <s v="BH Colorado Electric Oper Co"/>
    <s v="Regulated Electric (122)"/>
    <s v="X - DNU - RETIRED LINE"/>
    <x v="170"/>
    <n v="135500"/>
    <x v="23"/>
    <n v="9802155"/>
    <s v="POLE, WOOD"/>
    <d v="1972-07-01T00:00:00"/>
    <d v="1972-07-01T00:00:00"/>
    <s v="WCDXFER"/>
  </r>
  <r>
    <n v="0"/>
    <n v="0"/>
    <n v="0"/>
    <n v="0"/>
    <d v="2025-12-01T00:00:00"/>
    <s v="BH Colorado Electric Oper Co"/>
    <s v="Regulated Electric (122)"/>
    <s v="X - DNU - RETIRED LINE"/>
    <x v="170"/>
    <n v="135500"/>
    <x v="23"/>
    <n v="9802142"/>
    <s v="POLE, WOOD"/>
    <d v="1982-07-01T00:00:00"/>
    <d v="1982-07-01T00:00:00"/>
    <s v="WCDXFER"/>
  </r>
  <r>
    <n v="0"/>
    <n v="0"/>
    <n v="0"/>
    <n v="0"/>
    <d v="2025-12-01T00:00:00"/>
    <s v="BH Colorado Electric Oper Co"/>
    <s v="Regulated Electric (122)"/>
    <s v="X - DNU - RETIRED LINE"/>
    <x v="170"/>
    <n v="135500"/>
    <x v="23"/>
    <n v="9802169"/>
    <s v="POLE, WOOD"/>
    <d v="1954-07-01T00:00:00"/>
    <d v="1954-07-01T00:00:00"/>
    <s v="WCDXFER"/>
  </r>
  <r>
    <n v="0"/>
    <n v="0"/>
    <n v="0"/>
    <n v="0"/>
    <d v="2025-12-01T00:00:00"/>
    <s v="BH Colorado Electric Oper Co"/>
    <s v="Regulated Electric (122)"/>
    <s v="X - DNU - RETIRED LINE"/>
    <x v="170"/>
    <n v="135500"/>
    <x v="23"/>
    <n v="9802932"/>
    <s v="POLE, WOOD"/>
    <d v="1975-07-01T00:00:00"/>
    <d v="1975-07-01T00:00:00"/>
    <s v="WCDXFER"/>
  </r>
  <r>
    <n v="0"/>
    <n v="0"/>
    <n v="0"/>
    <n v="0"/>
    <d v="2025-12-01T00:00:00"/>
    <s v="BH Colorado Electric Oper Co"/>
    <s v="Regulated Electric (122)"/>
    <s v="X - DNU - RETIRED LINE"/>
    <x v="170"/>
    <n v="135500"/>
    <x v="23"/>
    <n v="9803357"/>
    <s v="POLE, WOOD"/>
    <d v="1972-07-01T00:00:00"/>
    <d v="1972-07-01T00:00:00"/>
    <s v="WCDXFER"/>
  </r>
  <r>
    <n v="0"/>
    <n v="0"/>
    <n v="0"/>
    <n v="0"/>
    <d v="2025-12-01T00:00:00"/>
    <s v="BH Colorado Electric Oper Co"/>
    <s v="Regulated Electric (122)"/>
    <s v="X - DNU - RETIRED LINE"/>
    <x v="170"/>
    <n v="135500"/>
    <x v="23"/>
    <n v="9803343"/>
    <s v="POLE, WOOD"/>
    <d v="1967-07-01T00:00:00"/>
    <d v="1967-07-01T00:00:00"/>
    <s v="WCDXFER"/>
  </r>
  <r>
    <n v="0"/>
    <n v="0"/>
    <n v="0"/>
    <n v="0"/>
    <d v="2025-12-01T00:00:00"/>
    <s v="BH Colorado Electric Oper Co"/>
    <s v="Regulated Electric (122)"/>
    <s v="X - DNU - RETIRED LINE"/>
    <x v="170"/>
    <n v="135500"/>
    <x v="23"/>
    <n v="9802198"/>
    <s v="POLE, WOOD"/>
    <d v="1976-07-01T00:00:00"/>
    <d v="1976-07-01T00:00:00"/>
    <s v="WCDXFER"/>
  </r>
  <r>
    <n v="0"/>
    <n v="0"/>
    <n v="0"/>
    <n v="0"/>
    <d v="2025-12-01T00:00:00"/>
    <s v="BH Colorado Electric Oper Co"/>
    <s v="Regulated Electric (122)"/>
    <s v="X - DNU - RETIRED LINE"/>
    <x v="170"/>
    <n v="135500"/>
    <x v="23"/>
    <n v="9803307"/>
    <s v="POLE, WOOD"/>
    <d v="1977-07-01T00:00:00"/>
    <d v="1977-07-01T00:00:00"/>
    <s v="WCDXFER"/>
  </r>
  <r>
    <n v="0"/>
    <n v="0"/>
    <n v="0"/>
    <n v="0"/>
    <d v="2025-12-01T00:00:00"/>
    <s v="BH Colorado Electric Oper Co"/>
    <s v="Regulated Electric (122)"/>
    <s v="X - DNU - RETIRED LINE"/>
    <x v="170"/>
    <n v="135500"/>
    <x v="23"/>
    <n v="9803255"/>
    <s v="POLE, WOOD"/>
    <d v="1968-07-01T00:00:00"/>
    <d v="1968-07-01T00:00:00"/>
    <s v="WCDXFER"/>
  </r>
  <r>
    <n v="0"/>
    <n v="0"/>
    <n v="0"/>
    <n v="0"/>
    <d v="2025-12-01T00:00:00"/>
    <s v="BH Colorado Electric Oper Co"/>
    <s v="Regulated Electric (122)"/>
    <s v="X - DNU - RETIRED LINE"/>
    <x v="170"/>
    <n v="135500"/>
    <x v="23"/>
    <n v="9803175"/>
    <s v="POLE, WOOD"/>
    <d v="1976-07-01T00:00:00"/>
    <d v="1976-07-01T00:00:00"/>
    <s v="WCDXFER"/>
  </r>
  <r>
    <n v="0"/>
    <n v="0"/>
    <n v="0"/>
    <n v="0"/>
    <d v="2025-12-01T00:00:00"/>
    <s v="BH Colorado Electric Oper Co"/>
    <s v="Regulated Electric (122)"/>
    <s v="X - DNU - RETIRED LINE"/>
    <x v="170"/>
    <n v="135500"/>
    <x v="23"/>
    <n v="9803165"/>
    <s v="POLE, WOOD"/>
    <d v="1962-07-01T00:00:00"/>
    <d v="1962-07-01T00:00:00"/>
    <s v="WCDXFER"/>
  </r>
  <r>
    <n v="0"/>
    <n v="0"/>
    <n v="0"/>
    <n v="0"/>
    <d v="2025-12-01T00:00:00"/>
    <s v="BH Colorado Electric Oper Co"/>
    <s v="Regulated Electric (122)"/>
    <s v="X - DNU - RETIRED LINE"/>
    <x v="170"/>
    <n v="135500"/>
    <x v="23"/>
    <n v="9803144"/>
    <s v="POLE, WOOD"/>
    <d v="1992-07-01T00:00:00"/>
    <d v="1992-07-01T00:00:00"/>
    <s v="WCDXFER"/>
  </r>
  <r>
    <n v="0"/>
    <n v="0"/>
    <n v="0"/>
    <n v="0"/>
    <d v="2025-12-01T00:00:00"/>
    <s v="BH Colorado Electric Oper Co"/>
    <s v="Regulated Electric (122)"/>
    <s v="X - DNU - RETIRED LINE"/>
    <x v="170"/>
    <n v="135500"/>
    <x v="23"/>
    <n v="9803048"/>
    <s v="POLE, WOOD"/>
    <d v="1972-07-01T00:00:00"/>
    <d v="1972-07-01T00:00:00"/>
    <s v="WCDXFER"/>
  </r>
  <r>
    <n v="0"/>
    <n v="0"/>
    <n v="0"/>
    <n v="0"/>
    <d v="2025-12-01T00:00:00"/>
    <s v="BH Colorado Electric Oper Co"/>
    <s v="Regulated Electric (122)"/>
    <s v="X - DNU - RETIRED LINE"/>
    <x v="170"/>
    <n v="135500"/>
    <x v="23"/>
    <n v="9803036"/>
    <s v="POLE, WOOD"/>
    <d v="1958-07-01T00:00:00"/>
    <d v="1958-07-01T00:00:00"/>
    <s v="WCDXFER"/>
  </r>
  <r>
    <n v="0"/>
    <n v="0"/>
    <n v="0"/>
    <n v="0"/>
    <d v="2025-12-01T00:00:00"/>
    <s v="BH Colorado Electric Oper Co"/>
    <s v="Regulated Electric (122)"/>
    <s v="X - DNU - RETIRED LINE"/>
    <x v="170"/>
    <n v="135500"/>
    <x v="23"/>
    <n v="9803044"/>
    <s v="POLE, WOOD"/>
    <d v="1967-07-01T00:00:00"/>
    <d v="1967-07-01T00:00:00"/>
    <s v="WCDXFER"/>
  </r>
  <r>
    <n v="0"/>
    <n v="0"/>
    <n v="0"/>
    <n v="0"/>
    <d v="2025-12-01T00:00:00"/>
    <s v="BH Colorado Electric Oper Co"/>
    <s v="Regulated Electric (122)"/>
    <s v="X - DNU - RETIRED LINE"/>
    <x v="170"/>
    <n v="135500"/>
    <x v="23"/>
    <n v="9802240"/>
    <s v="POLE, WOOD"/>
    <d v="1972-07-01T00:00:00"/>
    <d v="1972-07-01T00:00:00"/>
    <s v="WCDXFER"/>
  </r>
  <r>
    <n v="0"/>
    <n v="0"/>
    <n v="0"/>
    <n v="0"/>
    <d v="2025-12-01T00:00:00"/>
    <s v="BH Colorado Electric Oper Co"/>
    <s v="Regulated Electric (122)"/>
    <s v="X - DNU - RETIRED LINE"/>
    <x v="170"/>
    <n v="135500"/>
    <x v="23"/>
    <n v="9802238"/>
    <s v="POLE, WOOD"/>
    <d v="1969-07-01T00:00:00"/>
    <d v="1969-07-01T00:00:00"/>
    <s v="WCDXFER"/>
  </r>
  <r>
    <n v="0"/>
    <n v="0"/>
    <n v="0"/>
    <n v="0"/>
    <d v="2025-12-01T00:00:00"/>
    <s v="BH Colorado Electric Oper Co"/>
    <s v="Regulated Electric (122)"/>
    <s v="X - DNU - RETIRED LINE"/>
    <x v="170"/>
    <n v="135500"/>
    <x v="23"/>
    <n v="9802234"/>
    <s v="POLE, WOOD"/>
    <d v="1964-07-01T00:00:00"/>
    <d v="1964-07-01T00:00:00"/>
    <s v="WCDXFER"/>
  </r>
  <r>
    <n v="0"/>
    <n v="0"/>
    <n v="0"/>
    <n v="0"/>
    <d v="2025-12-01T00:00:00"/>
    <s v="BH Colorado Electric Oper Co"/>
    <s v="Regulated Electric (122)"/>
    <s v="X - DNU - RETIRED LINE"/>
    <x v="170"/>
    <n v="135500"/>
    <x v="23"/>
    <n v="9803262"/>
    <s v="POLE, WOOD"/>
    <d v="1986-07-01T00:00:00"/>
    <d v="1986-07-01T00:00:00"/>
    <s v="WCDXFER"/>
  </r>
  <r>
    <n v="0"/>
    <n v="0"/>
    <n v="0"/>
    <n v="0"/>
    <d v="2025-12-01T00:00:00"/>
    <s v="BH Colorado Electric Oper Co"/>
    <s v="Regulated Electric (122)"/>
    <s v="X - DNU - RETIRED LINE"/>
    <x v="170"/>
    <n v="135500"/>
    <x v="23"/>
    <n v="9802233"/>
    <s v="POLE, WOOD"/>
    <d v="1963-07-01T00:00:00"/>
    <d v="1963-07-01T00:00:00"/>
    <s v="WCDXFER"/>
  </r>
  <r>
    <n v="0"/>
    <n v="0"/>
    <n v="0"/>
    <n v="0"/>
    <d v="2025-12-01T00:00:00"/>
    <s v="BH Colorado Electric Oper Co"/>
    <s v="Regulated Electric (122)"/>
    <s v="X - DNU - RETIRED LINE"/>
    <x v="170"/>
    <n v="135500"/>
    <x v="23"/>
    <n v="9802210"/>
    <s v="POLE, WOOD"/>
    <d v="1978-07-01T00:00:00"/>
    <d v="1978-07-01T00:00:00"/>
    <s v="WCDXFER"/>
  </r>
  <r>
    <n v="0"/>
    <n v="0"/>
    <n v="0"/>
    <n v="0"/>
    <d v="2025-12-01T00:00:00"/>
    <s v="BH Colorado Electric Oper Co"/>
    <s v="Regulated Electric (122)"/>
    <s v="X - DNU - RETIRED LINE"/>
    <x v="170"/>
    <n v="135500"/>
    <x v="23"/>
    <n v="9802167"/>
    <s v="POLE, WOOD"/>
    <d v="1977-07-01T00:00:00"/>
    <d v="1977-07-01T00:00:00"/>
    <s v="WCDXFER"/>
  </r>
  <r>
    <n v="0"/>
    <n v="0"/>
    <n v="0"/>
    <n v="0"/>
    <d v="2025-12-01T00:00:00"/>
    <s v="BH Colorado Electric Oper Co"/>
    <s v="Regulated Electric (122)"/>
    <s v="X - DNU - RETIRED LINE"/>
    <x v="170"/>
    <n v="135500"/>
    <x v="23"/>
    <n v="9803038"/>
    <s v="POLE, WOOD"/>
    <d v="1960-07-01T00:00:00"/>
    <d v="1960-07-01T00:00:00"/>
    <s v="WCDXFER"/>
  </r>
  <r>
    <n v="0"/>
    <n v="0"/>
    <n v="0"/>
    <n v="0"/>
    <d v="2025-12-01T00:00:00"/>
    <s v="BH Colorado Electric Oper Co"/>
    <s v="Regulated Electric (122)"/>
    <s v="X - DNU - RETIRED LINE"/>
    <x v="170"/>
    <n v="135500"/>
    <x v="23"/>
    <n v="9802154"/>
    <s v="POLE, WOOD"/>
    <d v="1971-07-01T00:00:00"/>
    <d v="1971-07-01T00:00:00"/>
    <s v="WCDXFER"/>
  </r>
  <r>
    <n v="0"/>
    <n v="0"/>
    <n v="0"/>
    <n v="0"/>
    <d v="2025-12-01T00:00:00"/>
    <s v="BH Colorado Electric Oper Co"/>
    <s v="Regulated Electric (122)"/>
    <s v="X - DNU - RETIRED LINE"/>
    <x v="170"/>
    <n v="135500"/>
    <x v="42"/>
    <n v="9974817"/>
    <s v="STEEL 1 POLE 40'"/>
    <d v="1936-07-01T00:00:00"/>
    <d v="1936-07-01T00:00:00"/>
    <s v="CPR Conversion"/>
  </r>
  <r>
    <n v="0"/>
    <n v="0"/>
    <n v="0"/>
    <n v="0"/>
    <d v="2025-12-01T00:00:00"/>
    <s v="BH Colorado Electric Oper Co"/>
    <s v="Regulated Electric (122)"/>
    <s v="X - DNU - RETIRED LINE"/>
    <x v="170"/>
    <n v="135500"/>
    <x v="441"/>
    <n v="9974816"/>
    <s v="STEEL 1 POLE 50'"/>
    <d v="1936-07-01T00:00:00"/>
    <d v="1936-07-01T00:00:00"/>
    <s v="CPR Conversion"/>
  </r>
  <r>
    <n v="0"/>
    <n v="0"/>
    <n v="0"/>
    <n v="0"/>
    <d v="2025-12-01T00:00:00"/>
    <s v="BH Colorado Electric Oper Co"/>
    <s v="Regulated Electric (122)"/>
    <s v="X - DNU - RETIRED LINE"/>
    <x v="170"/>
    <n v="135500"/>
    <x v="433"/>
    <n v="9974733"/>
    <s v="WOOD 1 POLE 25'"/>
    <d v="1962-07-01T00:00:00"/>
    <d v="1962-07-01T00:00:00"/>
    <s v="CPR Conversion"/>
  </r>
  <r>
    <n v="0"/>
    <n v="0"/>
    <n v="0"/>
    <n v="0"/>
    <d v="2025-12-01T00:00:00"/>
    <s v="BH Colorado Electric Oper Co"/>
    <s v="Regulated Electric (122)"/>
    <s v="X - DNU - RETIRED LINE"/>
    <x v="170"/>
    <n v="135500"/>
    <x v="433"/>
    <n v="9974732"/>
    <s v="WOOD 1 POLE 25'"/>
    <d v="1963-07-01T00:00:00"/>
    <d v="1963-07-01T00:00:00"/>
    <s v="CPR Conversion"/>
  </r>
  <r>
    <n v="0"/>
    <n v="0"/>
    <n v="0"/>
    <n v="0"/>
    <d v="2025-12-01T00:00:00"/>
    <s v="BH Colorado Electric Oper Co"/>
    <s v="Regulated Electric (122)"/>
    <s v="X - DNU - RETIRED LINE"/>
    <x v="170"/>
    <n v="135500"/>
    <x v="433"/>
    <n v="9974734"/>
    <s v="WOOD 1 POLE 25'"/>
    <d v="1955-07-01T00:00:00"/>
    <d v="1955-07-01T00:00:00"/>
    <s v="CPR Conversion"/>
  </r>
  <r>
    <n v="0"/>
    <n v="0"/>
    <n v="0"/>
    <n v="0"/>
    <d v="2025-12-01T00:00:00"/>
    <s v="BH Colorado Electric Oper Co"/>
    <s v="Regulated Electric (122)"/>
    <s v="X - DNU - RETIRED LINE"/>
    <x v="170"/>
    <n v="135500"/>
    <x v="427"/>
    <n v="9974730"/>
    <s v="WOOD 1 POLE 30'"/>
    <d v="1982-07-01T00:00:00"/>
    <d v="1982-07-01T00:00:00"/>
    <s v="CPR Conversion"/>
  </r>
  <r>
    <n v="0"/>
    <n v="0"/>
    <n v="0"/>
    <n v="0"/>
    <d v="2025-12-01T00:00:00"/>
    <s v="BH Colorado Electric Oper Co"/>
    <s v="Regulated Electric (122)"/>
    <s v="X - DNU - RETIRED LINE"/>
    <x v="170"/>
    <n v="135500"/>
    <x v="427"/>
    <n v="9974731"/>
    <s v="WOOD 1 POLE 30'"/>
    <d v="1977-07-01T00:00:00"/>
    <d v="1977-07-01T00:00:00"/>
    <s v="CPR Conversion"/>
  </r>
  <r>
    <n v="0"/>
    <n v="0"/>
    <n v="0"/>
    <n v="0"/>
    <d v="2025-12-01T00:00:00"/>
    <s v="BH Colorado Electric Oper Co"/>
    <s v="Regulated Electric (122)"/>
    <s v="X - DNU - RETIRED LINE"/>
    <x v="170"/>
    <n v="135500"/>
    <x v="87"/>
    <n v="9697432"/>
    <s v="WOOD 1 POLE 35'"/>
    <d v="1980-07-01T00:00:00"/>
    <d v="1980-07-01T00:00:00"/>
    <s v="CPR Conversion"/>
  </r>
  <r>
    <n v="0"/>
    <n v="0"/>
    <n v="0"/>
    <n v="0"/>
    <d v="2025-12-01T00:00:00"/>
    <s v="BH Colorado Electric Oper Co"/>
    <s v="Regulated Electric (122)"/>
    <s v="X - DNU - RETIRED LINE"/>
    <x v="170"/>
    <n v="135500"/>
    <x v="87"/>
    <n v="9801858"/>
    <s v="CROSSARM ASSEMBLIES, WOOD"/>
    <d v="1977-07-01T00:00:00"/>
    <d v="1977-07-01T00:00:00"/>
    <s v="WCDXFER"/>
  </r>
  <r>
    <n v="0"/>
    <n v="0"/>
    <n v="0"/>
    <n v="0"/>
    <d v="2025-12-01T00:00:00"/>
    <s v="BH Colorado Electric Oper Co"/>
    <s v="Regulated Electric (122)"/>
    <s v="X - DNU - RETIRED LINE"/>
    <x v="170"/>
    <n v="135500"/>
    <x v="87"/>
    <n v="9801859"/>
    <s v="CROSSARM ASSEMBLIES, WOOD"/>
    <d v="1980-07-01T00:00:00"/>
    <d v="1980-07-01T00:00:00"/>
    <s v="WCDXFER"/>
  </r>
  <r>
    <n v="0"/>
    <n v="0"/>
    <n v="0"/>
    <n v="0"/>
    <d v="2025-12-01T00:00:00"/>
    <s v="BH Colorado Electric Oper Co"/>
    <s v="Regulated Electric (122)"/>
    <s v="X - DNU - RETIRED LINE"/>
    <x v="170"/>
    <n v="135500"/>
    <x v="87"/>
    <n v="9974729"/>
    <s v="WOOD 1 POLE 35'"/>
    <d v="1977-07-01T00:00:00"/>
    <d v="1977-07-01T00:00:00"/>
    <s v="CPR Conversion"/>
  </r>
  <r>
    <n v="0"/>
    <n v="0"/>
    <n v="0"/>
    <n v="0"/>
    <d v="2025-12-01T00:00:00"/>
    <s v="BH Colorado Electric Oper Co"/>
    <s v="Regulated Electric (122)"/>
    <s v="X - DNU - RETIRED LINE"/>
    <x v="170"/>
    <n v="135500"/>
    <x v="428"/>
    <n v="9801848"/>
    <s v="CROSSARM ASSEMBLIES, WOOD"/>
    <d v="1977-07-01T00:00:00"/>
    <d v="1977-07-01T00:00:00"/>
    <s v="WCDXFER"/>
  </r>
  <r>
    <n v="0"/>
    <n v="0"/>
    <n v="0"/>
    <n v="0"/>
    <d v="2025-12-01T00:00:00"/>
    <s v="BH Colorado Electric Oper Co"/>
    <s v="Regulated Electric (122)"/>
    <s v="X - DNU - RETIRED LINE"/>
    <x v="170"/>
    <n v="135500"/>
    <x v="428"/>
    <n v="9801875"/>
    <s v="CROSSARM ASSEMBLIES, WOOD"/>
    <d v="1961-07-01T00:00:00"/>
    <d v="1961-07-01T00:00:00"/>
    <s v="WCDXFER"/>
  </r>
  <r>
    <n v="0"/>
    <n v="0"/>
    <n v="0"/>
    <n v="0"/>
    <d v="2025-12-01T00:00:00"/>
    <s v="BH Colorado Electric Oper Co"/>
    <s v="Regulated Electric (122)"/>
    <s v="X - DNU - RETIRED LINE"/>
    <x v="170"/>
    <n v="135500"/>
    <x v="428"/>
    <n v="9801879"/>
    <s v="CROSSARM ASSEMBLIES, WOOD"/>
    <d v="1971-07-01T00:00:00"/>
    <d v="1971-07-01T00:00:00"/>
    <s v="WCDXFER"/>
  </r>
  <r>
    <n v="0"/>
    <n v="0"/>
    <n v="0"/>
    <n v="0"/>
    <d v="2025-12-01T00:00:00"/>
    <s v="BH Colorado Electric Oper Co"/>
    <s v="Regulated Electric (122)"/>
    <s v="X - DNU - RETIRED LINE"/>
    <x v="170"/>
    <n v="135500"/>
    <x v="428"/>
    <n v="9974725"/>
    <s v="WOOD 1 POLE 40'"/>
    <d v="1965-07-01T00:00:00"/>
    <d v="1965-07-01T00:00:00"/>
    <s v="CPR Conversion"/>
  </r>
  <r>
    <n v="0"/>
    <n v="0"/>
    <n v="0"/>
    <n v="0"/>
    <d v="2025-12-01T00:00:00"/>
    <s v="BH Colorado Electric Oper Co"/>
    <s v="Regulated Electric (122)"/>
    <s v="X - DNU - RETIRED LINE"/>
    <x v="170"/>
    <n v="135500"/>
    <x v="428"/>
    <n v="9974726"/>
    <s v="WOOD 1 POLE 40'"/>
    <d v="1964-07-01T00:00:00"/>
    <d v="1964-07-01T00:00:00"/>
    <s v="CPR Conversion"/>
  </r>
  <r>
    <n v="0"/>
    <n v="0"/>
    <n v="0"/>
    <n v="0"/>
    <d v="2025-12-01T00:00:00"/>
    <s v="BH Colorado Electric Oper Co"/>
    <s v="Regulated Electric (122)"/>
    <s v="X - DNU - RETIRED LINE"/>
    <x v="170"/>
    <n v="135500"/>
    <x v="428"/>
    <n v="9974724"/>
    <s v="WOOD 1 POLE 40'"/>
    <d v="1971-07-01T00:00:00"/>
    <d v="1971-07-01T00:00:00"/>
    <s v="CPR Conversion"/>
  </r>
  <r>
    <n v="0"/>
    <n v="0"/>
    <n v="0"/>
    <n v="0"/>
    <d v="2025-12-01T00:00:00"/>
    <s v="BH Colorado Electric Oper Co"/>
    <s v="Regulated Electric (122)"/>
    <s v="X - DNU - RETIRED LINE"/>
    <x v="170"/>
    <n v="135500"/>
    <x v="428"/>
    <n v="9706642"/>
    <s v="WOOD 1 POLE 40'"/>
    <d v="1975-07-01T00:00:00"/>
    <d v="1975-07-01T00:00:00"/>
    <s v="CPR Conversion"/>
  </r>
  <r>
    <n v="0"/>
    <n v="0"/>
    <n v="0"/>
    <n v="0"/>
    <d v="2025-12-01T00:00:00"/>
    <s v="BH Colorado Electric Oper Co"/>
    <s v="Regulated Electric (122)"/>
    <s v="X - DNU - RETIRED LINE"/>
    <x v="170"/>
    <n v="135500"/>
    <x v="428"/>
    <n v="9801874"/>
    <s v="CROSSARM ASSEMBLIES, WOOD"/>
    <d v="1958-07-01T00:00:00"/>
    <d v="1958-07-01T00:00:00"/>
    <s v="WCDXFER"/>
  </r>
  <r>
    <n v="0"/>
    <n v="0"/>
    <n v="0"/>
    <n v="0"/>
    <d v="2025-12-01T00:00:00"/>
    <s v="BH Colorado Electric Oper Co"/>
    <s v="Regulated Electric (122)"/>
    <s v="X - DNU - RETIRED LINE"/>
    <x v="170"/>
    <n v="135500"/>
    <x v="428"/>
    <n v="9801876"/>
    <s v="CROSSARM ASSEMBLIES, WOOD"/>
    <d v="1963-07-01T00:00:00"/>
    <d v="1963-07-01T00:00:00"/>
    <s v="WCDXFER"/>
  </r>
  <r>
    <n v="0"/>
    <n v="0"/>
    <n v="0"/>
    <n v="0"/>
    <d v="2025-12-01T00:00:00"/>
    <s v="BH Colorado Electric Oper Co"/>
    <s v="Regulated Electric (122)"/>
    <s v="X - DNU - RETIRED LINE"/>
    <x v="170"/>
    <n v="135500"/>
    <x v="428"/>
    <n v="9801878"/>
    <s v="CROSSARM ASSEMBLIES, WOOD"/>
    <d v="1965-07-01T00:00:00"/>
    <d v="1965-07-01T00:00:00"/>
    <s v="WCDXFER"/>
  </r>
  <r>
    <n v="0"/>
    <n v="0"/>
    <n v="0"/>
    <n v="0"/>
    <d v="2025-12-01T00:00:00"/>
    <s v="BH Colorado Electric Oper Co"/>
    <s v="Regulated Electric (122)"/>
    <s v="X - DNU - RETIRED LINE"/>
    <x v="170"/>
    <n v="135500"/>
    <x v="428"/>
    <n v="9801880"/>
    <s v="CROSSARM ASSEMBLIES, WOOD"/>
    <d v="1972-07-01T00:00:00"/>
    <d v="1972-07-01T00:00:00"/>
    <s v="WCDXFER"/>
  </r>
  <r>
    <n v="0"/>
    <n v="0"/>
    <n v="0"/>
    <n v="0"/>
    <d v="2025-12-01T00:00:00"/>
    <s v="BH Colorado Electric Oper Co"/>
    <s v="Regulated Electric (122)"/>
    <s v="X - DNU - RETIRED LINE"/>
    <x v="170"/>
    <n v="135500"/>
    <x v="428"/>
    <n v="9974722"/>
    <s v="WOOD 1 POLE 40'"/>
    <d v="1973-07-01T00:00:00"/>
    <d v="1973-07-01T00:00:00"/>
    <s v="CPR Conversion"/>
  </r>
  <r>
    <n v="0"/>
    <n v="0"/>
    <n v="0"/>
    <n v="0"/>
    <d v="2025-12-01T00:00:00"/>
    <s v="BH Colorado Electric Oper Co"/>
    <s v="Regulated Electric (122)"/>
    <s v="X - DNU - RETIRED LINE"/>
    <x v="170"/>
    <n v="135500"/>
    <x v="428"/>
    <n v="9801849"/>
    <s v="CROSSARM ASSEMBLIES, WOOD"/>
    <d v="1980-07-01T00:00:00"/>
    <d v="1980-07-01T00:00:00"/>
    <s v="WCDXFER"/>
  </r>
  <r>
    <n v="0"/>
    <n v="0"/>
    <n v="0"/>
    <n v="0"/>
    <d v="2025-12-01T00:00:00"/>
    <s v="BH Colorado Electric Oper Co"/>
    <s v="Regulated Electric (122)"/>
    <s v="X - DNU - RETIRED LINE"/>
    <x v="170"/>
    <n v="135500"/>
    <x v="428"/>
    <n v="9974723"/>
    <s v="WOOD 1 POLE 40'"/>
    <d v="1972-07-01T00:00:00"/>
    <d v="1972-07-01T00:00:00"/>
    <s v="CPR Conversion"/>
  </r>
  <r>
    <n v="0"/>
    <n v="0"/>
    <n v="0"/>
    <n v="0"/>
    <d v="2025-12-01T00:00:00"/>
    <s v="BH Colorado Electric Oper Co"/>
    <s v="Regulated Electric (122)"/>
    <s v="X - DNU - RETIRED LINE"/>
    <x v="170"/>
    <n v="135500"/>
    <x v="428"/>
    <n v="9728063"/>
    <s v="WOOD 1 POLE 40'"/>
    <d v="1958-07-01T00:00:00"/>
    <d v="1958-07-01T00:00:00"/>
    <s v="CPR Conversion"/>
  </r>
  <r>
    <n v="0"/>
    <n v="0"/>
    <n v="0"/>
    <n v="0"/>
    <d v="2025-12-01T00:00:00"/>
    <s v="BH Colorado Electric Oper Co"/>
    <s v="Regulated Electric (122)"/>
    <s v="X - DNU - RETIRED LINE"/>
    <x v="170"/>
    <n v="135500"/>
    <x v="428"/>
    <n v="9801872"/>
    <s v="CROSSARM ASSEMBLIES, WOOD"/>
    <d v="1936-07-01T00:00:00"/>
    <d v="1936-07-01T00:00:00"/>
    <s v="WCDXFER"/>
  </r>
  <r>
    <n v="0"/>
    <n v="0"/>
    <n v="0"/>
    <n v="0"/>
    <d v="2025-12-01T00:00:00"/>
    <s v="BH Colorado Electric Oper Co"/>
    <s v="Regulated Electric (122)"/>
    <s v="X - DNU - RETIRED LINE"/>
    <x v="170"/>
    <n v="135500"/>
    <x v="428"/>
    <n v="9801873"/>
    <s v="CROSSARM ASSEMBLIES, WOOD"/>
    <d v="1941-07-01T00:00:00"/>
    <d v="1941-07-01T00:00:00"/>
    <s v="WCDXFER"/>
  </r>
  <r>
    <n v="0"/>
    <n v="0"/>
    <n v="0"/>
    <n v="0"/>
    <d v="2025-12-01T00:00:00"/>
    <s v="BH Colorado Electric Oper Co"/>
    <s v="Regulated Electric (122)"/>
    <s v="X - DNU - RETIRED LINE"/>
    <x v="170"/>
    <n v="135500"/>
    <x v="428"/>
    <n v="9801877"/>
    <s v="CROSSARM ASSEMBLIES, WOOD"/>
    <d v="1964-07-01T00:00:00"/>
    <d v="1964-07-01T00:00:00"/>
    <s v="WCDXFER"/>
  </r>
  <r>
    <n v="0"/>
    <n v="0"/>
    <n v="0"/>
    <n v="0"/>
    <d v="2025-12-01T00:00:00"/>
    <s v="BH Colorado Electric Oper Co"/>
    <s v="Regulated Electric (122)"/>
    <s v="X - DNU - RETIRED LINE"/>
    <x v="170"/>
    <n v="135500"/>
    <x v="428"/>
    <n v="9974727"/>
    <s v="WOOD 1 POLE 40'"/>
    <d v="1961-07-01T00:00:00"/>
    <d v="1961-07-01T00:00:00"/>
    <s v="CPR Conversion"/>
  </r>
  <r>
    <n v="0"/>
    <n v="0"/>
    <n v="0"/>
    <n v="0"/>
    <d v="2025-12-01T00:00:00"/>
    <s v="BH Colorado Electric Oper Co"/>
    <s v="Regulated Electric (122)"/>
    <s v="X - DNU - RETIRED LINE"/>
    <x v="170"/>
    <n v="135500"/>
    <x v="428"/>
    <n v="9801847"/>
    <s v="CROSSARM ASSEMBLIES, WOOD"/>
    <d v="1976-07-01T00:00:00"/>
    <d v="1976-07-01T00:00:00"/>
    <s v="WCDXFER"/>
  </r>
  <r>
    <n v="0"/>
    <n v="0"/>
    <n v="0"/>
    <n v="0"/>
    <d v="2025-12-01T00:00:00"/>
    <s v="BH Colorado Electric Oper Co"/>
    <s v="Regulated Electric (122)"/>
    <s v="X - DNU - RETIRED LINE"/>
    <x v="170"/>
    <n v="135500"/>
    <x v="428"/>
    <n v="9974721"/>
    <s v="WOOD 1 POLE 40'"/>
    <d v="1976-07-01T00:00:00"/>
    <d v="1976-07-01T00:00:00"/>
    <s v="CPR Conversion"/>
  </r>
  <r>
    <n v="0"/>
    <n v="0"/>
    <n v="0"/>
    <n v="0"/>
    <d v="2025-12-01T00:00:00"/>
    <s v="BH Colorado Electric Oper Co"/>
    <s v="Regulated Electric (122)"/>
    <s v="X - DNU - RETIRED LINE"/>
    <x v="170"/>
    <n v="135500"/>
    <x v="428"/>
    <n v="9724174"/>
    <s v="WOOD 1 POLE 40'"/>
    <d v="1936-07-01T00:00:00"/>
    <d v="1936-07-01T00:00:00"/>
    <s v="CPR Conversion"/>
  </r>
  <r>
    <n v="0"/>
    <n v="0"/>
    <n v="0"/>
    <n v="0"/>
    <d v="2025-12-01T00:00:00"/>
    <s v="BH Colorado Electric Oper Co"/>
    <s v="Regulated Electric (122)"/>
    <s v="X - DNU - RETIRED LINE"/>
    <x v="170"/>
    <n v="135500"/>
    <x v="428"/>
    <n v="9697431"/>
    <s v="WOOD 1 POLE 40'"/>
    <d v="1977-07-01T00:00:00"/>
    <d v="1977-07-01T00:00:00"/>
    <s v="CPR Conversion"/>
  </r>
  <r>
    <n v="0"/>
    <n v="0"/>
    <n v="0"/>
    <n v="0"/>
    <d v="2025-12-01T00:00:00"/>
    <s v="BH Colorado Electric Oper Co"/>
    <s v="Regulated Electric (122)"/>
    <s v="X - DNU - RETIRED LINE"/>
    <x v="170"/>
    <n v="135500"/>
    <x v="428"/>
    <n v="9801846"/>
    <s v="CROSSARM ASSEMBLIES, WOOD"/>
    <d v="1975-07-01T00:00:00"/>
    <d v="1975-07-01T00:00:00"/>
    <s v="WCDXFER"/>
  </r>
  <r>
    <n v="0"/>
    <n v="0"/>
    <n v="0"/>
    <n v="0"/>
    <d v="2025-12-01T00:00:00"/>
    <s v="BH Colorado Electric Oper Co"/>
    <s v="Regulated Electric (122)"/>
    <s v="X - DNU - RETIRED LINE"/>
    <x v="170"/>
    <n v="135500"/>
    <x v="428"/>
    <n v="9701187"/>
    <s v="WOOD 1 POLE 40'"/>
    <d v="1963-07-01T00:00:00"/>
    <d v="1963-07-01T00:00:00"/>
    <s v="CPR Conversion"/>
  </r>
  <r>
    <n v="0"/>
    <n v="0"/>
    <n v="0"/>
    <n v="0"/>
    <d v="2025-12-01T00:00:00"/>
    <s v="BH Colorado Electric Oper Co"/>
    <s v="Regulated Electric (122)"/>
    <s v="X - DNU - RETIRED LINE"/>
    <x v="170"/>
    <n v="135500"/>
    <x v="428"/>
    <n v="9801845"/>
    <s v="CROSSARM ASSEMBLIES, WOOD"/>
    <d v="1973-07-01T00:00:00"/>
    <d v="1973-07-01T00:00:00"/>
    <s v="WCDXFER"/>
  </r>
  <r>
    <n v="0"/>
    <n v="0"/>
    <n v="0"/>
    <n v="0"/>
    <d v="2025-12-01T00:00:00"/>
    <s v="BH Colorado Electric Oper Co"/>
    <s v="Regulated Electric (122)"/>
    <s v="X - DNU - RETIRED LINE"/>
    <x v="170"/>
    <n v="135500"/>
    <x v="428"/>
    <n v="9974720"/>
    <s v="WOOD 1 POLE 40'"/>
    <d v="1980-07-01T00:00:00"/>
    <d v="1980-07-01T00:00:00"/>
    <s v="CPR Conversion"/>
  </r>
  <r>
    <n v="0"/>
    <n v="0"/>
    <n v="0"/>
    <n v="0"/>
    <d v="2025-12-01T00:00:00"/>
    <s v="BH Colorado Electric Oper Co"/>
    <s v="Regulated Electric (122)"/>
    <s v="X - DNU - RETIRED LINE"/>
    <x v="170"/>
    <n v="135500"/>
    <x v="428"/>
    <n v="9974728"/>
    <s v="WOOD 1 POLE 40'"/>
    <d v="1941-07-01T00:00:00"/>
    <d v="1941-07-01T00:00:00"/>
    <s v="CPR Conversion"/>
  </r>
  <r>
    <n v="0"/>
    <n v="0"/>
    <n v="0"/>
    <n v="0"/>
    <d v="2025-12-01T00:00:00"/>
    <s v="BH Colorado Electric Oper Co"/>
    <s v="Regulated Electric (122)"/>
    <s v="X - DNU - RETIRED LINE"/>
    <x v="170"/>
    <n v="135500"/>
    <x v="434"/>
    <n v="9974719"/>
    <s v="WOOD 1 POLE 45'"/>
    <d v="1954-07-01T00:00:00"/>
    <d v="1954-07-01T00:00:00"/>
    <s v="CPR Conversion"/>
  </r>
  <r>
    <n v="0"/>
    <n v="0"/>
    <n v="0"/>
    <n v="0"/>
    <d v="2025-12-01T00:00:00"/>
    <s v="BH Colorado Electric Oper Co"/>
    <s v="Regulated Electric (122)"/>
    <s v="X - DNU - RETIRED LINE"/>
    <x v="170"/>
    <n v="135500"/>
    <x v="434"/>
    <n v="9974716"/>
    <s v="WOOD 1 POLE 45'"/>
    <d v="1977-07-01T00:00:00"/>
    <d v="1977-07-01T00:00:00"/>
    <s v="CPR Conversion"/>
  </r>
  <r>
    <n v="0"/>
    <n v="0"/>
    <n v="0"/>
    <n v="0"/>
    <d v="2025-12-01T00:00:00"/>
    <s v="BH Colorado Electric Oper Co"/>
    <s v="Regulated Electric (122)"/>
    <s v="X - DNU - RETIRED LINE"/>
    <x v="170"/>
    <n v="135500"/>
    <x v="434"/>
    <n v="9974717"/>
    <s v="WOOD 1 POLE 45'"/>
    <d v="1976-07-01T00:00:00"/>
    <d v="1976-07-01T00:00:00"/>
    <s v="CPR Conversion"/>
  </r>
  <r>
    <n v="0"/>
    <n v="0"/>
    <n v="0"/>
    <n v="0"/>
    <d v="2025-12-01T00:00:00"/>
    <s v="BH Colorado Electric Oper Co"/>
    <s v="Regulated Electric (122)"/>
    <s v="X - DNU - RETIRED LINE"/>
    <x v="170"/>
    <n v="135500"/>
    <x v="434"/>
    <n v="9701186"/>
    <s v="WOOD 1 POLE 45'"/>
    <d v="1969-07-01T00:00:00"/>
    <d v="1969-07-01T00:00:00"/>
    <s v="CPR Conversion"/>
  </r>
  <r>
    <n v="0"/>
    <n v="0"/>
    <n v="0"/>
    <n v="0"/>
    <d v="2025-12-01T00:00:00"/>
    <s v="BH Colorado Electric Oper Co"/>
    <s v="Regulated Electric (122)"/>
    <s v="X - DNU - RETIRED LINE"/>
    <x v="170"/>
    <n v="135500"/>
    <x v="434"/>
    <n v="9974718"/>
    <s v="WOOD 1 POLE 45'"/>
    <d v="1955-07-01T00:00:00"/>
    <d v="1955-07-01T00:00:00"/>
    <s v="CPR Conversion"/>
  </r>
  <r>
    <n v="0"/>
    <n v="0"/>
    <n v="0"/>
    <n v="0"/>
    <d v="2025-12-01T00:00:00"/>
    <s v="BH Colorado Electric Oper Co"/>
    <s v="Regulated Electric (122)"/>
    <s v="X - DNU - RETIRED LINE"/>
    <x v="170"/>
    <n v="135500"/>
    <x v="44"/>
    <n v="9974566"/>
    <s v="WOOD 1 POLE 50'"/>
    <d v="1975-07-01T00:00:00"/>
    <d v="1975-07-01T00:00:00"/>
    <s v="CPR Conversion"/>
  </r>
  <r>
    <n v="0"/>
    <n v="0"/>
    <n v="0"/>
    <n v="0"/>
    <d v="2025-12-01T00:00:00"/>
    <s v="BH Colorado Electric Oper Co"/>
    <s v="Regulated Electric (122)"/>
    <s v="X - DNU - RETIRED LINE"/>
    <x v="170"/>
    <n v="135500"/>
    <x v="44"/>
    <n v="9974713"/>
    <s v="WOOD 1 POLE 50'"/>
    <d v="1976-07-01T00:00:00"/>
    <d v="1976-07-01T00:00:00"/>
    <s v="CPR Conversion"/>
  </r>
  <r>
    <n v="0"/>
    <n v="0"/>
    <n v="0"/>
    <n v="0"/>
    <d v="2025-12-01T00:00:00"/>
    <s v="BH Colorado Electric Oper Co"/>
    <s v="Regulated Electric (122)"/>
    <s v="X - DNU - RETIRED LINE"/>
    <x v="170"/>
    <n v="135500"/>
    <x v="44"/>
    <n v="9974714"/>
    <s v="WOOD 1 POLE 50'"/>
    <d v="1959-07-01T00:00:00"/>
    <d v="1959-07-01T00:00:00"/>
    <s v="CPR Conversion"/>
  </r>
  <r>
    <n v="0"/>
    <n v="0"/>
    <n v="0"/>
    <n v="0"/>
    <d v="2025-12-01T00:00:00"/>
    <s v="BH Colorado Electric Oper Co"/>
    <s v="Regulated Electric (122)"/>
    <s v="X - DNU - RETIRED LINE"/>
    <x v="170"/>
    <n v="135500"/>
    <x v="44"/>
    <n v="9974565"/>
    <s v="WOOD 1 POLE 50'"/>
    <d v="1978-07-01T00:00:00"/>
    <d v="1978-07-01T00:00:00"/>
    <s v="CPR Conversion"/>
  </r>
  <r>
    <n v="0"/>
    <n v="0"/>
    <n v="0"/>
    <n v="0"/>
    <d v="2025-12-01T00:00:00"/>
    <s v="BH Colorado Electric Oper Co"/>
    <s v="Regulated Electric (122)"/>
    <s v="X - DNU - RETIRED LINE"/>
    <x v="170"/>
    <n v="135500"/>
    <x v="44"/>
    <n v="9724173"/>
    <s v="WOOD 1 POLE 50'"/>
    <d v="1967-07-01T00:00:00"/>
    <d v="1967-07-01T00:00:00"/>
    <s v="CPR Conversion"/>
  </r>
  <r>
    <n v="0"/>
    <n v="0"/>
    <n v="0"/>
    <n v="0"/>
    <d v="2025-12-01T00:00:00"/>
    <s v="BH Colorado Electric Oper Co"/>
    <s v="Regulated Electric (122)"/>
    <s v="X - DNU - RETIRED LINE"/>
    <x v="170"/>
    <n v="135500"/>
    <x v="44"/>
    <n v="9974715"/>
    <s v="WOOD 1 POLE 50'"/>
    <d v="1954-07-01T00:00:00"/>
    <d v="1954-07-01T00:00:00"/>
    <s v="CPR Conversion"/>
  </r>
  <r>
    <n v="0"/>
    <n v="0"/>
    <n v="0"/>
    <n v="0"/>
    <d v="2025-12-01T00:00:00"/>
    <s v="BH Colorado Electric Oper Co"/>
    <s v="Regulated Electric (122)"/>
    <s v="X - DNU - RETIRED LINE"/>
    <x v="170"/>
    <n v="135500"/>
    <x v="45"/>
    <n v="9974706"/>
    <s v="WOOD 1 POLE 55'"/>
    <d v="1965-07-01T00:00:00"/>
    <d v="1965-07-01T00:00:00"/>
    <s v="CPR Conversion"/>
  </r>
  <r>
    <n v="0"/>
    <n v="0"/>
    <n v="0"/>
    <n v="0"/>
    <d v="2025-12-01T00:00:00"/>
    <s v="BH Colorado Electric Oper Co"/>
    <s v="Regulated Electric (122)"/>
    <s v="X - DNU - RETIRED LINE"/>
    <x v="170"/>
    <n v="135500"/>
    <x v="45"/>
    <n v="9974791"/>
    <s v="WOOD 1 POLE 55'"/>
    <d v="1975-07-01T00:00:00"/>
    <d v="1975-07-01T00:00:00"/>
    <s v="CPR Conversion"/>
  </r>
  <r>
    <n v="0"/>
    <n v="0"/>
    <n v="0"/>
    <n v="0"/>
    <d v="2025-12-01T00:00:00"/>
    <s v="BH Colorado Electric Oper Co"/>
    <s v="Regulated Electric (122)"/>
    <s v="X - DNU - RETIRED LINE"/>
    <x v="170"/>
    <n v="135500"/>
    <x v="45"/>
    <n v="9974705"/>
    <s v="WOOD 1 POLE 55'"/>
    <d v="1966-07-01T00:00:00"/>
    <d v="1966-07-01T00:00:00"/>
    <s v="CPR Conversion"/>
  </r>
  <r>
    <n v="0"/>
    <n v="0"/>
    <n v="0"/>
    <n v="0"/>
    <d v="2025-12-01T00:00:00"/>
    <s v="BH Colorado Electric Oper Co"/>
    <s v="Regulated Electric (122)"/>
    <s v="X - DNU - RETIRED LINE"/>
    <x v="170"/>
    <n v="135500"/>
    <x v="45"/>
    <n v="9974712"/>
    <s v="WOOD 1 POLE 55'"/>
    <d v="1959-07-01T00:00:00"/>
    <d v="1959-07-01T00:00:00"/>
    <s v="CPR Conversion"/>
  </r>
  <r>
    <n v="0"/>
    <n v="0"/>
    <n v="0"/>
    <n v="0"/>
    <d v="2025-12-01T00:00:00"/>
    <s v="BH Colorado Electric Oper Co"/>
    <s v="Regulated Electric (122)"/>
    <s v="X - DNU - RETIRED LINE"/>
    <x v="170"/>
    <n v="135500"/>
    <x v="45"/>
    <n v="9974785"/>
    <s v="WOOD 1 POLE 55'"/>
    <d v="1983-07-01T00:00:00"/>
    <d v="1983-07-01T00:00:00"/>
    <s v="CPR Conversion"/>
  </r>
  <r>
    <n v="0"/>
    <n v="0"/>
    <n v="0"/>
    <n v="0"/>
    <d v="2025-12-01T00:00:00"/>
    <s v="BH Colorado Electric Oper Co"/>
    <s v="Regulated Electric (122)"/>
    <s v="X - DNU - RETIRED LINE"/>
    <x v="170"/>
    <n v="135500"/>
    <x v="45"/>
    <n v="9974790"/>
    <s v="WOOD 1 POLE 55'"/>
    <d v="1976-07-01T00:00:00"/>
    <d v="1976-07-01T00:00:00"/>
    <s v="CPR Conversion"/>
  </r>
  <r>
    <n v="0"/>
    <n v="0"/>
    <n v="0"/>
    <n v="0"/>
    <d v="2025-12-01T00:00:00"/>
    <s v="BH Colorado Electric Oper Co"/>
    <s v="Regulated Electric (122)"/>
    <s v="X - DNU - RETIRED LINE"/>
    <x v="170"/>
    <n v="135500"/>
    <x v="45"/>
    <n v="9724179"/>
    <s v="WOOD 1 POLE 55'"/>
    <d v="1977-07-01T00:00:00"/>
    <d v="1977-07-01T00:00:00"/>
    <s v="CPR Conversion"/>
  </r>
  <r>
    <n v="0"/>
    <n v="0"/>
    <n v="0"/>
    <n v="0"/>
    <d v="2025-12-01T00:00:00"/>
    <s v="BH Colorado Electric Oper Co"/>
    <s v="Regulated Electric (122)"/>
    <s v="X - DNU - RETIRED LINE"/>
    <x v="170"/>
    <n v="135500"/>
    <x v="45"/>
    <n v="9974707"/>
    <s v="WOOD 1 POLE 55'"/>
    <d v="1964-07-01T00:00:00"/>
    <d v="1964-07-01T00:00:00"/>
    <s v="CPR Conversion"/>
  </r>
  <r>
    <n v="0"/>
    <n v="0"/>
    <n v="0"/>
    <n v="0"/>
    <d v="2025-12-01T00:00:00"/>
    <s v="BH Colorado Electric Oper Co"/>
    <s v="Regulated Electric (122)"/>
    <s v="X - DNU - RETIRED LINE"/>
    <x v="170"/>
    <n v="135500"/>
    <x v="45"/>
    <n v="9974709"/>
    <s v="WOOD 1 POLE 55'"/>
    <d v="1962-07-01T00:00:00"/>
    <d v="1962-07-01T00:00:00"/>
    <s v="CPR Conversion"/>
  </r>
  <r>
    <n v="0"/>
    <n v="0"/>
    <n v="0"/>
    <n v="0"/>
    <d v="2025-12-01T00:00:00"/>
    <s v="BH Colorado Electric Oper Co"/>
    <s v="Regulated Electric (122)"/>
    <s v="X - DNU - RETIRED LINE"/>
    <x v="170"/>
    <n v="135500"/>
    <x v="45"/>
    <n v="9974710"/>
    <s v="WOOD 1 POLE 55'"/>
    <d v="1961-07-01T00:00:00"/>
    <d v="1961-07-01T00:00:00"/>
    <s v="CPR Conversion"/>
  </r>
  <r>
    <n v="0"/>
    <n v="0"/>
    <n v="0"/>
    <n v="0"/>
    <d v="2025-12-01T00:00:00"/>
    <s v="BH Colorado Electric Oper Co"/>
    <s v="Regulated Electric (122)"/>
    <s v="X - DNU - RETIRED LINE"/>
    <x v="170"/>
    <n v="135500"/>
    <x v="45"/>
    <n v="9974787"/>
    <s v="WOOD 1 POLE 55'"/>
    <d v="1980-07-01T00:00:00"/>
    <d v="1980-07-01T00:00:00"/>
    <s v="CPR Conversion"/>
  </r>
  <r>
    <n v="0"/>
    <n v="0"/>
    <n v="0"/>
    <n v="0"/>
    <d v="2025-12-01T00:00:00"/>
    <s v="BH Colorado Electric Oper Co"/>
    <s v="Regulated Electric (122)"/>
    <s v="X - DNU - RETIRED LINE"/>
    <x v="170"/>
    <n v="135500"/>
    <x v="45"/>
    <n v="9974788"/>
    <s v="WOOD 1 POLE 55'"/>
    <d v="1979-07-01T00:00:00"/>
    <d v="1979-07-01T00:00:00"/>
    <s v="CPR Conversion"/>
  </r>
  <r>
    <n v="0"/>
    <n v="0"/>
    <n v="0"/>
    <n v="0"/>
    <d v="2025-12-01T00:00:00"/>
    <s v="BH Colorado Electric Oper Co"/>
    <s v="Regulated Electric (122)"/>
    <s v="X - DNU - RETIRED LINE"/>
    <x v="170"/>
    <n v="135500"/>
    <x v="45"/>
    <n v="9974564"/>
    <s v="WOOD 1 POLE 55'"/>
    <d v="1975-07-01T00:00:00"/>
    <d v="1975-07-01T00:00:00"/>
    <s v="CPR Conversion"/>
  </r>
  <r>
    <n v="0"/>
    <n v="0"/>
    <n v="0"/>
    <n v="0"/>
    <d v="2025-12-01T00:00:00"/>
    <s v="BH Colorado Electric Oper Co"/>
    <s v="Regulated Electric (122)"/>
    <s v="X - DNU - RETIRED LINE"/>
    <x v="170"/>
    <n v="135500"/>
    <x v="45"/>
    <n v="9974711"/>
    <s v="WOOD 1 POLE 55'"/>
    <d v="1960-07-01T00:00:00"/>
    <d v="1960-07-01T00:00:00"/>
    <s v="CPR Conversion"/>
  </r>
  <r>
    <n v="0"/>
    <n v="0"/>
    <n v="0"/>
    <n v="0"/>
    <d v="2025-12-01T00:00:00"/>
    <s v="BH Colorado Electric Oper Co"/>
    <s v="Regulated Electric (122)"/>
    <s v="X - DNU - RETIRED LINE"/>
    <x v="170"/>
    <n v="135500"/>
    <x v="45"/>
    <n v="9974793"/>
    <s v="WOOD 1 POLE 55'"/>
    <d v="1973-07-01T00:00:00"/>
    <d v="1973-07-01T00:00:00"/>
    <s v="CPR Conversion"/>
  </r>
  <r>
    <n v="0"/>
    <n v="0"/>
    <n v="0"/>
    <n v="0"/>
    <d v="2025-12-01T00:00:00"/>
    <s v="BH Colorado Electric Oper Co"/>
    <s v="Regulated Electric (122)"/>
    <s v="X - DNU - RETIRED LINE"/>
    <x v="170"/>
    <n v="135500"/>
    <x v="45"/>
    <n v="9974795"/>
    <s v="WOOD 1 POLE 55'"/>
    <d v="1970-07-01T00:00:00"/>
    <d v="1970-07-01T00:00:00"/>
    <s v="CPR Conversion"/>
  </r>
  <r>
    <n v="0"/>
    <n v="0"/>
    <n v="0"/>
    <n v="0"/>
    <d v="2025-12-01T00:00:00"/>
    <s v="BH Colorado Electric Oper Co"/>
    <s v="Regulated Electric (122)"/>
    <s v="X - DNU - RETIRED LINE"/>
    <x v="170"/>
    <n v="135500"/>
    <x v="45"/>
    <n v="9974563"/>
    <s v="WOOD 1 POLE 55'"/>
    <d v="1978-07-01T00:00:00"/>
    <d v="1978-07-01T00:00:00"/>
    <s v="CPR Conversion"/>
  </r>
  <r>
    <n v="0"/>
    <n v="0"/>
    <n v="0"/>
    <n v="0"/>
    <d v="2025-12-01T00:00:00"/>
    <s v="BH Colorado Electric Oper Co"/>
    <s v="Regulated Electric (122)"/>
    <s v="X - DNU - RETIRED LINE"/>
    <x v="170"/>
    <n v="135500"/>
    <x v="45"/>
    <n v="9974704"/>
    <s v="WOOD 1 POLE 55'"/>
    <d v="1967-07-01T00:00:00"/>
    <d v="1967-07-01T00:00:00"/>
    <s v="CPR Conversion"/>
  </r>
  <r>
    <n v="0"/>
    <n v="0"/>
    <n v="0"/>
    <n v="0"/>
    <d v="2025-12-01T00:00:00"/>
    <s v="BH Colorado Electric Oper Co"/>
    <s v="Regulated Electric (122)"/>
    <s v="X - DNU - RETIRED LINE"/>
    <x v="170"/>
    <n v="135500"/>
    <x v="45"/>
    <n v="9974786"/>
    <s v="WOOD 1 POLE 55'"/>
    <d v="1981-07-01T00:00:00"/>
    <d v="1981-07-01T00:00:00"/>
    <s v="CPR Conversion"/>
  </r>
  <r>
    <n v="0"/>
    <n v="0"/>
    <n v="0"/>
    <n v="0"/>
    <d v="2025-12-01T00:00:00"/>
    <s v="BH Colorado Electric Oper Co"/>
    <s v="Regulated Electric (122)"/>
    <s v="X - DNU - RETIRED LINE"/>
    <x v="170"/>
    <n v="135500"/>
    <x v="45"/>
    <n v="9974789"/>
    <s v="WOOD 1 POLE 55'"/>
    <d v="1978-07-01T00:00:00"/>
    <d v="1978-07-01T00:00:00"/>
    <s v="CPR Conversion"/>
  </r>
  <r>
    <n v="0"/>
    <n v="0"/>
    <n v="0"/>
    <n v="0"/>
    <d v="2025-12-01T00:00:00"/>
    <s v="BH Colorado Electric Oper Co"/>
    <s v="Regulated Electric (122)"/>
    <s v="X - DNU - RETIRED LINE"/>
    <x v="170"/>
    <n v="135500"/>
    <x v="45"/>
    <n v="9974794"/>
    <s v="WOOD 1 POLE 55'"/>
    <d v="1972-07-01T00:00:00"/>
    <d v="1972-07-01T00:00:00"/>
    <s v="CPR Conversion"/>
  </r>
  <r>
    <n v="0"/>
    <n v="0"/>
    <n v="0"/>
    <n v="0"/>
    <d v="2025-12-01T00:00:00"/>
    <s v="BH Colorado Electric Oper Co"/>
    <s v="Regulated Electric (122)"/>
    <s v="X - DNU - RETIRED LINE"/>
    <x v="170"/>
    <n v="135500"/>
    <x v="45"/>
    <n v="9706644"/>
    <s v="WOOD 1 POLE 55'"/>
    <d v="1969-07-01T00:00:00"/>
    <d v="1969-07-01T00:00:00"/>
    <s v="CPR Conversion"/>
  </r>
  <r>
    <n v="0"/>
    <n v="0"/>
    <n v="0"/>
    <n v="0"/>
    <d v="2025-12-01T00:00:00"/>
    <s v="BH Colorado Electric Oper Co"/>
    <s v="Regulated Electric (122)"/>
    <s v="X - DNU - RETIRED LINE"/>
    <x v="170"/>
    <n v="135500"/>
    <x v="45"/>
    <n v="9974708"/>
    <s v="WOOD 1 POLE 55'"/>
    <d v="1963-07-01T00:00:00"/>
    <d v="1963-07-01T00:00:00"/>
    <s v="CPR Conversion"/>
  </r>
  <r>
    <n v="0"/>
    <n v="0"/>
    <n v="0"/>
    <n v="0"/>
    <d v="2025-12-01T00:00:00"/>
    <s v="BH Colorado Electric Oper Co"/>
    <s v="Regulated Electric (122)"/>
    <s v="X - DNU - RETIRED LINE"/>
    <x v="170"/>
    <n v="135500"/>
    <x v="45"/>
    <n v="9974792"/>
    <s v="WOOD 1 POLE 55'"/>
    <d v="1974-07-01T00:00:00"/>
    <d v="1974-07-01T00:00:00"/>
    <s v="CPR Conversion"/>
  </r>
  <r>
    <n v="0"/>
    <n v="0"/>
    <n v="0"/>
    <n v="0"/>
    <d v="2025-12-01T00:00:00"/>
    <s v="BH Colorado Electric Oper Co"/>
    <s v="Regulated Electric (122)"/>
    <s v="X - DNU - RETIRED LINE"/>
    <x v="170"/>
    <n v="135500"/>
    <x v="46"/>
    <n v="9974773"/>
    <s v="WOOD 1 POLE 60'"/>
    <d v="1971-07-01T00:00:00"/>
    <d v="1971-07-01T00:00:00"/>
    <s v="CPR Conversion"/>
  </r>
  <r>
    <n v="0"/>
    <n v="0"/>
    <n v="0"/>
    <n v="0"/>
    <d v="2025-12-01T00:00:00"/>
    <s v="BH Colorado Electric Oper Co"/>
    <s v="Regulated Electric (122)"/>
    <s v="X - DNU - RETIRED LINE"/>
    <x v="170"/>
    <n v="135500"/>
    <x v="46"/>
    <n v="9974781"/>
    <s v="WOOD 1 POLE 60'"/>
    <d v="1960-07-01T00:00:00"/>
    <d v="1960-07-01T00:00:00"/>
    <s v="CPR Conversion"/>
  </r>
  <r>
    <n v="0"/>
    <n v="0"/>
    <n v="0"/>
    <n v="0"/>
    <d v="2025-12-01T00:00:00"/>
    <s v="BH Colorado Electric Oper Co"/>
    <s v="Regulated Electric (122)"/>
    <s v="X - DNU - RETIRED LINE"/>
    <x v="170"/>
    <n v="135500"/>
    <x v="46"/>
    <n v="9974784"/>
    <s v="WOOD 1 POLE 60'"/>
    <d v="1955-07-01T00:00:00"/>
    <d v="1955-07-01T00:00:00"/>
    <s v="CPR Conversion"/>
  </r>
  <r>
    <n v="0"/>
    <n v="0"/>
    <n v="0"/>
    <n v="0"/>
    <d v="2025-12-01T00:00:00"/>
    <s v="BH Colorado Electric Oper Co"/>
    <s v="Regulated Electric (122)"/>
    <s v="X - DNU - RETIRED LINE"/>
    <x v="170"/>
    <n v="135500"/>
    <x v="46"/>
    <n v="9974562"/>
    <s v="WOOD 1 POLE 60'"/>
    <d v="1978-07-01T00:00:00"/>
    <d v="1978-07-01T00:00:00"/>
    <s v="CPR Conversion"/>
  </r>
  <r>
    <n v="0"/>
    <n v="0"/>
    <n v="0"/>
    <n v="0"/>
    <d v="2025-12-01T00:00:00"/>
    <s v="BH Colorado Electric Oper Co"/>
    <s v="Regulated Electric (122)"/>
    <s v="X - DNU - RETIRED LINE"/>
    <x v="170"/>
    <n v="135500"/>
    <x v="46"/>
    <n v="9693327"/>
    <s v="WOOD 1 POLE 60'"/>
    <d v="1974-07-01T00:00:00"/>
    <d v="1974-07-01T00:00:00"/>
    <s v="CPR Conversion"/>
  </r>
  <r>
    <n v="0"/>
    <n v="0"/>
    <n v="0"/>
    <n v="0"/>
    <d v="2025-12-01T00:00:00"/>
    <s v="BH Colorado Electric Oper Co"/>
    <s v="Regulated Electric (122)"/>
    <s v="X - DNU - RETIRED LINE"/>
    <x v="170"/>
    <n v="135500"/>
    <x v="46"/>
    <n v="9974766"/>
    <s v="WOOD 1 POLE 60'"/>
    <d v="1983-07-01T00:00:00"/>
    <d v="1983-07-01T00:00:00"/>
    <s v="CPR Conversion"/>
  </r>
  <r>
    <n v="0"/>
    <n v="0"/>
    <n v="0"/>
    <n v="0"/>
    <d v="2025-12-01T00:00:00"/>
    <s v="BH Colorado Electric Oper Co"/>
    <s v="Regulated Electric (122)"/>
    <s v="X - DNU - RETIRED LINE"/>
    <x v="170"/>
    <n v="135500"/>
    <x v="46"/>
    <n v="9974769"/>
    <s v="WOOD 1 POLE 60'"/>
    <d v="1977-07-01T00:00:00"/>
    <d v="1977-07-01T00:00:00"/>
    <s v="CPR Conversion"/>
  </r>
  <r>
    <n v="0"/>
    <n v="0"/>
    <n v="0"/>
    <n v="0"/>
    <d v="2025-12-01T00:00:00"/>
    <s v="BH Colorado Electric Oper Co"/>
    <s v="Regulated Electric (122)"/>
    <s v="X - DNU - RETIRED LINE"/>
    <x v="170"/>
    <n v="135500"/>
    <x v="46"/>
    <n v="9974776"/>
    <s v="WOOD 1 POLE 60'"/>
    <d v="1967-07-01T00:00:00"/>
    <d v="1967-07-01T00:00:00"/>
    <s v="CPR Conversion"/>
  </r>
  <r>
    <n v="0"/>
    <n v="0"/>
    <n v="0"/>
    <n v="0"/>
    <d v="2025-12-01T00:00:00"/>
    <s v="BH Colorado Electric Oper Co"/>
    <s v="Regulated Electric (122)"/>
    <s v="X - DNU - RETIRED LINE"/>
    <x v="170"/>
    <n v="135500"/>
    <x v="46"/>
    <n v="9974778"/>
    <s v="WOOD 1 POLE 60'"/>
    <d v="1964-07-01T00:00:00"/>
    <d v="1964-07-01T00:00:00"/>
    <s v="CPR Conversion"/>
  </r>
  <r>
    <n v="0"/>
    <n v="0"/>
    <n v="0"/>
    <n v="0"/>
    <d v="2025-12-01T00:00:00"/>
    <s v="BH Colorado Electric Oper Co"/>
    <s v="Regulated Electric (122)"/>
    <s v="X - DNU - RETIRED LINE"/>
    <x v="170"/>
    <n v="135500"/>
    <x v="46"/>
    <n v="9974779"/>
    <s v="WOOD 1 POLE 60'"/>
    <d v="1963-07-01T00:00:00"/>
    <d v="1963-07-01T00:00:00"/>
    <s v="CPR Conversion"/>
  </r>
  <r>
    <n v="0"/>
    <n v="0"/>
    <n v="0"/>
    <n v="0"/>
    <d v="2025-12-01T00:00:00"/>
    <s v="BH Colorado Electric Oper Co"/>
    <s v="Regulated Electric (122)"/>
    <s v="X - DNU - RETIRED LINE"/>
    <x v="170"/>
    <n v="135500"/>
    <x v="46"/>
    <n v="9974768"/>
    <s v="WOOD 1 POLE 60'"/>
    <d v="1978-07-01T00:00:00"/>
    <d v="1978-07-01T00:00:00"/>
    <s v="CPR Conversion"/>
  </r>
  <r>
    <n v="0"/>
    <n v="0"/>
    <n v="0"/>
    <n v="0"/>
    <d v="2025-12-01T00:00:00"/>
    <s v="BH Colorado Electric Oper Co"/>
    <s v="Regulated Electric (122)"/>
    <s v="X - DNU - RETIRED LINE"/>
    <x v="170"/>
    <n v="135500"/>
    <x v="46"/>
    <n v="9974772"/>
    <s v="WOOD 1 POLE 60'"/>
    <d v="1972-07-01T00:00:00"/>
    <d v="1972-07-01T00:00:00"/>
    <s v="CPR Conversion"/>
  </r>
  <r>
    <n v="0"/>
    <n v="0"/>
    <n v="0"/>
    <n v="0"/>
    <d v="2025-12-01T00:00:00"/>
    <s v="BH Colorado Electric Oper Co"/>
    <s v="Regulated Electric (122)"/>
    <s v="X - DNU - RETIRED LINE"/>
    <x v="170"/>
    <n v="135500"/>
    <x v="46"/>
    <n v="9974777"/>
    <s v="WOOD 1 POLE 60'"/>
    <d v="1966-07-01T00:00:00"/>
    <d v="1966-07-01T00:00:00"/>
    <s v="CPR Conversion"/>
  </r>
  <r>
    <n v="0"/>
    <n v="0"/>
    <n v="0"/>
    <n v="0"/>
    <d v="2025-12-01T00:00:00"/>
    <s v="BH Colorado Electric Oper Co"/>
    <s v="Regulated Electric (122)"/>
    <s v="X - DNU - RETIRED LINE"/>
    <x v="170"/>
    <n v="135500"/>
    <x v="46"/>
    <n v="9974767"/>
    <s v="WOOD 1 POLE 60'"/>
    <d v="1980-07-01T00:00:00"/>
    <d v="1980-07-01T00:00:00"/>
    <s v="CPR Conversion"/>
  </r>
  <r>
    <n v="0"/>
    <n v="0"/>
    <n v="0"/>
    <n v="0"/>
    <d v="2025-12-01T00:00:00"/>
    <s v="BH Colorado Electric Oper Co"/>
    <s v="Regulated Electric (122)"/>
    <s v="X - DNU - RETIRED LINE"/>
    <x v="170"/>
    <n v="135500"/>
    <x v="46"/>
    <n v="9974764"/>
    <s v="WOOD 1 POLE 60'"/>
    <d v="1987-07-01T00:00:00"/>
    <d v="1987-07-01T00:00:00"/>
    <s v="CPR Conversion"/>
  </r>
  <r>
    <n v="0"/>
    <n v="0"/>
    <n v="0"/>
    <n v="0"/>
    <d v="2025-12-01T00:00:00"/>
    <s v="BH Colorado Electric Oper Co"/>
    <s v="Regulated Electric (122)"/>
    <s v="X - DNU - RETIRED LINE"/>
    <x v="170"/>
    <n v="135500"/>
    <x v="46"/>
    <n v="9974770"/>
    <s v="WOOD 1 POLE 60'"/>
    <d v="1976-07-01T00:00:00"/>
    <d v="1976-07-01T00:00:00"/>
    <s v="CPR Conversion"/>
  </r>
  <r>
    <n v="0"/>
    <n v="0"/>
    <n v="0"/>
    <n v="0"/>
    <d v="2025-12-01T00:00:00"/>
    <s v="BH Colorado Electric Oper Co"/>
    <s v="Regulated Electric (122)"/>
    <s v="X - DNU - RETIRED LINE"/>
    <x v="170"/>
    <n v="135500"/>
    <x v="46"/>
    <n v="9974780"/>
    <s v="WOOD 1 POLE 60'"/>
    <d v="1962-07-01T00:00:00"/>
    <d v="1962-07-01T00:00:00"/>
    <s v="CPR Conversion"/>
  </r>
  <r>
    <n v="0"/>
    <n v="0"/>
    <n v="0"/>
    <n v="0"/>
    <d v="2025-12-01T00:00:00"/>
    <s v="BH Colorado Electric Oper Co"/>
    <s v="Regulated Electric (122)"/>
    <s v="X - DNU - RETIRED LINE"/>
    <x v="170"/>
    <n v="135500"/>
    <x v="46"/>
    <n v="9974783"/>
    <s v="WOOD 1 POLE 60'"/>
    <d v="1956-07-01T00:00:00"/>
    <d v="1956-07-01T00:00:00"/>
    <s v="CPR Conversion"/>
  </r>
  <r>
    <n v="0"/>
    <n v="0"/>
    <n v="0"/>
    <n v="0"/>
    <d v="2025-12-01T00:00:00"/>
    <s v="BH Colorado Electric Oper Co"/>
    <s v="Regulated Electric (122)"/>
    <s v="X - DNU - RETIRED LINE"/>
    <x v="170"/>
    <n v="135500"/>
    <x v="46"/>
    <n v="9974765"/>
    <s v="WOOD 1 POLE 60'"/>
    <d v="1986-07-01T00:00:00"/>
    <d v="1986-07-01T00:00:00"/>
    <s v="CPR Conversion"/>
  </r>
  <r>
    <n v="0"/>
    <n v="0"/>
    <n v="0"/>
    <n v="0"/>
    <d v="2025-12-01T00:00:00"/>
    <s v="BH Colorado Electric Oper Co"/>
    <s v="Regulated Electric (122)"/>
    <s v="X - DNU - RETIRED LINE"/>
    <x v="170"/>
    <n v="135500"/>
    <x v="46"/>
    <n v="9974771"/>
    <s v="WOOD 1 POLE 60'"/>
    <d v="1975-07-01T00:00:00"/>
    <d v="1975-07-01T00:00:00"/>
    <s v="CPR Conversion"/>
  </r>
  <r>
    <n v="0"/>
    <n v="0"/>
    <n v="0"/>
    <n v="0"/>
    <d v="2025-12-01T00:00:00"/>
    <s v="BH Colorado Electric Oper Co"/>
    <s v="Regulated Electric (122)"/>
    <s v="X - DNU - RETIRED LINE"/>
    <x v="170"/>
    <n v="135500"/>
    <x v="46"/>
    <n v="9728064"/>
    <s v="WOOD 1 POLE 60'"/>
    <d v="1958-07-01T00:00:00"/>
    <d v="1958-07-01T00:00:00"/>
    <s v="CPR Conversion"/>
  </r>
  <r>
    <n v="0"/>
    <n v="0"/>
    <n v="0"/>
    <n v="0"/>
    <d v="2025-12-01T00:00:00"/>
    <s v="BH Colorado Electric Oper Co"/>
    <s v="Regulated Electric (122)"/>
    <s v="X - DNU - RETIRED LINE"/>
    <x v="170"/>
    <n v="135500"/>
    <x v="46"/>
    <n v="9974774"/>
    <s v="WOOD 1 POLE 60'"/>
    <d v="1969-07-01T00:00:00"/>
    <d v="1969-07-01T00:00:00"/>
    <s v="CPR Conversion"/>
  </r>
  <r>
    <n v="0"/>
    <n v="0"/>
    <n v="0"/>
    <n v="0"/>
    <d v="2025-12-01T00:00:00"/>
    <s v="BH Colorado Electric Oper Co"/>
    <s v="Regulated Electric (122)"/>
    <s v="X - DNU - RETIRED LINE"/>
    <x v="170"/>
    <n v="135500"/>
    <x v="46"/>
    <n v="9974775"/>
    <s v="WOOD 1 POLE 60'"/>
    <d v="1968-07-01T00:00:00"/>
    <d v="1968-07-01T00:00:00"/>
    <s v="CPR Conversion"/>
  </r>
  <r>
    <n v="0"/>
    <n v="0"/>
    <n v="0"/>
    <n v="0"/>
    <d v="2025-12-01T00:00:00"/>
    <s v="BH Colorado Electric Oper Co"/>
    <s v="Regulated Electric (122)"/>
    <s v="X - DNU - RETIRED LINE"/>
    <x v="170"/>
    <n v="135500"/>
    <x v="46"/>
    <n v="9706638"/>
    <s v="WOOD 1 POLE 60'"/>
    <d v="1975-07-01T00:00:00"/>
    <d v="1975-07-01T00:00:00"/>
    <s v="CPR Conversion"/>
  </r>
  <r>
    <n v="0"/>
    <n v="0"/>
    <n v="0"/>
    <n v="0"/>
    <d v="2025-12-01T00:00:00"/>
    <s v="BH Colorado Electric Oper Co"/>
    <s v="Regulated Electric (122)"/>
    <s v="X - DNU - RETIRED LINE"/>
    <x v="170"/>
    <n v="135500"/>
    <x v="46"/>
    <n v="9724178"/>
    <s v="WOOD 1 POLE 60'"/>
    <d v="1965-07-01T00:00:00"/>
    <d v="1965-07-01T00:00:00"/>
    <s v="CPR Conversion"/>
  </r>
  <r>
    <n v="0"/>
    <n v="0"/>
    <n v="0"/>
    <n v="0"/>
    <d v="2025-12-01T00:00:00"/>
    <s v="BH Colorado Electric Oper Co"/>
    <s v="Regulated Electric (122)"/>
    <s v="X - DNU - RETIRED LINE"/>
    <x v="170"/>
    <n v="135500"/>
    <x v="46"/>
    <n v="9974763"/>
    <s v="WOOD 1 POLE 60'"/>
    <d v="1990-07-01T00:00:00"/>
    <d v="1990-07-01T00:00:00"/>
    <s v="CPR Conversion"/>
  </r>
  <r>
    <n v="0"/>
    <n v="0"/>
    <n v="0"/>
    <n v="0"/>
    <d v="2025-12-01T00:00:00"/>
    <s v="BH Colorado Electric Oper Co"/>
    <s v="Regulated Electric (122)"/>
    <s v="X - DNU - RETIRED LINE"/>
    <x v="170"/>
    <n v="135500"/>
    <x v="46"/>
    <n v="9974782"/>
    <s v="WOOD 1 POLE 60'"/>
    <d v="1959-07-01T00:00:00"/>
    <d v="1959-07-01T00:00:00"/>
    <s v="CPR Conversion"/>
  </r>
  <r>
    <n v="0"/>
    <n v="0"/>
    <n v="0"/>
    <n v="0"/>
    <d v="2025-12-01T00:00:00"/>
    <s v="BH Colorado Electric Oper Co"/>
    <s v="Regulated Electric (122)"/>
    <s v="X - DNU - RETIRED LINE"/>
    <x v="170"/>
    <n v="135500"/>
    <x v="47"/>
    <n v="9974754"/>
    <s v="WOOD 1 POLE 65'"/>
    <d v="1969-07-01T00:00:00"/>
    <d v="1969-07-01T00:00:00"/>
    <s v="CPR Conversion"/>
  </r>
  <r>
    <n v="0"/>
    <n v="0"/>
    <n v="0"/>
    <n v="0"/>
    <d v="2025-12-01T00:00:00"/>
    <s v="BH Colorado Electric Oper Co"/>
    <s v="Regulated Electric (122)"/>
    <s v="X - DNU - RETIRED LINE"/>
    <x v="170"/>
    <n v="135500"/>
    <x v="47"/>
    <n v="9974755"/>
    <s v="WOOD 1 POLE 65'"/>
    <d v="1968-07-01T00:00:00"/>
    <d v="1968-07-01T00:00:00"/>
    <s v="CPR Conversion"/>
  </r>
  <r>
    <n v="0"/>
    <n v="0"/>
    <n v="0"/>
    <n v="0"/>
    <d v="2025-12-01T00:00:00"/>
    <s v="BH Colorado Electric Oper Co"/>
    <s v="Regulated Electric (122)"/>
    <s v="X - DNU - RETIRED LINE"/>
    <x v="170"/>
    <n v="135500"/>
    <x v="47"/>
    <n v="9974757"/>
    <s v="WOOD 1 POLE 65'"/>
    <d v="1966-07-01T00:00:00"/>
    <d v="1966-07-01T00:00:00"/>
    <s v="CPR Conversion"/>
  </r>
  <r>
    <n v="0"/>
    <n v="0"/>
    <n v="0"/>
    <n v="0"/>
    <d v="2025-12-01T00:00:00"/>
    <s v="BH Colorado Electric Oper Co"/>
    <s v="Regulated Electric (122)"/>
    <s v="X - DNU - RETIRED LINE"/>
    <x v="170"/>
    <n v="135500"/>
    <x v="47"/>
    <n v="9974762"/>
    <s v="WOOD 1 POLE 65'"/>
    <d v="1960-07-01T00:00:00"/>
    <d v="1960-07-01T00:00:00"/>
    <s v="CPR Conversion"/>
  </r>
  <r>
    <n v="0"/>
    <n v="0"/>
    <n v="0"/>
    <n v="0"/>
    <d v="2025-12-01T00:00:00"/>
    <s v="BH Colorado Electric Oper Co"/>
    <s v="Regulated Electric (122)"/>
    <s v="X - DNU - RETIRED LINE"/>
    <x v="170"/>
    <n v="135500"/>
    <x v="47"/>
    <n v="9709886"/>
    <s v="WOOD 1 POLE 65'"/>
    <d v="1981-07-01T00:00:00"/>
    <d v="1981-07-01T00:00:00"/>
    <s v="CPR Conversion"/>
  </r>
  <r>
    <n v="0"/>
    <n v="0"/>
    <n v="0"/>
    <n v="0"/>
    <d v="2025-12-01T00:00:00"/>
    <s v="BH Colorado Electric Oper Co"/>
    <s v="Regulated Electric (122)"/>
    <s v="X - DNU - RETIRED LINE"/>
    <x v="170"/>
    <n v="135500"/>
    <x v="47"/>
    <n v="9974758"/>
    <s v="WOOD 1 POLE 65'"/>
    <d v="1965-07-01T00:00:00"/>
    <d v="1965-07-01T00:00:00"/>
    <s v="CPR Conversion"/>
  </r>
  <r>
    <n v="0"/>
    <n v="0"/>
    <n v="0"/>
    <n v="0"/>
    <d v="2025-12-01T00:00:00"/>
    <s v="BH Colorado Electric Oper Co"/>
    <s v="Regulated Electric (122)"/>
    <s v="X - DNU - RETIRED LINE"/>
    <x v="170"/>
    <n v="135500"/>
    <x v="47"/>
    <n v="9974761"/>
    <s v="WOOD 1 POLE 65'"/>
    <d v="1962-07-01T00:00:00"/>
    <d v="1962-07-01T00:00:00"/>
    <s v="CPR Conversion"/>
  </r>
  <r>
    <n v="0"/>
    <n v="0"/>
    <n v="0"/>
    <n v="0"/>
    <d v="2025-12-01T00:00:00"/>
    <s v="BH Colorado Electric Oper Co"/>
    <s v="Regulated Electric (122)"/>
    <s v="X - DNU - RETIRED LINE"/>
    <x v="170"/>
    <n v="135500"/>
    <x v="47"/>
    <n v="9974561"/>
    <s v="WOOD 1 POLE 65'"/>
    <d v="1975-07-01T00:00:00"/>
    <d v="1975-07-01T00:00:00"/>
    <s v="CPR Conversion"/>
  </r>
  <r>
    <n v="0"/>
    <n v="0"/>
    <n v="0"/>
    <n v="0"/>
    <d v="2025-12-01T00:00:00"/>
    <s v="BH Colorado Electric Oper Co"/>
    <s v="Regulated Electric (122)"/>
    <s v="X - DNU - RETIRED LINE"/>
    <x v="170"/>
    <n v="135500"/>
    <x v="47"/>
    <n v="9724176"/>
    <s v="WOOD 1 POLE 65'"/>
    <d v="1977-07-01T00:00:00"/>
    <d v="1977-07-01T00:00:00"/>
    <s v="CPR Conversion"/>
  </r>
  <r>
    <n v="0"/>
    <n v="0"/>
    <n v="0"/>
    <n v="0"/>
    <d v="2025-12-01T00:00:00"/>
    <s v="BH Colorado Electric Oper Co"/>
    <s v="Regulated Electric (122)"/>
    <s v="X - DNU - RETIRED LINE"/>
    <x v="170"/>
    <n v="135500"/>
    <x v="47"/>
    <n v="9724177"/>
    <s v="WOOD 1 POLE 65'"/>
    <d v="1959-07-01T00:00:00"/>
    <d v="1959-07-01T00:00:00"/>
    <s v="CPR Conversion"/>
  </r>
  <r>
    <n v="0"/>
    <n v="0"/>
    <n v="0"/>
    <n v="0"/>
    <d v="2025-12-01T00:00:00"/>
    <s v="BH Colorado Electric Oper Co"/>
    <s v="Regulated Electric (122)"/>
    <s v="X - DNU - RETIRED LINE"/>
    <x v="170"/>
    <n v="135500"/>
    <x v="47"/>
    <n v="9974752"/>
    <s v="WOOD 1 POLE 65'"/>
    <d v="1976-07-01T00:00:00"/>
    <d v="1976-07-01T00:00:00"/>
    <s v="CPR Conversion"/>
  </r>
  <r>
    <n v="0"/>
    <n v="0"/>
    <n v="0"/>
    <n v="0"/>
    <d v="2025-12-01T00:00:00"/>
    <s v="BH Colorado Electric Oper Co"/>
    <s v="Regulated Electric (122)"/>
    <s v="X - DNU - RETIRED LINE"/>
    <x v="170"/>
    <n v="135500"/>
    <x v="47"/>
    <n v="9974759"/>
    <s v="WOOD 1 POLE 65'"/>
    <d v="1964-07-01T00:00:00"/>
    <d v="1964-07-01T00:00:00"/>
    <s v="CPR Conversion"/>
  </r>
  <r>
    <n v="0"/>
    <n v="0"/>
    <n v="0"/>
    <n v="0"/>
    <d v="2025-12-01T00:00:00"/>
    <s v="BH Colorado Electric Oper Co"/>
    <s v="Regulated Electric (122)"/>
    <s v="X - DNU - RETIRED LINE"/>
    <x v="170"/>
    <n v="135500"/>
    <x v="47"/>
    <n v="9974760"/>
    <s v="WOOD 1 POLE 65'"/>
    <d v="1963-07-01T00:00:00"/>
    <d v="1963-07-01T00:00:00"/>
    <s v="CPR Conversion"/>
  </r>
  <r>
    <n v="0"/>
    <n v="0"/>
    <n v="0"/>
    <n v="0"/>
    <d v="2025-12-01T00:00:00"/>
    <s v="BH Colorado Electric Oper Co"/>
    <s v="Regulated Electric (122)"/>
    <s v="X - DNU - RETIRED LINE"/>
    <x v="170"/>
    <n v="135500"/>
    <x v="47"/>
    <n v="9974750"/>
    <s v="WOOD 1 POLE 65'"/>
    <d v="1988-07-01T00:00:00"/>
    <d v="1988-07-01T00:00:00"/>
    <s v="CPR Conversion"/>
  </r>
  <r>
    <n v="0"/>
    <n v="0"/>
    <n v="0"/>
    <n v="0"/>
    <d v="2025-12-01T00:00:00"/>
    <s v="BH Colorado Electric Oper Co"/>
    <s v="Regulated Electric (122)"/>
    <s v="X - DNU - RETIRED LINE"/>
    <x v="170"/>
    <n v="135500"/>
    <x v="47"/>
    <n v="9974751"/>
    <s v="WOOD 1 POLE 65'"/>
    <d v="1979-07-01T00:00:00"/>
    <d v="1979-07-01T00:00:00"/>
    <s v="CPR Conversion"/>
  </r>
  <r>
    <n v="0"/>
    <n v="0"/>
    <n v="0"/>
    <n v="0"/>
    <d v="2025-12-01T00:00:00"/>
    <s v="BH Colorado Electric Oper Co"/>
    <s v="Regulated Electric (122)"/>
    <s v="X - DNU - RETIRED LINE"/>
    <x v="170"/>
    <n v="135500"/>
    <x v="47"/>
    <n v="9706643"/>
    <s v="WOOD 1 POLE 65'"/>
    <d v="1975-07-01T00:00:00"/>
    <d v="1975-07-01T00:00:00"/>
    <s v="CPR Conversion"/>
  </r>
  <r>
    <n v="0"/>
    <n v="0"/>
    <n v="0"/>
    <n v="0"/>
    <d v="2025-12-01T00:00:00"/>
    <s v="BH Colorado Electric Oper Co"/>
    <s v="Regulated Electric (122)"/>
    <s v="X - DNU - RETIRED LINE"/>
    <x v="170"/>
    <n v="135500"/>
    <x v="47"/>
    <n v="9974753"/>
    <s v="WOOD 1 POLE 65'"/>
    <d v="1971-07-01T00:00:00"/>
    <d v="1971-07-01T00:00:00"/>
    <s v="CPR Conversion"/>
  </r>
  <r>
    <n v="0"/>
    <n v="0"/>
    <n v="0"/>
    <n v="0"/>
    <d v="2025-12-01T00:00:00"/>
    <s v="BH Colorado Electric Oper Co"/>
    <s v="Regulated Electric (122)"/>
    <s v="X - DNU - RETIRED LINE"/>
    <x v="170"/>
    <n v="135500"/>
    <x v="47"/>
    <n v="9974749"/>
    <s v="WOOD 1 POLE 65'"/>
    <d v="1992-07-01T00:00:00"/>
    <d v="1992-07-01T00:00:00"/>
    <s v="CPR Conversion"/>
  </r>
  <r>
    <n v="0"/>
    <n v="0"/>
    <n v="0"/>
    <n v="0"/>
    <d v="2025-12-01T00:00:00"/>
    <s v="BH Colorado Electric Oper Co"/>
    <s v="Regulated Electric (122)"/>
    <s v="X - DNU - RETIRED LINE"/>
    <x v="170"/>
    <n v="135500"/>
    <x v="47"/>
    <n v="9974756"/>
    <s v="WOOD 1 POLE 65'"/>
    <d v="1967-07-01T00:00:00"/>
    <d v="1967-07-01T00:00:00"/>
    <s v="CPR Conversion"/>
  </r>
  <r>
    <n v="0"/>
    <n v="0"/>
    <n v="0"/>
    <n v="0"/>
    <d v="2025-12-01T00:00:00"/>
    <s v="BH Colorado Electric Oper Co"/>
    <s v="Regulated Electric (122)"/>
    <s v="X - DNU - RETIRED LINE"/>
    <x v="170"/>
    <n v="135500"/>
    <x v="47"/>
    <n v="9974560"/>
    <s v="WOOD 1 POLE 65'"/>
    <d v="1978-07-01T00:00:00"/>
    <d v="1978-07-01T00:00:00"/>
    <s v="CPR Conversion"/>
  </r>
  <r>
    <n v="0"/>
    <n v="0"/>
    <n v="0"/>
    <n v="0"/>
    <d v="2025-12-01T00:00:00"/>
    <s v="BH Colorado Electric Oper Co"/>
    <s v="Regulated Electric (122)"/>
    <s v="X - DNU - RETIRED LINE"/>
    <x v="170"/>
    <n v="135500"/>
    <x v="48"/>
    <n v="9974829"/>
    <s v="WOOD 1 POLE 70'"/>
    <d v="1983-07-01T00:00:00"/>
    <d v="1983-07-01T00:00:00"/>
    <s v="CPR Conversion"/>
  </r>
  <r>
    <n v="0"/>
    <n v="0"/>
    <n v="0"/>
    <n v="0"/>
    <d v="2025-12-01T00:00:00"/>
    <s v="BH Colorado Electric Oper Co"/>
    <s v="Regulated Electric (122)"/>
    <s v="X - DNU - RETIRED LINE"/>
    <x v="170"/>
    <n v="135500"/>
    <x v="48"/>
    <n v="9974834"/>
    <s v="WOOD 1 POLE 70'"/>
    <d v="1968-07-01T00:00:00"/>
    <d v="1968-07-01T00:00:00"/>
    <s v="CPR Conversion"/>
  </r>
  <r>
    <n v="0"/>
    <n v="0"/>
    <n v="0"/>
    <n v="0"/>
    <d v="2025-12-01T00:00:00"/>
    <s v="BH Colorado Electric Oper Co"/>
    <s v="Regulated Electric (122)"/>
    <s v="X - DNU - RETIRED LINE"/>
    <x v="170"/>
    <n v="135500"/>
    <x v="48"/>
    <n v="9697434"/>
    <s v="WOOD 1 POLE 70'"/>
    <d v="1965-07-01T00:00:00"/>
    <d v="1965-07-01T00:00:00"/>
    <s v="CPR Conversion"/>
  </r>
  <r>
    <n v="0"/>
    <n v="0"/>
    <n v="0"/>
    <n v="0"/>
    <d v="2025-12-01T00:00:00"/>
    <s v="BH Colorado Electric Oper Co"/>
    <s v="Regulated Electric (122)"/>
    <s v="X - DNU - RETIRED LINE"/>
    <x v="170"/>
    <n v="135500"/>
    <x v="48"/>
    <n v="9701189"/>
    <s v="WOOD 1 POLE 70'"/>
    <d v="1971-07-01T00:00:00"/>
    <d v="1971-07-01T00:00:00"/>
    <s v="CPR Conversion"/>
  </r>
  <r>
    <n v="0"/>
    <n v="0"/>
    <n v="0"/>
    <n v="0"/>
    <d v="2025-12-01T00:00:00"/>
    <s v="BH Colorado Electric Oper Co"/>
    <s v="Regulated Electric (122)"/>
    <s v="X - DNU - RETIRED LINE"/>
    <x v="170"/>
    <n v="135500"/>
    <x v="48"/>
    <n v="9974828"/>
    <s v="WOOD 1 POLE 70'"/>
    <d v="1986-07-01T00:00:00"/>
    <d v="1986-07-01T00:00:00"/>
    <s v="CPR Conversion"/>
  </r>
  <r>
    <n v="0"/>
    <n v="0"/>
    <n v="0"/>
    <n v="0"/>
    <d v="2025-12-01T00:00:00"/>
    <s v="BH Colorado Electric Oper Co"/>
    <s v="Regulated Electric (122)"/>
    <s v="X - DNU - RETIRED LINE"/>
    <x v="170"/>
    <n v="135500"/>
    <x v="48"/>
    <n v="9974830"/>
    <s v="WOOD 1 POLE 70'"/>
    <d v="1977-07-01T00:00:00"/>
    <d v="1977-07-01T00:00:00"/>
    <s v="CPR Conversion"/>
  </r>
  <r>
    <n v="0"/>
    <n v="0"/>
    <n v="0"/>
    <n v="0"/>
    <d v="2025-12-01T00:00:00"/>
    <s v="BH Colorado Electric Oper Co"/>
    <s v="Regulated Electric (122)"/>
    <s v="X - DNU - RETIRED LINE"/>
    <x v="170"/>
    <n v="135500"/>
    <x v="48"/>
    <n v="9974833"/>
    <s v="WOOD 1 POLE 70'"/>
    <d v="1969-07-01T00:00:00"/>
    <d v="1969-07-01T00:00:00"/>
    <s v="CPR Conversion"/>
  </r>
  <r>
    <n v="0"/>
    <n v="0"/>
    <n v="0"/>
    <n v="0"/>
    <d v="2025-12-01T00:00:00"/>
    <s v="BH Colorado Electric Oper Co"/>
    <s v="Regulated Electric (122)"/>
    <s v="X - DNU - RETIRED LINE"/>
    <x v="170"/>
    <n v="135500"/>
    <x v="48"/>
    <n v="9974559"/>
    <s v="WOOD 1 POLE 70'"/>
    <d v="1978-07-01T00:00:00"/>
    <d v="1978-07-01T00:00:00"/>
    <s v="CPR Conversion"/>
  </r>
  <r>
    <n v="0"/>
    <n v="0"/>
    <n v="0"/>
    <n v="0"/>
    <d v="2025-12-01T00:00:00"/>
    <s v="BH Colorado Electric Oper Co"/>
    <s v="Regulated Electric (122)"/>
    <s v="X - DNU - RETIRED LINE"/>
    <x v="170"/>
    <n v="135500"/>
    <x v="48"/>
    <n v="9974831"/>
    <s v="WOOD 1 POLE 70'"/>
    <d v="1976-07-01T00:00:00"/>
    <d v="1976-07-01T00:00:00"/>
    <s v="CPR Conversion"/>
  </r>
  <r>
    <n v="0"/>
    <n v="0"/>
    <n v="0"/>
    <n v="0"/>
    <d v="2025-12-01T00:00:00"/>
    <s v="BH Colorado Electric Oper Co"/>
    <s v="Regulated Electric (122)"/>
    <s v="X - DNU - RETIRED LINE"/>
    <x v="170"/>
    <n v="135500"/>
    <x v="48"/>
    <n v="9974835"/>
    <s v="WOOD 1 POLE 70'"/>
    <d v="1967-07-01T00:00:00"/>
    <d v="1967-07-01T00:00:00"/>
    <s v="CPR Conversion"/>
  </r>
  <r>
    <n v="0"/>
    <n v="0"/>
    <n v="0"/>
    <n v="0"/>
    <d v="2025-12-01T00:00:00"/>
    <s v="BH Colorado Electric Oper Co"/>
    <s v="Regulated Electric (122)"/>
    <s v="X - DNU - RETIRED LINE"/>
    <x v="170"/>
    <n v="135500"/>
    <x v="48"/>
    <n v="9974832"/>
    <s v="WOOD 1 POLE 70'"/>
    <d v="1972-07-01T00:00:00"/>
    <d v="1972-07-01T00:00:00"/>
    <s v="CPR Conversion"/>
  </r>
  <r>
    <n v="0"/>
    <n v="0"/>
    <n v="0"/>
    <n v="0"/>
    <d v="2025-12-01T00:00:00"/>
    <s v="BH Colorado Electric Oper Co"/>
    <s v="Regulated Electric (122)"/>
    <s v="X - DNU - RETIRED LINE"/>
    <x v="170"/>
    <n v="135500"/>
    <x v="49"/>
    <n v="9706645"/>
    <s v="WOOD 1 POLE 75'"/>
    <d v="1971-07-01T00:00:00"/>
    <d v="1971-07-01T00:00:00"/>
    <s v="CPR Conversion"/>
  </r>
  <r>
    <n v="0"/>
    <n v="0"/>
    <n v="0"/>
    <n v="0"/>
    <d v="2025-12-01T00:00:00"/>
    <s v="BH Colorado Electric Oper Co"/>
    <s v="Regulated Electric (122)"/>
    <s v="X - DNU - RETIRED LINE"/>
    <x v="170"/>
    <n v="135500"/>
    <x v="49"/>
    <n v="9724182"/>
    <s v="WOOD 1 POLE 75'"/>
    <d v="1965-07-01T00:00:00"/>
    <d v="1965-07-01T00:00:00"/>
    <s v="CPR Conversion"/>
  </r>
  <r>
    <n v="0"/>
    <n v="0"/>
    <n v="0"/>
    <n v="0"/>
    <d v="2025-12-01T00:00:00"/>
    <s v="BH Colorado Electric Oper Co"/>
    <s v="Regulated Electric (122)"/>
    <s v="X - DNU - RETIRED LINE"/>
    <x v="170"/>
    <n v="135500"/>
    <x v="49"/>
    <n v="9974823"/>
    <s v="WOOD 1 POLE 75'"/>
    <d v="1977-07-01T00:00:00"/>
    <d v="1977-07-01T00:00:00"/>
    <s v="CPR Conversion"/>
  </r>
  <r>
    <n v="0"/>
    <n v="0"/>
    <n v="0"/>
    <n v="0"/>
    <d v="2025-12-01T00:00:00"/>
    <s v="BH Colorado Electric Oper Co"/>
    <s v="Regulated Electric (122)"/>
    <s v="X - DNU - RETIRED LINE"/>
    <x v="170"/>
    <n v="135500"/>
    <x v="49"/>
    <n v="9974825"/>
    <s v="WOOD 1 POLE 75'"/>
    <d v="1966-07-01T00:00:00"/>
    <d v="1966-07-01T00:00:00"/>
    <s v="CPR Conversion"/>
  </r>
  <r>
    <n v="0"/>
    <n v="0"/>
    <n v="0"/>
    <n v="0"/>
    <d v="2025-12-01T00:00:00"/>
    <s v="BH Colorado Electric Oper Co"/>
    <s v="Regulated Electric (122)"/>
    <s v="X - DNU - RETIRED LINE"/>
    <x v="170"/>
    <n v="135500"/>
    <x v="49"/>
    <n v="9728065"/>
    <s v="WOOD 1 POLE 75'"/>
    <d v="1976-07-01T00:00:00"/>
    <d v="1976-07-01T00:00:00"/>
    <s v="CPR Conversion"/>
  </r>
  <r>
    <n v="0"/>
    <n v="0"/>
    <n v="0"/>
    <n v="0"/>
    <d v="2025-12-01T00:00:00"/>
    <s v="BH Colorado Electric Oper Co"/>
    <s v="Regulated Electric (122)"/>
    <s v="X - DNU - RETIRED LINE"/>
    <x v="170"/>
    <n v="135500"/>
    <x v="49"/>
    <n v="9974827"/>
    <s v="WOOD 1 POLE 75'"/>
    <d v="1963-07-01T00:00:00"/>
    <d v="1963-07-01T00:00:00"/>
    <s v="CPR Conversion"/>
  </r>
  <r>
    <n v="0"/>
    <n v="0"/>
    <n v="0"/>
    <n v="0"/>
    <d v="2025-12-01T00:00:00"/>
    <s v="BH Colorado Electric Oper Co"/>
    <s v="Regulated Electric (122)"/>
    <s v="X - DNU - RETIRED LINE"/>
    <x v="170"/>
    <n v="135500"/>
    <x v="49"/>
    <n v="9974826"/>
    <s v="WOOD 1 POLE 75'"/>
    <d v="1964-07-01T00:00:00"/>
    <d v="1964-07-01T00:00:00"/>
    <s v="CPR Conversion"/>
  </r>
  <r>
    <n v="0"/>
    <n v="0"/>
    <n v="0"/>
    <n v="0"/>
    <d v="2025-12-01T00:00:00"/>
    <s v="BH Colorado Electric Oper Co"/>
    <s v="Regulated Electric (122)"/>
    <s v="X - DNU - RETIRED LINE"/>
    <x v="170"/>
    <n v="135500"/>
    <x v="49"/>
    <n v="9974824"/>
    <s v="WOOD 1 POLE 75'"/>
    <d v="1967-07-01T00:00:00"/>
    <d v="1967-07-01T00:00:00"/>
    <s v="CPR Conversion"/>
  </r>
  <r>
    <n v="0"/>
    <n v="0"/>
    <n v="0"/>
    <n v="0"/>
    <d v="2025-12-01T00:00:00"/>
    <s v="BH Colorado Electric Oper Co"/>
    <s v="Regulated Electric (122)"/>
    <s v="X - DNU - RETIRED LINE"/>
    <x v="170"/>
    <n v="135500"/>
    <x v="50"/>
    <n v="9974819"/>
    <s v="WOOD 1 POLE 80'"/>
    <d v="1983-07-01T00:00:00"/>
    <d v="1983-07-01T00:00:00"/>
    <s v="CPR Conversion"/>
  </r>
  <r>
    <n v="0"/>
    <n v="0"/>
    <n v="0"/>
    <n v="0"/>
    <d v="2025-12-01T00:00:00"/>
    <s v="BH Colorado Electric Oper Co"/>
    <s v="Regulated Electric (122)"/>
    <s v="X - DNU - RETIRED LINE"/>
    <x v="170"/>
    <n v="135500"/>
    <x v="50"/>
    <n v="9974821"/>
    <s v="WOOD 1 POLE 80'"/>
    <d v="1972-07-01T00:00:00"/>
    <d v="1972-07-01T00:00:00"/>
    <s v="CPR Conversion"/>
  </r>
  <r>
    <n v="0"/>
    <n v="0"/>
    <n v="0"/>
    <n v="0"/>
    <d v="2025-12-01T00:00:00"/>
    <s v="BH Colorado Electric Oper Co"/>
    <s v="Regulated Electric (122)"/>
    <s v="X - DNU - RETIRED LINE"/>
    <x v="170"/>
    <n v="135500"/>
    <x v="50"/>
    <n v="9974822"/>
    <s v="WOOD 1 POLE 80'"/>
    <d v="1967-07-01T00:00:00"/>
    <d v="1967-07-01T00:00:00"/>
    <s v="CPR Conversion"/>
  </r>
  <r>
    <n v="0"/>
    <n v="0"/>
    <n v="0"/>
    <n v="0"/>
    <d v="2025-12-01T00:00:00"/>
    <s v="BH Colorado Electric Oper Co"/>
    <s v="Regulated Electric (122)"/>
    <s v="X - DNU - RETIRED LINE"/>
    <x v="170"/>
    <n v="135500"/>
    <x v="50"/>
    <n v="9974820"/>
    <s v="WOOD 1 POLE 80'"/>
    <d v="1980-07-01T00:00:00"/>
    <d v="1980-07-01T00:00:00"/>
    <s v="CPR Conversion"/>
  </r>
  <r>
    <n v="0"/>
    <n v="0"/>
    <n v="0"/>
    <n v="0"/>
    <d v="2025-12-01T00:00:00"/>
    <s v="BH Colorado Electric Oper Co"/>
    <s v="Regulated Electric (122)"/>
    <s v="X - DNU - RETIRED LINE"/>
    <x v="170"/>
    <n v="135500"/>
    <x v="52"/>
    <n v="9974818"/>
    <s v="WOOD 1 POLE 90'"/>
    <d v="1972-07-01T00:00:00"/>
    <d v="1972-07-01T00:00:00"/>
    <s v="CPR Conversion"/>
  </r>
  <r>
    <n v="0"/>
    <n v="0"/>
    <n v="0"/>
    <n v="0"/>
    <d v="2025-12-01T00:00:00"/>
    <s v="BH Colorado Electric Oper Co"/>
    <s v="Regulated Electric (122)"/>
    <s v="X - DNU - RETIRED LINE"/>
    <x v="170"/>
    <n v="135500"/>
    <x v="52"/>
    <n v="9693329"/>
    <s v="WOOD 1 POLE 90'"/>
    <d v="1968-07-01T00:00:00"/>
    <d v="1968-07-01T00:00:00"/>
    <s v="CPR Conversion"/>
  </r>
  <r>
    <n v="0"/>
    <n v="0"/>
    <n v="0"/>
    <n v="0"/>
    <d v="2025-12-01T00:00:00"/>
    <s v="BH Colorado Electric Oper Co"/>
    <s v="Regulated Electric (122)"/>
    <s v="X - DNU - RETIRED LINE"/>
    <x v="170"/>
    <n v="135600"/>
    <x v="24"/>
    <n v="9974811"/>
    <s v="TRANSMISSION LINES-CONDUCTOR"/>
    <d v="1963-07-01T00:00:00"/>
    <d v="1963-07-01T00:00:00"/>
    <s v="CPR Conversion"/>
  </r>
  <r>
    <n v="0"/>
    <n v="0"/>
    <n v="0"/>
    <n v="0"/>
    <d v="2025-12-01T00:00:00"/>
    <s v="BH Colorado Electric Oper Co"/>
    <s v="Regulated Electric (122)"/>
    <s v="X - DNU - RETIRED LINE"/>
    <x v="170"/>
    <n v="135600"/>
    <x v="24"/>
    <n v="9974808"/>
    <s v="TRANSMISSION LINES-CONDUCTOR"/>
    <d v="1956-07-01T00:00:00"/>
    <d v="1956-07-01T00:00:00"/>
    <s v="CPR Conversion"/>
  </r>
  <r>
    <n v="0"/>
    <n v="0"/>
    <n v="0"/>
    <n v="0"/>
    <d v="2025-12-01T00:00:00"/>
    <s v="BH Colorado Electric Oper Co"/>
    <s v="Regulated Electric (122)"/>
    <s v="X - DNU - RETIRED LINE"/>
    <x v="170"/>
    <n v="135600"/>
    <x v="24"/>
    <n v="9974814"/>
    <s v="TRANSMISSION LINES-CONDUCTOR"/>
    <d v="1962-07-01T00:00:00"/>
    <d v="1962-07-01T00:00:00"/>
    <s v="CPR Conversion"/>
  </r>
  <r>
    <n v="0"/>
    <n v="0"/>
    <n v="0"/>
    <n v="0"/>
    <d v="2025-12-01T00:00:00"/>
    <s v="BH Colorado Electric Oper Co"/>
    <s v="Regulated Electric (122)"/>
    <s v="X - DNU - RETIRED LINE"/>
    <x v="170"/>
    <n v="135600"/>
    <x v="24"/>
    <n v="9974805"/>
    <s v="TRANSMISSION LINES-CONDUCTOR"/>
    <d v="1975-07-01T00:00:00"/>
    <d v="1975-07-01T00:00:00"/>
    <s v="CPR Conversion"/>
  </r>
  <r>
    <n v="0"/>
    <n v="0"/>
    <n v="0"/>
    <n v="0"/>
    <d v="2025-12-01T00:00:00"/>
    <s v="BH Colorado Electric Oper Co"/>
    <s v="Regulated Electric (122)"/>
    <s v="X - DNU - RETIRED LINE"/>
    <x v="170"/>
    <n v="135600"/>
    <x v="24"/>
    <n v="9974812"/>
    <s v="TRANSMISSION LINES-CONDUCTOR"/>
    <d v="1957-07-01T00:00:00"/>
    <d v="1957-07-01T00:00:00"/>
    <s v="CPR Conversion"/>
  </r>
  <r>
    <n v="0"/>
    <n v="0"/>
    <n v="0"/>
    <n v="0"/>
    <d v="2025-12-01T00:00:00"/>
    <s v="BH Colorado Electric Oper Co"/>
    <s v="Regulated Electric (122)"/>
    <s v="X - DNU - RETIRED LINE"/>
    <x v="170"/>
    <n v="135600"/>
    <x v="24"/>
    <n v="9724180"/>
    <s v="TRANSMISSION LINES-CONDUCTOR"/>
    <d v="1970-07-01T00:00:00"/>
    <d v="1970-07-01T00:00:00"/>
    <s v="CPR Conversion"/>
  </r>
  <r>
    <n v="0"/>
    <n v="0"/>
    <n v="0"/>
    <n v="0"/>
    <d v="2025-12-01T00:00:00"/>
    <s v="BH Colorado Electric Oper Co"/>
    <s v="Regulated Electric (122)"/>
    <s v="X - DNU - RETIRED LINE"/>
    <x v="170"/>
    <n v="135600"/>
    <x v="24"/>
    <n v="9974815"/>
    <s v="CONDUCTOR, OVERHEAD"/>
    <d v="1958-07-01T00:00:00"/>
    <d v="1958-07-01T00:00:00"/>
    <s v="CPR Conversion"/>
  </r>
  <r>
    <n v="0"/>
    <n v="0"/>
    <n v="0"/>
    <n v="0"/>
    <d v="2025-12-01T00:00:00"/>
    <s v="BH Colorado Electric Oper Co"/>
    <s v="Regulated Electric (122)"/>
    <s v="X - DNU - RETIRED LINE"/>
    <x v="170"/>
    <n v="135600"/>
    <x v="24"/>
    <n v="9974806"/>
    <s v="TRANSMISSION LINES-CONDUCTOR"/>
    <d v="1972-07-01T00:00:00"/>
    <d v="1972-07-01T00:00:00"/>
    <s v="CPR Conversion"/>
  </r>
  <r>
    <n v="0"/>
    <n v="0"/>
    <n v="0"/>
    <n v="0"/>
    <d v="2025-12-01T00:00:00"/>
    <s v="BH Colorado Electric Oper Co"/>
    <s v="Regulated Electric (122)"/>
    <s v="X - DNU - RETIRED LINE"/>
    <x v="170"/>
    <n v="135600"/>
    <x v="24"/>
    <n v="9974801"/>
    <s v="TRANSMISSION LINES-CONDUCTOR"/>
    <d v="1974-07-01T00:00:00"/>
    <d v="1974-07-01T00:00:00"/>
    <s v="CPR Conversion"/>
  </r>
  <r>
    <n v="0"/>
    <n v="0"/>
    <n v="0"/>
    <n v="0"/>
    <d v="2025-12-01T00:00:00"/>
    <s v="BH Colorado Electric Oper Co"/>
    <s v="Regulated Electric (122)"/>
    <s v="X - DNU - RETIRED LINE"/>
    <x v="170"/>
    <n v="135600"/>
    <x v="24"/>
    <n v="9693328"/>
    <s v="TRANSMISSION LINES-CONDUCTOR"/>
    <d v="1979-07-01T00:00:00"/>
    <d v="1979-07-01T00:00:00"/>
    <s v="CPR Conversion"/>
  </r>
  <r>
    <n v="0"/>
    <n v="0"/>
    <n v="0"/>
    <n v="0"/>
    <d v="2025-12-01T00:00:00"/>
    <s v="BH Colorado Electric Oper Co"/>
    <s v="Regulated Electric (122)"/>
    <s v="X - DNU - RETIRED LINE"/>
    <x v="170"/>
    <n v="135600"/>
    <x v="24"/>
    <n v="9974558"/>
    <s v="CONDUCTOR, OVERHEAD"/>
    <d v="1975-07-01T00:00:00"/>
    <d v="1975-07-01T00:00:00"/>
    <s v="CPR Conversion"/>
  </r>
  <r>
    <n v="0"/>
    <n v="0"/>
    <n v="0"/>
    <n v="0"/>
    <d v="2025-12-01T00:00:00"/>
    <s v="BH Colorado Electric Oper Co"/>
    <s v="Regulated Electric (122)"/>
    <s v="X - DNU - RETIRED LINE"/>
    <x v="170"/>
    <n v="135600"/>
    <x v="24"/>
    <n v="9974796"/>
    <s v="TRANSMISSION LINES-CONDUCTOR"/>
    <d v="1942-07-01T00:00:00"/>
    <d v="1942-07-01T00:00:00"/>
    <s v="CPR Conversion"/>
  </r>
  <r>
    <n v="0"/>
    <n v="0"/>
    <n v="0"/>
    <n v="0"/>
    <d v="2025-12-01T00:00:00"/>
    <s v="BH Colorado Electric Oper Co"/>
    <s v="Regulated Electric (122)"/>
    <s v="X - DNU - RETIRED LINE"/>
    <x v="170"/>
    <n v="135600"/>
    <x v="24"/>
    <n v="9701188"/>
    <s v="TRANSMISSION LINES-CONDUCTOR"/>
    <d v="1967-07-01T00:00:00"/>
    <d v="1967-07-01T00:00:00"/>
    <s v="CPR Conversion"/>
  </r>
  <r>
    <n v="0"/>
    <n v="0"/>
    <n v="0"/>
    <n v="0"/>
    <d v="2025-12-01T00:00:00"/>
    <s v="BH Colorado Electric Oper Co"/>
    <s v="Regulated Electric (122)"/>
    <s v="X - DNU - RETIRED LINE"/>
    <x v="170"/>
    <n v="135600"/>
    <x v="24"/>
    <n v="9974799"/>
    <s v="TRANSMISSION LINES-CONDUCTOR"/>
    <d v="1978-07-01T00:00:00"/>
    <d v="1978-07-01T00:00:00"/>
    <s v="CPR Conversion"/>
  </r>
  <r>
    <n v="0"/>
    <n v="0"/>
    <n v="0"/>
    <n v="0"/>
    <d v="2025-12-01T00:00:00"/>
    <s v="BH Colorado Electric Oper Co"/>
    <s v="Regulated Electric (122)"/>
    <s v="X - DNU - RETIRED LINE"/>
    <x v="170"/>
    <n v="135600"/>
    <x v="24"/>
    <n v="9974813"/>
    <s v="TRANSMISSION LINES-CONDUCTOR"/>
    <d v="1953-07-01T00:00:00"/>
    <d v="1953-07-01T00:00:00"/>
    <s v="CPR Conversion"/>
  </r>
  <r>
    <n v="0"/>
    <n v="0"/>
    <n v="0"/>
    <n v="0"/>
    <d v="2025-12-01T00:00:00"/>
    <s v="BH Colorado Electric Oper Co"/>
    <s v="Regulated Electric (122)"/>
    <s v="X - DNU - RETIRED LINE"/>
    <x v="170"/>
    <n v="135600"/>
    <x v="24"/>
    <n v="9974797"/>
    <s v="TRANSMISSION LINES-CONDUCTOR"/>
    <d v="1938-07-01T00:00:00"/>
    <d v="1938-07-01T00:00:00"/>
    <s v="CPR Conversion"/>
  </r>
  <r>
    <n v="0"/>
    <n v="0"/>
    <n v="0"/>
    <n v="0"/>
    <d v="2025-12-01T00:00:00"/>
    <s v="BH Colorado Electric Oper Co"/>
    <s v="Regulated Electric (122)"/>
    <s v="X - DNU - RETIRED LINE"/>
    <x v="170"/>
    <n v="135600"/>
    <x v="24"/>
    <n v="9974809"/>
    <s v="TRANSMISSION LINES-CONDUCTOR"/>
    <d v="1973-07-01T00:00:00"/>
    <d v="1973-07-01T00:00:00"/>
    <s v="CPR Conversion"/>
  </r>
  <r>
    <n v="0"/>
    <n v="0"/>
    <n v="0"/>
    <n v="0"/>
    <d v="2025-12-01T00:00:00"/>
    <s v="BH Colorado Electric Oper Co"/>
    <s v="Regulated Electric (122)"/>
    <s v="X - DNU - RETIRED LINE"/>
    <x v="170"/>
    <n v="135600"/>
    <x v="24"/>
    <n v="9974802"/>
    <s v="TRANSMISSION LINES-CONDUCTOR"/>
    <d v="1968-07-01T00:00:00"/>
    <d v="1968-07-01T00:00:00"/>
    <s v="CPR Conversion"/>
  </r>
  <r>
    <n v="0"/>
    <n v="0"/>
    <n v="0"/>
    <n v="0"/>
    <d v="2025-12-01T00:00:00"/>
    <s v="BH Colorado Electric Oper Co"/>
    <s v="Regulated Electric (122)"/>
    <s v="X - DNU - RETIRED LINE"/>
    <x v="170"/>
    <n v="135600"/>
    <x v="24"/>
    <n v="9974807"/>
    <s v="TRANSMISSION LINES-CONDUCTOR"/>
    <d v="1959-07-01T00:00:00"/>
    <d v="1959-07-01T00:00:00"/>
    <s v="CPR Conversion"/>
  </r>
  <r>
    <n v="0"/>
    <n v="0"/>
    <n v="0"/>
    <n v="0"/>
    <d v="2025-12-01T00:00:00"/>
    <s v="BH Colorado Electric Oper Co"/>
    <s v="Regulated Electric (122)"/>
    <s v="X - DNU - RETIRED LINE"/>
    <x v="170"/>
    <n v="135600"/>
    <x v="24"/>
    <n v="9974804"/>
    <s v="TRANSMISSION LINES-CONDUCTOR"/>
    <d v="1980-07-01T00:00:00"/>
    <d v="1980-07-01T00:00:00"/>
    <s v="CPR Conversion"/>
  </r>
  <r>
    <n v="0"/>
    <n v="0"/>
    <n v="0"/>
    <n v="0"/>
    <d v="2025-12-01T00:00:00"/>
    <s v="BH Colorado Electric Oper Co"/>
    <s v="Regulated Electric (122)"/>
    <s v="X - DNU - RETIRED LINE"/>
    <x v="170"/>
    <n v="135600"/>
    <x v="24"/>
    <n v="9974810"/>
    <s v="TRANSMISSION LINES-CONDUCTOR"/>
    <d v="1971-07-01T00:00:00"/>
    <d v="1971-07-01T00:00:00"/>
    <s v="CPR Conversion"/>
  </r>
  <r>
    <n v="0"/>
    <n v="0"/>
    <n v="0"/>
    <n v="0"/>
    <d v="2025-12-01T00:00:00"/>
    <s v="BH Colorado Electric Oper Co"/>
    <s v="Regulated Electric (122)"/>
    <s v="X - DNU - RETIRED LINE"/>
    <x v="170"/>
    <n v="135600"/>
    <x v="24"/>
    <n v="9974803"/>
    <s v="TRANSMISSION LINES-CONDUCTOR"/>
    <d v="1986-07-01T00:00:00"/>
    <d v="1986-07-01T00:00:00"/>
    <s v="CPR Conversion"/>
  </r>
  <r>
    <n v="0"/>
    <n v="0"/>
    <n v="0"/>
    <n v="0"/>
    <d v="2025-12-01T00:00:00"/>
    <s v="BH Colorado Electric Oper Co"/>
    <s v="Regulated Electric (122)"/>
    <s v="X - DNU - RETIRED LINE"/>
    <x v="170"/>
    <n v="135600"/>
    <x v="24"/>
    <n v="9974798"/>
    <s v="TRANSMISSION LINES-CONDUCTOR"/>
    <d v="1936-07-01T00:00:00"/>
    <d v="1936-07-01T00:00:00"/>
    <s v="CPR Conversion"/>
  </r>
  <r>
    <n v="0"/>
    <n v="0"/>
    <n v="0"/>
    <n v="0"/>
    <d v="2025-12-01T00:00:00"/>
    <s v="BH Colorado Electric Oper Co"/>
    <s v="Regulated Electric (122)"/>
    <s v="X - DNU - RETIRED LINE"/>
    <x v="170"/>
    <n v="135600"/>
    <x v="24"/>
    <n v="9724181"/>
    <s v="TRANSMISSION LINES-CONDUCTOR"/>
    <d v="1976-07-01T00:00:00"/>
    <d v="1976-07-01T00:00:00"/>
    <s v="CPR Conversion"/>
  </r>
  <r>
    <n v="0"/>
    <n v="0"/>
    <n v="0"/>
    <n v="0"/>
    <d v="2025-12-01T00:00:00"/>
    <s v="BH Colorado Electric Oper Co"/>
    <s v="Regulated Electric (122)"/>
    <s v="X - DNU - RETIRED LINE"/>
    <x v="170"/>
    <n v="135600"/>
    <x v="24"/>
    <n v="9974800"/>
    <s v="TRANSMISSION LINES-CONDUCTOR"/>
    <d v="1977-07-01T00:00:00"/>
    <d v="1977-07-01T00:00:00"/>
    <s v="CPR Conversion"/>
  </r>
  <r>
    <n v="0"/>
    <n v="0"/>
    <n v="0"/>
    <n v="0"/>
    <d v="2025-12-01T00:00:00"/>
    <s v="BH Colorado Electric Oper Co"/>
    <s v="Regulated Electric (122)"/>
    <s v="X - DNU - RETIRED LINE"/>
    <x v="170"/>
    <n v="135600"/>
    <x v="24"/>
    <n v="9709887"/>
    <s v="TRANSMISSION LINES-CONDUCTOR"/>
    <d v="1937-07-01T00:00:00"/>
    <d v="1937-07-01T00:00:00"/>
    <s v="CPR Conversion"/>
  </r>
  <r>
    <n v="0"/>
    <n v="0"/>
    <n v="0"/>
    <n v="0"/>
    <d v="2025-12-01T00:00:00"/>
    <s v="BH Colorado Electric Oper Co"/>
    <s v="Regulated Electric (122)"/>
    <s v="X - DNU - RETIRED LINE"/>
    <x v="170"/>
    <n v="135600"/>
    <x v="24"/>
    <n v="9697433"/>
    <s v="TRANSMISSION LINES-CONDUCTOR"/>
    <d v="1969-07-01T00:00:00"/>
    <d v="1969-07-01T00:00:00"/>
    <s v="CPR Conversion"/>
  </r>
  <r>
    <n v="0"/>
    <n v="0"/>
    <n v="0"/>
    <n v="0"/>
    <d v="2025-12-01T00:00:00"/>
    <s v="BH Colorado Electric Oper Co"/>
    <s v="Regulated Electric (122)"/>
    <s v="X - DNU - RETIRED LINE"/>
    <x v="170"/>
    <n v="135600"/>
    <x v="24"/>
    <n v="9974557"/>
    <s v="TRANSMISSION LINES-CONDUCTOR"/>
    <d v="1978-07-01T00:00:00"/>
    <d v="1978-07-01T00:00:00"/>
    <s v="CPR Conversion"/>
  </r>
  <r>
    <n v="0"/>
    <n v="0"/>
    <n v="0"/>
    <n v="0"/>
    <d v="2025-12-01T00:00:00"/>
    <s v="BH Colorado Electric Oper Co"/>
    <s v="Regulated Electric (122)"/>
    <s v="X - DNU - RETIRED LINE"/>
    <x v="170"/>
    <n v="135600"/>
    <x v="18"/>
    <n v="9974874"/>
    <s v="STATIC WIRE (TRANSMISSION LINE"/>
    <d v="1966-07-01T00:00:00"/>
    <d v="1966-07-01T00:00:00"/>
    <s v="CPR Conversion"/>
  </r>
  <r>
    <n v="0"/>
    <n v="0"/>
    <n v="0"/>
    <n v="0"/>
    <d v="2025-12-01T00:00:00"/>
    <s v="BH Colorado Electric Oper Co"/>
    <s v="Regulated Electric (122)"/>
    <s v="X - DNU - RETIRED LINE"/>
    <x v="170"/>
    <n v="135600"/>
    <x v="18"/>
    <n v="9974863"/>
    <s v="STATIC WIRE (TRANSMISSION LINE"/>
    <d v="1986-07-01T00:00:00"/>
    <d v="1986-07-01T00:00:00"/>
    <s v="CPR Conversion"/>
  </r>
  <r>
    <n v="0"/>
    <n v="0"/>
    <n v="0"/>
    <n v="0"/>
    <d v="2025-12-01T00:00:00"/>
    <s v="BH Colorado Electric Oper Co"/>
    <s v="Regulated Electric (122)"/>
    <s v="X - DNU - RETIRED LINE"/>
    <x v="170"/>
    <n v="135600"/>
    <x v="18"/>
    <n v="9974866"/>
    <s v="STATIC WIRE (TRANSMISSION LINE"/>
    <d v="1977-07-01T00:00:00"/>
    <d v="1977-07-01T00:00:00"/>
    <s v="CPR Conversion"/>
  </r>
  <r>
    <n v="0"/>
    <n v="0"/>
    <n v="0"/>
    <n v="0"/>
    <d v="2025-12-01T00:00:00"/>
    <s v="BH Colorado Electric Oper Co"/>
    <s v="Regulated Electric (122)"/>
    <s v="X - DNU - RETIRED LINE"/>
    <x v="170"/>
    <n v="135600"/>
    <x v="18"/>
    <n v="9974873"/>
    <s v="STATIC WIRE (TRANSMISSION LINE"/>
    <d v="1942-07-01T00:00:00"/>
    <d v="1942-07-01T00:00:00"/>
    <s v="CPR Conversion"/>
  </r>
  <r>
    <n v="0"/>
    <n v="0"/>
    <n v="0"/>
    <n v="0"/>
    <d v="2025-12-01T00:00:00"/>
    <s v="BH Colorado Electric Oper Co"/>
    <s v="Regulated Electric (122)"/>
    <s v="X - DNU - RETIRED LINE"/>
    <x v="170"/>
    <n v="135600"/>
    <x v="18"/>
    <n v="9974864"/>
    <s v="STATIC WIRE (TRANSMISSION LINE"/>
    <d v="1980-07-01T00:00:00"/>
    <d v="1980-07-01T00:00:00"/>
    <s v="CPR Conversion"/>
  </r>
  <r>
    <n v="0"/>
    <n v="0"/>
    <n v="0"/>
    <n v="0"/>
    <d v="2025-12-01T00:00:00"/>
    <s v="BH Colorado Electric Oper Co"/>
    <s v="Regulated Electric (122)"/>
    <s v="X - DNU - RETIRED LINE"/>
    <x v="170"/>
    <n v="135600"/>
    <x v="18"/>
    <n v="9724186"/>
    <s v="STATIC WIRE (TRANSMISSION LINE"/>
    <d v="1975-07-01T00:00:00"/>
    <d v="1975-07-01T00:00:00"/>
    <s v="CPR Conversion"/>
  </r>
  <r>
    <n v="0"/>
    <n v="0"/>
    <n v="0"/>
    <n v="0"/>
    <d v="2025-12-01T00:00:00"/>
    <s v="BH Colorado Electric Oper Co"/>
    <s v="Regulated Electric (122)"/>
    <s v="X - DNU - RETIRED LINE"/>
    <x v="170"/>
    <n v="135600"/>
    <x v="18"/>
    <n v="9974875"/>
    <s v="STATIC WIRE (TRANSMISSION LINE"/>
    <d v="1954-07-01T00:00:00"/>
    <d v="1954-07-01T00:00:00"/>
    <s v="CPR Conversion"/>
  </r>
  <r>
    <n v="0"/>
    <n v="0"/>
    <n v="0"/>
    <n v="0"/>
    <d v="2025-12-01T00:00:00"/>
    <s v="BH Colorado Electric Oper Co"/>
    <s v="Regulated Electric (122)"/>
    <s v="X - DNU - RETIRED LINE"/>
    <x v="170"/>
    <n v="135600"/>
    <x v="18"/>
    <n v="9974876"/>
    <s v="STATIC WIRE (TRANSMISSION LINE"/>
    <d v="1939-07-01T00:00:00"/>
    <d v="1939-07-01T00:00:00"/>
    <s v="CPR Conversion"/>
  </r>
  <r>
    <n v="0"/>
    <n v="0"/>
    <n v="0"/>
    <n v="0"/>
    <d v="2025-12-01T00:00:00"/>
    <s v="BH Colorado Electric Oper Co"/>
    <s v="Regulated Electric (122)"/>
    <s v="X - DNU - RETIRED LINE"/>
    <x v="170"/>
    <n v="135600"/>
    <x v="18"/>
    <n v="9974865"/>
    <s v="STATIC WIRE (TRANSMISSION LINE"/>
    <d v="1978-07-01T00:00:00"/>
    <d v="1978-07-01T00:00:00"/>
    <s v="CPR Conversion"/>
  </r>
  <r>
    <n v="0"/>
    <n v="0"/>
    <n v="0"/>
    <n v="0"/>
    <d v="2025-12-01T00:00:00"/>
    <s v="BH Colorado Electric Oper Co"/>
    <s v="Regulated Electric (122)"/>
    <s v="X - DNU - RETIRED LINE"/>
    <x v="170"/>
    <n v="135600"/>
    <x v="18"/>
    <n v="9701190"/>
    <s v="STATIC WIRE (TRANSMISSION LINE"/>
    <d v="1971-07-01T00:00:00"/>
    <d v="1971-07-01T00:00:00"/>
    <s v="CPR Conversion"/>
  </r>
  <r>
    <n v="0"/>
    <n v="0"/>
    <n v="0"/>
    <n v="0"/>
    <d v="2025-12-01T00:00:00"/>
    <s v="BH Colorado Electric Oper Co"/>
    <s v="Regulated Electric (122)"/>
    <s v="X - DNU - RETIRED LINE"/>
    <x v="170"/>
    <n v="135600"/>
    <x v="18"/>
    <n v="9974877"/>
    <s v="STATIC WIRE (TRANSMISSION LINE"/>
    <d v="1937-07-01T00:00:00"/>
    <d v="1937-07-01T00:00:00"/>
    <s v="CPR Conversion"/>
  </r>
  <r>
    <n v="0"/>
    <n v="0"/>
    <n v="0"/>
    <n v="0"/>
    <d v="2025-12-01T00:00:00"/>
    <s v="BH Colorado Electric Oper Co"/>
    <s v="Regulated Electric (122)"/>
    <s v="X - DNU - RETIRED LINE"/>
    <x v="170"/>
    <n v="135600"/>
    <x v="18"/>
    <n v="9974872"/>
    <s v="STATIC WIRE (TRANSMISSION LINE"/>
    <d v="1967-07-01T00:00:00"/>
    <d v="1967-07-01T00:00:00"/>
    <s v="CPR Conversion"/>
  </r>
  <r>
    <n v="0"/>
    <n v="0"/>
    <n v="0"/>
    <n v="0"/>
    <d v="2025-12-01T00:00:00"/>
    <s v="BH Colorado Electric Oper Co"/>
    <s v="Regulated Electric (122)"/>
    <s v="X - DNU - RETIRED LINE"/>
    <x v="170"/>
    <n v="135600"/>
    <x v="18"/>
    <n v="9974869"/>
    <s v="STATIC WIRE (TRANSMISSION LINE"/>
    <d v="1972-07-01T00:00:00"/>
    <d v="1972-07-01T00:00:00"/>
    <s v="CPR Conversion"/>
  </r>
  <r>
    <n v="0"/>
    <n v="0"/>
    <n v="0"/>
    <n v="0"/>
    <d v="2025-12-01T00:00:00"/>
    <s v="BH Colorado Electric Oper Co"/>
    <s v="Regulated Electric (122)"/>
    <s v="X - DNU - RETIRED LINE"/>
    <x v="170"/>
    <n v="135600"/>
    <x v="18"/>
    <n v="9974871"/>
    <s v="STATIC WIRE (TRANSMISSION LINE"/>
    <d v="1969-07-01T00:00:00"/>
    <d v="1969-07-01T00:00:00"/>
    <s v="CPR Conversion"/>
  </r>
  <r>
    <n v="0"/>
    <n v="0"/>
    <n v="0"/>
    <n v="0"/>
    <d v="2025-12-01T00:00:00"/>
    <s v="BH Colorado Electric Oper Co"/>
    <s v="Regulated Electric (122)"/>
    <s v="X - DNU - RETIRED LINE"/>
    <x v="170"/>
    <n v="135600"/>
    <x v="18"/>
    <n v="9693331"/>
    <s v="STATIC WIRE (TRANSMISSION LINE"/>
    <d v="1938-07-01T00:00:00"/>
    <d v="1938-07-01T00:00:00"/>
    <s v="CPR Conversion"/>
  </r>
  <r>
    <n v="0"/>
    <n v="0"/>
    <n v="0"/>
    <n v="0"/>
    <d v="2025-12-01T00:00:00"/>
    <s v="BH Colorado Electric Oper Co"/>
    <s v="Regulated Electric (122)"/>
    <s v="X - DNU - RETIRED LINE"/>
    <x v="170"/>
    <n v="135600"/>
    <x v="18"/>
    <n v="9724160"/>
    <s v="STATIC WIRE (TRANSMISSION LINES)"/>
    <d v="1975-07-01T00:00:00"/>
    <d v="1975-07-01T00:00:00"/>
    <s v="CPR Conversion"/>
  </r>
  <r>
    <n v="0"/>
    <n v="0"/>
    <n v="0"/>
    <n v="0"/>
    <d v="2025-12-01T00:00:00"/>
    <s v="BH Colorado Electric Oper Co"/>
    <s v="Regulated Electric (122)"/>
    <s v="X - DNU - RETIRED LINE"/>
    <x v="170"/>
    <n v="135600"/>
    <x v="18"/>
    <n v="9974878"/>
    <s v="STATIC WIRE (TRANSMISSION LINES)"/>
    <d v="1936-07-01T00:00:00"/>
    <d v="1936-07-01T00:00:00"/>
    <s v="CPR Conversion"/>
  </r>
  <r>
    <n v="0"/>
    <n v="0"/>
    <n v="0"/>
    <n v="0"/>
    <d v="2025-12-01T00:00:00"/>
    <s v="BH Colorado Electric Oper Co"/>
    <s v="Regulated Electric (122)"/>
    <s v="X - DNU - RETIRED LINE"/>
    <x v="170"/>
    <n v="135600"/>
    <x v="18"/>
    <n v="9974867"/>
    <s v="STATIC WIRE (TRANSMISSION LINE"/>
    <d v="1976-07-01T00:00:00"/>
    <d v="1976-07-01T00:00:00"/>
    <s v="CPR Conversion"/>
  </r>
  <r>
    <n v="0"/>
    <n v="0"/>
    <n v="0"/>
    <n v="0"/>
    <d v="2025-12-01T00:00:00"/>
    <s v="BH Colorado Electric Oper Co"/>
    <s v="Regulated Electric (122)"/>
    <s v="X - DNU - RETIRED LINE"/>
    <x v="170"/>
    <n v="135600"/>
    <x v="18"/>
    <n v="9974870"/>
    <s v="STATIC WIRE (TRANSMISSION LINE"/>
    <d v="1970-07-01T00:00:00"/>
    <d v="1970-07-01T00:00:00"/>
    <s v="CPR Conversion"/>
  </r>
  <r>
    <n v="0"/>
    <n v="0"/>
    <n v="0"/>
    <n v="0"/>
    <d v="2025-12-01T00:00:00"/>
    <s v="BH Colorado Electric Oper Co"/>
    <s v="Regulated Electric (122)"/>
    <s v="X - DNU - RETIRED LINE"/>
    <x v="170"/>
    <n v="135600"/>
    <x v="18"/>
    <n v="9974556"/>
    <s v="STATIC WIRE (TRANSMISSION LINE"/>
    <d v="1978-07-01T00:00:00"/>
    <d v="1978-07-01T00:00:00"/>
    <s v="CPR Conversion"/>
  </r>
  <r>
    <n v="0"/>
    <n v="0"/>
    <n v="0"/>
    <n v="0"/>
    <d v="2025-12-01T00:00:00"/>
    <s v="BH Colorado Electric Oper Co"/>
    <s v="Regulated Electric (122)"/>
    <s v="X - DNU - RETIRED LINE"/>
    <x v="170"/>
    <n v="135600"/>
    <x v="18"/>
    <n v="9974868"/>
    <s v="STATIC WIRE (TRANSMISSION LINE"/>
    <d v="1974-07-01T00:00:00"/>
    <d v="1974-07-01T00:00:00"/>
    <s v="CPR Conversion"/>
  </r>
  <r>
    <n v="0"/>
    <n v="0"/>
    <n v="0"/>
    <n v="0"/>
    <d v="2025-12-01T00:00:00"/>
    <s v="BH Colorado Electric Oper Co"/>
    <s v="Regulated Electric (122)"/>
    <s v="X - DNU - RETIRED LINE"/>
    <x v="170"/>
    <n v="135600"/>
    <x v="18"/>
    <n v="9706647"/>
    <s v="STATIC WIRE (TRANSMISSION LINE"/>
    <d v="1968-07-01T00:00:00"/>
    <d v="1968-07-01T00:00:00"/>
    <s v="CPR Conversion"/>
  </r>
  <r>
    <n v="0"/>
    <n v="0"/>
    <n v="0"/>
    <n v="0"/>
    <d v="2025-12-01T00:00:00"/>
    <s v="BH Colorado Electric Oper Co"/>
    <s v="Regulated Electric (122)"/>
    <s v="X - DNU - RETIRED LINE"/>
    <x v="170"/>
    <n v="135600"/>
    <x v="442"/>
    <n v="9974862"/>
    <s v="SWITCHES-0-5000V"/>
    <d v="1960-07-01T00:00:00"/>
    <d v="1960-07-01T00:00:00"/>
    <s v="CPR Conversion"/>
  </r>
  <r>
    <n v="0"/>
    <n v="0"/>
    <n v="0"/>
    <n v="0"/>
    <d v="2025-12-01T00:00:00"/>
    <s v="BH Colorado Electric Oper Co"/>
    <s v="Regulated Electric (122)"/>
    <s v="X - DNU - RETIRED LINE"/>
    <x v="170"/>
    <n v="135600"/>
    <x v="41"/>
    <n v="9974861"/>
    <s v="SWITCHES - OVER 34.5KV"/>
    <d v="1976-07-01T00:00:00"/>
    <d v="1976-07-01T00:00:00"/>
    <s v="CPR Conversion"/>
  </r>
  <r>
    <n v="0"/>
    <n v="0"/>
    <n v="0"/>
    <n v="0"/>
    <d v="2025-12-01T00:00:00"/>
    <s v="BH Colorado Electric Oper Co"/>
    <s v="Regulated Electric (122)"/>
    <s v="X - DNU - RETIRED LINE"/>
    <x v="170"/>
    <n v="135600"/>
    <x v="41"/>
    <n v="9974555"/>
    <s v="SWITCHES - OVER 34.5KV"/>
    <d v="1960-07-01T00:00:00"/>
    <d v="1960-07-01T00:00:00"/>
    <s v="CPR Conversion"/>
  </r>
  <r>
    <n v="0"/>
    <n v="0"/>
    <n v="0"/>
    <n v="0"/>
    <d v="2025-12-01T00:00:00"/>
    <s v="BH Colorado Electric Oper Co"/>
    <s v="Regulated Electric (122)"/>
    <s v="X - DNU - RETIRED LINE"/>
    <x v="170"/>
    <n v="135500"/>
    <x v="7"/>
    <n v="9758748"/>
    <s v="ANCHORS"/>
    <d v="1997-12-16T00:00:00"/>
    <d v="1998-01-01T00:00:00"/>
    <s v="23557239"/>
  </r>
  <r>
    <n v="0"/>
    <n v="0"/>
    <n v="0"/>
    <n v="0"/>
    <d v="2025-12-01T00:00:00"/>
    <s v="BH Colorado Electric Oper Co"/>
    <s v="Regulated Electric (122)"/>
    <s v="X - DNU - RETIRED LINE"/>
    <x v="170"/>
    <n v="135500"/>
    <x v="20"/>
    <n v="9802699"/>
    <s v="CROSSARM ASSEMBLIES, WOOD"/>
    <d v="1999-07-16T00:00:00"/>
    <d v="1999-01-01T00:00:00"/>
    <s v="WCDXFER"/>
  </r>
  <r>
    <n v="0"/>
    <n v="0"/>
    <n v="0"/>
    <n v="0"/>
    <d v="2025-12-01T00:00:00"/>
    <s v="BH Colorado Electric Oper Co"/>
    <s v="Regulated Electric (122)"/>
    <s v="X - DNU - RETIRED LINE"/>
    <x v="170"/>
    <n v="135500"/>
    <x v="20"/>
    <n v="9802387"/>
    <s v="CROSSARM ASSEMBLIES, WOOD"/>
    <d v="1989-07-01T00:00:00"/>
    <d v="1989-07-01T00:00:00"/>
    <s v="WCDXFER"/>
  </r>
  <r>
    <n v="0"/>
    <n v="0"/>
    <n v="0"/>
    <n v="0"/>
    <d v="2025-12-01T00:00:00"/>
    <s v="BH Colorado Electric Oper Co"/>
    <s v="Regulated Electric (122)"/>
    <s v="X - DNU - RETIRED LINE"/>
    <x v="170"/>
    <n v="135500"/>
    <x v="20"/>
    <n v="9802473"/>
    <s v="CROSSARM ASSEMBLIES, WOOD"/>
    <d v="1999-07-16T00:00:00"/>
    <d v="1999-01-01T00:00:00"/>
    <s v="WCDXFER"/>
  </r>
  <r>
    <n v="0"/>
    <n v="0"/>
    <n v="0"/>
    <n v="0"/>
    <d v="2025-12-01T00:00:00"/>
    <s v="BH Colorado Electric Oper Co"/>
    <s v="Regulated Electric (122)"/>
    <s v="X - DNU - RETIRED LINE"/>
    <x v="170"/>
    <n v="135500"/>
    <x v="20"/>
    <n v="9802589"/>
    <s v="CROSSARM ASSEMBLIES, WOOD"/>
    <d v="1999-07-16T00:00:00"/>
    <d v="1999-01-01T00:00:00"/>
    <s v="WCDXFER"/>
  </r>
  <r>
    <n v="0"/>
    <n v="0"/>
    <n v="0"/>
    <n v="0"/>
    <d v="2025-12-01T00:00:00"/>
    <s v="BH Colorado Electric Oper Co"/>
    <s v="Regulated Electric (122)"/>
    <s v="X - DNU - RETIRED LINE"/>
    <x v="170"/>
    <n v="135500"/>
    <x v="9"/>
    <n v="9694469"/>
    <s v="GUYS"/>
    <d v="1997-12-16T00:00:00"/>
    <d v="1998-01-01T00:00:00"/>
    <s v="23557239"/>
  </r>
  <r>
    <n v="0"/>
    <n v="0"/>
    <n v="0"/>
    <n v="0"/>
    <d v="2025-12-01T00:00:00"/>
    <s v="BH Colorado Electric Oper Co"/>
    <s v="Regulated Electric (122)"/>
    <s v="X - DNU - RETIRED LINE"/>
    <x v="170"/>
    <n v="135500"/>
    <x v="23"/>
    <n v="9803012"/>
    <s v="POLE, WOOD"/>
    <d v="1999-07-16T00:00:00"/>
    <d v="1999-01-01T00:00:00"/>
    <s v="WCDXFER"/>
  </r>
  <r>
    <n v="0"/>
    <n v="0"/>
    <n v="0"/>
    <n v="0"/>
    <d v="2025-12-01T00:00:00"/>
    <s v="BH Colorado Electric Oper Co"/>
    <s v="Regulated Electric (122)"/>
    <s v="X - DNU - RETIRED LINE"/>
    <x v="170"/>
    <n v="135500"/>
    <x v="23"/>
    <n v="9803237"/>
    <s v="POLE, WOOD"/>
    <d v="1999-07-16T00:00:00"/>
    <d v="1999-01-01T00:00:00"/>
    <s v="WCDXFER"/>
  </r>
  <r>
    <n v="0"/>
    <n v="0"/>
    <n v="0"/>
    <n v="0"/>
    <d v="2025-12-01T00:00:00"/>
    <s v="BH Colorado Electric Oper Co"/>
    <s v="Regulated Electric (122)"/>
    <s v="X - DNU - RETIRED LINE"/>
    <x v="170"/>
    <n v="135500"/>
    <x v="23"/>
    <n v="9803128"/>
    <s v="POLE, WOOD"/>
    <d v="1999-07-16T00:00:00"/>
    <d v="1999-01-01T00:00:00"/>
    <s v="WCDXFER"/>
  </r>
  <r>
    <n v="0"/>
    <n v="0"/>
    <n v="0"/>
    <n v="0"/>
    <d v="2025-12-01T00:00:00"/>
    <s v="BH Colorado Electric Oper Co"/>
    <s v="Regulated Electric (122)"/>
    <s v="X - DNU - RETIRED LINE"/>
    <x v="170"/>
    <n v="135500"/>
    <x v="23"/>
    <n v="9802926"/>
    <s v="POLE, WOOD"/>
    <d v="1989-07-01T00:00:00"/>
    <d v="1989-07-01T00:00:00"/>
    <s v="WCDXFER"/>
  </r>
  <r>
    <n v="0"/>
    <n v="0"/>
    <n v="0"/>
    <n v="0"/>
    <d v="2025-12-01T00:00:00"/>
    <s v="BH Colorado Electric Oper Co"/>
    <s v="Regulated Electric (122)"/>
    <s v="X - DNU - RETIRED LINE"/>
    <x v="170"/>
    <n v="135500"/>
    <x v="430"/>
    <n v="9758788"/>
    <s v="STEEL 1 POLE 65'"/>
    <d v="1997-12-16T00:00:00"/>
    <d v="1998-01-01T00:00:00"/>
    <s v="23557239"/>
  </r>
  <r>
    <n v="0"/>
    <n v="0"/>
    <n v="0"/>
    <n v="0"/>
    <d v="2025-12-01T00:00:00"/>
    <s v="BH Colorado Electric Oper Co"/>
    <s v="Regulated Electric (122)"/>
    <s v="X - DNU - RETIRED LINE"/>
    <x v="170"/>
    <n v="135500"/>
    <x v="87"/>
    <n v="9758789"/>
    <s v="WOOD 1 POLE 35'"/>
    <d v="1997-12-16T00:00:00"/>
    <d v="1998-01-01T00:00:00"/>
    <s v="23557239"/>
  </r>
  <r>
    <n v="0"/>
    <n v="0"/>
    <n v="0"/>
    <n v="0"/>
    <d v="2025-12-01T00:00:00"/>
    <s v="BH Colorado Electric Oper Co"/>
    <s v="Regulated Electric (122)"/>
    <s v="X - DNU - RETIRED LINE"/>
    <x v="170"/>
    <n v="135500"/>
    <x v="45"/>
    <n v="9975142"/>
    <s v="WOOD 1 POLE 55'"/>
    <d v="1989-07-01T00:00:00"/>
    <d v="1989-07-01T00:00:00"/>
    <s v="CPR Conversion"/>
  </r>
  <r>
    <n v="0"/>
    <n v="0"/>
    <n v="0"/>
    <n v="0"/>
    <d v="2025-12-01T00:00:00"/>
    <s v="BH Colorado Electric Oper Co"/>
    <s v="Regulated Electric (122)"/>
    <s v="X - DNU - RETIRED LINE"/>
    <x v="170"/>
    <n v="135500"/>
    <x v="46"/>
    <n v="9968990"/>
    <s v="WOOD 1 POLE 60'"/>
    <d v="1999-07-16T00:00:00"/>
    <d v="1999-01-01T00:00:00"/>
    <s v="10005127"/>
  </r>
  <r>
    <n v="0"/>
    <n v="0"/>
    <n v="0"/>
    <n v="0"/>
    <d v="2025-12-01T00:00:00"/>
    <s v="BH Colorado Electric Oper Co"/>
    <s v="Regulated Electric (122)"/>
    <s v="X - DNU - RETIRED LINE"/>
    <x v="170"/>
    <n v="135500"/>
    <x v="47"/>
    <n v="9969025"/>
    <s v="WOOD 1 POLE 65'"/>
    <d v="1999-07-16T00:00:00"/>
    <d v="1999-01-01T00:00:00"/>
    <s v="10005127"/>
  </r>
  <r>
    <n v="0"/>
    <n v="0"/>
    <n v="0"/>
    <n v="0"/>
    <d v="2025-12-01T00:00:00"/>
    <s v="BH Colorado Electric Oper Co"/>
    <s v="Regulated Electric (122)"/>
    <s v="X - DNU - RETIRED LINE"/>
    <x v="170"/>
    <n v="135500"/>
    <x v="48"/>
    <n v="9969024"/>
    <s v="WOOD 1 POLE 70'"/>
    <d v="1999-07-16T00:00:00"/>
    <d v="1999-01-01T00:00:00"/>
    <s v="10005127"/>
  </r>
  <r>
    <n v="0"/>
    <n v="0"/>
    <n v="0"/>
    <n v="0"/>
    <d v="2025-12-01T00:00:00"/>
    <s v="BH Colorado Electric Oper Co"/>
    <s v="Regulated Electric (122)"/>
    <s v="X - DNU - RETIRED LINE"/>
    <x v="170"/>
    <n v="135600"/>
    <x v="67"/>
    <n v="9968993"/>
    <s v="ARRESTER - 0-10,000 VOLTS"/>
    <d v="1999-07-16T00:00:00"/>
    <d v="1999-01-01T00:00:00"/>
    <s v="10005127"/>
  </r>
  <r>
    <n v="0"/>
    <n v="0"/>
    <n v="0"/>
    <n v="0"/>
    <d v="2025-12-01T00:00:00"/>
    <s v="BH Colorado Electric Oper Co"/>
    <s v="Regulated Electric (122)"/>
    <s v="X - DNU - RETIRED LINE"/>
    <x v="170"/>
    <n v="135600"/>
    <x v="136"/>
    <n v="9758747"/>
    <s v="ARRESTER - 23,000-69,000 VOLTS"/>
    <d v="1997-12-16T00:00:00"/>
    <d v="1998-01-01T00:00:00"/>
    <s v="23557239"/>
  </r>
  <r>
    <n v="0"/>
    <n v="0"/>
    <n v="0"/>
    <n v="0"/>
    <d v="2025-12-01T00:00:00"/>
    <s v="BH Colorado Electric Oper Co"/>
    <s v="Regulated Electric (122)"/>
    <s v="X - DNU - RETIRED LINE"/>
    <x v="170"/>
    <n v="135600"/>
    <x v="443"/>
    <n v="9758746"/>
    <s v="CDTR, OH ACSR, BARE,798MCM &amp; &gt;"/>
    <d v="1997-12-16T00:00:00"/>
    <d v="1998-01-01T00:00:00"/>
    <s v="23557239"/>
  </r>
  <r>
    <n v="0"/>
    <n v="0"/>
    <n v="0"/>
    <n v="0"/>
    <d v="2025-12-01T00:00:00"/>
    <s v="BH Colorado Electric Oper Co"/>
    <s v="Regulated Electric (122)"/>
    <s v="X - DNU - RETIRED LINE"/>
    <x v="170"/>
    <n v="135600"/>
    <x v="444"/>
    <n v="9758744"/>
    <s v="CONDUCTOR, OH-COPPER,BARE-4/0"/>
    <d v="1997-12-16T00:00:00"/>
    <d v="1998-01-01T00:00:00"/>
    <s v="23557239"/>
  </r>
  <r>
    <n v="0"/>
    <n v="0"/>
    <n v="0"/>
    <n v="0"/>
    <d v="2025-12-01T00:00:00"/>
    <s v="BH Colorado Electric Oper Co"/>
    <s v="Regulated Electric (122)"/>
    <s v="X - DNU - RETIRED LINE"/>
    <x v="170"/>
    <n v="135600"/>
    <x v="28"/>
    <n v="9758745"/>
    <s v="CONDUCTOR, OH-COPPER,BARE-4"/>
    <d v="1997-12-16T00:00:00"/>
    <d v="1998-01-01T00:00:00"/>
    <s v="23557239"/>
  </r>
  <r>
    <n v="0"/>
    <n v="0"/>
    <n v="0"/>
    <n v="0"/>
    <d v="2025-12-01T00:00:00"/>
    <s v="BH Colorado Electric Oper Co"/>
    <s v="Regulated Electric (122)"/>
    <s v="X - DNU - RETIRED LINE"/>
    <x v="170"/>
    <n v="135600"/>
    <x v="24"/>
    <n v="9968992"/>
    <s v="CONDUCTOR, OVERHEAD"/>
    <d v="1999-07-16T00:00:00"/>
    <d v="1999-01-01T00:00:00"/>
    <s v="10005127"/>
  </r>
  <r>
    <n v="0"/>
    <n v="0"/>
    <n v="0"/>
    <n v="0"/>
    <d v="2025-12-01T00:00:00"/>
    <s v="BH Colorado Electric Oper Co"/>
    <s v="Regulated Electric (122)"/>
    <s v="X - DNU - RETIRED LINE"/>
    <x v="170"/>
    <n v="135600"/>
    <x v="411"/>
    <n v="9758743"/>
    <s v="CUTOUTS, 0-15,000 VOLTS"/>
    <d v="1997-12-16T00:00:00"/>
    <d v="1998-01-01T00:00:00"/>
    <s v="23557239"/>
  </r>
  <r>
    <n v="0"/>
    <n v="0"/>
    <n v="0"/>
    <n v="0"/>
    <d v="2025-12-01T00:00:00"/>
    <s v="BH Colorado Electric Oper Co"/>
    <s v="Regulated Electric (122)"/>
    <s v="X - DNU - RETIRED LINE"/>
    <x v="170"/>
    <n v="135600"/>
    <x v="3"/>
    <n v="9878238"/>
    <s v="Investment-TCI 69KV Upgrade"/>
    <d v="1999-07-16T00:00:00"/>
    <d v="1999-07-01T00:00:00"/>
    <s v="10005127"/>
  </r>
  <r>
    <n v="0"/>
    <n v="0"/>
    <n v="0"/>
    <n v="0"/>
    <d v="2025-12-01T00:00:00"/>
    <s v="BH Colorado Electric Oper Co"/>
    <s v="Regulated Electric (122)"/>
    <s v="X - DNU - RETIRED LINE"/>
    <x v="170"/>
    <n v="135600"/>
    <x v="92"/>
    <n v="9968991"/>
    <s v="INSULATORS-POST-69KV"/>
    <d v="1999-07-16T00:00:00"/>
    <d v="1999-01-01T00:00:00"/>
    <s v="10005127"/>
  </r>
  <r>
    <n v="0"/>
    <n v="0"/>
    <n v="0"/>
    <n v="0"/>
    <d v="2025-12-01T00:00:00"/>
    <s v="BH Colorado Electric Oper Co"/>
    <s v="Regulated Electric (122)"/>
    <s v="X - DNU - RETIRED LINE"/>
    <x v="170"/>
    <n v="135600"/>
    <x v="92"/>
    <n v="9758741"/>
    <s v="INSULATORS-POST-69KV"/>
    <d v="1997-12-16T00:00:00"/>
    <d v="1998-01-01T00:00:00"/>
    <s v="23557239"/>
  </r>
  <r>
    <n v="0"/>
    <n v="0"/>
    <n v="0"/>
    <n v="0"/>
    <d v="2025-12-01T00:00:00"/>
    <s v="BH Colorado Electric Oper Co"/>
    <s v="Regulated Electric (122)"/>
    <s v="X - DNU - RETIRED LINE"/>
    <x v="170"/>
    <n v="135600"/>
    <x v="79"/>
    <n v="9758742"/>
    <s v="PIN INSULATORS"/>
    <d v="1997-12-16T00:00:00"/>
    <d v="1998-01-01T00:00:00"/>
    <s v="23557239"/>
  </r>
  <r>
    <n v="0"/>
    <n v="0"/>
    <n v="0"/>
    <n v="0"/>
    <d v="2025-12-01T00:00:00"/>
    <s v="BH Colorado Electric Oper Co"/>
    <s v="Regulated Electric (122)"/>
    <s v="X - DNU - RETIRED LINE"/>
    <x v="170"/>
    <n v="135600"/>
    <x v="19"/>
    <n v="9758790"/>
    <s v="SUSPENSION INSULATORS"/>
    <d v="1997-12-16T00:00:00"/>
    <d v="1998-01-01T00:00:00"/>
    <s v="23557239"/>
  </r>
  <r>
    <n v="0"/>
    <n v="0"/>
    <n v="0"/>
    <n v="0"/>
    <d v="2025-12-01T00:00:00"/>
    <s v="BH Colorado Electric Oper Co"/>
    <s v="Regulated Electric (122)"/>
    <s v="X - DNUWPC Transmission Line #  221"/>
    <x v="170"/>
    <n v="135500"/>
    <x v="20"/>
    <n v="9802390"/>
    <s v="CROSSARM ASSEMBLIES, WOOD"/>
    <d v="1992-07-01T00:00:00"/>
    <d v="1992-07-01T00:00:00"/>
    <s v="WCDXFER"/>
  </r>
  <r>
    <n v="0"/>
    <n v="0"/>
    <n v="0"/>
    <n v="0"/>
    <d v="2025-12-01T00:00:00"/>
    <s v="BH Colorado Electric Oper Co"/>
    <s v="Regulated Electric (122)"/>
    <s v="X - DNUWPC Transmission Line #  221"/>
    <x v="170"/>
    <n v="135500"/>
    <x v="20"/>
    <n v="9802748"/>
    <s v="CROSSARM ASSEMBLIES, WOOD"/>
    <d v="1996-07-01T00:00:00"/>
    <d v="1996-07-01T00:00:00"/>
    <s v="WCDXFER"/>
  </r>
  <r>
    <n v="0"/>
    <n v="0"/>
    <n v="0"/>
    <n v="0"/>
    <d v="2025-12-01T00:00:00"/>
    <s v="BH Colorado Electric Oper Co"/>
    <s v="Regulated Electric (122)"/>
    <s v="X - DNUWPC Transmission Line #  221"/>
    <x v="170"/>
    <n v="135500"/>
    <x v="20"/>
    <n v="9802592"/>
    <s v="CROSSARM ASSEMBLIES, WOOD"/>
    <d v="1994-07-01T00:00:00"/>
    <d v="1994-07-01T00:00:00"/>
    <s v="WCDXFER"/>
  </r>
  <r>
    <n v="0"/>
    <n v="0"/>
    <n v="0"/>
    <n v="0"/>
    <d v="2025-12-01T00:00:00"/>
    <s v="BH Colorado Electric Oper Co"/>
    <s v="Regulated Electric (122)"/>
    <s v="X - DNUWPC Transmission Line #  221"/>
    <x v="170"/>
    <n v="135500"/>
    <x v="20"/>
    <n v="9802389"/>
    <s v="CROSSARM ASSEMBLIES, WOOD"/>
    <d v="1982-07-01T00:00:00"/>
    <d v="1982-07-01T00:00:00"/>
    <s v="WCDXFER"/>
  </r>
  <r>
    <n v="0"/>
    <n v="0"/>
    <n v="0"/>
    <n v="0"/>
    <d v="2025-12-01T00:00:00"/>
    <s v="BH Colorado Electric Oper Co"/>
    <s v="Regulated Electric (122)"/>
    <s v="X - DNUWPC Transmission Line #  221"/>
    <x v="170"/>
    <n v="135500"/>
    <x v="20"/>
    <n v="9802865"/>
    <s v="CROSSARM ASSEMBLIES, WOOD"/>
    <d v="1993-07-01T00:00:00"/>
    <d v="1993-07-01T00:00:00"/>
    <s v="WCDXFER"/>
  </r>
  <r>
    <n v="0"/>
    <n v="0"/>
    <n v="0"/>
    <n v="0"/>
    <d v="2025-12-01T00:00:00"/>
    <s v="BH Colorado Electric Oper Co"/>
    <s v="Regulated Electric (122)"/>
    <s v="X - DNUWPC Transmission Line #  221"/>
    <x v="170"/>
    <n v="135500"/>
    <x v="20"/>
    <n v="9802701"/>
    <s v="CROSSARM ASSEMBLIES, WOOD"/>
    <d v="1994-07-01T00:00:00"/>
    <d v="1994-07-01T00:00:00"/>
    <s v="WCDXFER"/>
  </r>
  <r>
    <n v="0"/>
    <n v="0"/>
    <n v="0"/>
    <n v="0"/>
    <d v="2025-12-01T00:00:00"/>
    <s v="BH Colorado Electric Oper Co"/>
    <s v="Regulated Electric (122)"/>
    <s v="X - DNUWPC Transmission Line #  221"/>
    <x v="170"/>
    <n v="135500"/>
    <x v="20"/>
    <n v="9802439"/>
    <s v="CROSSARM ASSEMBLIES, WOOD"/>
    <d v="1991-07-01T00:00:00"/>
    <d v="1991-07-01T00:00:00"/>
    <s v="WCDXFER"/>
  </r>
  <r>
    <n v="0"/>
    <n v="0"/>
    <n v="0"/>
    <n v="0"/>
    <d v="2025-12-01T00:00:00"/>
    <s v="BH Colorado Electric Oper Co"/>
    <s v="Regulated Electric (122)"/>
    <s v="X - DNUWPC Transmission Line #  221"/>
    <x v="170"/>
    <n v="135500"/>
    <x v="23"/>
    <n v="9803513"/>
    <s v="POLE, WOOD"/>
    <d v="1993-07-01T00:00:00"/>
    <d v="1993-07-01T00:00:00"/>
    <s v="WCDXFER"/>
  </r>
  <r>
    <n v="0"/>
    <n v="0"/>
    <n v="0"/>
    <n v="0"/>
    <d v="2025-12-01T00:00:00"/>
    <s v="BH Colorado Electric Oper Co"/>
    <s v="Regulated Electric (122)"/>
    <s v="X - DNUWPC Transmission Line #  221"/>
    <x v="170"/>
    <n v="135500"/>
    <x v="23"/>
    <n v="9802929"/>
    <s v="POLE, WOOD"/>
    <d v="1992-07-01T00:00:00"/>
    <d v="1992-07-01T00:00:00"/>
    <s v="WCDXFER"/>
  </r>
  <r>
    <n v="0"/>
    <n v="0"/>
    <n v="0"/>
    <n v="0"/>
    <d v="2025-12-01T00:00:00"/>
    <s v="BH Colorado Electric Oper Co"/>
    <s v="Regulated Electric (122)"/>
    <s v="X - DNUWPC Transmission Line #  221"/>
    <x v="170"/>
    <n v="135500"/>
    <x v="23"/>
    <n v="9803239"/>
    <s v="POLE, WOOD"/>
    <d v="1994-07-01T00:00:00"/>
    <d v="1994-07-01T00:00:00"/>
    <s v="WCDXFER"/>
  </r>
  <r>
    <n v="0"/>
    <n v="0"/>
    <n v="0"/>
    <n v="0"/>
    <d v="2025-12-01T00:00:00"/>
    <s v="BH Colorado Electric Oper Co"/>
    <s v="Regulated Electric (122)"/>
    <s v="X - DNUWPC Transmission Line #  221"/>
    <x v="170"/>
    <n v="135500"/>
    <x v="23"/>
    <n v="9802928"/>
    <s v="POLE, WOOD"/>
    <d v="1982-07-01T00:00:00"/>
    <d v="1982-07-01T00:00:00"/>
    <s v="WCDXFER"/>
  </r>
  <r>
    <n v="0"/>
    <n v="0"/>
    <n v="0"/>
    <n v="0"/>
    <d v="2025-12-01T00:00:00"/>
    <s v="BH Colorado Electric Oper Co"/>
    <s v="Regulated Electric (122)"/>
    <s v="X - DNUWPC Transmission Line #  221"/>
    <x v="170"/>
    <n v="135500"/>
    <x v="23"/>
    <n v="9803314"/>
    <s v="POLE, WOOD"/>
    <d v="1996-07-01T00:00:00"/>
    <d v="1996-07-01T00:00:00"/>
    <s v="WCDXFER"/>
  </r>
  <r>
    <n v="0"/>
    <n v="0"/>
    <n v="0"/>
    <n v="0"/>
    <d v="2025-12-01T00:00:00"/>
    <s v="BH Colorado Electric Oper Co"/>
    <s v="Regulated Electric (122)"/>
    <s v="X - DNUWPC Transmission Line #  221"/>
    <x v="170"/>
    <n v="135500"/>
    <x v="23"/>
    <n v="9803130"/>
    <s v="POLE, WOOD"/>
    <d v="1994-07-01T00:00:00"/>
    <d v="1994-07-01T00:00:00"/>
    <s v="WCDXFER"/>
  </r>
  <r>
    <n v="0"/>
    <n v="0"/>
    <n v="0"/>
    <n v="0"/>
    <d v="2025-12-01T00:00:00"/>
    <s v="BH Colorado Electric Oper Co"/>
    <s v="Regulated Electric (122)"/>
    <s v="X - DNUWPC Transmission Line #  221"/>
    <x v="170"/>
    <n v="135500"/>
    <x v="23"/>
    <n v="9803014"/>
    <s v="POLE, WOOD"/>
    <d v="1991-07-01T00:00:00"/>
    <d v="1991-07-01T00:00:00"/>
    <s v="WCDXFER"/>
  </r>
  <r>
    <n v="0"/>
    <n v="0"/>
    <n v="0"/>
    <n v="0"/>
    <d v="2025-12-01T00:00:00"/>
    <s v="BH Colorado Electric Oper Co"/>
    <s v="Regulated Electric (122)"/>
    <s v="X - DNUWPC Transmission Line #  221"/>
    <x v="170"/>
    <n v="135500"/>
    <x v="45"/>
    <n v="9693323"/>
    <s v="WOOD 1 POLE 55'"/>
    <d v="1992-07-01T00:00:00"/>
    <d v="1992-07-01T00:00:00"/>
    <s v="CPR Conversion"/>
  </r>
  <r>
    <n v="0"/>
    <n v="0"/>
    <n v="0"/>
    <n v="0"/>
    <d v="2025-12-01T00:00:00"/>
    <s v="BH Colorado Electric Oper Co"/>
    <s v="Regulated Electric (122)"/>
    <s v="X - DNUWPC Transmission Line #  221"/>
    <x v="170"/>
    <n v="135500"/>
    <x v="45"/>
    <n v="9974632"/>
    <s v="WOOD 1 POLE 55'"/>
    <d v="1982-07-01T00:00:00"/>
    <d v="1982-07-01T00:00:00"/>
    <s v="CPR Conversion"/>
  </r>
  <r>
    <n v="0"/>
    <n v="0"/>
    <n v="0"/>
    <n v="0"/>
    <d v="2025-12-01T00:00:00"/>
    <s v="BH Colorado Electric Oper Co"/>
    <s v="Regulated Electric (122)"/>
    <s v="X - DNUWPC Transmission Line #  221"/>
    <x v="170"/>
    <n v="135500"/>
    <x v="46"/>
    <n v="9974630"/>
    <s v="WOOD 1 POLE 60'"/>
    <d v="1991-07-01T00:00:00"/>
    <d v="1991-07-01T00:00:00"/>
    <s v="CPR Conversion"/>
  </r>
  <r>
    <n v="0"/>
    <n v="0"/>
    <n v="0"/>
    <n v="0"/>
    <d v="2025-12-01T00:00:00"/>
    <s v="BH Colorado Electric Oper Co"/>
    <s v="Regulated Electric (122)"/>
    <s v="X - DNUWPC Transmission Line #  221"/>
    <x v="170"/>
    <n v="135500"/>
    <x v="47"/>
    <n v="9724166"/>
    <s v="WOOD 1 POLE 65'"/>
    <d v="1994-07-01T00:00:00"/>
    <d v="1994-07-01T00:00:00"/>
    <s v="CPR Conversion"/>
  </r>
  <r>
    <n v="0"/>
    <n v="0"/>
    <n v="0"/>
    <n v="0"/>
    <d v="2025-12-01T00:00:00"/>
    <s v="BH Colorado Electric Oper Co"/>
    <s v="Regulated Electric (122)"/>
    <s v="X - DNUWPC Transmission Line #  221"/>
    <x v="170"/>
    <n v="135500"/>
    <x v="48"/>
    <n v="9974631"/>
    <s v="WOOD 1 POLE 70'"/>
    <d v="1994-07-01T00:00:00"/>
    <d v="1994-07-01T00:00:00"/>
    <s v="CPR Conversion"/>
  </r>
  <r>
    <n v="0"/>
    <n v="0"/>
    <n v="0"/>
    <n v="0"/>
    <d v="2025-12-01T00:00:00"/>
    <s v="BH Colorado Electric Oper Co"/>
    <s v="Regulated Electric (122)"/>
    <s v="X - DNUWPC Transmission Line #  221"/>
    <x v="170"/>
    <n v="135500"/>
    <x v="49"/>
    <n v="9780255"/>
    <s v="WOOD 1 POLE 75'"/>
    <d v="1996-07-01T00:00:00"/>
    <d v="1996-07-01T00:00:00"/>
    <s v="CPR Conversion"/>
  </r>
  <r>
    <n v="0"/>
    <n v="0"/>
    <n v="0"/>
    <n v="0"/>
    <d v="2025-12-01T00:00:00"/>
    <s v="BH Colorado Electric Oper Co"/>
    <s v="Regulated Electric (122)"/>
    <s v="X - DNUWPC Transmission Line #  221"/>
    <x v="170"/>
    <n v="135500"/>
    <x v="432"/>
    <n v="9728060"/>
    <s v="WOOD 2 POLES 65'"/>
    <d v="1993-07-01T00:00:00"/>
    <d v="1993-07-01T00:00:00"/>
    <s v="CPR Conversion"/>
  </r>
  <r>
    <n v="0"/>
    <n v="0"/>
    <n v="0"/>
    <n v="0"/>
    <d v="2025-12-01T00:00:00"/>
    <s v="BH Colorado Electric Oper Co"/>
    <s v="Regulated Electric (122)"/>
    <s v="X - DNUWPC Transmission Line #  221"/>
    <x v="170"/>
    <n v="135600"/>
    <x v="24"/>
    <n v="9974629"/>
    <s v="CONDUCTOR, OVERHEAD"/>
    <d v="1994-07-01T00:00:00"/>
    <d v="1994-07-01T00:00:00"/>
    <s v="CPR Conversion"/>
  </r>
  <r>
    <n v="0"/>
    <n v="0"/>
    <n v="0"/>
    <n v="0"/>
    <d v="2025-12-01T00:00:00"/>
    <s v="BH Colorado Electric Oper Co"/>
    <s v="Regulated Electric (122)"/>
    <s v="X - DNUWPC Transmission Line #  221"/>
    <x v="170"/>
    <n v="135600"/>
    <x v="18"/>
    <n v="9974628"/>
    <s v="STATIC WIRE (TRANSMISSION LINES)"/>
    <d v="1994-07-01T00:00:00"/>
    <d v="1994-07-01T00:00:00"/>
    <s v="CPR Conversion"/>
  </r>
  <r>
    <n v="0"/>
    <n v="0"/>
    <n v="0"/>
    <n v="0"/>
    <d v="2025-12-01T00:00:00"/>
    <s v="BH Colorado Electric Oper Co"/>
    <s v="Regulated Electric (122)"/>
    <s v="X DNU # 210 (T) Canon Plant-Pole"/>
    <x v="172"/>
    <n v="135002"/>
    <x v="5"/>
    <n v="9869912"/>
    <s v="LAND RIGHTS"/>
    <d v="1958-07-01T00:00:00"/>
    <d v="1958-07-01T00:00:00"/>
    <s v="CPR Conversion"/>
  </r>
  <r>
    <n v="0"/>
    <n v="0"/>
    <n v="0"/>
    <n v="0"/>
    <d v="2025-12-01T00:00:00"/>
    <s v="BH Colorado Electric Oper Co"/>
    <s v="Regulated Electric (122)"/>
    <s v="X DNU # 210 (T) Canon Plant-Pole"/>
    <x v="172"/>
    <n v="135002"/>
    <x v="5"/>
    <n v="9704823"/>
    <s v="LAND RIGHTS"/>
    <d v="1958-07-01T00:00:00"/>
    <d v="1958-07-01T00:00:00"/>
    <s v="CPR Conversion"/>
  </r>
  <r>
    <n v="0"/>
    <n v="0"/>
    <n v="0"/>
    <n v="0"/>
    <d v="2025-12-01T00:00:00"/>
    <s v="BH Colorado Electric Oper Co"/>
    <s v="Regulated Electric (122)"/>
    <s v="X DNU # 210 (T) Canon Plant-Pole"/>
    <x v="172"/>
    <n v="135002"/>
    <x v="5"/>
    <n v="9869919"/>
    <s v="LAND RIGHTS"/>
    <d v="1958-07-01T00:00:00"/>
    <d v="1958-07-01T00:00:00"/>
    <s v="CPR Conversion"/>
  </r>
  <r>
    <n v="0"/>
    <n v="0"/>
    <n v="0"/>
    <n v="0"/>
    <d v="2025-12-01T00:00:00"/>
    <s v="BH Colorado Electric Oper Co"/>
    <s v="Regulated Electric (122)"/>
    <s v="X DNU # 210 (T) Canon Plant-Pole"/>
    <x v="172"/>
    <n v="135002"/>
    <x v="5"/>
    <n v="9869915"/>
    <s v="LAND RIGHTS"/>
    <d v="1958-07-01T00:00:00"/>
    <d v="1958-07-01T00:00:00"/>
    <s v="CPR Conversion"/>
  </r>
  <r>
    <n v="0"/>
    <n v="0"/>
    <n v="0"/>
    <n v="0"/>
    <d v="2025-12-01T00:00:00"/>
    <s v="BH Colorado Electric Oper Co"/>
    <s v="Regulated Electric (122)"/>
    <s v="X DNU # 210 (T) Canon Plant-Pole"/>
    <x v="172"/>
    <n v="135002"/>
    <x v="5"/>
    <n v="9869917"/>
    <s v="LAND RIGHTS"/>
    <d v="1958-07-01T00:00:00"/>
    <d v="1958-07-01T00:00:00"/>
    <s v="CPR Conversion"/>
  </r>
  <r>
    <n v="0"/>
    <n v="0"/>
    <n v="0"/>
    <n v="0"/>
    <d v="2025-12-01T00:00:00"/>
    <s v="BH Colorado Electric Oper Co"/>
    <s v="Regulated Electric (122)"/>
    <s v="X DNU # 210 (T) Canon Plant-Pole"/>
    <x v="172"/>
    <n v="135002"/>
    <x v="5"/>
    <n v="9869916"/>
    <s v="LAND RIGHTS"/>
    <d v="1958-07-01T00:00:00"/>
    <d v="1958-07-01T00:00:00"/>
    <s v="CPR Conversion"/>
  </r>
  <r>
    <n v="0"/>
    <n v="0"/>
    <n v="0"/>
    <n v="0"/>
    <d v="2025-12-01T00:00:00"/>
    <s v="BH Colorado Electric Oper Co"/>
    <s v="Regulated Electric (122)"/>
    <s v="X DNU # 210 (T) Canon Plant-Pole"/>
    <x v="172"/>
    <n v="135002"/>
    <x v="5"/>
    <n v="9699856"/>
    <s v="LAND RIGHTS"/>
    <d v="1958-07-01T00:00:00"/>
    <d v="1958-07-01T00:00:00"/>
    <s v="CPR Conversion"/>
  </r>
  <r>
    <n v="0"/>
    <n v="0"/>
    <n v="0"/>
    <n v="0"/>
    <d v="2025-12-01T00:00:00"/>
    <s v="BH Colorado Electric Oper Co"/>
    <s v="Regulated Electric (122)"/>
    <s v="X DNU # 210 (T) Canon Plant-Pole"/>
    <x v="172"/>
    <n v="135002"/>
    <x v="5"/>
    <n v="9869922"/>
    <s v="LAND RIGHTS"/>
    <d v="1958-07-01T00:00:00"/>
    <d v="1958-07-01T00:00:00"/>
    <s v="CPR Conversion"/>
  </r>
  <r>
    <n v="0"/>
    <n v="0"/>
    <n v="0"/>
    <n v="0"/>
    <d v="2025-12-01T00:00:00"/>
    <s v="BH Colorado Electric Oper Co"/>
    <s v="Regulated Electric (122)"/>
    <s v="X DNU # 210 (T) Canon Plant-Pole"/>
    <x v="172"/>
    <n v="135002"/>
    <x v="5"/>
    <n v="9869918"/>
    <s v="LAND RIGHTS"/>
    <d v="1958-07-01T00:00:00"/>
    <d v="1958-07-01T00:00:00"/>
    <s v="CPR Conversion"/>
  </r>
  <r>
    <n v="0"/>
    <n v="0"/>
    <n v="0"/>
    <n v="0"/>
    <d v="2025-12-01T00:00:00"/>
    <s v="BH Colorado Electric Oper Co"/>
    <s v="Regulated Electric (122)"/>
    <s v="X DNU # 210 (T) Canon Plant-Pole"/>
    <x v="172"/>
    <n v="135002"/>
    <x v="5"/>
    <n v="9869911"/>
    <s v="LAND RIGHTS"/>
    <d v="1958-07-01T00:00:00"/>
    <d v="1958-07-01T00:00:00"/>
    <s v="CPR Conversion"/>
  </r>
  <r>
    <n v="0"/>
    <n v="0"/>
    <n v="0"/>
    <n v="0"/>
    <d v="2025-12-01T00:00:00"/>
    <s v="BH Colorado Electric Oper Co"/>
    <s v="Regulated Electric (122)"/>
    <s v="X DNU # 210 (T) Canon Plant-Pole"/>
    <x v="172"/>
    <n v="135002"/>
    <x v="5"/>
    <n v="9718835"/>
    <s v="LAND RIGHTS"/>
    <d v="1958-07-01T00:00:00"/>
    <d v="1958-07-01T00:00:00"/>
    <s v="CPR Conversion"/>
  </r>
  <r>
    <n v="0"/>
    <n v="0"/>
    <n v="0"/>
    <n v="0"/>
    <d v="2025-12-01T00:00:00"/>
    <s v="BH Colorado Electric Oper Co"/>
    <s v="Regulated Electric (122)"/>
    <s v="X DNU # 210 (T) Canon Plant-Pole"/>
    <x v="172"/>
    <n v="135002"/>
    <x v="5"/>
    <n v="9869921"/>
    <s v="LAND RIGHTS"/>
    <d v="1958-07-01T00:00:00"/>
    <d v="1958-07-01T00:00:00"/>
    <s v="CPR Conversion"/>
  </r>
  <r>
    <n v="0"/>
    <n v="0"/>
    <n v="0"/>
    <n v="0"/>
    <d v="2025-12-01T00:00:00"/>
    <s v="BH Colorado Electric Oper Co"/>
    <s v="Regulated Electric (122)"/>
    <s v="X DNU # 210 (T) Canon Plant-Pole"/>
    <x v="172"/>
    <n v="135002"/>
    <x v="5"/>
    <n v="9869920"/>
    <s v="LAND RIGHTS"/>
    <d v="1958-07-01T00:00:00"/>
    <d v="1958-07-01T00:00:00"/>
    <s v="CPR Conversion"/>
  </r>
  <r>
    <n v="0"/>
    <n v="0"/>
    <n v="0"/>
    <n v="0"/>
    <d v="2025-12-01T00:00:00"/>
    <s v="BH Colorado Electric Oper Co"/>
    <s v="Regulated Electric (122)"/>
    <s v="X DNU # 210 (T) Canon Plant-Pole"/>
    <x v="172"/>
    <n v="135002"/>
    <x v="5"/>
    <n v="9869914"/>
    <s v="LAND RIGHTS"/>
    <d v="1958-07-01T00:00:00"/>
    <d v="1958-07-01T00:00:00"/>
    <s v="CPR Conversion"/>
  </r>
  <r>
    <n v="0"/>
    <n v="0"/>
    <n v="0"/>
    <n v="0"/>
    <d v="2025-12-01T00:00:00"/>
    <s v="BH Colorado Electric Oper Co"/>
    <s v="Regulated Electric (122)"/>
    <s v="X DNU # 210 (T) Canon Plant-Pole"/>
    <x v="172"/>
    <n v="135002"/>
    <x v="5"/>
    <n v="9869913"/>
    <s v="LAND RIGHTS"/>
    <d v="1958-07-01T00:00:00"/>
    <d v="1958-07-01T00:00:00"/>
    <s v="CPR Conversion"/>
  </r>
  <r>
    <n v="0"/>
    <n v="0"/>
    <n v="0"/>
    <n v="0"/>
    <d v="2025-12-01T00:00:00"/>
    <s v="BH Colorado Electric Oper Co"/>
    <s v="Regulated Electric (122)"/>
    <s v="X DNU # 210 (T) Canon Plant-Pole"/>
    <x v="172"/>
    <n v="135002"/>
    <x v="5"/>
    <n v="9704824"/>
    <s v="LAND RIGHTS"/>
    <d v="1958-07-01T00:00:00"/>
    <d v="1958-07-01T00:00:00"/>
    <s v="CPR Conversion"/>
  </r>
  <r>
    <n v="0"/>
    <n v="0"/>
    <n v="0"/>
    <n v="0"/>
    <d v="2025-12-01T00:00:00"/>
    <s v="BH Colorado Electric Oper Co"/>
    <s v="Regulated Electric (122)"/>
    <s v="X DNU # 210 (T) Canon Plant-Pole"/>
    <x v="172"/>
    <n v="135002"/>
    <x v="5"/>
    <n v="9727119"/>
    <s v="LAND RIGHTS"/>
    <d v="1958-07-01T00:00:00"/>
    <d v="1958-07-01T00:00:00"/>
    <s v="CPR Conversion"/>
  </r>
  <r>
    <n v="0"/>
    <n v="0"/>
    <n v="0"/>
    <n v="0"/>
    <d v="2025-12-01T00:00:00"/>
    <s v="BH Colorado Electric Oper Co"/>
    <s v="Regulated Electric (122)"/>
    <s v="X DNU # 210 (T) Canon Plant-Pole"/>
    <x v="172"/>
    <n v="135300"/>
    <x v="3"/>
    <n v="12472396"/>
    <s v="115KV CROSS ARM REPLACEMENT REQUIRED CROSS ARM STRUCTURE REPLACEMENT IDENTIFIED DURING OUR 2014 AERIAL AND GROUND PATROLS OF OUR 115KV"/>
    <d v="2014-05-19T00:00:00"/>
    <d v="2014-05-01T00:00:00"/>
    <s v="10049900"/>
  </r>
  <r>
    <n v="0"/>
    <n v="0"/>
    <n v="0"/>
    <n v="0"/>
    <d v="2025-12-01T00:00:00"/>
    <s v="BH Colorado Electric Oper Co"/>
    <s v="Regulated Electric (122)"/>
    <s v="X DNU # 210 (T) Canon Plant-Pole"/>
    <x v="172"/>
    <n v="135300"/>
    <x v="3"/>
    <n v="11672943"/>
    <s v="Electric Transmission OH Replace 69kv : ETOR69 BLACK HILLS ENERGY 3/4 MILES EAST OF HOLCIM FLORENCE"/>
    <d v="2012-02-09T00:00:00"/>
    <d v="2012-10-01T00:00:00"/>
    <s v="60018026"/>
  </r>
  <r>
    <n v="0"/>
    <n v="0"/>
    <n v="0"/>
    <n v="0"/>
    <d v="2025-12-01T00:00:00"/>
    <s v="BH Colorado Electric Oper Co"/>
    <s v="Regulated Electric (122)"/>
    <s v="X DNU # 210 (T) Canon Plant-Pole"/>
    <x v="172"/>
    <n v="135300"/>
    <x v="26"/>
    <n v="11834755"/>
    <s v="Pole, Other"/>
    <d v="2012-02-24T00:00:00"/>
    <d v="2012-01-01T00:00:00"/>
    <s v="60018686"/>
  </r>
  <r>
    <n v="0"/>
    <n v="0"/>
    <n v="0"/>
    <n v="0"/>
    <d v="2025-12-01T00:00:00"/>
    <s v="BH Colorado Electric Oper Co"/>
    <s v="Regulated Electric (122)"/>
    <s v="X DNU # 210 (T) Canon Plant-Pole"/>
    <x v="172"/>
    <n v="135300"/>
    <x v="26"/>
    <n v="11630316"/>
    <s v="Pole, Other"/>
    <d v="2012-07-16T00:00:00"/>
    <d v="2012-01-01T00:00:00"/>
    <s v="60018652"/>
  </r>
  <r>
    <n v="0"/>
    <n v="0"/>
    <n v="0"/>
    <n v="0"/>
    <d v="2025-12-01T00:00:00"/>
    <s v="BH Colorado Electric Oper Co"/>
    <s v="Regulated Electric (122)"/>
    <s v="X DNU # 210 (T) Canon Plant-Pole"/>
    <x v="172"/>
    <n v="135500"/>
    <x v="7"/>
    <n v="19791373"/>
    <s v="Anchors"/>
    <d v="2016-03-25T00:00:00"/>
    <d v="2016-01-01T00:00:00"/>
    <s v="10052147"/>
  </r>
  <r>
    <n v="0"/>
    <n v="0"/>
    <n v="0"/>
    <n v="0"/>
    <d v="2025-12-01T00:00:00"/>
    <s v="BH Colorado Electric Oper Co"/>
    <s v="Regulated Electric (122)"/>
    <s v="X DNU # 210 (T) Canon Plant-Pole"/>
    <x v="172"/>
    <n v="135500"/>
    <x v="7"/>
    <n v="9811632"/>
    <s v="ANCHORS"/>
    <d v="2002-06-26T00:00:00"/>
    <d v="2002-01-01T00:00:00"/>
    <s v="10015121"/>
  </r>
  <r>
    <n v="0"/>
    <n v="0"/>
    <n v="0"/>
    <n v="0"/>
    <d v="2025-12-01T00:00:00"/>
    <s v="BH Colorado Electric Oper Co"/>
    <s v="Regulated Electric (122)"/>
    <s v="X DNU # 210 (T) Canon Plant-Pole"/>
    <x v="172"/>
    <n v="135500"/>
    <x v="20"/>
    <n v="9802436"/>
    <s v="CROSSARM ASSEMBLIES, WOOD"/>
    <d v="1994-07-01T00:00:00"/>
    <d v="1994-07-01T00:00:00"/>
    <s v="WCDXFER"/>
  </r>
  <r>
    <n v="0"/>
    <n v="0"/>
    <n v="0"/>
    <n v="0"/>
    <d v="2025-12-01T00:00:00"/>
    <s v="BH Colorado Electric Oper Co"/>
    <s v="Regulated Electric (122)"/>
    <s v="X DNU # 210 (T) Canon Plant-Pole"/>
    <x v="172"/>
    <n v="135500"/>
    <x v="20"/>
    <n v="9802434"/>
    <s v="CROSSARM ASSEMBLIES, WOOD"/>
    <d v="1958-07-01T00:00:00"/>
    <d v="1958-07-01T00:00:00"/>
    <s v="WCDXFER"/>
  </r>
  <r>
    <n v="0"/>
    <n v="0"/>
    <n v="0"/>
    <n v="0"/>
    <d v="2025-12-01T00:00:00"/>
    <s v="BH Colorado Electric Oper Co"/>
    <s v="Regulated Electric (122)"/>
    <s v="X DNU # 210 (T) Canon Plant-Pole"/>
    <x v="172"/>
    <n v="135500"/>
    <x v="20"/>
    <n v="9802435"/>
    <s v="CROSSARM ASSEMBLIES, WOOD"/>
    <d v="1963-07-01T00:00:00"/>
    <d v="1963-07-01T00:00:00"/>
    <s v="WCDXFER"/>
  </r>
  <r>
    <n v="0"/>
    <n v="0"/>
    <n v="0"/>
    <n v="0"/>
    <d v="2025-12-01T00:00:00"/>
    <s v="BH Colorado Electric Oper Co"/>
    <s v="Regulated Electric (122)"/>
    <s v="X DNU # 210 (T) Canon Plant-Pole"/>
    <x v="172"/>
    <n v="135500"/>
    <x v="20"/>
    <n v="9802679"/>
    <s v="CROSSARM ASSEMBLIES, WOOD"/>
    <d v="1958-07-01T00:00:00"/>
    <d v="1958-07-01T00:00:00"/>
    <s v="WCDXFER"/>
  </r>
  <r>
    <n v="0"/>
    <n v="0"/>
    <n v="0"/>
    <n v="0"/>
    <d v="2025-12-01T00:00:00"/>
    <s v="BH Colorado Electric Oper Co"/>
    <s v="Regulated Electric (122)"/>
    <s v="X DNU # 210 (T) Canon Plant-Pole"/>
    <x v="172"/>
    <n v="135500"/>
    <x v="20"/>
    <n v="9802834"/>
    <s v="CROSSARM ASSEMBLIES, WOOD"/>
    <d v="1994-07-01T00:00:00"/>
    <d v="1994-07-01T00:00:00"/>
    <s v="WCDXFER"/>
  </r>
  <r>
    <n v="0"/>
    <n v="0"/>
    <n v="0"/>
    <n v="0"/>
    <d v="2025-12-01T00:00:00"/>
    <s v="BH Colorado Electric Oper Co"/>
    <s v="Regulated Electric (122)"/>
    <s v="X DNU # 210 (T) Canon Plant-Pole"/>
    <x v="172"/>
    <n v="135500"/>
    <x v="20"/>
    <n v="9802751"/>
    <s v="CROSSARM ASSEMBLIES, WOOD"/>
    <d v="1958-07-01T00:00:00"/>
    <d v="1958-07-01T00:00:00"/>
    <s v="WCDXFER"/>
  </r>
  <r>
    <n v="0"/>
    <n v="0"/>
    <n v="0"/>
    <n v="0"/>
    <d v="2025-12-01T00:00:00"/>
    <s v="BH Colorado Electric Oper Co"/>
    <s v="Regulated Electric (122)"/>
    <s v="X DNU # 210 (T) Canon Plant-Pole"/>
    <x v="172"/>
    <n v="135500"/>
    <x v="20"/>
    <n v="12675967"/>
    <s v="CROSSARM ASSEMBLIES-26'"/>
    <d v="2014-05-19T00:00:00"/>
    <d v="2014-05-01T00:00:00"/>
    <s v="10049900"/>
  </r>
  <r>
    <n v="0"/>
    <n v="0"/>
    <n v="0"/>
    <n v="0"/>
    <d v="2025-12-01T00:00:00"/>
    <s v="BH Colorado Electric Oper Co"/>
    <s v="Regulated Electric (122)"/>
    <s v="X DNU # 210 (T) Canon Plant-Pole"/>
    <x v="172"/>
    <n v="135500"/>
    <x v="20"/>
    <n v="9802787"/>
    <s v="CROSSARM ASSEMBLIES, WOOD"/>
    <d v="1958-07-01T00:00:00"/>
    <d v="1958-07-01T00:00:00"/>
    <s v="WCDXFER"/>
  </r>
  <r>
    <n v="0"/>
    <n v="0"/>
    <n v="0"/>
    <n v="0"/>
    <d v="2025-12-01T00:00:00"/>
    <s v="BH Colorado Electric Oper Co"/>
    <s v="Regulated Electric (122)"/>
    <s v="X DNU # 210 (T) Canon Plant-Pole"/>
    <x v="172"/>
    <n v="135500"/>
    <x v="20"/>
    <n v="9802355"/>
    <s v="CROSSARM ASSEMBLIES, WOOD"/>
    <d v="1963-07-01T00:00:00"/>
    <d v="1963-07-01T00:00:00"/>
    <s v="WCDXFER"/>
  </r>
  <r>
    <n v="0"/>
    <n v="0"/>
    <n v="0"/>
    <n v="0"/>
    <d v="2025-12-01T00:00:00"/>
    <s v="BH Colorado Electric Oper Co"/>
    <s v="Regulated Electric (122)"/>
    <s v="X DNU # 210 (T) Canon Plant-Pole"/>
    <x v="172"/>
    <n v="135500"/>
    <x v="8"/>
    <n v="11582864"/>
    <s v="Crossarm, Assy"/>
    <d v="2012-02-24T00:00:00"/>
    <d v="2012-01-01T00:00:00"/>
    <s v="60018686"/>
  </r>
  <r>
    <n v="0"/>
    <n v="0"/>
    <n v="0"/>
    <n v="0"/>
    <d v="2025-12-01T00:00:00"/>
    <s v="BH Colorado Electric Oper Co"/>
    <s v="Regulated Electric (122)"/>
    <s v="X DNU # 210 (T) Canon Plant-Pole"/>
    <x v="172"/>
    <n v="135500"/>
    <x v="8"/>
    <n v="11481695"/>
    <s v="Crossarm, Assy"/>
    <d v="1958-07-01T00:00:00"/>
    <d v="1958-07-01T00:00:00"/>
    <s v="WCDXFER"/>
  </r>
  <r>
    <n v="0"/>
    <n v="0"/>
    <n v="0"/>
    <n v="0"/>
    <d v="2025-12-01T00:00:00"/>
    <s v="BH Colorado Electric Oper Co"/>
    <s v="Regulated Electric (122)"/>
    <s v="X DNU # 210 (T) Canon Plant-Pole"/>
    <x v="172"/>
    <n v="135500"/>
    <x v="25"/>
    <n v="19791378"/>
    <s v="Crossarm, Wood"/>
    <d v="2016-03-25T00:00:00"/>
    <d v="2016-01-01T00:00:00"/>
    <s v="10052147"/>
  </r>
  <r>
    <n v="0"/>
    <n v="0"/>
    <n v="0"/>
    <n v="0"/>
    <d v="2025-12-01T00:00:00"/>
    <s v="BH Colorado Electric Oper Co"/>
    <s v="Regulated Electric (122)"/>
    <s v="X DNU # 210 (T) Canon Plant-Pole"/>
    <x v="172"/>
    <n v="135500"/>
    <x v="25"/>
    <n v="20408559"/>
    <s v="Crossarm, Wood"/>
    <d v="2012-02-09T00:00:00"/>
    <d v="2012-01-01T00:00:00"/>
    <s v="50507XFER"/>
  </r>
  <r>
    <n v="0"/>
    <n v="0"/>
    <n v="0"/>
    <n v="0"/>
    <d v="2025-12-01T00:00:00"/>
    <s v="BH Colorado Electric Oper Co"/>
    <s v="Regulated Electric (122)"/>
    <s v="X DNU # 210 (T) Canon Plant-Pole"/>
    <x v="172"/>
    <n v="135500"/>
    <x v="3"/>
    <n v="9811774"/>
    <s v="CanonW 115kv Double Circuit Ta"/>
    <d v="2002-06-26T00:00:00"/>
    <d v="2002-09-01T00:00:00"/>
    <s v="10015121"/>
  </r>
  <r>
    <n v="0"/>
    <n v="0"/>
    <n v="0"/>
    <n v="0"/>
    <d v="2025-12-01T00:00:00"/>
    <s v="BH Colorado Electric Oper Co"/>
    <s v="Regulated Electric (122)"/>
    <s v="X DNU # 210 (T) Canon Plant-Pole"/>
    <x v="172"/>
    <n v="135500"/>
    <x v="3"/>
    <n v="9815309"/>
    <s v="CanonW 115kv Double Circuit Ta"/>
    <d v="2002-06-26T00:00:00"/>
    <d v="2003-07-01T00:00:00"/>
    <s v="10015121"/>
  </r>
  <r>
    <n v="0"/>
    <n v="0"/>
    <n v="0"/>
    <n v="0"/>
    <d v="2025-12-01T00:00:00"/>
    <s v="BH Colorado Electric Oper Co"/>
    <s v="Regulated Electric (122)"/>
    <s v="X DNU # 210 (T) Canon Plant-Pole"/>
    <x v="172"/>
    <n v="135500"/>
    <x v="3"/>
    <n v="14696747"/>
    <s v="CCP-Tallahassee Tap 115 kV line requires repaires. In 2014 several structures were identified as rejected during the ground line patrol. We also need to replace several other structures on this line in order to comply with regulations."/>
    <d v="2016-03-25T00:00:00"/>
    <d v="2016-04-01T00:00:00"/>
    <s v="10052147"/>
  </r>
  <r>
    <n v="0"/>
    <n v="0"/>
    <n v="0"/>
    <n v="0"/>
    <d v="2025-12-01T00:00:00"/>
    <s v="BH Colorado Electric Oper Co"/>
    <s v="Regulated Electric (122)"/>
    <s v="X DNU # 210 (T) Canon Plant-Pole"/>
    <x v="172"/>
    <n v="135500"/>
    <x v="3"/>
    <n v="9813528"/>
    <s v="CanonW 115kv Double Circuit Ta"/>
    <d v="2002-06-26T00:00:00"/>
    <d v="2003-01-01T00:00:00"/>
    <s v="10015121"/>
  </r>
  <r>
    <n v="0"/>
    <n v="0"/>
    <n v="0"/>
    <n v="0"/>
    <d v="2025-12-01T00:00:00"/>
    <s v="BH Colorado Electric Oper Co"/>
    <s v="Regulated Electric (122)"/>
    <s v="X DNU # 210 (T) Canon Plant-Pole"/>
    <x v="172"/>
    <n v="135500"/>
    <x v="3"/>
    <n v="9813334"/>
    <s v="CanonW 115kv Double Circuit Ta"/>
    <d v="2002-06-26T00:00:00"/>
    <d v="2002-12-01T00:00:00"/>
    <s v="10015121"/>
  </r>
  <r>
    <n v="0"/>
    <n v="0"/>
    <n v="0"/>
    <n v="0"/>
    <d v="2025-12-01T00:00:00"/>
    <s v="BH Colorado Electric Oper Co"/>
    <s v="Regulated Electric (122)"/>
    <s v="X DNU # 210 (T) Canon Plant-Pole"/>
    <x v="172"/>
    <n v="135500"/>
    <x v="3"/>
    <n v="9812487"/>
    <s v="CanonW 115kv Double Circuit Ta"/>
    <d v="2002-06-26T00:00:00"/>
    <d v="2002-10-01T00:00:00"/>
    <s v="10015121"/>
  </r>
  <r>
    <n v="0"/>
    <n v="0"/>
    <n v="0"/>
    <n v="0"/>
    <d v="2025-12-01T00:00:00"/>
    <s v="BH Colorado Electric Oper Co"/>
    <s v="Regulated Electric (122)"/>
    <s v="X DNU # 210 (T) Canon Plant-Pole"/>
    <x v="172"/>
    <n v="135500"/>
    <x v="3"/>
    <n v="11485387"/>
    <s v="Electric Transmission : ETOR115 BLACK HILLS ENERGY CANON PLANT TO TALLAHASSEE 115 CANON CITY"/>
    <d v="2012-02-24T00:00:00"/>
    <d v="2012-06-01T00:00:00"/>
    <s v="60018686"/>
  </r>
  <r>
    <n v="0"/>
    <n v="0"/>
    <n v="0"/>
    <n v="0"/>
    <d v="2025-12-01T00:00:00"/>
    <s v="BH Colorado Electric Oper Co"/>
    <s v="Regulated Electric (122)"/>
    <s v="X DNU # 210 (T) Canon Plant-Pole"/>
    <x v="172"/>
    <n v="135500"/>
    <x v="3"/>
    <n v="9811328"/>
    <s v="CanonW 115kv Double Circuit Ta"/>
    <d v="2002-06-26T00:00:00"/>
    <d v="2002-06-01T00:00:00"/>
    <s v="10015121"/>
  </r>
  <r>
    <n v="0"/>
    <n v="0"/>
    <n v="0"/>
    <n v="0"/>
    <d v="2025-12-01T00:00:00"/>
    <s v="BH Colorado Electric Oper Co"/>
    <s v="Regulated Electric (122)"/>
    <s v="X DNU # 210 (T) Canon Plant-Pole"/>
    <x v="172"/>
    <n v="135500"/>
    <x v="3"/>
    <n v="20969825"/>
    <s v="This work order is to replace three arms that are damaged on the West Canon Tallahasse 115 kV line"/>
    <d v="2018-01-29T00:00:00"/>
    <d v="2018-01-01T00:00:00"/>
    <s v="10058860"/>
  </r>
  <r>
    <n v="0"/>
    <n v="0"/>
    <n v="0"/>
    <n v="0"/>
    <d v="2025-12-01T00:00:00"/>
    <s v="BH Colorado Electric Oper Co"/>
    <s v="Regulated Electric (122)"/>
    <s v="X DNU # 210 (T) Canon Plant-Pole"/>
    <x v="172"/>
    <n v="135500"/>
    <x v="9"/>
    <n v="9811630"/>
    <s v="GUYS"/>
    <d v="2002-06-26T00:00:00"/>
    <d v="2002-01-01T00:00:00"/>
    <s v="10015121"/>
  </r>
  <r>
    <n v="0"/>
    <n v="0"/>
    <n v="0"/>
    <n v="0"/>
    <d v="2025-12-01T00:00:00"/>
    <s v="BH Colorado Electric Oper Co"/>
    <s v="Regulated Electric (122)"/>
    <s v="X DNU # 210 (T) Canon Plant-Pole"/>
    <x v="172"/>
    <n v="135500"/>
    <x v="26"/>
    <n v="21153575"/>
    <s v="Pole, Other"/>
    <d v="2012-02-24T00:00:00"/>
    <d v="2012-01-01T00:00:00"/>
    <s v="60018686"/>
  </r>
  <r>
    <n v="0"/>
    <n v="0"/>
    <n v="0"/>
    <n v="0"/>
    <d v="2025-12-01T00:00:00"/>
    <s v="BH Colorado Electric Oper Co"/>
    <s v="Regulated Electric (122)"/>
    <s v="X DNU # 210 (T) Canon Plant-Pole"/>
    <x v="172"/>
    <n v="135500"/>
    <x v="22"/>
    <n v="9811627"/>
    <s v="POLE, STEEL"/>
    <d v="2002-06-26T00:00:00"/>
    <d v="2002-01-01T00:00:00"/>
    <s v="10015121"/>
  </r>
  <r>
    <n v="0"/>
    <n v="0"/>
    <n v="0"/>
    <n v="0"/>
    <d v="2025-12-01T00:00:00"/>
    <s v="BH Colorado Electric Oper Co"/>
    <s v="Regulated Electric (122)"/>
    <s v="X DNU # 210 (T) Canon Plant-Pole"/>
    <x v="172"/>
    <n v="135500"/>
    <x v="13"/>
    <n v="11582861"/>
    <s v="Pole, Wood, 60'"/>
    <d v="2012-02-24T00:00:00"/>
    <d v="2012-01-01T00:00:00"/>
    <s v="60018686"/>
  </r>
  <r>
    <n v="0"/>
    <n v="0"/>
    <n v="0"/>
    <n v="0"/>
    <d v="2025-12-01T00:00:00"/>
    <s v="BH Colorado Electric Oper Co"/>
    <s v="Regulated Electric (122)"/>
    <s v="X DNU # 210 (T) Canon Plant-Pole"/>
    <x v="172"/>
    <n v="135500"/>
    <x v="13"/>
    <n v="11481688"/>
    <s v="Pole, Wood, 60'"/>
    <d v="1958-07-01T00:00:00"/>
    <d v="1958-07-01T00:00:00"/>
    <s v="WCDXFER"/>
  </r>
  <r>
    <n v="0"/>
    <n v="0"/>
    <n v="0"/>
    <n v="0"/>
    <d v="2025-12-01T00:00:00"/>
    <s v="BH Colorado Electric Oper Co"/>
    <s v="Regulated Electric (122)"/>
    <s v="X DNU # 210 (T) Canon Plant-Pole"/>
    <x v="172"/>
    <n v="135500"/>
    <x v="14"/>
    <n v="20408570"/>
    <s v="Pole, Wood, 65' Or Greater"/>
    <d v="2012-02-09T00:00:00"/>
    <d v="2012-01-01T00:00:00"/>
    <s v="50507XFER"/>
  </r>
  <r>
    <n v="0"/>
    <n v="0"/>
    <n v="0"/>
    <n v="0"/>
    <d v="2025-12-01T00:00:00"/>
    <s v="BH Colorado Electric Oper Co"/>
    <s v="Regulated Electric (122)"/>
    <s v="X DNU # 210 (T) Canon Plant-Pole"/>
    <x v="172"/>
    <n v="135500"/>
    <x v="27"/>
    <n v="19791384"/>
    <s v="Pole, Wood"/>
    <d v="2016-03-25T00:00:00"/>
    <d v="2016-01-01T00:00:00"/>
    <s v="10052147"/>
  </r>
  <r>
    <n v="0"/>
    <n v="0"/>
    <n v="0"/>
    <n v="0"/>
    <d v="2025-12-01T00:00:00"/>
    <s v="BH Colorado Electric Oper Co"/>
    <s v="Regulated Electric (122)"/>
    <s v="X DNU # 210 (T) Canon Plant-Pole"/>
    <x v="172"/>
    <n v="135500"/>
    <x v="23"/>
    <n v="9803356"/>
    <s v="POLE, WOOD"/>
    <d v="1958-07-01T00:00:00"/>
    <d v="1958-07-01T00:00:00"/>
    <s v="WCDXFER"/>
  </r>
  <r>
    <n v="0"/>
    <n v="0"/>
    <n v="0"/>
    <n v="0"/>
    <d v="2025-12-01T00:00:00"/>
    <s v="BH Colorado Electric Oper Co"/>
    <s v="Regulated Electric (122)"/>
    <s v="X DNU # 210 (T) Canon Plant-Pole"/>
    <x v="172"/>
    <n v="135500"/>
    <x v="23"/>
    <n v="9802974"/>
    <s v="POLE, WOOD"/>
    <d v="1963-07-01T00:00:00"/>
    <d v="1963-07-01T00:00:00"/>
    <s v="WCDXFER"/>
  </r>
  <r>
    <n v="0"/>
    <n v="0"/>
    <n v="0"/>
    <n v="0"/>
    <d v="2025-12-01T00:00:00"/>
    <s v="BH Colorado Electric Oper Co"/>
    <s v="Regulated Electric (122)"/>
    <s v="X DNU # 210 (T) Canon Plant-Pole"/>
    <x v="172"/>
    <n v="135500"/>
    <x v="23"/>
    <n v="9803286"/>
    <s v="POLE, WOOD"/>
    <d v="1958-07-01T00:00:00"/>
    <d v="1958-07-01T00:00:00"/>
    <s v="WCDXFER"/>
  </r>
  <r>
    <n v="0"/>
    <n v="0"/>
    <n v="0"/>
    <n v="0"/>
    <d v="2025-12-01T00:00:00"/>
    <s v="BH Colorado Electric Oper Co"/>
    <s v="Regulated Electric (122)"/>
    <s v="X DNU # 210 (T) Canon Plant-Pole"/>
    <x v="172"/>
    <n v="135500"/>
    <x v="23"/>
    <n v="9802975"/>
    <s v="POLE, WOOD"/>
    <d v="1994-07-01T00:00:00"/>
    <d v="1994-07-01T00:00:00"/>
    <s v="WCDXFER"/>
  </r>
  <r>
    <n v="0"/>
    <n v="0"/>
    <n v="0"/>
    <n v="0"/>
    <d v="2025-12-01T00:00:00"/>
    <s v="BH Colorado Electric Oper Co"/>
    <s v="Regulated Electric (122)"/>
    <s v="X DNU # 210 (T) Canon Plant-Pole"/>
    <x v="172"/>
    <n v="135500"/>
    <x v="23"/>
    <n v="9802973"/>
    <s v="POLE, WOOD"/>
    <d v="1958-07-01T00:00:00"/>
    <d v="1958-07-01T00:00:00"/>
    <s v="WCDXFER"/>
  </r>
  <r>
    <n v="0"/>
    <n v="0"/>
    <n v="0"/>
    <n v="0"/>
    <d v="2025-12-01T00:00:00"/>
    <s v="BH Colorado Electric Oper Co"/>
    <s v="Regulated Electric (122)"/>
    <s v="X DNU # 210 (T) Canon Plant-Pole"/>
    <x v="172"/>
    <n v="135500"/>
    <x v="23"/>
    <n v="9803368"/>
    <s v="POLE, WOOD"/>
    <d v="1994-07-01T00:00:00"/>
    <d v="1994-07-01T00:00:00"/>
    <s v="WCDXFER"/>
  </r>
  <r>
    <n v="0"/>
    <n v="0"/>
    <n v="0"/>
    <n v="0"/>
    <d v="2025-12-01T00:00:00"/>
    <s v="BH Colorado Electric Oper Co"/>
    <s v="Regulated Electric (122)"/>
    <s v="X DNU # 210 (T) Canon Plant-Pole"/>
    <x v="172"/>
    <n v="135500"/>
    <x v="23"/>
    <n v="9802894"/>
    <s v="POLE, WOOD"/>
    <d v="1963-07-01T00:00:00"/>
    <d v="1963-07-01T00:00:00"/>
    <s v="WCDXFER"/>
  </r>
  <r>
    <n v="0"/>
    <n v="0"/>
    <n v="0"/>
    <n v="0"/>
    <d v="2025-12-01T00:00:00"/>
    <s v="BH Colorado Electric Oper Co"/>
    <s v="Regulated Electric (122)"/>
    <s v="X DNU # 210 (T) Canon Plant-Pole"/>
    <x v="172"/>
    <n v="135500"/>
    <x v="23"/>
    <n v="9803217"/>
    <s v="POLE, WOOD"/>
    <d v="1958-07-01T00:00:00"/>
    <d v="1958-07-01T00:00:00"/>
    <s v="WCDXFER"/>
  </r>
  <r>
    <n v="0"/>
    <n v="0"/>
    <n v="0"/>
    <n v="0"/>
    <d v="2025-12-01T00:00:00"/>
    <s v="BH Colorado Electric Oper Co"/>
    <s v="Regulated Electric (122)"/>
    <s v="X DNU # 210 (T) Canon Plant-Pole"/>
    <x v="172"/>
    <n v="135500"/>
    <x v="428"/>
    <n v="9974436"/>
    <s v="WOOD 1 POLE 40'"/>
    <d v="1963-07-01T00:00:00"/>
    <d v="1963-07-01T00:00:00"/>
    <s v="CPR Conversion"/>
  </r>
  <r>
    <n v="0"/>
    <n v="0"/>
    <n v="0"/>
    <n v="0"/>
    <d v="2025-12-01T00:00:00"/>
    <s v="BH Colorado Electric Oper Co"/>
    <s v="Regulated Electric (122)"/>
    <s v="X DNU # 210 (T) Canon Plant-Pole"/>
    <x v="172"/>
    <n v="135500"/>
    <x v="46"/>
    <n v="9724151"/>
    <s v="WOOD 1 POLE 60'"/>
    <d v="1958-07-01T00:00:00"/>
    <d v="1958-07-01T00:00:00"/>
    <s v="CPR Conversion"/>
  </r>
  <r>
    <n v="0"/>
    <n v="0"/>
    <n v="0"/>
    <n v="0"/>
    <d v="2025-12-01T00:00:00"/>
    <s v="BH Colorado Electric Oper Co"/>
    <s v="Regulated Electric (122)"/>
    <s v="X DNU # 210 (T) Canon Plant-Pole"/>
    <x v="172"/>
    <n v="135500"/>
    <x v="46"/>
    <n v="9974434"/>
    <s v="WOOD 1 POLE 60'"/>
    <d v="1994-07-01T00:00:00"/>
    <d v="1994-07-01T00:00:00"/>
    <s v="CPR Conversion"/>
  </r>
  <r>
    <n v="0"/>
    <n v="0"/>
    <n v="0"/>
    <n v="0"/>
    <d v="2025-12-01T00:00:00"/>
    <s v="BH Colorado Electric Oper Co"/>
    <s v="Regulated Electric (122)"/>
    <s v="X DNU # 210 (T) Canon Plant-Pole"/>
    <x v="172"/>
    <n v="135500"/>
    <x v="46"/>
    <n v="9974435"/>
    <s v="WOOD 1 POLE 60'"/>
    <d v="1963-07-01T00:00:00"/>
    <d v="1963-07-01T00:00:00"/>
    <s v="CPR Conversion"/>
  </r>
  <r>
    <n v="0"/>
    <n v="0"/>
    <n v="0"/>
    <n v="0"/>
    <d v="2025-12-01T00:00:00"/>
    <s v="BH Colorado Electric Oper Co"/>
    <s v="Regulated Electric (122)"/>
    <s v="X DNU # 210 (T) Canon Plant-Pole"/>
    <x v="172"/>
    <n v="135500"/>
    <x v="48"/>
    <n v="9974433"/>
    <s v="WOOD 1 POLE 70'"/>
    <d v="1958-07-01T00:00:00"/>
    <d v="1958-07-01T00:00:00"/>
    <s v="CPR Conversion"/>
  </r>
  <r>
    <n v="0"/>
    <n v="0"/>
    <n v="0"/>
    <n v="0"/>
    <d v="2025-12-01T00:00:00"/>
    <s v="BH Colorado Electric Oper Co"/>
    <s v="Regulated Electric (122)"/>
    <s v="X DNU # 210 (T) Canon Plant-Pole"/>
    <x v="172"/>
    <n v="135500"/>
    <x v="49"/>
    <n v="9709881"/>
    <s v="WOOD 1 POLE 75'"/>
    <d v="1958-07-01T00:00:00"/>
    <d v="1958-07-01T00:00:00"/>
    <s v="CPR Conversion"/>
  </r>
  <r>
    <n v="0"/>
    <n v="0"/>
    <n v="0"/>
    <n v="0"/>
    <d v="2025-12-01T00:00:00"/>
    <s v="BH Colorado Electric Oper Co"/>
    <s v="Regulated Electric (122)"/>
    <s v="X DNU # 210 (T) Canon Plant-Pole"/>
    <x v="172"/>
    <n v="135500"/>
    <x v="50"/>
    <n v="9974432"/>
    <s v="WOOD 1 POLE 80'"/>
    <d v="1958-07-01T00:00:00"/>
    <d v="1958-07-01T00:00:00"/>
    <s v="CPR Conversion"/>
  </r>
  <r>
    <n v="0"/>
    <n v="0"/>
    <n v="0"/>
    <n v="0"/>
    <d v="2025-12-01T00:00:00"/>
    <s v="BH Colorado Electric Oper Co"/>
    <s v="Regulated Electric (122)"/>
    <s v="X DNU # 210 (T) Canon Plant-Pole"/>
    <x v="172"/>
    <n v="135500"/>
    <x v="51"/>
    <n v="9974431"/>
    <s v="WOOD 1 POLE 85'"/>
    <d v="1994-07-01T00:00:00"/>
    <d v="1994-07-01T00:00:00"/>
    <s v="CPR Conversion"/>
  </r>
  <r>
    <n v="0"/>
    <n v="0"/>
    <n v="0"/>
    <n v="0"/>
    <d v="2025-12-01T00:00:00"/>
    <s v="BH Colorado Electric Oper Co"/>
    <s v="Regulated Electric (122)"/>
    <s v="X DNU # 210 (T) Canon Plant-Pole"/>
    <x v="172"/>
    <n v="135600"/>
    <x v="28"/>
    <n v="11481702"/>
    <s v="Conductor, Oh Copper Bare 4"/>
    <d v="1958-07-01T00:00:00"/>
    <d v="1958-07-01T00:00:00"/>
    <s v="CPR Conversion"/>
  </r>
  <r>
    <n v="0"/>
    <n v="0"/>
    <n v="0"/>
    <n v="0"/>
    <d v="2025-12-01T00:00:00"/>
    <s v="BH Colorado Electric Oper Co"/>
    <s v="Regulated Electric (122)"/>
    <s v="X DNU # 210 (T) Canon Plant-Pole"/>
    <x v="172"/>
    <n v="135600"/>
    <x v="28"/>
    <n v="11582854"/>
    <s v="Conductor, Oh Copper Bare 4"/>
    <d v="2012-02-24T00:00:00"/>
    <d v="2012-01-01T00:00:00"/>
    <s v="60018686"/>
  </r>
  <r>
    <n v="0"/>
    <n v="0"/>
    <n v="0"/>
    <n v="0"/>
    <d v="2025-12-01T00:00:00"/>
    <s v="BH Colorado Electric Oper Co"/>
    <s v="Regulated Electric (122)"/>
    <s v="X DNU # 210 (T) Canon Plant-Pole"/>
    <x v="172"/>
    <n v="135600"/>
    <x v="29"/>
    <n v="9811626"/>
    <s v="CONDUCTOR, OH TRANS &amp; DIST BARE"/>
    <d v="2002-06-26T00:00:00"/>
    <d v="2002-01-01T00:00:00"/>
    <s v="10015121"/>
  </r>
  <r>
    <n v="0"/>
    <n v="0"/>
    <n v="0"/>
    <n v="0"/>
    <d v="2025-12-01T00:00:00"/>
    <s v="BH Colorado Electric Oper Co"/>
    <s v="Regulated Electric (122)"/>
    <s v="X DNU # 210 (T) Canon Plant-Pole"/>
    <x v="172"/>
    <n v="135600"/>
    <x v="24"/>
    <n v="9974430"/>
    <s v="CONDUCTOR, OVERHEAD"/>
    <d v="1958-07-01T00:00:00"/>
    <d v="1958-07-01T00:00:00"/>
    <s v="CPR Conversion"/>
  </r>
  <r>
    <n v="0"/>
    <n v="0"/>
    <n v="0"/>
    <n v="0"/>
    <d v="2025-12-01T00:00:00"/>
    <s v="BH Colorado Electric Oper Co"/>
    <s v="Regulated Electric (122)"/>
    <s v="X DNU # 210 (T) Canon Plant-Pole"/>
    <x v="172"/>
    <n v="135600"/>
    <x v="3"/>
    <n v="9815308"/>
    <s v="CanonW 115kv Double Circuit Ta"/>
    <d v="2002-06-26T00:00:00"/>
    <d v="2003-07-01T00:00:00"/>
    <s v="10015121"/>
  </r>
  <r>
    <n v="0"/>
    <n v="0"/>
    <n v="0"/>
    <n v="0"/>
    <d v="2025-12-01T00:00:00"/>
    <s v="BH Colorado Electric Oper Co"/>
    <s v="Regulated Electric (122)"/>
    <s v="X DNU # 210 (T) Canon Plant-Pole"/>
    <x v="172"/>
    <n v="135600"/>
    <x v="3"/>
    <n v="11485390"/>
    <s v="Electric Transmission : ETOR115 BLACK HILLS ENERGY CANON PLANT TO TALLAHASSEE 115 CANON CITY"/>
    <d v="2012-02-24T00:00:00"/>
    <d v="2012-06-01T00:00:00"/>
    <s v="60018686"/>
  </r>
  <r>
    <n v="0"/>
    <n v="0"/>
    <n v="0"/>
    <n v="0"/>
    <d v="2025-12-01T00:00:00"/>
    <s v="BH Colorado Electric Oper Co"/>
    <s v="Regulated Electric (122)"/>
    <s v="X DNU # 210 (T) Canon Plant-Pole"/>
    <x v="172"/>
    <n v="135600"/>
    <x v="3"/>
    <n v="9811773"/>
    <s v="CanonW 115kv Double Circuit Ta"/>
    <d v="2002-06-26T00:00:00"/>
    <d v="2002-09-01T00:00:00"/>
    <s v="10015121"/>
  </r>
  <r>
    <n v="0"/>
    <n v="0"/>
    <n v="0"/>
    <n v="0"/>
    <d v="2025-12-01T00:00:00"/>
    <s v="BH Colorado Electric Oper Co"/>
    <s v="Regulated Electric (122)"/>
    <s v="X DNU # 210 (T) Canon Plant-Pole"/>
    <x v="172"/>
    <n v="135600"/>
    <x v="3"/>
    <n v="9812486"/>
    <s v="CanonW 115kv Double Circuit Ta"/>
    <d v="2002-06-26T00:00:00"/>
    <d v="2002-10-01T00:00:00"/>
    <s v="10015121"/>
  </r>
  <r>
    <n v="0"/>
    <n v="0"/>
    <n v="0"/>
    <n v="0"/>
    <d v="2025-12-01T00:00:00"/>
    <s v="BH Colorado Electric Oper Co"/>
    <s v="Regulated Electric (122)"/>
    <s v="X DNU # 210 (T) Canon Plant-Pole"/>
    <x v="172"/>
    <n v="135600"/>
    <x v="3"/>
    <n v="9811329"/>
    <s v="CanonW 115kv Double Circuit Ta"/>
    <d v="2002-06-26T00:00:00"/>
    <d v="2002-06-01T00:00:00"/>
    <s v="10015121"/>
  </r>
  <r>
    <n v="0"/>
    <n v="0"/>
    <n v="0"/>
    <n v="0"/>
    <d v="2025-12-01T00:00:00"/>
    <s v="BH Colorado Electric Oper Co"/>
    <s v="Regulated Electric (122)"/>
    <s v="X DNU # 210 (T) Canon Plant-Pole"/>
    <x v="172"/>
    <n v="135600"/>
    <x v="3"/>
    <n v="9813333"/>
    <s v="CanonW 115kv Double Circuit Ta"/>
    <d v="2002-06-26T00:00:00"/>
    <d v="2002-12-01T00:00:00"/>
    <s v="10015121"/>
  </r>
  <r>
    <n v="0"/>
    <n v="0"/>
    <n v="0"/>
    <n v="0"/>
    <d v="2025-12-01T00:00:00"/>
    <s v="BH Colorado Electric Oper Co"/>
    <s v="Regulated Electric (122)"/>
    <s v="X DNU # 210 (T) Canon Plant-Pole"/>
    <x v="172"/>
    <n v="135600"/>
    <x v="3"/>
    <n v="9811466"/>
    <s v="CanonW 115kv Double Circuit Ta"/>
    <d v="2002-06-26T00:00:00"/>
    <d v="2002-07-01T00:00:00"/>
    <s v="10015121"/>
  </r>
  <r>
    <n v="0"/>
    <n v="0"/>
    <n v="0"/>
    <n v="0"/>
    <d v="2025-12-01T00:00:00"/>
    <s v="BH Colorado Electric Oper Co"/>
    <s v="Regulated Electric (122)"/>
    <s v="X DNU # 210 (T) Canon Plant-Pole"/>
    <x v="172"/>
    <n v="135600"/>
    <x v="3"/>
    <n v="9813527"/>
    <s v="CanonW 115kv Double Circuit Ta"/>
    <d v="2002-06-26T00:00:00"/>
    <d v="2003-01-01T00:00:00"/>
    <s v="10015121"/>
  </r>
  <r>
    <n v="0"/>
    <n v="0"/>
    <n v="0"/>
    <n v="0"/>
    <d v="2025-12-01T00:00:00"/>
    <s v="BH Colorado Electric Oper Co"/>
    <s v="Regulated Electric (122)"/>
    <s v="X DNU # 210 (T) Canon Plant-Pole"/>
    <x v="172"/>
    <n v="135600"/>
    <x v="30"/>
    <n v="20408581"/>
    <s v="Insulator"/>
    <d v="2012-02-09T00:00:00"/>
    <d v="2012-01-01T00:00:00"/>
    <s v="50507XFER"/>
  </r>
  <r>
    <n v="0"/>
    <n v="0"/>
    <n v="0"/>
    <n v="0"/>
    <d v="2025-12-01T00:00:00"/>
    <s v="BH Colorado Electric Oper Co"/>
    <s v="Regulated Electric (122)"/>
    <s v="X DNU # 210 (T) Canon Plant-Pole"/>
    <x v="172"/>
    <n v="135600"/>
    <x v="17"/>
    <n v="9811629"/>
    <s v="POST INSULATORS"/>
    <d v="2002-06-26T00:00:00"/>
    <d v="2002-01-01T00:00:00"/>
    <s v="10015121"/>
  </r>
  <r>
    <n v="0"/>
    <n v="0"/>
    <n v="0"/>
    <n v="0"/>
    <d v="2025-12-01T00:00:00"/>
    <s v="BH Colorado Electric Oper Co"/>
    <s v="Regulated Electric (122)"/>
    <s v="X DNU # 210 (T) Canon Plant-Pole"/>
    <x v="172"/>
    <n v="135600"/>
    <x v="18"/>
    <n v="9974429"/>
    <s v="STATIC WIRE (TRANSMISSION LINES)"/>
    <d v="1958-07-01T00:00:00"/>
    <d v="1958-07-01T00:00:00"/>
    <s v="CPR Conversion"/>
  </r>
  <r>
    <n v="0"/>
    <n v="0"/>
    <n v="0"/>
    <n v="0"/>
    <d v="2025-12-01T00:00:00"/>
    <s v="BH Colorado Electric Oper Co"/>
    <s v="Regulated Electric (122)"/>
    <s v="X DNU # 210 (T) Canon Plant-Pole"/>
    <x v="172"/>
    <n v="135600"/>
    <x v="18"/>
    <n v="9811631"/>
    <s v="STATIC WIRE (TRANSMISSION LINES)"/>
    <d v="2002-06-26T00:00:00"/>
    <d v="2002-01-01T00:00:00"/>
    <s v="10015121"/>
  </r>
  <r>
    <n v="0"/>
    <n v="0"/>
    <n v="0"/>
    <n v="0"/>
    <d v="2025-12-01T00:00:00"/>
    <s v="BH Colorado Electric Oper Co"/>
    <s v="Regulated Electric (122)"/>
    <s v="X DNU # 210 (T) Canon Plant-Pole"/>
    <x v="172"/>
    <n v="135600"/>
    <x v="19"/>
    <n v="9811628"/>
    <s v="SUSPENSION INSULATORS"/>
    <d v="2002-06-26T00:00:00"/>
    <d v="2002-01-01T00:00:00"/>
    <s v="10015121"/>
  </r>
  <r>
    <n v="0"/>
    <n v="0"/>
    <n v="0"/>
    <n v="0"/>
    <d v="2025-12-01T00:00:00"/>
    <s v="BH Colorado Electric Oper Co"/>
    <s v="Regulated Electric (122)"/>
    <s v="X DNU # 210 (T) Canon Plant-Pole"/>
    <x v="172"/>
    <n v="135600"/>
    <x v="19"/>
    <n v="9818620"/>
    <s v="SUSPENSION INSULATORS"/>
    <d v="2005-01-01T00:00:00"/>
    <d v="2005-01-01T00:00:00"/>
    <s v="7105210131"/>
  </r>
  <r>
    <n v="0"/>
    <n v="0"/>
    <n v="0"/>
    <n v="0"/>
    <d v="2025-12-01T00:00:00"/>
    <s v="BH Colorado Electric Oper Co"/>
    <s v="Regulated Electric (122)"/>
    <s v="X DNU # 210 (T) Canon Plant-Pole"/>
    <x v="172"/>
    <n v="135600"/>
    <x v="19"/>
    <n v="9813650"/>
    <s v="SUSPENSION INSULATORS"/>
    <d v="2003-02-01T00:00:00"/>
    <d v="2003-01-01T00:00:00"/>
    <s v="7105210131"/>
  </r>
  <r>
    <n v="0"/>
    <n v="0"/>
    <n v="0"/>
    <n v="0"/>
    <d v="2025-12-01T00:00:00"/>
    <s v="BH Colorado Electric Oper Co"/>
    <s v="Regulated Electric (122)"/>
    <s v="X DNU # 210 (T) Canon Plant-Pole"/>
    <x v="172"/>
    <n v="135600"/>
    <x v="19"/>
    <n v="19791381"/>
    <s v="Suspension Insulators"/>
    <d v="2016-03-25T00:00:00"/>
    <d v="2016-01-01T00:00:00"/>
    <s v="10052147"/>
  </r>
  <r>
    <n v="0"/>
    <n v="0"/>
    <n v="0"/>
    <n v="0"/>
    <d v="2025-12-01T00:00:00"/>
    <s v="BH Colorado Electric Oper Co"/>
    <s v="Regulated Electric (122)"/>
    <s v="X DNU # 214 (T) Skala Tap-Skala"/>
    <x v="173"/>
    <n v="135002"/>
    <x v="5"/>
    <n v="9869910"/>
    <s v="T-LIN S22 T19 R69"/>
    <d v="1990-07-01T00:00:00"/>
    <d v="1990-07-01T00:00:00"/>
    <s v="CPR Conversion"/>
  </r>
  <r>
    <n v="0"/>
    <n v="0"/>
    <n v="0"/>
    <n v="0"/>
    <d v="2025-12-01T00:00:00"/>
    <s v="BH Colorado Electric Oper Co"/>
    <s v="Regulated Electric (122)"/>
    <s v="X DNU # 214 (T) Skala Tap-Skala"/>
    <x v="173"/>
    <n v="135500"/>
    <x v="63"/>
    <n v="9801986"/>
    <s v="CROSSARM ASSEMBLIES, STEEL"/>
    <d v="1991-07-01T00:00:00"/>
    <d v="1991-07-01T00:00:00"/>
    <s v="WCDXFER"/>
  </r>
  <r>
    <n v="0"/>
    <n v="0"/>
    <n v="0"/>
    <n v="0"/>
    <d v="2025-12-01T00:00:00"/>
    <s v="BH Colorado Electric Oper Co"/>
    <s v="Regulated Electric (122)"/>
    <s v="X DNU # 214 (T) Skala Tap-Skala"/>
    <x v="173"/>
    <n v="135500"/>
    <x v="63"/>
    <n v="9801953"/>
    <s v="CROSSARM ASSEMBLIES, STEEL"/>
    <d v="1991-07-01T00:00:00"/>
    <d v="1991-07-01T00:00:00"/>
    <s v="WCDXFER"/>
  </r>
  <r>
    <n v="0"/>
    <n v="0"/>
    <n v="0"/>
    <n v="0"/>
    <d v="2025-12-01T00:00:00"/>
    <s v="BH Colorado Electric Oper Co"/>
    <s v="Regulated Electric (122)"/>
    <s v="X DNU # 214 (T) Skala Tap-Skala"/>
    <x v="173"/>
    <n v="135500"/>
    <x v="22"/>
    <n v="9802262"/>
    <s v="POLE, STEEL"/>
    <d v="1991-07-01T00:00:00"/>
    <d v="1991-07-01T00:00:00"/>
    <s v="WCDXFER"/>
  </r>
  <r>
    <n v="0"/>
    <n v="0"/>
    <n v="0"/>
    <n v="0"/>
    <d v="2025-12-01T00:00:00"/>
    <s v="BH Colorado Electric Oper Co"/>
    <s v="Regulated Electric (122)"/>
    <s v="X DNU # 214 (T) Skala Tap-Skala"/>
    <x v="173"/>
    <n v="135500"/>
    <x v="23"/>
    <n v="9804974"/>
    <s v="POLE, WOOD"/>
    <d v="1991-07-01T00:00:00"/>
    <d v="1991-07-01T00:00:00"/>
    <s v="WCDXFER"/>
  </r>
  <r>
    <n v="0"/>
    <n v="0"/>
    <n v="0"/>
    <n v="0"/>
    <d v="2025-12-01T00:00:00"/>
    <s v="BH Colorado Electric Oper Co"/>
    <s v="Regulated Electric (122)"/>
    <s v="X DNU # 214 (T) Skala Tap-Skala"/>
    <x v="173"/>
    <n v="135500"/>
    <x v="43"/>
    <n v="9974427"/>
    <s v="STEEL 1 POLE 75'"/>
    <d v="1991-07-01T00:00:00"/>
    <d v="1991-07-01T00:00:00"/>
    <s v="CPR Conversion"/>
  </r>
  <r>
    <n v="0"/>
    <n v="0"/>
    <n v="0"/>
    <n v="0"/>
    <d v="2025-12-01T00:00:00"/>
    <s v="BH Colorado Electric Oper Co"/>
    <s v="Regulated Electric (122)"/>
    <s v="X DNU # 214 (T) Skala Tap-Skala"/>
    <x v="173"/>
    <n v="135500"/>
    <x v="445"/>
    <n v="9974426"/>
    <s v="STEEL 2 POLES 70'"/>
    <d v="1991-07-01T00:00:00"/>
    <d v="1991-07-01T00:00:00"/>
    <s v="CPR Conversion"/>
  </r>
  <r>
    <n v="0"/>
    <n v="0"/>
    <n v="0"/>
    <n v="0"/>
    <d v="2025-12-01T00:00:00"/>
    <s v="BH Colorado Electric Oper Co"/>
    <s v="Regulated Electric (122)"/>
    <s v="X DNU # 214 (T) Skala Tap-Skala"/>
    <x v="173"/>
    <n v="135600"/>
    <x v="24"/>
    <n v="9728057"/>
    <s v="CONDUCTOR, OVERHEAD"/>
    <d v="1991-07-01T00:00:00"/>
    <d v="1991-07-01T00:00:00"/>
    <s v="CPR Conversion"/>
  </r>
  <r>
    <n v="0"/>
    <n v="0"/>
    <n v="0"/>
    <n v="0"/>
    <d v="2025-12-01T00:00:00"/>
    <s v="BH Colorado Electric Oper Co"/>
    <s v="Regulated Electric (122)"/>
    <s v="X DNU # 214 (T) Skala Tap-Skala"/>
    <x v="173"/>
    <n v="135600"/>
    <x v="18"/>
    <n v="9974425"/>
    <s v="STATIC WIRE (TRANSMISSION LINES)"/>
    <d v="1991-07-01T00:00:00"/>
    <d v="1991-07-01T00:00:00"/>
    <s v="CPR Conversion"/>
  </r>
  <r>
    <n v="0"/>
    <n v="0"/>
    <n v="0"/>
    <n v="0"/>
    <d v="2025-12-01T00:00:00"/>
    <s v="BH Colorado Electric Oper Co"/>
    <s v="Regulated Electric (122)"/>
    <s v="X DNU # 215 (T) Hyde Park- West"/>
    <x v="174"/>
    <n v="135001"/>
    <x v="4"/>
    <n v="9868938"/>
    <s v="LAND - TRACT 29"/>
    <d v="1955-07-01T00:00:00"/>
    <d v="1955-07-01T00:00:00"/>
    <s v="CPR Conversion"/>
  </r>
  <r>
    <n v="0"/>
    <n v="0"/>
    <n v="0"/>
    <n v="0"/>
    <d v="2025-12-01T00:00:00"/>
    <s v="BH Colorado Electric Oper Co"/>
    <s v="Regulated Electric (122)"/>
    <s v="X DNU # 215 (T) Hyde Park- West"/>
    <x v="174"/>
    <n v="135001"/>
    <x v="4"/>
    <n v="9868941"/>
    <s v="LAND - TRACT 25"/>
    <d v="1955-07-01T00:00:00"/>
    <d v="1955-07-01T00:00:00"/>
    <s v="CPR Conversion"/>
  </r>
  <r>
    <n v="0"/>
    <n v="0"/>
    <n v="0"/>
    <n v="0"/>
    <d v="2025-12-01T00:00:00"/>
    <s v="BH Colorado Electric Oper Co"/>
    <s v="Regulated Electric (122)"/>
    <s v="X DNU # 215 (T) Hyde Park- West"/>
    <x v="174"/>
    <n v="135001"/>
    <x v="4"/>
    <n v="9868940"/>
    <s v="LAND - TRACT 26"/>
    <d v="1955-07-01T00:00:00"/>
    <d v="1955-07-01T00:00:00"/>
    <s v="CPR Conversion"/>
  </r>
  <r>
    <n v="0"/>
    <n v="0"/>
    <n v="0"/>
    <n v="0"/>
    <d v="2025-12-01T00:00:00"/>
    <s v="BH Colorado Electric Oper Co"/>
    <s v="Regulated Electric (122)"/>
    <s v="X DNU # 215 (T) Hyde Park- West"/>
    <x v="174"/>
    <n v="135001"/>
    <x v="4"/>
    <n v="9868939"/>
    <s v="LAND - TRACT 27"/>
    <d v="1955-07-01T00:00:00"/>
    <d v="1955-07-01T00:00:00"/>
    <s v="CPR Conversion"/>
  </r>
  <r>
    <n v="0"/>
    <n v="0"/>
    <n v="0"/>
    <n v="0"/>
    <d v="2025-12-01T00:00:00"/>
    <s v="BH Colorado Electric Oper Co"/>
    <s v="Regulated Electric (122)"/>
    <s v="X DNU # 215 (T) Hyde Park- West"/>
    <x v="174"/>
    <n v="135001"/>
    <x v="4"/>
    <n v="9718781"/>
    <s v="LAND - TRACT 23"/>
    <d v="1955-07-01T00:00:00"/>
    <d v="1955-07-01T00:00:00"/>
    <s v="CPR Conversion"/>
  </r>
  <r>
    <n v="0"/>
    <n v="0"/>
    <n v="0"/>
    <n v="0"/>
    <d v="2025-12-01T00:00:00"/>
    <s v="BH Colorado Electric Oper Co"/>
    <s v="Regulated Electric (122)"/>
    <s v="X DNU # 215 (T) Hyde Park- West"/>
    <x v="174"/>
    <n v="135001"/>
    <x v="4"/>
    <n v="9696109"/>
    <s v="LAND - TRACT 28"/>
    <d v="1955-07-01T00:00:00"/>
    <d v="1955-07-01T00:00:00"/>
    <s v="CPR Conversion"/>
  </r>
  <r>
    <n v="0"/>
    <n v="0"/>
    <n v="0"/>
    <n v="0"/>
    <d v="2025-12-01T00:00:00"/>
    <s v="BH Colorado Electric Oper Co"/>
    <s v="Regulated Electric (122)"/>
    <s v="X DNU # 215 (T) Hyde Park- West"/>
    <x v="174"/>
    <n v="135001"/>
    <x v="4"/>
    <n v="9868942"/>
    <s v="LAND - TRACT 24"/>
    <d v="1955-07-01T00:00:00"/>
    <d v="1955-07-01T00:00:00"/>
    <s v="CPR Conversion"/>
  </r>
  <r>
    <n v="0"/>
    <n v="0"/>
    <n v="0"/>
    <n v="0"/>
    <d v="2025-12-01T00:00:00"/>
    <s v="BH Colorado Electric Oper Co"/>
    <s v="Regulated Electric (122)"/>
    <s v="X DNU # 215 (T) Hyde Park- West"/>
    <x v="174"/>
    <n v="135002"/>
    <x v="5"/>
    <n v="21283814"/>
    <s v="T-LIN S26 T20 R64"/>
    <d v="1959-07-01T00:00:00"/>
    <d v="1959-07-01T00:00:00"/>
    <s v="50507XFER"/>
  </r>
  <r>
    <n v="0"/>
    <n v="0"/>
    <n v="0"/>
    <n v="0"/>
    <d v="2025-12-01T00:00:00"/>
    <s v="BH Colorado Electric Oper Co"/>
    <s v="Regulated Electric (122)"/>
    <s v="X DNU # 215 (T) Hyde Park- West"/>
    <x v="174"/>
    <n v="135002"/>
    <x v="5"/>
    <n v="9869960"/>
    <s v="T-LIN S25 T20 R65"/>
    <d v="1981-07-01T00:00:00"/>
    <d v="1981-07-01T00:00:00"/>
    <s v="CPR Conversion"/>
  </r>
  <r>
    <n v="0"/>
    <n v="0"/>
    <n v="0"/>
    <n v="0"/>
    <d v="2025-12-01T00:00:00"/>
    <s v="BH Colorado Electric Oper Co"/>
    <s v="Regulated Electric (122)"/>
    <s v="X DNU # 215 (T) Hyde Park- West"/>
    <x v="174"/>
    <n v="135002"/>
    <x v="5"/>
    <n v="21283799"/>
    <s v="T-LIN S07 T20 R64"/>
    <d v="1942-07-01T00:00:00"/>
    <d v="1942-07-01T00:00:00"/>
    <s v="50507XFER"/>
  </r>
  <r>
    <n v="0"/>
    <n v="0"/>
    <n v="0"/>
    <n v="0"/>
    <d v="2025-12-01T00:00:00"/>
    <s v="BH Colorado Electric Oper Co"/>
    <s v="Regulated Electric (122)"/>
    <s v="X DNU # 215 (T) Hyde Park- West"/>
    <x v="174"/>
    <n v="135002"/>
    <x v="5"/>
    <n v="21283806"/>
    <s v="T-LIN S07 T20 R64"/>
    <d v="1943-07-01T00:00:00"/>
    <d v="1943-07-01T00:00:00"/>
    <s v="50507XFER"/>
  </r>
  <r>
    <n v="0"/>
    <n v="0"/>
    <n v="0"/>
    <n v="0"/>
    <d v="2025-12-01T00:00:00"/>
    <s v="BH Colorado Electric Oper Co"/>
    <s v="Regulated Electric (122)"/>
    <s v="X DNU # 215 (T) Hyde Park- West"/>
    <x v="174"/>
    <n v="135002"/>
    <x v="5"/>
    <n v="21283811"/>
    <s v="T-LIN S18 T20 R64"/>
    <d v="1959-07-01T00:00:00"/>
    <d v="1959-07-01T00:00:00"/>
    <s v="50507XFER"/>
  </r>
  <r>
    <n v="0"/>
    <n v="0"/>
    <n v="0"/>
    <n v="0"/>
    <d v="2025-12-01T00:00:00"/>
    <s v="BH Colorado Electric Oper Co"/>
    <s v="Regulated Electric (122)"/>
    <s v="X DNU # 215 (T) Hyde Park- West"/>
    <x v="174"/>
    <n v="135002"/>
    <x v="5"/>
    <n v="21283833"/>
    <s v="T-LIN S28 T20 R64"/>
    <d v="1968-07-01T00:00:00"/>
    <d v="1968-07-01T00:00:00"/>
    <s v="50507XFER"/>
  </r>
  <r>
    <n v="0"/>
    <n v="0"/>
    <n v="0"/>
    <n v="0"/>
    <d v="2025-12-01T00:00:00"/>
    <s v="BH Colorado Electric Oper Co"/>
    <s v="Regulated Electric (122)"/>
    <s v="X DNU # 215 (T) Hyde Park- West"/>
    <x v="174"/>
    <n v="135002"/>
    <x v="5"/>
    <n v="21283821"/>
    <s v="T-LIN S07 T20 R64"/>
    <d v="1959-07-01T00:00:00"/>
    <d v="1959-07-01T00:00:00"/>
    <s v="50507XFER"/>
  </r>
  <r>
    <n v="0"/>
    <n v="0"/>
    <n v="0"/>
    <n v="0"/>
    <d v="2025-12-01T00:00:00"/>
    <s v="BH Colorado Electric Oper Co"/>
    <s v="Regulated Electric (122)"/>
    <s v="X DNU # 215 (T) Hyde Park- West"/>
    <x v="174"/>
    <n v="135002"/>
    <x v="5"/>
    <n v="21283826"/>
    <s v="T-LIN S07 T20 R64"/>
    <d v="1966-07-01T00:00:00"/>
    <d v="1966-07-01T00:00:00"/>
    <s v="50507XFER"/>
  </r>
  <r>
    <n v="0"/>
    <n v="0"/>
    <n v="0"/>
    <n v="0"/>
    <d v="2025-12-01T00:00:00"/>
    <s v="BH Colorado Electric Oper Co"/>
    <s v="Regulated Electric (122)"/>
    <s v="X DNU # 215 (T) Hyde Park- West"/>
    <x v="174"/>
    <n v="135002"/>
    <x v="5"/>
    <n v="21283840"/>
    <s v="T-LIN S27 T20 R64"/>
    <d v="1968-07-01T00:00:00"/>
    <d v="1968-07-01T00:00:00"/>
    <s v="50507XFER"/>
  </r>
  <r>
    <n v="0"/>
    <n v="0"/>
    <n v="0"/>
    <n v="0"/>
    <d v="2025-12-01T00:00:00"/>
    <s v="BH Colorado Electric Oper Co"/>
    <s v="Regulated Electric (122)"/>
    <s v="X DNU # 215 (T) Hyde Park- West"/>
    <x v="174"/>
    <n v="135300"/>
    <x v="36"/>
    <n v="12550861"/>
    <s v="Pole, Wood, 45'"/>
    <d v="2014-01-17T00:00:00"/>
    <d v="2014-01-01T00:00:00"/>
    <s v="10047726"/>
  </r>
  <r>
    <n v="0"/>
    <n v="0"/>
    <n v="0"/>
    <n v="0"/>
    <d v="2025-12-01T00:00:00"/>
    <s v="BH Colorado Electric Oper Co"/>
    <s v="Regulated Electric (122)"/>
    <s v="X DNU # 215 (T) Hyde Park- West"/>
    <x v="174"/>
    <n v="135300"/>
    <x v="12"/>
    <n v="12550864"/>
    <s v="Pole, Wood, 55'"/>
    <d v="2014-01-17T00:00:00"/>
    <d v="2014-01-01T00:00:00"/>
    <s v="10047726"/>
  </r>
  <r>
    <n v="0"/>
    <n v="0"/>
    <n v="0"/>
    <n v="0"/>
    <d v="2025-12-01T00:00:00"/>
    <s v="BH Colorado Electric Oper Co"/>
    <s v="Regulated Electric (122)"/>
    <s v="X DNU # 215 (T) Hyde Park- West"/>
    <x v="174"/>
    <n v="135300"/>
    <x v="13"/>
    <n v="12550867"/>
    <s v="Pole, Wood, 60'"/>
    <d v="2014-01-17T00:00:00"/>
    <d v="2014-01-01T00:00:00"/>
    <s v="10047726"/>
  </r>
  <r>
    <n v="0"/>
    <n v="0"/>
    <n v="0"/>
    <n v="0"/>
    <d v="2025-12-01T00:00:00"/>
    <s v="BH Colorado Electric Oper Co"/>
    <s v="Regulated Electric (122)"/>
    <s v="X DNU # 215 (T) Hyde Park- West"/>
    <x v="174"/>
    <n v="135300"/>
    <x v="14"/>
    <n v="12550870"/>
    <s v="Pole, Wood, 95'"/>
    <d v="2014-01-17T00:00:00"/>
    <d v="2014-01-01T00:00:00"/>
    <s v="10047726"/>
  </r>
  <r>
    <n v="0"/>
    <n v="0"/>
    <n v="0"/>
    <n v="0"/>
    <d v="2025-12-01T00:00:00"/>
    <s v="BH Colorado Electric Oper Co"/>
    <s v="Regulated Electric (122)"/>
    <s v="X DNU # 215 (T) Hyde Park- West"/>
    <x v="174"/>
    <n v="135500"/>
    <x v="20"/>
    <n v="9802872"/>
    <s v="CROSSARM ASSEMBLIES, WOOD"/>
    <d v="1973-07-01T00:00:00"/>
    <d v="1973-07-01T00:00:00"/>
    <s v="WCDXFER"/>
  </r>
  <r>
    <n v="0"/>
    <n v="0"/>
    <n v="0"/>
    <n v="0"/>
    <d v="2025-12-01T00:00:00"/>
    <s v="BH Colorado Electric Oper Co"/>
    <s v="Regulated Electric (122)"/>
    <s v="X DNU # 215 (T) Hyde Park- West"/>
    <x v="174"/>
    <n v="135500"/>
    <x v="20"/>
    <n v="9802750"/>
    <s v="CROSSARM ASSEMBLIES, WOOD"/>
    <d v="1960-07-01T00:00:00"/>
    <d v="1960-07-01T00:00:00"/>
    <s v="WCDXFER"/>
  </r>
  <r>
    <n v="0"/>
    <n v="0"/>
    <n v="0"/>
    <n v="0"/>
    <d v="2025-12-01T00:00:00"/>
    <s v="BH Colorado Electric Oper Co"/>
    <s v="Regulated Electric (122)"/>
    <s v="X DNU # 215 (T) Hyde Park- West"/>
    <x v="174"/>
    <n v="135500"/>
    <x v="20"/>
    <n v="9802785"/>
    <s v="CROSSARM ASSEMBLIES, WOOD"/>
    <d v="1953-07-01T00:00:00"/>
    <d v="1953-07-01T00:00:00"/>
    <s v="WCDXFER"/>
  </r>
  <r>
    <n v="0"/>
    <n v="0"/>
    <n v="0"/>
    <n v="0"/>
    <d v="2025-12-01T00:00:00"/>
    <s v="BH Colorado Electric Oper Co"/>
    <s v="Regulated Electric (122)"/>
    <s v="X DNU # 215 (T) Hyde Park- West"/>
    <x v="174"/>
    <n v="135500"/>
    <x v="20"/>
    <n v="9802870"/>
    <s v="CROSSARM ASSEMBLIES, WOOD"/>
    <d v="1982-07-01T00:00:00"/>
    <d v="1982-07-01T00:00:00"/>
    <s v="WCDXFER"/>
  </r>
  <r>
    <n v="0"/>
    <n v="0"/>
    <n v="0"/>
    <n v="0"/>
    <d v="2025-12-01T00:00:00"/>
    <s v="BH Colorado Electric Oper Co"/>
    <s v="Regulated Electric (122)"/>
    <s v="X DNU # 215 (T) Hyde Park- West"/>
    <x v="174"/>
    <n v="135500"/>
    <x v="20"/>
    <n v="9802598"/>
    <s v="CROSSARM ASSEMBLIES, WOOD"/>
    <d v="1983-07-01T00:00:00"/>
    <d v="1983-07-01T00:00:00"/>
    <s v="WCDXFER"/>
  </r>
  <r>
    <n v="0"/>
    <n v="0"/>
    <n v="0"/>
    <n v="0"/>
    <d v="2025-12-01T00:00:00"/>
    <s v="BH Colorado Electric Oper Co"/>
    <s v="Regulated Electric (122)"/>
    <s v="X DNU # 215 (T) Hyde Park- West"/>
    <x v="174"/>
    <n v="135500"/>
    <x v="20"/>
    <n v="9802597"/>
    <s v="CROSSARM ASSEMBLIES, WOOD"/>
    <d v="1981-07-01T00:00:00"/>
    <d v="1981-07-01T00:00:00"/>
    <s v="WCDXFER"/>
  </r>
  <r>
    <n v="0"/>
    <n v="0"/>
    <n v="0"/>
    <n v="0"/>
    <d v="2025-12-01T00:00:00"/>
    <s v="BH Colorado Electric Oper Co"/>
    <s v="Regulated Electric (122)"/>
    <s v="X DNU # 215 (T) Hyde Park- West"/>
    <x v="174"/>
    <n v="135500"/>
    <x v="20"/>
    <n v="9802391"/>
    <s v="CROSSARM ASSEMBLIES, WOOD"/>
    <d v="1953-07-01T00:00:00"/>
    <d v="1953-07-01T00:00:00"/>
    <s v="WCDXFER"/>
  </r>
  <r>
    <n v="0"/>
    <n v="0"/>
    <n v="0"/>
    <n v="0"/>
    <d v="2025-12-01T00:00:00"/>
    <s v="BH Colorado Electric Oper Co"/>
    <s v="Regulated Electric (122)"/>
    <s v="X DNU # 215 (T) Hyde Park- West"/>
    <x v="174"/>
    <n v="135500"/>
    <x v="20"/>
    <n v="9802441"/>
    <s v="CROSSARM ASSEMBLIES, WOOD"/>
    <d v="1960-07-01T00:00:00"/>
    <d v="1960-07-01T00:00:00"/>
    <s v="WCDXFER"/>
  </r>
  <r>
    <n v="0"/>
    <n v="0"/>
    <n v="0"/>
    <n v="0"/>
    <d v="2025-12-01T00:00:00"/>
    <s v="BH Colorado Electric Oper Co"/>
    <s v="Regulated Electric (122)"/>
    <s v="X DNU # 215 (T) Hyde Park- West"/>
    <x v="174"/>
    <n v="135500"/>
    <x v="20"/>
    <n v="9802704"/>
    <s v="CROSSARM ASSEMBLIES, WOOD"/>
    <d v="1995-07-01T00:00:00"/>
    <d v="1995-07-01T00:00:00"/>
    <s v="WCDXFER"/>
  </r>
  <r>
    <n v="0"/>
    <n v="0"/>
    <n v="0"/>
    <n v="0"/>
    <d v="2025-12-01T00:00:00"/>
    <s v="BH Colorado Electric Oper Co"/>
    <s v="Regulated Electric (122)"/>
    <s v="X DNU # 215 (T) Hyde Park- West"/>
    <x v="174"/>
    <n v="135500"/>
    <x v="20"/>
    <n v="9802392"/>
    <s v="CROSSARM ASSEMBLIES, WOOD"/>
    <d v="1981-07-01T00:00:00"/>
    <d v="1981-07-01T00:00:00"/>
    <s v="WCDXFER"/>
  </r>
  <r>
    <n v="0"/>
    <n v="0"/>
    <n v="0"/>
    <n v="0"/>
    <d v="2025-12-01T00:00:00"/>
    <s v="BH Colorado Electric Oper Co"/>
    <s v="Regulated Electric (122)"/>
    <s v="X DNU # 215 (T) Hyde Park- West"/>
    <x v="174"/>
    <n v="135500"/>
    <x v="20"/>
    <n v="19704933"/>
    <s v="Crossarm Assemblies, Wood"/>
    <d v="2016-07-01T00:00:00"/>
    <d v="2016-07-01T00:00:00"/>
    <s v="10053964"/>
  </r>
  <r>
    <n v="0"/>
    <n v="0"/>
    <n v="0"/>
    <n v="0"/>
    <d v="2025-12-01T00:00:00"/>
    <s v="BH Colorado Electric Oper Co"/>
    <s v="Regulated Electric (122)"/>
    <s v="X DNU # 215 (T) Hyde Park- West"/>
    <x v="174"/>
    <n v="135500"/>
    <x v="20"/>
    <n v="9802593"/>
    <s v="CROSSARM ASSEMBLIES, WOOD"/>
    <d v="1953-07-01T00:00:00"/>
    <d v="1953-07-01T00:00:00"/>
    <s v="WCDXFER"/>
  </r>
  <r>
    <n v="0"/>
    <n v="0"/>
    <n v="0"/>
    <n v="0"/>
    <d v="2025-12-01T00:00:00"/>
    <s v="BH Colorado Electric Oper Co"/>
    <s v="Regulated Electric (122)"/>
    <s v="X DNU # 215 (T) Hyde Park- West"/>
    <x v="174"/>
    <n v="135500"/>
    <x v="20"/>
    <n v="9802594"/>
    <s v="CROSSARM ASSEMBLIES, WOOD"/>
    <d v="1960-07-01T00:00:00"/>
    <d v="1960-07-01T00:00:00"/>
    <s v="WCDXFER"/>
  </r>
  <r>
    <n v="0"/>
    <n v="0"/>
    <n v="0"/>
    <n v="0"/>
    <d v="2025-12-01T00:00:00"/>
    <s v="BH Colorado Electric Oper Co"/>
    <s v="Regulated Electric (122)"/>
    <s v="X DNU # 215 (T) Hyde Park- West"/>
    <x v="174"/>
    <n v="135500"/>
    <x v="20"/>
    <n v="9802595"/>
    <s v="CROSSARM ASSEMBLIES, WOOD"/>
    <d v="1962-07-01T00:00:00"/>
    <d v="1962-07-01T00:00:00"/>
    <s v="WCDXFER"/>
  </r>
  <r>
    <n v="0"/>
    <n v="0"/>
    <n v="0"/>
    <n v="0"/>
    <d v="2025-12-01T00:00:00"/>
    <s v="BH Colorado Electric Oper Co"/>
    <s v="Regulated Electric (122)"/>
    <s v="X DNU # 215 (T) Hyde Park- West"/>
    <x v="174"/>
    <n v="135500"/>
    <x v="20"/>
    <n v="9802702"/>
    <s v="CROSSARM ASSEMBLIES, WOOD"/>
    <d v="1953-07-01T00:00:00"/>
    <d v="1953-07-01T00:00:00"/>
    <s v="WCDXFER"/>
  </r>
  <r>
    <n v="0"/>
    <n v="0"/>
    <n v="0"/>
    <n v="0"/>
    <d v="2025-12-01T00:00:00"/>
    <s v="BH Colorado Electric Oper Co"/>
    <s v="Regulated Electric (122)"/>
    <s v="X DNU # 215 (T) Hyde Park- West"/>
    <x v="174"/>
    <n v="135500"/>
    <x v="20"/>
    <n v="9741885"/>
    <s v="CROSSARM ASSEMBLIES, WOOD"/>
    <d v="2007-12-01T00:00:00"/>
    <d v="2007-01-01T00:00:00"/>
    <s v="7105215131"/>
  </r>
  <r>
    <n v="0"/>
    <n v="0"/>
    <n v="0"/>
    <n v="0"/>
    <d v="2025-12-01T00:00:00"/>
    <s v="BH Colorado Electric Oper Co"/>
    <s v="Regulated Electric (122)"/>
    <s v="X DNU # 215 (T) Hyde Park- West"/>
    <x v="174"/>
    <n v="135500"/>
    <x v="20"/>
    <n v="9802442"/>
    <s v="CROSSARM ASSEMBLIES, WOOD"/>
    <d v="1962-07-01T00:00:00"/>
    <d v="1962-07-01T00:00:00"/>
    <s v="WCDXFER"/>
  </r>
  <r>
    <n v="0"/>
    <n v="0"/>
    <n v="0"/>
    <n v="0"/>
    <d v="2025-12-01T00:00:00"/>
    <s v="BH Colorado Electric Oper Co"/>
    <s v="Regulated Electric (122)"/>
    <s v="X DNU # 215 (T) Hyde Park- West"/>
    <x v="174"/>
    <n v="135500"/>
    <x v="20"/>
    <n v="9802873"/>
    <s v="CROSSARM ASSEMBLIES, WOOD"/>
    <d v="1977-07-01T00:00:00"/>
    <d v="1977-07-01T00:00:00"/>
    <s v="WCDXFER"/>
  </r>
  <r>
    <n v="0"/>
    <n v="0"/>
    <n v="0"/>
    <n v="0"/>
    <d v="2025-12-01T00:00:00"/>
    <s v="BH Colorado Electric Oper Co"/>
    <s v="Regulated Electric (122)"/>
    <s v="X DNU # 215 (T) Hyde Park- West"/>
    <x v="174"/>
    <n v="135500"/>
    <x v="20"/>
    <n v="9802874"/>
    <s v="CROSSARM ASSEMBLIES, WOOD"/>
    <d v="1987-07-01T00:00:00"/>
    <d v="1987-07-01T00:00:00"/>
    <s v="WCDXFER"/>
  </r>
  <r>
    <n v="0"/>
    <n v="0"/>
    <n v="0"/>
    <n v="0"/>
    <d v="2025-12-01T00:00:00"/>
    <s v="BH Colorado Electric Oper Co"/>
    <s v="Regulated Electric (122)"/>
    <s v="X DNU # 215 (T) Hyde Park- West"/>
    <x v="174"/>
    <n v="135500"/>
    <x v="20"/>
    <n v="9802869"/>
    <s v="CROSSARM ASSEMBLIES, WOOD"/>
    <d v="1981-07-01T00:00:00"/>
    <d v="1981-07-01T00:00:00"/>
    <s v="WCDXFER"/>
  </r>
  <r>
    <n v="0"/>
    <n v="0"/>
    <n v="0"/>
    <n v="0"/>
    <d v="2025-12-01T00:00:00"/>
    <s v="BH Colorado Electric Oper Co"/>
    <s v="Regulated Electric (122)"/>
    <s v="X DNU # 215 (T) Hyde Park- West"/>
    <x v="174"/>
    <n v="135500"/>
    <x v="20"/>
    <n v="9802786"/>
    <s v="CROSSARM ASSEMBLIES, WOOD"/>
    <d v="1981-07-01T00:00:00"/>
    <d v="1981-07-01T00:00:00"/>
    <s v="WCDXFER"/>
  </r>
  <r>
    <n v="0"/>
    <n v="0"/>
    <n v="0"/>
    <n v="0"/>
    <d v="2025-12-01T00:00:00"/>
    <s v="BH Colorado Electric Oper Co"/>
    <s v="Regulated Electric (122)"/>
    <s v="X DNU # 215 (T) Hyde Park- West"/>
    <x v="174"/>
    <n v="135500"/>
    <x v="20"/>
    <n v="12550889"/>
    <s v="Crossarm Assemblies, Wood"/>
    <d v="2014-01-17T00:00:00"/>
    <d v="2014-01-01T00:00:00"/>
    <s v="10047726"/>
  </r>
  <r>
    <n v="0"/>
    <n v="0"/>
    <n v="0"/>
    <n v="0"/>
    <d v="2025-12-01T00:00:00"/>
    <s v="BH Colorado Electric Oper Co"/>
    <s v="Regulated Electric (122)"/>
    <s v="X DNU # 215 (T) Hyde Park- West"/>
    <x v="174"/>
    <n v="135500"/>
    <x v="20"/>
    <n v="9802440"/>
    <s v="CROSSARM ASSEMBLIES, WOOD"/>
    <d v="1953-07-01T00:00:00"/>
    <d v="1953-07-01T00:00:00"/>
    <s v="WCDXFER"/>
  </r>
  <r>
    <n v="0"/>
    <n v="0"/>
    <n v="0"/>
    <n v="0"/>
    <d v="2025-12-01T00:00:00"/>
    <s v="BH Colorado Electric Oper Co"/>
    <s v="Regulated Electric (122)"/>
    <s v="X DNU # 215 (T) Hyde Park- West"/>
    <x v="174"/>
    <n v="135500"/>
    <x v="20"/>
    <n v="9816548"/>
    <s v="CROSSARM ASSEMBLIES, WOOD"/>
    <d v="2004-02-27T00:00:00"/>
    <d v="2004-01-01T00:00:00"/>
    <s v="7105215131"/>
  </r>
  <r>
    <n v="0"/>
    <n v="0"/>
    <n v="0"/>
    <n v="0"/>
    <d v="2025-12-01T00:00:00"/>
    <s v="BH Colorado Electric Oper Co"/>
    <s v="Regulated Electric (122)"/>
    <s v="X DNU # 215 (T) Hyde Park- West"/>
    <x v="174"/>
    <n v="135500"/>
    <x v="20"/>
    <n v="9802868"/>
    <s v="CROSSARM ASSEMBLIES, WOOD"/>
    <d v="1953-07-01T00:00:00"/>
    <d v="1953-07-01T00:00:00"/>
    <s v="WCDXFER"/>
  </r>
  <r>
    <n v="0"/>
    <n v="0"/>
    <n v="0"/>
    <n v="0"/>
    <d v="2025-12-01T00:00:00"/>
    <s v="BH Colorado Electric Oper Co"/>
    <s v="Regulated Electric (122)"/>
    <s v="X DNU # 215 (T) Hyde Park- West"/>
    <x v="174"/>
    <n v="135500"/>
    <x v="20"/>
    <n v="9802596"/>
    <s v="CROSSARM ASSEMBLIES, WOOD"/>
    <d v="1975-07-01T00:00:00"/>
    <d v="1975-07-01T00:00:00"/>
    <s v="WCDXFER"/>
  </r>
  <r>
    <n v="0"/>
    <n v="0"/>
    <n v="0"/>
    <n v="0"/>
    <d v="2025-12-01T00:00:00"/>
    <s v="BH Colorado Electric Oper Co"/>
    <s v="Regulated Electric (122)"/>
    <s v="X DNU # 215 (T) Hyde Park- West"/>
    <x v="174"/>
    <n v="135500"/>
    <x v="20"/>
    <n v="9802833"/>
    <s v="CROSSARM ASSEMBLIES, WOOD"/>
    <d v="1995-07-01T00:00:00"/>
    <d v="1995-07-01T00:00:00"/>
    <s v="WCDXFER"/>
  </r>
  <r>
    <n v="0"/>
    <n v="0"/>
    <n v="0"/>
    <n v="0"/>
    <d v="2025-12-01T00:00:00"/>
    <s v="BH Colorado Electric Oper Co"/>
    <s v="Regulated Electric (122)"/>
    <s v="X DNU # 215 (T) Hyde Park- West"/>
    <x v="174"/>
    <n v="135500"/>
    <x v="20"/>
    <n v="9802703"/>
    <s v="CROSSARM ASSEMBLIES, WOOD"/>
    <d v="1965-07-01T00:00:00"/>
    <d v="1965-07-01T00:00:00"/>
    <s v="WCDXFER"/>
  </r>
  <r>
    <n v="0"/>
    <n v="0"/>
    <n v="0"/>
    <n v="0"/>
    <d v="2025-12-01T00:00:00"/>
    <s v="BH Colorado Electric Oper Co"/>
    <s v="Regulated Electric (122)"/>
    <s v="X DNU # 215 (T) Hyde Park- West"/>
    <x v="174"/>
    <n v="135500"/>
    <x v="3"/>
    <n v="9742931"/>
    <s v="Pueblo Plant  Sub-West Station"/>
    <d v="2007-10-01T00:00:00"/>
    <d v="2007-10-01T00:00:00"/>
    <s v="7105215131"/>
  </r>
  <r>
    <n v="0"/>
    <n v="0"/>
    <n v="0"/>
    <n v="0"/>
    <d v="2025-12-01T00:00:00"/>
    <s v="BH Colorado Electric Oper Co"/>
    <s v="Regulated Electric (122)"/>
    <s v="X DNU # 215 (T) Hyde Park- West"/>
    <x v="174"/>
    <n v="135500"/>
    <x v="3"/>
    <n v="9818206"/>
    <s v="Repl 3 pole Struc-Ln 215"/>
    <d v="2004-02-27T00:00:00"/>
    <d v="2004-11-01T00:00:00"/>
    <s v="10019127"/>
  </r>
  <r>
    <n v="0"/>
    <n v="0"/>
    <n v="0"/>
    <n v="0"/>
    <d v="2025-12-01T00:00:00"/>
    <s v="BH Colorado Electric Oper Co"/>
    <s v="Regulated Electric (122)"/>
    <s v="X DNU # 215 (T) Hyde Park- West"/>
    <x v="174"/>
    <n v="135500"/>
    <x v="3"/>
    <n v="10764701"/>
    <s v="Pueblo Plant  Sub-West Station"/>
    <d v="2004-02-01T00:00:00"/>
    <d v="2011-03-01T00:00:00"/>
    <s v="7105215131"/>
  </r>
  <r>
    <n v="0"/>
    <n v="0"/>
    <n v="0"/>
    <n v="0"/>
    <d v="2025-12-01T00:00:00"/>
    <s v="BH Colorado Electric Oper Co"/>
    <s v="Regulated Electric (122)"/>
    <s v="X DNU # 215 (T) Hyde Park- West"/>
    <x v="174"/>
    <n v="135500"/>
    <x v="22"/>
    <n v="9741541"/>
    <s v="POLE, STEEL-SPECIAL CUSTOM STRUCTURE"/>
    <d v="2008-01-10T00:00:00"/>
    <d v="2008-01-01T00:00:00"/>
    <s v="10024752"/>
  </r>
  <r>
    <n v="0"/>
    <n v="0"/>
    <n v="0"/>
    <n v="0"/>
    <d v="2025-12-01T00:00:00"/>
    <s v="BH Colorado Electric Oper Co"/>
    <s v="Regulated Electric (122)"/>
    <s v="X DNU # 215 (T) Hyde Park- West"/>
    <x v="174"/>
    <n v="135500"/>
    <x v="36"/>
    <n v="19697214"/>
    <s v="Pole, Wood, 45'"/>
    <d v="2014-01-17T00:00:00"/>
    <d v="2014-01-01T00:00:00"/>
    <s v="10047726"/>
  </r>
  <r>
    <n v="0"/>
    <n v="0"/>
    <n v="0"/>
    <n v="0"/>
    <d v="2025-12-01T00:00:00"/>
    <s v="BH Colorado Electric Oper Co"/>
    <s v="Regulated Electric (122)"/>
    <s v="X DNU # 215 (T) Hyde Park- West"/>
    <x v="174"/>
    <n v="135500"/>
    <x v="12"/>
    <n v="19697225"/>
    <s v="Pole, Wood, 55'"/>
    <d v="2014-01-17T00:00:00"/>
    <d v="2014-01-01T00:00:00"/>
    <s v="10047726"/>
  </r>
  <r>
    <n v="0"/>
    <n v="0"/>
    <n v="0"/>
    <n v="0"/>
    <d v="2025-12-01T00:00:00"/>
    <s v="BH Colorado Electric Oper Co"/>
    <s v="Regulated Electric (122)"/>
    <s v="X DNU # 215 (T) Hyde Park- West"/>
    <x v="174"/>
    <n v="135500"/>
    <x v="13"/>
    <n v="19697236"/>
    <s v="Pole, Wood, 60'"/>
    <d v="2014-01-17T00:00:00"/>
    <d v="2014-01-01T00:00:00"/>
    <s v="10047726"/>
  </r>
  <r>
    <n v="0"/>
    <n v="0"/>
    <n v="0"/>
    <n v="0"/>
    <d v="2025-12-01T00:00:00"/>
    <s v="BH Colorado Electric Oper Co"/>
    <s v="Regulated Electric (122)"/>
    <s v="X DNU # 215 (T) Hyde Park- West"/>
    <x v="174"/>
    <n v="135500"/>
    <x v="14"/>
    <n v="19697247"/>
    <s v="Pole, Wood, 95'"/>
    <d v="2014-01-17T00:00:00"/>
    <d v="2014-01-01T00:00:00"/>
    <s v="10047726"/>
  </r>
  <r>
    <n v="0"/>
    <n v="0"/>
    <n v="0"/>
    <n v="0"/>
    <d v="2025-12-01T00:00:00"/>
    <s v="BH Colorado Electric Oper Co"/>
    <s v="Regulated Electric (122)"/>
    <s v="X DNU # 215 (T) Hyde Park- West"/>
    <x v="174"/>
    <n v="135500"/>
    <x v="14"/>
    <n v="19704930"/>
    <s v="Pole, Wood, 65' Or Greater"/>
    <d v="2016-07-01T00:00:00"/>
    <d v="2016-01-01T00:00:00"/>
    <s v="10053964"/>
  </r>
  <r>
    <n v="0"/>
    <n v="0"/>
    <n v="0"/>
    <n v="0"/>
    <d v="2025-12-01T00:00:00"/>
    <s v="BH Colorado Electric Oper Co"/>
    <s v="Regulated Electric (122)"/>
    <s v="X DNU # 215 (T) Hyde Park- West"/>
    <x v="174"/>
    <n v="135500"/>
    <x v="23"/>
    <n v="9803131"/>
    <s v="POLE, WOOD"/>
    <d v="1953-07-01T00:00:00"/>
    <d v="1953-07-01T00:00:00"/>
    <s v="WCDXFER"/>
  </r>
  <r>
    <n v="0"/>
    <n v="0"/>
    <n v="0"/>
    <n v="0"/>
    <d v="2025-12-01T00:00:00"/>
    <s v="BH Colorado Electric Oper Co"/>
    <s v="Regulated Electric (122)"/>
    <s v="X DNU # 215 (T) Hyde Park- West"/>
    <x v="174"/>
    <n v="135500"/>
    <x v="23"/>
    <n v="9803367"/>
    <s v="POLE, WOOD"/>
    <d v="1995-07-01T00:00:00"/>
    <d v="1995-07-01T00:00:00"/>
    <s v="WCDXFER"/>
  </r>
  <r>
    <n v="0"/>
    <n v="0"/>
    <n v="0"/>
    <n v="0"/>
    <d v="2025-12-01T00:00:00"/>
    <s v="BH Colorado Electric Oper Co"/>
    <s v="Regulated Electric (122)"/>
    <s v="X DNU # 215 (T) Hyde Park- West"/>
    <x v="174"/>
    <n v="135500"/>
    <x v="23"/>
    <n v="9803136"/>
    <s v="POLE, WOOD"/>
    <d v="1983-07-01T00:00:00"/>
    <d v="1983-07-01T00:00:00"/>
    <s v="WCDXFER"/>
  </r>
  <r>
    <n v="0"/>
    <n v="0"/>
    <n v="0"/>
    <n v="0"/>
    <d v="2025-12-01T00:00:00"/>
    <s v="BH Colorado Electric Oper Co"/>
    <s v="Regulated Electric (122)"/>
    <s v="X DNU # 215 (T) Hyde Park- West"/>
    <x v="174"/>
    <n v="135500"/>
    <x v="23"/>
    <n v="9802980"/>
    <s v="POLE, WOOD"/>
    <d v="1960-07-01T00:00:00"/>
    <d v="1960-07-01T00:00:00"/>
    <s v="WCDXFER"/>
  </r>
  <r>
    <n v="0"/>
    <n v="0"/>
    <n v="0"/>
    <n v="0"/>
    <d v="2025-12-01T00:00:00"/>
    <s v="BH Colorado Electric Oper Co"/>
    <s v="Regulated Electric (122)"/>
    <s v="X DNU # 215 (T) Hyde Park- West"/>
    <x v="174"/>
    <n v="135500"/>
    <x v="23"/>
    <n v="9816549"/>
    <s v="POLE, WOOD"/>
    <d v="2004-02-27T00:00:00"/>
    <d v="2004-01-01T00:00:00"/>
    <s v="7105215131"/>
  </r>
  <r>
    <n v="0"/>
    <n v="0"/>
    <n v="0"/>
    <n v="0"/>
    <d v="2025-12-01T00:00:00"/>
    <s v="BH Colorado Electric Oper Co"/>
    <s v="Regulated Electric (122)"/>
    <s v="X DNU # 215 (T) Hyde Park- West"/>
    <x v="174"/>
    <n v="135500"/>
    <x v="23"/>
    <n v="9804943"/>
    <s v="POLE, WOOD"/>
    <d v="1953-07-01T00:00:00"/>
    <d v="1953-07-01T00:00:00"/>
    <s v="WCDXFER"/>
  </r>
  <r>
    <n v="0"/>
    <n v="0"/>
    <n v="0"/>
    <n v="0"/>
    <d v="2025-12-01T00:00:00"/>
    <s v="BH Colorado Electric Oper Co"/>
    <s v="Regulated Electric (122)"/>
    <s v="X DNU # 215 (T) Hyde Park- West"/>
    <x v="174"/>
    <n v="135500"/>
    <x v="23"/>
    <n v="9802931"/>
    <s v="POLE, WOOD"/>
    <d v="1981-07-01T00:00:00"/>
    <d v="1981-07-01T00:00:00"/>
    <s v="WCDXFER"/>
  </r>
  <r>
    <n v="0"/>
    <n v="0"/>
    <n v="0"/>
    <n v="0"/>
    <d v="2025-12-01T00:00:00"/>
    <s v="BH Colorado Electric Oper Co"/>
    <s v="Regulated Electric (122)"/>
    <s v="X DNU # 215 (T) Hyde Park- West"/>
    <x v="174"/>
    <n v="135500"/>
    <x v="23"/>
    <n v="9803133"/>
    <s v="POLE, WOOD"/>
    <d v="1962-07-01T00:00:00"/>
    <d v="1962-07-01T00:00:00"/>
    <s v="WCDXFER"/>
  </r>
  <r>
    <n v="0"/>
    <n v="0"/>
    <n v="0"/>
    <n v="0"/>
    <d v="2025-12-01T00:00:00"/>
    <s v="BH Colorado Electric Oper Co"/>
    <s v="Regulated Electric (122)"/>
    <s v="X DNU # 215 (T) Hyde Park- West"/>
    <x v="174"/>
    <n v="135500"/>
    <x v="23"/>
    <n v="9803241"/>
    <s v="POLE, WOOD"/>
    <d v="1965-07-01T00:00:00"/>
    <d v="1965-07-01T00:00:00"/>
    <s v="WCDXFER"/>
  </r>
  <r>
    <n v="0"/>
    <n v="0"/>
    <n v="0"/>
    <n v="0"/>
    <d v="2025-12-01T00:00:00"/>
    <s v="BH Colorado Electric Oper Co"/>
    <s v="Regulated Electric (122)"/>
    <s v="X DNU # 215 (T) Hyde Park- West"/>
    <x v="174"/>
    <n v="135500"/>
    <x v="23"/>
    <n v="9803242"/>
    <s v="POLE, WOOD"/>
    <d v="1995-07-01T00:00:00"/>
    <d v="1995-07-01T00:00:00"/>
    <s v="WCDXFER"/>
  </r>
  <r>
    <n v="0"/>
    <n v="0"/>
    <n v="0"/>
    <n v="0"/>
    <d v="2025-12-01T00:00:00"/>
    <s v="BH Colorado Electric Oper Co"/>
    <s v="Regulated Electric (122)"/>
    <s v="X DNU # 215 (T) Hyde Park- West"/>
    <x v="174"/>
    <n v="135500"/>
    <x v="23"/>
    <n v="9802979"/>
    <s v="POLE, WOOD"/>
    <d v="1953-07-01T00:00:00"/>
    <d v="1953-07-01T00:00:00"/>
    <s v="WCDXFER"/>
  </r>
  <r>
    <n v="0"/>
    <n v="0"/>
    <n v="0"/>
    <n v="0"/>
    <d v="2025-12-01T00:00:00"/>
    <s v="BH Colorado Electric Oper Co"/>
    <s v="Regulated Electric (122)"/>
    <s v="X DNU # 215 (T) Hyde Park- West"/>
    <x v="174"/>
    <n v="135500"/>
    <x v="23"/>
    <n v="9803315"/>
    <s v="POLE, WOOD"/>
    <d v="1960-07-01T00:00:00"/>
    <d v="1960-07-01T00:00:00"/>
    <s v="WCDXFER"/>
  </r>
  <r>
    <n v="0"/>
    <n v="0"/>
    <n v="0"/>
    <n v="0"/>
    <d v="2025-12-01T00:00:00"/>
    <s v="BH Colorado Electric Oper Co"/>
    <s v="Regulated Electric (122)"/>
    <s v="X DNU # 215 (T) Hyde Park- West"/>
    <x v="174"/>
    <n v="135500"/>
    <x v="23"/>
    <n v="9804927"/>
    <s v="POLE, WOOD"/>
    <d v="1987-07-01T00:00:00"/>
    <d v="1987-07-01T00:00:00"/>
    <s v="WCDXFER"/>
  </r>
  <r>
    <n v="0"/>
    <n v="0"/>
    <n v="0"/>
    <n v="0"/>
    <d v="2025-12-01T00:00:00"/>
    <s v="BH Colorado Electric Oper Co"/>
    <s v="Regulated Electric (122)"/>
    <s v="X DNU # 215 (T) Hyde Park- West"/>
    <x v="174"/>
    <n v="135500"/>
    <x v="23"/>
    <n v="9803351"/>
    <s v="POLE, WOOD"/>
    <d v="1981-07-01T00:00:00"/>
    <d v="1981-07-01T00:00:00"/>
    <s v="WCDXFER"/>
  </r>
  <r>
    <n v="0"/>
    <n v="0"/>
    <n v="0"/>
    <n v="0"/>
    <d v="2025-12-01T00:00:00"/>
    <s v="BH Colorado Electric Oper Co"/>
    <s v="Regulated Electric (122)"/>
    <s v="X DNU # 215 (T) Hyde Park- West"/>
    <x v="174"/>
    <n v="135500"/>
    <x v="23"/>
    <n v="9803135"/>
    <s v="POLE, WOOD"/>
    <d v="1981-07-01T00:00:00"/>
    <d v="1981-07-01T00:00:00"/>
    <s v="WCDXFER"/>
  </r>
  <r>
    <n v="0"/>
    <n v="0"/>
    <n v="0"/>
    <n v="0"/>
    <d v="2025-12-01T00:00:00"/>
    <s v="BH Colorado Electric Oper Co"/>
    <s v="Regulated Electric (122)"/>
    <s v="X DNU # 215 (T) Hyde Park- West"/>
    <x v="174"/>
    <n v="135500"/>
    <x v="23"/>
    <n v="9803132"/>
    <s v="POLE, WOOD"/>
    <d v="1960-07-01T00:00:00"/>
    <d v="1960-07-01T00:00:00"/>
    <s v="WCDXFER"/>
  </r>
  <r>
    <n v="0"/>
    <n v="0"/>
    <n v="0"/>
    <n v="0"/>
    <d v="2025-12-01T00:00:00"/>
    <s v="BH Colorado Electric Oper Co"/>
    <s v="Regulated Electric (122)"/>
    <s v="X DNU # 215 (T) Hyde Park- West"/>
    <x v="174"/>
    <n v="135500"/>
    <x v="23"/>
    <n v="9803240"/>
    <s v="POLE, WOOD"/>
    <d v="1953-07-01T00:00:00"/>
    <d v="1953-07-01T00:00:00"/>
    <s v="WCDXFER"/>
  </r>
  <r>
    <n v="0"/>
    <n v="0"/>
    <n v="0"/>
    <n v="0"/>
    <d v="2025-12-01T00:00:00"/>
    <s v="BH Colorado Electric Oper Co"/>
    <s v="Regulated Electric (122)"/>
    <s v="X DNU # 215 (T) Hyde Park- West"/>
    <x v="174"/>
    <n v="135500"/>
    <x v="23"/>
    <n v="9803350"/>
    <s v="POLE, WOOD"/>
    <d v="1953-07-01T00:00:00"/>
    <d v="1953-07-01T00:00:00"/>
    <s v="WCDXFER"/>
  </r>
  <r>
    <n v="0"/>
    <n v="0"/>
    <n v="0"/>
    <n v="0"/>
    <d v="2025-12-01T00:00:00"/>
    <s v="BH Colorado Electric Oper Co"/>
    <s v="Regulated Electric (122)"/>
    <s v="X DNU # 215 (T) Hyde Park- West"/>
    <x v="174"/>
    <n v="135500"/>
    <x v="23"/>
    <n v="9804944"/>
    <s v="POLE, WOOD"/>
    <d v="1981-07-01T00:00:00"/>
    <d v="1981-07-01T00:00:00"/>
    <s v="WCDXFER"/>
  </r>
  <r>
    <n v="0"/>
    <n v="0"/>
    <n v="0"/>
    <n v="0"/>
    <d v="2025-12-01T00:00:00"/>
    <s v="BH Colorado Electric Oper Co"/>
    <s v="Regulated Electric (122)"/>
    <s v="X DNU # 215 (T) Hyde Park- West"/>
    <x v="174"/>
    <n v="135500"/>
    <x v="23"/>
    <n v="9804926"/>
    <s v="POLE, WOOD"/>
    <d v="1977-07-01T00:00:00"/>
    <d v="1977-07-01T00:00:00"/>
    <s v="WCDXFER"/>
  </r>
  <r>
    <n v="0"/>
    <n v="0"/>
    <n v="0"/>
    <n v="0"/>
    <d v="2025-12-01T00:00:00"/>
    <s v="BH Colorado Electric Oper Co"/>
    <s v="Regulated Electric (122)"/>
    <s v="X DNU # 215 (T) Hyde Park- West"/>
    <x v="174"/>
    <n v="135500"/>
    <x v="23"/>
    <n v="9803394"/>
    <s v="POLE, WOOD"/>
    <d v="1982-07-01T00:00:00"/>
    <d v="1982-07-01T00:00:00"/>
    <s v="WCDXFER"/>
  </r>
  <r>
    <n v="0"/>
    <n v="0"/>
    <n v="0"/>
    <n v="0"/>
    <d v="2025-12-01T00:00:00"/>
    <s v="BH Colorado Electric Oper Co"/>
    <s v="Regulated Electric (122)"/>
    <s v="X DNU # 215 (T) Hyde Park- West"/>
    <x v="174"/>
    <n v="135500"/>
    <x v="23"/>
    <n v="9803393"/>
    <s v="POLE, WOOD"/>
    <d v="1981-07-01T00:00:00"/>
    <d v="1981-07-01T00:00:00"/>
    <s v="WCDXFER"/>
  </r>
  <r>
    <n v="0"/>
    <n v="0"/>
    <n v="0"/>
    <n v="0"/>
    <d v="2025-12-01T00:00:00"/>
    <s v="BH Colorado Electric Oper Co"/>
    <s v="Regulated Electric (122)"/>
    <s v="X DNU # 215 (T) Hyde Park- West"/>
    <x v="174"/>
    <n v="135500"/>
    <x v="23"/>
    <n v="9803134"/>
    <s v="POLE, WOOD"/>
    <d v="1975-07-01T00:00:00"/>
    <d v="1975-07-01T00:00:00"/>
    <s v="WCDXFER"/>
  </r>
  <r>
    <n v="0"/>
    <n v="0"/>
    <n v="0"/>
    <n v="0"/>
    <d v="2025-12-01T00:00:00"/>
    <s v="BH Colorado Electric Oper Co"/>
    <s v="Regulated Electric (122)"/>
    <s v="X DNU # 215 (T) Hyde Park- West"/>
    <x v="174"/>
    <n v="135500"/>
    <x v="23"/>
    <n v="9802981"/>
    <s v="POLE, WOOD"/>
    <d v="1962-07-01T00:00:00"/>
    <d v="1962-07-01T00:00:00"/>
    <s v="WCDXFER"/>
  </r>
  <r>
    <n v="0"/>
    <n v="0"/>
    <n v="0"/>
    <n v="0"/>
    <d v="2025-12-01T00:00:00"/>
    <s v="BH Colorado Electric Oper Co"/>
    <s v="Regulated Electric (122)"/>
    <s v="X DNU # 215 (T) Hyde Park- West"/>
    <x v="174"/>
    <n v="135500"/>
    <x v="23"/>
    <n v="9803515"/>
    <s v="POLE, WOOD"/>
    <d v="1953-07-01T00:00:00"/>
    <d v="1953-07-01T00:00:00"/>
    <s v="WCDXFER"/>
  </r>
  <r>
    <n v="0"/>
    <n v="0"/>
    <n v="0"/>
    <n v="0"/>
    <d v="2025-12-01T00:00:00"/>
    <s v="BH Colorado Electric Oper Co"/>
    <s v="Regulated Electric (122)"/>
    <s v="X DNU # 215 (T) Hyde Park- West"/>
    <x v="174"/>
    <n v="135500"/>
    <x v="23"/>
    <n v="9804947"/>
    <s v="POLE, WOOD"/>
    <d v="1953-07-01T00:00:00"/>
    <d v="1953-07-01T00:00:00"/>
    <s v="WCDXFER"/>
  </r>
  <r>
    <n v="0"/>
    <n v="0"/>
    <n v="0"/>
    <n v="0"/>
    <d v="2025-12-01T00:00:00"/>
    <s v="BH Colorado Electric Oper Co"/>
    <s v="Regulated Electric (122)"/>
    <s v="X DNU # 215 (T) Hyde Park- West"/>
    <x v="174"/>
    <n v="135500"/>
    <x v="23"/>
    <n v="9804925"/>
    <s v="POLE, WOOD"/>
    <d v="1973-07-01T00:00:00"/>
    <d v="1973-07-01T00:00:00"/>
    <s v="WCDXFER"/>
  </r>
  <r>
    <n v="0"/>
    <n v="0"/>
    <n v="0"/>
    <n v="0"/>
    <d v="2025-12-01T00:00:00"/>
    <s v="BH Colorado Electric Oper Co"/>
    <s v="Regulated Electric (122)"/>
    <s v="X DNU # 215 (T) Hyde Park- West"/>
    <x v="174"/>
    <n v="135500"/>
    <x v="23"/>
    <n v="9802930"/>
    <s v="POLE, WOOD"/>
    <d v="1953-07-01T00:00:00"/>
    <d v="1953-07-01T00:00:00"/>
    <s v="WCDXFER"/>
  </r>
  <r>
    <n v="0"/>
    <n v="0"/>
    <n v="0"/>
    <n v="0"/>
    <d v="2025-12-01T00:00:00"/>
    <s v="BH Colorado Electric Oper Co"/>
    <s v="Regulated Electric (122)"/>
    <s v="X DNU # 215 (T) Hyde Park- West"/>
    <x v="174"/>
    <n v="135500"/>
    <x v="45"/>
    <n v="9974587"/>
    <s v="WOOD 1 POLE 55'"/>
    <d v="1953-07-01T00:00:00"/>
    <d v="1953-07-01T00:00:00"/>
    <s v="CPR Conversion"/>
  </r>
  <r>
    <n v="0"/>
    <n v="0"/>
    <n v="0"/>
    <n v="0"/>
    <d v="2025-12-01T00:00:00"/>
    <s v="BH Colorado Electric Oper Co"/>
    <s v="Regulated Electric (122)"/>
    <s v="X DNU # 215 (T) Hyde Park- West"/>
    <x v="174"/>
    <n v="135500"/>
    <x v="45"/>
    <n v="9974657"/>
    <s v="WOOD 1 POLE 55'"/>
    <d v="1981-07-01T00:00:00"/>
    <d v="1981-07-01T00:00:00"/>
    <s v="CPR Conversion"/>
  </r>
  <r>
    <n v="0"/>
    <n v="0"/>
    <n v="0"/>
    <n v="0"/>
    <d v="2025-12-01T00:00:00"/>
    <s v="BH Colorado Electric Oper Co"/>
    <s v="Regulated Electric (122)"/>
    <s v="X DNU # 215 (T) Hyde Park- West"/>
    <x v="174"/>
    <n v="135500"/>
    <x v="46"/>
    <n v="9724162"/>
    <s v="WOOD 1 POLE 60'"/>
    <d v="1962-07-01T00:00:00"/>
    <d v="1962-07-01T00:00:00"/>
    <s v="CPR Conversion"/>
  </r>
  <r>
    <n v="0"/>
    <n v="0"/>
    <n v="0"/>
    <n v="0"/>
    <d v="2025-12-01T00:00:00"/>
    <s v="BH Colorado Electric Oper Co"/>
    <s v="Regulated Electric (122)"/>
    <s v="X DNU # 215 (T) Hyde Park- West"/>
    <x v="174"/>
    <n v="135500"/>
    <x v="46"/>
    <n v="9728059"/>
    <s v="WOOD 1 POLE 60'"/>
    <d v="1953-07-01T00:00:00"/>
    <d v="1953-07-01T00:00:00"/>
    <s v="CPR Conversion"/>
  </r>
  <r>
    <n v="0"/>
    <n v="0"/>
    <n v="0"/>
    <n v="0"/>
    <d v="2025-12-01T00:00:00"/>
    <s v="BH Colorado Electric Oper Co"/>
    <s v="Regulated Electric (122)"/>
    <s v="X DNU # 215 (T) Hyde Park- West"/>
    <x v="174"/>
    <n v="135500"/>
    <x v="46"/>
    <n v="9974586"/>
    <s v="WOOD 1 POLE 60'"/>
    <d v="1960-07-01T00:00:00"/>
    <d v="1960-07-01T00:00:00"/>
    <s v="CPR Conversion"/>
  </r>
  <r>
    <n v="0"/>
    <n v="0"/>
    <n v="0"/>
    <n v="0"/>
    <d v="2025-12-01T00:00:00"/>
    <s v="BH Colorado Electric Oper Co"/>
    <s v="Regulated Electric (122)"/>
    <s v="X DNU # 215 (T) Hyde Park- West"/>
    <x v="174"/>
    <n v="135500"/>
    <x v="47"/>
    <n v="9693321"/>
    <s v="WOOD 1 POLE 65'"/>
    <d v="1953-07-01T00:00:00"/>
    <d v="1953-07-01T00:00:00"/>
    <s v="CPR Conversion"/>
  </r>
  <r>
    <n v="0"/>
    <n v="0"/>
    <n v="0"/>
    <n v="0"/>
    <d v="2025-12-01T00:00:00"/>
    <s v="BH Colorado Electric Oper Co"/>
    <s v="Regulated Electric (122)"/>
    <s v="X DNU # 215 (T) Hyde Park- West"/>
    <x v="174"/>
    <n v="135500"/>
    <x v="47"/>
    <n v="9974582"/>
    <s v="WOOD 1 POLE 65'"/>
    <d v="1983-07-01T00:00:00"/>
    <d v="1983-07-01T00:00:00"/>
    <s v="CPR Conversion"/>
  </r>
  <r>
    <n v="0"/>
    <n v="0"/>
    <n v="0"/>
    <n v="0"/>
    <d v="2025-12-01T00:00:00"/>
    <s v="BH Colorado Electric Oper Co"/>
    <s v="Regulated Electric (122)"/>
    <s v="X DNU # 215 (T) Hyde Park- West"/>
    <x v="174"/>
    <n v="135500"/>
    <x v="47"/>
    <n v="9974583"/>
    <s v="WOOD 1 POLE 65'"/>
    <d v="1975-07-01T00:00:00"/>
    <d v="1975-07-01T00:00:00"/>
    <s v="CPR Conversion"/>
  </r>
  <r>
    <n v="0"/>
    <n v="0"/>
    <n v="0"/>
    <n v="0"/>
    <d v="2025-12-01T00:00:00"/>
    <s v="BH Colorado Electric Oper Co"/>
    <s v="Regulated Electric (122)"/>
    <s v="X DNU # 215 (T) Hyde Park- West"/>
    <x v="174"/>
    <n v="135500"/>
    <x v="47"/>
    <n v="9974577"/>
    <s v="WOOD 1 POLE 65'"/>
    <d v="1981-07-01T00:00:00"/>
    <d v="1981-07-01T00:00:00"/>
    <s v="CPR Conversion"/>
  </r>
  <r>
    <n v="0"/>
    <n v="0"/>
    <n v="0"/>
    <n v="0"/>
    <d v="2025-12-01T00:00:00"/>
    <s v="BH Colorado Electric Oper Co"/>
    <s v="Regulated Electric (122)"/>
    <s v="X DNU # 215 (T) Hyde Park- West"/>
    <x v="174"/>
    <n v="135500"/>
    <x v="47"/>
    <n v="9974584"/>
    <s v="WOOD 1 POLE 65'"/>
    <d v="1962-07-01T00:00:00"/>
    <d v="1962-07-01T00:00:00"/>
    <s v="CPR Conversion"/>
  </r>
  <r>
    <n v="0"/>
    <n v="0"/>
    <n v="0"/>
    <n v="0"/>
    <d v="2025-12-01T00:00:00"/>
    <s v="BH Colorado Electric Oper Co"/>
    <s v="Regulated Electric (122)"/>
    <s v="X DNU # 215 (T) Hyde Park- West"/>
    <x v="174"/>
    <n v="135500"/>
    <x v="47"/>
    <n v="9974585"/>
    <s v="WOOD 1 POLE 65'"/>
    <d v="1960-07-01T00:00:00"/>
    <d v="1960-07-01T00:00:00"/>
    <s v="CPR Conversion"/>
  </r>
  <r>
    <n v="0"/>
    <n v="0"/>
    <n v="0"/>
    <n v="0"/>
    <d v="2025-12-01T00:00:00"/>
    <s v="BH Colorado Electric Oper Co"/>
    <s v="Regulated Electric (122)"/>
    <s v="X DNU # 215 (T) Hyde Park- West"/>
    <x v="174"/>
    <n v="135500"/>
    <x v="48"/>
    <n v="9974581"/>
    <s v="WOOD 1 POLE 70'"/>
    <d v="1953-07-01T00:00:00"/>
    <d v="1953-07-01T00:00:00"/>
    <s v="CPR Conversion"/>
  </r>
  <r>
    <n v="0"/>
    <n v="0"/>
    <n v="0"/>
    <n v="0"/>
    <d v="2025-12-01T00:00:00"/>
    <s v="BH Colorado Electric Oper Co"/>
    <s v="Regulated Electric (122)"/>
    <s v="X DNU # 215 (T) Hyde Park- West"/>
    <x v="174"/>
    <n v="135500"/>
    <x v="48"/>
    <n v="9773823"/>
    <s v="WOOD 1 POLE 70'"/>
    <d v="1995-07-01T00:00:00"/>
    <d v="1995-07-01T00:00:00"/>
    <s v="CPR Conversion"/>
  </r>
  <r>
    <n v="0"/>
    <n v="0"/>
    <n v="0"/>
    <n v="0"/>
    <d v="2025-12-01T00:00:00"/>
    <s v="BH Colorado Electric Oper Co"/>
    <s v="Regulated Electric (122)"/>
    <s v="X DNU # 215 (T) Hyde Park- West"/>
    <x v="174"/>
    <n v="135500"/>
    <x v="48"/>
    <n v="9974580"/>
    <s v="WOOD 1 POLE 70'"/>
    <d v="1965-07-01T00:00:00"/>
    <d v="1965-07-01T00:00:00"/>
    <s v="CPR Conversion"/>
  </r>
  <r>
    <n v="0"/>
    <n v="0"/>
    <n v="0"/>
    <n v="0"/>
    <d v="2025-12-01T00:00:00"/>
    <s v="BH Colorado Electric Oper Co"/>
    <s v="Regulated Electric (122)"/>
    <s v="X DNU # 215 (T) Hyde Park- West"/>
    <x v="174"/>
    <n v="135500"/>
    <x v="49"/>
    <n v="9974579"/>
    <s v="WOOD 1 POLE 75'"/>
    <d v="1960-07-01T00:00:00"/>
    <d v="1960-07-01T00:00:00"/>
    <s v="CPR Conversion"/>
  </r>
  <r>
    <n v="0"/>
    <n v="0"/>
    <n v="0"/>
    <n v="0"/>
    <d v="2025-12-01T00:00:00"/>
    <s v="BH Colorado Electric Oper Co"/>
    <s v="Regulated Electric (122)"/>
    <s v="X DNU # 215 (T) Hyde Park- West"/>
    <x v="174"/>
    <n v="135500"/>
    <x v="50"/>
    <n v="9701183"/>
    <s v="WOOD 1 POLE 80'"/>
    <d v="1981-07-01T00:00:00"/>
    <d v="1981-07-01T00:00:00"/>
    <s v="CPR Conversion"/>
  </r>
  <r>
    <n v="0"/>
    <n v="0"/>
    <n v="0"/>
    <n v="0"/>
    <d v="2025-12-01T00:00:00"/>
    <s v="BH Colorado Electric Oper Co"/>
    <s v="Regulated Electric (122)"/>
    <s v="X DNU # 215 (T) Hyde Park- West"/>
    <x v="174"/>
    <n v="135500"/>
    <x v="50"/>
    <n v="9974578"/>
    <s v="WOOD 1 POLE 80'"/>
    <d v="1953-07-01T00:00:00"/>
    <d v="1953-07-01T00:00:00"/>
    <s v="CPR Conversion"/>
  </r>
  <r>
    <n v="0"/>
    <n v="0"/>
    <n v="0"/>
    <n v="0"/>
    <d v="2025-12-01T00:00:00"/>
    <s v="BH Colorado Electric Oper Co"/>
    <s v="Regulated Electric (122)"/>
    <s v="X DNU # 215 (T) Hyde Park- West"/>
    <x v="174"/>
    <n v="135500"/>
    <x v="51"/>
    <n v="9698424"/>
    <s v="WOOD 1 POLE 85'"/>
    <d v="1995-07-01T00:00:00"/>
    <d v="1995-07-01T00:00:00"/>
    <s v="CPR Conversion"/>
  </r>
  <r>
    <n v="0"/>
    <n v="0"/>
    <n v="0"/>
    <n v="0"/>
    <d v="2025-12-01T00:00:00"/>
    <s v="BH Colorado Electric Oper Co"/>
    <s v="Regulated Electric (122)"/>
    <s v="X DNU # 215 (T) Hyde Park- West"/>
    <x v="174"/>
    <n v="135500"/>
    <x v="432"/>
    <n v="9974660"/>
    <s v="WOOD 2 POLES 65'"/>
    <d v="1982-07-01T00:00:00"/>
    <d v="1982-07-01T00:00:00"/>
    <s v="CPR Conversion"/>
  </r>
  <r>
    <n v="0"/>
    <n v="0"/>
    <n v="0"/>
    <n v="0"/>
    <d v="2025-12-01T00:00:00"/>
    <s v="BH Colorado Electric Oper Co"/>
    <s v="Regulated Electric (122)"/>
    <s v="X DNU # 215 (T) Hyde Park- West"/>
    <x v="174"/>
    <n v="135500"/>
    <x v="432"/>
    <n v="9974661"/>
    <s v="WOOD 2 POLES 65'"/>
    <d v="1953-07-01T00:00:00"/>
    <d v="1953-07-01T00:00:00"/>
    <s v="CPR Conversion"/>
  </r>
  <r>
    <n v="0"/>
    <n v="0"/>
    <n v="0"/>
    <n v="0"/>
    <d v="2025-12-01T00:00:00"/>
    <s v="BH Colorado Electric Oper Co"/>
    <s v="Regulated Electric (122)"/>
    <s v="X DNU # 215 (T) Hyde Park- West"/>
    <x v="174"/>
    <n v="135500"/>
    <x v="432"/>
    <n v="9701185"/>
    <s v="WOOD 2 POLES 65'"/>
    <d v="1981-07-01T00:00:00"/>
    <d v="1981-07-01T00:00:00"/>
    <s v="CPR Conversion"/>
  </r>
  <r>
    <n v="0"/>
    <n v="0"/>
    <n v="0"/>
    <n v="0"/>
    <d v="2025-12-01T00:00:00"/>
    <s v="BH Colorado Electric Oper Co"/>
    <s v="Regulated Electric (122)"/>
    <s v="X DNU # 215 (T) Hyde Park- West"/>
    <x v="174"/>
    <n v="135500"/>
    <x v="446"/>
    <n v="9974574"/>
    <s v="WOOD 2 POLES 75'"/>
    <d v="1987-07-01T00:00:00"/>
    <d v="1987-07-01T00:00:00"/>
    <s v="CPR Conversion"/>
  </r>
  <r>
    <n v="0"/>
    <n v="0"/>
    <n v="0"/>
    <n v="0"/>
    <d v="2025-12-01T00:00:00"/>
    <s v="BH Colorado Electric Oper Co"/>
    <s v="Regulated Electric (122)"/>
    <s v="X DNU # 215 (T) Hyde Park- West"/>
    <x v="174"/>
    <n v="135500"/>
    <x v="446"/>
    <n v="9974575"/>
    <s v="WOOD 2 POLES 75'"/>
    <d v="1977-07-01T00:00:00"/>
    <d v="1977-07-01T00:00:00"/>
    <s v="CPR Conversion"/>
  </r>
  <r>
    <n v="0"/>
    <n v="0"/>
    <n v="0"/>
    <n v="0"/>
    <d v="2025-12-01T00:00:00"/>
    <s v="BH Colorado Electric Oper Co"/>
    <s v="Regulated Electric (122)"/>
    <s v="X DNU # 215 (T) Hyde Park- West"/>
    <x v="174"/>
    <n v="135500"/>
    <x v="446"/>
    <n v="9974576"/>
    <s v="WOOD 2 POLES 75'"/>
    <d v="1973-07-01T00:00:00"/>
    <d v="1973-07-01T00:00:00"/>
    <s v="CPR Conversion"/>
  </r>
  <r>
    <n v="0"/>
    <n v="0"/>
    <n v="0"/>
    <n v="0"/>
    <d v="2025-12-01T00:00:00"/>
    <s v="BH Colorado Electric Oper Co"/>
    <s v="Regulated Electric (122)"/>
    <s v="X DNU # 215 (T) Hyde Park- West"/>
    <x v="174"/>
    <n v="135500"/>
    <x v="447"/>
    <n v="9974656"/>
    <s v="WOOD 3 POLES 65'"/>
    <d v="1953-07-01T00:00:00"/>
    <d v="1953-07-01T00:00:00"/>
    <s v="CPR Conversion"/>
  </r>
  <r>
    <n v="0"/>
    <n v="0"/>
    <n v="0"/>
    <n v="0"/>
    <d v="2025-12-01T00:00:00"/>
    <s v="BH Colorado Electric Oper Co"/>
    <s v="Regulated Electric (122)"/>
    <s v="X DNU # 215 (T) Hyde Park- West"/>
    <x v="174"/>
    <n v="135500"/>
    <x v="426"/>
    <n v="9974658"/>
    <s v="WOOD 3 POLES 70'"/>
    <d v="1953-07-01T00:00:00"/>
    <d v="1953-07-01T00:00:00"/>
    <s v="CPR Conversion"/>
  </r>
  <r>
    <n v="0"/>
    <n v="0"/>
    <n v="0"/>
    <n v="0"/>
    <d v="2025-12-01T00:00:00"/>
    <s v="BH Colorado Electric Oper Co"/>
    <s v="Regulated Electric (122)"/>
    <s v="X DNU # 215 (T) Hyde Park- West"/>
    <x v="174"/>
    <n v="135500"/>
    <x v="426"/>
    <n v="9974659"/>
    <s v="WOOD 3 POLES 70'"/>
    <d v="1981-07-01T00:00:00"/>
    <d v="1981-07-01T00:00:00"/>
    <s v="CPR Conversion"/>
  </r>
  <r>
    <n v="0"/>
    <n v="0"/>
    <n v="0"/>
    <n v="0"/>
    <d v="2025-12-01T00:00:00"/>
    <s v="BH Colorado Electric Oper Co"/>
    <s v="Regulated Electric (122)"/>
    <s v="X DNU # 215 (T) Hyde Park- West"/>
    <x v="174"/>
    <n v="135600"/>
    <x v="37"/>
    <n v="9818425"/>
    <s v="CABLE, OH-DUPLEX SIZE 6 &amp; SMALLER"/>
    <d v="2004-02-27T00:00:00"/>
    <d v="2004-01-01T00:00:00"/>
    <s v="10019127"/>
  </r>
  <r>
    <n v="0"/>
    <n v="0"/>
    <n v="0"/>
    <n v="0"/>
    <d v="2025-12-01T00:00:00"/>
    <s v="BH Colorado Electric Oper Co"/>
    <s v="Regulated Electric (122)"/>
    <s v="X DNU # 215 (T) Hyde Park- West"/>
    <x v="174"/>
    <n v="135600"/>
    <x v="15"/>
    <n v="12550886"/>
    <s v="Conductor, Oh Acsr Bare 795 Mcm"/>
    <d v="2014-01-17T00:00:00"/>
    <d v="2014-01-01T00:00:00"/>
    <s v="10047726"/>
  </r>
  <r>
    <n v="0"/>
    <n v="0"/>
    <n v="0"/>
    <n v="0"/>
    <d v="2025-12-01T00:00:00"/>
    <s v="BH Colorado Electric Oper Co"/>
    <s v="Regulated Electric (122)"/>
    <s v="X DNU # 215 (T) Hyde Park- West"/>
    <x v="174"/>
    <n v="135600"/>
    <x v="38"/>
    <n v="9773825"/>
    <s v="CONDUCTOR, OH-CU,POLY-1/0"/>
    <d v="1995-07-01T00:00:00"/>
    <d v="1995-07-01T00:00:00"/>
    <s v="CPR Conversion"/>
  </r>
  <r>
    <n v="0"/>
    <n v="0"/>
    <n v="0"/>
    <n v="0"/>
    <d v="2025-12-01T00:00:00"/>
    <s v="BH Colorado Electric Oper Co"/>
    <s v="Regulated Electric (122)"/>
    <s v="X DNU # 215 (T) Hyde Park- West"/>
    <x v="174"/>
    <n v="135600"/>
    <x v="24"/>
    <n v="9724168"/>
    <s v="TRANSMISSION LINES-CONDUCTOR"/>
    <d v="1981-07-01T00:00:00"/>
    <d v="1981-07-01T00:00:00"/>
    <s v="CPR Conversion"/>
  </r>
  <r>
    <n v="0"/>
    <n v="0"/>
    <n v="0"/>
    <n v="0"/>
    <d v="2025-12-01T00:00:00"/>
    <s v="BH Colorado Electric Oper Co"/>
    <s v="Regulated Electric (122)"/>
    <s v="X DNU # 215 (T) Hyde Park- West"/>
    <x v="174"/>
    <n v="135600"/>
    <x v="24"/>
    <n v="9974655"/>
    <s v="CONDUCTOR, OVERHEAD"/>
    <d v="1953-07-01T00:00:00"/>
    <d v="1953-07-01T00:00:00"/>
    <s v="CPR Conversion"/>
  </r>
  <r>
    <n v="0"/>
    <n v="0"/>
    <n v="0"/>
    <n v="0"/>
    <d v="2025-12-01T00:00:00"/>
    <s v="BH Colorado Electric Oper Co"/>
    <s v="Regulated Electric (122)"/>
    <s v="X DNU # 215 (T) Hyde Park- West"/>
    <x v="174"/>
    <n v="135600"/>
    <x v="3"/>
    <n v="10764698"/>
    <s v="Pueblo Plant  Sub-West Station"/>
    <d v="2004-02-01T00:00:00"/>
    <d v="2011-03-01T00:00:00"/>
    <s v="7105215131"/>
  </r>
  <r>
    <n v="0"/>
    <n v="0"/>
    <n v="0"/>
    <n v="0"/>
    <d v="2025-12-01T00:00:00"/>
    <s v="BH Colorado Electric Oper Co"/>
    <s v="Regulated Electric (122)"/>
    <s v="X DNU # 215 (T) Hyde Park- West"/>
    <x v="174"/>
    <n v="135600"/>
    <x v="3"/>
    <n v="9742930"/>
    <s v="Pueblo Plant  Sub-West Station"/>
    <d v="2007-10-01T00:00:00"/>
    <d v="2007-10-01T00:00:00"/>
    <s v="7105215131"/>
  </r>
  <r>
    <n v="0"/>
    <n v="0"/>
    <n v="0"/>
    <n v="0"/>
    <d v="2025-12-01T00:00:00"/>
    <s v="BH Colorado Electric Oper Co"/>
    <s v="Regulated Electric (122)"/>
    <s v="X DNU # 215 (T) Hyde Park- West"/>
    <x v="174"/>
    <n v="135600"/>
    <x v="3"/>
    <n v="9818207"/>
    <s v="Repl 3 pole Struc-Ln 215"/>
    <d v="2004-02-27T00:00:00"/>
    <d v="2004-11-01T00:00:00"/>
    <s v="10019127"/>
  </r>
  <r>
    <n v="0"/>
    <n v="0"/>
    <n v="0"/>
    <n v="0"/>
    <d v="2025-12-01T00:00:00"/>
    <s v="BH Colorado Electric Oper Co"/>
    <s v="Regulated Electric (122)"/>
    <s v="X DNU # 215 (T) Hyde Park- West"/>
    <x v="174"/>
    <n v="135600"/>
    <x v="16"/>
    <n v="12550855"/>
    <s v="OPGW"/>
    <d v="2014-01-17T00:00:00"/>
    <d v="2014-01-01T00:00:00"/>
    <s v="10047726"/>
  </r>
  <r>
    <n v="0"/>
    <n v="0"/>
    <n v="0"/>
    <n v="0"/>
    <d v="2025-12-01T00:00:00"/>
    <s v="BH Colorado Electric Oper Co"/>
    <s v="Regulated Electric (122)"/>
    <s v="X DNU # 215 (T) Hyde Park- West"/>
    <x v="174"/>
    <n v="135600"/>
    <x v="17"/>
    <n v="9773824"/>
    <s v="POST INSULATORS"/>
    <d v="1995-07-01T00:00:00"/>
    <d v="1995-07-01T00:00:00"/>
    <s v="CPR Conversion"/>
  </r>
  <r>
    <n v="0"/>
    <n v="0"/>
    <n v="0"/>
    <n v="0"/>
    <d v="2025-12-01T00:00:00"/>
    <s v="BH Colorado Electric Oper Co"/>
    <s v="Regulated Electric (122)"/>
    <s v="X DNU # 215 (T) Hyde Park- West"/>
    <x v="174"/>
    <n v="135600"/>
    <x v="17"/>
    <n v="9816551"/>
    <s v="POST INSULATORS"/>
    <d v="2004-02-01T00:00:00"/>
    <d v="2004-01-01T00:00:00"/>
    <s v="7105215131"/>
  </r>
  <r>
    <n v="0"/>
    <n v="0"/>
    <n v="0"/>
    <n v="0"/>
    <d v="2025-12-01T00:00:00"/>
    <s v="BH Colorado Electric Oper Co"/>
    <s v="Regulated Electric (122)"/>
    <s v="X DNU # 215 (T) Hyde Park- West"/>
    <x v="174"/>
    <n v="135600"/>
    <x v="17"/>
    <n v="12550883"/>
    <s v="POST INSULATORS"/>
    <d v="2014-01-17T00:00:00"/>
    <d v="2014-01-01T00:00:00"/>
    <s v="10047726"/>
  </r>
  <r>
    <n v="0"/>
    <n v="0"/>
    <n v="0"/>
    <n v="0"/>
    <d v="2025-12-01T00:00:00"/>
    <s v="BH Colorado Electric Oper Co"/>
    <s v="Regulated Electric (122)"/>
    <s v="X DNU # 215 (T) Hyde Park- West"/>
    <x v="174"/>
    <n v="135600"/>
    <x v="18"/>
    <n v="9974652"/>
    <s v="STATIC WIRE (TRANSMISSION LINE"/>
    <d v="1981-07-01T00:00:00"/>
    <d v="1981-07-01T00:00:00"/>
    <s v="CPR Conversion"/>
  </r>
  <r>
    <n v="0"/>
    <n v="0"/>
    <n v="0"/>
    <n v="0"/>
    <d v="2025-12-01T00:00:00"/>
    <s v="BH Colorado Electric Oper Co"/>
    <s v="Regulated Electric (122)"/>
    <s v="X DNU # 215 (T) Hyde Park- West"/>
    <x v="174"/>
    <n v="135600"/>
    <x v="18"/>
    <n v="9974653"/>
    <s v="STATIC WIRE (TRANSMISSION LINE"/>
    <d v="1953-07-01T00:00:00"/>
    <d v="1953-07-01T00:00:00"/>
    <s v="CPR Conversion"/>
  </r>
  <r>
    <n v="0"/>
    <n v="0"/>
    <n v="0"/>
    <n v="0"/>
    <d v="2025-12-01T00:00:00"/>
    <s v="BH Colorado Electric Oper Co"/>
    <s v="Regulated Electric (122)"/>
    <s v="X DNU # 215 (T) Hyde Park- West"/>
    <x v="174"/>
    <n v="135600"/>
    <x v="18"/>
    <n v="12550848"/>
    <s v="3/8&quot; EHS Steel SW"/>
    <d v="2014-01-17T00:00:00"/>
    <d v="2014-01-01T00:00:00"/>
    <s v="10047726"/>
  </r>
  <r>
    <n v="0"/>
    <n v="0"/>
    <n v="0"/>
    <n v="0"/>
    <d v="2025-12-01T00:00:00"/>
    <s v="BH Colorado Electric Oper Co"/>
    <s v="Regulated Electric (122)"/>
    <s v="X DNU # 215 (T) Hyde Park- West"/>
    <x v="174"/>
    <n v="135600"/>
    <x v="18"/>
    <n v="9974654"/>
    <s v="STATIC WIRE (TRANSMISSION LINES)"/>
    <d v="1960-07-01T00:00:00"/>
    <d v="1960-07-01T00:00:00"/>
    <s v="CPR Conversion"/>
  </r>
  <r>
    <n v="0"/>
    <n v="0"/>
    <n v="0"/>
    <n v="0"/>
    <d v="2025-12-01T00:00:00"/>
    <s v="BH Colorado Electric Oper Co"/>
    <s v="Regulated Electric (122)"/>
    <s v="X DNU # 215 (T) Hyde Park- West"/>
    <x v="174"/>
    <n v="135600"/>
    <x v="19"/>
    <n v="9816550"/>
    <s v="SUSPENSION INSULATORS"/>
    <d v="2004-02-01T00:00:00"/>
    <d v="2004-01-01T00:00:00"/>
    <s v="7105215131"/>
  </r>
  <r>
    <n v="0"/>
    <n v="0"/>
    <n v="0"/>
    <n v="0"/>
    <d v="2025-12-01T00:00:00"/>
    <s v="BH Colorado Electric Oper Co"/>
    <s v="Regulated Electric (122)"/>
    <s v="X DNU # 215 (T) Hyde Park- West"/>
    <x v="174"/>
    <n v="135600"/>
    <x v="19"/>
    <n v="12550858"/>
    <s v="SUSPENSION INSULATORS"/>
    <d v="2014-01-17T00:00:00"/>
    <d v="2014-01-01T00:00:00"/>
    <s v="10047726"/>
  </r>
  <r>
    <n v="0"/>
    <n v="0"/>
    <n v="0"/>
    <n v="0"/>
    <d v="2025-12-01T00:00:00"/>
    <s v="BH Colorado Electric Oper Co"/>
    <s v="Regulated Electric (122)"/>
    <s v="X DNU # 215 (T) Hyde Park- West"/>
    <x v="174"/>
    <n v="135600"/>
    <x v="19"/>
    <n v="19704925"/>
    <s v="Suspension Insulators"/>
    <d v="2016-07-01T00:00:00"/>
    <d v="2016-01-01T00:00:00"/>
    <s v="10053964"/>
  </r>
  <r>
    <n v="0"/>
    <n v="0"/>
    <n v="0"/>
    <n v="0"/>
    <d v="2025-12-01T00:00:00"/>
    <s v="BH Colorado Electric Oper Co"/>
    <s v="Regulated Electric (122)"/>
    <s v="X DNU # 215 (T) Hyde Park- West"/>
    <x v="174"/>
    <n v="135600"/>
    <x v="19"/>
    <n v="9741542"/>
    <s v="SUSPENSION INSULATORS"/>
    <d v="2008-01-10T00:00:00"/>
    <d v="2008-01-01T00:00:00"/>
    <s v="10024752"/>
  </r>
  <r>
    <n v="0"/>
    <n v="0"/>
    <n v="0"/>
    <n v="0"/>
    <d v="2025-12-01T00:00:00"/>
    <s v="BH Colorado Electric Oper Co"/>
    <s v="Regulated Electric (122)"/>
    <s v="X DNU # 243 (T) Nyberg Sub"/>
    <x v="175"/>
    <n v="135002"/>
    <x v="6"/>
    <n v="20199985"/>
    <s v="Right-Of-Ways - Non-Depreciable"/>
    <d v="2015-01-31T00:00:00"/>
    <d v="2015-02-01T00:00:00"/>
    <s v="10050230"/>
  </r>
  <r>
    <n v="0"/>
    <n v="0"/>
    <n v="0"/>
    <n v="0"/>
    <d v="2025-12-01T00:00:00"/>
    <s v="BH Colorado Electric Oper Co"/>
    <s v="Regulated Electric (122)"/>
    <s v="X DNU # 243 (T) Nyberg Sub"/>
    <x v="175"/>
    <n v="135500"/>
    <x v="7"/>
    <n v="20199957"/>
    <s v="Anchors"/>
    <d v="2015-01-31T00:00:00"/>
    <d v="2015-01-01T00:00:00"/>
    <s v="10050230"/>
  </r>
  <r>
    <n v="0"/>
    <n v="0"/>
    <n v="0"/>
    <n v="0"/>
    <d v="2025-12-01T00:00:00"/>
    <s v="BH Colorado Electric Oper Co"/>
    <s v="Regulated Electric (122)"/>
    <s v="X DNU # 243 (T) Nyberg Sub"/>
    <x v="175"/>
    <n v="135500"/>
    <x v="20"/>
    <n v="9816209"/>
    <s v="CROSSARM ASSEMBLIES, WOOD"/>
    <d v="2003-12-01T00:00:00"/>
    <d v="2003-01-01T00:00:00"/>
    <s v="7105243131"/>
  </r>
  <r>
    <n v="0"/>
    <n v="0"/>
    <n v="0"/>
    <n v="0"/>
    <d v="2025-12-01T00:00:00"/>
    <s v="BH Colorado Electric Oper Co"/>
    <s v="Regulated Electric (122)"/>
    <s v="X DNU # 243 (T) Nyberg Sub"/>
    <x v="175"/>
    <n v="135500"/>
    <x v="20"/>
    <n v="9816906"/>
    <s v="CROSSARM ASSEMBLIES, WOOD"/>
    <d v="2004-03-01T00:00:00"/>
    <d v="2004-01-01T00:00:00"/>
    <s v="7105243131"/>
  </r>
  <r>
    <n v="0"/>
    <n v="0"/>
    <n v="0"/>
    <n v="0"/>
    <d v="2025-12-01T00:00:00"/>
    <s v="BH Colorado Electric Oper Co"/>
    <s v="Regulated Electric (122)"/>
    <s v="X DNU # 243 (T) Nyberg Sub"/>
    <x v="175"/>
    <n v="135500"/>
    <x v="20"/>
    <n v="9802855"/>
    <s v="CROSSARM ASSEMBLIES, WOOD"/>
    <d v="1994-07-01T00:00:00"/>
    <d v="1994-07-01T00:00:00"/>
    <s v="WCDXFER"/>
  </r>
  <r>
    <n v="0"/>
    <n v="0"/>
    <n v="0"/>
    <n v="0"/>
    <d v="2025-12-01T00:00:00"/>
    <s v="BH Colorado Electric Oper Co"/>
    <s v="Regulated Electric (122)"/>
    <s v="X DNU # 243 (T) Nyberg Sub"/>
    <x v="175"/>
    <n v="135500"/>
    <x v="20"/>
    <n v="9813648"/>
    <s v="CROSSARM ASSEMBLIES, WOOD"/>
    <d v="2003-02-01T00:00:00"/>
    <d v="2003-01-01T00:00:00"/>
    <s v="7105243131"/>
  </r>
  <r>
    <n v="0"/>
    <n v="0"/>
    <n v="0"/>
    <n v="0"/>
    <d v="2025-12-01T00:00:00"/>
    <s v="BH Colorado Electric Oper Co"/>
    <s v="Regulated Electric (122)"/>
    <s v="X DNU # 243 (T) Nyberg Sub"/>
    <x v="175"/>
    <n v="135500"/>
    <x v="22"/>
    <n v="20199988"/>
    <s v="Pole, Steel"/>
    <d v="2015-01-31T00:00:00"/>
    <d v="2015-02-01T00:00:00"/>
    <s v="10050230"/>
  </r>
  <r>
    <n v="0"/>
    <n v="0"/>
    <n v="0"/>
    <n v="0"/>
    <d v="2025-12-01T00:00:00"/>
    <s v="BH Colorado Electric Oper Co"/>
    <s v="Regulated Electric (122)"/>
    <s v="X DNU # 243 (T) Nyberg Sub"/>
    <x v="175"/>
    <n v="135500"/>
    <x v="14"/>
    <n v="20199970"/>
    <s v="Pole, Wood, 65' Or Greater"/>
    <d v="2015-01-31T00:00:00"/>
    <d v="2015-01-01T00:00:00"/>
    <s v="10050230"/>
  </r>
  <r>
    <n v="0"/>
    <n v="0"/>
    <n v="0"/>
    <n v="0"/>
    <d v="2025-12-01T00:00:00"/>
    <s v="BH Colorado Electric Oper Co"/>
    <s v="Regulated Electric (122)"/>
    <s v="X DNU # 243 (T) Nyberg Sub"/>
    <x v="175"/>
    <n v="135500"/>
    <x v="23"/>
    <n v="9803510"/>
    <s v="POLE, WOOD"/>
    <d v="1994-07-01T00:00:00"/>
    <d v="1994-07-01T00:00:00"/>
    <s v="WCDXFER"/>
  </r>
  <r>
    <n v="0"/>
    <n v="0"/>
    <n v="0"/>
    <n v="0"/>
    <d v="2025-12-01T00:00:00"/>
    <s v="BH Colorado Electric Oper Co"/>
    <s v="Regulated Electric (122)"/>
    <s v="X DNU # 243 (T) Nyberg Sub"/>
    <x v="175"/>
    <n v="135500"/>
    <x v="432"/>
    <n v="9974735"/>
    <s v="WOOD 2 POLES 65'"/>
    <d v="1994-07-01T00:00:00"/>
    <d v="1994-07-01T00:00:00"/>
    <s v="CPR Conversion"/>
  </r>
  <r>
    <n v="0"/>
    <n v="0"/>
    <n v="0"/>
    <n v="0"/>
    <d v="2025-12-01T00:00:00"/>
    <s v="BH Colorado Electric Oper Co"/>
    <s v="Regulated Electric (122)"/>
    <s v="X DNU # 243 (T) Nyberg Sub"/>
    <x v="175"/>
    <n v="135600"/>
    <x v="39"/>
    <n v="20199976"/>
    <s v="Conductor, Oh Acsr Bare 336.4 Mcm"/>
    <d v="2015-01-31T00:00:00"/>
    <d v="2015-01-01T00:00:00"/>
    <s v="10050230"/>
  </r>
  <r>
    <n v="0"/>
    <n v="0"/>
    <n v="0"/>
    <n v="0"/>
    <d v="2025-12-01T00:00:00"/>
    <s v="BH Colorado Electric Oper Co"/>
    <s v="Regulated Electric (122)"/>
    <s v="X DNU # 243 (T) Nyberg Sub"/>
    <x v="175"/>
    <n v="135600"/>
    <x v="71"/>
    <n v="20199964"/>
    <s v="Conductor, Oh Acsr Bare 4/0"/>
    <d v="2015-01-31T00:00:00"/>
    <d v="2015-01-01T00:00:00"/>
    <s v="10050230"/>
  </r>
  <r>
    <n v="0"/>
    <n v="0"/>
    <n v="0"/>
    <n v="0"/>
    <d v="2025-12-01T00:00:00"/>
    <s v="BH Colorado Electric Oper Co"/>
    <s v="Regulated Electric (122)"/>
    <s v="X DNU # 243 (T) Nyberg Sub"/>
    <x v="175"/>
    <n v="135600"/>
    <x v="15"/>
    <n v="20199979"/>
    <s v="Conductor, Oh Acsr Bare 795 Mcm"/>
    <d v="2015-01-31T00:00:00"/>
    <d v="2015-01-01T00:00:00"/>
    <s v="10050230"/>
  </r>
  <r>
    <n v="0"/>
    <n v="0"/>
    <n v="0"/>
    <n v="0"/>
    <d v="2025-12-01T00:00:00"/>
    <s v="BH Colorado Electric Oper Co"/>
    <s v="Regulated Electric (122)"/>
    <s v="X DNU # 243 (T) Nyberg Sub"/>
    <x v="175"/>
    <n v="135600"/>
    <x v="60"/>
    <n v="20199982"/>
    <s v="Dampers, Vibration"/>
    <d v="2015-01-31T00:00:00"/>
    <d v="2015-01-01T00:00:00"/>
    <s v="10050230"/>
  </r>
  <r>
    <n v="0"/>
    <n v="0"/>
    <n v="0"/>
    <n v="0"/>
    <d v="2025-12-01T00:00:00"/>
    <s v="BH Colorado Electric Oper Co"/>
    <s v="Regulated Electric (122)"/>
    <s v="X DNU # 243 (T) Nyberg Sub"/>
    <x v="175"/>
    <n v="135600"/>
    <x v="17"/>
    <n v="20199973"/>
    <s v="Post Insulators"/>
    <d v="2015-01-31T00:00:00"/>
    <d v="2015-01-01T00:00:00"/>
    <s v="10050230"/>
  </r>
  <r>
    <n v="0"/>
    <n v="0"/>
    <n v="0"/>
    <n v="0"/>
    <d v="2025-12-01T00:00:00"/>
    <s v="BH Colorado Electric Oper Co"/>
    <s v="Regulated Electric (122)"/>
    <s v="X DNU # 243 (T) Nyberg Sub"/>
    <x v="175"/>
    <n v="135600"/>
    <x v="19"/>
    <n v="9813649"/>
    <s v="SUSPENSION INSULATORS"/>
    <d v="2003-02-01T00:00:00"/>
    <d v="2003-01-01T00:00:00"/>
    <s v="7105243131"/>
  </r>
  <r>
    <n v="0"/>
    <n v="0"/>
    <n v="0"/>
    <n v="0"/>
    <d v="2025-12-01T00:00:00"/>
    <s v="BH Colorado Electric Oper Co"/>
    <s v="Regulated Electric (122)"/>
    <s v="X DNU # 243 (T) Nyberg Sub"/>
    <x v="175"/>
    <n v="135600"/>
    <x v="19"/>
    <n v="20199967"/>
    <s v="Suspension Insulators"/>
    <d v="2015-01-31T00:00:00"/>
    <d v="2015-01-01T00:00:00"/>
    <s v="10050230"/>
  </r>
  <r>
    <n v="0"/>
    <n v="0"/>
    <n v="0"/>
    <n v="0"/>
    <d v="2025-12-01T00:00:00"/>
    <s v="BH Colorado Electric Oper Co"/>
    <s v="Regulated Electric (122)"/>
    <s v="X DNU # 247 (T)  PDA Tap to PDA"/>
    <x v="176"/>
    <n v="135002"/>
    <x v="5"/>
    <n v="9996250"/>
    <s v="TLINE S8,T20S, R61W"/>
    <d v="2004-08-01T00:00:00"/>
    <d v="2005-02-01T00:00:00"/>
    <s v="10016448"/>
  </r>
  <r>
    <n v="0"/>
    <n v="0"/>
    <n v="0"/>
    <n v="0"/>
    <d v="2025-12-01T00:00:00"/>
    <s v="BH Colorado Electric Oper Co"/>
    <s v="Regulated Electric (122)"/>
    <s v="X DNU # 247 (T)  PDA Tap to PDA"/>
    <x v="176"/>
    <n v="135500"/>
    <x v="7"/>
    <n v="9995808"/>
    <s v="ANCHORS"/>
    <d v="2004-08-01T00:00:00"/>
    <d v="2005-01-01T00:00:00"/>
    <s v="10016448"/>
  </r>
  <r>
    <n v="0"/>
    <n v="0"/>
    <n v="0"/>
    <n v="0"/>
    <d v="2025-12-01T00:00:00"/>
    <s v="BH Colorado Electric Oper Co"/>
    <s v="Regulated Electric (122)"/>
    <s v="X DNU # 247 (T)  PDA Tap to PDA"/>
    <x v="176"/>
    <n v="135500"/>
    <x v="20"/>
    <n v="9996205"/>
    <s v="CROSSARM ASSEMBLIES, WOOD"/>
    <d v="2004-08-01T00:00:00"/>
    <d v="2005-01-01T00:00:00"/>
    <s v="10016448"/>
  </r>
  <r>
    <n v="0"/>
    <n v="0"/>
    <n v="0"/>
    <n v="0"/>
    <d v="2025-12-01T00:00:00"/>
    <s v="BH Colorado Electric Oper Co"/>
    <s v="Regulated Electric (122)"/>
    <s v="X DNU # 247 (T)  PDA Tap to PDA"/>
    <x v="176"/>
    <n v="135500"/>
    <x v="3"/>
    <n v="9710630"/>
    <s v="Const new 115kv PDA T-line tap"/>
    <d v="2004-08-01T00:00:00"/>
    <d v="2008-05-01T00:00:00"/>
    <s v="10016448"/>
  </r>
  <r>
    <n v="1"/>
    <n v="0"/>
    <n v="0"/>
    <n v="0"/>
    <d v="2025-12-01T00:00:00"/>
    <s v="BH Colorado Electric Oper Co"/>
    <s v="Regulated Electric (122)"/>
    <s v="X DNU # 247 (T)  PDA Tap to PDA"/>
    <x v="176"/>
    <n v="135500"/>
    <x v="3"/>
    <n v="9818763"/>
    <s v="Const new 115kv PDA T-line tap"/>
    <d v="2004-08-01T00:00:00"/>
    <d v="2005-02-01T00:00:00"/>
    <s v="10016448"/>
  </r>
  <r>
    <n v="0"/>
    <n v="0"/>
    <n v="0"/>
    <n v="0"/>
    <d v="2025-12-01T00:00:00"/>
    <s v="BH Colorado Electric Oper Co"/>
    <s v="Regulated Electric (122)"/>
    <s v="X DNU # 247 (T)  PDA Tap to PDA"/>
    <x v="176"/>
    <n v="135500"/>
    <x v="9"/>
    <n v="9995806"/>
    <s v="GUYS"/>
    <d v="2004-08-01T00:00:00"/>
    <d v="2005-01-01T00:00:00"/>
    <s v="10016448"/>
  </r>
  <r>
    <n v="0"/>
    <n v="0"/>
    <n v="0"/>
    <n v="0"/>
    <d v="2025-12-01T00:00:00"/>
    <s v="BH Colorado Electric Oper Co"/>
    <s v="Regulated Electric (122)"/>
    <s v="X DNU # 247 (T)  PDA Tap to PDA"/>
    <x v="176"/>
    <n v="135500"/>
    <x v="22"/>
    <n v="9995803"/>
    <s v="POLE, STEEL"/>
    <d v="2004-08-01T00:00:00"/>
    <d v="2005-01-01T00:00:00"/>
    <s v="10016448"/>
  </r>
  <r>
    <n v="0"/>
    <n v="0"/>
    <n v="0"/>
    <n v="0"/>
    <d v="2025-12-01T00:00:00"/>
    <s v="BH Colorado Electric Oper Co"/>
    <s v="Regulated Electric (122)"/>
    <s v="X DNU # 247 (T)  PDA Tap to PDA"/>
    <x v="176"/>
    <n v="135500"/>
    <x v="23"/>
    <n v="9742416"/>
    <s v="POLE, WOOD"/>
    <d v="2004-08-01T00:00:00"/>
    <d v="2008-01-01T00:00:00"/>
    <s v="10016448"/>
  </r>
  <r>
    <n v="0"/>
    <n v="0"/>
    <n v="0"/>
    <n v="0"/>
    <d v="2025-12-01T00:00:00"/>
    <s v="BH Colorado Electric Oper Co"/>
    <s v="Regulated Electric (122)"/>
    <s v="X DNU # 247 (T)  PDA Tap to PDA"/>
    <x v="176"/>
    <n v="135500"/>
    <x v="23"/>
    <n v="9995804"/>
    <s v="POLE, WOOD"/>
    <d v="2004-08-01T00:00:00"/>
    <d v="2005-01-01T00:00:00"/>
    <s v="10016448"/>
  </r>
  <r>
    <n v="0"/>
    <n v="0"/>
    <n v="0"/>
    <n v="0"/>
    <d v="2025-12-01T00:00:00"/>
    <s v="BH Colorado Electric Oper Co"/>
    <s v="Regulated Electric (122)"/>
    <s v="X DNU # 247 (T)  PDA Tap to PDA"/>
    <x v="176"/>
    <n v="135600"/>
    <x v="29"/>
    <n v="9995802"/>
    <s v="CONDUCTOR, OH TRANS &amp; DIST BARE"/>
    <d v="2004-08-01T00:00:00"/>
    <d v="2005-01-01T00:00:00"/>
    <s v="10016448"/>
  </r>
  <r>
    <n v="1"/>
    <n v="0"/>
    <n v="0"/>
    <n v="0"/>
    <d v="2025-12-01T00:00:00"/>
    <s v="BH Colorado Electric Oper Co"/>
    <s v="Regulated Electric (122)"/>
    <s v="X DNU # 247 (T)  PDA Tap to PDA"/>
    <x v="176"/>
    <n v="135600"/>
    <x v="3"/>
    <n v="9818762"/>
    <s v="Const new 115kv PDA T-line tap"/>
    <d v="2004-08-01T00:00:00"/>
    <d v="2005-02-01T00:00:00"/>
    <s v="10016448"/>
  </r>
  <r>
    <n v="0"/>
    <n v="0"/>
    <n v="0"/>
    <n v="0"/>
    <d v="2025-12-01T00:00:00"/>
    <s v="BH Colorado Electric Oper Co"/>
    <s v="Regulated Electric (122)"/>
    <s v="X DNU # 247 (T)  PDA Tap to PDA"/>
    <x v="176"/>
    <n v="135600"/>
    <x v="3"/>
    <n v="9688035"/>
    <s v="Const new 115kv PDA T-line tap"/>
    <d v="2004-08-01T00:00:00"/>
    <d v="2008-05-01T00:00:00"/>
    <s v="10016448"/>
  </r>
  <r>
    <n v="0"/>
    <n v="0"/>
    <n v="0"/>
    <n v="0"/>
    <d v="2025-12-01T00:00:00"/>
    <s v="BH Colorado Electric Oper Co"/>
    <s v="Regulated Electric (122)"/>
    <s v="X DNU # 247 (T)  PDA Tap to PDA"/>
    <x v="176"/>
    <n v="135600"/>
    <x v="18"/>
    <n v="9995807"/>
    <s v="STATIC WIRE (TRANSMISSION LINES)"/>
    <d v="2004-08-01T00:00:00"/>
    <d v="2005-01-01T00:00:00"/>
    <s v="10016448"/>
  </r>
  <r>
    <n v="0"/>
    <n v="0"/>
    <n v="0"/>
    <n v="0"/>
    <d v="2025-12-01T00:00:00"/>
    <s v="BH Colorado Electric Oper Co"/>
    <s v="Regulated Electric (122)"/>
    <s v="X DNU # 247 (T)  PDA Tap to PDA"/>
    <x v="176"/>
    <n v="135600"/>
    <x v="19"/>
    <n v="9996199"/>
    <s v="SUSPENSION INSULATORS"/>
    <d v="2004-08-01T00:00:00"/>
    <d v="2005-01-01T00:00:00"/>
    <s v="10016448"/>
  </r>
  <r>
    <n v="0"/>
    <n v="0"/>
    <n v="0"/>
    <n v="0"/>
    <d v="2025-12-01T00:00:00"/>
    <s v="BH Colorado Electric Oper Co"/>
    <s v="Regulated Electric (122)"/>
    <s v="X DNU # 247 (T)  PDA Tap to PDA"/>
    <x v="176"/>
    <n v="135600"/>
    <x v="72"/>
    <n v="9995805"/>
    <s v="SECO 3 WAY MOTORIZED SWITCH"/>
    <d v="2004-08-01T00:00:00"/>
    <d v="2005-01-01T00:00:00"/>
    <s v="10016448"/>
  </r>
  <r>
    <n v="0"/>
    <n v="0"/>
    <n v="0"/>
    <n v="0"/>
    <d v="2025-12-01T00:00:00"/>
    <s v="BH Colorado Electric Oper Co"/>
    <s v="Regulated Electric (122)"/>
    <s v="X DNU # 262 (T) Pueblo Plant"/>
    <x v="177"/>
    <n v="135001"/>
    <x v="4"/>
    <n v="9868932"/>
    <s v="LAND - TRACT 38"/>
    <d v="1981-07-01T00:00:00"/>
    <d v="1981-07-01T00:00:00"/>
    <s v="CPR Conversion"/>
  </r>
  <r>
    <n v="0"/>
    <n v="0"/>
    <n v="0"/>
    <n v="0"/>
    <d v="2025-12-01T00:00:00"/>
    <s v="BH Colorado Electric Oper Co"/>
    <s v="Regulated Electric (122)"/>
    <s v="X DNU # 262 (T) Pueblo Plant"/>
    <x v="177"/>
    <n v="135002"/>
    <x v="5"/>
    <n v="9870099"/>
    <s v="T-LIN S01 T21 R65"/>
    <d v="1976-07-01T00:00:00"/>
    <d v="1976-07-01T00:00:00"/>
    <s v="CPR Conversion"/>
  </r>
  <r>
    <n v="0"/>
    <n v="0"/>
    <n v="0"/>
    <n v="0"/>
    <d v="2025-12-01T00:00:00"/>
    <s v="BH Colorado Electric Oper Co"/>
    <s v="Regulated Electric (122)"/>
    <s v="X DNU # 262 (T) Pueblo Plant"/>
    <x v="177"/>
    <n v="135002"/>
    <x v="5"/>
    <n v="9870102"/>
    <s v="T-LIN S01 T21 R65"/>
    <d v="1978-07-01T00:00:00"/>
    <d v="1978-07-01T00:00:00"/>
    <s v="CPR Conversion"/>
  </r>
  <r>
    <n v="0"/>
    <n v="0"/>
    <n v="0"/>
    <n v="0"/>
    <d v="2025-12-01T00:00:00"/>
    <s v="BH Colorado Electric Oper Co"/>
    <s v="Regulated Electric (122)"/>
    <s v="X DNU # 262 (T) Pueblo Plant"/>
    <x v="177"/>
    <n v="135002"/>
    <x v="5"/>
    <n v="9727123"/>
    <s v="T-LIN S07 T21 R64"/>
    <d v="1980-07-01T00:00:00"/>
    <d v="1980-07-01T00:00:00"/>
    <s v="CPR Conversion"/>
  </r>
  <r>
    <n v="0"/>
    <n v="0"/>
    <n v="0"/>
    <n v="0"/>
    <d v="2025-12-01T00:00:00"/>
    <s v="BH Colorado Electric Oper Co"/>
    <s v="Regulated Electric (122)"/>
    <s v="X DNU # 262 (T) Pueblo Plant"/>
    <x v="177"/>
    <n v="135002"/>
    <x v="5"/>
    <n v="9870103"/>
    <s v="T-LIN S06 T21 R64"/>
    <d v="1980-07-01T00:00:00"/>
    <d v="1980-07-01T00:00:00"/>
    <s v="CPR Conversion"/>
  </r>
  <r>
    <n v="0"/>
    <n v="0"/>
    <n v="0"/>
    <n v="0"/>
    <d v="2025-12-01T00:00:00"/>
    <s v="BH Colorado Electric Oper Co"/>
    <s v="Regulated Electric (122)"/>
    <s v="X DNU # 262 (T) Pueblo Plant"/>
    <x v="177"/>
    <n v="135002"/>
    <x v="5"/>
    <n v="9870098"/>
    <s v="T-LIN S01 T21 R65"/>
    <d v="1965-07-01T00:00:00"/>
    <d v="1965-07-01T00:00:00"/>
    <s v="CPR Conversion"/>
  </r>
  <r>
    <n v="0"/>
    <n v="0"/>
    <n v="0"/>
    <n v="0"/>
    <d v="2025-12-01T00:00:00"/>
    <s v="BH Colorado Electric Oper Co"/>
    <s v="Regulated Electric (122)"/>
    <s v="X DNU # 262 (T) Pueblo Plant"/>
    <x v="177"/>
    <n v="135002"/>
    <x v="5"/>
    <n v="9870104"/>
    <s v="T-LIN S01 T21 R65"/>
    <d v="1980-07-01T00:00:00"/>
    <d v="1980-07-01T00:00:00"/>
    <s v="CPR Conversion"/>
  </r>
  <r>
    <n v="0"/>
    <n v="0"/>
    <n v="0"/>
    <n v="0"/>
    <d v="2025-12-01T00:00:00"/>
    <s v="BH Colorado Electric Oper Co"/>
    <s v="Regulated Electric (122)"/>
    <s v="X DNU # 262 (T) Pueblo Plant"/>
    <x v="177"/>
    <n v="135002"/>
    <x v="5"/>
    <n v="9870100"/>
    <s v="T-LIN S07 T21 R64"/>
    <d v="1978-07-01T00:00:00"/>
    <d v="1978-07-01T00:00:00"/>
    <s v="CPR Conversion"/>
  </r>
  <r>
    <n v="0"/>
    <n v="0"/>
    <n v="0"/>
    <n v="0"/>
    <d v="2025-12-01T00:00:00"/>
    <s v="BH Colorado Electric Oper Co"/>
    <s v="Regulated Electric (122)"/>
    <s v="X DNU # 262 (T) Pueblo Plant"/>
    <x v="177"/>
    <n v="135002"/>
    <x v="5"/>
    <n v="9691245"/>
    <s v="T-LIN S06 T21 R64"/>
    <d v="1965-07-01T00:00:00"/>
    <d v="1965-07-01T00:00:00"/>
    <s v="CPR Conversion"/>
  </r>
  <r>
    <n v="0"/>
    <n v="0"/>
    <n v="0"/>
    <n v="0"/>
    <d v="2025-12-01T00:00:00"/>
    <s v="BH Colorado Electric Oper Co"/>
    <s v="Regulated Electric (122)"/>
    <s v="X DNU # 262 (T) Pueblo Plant"/>
    <x v="177"/>
    <n v="135002"/>
    <x v="5"/>
    <n v="9718851"/>
    <s v="T-LIN S09 T21 R61"/>
    <d v="1982-07-01T00:00:00"/>
    <d v="1982-07-01T00:00:00"/>
    <s v="CPR Conversion"/>
  </r>
  <r>
    <n v="0"/>
    <n v="0"/>
    <n v="0"/>
    <n v="0"/>
    <d v="2025-12-01T00:00:00"/>
    <s v="BH Colorado Electric Oper Co"/>
    <s v="Regulated Electric (122)"/>
    <s v="X DNU # 262 (T) Pueblo Plant"/>
    <x v="177"/>
    <n v="135002"/>
    <x v="5"/>
    <n v="9870105"/>
    <s v="T-LIN S07 T21 R64"/>
    <d v="1937-07-01T00:00:00"/>
    <d v="1937-07-01T00:00:00"/>
    <s v="CPR Conversion"/>
  </r>
  <r>
    <n v="0"/>
    <n v="0"/>
    <n v="0"/>
    <n v="0"/>
    <d v="2025-12-01T00:00:00"/>
    <s v="BH Colorado Electric Oper Co"/>
    <s v="Regulated Electric (122)"/>
    <s v="X DNU # 262 (T) Pueblo Plant"/>
    <x v="177"/>
    <n v="135002"/>
    <x v="5"/>
    <n v="9870101"/>
    <s v="T-LIN S06 T21 R64"/>
    <d v="1978-07-01T00:00:00"/>
    <d v="1978-07-01T00:00:00"/>
    <s v="CPR Conversion"/>
  </r>
  <r>
    <n v="0"/>
    <n v="0"/>
    <n v="0"/>
    <n v="0"/>
    <d v="2025-12-01T00:00:00"/>
    <s v="BH Colorado Electric Oper Co"/>
    <s v="Regulated Electric (122)"/>
    <s v="X DNU # 262 (T) Pueblo Plant"/>
    <x v="177"/>
    <n v="135300"/>
    <x v="79"/>
    <n v="9816546"/>
    <s v="PIN INSULATORS"/>
    <d v="2004-02-01T00:00:00"/>
    <d v="2004-01-01T00:00:00"/>
    <s v="7105262131"/>
  </r>
  <r>
    <n v="0"/>
    <n v="0"/>
    <n v="0"/>
    <n v="0"/>
    <d v="2025-12-01T00:00:00"/>
    <s v="BH Colorado Electric Oper Co"/>
    <s v="Regulated Electric (122)"/>
    <s v="X DNU # 262 (T) Pueblo Plant"/>
    <x v="177"/>
    <n v="135500"/>
    <x v="20"/>
    <n v="14913231"/>
    <s v="CROSS ARM ASSEMBLYS 26'"/>
    <d v="2015-06-30T00:00:00"/>
    <d v="2016-03-01T00:00:00"/>
    <s v="10051845"/>
  </r>
  <r>
    <n v="0"/>
    <n v="0"/>
    <n v="0"/>
    <n v="0"/>
    <d v="2025-12-01T00:00:00"/>
    <s v="BH Colorado Electric Oper Co"/>
    <s v="Regulated Electric (122)"/>
    <s v="X DNU # 262 (T) Pueblo Plant"/>
    <x v="177"/>
    <n v="135500"/>
    <x v="20"/>
    <n v="9802863"/>
    <s v="CROSSARM ASSEMBLIES, WOOD"/>
    <d v="1975-07-01T00:00:00"/>
    <d v="1975-07-01T00:00:00"/>
    <s v="WCDXFER"/>
  </r>
  <r>
    <n v="0"/>
    <n v="0"/>
    <n v="0"/>
    <n v="0"/>
    <d v="2025-12-01T00:00:00"/>
    <s v="BH Colorado Electric Oper Co"/>
    <s v="Regulated Electric (122)"/>
    <s v="X DNU # 262 (T) Pueblo Plant"/>
    <x v="177"/>
    <n v="135500"/>
    <x v="20"/>
    <n v="9802804"/>
    <s v="CROSSARM ASSEMBLIES, WOOD"/>
    <d v="1980-07-01T00:00:00"/>
    <d v="1980-07-01T00:00:00"/>
    <s v="WCDXFER"/>
  </r>
  <r>
    <n v="0"/>
    <n v="0"/>
    <n v="0"/>
    <n v="0"/>
    <d v="2025-12-01T00:00:00"/>
    <s v="BH Colorado Electric Oper Co"/>
    <s v="Regulated Electric (122)"/>
    <s v="X DNU # 262 (T) Pueblo Plant"/>
    <x v="177"/>
    <n v="135500"/>
    <x v="20"/>
    <n v="9802516"/>
    <s v="CROSSARM ASSEMBLIES, WOOD"/>
    <d v="1979-07-01T00:00:00"/>
    <d v="1979-07-01T00:00:00"/>
    <s v="WCDXFER"/>
  </r>
  <r>
    <n v="0"/>
    <n v="0"/>
    <n v="0"/>
    <n v="0"/>
    <d v="2025-12-01T00:00:00"/>
    <s v="BH Colorado Electric Oper Co"/>
    <s v="Regulated Electric (122)"/>
    <s v="X DNU # 262 (T) Pueblo Plant"/>
    <x v="177"/>
    <n v="135500"/>
    <x v="20"/>
    <n v="9802515"/>
    <s v="CROSSARM ASSEMBLIES, WOOD"/>
    <d v="1967-07-01T00:00:00"/>
    <d v="1967-07-01T00:00:00"/>
    <s v="WCDXFER"/>
  </r>
  <r>
    <n v="0"/>
    <n v="0"/>
    <n v="0"/>
    <n v="0"/>
    <d v="2025-12-01T00:00:00"/>
    <s v="BH Colorado Electric Oper Co"/>
    <s v="Regulated Electric (122)"/>
    <s v="X DNU # 262 (T) Pueblo Plant"/>
    <x v="177"/>
    <n v="135500"/>
    <x v="20"/>
    <n v="9802803"/>
    <s v="CROSSARM ASSEMBLIES, WOOD"/>
    <d v="1979-07-01T00:00:00"/>
    <d v="1979-07-01T00:00:00"/>
    <s v="WCDXFER"/>
  </r>
  <r>
    <n v="0"/>
    <n v="0"/>
    <n v="0"/>
    <n v="0"/>
    <d v="2025-12-01T00:00:00"/>
    <s v="BH Colorado Electric Oper Co"/>
    <s v="Regulated Electric (122)"/>
    <s v="X DNU # 262 (T) Pueblo Plant"/>
    <x v="177"/>
    <n v="135500"/>
    <x v="20"/>
    <n v="9802650"/>
    <s v="CROSSARM ASSEMBLIES, WOOD"/>
    <d v="1967-07-01T00:00:00"/>
    <d v="1967-07-01T00:00:00"/>
    <s v="WCDXFER"/>
  </r>
  <r>
    <n v="0"/>
    <n v="0"/>
    <n v="0"/>
    <n v="0"/>
    <d v="2025-12-01T00:00:00"/>
    <s v="BH Colorado Electric Oper Co"/>
    <s v="Regulated Electric (122)"/>
    <s v="X DNU # 262 (T) Pueblo Plant"/>
    <x v="177"/>
    <n v="135500"/>
    <x v="20"/>
    <n v="9802802"/>
    <s v="CROSSARM ASSEMBLIES, WOOD"/>
    <d v="1976-07-01T00:00:00"/>
    <d v="1976-07-01T00:00:00"/>
    <s v="WCDXFER"/>
  </r>
  <r>
    <n v="0"/>
    <n v="0"/>
    <n v="0"/>
    <n v="0"/>
    <d v="2025-12-01T00:00:00"/>
    <s v="BH Colorado Electric Oper Co"/>
    <s v="Regulated Electric (122)"/>
    <s v="X DNU # 262 (T) Pueblo Plant"/>
    <x v="177"/>
    <n v="135500"/>
    <x v="20"/>
    <n v="9802864"/>
    <s v="CROSSARM ASSEMBLIES, WOOD"/>
    <d v="1980-07-01T00:00:00"/>
    <d v="1980-07-01T00:00:00"/>
    <s v="WCDXFER"/>
  </r>
  <r>
    <n v="0"/>
    <n v="0"/>
    <n v="0"/>
    <n v="0"/>
    <d v="2025-12-01T00:00:00"/>
    <s v="BH Colorado Electric Oper Co"/>
    <s v="Regulated Electric (122)"/>
    <s v="X DNU # 262 (T) Pueblo Plant"/>
    <x v="177"/>
    <n v="135500"/>
    <x v="20"/>
    <n v="9802739"/>
    <s v="CROSSARM ASSEMBLIES, WOOD"/>
    <d v="1980-07-01T00:00:00"/>
    <d v="1980-07-01T00:00:00"/>
    <s v="WCDXFER"/>
  </r>
  <r>
    <n v="0"/>
    <n v="0"/>
    <n v="0"/>
    <n v="0"/>
    <d v="2025-12-01T00:00:00"/>
    <s v="BH Colorado Electric Oper Co"/>
    <s v="Regulated Electric (122)"/>
    <s v="X DNU # 262 (T) Pueblo Plant"/>
    <x v="177"/>
    <n v="135500"/>
    <x v="20"/>
    <n v="9802826"/>
    <s v="CROSSARM ASSEMBLIES, WOOD"/>
    <d v="1980-07-01T00:00:00"/>
    <d v="1980-07-01T00:00:00"/>
    <s v="WCDXFER"/>
  </r>
  <r>
    <n v="0"/>
    <n v="0"/>
    <n v="0"/>
    <n v="0"/>
    <d v="2025-12-01T00:00:00"/>
    <s v="BH Colorado Electric Oper Co"/>
    <s v="Regulated Electric (122)"/>
    <s v="X DNU # 262 (T) Pueblo Plant"/>
    <x v="177"/>
    <n v="135500"/>
    <x v="20"/>
    <n v="9802801"/>
    <s v="CROSSARM ASSEMBLIES, WOOD"/>
    <d v="1968-07-01T00:00:00"/>
    <d v="1968-07-01T00:00:00"/>
    <s v="WCDXFER"/>
  </r>
  <r>
    <n v="0"/>
    <n v="0"/>
    <n v="0"/>
    <n v="0"/>
    <d v="2025-12-01T00:00:00"/>
    <s v="BH Colorado Electric Oper Co"/>
    <s v="Regulated Electric (122)"/>
    <s v="X DNU # 262 (T) Pueblo Plant"/>
    <x v="177"/>
    <n v="135500"/>
    <x v="20"/>
    <n v="9802652"/>
    <s v="CROSSARM ASSEMBLIES, WOOD"/>
    <d v="1980-07-01T00:00:00"/>
    <d v="1980-07-01T00:00:00"/>
    <s v="WCDXFER"/>
  </r>
  <r>
    <n v="0"/>
    <n v="0"/>
    <n v="0"/>
    <n v="0"/>
    <d v="2025-12-01T00:00:00"/>
    <s v="BH Colorado Electric Oper Co"/>
    <s v="Regulated Electric (122)"/>
    <s v="X DNU # 262 (T) Pueblo Plant"/>
    <x v="177"/>
    <n v="135500"/>
    <x v="20"/>
    <n v="9802651"/>
    <s v="CROSSARM ASSEMBLIES, WOOD"/>
    <d v="1979-07-01T00:00:00"/>
    <d v="1979-07-01T00:00:00"/>
    <s v="WCDXFER"/>
  </r>
  <r>
    <n v="0"/>
    <n v="0"/>
    <n v="0"/>
    <n v="0"/>
    <d v="2025-12-01T00:00:00"/>
    <s v="BH Colorado Electric Oper Co"/>
    <s v="Regulated Electric (122)"/>
    <s v="X DNU # 262 (T) Pueblo Plant"/>
    <x v="177"/>
    <n v="135500"/>
    <x v="20"/>
    <n v="9802517"/>
    <s v="CROSSARM ASSEMBLIES, WOOD"/>
    <d v="1980-07-01T00:00:00"/>
    <d v="1980-07-01T00:00:00"/>
    <s v="WCDXFER"/>
  </r>
  <r>
    <n v="0"/>
    <n v="0"/>
    <n v="0"/>
    <n v="0"/>
    <d v="2025-12-01T00:00:00"/>
    <s v="BH Colorado Electric Oper Co"/>
    <s v="Regulated Electric (122)"/>
    <s v="X DNU # 262 (T) Pueblo Plant"/>
    <x v="177"/>
    <n v="135500"/>
    <x v="20"/>
    <n v="9816545"/>
    <s v="CROSSARM ASSEMBLIES, WOOD"/>
    <d v="2004-02-01T00:00:00"/>
    <d v="2004-01-01T00:00:00"/>
    <s v="7105262131"/>
  </r>
  <r>
    <n v="0"/>
    <n v="0"/>
    <n v="0"/>
    <n v="0"/>
    <d v="2025-12-01T00:00:00"/>
    <s v="BH Colorado Electric Oper Co"/>
    <s v="Regulated Electric (122)"/>
    <s v="X DNU # 262 (T) Pueblo Plant"/>
    <x v="177"/>
    <n v="135500"/>
    <x v="20"/>
    <n v="9802825"/>
    <s v="CROSSARM ASSEMBLIES, WOOD"/>
    <d v="1972-07-01T00:00:00"/>
    <d v="1972-07-01T00:00:00"/>
    <s v="WCDXFER"/>
  </r>
  <r>
    <n v="0"/>
    <n v="0"/>
    <n v="0"/>
    <n v="0"/>
    <d v="2025-12-01T00:00:00"/>
    <s v="BH Colorado Electric Oper Co"/>
    <s v="Regulated Electric (122)"/>
    <s v="X DNU # 262 (T) Pueblo Plant"/>
    <x v="177"/>
    <n v="135500"/>
    <x v="3"/>
    <n v="14542210"/>
    <s v="This project is to replace the structures that were distroyed in the storm that hit pueblo on june 23 2015"/>
    <d v="2015-06-30T00:00:00"/>
    <d v="2016-03-01T00:00:00"/>
    <s v="10051845"/>
  </r>
  <r>
    <n v="0"/>
    <n v="0"/>
    <n v="0"/>
    <n v="0"/>
    <d v="2025-12-01T00:00:00"/>
    <s v="BH Colorado Electric Oper Co"/>
    <s v="Regulated Electric (122)"/>
    <s v="X DNU # 262 (T) Pueblo Plant"/>
    <x v="177"/>
    <n v="135500"/>
    <x v="3"/>
    <n v="14696731"/>
    <s v="This project is to replace the structures that were distroyed in the storm that hit pueblo on june 23 2015"/>
    <d v="2015-06-30T00:00:00"/>
    <d v="2016-04-01T00:00:00"/>
    <s v="10051845"/>
  </r>
  <r>
    <n v="0"/>
    <n v="0"/>
    <n v="0"/>
    <n v="0"/>
    <d v="2025-12-01T00:00:00"/>
    <s v="BH Colorado Electric Oper Co"/>
    <s v="Regulated Electric (122)"/>
    <s v="X DNU # 262 (T) Pueblo Plant"/>
    <x v="177"/>
    <n v="135500"/>
    <x v="14"/>
    <n v="14913224"/>
    <s v="POLE: WOOD 65'"/>
    <d v="2015-06-30T00:00:00"/>
    <d v="2016-01-01T00:00:00"/>
    <s v="10051845"/>
  </r>
  <r>
    <n v="0"/>
    <n v="0"/>
    <n v="0"/>
    <n v="0"/>
    <d v="2025-12-01T00:00:00"/>
    <s v="BH Colorado Electric Oper Co"/>
    <s v="Regulated Electric (122)"/>
    <s v="X DNU # 262 (T) Pueblo Plant"/>
    <x v="177"/>
    <n v="135500"/>
    <x v="27"/>
    <n v="11637537"/>
    <s v="Pole, Wood"/>
    <d v="2008-12-01T00:00:00"/>
    <d v="2008-01-01T00:00:00"/>
    <s v="7105262131"/>
  </r>
  <r>
    <n v="0"/>
    <n v="0"/>
    <n v="0"/>
    <n v="0"/>
    <d v="2025-12-01T00:00:00"/>
    <s v="BH Colorado Electric Oper Co"/>
    <s v="Regulated Electric (122)"/>
    <s v="X DNU # 262 (T) Pueblo Plant"/>
    <x v="177"/>
    <n v="135500"/>
    <x v="23"/>
    <n v="9803339"/>
    <s v="POLE, WOOD"/>
    <d v="1976-07-01T00:00:00"/>
    <d v="1976-07-01T00:00:00"/>
    <s v="WCDXFER"/>
  </r>
  <r>
    <n v="0"/>
    <n v="0"/>
    <n v="0"/>
    <n v="0"/>
    <d v="2025-12-01T00:00:00"/>
    <s v="BH Colorado Electric Oper Co"/>
    <s v="Regulated Electric (122)"/>
    <s v="X DNU # 262 (T) Pueblo Plant"/>
    <x v="177"/>
    <n v="135500"/>
    <x v="23"/>
    <n v="9803056"/>
    <s v="POLE, WOOD"/>
    <d v="1980-07-01T00:00:00"/>
    <d v="1980-07-01T00:00:00"/>
    <s v="WCDXFER"/>
  </r>
  <r>
    <n v="0"/>
    <n v="0"/>
    <n v="0"/>
    <n v="0"/>
    <d v="2025-12-01T00:00:00"/>
    <s v="BH Colorado Electric Oper Co"/>
    <s v="Regulated Electric (122)"/>
    <s v="X DNU # 262 (T) Pueblo Plant"/>
    <x v="177"/>
    <n v="135500"/>
    <x v="23"/>
    <n v="9803508"/>
    <s v="POLE, WOOD"/>
    <d v="1975-07-01T00:00:00"/>
    <d v="1975-07-01T00:00:00"/>
    <s v="WCDXFER"/>
  </r>
  <r>
    <n v="0"/>
    <n v="0"/>
    <n v="0"/>
    <n v="0"/>
    <d v="2025-12-01T00:00:00"/>
    <s v="BH Colorado Electric Oper Co"/>
    <s v="Regulated Electric (122)"/>
    <s v="X DNU # 262 (T) Pueblo Plant"/>
    <x v="177"/>
    <n v="135500"/>
    <x v="23"/>
    <n v="9803374"/>
    <s v="POLE, WOOD"/>
    <d v="1968-07-01T00:00:00"/>
    <d v="1968-07-01T00:00:00"/>
    <s v="WCDXFER"/>
  </r>
  <r>
    <n v="0"/>
    <n v="0"/>
    <n v="0"/>
    <n v="0"/>
    <d v="2025-12-01T00:00:00"/>
    <s v="BH Colorado Electric Oper Co"/>
    <s v="Regulated Electric (122)"/>
    <s v="X DNU # 262 (T) Pueblo Plant"/>
    <x v="177"/>
    <n v="135500"/>
    <x v="23"/>
    <n v="9803188"/>
    <s v="POLE, WOOD"/>
    <d v="1967-07-01T00:00:00"/>
    <d v="1967-07-01T00:00:00"/>
    <s v="WCDXFER"/>
  </r>
  <r>
    <n v="0"/>
    <n v="0"/>
    <n v="0"/>
    <n v="0"/>
    <d v="2025-12-01T00:00:00"/>
    <s v="BH Colorado Electric Oper Co"/>
    <s v="Regulated Electric (122)"/>
    <s v="X DNU # 262 (T) Pueblo Plant"/>
    <x v="177"/>
    <n v="135500"/>
    <x v="23"/>
    <n v="9803055"/>
    <s v="POLE, WOOD"/>
    <d v="1979-07-01T00:00:00"/>
    <d v="1979-07-01T00:00:00"/>
    <s v="WCDXFER"/>
  </r>
  <r>
    <n v="0"/>
    <n v="0"/>
    <n v="0"/>
    <n v="0"/>
    <d v="2025-12-01T00:00:00"/>
    <s v="BH Colorado Electric Oper Co"/>
    <s v="Regulated Electric (122)"/>
    <s v="X DNU # 262 (T) Pueblo Plant"/>
    <x v="177"/>
    <n v="135500"/>
    <x v="23"/>
    <n v="9816207"/>
    <s v="POLE, WOOD"/>
    <d v="2003-12-01T00:00:00"/>
    <d v="2003-01-01T00:00:00"/>
    <s v="7105262131"/>
  </r>
  <r>
    <n v="0"/>
    <n v="0"/>
    <n v="0"/>
    <n v="0"/>
    <d v="2025-12-01T00:00:00"/>
    <s v="BH Colorado Electric Oper Co"/>
    <s v="Regulated Electric (122)"/>
    <s v="X DNU # 262 (T) Pueblo Plant"/>
    <x v="177"/>
    <n v="135500"/>
    <x v="23"/>
    <n v="9803362"/>
    <s v="POLE, WOOD"/>
    <d v="1980-07-01T00:00:00"/>
    <d v="1980-07-01T00:00:00"/>
    <s v="WCDXFER"/>
  </r>
  <r>
    <n v="0"/>
    <n v="0"/>
    <n v="0"/>
    <n v="0"/>
    <d v="2025-12-01T00:00:00"/>
    <s v="BH Colorado Electric Oper Co"/>
    <s v="Regulated Electric (122)"/>
    <s v="X DNU # 262 (T) Pueblo Plant"/>
    <x v="177"/>
    <n v="135500"/>
    <x v="23"/>
    <n v="9803361"/>
    <s v="POLE, WOOD"/>
    <d v="1972-07-01T00:00:00"/>
    <d v="1972-07-01T00:00:00"/>
    <s v="WCDXFER"/>
  </r>
  <r>
    <n v="0"/>
    <n v="0"/>
    <n v="0"/>
    <n v="0"/>
    <d v="2025-12-01T00:00:00"/>
    <s v="BH Colorado Electric Oper Co"/>
    <s v="Regulated Electric (122)"/>
    <s v="X DNU # 262 (T) Pueblo Plant"/>
    <x v="177"/>
    <n v="135500"/>
    <x v="23"/>
    <n v="9804942"/>
    <s v="POLE, WOOD"/>
    <d v="1980-07-01T00:00:00"/>
    <d v="1980-07-01T00:00:00"/>
    <s v="WCDXFER"/>
  </r>
  <r>
    <n v="0"/>
    <n v="0"/>
    <n v="0"/>
    <n v="0"/>
    <d v="2025-12-01T00:00:00"/>
    <s v="BH Colorado Electric Oper Co"/>
    <s v="Regulated Electric (122)"/>
    <s v="X DNU # 262 (T) Pueblo Plant"/>
    <x v="177"/>
    <n v="135500"/>
    <x v="23"/>
    <n v="9803509"/>
    <s v="POLE, WOOD"/>
    <d v="1980-07-01T00:00:00"/>
    <d v="1980-07-01T00:00:00"/>
    <s v="WCDXFER"/>
  </r>
  <r>
    <n v="0"/>
    <n v="0"/>
    <n v="0"/>
    <n v="0"/>
    <d v="2025-12-01T00:00:00"/>
    <s v="BH Colorado Electric Oper Co"/>
    <s v="Regulated Electric (122)"/>
    <s v="X DNU # 262 (T) Pueblo Plant"/>
    <x v="177"/>
    <n v="135500"/>
    <x v="23"/>
    <n v="9803340"/>
    <s v="POLE, WOOD"/>
    <d v="1979-07-01T00:00:00"/>
    <d v="1979-07-01T00:00:00"/>
    <s v="WCDXFER"/>
  </r>
  <r>
    <n v="0"/>
    <n v="0"/>
    <n v="0"/>
    <n v="0"/>
    <d v="2025-12-01T00:00:00"/>
    <s v="BH Colorado Electric Oper Co"/>
    <s v="Regulated Electric (122)"/>
    <s v="X DNU # 262 (T) Pueblo Plant"/>
    <x v="177"/>
    <n v="135500"/>
    <x v="23"/>
    <n v="9803189"/>
    <s v="POLE, WOOD"/>
    <d v="1979-07-01T00:00:00"/>
    <d v="1979-07-01T00:00:00"/>
    <s v="WCDXFER"/>
  </r>
  <r>
    <n v="0"/>
    <n v="0"/>
    <n v="0"/>
    <n v="0"/>
    <d v="2025-12-01T00:00:00"/>
    <s v="BH Colorado Electric Oper Co"/>
    <s v="Regulated Electric (122)"/>
    <s v="X DNU # 262 (T) Pueblo Plant"/>
    <x v="177"/>
    <n v="135500"/>
    <x v="23"/>
    <n v="9803190"/>
    <s v="POLE, WOOD"/>
    <d v="1980-07-01T00:00:00"/>
    <d v="1980-07-01T00:00:00"/>
    <s v="WCDXFER"/>
  </r>
  <r>
    <n v="0"/>
    <n v="0"/>
    <n v="0"/>
    <n v="0"/>
    <d v="2025-12-01T00:00:00"/>
    <s v="BH Colorado Electric Oper Co"/>
    <s v="Regulated Electric (122)"/>
    <s v="X DNU # 262 (T) Pueblo Plant"/>
    <x v="177"/>
    <n v="135500"/>
    <x v="23"/>
    <n v="9803054"/>
    <s v="POLE, WOOD"/>
    <d v="1967-07-01T00:00:00"/>
    <d v="1967-07-01T00:00:00"/>
    <s v="WCDXFER"/>
  </r>
  <r>
    <n v="0"/>
    <n v="0"/>
    <n v="0"/>
    <n v="0"/>
    <d v="2025-12-01T00:00:00"/>
    <s v="BH Colorado Electric Oper Co"/>
    <s v="Regulated Electric (122)"/>
    <s v="X DNU # 262 (T) Pueblo Plant"/>
    <x v="177"/>
    <n v="135500"/>
    <x v="23"/>
    <n v="9733488"/>
    <s v="POLE, WOOD"/>
    <d v="2008-12-01T00:00:00"/>
    <d v="2008-01-01T00:00:00"/>
    <s v="7105262131"/>
  </r>
  <r>
    <n v="0"/>
    <n v="0"/>
    <n v="0"/>
    <n v="0"/>
    <d v="2025-12-01T00:00:00"/>
    <s v="BH Colorado Electric Oper Co"/>
    <s v="Regulated Electric (122)"/>
    <s v="X DNU # 262 (T) Pueblo Plant"/>
    <x v="177"/>
    <n v="135500"/>
    <x v="23"/>
    <n v="9803341"/>
    <s v="POLE, WOOD"/>
    <d v="1980-07-01T00:00:00"/>
    <d v="1980-07-01T00:00:00"/>
    <s v="WCDXFER"/>
  </r>
  <r>
    <n v="0"/>
    <n v="0"/>
    <n v="0"/>
    <n v="0"/>
    <d v="2025-12-01T00:00:00"/>
    <s v="BH Colorado Electric Oper Co"/>
    <s v="Regulated Electric (122)"/>
    <s v="X DNU # 262 (T) Pueblo Plant"/>
    <x v="177"/>
    <n v="135500"/>
    <x v="23"/>
    <n v="9803277"/>
    <s v="POLE, WOOD"/>
    <d v="1980-07-01T00:00:00"/>
    <d v="1980-07-01T00:00:00"/>
    <s v="WCDXFER"/>
  </r>
  <r>
    <n v="0"/>
    <n v="0"/>
    <n v="0"/>
    <n v="0"/>
    <d v="2025-12-01T00:00:00"/>
    <s v="BH Colorado Electric Oper Co"/>
    <s v="Regulated Electric (122)"/>
    <s v="X DNU # 262 (T) Pueblo Plant"/>
    <x v="177"/>
    <n v="135500"/>
    <x v="46"/>
    <n v="9974889"/>
    <s v="WOOD 1 POLE 60'"/>
    <d v="1980-07-01T00:00:00"/>
    <d v="1980-07-01T00:00:00"/>
    <s v="CPR Conversion"/>
  </r>
  <r>
    <n v="0"/>
    <n v="0"/>
    <n v="0"/>
    <n v="0"/>
    <d v="2025-12-01T00:00:00"/>
    <s v="BH Colorado Electric Oper Co"/>
    <s v="Regulated Electric (122)"/>
    <s v="X DNU # 262 (T) Pueblo Plant"/>
    <x v="177"/>
    <n v="135500"/>
    <x v="46"/>
    <n v="9974891"/>
    <s v="WOOD 1 POLE 60'"/>
    <d v="1967-07-01T00:00:00"/>
    <d v="1967-07-01T00:00:00"/>
    <s v="CPR Conversion"/>
  </r>
  <r>
    <n v="0"/>
    <n v="0"/>
    <n v="0"/>
    <n v="0"/>
    <d v="2025-12-01T00:00:00"/>
    <s v="BH Colorado Electric Oper Co"/>
    <s v="Regulated Electric (122)"/>
    <s v="X DNU # 262 (T) Pueblo Plant"/>
    <x v="177"/>
    <n v="135500"/>
    <x v="46"/>
    <n v="9974890"/>
    <s v="WOOD 1 POLE 60'"/>
    <d v="1979-07-01T00:00:00"/>
    <d v="1979-07-01T00:00:00"/>
    <s v="CPR Conversion"/>
  </r>
  <r>
    <n v="0"/>
    <n v="0"/>
    <n v="0"/>
    <n v="0"/>
    <d v="2025-12-01T00:00:00"/>
    <s v="BH Colorado Electric Oper Co"/>
    <s v="Regulated Electric (122)"/>
    <s v="X DNU # 262 (T) Pueblo Plant"/>
    <x v="177"/>
    <n v="135500"/>
    <x v="47"/>
    <n v="9974885"/>
    <s v="WOOD 1 POLE 65'"/>
    <d v="1979-07-01T00:00:00"/>
    <d v="1979-07-01T00:00:00"/>
    <s v="CPR Conversion"/>
  </r>
  <r>
    <n v="0"/>
    <n v="0"/>
    <n v="0"/>
    <n v="0"/>
    <d v="2025-12-01T00:00:00"/>
    <s v="BH Colorado Electric Oper Co"/>
    <s v="Regulated Electric (122)"/>
    <s v="X DNU # 262 (T) Pueblo Plant"/>
    <x v="177"/>
    <n v="135500"/>
    <x v="47"/>
    <n v="9974886"/>
    <s v="WOOD 1 POLE 65'"/>
    <d v="1967-07-01T00:00:00"/>
    <d v="1967-07-01T00:00:00"/>
    <s v="CPR Conversion"/>
  </r>
  <r>
    <n v="0"/>
    <n v="0"/>
    <n v="0"/>
    <n v="0"/>
    <d v="2025-12-01T00:00:00"/>
    <s v="BH Colorado Electric Oper Co"/>
    <s v="Regulated Electric (122)"/>
    <s v="X DNU # 262 (T) Pueblo Plant"/>
    <x v="177"/>
    <n v="135500"/>
    <x v="47"/>
    <n v="9974884"/>
    <s v="WOOD 1 POLE 65'"/>
    <d v="1980-07-01T00:00:00"/>
    <d v="1980-07-01T00:00:00"/>
    <s v="CPR Conversion"/>
  </r>
  <r>
    <n v="0"/>
    <n v="0"/>
    <n v="0"/>
    <n v="0"/>
    <d v="2025-12-01T00:00:00"/>
    <s v="BH Colorado Electric Oper Co"/>
    <s v="Regulated Electric (122)"/>
    <s v="X DNU # 262 (T) Pueblo Plant"/>
    <x v="177"/>
    <n v="135500"/>
    <x v="48"/>
    <n v="9724188"/>
    <s v="WOOD 1 POLE 70'"/>
    <d v="1980-07-01T00:00:00"/>
    <d v="1980-07-01T00:00:00"/>
    <s v="CPR Conversion"/>
  </r>
  <r>
    <n v="0"/>
    <n v="0"/>
    <n v="0"/>
    <n v="0"/>
    <d v="2025-12-01T00:00:00"/>
    <s v="BH Colorado Electric Oper Co"/>
    <s v="Regulated Electric (122)"/>
    <s v="X DNU # 262 (T) Pueblo Plant"/>
    <x v="177"/>
    <n v="135500"/>
    <x v="50"/>
    <n v="9974893"/>
    <s v="WOOD 1 POLE 80'"/>
    <d v="1979-07-01T00:00:00"/>
    <d v="1979-07-01T00:00:00"/>
    <s v="CPR Conversion"/>
  </r>
  <r>
    <n v="0"/>
    <n v="0"/>
    <n v="0"/>
    <n v="0"/>
    <d v="2025-12-01T00:00:00"/>
    <s v="BH Colorado Electric Oper Co"/>
    <s v="Regulated Electric (122)"/>
    <s v="X DNU # 262 (T) Pueblo Plant"/>
    <x v="177"/>
    <n v="135500"/>
    <x v="50"/>
    <n v="9974894"/>
    <s v="WOOD 1 POLE 80'"/>
    <d v="1976-07-01T00:00:00"/>
    <d v="1976-07-01T00:00:00"/>
    <s v="CPR Conversion"/>
  </r>
  <r>
    <n v="0"/>
    <n v="0"/>
    <n v="0"/>
    <n v="0"/>
    <d v="2025-12-01T00:00:00"/>
    <s v="BH Colorado Electric Oper Co"/>
    <s v="Regulated Electric (122)"/>
    <s v="X DNU # 262 (T) Pueblo Plant"/>
    <x v="177"/>
    <n v="135500"/>
    <x v="50"/>
    <n v="9974895"/>
    <s v="WOOD 1 POLE 80'"/>
    <d v="1968-07-01T00:00:00"/>
    <d v="1968-07-01T00:00:00"/>
    <s v="CPR Conversion"/>
  </r>
  <r>
    <n v="0"/>
    <n v="0"/>
    <n v="0"/>
    <n v="0"/>
    <d v="2025-12-01T00:00:00"/>
    <s v="BH Colorado Electric Oper Co"/>
    <s v="Regulated Electric (122)"/>
    <s v="X DNU # 262 (T) Pueblo Plant"/>
    <x v="177"/>
    <n v="135500"/>
    <x v="50"/>
    <n v="9974892"/>
    <s v="WOOD 1 POLE 80'"/>
    <d v="1980-07-01T00:00:00"/>
    <d v="1980-07-01T00:00:00"/>
    <s v="CPR Conversion"/>
  </r>
  <r>
    <n v="0"/>
    <n v="0"/>
    <n v="0"/>
    <n v="0"/>
    <d v="2025-12-01T00:00:00"/>
    <s v="BH Colorado Electric Oper Co"/>
    <s v="Regulated Electric (122)"/>
    <s v="X DNU # 262 (T) Pueblo Plant"/>
    <x v="177"/>
    <n v="135500"/>
    <x v="51"/>
    <n v="9974887"/>
    <s v="WOOD 1 POLE 85'"/>
    <d v="1980-07-01T00:00:00"/>
    <d v="1980-07-01T00:00:00"/>
    <s v="CPR Conversion"/>
  </r>
  <r>
    <n v="0"/>
    <n v="0"/>
    <n v="0"/>
    <n v="0"/>
    <d v="2025-12-01T00:00:00"/>
    <s v="BH Colorado Electric Oper Co"/>
    <s v="Regulated Electric (122)"/>
    <s v="X DNU # 262 (T) Pueblo Plant"/>
    <x v="177"/>
    <n v="135500"/>
    <x v="51"/>
    <n v="9974888"/>
    <s v="WOOD 1 POLE 85'"/>
    <d v="1972-07-01T00:00:00"/>
    <d v="1972-07-01T00:00:00"/>
    <s v="CPR Conversion"/>
  </r>
  <r>
    <n v="0"/>
    <n v="0"/>
    <n v="0"/>
    <n v="0"/>
    <d v="2025-12-01T00:00:00"/>
    <s v="BH Colorado Electric Oper Co"/>
    <s v="Regulated Electric (122)"/>
    <s v="X DNU # 262 (T) Pueblo Plant"/>
    <x v="177"/>
    <n v="135500"/>
    <x v="432"/>
    <n v="9974882"/>
    <s v="WOOD 2 POLES 65'"/>
    <d v="1975-07-01T00:00:00"/>
    <d v="1975-07-01T00:00:00"/>
    <s v="CPR Conversion"/>
  </r>
  <r>
    <n v="0"/>
    <n v="0"/>
    <n v="0"/>
    <n v="0"/>
    <d v="2025-12-01T00:00:00"/>
    <s v="BH Colorado Electric Oper Co"/>
    <s v="Regulated Electric (122)"/>
    <s v="X DNU # 262 (T) Pueblo Plant"/>
    <x v="177"/>
    <n v="135500"/>
    <x v="432"/>
    <n v="9974883"/>
    <s v="WOOD 2 POLES 65'"/>
    <d v="1980-07-01T00:00:00"/>
    <d v="1980-07-01T00:00:00"/>
    <s v="CPR Conversion"/>
  </r>
  <r>
    <n v="0"/>
    <n v="0"/>
    <n v="0"/>
    <n v="0"/>
    <d v="2025-12-01T00:00:00"/>
    <s v="BH Colorado Electric Oper Co"/>
    <s v="Regulated Electric (122)"/>
    <s v="X DNU # 262 (T) Pueblo Plant"/>
    <x v="177"/>
    <n v="135500"/>
    <x v="426"/>
    <n v="9974881"/>
    <s v="WOOD 3 POLES 70'"/>
    <d v="1980-07-01T00:00:00"/>
    <d v="1980-07-01T00:00:00"/>
    <s v="CPR Conversion"/>
  </r>
  <r>
    <n v="0"/>
    <n v="0"/>
    <n v="0"/>
    <n v="0"/>
    <d v="2025-12-01T00:00:00"/>
    <s v="BH Colorado Electric Oper Co"/>
    <s v="Regulated Electric (122)"/>
    <s v="X DNU # 262 (T) Pueblo Plant"/>
    <x v="177"/>
    <n v="135600"/>
    <x v="33"/>
    <n v="20408539"/>
    <s v="Acquisition Reserve Elimination"/>
    <d v="2004-02-01T00:00:00"/>
    <d v="2016-01-01T00:00:00"/>
    <s v="50507XFER"/>
  </r>
  <r>
    <n v="0"/>
    <n v="0"/>
    <n v="0"/>
    <n v="0"/>
    <d v="2025-12-01T00:00:00"/>
    <s v="BH Colorado Electric Oper Co"/>
    <s v="Regulated Electric (122)"/>
    <s v="X DNU # 262 (T) Pueblo Plant"/>
    <x v="177"/>
    <n v="135600"/>
    <x v="24"/>
    <n v="9974880"/>
    <s v="CONDUCTOR, OVERHEAD"/>
    <d v="1980-07-01T00:00:00"/>
    <d v="1980-07-01T00:00:00"/>
    <s v="CPR Conversion"/>
  </r>
  <r>
    <n v="0"/>
    <n v="0"/>
    <n v="0"/>
    <n v="0"/>
    <d v="2025-12-01T00:00:00"/>
    <s v="BH Colorado Electric Oper Co"/>
    <s v="Regulated Electric (122)"/>
    <s v="X DNU # 262 (T) Pueblo Plant"/>
    <x v="177"/>
    <n v="135600"/>
    <x v="24"/>
    <n v="9724187"/>
    <s v="TRANSMISSION LINES-CONDUCTOR"/>
    <d v="1979-07-01T00:00:00"/>
    <d v="1979-07-01T00:00:00"/>
    <s v="CPR Conversion"/>
  </r>
  <r>
    <n v="0"/>
    <n v="0"/>
    <n v="0"/>
    <n v="0"/>
    <d v="2025-12-01T00:00:00"/>
    <s v="BH Colorado Electric Oper Co"/>
    <s v="Regulated Electric (122)"/>
    <s v="X DNU # 262 (T) Pueblo Plant"/>
    <x v="177"/>
    <n v="135600"/>
    <x v="3"/>
    <n v="14542216"/>
    <s v="This project is to install fiber between Pueblo Plant substation and Reader substation on Black Hills 115 kV line"/>
    <d v="2015-12-10T00:00:00"/>
    <d v="2016-03-01T00:00:00"/>
    <s v="10052055"/>
  </r>
  <r>
    <n v="0"/>
    <n v="0"/>
    <n v="0"/>
    <n v="0"/>
    <d v="2025-12-01T00:00:00"/>
    <s v="BH Colorado Electric Oper Co"/>
    <s v="Regulated Electric (122)"/>
    <s v="X DNU # 262 (T) Pueblo Plant"/>
    <x v="177"/>
    <n v="135600"/>
    <x v="3"/>
    <n v="13799945"/>
    <s v="This project is to install fiber between Pueblo Plant substation and Reader substation on Black Hills 115 kV line"/>
    <d v="2015-12-10T00:00:00"/>
    <d v="2015-12-01T00:00:00"/>
    <s v="10052055"/>
  </r>
  <r>
    <n v="0"/>
    <n v="0"/>
    <n v="0"/>
    <n v="0"/>
    <d v="2025-12-01T00:00:00"/>
    <s v="BH Colorado Electric Oper Co"/>
    <s v="Regulated Electric (122)"/>
    <s v="X DNU # 262 (T) Pueblo Plant"/>
    <x v="177"/>
    <n v="135600"/>
    <x v="65"/>
    <n v="14663194"/>
    <s v="Other Cable (FIBER OPTIC)"/>
    <d v="2015-12-10T00:00:00"/>
    <d v="2015-01-01T00:00:00"/>
    <s v="10052055"/>
  </r>
  <r>
    <n v="0"/>
    <n v="0"/>
    <n v="0"/>
    <n v="0"/>
    <d v="2025-12-01T00:00:00"/>
    <s v="BH Colorado Electric Oper Co"/>
    <s v="Regulated Electric (122)"/>
    <s v="X DNU # 262 (T) Pueblo Plant"/>
    <x v="177"/>
    <n v="135600"/>
    <x v="79"/>
    <n v="20759458"/>
    <s v="PIN INSULATORS"/>
    <d v="2004-02-01T00:00:00"/>
    <d v="2004-01-01T00:00:00"/>
    <s v="50507XFER"/>
  </r>
  <r>
    <n v="0"/>
    <n v="0"/>
    <n v="0"/>
    <n v="0"/>
    <d v="2025-12-01T00:00:00"/>
    <s v="BH Colorado Electric Oper Co"/>
    <s v="Regulated Electric (122)"/>
    <s v="X DNU # 262 (T) Pueblo Plant"/>
    <x v="177"/>
    <n v="135600"/>
    <x v="79"/>
    <n v="20408548"/>
    <s v="PIN INSULATORS"/>
    <d v="2004-02-01T00:00:00"/>
    <d v="2004-01-01T00:00:00"/>
    <s v="50507XFER"/>
  </r>
  <r>
    <n v="0"/>
    <n v="0"/>
    <n v="0"/>
    <n v="0"/>
    <d v="2025-12-01T00:00:00"/>
    <s v="BH Colorado Electric Oper Co"/>
    <s v="Regulated Electric (122)"/>
    <s v="X DNU # 262 (T) Pueblo Plant"/>
    <x v="177"/>
    <n v="135600"/>
    <x v="17"/>
    <n v="19767371"/>
    <s v="Post Insulators"/>
    <d v="2017-03-20T00:00:00"/>
    <d v="2017-01-01T00:00:00"/>
    <s v="10056895"/>
  </r>
  <r>
    <n v="0"/>
    <n v="0"/>
    <n v="0"/>
    <n v="0"/>
    <d v="2025-12-01T00:00:00"/>
    <s v="BH Colorado Electric Oper Co"/>
    <s v="Regulated Electric (122)"/>
    <s v="X DNU # 262 (T) Pueblo Plant"/>
    <x v="177"/>
    <n v="135600"/>
    <x v="17"/>
    <n v="9816208"/>
    <s v="POST INSULATORS"/>
    <d v="2003-12-01T00:00:00"/>
    <d v="2003-01-01T00:00:00"/>
    <s v="7105262131"/>
  </r>
  <r>
    <n v="0"/>
    <n v="0"/>
    <n v="0"/>
    <n v="0"/>
    <d v="2025-12-01T00:00:00"/>
    <s v="BH Colorado Electric Oper Co"/>
    <s v="Regulated Electric (122)"/>
    <s v="X DNU # 262 (T) Pueblo Plant"/>
    <x v="177"/>
    <n v="135600"/>
    <x v="17"/>
    <n v="9701888"/>
    <s v="POST INSULATORS"/>
    <d v="2008-12-01T00:00:00"/>
    <d v="2008-01-01T00:00:00"/>
    <s v="7105262131"/>
  </r>
  <r>
    <n v="0"/>
    <n v="0"/>
    <n v="0"/>
    <n v="0"/>
    <d v="2025-12-01T00:00:00"/>
    <s v="BH Colorado Electric Oper Co"/>
    <s v="Regulated Electric (122)"/>
    <s v="X DNU # 262 (T) Pueblo Plant"/>
    <x v="177"/>
    <n v="135600"/>
    <x v="18"/>
    <n v="9974966"/>
    <s v="STATIC WIRE (TRANSMISSION LINE"/>
    <d v="1980-07-01T00:00:00"/>
    <d v="1980-07-01T00:00:00"/>
    <s v="CPR Conversion"/>
  </r>
  <r>
    <n v="0"/>
    <n v="0"/>
    <n v="0"/>
    <n v="0"/>
    <d v="2025-12-01T00:00:00"/>
    <s v="BH Colorado Electric Oper Co"/>
    <s v="Regulated Electric (122)"/>
    <s v="X DNU # 262 (T) Pueblo Plant"/>
    <x v="177"/>
    <n v="135600"/>
    <x v="18"/>
    <n v="9974879"/>
    <s v="STATIC WIRE (TRANSMISSION LINES)"/>
    <d v="1962-07-01T00:00:00"/>
    <d v="1962-07-01T00:00:00"/>
    <s v="CPR Conversion"/>
  </r>
  <r>
    <n v="0"/>
    <n v="0"/>
    <n v="0"/>
    <n v="0"/>
    <d v="2025-12-01T00:00:00"/>
    <s v="BH Colorado Electric Oper Co"/>
    <s v="Regulated Electric (122)"/>
    <s v="X DNU # 262 (T) Pueblo Plant"/>
    <x v="177"/>
    <n v="135600"/>
    <x v="18"/>
    <n v="9974968"/>
    <s v="STATIC WIRE (TRANSMISSION LINE"/>
    <d v="1967-07-01T00:00:00"/>
    <d v="1967-07-01T00:00:00"/>
    <s v="CPR Conversion"/>
  </r>
  <r>
    <n v="0"/>
    <n v="0"/>
    <n v="0"/>
    <n v="0"/>
    <d v="2025-12-01T00:00:00"/>
    <s v="BH Colorado Electric Oper Co"/>
    <s v="Regulated Electric (122)"/>
    <s v="X DNU # 262 (T) Pueblo Plant"/>
    <x v="177"/>
    <n v="135600"/>
    <x v="18"/>
    <n v="9974967"/>
    <s v="STATIC WIRE (TRANSMISSION LINE"/>
    <d v="1979-07-01T00:00:00"/>
    <d v="1979-07-01T00:00:00"/>
    <s v="CPR Conversion"/>
  </r>
  <r>
    <n v="0"/>
    <n v="0"/>
    <n v="0"/>
    <n v="0"/>
    <d v="2025-12-01T00:00:00"/>
    <s v="BH Colorado Electric Oper Co"/>
    <s v="Regulated Electric (122)"/>
    <s v="X DNU # 262 (T) Pueblo Plant"/>
    <x v="177"/>
    <n v="135700"/>
    <x v="448"/>
    <n v="9733489"/>
    <s v="CONDUIT, URD-PIPE, 2&quot;"/>
    <d v="2008-12-01T00:00:00"/>
    <d v="2008-01-01T00:00:00"/>
    <s v="7105262131"/>
  </r>
  <r>
    <n v="0"/>
    <n v="0"/>
    <n v="0"/>
    <n v="0"/>
    <d v="2025-12-01T00:00:00"/>
    <s v="BH Colorado Electric Oper Co"/>
    <s v="Regulated Electric (122)"/>
    <s v="X DNU # 269 (T) Dsert Cove"/>
    <x v="178"/>
    <n v="135500"/>
    <x v="20"/>
    <n v="20759474"/>
    <s v="CROSSARM ASSEMBLIES, WOOD"/>
    <d v="1993-07-01T00:00:00"/>
    <d v="1993-07-01T00:00:00"/>
    <s v="50507XFER"/>
  </r>
  <r>
    <n v="0"/>
    <n v="0"/>
    <n v="0"/>
    <n v="0"/>
    <d v="2025-12-01T00:00:00"/>
    <s v="BH Colorado Electric Oper Co"/>
    <s v="Regulated Electric (122)"/>
    <s v="X DNU # 269 (T) Dsert Cove"/>
    <x v="178"/>
    <n v="135500"/>
    <x v="20"/>
    <n v="9802854"/>
    <s v="CROSSARM ASSEMBLIES, WOOD"/>
    <d v="1993-07-01T00:00:00"/>
    <d v="1993-07-01T00:00:00"/>
    <s v="WCDXFER"/>
  </r>
  <r>
    <n v="0"/>
    <n v="0"/>
    <n v="0"/>
    <n v="0"/>
    <d v="2025-12-01T00:00:00"/>
    <s v="BH Colorado Electric Oper Co"/>
    <s v="Regulated Electric (122)"/>
    <s v="X DNU # 269 (T) Dsert Cove"/>
    <x v="178"/>
    <n v="135500"/>
    <x v="20"/>
    <n v="9810967"/>
    <s v="CROSSARM ASSEMBLIES, WOOD"/>
    <d v="2002-06-01T00:00:00"/>
    <d v="2002-01-01T00:00:00"/>
    <s v="7105269131"/>
  </r>
  <r>
    <n v="0"/>
    <n v="0"/>
    <n v="0"/>
    <n v="0"/>
    <d v="2025-12-01T00:00:00"/>
    <s v="BH Colorado Electric Oper Co"/>
    <s v="Regulated Electric (122)"/>
    <s v="X DNU # 269 (T) Dsert Cove"/>
    <x v="178"/>
    <n v="135500"/>
    <x v="20"/>
    <n v="9818326"/>
    <s v="CROSSARM ASSEMBLIES, WOOD"/>
    <d v="2004-12-01T00:00:00"/>
    <d v="2004-01-01T00:00:00"/>
    <s v="7105269131"/>
  </r>
  <r>
    <n v="0"/>
    <n v="0"/>
    <n v="0"/>
    <n v="0"/>
    <d v="2025-12-01T00:00:00"/>
    <s v="BH Colorado Electric Oper Co"/>
    <s v="Regulated Electric (122)"/>
    <s v="X DNU # 269 (T) Dsert Cove"/>
    <x v="178"/>
    <n v="135500"/>
    <x v="20"/>
    <n v="20759481"/>
    <s v="CROSSARM ASSEMBLIES, WOOD"/>
    <d v="1993-07-01T00:00:00"/>
    <d v="1993-07-01T00:00:00"/>
    <s v="50507XFER"/>
  </r>
  <r>
    <n v="0"/>
    <n v="0"/>
    <n v="0"/>
    <n v="0"/>
    <d v="2025-12-01T00:00:00"/>
    <s v="BH Colorado Electric Oper Co"/>
    <s v="Regulated Electric (122)"/>
    <s v="X DNU # 269 (T) Dsert Cove"/>
    <x v="178"/>
    <n v="135500"/>
    <x v="20"/>
    <n v="20759495"/>
    <s v="CROSSARM ASSEMBLIES, WOOD"/>
    <d v="2004-12-01T00:00:00"/>
    <d v="2004-01-01T00:00:00"/>
    <s v="50507XFER"/>
  </r>
  <r>
    <n v="0"/>
    <n v="0"/>
    <n v="0"/>
    <n v="0"/>
    <d v="2025-12-01T00:00:00"/>
    <s v="BH Colorado Electric Oper Co"/>
    <s v="Regulated Electric (122)"/>
    <s v="X DNU # 269 (T) Dsert Cove"/>
    <x v="178"/>
    <n v="135500"/>
    <x v="20"/>
    <n v="9741313"/>
    <s v="CROSSARM ASSEMBLIES, WOOD"/>
    <d v="2007-12-01T00:00:00"/>
    <d v="2007-01-01T00:00:00"/>
    <s v="7105269131"/>
  </r>
  <r>
    <n v="0"/>
    <n v="0"/>
    <n v="0"/>
    <n v="0"/>
    <d v="2025-12-01T00:00:00"/>
    <s v="BH Colorado Electric Oper Co"/>
    <s v="Regulated Electric (122)"/>
    <s v="X DNU # 269 (T) Dsert Cove"/>
    <x v="178"/>
    <n v="135500"/>
    <x v="20"/>
    <n v="9815115"/>
    <s v="CROSSARM ASSEMBLIES, WOOD"/>
    <d v="2003-06-01T00:00:00"/>
    <d v="2003-01-01T00:00:00"/>
    <s v="7105269131"/>
  </r>
  <r>
    <n v="0"/>
    <n v="0"/>
    <n v="0"/>
    <n v="0"/>
    <d v="2025-12-01T00:00:00"/>
    <s v="BH Colorado Electric Oper Co"/>
    <s v="Regulated Electric (122)"/>
    <s v="X DNU # 269 (T) Dsert Cove"/>
    <x v="178"/>
    <n v="135500"/>
    <x v="8"/>
    <n v="12217084"/>
    <s v="Crossarm, Assy"/>
    <d v="2009-07-30T00:00:00"/>
    <d v="2009-01-01T00:00:00"/>
    <s v="10011185"/>
  </r>
  <r>
    <n v="0"/>
    <n v="0"/>
    <n v="0"/>
    <n v="0"/>
    <d v="2025-12-01T00:00:00"/>
    <s v="BH Colorado Electric Oper Co"/>
    <s v="Regulated Electric (122)"/>
    <s v="X DNU # 269 (T) Dsert Cove"/>
    <x v="178"/>
    <n v="135500"/>
    <x v="3"/>
    <n v="10594685"/>
    <s v="Desert Cove - West Station Sub"/>
    <d v="2010-12-01T00:00:00"/>
    <d v="2010-12-01T00:00:00"/>
    <s v="7105269131"/>
  </r>
  <r>
    <n v="0"/>
    <n v="0"/>
    <n v="0"/>
    <n v="0"/>
    <d v="2025-12-01T00:00:00"/>
    <s v="BH Colorado Electric Oper Co"/>
    <s v="Regulated Electric (122)"/>
    <s v="X DNU # 269 (T) Dsert Cove"/>
    <x v="178"/>
    <n v="135500"/>
    <x v="3"/>
    <n v="28866378"/>
    <s v="This work order is to rebuild the 115 kV transmission line that runs from Desert Cove substation to Mid way substation."/>
    <d v="2020-01-17T00:00:00"/>
    <d v="2020-01-01T00:00:00"/>
    <s v="10066581"/>
  </r>
  <r>
    <n v="0"/>
    <n v="0"/>
    <n v="0"/>
    <n v="0"/>
    <d v="2025-12-01T00:00:00"/>
    <s v="BH Colorado Electric Oper Co"/>
    <s v="Regulated Electric (122)"/>
    <s v="X DNU # 269 (T) Dsert Cove"/>
    <x v="178"/>
    <n v="135500"/>
    <x v="3"/>
    <n v="21682863"/>
    <s v="Ft. Carson-Midway Fire"/>
    <d v="2018-05-11T00:00:00"/>
    <d v="2018-07-01T00:00:00"/>
    <s v="10060191"/>
  </r>
  <r>
    <n v="0"/>
    <n v="0"/>
    <n v="0"/>
    <n v="0"/>
    <d v="2025-12-01T00:00:00"/>
    <s v="BH Colorado Electric Oper Co"/>
    <s v="Regulated Electric (122)"/>
    <s v="X DNU # 269 (T) Dsert Cove"/>
    <x v="178"/>
    <n v="135500"/>
    <x v="3"/>
    <n v="28960898"/>
    <s v="This work order is to rebuild the 115 kV transmission line that runs from Desert Cove substation to Mid way substation."/>
    <d v="2020-01-17T00:00:00"/>
    <d v="2020-02-01T00:00:00"/>
    <s v="10066581"/>
  </r>
  <r>
    <n v="0"/>
    <n v="0"/>
    <n v="0"/>
    <n v="0"/>
    <d v="2025-12-01T00:00:00"/>
    <s v="BH Colorado Electric Oper Co"/>
    <s v="Regulated Electric (122)"/>
    <s v="X DNU # 269 (T) Dsert Cove"/>
    <x v="178"/>
    <n v="135500"/>
    <x v="3"/>
    <n v="29101024"/>
    <s v="This work order is to rebuild the 115 kV transmission line that runs from Desert Cove substation to Mid way substation."/>
    <d v="2020-01-17T00:00:00"/>
    <d v="2020-03-01T00:00:00"/>
    <s v="10066581"/>
  </r>
  <r>
    <n v="0"/>
    <n v="0"/>
    <n v="0"/>
    <n v="0"/>
    <d v="2025-12-01T00:00:00"/>
    <s v="BH Colorado Electric Oper Co"/>
    <s v="Regulated Electric (122)"/>
    <s v="X DNU # 269 (T) Dsert Cove"/>
    <x v="178"/>
    <n v="135500"/>
    <x v="3"/>
    <n v="12221362"/>
    <s v="REPLACE 2-65' H FRAME STRUCTURE, AND 1 - 21' TIMBER"/>
    <d v="2013-06-20T00:00:00"/>
    <d v="2013-12-01T00:00:00"/>
    <s v="60020145"/>
  </r>
  <r>
    <n v="0"/>
    <n v="0"/>
    <n v="0"/>
    <n v="0"/>
    <d v="2025-12-01T00:00:00"/>
    <s v="BH Colorado Electric Oper Co"/>
    <s v="Regulated Electric (122)"/>
    <s v="X DNU # 269 (T) Dsert Cove"/>
    <x v="178"/>
    <n v="135500"/>
    <x v="3"/>
    <n v="14542186"/>
    <s v="WEST STATION-DESERT COVE 115KV TRANSMISSION LINE UPGRADE_x000a_W 1/2NE1/4SE1/4 SEC 20 T20S. R65W"/>
    <d v="2016-01-04T00:00:00"/>
    <d v="2016-03-01T00:00:00"/>
    <s v="10050711"/>
  </r>
  <r>
    <n v="0"/>
    <n v="0"/>
    <n v="0"/>
    <n v="0"/>
    <d v="2025-12-01T00:00:00"/>
    <s v="BH Colorado Electric Oper Co"/>
    <s v="Regulated Electric (122)"/>
    <s v="X DNU # 269 (T) Dsert Cove"/>
    <x v="178"/>
    <n v="135500"/>
    <x v="3"/>
    <n v="14696715"/>
    <s v="WEST STATION-DESERT COVE 115KV TRANSMISSION LINE UPGRADE_x000a_W 1/2NE1/4SE1/4 SEC 20 T20S. R65W"/>
    <d v="2016-01-04T00:00:00"/>
    <d v="2016-04-01T00:00:00"/>
    <s v="10050711"/>
  </r>
  <r>
    <n v="0"/>
    <n v="0"/>
    <n v="0"/>
    <n v="0"/>
    <d v="2025-12-01T00:00:00"/>
    <s v="BH Colorado Electric Oper Co"/>
    <s v="Regulated Electric (122)"/>
    <s v="X DNU # 269 (T) Dsert Cove"/>
    <x v="178"/>
    <n v="135500"/>
    <x v="3"/>
    <n v="29083387"/>
    <s v="This work order is to rebuild the 115 kV transmission line that runs from Desert Cove substation to Mid way substation."/>
    <d v="2020-01-17T00:00:00"/>
    <d v="2020-03-01T00:00:00"/>
    <s v="10066581"/>
  </r>
  <r>
    <n v="0"/>
    <n v="0"/>
    <n v="0"/>
    <n v="0"/>
    <d v="2025-12-01T00:00:00"/>
    <s v="BH Colorado Electric Oper Co"/>
    <s v="Regulated Electric (122)"/>
    <s v="X DNU # 269 (T) Dsert Cove"/>
    <x v="178"/>
    <n v="135500"/>
    <x v="3"/>
    <n v="10637774"/>
    <s v="Desert Cove - West Station Sub"/>
    <d v="2011-01-01T00:00:00"/>
    <d v="2011-01-01T00:00:00"/>
    <s v="7105269131"/>
  </r>
  <r>
    <n v="0"/>
    <n v="0"/>
    <n v="0"/>
    <n v="0"/>
    <d v="2025-12-01T00:00:00"/>
    <s v="BH Colorado Electric Oper Co"/>
    <s v="Regulated Electric (122)"/>
    <s v="X DNU # 269 (T) Dsert Cove"/>
    <x v="178"/>
    <n v="135500"/>
    <x v="3"/>
    <n v="13659177"/>
    <s v="Broken arm at structure 84 needs to be replaced as well as a broken X-brace at structure 102"/>
    <d v="2015-10-06T00:00:00"/>
    <d v="2015-10-01T00:00:00"/>
    <s v="10052050"/>
  </r>
  <r>
    <n v="0"/>
    <n v="0"/>
    <n v="0"/>
    <n v="0"/>
    <d v="2025-12-01T00:00:00"/>
    <s v="BH Colorado Electric Oper Co"/>
    <s v="Regulated Electric (122)"/>
    <s v="X DNU # 269 (T) Dsert Cove"/>
    <x v="178"/>
    <n v="135500"/>
    <x v="13"/>
    <n v="14038855"/>
    <s v="Pole, Wood, 60'"/>
    <d v="2015-10-06T00:00:00"/>
    <d v="2015-01-01T00:00:00"/>
    <s v="10052050"/>
  </r>
  <r>
    <n v="0"/>
    <n v="0"/>
    <n v="0"/>
    <n v="0"/>
    <d v="2025-12-01T00:00:00"/>
    <s v="BH Colorado Electric Oper Co"/>
    <s v="Regulated Electric (122)"/>
    <s v="X DNU # 269 (T) Dsert Cove"/>
    <x v="178"/>
    <n v="135500"/>
    <x v="14"/>
    <n v="12217091"/>
    <s v="Pole, Wood, 65' Or Greater"/>
    <d v="2010-06-01T00:00:00"/>
    <d v="2010-01-01T00:00:00"/>
    <s v="10018508"/>
  </r>
  <r>
    <n v="0"/>
    <n v="0"/>
    <n v="0"/>
    <n v="0"/>
    <d v="2025-12-01T00:00:00"/>
    <s v="BH Colorado Electric Oper Co"/>
    <s v="Regulated Electric (122)"/>
    <s v="X DNU # 269 (T) Dsert Cove"/>
    <x v="178"/>
    <n v="135500"/>
    <x v="14"/>
    <n v="12246866"/>
    <s v="Pole, Wood, 65' Or Greater"/>
    <d v="2013-06-20T00:00:00"/>
    <d v="2013-01-01T00:00:00"/>
    <s v="60020145"/>
  </r>
  <r>
    <n v="0"/>
    <n v="0"/>
    <n v="0"/>
    <n v="0"/>
    <d v="2025-12-01T00:00:00"/>
    <s v="BH Colorado Electric Oper Co"/>
    <s v="Regulated Electric (122)"/>
    <s v="X DNU # 269 (T) Dsert Cove"/>
    <x v="178"/>
    <n v="135500"/>
    <x v="23"/>
    <n v="9810968"/>
    <s v="POLE, WOOD"/>
    <d v="2002-06-01T00:00:00"/>
    <d v="2002-01-01T00:00:00"/>
    <s v="7105269131"/>
  </r>
  <r>
    <n v="0"/>
    <n v="0"/>
    <n v="0"/>
    <n v="0"/>
    <d v="2025-12-01T00:00:00"/>
    <s v="BH Colorado Electric Oper Co"/>
    <s v="Regulated Electric (122)"/>
    <s v="X DNU # 269 (T) Dsert Cove"/>
    <x v="178"/>
    <n v="135500"/>
    <x v="23"/>
    <n v="20759488"/>
    <s v="POLE, WOOD"/>
    <d v="1993-07-01T00:00:00"/>
    <d v="1993-07-01T00:00:00"/>
    <s v="50507XFER"/>
  </r>
  <r>
    <n v="0"/>
    <n v="0"/>
    <n v="0"/>
    <n v="0"/>
    <d v="2025-12-01T00:00:00"/>
    <s v="BH Colorado Electric Oper Co"/>
    <s v="Regulated Electric (122)"/>
    <s v="X DNU # 269 (T) Dsert Cove"/>
    <x v="178"/>
    <n v="135500"/>
    <x v="23"/>
    <n v="20759467"/>
    <s v="POLE, WOOD"/>
    <d v="1993-07-01T00:00:00"/>
    <d v="1993-07-01T00:00:00"/>
    <s v="50507XFER"/>
  </r>
  <r>
    <n v="0"/>
    <n v="0"/>
    <n v="0"/>
    <n v="0"/>
    <d v="2025-12-01T00:00:00"/>
    <s v="BH Colorado Electric Oper Co"/>
    <s v="Regulated Electric (122)"/>
    <s v="X DNU # 269 (T) Dsert Cove"/>
    <x v="178"/>
    <n v="135500"/>
    <x v="23"/>
    <n v="20759509"/>
    <s v="POLE, WOOD"/>
    <d v="2004-12-01T00:00:00"/>
    <d v="2004-01-01T00:00:00"/>
    <s v="50507XFER"/>
  </r>
  <r>
    <n v="0"/>
    <n v="0"/>
    <n v="0"/>
    <n v="0"/>
    <d v="2025-12-01T00:00:00"/>
    <s v="BH Colorado Electric Oper Co"/>
    <s v="Regulated Electric (122)"/>
    <s v="X DNU # 269 (T) Dsert Cove"/>
    <x v="178"/>
    <n v="135500"/>
    <x v="23"/>
    <n v="9803507"/>
    <s v="POLE, WOOD"/>
    <d v="1993-07-01T00:00:00"/>
    <d v="1993-07-01T00:00:00"/>
    <s v="WCDXFER"/>
  </r>
  <r>
    <n v="0"/>
    <n v="0"/>
    <n v="0"/>
    <n v="0"/>
    <d v="2025-12-01T00:00:00"/>
    <s v="BH Colorado Electric Oper Co"/>
    <s v="Regulated Electric (122)"/>
    <s v="X DNU # 269 (T) Dsert Cove"/>
    <x v="178"/>
    <n v="135500"/>
    <x v="23"/>
    <n v="9818327"/>
    <s v="POLE, WOOD"/>
    <d v="2004-12-01T00:00:00"/>
    <d v="2004-01-01T00:00:00"/>
    <s v="7105269131"/>
  </r>
  <r>
    <n v="0"/>
    <n v="0"/>
    <n v="0"/>
    <n v="0"/>
    <d v="2025-12-01T00:00:00"/>
    <s v="BH Colorado Electric Oper Co"/>
    <s v="Regulated Electric (122)"/>
    <s v="X DNU # 269 (T) Dsert Cove"/>
    <x v="178"/>
    <n v="135500"/>
    <x v="34"/>
    <n v="18616606"/>
    <s v="Steel Structures"/>
    <d v="2016-01-04T00:00:00"/>
    <d v="2016-03-01T00:00:00"/>
    <s v="10050711"/>
  </r>
  <r>
    <n v="0"/>
    <n v="0"/>
    <n v="0"/>
    <n v="0"/>
    <d v="2025-12-01T00:00:00"/>
    <s v="BH Colorado Electric Oper Co"/>
    <s v="Regulated Electric (122)"/>
    <s v="X DNU # 269 (T) Dsert Cove"/>
    <x v="178"/>
    <n v="135500"/>
    <x v="432"/>
    <n v="9974947"/>
    <s v="WOOD 2 POLES 65'"/>
    <d v="1993-07-01T00:00:00"/>
    <d v="1993-07-01T00:00:00"/>
    <s v="CPR Conversion"/>
  </r>
  <r>
    <n v="0"/>
    <n v="0"/>
    <n v="0"/>
    <n v="0"/>
    <d v="2025-12-01T00:00:00"/>
    <s v="BH Colorado Electric Oper Co"/>
    <s v="Regulated Electric (122)"/>
    <s v="X DNU # 269 (T) Dsert Cove"/>
    <x v="178"/>
    <n v="135600"/>
    <x v="24"/>
    <n v="10909522"/>
    <s v="Conductor, Oh"/>
    <d v="2011-06-01T00:00:00"/>
    <d v="2011-01-01T00:00:00"/>
    <s v="7105269131"/>
  </r>
  <r>
    <n v="0"/>
    <n v="0"/>
    <n v="0"/>
    <n v="0"/>
    <d v="2025-12-01T00:00:00"/>
    <s v="BH Colorado Electric Oper Co"/>
    <s v="Regulated Electric (122)"/>
    <s v="X DNU # 269 (T) Dsert Cove"/>
    <x v="178"/>
    <n v="135600"/>
    <x v="3"/>
    <n v="12221365"/>
    <s v="REPLACE 2-65' H FRAME STRUCTURE, AND 1 - 21' TIMBER"/>
    <d v="2013-06-20T00:00:00"/>
    <d v="2013-12-01T00:00:00"/>
    <s v="60020145"/>
  </r>
  <r>
    <n v="0"/>
    <n v="0"/>
    <n v="0"/>
    <n v="0"/>
    <d v="2025-12-01T00:00:00"/>
    <s v="BH Colorado Electric Oper Co"/>
    <s v="Regulated Electric (122)"/>
    <s v="X DNU # 269 (T) Dsert Cove"/>
    <x v="178"/>
    <n v="135600"/>
    <x v="3"/>
    <n v="28960901"/>
    <s v="This work order is to rebuild the 115 kV transmission line that runs from Desert Cove substation to Mid way substation."/>
    <d v="2020-01-17T00:00:00"/>
    <d v="2020-02-01T00:00:00"/>
    <s v="10066581"/>
  </r>
  <r>
    <n v="0"/>
    <n v="0"/>
    <n v="0"/>
    <n v="0"/>
    <d v="2025-12-01T00:00:00"/>
    <s v="BH Colorado Electric Oper Co"/>
    <s v="Regulated Electric (122)"/>
    <s v="X DNU # 269 (T) Dsert Cove"/>
    <x v="178"/>
    <n v="135600"/>
    <x v="3"/>
    <n v="29083390"/>
    <s v="This work order is to rebuild the 115 kV transmission line that runs from Desert Cove substation to Mid way substation."/>
    <d v="2020-01-17T00:00:00"/>
    <d v="2020-03-01T00:00:00"/>
    <s v="10066581"/>
  </r>
  <r>
    <n v="0"/>
    <n v="0"/>
    <n v="0"/>
    <n v="0"/>
    <d v="2025-12-01T00:00:00"/>
    <s v="BH Colorado Electric Oper Co"/>
    <s v="Regulated Electric (122)"/>
    <s v="X DNU # 269 (T) Dsert Cove"/>
    <x v="178"/>
    <n v="135600"/>
    <x v="3"/>
    <n v="29101027"/>
    <s v="This work order is to rebuild the 115 kV transmission line that runs from Desert Cove substation to Mid way substation."/>
    <d v="2020-01-17T00:00:00"/>
    <d v="2020-03-01T00:00:00"/>
    <s v="10066581"/>
  </r>
  <r>
    <n v="0"/>
    <n v="0"/>
    <n v="0"/>
    <n v="0"/>
    <d v="2025-12-01T00:00:00"/>
    <s v="BH Colorado Electric Oper Co"/>
    <s v="Regulated Electric (122)"/>
    <s v="X DNU # 269 (T) Dsert Cove"/>
    <x v="178"/>
    <n v="135600"/>
    <x v="3"/>
    <n v="10594688"/>
    <s v="Desert Cove - West Station Sub"/>
    <d v="2010-12-01T00:00:00"/>
    <d v="2010-12-01T00:00:00"/>
    <s v="7105269131"/>
  </r>
  <r>
    <n v="0"/>
    <n v="0"/>
    <n v="0"/>
    <n v="0"/>
    <d v="2025-12-01T00:00:00"/>
    <s v="BH Colorado Electric Oper Co"/>
    <s v="Regulated Electric (122)"/>
    <s v="X DNU # 269 (T) Dsert Cove"/>
    <x v="178"/>
    <n v="135600"/>
    <x v="3"/>
    <n v="10637777"/>
    <s v="Desert Cove - West Station Sub"/>
    <d v="2011-01-01T00:00:00"/>
    <d v="2011-01-01T00:00:00"/>
    <s v="7105269131"/>
  </r>
  <r>
    <n v="0"/>
    <n v="0"/>
    <n v="0"/>
    <n v="0"/>
    <d v="2025-12-01T00:00:00"/>
    <s v="BH Colorado Electric Oper Co"/>
    <s v="Regulated Electric (122)"/>
    <s v="X DNU # 269 (T) Dsert Cove"/>
    <x v="178"/>
    <n v="135600"/>
    <x v="3"/>
    <n v="28866381"/>
    <s v="This work order is to rebuild the 115 kV transmission line that runs from Desert Cove substation to Mid way substation."/>
    <d v="2020-01-17T00:00:00"/>
    <d v="2020-01-01T00:00:00"/>
    <s v="10066581"/>
  </r>
  <r>
    <n v="0"/>
    <n v="0"/>
    <n v="0"/>
    <n v="0"/>
    <d v="2025-12-01T00:00:00"/>
    <s v="BH Colorado Electric Oper Co"/>
    <s v="Regulated Electric (122)"/>
    <s v="X DNU # 269 (T) Dsert Cove"/>
    <x v="178"/>
    <n v="135600"/>
    <x v="16"/>
    <n v="11379768"/>
    <s v="FIBER OPTIC STATIC WIRE"/>
    <d v="2010-12-31T00:00:00"/>
    <d v="2011-01-01T00:00:00"/>
    <s v="10040226"/>
  </r>
  <r>
    <n v="0"/>
    <n v="0"/>
    <n v="0"/>
    <n v="0"/>
    <d v="2025-12-01T00:00:00"/>
    <s v="BH Colorado Electric Oper Co"/>
    <s v="Regulated Electric (122)"/>
    <s v="X DNU # 269 (T) Dsert Cove"/>
    <x v="178"/>
    <n v="135600"/>
    <x v="70"/>
    <n v="18616603"/>
    <s v="Insulators-Post- 115kv"/>
    <d v="2016-01-04T00:00:00"/>
    <d v="2016-01-01T00:00:00"/>
    <s v="10050711"/>
  </r>
  <r>
    <n v="0"/>
    <n v="0"/>
    <n v="0"/>
    <n v="0"/>
    <d v="2025-12-01T00:00:00"/>
    <s v="BH Colorado Electric Oper Co"/>
    <s v="Regulated Electric (122)"/>
    <s v="X DNU # 269 (T) Dsert Cove"/>
    <x v="178"/>
    <n v="135600"/>
    <x v="18"/>
    <n v="18616596"/>
    <s v="Static Wire (Transmission Lines)"/>
    <d v="2016-01-04T00:00:00"/>
    <d v="2016-01-01T00:00:00"/>
    <s v="10050711"/>
  </r>
  <r>
    <n v="0"/>
    <n v="0"/>
    <n v="0"/>
    <n v="0"/>
    <d v="2025-12-01T00:00:00"/>
    <s v="BH Colorado Electric Oper Co"/>
    <s v="Regulated Electric (122)"/>
    <s v="X DNU # 269 (T) Dsert Cove"/>
    <x v="178"/>
    <n v="135600"/>
    <x v="19"/>
    <n v="9741314"/>
    <s v="SUSPENSION INSULATORS"/>
    <d v="2007-12-01T00:00:00"/>
    <d v="2007-01-01T00:00:00"/>
    <s v="7105269131"/>
  </r>
  <r>
    <n v="0"/>
    <n v="0"/>
    <n v="0"/>
    <n v="0"/>
    <d v="2025-12-01T00:00:00"/>
    <s v="BH Colorado Electric Oper Co"/>
    <s v="Regulated Electric (122)"/>
    <s v="X DNU # 269 (T) Dsert Cove"/>
    <x v="178"/>
    <n v="135600"/>
    <x v="19"/>
    <n v="20759502"/>
    <s v="SUSPENSION INSULATORS"/>
    <d v="2004-12-01T00:00:00"/>
    <d v="2004-01-01T00:00:00"/>
    <s v="50507XFER"/>
  </r>
  <r>
    <n v="0"/>
    <n v="0"/>
    <n v="0"/>
    <n v="0"/>
    <d v="2025-12-01T00:00:00"/>
    <s v="BH Colorado Electric Oper Co"/>
    <s v="Regulated Electric (122)"/>
    <s v="X DNU # 269 (T) Dsert Cove"/>
    <x v="178"/>
    <n v="135600"/>
    <x v="19"/>
    <n v="9817903"/>
    <s v="SUSPENSION INSULATORS"/>
    <d v="2004-10-01T00:00:00"/>
    <d v="2004-01-01T00:00:00"/>
    <s v="7105269131"/>
  </r>
  <r>
    <n v="0"/>
    <n v="0"/>
    <n v="0"/>
    <n v="0"/>
    <d v="2025-12-01T00:00:00"/>
    <s v="BH Colorado Electric Oper Co"/>
    <s v="Regulated Electric (122)"/>
    <s v="X DNU # 269 (T) Dsert Cove"/>
    <x v="178"/>
    <n v="135600"/>
    <x v="19"/>
    <n v="9815116"/>
    <s v="SUSPENSION INSULATORS"/>
    <d v="2003-06-01T00:00:00"/>
    <d v="2003-01-01T00:00:00"/>
    <s v="7105269131"/>
  </r>
  <r>
    <n v="0"/>
    <n v="0"/>
    <n v="0"/>
    <n v="0"/>
    <d v="2025-12-01T00:00:00"/>
    <s v="BH Colorado Electric Oper Co"/>
    <s v="Regulated Electric (122)"/>
    <s v="X DNU # 290 (T) Canon West Sub"/>
    <x v="179"/>
    <n v="135002"/>
    <x v="5"/>
    <n v="14599496"/>
    <s v="EASEMENT-WILLIAM TEZAK"/>
    <d v="2009-07-30T00:00:00"/>
    <d v="2009-09-01T00:00:00"/>
    <s v="50507XFER"/>
  </r>
  <r>
    <n v="0"/>
    <n v="0"/>
    <n v="0"/>
    <n v="0"/>
    <d v="2025-12-01T00:00:00"/>
    <s v="BH Colorado Electric Oper Co"/>
    <s v="Regulated Electric (122)"/>
    <s v="X DNU # 290 (T) Canon West Sub"/>
    <x v="179"/>
    <n v="135002"/>
    <x v="5"/>
    <n v="9995800"/>
    <s v="LAND RIGHTS-MCENULTY"/>
    <d v="2005-08-09T00:00:00"/>
    <d v="2005-09-01T00:00:00"/>
    <s v="10022172"/>
  </r>
  <r>
    <n v="0"/>
    <n v="0"/>
    <n v="0"/>
    <n v="0"/>
    <d v="2025-12-01T00:00:00"/>
    <s v="BH Colorado Electric Oper Co"/>
    <s v="Regulated Electric (122)"/>
    <s v="X DNU # 290 (T) Canon West Sub"/>
    <x v="179"/>
    <n v="135002"/>
    <x v="5"/>
    <n v="9996201"/>
    <s v="LAND RIGHTS-M KEDERICH"/>
    <d v="2005-08-09T00:00:00"/>
    <d v="2005-09-01T00:00:00"/>
    <s v="10022172"/>
  </r>
  <r>
    <n v="0"/>
    <n v="0"/>
    <n v="0"/>
    <n v="0"/>
    <d v="2025-12-01T00:00:00"/>
    <s v="BH Colorado Electric Oper Co"/>
    <s v="Regulated Electric (122)"/>
    <s v="X DNU # 290 (T) Canon West Sub"/>
    <x v="179"/>
    <n v="135002"/>
    <x v="5"/>
    <n v="9995796"/>
    <s v="LAND RIGHTS-FRENCH"/>
    <d v="2005-08-09T00:00:00"/>
    <d v="2005-09-01T00:00:00"/>
    <s v="10022172"/>
  </r>
  <r>
    <n v="0"/>
    <n v="0"/>
    <n v="0"/>
    <n v="0"/>
    <d v="2025-12-01T00:00:00"/>
    <s v="BH Colorado Electric Oper Co"/>
    <s v="Regulated Electric (122)"/>
    <s v="X DNU # 290 (T) Canon West Sub"/>
    <x v="179"/>
    <n v="135002"/>
    <x v="5"/>
    <n v="9995798"/>
    <s v="LAND RIGHTS-T ZIMMERMAN"/>
    <d v="2005-08-09T00:00:00"/>
    <d v="2005-09-01T00:00:00"/>
    <s v="10022172"/>
  </r>
  <r>
    <n v="0"/>
    <n v="0"/>
    <n v="0"/>
    <n v="0"/>
    <d v="2025-12-01T00:00:00"/>
    <s v="BH Colorado Electric Oper Co"/>
    <s v="Regulated Electric (122)"/>
    <s v="X DNU # 290 (T) Canon West Sub"/>
    <x v="179"/>
    <n v="135002"/>
    <x v="5"/>
    <n v="9996276"/>
    <s v="LAND RIGHTS-MCMILLAN"/>
    <d v="2005-08-09T00:00:00"/>
    <d v="2005-09-01T00:00:00"/>
    <s v="10022172"/>
  </r>
  <r>
    <n v="0"/>
    <n v="0"/>
    <n v="0"/>
    <n v="0"/>
    <d v="2025-12-01T00:00:00"/>
    <s v="BH Colorado Electric Oper Co"/>
    <s v="Regulated Electric (122)"/>
    <s v="X DNU # 290 (T) Canon West Sub"/>
    <x v="179"/>
    <n v="135002"/>
    <x v="5"/>
    <n v="9996200"/>
    <s v="LAND RIGHTS-ZIMMERMAN"/>
    <d v="2005-08-09T00:00:00"/>
    <d v="2005-09-01T00:00:00"/>
    <s v="10022172"/>
  </r>
  <r>
    <n v="0"/>
    <n v="0"/>
    <n v="0"/>
    <n v="0"/>
    <d v="2025-12-01T00:00:00"/>
    <s v="BH Colorado Electric Oper Co"/>
    <s v="Regulated Electric (122)"/>
    <s v="X DNU # 290 (T) Canon West Sub"/>
    <x v="179"/>
    <n v="135002"/>
    <x v="5"/>
    <n v="14599463"/>
    <s v="EASEMENT-VOIGHT LOCKSMITH"/>
    <d v="2009-07-30T00:00:00"/>
    <d v="2009-09-01T00:00:00"/>
    <s v="50507XFER"/>
  </r>
  <r>
    <n v="0"/>
    <n v="0"/>
    <n v="0"/>
    <n v="0"/>
    <d v="2025-12-01T00:00:00"/>
    <s v="BH Colorado Electric Oper Co"/>
    <s v="Regulated Electric (122)"/>
    <s v="X DNU # 290 (T) Canon West Sub"/>
    <x v="179"/>
    <n v="135002"/>
    <x v="5"/>
    <n v="9996264"/>
    <s v="LAND RIGHTS-UNGERMAN"/>
    <d v="2005-08-09T00:00:00"/>
    <d v="2005-09-01T00:00:00"/>
    <s v="10022172"/>
  </r>
  <r>
    <n v="0"/>
    <n v="0"/>
    <n v="0"/>
    <n v="0"/>
    <d v="2025-12-01T00:00:00"/>
    <s v="BH Colorado Electric Oper Co"/>
    <s v="Regulated Electric (122)"/>
    <s v="X DNU # 290 (T) Canon West Sub"/>
    <x v="179"/>
    <n v="135002"/>
    <x v="5"/>
    <n v="9995799"/>
    <s v="LAND RIGHTS-CONNER"/>
    <d v="2005-08-09T00:00:00"/>
    <d v="2005-09-01T00:00:00"/>
    <s v="10022172"/>
  </r>
  <r>
    <n v="0"/>
    <n v="0"/>
    <n v="0"/>
    <n v="0"/>
    <d v="2025-12-01T00:00:00"/>
    <s v="BH Colorado Electric Oper Co"/>
    <s v="Regulated Electric (122)"/>
    <s v="X DNU # 290 (T) Canon West Sub"/>
    <x v="179"/>
    <n v="135002"/>
    <x v="5"/>
    <n v="14599452"/>
    <s v="EASEMENT-SHOEMAKER"/>
    <d v="2009-07-30T00:00:00"/>
    <d v="2009-09-01T00:00:00"/>
    <s v="50507XFER"/>
  </r>
  <r>
    <n v="0"/>
    <n v="0"/>
    <n v="0"/>
    <n v="0"/>
    <d v="2025-12-01T00:00:00"/>
    <s v="BH Colorado Electric Oper Co"/>
    <s v="Regulated Electric (122)"/>
    <s v="X DNU # 290 (T) Canon West Sub"/>
    <x v="179"/>
    <n v="135002"/>
    <x v="5"/>
    <n v="9995801"/>
    <s v="LAND RIGHTS-KEDERICH"/>
    <d v="2005-08-09T00:00:00"/>
    <d v="2005-09-01T00:00:00"/>
    <s v="10022172"/>
  </r>
  <r>
    <n v="0"/>
    <n v="0"/>
    <n v="0"/>
    <n v="0"/>
    <d v="2025-12-01T00:00:00"/>
    <s v="BH Colorado Electric Oper Co"/>
    <s v="Regulated Electric (122)"/>
    <s v="X DNU # 290 (T) Canon West Sub"/>
    <x v="179"/>
    <n v="135002"/>
    <x v="5"/>
    <n v="14599430"/>
    <s v="EASEMENT-MCMILLIAN"/>
    <d v="2009-07-30T00:00:00"/>
    <d v="2009-09-01T00:00:00"/>
    <s v="50507XFER"/>
  </r>
  <r>
    <n v="0"/>
    <n v="0"/>
    <n v="0"/>
    <n v="0"/>
    <d v="2025-12-01T00:00:00"/>
    <s v="BH Colorado Electric Oper Co"/>
    <s v="Regulated Electric (122)"/>
    <s v="X DNU # 290 (T) Canon West Sub"/>
    <x v="179"/>
    <n v="135002"/>
    <x v="5"/>
    <n v="14599441"/>
    <s v="EASEMENT-RAVEN ASHER"/>
    <d v="2009-07-30T00:00:00"/>
    <d v="2009-09-01T00:00:00"/>
    <s v="50507XFER"/>
  </r>
  <r>
    <n v="0"/>
    <n v="0"/>
    <n v="0"/>
    <n v="0"/>
    <d v="2025-12-01T00:00:00"/>
    <s v="BH Colorado Electric Oper Co"/>
    <s v="Regulated Electric (122)"/>
    <s v="X DNU # 290 (T) Canon West Sub"/>
    <x v="179"/>
    <n v="135002"/>
    <x v="5"/>
    <n v="14599474"/>
    <s v="EASEMENT-WANDA OLIVER"/>
    <d v="2009-07-30T00:00:00"/>
    <d v="2009-09-01T00:00:00"/>
    <s v="50507XFER"/>
  </r>
  <r>
    <n v="0"/>
    <n v="0"/>
    <n v="0"/>
    <n v="0"/>
    <d v="2025-12-01T00:00:00"/>
    <s v="BH Colorado Electric Oper Co"/>
    <s v="Regulated Electric (122)"/>
    <s v="X DNU # 290 (T) Canon West Sub"/>
    <x v="179"/>
    <n v="135002"/>
    <x v="5"/>
    <n v="14599485"/>
    <s v="EASEMENT-WEAVER"/>
    <d v="2009-07-30T00:00:00"/>
    <d v="2009-09-01T00:00:00"/>
    <s v="50507XFER"/>
  </r>
  <r>
    <n v="0"/>
    <n v="0"/>
    <n v="0"/>
    <n v="0"/>
    <d v="2025-12-01T00:00:00"/>
    <s v="BH Colorado Electric Oper Co"/>
    <s v="Regulated Electric (122)"/>
    <s v="X DNU # 290 (T) Canon West Sub"/>
    <x v="179"/>
    <n v="135002"/>
    <x v="5"/>
    <n v="9996202"/>
    <s v="LAND RIGHTS-TEZAK"/>
    <d v="2005-08-09T00:00:00"/>
    <d v="2005-09-01T00:00:00"/>
    <s v="10022172"/>
  </r>
  <r>
    <n v="0"/>
    <n v="0"/>
    <n v="0"/>
    <n v="0"/>
    <d v="2025-12-01T00:00:00"/>
    <s v="BH Colorado Electric Oper Co"/>
    <s v="Regulated Electric (122)"/>
    <s v="X DNU # 290 (T) Canon West Sub"/>
    <x v="179"/>
    <n v="135002"/>
    <x v="5"/>
    <n v="9995797"/>
    <s v="LAND RIGHTS-DANIS"/>
    <d v="2005-08-09T00:00:00"/>
    <d v="2005-09-01T00:00:00"/>
    <s v="10022172"/>
  </r>
  <r>
    <n v="0"/>
    <n v="0"/>
    <n v="0"/>
    <n v="0"/>
    <d v="2025-12-01T00:00:00"/>
    <s v="BH Colorado Electric Oper Co"/>
    <s v="Regulated Electric (122)"/>
    <s v="X DNU # 290 (T) Canon West Sub"/>
    <x v="179"/>
    <n v="135002"/>
    <x v="5"/>
    <n v="14599419"/>
    <s v="EASEMENT-FORAKER"/>
    <d v="2009-07-30T00:00:00"/>
    <d v="2009-09-01T00:00:00"/>
    <s v="50507XFER"/>
  </r>
  <r>
    <n v="0"/>
    <n v="0"/>
    <n v="0"/>
    <n v="0"/>
    <d v="2025-12-01T00:00:00"/>
    <s v="BH Colorado Electric Oper Co"/>
    <s v="Regulated Electric (122)"/>
    <s v="X DNU # 290 (T) Canon West Sub"/>
    <x v="179"/>
    <n v="135002"/>
    <x v="6"/>
    <n v="10932103"/>
    <s v="ROW-BURKETT"/>
    <d v="2009-07-30T00:00:00"/>
    <d v="2009-09-01T00:00:00"/>
    <s v="10011185"/>
  </r>
  <r>
    <n v="0"/>
    <n v="0"/>
    <n v="0"/>
    <n v="0"/>
    <d v="2025-12-01T00:00:00"/>
    <s v="BH Colorado Electric Oper Co"/>
    <s v="Regulated Electric (122)"/>
    <s v="X DNU # 290 (T) Canon West Sub"/>
    <x v="179"/>
    <n v="135002"/>
    <x v="6"/>
    <n v="10932106"/>
    <s v="ROW-KEDRICH"/>
    <d v="2009-07-30T00:00:00"/>
    <d v="2009-09-01T00:00:00"/>
    <s v="10011185"/>
  </r>
  <r>
    <n v="0"/>
    <n v="0"/>
    <n v="0"/>
    <n v="0"/>
    <d v="2025-12-01T00:00:00"/>
    <s v="BH Colorado Electric Oper Co"/>
    <s v="Regulated Electric (122)"/>
    <s v="X DNU # 290 (T) Canon West Sub"/>
    <x v="179"/>
    <n v="135002"/>
    <x v="6"/>
    <n v="10932109"/>
    <s v="ROW-GALLOGY"/>
    <d v="2009-07-30T00:00:00"/>
    <d v="2009-09-01T00:00:00"/>
    <s v="10011185"/>
  </r>
  <r>
    <n v="0"/>
    <n v="0"/>
    <n v="0"/>
    <n v="0"/>
    <d v="2025-12-01T00:00:00"/>
    <s v="BH Colorado Electric Oper Co"/>
    <s v="Regulated Electric (122)"/>
    <s v="X DNU # 290 (T) Canon West Sub"/>
    <x v="179"/>
    <n v="135003"/>
    <x v="78"/>
    <n v="13171895"/>
    <s v="EASEMENT-MCMILLIAN"/>
    <d v="2009-07-30T00:00:00"/>
    <d v="2009-09-01T00:00:00"/>
    <s v="50507XFER"/>
  </r>
  <r>
    <n v="0"/>
    <n v="0"/>
    <n v="0"/>
    <n v="0"/>
    <d v="2025-12-01T00:00:00"/>
    <s v="BH Colorado Electric Oper Co"/>
    <s v="Regulated Electric (122)"/>
    <s v="X DNU # 290 (T) Canon West Sub"/>
    <x v="179"/>
    <n v="135003"/>
    <x v="78"/>
    <n v="13196770"/>
    <s v="EASEMENT-VOIGHT LOCKSMITH"/>
    <d v="2009-07-30T00:00:00"/>
    <d v="2009-09-01T00:00:00"/>
    <s v="50507XFER"/>
  </r>
  <r>
    <n v="0"/>
    <n v="0"/>
    <n v="0"/>
    <n v="0"/>
    <d v="2025-12-01T00:00:00"/>
    <s v="BH Colorado Electric Oper Co"/>
    <s v="Regulated Electric (122)"/>
    <s v="X DNU # 290 (T) Canon West Sub"/>
    <x v="179"/>
    <n v="135003"/>
    <x v="78"/>
    <n v="10932163"/>
    <s v="EASEMENT-VOIGHT LOCKSMITH"/>
    <d v="2009-07-30T00:00:00"/>
    <d v="2009-09-01T00:00:00"/>
    <s v="10011185"/>
  </r>
  <r>
    <n v="0"/>
    <n v="0"/>
    <n v="0"/>
    <n v="0"/>
    <d v="2025-12-01T00:00:00"/>
    <s v="BH Colorado Electric Oper Co"/>
    <s v="Regulated Electric (122)"/>
    <s v="X DNU # 290 (T) Canon West Sub"/>
    <x v="179"/>
    <n v="135003"/>
    <x v="78"/>
    <n v="10932148"/>
    <s v="EASEMENT-MCMILLIAN"/>
    <d v="2009-07-30T00:00:00"/>
    <d v="2009-09-01T00:00:00"/>
    <s v="10011185"/>
  </r>
  <r>
    <n v="0"/>
    <n v="0"/>
    <n v="0"/>
    <n v="0"/>
    <d v="2025-12-01T00:00:00"/>
    <s v="BH Colorado Electric Oper Co"/>
    <s v="Regulated Electric (122)"/>
    <s v="X DNU # 290 (T) Canon West Sub"/>
    <x v="179"/>
    <n v="135003"/>
    <x v="78"/>
    <n v="13171905"/>
    <s v="EASEMENT-SHOEMAKER"/>
    <d v="2009-07-30T00:00:00"/>
    <d v="2009-09-01T00:00:00"/>
    <s v="50507XFER"/>
  </r>
  <r>
    <n v="0"/>
    <n v="0"/>
    <n v="0"/>
    <n v="0"/>
    <d v="2025-12-01T00:00:00"/>
    <s v="BH Colorado Electric Oper Co"/>
    <s v="Regulated Electric (122)"/>
    <s v="X DNU # 290 (T) Canon West Sub"/>
    <x v="179"/>
    <n v="135003"/>
    <x v="78"/>
    <n v="10932154"/>
    <s v="EASEMENT-RAVEN ASHER"/>
    <d v="2009-07-30T00:00:00"/>
    <d v="2009-09-01T00:00:00"/>
    <s v="10011185"/>
  </r>
  <r>
    <n v="0"/>
    <n v="0"/>
    <n v="0"/>
    <n v="0"/>
    <d v="2025-12-01T00:00:00"/>
    <s v="BH Colorado Electric Oper Co"/>
    <s v="Regulated Electric (122)"/>
    <s v="X DNU # 290 (T) Canon West Sub"/>
    <x v="179"/>
    <n v="135003"/>
    <x v="78"/>
    <n v="10932157"/>
    <s v="EASEMENT-WILLIAM TEZAK"/>
    <d v="2009-07-30T00:00:00"/>
    <d v="2009-09-01T00:00:00"/>
    <s v="10011185"/>
  </r>
  <r>
    <n v="0"/>
    <n v="0"/>
    <n v="0"/>
    <n v="0"/>
    <d v="2025-12-01T00:00:00"/>
    <s v="BH Colorado Electric Oper Co"/>
    <s v="Regulated Electric (122)"/>
    <s v="X DNU # 290 (T) Canon West Sub"/>
    <x v="179"/>
    <n v="135003"/>
    <x v="78"/>
    <n v="13171890"/>
    <s v="EASEMENT-FORAKER"/>
    <d v="2009-07-30T00:00:00"/>
    <d v="2009-09-01T00:00:00"/>
    <s v="50507XFER"/>
  </r>
  <r>
    <n v="0"/>
    <n v="0"/>
    <n v="0"/>
    <n v="0"/>
    <d v="2025-12-01T00:00:00"/>
    <s v="BH Colorado Electric Oper Co"/>
    <s v="Regulated Electric (122)"/>
    <s v="X DNU # 290 (T) Canon West Sub"/>
    <x v="179"/>
    <n v="135003"/>
    <x v="78"/>
    <n v="13196740"/>
    <s v="EASEMENT-WEAVER"/>
    <d v="2009-07-30T00:00:00"/>
    <d v="2009-09-01T00:00:00"/>
    <s v="50507XFER"/>
  </r>
  <r>
    <n v="0"/>
    <n v="0"/>
    <n v="0"/>
    <n v="0"/>
    <d v="2025-12-01T00:00:00"/>
    <s v="BH Colorado Electric Oper Co"/>
    <s v="Regulated Electric (122)"/>
    <s v="X DNU # 290 (T) Canon West Sub"/>
    <x v="179"/>
    <n v="135003"/>
    <x v="78"/>
    <n v="13196750"/>
    <s v="EASEMENT-FORAKER"/>
    <d v="2009-07-30T00:00:00"/>
    <d v="2009-09-01T00:00:00"/>
    <s v="50507XFER"/>
  </r>
  <r>
    <n v="0"/>
    <n v="0"/>
    <n v="0"/>
    <n v="0"/>
    <d v="2025-12-01T00:00:00"/>
    <s v="BH Colorado Electric Oper Co"/>
    <s v="Regulated Electric (122)"/>
    <s v="X DNU # 290 (T) Canon West Sub"/>
    <x v="179"/>
    <n v="135003"/>
    <x v="78"/>
    <n v="13196760"/>
    <s v="EASEMENT-RAVEN ASHER"/>
    <d v="2009-07-30T00:00:00"/>
    <d v="2009-09-01T00:00:00"/>
    <s v="50507XFER"/>
  </r>
  <r>
    <n v="0"/>
    <n v="0"/>
    <n v="0"/>
    <n v="0"/>
    <d v="2025-12-01T00:00:00"/>
    <s v="BH Colorado Electric Oper Co"/>
    <s v="Regulated Electric (122)"/>
    <s v="X DNU # 290 (T) Canon West Sub"/>
    <x v="179"/>
    <n v="135003"/>
    <x v="78"/>
    <n v="10932166"/>
    <s v="EASEMENT-WANDA OLIVER"/>
    <d v="2009-07-30T00:00:00"/>
    <d v="2009-09-01T00:00:00"/>
    <s v="10011185"/>
  </r>
  <r>
    <n v="0"/>
    <n v="0"/>
    <n v="0"/>
    <n v="0"/>
    <d v="2025-12-01T00:00:00"/>
    <s v="BH Colorado Electric Oper Co"/>
    <s v="Regulated Electric (122)"/>
    <s v="X DNU # 290 (T) Canon West Sub"/>
    <x v="179"/>
    <n v="135003"/>
    <x v="78"/>
    <n v="13171920"/>
    <s v="EASEMENT-WEAVER"/>
    <d v="2009-07-30T00:00:00"/>
    <d v="2009-09-01T00:00:00"/>
    <s v="50507XFER"/>
  </r>
  <r>
    <n v="0"/>
    <n v="0"/>
    <n v="0"/>
    <n v="0"/>
    <d v="2025-12-01T00:00:00"/>
    <s v="BH Colorado Electric Oper Co"/>
    <s v="Regulated Electric (122)"/>
    <s v="X DNU # 290 (T) Canon West Sub"/>
    <x v="179"/>
    <n v="135003"/>
    <x v="78"/>
    <n v="13171925"/>
    <s v="EASEMENT-WILLIAM TEZAK"/>
    <d v="2009-07-30T00:00:00"/>
    <d v="2009-09-01T00:00:00"/>
    <s v="50507XFER"/>
  </r>
  <r>
    <n v="0"/>
    <n v="0"/>
    <n v="0"/>
    <n v="0"/>
    <d v="2025-12-01T00:00:00"/>
    <s v="BH Colorado Electric Oper Co"/>
    <s v="Regulated Electric (122)"/>
    <s v="X DNU # 290 (T) Canon West Sub"/>
    <x v="179"/>
    <n v="135003"/>
    <x v="78"/>
    <n v="13196745"/>
    <s v="EASEMENT-WILLIAM TEZAK"/>
    <d v="2009-07-30T00:00:00"/>
    <d v="2009-09-01T00:00:00"/>
    <s v="50507XFER"/>
  </r>
  <r>
    <n v="0"/>
    <n v="0"/>
    <n v="0"/>
    <n v="0"/>
    <d v="2025-12-01T00:00:00"/>
    <s v="BH Colorado Electric Oper Co"/>
    <s v="Regulated Electric (122)"/>
    <s v="X DNU # 290 (T) Canon West Sub"/>
    <x v="179"/>
    <n v="135003"/>
    <x v="78"/>
    <n v="13196765"/>
    <s v="EASEMENT-SHOEMAKER"/>
    <d v="2009-07-30T00:00:00"/>
    <d v="2009-09-01T00:00:00"/>
    <s v="50507XFER"/>
  </r>
  <r>
    <n v="0"/>
    <n v="0"/>
    <n v="0"/>
    <n v="0"/>
    <d v="2025-12-01T00:00:00"/>
    <s v="BH Colorado Electric Oper Co"/>
    <s v="Regulated Electric (122)"/>
    <s v="X DNU # 290 (T) Canon West Sub"/>
    <x v="179"/>
    <n v="135003"/>
    <x v="78"/>
    <n v="13171915"/>
    <s v="EASEMENT-WANDA OLIVER"/>
    <d v="2009-07-30T00:00:00"/>
    <d v="2009-09-01T00:00:00"/>
    <s v="50507XFER"/>
  </r>
  <r>
    <n v="0"/>
    <n v="0"/>
    <n v="0"/>
    <n v="0"/>
    <d v="2025-12-01T00:00:00"/>
    <s v="BH Colorado Electric Oper Co"/>
    <s v="Regulated Electric (122)"/>
    <s v="X DNU # 290 (T) Canon West Sub"/>
    <x v="179"/>
    <n v="135003"/>
    <x v="78"/>
    <n v="10932169"/>
    <s v="EASEMENT-WEAVER"/>
    <d v="2009-07-30T00:00:00"/>
    <d v="2009-09-01T00:00:00"/>
    <s v="10011185"/>
  </r>
  <r>
    <n v="0"/>
    <n v="0"/>
    <n v="0"/>
    <n v="0"/>
    <d v="2025-12-01T00:00:00"/>
    <s v="BH Colorado Electric Oper Co"/>
    <s v="Regulated Electric (122)"/>
    <s v="X DNU # 290 (T) Canon West Sub"/>
    <x v="179"/>
    <n v="135003"/>
    <x v="78"/>
    <n v="10932151"/>
    <s v="EASEMENT-FORAKER"/>
    <d v="2009-07-30T00:00:00"/>
    <d v="2009-09-01T00:00:00"/>
    <s v="10011185"/>
  </r>
  <r>
    <n v="0"/>
    <n v="0"/>
    <n v="0"/>
    <n v="0"/>
    <d v="2025-12-01T00:00:00"/>
    <s v="BH Colorado Electric Oper Co"/>
    <s v="Regulated Electric (122)"/>
    <s v="X DNU # 290 (T) Canon West Sub"/>
    <x v="179"/>
    <n v="135003"/>
    <x v="78"/>
    <n v="13171900"/>
    <s v="EASEMENT-RAVEN ASHER"/>
    <d v="2009-07-30T00:00:00"/>
    <d v="2009-09-01T00:00:00"/>
    <s v="50507XFER"/>
  </r>
  <r>
    <n v="0"/>
    <n v="0"/>
    <n v="0"/>
    <n v="0"/>
    <d v="2025-12-01T00:00:00"/>
    <s v="BH Colorado Electric Oper Co"/>
    <s v="Regulated Electric (122)"/>
    <s v="X DNU # 290 (T) Canon West Sub"/>
    <x v="179"/>
    <n v="135003"/>
    <x v="78"/>
    <n v="10932160"/>
    <s v="EASEMENT-SHOEMAKER"/>
    <d v="2009-07-30T00:00:00"/>
    <d v="2009-09-01T00:00:00"/>
    <s v="10011185"/>
  </r>
  <r>
    <n v="0"/>
    <n v="0"/>
    <n v="0"/>
    <n v="0"/>
    <d v="2025-12-01T00:00:00"/>
    <s v="BH Colorado Electric Oper Co"/>
    <s v="Regulated Electric (122)"/>
    <s v="X DNU # 290 (T) Canon West Sub"/>
    <x v="179"/>
    <n v="135003"/>
    <x v="78"/>
    <n v="13171910"/>
    <s v="EASEMENT-VOIGHT LOCKSMITH"/>
    <d v="2009-07-30T00:00:00"/>
    <d v="2009-09-01T00:00:00"/>
    <s v="50507XFER"/>
  </r>
  <r>
    <n v="0"/>
    <n v="0"/>
    <n v="0"/>
    <n v="0"/>
    <d v="2025-12-01T00:00:00"/>
    <s v="BH Colorado Electric Oper Co"/>
    <s v="Regulated Electric (122)"/>
    <s v="X DNU # 290 (T) Canon West Sub"/>
    <x v="179"/>
    <n v="135003"/>
    <x v="78"/>
    <n v="13196735"/>
    <s v="EASEMENT-WANDA OLIVER"/>
    <d v="2009-07-30T00:00:00"/>
    <d v="2009-09-01T00:00:00"/>
    <s v="50507XFER"/>
  </r>
  <r>
    <n v="0"/>
    <n v="0"/>
    <n v="0"/>
    <n v="0"/>
    <d v="2025-12-01T00:00:00"/>
    <s v="BH Colorado Electric Oper Co"/>
    <s v="Regulated Electric (122)"/>
    <s v="X DNU # 290 (T) Canon West Sub"/>
    <x v="179"/>
    <n v="135003"/>
    <x v="78"/>
    <n v="13196755"/>
    <s v="EASEMENT-MCMILLIAN"/>
    <d v="2009-07-30T00:00:00"/>
    <d v="2009-09-01T00:00:00"/>
    <s v="50507XFER"/>
  </r>
  <r>
    <n v="0"/>
    <n v="0"/>
    <n v="0"/>
    <n v="0"/>
    <d v="2025-12-01T00:00:00"/>
    <s v="BH Colorado Electric Oper Co"/>
    <s v="Regulated Electric (122)"/>
    <s v="X DNU # 290 (T) Canon West Sub"/>
    <x v="179"/>
    <n v="135500"/>
    <x v="7"/>
    <n v="10932055"/>
    <s v="Anchors"/>
    <d v="2009-07-30T00:00:00"/>
    <d v="2009-01-01T00:00:00"/>
    <s v="10011185"/>
  </r>
  <r>
    <n v="0"/>
    <n v="0"/>
    <n v="0"/>
    <n v="0"/>
    <d v="2025-12-01T00:00:00"/>
    <s v="BH Colorado Electric Oper Co"/>
    <s v="Regulated Electric (122)"/>
    <s v="X DNU # 290 (T) Canon West Sub"/>
    <x v="179"/>
    <n v="135500"/>
    <x v="20"/>
    <n v="21294069"/>
    <s v="CROSSARM ASSEMBLIES, WOOD"/>
    <d v="1967-07-01T00:00:00"/>
    <d v="1967-07-01T00:00:00"/>
    <s v="50507XFER"/>
  </r>
  <r>
    <n v="0"/>
    <n v="0"/>
    <n v="0"/>
    <n v="0"/>
    <d v="2025-12-01T00:00:00"/>
    <s v="BH Colorado Electric Oper Co"/>
    <s v="Regulated Electric (122)"/>
    <s v="X DNU # 290 (T) Canon West Sub"/>
    <x v="179"/>
    <n v="135500"/>
    <x v="20"/>
    <n v="21294062"/>
    <s v="CROSSARM ASSEMBLIES, WOOD"/>
    <d v="1965-07-01T00:00:00"/>
    <d v="1965-07-01T00:00:00"/>
    <s v="50507XFER"/>
  </r>
  <r>
    <n v="0"/>
    <n v="0"/>
    <n v="0"/>
    <n v="0"/>
    <d v="2025-12-01T00:00:00"/>
    <s v="BH Colorado Electric Oper Co"/>
    <s v="Regulated Electric (122)"/>
    <s v="X DNU # 290 (T) Canon West Sub"/>
    <x v="179"/>
    <n v="135500"/>
    <x v="76"/>
    <n v="11624749"/>
    <s v="CROSSARM, STEEL"/>
    <d v="2009-07-30T00:00:00"/>
    <d v="2012-01-01T00:00:00"/>
    <s v="10011185"/>
  </r>
  <r>
    <n v="0"/>
    <n v="0"/>
    <n v="0"/>
    <n v="0"/>
    <d v="2025-12-01T00:00:00"/>
    <s v="BH Colorado Electric Oper Co"/>
    <s v="Regulated Electric (122)"/>
    <s v="X DNU # 290 (T) Canon West Sub"/>
    <x v="179"/>
    <n v="135500"/>
    <x v="25"/>
    <n v="10932077"/>
    <s v="Crossarm, Wood"/>
    <d v="2009-07-30T00:00:00"/>
    <d v="2009-01-01T00:00:00"/>
    <s v="10011185"/>
  </r>
  <r>
    <n v="1"/>
    <n v="0"/>
    <n v="0"/>
    <n v="0"/>
    <d v="2025-12-01T00:00:00"/>
    <s v="BH Colorado Electric Oper Co"/>
    <s v="Regulated Electric (122)"/>
    <s v="X DNU # 290 (T) Canon West Sub"/>
    <x v="179"/>
    <n v="135500"/>
    <x v="3"/>
    <n v="9995055"/>
    <s v="ROW -Canon W to Victor-Ln 290"/>
    <d v="2005-08-09T00:00:00"/>
    <d v="2005-09-01T00:00:00"/>
    <s v="10022172"/>
  </r>
  <r>
    <n v="0"/>
    <n v="0"/>
    <n v="0"/>
    <n v="0"/>
    <d v="2025-12-01T00:00:00"/>
    <s v="BH Colorado Electric Oper Co"/>
    <s v="Regulated Electric (122)"/>
    <s v="X DNU # 290 (T) Canon West Sub"/>
    <x v="179"/>
    <n v="135500"/>
    <x v="3"/>
    <n v="9710337"/>
    <s v="Build line-C West- Victor-22mi"/>
    <d v="2009-07-29T00:00:00"/>
    <d v="2009-09-01T00:00:00"/>
    <s v="10011185"/>
  </r>
  <r>
    <n v="0"/>
    <n v="0"/>
    <n v="0"/>
    <n v="0"/>
    <d v="2025-12-01T00:00:00"/>
    <s v="BH Colorado Electric Oper Co"/>
    <s v="Regulated Electric (122)"/>
    <s v="X DNU # 290 (T) Canon West Sub"/>
    <x v="179"/>
    <n v="135500"/>
    <x v="3"/>
    <n v="11613024"/>
    <s v="Build line-C West- Victor-22mi"/>
    <d v="2009-07-30T00:00:00"/>
    <d v="2012-09-01T00:00:00"/>
    <s v="10011185"/>
  </r>
  <r>
    <n v="0"/>
    <n v="0"/>
    <n v="0"/>
    <n v="0"/>
    <d v="2025-12-01T00:00:00"/>
    <s v="BH Colorado Electric Oper Co"/>
    <s v="Regulated Electric (122)"/>
    <s v="X DNU # 290 (T) Canon West Sub"/>
    <x v="179"/>
    <n v="135500"/>
    <x v="9"/>
    <n v="10932080"/>
    <s v="Guys"/>
    <d v="2009-07-30T00:00:00"/>
    <d v="2009-01-01T00:00:00"/>
    <s v="10011185"/>
  </r>
  <r>
    <n v="0"/>
    <n v="0"/>
    <n v="0"/>
    <n v="0"/>
    <d v="2025-12-01T00:00:00"/>
    <s v="BH Colorado Electric Oper Co"/>
    <s v="Regulated Electric (122)"/>
    <s v="X DNU # 290 (T) Canon West Sub"/>
    <x v="179"/>
    <n v="135500"/>
    <x v="14"/>
    <n v="10932083"/>
    <s v="Wood 1 Pole 100'"/>
    <d v="2009-07-30T00:00:00"/>
    <d v="2009-01-01T00:00:00"/>
    <s v="10011185"/>
  </r>
  <r>
    <n v="0"/>
    <n v="0"/>
    <n v="0"/>
    <n v="0"/>
    <d v="2025-12-01T00:00:00"/>
    <s v="BH Colorado Electric Oper Co"/>
    <s v="Regulated Electric (122)"/>
    <s v="X DNU # 290 (T) Canon West Sub"/>
    <x v="179"/>
    <n v="135500"/>
    <x v="23"/>
    <n v="21294076"/>
    <s v="POLE, WOOD"/>
    <d v="1967-07-01T00:00:00"/>
    <d v="1967-07-01T00:00:00"/>
    <s v="50507XFER"/>
  </r>
  <r>
    <n v="0"/>
    <n v="0"/>
    <n v="0"/>
    <n v="0"/>
    <d v="2025-12-01T00:00:00"/>
    <s v="BH Colorado Electric Oper Co"/>
    <s v="Regulated Electric (122)"/>
    <s v="X DNU # 290 (T) Canon West Sub"/>
    <x v="179"/>
    <n v="135500"/>
    <x v="23"/>
    <n v="10932172"/>
    <s v="Pole, Wood"/>
    <d v="2009-07-30T00:00:00"/>
    <d v="2009-09-01T00:00:00"/>
    <s v="10011185"/>
  </r>
  <r>
    <n v="0"/>
    <n v="0"/>
    <n v="0"/>
    <n v="0"/>
    <d v="2025-12-01T00:00:00"/>
    <s v="BH Colorado Electric Oper Co"/>
    <s v="Regulated Electric (122)"/>
    <s v="X DNU # 290 (T) Canon West Sub"/>
    <x v="179"/>
    <n v="135500"/>
    <x v="23"/>
    <n v="10932091"/>
    <s v="Pole, Wood"/>
    <d v="2009-07-30T00:00:00"/>
    <d v="2009-01-01T00:00:00"/>
    <s v="10011185"/>
  </r>
  <r>
    <n v="0"/>
    <n v="0"/>
    <n v="0"/>
    <n v="0"/>
    <d v="2025-12-01T00:00:00"/>
    <s v="BH Colorado Electric Oper Co"/>
    <s v="Regulated Electric (122)"/>
    <s v="X DNU # 290 (T) Canon West Sub"/>
    <x v="179"/>
    <n v="135500"/>
    <x v="87"/>
    <n v="10932112"/>
    <s v="Wood 1 Pole 35'"/>
    <d v="2009-07-30T00:00:00"/>
    <d v="2009-09-01T00:00:00"/>
    <s v="10011185"/>
  </r>
  <r>
    <n v="0"/>
    <n v="0"/>
    <n v="0"/>
    <n v="0"/>
    <d v="2025-12-01T00:00:00"/>
    <s v="BH Colorado Electric Oper Co"/>
    <s v="Regulated Electric (122)"/>
    <s v="X DNU # 290 (T) Canon West Sub"/>
    <x v="179"/>
    <n v="135500"/>
    <x v="87"/>
    <n v="10932115"/>
    <s v="Wood 1 Pole 35'"/>
    <d v="2009-07-30T00:00:00"/>
    <d v="2009-09-01T00:00:00"/>
    <s v="10011185"/>
  </r>
  <r>
    <n v="0"/>
    <n v="0"/>
    <n v="0"/>
    <n v="0"/>
    <d v="2025-12-01T00:00:00"/>
    <s v="BH Colorado Electric Oper Co"/>
    <s v="Regulated Electric (122)"/>
    <s v="X DNU # 290 (T) Canon West Sub"/>
    <x v="179"/>
    <n v="135500"/>
    <x v="45"/>
    <n v="10932118"/>
    <s v="Wood 1 Pole 50'"/>
    <d v="2009-07-30T00:00:00"/>
    <d v="2009-09-01T00:00:00"/>
    <s v="10011185"/>
  </r>
  <r>
    <n v="0"/>
    <n v="0"/>
    <n v="0"/>
    <n v="0"/>
    <d v="2025-12-01T00:00:00"/>
    <s v="BH Colorado Electric Oper Co"/>
    <s v="Regulated Electric (122)"/>
    <s v="X DNU # 290 (T) Canon West Sub"/>
    <x v="179"/>
    <n v="135500"/>
    <x v="45"/>
    <n v="10932088"/>
    <s v="Wood 1 Pole 55'"/>
    <d v="2009-07-30T00:00:00"/>
    <d v="2009-01-01T00:00:00"/>
    <s v="10011185"/>
  </r>
  <r>
    <n v="0"/>
    <n v="0"/>
    <n v="0"/>
    <n v="0"/>
    <d v="2025-12-01T00:00:00"/>
    <s v="BH Colorado Electric Oper Co"/>
    <s v="Regulated Electric (122)"/>
    <s v="X DNU # 290 (T) Canon West Sub"/>
    <x v="179"/>
    <n v="135500"/>
    <x v="46"/>
    <n v="10932121"/>
    <s v="Wood 1 Pole 60'"/>
    <d v="2009-07-30T00:00:00"/>
    <d v="2009-09-01T00:00:00"/>
    <s v="10011185"/>
  </r>
  <r>
    <n v="0"/>
    <n v="0"/>
    <n v="0"/>
    <n v="0"/>
    <d v="2025-12-01T00:00:00"/>
    <s v="BH Colorado Electric Oper Co"/>
    <s v="Regulated Electric (122)"/>
    <s v="X DNU # 290 (T) Canon West Sub"/>
    <x v="179"/>
    <n v="135500"/>
    <x v="46"/>
    <n v="10932124"/>
    <s v="Wood 1 Pole 60'"/>
    <d v="2009-07-30T00:00:00"/>
    <d v="2009-09-01T00:00:00"/>
    <s v="10011185"/>
  </r>
  <r>
    <n v="0"/>
    <n v="0"/>
    <n v="0"/>
    <n v="0"/>
    <d v="2025-12-01T00:00:00"/>
    <s v="BH Colorado Electric Oper Co"/>
    <s v="Regulated Electric (122)"/>
    <s v="X DNU # 290 (T) Canon West Sub"/>
    <x v="179"/>
    <n v="135500"/>
    <x v="47"/>
    <n v="10932127"/>
    <s v="Wood 1 Pole 65'"/>
    <d v="2009-07-30T00:00:00"/>
    <d v="2009-09-01T00:00:00"/>
    <s v="10011185"/>
  </r>
  <r>
    <n v="0"/>
    <n v="0"/>
    <n v="0"/>
    <n v="0"/>
    <d v="2025-12-01T00:00:00"/>
    <s v="BH Colorado Electric Oper Co"/>
    <s v="Regulated Electric (122)"/>
    <s v="X DNU # 290 (T) Canon West Sub"/>
    <x v="179"/>
    <n v="135500"/>
    <x v="48"/>
    <n v="10932130"/>
    <s v="Wood 1 Pole 70'"/>
    <d v="2009-07-30T00:00:00"/>
    <d v="2009-09-01T00:00:00"/>
    <s v="10011185"/>
  </r>
  <r>
    <n v="0"/>
    <n v="0"/>
    <n v="0"/>
    <n v="0"/>
    <d v="2025-12-01T00:00:00"/>
    <s v="BH Colorado Electric Oper Co"/>
    <s v="Regulated Electric (122)"/>
    <s v="X DNU # 290 (T) Canon West Sub"/>
    <x v="179"/>
    <n v="135500"/>
    <x v="49"/>
    <n v="10932133"/>
    <s v="Wood 1 Pole 75'"/>
    <d v="2009-07-30T00:00:00"/>
    <d v="2009-09-01T00:00:00"/>
    <s v="10011185"/>
  </r>
  <r>
    <n v="0"/>
    <n v="0"/>
    <n v="0"/>
    <n v="0"/>
    <d v="2025-12-01T00:00:00"/>
    <s v="BH Colorado Electric Oper Co"/>
    <s v="Regulated Electric (122)"/>
    <s v="X DNU # 290 (T) Canon West Sub"/>
    <x v="179"/>
    <n v="135500"/>
    <x v="50"/>
    <n v="10932136"/>
    <s v="Wood 1 Pole 80'"/>
    <d v="2009-07-30T00:00:00"/>
    <d v="2009-09-01T00:00:00"/>
    <s v="10011185"/>
  </r>
  <r>
    <n v="0"/>
    <n v="0"/>
    <n v="0"/>
    <n v="0"/>
    <d v="2025-12-01T00:00:00"/>
    <s v="BH Colorado Electric Oper Co"/>
    <s v="Regulated Electric (122)"/>
    <s v="X DNU # 290 (T) Canon West Sub"/>
    <x v="179"/>
    <n v="135500"/>
    <x v="51"/>
    <n v="10932139"/>
    <s v="Wood 1 Pole 85'"/>
    <d v="2009-07-30T00:00:00"/>
    <d v="2009-09-01T00:00:00"/>
    <s v="10011185"/>
  </r>
  <r>
    <n v="0"/>
    <n v="0"/>
    <n v="0"/>
    <n v="0"/>
    <d v="2025-12-01T00:00:00"/>
    <s v="BH Colorado Electric Oper Co"/>
    <s v="Regulated Electric (122)"/>
    <s v="X DNU # 290 (T) Canon West Sub"/>
    <x v="179"/>
    <n v="135500"/>
    <x v="52"/>
    <n v="10932142"/>
    <s v="Wood 1 Pole 90'"/>
    <d v="2009-07-30T00:00:00"/>
    <d v="2009-09-01T00:00:00"/>
    <s v="10011185"/>
  </r>
  <r>
    <n v="0"/>
    <n v="0"/>
    <n v="0"/>
    <n v="0"/>
    <d v="2025-12-01T00:00:00"/>
    <s v="BH Colorado Electric Oper Co"/>
    <s v="Regulated Electric (122)"/>
    <s v="X DNU # 290 (T) Canon West Sub"/>
    <x v="179"/>
    <n v="135500"/>
    <x v="53"/>
    <n v="10932145"/>
    <s v="Wood 1 Pole 95'"/>
    <d v="2009-07-30T00:00:00"/>
    <d v="2009-09-01T00:00:00"/>
    <s v="10011185"/>
  </r>
  <r>
    <n v="0"/>
    <n v="0"/>
    <n v="0"/>
    <n v="0"/>
    <d v="2025-12-01T00:00:00"/>
    <s v="BH Colorado Electric Oper Co"/>
    <s v="Regulated Electric (122)"/>
    <s v="X DNU # 290 (T) Canon West Sub"/>
    <x v="179"/>
    <n v="135600"/>
    <x v="67"/>
    <n v="10932062"/>
    <s v="Arrester -  Other"/>
    <d v="2009-07-30T00:00:00"/>
    <d v="2009-01-01T00:00:00"/>
    <s v="10011185"/>
  </r>
  <r>
    <n v="0"/>
    <n v="0"/>
    <n v="0"/>
    <n v="0"/>
    <d v="2025-12-01T00:00:00"/>
    <s v="BH Colorado Electric Oper Co"/>
    <s v="Regulated Electric (122)"/>
    <s v="X DNU # 290 (T) Canon West Sub"/>
    <x v="179"/>
    <n v="135600"/>
    <x v="57"/>
    <n v="10932065"/>
    <s v="Conductor, Oh Acsr Bare 4"/>
    <d v="2009-07-30T00:00:00"/>
    <d v="2009-01-01T00:00:00"/>
    <s v="10011185"/>
  </r>
  <r>
    <n v="0"/>
    <n v="0"/>
    <n v="0"/>
    <n v="0"/>
    <d v="2025-12-01T00:00:00"/>
    <s v="BH Colorado Electric Oper Co"/>
    <s v="Regulated Electric (122)"/>
    <s v="X DNU # 290 (T) Canon West Sub"/>
    <x v="179"/>
    <n v="135600"/>
    <x v="74"/>
    <n v="10932068"/>
    <s v="Conductor, Oh Acsr Bare 477 Mcm"/>
    <d v="2009-07-30T00:00:00"/>
    <d v="2009-01-01T00:00:00"/>
    <s v="10011185"/>
  </r>
  <r>
    <n v="0"/>
    <n v="0"/>
    <n v="0"/>
    <n v="0"/>
    <d v="2025-12-01T00:00:00"/>
    <s v="BH Colorado Electric Oper Co"/>
    <s v="Regulated Electric (122)"/>
    <s v="X DNU # 290 (T) Canon West Sub"/>
    <x v="179"/>
    <n v="135600"/>
    <x v="88"/>
    <n v="10932074"/>
    <s v="Conductor, Oh Acsr Poly 266.8Mcm"/>
    <d v="2009-07-30T00:00:00"/>
    <d v="2009-01-01T00:00:00"/>
    <s v="10011185"/>
  </r>
  <r>
    <n v="0"/>
    <n v="0"/>
    <n v="0"/>
    <n v="0"/>
    <d v="2025-12-01T00:00:00"/>
    <s v="BH Colorado Electric Oper Co"/>
    <s v="Regulated Electric (122)"/>
    <s v="X DNU # 290 (T) Canon West Sub"/>
    <x v="179"/>
    <n v="135600"/>
    <x v="3"/>
    <n v="9731513"/>
    <s v="Build line-C West- Victor-22mi"/>
    <d v="2009-07-29T00:00:00"/>
    <d v="2009-09-01T00:00:00"/>
    <s v="10011185"/>
  </r>
  <r>
    <n v="1"/>
    <n v="0"/>
    <n v="0"/>
    <n v="0"/>
    <d v="2025-12-01T00:00:00"/>
    <s v="BH Colorado Electric Oper Co"/>
    <s v="Regulated Electric (122)"/>
    <s v="X DNU # 290 (T) Canon West Sub"/>
    <x v="179"/>
    <n v="135600"/>
    <x v="3"/>
    <n v="9697802"/>
    <s v="ROW -Canon W to Victor-Ln 290"/>
    <d v="2005-08-09T00:00:00"/>
    <d v="2005-09-01T00:00:00"/>
    <s v="10022172"/>
  </r>
  <r>
    <n v="0"/>
    <n v="0"/>
    <n v="0"/>
    <n v="0"/>
    <d v="2025-12-01T00:00:00"/>
    <s v="BH Colorado Electric Oper Co"/>
    <s v="Regulated Electric (122)"/>
    <s v="X DNU # 290 (T) Canon West Sub"/>
    <x v="179"/>
    <n v="135600"/>
    <x v="3"/>
    <n v="11613027"/>
    <s v="Build line-C West- Victor-22mi"/>
    <d v="2009-07-30T00:00:00"/>
    <d v="2012-09-01T00:00:00"/>
    <s v="10011185"/>
  </r>
  <r>
    <n v="0"/>
    <n v="0"/>
    <n v="0"/>
    <n v="0"/>
    <d v="2025-12-01T00:00:00"/>
    <s v="BH Colorado Electric Oper Co"/>
    <s v="Regulated Electric (122)"/>
    <s v="X DNU # 290 (T) Canon West Sub"/>
    <x v="179"/>
    <n v="135600"/>
    <x v="61"/>
    <n v="10932094"/>
    <s v="Insulator, 115KV"/>
    <d v="2009-07-30T00:00:00"/>
    <d v="2009-01-01T00:00:00"/>
    <s v="10011185"/>
  </r>
  <r>
    <n v="0"/>
    <n v="0"/>
    <n v="0"/>
    <n v="0"/>
    <d v="2025-12-01T00:00:00"/>
    <s v="BH Colorado Electric Oper Co"/>
    <s v="Regulated Electric (122)"/>
    <s v="X DNU # 290 (T) Canon West Sub"/>
    <x v="179"/>
    <n v="135600"/>
    <x v="69"/>
    <n v="10932097"/>
    <s v="Insulator, 230kv"/>
    <d v="2009-07-30T00:00:00"/>
    <d v="2009-01-01T00:00:00"/>
    <s v="10011185"/>
  </r>
  <r>
    <n v="0"/>
    <n v="0"/>
    <n v="0"/>
    <n v="0"/>
    <d v="2025-12-01T00:00:00"/>
    <s v="BH Colorado Electric Oper Co"/>
    <s v="Regulated Electric (122)"/>
    <s v="X DNU # 290 (T) Canon West Sub"/>
    <x v="179"/>
    <n v="135600"/>
    <x v="30"/>
    <n v="10932100"/>
    <s v="Insulator"/>
    <d v="2009-07-30T00:00:00"/>
    <d v="2009-01-01T00:00:00"/>
    <s v="10011185"/>
  </r>
  <r>
    <n v="0"/>
    <n v="0"/>
    <n v="0"/>
    <n v="0"/>
    <d v="2025-12-01T00:00:00"/>
    <s v="BH Colorado Electric Oper Co"/>
    <s v="Regulated Electric (122)"/>
    <s v="X DNU # 290 (T) Canon West Sub"/>
    <x v="179"/>
    <n v="135600"/>
    <x v="18"/>
    <n v="10932071"/>
    <s v="Static Wire (Transmission Lines)"/>
    <d v="2009-07-30T00:00:00"/>
    <d v="2009-01-01T00:00:00"/>
    <s v="10011185"/>
  </r>
  <r>
    <n v="0"/>
    <n v="0"/>
    <n v="0"/>
    <n v="0"/>
    <d v="2025-12-01T00:00:00"/>
    <s v="BH Colorado Electric Oper Co"/>
    <s v="Regulated Electric (122)"/>
    <s v="X DNU # 290 (T) Canon West Sub"/>
    <x v="179"/>
    <n v="135600"/>
    <x v="18"/>
    <n v="21294083"/>
    <s v="STATIC WIRE (TRANSMISSION LINES)"/>
    <d v="1936-07-01T00:00:00"/>
    <d v="1936-07-01T00:00:00"/>
    <s v="50507XFER"/>
  </r>
  <r>
    <n v="0"/>
    <n v="0"/>
    <n v="0"/>
    <n v="0"/>
    <d v="2025-12-01T00:00:00"/>
    <s v="BH Colorado Electric Oper Co"/>
    <s v="Regulated Electric (122)"/>
    <s v="X DNU # 290 (T) Canon West Sub"/>
    <x v="179"/>
    <n v="135600"/>
    <x v="18"/>
    <n v="21294097"/>
    <s v="STATIC WIRE (TRANSMISSION LINE"/>
    <d v="1967-07-01T00:00:00"/>
    <d v="1967-07-01T00:00:00"/>
    <s v="50507XFER"/>
  </r>
  <r>
    <n v="0"/>
    <n v="0"/>
    <n v="0"/>
    <n v="0"/>
    <d v="2025-12-01T00:00:00"/>
    <s v="BH Colorado Electric Oper Co"/>
    <s v="Regulated Electric (122)"/>
    <s v="X DNU # 290 (T) Canon West Sub"/>
    <x v="179"/>
    <n v="135600"/>
    <x v="18"/>
    <n v="21294090"/>
    <s v="STATIC WIRE (TRANSMISSION LINE"/>
    <d v="1965-07-01T00:00:00"/>
    <d v="1965-07-01T00:00:00"/>
    <s v="50507XFER"/>
  </r>
  <r>
    <n v="0"/>
    <n v="0"/>
    <n v="0"/>
    <n v="0"/>
    <d v="2025-12-01T00:00:00"/>
    <s v="BH Colorado Electric Oper Co"/>
    <s v="Regulated Electric (122)"/>
    <s v="X DNU # 295 (T) Airport Memorial"/>
    <x v="180"/>
    <n v="135002"/>
    <x v="5"/>
    <n v="21265404"/>
    <s v="T-LIN S08 T22 R57"/>
    <d v="1977-07-01T00:00:00"/>
    <d v="1977-07-01T00:00:00"/>
    <s v="50505XFER"/>
  </r>
  <r>
    <n v="0"/>
    <n v="0"/>
    <n v="0"/>
    <n v="0"/>
    <d v="2025-12-01T00:00:00"/>
    <s v="BH Colorado Electric Oper Co"/>
    <s v="Regulated Electric (122)"/>
    <s v="X DNU # 295 (T) Airport Memorial"/>
    <x v="180"/>
    <n v="135002"/>
    <x v="5"/>
    <n v="21265454"/>
    <s v="T-LIN S21 T21 R61"/>
    <d v="1954-07-01T00:00:00"/>
    <d v="1954-07-01T00:00:00"/>
    <s v="50505XFER"/>
  </r>
  <r>
    <n v="0"/>
    <n v="0"/>
    <n v="0"/>
    <n v="0"/>
    <d v="2025-12-01T00:00:00"/>
    <s v="BH Colorado Electric Oper Co"/>
    <s v="Regulated Electric (122)"/>
    <s v="X DNU # 295 (T) Airport Memorial"/>
    <x v="180"/>
    <n v="135002"/>
    <x v="5"/>
    <n v="21265506"/>
    <s v="T-LIN S06 T21 R63"/>
    <d v="1966-07-01T00:00:00"/>
    <d v="1966-07-01T00:00:00"/>
    <s v="50505XFER"/>
  </r>
  <r>
    <n v="0"/>
    <n v="0"/>
    <n v="0"/>
    <n v="0"/>
    <d v="2025-12-01T00:00:00"/>
    <s v="BH Colorado Electric Oper Co"/>
    <s v="Regulated Electric (122)"/>
    <s v="X DNU # 295 (T) Airport Memorial"/>
    <x v="180"/>
    <n v="135002"/>
    <x v="5"/>
    <n v="21265498"/>
    <s v="T-LIN S18 T21 R61"/>
    <d v="1954-07-01T00:00:00"/>
    <d v="1954-07-01T00:00:00"/>
    <s v="50505XFER"/>
  </r>
  <r>
    <n v="0"/>
    <n v="0"/>
    <n v="0"/>
    <n v="0"/>
    <d v="2025-12-01T00:00:00"/>
    <s v="BH Colorado Electric Oper Co"/>
    <s v="Regulated Electric (122)"/>
    <s v="X DNU # 295 (T) Airport Memorial"/>
    <x v="180"/>
    <n v="135002"/>
    <x v="5"/>
    <n v="21265441"/>
    <s v="T-LIN S18 T21 R61"/>
    <d v="1951-07-01T00:00:00"/>
    <d v="1951-07-01T00:00:00"/>
    <s v="50505XFER"/>
  </r>
  <r>
    <n v="0"/>
    <n v="0"/>
    <n v="0"/>
    <n v="0"/>
    <d v="2025-12-01T00:00:00"/>
    <s v="BH Colorado Electric Oper Co"/>
    <s v="Regulated Electric (122)"/>
    <s v="X DNU # 295 (T) Airport Memorial"/>
    <x v="180"/>
    <n v="135002"/>
    <x v="5"/>
    <n v="21265464"/>
    <s v="T-LIN S16 T21 R61"/>
    <d v="1954-07-01T00:00:00"/>
    <d v="1954-07-01T00:00:00"/>
    <s v="50505XFER"/>
  </r>
  <r>
    <n v="0"/>
    <n v="0"/>
    <n v="0"/>
    <n v="0"/>
    <d v="2025-12-01T00:00:00"/>
    <s v="BH Colorado Electric Oper Co"/>
    <s v="Regulated Electric (122)"/>
    <s v="X DNU # 295 (T) Airport Memorial"/>
    <x v="180"/>
    <n v="135002"/>
    <x v="5"/>
    <n v="21265525"/>
    <s v="T-LIN S02 T21 R64"/>
    <d v="1966-07-01T00:00:00"/>
    <d v="1966-07-01T00:00:00"/>
    <s v="50505XFER"/>
  </r>
  <r>
    <n v="0"/>
    <n v="0"/>
    <n v="0"/>
    <n v="0"/>
    <d v="2025-12-01T00:00:00"/>
    <s v="BH Colorado Electric Oper Co"/>
    <s v="Regulated Electric (122)"/>
    <s v="X DNU # 295 (T) Airport Memorial"/>
    <x v="180"/>
    <n v="135002"/>
    <x v="5"/>
    <n v="21265546"/>
    <s v="T-LIN S08 T21 R64"/>
    <d v="1976-07-01T00:00:00"/>
    <d v="1976-07-01T00:00:00"/>
    <s v="50505XFER"/>
  </r>
  <r>
    <n v="0"/>
    <n v="0"/>
    <n v="0"/>
    <n v="0"/>
    <d v="2025-12-01T00:00:00"/>
    <s v="BH Colorado Electric Oper Co"/>
    <s v="Regulated Electric (122)"/>
    <s v="X DNU # 295 (T) Airport Memorial"/>
    <x v="180"/>
    <n v="135002"/>
    <x v="5"/>
    <n v="21265457"/>
    <s v="T-LIN S36 T21 R61"/>
    <d v="1954-07-01T00:00:00"/>
    <d v="1954-07-01T00:00:00"/>
    <s v="50505XFER"/>
  </r>
  <r>
    <n v="0"/>
    <n v="0"/>
    <n v="0"/>
    <n v="0"/>
    <d v="2025-12-01T00:00:00"/>
    <s v="BH Colorado Electric Oper Co"/>
    <s v="Regulated Electric (122)"/>
    <s v="X DNU # 295 (T) Airport Memorial"/>
    <x v="180"/>
    <n v="135002"/>
    <x v="5"/>
    <n v="21265393"/>
    <s v="T-LIN S36 T21 R57"/>
    <d v="1977-07-01T00:00:00"/>
    <d v="1977-07-01T00:00:00"/>
    <s v="50505XFER"/>
  </r>
  <r>
    <n v="0"/>
    <n v="0"/>
    <n v="0"/>
    <n v="0"/>
    <d v="2025-12-01T00:00:00"/>
    <s v="BH Colorado Electric Oper Co"/>
    <s v="Regulated Electric (122)"/>
    <s v="X DNU # 295 (T) Airport Memorial"/>
    <x v="180"/>
    <n v="135002"/>
    <x v="5"/>
    <n v="21265423"/>
    <s v="T-LIN S09 T22 R57"/>
    <d v="1939-07-01T00:00:00"/>
    <d v="1939-07-01T00:00:00"/>
    <s v="50505XFER"/>
  </r>
  <r>
    <n v="0"/>
    <n v="0"/>
    <n v="0"/>
    <n v="0"/>
    <d v="2025-12-01T00:00:00"/>
    <s v="BH Colorado Electric Oper Co"/>
    <s v="Regulated Electric (122)"/>
    <s v="X DNU # 295 (T) Airport Memorial"/>
    <x v="180"/>
    <n v="135002"/>
    <x v="5"/>
    <n v="21265600"/>
    <s v="T-LIN S12 T22 R58"/>
    <d v="1977-07-01T00:00:00"/>
    <d v="1977-07-01T00:00:00"/>
    <s v="50505XFER"/>
  </r>
  <r>
    <n v="0"/>
    <n v="0"/>
    <n v="0"/>
    <n v="0"/>
    <d v="2025-12-01T00:00:00"/>
    <s v="BH Colorado Electric Oper Co"/>
    <s v="Regulated Electric (122)"/>
    <s v="X DNU # 295 (T) Airport Memorial"/>
    <x v="180"/>
    <n v="135002"/>
    <x v="5"/>
    <n v="21265438"/>
    <s v="TRANS LINE"/>
    <d v="1943-07-01T00:00:00"/>
    <d v="1943-07-01T00:00:00"/>
    <s v="50505XFER"/>
  </r>
  <r>
    <n v="0"/>
    <n v="0"/>
    <n v="0"/>
    <n v="0"/>
    <d v="2025-12-01T00:00:00"/>
    <s v="BH Colorado Electric Oper Co"/>
    <s v="Regulated Electric (122)"/>
    <s v="X DNU # 295 (T) Airport Memorial"/>
    <x v="180"/>
    <n v="135002"/>
    <x v="5"/>
    <n v="21265359"/>
    <s v="T-LIN S09 T22 R57"/>
    <d v="1937-07-01T00:00:00"/>
    <d v="1937-07-01T00:00:00"/>
    <s v="50505XFER"/>
  </r>
  <r>
    <n v="0"/>
    <n v="0"/>
    <n v="0"/>
    <n v="0"/>
    <d v="2025-12-01T00:00:00"/>
    <s v="BH Colorado Electric Oper Co"/>
    <s v="Regulated Electric (122)"/>
    <s v="X DNU # 295 (T) Airport Memorial"/>
    <x v="180"/>
    <n v="135002"/>
    <x v="5"/>
    <n v="21265413"/>
    <s v="T-LIN S09 T22 R57"/>
    <d v="1938-07-01T00:00:00"/>
    <d v="1938-07-01T00:00:00"/>
    <s v="50505XFER"/>
  </r>
  <r>
    <n v="0"/>
    <n v="0"/>
    <n v="0"/>
    <n v="0"/>
    <d v="2025-12-01T00:00:00"/>
    <s v="BH Colorado Electric Oper Co"/>
    <s v="Regulated Electric (122)"/>
    <s v="X DNU # 295 (T) Airport Memorial"/>
    <x v="180"/>
    <n v="135002"/>
    <x v="5"/>
    <n v="21265426"/>
    <s v="T-LIN S09 T22 R57"/>
    <d v="1941-07-01T00:00:00"/>
    <d v="1941-07-01T00:00:00"/>
    <s v="50505XFER"/>
  </r>
  <r>
    <n v="0"/>
    <n v="0"/>
    <n v="0"/>
    <n v="0"/>
    <d v="2025-12-01T00:00:00"/>
    <s v="BH Colorado Electric Oper Co"/>
    <s v="Regulated Electric (122)"/>
    <s v="X DNU # 295 (T) Airport Memorial"/>
    <x v="180"/>
    <n v="135002"/>
    <x v="5"/>
    <n v="21265448"/>
    <s v="T-LIN S35 T21 R61"/>
    <d v="1951-07-01T00:00:00"/>
    <d v="1951-07-01T00:00:00"/>
    <s v="50505XFER"/>
  </r>
  <r>
    <n v="0"/>
    <n v="0"/>
    <n v="0"/>
    <n v="0"/>
    <d v="2025-12-01T00:00:00"/>
    <s v="BH Colorado Electric Oper Co"/>
    <s v="Regulated Electric (122)"/>
    <s v="X DNU # 295 (T) Airport Memorial"/>
    <x v="180"/>
    <n v="135002"/>
    <x v="5"/>
    <n v="21265553"/>
    <s v="T-LIN S07 T21 R64"/>
    <d v="1976-07-01T00:00:00"/>
    <d v="1976-07-01T00:00:00"/>
    <s v="50505XFER"/>
  </r>
  <r>
    <n v="0"/>
    <n v="0"/>
    <n v="0"/>
    <n v="0"/>
    <d v="2025-12-01T00:00:00"/>
    <s v="BH Colorado Electric Oper Co"/>
    <s v="Regulated Electric (122)"/>
    <s v="X DNU # 295 (T) Airport Memorial"/>
    <x v="180"/>
    <n v="135002"/>
    <x v="5"/>
    <n v="21265567"/>
    <s v="T-LIN S11 T22 R58"/>
    <d v="1977-07-01T00:00:00"/>
    <d v="1977-07-01T00:00:00"/>
    <s v="50505XFER"/>
  </r>
  <r>
    <n v="0"/>
    <n v="0"/>
    <n v="0"/>
    <n v="0"/>
    <d v="2025-12-01T00:00:00"/>
    <s v="BH Colorado Electric Oper Co"/>
    <s v="Regulated Electric (122)"/>
    <s v="X DNU # 295 (T) Airport Memorial"/>
    <x v="180"/>
    <n v="135002"/>
    <x v="5"/>
    <n v="21265572"/>
    <s v="T-LIN S25 T21 R57"/>
    <d v="1977-07-01T00:00:00"/>
    <d v="1977-07-01T00:00:00"/>
    <s v="50505XFER"/>
  </r>
  <r>
    <n v="0"/>
    <n v="0"/>
    <n v="0"/>
    <n v="0"/>
    <d v="2025-12-01T00:00:00"/>
    <s v="BH Colorado Electric Oper Co"/>
    <s v="Regulated Electric (122)"/>
    <s v="X DNU # 295 (T) Airport Memorial"/>
    <x v="180"/>
    <n v="135002"/>
    <x v="5"/>
    <n v="21265493"/>
    <s v="T-LIN S05 T22 R60"/>
    <d v="1954-07-01T00:00:00"/>
    <d v="1954-07-01T00:00:00"/>
    <s v="50505XFER"/>
  </r>
  <r>
    <n v="0"/>
    <n v="0"/>
    <n v="0"/>
    <n v="0"/>
    <d v="2025-12-01T00:00:00"/>
    <s v="BH Colorado Electric Oper Co"/>
    <s v="Regulated Electric (122)"/>
    <s v="X DNU # 295 (T) Airport Memorial"/>
    <x v="180"/>
    <n v="135002"/>
    <x v="5"/>
    <n v="21265382"/>
    <s v="T-LIN S01 T22 R57"/>
    <d v="1977-07-01T00:00:00"/>
    <d v="1977-07-01T00:00:00"/>
    <s v="50505XFER"/>
  </r>
  <r>
    <n v="0"/>
    <n v="0"/>
    <n v="0"/>
    <n v="0"/>
    <d v="2025-12-01T00:00:00"/>
    <s v="BH Colorado Electric Oper Co"/>
    <s v="Regulated Electric (122)"/>
    <s v="X DNU # 295 (T) Airport Memorial"/>
    <x v="180"/>
    <n v="135002"/>
    <x v="5"/>
    <n v="21265501"/>
    <s v="T-LIN S04 T21 R62"/>
    <d v="1962-07-01T00:00:00"/>
    <d v="1962-07-01T00:00:00"/>
    <s v="50505XFER"/>
  </r>
  <r>
    <n v="0"/>
    <n v="0"/>
    <n v="0"/>
    <n v="0"/>
    <d v="2025-12-01T00:00:00"/>
    <s v="BH Colorado Electric Oper Co"/>
    <s v="Regulated Electric (122)"/>
    <s v="X DNU # 295 (T) Airport Memorial"/>
    <x v="180"/>
    <n v="135002"/>
    <x v="5"/>
    <n v="21265593"/>
    <s v="T-LIN S23 T22 R58"/>
    <d v="1977-07-01T00:00:00"/>
    <d v="1977-07-01T00:00:00"/>
    <s v="50505XFER"/>
  </r>
  <r>
    <n v="0"/>
    <n v="0"/>
    <n v="0"/>
    <n v="0"/>
    <d v="2025-12-01T00:00:00"/>
    <s v="BH Colorado Electric Oper Co"/>
    <s v="Regulated Electric (122)"/>
    <s v="X DNU # 295 (T) Airport Memorial"/>
    <x v="180"/>
    <n v="135002"/>
    <x v="5"/>
    <n v="21265614"/>
    <s v="T-LIN S11 T22 R57"/>
    <d v="1977-07-01T00:00:00"/>
    <d v="1977-07-01T00:00:00"/>
    <s v="50505XFER"/>
  </r>
  <r>
    <n v="0"/>
    <n v="0"/>
    <n v="0"/>
    <n v="0"/>
    <d v="2025-12-01T00:00:00"/>
    <s v="BH Colorado Electric Oper Co"/>
    <s v="Regulated Electric (122)"/>
    <s v="X DNU # 295 (T) Airport Memorial"/>
    <x v="180"/>
    <n v="135002"/>
    <x v="5"/>
    <n v="21265430"/>
    <s v="T-LIN S09 T22 R57"/>
    <d v="1942-07-01T00:00:00"/>
    <d v="1942-07-01T00:00:00"/>
    <s v="50505XFER"/>
  </r>
  <r>
    <n v="0"/>
    <n v="0"/>
    <n v="0"/>
    <n v="0"/>
    <d v="2025-12-01T00:00:00"/>
    <s v="BH Colorado Electric Oper Co"/>
    <s v="Regulated Electric (122)"/>
    <s v="X DNU # 295 (T) Airport Memorial"/>
    <x v="180"/>
    <n v="135002"/>
    <x v="5"/>
    <n v="21265451"/>
    <s v="T-LIN S35 T21 R61"/>
    <d v="1954-07-01T00:00:00"/>
    <d v="1954-07-01T00:00:00"/>
    <s v="50505XFER"/>
  </r>
  <r>
    <n v="0"/>
    <n v="0"/>
    <n v="0"/>
    <n v="0"/>
    <d v="2025-12-01T00:00:00"/>
    <s v="BH Colorado Electric Oper Co"/>
    <s v="Regulated Electric (122)"/>
    <s v="X DNU # 295 (T) Airport Memorial"/>
    <x v="180"/>
    <n v="135002"/>
    <x v="5"/>
    <n v="21265471"/>
    <s v="T-LIN S32 T21 R60"/>
    <d v="1954-07-01T00:00:00"/>
    <d v="1954-07-01T00:00:00"/>
    <s v="50505XFER"/>
  </r>
  <r>
    <n v="0"/>
    <n v="0"/>
    <n v="0"/>
    <n v="0"/>
    <d v="2025-12-01T00:00:00"/>
    <s v="BH Colorado Electric Oper Co"/>
    <s v="Regulated Electric (122)"/>
    <s v="X DNU # 295 (T) Airport Memorial"/>
    <x v="180"/>
    <n v="135002"/>
    <x v="5"/>
    <n v="21265486"/>
    <s v="T-LIN S31 T21 R60"/>
    <d v="1954-07-01T00:00:00"/>
    <d v="1954-07-01T00:00:00"/>
    <s v="50505XFER"/>
  </r>
  <r>
    <n v="0"/>
    <n v="0"/>
    <n v="0"/>
    <n v="0"/>
    <d v="2025-12-01T00:00:00"/>
    <s v="BH Colorado Electric Oper Co"/>
    <s v="Regulated Electric (122)"/>
    <s v="X DNU # 295 (T) Airport Memorial"/>
    <x v="180"/>
    <n v="135002"/>
    <x v="5"/>
    <n v="21265518"/>
    <s v="T-LIN S05 T21 R63"/>
    <d v="1966-07-01T00:00:00"/>
    <d v="1966-07-01T00:00:00"/>
    <s v="50505XFER"/>
  </r>
  <r>
    <n v="0"/>
    <n v="0"/>
    <n v="0"/>
    <n v="0"/>
    <d v="2025-12-01T00:00:00"/>
    <s v="BH Colorado Electric Oper Co"/>
    <s v="Regulated Electric (122)"/>
    <s v="X DNU # 295 (T) Airport Memorial"/>
    <x v="180"/>
    <n v="135002"/>
    <x v="5"/>
    <n v="21265532"/>
    <s v="T-LIN S05 T21 R63"/>
    <d v="1967-07-01T00:00:00"/>
    <d v="1967-07-01T00:00:00"/>
    <s v="50505XFER"/>
  </r>
  <r>
    <n v="0"/>
    <n v="0"/>
    <n v="0"/>
    <n v="0"/>
    <d v="2025-12-01T00:00:00"/>
    <s v="BH Colorado Electric Oper Co"/>
    <s v="Regulated Electric (122)"/>
    <s v="X DNU # 295 (T) Airport Memorial"/>
    <x v="180"/>
    <n v="135002"/>
    <x v="5"/>
    <n v="21265511"/>
    <s v="T-LIN S03 T21 R64"/>
    <d v="1966-07-01T00:00:00"/>
    <d v="1966-07-01T00:00:00"/>
    <s v="50505XFER"/>
  </r>
  <r>
    <n v="0"/>
    <n v="0"/>
    <n v="0"/>
    <n v="0"/>
    <d v="2025-12-01T00:00:00"/>
    <s v="BH Colorado Electric Oper Co"/>
    <s v="Regulated Electric (122)"/>
    <s v="X DNU # 295 (T) Airport Memorial"/>
    <x v="180"/>
    <n v="135002"/>
    <x v="5"/>
    <n v="21265539"/>
    <s v="T-LIN S26 T22 R58"/>
    <d v="1969-07-01T00:00:00"/>
    <d v="1969-07-01T00:00:00"/>
    <s v="50505XFER"/>
  </r>
  <r>
    <n v="0"/>
    <n v="0"/>
    <n v="0"/>
    <n v="0"/>
    <d v="2025-12-01T00:00:00"/>
    <s v="BH Colorado Electric Oper Co"/>
    <s v="Regulated Electric (122)"/>
    <s v="X DNU # 295 (T) Airport Memorial"/>
    <x v="180"/>
    <n v="135002"/>
    <x v="5"/>
    <n v="21265375"/>
    <s v="T-LIN S12 T22 R57"/>
    <d v="1977-07-01T00:00:00"/>
    <d v="1977-07-01T00:00:00"/>
    <s v="50505XFER"/>
  </r>
  <r>
    <n v="0"/>
    <n v="0"/>
    <n v="0"/>
    <n v="0"/>
    <d v="2025-12-01T00:00:00"/>
    <s v="BH Colorado Electric Oper Co"/>
    <s v="Regulated Electric (122)"/>
    <s v="X DNU # 295 (T) Airport Memorial"/>
    <x v="180"/>
    <n v="135002"/>
    <x v="5"/>
    <n v="21265476"/>
    <s v="T-LIN S17 T21 R61"/>
    <d v="1954-07-01T00:00:00"/>
    <d v="1954-07-01T00:00:00"/>
    <s v="50505XFER"/>
  </r>
  <r>
    <n v="0"/>
    <n v="0"/>
    <n v="0"/>
    <n v="0"/>
    <d v="2025-12-01T00:00:00"/>
    <s v="BH Colorado Electric Oper Co"/>
    <s v="Regulated Electric (122)"/>
    <s v="X DNU # 295 (T) Airport Memorial"/>
    <x v="180"/>
    <n v="135002"/>
    <x v="5"/>
    <n v="21265607"/>
    <s v="T-LIN S09 T22 R57"/>
    <d v="1977-07-01T00:00:00"/>
    <d v="1977-07-01T00:00:00"/>
    <s v="50505XFER"/>
  </r>
  <r>
    <n v="0"/>
    <n v="0"/>
    <n v="0"/>
    <n v="0"/>
    <d v="2025-12-01T00:00:00"/>
    <s v="BH Colorado Electric Oper Co"/>
    <s v="Regulated Electric (122)"/>
    <s v="X DNU # 295 (T) Airport Memorial"/>
    <x v="180"/>
    <n v="135002"/>
    <x v="5"/>
    <n v="21265483"/>
    <s v="T-LIN S05 T21 R60"/>
    <d v="1954-07-01T00:00:00"/>
    <d v="1954-07-01T00:00:00"/>
    <s v="50505XFER"/>
  </r>
  <r>
    <n v="0"/>
    <n v="0"/>
    <n v="0"/>
    <n v="0"/>
    <d v="2025-12-01T00:00:00"/>
    <s v="BH Colorado Electric Oper Co"/>
    <s v="Regulated Electric (122)"/>
    <s v="X DNU # 295 (T) Airport Memorial"/>
    <x v="180"/>
    <n v="135002"/>
    <x v="5"/>
    <n v="21265560"/>
    <s v="T-LIN S07 T22 R57"/>
    <d v="1977-07-01T00:00:00"/>
    <d v="1977-07-01T00:00:00"/>
    <s v="50505XFER"/>
  </r>
  <r>
    <n v="0"/>
    <n v="0"/>
    <n v="0"/>
    <n v="0"/>
    <d v="2025-12-01T00:00:00"/>
    <s v="BH Colorado Electric Oper Co"/>
    <s v="Regulated Electric (122)"/>
    <s v="X DNU # 295 (T) Airport Memorial"/>
    <x v="180"/>
    <n v="135002"/>
    <x v="5"/>
    <n v="21265579"/>
    <s v="T-LIN S24 T21 R57"/>
    <d v="1977-07-01T00:00:00"/>
    <d v="1977-07-01T00:00:00"/>
    <s v="50505XFER"/>
  </r>
  <r>
    <n v="0"/>
    <n v="0"/>
    <n v="0"/>
    <n v="0"/>
    <d v="2025-12-01T00:00:00"/>
    <s v="BH Colorado Electric Oper Co"/>
    <s v="Regulated Electric (122)"/>
    <s v="X DNU # 295 (T) Airport Memorial"/>
    <x v="180"/>
    <n v="135002"/>
    <x v="5"/>
    <n v="21265586"/>
    <s v="T-LIN S10 T22 R57"/>
    <d v="1977-07-01T00:00:00"/>
    <d v="1977-07-01T00:00:00"/>
    <s v="50505XFER"/>
  </r>
  <r>
    <n v="0"/>
    <n v="0"/>
    <n v="0"/>
    <n v="0"/>
    <d v="2025-12-01T00:00:00"/>
    <s v="BH Colorado Electric Oper Co"/>
    <s v="Regulated Electric (122)"/>
    <s v="X DNU # 295 (T) Airport Memorial"/>
    <x v="180"/>
    <n v="135002"/>
    <x v="5"/>
    <n v="21265621"/>
    <s v="T-LIN S14 T22 R58"/>
    <d v="1977-07-01T00:00:00"/>
    <d v="1977-07-01T00:00:00"/>
    <s v="50505XFER"/>
  </r>
  <r>
    <n v="0"/>
    <n v="0"/>
    <n v="0"/>
    <n v="0"/>
    <d v="2025-12-01T00:00:00"/>
    <s v="BH Colorado Electric Oper Co"/>
    <s v="Regulated Electric (122)"/>
    <s v="X DNU # 295 (T) Airport Memorial"/>
    <x v="180"/>
    <n v="135002"/>
    <x v="6"/>
    <n v="10498037"/>
    <s v="ROW-BRITTAIN"/>
    <d v="2009-07-17T00:00:00"/>
    <d v="2009-07-01T00:00:00"/>
    <s v="10024213"/>
  </r>
  <r>
    <n v="0"/>
    <n v="0"/>
    <n v="0"/>
    <n v="0"/>
    <d v="2025-12-01T00:00:00"/>
    <s v="BH Colorado Electric Oper Co"/>
    <s v="Regulated Electric (122)"/>
    <s v="X DNU # 295 (T) Airport Memorial"/>
    <x v="180"/>
    <n v="135002"/>
    <x v="6"/>
    <n v="10498040"/>
    <s v="ROW-MARTINEZ"/>
    <d v="2009-07-17T00:00:00"/>
    <d v="2009-07-01T00:00:00"/>
    <s v="10024213"/>
  </r>
  <r>
    <n v="0"/>
    <n v="0"/>
    <n v="0"/>
    <n v="0"/>
    <d v="2025-12-01T00:00:00"/>
    <s v="BH Colorado Electric Oper Co"/>
    <s v="Regulated Electric (122)"/>
    <s v="X DNU # 295 (T) Airport Memorial"/>
    <x v="180"/>
    <n v="135002"/>
    <x v="6"/>
    <n v="10498043"/>
    <s v="ROW-MIKETA1"/>
    <d v="2009-07-17T00:00:00"/>
    <d v="2009-07-01T00:00:00"/>
    <s v="10024213"/>
  </r>
  <r>
    <n v="0"/>
    <n v="0"/>
    <n v="0"/>
    <n v="0"/>
    <d v="2025-12-01T00:00:00"/>
    <s v="BH Colorado Electric Oper Co"/>
    <s v="Regulated Electric (122)"/>
    <s v="X DNU # 295 (T) Airport Memorial"/>
    <x v="180"/>
    <n v="135002"/>
    <x v="6"/>
    <n v="10498031"/>
    <s v="ROW-STOCKTON"/>
    <d v="2009-07-17T00:00:00"/>
    <d v="2009-07-01T00:00:00"/>
    <s v="10024213"/>
  </r>
  <r>
    <n v="0"/>
    <n v="0"/>
    <n v="0"/>
    <n v="0"/>
    <d v="2025-12-01T00:00:00"/>
    <s v="BH Colorado Electric Oper Co"/>
    <s v="Regulated Electric (122)"/>
    <s v="X DNU # 295 (T) Airport Memorial"/>
    <x v="180"/>
    <n v="135002"/>
    <x v="6"/>
    <n v="10498046"/>
    <s v="ROW-PHILLIPS"/>
    <d v="2009-07-17T00:00:00"/>
    <d v="2009-07-01T00:00:00"/>
    <s v="10024213"/>
  </r>
  <r>
    <n v="0"/>
    <n v="0"/>
    <n v="0"/>
    <n v="0"/>
    <d v="2025-12-01T00:00:00"/>
    <s v="BH Colorado Electric Oper Co"/>
    <s v="Regulated Electric (122)"/>
    <s v="X DNU # 295 (T) Airport Memorial"/>
    <x v="180"/>
    <n v="135002"/>
    <x v="6"/>
    <n v="10498021"/>
    <s v="ROW-CARTER"/>
    <d v="2009-07-17T00:00:00"/>
    <d v="2009-07-01T00:00:00"/>
    <s v="10024213"/>
  </r>
  <r>
    <n v="0"/>
    <n v="0"/>
    <n v="0"/>
    <n v="0"/>
    <d v="2025-12-01T00:00:00"/>
    <s v="BH Colorado Electric Oper Co"/>
    <s v="Regulated Electric (122)"/>
    <s v="X DNU # 295 (T) Airport Memorial"/>
    <x v="180"/>
    <n v="135002"/>
    <x v="6"/>
    <n v="10498034"/>
    <s v="ROW-BIGGERSTAFF"/>
    <d v="2009-07-17T00:00:00"/>
    <d v="2009-07-01T00:00:00"/>
    <s v="10024213"/>
  </r>
  <r>
    <n v="0"/>
    <n v="0"/>
    <n v="0"/>
    <n v="0"/>
    <d v="2025-12-01T00:00:00"/>
    <s v="BH Colorado Electric Oper Co"/>
    <s v="Regulated Electric (122)"/>
    <s v="X DNU # 295 (T) Airport Memorial"/>
    <x v="180"/>
    <n v="135002"/>
    <x v="6"/>
    <n v="10498028"/>
    <s v="ROW-GENOVA"/>
    <d v="2009-07-17T00:00:00"/>
    <d v="2009-07-01T00:00:00"/>
    <s v="10024213"/>
  </r>
  <r>
    <n v="0"/>
    <n v="0"/>
    <n v="0"/>
    <n v="0"/>
    <d v="2025-12-01T00:00:00"/>
    <s v="BH Colorado Electric Oper Co"/>
    <s v="Regulated Electric (122)"/>
    <s v="X DNU # 295 (T) Airport Memorial"/>
    <x v="180"/>
    <n v="135500"/>
    <x v="2"/>
    <n v="10204210"/>
    <s v="dummy"/>
    <d v="2009-07-17T00:00:00"/>
    <d v="2009-01-01T00:00:00"/>
    <s v="10026155"/>
  </r>
  <r>
    <n v="0"/>
    <n v="0"/>
    <n v="0"/>
    <n v="0"/>
    <d v="2025-12-01T00:00:00"/>
    <s v="BH Colorado Electric Oper Co"/>
    <s v="Regulated Electric (122)"/>
    <s v="X DNU # 295 (T) Airport Memorial"/>
    <x v="180"/>
    <n v="135500"/>
    <x v="7"/>
    <n v="10990923"/>
    <s v="ANCHORS"/>
    <d v="2010-06-01T00:00:00"/>
    <d v="2010-01-01T00:00:00"/>
    <s v="10018508"/>
  </r>
  <r>
    <n v="0"/>
    <n v="0"/>
    <n v="0"/>
    <n v="0"/>
    <d v="2025-12-01T00:00:00"/>
    <s v="BH Colorado Electric Oper Co"/>
    <s v="Regulated Electric (122)"/>
    <s v="X DNU # 295 (T) Airport Memorial"/>
    <x v="180"/>
    <n v="135500"/>
    <x v="20"/>
    <n v="10990994"/>
    <s v="Crossarm Assemblies, Wood"/>
    <d v="2010-06-01T00:00:00"/>
    <d v="2010-06-01T00:00:00"/>
    <s v="10018508"/>
  </r>
  <r>
    <n v="0"/>
    <n v="0"/>
    <n v="0"/>
    <n v="0"/>
    <d v="2025-12-01T00:00:00"/>
    <s v="BH Colorado Electric Oper Co"/>
    <s v="Regulated Electric (122)"/>
    <s v="X DNU # 295 (T) Airport Memorial"/>
    <x v="180"/>
    <n v="135500"/>
    <x v="3"/>
    <n v="9728863"/>
    <s v="Engineering New T-line #295"/>
    <d v="2009-07-17T00:00:00"/>
    <d v="2009-07-01T00:00:00"/>
    <s v="10026155"/>
  </r>
  <r>
    <n v="0"/>
    <n v="0"/>
    <n v="0"/>
    <n v="0"/>
    <d v="2025-12-01T00:00:00"/>
    <s v="BH Colorado Electric Oper Co"/>
    <s v="Regulated Electric (122)"/>
    <s v="X DNU # 295 (T) Airport Memorial"/>
    <x v="180"/>
    <n v="135500"/>
    <x v="3"/>
    <n v="10374217"/>
    <s v="Bld 115kV Readr-Airport Mem Ln"/>
    <d v="2010-06-01T00:00:00"/>
    <d v="2010-06-01T00:00:00"/>
    <s v="10018508"/>
  </r>
  <r>
    <n v="0"/>
    <n v="0"/>
    <n v="0"/>
    <n v="0"/>
    <d v="2025-12-01T00:00:00"/>
    <s v="BH Colorado Electric Oper Co"/>
    <s v="Regulated Electric (122)"/>
    <s v="X DNU # 295 (T) Airport Memorial"/>
    <x v="180"/>
    <n v="135500"/>
    <x v="3"/>
    <n v="11213802"/>
    <s v="Bld 115kV Readr-Airport Mem Ln"/>
    <d v="2010-06-01T00:00:00"/>
    <d v="2011-12-01T00:00:00"/>
    <s v="10018508"/>
  </r>
  <r>
    <n v="0"/>
    <n v="0"/>
    <n v="0"/>
    <n v="0"/>
    <d v="2025-12-01T00:00:00"/>
    <s v="BH Colorado Electric Oper Co"/>
    <s v="Regulated Electric (122)"/>
    <s v="X DNU # 295 (T) Airport Memorial"/>
    <x v="180"/>
    <n v="135500"/>
    <x v="3"/>
    <n v="9729239"/>
    <s v="ROW for New TLine-Reader-AirMe"/>
    <d v="2009-07-17T00:00:00"/>
    <d v="2009-07-01T00:00:00"/>
    <s v="10024213"/>
  </r>
  <r>
    <n v="0"/>
    <n v="0"/>
    <n v="0"/>
    <n v="0"/>
    <d v="2025-12-01T00:00:00"/>
    <s v="BH Colorado Electric Oper Co"/>
    <s v="Regulated Electric (122)"/>
    <s v="X DNU # 295 (T) Airport Memorial"/>
    <x v="180"/>
    <n v="135500"/>
    <x v="9"/>
    <n v="10990939"/>
    <s v="Guys"/>
    <d v="2010-06-01T00:00:00"/>
    <d v="2010-01-01T00:00:00"/>
    <s v="10018508"/>
  </r>
  <r>
    <n v="0"/>
    <n v="0"/>
    <n v="0"/>
    <n v="0"/>
    <d v="2025-12-01T00:00:00"/>
    <s v="BH Colorado Electric Oper Co"/>
    <s v="Regulated Electric (122)"/>
    <s v="X DNU # 295 (T) Airport Memorial"/>
    <x v="180"/>
    <n v="135500"/>
    <x v="89"/>
    <n v="10990979"/>
    <s v="POLE, WOOD 50 FOOT"/>
    <d v="2010-06-01T00:00:00"/>
    <d v="2010-01-01T00:00:00"/>
    <s v="10018508"/>
  </r>
  <r>
    <n v="0"/>
    <n v="0"/>
    <n v="0"/>
    <n v="0"/>
    <d v="2025-12-01T00:00:00"/>
    <s v="BH Colorado Electric Oper Co"/>
    <s v="Regulated Electric (122)"/>
    <s v="X DNU # 295 (T) Airport Memorial"/>
    <x v="180"/>
    <n v="135500"/>
    <x v="73"/>
    <n v="10990951"/>
    <s v="POLE WOOD 40 FOOT"/>
    <d v="2010-06-01T00:00:00"/>
    <d v="2010-01-01T00:00:00"/>
    <s v="10018508"/>
  </r>
  <r>
    <n v="0"/>
    <n v="0"/>
    <n v="0"/>
    <n v="0"/>
    <d v="2025-12-01T00:00:00"/>
    <s v="BH Colorado Electric Oper Co"/>
    <s v="Regulated Electric (122)"/>
    <s v="X DNU # 295 (T) Airport Memorial"/>
    <x v="180"/>
    <n v="135500"/>
    <x v="13"/>
    <n v="10990954"/>
    <s v="POLE WOOD 60 FOOT"/>
    <d v="2010-06-01T00:00:00"/>
    <d v="2010-01-01T00:00:00"/>
    <s v="10018508"/>
  </r>
  <r>
    <n v="0"/>
    <n v="0"/>
    <n v="0"/>
    <n v="0"/>
    <d v="2025-12-01T00:00:00"/>
    <s v="BH Colorado Electric Oper Co"/>
    <s v="Regulated Electric (122)"/>
    <s v="X DNU # 295 (T) Airport Memorial"/>
    <x v="180"/>
    <n v="135500"/>
    <x v="14"/>
    <n v="10990957"/>
    <s v="POLE, WOOD 65 FOOT"/>
    <d v="2010-06-01T00:00:00"/>
    <d v="2010-01-01T00:00:00"/>
    <s v="10018508"/>
  </r>
  <r>
    <n v="0"/>
    <n v="0"/>
    <n v="0"/>
    <n v="0"/>
    <d v="2025-12-01T00:00:00"/>
    <s v="BH Colorado Electric Oper Co"/>
    <s v="Regulated Electric (122)"/>
    <s v="X DNU # 295 (T) Airport Memorial"/>
    <x v="180"/>
    <n v="135500"/>
    <x v="23"/>
    <n v="10990991"/>
    <s v="Pole, Wood"/>
    <d v="2010-06-01T00:00:00"/>
    <d v="2010-06-01T00:00:00"/>
    <s v="10018508"/>
  </r>
  <r>
    <n v="0"/>
    <n v="0"/>
    <n v="0"/>
    <n v="0"/>
    <d v="2025-12-01T00:00:00"/>
    <s v="BH Colorado Electric Oper Co"/>
    <s v="Regulated Electric (122)"/>
    <s v="X DNU # 295 (T) Airport Memorial"/>
    <x v="180"/>
    <n v="135600"/>
    <x v="90"/>
    <n v="10990930"/>
    <s v="CONDUCTOR, OH COPPER BARE # 6"/>
    <d v="2010-06-01T00:00:00"/>
    <d v="2010-01-01T00:00:00"/>
    <s v="10018508"/>
  </r>
  <r>
    <n v="0"/>
    <n v="0"/>
    <n v="0"/>
    <n v="0"/>
    <d v="2025-12-01T00:00:00"/>
    <s v="BH Colorado Electric Oper Co"/>
    <s v="Regulated Electric (122)"/>
    <s v="X DNU # 295 (T) Airport Memorial"/>
    <x v="180"/>
    <n v="135600"/>
    <x v="15"/>
    <n v="10990988"/>
    <s v="Conductor, Oh Acsr Bare 795 Mcm"/>
    <d v="2010-06-01T00:00:00"/>
    <d v="2010-01-01T00:00:00"/>
    <s v="10018508"/>
  </r>
  <r>
    <n v="0"/>
    <n v="0"/>
    <n v="0"/>
    <n v="0"/>
    <d v="2025-12-01T00:00:00"/>
    <s v="BH Colorado Electric Oper Co"/>
    <s v="Regulated Electric (122)"/>
    <s v="X DNU # 295 (T) Airport Memorial"/>
    <x v="180"/>
    <n v="135600"/>
    <x v="28"/>
    <n v="10990936"/>
    <s v="CONDUCTOR, OH COPPER BARE # 4"/>
    <d v="2010-06-01T00:00:00"/>
    <d v="2010-01-01T00:00:00"/>
    <s v="10018508"/>
  </r>
  <r>
    <n v="0"/>
    <n v="0"/>
    <n v="0"/>
    <n v="0"/>
    <d v="2025-12-01T00:00:00"/>
    <s v="BH Colorado Electric Oper Co"/>
    <s v="Regulated Electric (122)"/>
    <s v="X DNU # 295 (T) Airport Memorial"/>
    <x v="180"/>
    <n v="135600"/>
    <x v="3"/>
    <n v="9729240"/>
    <s v="ROW for New TLine-Reader-AirMe"/>
    <d v="2009-07-17T00:00:00"/>
    <d v="2009-07-01T00:00:00"/>
    <s v="10024213"/>
  </r>
  <r>
    <n v="0"/>
    <n v="0"/>
    <n v="0"/>
    <n v="0"/>
    <d v="2025-12-01T00:00:00"/>
    <s v="BH Colorado Electric Oper Co"/>
    <s v="Regulated Electric (122)"/>
    <s v="X DNU # 295 (T) Airport Memorial"/>
    <x v="180"/>
    <n v="135600"/>
    <x v="3"/>
    <n v="9728864"/>
    <s v="Engineering New T-line #295"/>
    <d v="2009-07-17T00:00:00"/>
    <d v="2009-07-01T00:00:00"/>
    <s v="10026155"/>
  </r>
  <r>
    <n v="0"/>
    <n v="0"/>
    <n v="0"/>
    <n v="0"/>
    <d v="2025-12-01T00:00:00"/>
    <s v="BH Colorado Electric Oper Co"/>
    <s v="Regulated Electric (122)"/>
    <s v="X DNU # 295 (T) Airport Memorial"/>
    <x v="180"/>
    <n v="135600"/>
    <x v="3"/>
    <n v="10374220"/>
    <s v="Bld 115kV Readr-Airport Mem Ln"/>
    <d v="2010-06-01T00:00:00"/>
    <d v="2010-06-01T00:00:00"/>
    <s v="10018508"/>
  </r>
  <r>
    <n v="0"/>
    <n v="0"/>
    <n v="0"/>
    <n v="0"/>
    <d v="2025-12-01T00:00:00"/>
    <s v="BH Colorado Electric Oper Co"/>
    <s v="Regulated Electric (122)"/>
    <s v="X DNU # 295 (T) Airport Memorial"/>
    <x v="180"/>
    <n v="135600"/>
    <x v="3"/>
    <n v="11213805"/>
    <s v="Bld 115kV Readr-Airport Mem Ln"/>
    <d v="2010-06-01T00:00:00"/>
    <d v="2011-12-01T00:00:00"/>
    <s v="10018508"/>
  </r>
  <r>
    <n v="0"/>
    <n v="0"/>
    <n v="0"/>
    <n v="0"/>
    <d v="2025-12-01T00:00:00"/>
    <s v="BH Colorado Electric Oper Co"/>
    <s v="Regulated Electric (122)"/>
    <s v="X DNU # 295 (T) Airport Memorial"/>
    <x v="180"/>
    <n v="135600"/>
    <x v="61"/>
    <n v="10990982"/>
    <s v="INSULATOR, HORIZONTAL LINE POST, 115KV"/>
    <d v="2010-06-01T00:00:00"/>
    <d v="2010-01-01T00:00:00"/>
    <s v="10018508"/>
  </r>
  <r>
    <n v="0"/>
    <n v="0"/>
    <n v="0"/>
    <n v="0"/>
    <d v="2025-12-01T00:00:00"/>
    <s v="BH Colorado Electric Oper Co"/>
    <s v="Regulated Electric (122)"/>
    <s v="X DNU # 295 (T) Airport Memorial"/>
    <x v="180"/>
    <n v="135600"/>
    <x v="30"/>
    <n v="10990985"/>
    <s v="INSULATORS, STRAIN GUY"/>
    <d v="2010-06-01T00:00:00"/>
    <d v="2010-01-01T00:00:00"/>
    <s v="10018508"/>
  </r>
  <r>
    <n v="0"/>
    <n v="0"/>
    <n v="0"/>
    <n v="0"/>
    <d v="2025-12-01T00:00:00"/>
    <s v="BH Colorado Electric Oper Co"/>
    <s v="Regulated Electric (122)"/>
    <s v="X DNU # 295 (T) Airport Memorial"/>
    <x v="180"/>
    <n v="135600"/>
    <x v="91"/>
    <n v="10990942"/>
    <s v="INSULATOR, PIN TYPE 15KV"/>
    <d v="2010-06-01T00:00:00"/>
    <d v="2010-01-01T00:00:00"/>
    <s v="10018508"/>
  </r>
  <r>
    <n v="0"/>
    <n v="0"/>
    <n v="0"/>
    <n v="0"/>
    <d v="2025-12-01T00:00:00"/>
    <s v="BH Colorado Electric Oper Co"/>
    <s v="Regulated Electric (122)"/>
    <s v="X DNU # 295 (T) Airport Memorial"/>
    <x v="180"/>
    <n v="135600"/>
    <x v="92"/>
    <n v="10990945"/>
    <s v="INSULATOR, HORIZONTAL LINE POST, 69KV"/>
    <d v="2010-06-01T00:00:00"/>
    <d v="2010-01-01T00:00:00"/>
    <s v="10018508"/>
  </r>
  <r>
    <n v="0"/>
    <n v="0"/>
    <n v="0"/>
    <n v="0"/>
    <d v="2025-12-01T00:00:00"/>
    <s v="BH Colorado Electric Oper Co"/>
    <s v="Regulated Electric (122)"/>
    <s v="X DNU # 295 (T) Airport Memorial"/>
    <x v="180"/>
    <n v="135600"/>
    <x v="17"/>
    <n v="10990976"/>
    <s v="Post Insulators"/>
    <d v="2010-06-01T00:00:00"/>
    <d v="2010-01-01T00:00:00"/>
    <s v="10018508"/>
  </r>
  <r>
    <n v="0"/>
    <n v="0"/>
    <n v="0"/>
    <n v="0"/>
    <d v="2025-12-01T00:00:00"/>
    <s v="BH Colorado Electric Oper Co"/>
    <s v="Regulated Electric (122)"/>
    <s v="X DNU # 295 (T) Airport Memorial"/>
    <x v="180"/>
    <n v="135600"/>
    <x v="18"/>
    <n v="10990933"/>
    <s v="Static Wire (Transmission Lines)"/>
    <d v="2010-06-01T00:00:00"/>
    <d v="2010-01-01T00:00:00"/>
    <s v="10018508"/>
  </r>
  <r>
    <n v="0"/>
    <n v="0"/>
    <n v="0"/>
    <n v="0"/>
    <d v="2025-12-01T00:00:00"/>
    <s v="BH Colorado Electric Oper Co"/>
    <s v="Regulated Electric (122)"/>
    <s v="X DNU # 295 (T) Airport Memorial"/>
    <x v="180"/>
    <n v="135600"/>
    <x v="19"/>
    <n v="10990948"/>
    <s v="INSULATORS, SUSPENSION"/>
    <d v="2010-06-01T00:00:00"/>
    <d v="2010-01-01T00:00:00"/>
    <s v="10018508"/>
  </r>
  <r>
    <n v="0"/>
    <n v="0"/>
    <n v="0"/>
    <n v="0"/>
    <d v="2025-12-01T00:00:00"/>
    <s v="BH Colorado Electric Oper Co"/>
    <s v="Regulated Electric (122)"/>
    <s v="X DNU # 296 (T) Reader-Rattle"/>
    <x v="181"/>
    <n v="135002"/>
    <x v="6"/>
    <n v="11907865"/>
    <s v="ROW: STATE OF COLORADO"/>
    <d v="2012-10-11T00:00:00"/>
    <d v="2012-11-01T00:00:00"/>
    <s v="10044917"/>
  </r>
  <r>
    <n v="0"/>
    <n v="0"/>
    <n v="0"/>
    <n v="0"/>
    <d v="2025-12-01T00:00:00"/>
    <s v="BH Colorado Electric Oper Co"/>
    <s v="Regulated Electric (122)"/>
    <s v="X DNU # 296 (T) Reader-Rattle"/>
    <x v="181"/>
    <n v="135300"/>
    <x v="3"/>
    <n v="11888661"/>
    <s v="BUILD 36 MILES OF TRANSMISSION (RATTLESNAKE)  SOUTHERN CONNECTOR TRANSMISSION LINE   05-02-2012 GC"/>
    <d v="2012-10-11T00:00:00"/>
    <d v="2013-04-01T00:00:00"/>
    <s v="10044917"/>
  </r>
  <r>
    <n v="0"/>
    <n v="0"/>
    <n v="0"/>
    <n v="0"/>
    <d v="2025-12-01T00:00:00"/>
    <s v="BH Colorado Electric Oper Co"/>
    <s v="Regulated Electric (122)"/>
    <s v="X DNU # 296 (T) Reader-Rattle"/>
    <x v="181"/>
    <n v="135300"/>
    <x v="3"/>
    <n v="11888668"/>
    <s v="BUILD 36 MILES OF TRANSMISSION (RATTLESNAKE)  SOUTHERN CONNECTOR TRANSMISSION LINE   05-02-2012 GC"/>
    <d v="2012-10-11T00:00:00"/>
    <d v="2012-11-01T00:00:00"/>
    <s v="10044917"/>
  </r>
  <r>
    <n v="0"/>
    <n v="0"/>
    <n v="0"/>
    <n v="0"/>
    <d v="2025-12-01T00:00:00"/>
    <s v="BH Colorado Electric Oper Co"/>
    <s v="Regulated Electric (122)"/>
    <s v="X DNU # 296 (T) Reader-Rattle"/>
    <x v="181"/>
    <n v="135500"/>
    <x v="20"/>
    <n v="11907868"/>
    <s v="CROSSARMS: WOOD BRACE"/>
    <d v="2012-10-11T00:00:00"/>
    <d v="2012-11-01T00:00:00"/>
    <s v="10044917"/>
  </r>
  <r>
    <n v="0"/>
    <n v="0"/>
    <n v="0"/>
    <n v="0"/>
    <d v="2025-12-01T00:00:00"/>
    <s v="BH Colorado Electric Oper Co"/>
    <s v="Regulated Electric (122)"/>
    <s v="X DNU # 296 (T) Reader-Rattle"/>
    <x v="181"/>
    <n v="135500"/>
    <x v="13"/>
    <n v="11907821"/>
    <s v="POLE: WOOD 60 FOOT"/>
    <d v="2012-10-11T00:00:00"/>
    <d v="2012-01-01T00:00:00"/>
    <s v="10044917"/>
  </r>
  <r>
    <n v="0"/>
    <n v="0"/>
    <n v="0"/>
    <n v="0"/>
    <d v="2025-12-01T00:00:00"/>
    <s v="BH Colorado Electric Oper Co"/>
    <s v="Regulated Electric (122)"/>
    <s v="X DNU # 296 (T) Reader-Rattle"/>
    <x v="181"/>
    <n v="135500"/>
    <x v="14"/>
    <n v="11907824"/>
    <s v="POLE: WOOD 80 FOOT"/>
    <d v="2012-10-11T00:00:00"/>
    <d v="2012-01-01T00:00:00"/>
    <s v="10044917"/>
  </r>
  <r>
    <n v="0"/>
    <n v="0"/>
    <n v="0"/>
    <n v="0"/>
    <d v="2025-12-01T00:00:00"/>
    <s v="BH Colorado Electric Oper Co"/>
    <s v="Regulated Electric (122)"/>
    <s v="X DNU # 296 (T) Reader-Rattle"/>
    <x v="181"/>
    <n v="135600"/>
    <x v="35"/>
    <n v="11907857"/>
    <s v="OPGW"/>
    <d v="2012-10-11T00:00:00"/>
    <d v="2012-01-01T00:00:00"/>
    <s v="10044917"/>
  </r>
  <r>
    <n v="0"/>
    <n v="0"/>
    <n v="0"/>
    <n v="0"/>
    <d v="2025-12-01T00:00:00"/>
    <s v="BH Colorado Electric Oper Co"/>
    <s v="Regulated Electric (122)"/>
    <s v="X DNU # 296 (T) Reader-Rattle"/>
    <x v="181"/>
    <n v="135600"/>
    <x v="15"/>
    <n v="11907854"/>
    <s v="CONDUCTOR: 795 26/7 DRAKE"/>
    <d v="2012-10-11T00:00:00"/>
    <d v="2012-01-01T00:00:00"/>
    <s v="10044917"/>
  </r>
  <r>
    <n v="0"/>
    <n v="0"/>
    <n v="0"/>
    <n v="0"/>
    <d v="2025-12-01T00:00:00"/>
    <s v="BH Colorado Electric Oper Co"/>
    <s v="Regulated Electric (122)"/>
    <s v="X DNU # 296 (T) Reader-Rattle"/>
    <x v="181"/>
    <n v="135600"/>
    <x v="28"/>
    <n v="11907815"/>
    <s v="WIRE: COPPER # 4"/>
    <d v="2012-10-11T00:00:00"/>
    <d v="2012-01-01T00:00:00"/>
    <s v="10044917"/>
  </r>
  <r>
    <n v="0"/>
    <n v="0"/>
    <n v="0"/>
    <n v="0"/>
    <d v="2025-12-01T00:00:00"/>
    <s v="BH Colorado Electric Oper Co"/>
    <s v="Regulated Electric (122)"/>
    <s v="X DNU # 296 (T) Reader-Rattle"/>
    <x v="181"/>
    <n v="135600"/>
    <x v="60"/>
    <n v="11907860"/>
    <s v="DAMPERS: VORTX FOR 795 26/7 ACSR"/>
    <d v="2012-10-11T00:00:00"/>
    <d v="2012-01-01T00:00:00"/>
    <s v="10044917"/>
  </r>
  <r>
    <n v="0"/>
    <n v="0"/>
    <n v="0"/>
    <n v="0"/>
    <d v="2025-12-01T00:00:00"/>
    <s v="BH Colorado Electric Oper Co"/>
    <s v="Regulated Electric (122)"/>
    <s v="X DNU # 296 (T) Reader-Rattle"/>
    <x v="181"/>
    <n v="135600"/>
    <x v="61"/>
    <n v="11907848"/>
    <s v="INSULATORS: 115 KV POLYMER"/>
    <d v="2012-10-11T00:00:00"/>
    <d v="2012-01-01T00:00:00"/>
    <s v="10044917"/>
  </r>
  <r>
    <n v="0"/>
    <n v="0"/>
    <n v="0"/>
    <n v="0"/>
    <d v="2025-12-01T00:00:00"/>
    <s v="BH Colorado Electric Oper Co"/>
    <s v="Regulated Electric (122)"/>
    <s v="X DNU # 296 (T) Reader-Rattle"/>
    <x v="181"/>
    <n v="135600"/>
    <x v="30"/>
    <n v="11907851"/>
    <s v="INSULATORS: GUY STRAIN"/>
    <d v="2012-10-11T00:00:00"/>
    <d v="2012-01-01T00:00:00"/>
    <s v="10044917"/>
  </r>
  <r>
    <n v="0"/>
    <n v="0"/>
    <n v="0"/>
    <n v="0"/>
    <d v="2025-12-01T00:00:00"/>
    <s v="BH Colorado Electric Oper Co"/>
    <s v="Regulated Electric (122)"/>
    <s v="X DNU # 296 (T) Reader-Rattle"/>
    <x v="181"/>
    <n v="135600"/>
    <x v="18"/>
    <n v="11907806"/>
    <s v="WIRE: 3/8&quot; STRAND GALVANIZED"/>
    <d v="2012-10-11T00:00:00"/>
    <d v="2012-01-01T00:00:00"/>
    <s v="10044917"/>
  </r>
  <r>
    <n v="0"/>
    <n v="0"/>
    <n v="0"/>
    <n v="0"/>
    <d v="2025-12-01T00:00:00"/>
    <s v="BH Colorado Electric Oper Co"/>
    <s v="Regulated Electric (122)"/>
    <s v="X DNU # 296 (T) Reader-Rattle"/>
    <x v="181"/>
    <n v="135600"/>
    <x v="19"/>
    <n v="11907818"/>
    <s v="INSULATORS: SUSPENSION"/>
    <d v="2012-10-11T00:00:00"/>
    <d v="2012-01-01T00:00:00"/>
    <s v="10044917"/>
  </r>
  <r>
    <n v="0"/>
    <n v="0"/>
    <n v="0"/>
    <n v="0"/>
    <d v="2025-12-01T00:00:00"/>
    <s v="BH Colorado Electric Oper Co"/>
    <s v="Regulated Electric (122)"/>
    <s v="X DNU # 720 (D) Blende Sub"/>
    <x v="182"/>
    <n v="135300"/>
    <x v="38"/>
    <n v="11457590"/>
    <s v="Conductor, Oh Copper WP 1/0"/>
    <d v="2011-07-26T00:00:00"/>
    <d v="2011-01-01T00:00:00"/>
    <s v="60017969"/>
  </r>
  <r>
    <n v="0"/>
    <n v="0"/>
    <n v="0"/>
    <n v="0"/>
    <d v="2025-12-01T00:00:00"/>
    <s v="BH Colorado Electric Oper Co"/>
    <s v="Regulated Electric (122)"/>
    <s v="X DNU # 720 (D) Blende Sub"/>
    <x v="182"/>
    <n v="135300"/>
    <x v="449"/>
    <n v="11104555"/>
    <s v="Conductor, Oh Copper WP 1/0"/>
    <d v="2011-07-26T00:00:00"/>
    <d v="2011-01-01T00:00:00"/>
    <s v="60017969"/>
  </r>
  <r>
    <n v="0"/>
    <n v="0"/>
    <n v="0"/>
    <n v="0"/>
    <d v="2025-12-01T00:00:00"/>
    <s v="BH Colorado Electric Oper Co"/>
    <s v="Regulated Electric (122)"/>
    <s v="X DNU # 720 (D) Blende Sub"/>
    <x v="182"/>
    <n v="135300"/>
    <x v="3"/>
    <n v="11008231"/>
    <s v="Electric Transmission OH Replace 69kv : ETOR69 REPLACE TRANS POLE HWY 50 E &amp; 27TH LANE PUEBLO"/>
    <d v="2011-07-26T00:00:00"/>
    <d v="2011-08-01T00:00:00"/>
    <s v="60017969"/>
  </r>
  <r>
    <n v="0"/>
    <n v="0"/>
    <n v="0"/>
    <n v="0"/>
    <d v="2025-12-01T00:00:00"/>
    <s v="BH Colorado Electric Oper Co"/>
    <s v="Regulated Electric (122)"/>
    <s v="X DNU # 720 (D) Blende Sub"/>
    <x v="182"/>
    <n v="135500"/>
    <x v="7"/>
    <n v="9741918"/>
    <s v="ANCHORS"/>
    <d v="2006-06-19T00:00:00"/>
    <d v="2006-01-01T00:00:00"/>
    <s v="10023306"/>
  </r>
  <r>
    <n v="0"/>
    <n v="0"/>
    <n v="0"/>
    <n v="0"/>
    <d v="2025-12-01T00:00:00"/>
    <s v="BH Colorado Electric Oper Co"/>
    <s v="Regulated Electric (122)"/>
    <s v="X DNU # 720 (D) Blende Sub"/>
    <x v="182"/>
    <n v="135500"/>
    <x v="20"/>
    <n v="9802819"/>
    <s v="CROSSARM ASSEMBLIES, WOOD"/>
    <d v="1993-07-01T00:00:00"/>
    <d v="1993-07-01T00:00:00"/>
    <s v="WCDXFER"/>
  </r>
  <r>
    <n v="0"/>
    <n v="0"/>
    <n v="0"/>
    <n v="0"/>
    <d v="2025-12-01T00:00:00"/>
    <s v="BH Colorado Electric Oper Co"/>
    <s v="Regulated Electric (122)"/>
    <s v="X DNU # 720 (D) Blende Sub"/>
    <x v="182"/>
    <n v="135500"/>
    <x v="20"/>
    <n v="9814658"/>
    <s v="CROSSARM ASSEMBLIES, WOOD"/>
    <d v="2003-04-01T00:00:00"/>
    <d v="2003-01-01T00:00:00"/>
    <s v="7105720131"/>
  </r>
  <r>
    <n v="0"/>
    <n v="0"/>
    <n v="0"/>
    <n v="0"/>
    <d v="2025-12-01T00:00:00"/>
    <s v="BH Colorado Electric Oper Co"/>
    <s v="Regulated Electric (122)"/>
    <s v="X DNU # 720 (D) Blende Sub"/>
    <x v="182"/>
    <n v="135500"/>
    <x v="20"/>
    <n v="9816902"/>
    <s v="CROSSARM ASSEMBLIES, WOOD"/>
    <d v="2004-03-01T00:00:00"/>
    <d v="2004-01-01T00:00:00"/>
    <s v="7105720131"/>
  </r>
  <r>
    <n v="0"/>
    <n v="0"/>
    <n v="0"/>
    <n v="0"/>
    <d v="2025-12-01T00:00:00"/>
    <s v="BH Colorado Electric Oper Co"/>
    <s v="Regulated Electric (122)"/>
    <s v="X DNU # 720 (D) Blende Sub"/>
    <x v="182"/>
    <n v="135500"/>
    <x v="20"/>
    <n v="9802590"/>
    <s v="CROSSARM ASSEMBLIES, WOOD"/>
    <d v="1993-07-01T00:00:00"/>
    <d v="1993-07-01T00:00:00"/>
    <s v="WCDXFER"/>
  </r>
  <r>
    <n v="0"/>
    <n v="0"/>
    <n v="0"/>
    <n v="0"/>
    <d v="2025-12-01T00:00:00"/>
    <s v="BH Colorado Electric Oper Co"/>
    <s v="Regulated Electric (122)"/>
    <s v="X DNU # 720 (D) Blende Sub"/>
    <x v="182"/>
    <n v="135500"/>
    <x v="20"/>
    <n v="11262304"/>
    <s v="Crossarm Assemblies, Wood"/>
    <d v="2012-02-01T00:00:00"/>
    <d v="2012-02-01T00:00:00"/>
    <s v="7105720131"/>
  </r>
  <r>
    <n v="0"/>
    <n v="0"/>
    <n v="0"/>
    <n v="0"/>
    <d v="2025-12-01T00:00:00"/>
    <s v="BH Colorado Electric Oper Co"/>
    <s v="Regulated Electric (122)"/>
    <s v="X DNU # 720 (D) Blende Sub"/>
    <x v="182"/>
    <n v="135500"/>
    <x v="25"/>
    <n v="11104540"/>
    <s v="Crossarm, Wood"/>
    <d v="2011-07-26T00:00:00"/>
    <d v="2011-01-01T00:00:00"/>
    <s v="60017969"/>
  </r>
  <r>
    <n v="0"/>
    <n v="0"/>
    <n v="0"/>
    <n v="0"/>
    <d v="2025-12-01T00:00:00"/>
    <s v="BH Colorado Electric Oper Co"/>
    <s v="Regulated Electric (122)"/>
    <s v="X DNU # 720 (D) Blende Sub"/>
    <x v="182"/>
    <n v="135500"/>
    <x v="3"/>
    <n v="9750550"/>
    <s v="Repl pole-Aspen-line 720"/>
    <d v="2006-06-19T00:00:00"/>
    <d v="2006-06-01T00:00:00"/>
    <s v="10023306"/>
  </r>
  <r>
    <n v="0"/>
    <n v="0"/>
    <n v="0"/>
    <n v="0"/>
    <d v="2025-12-01T00:00:00"/>
    <s v="BH Colorado Electric Oper Co"/>
    <s v="Regulated Electric (122)"/>
    <s v="X DNU # 720 (D) Blende Sub"/>
    <x v="182"/>
    <n v="135500"/>
    <x v="3"/>
    <n v="10951277"/>
    <s v="Electric Transmission OH Replace 69kv : ETOR69 REPLACE TRANS POLE HWY 50 E &amp; 27TH LANE PUEBLO"/>
    <d v="2011-07-26T00:00:00"/>
    <d v="2011-07-01T00:00:00"/>
    <s v="60017969"/>
  </r>
  <r>
    <n v="0"/>
    <n v="0"/>
    <n v="0"/>
    <n v="0"/>
    <d v="2025-12-01T00:00:00"/>
    <s v="BH Colorado Electric Oper Co"/>
    <s v="Regulated Electric (122)"/>
    <s v="X DNU # 720 (D) Blende Sub"/>
    <x v="182"/>
    <n v="135500"/>
    <x v="9"/>
    <n v="9710928"/>
    <s v="GUYS"/>
    <d v="2006-06-19T00:00:00"/>
    <d v="2006-01-01T00:00:00"/>
    <s v="10023306"/>
  </r>
  <r>
    <n v="0"/>
    <n v="0"/>
    <n v="0"/>
    <n v="0"/>
    <d v="2025-12-01T00:00:00"/>
    <s v="BH Colorado Electric Oper Co"/>
    <s v="Regulated Electric (122)"/>
    <s v="X DNU # 720 (D) Blende Sub"/>
    <x v="182"/>
    <n v="135500"/>
    <x v="13"/>
    <n v="11104549"/>
    <s v="Pole, Wood, 60'"/>
    <d v="2011-07-26T00:00:00"/>
    <d v="2011-01-01T00:00:00"/>
    <s v="60017969"/>
  </r>
  <r>
    <n v="0"/>
    <n v="0"/>
    <n v="0"/>
    <n v="0"/>
    <d v="2025-12-01T00:00:00"/>
    <s v="BH Colorado Electric Oper Co"/>
    <s v="Regulated Electric (122)"/>
    <s v="X DNU # 720 (D) Blende Sub"/>
    <x v="182"/>
    <n v="135500"/>
    <x v="23"/>
    <n v="9742321"/>
    <s v="POLE, WOOD"/>
    <d v="2007-11-01T00:00:00"/>
    <d v="2007-01-01T00:00:00"/>
    <s v="7105720131"/>
  </r>
  <r>
    <n v="0"/>
    <n v="0"/>
    <n v="0"/>
    <n v="0"/>
    <d v="2025-12-01T00:00:00"/>
    <s v="BH Colorado Electric Oper Co"/>
    <s v="Regulated Electric (122)"/>
    <s v="X DNU # 720 (D) Blende Sub"/>
    <x v="182"/>
    <n v="135500"/>
    <x v="23"/>
    <n v="9801698"/>
    <s v="POLE, WOOD"/>
    <d v="2001-02-01T00:00:00"/>
    <d v="2001-01-01T00:00:00"/>
    <s v="7105720131"/>
  </r>
  <r>
    <n v="0"/>
    <n v="0"/>
    <n v="0"/>
    <n v="0"/>
    <d v="2025-12-01T00:00:00"/>
    <s v="BH Colorado Electric Oper Co"/>
    <s v="Regulated Electric (122)"/>
    <s v="X DNU # 720 (D) Blende Sub"/>
    <x v="182"/>
    <n v="135500"/>
    <x v="23"/>
    <n v="9803390"/>
    <s v="POLE, WOOD"/>
    <d v="1993-07-01T00:00:00"/>
    <d v="1993-07-01T00:00:00"/>
    <s v="WCDXFER"/>
  </r>
  <r>
    <n v="0"/>
    <n v="0"/>
    <n v="0"/>
    <n v="0"/>
    <d v="2025-12-01T00:00:00"/>
    <s v="BH Colorado Electric Oper Co"/>
    <s v="Regulated Electric (122)"/>
    <s v="X DNU # 720 (D) Blende Sub"/>
    <x v="182"/>
    <n v="135500"/>
    <x v="23"/>
    <n v="9816903"/>
    <s v="POLE, WOOD"/>
    <d v="2004-03-01T00:00:00"/>
    <d v="2004-01-01T00:00:00"/>
    <s v="7105720131"/>
  </r>
  <r>
    <n v="0"/>
    <n v="0"/>
    <n v="0"/>
    <n v="0"/>
    <d v="2025-12-01T00:00:00"/>
    <s v="BH Colorado Electric Oper Co"/>
    <s v="Regulated Electric (122)"/>
    <s v="X DNU # 720 (D) Blende Sub"/>
    <x v="182"/>
    <n v="135500"/>
    <x v="23"/>
    <n v="9741917"/>
    <s v="POLE, WOOD"/>
    <d v="2006-06-19T00:00:00"/>
    <d v="2006-01-01T00:00:00"/>
    <s v="10023306"/>
  </r>
  <r>
    <n v="0"/>
    <n v="0"/>
    <n v="0"/>
    <n v="0"/>
    <d v="2025-12-01T00:00:00"/>
    <s v="BH Colorado Electric Oper Co"/>
    <s v="Regulated Electric (122)"/>
    <s v="X DNU # 720 (D) Blende Sub"/>
    <x v="182"/>
    <n v="135500"/>
    <x v="23"/>
    <n v="9803195"/>
    <s v="POLE, WOOD"/>
    <d v="1993-07-01T00:00:00"/>
    <d v="1993-07-01T00:00:00"/>
    <s v="WCDXFER"/>
  </r>
  <r>
    <n v="0"/>
    <n v="0"/>
    <n v="0"/>
    <n v="0"/>
    <d v="2025-12-01T00:00:00"/>
    <s v="BH Colorado Electric Oper Co"/>
    <s v="Regulated Electric (122)"/>
    <s v="X DNU # 720 (D) Blende Sub"/>
    <x v="182"/>
    <n v="135500"/>
    <x v="23"/>
    <n v="9814659"/>
    <s v="POLE, WOOD"/>
    <d v="2003-04-01T00:00:00"/>
    <d v="2003-01-01T00:00:00"/>
    <s v="7105720131"/>
  </r>
  <r>
    <n v="0"/>
    <n v="0"/>
    <n v="0"/>
    <n v="0"/>
    <d v="2025-12-01T00:00:00"/>
    <s v="BH Colorado Electric Oper Co"/>
    <s v="Regulated Electric (122)"/>
    <s v="X DNU # 720 (D) Blende Sub"/>
    <x v="182"/>
    <n v="135500"/>
    <x v="45"/>
    <n v="9728069"/>
    <s v="WOOD 1 POLE 55'"/>
    <d v="1991-07-01T00:00:00"/>
    <d v="1991-07-01T00:00:00"/>
    <s v="CPR Conversion"/>
  </r>
  <r>
    <n v="0"/>
    <n v="0"/>
    <n v="0"/>
    <n v="0"/>
    <d v="2025-12-01T00:00:00"/>
    <s v="BH Colorado Electric Oper Co"/>
    <s v="Regulated Electric (122)"/>
    <s v="X DNU # 720 (D) Blende Sub"/>
    <x v="182"/>
    <n v="135500"/>
    <x v="47"/>
    <n v="9975057"/>
    <s v="WOOD 1 POLE 65'"/>
    <d v="1993-07-01T00:00:00"/>
    <d v="1993-07-01T00:00:00"/>
    <s v="CPR Conversion"/>
  </r>
  <r>
    <n v="0"/>
    <n v="0"/>
    <n v="0"/>
    <n v="0"/>
    <d v="2025-12-01T00:00:00"/>
    <s v="BH Colorado Electric Oper Co"/>
    <s v="Regulated Electric (122)"/>
    <s v="X DNU # 720 (D) Blende Sub"/>
    <x v="182"/>
    <n v="135500"/>
    <x v="52"/>
    <n v="9975056"/>
    <s v="WOOD 1 POLE 90'"/>
    <d v="1993-07-01T00:00:00"/>
    <d v="1993-07-01T00:00:00"/>
    <s v="CPR Conversion"/>
  </r>
  <r>
    <n v="0"/>
    <n v="0"/>
    <n v="0"/>
    <n v="0"/>
    <d v="2025-12-01T00:00:00"/>
    <s v="BH Colorado Electric Oper Co"/>
    <s v="Regulated Electric (122)"/>
    <s v="X DNU # 720 (D) Blende Sub"/>
    <x v="182"/>
    <n v="135600"/>
    <x v="67"/>
    <n v="9816905"/>
    <s v="ARRESTER -  0-10,000 VOLTS"/>
    <d v="2004-03-01T00:00:00"/>
    <d v="2004-01-01T00:00:00"/>
    <s v="7105720131"/>
  </r>
  <r>
    <n v="0"/>
    <n v="0"/>
    <n v="0"/>
    <n v="0"/>
    <d v="2025-12-01T00:00:00"/>
    <s v="BH Colorado Electric Oper Co"/>
    <s v="Regulated Electric (122)"/>
    <s v="X DNU # 720 (D) Blende Sub"/>
    <x v="182"/>
    <n v="135600"/>
    <x v="67"/>
    <n v="9814661"/>
    <s v="ARRESTER - 0-10,000 VOLTS"/>
    <d v="2003-04-01T00:00:00"/>
    <d v="2003-01-01T00:00:00"/>
    <s v="7105720131"/>
  </r>
  <r>
    <n v="0"/>
    <n v="0"/>
    <n v="0"/>
    <n v="0"/>
    <d v="2025-12-01T00:00:00"/>
    <s v="BH Colorado Electric Oper Co"/>
    <s v="Regulated Electric (122)"/>
    <s v="X DNU # 720 (D) Blende Sub"/>
    <x v="182"/>
    <n v="135600"/>
    <x v="68"/>
    <n v="9814660"/>
    <s v="CUTOUTS, 7501-15,000 VOLTS"/>
    <d v="2003-04-01T00:00:00"/>
    <d v="2003-01-01T00:00:00"/>
    <s v="7105720131"/>
  </r>
  <r>
    <n v="0"/>
    <n v="0"/>
    <n v="0"/>
    <n v="0"/>
    <d v="2025-12-01T00:00:00"/>
    <s v="BH Colorado Electric Oper Co"/>
    <s v="Regulated Electric (122)"/>
    <s v="X DNU # 720 (D) Blende Sub"/>
    <x v="182"/>
    <n v="135600"/>
    <x v="68"/>
    <n v="9816904"/>
    <s v="CUTOUTS, 7,501-15,000 VOLTS"/>
    <d v="2004-03-01T00:00:00"/>
    <d v="2004-01-01T00:00:00"/>
    <s v="7105720131"/>
  </r>
  <r>
    <n v="0"/>
    <n v="0"/>
    <n v="0"/>
    <n v="0"/>
    <d v="2025-12-01T00:00:00"/>
    <s v="BH Colorado Electric Oper Co"/>
    <s v="Regulated Electric (122)"/>
    <s v="X DNU # 720 (D) Blende Sub"/>
    <x v="182"/>
    <n v="135600"/>
    <x v="68"/>
    <n v="11262301"/>
    <s v="Cutouts, 7,501-15,000 Volts"/>
    <d v="2012-02-01T00:00:00"/>
    <d v="2012-01-01T00:00:00"/>
    <s v="7105720131"/>
  </r>
  <r>
    <n v="0"/>
    <n v="0"/>
    <n v="0"/>
    <n v="0"/>
    <d v="2025-12-01T00:00:00"/>
    <s v="BH Colorado Electric Oper Co"/>
    <s v="Regulated Electric (122)"/>
    <s v="X DNU # 720 (D) Blende Sub"/>
    <x v="182"/>
    <n v="135600"/>
    <x v="3"/>
    <n v="11008228"/>
    <s v="Electric Transmission OH Replace 69kv : ETOR69 REPLACE TRANS POLE HWY 50 E &amp; 27TH LANE PUEBLO"/>
    <d v="2011-07-26T00:00:00"/>
    <d v="2011-08-01T00:00:00"/>
    <s v="60017969"/>
  </r>
  <r>
    <n v="0"/>
    <n v="0"/>
    <n v="0"/>
    <n v="0"/>
    <d v="2025-12-01T00:00:00"/>
    <s v="BH Colorado Electric Oper Co"/>
    <s v="Regulated Electric (122)"/>
    <s v="X DNU # 720 (D) Blende Sub"/>
    <x v="182"/>
    <n v="135600"/>
    <x v="98"/>
    <n v="11104552"/>
    <s v="Photoelectric Relay (Cells)"/>
    <d v="2011-07-26T00:00:00"/>
    <d v="2011-01-01T00:00:00"/>
    <s v="60017969"/>
  </r>
  <r>
    <n v="0"/>
    <n v="0"/>
    <n v="0"/>
    <n v="0"/>
    <d v="2025-12-01T00:00:00"/>
    <s v="BH Colorado Electric Oper Co"/>
    <s v="Regulated Electric (122)"/>
    <s v="X DNU # 720 (D) Blende Sub"/>
    <x v="182"/>
    <n v="135600"/>
    <x v="17"/>
    <n v="9742322"/>
    <s v="POST INSULATORS"/>
    <d v="2007-11-01T00:00:00"/>
    <d v="2007-01-01T00:00:00"/>
    <s v="7105720131"/>
  </r>
  <r>
    <n v="0"/>
    <n v="0"/>
    <n v="0"/>
    <n v="0"/>
    <d v="2025-12-01T00:00:00"/>
    <s v="BH Colorado Electric Oper Co"/>
    <s v="Regulated Electric (122)"/>
    <s v="X DNU # 720 (D) Blende Sub"/>
    <x v="182"/>
    <n v="135600"/>
    <x v="17"/>
    <n v="9801699"/>
    <s v="POST INSULATORS"/>
    <d v="2001-02-01T00:00:00"/>
    <d v="2001-01-01T00:00:00"/>
    <s v="7105720131"/>
  </r>
  <r>
    <n v="0"/>
    <n v="0"/>
    <n v="0"/>
    <n v="0"/>
    <d v="2025-12-01T00:00:00"/>
    <s v="BH Colorado Electric Oper Co"/>
    <s v="Regulated Electric (122)"/>
    <s v="X DNU # 720 (D) Blende Sub"/>
    <x v="182"/>
    <n v="135600"/>
    <x v="17"/>
    <n v="10580983"/>
    <s v="POST INSULATORS"/>
    <d v="2007-11-01T00:00:00"/>
    <d v="2007-01-01T00:00:00"/>
    <s v="7105720131"/>
  </r>
  <r>
    <n v="0"/>
    <n v="0"/>
    <n v="0"/>
    <n v="0"/>
    <d v="2025-12-01T00:00:00"/>
    <s v="BH Colorado Electric Oper Co"/>
    <s v="Regulated Electric (122)"/>
    <s v="X DNU # 736 (D) Blende Sub"/>
    <x v="183"/>
    <n v="135500"/>
    <x v="7"/>
    <n v="9869561"/>
    <s v="ANCHORS"/>
    <d v="1999-09-09T00:00:00"/>
    <d v="1999-01-01T00:00:00"/>
    <s v="10004937"/>
  </r>
  <r>
    <n v="0"/>
    <n v="0"/>
    <n v="0"/>
    <n v="0"/>
    <d v="2025-12-01T00:00:00"/>
    <s v="BH Colorado Electric Oper Co"/>
    <s v="Regulated Electric (122)"/>
    <s v="X DNU # 736 (D) Blende Sub"/>
    <x v="183"/>
    <n v="135500"/>
    <x v="20"/>
    <n v="9802792"/>
    <s v="CROSSARM ASSEMBLIES, WOOD"/>
    <d v="1999-09-09T00:00:00"/>
    <d v="1999-01-01T00:00:00"/>
    <s v="WCDXFER"/>
  </r>
  <r>
    <n v="0"/>
    <n v="0"/>
    <n v="0"/>
    <n v="0"/>
    <d v="2025-12-01T00:00:00"/>
    <s v="BH Colorado Electric Oper Co"/>
    <s v="Regulated Electric (122)"/>
    <s v="X DNU # 736 (D) Blende Sub"/>
    <x v="183"/>
    <n v="135500"/>
    <x v="20"/>
    <n v="9802377"/>
    <s v="CROSSARM ASSEMBLIES, WOOD"/>
    <d v="1999-09-09T00:00:00"/>
    <d v="1999-01-01T00:00:00"/>
    <s v="WCDXFER"/>
  </r>
  <r>
    <n v="0"/>
    <n v="0"/>
    <n v="0"/>
    <n v="0"/>
    <d v="2025-12-01T00:00:00"/>
    <s v="BH Colorado Electric Oper Co"/>
    <s v="Regulated Electric (122)"/>
    <s v="X DNU # 736 (D) Blende Sub"/>
    <x v="183"/>
    <n v="135500"/>
    <x v="20"/>
    <n v="9802793"/>
    <s v="CROSSARM ASSEMBLIES, WOOD"/>
    <d v="1999-09-09T00:00:00"/>
    <d v="2000-01-01T00:00:00"/>
    <s v="WCDXFER"/>
  </r>
  <r>
    <n v="0"/>
    <n v="0"/>
    <n v="0"/>
    <n v="0"/>
    <d v="2025-12-01T00:00:00"/>
    <s v="BH Colorado Electric Oper Co"/>
    <s v="Regulated Electric (122)"/>
    <s v="X DNU # 736 (D) Blende Sub"/>
    <x v="183"/>
    <n v="135500"/>
    <x v="20"/>
    <n v="9816205"/>
    <s v="CROSSARM ASSEMBLIES, WOOD"/>
    <d v="2003-12-01T00:00:00"/>
    <d v="2003-01-01T00:00:00"/>
    <s v="7105736131"/>
  </r>
  <r>
    <n v="0"/>
    <n v="0"/>
    <n v="0"/>
    <n v="0"/>
    <d v="2025-12-01T00:00:00"/>
    <s v="BH Colorado Electric Oper Co"/>
    <s v="Regulated Electric (122)"/>
    <s v="X DNU # 736 (D) Blende Sub"/>
    <x v="183"/>
    <n v="135500"/>
    <x v="3"/>
    <n v="9878604"/>
    <s v="Inv-Summit Brick 69KV Reloc"/>
    <d v="1999-09-09T00:00:00"/>
    <d v="1999-09-01T00:00:00"/>
    <s v="10004937"/>
  </r>
  <r>
    <n v="0"/>
    <n v="0"/>
    <n v="0"/>
    <n v="0"/>
    <d v="2025-12-01T00:00:00"/>
    <s v="BH Colorado Electric Oper Co"/>
    <s v="Regulated Electric (122)"/>
    <s v="X DNU # 736 (D) Blende Sub"/>
    <x v="183"/>
    <n v="135500"/>
    <x v="9"/>
    <n v="9869558"/>
    <s v="GUYS"/>
    <d v="1999-09-09T00:00:00"/>
    <d v="1999-01-01T00:00:00"/>
    <s v="10004937"/>
  </r>
  <r>
    <n v="0"/>
    <n v="0"/>
    <n v="0"/>
    <n v="0"/>
    <d v="2025-12-01T00:00:00"/>
    <s v="BH Colorado Electric Oper Co"/>
    <s v="Regulated Electric (122)"/>
    <s v="X DNU # 736 (D) Blende Sub"/>
    <x v="183"/>
    <n v="135500"/>
    <x v="23"/>
    <n v="9816206"/>
    <s v="POLE, WOOD"/>
    <d v="2003-12-01T00:00:00"/>
    <d v="2003-01-01T00:00:00"/>
    <s v="7105736131"/>
  </r>
  <r>
    <n v="0"/>
    <n v="0"/>
    <n v="0"/>
    <n v="0"/>
    <d v="2025-12-01T00:00:00"/>
    <s v="BH Colorado Electric Oper Co"/>
    <s v="Regulated Electric (122)"/>
    <s v="X DNU # 736 (D) Blende Sub"/>
    <x v="183"/>
    <n v="135500"/>
    <x v="23"/>
    <n v="9803316"/>
    <s v="POLE, WOOD"/>
    <d v="1999-09-09T00:00:00"/>
    <d v="1999-01-01T00:00:00"/>
    <s v="WCDXFER"/>
  </r>
  <r>
    <n v="0"/>
    <n v="0"/>
    <n v="0"/>
    <n v="0"/>
    <d v="2025-12-01T00:00:00"/>
    <s v="BH Colorado Electric Oper Co"/>
    <s v="Regulated Electric (122)"/>
    <s v="X DNU # 736 (D) Blende Sub"/>
    <x v="183"/>
    <n v="135500"/>
    <x v="23"/>
    <n v="9817565"/>
    <s v="POLE, WOOD"/>
    <d v="2004-07-01T00:00:00"/>
    <d v="2004-01-01T00:00:00"/>
    <s v="7105736131"/>
  </r>
  <r>
    <n v="0"/>
    <n v="0"/>
    <n v="0"/>
    <n v="0"/>
    <d v="2025-12-01T00:00:00"/>
    <s v="BH Colorado Electric Oper Co"/>
    <s v="Regulated Electric (122)"/>
    <s v="X DNU # 736 (D) Blende Sub"/>
    <x v="183"/>
    <n v="135500"/>
    <x v="23"/>
    <n v="9803317"/>
    <s v="POLE, WOOD"/>
    <d v="1999-09-09T00:00:00"/>
    <d v="2000-01-01T00:00:00"/>
    <s v="WCDXFER"/>
  </r>
  <r>
    <n v="0"/>
    <n v="0"/>
    <n v="0"/>
    <n v="0"/>
    <d v="2025-12-01T00:00:00"/>
    <s v="BH Colorado Electric Oper Co"/>
    <s v="Regulated Electric (122)"/>
    <s v="X DNU # 736 (D) Blende Sub"/>
    <x v="183"/>
    <n v="135500"/>
    <x v="23"/>
    <n v="9802916"/>
    <s v="POLE, WOOD"/>
    <d v="1999-09-09T00:00:00"/>
    <d v="1999-01-01T00:00:00"/>
    <s v="WCDXFER"/>
  </r>
  <r>
    <n v="0"/>
    <n v="0"/>
    <n v="0"/>
    <n v="0"/>
    <d v="2025-12-01T00:00:00"/>
    <s v="BH Colorado Electric Oper Co"/>
    <s v="Regulated Electric (122)"/>
    <s v="X DNU # 736 (D) Blende Sub"/>
    <x v="183"/>
    <n v="135500"/>
    <x v="44"/>
    <n v="9869557"/>
    <s v="WOOD 1 POLE 50'"/>
    <d v="1999-09-09T00:00:00"/>
    <d v="1999-01-01T00:00:00"/>
    <s v="10004937"/>
  </r>
  <r>
    <n v="0"/>
    <n v="0"/>
    <n v="0"/>
    <n v="0"/>
    <d v="2025-12-01T00:00:00"/>
    <s v="BH Colorado Electric Oper Co"/>
    <s v="Regulated Electric (122)"/>
    <s v="X DNU # 736 (D) Blende Sub"/>
    <x v="183"/>
    <n v="135500"/>
    <x v="45"/>
    <n v="9709892"/>
    <s v="WOOD 1 POLE 55'"/>
    <d v="1988-07-01T00:00:00"/>
    <d v="1988-07-01T00:00:00"/>
    <s v="CPR Conversion"/>
  </r>
  <r>
    <n v="0"/>
    <n v="0"/>
    <n v="0"/>
    <n v="0"/>
    <d v="2025-12-01T00:00:00"/>
    <s v="BH Colorado Electric Oper Co"/>
    <s v="Regulated Electric (122)"/>
    <s v="X DNU # 736 (D) Blende Sub"/>
    <x v="183"/>
    <n v="135500"/>
    <x v="49"/>
    <n v="9829854"/>
    <s v="WOOD 1 POLE 75'"/>
    <d v="1999-09-09T00:00:00"/>
    <d v="2000-01-01T00:00:00"/>
    <s v="10004937"/>
  </r>
  <r>
    <n v="0"/>
    <n v="0"/>
    <n v="0"/>
    <n v="0"/>
    <d v="2025-12-01T00:00:00"/>
    <s v="BH Colorado Electric Oper Co"/>
    <s v="Regulated Electric (122)"/>
    <s v="X DNU # 736 (D) Blende Sub"/>
    <x v="183"/>
    <n v="135500"/>
    <x v="49"/>
    <n v="9869556"/>
    <s v="WOOD 1 POLE 75'"/>
    <d v="1999-09-09T00:00:00"/>
    <d v="1999-01-01T00:00:00"/>
    <s v="10004937"/>
  </r>
  <r>
    <n v="0"/>
    <n v="0"/>
    <n v="0"/>
    <n v="0"/>
    <d v="2025-12-01T00:00:00"/>
    <s v="BH Colorado Electric Oper Co"/>
    <s v="Regulated Electric (122)"/>
    <s v="X DNU # 736 (D) Blende Sub"/>
    <x v="183"/>
    <n v="135600"/>
    <x v="37"/>
    <n v="9869560"/>
    <s v="CABLE, OVERHEAD-DUPLEX SIZE 6 &amp; SMALLER"/>
    <d v="1999-09-09T00:00:00"/>
    <d v="1999-01-01T00:00:00"/>
    <s v="10004937"/>
  </r>
  <r>
    <n v="0"/>
    <n v="0"/>
    <n v="0"/>
    <n v="0"/>
    <d v="2025-12-01T00:00:00"/>
    <s v="BH Colorado Electric Oper Co"/>
    <s v="Regulated Electric (122)"/>
    <s v="X DNU # 736 (D) Blende Sub"/>
    <x v="183"/>
    <n v="135600"/>
    <x v="71"/>
    <n v="9869559"/>
    <s v="CONDUCTOR, OH ACSR, BARE 4/0"/>
    <d v="1999-09-09T00:00:00"/>
    <d v="1999-01-01T00:00:00"/>
    <s v="10004937"/>
  </r>
  <r>
    <n v="0"/>
    <n v="0"/>
    <n v="0"/>
    <n v="0"/>
    <d v="2025-12-01T00:00:00"/>
    <s v="BH Colorado Electric Oper Co"/>
    <s v="Regulated Electric (122)"/>
    <s v="X DNU # 736 (D) Blende Sub"/>
    <x v="183"/>
    <n v="135600"/>
    <x v="71"/>
    <n v="9829855"/>
    <s v="CONDUCTOR, OH ACSR, BARE 4/0"/>
    <d v="1999-09-09T00:00:00"/>
    <d v="2000-01-01T00:00:00"/>
    <s v="10004937"/>
  </r>
  <r>
    <n v="0"/>
    <n v="0"/>
    <n v="0"/>
    <n v="0"/>
    <d v="2025-12-01T00:00:00"/>
    <s v="BH Colorado Electric Oper Co"/>
    <s v="Regulated Electric (122)"/>
    <s v="X DNU # 736 (D) Blende Sub"/>
    <x v="183"/>
    <n v="135600"/>
    <x v="3"/>
    <n v="9878602"/>
    <s v="Inv-Summit Brick 69KV Reloc"/>
    <d v="1999-09-09T00:00:00"/>
    <d v="1999-09-01T00:00:00"/>
    <s v="10004937"/>
  </r>
  <r>
    <n v="0"/>
    <n v="0"/>
    <n v="0"/>
    <n v="0"/>
    <d v="2025-12-01T00:00:00"/>
    <s v="BH Colorado Electric Oper Co"/>
    <s v="Regulated Electric (122)"/>
    <s v="X DNU # 740 (D) Belmont Sub"/>
    <x v="184"/>
    <n v="135500"/>
    <x v="20"/>
    <n v="9802386"/>
    <s v="CROSSARM ASSEMBLIES, WOOD"/>
    <d v="1991-07-01T00:00:00"/>
    <d v="1991-07-01T00:00:00"/>
    <s v="WCDXFER"/>
  </r>
  <r>
    <n v="0"/>
    <n v="0"/>
    <n v="0"/>
    <n v="0"/>
    <d v="2025-12-01T00:00:00"/>
    <s v="BH Colorado Electric Oper Co"/>
    <s v="Regulated Electric (122)"/>
    <s v="X DNU # 740 (D) Belmont Sub"/>
    <x v="184"/>
    <n v="135500"/>
    <x v="20"/>
    <n v="9731655"/>
    <s v="CROSSARM ASSEMBLIES, WOOD"/>
    <d v="2009-03-01T00:00:00"/>
    <d v="2009-01-01T00:00:00"/>
    <s v="7105740131"/>
  </r>
  <r>
    <n v="0"/>
    <n v="0"/>
    <n v="0"/>
    <n v="0"/>
    <d v="2025-12-01T00:00:00"/>
    <s v="BH Colorado Electric Oper Co"/>
    <s v="Regulated Electric (122)"/>
    <s v="X DNU # 740 (D) Belmont Sub"/>
    <x v="184"/>
    <n v="135500"/>
    <x v="23"/>
    <n v="9802925"/>
    <s v="POLE, WOOD"/>
    <d v="1991-07-01T00:00:00"/>
    <d v="1991-07-01T00:00:00"/>
    <s v="WCDXFER"/>
  </r>
  <r>
    <n v="0"/>
    <n v="0"/>
    <n v="0"/>
    <n v="0"/>
    <d v="2025-12-01T00:00:00"/>
    <s v="BH Colorado Electric Oper Co"/>
    <s v="Regulated Electric (122)"/>
    <s v="X DNU # 740 (D) Belmont Sub"/>
    <x v="184"/>
    <n v="135500"/>
    <x v="45"/>
    <n v="9724209"/>
    <s v="WOOD 1 POLE 55'"/>
    <d v="1991-07-01T00:00:00"/>
    <d v="1991-07-01T00:00:00"/>
    <s v="CPR Conversion"/>
  </r>
  <r>
    <n v="0"/>
    <n v="0"/>
    <n v="0"/>
    <n v="0"/>
    <d v="2025-12-01T00:00:00"/>
    <s v="BH Colorado Electric Oper Co"/>
    <s v="Regulated Electric (122)"/>
    <s v="X DNU # 740 (D) Belmont Sub"/>
    <x v="184"/>
    <n v="135600"/>
    <x v="24"/>
    <n v="9975141"/>
    <s v="CONDUCTOR, OVERHEAD"/>
    <d v="1991-07-01T00:00:00"/>
    <d v="1991-07-01T00:00:00"/>
    <s v="CPR Conversion"/>
  </r>
  <r>
    <n v="0"/>
    <n v="0"/>
    <n v="0"/>
    <n v="0"/>
    <d v="2025-12-01T00:00:00"/>
    <s v="BH Colorado Electric Oper Co"/>
    <s v="Regulated Electric (122)"/>
    <s v="X DNU # 740 (D) Belmont Sub"/>
    <x v="184"/>
    <n v="135600"/>
    <x v="19"/>
    <n v="9731656"/>
    <s v="SUSPENSION INSULATORS"/>
    <d v="2009-03-01T00:00:00"/>
    <d v="2009-01-01T00:00:00"/>
    <s v="7105740131"/>
  </r>
  <r>
    <n v="0"/>
    <n v="0"/>
    <n v="0"/>
    <n v="0"/>
    <d v="2025-12-01T00:00:00"/>
    <s v="BH Colorado Electric Oper Co"/>
    <s v="Regulated Electric (122)"/>
    <s v="X DNU # 744 (D) Belmont Tap"/>
    <x v="185"/>
    <n v="135500"/>
    <x v="23"/>
    <n v="9816121"/>
    <s v="POLE, WOOD"/>
    <d v="2003-12-01T00:00:00"/>
    <d v="2003-01-01T00:00:00"/>
    <s v="7105744131"/>
  </r>
  <r>
    <n v="0"/>
    <n v="0"/>
    <n v="0"/>
    <n v="0"/>
    <d v="2025-12-01T00:00:00"/>
    <s v="BH Colorado Electric Oper Co"/>
    <s v="Regulated Electric (122)"/>
    <s v="X DNU # 744 (D) Belmont Tap"/>
    <x v="185"/>
    <n v="135600"/>
    <x v="408"/>
    <n v="9812613"/>
    <s v="INSULATORS-POST-15KV"/>
    <d v="1997-12-16T00:00:00"/>
    <d v="1998-01-01T00:00:00"/>
    <s v="23557216"/>
  </r>
  <r>
    <n v="0"/>
    <n v="0"/>
    <n v="0"/>
    <n v="0"/>
    <d v="2025-12-01T00:00:00"/>
    <s v="BH Colorado Electric Oper Co"/>
    <s v="Regulated Electric (122)"/>
    <s v="X DNU # 744 (D) Belmont Tap"/>
    <x v="185"/>
    <n v="135600"/>
    <x v="17"/>
    <n v="9815347"/>
    <s v="POST INSULATORS"/>
    <d v="2003-08-01T00:00:00"/>
    <d v="2003-01-01T00:00:00"/>
    <s v="7105744131"/>
  </r>
  <r>
    <n v="0"/>
    <n v="0"/>
    <n v="0"/>
    <n v="0"/>
    <d v="2025-12-01T00:00:00"/>
    <s v="BH Colorado Electric Oper Co"/>
    <s v="Regulated Electric (122)"/>
    <s v="X DNU # 744 (D) Belmont Tap"/>
    <x v="185"/>
    <n v="135600"/>
    <x v="19"/>
    <n v="9812612"/>
    <s v="SUSPENSION INSULATORS"/>
    <d v="1997-12-16T00:00:00"/>
    <d v="1998-01-01T00:00:00"/>
    <s v="23557216"/>
  </r>
  <r>
    <n v="0"/>
    <n v="0"/>
    <n v="0"/>
    <n v="0"/>
    <d v="2025-12-01T00:00:00"/>
    <s v="BH Colorado Electric Oper Co"/>
    <s v="Regulated Electric (122)"/>
    <s v="X DNU # 752 (D) Hyde Park"/>
    <x v="186"/>
    <n v="135300"/>
    <x v="3"/>
    <n v="13315897"/>
    <s v="This project will consist of replacing 11 structures on the 69 kV line that runs between West Station substation and Stonemoor substation. These structures were identified during an osmose inspection as rejected ."/>
    <d v="2015-06-30T00:00:00"/>
    <d v="2015-06-01T00:00:00"/>
    <s v="10051384"/>
  </r>
  <r>
    <n v="0"/>
    <n v="0"/>
    <n v="0"/>
    <n v="0"/>
    <d v="2025-12-01T00:00:00"/>
    <s v="BH Colorado Electric Oper Co"/>
    <s v="Regulated Electric (122)"/>
    <s v="X DNU # 752 (D) Hyde Park"/>
    <x v="186"/>
    <n v="135500"/>
    <x v="7"/>
    <n v="9726054"/>
    <s v="ANCHORS"/>
    <d v="1995-07-01T00:00:00"/>
    <d v="1995-07-01T00:00:00"/>
    <s v="CPR Conversion"/>
  </r>
  <r>
    <n v="0"/>
    <n v="0"/>
    <n v="0"/>
    <n v="0"/>
    <d v="2025-12-01T00:00:00"/>
    <s v="BH Colorado Electric Oper Co"/>
    <s v="Regulated Electric (122)"/>
    <s v="X DNU # 752 (D) Hyde Park"/>
    <x v="186"/>
    <n v="135500"/>
    <x v="20"/>
    <n v="9802670"/>
    <s v="CROSSARM ASSEMBLIES, WOOD"/>
    <d v="1998-09-29T00:00:00"/>
    <d v="1998-01-01T00:00:00"/>
    <s v="WCDXFER"/>
  </r>
  <r>
    <n v="0"/>
    <n v="0"/>
    <n v="0"/>
    <n v="0"/>
    <d v="2025-12-01T00:00:00"/>
    <s v="BH Colorado Electric Oper Co"/>
    <s v="Regulated Electric (122)"/>
    <s v="X DNU # 752 (D) Hyde Park"/>
    <x v="186"/>
    <n v="135500"/>
    <x v="20"/>
    <n v="9802534"/>
    <s v="CROSSARM ASSEMBLIES, WOOD"/>
    <d v="1997-07-31T00:00:00"/>
    <d v="2000-01-01T00:00:00"/>
    <s v="WCDXFER"/>
  </r>
  <r>
    <n v="0"/>
    <n v="0"/>
    <n v="0"/>
    <n v="0"/>
    <d v="2025-12-01T00:00:00"/>
    <s v="BH Colorado Electric Oper Co"/>
    <s v="Regulated Electric (122)"/>
    <s v="X DNU # 752 (D) Hyde Park"/>
    <x v="186"/>
    <n v="135500"/>
    <x v="20"/>
    <n v="9802669"/>
    <s v="CROSSARM ASSEMBLIES, WOOD"/>
    <d v="1988-07-01T00:00:00"/>
    <d v="1988-07-01T00:00:00"/>
    <s v="WCDXFER"/>
  </r>
  <r>
    <n v="0"/>
    <n v="0"/>
    <n v="0"/>
    <n v="0"/>
    <d v="2025-12-01T00:00:00"/>
    <s v="BH Colorado Electric Oper Co"/>
    <s v="Regulated Electric (122)"/>
    <s v="X DNU # 752 (D) Hyde Park"/>
    <x v="186"/>
    <n v="135500"/>
    <x v="20"/>
    <n v="9802876"/>
    <s v="CROSSARM ASSEMBLIES, WOOD"/>
    <d v="1982-07-01T00:00:00"/>
    <d v="1982-07-01T00:00:00"/>
    <s v="WCDXFER"/>
  </r>
  <r>
    <n v="0"/>
    <n v="0"/>
    <n v="0"/>
    <n v="0"/>
    <d v="2025-12-01T00:00:00"/>
    <s v="BH Colorado Electric Oper Co"/>
    <s v="Regulated Electric (122)"/>
    <s v="X DNU # 752 (D) Hyde Park"/>
    <x v="186"/>
    <n v="135500"/>
    <x v="22"/>
    <n v="9741539"/>
    <s v="POLE, STEEL-SPECIAL CUSTOM STRUCTURE"/>
    <d v="2008-01-09T00:00:00"/>
    <d v="2008-01-01T00:00:00"/>
    <s v="10024751"/>
  </r>
  <r>
    <n v="0"/>
    <n v="0"/>
    <n v="0"/>
    <n v="0"/>
    <d v="2025-12-01T00:00:00"/>
    <s v="BH Colorado Electric Oper Co"/>
    <s v="Regulated Electric (122)"/>
    <s v="X DNU # 752 (D) Hyde Park"/>
    <x v="186"/>
    <n v="135500"/>
    <x v="23"/>
    <n v="9803073"/>
    <s v="POLE, WOOD"/>
    <d v="1997-07-31T00:00:00"/>
    <d v="2000-01-01T00:00:00"/>
    <s v="WCDXFER"/>
  </r>
  <r>
    <n v="0"/>
    <n v="0"/>
    <n v="0"/>
    <n v="0"/>
    <d v="2025-12-01T00:00:00"/>
    <s v="BH Colorado Electric Oper Co"/>
    <s v="Regulated Electric (122)"/>
    <s v="X DNU # 752 (D) Hyde Park"/>
    <x v="186"/>
    <n v="135500"/>
    <x v="23"/>
    <n v="9804929"/>
    <s v="POLE, WOOD"/>
    <d v="1982-07-01T00:00:00"/>
    <d v="1982-07-01T00:00:00"/>
    <s v="WCDXFER"/>
  </r>
  <r>
    <n v="0"/>
    <n v="0"/>
    <n v="0"/>
    <n v="0"/>
    <d v="2025-12-01T00:00:00"/>
    <s v="BH Colorado Electric Oper Co"/>
    <s v="Regulated Electric (122)"/>
    <s v="X DNU # 752 (D) Hyde Park"/>
    <x v="186"/>
    <n v="135500"/>
    <x v="23"/>
    <n v="9803208"/>
    <s v="POLE, WOOD"/>
    <d v="1998-09-29T00:00:00"/>
    <d v="1998-01-01T00:00:00"/>
    <s v="WCDXFER"/>
  </r>
  <r>
    <n v="0"/>
    <n v="0"/>
    <n v="0"/>
    <n v="0"/>
    <d v="2025-12-01T00:00:00"/>
    <s v="BH Colorado Electric Oper Co"/>
    <s v="Regulated Electric (122)"/>
    <s v="X DNU # 752 (D) Hyde Park"/>
    <x v="186"/>
    <n v="135500"/>
    <x v="23"/>
    <n v="9803207"/>
    <s v="POLE, WOOD"/>
    <d v="1988-07-01T00:00:00"/>
    <d v="1988-07-01T00:00:00"/>
    <s v="WCDXFER"/>
  </r>
  <r>
    <n v="0"/>
    <n v="0"/>
    <n v="0"/>
    <n v="0"/>
    <d v="2025-12-01T00:00:00"/>
    <s v="BH Colorado Electric Oper Co"/>
    <s v="Regulated Electric (122)"/>
    <s v="X DNU # 752 (D) Hyde Park"/>
    <x v="186"/>
    <n v="135500"/>
    <x v="23"/>
    <n v="9804938"/>
    <s v="POLE, WOOD"/>
    <d v="1982-07-01T00:00:00"/>
    <d v="1982-07-01T00:00:00"/>
    <s v="WCDXFER"/>
  </r>
  <r>
    <n v="0"/>
    <n v="0"/>
    <n v="0"/>
    <n v="0"/>
    <d v="2025-12-01T00:00:00"/>
    <s v="BH Colorado Electric Oper Co"/>
    <s v="Regulated Electric (122)"/>
    <s v="X DNU # 752 (D) Hyde Park"/>
    <x v="186"/>
    <n v="135500"/>
    <x v="46"/>
    <n v="9973789"/>
    <s v="WOOD 1 POLE 60'"/>
    <d v="1997-07-31T00:00:00"/>
    <d v="2000-01-01T00:00:00"/>
    <s v="23550044"/>
  </r>
  <r>
    <n v="0"/>
    <n v="0"/>
    <n v="0"/>
    <n v="0"/>
    <d v="2025-12-01T00:00:00"/>
    <s v="BH Colorado Electric Oper Co"/>
    <s v="Regulated Electric (122)"/>
    <s v="X DNU # 752 (D) Hyde Park"/>
    <x v="186"/>
    <n v="135500"/>
    <x v="47"/>
    <n v="9975132"/>
    <s v="WOOD 1 POLE 65'"/>
    <d v="1988-07-01T00:00:00"/>
    <d v="1988-07-01T00:00:00"/>
    <s v="CPR Conversion"/>
  </r>
  <r>
    <n v="0"/>
    <n v="0"/>
    <n v="0"/>
    <n v="0"/>
    <d v="2025-12-01T00:00:00"/>
    <s v="BH Colorado Electric Oper Co"/>
    <s v="Regulated Electric (122)"/>
    <s v="X DNU # 752 (D) Hyde Park"/>
    <x v="186"/>
    <n v="135500"/>
    <x v="47"/>
    <n v="9863911"/>
    <s v="WOOD 1 POLE 65'"/>
    <d v="1998-09-29T00:00:00"/>
    <d v="1998-01-01T00:00:00"/>
    <s v="10000340"/>
  </r>
  <r>
    <n v="0"/>
    <n v="0"/>
    <n v="0"/>
    <n v="0"/>
    <d v="2025-12-01T00:00:00"/>
    <s v="BH Colorado Electric Oper Co"/>
    <s v="Regulated Electric (122)"/>
    <s v="X DNU # 752 (D) Hyde Park"/>
    <x v="186"/>
    <n v="135500"/>
    <x v="425"/>
    <n v="9975134"/>
    <s v="WOOD 2 POLES 70'"/>
    <d v="1982-07-01T00:00:00"/>
    <d v="1982-07-01T00:00:00"/>
    <s v="CPR Conversion"/>
  </r>
  <r>
    <n v="0"/>
    <n v="0"/>
    <n v="0"/>
    <n v="0"/>
    <d v="2025-12-01T00:00:00"/>
    <s v="BH Colorado Electric Oper Co"/>
    <s v="Regulated Electric (122)"/>
    <s v="X DNU # 752 (D) Hyde Park"/>
    <x v="186"/>
    <n v="135500"/>
    <x v="426"/>
    <n v="9975133"/>
    <s v="WOOD 3 POLES 70'"/>
    <d v="1982-07-01T00:00:00"/>
    <d v="1982-07-01T00:00:00"/>
    <s v="CPR Conversion"/>
  </r>
  <r>
    <n v="0"/>
    <n v="0"/>
    <n v="0"/>
    <n v="0"/>
    <d v="2025-12-01T00:00:00"/>
    <s v="BH Colorado Electric Oper Co"/>
    <s v="Regulated Electric (122)"/>
    <s v="X DNU # 752 (D) Hyde Park"/>
    <x v="186"/>
    <n v="135600"/>
    <x v="24"/>
    <n v="9975131"/>
    <s v="CONDUCTOR, OVERHEAD"/>
    <d v="1982-07-01T00:00:00"/>
    <d v="1982-07-01T00:00:00"/>
    <s v="CPR Conversion"/>
  </r>
  <r>
    <n v="0"/>
    <n v="0"/>
    <n v="0"/>
    <n v="0"/>
    <d v="2025-12-01T00:00:00"/>
    <s v="BH Colorado Electric Oper Co"/>
    <s v="Regulated Electric (122)"/>
    <s v="X DNU # 752 (D) Hyde Park"/>
    <x v="186"/>
    <n v="135600"/>
    <x v="408"/>
    <n v="9973670"/>
    <s v="INSULATORS-POST-15KV"/>
    <d v="1997-07-31T00:00:00"/>
    <d v="2000-01-01T00:00:00"/>
    <s v="23550044"/>
  </r>
  <r>
    <n v="0"/>
    <n v="0"/>
    <n v="0"/>
    <n v="0"/>
    <d v="2025-12-01T00:00:00"/>
    <s v="BH Colorado Electric Oper Co"/>
    <s v="Regulated Electric (122)"/>
    <s v="X DNU # 752 (D) Hyde Park"/>
    <x v="186"/>
    <n v="135600"/>
    <x v="17"/>
    <n v="9817245"/>
    <s v="POST INSULATORS"/>
    <d v="2004-05-01T00:00:00"/>
    <d v="2004-01-01T00:00:00"/>
    <s v="7105752131"/>
  </r>
  <r>
    <n v="0"/>
    <n v="0"/>
    <n v="0"/>
    <n v="0"/>
    <d v="2025-12-01T00:00:00"/>
    <s v="BH Colorado Electric Oper Co"/>
    <s v="Regulated Electric (122)"/>
    <s v="X DNU # 752 (D) Hyde Park"/>
    <x v="186"/>
    <n v="135600"/>
    <x v="18"/>
    <n v="9694707"/>
    <s v="STATIC WIRE (TRANSMISSION LINES)"/>
    <d v="1995-07-01T00:00:00"/>
    <d v="1995-07-01T00:00:00"/>
    <s v="CPR Conversion"/>
  </r>
  <r>
    <n v="0"/>
    <n v="0"/>
    <n v="0"/>
    <n v="0"/>
    <d v="2025-12-01T00:00:00"/>
    <s v="BH Colorado Electric Oper Co"/>
    <s v="Regulated Electric (122)"/>
    <s v="X DNU # 752 (D) Hyde Park"/>
    <x v="186"/>
    <n v="135600"/>
    <x v="18"/>
    <n v="9975130"/>
    <s v="STATIC WIRE (TRANSMISSION LINES)"/>
    <d v="1982-07-01T00:00:00"/>
    <d v="1982-07-01T00:00:00"/>
    <s v="CPR Conversion"/>
  </r>
  <r>
    <n v="0"/>
    <n v="0"/>
    <n v="0"/>
    <n v="0"/>
    <d v="2025-12-01T00:00:00"/>
    <s v="BH Colorado Electric Oper Co"/>
    <s v="Regulated Electric (122)"/>
    <s v="X DNU # 752 (D) Hyde Park"/>
    <x v="186"/>
    <n v="135600"/>
    <x v="19"/>
    <n v="9742244"/>
    <s v="SUSPENSION INSULATORS"/>
    <d v="2007-11-01T00:00:00"/>
    <d v="2007-01-01T00:00:00"/>
    <s v="7105752131"/>
  </r>
  <r>
    <n v="0"/>
    <n v="0"/>
    <n v="0"/>
    <n v="0"/>
    <d v="2025-12-01T00:00:00"/>
    <s v="BH Colorado Electric Oper Co"/>
    <s v="Regulated Electric (122)"/>
    <s v="X DNU # 752 (D) Hyde Park"/>
    <x v="186"/>
    <n v="135600"/>
    <x v="19"/>
    <n v="9741540"/>
    <s v="SUSPENSION INSULATORS"/>
    <d v="2008-01-09T00:00:00"/>
    <d v="2008-01-01T00:00:00"/>
    <s v="10024751"/>
  </r>
  <r>
    <n v="0"/>
    <n v="0"/>
    <n v="0"/>
    <n v="0"/>
    <d v="2025-12-01T00:00:00"/>
    <s v="BH Colorado Electric Oper Co"/>
    <s v="Regulated Electric (122)"/>
    <s v="X DNU # 756 (D) Hyde Park"/>
    <x v="187"/>
    <n v="135300"/>
    <x v="3"/>
    <n v="14944065"/>
    <s v="Several structures on the 115 kV line between West Station and Pueblo Plant substations have been identified as bad poles during a ground line inspection."/>
    <d v="2016-07-01T00:00:00"/>
    <d v="2016-07-01T00:00:00"/>
    <s v="10053964"/>
  </r>
  <r>
    <n v="0"/>
    <n v="0"/>
    <n v="0"/>
    <n v="0"/>
    <d v="2025-12-01T00:00:00"/>
    <s v="BH Colorado Electric Oper Co"/>
    <s v="Regulated Electric (122)"/>
    <s v="X DNU # 756 (D) Hyde Park"/>
    <x v="187"/>
    <n v="135500"/>
    <x v="20"/>
    <n v="9816504"/>
    <s v="CROSSARM ASSEMBLIES, WOOD"/>
    <d v="2004-01-01T00:00:00"/>
    <d v="2004-01-01T00:00:00"/>
    <s v="7105756131"/>
  </r>
  <r>
    <n v="0"/>
    <n v="0"/>
    <n v="0"/>
    <n v="0"/>
    <d v="2025-12-01T00:00:00"/>
    <s v="BH Colorado Electric Oper Co"/>
    <s v="Regulated Electric (122)"/>
    <s v="X DNU # 756 (D) Hyde Park"/>
    <x v="187"/>
    <n v="135500"/>
    <x v="23"/>
    <n v="9816505"/>
    <s v="POLE, WOOD"/>
    <d v="2004-01-01T00:00:00"/>
    <d v="2004-01-01T00:00:00"/>
    <s v="7105756131"/>
  </r>
  <r>
    <n v="0"/>
    <n v="0"/>
    <n v="0"/>
    <n v="0"/>
    <d v="2025-12-01T00:00:00"/>
    <s v="BH Colorado Electric Oper Co"/>
    <s v="Regulated Electric (122)"/>
    <s v="X DNU # 760 (D) Stonemoore Hills"/>
    <x v="188"/>
    <n v="135500"/>
    <x v="20"/>
    <n v="9802533"/>
    <s v="CROSSARM ASSEMBLIES, WOOD"/>
    <d v="1983-07-01T00:00:00"/>
    <d v="1983-07-01T00:00:00"/>
    <s v="WCDXFER"/>
  </r>
  <r>
    <n v="0"/>
    <n v="0"/>
    <n v="0"/>
    <n v="0"/>
    <d v="2025-12-01T00:00:00"/>
    <s v="BH Colorado Electric Oper Co"/>
    <s v="Regulated Electric (122)"/>
    <s v="X DNU # 760 (D) Stonemoore Hills"/>
    <x v="188"/>
    <n v="135500"/>
    <x v="23"/>
    <n v="9803072"/>
    <s v="POLE, WOOD"/>
    <d v="1983-07-01T00:00:00"/>
    <d v="1983-07-01T00:00:00"/>
    <s v="WCDXFER"/>
  </r>
  <r>
    <n v="0"/>
    <n v="0"/>
    <n v="0"/>
    <n v="0"/>
    <d v="2025-12-01T00:00:00"/>
    <s v="BH Colorado Electric Oper Co"/>
    <s v="Regulated Electric (122)"/>
    <s v="X DNU # 760 (D) Stonemoore Hills"/>
    <x v="188"/>
    <n v="135500"/>
    <x v="46"/>
    <n v="9724208"/>
    <s v="WOOD 1 POLE 60'"/>
    <d v="1983-07-01T00:00:00"/>
    <d v="1983-07-01T00:00:00"/>
    <s v="CPR Conversion"/>
  </r>
  <r>
    <n v="0"/>
    <n v="0"/>
    <n v="0"/>
    <n v="0"/>
    <d v="2025-12-01T00:00:00"/>
    <s v="BH Colorado Electric Oper Co"/>
    <s v="Regulated Electric (122)"/>
    <s v="X DNU # 760 (D) Stonemoore Hills"/>
    <x v="188"/>
    <n v="135600"/>
    <x v="19"/>
    <n v="10253002"/>
    <s v="Suspension Insulators"/>
    <d v="2010-02-01T00:00:00"/>
    <d v="2010-01-01T00:00:00"/>
    <s v="7105760131"/>
  </r>
  <r>
    <n v="0"/>
    <n v="0"/>
    <n v="0"/>
    <n v="0"/>
    <d v="2025-12-01T00:00:00"/>
    <s v="BH Colorado Electric Oper Co"/>
    <s v="Regulated Electric (122)"/>
    <s v="X DNU # 760 (D) Stonemoore Hills"/>
    <x v="188"/>
    <n v="135600"/>
    <x v="19"/>
    <n v="9743152"/>
    <s v="SUSPENSION INSULATORS"/>
    <d v="2007-10-01T00:00:00"/>
    <d v="2007-01-01T00:00:00"/>
    <s v="7105760131"/>
  </r>
  <r>
    <n v="0"/>
    <n v="0"/>
    <n v="0"/>
    <n v="0"/>
    <d v="2025-12-01T00:00:00"/>
    <s v="BH Colorado Electric Oper Co"/>
    <s v="Regulated Electric (122)"/>
    <s v="X DNU # 764 (D) Stonemoore Hills"/>
    <x v="189"/>
    <n v="135300"/>
    <x v="3"/>
    <n v="12361072"/>
    <s v="Stonemoore Hills-Sunset Park"/>
    <d v="2014-03-01T00:00:00"/>
    <d v="2014-03-01T00:00:00"/>
    <s v="7105764131"/>
  </r>
  <r>
    <n v="0"/>
    <n v="0"/>
    <n v="0"/>
    <n v="0"/>
    <d v="2025-12-01T00:00:00"/>
    <s v="BH Colorado Electric Oper Co"/>
    <s v="Regulated Electric (122)"/>
    <s v="X DNU # 764 (D) Stonemoore Hills"/>
    <x v="189"/>
    <n v="135500"/>
    <x v="20"/>
    <n v="9802532"/>
    <s v="CROSSARM ASSEMBLIES, WOOD"/>
    <d v="1997-07-31T00:00:00"/>
    <d v="2000-01-01T00:00:00"/>
    <s v="WCDXFER"/>
  </r>
  <r>
    <n v="0"/>
    <n v="0"/>
    <n v="0"/>
    <n v="0"/>
    <d v="2025-12-01T00:00:00"/>
    <s v="BH Colorado Electric Oper Co"/>
    <s v="Regulated Electric (122)"/>
    <s v="X DNU # 764 (D) Stonemoore Hills"/>
    <x v="189"/>
    <n v="135500"/>
    <x v="20"/>
    <n v="12374241"/>
    <s v="Crossarm Assemblies, Wood"/>
    <d v="2014-04-01T00:00:00"/>
    <d v="2014-03-01T00:00:00"/>
    <s v="7105764131"/>
  </r>
  <r>
    <n v="0"/>
    <n v="0"/>
    <n v="0"/>
    <n v="0"/>
    <d v="2025-12-01T00:00:00"/>
    <s v="BH Colorado Electric Oper Co"/>
    <s v="Regulated Electric (122)"/>
    <s v="X DNU # 764 (D) Stonemoore Hills"/>
    <x v="189"/>
    <n v="135500"/>
    <x v="450"/>
    <n v="12667877"/>
    <s v="Pole - Not Available"/>
    <d v="2014-09-01T00:00:00"/>
    <d v="2014-01-01T00:00:00"/>
    <s v="7105764131"/>
  </r>
  <r>
    <n v="0"/>
    <n v="0"/>
    <n v="0"/>
    <n v="0"/>
    <d v="2025-12-01T00:00:00"/>
    <s v="BH Colorado Electric Oper Co"/>
    <s v="Regulated Electric (122)"/>
    <s v="X DNU # 764 (D) Stonemoore Hills"/>
    <x v="189"/>
    <n v="135500"/>
    <x v="23"/>
    <n v="9742727"/>
    <s v="POLE, WOOD"/>
    <d v="2007-11-01T00:00:00"/>
    <d v="2007-01-01T00:00:00"/>
    <s v="7105764131"/>
  </r>
  <r>
    <n v="0"/>
    <n v="0"/>
    <n v="0"/>
    <n v="0"/>
    <d v="2025-12-01T00:00:00"/>
    <s v="BH Colorado Electric Oper Co"/>
    <s v="Regulated Electric (122)"/>
    <s v="X DNU # 764 (D) Stonemoore Hills"/>
    <x v="189"/>
    <n v="135500"/>
    <x v="23"/>
    <n v="9807414"/>
    <s v="POLE, WOOD"/>
    <d v="1997-07-31T00:00:00"/>
    <d v="2000-01-01T00:00:00"/>
    <s v="WCDXFER"/>
  </r>
  <r>
    <n v="0"/>
    <n v="0"/>
    <n v="0"/>
    <n v="0"/>
    <d v="2025-12-01T00:00:00"/>
    <s v="BH Colorado Electric Oper Co"/>
    <s v="Regulated Electric (122)"/>
    <s v="X DNU # 764 (D) Stonemoore Hills"/>
    <x v="189"/>
    <n v="135500"/>
    <x v="46"/>
    <n v="9803071"/>
    <s v="POLE, WOOD"/>
    <d v="1997-07-31T00:00:00"/>
    <d v="2000-01-01T00:00:00"/>
    <s v="WCDXFER"/>
  </r>
  <r>
    <n v="0"/>
    <n v="0"/>
    <n v="0"/>
    <n v="0"/>
    <d v="2025-12-01T00:00:00"/>
    <s v="BH Colorado Electric Oper Co"/>
    <s v="Regulated Electric (122)"/>
    <s v="X DNU # 764 (D) Stonemoore Hills"/>
    <x v="189"/>
    <n v="135500"/>
    <x v="46"/>
    <n v="9973790"/>
    <s v="WOOD 1 POLE 60'"/>
    <d v="1997-07-31T00:00:00"/>
    <d v="2000-01-01T00:00:00"/>
    <s v="23550044"/>
  </r>
  <r>
    <n v="0"/>
    <n v="0"/>
    <n v="0"/>
    <n v="0"/>
    <d v="2025-12-01T00:00:00"/>
    <s v="BH Colorado Electric Oper Co"/>
    <s v="Regulated Electric (122)"/>
    <s v="X DNU # 764 (D) Stonemoore Hills"/>
    <x v="189"/>
    <n v="135600"/>
    <x v="17"/>
    <n v="9817065"/>
    <s v="POST INSULATORS"/>
    <d v="2004-05-01T00:00:00"/>
    <d v="2004-01-01T00:00:00"/>
    <s v="7105764131"/>
  </r>
  <r>
    <n v="0"/>
    <n v="0"/>
    <n v="0"/>
    <n v="0"/>
    <d v="2025-12-01T00:00:00"/>
    <s v="BH Colorado Electric Oper Co"/>
    <s v="Regulated Electric (122)"/>
    <s v="X DNU # 764 (D) Stonemoore Hills"/>
    <x v="189"/>
    <n v="135600"/>
    <x v="17"/>
    <n v="9750306"/>
    <s v="POST INSULATORS"/>
    <d v="2006-07-01T00:00:00"/>
    <d v="2006-01-01T00:00:00"/>
    <s v="7105764131"/>
  </r>
  <r>
    <n v="0"/>
    <n v="0"/>
    <n v="0"/>
    <n v="0"/>
    <d v="2025-12-01T00:00:00"/>
    <s v="BH Colorado Electric Oper Co"/>
    <s v="Regulated Electric (122)"/>
    <s v="X DNU # 764 (D) Stonemoore Hills"/>
    <x v="189"/>
    <n v="135600"/>
    <x v="19"/>
    <n v="12374236"/>
    <s v="Suspension Insulators"/>
    <d v="2014-04-01T00:00:00"/>
    <d v="2014-01-01T00:00:00"/>
    <s v="7105764131"/>
  </r>
  <r>
    <n v="0"/>
    <n v="0"/>
    <n v="0"/>
    <n v="0"/>
    <d v="2025-12-01T00:00:00"/>
    <s v="BH Colorado Electric Oper Co"/>
    <s v="Regulated Electric (122)"/>
    <s v="X DNU # 764 (D) Stonemoore Hills"/>
    <x v="189"/>
    <n v="135600"/>
    <x v="19"/>
    <n v="9973793"/>
    <s v="SUSPENSION INSULATORS"/>
    <d v="1997-07-31T00:00:00"/>
    <d v="2000-01-01T00:00:00"/>
    <s v="23550044"/>
  </r>
  <r>
    <n v="0"/>
    <n v="0"/>
    <n v="0"/>
    <n v="0"/>
    <d v="2025-12-01T00:00:00"/>
    <s v="BH Colorado Electric Oper Co"/>
    <s v="Regulated Electric (122)"/>
    <s v="X DNU # 768 (D) Prairie Ave"/>
    <x v="190"/>
    <n v="135500"/>
    <x v="7"/>
    <n v="9815946"/>
    <s v="ANCHORS"/>
    <d v="2003-04-30T00:00:00"/>
    <d v="2003-01-01T00:00:00"/>
    <s v="10017618"/>
  </r>
  <r>
    <n v="0"/>
    <n v="0"/>
    <n v="0"/>
    <n v="0"/>
    <d v="2025-12-01T00:00:00"/>
    <s v="BH Colorado Electric Oper Co"/>
    <s v="Regulated Electric (122)"/>
    <s v="X DNU # 768 (D) Prairie Ave"/>
    <x v="190"/>
    <n v="135500"/>
    <x v="20"/>
    <n v="9814377"/>
    <s v="CROSSARM ASSEMBLIES, WOOD"/>
    <d v="2003-03-01T00:00:00"/>
    <d v="2003-01-01T00:00:00"/>
    <s v="7105768131"/>
  </r>
  <r>
    <n v="0"/>
    <n v="0"/>
    <n v="0"/>
    <n v="0"/>
    <d v="2025-12-01T00:00:00"/>
    <s v="BH Colorado Electric Oper Co"/>
    <s v="Regulated Electric (122)"/>
    <s v="X DNU # 768 (D) Prairie Ave"/>
    <x v="190"/>
    <n v="135500"/>
    <x v="3"/>
    <n v="9815108"/>
    <s v="CDOT-Pueblo Blvd&amp;Hwy 78 Widen"/>
    <d v="2003-04-30T00:00:00"/>
    <d v="2003-06-01T00:00:00"/>
    <s v="10017618"/>
  </r>
  <r>
    <n v="0"/>
    <n v="0"/>
    <n v="0"/>
    <n v="0"/>
    <d v="2025-12-01T00:00:00"/>
    <s v="BH Colorado Electric Oper Co"/>
    <s v="Regulated Electric (122)"/>
    <s v="X DNU # 768 (D) Prairie Ave"/>
    <x v="190"/>
    <n v="135500"/>
    <x v="3"/>
    <n v="9814833"/>
    <s v="CDOT-Pueblo Blvd&amp;Hwy 78 Widen"/>
    <d v="2003-04-30T00:00:00"/>
    <d v="2003-05-01T00:00:00"/>
    <s v="10017618"/>
  </r>
  <r>
    <n v="0"/>
    <n v="0"/>
    <n v="0"/>
    <n v="0"/>
    <d v="2025-12-01T00:00:00"/>
    <s v="BH Colorado Electric Oper Co"/>
    <s v="Regulated Electric (122)"/>
    <s v="X DNU # 768 (D) Prairie Ave"/>
    <x v="190"/>
    <n v="135500"/>
    <x v="9"/>
    <n v="9815945"/>
    <s v="GUYS"/>
    <d v="2003-04-30T00:00:00"/>
    <d v="2003-01-01T00:00:00"/>
    <s v="10017618"/>
  </r>
  <r>
    <n v="0"/>
    <n v="0"/>
    <n v="0"/>
    <n v="0"/>
    <d v="2025-12-01T00:00:00"/>
    <s v="BH Colorado Electric Oper Co"/>
    <s v="Regulated Electric (122)"/>
    <s v="X DNU # 768 (D) Prairie Ave"/>
    <x v="190"/>
    <n v="135500"/>
    <x v="23"/>
    <n v="9814378"/>
    <s v="POLE, WOOD"/>
    <d v="2003-03-01T00:00:00"/>
    <d v="2003-01-01T00:00:00"/>
    <s v="7105768131"/>
  </r>
  <r>
    <n v="0"/>
    <n v="0"/>
    <n v="0"/>
    <n v="0"/>
    <d v="2025-12-01T00:00:00"/>
    <s v="BH Colorado Electric Oper Co"/>
    <s v="Regulated Electric (122)"/>
    <s v="X DNU # 768 (D) Prairie Ave"/>
    <x v="190"/>
    <n v="135500"/>
    <x v="23"/>
    <n v="9814721"/>
    <s v="POLE, WOOD"/>
    <d v="2003-05-01T00:00:00"/>
    <d v="2003-01-01T00:00:00"/>
    <s v="7105768131"/>
  </r>
  <r>
    <n v="0"/>
    <n v="0"/>
    <n v="0"/>
    <n v="0"/>
    <d v="2025-12-01T00:00:00"/>
    <s v="BH Colorado Electric Oper Co"/>
    <s v="Regulated Electric (122)"/>
    <s v="X DNU # 768 (D) Prairie Ave"/>
    <x v="190"/>
    <n v="135600"/>
    <x v="29"/>
    <n v="9815943"/>
    <s v="CONDUCTOR, OH TRANS &amp; DIST BARE"/>
    <d v="2003-04-30T00:00:00"/>
    <d v="2003-01-01T00:00:00"/>
    <s v="10017618"/>
  </r>
  <r>
    <n v="0"/>
    <n v="0"/>
    <n v="0"/>
    <n v="0"/>
    <d v="2025-12-01T00:00:00"/>
    <s v="BH Colorado Electric Oper Co"/>
    <s v="Regulated Electric (122)"/>
    <s v="X DNU # 768 (D) Prairie Ave"/>
    <x v="190"/>
    <n v="135600"/>
    <x v="3"/>
    <n v="9814834"/>
    <s v="CDOT-Pueblo Blvd&amp;Hwy 78 Widen"/>
    <d v="2003-04-30T00:00:00"/>
    <d v="2003-05-01T00:00:00"/>
    <s v="10017618"/>
  </r>
  <r>
    <n v="0"/>
    <n v="0"/>
    <n v="0"/>
    <n v="0"/>
    <d v="2025-12-01T00:00:00"/>
    <s v="BH Colorado Electric Oper Co"/>
    <s v="Regulated Electric (122)"/>
    <s v="X DNU # 768 (D) Prairie Ave"/>
    <x v="190"/>
    <n v="135600"/>
    <x v="3"/>
    <n v="9815107"/>
    <s v="CDOT-Pueblo Blvd&amp;Hwy 78 Widen"/>
    <d v="2003-04-30T00:00:00"/>
    <d v="2003-06-01T00:00:00"/>
    <s v="10017618"/>
  </r>
  <r>
    <n v="0"/>
    <n v="0"/>
    <n v="0"/>
    <n v="0"/>
    <d v="2025-12-01T00:00:00"/>
    <s v="BH Colorado Electric Oper Co"/>
    <s v="Regulated Electric (122)"/>
    <s v="X DNU # 768 (D) Prairie Ave"/>
    <x v="190"/>
    <n v="135600"/>
    <x v="17"/>
    <n v="9815944"/>
    <s v="POST INSULATORS"/>
    <d v="2003-04-30T00:00:00"/>
    <d v="2003-01-01T00:00:00"/>
    <s v="10017618"/>
  </r>
  <r>
    <n v="0"/>
    <n v="0"/>
    <n v="0"/>
    <n v="0"/>
    <d v="2025-12-01T00:00:00"/>
    <s v="BH Colorado Electric Oper Co"/>
    <s v="Regulated Electric (122)"/>
    <s v="X DNU # 768 (D) Prairie Ave"/>
    <x v="190"/>
    <n v="135600"/>
    <x v="19"/>
    <n v="9814379"/>
    <s v="SUSPENSION INSULATORS"/>
    <d v="2003-03-01T00:00:00"/>
    <d v="2003-01-01T00:00:00"/>
    <s v="7105768131"/>
  </r>
  <r>
    <n v="0"/>
    <n v="0"/>
    <n v="0"/>
    <n v="0"/>
    <d v="2025-12-01T00:00:00"/>
    <s v="BH Colorado Electric Oper Co"/>
    <s v="Regulated Electric (122)"/>
    <s v="X DNU # 772 (D) Freemary"/>
    <x v="191"/>
    <n v="135002"/>
    <x v="5"/>
    <n v="9737382"/>
    <s v="S14,T21S,R65W-LAND RIGHTS-CCS DEVELOP"/>
    <d v="2008-05-09T00:00:00"/>
    <d v="2008-05-01T00:00:00"/>
    <s v="10026084"/>
  </r>
  <r>
    <n v="0"/>
    <n v="0"/>
    <n v="0"/>
    <n v="0"/>
    <d v="2025-12-01T00:00:00"/>
    <s v="BH Colorado Electric Oper Co"/>
    <s v="Regulated Electric (122)"/>
    <s v="X DNU # 772 (D) Freemary"/>
    <x v="191"/>
    <n v="135002"/>
    <x v="5"/>
    <n v="9737386"/>
    <s v="S14,T21S,R65W-LAND RIGHTS-DIAZ"/>
    <d v="2008-05-09T00:00:00"/>
    <d v="2008-05-01T00:00:00"/>
    <s v="10026084"/>
  </r>
  <r>
    <n v="0"/>
    <n v="0"/>
    <n v="0"/>
    <n v="0"/>
    <d v="2025-12-01T00:00:00"/>
    <s v="BH Colorado Electric Oper Co"/>
    <s v="Regulated Electric (122)"/>
    <s v="X DNU # 772 (D) Freemary"/>
    <x v="191"/>
    <n v="135002"/>
    <x v="5"/>
    <n v="9737387"/>
    <s v="S14,T21S,R65W-LAND RIGHTS-PRUTCH"/>
    <d v="2008-05-09T00:00:00"/>
    <d v="2008-05-01T00:00:00"/>
    <s v="10026084"/>
  </r>
  <r>
    <n v="0"/>
    <n v="0"/>
    <n v="0"/>
    <n v="0"/>
    <d v="2025-12-01T00:00:00"/>
    <s v="BH Colorado Electric Oper Co"/>
    <s v="Regulated Electric (122)"/>
    <s v="X DNU # 772 (D) Freemary"/>
    <x v="191"/>
    <n v="135002"/>
    <x v="5"/>
    <n v="9737385"/>
    <s v="S14,T21S,R65W-LAND RIGHTS-EDEN"/>
    <d v="2008-05-09T00:00:00"/>
    <d v="2008-05-01T00:00:00"/>
    <s v="10026084"/>
  </r>
  <r>
    <n v="0"/>
    <n v="0"/>
    <n v="0"/>
    <n v="0"/>
    <d v="2025-12-01T00:00:00"/>
    <s v="BH Colorado Electric Oper Co"/>
    <s v="Regulated Electric (122)"/>
    <s v="X DNU # 772 (D) Freemary"/>
    <x v="191"/>
    <n v="135002"/>
    <x v="5"/>
    <n v="9737383"/>
    <s v="S14,T21S,R65W-LAND RIGHTS-LA BELLA"/>
    <d v="2008-05-09T00:00:00"/>
    <d v="2008-05-01T00:00:00"/>
    <s v="10026084"/>
  </r>
  <r>
    <n v="0"/>
    <n v="0"/>
    <n v="0"/>
    <n v="0"/>
    <d v="2025-12-01T00:00:00"/>
    <s v="BH Colorado Electric Oper Co"/>
    <s v="Regulated Electric (122)"/>
    <s v="X DNU # 772 (D) Freemary"/>
    <x v="191"/>
    <n v="135002"/>
    <x v="5"/>
    <n v="9737384"/>
    <s v="S14,T21S,R65W-LAND RIGHTS-PRUTCH"/>
    <d v="2008-05-09T00:00:00"/>
    <d v="2008-05-01T00:00:00"/>
    <s v="10026084"/>
  </r>
  <r>
    <n v="0"/>
    <n v="0"/>
    <n v="0"/>
    <n v="0"/>
    <d v="2025-12-01T00:00:00"/>
    <s v="BH Colorado Electric Oper Co"/>
    <s v="Regulated Electric (122)"/>
    <s v="X DNU # 772 (D) Freemary"/>
    <x v="191"/>
    <n v="135500"/>
    <x v="20"/>
    <n v="9802531"/>
    <s v="CROSSARM ASSEMBLIES, WOOD"/>
    <d v="1983-07-01T00:00:00"/>
    <d v="1983-07-01T00:00:00"/>
    <s v="WCDXFER"/>
  </r>
  <r>
    <n v="0"/>
    <n v="0"/>
    <n v="0"/>
    <n v="0"/>
    <d v="2025-12-01T00:00:00"/>
    <s v="BH Colorado Electric Oper Co"/>
    <s v="Regulated Electric (122)"/>
    <s v="X DNU # 772 (D) Freemary"/>
    <x v="191"/>
    <n v="135500"/>
    <x v="20"/>
    <n v="9802758"/>
    <s v="CROSSARM ASSEMBLIES, WOOD"/>
    <d v="1995-07-01T00:00:00"/>
    <d v="1995-07-01T00:00:00"/>
    <s v="WCDXFER"/>
  </r>
  <r>
    <n v="0"/>
    <n v="0"/>
    <n v="0"/>
    <n v="0"/>
    <d v="2025-12-01T00:00:00"/>
    <s v="BH Colorado Electric Oper Co"/>
    <s v="Regulated Electric (122)"/>
    <s v="X DNU # 772 (D) Freemary"/>
    <x v="191"/>
    <n v="135500"/>
    <x v="3"/>
    <n v="9736848"/>
    <s v="Inst poles &amp; insul-#772-Lowes"/>
    <d v="2008-05-09T00:00:00"/>
    <d v="2008-05-01T00:00:00"/>
    <s v="10026131"/>
  </r>
  <r>
    <n v="0"/>
    <n v="0"/>
    <n v="0"/>
    <n v="0"/>
    <d v="2025-12-01T00:00:00"/>
    <s v="BH Colorado Electric Oper Co"/>
    <s v="Regulated Electric (122)"/>
    <s v="X DNU # 772 (D) Freemary"/>
    <x v="191"/>
    <n v="135500"/>
    <x v="3"/>
    <n v="12789617"/>
    <s v="Replace 69 kV three pole structure that was hit by a car at Freemary substation"/>
    <d v="2014-09-10T00:00:00"/>
    <d v="2014-10-01T00:00:00"/>
    <s v="10050672"/>
  </r>
  <r>
    <n v="0"/>
    <n v="0"/>
    <n v="0"/>
    <n v="0"/>
    <d v="2025-12-01T00:00:00"/>
    <s v="BH Colorado Electric Oper Co"/>
    <s v="Regulated Electric (122)"/>
    <s v="X DNU # 772 (D) Freemary"/>
    <x v="191"/>
    <n v="135500"/>
    <x v="9"/>
    <n v="9772986"/>
    <s v="GUYS"/>
    <d v="1995-07-01T00:00:00"/>
    <d v="1995-07-01T00:00:00"/>
    <s v="CPR Conversion"/>
  </r>
  <r>
    <n v="0"/>
    <n v="0"/>
    <n v="0"/>
    <n v="0"/>
    <d v="2025-12-01T00:00:00"/>
    <s v="BH Colorado Electric Oper Co"/>
    <s v="Regulated Electric (122)"/>
    <s v="X DNU # 772 (D) Freemary"/>
    <x v="191"/>
    <n v="135500"/>
    <x v="23"/>
    <n v="9803070"/>
    <s v="POLE, WOOD"/>
    <d v="1983-07-01T00:00:00"/>
    <d v="1983-07-01T00:00:00"/>
    <s v="WCDXFER"/>
  </r>
  <r>
    <n v="0"/>
    <n v="0"/>
    <n v="0"/>
    <n v="0"/>
    <d v="2025-12-01T00:00:00"/>
    <s v="BH Colorado Electric Oper Co"/>
    <s v="Regulated Electric (122)"/>
    <s v="X DNU # 772 (D) Freemary"/>
    <x v="191"/>
    <n v="135500"/>
    <x v="23"/>
    <n v="9803296"/>
    <s v="POLE, WOOD"/>
    <d v="1995-07-01T00:00:00"/>
    <d v="1995-07-01T00:00:00"/>
    <s v="WCDXFER"/>
  </r>
  <r>
    <n v="0"/>
    <n v="0"/>
    <n v="0"/>
    <n v="0"/>
    <d v="2025-12-01T00:00:00"/>
    <s v="BH Colorado Electric Oper Co"/>
    <s v="Regulated Electric (122)"/>
    <s v="X DNU # 772 (D) Freemary"/>
    <x v="191"/>
    <n v="135500"/>
    <x v="23"/>
    <n v="9739296"/>
    <s v="POLE, WOOD"/>
    <d v="2008-05-09T00:00:00"/>
    <d v="2008-01-01T00:00:00"/>
    <s v="10026131"/>
  </r>
  <r>
    <n v="0"/>
    <n v="0"/>
    <n v="0"/>
    <n v="0"/>
    <d v="2025-12-01T00:00:00"/>
    <s v="BH Colorado Electric Oper Co"/>
    <s v="Regulated Electric (122)"/>
    <s v="X DNU # 772 (D) Freemary"/>
    <x v="191"/>
    <n v="135500"/>
    <x v="46"/>
    <n v="9975129"/>
    <s v="WOOD 1 POLE 60'"/>
    <d v="1983-07-01T00:00:00"/>
    <d v="1983-07-01T00:00:00"/>
    <s v="CPR Conversion"/>
  </r>
  <r>
    <n v="0"/>
    <n v="0"/>
    <n v="0"/>
    <n v="0"/>
    <d v="2025-12-01T00:00:00"/>
    <s v="BH Colorado Electric Oper Co"/>
    <s v="Regulated Electric (122)"/>
    <s v="X DNU # 772 (D) Freemary"/>
    <x v="191"/>
    <n v="135500"/>
    <x v="48"/>
    <n v="9772987"/>
    <s v="WOOD 1 POLE 70'"/>
    <d v="1995-07-01T00:00:00"/>
    <d v="1995-07-01T00:00:00"/>
    <s v="CPR Conversion"/>
  </r>
  <r>
    <n v="0"/>
    <n v="0"/>
    <n v="0"/>
    <n v="0"/>
    <d v="2025-12-01T00:00:00"/>
    <s v="BH Colorado Electric Oper Co"/>
    <s v="Regulated Electric (122)"/>
    <s v="X DNU # 772 (D) Freemary"/>
    <x v="191"/>
    <n v="135600"/>
    <x v="3"/>
    <n v="9736847"/>
    <s v="Inst poles &amp; insul-#772-Lowes"/>
    <d v="2008-05-09T00:00:00"/>
    <d v="2008-05-01T00:00:00"/>
    <s v="10026131"/>
  </r>
  <r>
    <n v="0"/>
    <n v="0"/>
    <n v="0"/>
    <n v="0"/>
    <d v="2025-12-01T00:00:00"/>
    <s v="BH Colorado Electric Oper Co"/>
    <s v="Regulated Electric (122)"/>
    <s v="X DNU # 772 (D) Freemary"/>
    <x v="191"/>
    <n v="135600"/>
    <x v="17"/>
    <n v="9739298"/>
    <s v="POST INSULATORS"/>
    <d v="2008-05-09T00:00:00"/>
    <d v="2008-01-01T00:00:00"/>
    <s v="10026131"/>
  </r>
  <r>
    <n v="0"/>
    <n v="0"/>
    <n v="0"/>
    <n v="0"/>
    <d v="2025-12-01T00:00:00"/>
    <s v="BH Colorado Electric Oper Co"/>
    <s v="Regulated Electric (122)"/>
    <s v="X DNU # 772 (D) Freemary"/>
    <x v="191"/>
    <n v="135600"/>
    <x v="19"/>
    <n v="9739297"/>
    <s v="SUSPENSION INSULATORS"/>
    <d v="2008-05-09T00:00:00"/>
    <d v="2008-01-01T00:00:00"/>
    <s v="10026131"/>
  </r>
  <r>
    <n v="0"/>
    <n v="0"/>
    <n v="0"/>
    <n v="0"/>
    <d v="2025-12-01T00:00:00"/>
    <s v="BH Colorado Electric Oper Co"/>
    <s v="Regulated Electric (122)"/>
    <s v="X DNU # 772 (D) Freemary"/>
    <x v="191"/>
    <n v="135600"/>
    <x v="19"/>
    <n v="9814657"/>
    <s v="SUSPENSION INSULATORS"/>
    <d v="2003-04-01T00:00:00"/>
    <d v="2003-01-01T00:00:00"/>
    <s v="7105772131"/>
  </r>
  <r>
    <n v="0"/>
    <n v="0"/>
    <n v="0"/>
    <n v="0"/>
    <d v="2025-12-01T00:00:00"/>
    <s v="BH Colorado Electric Oper Co"/>
    <s v="Regulated Electric (122)"/>
    <s v="X DNU # 776 (D) Freemary"/>
    <x v="192"/>
    <n v="135300"/>
    <x v="3"/>
    <n v="11417379"/>
    <s v="RELOCATE 69 KV LINE AT READER SUB.Electr : ETOR69  RELOCATE 69 READER"/>
    <d v="2012-04-26T00:00:00"/>
    <d v="2012-05-01T00:00:00"/>
    <s v="60018767"/>
  </r>
  <r>
    <n v="0"/>
    <n v="0"/>
    <n v="0"/>
    <n v="0"/>
    <d v="2025-12-01T00:00:00"/>
    <s v="BH Colorado Electric Oper Co"/>
    <s v="Regulated Electric (122)"/>
    <s v="X DNU # 776 (D) Freemary"/>
    <x v="192"/>
    <n v="135500"/>
    <x v="3"/>
    <n v="11417382"/>
    <s v="RELOCATE 69 KV LINE AT READER SUB.Electr : ETOR69  RELOCATE 69 READER"/>
    <d v="2012-04-26T00:00:00"/>
    <d v="2012-05-01T00:00:00"/>
    <s v="60018767"/>
  </r>
  <r>
    <n v="0"/>
    <n v="0"/>
    <n v="0"/>
    <n v="0"/>
    <d v="2025-12-01T00:00:00"/>
    <s v="BH Colorado Electric Oper Co"/>
    <s v="Regulated Electric (122)"/>
    <s v="X DNU # 780 (D) Readers"/>
    <x v="193"/>
    <n v="135500"/>
    <x v="7"/>
    <n v="9823218"/>
    <s v="ANCHORS"/>
    <d v="2000-02-01T00:00:00"/>
    <d v="2000-01-01T00:00:00"/>
    <s v="7105780131"/>
  </r>
  <r>
    <n v="0"/>
    <n v="0"/>
    <n v="0"/>
    <n v="0"/>
    <d v="2025-12-01T00:00:00"/>
    <s v="BH Colorado Electric Oper Co"/>
    <s v="Regulated Electric (122)"/>
    <s v="X DNU # 780 (D) Readers"/>
    <x v="193"/>
    <n v="135500"/>
    <x v="7"/>
    <n v="9809995"/>
    <s v="ANCHORS"/>
    <d v="2002-01-25T00:00:00"/>
    <d v="2002-01-01T00:00:00"/>
    <s v="10015322"/>
  </r>
  <r>
    <n v="0"/>
    <n v="0"/>
    <n v="0"/>
    <n v="0"/>
    <d v="2025-12-01T00:00:00"/>
    <s v="BH Colorado Electric Oper Co"/>
    <s v="Regulated Electric (122)"/>
    <s v="X DNU # 780 (D) Readers"/>
    <x v="193"/>
    <n v="135500"/>
    <x v="20"/>
    <n v="9802655"/>
    <s v="CROSSARM ASSEMBLIES, WOOD"/>
    <d v="2000-02-01T00:00:00"/>
    <d v="2000-01-01T00:00:00"/>
    <s v="WCDXFER"/>
  </r>
  <r>
    <n v="0"/>
    <n v="0"/>
    <n v="0"/>
    <n v="0"/>
    <d v="2025-12-01T00:00:00"/>
    <s v="BH Colorado Electric Oper Co"/>
    <s v="Regulated Electric (122)"/>
    <s v="X DNU # 780 (D) Readers"/>
    <x v="193"/>
    <n v="135500"/>
    <x v="20"/>
    <n v="9801860"/>
    <s v="CROSSARM ASSEMBLIES, WOOD"/>
    <d v="2000-02-01T00:00:00"/>
    <d v="2000-01-01T00:00:00"/>
    <s v="WCDXFER"/>
  </r>
  <r>
    <n v="0"/>
    <n v="0"/>
    <n v="0"/>
    <n v="0"/>
    <d v="2025-12-01T00:00:00"/>
    <s v="BH Colorado Electric Oper Co"/>
    <s v="Regulated Electric (122)"/>
    <s v="X DNU # 780 (D) Readers"/>
    <x v="193"/>
    <n v="135500"/>
    <x v="20"/>
    <n v="9802842"/>
    <s v="CROSSARM ASSEMBLIES, WOOD"/>
    <d v="1984-07-01T00:00:00"/>
    <d v="1984-07-01T00:00:00"/>
    <s v="WCDXFER"/>
  </r>
  <r>
    <n v="0"/>
    <n v="0"/>
    <n v="0"/>
    <n v="0"/>
    <d v="2025-12-01T00:00:00"/>
    <s v="BH Colorado Electric Oper Co"/>
    <s v="Regulated Electric (122)"/>
    <s v="X DNU # 780 (D) Readers"/>
    <x v="193"/>
    <n v="135500"/>
    <x v="20"/>
    <n v="9802843"/>
    <s v="CROSSARM ASSEMBLIES, WOOD"/>
    <d v="1987-07-01T00:00:00"/>
    <d v="1987-07-01T00:00:00"/>
    <s v="WCDXFER"/>
  </r>
  <r>
    <n v="0"/>
    <n v="0"/>
    <n v="0"/>
    <n v="0"/>
    <d v="2025-12-01T00:00:00"/>
    <s v="BH Colorado Electric Oper Co"/>
    <s v="Regulated Electric (122)"/>
    <s v="X DNU # 780 (D) Readers"/>
    <x v="193"/>
    <n v="135500"/>
    <x v="3"/>
    <n v="9809883"/>
    <s v="Partial Rebuild of 69 KV KS-2"/>
    <d v="2002-01-25T00:00:00"/>
    <d v="2002-03-01T00:00:00"/>
    <s v="10015322"/>
  </r>
  <r>
    <n v="0"/>
    <n v="0"/>
    <n v="0"/>
    <n v="0"/>
    <d v="2025-12-01T00:00:00"/>
    <s v="BH Colorado Electric Oper Co"/>
    <s v="Regulated Electric (122)"/>
    <s v="X DNU # 780 (D) Readers"/>
    <x v="193"/>
    <n v="135500"/>
    <x v="9"/>
    <n v="9809994"/>
    <s v="GUYS"/>
    <d v="2002-01-25T00:00:00"/>
    <d v="2002-01-01T00:00:00"/>
    <s v="10015322"/>
  </r>
  <r>
    <n v="0"/>
    <n v="0"/>
    <n v="0"/>
    <n v="0"/>
    <d v="2025-12-01T00:00:00"/>
    <s v="BH Colorado Electric Oper Co"/>
    <s v="Regulated Electric (122)"/>
    <s v="X DNU # 780 (D) Readers"/>
    <x v="193"/>
    <n v="135500"/>
    <x v="9"/>
    <n v="9823217"/>
    <s v="GUYS"/>
    <d v="2000-02-01T00:00:00"/>
    <d v="2000-01-01T00:00:00"/>
    <s v="7105780131"/>
  </r>
  <r>
    <n v="0"/>
    <n v="0"/>
    <n v="0"/>
    <n v="0"/>
    <d v="2025-12-01T00:00:00"/>
    <s v="BH Colorado Electric Oper Co"/>
    <s v="Regulated Electric (122)"/>
    <s v="X DNU # 780 (D) Readers"/>
    <x v="193"/>
    <n v="135500"/>
    <x v="23"/>
    <n v="9809991"/>
    <s v="POLE, WOOD"/>
    <d v="2002-01-25T00:00:00"/>
    <d v="2002-01-01T00:00:00"/>
    <s v="10015322"/>
  </r>
  <r>
    <n v="0"/>
    <n v="0"/>
    <n v="0"/>
    <n v="0"/>
    <d v="2025-12-01T00:00:00"/>
    <s v="BH Colorado Electric Oper Co"/>
    <s v="Regulated Electric (122)"/>
    <s v="X DNU # 780 (D) Readers"/>
    <x v="193"/>
    <n v="135500"/>
    <x v="23"/>
    <n v="9803228"/>
    <s v="POLE, WOOD"/>
    <d v="2000-02-01T00:00:00"/>
    <d v="2000-01-01T00:00:00"/>
    <s v="WCDXFER"/>
  </r>
  <r>
    <n v="0"/>
    <n v="0"/>
    <n v="0"/>
    <n v="0"/>
    <d v="2025-12-01T00:00:00"/>
    <s v="BH Colorado Electric Oper Co"/>
    <s v="Regulated Electric (122)"/>
    <s v="X DNU # 780 (D) Readers"/>
    <x v="193"/>
    <n v="135500"/>
    <x v="23"/>
    <n v="9802133"/>
    <s v="POLE, WOOD"/>
    <d v="2000-02-01T00:00:00"/>
    <d v="2000-01-01T00:00:00"/>
    <s v="WCDXFER"/>
  </r>
  <r>
    <n v="0"/>
    <n v="0"/>
    <n v="0"/>
    <n v="0"/>
    <d v="2025-12-01T00:00:00"/>
    <s v="BH Colorado Electric Oper Co"/>
    <s v="Regulated Electric (122)"/>
    <s v="X DNU # 780 (D) Readers"/>
    <x v="193"/>
    <n v="135500"/>
    <x v="23"/>
    <n v="9803406"/>
    <s v="POLE, WOOD"/>
    <d v="1984-07-01T00:00:00"/>
    <d v="1984-07-01T00:00:00"/>
    <s v="WCDXFER"/>
  </r>
  <r>
    <n v="0"/>
    <n v="0"/>
    <n v="0"/>
    <n v="0"/>
    <d v="2025-12-01T00:00:00"/>
    <s v="BH Colorado Electric Oper Co"/>
    <s v="Regulated Electric (122)"/>
    <s v="X DNU # 780 (D) Readers"/>
    <x v="193"/>
    <n v="135500"/>
    <x v="23"/>
    <n v="9803407"/>
    <s v="POLE, WOOD"/>
    <d v="1987-07-01T00:00:00"/>
    <d v="1987-07-01T00:00:00"/>
    <s v="WCDXFER"/>
  </r>
  <r>
    <n v="0"/>
    <n v="0"/>
    <n v="0"/>
    <n v="0"/>
    <d v="2025-12-01T00:00:00"/>
    <s v="BH Colorado Electric Oper Co"/>
    <s v="Regulated Electric (122)"/>
    <s v="X DNU # 780 (D) Readers"/>
    <x v="193"/>
    <n v="135500"/>
    <x v="427"/>
    <n v="9823216"/>
    <s v="WOOD 1 POLE 30'"/>
    <d v="2000-02-01T00:00:00"/>
    <d v="2000-01-01T00:00:00"/>
    <s v="7105780131"/>
  </r>
  <r>
    <n v="0"/>
    <n v="0"/>
    <n v="0"/>
    <n v="0"/>
    <d v="2025-12-01T00:00:00"/>
    <s v="BH Colorado Electric Oper Co"/>
    <s v="Regulated Electric (122)"/>
    <s v="X DNU # 780 (D) Readers"/>
    <x v="193"/>
    <n v="135500"/>
    <x v="47"/>
    <n v="9823215"/>
    <s v="WOOD 1 POLE 65'"/>
    <d v="2000-02-01T00:00:00"/>
    <d v="2000-01-01T00:00:00"/>
    <s v="7105780131"/>
  </r>
  <r>
    <n v="0"/>
    <n v="0"/>
    <n v="0"/>
    <n v="0"/>
    <d v="2025-12-01T00:00:00"/>
    <s v="BH Colorado Electric Oper Co"/>
    <s v="Regulated Electric (122)"/>
    <s v="X DNU # 780 (D) Readers"/>
    <x v="193"/>
    <n v="135500"/>
    <x v="436"/>
    <n v="9975127"/>
    <s v="WOOD 2 POLES 60'"/>
    <d v="1987-07-01T00:00:00"/>
    <d v="1987-07-01T00:00:00"/>
    <s v="CPR Conversion"/>
  </r>
  <r>
    <n v="0"/>
    <n v="0"/>
    <n v="0"/>
    <n v="0"/>
    <d v="2025-12-01T00:00:00"/>
    <s v="BH Colorado Electric Oper Co"/>
    <s v="Regulated Electric (122)"/>
    <s v="X DNU # 780 (D) Readers"/>
    <x v="193"/>
    <n v="135500"/>
    <x v="436"/>
    <n v="9975128"/>
    <s v="WOOD 2 POLES 60'"/>
    <d v="1984-07-01T00:00:00"/>
    <d v="1984-07-01T00:00:00"/>
    <s v="CPR Conversion"/>
  </r>
  <r>
    <n v="0"/>
    <n v="0"/>
    <n v="0"/>
    <n v="0"/>
    <d v="2025-12-01T00:00:00"/>
    <s v="BH Colorado Electric Oper Co"/>
    <s v="Regulated Electric (122)"/>
    <s v="X DNU # 780 (D) Readers"/>
    <x v="193"/>
    <n v="135600"/>
    <x v="29"/>
    <n v="9809990"/>
    <s v="CONDUCTOR, OH TRANS &amp; DIST BARE"/>
    <d v="2002-01-25T00:00:00"/>
    <d v="2002-01-01T00:00:00"/>
    <s v="10015322"/>
  </r>
  <r>
    <n v="0"/>
    <n v="0"/>
    <n v="0"/>
    <n v="0"/>
    <d v="2025-12-01T00:00:00"/>
    <s v="BH Colorado Electric Oper Co"/>
    <s v="Regulated Electric (122)"/>
    <s v="X DNU # 780 (D) Readers"/>
    <x v="193"/>
    <n v="135600"/>
    <x v="24"/>
    <n v="9975126"/>
    <s v="CONDUCTOR, OVERHEAD"/>
    <d v="1984-07-01T00:00:00"/>
    <d v="1984-07-01T00:00:00"/>
    <s v="CPR Conversion"/>
  </r>
  <r>
    <n v="0"/>
    <n v="0"/>
    <n v="0"/>
    <n v="0"/>
    <d v="2025-12-01T00:00:00"/>
    <s v="BH Colorado Electric Oper Co"/>
    <s v="Regulated Electric (122)"/>
    <s v="X DNU # 780 (D) Readers"/>
    <x v="193"/>
    <n v="135600"/>
    <x v="3"/>
    <n v="9809884"/>
    <s v="Partial Rebuild of 69 KV KS-2"/>
    <d v="2002-01-25T00:00:00"/>
    <d v="2002-03-01T00:00:00"/>
    <s v="10015322"/>
  </r>
  <r>
    <n v="0"/>
    <n v="0"/>
    <n v="0"/>
    <n v="0"/>
    <d v="2025-12-01T00:00:00"/>
    <s v="BH Colorado Electric Oper Co"/>
    <s v="Regulated Electric (122)"/>
    <s v="X DNU # 780 (D) Readers"/>
    <x v="193"/>
    <n v="135600"/>
    <x v="17"/>
    <n v="9809993"/>
    <s v="POST INSULATORS"/>
    <d v="2002-01-25T00:00:00"/>
    <d v="2002-01-01T00:00:00"/>
    <s v="10015322"/>
  </r>
  <r>
    <n v="0"/>
    <n v="0"/>
    <n v="0"/>
    <n v="0"/>
    <d v="2025-12-01T00:00:00"/>
    <s v="BH Colorado Electric Oper Co"/>
    <s v="Regulated Electric (122)"/>
    <s v="X DNU # 780 (D) Readers"/>
    <x v="193"/>
    <n v="135600"/>
    <x v="19"/>
    <n v="9809992"/>
    <s v="SUSPENSION INSULATORS"/>
    <d v="2002-01-25T00:00:00"/>
    <d v="2002-01-01T00:00:00"/>
    <s v="10015322"/>
  </r>
  <r>
    <n v="0"/>
    <n v="0"/>
    <n v="0"/>
    <n v="0"/>
    <d v="2025-12-01T00:00:00"/>
    <s v="BH Colorado Electric Oper Co"/>
    <s v="Regulated Electric (122)"/>
    <s v="X DNU # 782 (D) Nepesta"/>
    <x v="194"/>
    <n v="135002"/>
    <x v="5"/>
    <n v="9870163"/>
    <s v="T-LIN S32 T21 R60"/>
    <d v="1981-07-01T00:00:00"/>
    <d v="1981-07-01T00:00:00"/>
    <s v="CPR Conversion"/>
  </r>
  <r>
    <n v="0"/>
    <n v="0"/>
    <n v="0"/>
    <n v="0"/>
    <d v="2025-12-01T00:00:00"/>
    <s v="BH Colorado Electric Oper Co"/>
    <s v="Regulated Electric (122)"/>
    <s v="X DNU # 782 (D) Nepesta"/>
    <x v="194"/>
    <n v="135002"/>
    <x v="5"/>
    <n v="9727124"/>
    <s v="T-LIN S05 T22 R60"/>
    <d v="1981-07-01T00:00:00"/>
    <d v="1981-07-01T00:00:00"/>
    <s v="CPR Conversion"/>
  </r>
  <r>
    <n v="0"/>
    <n v="0"/>
    <n v="0"/>
    <n v="0"/>
    <d v="2025-12-01T00:00:00"/>
    <s v="BH Colorado Electric Oper Co"/>
    <s v="Regulated Electric (122)"/>
    <s v="X DNU # 782 (D) Nepesta"/>
    <x v="194"/>
    <n v="135002"/>
    <x v="5"/>
    <n v="9870081"/>
    <s v="T-LIN S17 T22 R60"/>
    <d v="1981-07-01T00:00:00"/>
    <d v="1981-07-01T00:00:00"/>
    <s v="CPR Conversion"/>
  </r>
  <r>
    <n v="0"/>
    <n v="0"/>
    <n v="0"/>
    <n v="0"/>
    <d v="2025-12-01T00:00:00"/>
    <s v="BH Colorado Electric Oper Co"/>
    <s v="Regulated Electric (122)"/>
    <s v="X DNU # 782 (D) Nepesta"/>
    <x v="194"/>
    <n v="135002"/>
    <x v="5"/>
    <n v="9870164"/>
    <s v="T-LIN S19 T22 R60"/>
    <d v="1981-07-01T00:00:00"/>
    <d v="1981-07-01T00:00:00"/>
    <s v="CPR Conversion"/>
  </r>
  <r>
    <n v="0"/>
    <n v="0"/>
    <n v="0"/>
    <n v="0"/>
    <d v="2025-12-01T00:00:00"/>
    <s v="BH Colorado Electric Oper Co"/>
    <s v="Regulated Electric (122)"/>
    <s v="X DNU # 782 (D) Nepesta"/>
    <x v="194"/>
    <n v="135500"/>
    <x v="20"/>
    <n v="9733149"/>
    <s v="CROSSARM ASSEMBLIES, WOOD"/>
    <d v="2009-09-01T00:00:00"/>
    <d v="2009-01-01T00:00:00"/>
    <s v="7105782131"/>
  </r>
  <r>
    <n v="0"/>
    <n v="0"/>
    <n v="0"/>
    <n v="0"/>
    <d v="2025-12-01T00:00:00"/>
    <s v="BH Colorado Electric Oper Co"/>
    <s v="Regulated Electric (122)"/>
    <s v="X DNU # 782 (D) Nepesta"/>
    <x v="194"/>
    <n v="135500"/>
    <x v="20"/>
    <n v="9802530"/>
    <s v="CROSSARM ASSEMBLIES, WOOD"/>
    <d v="1982-07-01T00:00:00"/>
    <d v="1982-07-01T00:00:00"/>
    <s v="WCDXFER"/>
  </r>
  <r>
    <n v="0"/>
    <n v="0"/>
    <n v="0"/>
    <n v="0"/>
    <d v="2025-12-01T00:00:00"/>
    <s v="BH Colorado Electric Oper Co"/>
    <s v="Regulated Electric (122)"/>
    <s v="X DNU # 782 (D) Nepesta"/>
    <x v="194"/>
    <n v="135500"/>
    <x v="20"/>
    <n v="9802668"/>
    <s v="CROSSARM ASSEMBLIES, WOOD"/>
    <d v="1982-07-01T00:00:00"/>
    <d v="1982-07-01T00:00:00"/>
    <s v="WCDXFER"/>
  </r>
  <r>
    <n v="0"/>
    <n v="0"/>
    <n v="0"/>
    <n v="0"/>
    <d v="2025-12-01T00:00:00"/>
    <s v="BH Colorado Electric Oper Co"/>
    <s v="Regulated Electric (122)"/>
    <s v="X DNU # 782 (D) Nepesta"/>
    <x v="194"/>
    <n v="135500"/>
    <x v="3"/>
    <n v="9750093"/>
    <s v="Repl 9 str-line 782-Wind damag"/>
    <d v="2006-07-06T00:00:00"/>
    <d v="2006-07-01T00:00:00"/>
    <s v="10023920"/>
  </r>
  <r>
    <n v="0"/>
    <n v="0"/>
    <n v="0"/>
    <n v="0"/>
    <d v="2025-12-01T00:00:00"/>
    <s v="BH Colorado Electric Oper Co"/>
    <s v="Regulated Electric (122)"/>
    <s v="X DNU # 782 (D) Nepesta"/>
    <x v="194"/>
    <n v="135500"/>
    <x v="26"/>
    <n v="14530922"/>
    <s v="Pole, Other"/>
    <d v="2016-03-01T00:00:00"/>
    <d v="2016-01-01T00:00:00"/>
    <s v="7105782131"/>
  </r>
  <r>
    <n v="0"/>
    <n v="0"/>
    <n v="0"/>
    <n v="0"/>
    <d v="2025-12-01T00:00:00"/>
    <s v="BH Colorado Electric Oper Co"/>
    <s v="Regulated Electric (122)"/>
    <s v="X DNU # 782 (D) Nepesta"/>
    <x v="194"/>
    <n v="135500"/>
    <x v="23"/>
    <n v="9803069"/>
    <s v="POLE, WOOD"/>
    <d v="1982-07-01T00:00:00"/>
    <d v="1982-07-01T00:00:00"/>
    <s v="WCDXFER"/>
  </r>
  <r>
    <n v="0"/>
    <n v="0"/>
    <n v="0"/>
    <n v="0"/>
    <d v="2025-12-01T00:00:00"/>
    <s v="BH Colorado Electric Oper Co"/>
    <s v="Regulated Electric (122)"/>
    <s v="X DNU # 782 (D) Nepesta"/>
    <x v="194"/>
    <n v="135500"/>
    <x v="23"/>
    <n v="9733150"/>
    <s v="POLE, WOOD"/>
    <d v="2009-09-01T00:00:00"/>
    <d v="2009-01-01T00:00:00"/>
    <s v="7105782131"/>
  </r>
  <r>
    <n v="0"/>
    <n v="0"/>
    <n v="0"/>
    <n v="0"/>
    <d v="2025-12-01T00:00:00"/>
    <s v="BH Colorado Electric Oper Co"/>
    <s v="Regulated Electric (122)"/>
    <s v="X DNU # 782 (D) Nepesta"/>
    <x v="194"/>
    <n v="135500"/>
    <x v="23"/>
    <n v="9803206"/>
    <s v="POLE, WOOD"/>
    <d v="1982-07-01T00:00:00"/>
    <d v="1982-07-01T00:00:00"/>
    <s v="WCDXFER"/>
  </r>
  <r>
    <n v="0"/>
    <n v="0"/>
    <n v="0"/>
    <n v="0"/>
    <d v="2025-12-01T00:00:00"/>
    <s v="BH Colorado Electric Oper Co"/>
    <s v="Regulated Electric (122)"/>
    <s v="X DNU # 782 (D) Nepesta"/>
    <x v="194"/>
    <n v="135500"/>
    <x v="23"/>
    <n v="9742323"/>
    <s v="POLE, WOOD"/>
    <d v="2006-07-06T00:00:00"/>
    <d v="2006-01-01T00:00:00"/>
    <s v="10023920"/>
  </r>
  <r>
    <n v="0"/>
    <n v="0"/>
    <n v="0"/>
    <n v="0"/>
    <d v="2025-12-01T00:00:00"/>
    <s v="BH Colorado Electric Oper Co"/>
    <s v="Regulated Electric (122)"/>
    <s v="X DNU # 782 (D) Nepesta"/>
    <x v="194"/>
    <n v="135500"/>
    <x v="46"/>
    <n v="9975125"/>
    <s v="WOOD 1 POLE 60'"/>
    <d v="1982-07-01T00:00:00"/>
    <d v="1982-07-01T00:00:00"/>
    <s v="CPR Conversion"/>
  </r>
  <r>
    <n v="0"/>
    <n v="0"/>
    <n v="0"/>
    <n v="0"/>
    <d v="2025-12-01T00:00:00"/>
    <s v="BH Colorado Electric Oper Co"/>
    <s v="Regulated Electric (122)"/>
    <s v="X DNU # 782 (D) Nepesta"/>
    <x v="194"/>
    <n v="135500"/>
    <x v="47"/>
    <n v="9975124"/>
    <s v="WOOD 1 POLE 65'"/>
    <d v="1982-07-01T00:00:00"/>
    <d v="1982-07-01T00:00:00"/>
    <s v="CPR Conversion"/>
  </r>
  <r>
    <n v="0"/>
    <n v="0"/>
    <n v="0"/>
    <n v="0"/>
    <d v="2025-12-01T00:00:00"/>
    <s v="BH Colorado Electric Oper Co"/>
    <s v="Regulated Electric (122)"/>
    <s v="X DNU # 782 (D) Nepesta"/>
    <x v="194"/>
    <n v="135600"/>
    <x v="24"/>
    <n v="9975123"/>
    <s v="CONDUCTOR, OVERHEAD"/>
    <d v="1982-07-01T00:00:00"/>
    <d v="1982-07-01T00:00:00"/>
    <s v="CPR Conversion"/>
  </r>
  <r>
    <n v="0"/>
    <n v="0"/>
    <n v="0"/>
    <n v="0"/>
    <d v="2025-12-01T00:00:00"/>
    <s v="BH Colorado Electric Oper Co"/>
    <s v="Regulated Electric (122)"/>
    <s v="X DNU # 782 (D) Nepesta"/>
    <x v="194"/>
    <n v="135600"/>
    <x v="17"/>
    <n v="9742324"/>
    <s v="POST INSULATORS"/>
    <d v="2006-07-06T00:00:00"/>
    <d v="2006-01-01T00:00:00"/>
    <s v="10023920"/>
  </r>
  <r>
    <n v="0"/>
    <n v="0"/>
    <n v="0"/>
    <n v="0"/>
    <d v="2025-12-01T00:00:00"/>
    <s v="BH Colorado Electric Oper Co"/>
    <s v="Regulated Electric (122)"/>
    <s v="X DNU # 782 (D) Nepesta"/>
    <x v="194"/>
    <n v="135600"/>
    <x v="18"/>
    <n v="9975122"/>
    <s v="STATIC WIRE (TRANSMISSION LINES)"/>
    <d v="1982-07-01T00:00:00"/>
    <d v="1982-07-01T00:00:00"/>
    <s v="CPR Conversion"/>
  </r>
  <r>
    <n v="0"/>
    <n v="0"/>
    <n v="0"/>
    <n v="0"/>
    <d v="2025-12-01T00:00:00"/>
    <s v="BH Colorado Electric Oper Co"/>
    <s v="Regulated Electric (122)"/>
    <s v="X DNU # 782 (D) Nepesta"/>
    <x v="194"/>
    <n v="135600"/>
    <x v="19"/>
    <n v="9710414"/>
    <s v="SUSPENSION INSULATORS"/>
    <d v="2009-09-01T00:00:00"/>
    <d v="2009-01-01T00:00:00"/>
    <s v="7105782131"/>
  </r>
  <r>
    <n v="0"/>
    <n v="0"/>
    <n v="0"/>
    <n v="0"/>
    <d v="2025-12-01T00:00:00"/>
    <s v="BH Colorado Electric Oper Co"/>
    <s v="Regulated Electric (122)"/>
    <s v="X DNU # 784 (D) Fowler Sub"/>
    <x v="195"/>
    <n v="135002"/>
    <x v="5"/>
    <n v="9718855"/>
    <s v="T-LIN S20 T22 R59"/>
    <d v="1983-07-01T00:00:00"/>
    <d v="1983-07-01T00:00:00"/>
    <s v="CPR Conversion"/>
  </r>
  <r>
    <n v="0"/>
    <n v="0"/>
    <n v="0"/>
    <n v="0"/>
    <d v="2025-12-01T00:00:00"/>
    <s v="BH Colorado Electric Oper Co"/>
    <s v="Regulated Electric (122)"/>
    <s v="X DNU # 784 (D) Fowler Sub"/>
    <x v="195"/>
    <n v="135002"/>
    <x v="5"/>
    <n v="9870140"/>
    <s v="T-LIN S21 T22 R59"/>
    <d v="1983-07-01T00:00:00"/>
    <d v="1983-07-01T00:00:00"/>
    <s v="CPR Conversion"/>
  </r>
  <r>
    <n v="0"/>
    <n v="0"/>
    <n v="0"/>
    <n v="0"/>
    <d v="2025-12-01T00:00:00"/>
    <s v="BH Colorado Electric Oper Co"/>
    <s v="Regulated Electric (122)"/>
    <s v="X DNU # 784 (D) Fowler Sub"/>
    <x v="195"/>
    <n v="135002"/>
    <x v="5"/>
    <n v="9870141"/>
    <s v="T-LIN S32 T22 R59"/>
    <d v="1983-07-01T00:00:00"/>
    <d v="1983-07-01T00:00:00"/>
    <s v="CPR Conversion"/>
  </r>
  <r>
    <n v="0"/>
    <n v="0"/>
    <n v="0"/>
    <n v="0"/>
    <d v="2025-12-01T00:00:00"/>
    <s v="BH Colorado Electric Oper Co"/>
    <s v="Regulated Electric (122)"/>
    <s v="X DNU # 784 (D) Fowler Sub"/>
    <x v="195"/>
    <n v="135002"/>
    <x v="5"/>
    <n v="9870139"/>
    <s v="T-LIN S29 T22 R59"/>
    <d v="1983-07-01T00:00:00"/>
    <d v="1983-07-01T00:00:00"/>
    <s v="CPR Conversion"/>
  </r>
  <r>
    <n v="0"/>
    <n v="0"/>
    <n v="0"/>
    <n v="0"/>
    <d v="2025-12-01T00:00:00"/>
    <s v="BH Colorado Electric Oper Co"/>
    <s v="Regulated Electric (122)"/>
    <s v="X DNU # 784 (D) Fowler Sub"/>
    <x v="195"/>
    <n v="135500"/>
    <x v="63"/>
    <n v="9802472"/>
    <s v="CROSSARM ASSEMBLIES, WOOD"/>
    <d v="1983-07-01T00:00:00"/>
    <d v="1983-07-01T00:00:00"/>
    <s v="WCDXFER"/>
  </r>
  <r>
    <n v="0"/>
    <n v="0"/>
    <n v="0"/>
    <n v="0"/>
    <d v="2025-12-01T00:00:00"/>
    <s v="BH Colorado Electric Oper Co"/>
    <s v="Regulated Electric (122)"/>
    <s v="X DNU # 784 (D) Fowler Sub"/>
    <x v="195"/>
    <n v="135500"/>
    <x v="63"/>
    <n v="9802385"/>
    <s v="CROSSARM ASSEMBLIES, WOOD"/>
    <d v="1983-07-01T00:00:00"/>
    <d v="1983-07-01T00:00:00"/>
    <s v="WCDXFER"/>
  </r>
  <r>
    <n v="0"/>
    <n v="0"/>
    <n v="0"/>
    <n v="0"/>
    <d v="2025-12-01T00:00:00"/>
    <s v="BH Colorado Electric Oper Co"/>
    <s v="Regulated Electric (122)"/>
    <s v="X DNU # 784 (D) Fowler Sub"/>
    <x v="195"/>
    <n v="135500"/>
    <x v="20"/>
    <n v="9802841"/>
    <s v="CROSSARM ASSEMBLIES, WOOD"/>
    <d v="1983-07-01T00:00:00"/>
    <d v="1983-07-01T00:00:00"/>
    <s v="WCDXFER"/>
  </r>
  <r>
    <n v="0"/>
    <n v="0"/>
    <n v="0"/>
    <n v="0"/>
    <d v="2025-12-01T00:00:00"/>
    <s v="BH Colorado Electric Oper Co"/>
    <s v="Regulated Electric (122)"/>
    <s v="X DNU # 784 (D) Fowler Sub"/>
    <x v="195"/>
    <n v="135500"/>
    <x v="23"/>
    <n v="9802960"/>
    <s v="POLE, WOOD"/>
    <d v="1983-07-01T00:00:00"/>
    <d v="1983-07-01T00:00:00"/>
    <s v="WCDXFER"/>
  </r>
  <r>
    <n v="0"/>
    <n v="0"/>
    <n v="0"/>
    <n v="0"/>
    <d v="2025-12-01T00:00:00"/>
    <s v="BH Colorado Electric Oper Co"/>
    <s v="Regulated Electric (122)"/>
    <s v="X DNU # 784 (D) Fowler Sub"/>
    <x v="195"/>
    <n v="135500"/>
    <x v="23"/>
    <n v="9803011"/>
    <s v="POLE, WOOD"/>
    <d v="1983-07-01T00:00:00"/>
    <d v="1983-07-01T00:00:00"/>
    <s v="WCDXFER"/>
  </r>
  <r>
    <n v="0"/>
    <n v="0"/>
    <n v="0"/>
    <n v="0"/>
    <d v="2025-12-01T00:00:00"/>
    <s v="BH Colorado Electric Oper Co"/>
    <s v="Regulated Electric (122)"/>
    <s v="X DNU # 784 (D) Fowler Sub"/>
    <x v="195"/>
    <n v="135500"/>
    <x v="23"/>
    <n v="9819871"/>
    <s v="POLE, WOOD"/>
    <d v="2005-09-01T00:00:00"/>
    <d v="2005-01-01T00:00:00"/>
    <s v="7105784131"/>
  </r>
  <r>
    <n v="0"/>
    <n v="0"/>
    <n v="0"/>
    <n v="0"/>
    <d v="2025-12-01T00:00:00"/>
    <s v="BH Colorado Electric Oper Co"/>
    <s v="Regulated Electric (122)"/>
    <s v="X DNU # 784 (D) Fowler Sub"/>
    <x v="195"/>
    <n v="135500"/>
    <x v="23"/>
    <n v="9803405"/>
    <s v="POLE, WOOD"/>
    <d v="1983-07-01T00:00:00"/>
    <d v="1983-07-01T00:00:00"/>
    <s v="WCDXFER"/>
  </r>
  <r>
    <n v="0"/>
    <n v="0"/>
    <n v="0"/>
    <n v="0"/>
    <d v="2025-12-01T00:00:00"/>
    <s v="BH Colorado Electric Oper Co"/>
    <s v="Regulated Electric (122)"/>
    <s v="X DNU # 784 (D) Fowler Sub"/>
    <x v="195"/>
    <n v="135500"/>
    <x v="45"/>
    <n v="9975157"/>
    <s v="WOOD 1 POLE 55'"/>
    <d v="1983-07-01T00:00:00"/>
    <d v="1983-07-01T00:00:00"/>
    <s v="CPR Conversion"/>
  </r>
  <r>
    <n v="0"/>
    <n v="0"/>
    <n v="0"/>
    <n v="0"/>
    <d v="2025-12-01T00:00:00"/>
    <s v="BH Colorado Electric Oper Co"/>
    <s v="Regulated Electric (122)"/>
    <s v="X DNU # 784 (D) Fowler Sub"/>
    <x v="195"/>
    <n v="135500"/>
    <x v="46"/>
    <n v="9975156"/>
    <s v="WOOD 1 POLE 60'"/>
    <d v="1983-07-01T00:00:00"/>
    <d v="1983-07-01T00:00:00"/>
    <s v="CPR Conversion"/>
  </r>
  <r>
    <n v="0"/>
    <n v="0"/>
    <n v="0"/>
    <n v="0"/>
    <d v="2025-12-01T00:00:00"/>
    <s v="BH Colorado Electric Oper Co"/>
    <s v="Regulated Electric (122)"/>
    <s v="X DNU # 784 (D) Fowler Sub"/>
    <x v="195"/>
    <n v="135500"/>
    <x v="436"/>
    <n v="9975158"/>
    <s v="WOOD 2 POLES 60'"/>
    <d v="1983-07-01T00:00:00"/>
    <d v="1983-07-01T00:00:00"/>
    <s v="CPR Conversion"/>
  </r>
  <r>
    <n v="0"/>
    <n v="0"/>
    <n v="0"/>
    <n v="0"/>
    <d v="2025-12-01T00:00:00"/>
    <s v="BH Colorado Electric Oper Co"/>
    <s v="Regulated Electric (122)"/>
    <s v="X DNU # 784 (D) Fowler Sub"/>
    <x v="195"/>
    <n v="135600"/>
    <x v="24"/>
    <n v="9693341"/>
    <s v="CONDUCTOR, OVERHEAD"/>
    <d v="1983-07-01T00:00:00"/>
    <d v="1983-07-01T00:00:00"/>
    <s v="CPR Conversion"/>
  </r>
  <r>
    <n v="0"/>
    <n v="0"/>
    <n v="0"/>
    <n v="0"/>
    <d v="2025-12-01T00:00:00"/>
    <s v="BH Colorado Electric Oper Co"/>
    <s v="Regulated Electric (122)"/>
    <s v="X DNU # 784 (D) Fowler Sub"/>
    <x v="195"/>
    <n v="135600"/>
    <x v="80"/>
    <n v="9728071"/>
    <s v="TELEMETERING-RTU"/>
    <d v="1988-07-01T00:00:00"/>
    <d v="1988-07-01T00:00:00"/>
    <s v="CPR Conversion"/>
  </r>
  <r>
    <n v="0"/>
    <n v="0"/>
    <n v="0"/>
    <n v="0"/>
    <d v="2025-12-01T00:00:00"/>
    <s v="BH Colorado Electric Oper Co"/>
    <s v="Regulated Electric (122)"/>
    <s v="X DNU # 784 (D) Fowler Sub"/>
    <x v="195"/>
    <n v="135600"/>
    <x v="80"/>
    <n v="9975154"/>
    <s v="SCADA EQUIPMENT- RTU"/>
    <d v="1987-07-01T00:00:00"/>
    <d v="1987-07-01T00:00:00"/>
    <s v="CPR Conversion"/>
  </r>
  <r>
    <n v="0"/>
    <n v="0"/>
    <n v="0"/>
    <n v="0"/>
    <d v="2025-12-01T00:00:00"/>
    <s v="BH Colorado Electric Oper Co"/>
    <s v="Regulated Electric (122)"/>
    <s v="X DNU # 784 (D) Fowler Sub"/>
    <x v="195"/>
    <n v="135600"/>
    <x v="243"/>
    <n v="9975153"/>
    <s v="SCADA EQUIPMENT- TRANSMITTER"/>
    <d v="1987-07-01T00:00:00"/>
    <d v="1987-07-01T00:00:00"/>
    <s v="CPR Conversion"/>
  </r>
  <r>
    <n v="0"/>
    <n v="0"/>
    <n v="0"/>
    <n v="0"/>
    <d v="2025-12-01T00:00:00"/>
    <s v="BH Colorado Electric Oper Co"/>
    <s v="Regulated Electric (122)"/>
    <s v="X DNU # 784 (D) Fowler Sub"/>
    <x v="195"/>
    <n v="135600"/>
    <x v="243"/>
    <n v="9724210"/>
    <s v="TELEMETERING-TRANSMITTER"/>
    <d v="1988-07-01T00:00:00"/>
    <d v="1988-07-01T00:00:00"/>
    <s v="CPR Conversion"/>
  </r>
  <r>
    <n v="0"/>
    <n v="0"/>
    <n v="0"/>
    <n v="0"/>
    <d v="2025-12-01T00:00:00"/>
    <s v="BH Colorado Electric Oper Co"/>
    <s v="Regulated Electric (122)"/>
    <s v="X DNU # 784 (D) Fowler Sub"/>
    <x v="195"/>
    <n v="135600"/>
    <x v="18"/>
    <n v="9975155"/>
    <s v="STATIC WIRE (TRANSMISSION LINES)"/>
    <d v="1983-07-01T00:00:00"/>
    <d v="1983-07-01T00:00:00"/>
    <s v="CPR Conversion"/>
  </r>
  <r>
    <n v="0"/>
    <n v="0"/>
    <n v="0"/>
    <n v="0"/>
    <d v="2025-12-01T00:00:00"/>
    <s v="BH Colorado Electric Oper Co"/>
    <s v="Regulated Electric (122)"/>
    <s v="X DNU # 792 (D) PDA Sub"/>
    <x v="196"/>
    <n v="135500"/>
    <x v="20"/>
    <n v="9802690"/>
    <s v="CROSSARM ASSEMBLIES, WOOD"/>
    <d v="1987-07-01T00:00:00"/>
    <d v="1987-07-01T00:00:00"/>
    <s v="WCDXFER"/>
  </r>
  <r>
    <n v="0"/>
    <n v="0"/>
    <n v="0"/>
    <n v="0"/>
    <d v="2025-12-01T00:00:00"/>
    <s v="BH Colorado Electric Oper Co"/>
    <s v="Regulated Electric (122)"/>
    <s v="X DNU # 792 (D) PDA Sub"/>
    <x v="196"/>
    <n v="135500"/>
    <x v="20"/>
    <n v="9740790"/>
    <s v="CROSSARM ASSEMBLIES, WOOD"/>
    <d v="2008-07-01T00:00:00"/>
    <d v="2008-01-01T00:00:00"/>
    <s v="7105792131"/>
  </r>
  <r>
    <n v="0"/>
    <n v="0"/>
    <n v="0"/>
    <n v="0"/>
    <d v="2025-12-01T00:00:00"/>
    <s v="BH Colorado Electric Oper Co"/>
    <s v="Regulated Electric (122)"/>
    <s v="X DNU # 792 (D) PDA Sub"/>
    <x v="196"/>
    <n v="135500"/>
    <x v="20"/>
    <n v="9816204"/>
    <s v="CROSSARM ASSEMBLIES, WOOD"/>
    <d v="2003-12-01T00:00:00"/>
    <d v="2003-01-01T00:00:00"/>
    <s v="7105792131"/>
  </r>
  <r>
    <n v="0"/>
    <n v="0"/>
    <n v="0"/>
    <n v="0"/>
    <d v="2025-12-01T00:00:00"/>
    <s v="BH Colorado Electric Oper Co"/>
    <s v="Regulated Electric (122)"/>
    <s v="X DNU # 792 (D) PDA Sub"/>
    <x v="196"/>
    <n v="135500"/>
    <x v="20"/>
    <n v="9816503"/>
    <s v="CROSSARM ASSEMBLIES, WOOD"/>
    <d v="2004-01-01T00:00:00"/>
    <d v="2004-01-01T00:00:00"/>
    <s v="7105792131"/>
  </r>
  <r>
    <n v="0"/>
    <n v="0"/>
    <n v="0"/>
    <n v="0"/>
    <d v="2025-12-01T00:00:00"/>
    <s v="BH Colorado Electric Oper Co"/>
    <s v="Regulated Electric (122)"/>
    <s v="X DNU # 792 (D) PDA Sub"/>
    <x v="196"/>
    <n v="135500"/>
    <x v="23"/>
    <n v="9803227"/>
    <s v="POLE, WOOD"/>
    <d v="1987-07-01T00:00:00"/>
    <d v="1987-07-01T00:00:00"/>
    <s v="WCDXFER"/>
  </r>
  <r>
    <n v="0"/>
    <n v="0"/>
    <n v="0"/>
    <n v="0"/>
    <d v="2025-12-01T00:00:00"/>
    <s v="BH Colorado Electric Oper Co"/>
    <s v="Regulated Electric (122)"/>
    <s v="X DNU # 792 (D) PDA Sub"/>
    <x v="196"/>
    <n v="135500"/>
    <x v="47"/>
    <n v="9975112"/>
    <s v="WOOD 1 POLE 65'"/>
    <d v="1987-07-01T00:00:00"/>
    <d v="1987-07-01T00:00:00"/>
    <s v="CPR Conversion"/>
  </r>
  <r>
    <n v="0"/>
    <n v="0"/>
    <n v="0"/>
    <n v="0"/>
    <d v="2025-12-01T00:00:00"/>
    <s v="BH Colorado Electric Oper Co"/>
    <s v="Regulated Electric (122)"/>
    <s v="X DNU # 792 (D) PDA Sub"/>
    <x v="196"/>
    <n v="135600"/>
    <x v="18"/>
    <n v="9975111"/>
    <s v="STATIC WIRE (TRANSMISSION LINES)"/>
    <d v="1987-07-01T00:00:00"/>
    <d v="1987-07-01T00:00:00"/>
    <s v="CPR Conversion"/>
  </r>
  <r>
    <n v="0"/>
    <n v="0"/>
    <n v="0"/>
    <n v="0"/>
    <d v="2025-12-01T00:00:00"/>
    <s v="BH Colorado Electric Oper Co"/>
    <s v="Regulated Electric (122)"/>
    <s v="X DNU # 792 (D) PDA Sub"/>
    <x v="196"/>
    <n v="135600"/>
    <x v="19"/>
    <n v="9740791"/>
    <s v="SUSPENSION INSULATORS"/>
    <d v="2008-07-01T00:00:00"/>
    <d v="2008-01-01T00:00:00"/>
    <s v="7105792131"/>
  </r>
  <r>
    <n v="0"/>
    <n v="0"/>
    <n v="0"/>
    <n v="0"/>
    <d v="2025-12-01T00:00:00"/>
    <s v="BH Colorado Electric Oper Co"/>
    <s v="Regulated Electric (122)"/>
    <s v="X DNU # 796 PDA Tap - Hue"/>
    <x v="197"/>
    <n v="135500"/>
    <x v="20"/>
    <n v="9802688"/>
    <s v="CROSSARM ASSEMBLIES, WOOD"/>
    <d v="1985-07-01T00:00:00"/>
    <d v="1985-07-01T00:00:00"/>
    <s v="WCDXFER"/>
  </r>
  <r>
    <n v="0"/>
    <n v="0"/>
    <n v="0"/>
    <n v="0"/>
    <d v="2025-12-01T00:00:00"/>
    <s v="BH Colorado Electric Oper Co"/>
    <s v="Regulated Electric (122)"/>
    <s v="X DNU # 796 PDA Tap - Hue"/>
    <x v="197"/>
    <n v="135500"/>
    <x v="20"/>
    <n v="9802689"/>
    <s v="CROSSARM ASSEMBLIES, WOOD"/>
    <d v="1988-07-01T00:00:00"/>
    <d v="1988-07-01T00:00:00"/>
    <s v="WCDXFER"/>
  </r>
  <r>
    <n v="0"/>
    <n v="0"/>
    <n v="0"/>
    <n v="0"/>
    <d v="2025-12-01T00:00:00"/>
    <s v="BH Colorado Electric Oper Co"/>
    <s v="Regulated Electric (122)"/>
    <s v="X DNU # 796 PDA Tap - Hue"/>
    <x v="197"/>
    <n v="135500"/>
    <x v="20"/>
    <n v="9810963"/>
    <s v="CROSSARM ASSEMBLIES, WOOD"/>
    <d v="2002-06-01T00:00:00"/>
    <d v="2002-01-01T00:00:00"/>
    <s v="7105796131"/>
  </r>
  <r>
    <n v="0"/>
    <n v="0"/>
    <n v="0"/>
    <n v="0"/>
    <d v="2025-12-01T00:00:00"/>
    <s v="BH Colorado Electric Oper Co"/>
    <s v="Regulated Electric (122)"/>
    <s v="X DNU # 796 PDA Tap - Hue"/>
    <x v="197"/>
    <n v="135500"/>
    <x v="23"/>
    <n v="9803226"/>
    <s v="POLE, WOOD"/>
    <d v="1988-07-01T00:00:00"/>
    <d v="1988-07-01T00:00:00"/>
    <s v="WCDXFER"/>
  </r>
  <r>
    <n v="0"/>
    <n v="0"/>
    <n v="0"/>
    <n v="0"/>
    <d v="2025-12-01T00:00:00"/>
    <s v="BH Colorado Electric Oper Co"/>
    <s v="Regulated Electric (122)"/>
    <s v="X DNU # 796 PDA Tap - Hue"/>
    <x v="197"/>
    <n v="135500"/>
    <x v="23"/>
    <n v="9810964"/>
    <s v="POLE, WOOD"/>
    <d v="2002-06-01T00:00:00"/>
    <d v="2002-01-01T00:00:00"/>
    <s v="7105796131"/>
  </r>
  <r>
    <n v="0"/>
    <n v="0"/>
    <n v="0"/>
    <n v="0"/>
    <d v="2025-12-01T00:00:00"/>
    <s v="BH Colorado Electric Oper Co"/>
    <s v="Regulated Electric (122)"/>
    <s v="X DNU # 796 PDA Tap - Hue"/>
    <x v="197"/>
    <n v="135500"/>
    <x v="23"/>
    <n v="9803225"/>
    <s v="POLE, WOOD"/>
    <d v="1985-07-01T00:00:00"/>
    <d v="1985-07-01T00:00:00"/>
    <s v="WCDXFER"/>
  </r>
  <r>
    <n v="0"/>
    <n v="0"/>
    <n v="0"/>
    <n v="0"/>
    <d v="2025-12-01T00:00:00"/>
    <s v="BH Colorado Electric Oper Co"/>
    <s v="Regulated Electric (122)"/>
    <s v="X DNU # 796 PDA Tap - Hue"/>
    <x v="197"/>
    <n v="135500"/>
    <x v="47"/>
    <n v="9975110"/>
    <s v="WOOD 1 POLE 65'"/>
    <d v="1985-07-01T00:00:00"/>
    <d v="1985-07-01T00:00:00"/>
    <s v="CPR Conversion"/>
  </r>
  <r>
    <n v="0"/>
    <n v="0"/>
    <n v="0"/>
    <n v="0"/>
    <d v="2025-12-01T00:00:00"/>
    <s v="BH Colorado Electric Oper Co"/>
    <s v="Regulated Electric (122)"/>
    <s v="X DNU # 796 PDA Tap - Hue"/>
    <x v="197"/>
    <n v="135500"/>
    <x v="47"/>
    <n v="9975109"/>
    <s v="WOOD 1 POLE 65'"/>
    <d v="1988-07-01T00:00:00"/>
    <d v="1988-07-01T00:00:00"/>
    <s v="CPR Conversion"/>
  </r>
  <r>
    <n v="0"/>
    <n v="0"/>
    <n v="0"/>
    <n v="0"/>
    <d v="2025-12-01T00:00:00"/>
    <s v="BH Colorado Electric Oper Co"/>
    <s v="Regulated Electric (122)"/>
    <s v="X DNU # 796 PDA Tap - Hue"/>
    <x v="197"/>
    <n v="135600"/>
    <x v="24"/>
    <n v="9728070"/>
    <s v="CONDUCTOR, OVERHEAD"/>
    <d v="1985-07-01T00:00:00"/>
    <d v="1985-07-01T00:00:00"/>
    <s v="CPR Conversion"/>
  </r>
  <r>
    <n v="0"/>
    <n v="0"/>
    <n v="0"/>
    <n v="0"/>
    <d v="2025-12-01T00:00:00"/>
    <s v="BH Colorado Electric Oper Co"/>
    <s v="Regulated Electric (122)"/>
    <s v="X DNU # 796 PDA Tap - Hue"/>
    <x v="197"/>
    <n v="135600"/>
    <x v="18"/>
    <n v="9697439"/>
    <s v="STATIC WIRE (TRANSMISSION LINES)"/>
    <d v="1985-07-01T00:00:00"/>
    <d v="1985-07-01T00:00:00"/>
    <s v="CPR Conversion"/>
  </r>
  <r>
    <n v="0"/>
    <n v="0"/>
    <n v="0"/>
    <n v="0"/>
    <d v="2025-12-01T00:00:00"/>
    <s v="BH Colorado Electric Oper Co"/>
    <s v="Regulated Electric (122)"/>
    <s v="X DNU # 800 (D) Boone Sub"/>
    <x v="198"/>
    <n v="135002"/>
    <x v="5"/>
    <n v="9696130"/>
    <s v="T-LIN S17 T22 R60"/>
    <d v="1982-07-01T00:00:00"/>
    <d v="1982-07-01T00:00:00"/>
    <s v="CPR Conversion"/>
  </r>
  <r>
    <n v="0"/>
    <n v="0"/>
    <n v="0"/>
    <n v="0"/>
    <d v="2025-12-01T00:00:00"/>
    <s v="BH Colorado Electric Oper Co"/>
    <s v="Regulated Electric (122)"/>
    <s v="X DNU # 800 (D) Boone Sub"/>
    <x v="198"/>
    <n v="135002"/>
    <x v="5"/>
    <n v="9870162"/>
    <s v="T-LIN S09 T21 R61"/>
    <d v="1981-07-01T00:00:00"/>
    <d v="1981-07-01T00:00:00"/>
    <s v="CPR Conversion"/>
  </r>
  <r>
    <n v="0"/>
    <n v="0"/>
    <n v="0"/>
    <n v="0"/>
    <d v="2025-12-01T00:00:00"/>
    <s v="BH Colorado Electric Oper Co"/>
    <s v="Regulated Electric (122)"/>
    <s v="X DNU # 800 (D) Boone Sub"/>
    <x v="198"/>
    <n v="135002"/>
    <x v="5"/>
    <n v="9870159"/>
    <s v="T-LIN S16 T21 R61"/>
    <d v="1981-07-01T00:00:00"/>
    <d v="1981-07-01T00:00:00"/>
    <s v="CPR Conversion"/>
  </r>
  <r>
    <n v="0"/>
    <n v="0"/>
    <n v="0"/>
    <n v="0"/>
    <d v="2025-12-01T00:00:00"/>
    <s v="BH Colorado Electric Oper Co"/>
    <s v="Regulated Electric (122)"/>
    <s v="X DNU # 800 (D) Boone Sub"/>
    <x v="198"/>
    <n v="135002"/>
    <x v="5"/>
    <n v="9870161"/>
    <s v="T-LIN S09 T21 R61"/>
    <d v="1982-07-01T00:00:00"/>
    <d v="1982-07-01T00:00:00"/>
    <s v="CPR Conversion"/>
  </r>
  <r>
    <n v="0"/>
    <n v="0"/>
    <n v="0"/>
    <n v="0"/>
    <d v="2025-12-01T00:00:00"/>
    <s v="BH Colorado Electric Oper Co"/>
    <s v="Regulated Electric (122)"/>
    <s v="X DNU # 800 (D) Boone Sub"/>
    <x v="198"/>
    <n v="135002"/>
    <x v="5"/>
    <n v="9699861"/>
    <s v="T-LIN S15 T21 R61"/>
    <d v="1981-07-01T00:00:00"/>
    <d v="1981-07-01T00:00:00"/>
    <s v="CPR Conversion"/>
  </r>
  <r>
    <n v="0"/>
    <n v="0"/>
    <n v="0"/>
    <n v="0"/>
    <d v="2025-12-01T00:00:00"/>
    <s v="BH Colorado Electric Oper Co"/>
    <s v="Regulated Electric (122)"/>
    <s v="X DNU # 800 (D) Boone Sub"/>
    <x v="198"/>
    <n v="135002"/>
    <x v="5"/>
    <n v="9870160"/>
    <s v="T-LIN S04 T21 R61"/>
    <d v="1981-07-01T00:00:00"/>
    <d v="1981-07-01T00:00:00"/>
    <s v="CPR Conversion"/>
  </r>
  <r>
    <n v="0"/>
    <n v="0"/>
    <n v="0"/>
    <n v="0"/>
    <d v="2025-12-01T00:00:00"/>
    <s v="BH Colorado Electric Oper Co"/>
    <s v="Regulated Electric (122)"/>
    <s v="X DNU # 800 (D) Boone Sub"/>
    <x v="198"/>
    <n v="135500"/>
    <x v="20"/>
    <n v="9802419"/>
    <s v="CROSSARM ASSEMBLIES, WOOD"/>
    <d v="1982-07-01T00:00:00"/>
    <d v="1982-07-01T00:00:00"/>
    <s v="WCDXFER"/>
  </r>
  <r>
    <n v="0"/>
    <n v="0"/>
    <n v="0"/>
    <n v="0"/>
    <d v="2025-12-01T00:00:00"/>
    <s v="BH Colorado Electric Oper Co"/>
    <s v="Regulated Electric (122)"/>
    <s v="X DNU # 800 (D) Boone Sub"/>
    <x v="198"/>
    <n v="135500"/>
    <x v="20"/>
    <n v="9802587"/>
    <s v="CROSSARM ASSEMBLIES, WOOD"/>
    <d v="1982-07-01T00:00:00"/>
    <d v="1982-07-01T00:00:00"/>
    <s v="WCDXFER"/>
  </r>
  <r>
    <n v="0"/>
    <n v="0"/>
    <n v="0"/>
    <n v="0"/>
    <d v="2025-12-01T00:00:00"/>
    <s v="BH Colorado Electric Oper Co"/>
    <s v="Regulated Electric (122)"/>
    <s v="X DNU # 800 (D) Boone Sub"/>
    <x v="198"/>
    <n v="135500"/>
    <x v="20"/>
    <n v="9802853"/>
    <s v="CROSSARM ASSEMBLIES, WOOD"/>
    <d v="1982-07-01T00:00:00"/>
    <d v="1982-07-01T00:00:00"/>
    <s v="WCDXFER"/>
  </r>
  <r>
    <n v="0"/>
    <n v="0"/>
    <n v="0"/>
    <n v="0"/>
    <d v="2025-12-01T00:00:00"/>
    <s v="BH Colorado Electric Oper Co"/>
    <s v="Regulated Electric (122)"/>
    <s v="X DNU # 800 (D) Boone Sub"/>
    <x v="198"/>
    <n v="135500"/>
    <x v="23"/>
    <n v="9804969"/>
    <s v="POLE, WOOD"/>
    <d v="1982-07-01T00:00:00"/>
    <d v="1982-07-01T00:00:00"/>
    <s v="WCDXFER"/>
  </r>
  <r>
    <n v="0"/>
    <n v="0"/>
    <n v="0"/>
    <n v="0"/>
    <d v="2025-12-01T00:00:00"/>
    <s v="BH Colorado Electric Oper Co"/>
    <s v="Regulated Electric (122)"/>
    <s v="X DNU # 800 (D) Boone Sub"/>
    <x v="198"/>
    <n v="135500"/>
    <x v="23"/>
    <n v="9803505"/>
    <s v="POLE, WOOD"/>
    <d v="1982-07-01T00:00:00"/>
    <d v="1982-07-01T00:00:00"/>
    <s v="WCDXFER"/>
  </r>
  <r>
    <n v="0"/>
    <n v="0"/>
    <n v="0"/>
    <n v="0"/>
    <d v="2025-12-01T00:00:00"/>
    <s v="BH Colorado Electric Oper Co"/>
    <s v="Regulated Electric (122)"/>
    <s v="X DNU # 800 (D) Boone Sub"/>
    <x v="198"/>
    <n v="135500"/>
    <x v="23"/>
    <n v="9804941"/>
    <s v="POLE, WOOD"/>
    <d v="1982-07-01T00:00:00"/>
    <d v="1982-07-01T00:00:00"/>
    <s v="WCDXFER"/>
  </r>
  <r>
    <n v="0"/>
    <n v="0"/>
    <n v="0"/>
    <n v="0"/>
    <d v="2025-12-01T00:00:00"/>
    <s v="BH Colorado Electric Oper Co"/>
    <s v="Regulated Electric (122)"/>
    <s v="X DNU # 800 (D) Boone Sub"/>
    <x v="198"/>
    <n v="135500"/>
    <x v="23"/>
    <n v="9803126"/>
    <s v="POLE, WOOD"/>
    <d v="1982-07-01T00:00:00"/>
    <d v="1982-07-01T00:00:00"/>
    <s v="WCDXFER"/>
  </r>
  <r>
    <n v="0"/>
    <n v="0"/>
    <n v="0"/>
    <n v="0"/>
    <d v="2025-12-01T00:00:00"/>
    <s v="BH Colorado Electric Oper Co"/>
    <s v="Regulated Electric (122)"/>
    <s v="X DNU # 800 (D) Boone Sub"/>
    <x v="198"/>
    <n v="135500"/>
    <x v="23"/>
    <n v="9802958"/>
    <s v="POLE, WOOD"/>
    <d v="1982-07-01T00:00:00"/>
    <d v="1982-07-01T00:00:00"/>
    <s v="WCDXFER"/>
  </r>
  <r>
    <n v="0"/>
    <n v="0"/>
    <n v="0"/>
    <n v="0"/>
    <d v="2025-12-01T00:00:00"/>
    <s v="BH Colorado Electric Oper Co"/>
    <s v="Regulated Electric (122)"/>
    <s v="X DNU # 800 (D) Boone Sub"/>
    <x v="198"/>
    <n v="135500"/>
    <x v="45"/>
    <n v="9701195"/>
    <s v="WOOD 1 POLE 55'"/>
    <d v="1982-07-01T00:00:00"/>
    <d v="1982-07-01T00:00:00"/>
    <s v="CPR Conversion"/>
  </r>
  <r>
    <n v="0"/>
    <n v="0"/>
    <n v="0"/>
    <n v="0"/>
    <d v="2025-12-01T00:00:00"/>
    <s v="BH Colorado Electric Oper Co"/>
    <s v="Regulated Electric (122)"/>
    <s v="X DNU # 800 (D) Boone Sub"/>
    <x v="198"/>
    <n v="135500"/>
    <x v="47"/>
    <n v="9975106"/>
    <s v="WOOD 1 POLE 65'"/>
    <d v="1982-07-01T00:00:00"/>
    <d v="1982-07-01T00:00:00"/>
    <s v="CPR Conversion"/>
  </r>
  <r>
    <n v="0"/>
    <n v="0"/>
    <n v="0"/>
    <n v="0"/>
    <d v="2025-12-01T00:00:00"/>
    <s v="BH Colorado Electric Oper Co"/>
    <s v="Regulated Electric (122)"/>
    <s v="X DNU # 800 (D) Boone Sub"/>
    <x v="198"/>
    <n v="135500"/>
    <x v="432"/>
    <n v="9975108"/>
    <s v="WOOD 2 POLES 65'"/>
    <d v="1982-07-01T00:00:00"/>
    <d v="1982-07-01T00:00:00"/>
    <s v="CPR Conversion"/>
  </r>
  <r>
    <n v="0"/>
    <n v="0"/>
    <n v="0"/>
    <n v="0"/>
    <d v="2025-12-01T00:00:00"/>
    <s v="BH Colorado Electric Oper Co"/>
    <s v="Regulated Electric (122)"/>
    <s v="X DNU # 800 (D) Boone Sub"/>
    <x v="198"/>
    <n v="135500"/>
    <x v="426"/>
    <n v="9724206"/>
    <s v="WOOD 3 POLES 70'"/>
    <d v="1982-07-01T00:00:00"/>
    <d v="1982-07-01T00:00:00"/>
    <s v="CPR Conversion"/>
  </r>
  <r>
    <n v="0"/>
    <n v="0"/>
    <n v="0"/>
    <n v="0"/>
    <d v="2025-12-01T00:00:00"/>
    <s v="BH Colorado Electric Oper Co"/>
    <s v="Regulated Electric (122)"/>
    <s v="X DNU # 800 (D) Boone Sub"/>
    <x v="198"/>
    <n v="135500"/>
    <x v="451"/>
    <n v="9975107"/>
    <s v="WOOD 4 POLES 90'"/>
    <d v="1982-07-01T00:00:00"/>
    <d v="1982-07-01T00:00:00"/>
    <s v="CPR Conversion"/>
  </r>
  <r>
    <n v="0"/>
    <n v="0"/>
    <n v="0"/>
    <n v="0"/>
    <d v="2025-12-01T00:00:00"/>
    <s v="BH Colorado Electric Oper Co"/>
    <s v="Regulated Electric (122)"/>
    <s v="X DNU # 800 (D) Boone Sub"/>
    <x v="198"/>
    <n v="135600"/>
    <x v="24"/>
    <n v="9975105"/>
    <s v="CONDUCTOR, OVERHEAD"/>
    <d v="1982-07-01T00:00:00"/>
    <d v="1982-07-01T00:00:00"/>
    <s v="CPR Conversion"/>
  </r>
  <r>
    <n v="0"/>
    <n v="0"/>
    <n v="0"/>
    <n v="0"/>
    <d v="2025-12-01T00:00:00"/>
    <s v="BH Colorado Electric Oper Co"/>
    <s v="Regulated Electric (122)"/>
    <s v="X DNU # 800 (D) Boone Sub"/>
    <x v="198"/>
    <n v="135600"/>
    <x v="18"/>
    <n v="9975104"/>
    <s v="STATIC WIRE (TRANSMISSION LINES)"/>
    <d v="1982-07-01T00:00:00"/>
    <d v="1982-07-01T00:00:00"/>
    <s v="CPR Conversion"/>
  </r>
  <r>
    <n v="0"/>
    <n v="0"/>
    <n v="0"/>
    <n v="0"/>
    <d v="2025-12-01T00:00:00"/>
    <s v="BH Colorado Electric Oper Co"/>
    <s v="Regulated Electric (122)"/>
    <s v="X DNU # 800 (D) Boone Sub"/>
    <x v="198"/>
    <n v="135600"/>
    <x v="41"/>
    <n v="9975103"/>
    <s v="SWITCHES - OVER 34.5KV"/>
    <d v="1982-07-01T00:00:00"/>
    <d v="1982-07-01T00:00:00"/>
    <s v="CPR Conversion"/>
  </r>
  <r>
    <n v="0"/>
    <n v="0"/>
    <n v="0"/>
    <n v="0"/>
    <d v="2025-12-01T00:00:00"/>
    <s v="BH Colorado Electric Oper Co"/>
    <s v="Regulated Electric (122)"/>
    <s v="X DNU # 806 (D) Boone Tap"/>
    <x v="199"/>
    <n v="135500"/>
    <x v="20"/>
    <n v="9802470"/>
    <s v="CROSSARM ASSEMBLIES, WOOD"/>
    <d v="1983-07-01T00:00:00"/>
    <d v="1983-07-01T00:00:00"/>
    <s v="WCDXFER"/>
  </r>
  <r>
    <n v="0"/>
    <n v="0"/>
    <n v="0"/>
    <n v="0"/>
    <d v="2025-12-01T00:00:00"/>
    <s v="BH Colorado Electric Oper Co"/>
    <s v="Regulated Electric (122)"/>
    <s v="X DNU # 806 (D) Boone Tap"/>
    <x v="199"/>
    <n v="135500"/>
    <x v="20"/>
    <n v="9802414"/>
    <s v="CROSSARM ASSEMBLIES, WOOD"/>
    <d v="1983-07-01T00:00:00"/>
    <d v="1983-07-01T00:00:00"/>
    <s v="WCDXFER"/>
  </r>
  <r>
    <n v="0"/>
    <n v="0"/>
    <n v="0"/>
    <n v="0"/>
    <d v="2025-12-01T00:00:00"/>
    <s v="BH Colorado Electric Oper Co"/>
    <s v="Regulated Electric (122)"/>
    <s v="X DNU # 806 (D) Boone Tap"/>
    <x v="199"/>
    <n v="135500"/>
    <x v="20"/>
    <n v="9802698"/>
    <s v="CROSSARM ASSEMBLIES, WOOD"/>
    <d v="1983-07-01T00:00:00"/>
    <d v="1983-07-01T00:00:00"/>
    <s v="WCDXFER"/>
  </r>
  <r>
    <n v="0"/>
    <n v="0"/>
    <n v="0"/>
    <n v="0"/>
    <d v="2025-12-01T00:00:00"/>
    <s v="BH Colorado Electric Oper Co"/>
    <s v="Regulated Electric (122)"/>
    <s v="X DNU # 806 (D) Boone Tap"/>
    <x v="199"/>
    <n v="135500"/>
    <x v="20"/>
    <n v="9802415"/>
    <s v="CROSSARM ASSEMBLIES, WOOD"/>
    <d v="1997-07-01T00:00:00"/>
    <d v="1997-07-01T00:00:00"/>
    <s v="WCDXFER"/>
  </r>
  <r>
    <n v="0"/>
    <n v="0"/>
    <n v="0"/>
    <n v="0"/>
    <d v="2025-12-01T00:00:00"/>
    <s v="BH Colorado Electric Oper Co"/>
    <s v="Regulated Electric (122)"/>
    <s v="X DNU # 806 (D) Boone Tap"/>
    <x v="199"/>
    <n v="135500"/>
    <x v="20"/>
    <n v="9802413"/>
    <s v="CROSSARM ASSEMBLIES, WOOD"/>
    <d v="1982-07-01T00:00:00"/>
    <d v="1982-07-01T00:00:00"/>
    <s v="WCDXFER"/>
  </r>
  <r>
    <n v="0"/>
    <n v="0"/>
    <n v="0"/>
    <n v="0"/>
    <d v="2025-12-01T00:00:00"/>
    <s v="BH Colorado Electric Oper Co"/>
    <s v="Regulated Electric (122)"/>
    <s v="X DNU # 806 (D) Boone Tap"/>
    <x v="199"/>
    <n v="135500"/>
    <x v="23"/>
    <n v="9804945"/>
    <s v="POLE, WOOD"/>
    <d v="1982-07-01T00:00:00"/>
    <d v="1982-07-01T00:00:00"/>
    <s v="WCDXFER"/>
  </r>
  <r>
    <n v="0"/>
    <n v="0"/>
    <n v="0"/>
    <n v="0"/>
    <d v="2025-12-01T00:00:00"/>
    <s v="BH Colorado Electric Oper Co"/>
    <s v="Regulated Electric (122)"/>
    <s v="X DNU # 806 (D) Boone Tap"/>
    <x v="199"/>
    <n v="135500"/>
    <x v="23"/>
    <n v="9802952"/>
    <s v="POLE, WOOD"/>
    <d v="1982-07-01T00:00:00"/>
    <d v="1982-07-01T00:00:00"/>
    <s v="WCDXFER"/>
  </r>
  <r>
    <n v="0"/>
    <n v="0"/>
    <n v="0"/>
    <n v="0"/>
    <d v="2025-12-01T00:00:00"/>
    <s v="BH Colorado Electric Oper Co"/>
    <s v="Regulated Electric (122)"/>
    <s v="X DNU # 806 (D) Boone Tap"/>
    <x v="199"/>
    <n v="135500"/>
    <x v="23"/>
    <n v="9803236"/>
    <s v="POLE, WOOD"/>
    <d v="1983-07-01T00:00:00"/>
    <d v="1983-07-01T00:00:00"/>
    <s v="WCDXFER"/>
  </r>
  <r>
    <n v="0"/>
    <n v="0"/>
    <n v="0"/>
    <n v="0"/>
    <d v="2025-12-01T00:00:00"/>
    <s v="BH Colorado Electric Oper Co"/>
    <s v="Regulated Electric (122)"/>
    <s v="X DNU # 806 (D) Boone Tap"/>
    <x v="199"/>
    <n v="135500"/>
    <x v="23"/>
    <n v="9803009"/>
    <s v="POLE, WOOD"/>
    <d v="1983-07-01T00:00:00"/>
    <d v="1983-07-01T00:00:00"/>
    <s v="WCDXFER"/>
  </r>
  <r>
    <n v="0"/>
    <n v="0"/>
    <n v="0"/>
    <n v="0"/>
    <d v="2025-12-01T00:00:00"/>
    <s v="BH Colorado Electric Oper Co"/>
    <s v="Regulated Electric (122)"/>
    <s v="X DNU # 806 (D) Boone Tap"/>
    <x v="199"/>
    <n v="135500"/>
    <x v="23"/>
    <n v="9802953"/>
    <s v="POLE, WOOD"/>
    <d v="1983-07-01T00:00:00"/>
    <d v="1983-07-01T00:00:00"/>
    <s v="WCDXFER"/>
  </r>
  <r>
    <n v="0"/>
    <n v="0"/>
    <n v="0"/>
    <n v="0"/>
    <d v="2025-12-01T00:00:00"/>
    <s v="BH Colorado Electric Oper Co"/>
    <s v="Regulated Electric (122)"/>
    <s v="X DNU # 806 (D) Boone Tap"/>
    <x v="199"/>
    <n v="135500"/>
    <x v="23"/>
    <n v="9802954"/>
    <s v="POLE, WOOD"/>
    <d v="1997-07-01T00:00:00"/>
    <d v="1997-07-01T00:00:00"/>
    <s v="WCDXFER"/>
  </r>
  <r>
    <n v="0"/>
    <n v="0"/>
    <n v="0"/>
    <n v="0"/>
    <d v="2025-12-01T00:00:00"/>
    <s v="BH Colorado Electric Oper Co"/>
    <s v="Regulated Electric (122)"/>
    <s v="X DNU # 806 (D) Boone Tap"/>
    <x v="199"/>
    <n v="135500"/>
    <x v="45"/>
    <n v="9695992"/>
    <s v="WOOD 1 POLE 55'"/>
    <d v="1997-07-01T00:00:00"/>
    <d v="1997-07-01T00:00:00"/>
    <s v="CPR Conversion"/>
  </r>
  <r>
    <n v="0"/>
    <n v="0"/>
    <n v="0"/>
    <n v="0"/>
    <d v="2025-12-01T00:00:00"/>
    <s v="BH Colorado Electric Oper Co"/>
    <s v="Regulated Electric (122)"/>
    <s v="X DNU # 806 (D) Boone Tap"/>
    <x v="199"/>
    <n v="135500"/>
    <x v="45"/>
    <n v="9975186"/>
    <s v="WOOD 1 POLE 55'"/>
    <d v="1983-07-01T00:00:00"/>
    <d v="1983-07-01T00:00:00"/>
    <s v="CPR Conversion"/>
  </r>
  <r>
    <n v="0"/>
    <n v="0"/>
    <n v="0"/>
    <n v="0"/>
    <d v="2025-12-01T00:00:00"/>
    <s v="BH Colorado Electric Oper Co"/>
    <s v="Regulated Electric (122)"/>
    <s v="X DNU # 806 (D) Boone Tap"/>
    <x v="199"/>
    <n v="135500"/>
    <x v="45"/>
    <n v="9697440"/>
    <s v="WOOD 1 POLE 55'"/>
    <d v="1982-07-01T00:00:00"/>
    <d v="1982-07-01T00:00:00"/>
    <s v="CPR Conversion"/>
  </r>
  <r>
    <n v="0"/>
    <n v="0"/>
    <n v="0"/>
    <n v="0"/>
    <d v="2025-12-01T00:00:00"/>
    <s v="BH Colorado Electric Oper Co"/>
    <s v="Regulated Electric (122)"/>
    <s v="X DNU # 806 (D) Boone Tap"/>
    <x v="199"/>
    <n v="135500"/>
    <x v="46"/>
    <n v="9975185"/>
    <s v="WOOD 1 POLE 60'"/>
    <d v="1983-07-01T00:00:00"/>
    <d v="1983-07-01T00:00:00"/>
    <s v="CPR Conversion"/>
  </r>
  <r>
    <n v="0"/>
    <n v="0"/>
    <n v="0"/>
    <n v="0"/>
    <d v="2025-12-01T00:00:00"/>
    <s v="BH Colorado Electric Oper Co"/>
    <s v="Regulated Electric (122)"/>
    <s v="X DNU # 806 (D) Boone Tap"/>
    <x v="199"/>
    <n v="135500"/>
    <x v="48"/>
    <n v="9975184"/>
    <s v="WOOD 1 POLE 70'"/>
    <d v="1983-07-01T00:00:00"/>
    <d v="1983-07-01T00:00:00"/>
    <s v="CPR Conversion"/>
  </r>
  <r>
    <n v="0"/>
    <n v="0"/>
    <n v="0"/>
    <n v="0"/>
    <d v="2025-12-01T00:00:00"/>
    <s v="BH Colorado Electric Oper Co"/>
    <s v="Regulated Electric (122)"/>
    <s v="X DNU # 806 (D) Boone Tap"/>
    <x v="199"/>
    <n v="135500"/>
    <x v="447"/>
    <n v="9975183"/>
    <s v="WOOD 3 POLES 65'"/>
    <d v="1982-07-01T00:00:00"/>
    <d v="1982-07-01T00:00:00"/>
    <s v="CPR Conversion"/>
  </r>
  <r>
    <n v="0"/>
    <n v="0"/>
    <n v="0"/>
    <n v="0"/>
    <d v="2025-12-01T00:00:00"/>
    <s v="BH Colorado Electric Oper Co"/>
    <s v="Regulated Electric (122)"/>
    <s v="X DNU # 806 (D) Boone Tap"/>
    <x v="199"/>
    <n v="135600"/>
    <x v="24"/>
    <n v="9975182"/>
    <s v="CONDUCTOR, OVERHEAD"/>
    <d v="1983-07-01T00:00:00"/>
    <d v="1983-07-01T00:00:00"/>
    <s v="CPR Conversion"/>
  </r>
  <r>
    <n v="0"/>
    <n v="0"/>
    <n v="0"/>
    <n v="0"/>
    <d v="2025-12-01T00:00:00"/>
    <s v="BH Colorado Electric Oper Co"/>
    <s v="Regulated Electric (122)"/>
    <s v="X DNU # 806 (D) Boone Tap"/>
    <x v="199"/>
    <n v="135600"/>
    <x v="79"/>
    <n v="9691018"/>
    <s v="PIN INSULATORS"/>
    <d v="1997-07-01T00:00:00"/>
    <d v="1997-07-01T00:00:00"/>
    <s v="CPR Conversion"/>
  </r>
  <r>
    <n v="0"/>
    <n v="0"/>
    <n v="0"/>
    <n v="0"/>
    <d v="2025-12-01T00:00:00"/>
    <s v="BH Colorado Electric Oper Co"/>
    <s v="Regulated Electric (122)"/>
    <s v="X DNU # 806 (D) Boone Tap"/>
    <x v="199"/>
    <n v="135600"/>
    <x v="18"/>
    <n v="9975181"/>
    <s v="STATIC WIRE (TRANSMISSION LINES)"/>
    <d v="1983-07-01T00:00:00"/>
    <d v="1983-07-01T00:00:00"/>
    <s v="CPR Conversion"/>
  </r>
  <r>
    <n v="0"/>
    <n v="0"/>
    <n v="0"/>
    <n v="0"/>
    <d v="2025-12-01T00:00:00"/>
    <s v="BH Colorado Electric Oper Co"/>
    <s v="Regulated Electric (122)"/>
    <s v="X DNU # 806 (D) Boone Tap"/>
    <x v="199"/>
    <n v="135600"/>
    <x v="19"/>
    <n v="9861166"/>
    <s v="SUSPENSION INSULATORS"/>
    <d v="1997-07-01T00:00:00"/>
    <d v="1997-07-01T00:00:00"/>
    <s v="CPR Conversion"/>
  </r>
  <r>
    <n v="0"/>
    <n v="0"/>
    <n v="0"/>
    <n v="0"/>
    <d v="2025-12-01T00:00:00"/>
    <s v="BH Colorado Electric Oper Co"/>
    <s v="Regulated Electric (122)"/>
    <s v="X DNU # 808 (D) Fowler Sub"/>
    <x v="200"/>
    <n v="135300"/>
    <x v="3"/>
    <n v="11159641"/>
    <s v="HWY 50 POLE # 377 Electric Transmission : ETOR69  HWY  50 POLE # 377"/>
    <d v="2011-10-28T00:00:00"/>
    <d v="2011-11-01T00:00:00"/>
    <s v="60017704"/>
  </r>
  <r>
    <n v="0"/>
    <n v="0"/>
    <n v="0"/>
    <n v="0"/>
    <d v="2025-12-01T00:00:00"/>
    <s v="BH Colorado Electric Oper Co"/>
    <s v="Regulated Electric (122)"/>
    <s v="X DNU # 808 (D) Fowler Sub"/>
    <x v="200"/>
    <n v="135300"/>
    <x v="433"/>
    <n v="11194218"/>
    <s v="Wood 1 Pole 25'"/>
    <d v="2011-10-28T00:00:00"/>
    <d v="2011-11-01T00:00:00"/>
    <s v="60017704"/>
  </r>
  <r>
    <n v="0"/>
    <n v="0"/>
    <n v="0"/>
    <n v="0"/>
    <d v="2025-12-01T00:00:00"/>
    <s v="BH Colorado Electric Oper Co"/>
    <s v="Regulated Electric (122)"/>
    <s v="X DNU # 808 (D) Fowler Sub"/>
    <x v="200"/>
    <n v="135500"/>
    <x v="20"/>
    <n v="9802557"/>
    <s v="CROSSARM ASSEMBLIES, WOOD"/>
    <d v="1997-07-31T00:00:00"/>
    <d v="1998-01-01T00:00:00"/>
    <s v="WCDXFER"/>
  </r>
  <r>
    <n v="0"/>
    <n v="0"/>
    <n v="0"/>
    <n v="0"/>
    <d v="2025-12-01T00:00:00"/>
    <s v="BH Colorado Electric Oper Co"/>
    <s v="Regulated Electric (122)"/>
    <s v="X DNU # 808 (D) Fowler Sub"/>
    <x v="200"/>
    <n v="135500"/>
    <x v="20"/>
    <n v="9802667"/>
    <s v="CROSSARM ASSEMBLIES, WOOD"/>
    <d v="1996-07-01T00:00:00"/>
    <d v="1996-07-01T00:00:00"/>
    <s v="WCDXFER"/>
  </r>
  <r>
    <n v="0"/>
    <n v="0"/>
    <n v="0"/>
    <n v="0"/>
    <d v="2025-12-01T00:00:00"/>
    <s v="BH Colorado Electric Oper Co"/>
    <s v="Regulated Electric (122)"/>
    <s v="X DNU # 808 (D) Fowler Sub"/>
    <x v="200"/>
    <n v="135500"/>
    <x v="20"/>
    <n v="9741390"/>
    <s v="CROSSARM ASSEMBLIES, WOOD"/>
    <d v="2008-02-14T00:00:00"/>
    <d v="2008-01-01T00:00:00"/>
    <s v="10026019"/>
  </r>
  <r>
    <n v="0"/>
    <n v="0"/>
    <n v="0"/>
    <n v="0"/>
    <d v="2025-12-01T00:00:00"/>
    <s v="BH Colorado Electric Oper Co"/>
    <s v="Regulated Electric (122)"/>
    <s v="X DNU # 808 (D) Fowler Sub"/>
    <x v="200"/>
    <n v="135500"/>
    <x v="20"/>
    <n v="9802665"/>
    <s v="CROSSARM ASSEMBLIES, WOOD"/>
    <d v="1990-07-01T00:00:00"/>
    <d v="1990-07-01T00:00:00"/>
    <s v="WCDXFER"/>
  </r>
  <r>
    <n v="0"/>
    <n v="0"/>
    <n v="0"/>
    <n v="0"/>
    <d v="2025-12-01T00:00:00"/>
    <s v="BH Colorado Electric Oper Co"/>
    <s v="Regulated Electric (122)"/>
    <s v="X DNU # 808 (D) Fowler Sub"/>
    <x v="200"/>
    <n v="135500"/>
    <x v="20"/>
    <n v="9732838"/>
    <s v="CROSSARM ASSEMBLIES, WOOD"/>
    <d v="2009-02-01T00:00:00"/>
    <d v="2009-01-01T00:00:00"/>
    <s v="7105808131"/>
  </r>
  <r>
    <n v="0"/>
    <n v="0"/>
    <n v="0"/>
    <n v="0"/>
    <d v="2025-12-01T00:00:00"/>
    <s v="BH Colorado Electric Oper Co"/>
    <s v="Regulated Electric (122)"/>
    <s v="X DNU # 808 (D) Fowler Sub"/>
    <x v="200"/>
    <n v="135500"/>
    <x v="20"/>
    <n v="9802666"/>
    <s v="CROSSARM ASSEMBLIES, WOOD"/>
    <d v="1991-07-01T00:00:00"/>
    <d v="1991-07-01T00:00:00"/>
    <s v="WCDXFER"/>
  </r>
  <r>
    <n v="0"/>
    <n v="0"/>
    <n v="0"/>
    <n v="0"/>
    <d v="2025-12-01T00:00:00"/>
    <s v="BH Colorado Electric Oper Co"/>
    <s v="Regulated Electric (122)"/>
    <s v="X DNU # 808 (D) Fowler Sub"/>
    <x v="200"/>
    <n v="135500"/>
    <x v="20"/>
    <n v="9802558"/>
    <s v="CROSSARM ASSEMBLIES, WOOD"/>
    <d v="1996-07-01T00:00:00"/>
    <d v="1996-07-01T00:00:00"/>
    <s v="WCDXFER"/>
  </r>
  <r>
    <n v="0"/>
    <n v="0"/>
    <n v="0"/>
    <n v="0"/>
    <d v="2025-12-01T00:00:00"/>
    <s v="BH Colorado Electric Oper Co"/>
    <s v="Regulated Electric (122)"/>
    <s v="X DNU # 808 (D) Fowler Sub"/>
    <x v="200"/>
    <n v="135500"/>
    <x v="20"/>
    <n v="9802757"/>
    <s v="CROSSARM ASSEMBLIES, WOOD"/>
    <d v="1996-07-01T00:00:00"/>
    <d v="1996-07-01T00:00:00"/>
    <s v="WCDXFER"/>
  </r>
  <r>
    <n v="0"/>
    <n v="0"/>
    <n v="0"/>
    <n v="0"/>
    <d v="2025-12-01T00:00:00"/>
    <s v="BH Colorado Electric Oper Co"/>
    <s v="Regulated Electric (122)"/>
    <s v="X DNU # 808 (D) Fowler Sub"/>
    <x v="200"/>
    <n v="135500"/>
    <x v="20"/>
    <n v="9742246"/>
    <s v="CROSSARM ASSEMBLIES, WOOD"/>
    <d v="2007-11-01T00:00:00"/>
    <d v="2007-01-01T00:00:00"/>
    <s v="7105808131"/>
  </r>
  <r>
    <n v="0"/>
    <n v="0"/>
    <n v="0"/>
    <n v="0"/>
    <d v="2025-12-01T00:00:00"/>
    <s v="BH Colorado Electric Oper Co"/>
    <s v="Regulated Electric (122)"/>
    <s v="X DNU # 808 (D) Fowler Sub"/>
    <x v="200"/>
    <n v="135500"/>
    <x v="20"/>
    <n v="9802664"/>
    <s v="CROSSARM ASSEMBLIES, WOOD"/>
    <d v="1985-07-01T00:00:00"/>
    <d v="1985-07-01T00:00:00"/>
    <s v="WCDXFER"/>
  </r>
  <r>
    <n v="0"/>
    <n v="0"/>
    <n v="0"/>
    <n v="0"/>
    <d v="2025-12-01T00:00:00"/>
    <s v="BH Colorado Electric Oper Co"/>
    <s v="Regulated Electric (122)"/>
    <s v="X DNU # 808 (D) Fowler Sub"/>
    <x v="200"/>
    <n v="135500"/>
    <x v="20"/>
    <n v="9808207"/>
    <s v="CROSSARM ASSEMBLIES, WOOD"/>
    <d v="2001-05-25T00:00:00"/>
    <d v="2001-01-01T00:00:00"/>
    <s v="10012889"/>
  </r>
  <r>
    <n v="0"/>
    <n v="0"/>
    <n v="0"/>
    <n v="0"/>
    <d v="2025-12-01T00:00:00"/>
    <s v="BH Colorado Electric Oper Co"/>
    <s v="Regulated Electric (122)"/>
    <s v="X DNU # 808 (D) Fowler Sub"/>
    <x v="200"/>
    <n v="135500"/>
    <x v="25"/>
    <n v="11104561"/>
    <s v="Crossarm, Wood"/>
    <d v="2011-10-28T00:00:00"/>
    <d v="2011-01-01T00:00:00"/>
    <s v="60017704"/>
  </r>
  <r>
    <n v="0"/>
    <n v="0"/>
    <n v="0"/>
    <n v="0"/>
    <d v="2025-12-01T00:00:00"/>
    <s v="BH Colorado Electric Oper Co"/>
    <s v="Regulated Electric (122)"/>
    <s v="X DNU # 808 (D) Fowler Sub"/>
    <x v="200"/>
    <n v="135500"/>
    <x v="3"/>
    <n v="10833439"/>
    <s v="Fowler Sub  - Manzanola Sub"/>
    <d v="2011-04-01T00:00:00"/>
    <d v="2011-04-01T00:00:00"/>
    <s v="7105808131"/>
  </r>
  <r>
    <n v="0"/>
    <n v="0"/>
    <n v="0"/>
    <n v="0"/>
    <d v="2025-12-01T00:00:00"/>
    <s v="BH Colorado Electric Oper Co"/>
    <s v="Regulated Electric (122)"/>
    <s v="X DNU # 808 (D) Fowler Sub"/>
    <x v="200"/>
    <n v="135500"/>
    <x v="3"/>
    <n v="11531855"/>
    <s v="HWY 50 WEST OF RD 5 Electric Transmissi : ETOR69  HWY 50 WEST OF RD 5"/>
    <d v="2012-06-19T00:00:00"/>
    <d v="2012-07-01T00:00:00"/>
    <s v="60019179"/>
  </r>
  <r>
    <n v="0"/>
    <n v="0"/>
    <n v="0"/>
    <n v="0"/>
    <d v="2025-12-01T00:00:00"/>
    <s v="BH Colorado Electric Oper Co"/>
    <s v="Regulated Electric (122)"/>
    <s v="X DNU # 808 (D) Fowler Sub"/>
    <x v="200"/>
    <n v="135500"/>
    <x v="13"/>
    <n v="11104564"/>
    <s v="Pole, Wood, 60'"/>
    <d v="2011-10-28T00:00:00"/>
    <d v="2011-01-01T00:00:00"/>
    <s v="60017704"/>
  </r>
  <r>
    <n v="0"/>
    <n v="0"/>
    <n v="0"/>
    <n v="0"/>
    <d v="2025-12-01T00:00:00"/>
    <s v="BH Colorado Electric Oper Co"/>
    <s v="Regulated Electric (122)"/>
    <s v="X DNU # 808 (D) Fowler Sub"/>
    <x v="200"/>
    <n v="135500"/>
    <x v="14"/>
    <n v="11136443"/>
    <s v="Pole, Wood, 65' Or Greater"/>
    <d v="2011-04-04T00:00:00"/>
    <d v="2011-01-01T00:00:00"/>
    <s v="60017604"/>
  </r>
  <r>
    <n v="0"/>
    <n v="0"/>
    <n v="0"/>
    <n v="0"/>
    <d v="2025-12-01T00:00:00"/>
    <s v="BH Colorado Electric Oper Co"/>
    <s v="Regulated Electric (122)"/>
    <s v="X DNU # 808 (D) Fowler Sub"/>
    <x v="200"/>
    <n v="135500"/>
    <x v="27"/>
    <n v="11583082"/>
    <s v="Pole, Wood"/>
    <d v="2012-06-19T00:00:00"/>
    <d v="2012-01-01T00:00:00"/>
    <s v="60019179"/>
  </r>
  <r>
    <n v="0"/>
    <n v="0"/>
    <n v="0"/>
    <n v="0"/>
    <d v="2025-12-01T00:00:00"/>
    <s v="BH Colorado Electric Oper Co"/>
    <s v="Regulated Electric (122)"/>
    <s v="X DNU # 808 (D) Fowler Sub"/>
    <x v="200"/>
    <n v="135500"/>
    <x v="23"/>
    <n v="10930714"/>
    <s v="Pole, Wood"/>
    <d v="2011-05-13T00:00:00"/>
    <d v="2011-04-01T00:00:00"/>
    <s v="7105808131"/>
  </r>
  <r>
    <n v="0"/>
    <n v="0"/>
    <n v="0"/>
    <n v="0"/>
    <d v="2025-12-01T00:00:00"/>
    <s v="BH Colorado Electric Oper Co"/>
    <s v="Regulated Electric (122)"/>
    <s v="X DNU # 808 (D) Fowler Sub"/>
    <x v="200"/>
    <n v="135500"/>
    <x v="23"/>
    <n v="9803204"/>
    <s v="POLE, WOOD"/>
    <d v="1991-07-01T00:00:00"/>
    <d v="1991-07-01T00:00:00"/>
    <s v="WCDXFER"/>
  </r>
  <r>
    <n v="0"/>
    <n v="0"/>
    <n v="0"/>
    <n v="0"/>
    <d v="2025-12-01T00:00:00"/>
    <s v="BH Colorado Electric Oper Co"/>
    <s v="Regulated Electric (122)"/>
    <s v="X DNU # 808 (D) Fowler Sub"/>
    <x v="200"/>
    <n v="135500"/>
    <x v="23"/>
    <n v="9803097"/>
    <s v="POLE, WOOD"/>
    <d v="1996-07-01T00:00:00"/>
    <d v="1996-07-01T00:00:00"/>
    <s v="WCDXFER"/>
  </r>
  <r>
    <n v="0"/>
    <n v="0"/>
    <n v="0"/>
    <n v="0"/>
    <d v="2025-12-01T00:00:00"/>
    <s v="BH Colorado Electric Oper Co"/>
    <s v="Regulated Electric (122)"/>
    <s v="X DNU # 808 (D) Fowler Sub"/>
    <x v="200"/>
    <n v="135500"/>
    <x v="23"/>
    <n v="9742247"/>
    <s v="POLE, WOOD"/>
    <d v="2007-11-01T00:00:00"/>
    <d v="2007-01-01T00:00:00"/>
    <s v="7105808131"/>
  </r>
  <r>
    <n v="0"/>
    <n v="0"/>
    <n v="0"/>
    <n v="0"/>
    <d v="2025-12-01T00:00:00"/>
    <s v="BH Colorado Electric Oper Co"/>
    <s v="Regulated Electric (122)"/>
    <s v="X DNU # 808 (D) Fowler Sub"/>
    <x v="200"/>
    <n v="135500"/>
    <x v="23"/>
    <n v="9732839"/>
    <s v="POLE, WOOD"/>
    <d v="2009-02-01T00:00:00"/>
    <d v="2009-01-01T00:00:00"/>
    <s v="7105808131"/>
  </r>
  <r>
    <n v="0"/>
    <n v="0"/>
    <n v="0"/>
    <n v="0"/>
    <d v="2025-12-01T00:00:00"/>
    <s v="BH Colorado Electric Oper Co"/>
    <s v="Regulated Electric (122)"/>
    <s v="X DNU # 808 (D) Fowler Sub"/>
    <x v="200"/>
    <n v="135500"/>
    <x v="23"/>
    <n v="9808208"/>
    <s v="POLE, WOOD"/>
    <d v="2001-05-25T00:00:00"/>
    <d v="2001-01-01T00:00:00"/>
    <s v="10012889"/>
  </r>
  <r>
    <n v="0"/>
    <n v="0"/>
    <n v="0"/>
    <n v="0"/>
    <d v="2025-12-01T00:00:00"/>
    <s v="BH Colorado Electric Oper Co"/>
    <s v="Regulated Electric (122)"/>
    <s v="X DNU # 808 (D) Fowler Sub"/>
    <x v="200"/>
    <n v="135500"/>
    <x v="23"/>
    <n v="9803203"/>
    <s v="POLE, WOOD"/>
    <d v="1990-07-01T00:00:00"/>
    <d v="1990-07-01T00:00:00"/>
    <s v="WCDXFER"/>
  </r>
  <r>
    <n v="0"/>
    <n v="0"/>
    <n v="0"/>
    <n v="0"/>
    <d v="2025-12-01T00:00:00"/>
    <s v="BH Colorado Electric Oper Co"/>
    <s v="Regulated Electric (122)"/>
    <s v="X DNU # 808 (D) Fowler Sub"/>
    <x v="200"/>
    <n v="135500"/>
    <x v="23"/>
    <n v="9803295"/>
    <s v="POLE, WOOD"/>
    <d v="1996-07-01T00:00:00"/>
    <d v="1996-07-01T00:00:00"/>
    <s v="WCDXFER"/>
  </r>
  <r>
    <n v="0"/>
    <n v="0"/>
    <n v="0"/>
    <n v="0"/>
    <d v="2025-12-01T00:00:00"/>
    <s v="BH Colorado Electric Oper Co"/>
    <s v="Regulated Electric (122)"/>
    <s v="X DNU # 808 (D) Fowler Sub"/>
    <x v="200"/>
    <n v="135500"/>
    <x v="23"/>
    <n v="9694229"/>
    <s v="POLE, WOOD"/>
    <d v="2008-02-14T00:00:00"/>
    <d v="2008-01-01T00:00:00"/>
    <s v="10026019"/>
  </r>
  <r>
    <n v="0"/>
    <n v="0"/>
    <n v="0"/>
    <n v="0"/>
    <d v="2025-12-01T00:00:00"/>
    <s v="BH Colorado Electric Oper Co"/>
    <s v="Regulated Electric (122)"/>
    <s v="X DNU # 808 (D) Fowler Sub"/>
    <x v="200"/>
    <n v="135500"/>
    <x v="23"/>
    <n v="9803096"/>
    <s v="POLE, WOOD"/>
    <d v="1997-07-31T00:00:00"/>
    <d v="1998-01-01T00:00:00"/>
    <s v="WCDXFER"/>
  </r>
  <r>
    <n v="0"/>
    <n v="0"/>
    <n v="0"/>
    <n v="0"/>
    <d v="2025-12-01T00:00:00"/>
    <s v="BH Colorado Electric Oper Co"/>
    <s v="Regulated Electric (122)"/>
    <s v="X DNU # 808 (D) Fowler Sub"/>
    <x v="200"/>
    <n v="135500"/>
    <x v="23"/>
    <n v="9803202"/>
    <s v="POLE, WOOD"/>
    <d v="1985-07-01T00:00:00"/>
    <d v="1985-07-01T00:00:00"/>
    <s v="WCDXFER"/>
  </r>
  <r>
    <n v="0"/>
    <n v="0"/>
    <n v="0"/>
    <n v="0"/>
    <d v="2025-12-01T00:00:00"/>
    <s v="BH Colorado Electric Oper Co"/>
    <s v="Regulated Electric (122)"/>
    <s v="X DNU # 808 (D) Fowler Sub"/>
    <x v="200"/>
    <n v="135500"/>
    <x v="23"/>
    <n v="9803205"/>
    <s v="POLE, WOOD"/>
    <d v="1996-07-01T00:00:00"/>
    <d v="1996-07-01T00:00:00"/>
    <s v="WCDXFER"/>
  </r>
  <r>
    <n v="0"/>
    <n v="0"/>
    <n v="0"/>
    <n v="0"/>
    <d v="2025-12-01T00:00:00"/>
    <s v="BH Colorado Electric Oper Co"/>
    <s v="Regulated Electric (122)"/>
    <s v="X DNU # 808 (D) Fowler Sub"/>
    <x v="200"/>
    <n v="135500"/>
    <x v="23"/>
    <n v="9808788"/>
    <s v="POLE, WOOD"/>
    <d v="2001-11-01T00:00:00"/>
    <d v="2001-01-01T00:00:00"/>
    <s v="7105808131"/>
  </r>
  <r>
    <n v="0"/>
    <n v="0"/>
    <n v="0"/>
    <n v="0"/>
    <d v="2025-12-01T00:00:00"/>
    <s v="BH Colorado Electric Oper Co"/>
    <s v="Regulated Electric (122)"/>
    <s v="X DNU # 808 (D) Fowler Sub"/>
    <x v="200"/>
    <n v="135500"/>
    <x v="46"/>
    <n v="9758783"/>
    <s v="WOOD 1 POLE 60'--808"/>
    <d v="1997-07-31T00:00:00"/>
    <d v="1998-01-01T00:00:00"/>
    <s v="23550045"/>
  </r>
  <r>
    <n v="0"/>
    <n v="0"/>
    <n v="0"/>
    <n v="0"/>
    <d v="2025-12-01T00:00:00"/>
    <s v="BH Colorado Electric Oper Co"/>
    <s v="Regulated Electric (122)"/>
    <s v="X DNU # 808 (D) Fowler Sub"/>
    <x v="200"/>
    <n v="135500"/>
    <x v="46"/>
    <n v="9862133"/>
    <s v="WOOD 1 POLE 60'"/>
    <d v="1996-07-01T00:00:00"/>
    <d v="1996-07-01T00:00:00"/>
    <s v="CPR Conversion"/>
  </r>
  <r>
    <n v="0"/>
    <n v="0"/>
    <n v="0"/>
    <n v="0"/>
    <d v="2025-12-01T00:00:00"/>
    <s v="BH Colorado Electric Oper Co"/>
    <s v="Regulated Electric (122)"/>
    <s v="X DNU # 808 (D) Fowler Sub"/>
    <x v="200"/>
    <n v="135500"/>
    <x v="47"/>
    <n v="9975146"/>
    <s v="WOOD 1 POLE 65'"/>
    <d v="1990-07-01T00:00:00"/>
    <d v="1990-07-01T00:00:00"/>
    <s v="CPR Conversion"/>
  </r>
  <r>
    <n v="0"/>
    <n v="0"/>
    <n v="0"/>
    <n v="0"/>
    <d v="2025-12-01T00:00:00"/>
    <s v="BH Colorado Electric Oper Co"/>
    <s v="Regulated Electric (122)"/>
    <s v="X DNU # 808 (D) Fowler Sub"/>
    <x v="200"/>
    <n v="135500"/>
    <x v="47"/>
    <n v="9975147"/>
    <s v="WOOD 1 POLE 65'"/>
    <d v="1985-07-01T00:00:00"/>
    <d v="1985-07-01T00:00:00"/>
    <s v="CPR Conversion"/>
  </r>
  <r>
    <n v="0"/>
    <n v="0"/>
    <n v="0"/>
    <n v="0"/>
    <d v="2025-12-01T00:00:00"/>
    <s v="BH Colorado Electric Oper Co"/>
    <s v="Regulated Electric (122)"/>
    <s v="X DNU # 808 (D) Fowler Sub"/>
    <x v="200"/>
    <n v="135500"/>
    <x v="47"/>
    <n v="9862132"/>
    <s v="WOOD 1 POLE 65'"/>
    <d v="1996-07-01T00:00:00"/>
    <d v="1996-07-01T00:00:00"/>
    <s v="CPR Conversion"/>
  </r>
  <r>
    <n v="0"/>
    <n v="0"/>
    <n v="0"/>
    <n v="0"/>
    <d v="2025-12-01T00:00:00"/>
    <s v="BH Colorado Electric Oper Co"/>
    <s v="Regulated Electric (122)"/>
    <s v="X DNU # 808 (D) Fowler Sub"/>
    <x v="200"/>
    <n v="135500"/>
    <x v="47"/>
    <n v="9975145"/>
    <s v="WOOD 1 POLE 65'"/>
    <d v="1991-07-01T00:00:00"/>
    <d v="1991-07-01T00:00:00"/>
    <s v="CPR Conversion"/>
  </r>
  <r>
    <n v="0"/>
    <n v="0"/>
    <n v="0"/>
    <n v="0"/>
    <d v="2025-12-01T00:00:00"/>
    <s v="BH Colorado Electric Oper Co"/>
    <s v="Regulated Electric (122)"/>
    <s v="X DNU # 808 (D) Fowler Sub"/>
    <x v="200"/>
    <n v="135500"/>
    <x v="48"/>
    <n v="9861177"/>
    <s v="WOOD 1 POLE 70'"/>
    <d v="1996-07-01T00:00:00"/>
    <d v="1996-07-01T00:00:00"/>
    <s v="CPR Conversion"/>
  </r>
  <r>
    <n v="0"/>
    <n v="0"/>
    <n v="0"/>
    <n v="0"/>
    <d v="2025-12-01T00:00:00"/>
    <s v="BH Colorado Electric Oper Co"/>
    <s v="Regulated Electric (122)"/>
    <s v="X DNU # 808 (D) Fowler Sub"/>
    <x v="200"/>
    <n v="135600"/>
    <x v="28"/>
    <n v="11104558"/>
    <s v="Conductor, Oh Copper Bare 4"/>
    <d v="2011-10-28T00:00:00"/>
    <d v="2011-01-01T00:00:00"/>
    <s v="60017704"/>
  </r>
  <r>
    <n v="0"/>
    <n v="0"/>
    <n v="0"/>
    <n v="0"/>
    <d v="2025-12-01T00:00:00"/>
    <s v="BH Colorado Electric Oper Co"/>
    <s v="Regulated Electric (122)"/>
    <s v="X DNU # 808 (D) Fowler Sub"/>
    <x v="200"/>
    <n v="135600"/>
    <x v="3"/>
    <n v="10833436"/>
    <s v="Fowler Sub  - Manzanola Sub"/>
    <d v="2011-04-01T00:00:00"/>
    <d v="2011-04-01T00:00:00"/>
    <s v="7105808131"/>
  </r>
  <r>
    <n v="0"/>
    <n v="0"/>
    <n v="0"/>
    <n v="0"/>
    <d v="2025-12-01T00:00:00"/>
    <s v="BH Colorado Electric Oper Co"/>
    <s v="Regulated Electric (122)"/>
    <s v="X DNU # 808 (D) Fowler Sub"/>
    <x v="200"/>
    <n v="135600"/>
    <x v="79"/>
    <n v="9758786"/>
    <s v="PIN INSULATORS--808"/>
    <d v="1997-07-31T00:00:00"/>
    <d v="1998-01-01T00:00:00"/>
    <s v="23550045"/>
  </r>
  <r>
    <n v="0"/>
    <n v="0"/>
    <n v="0"/>
    <n v="0"/>
    <d v="2025-12-01T00:00:00"/>
    <s v="BH Colorado Electric Oper Co"/>
    <s v="Regulated Electric (122)"/>
    <s v="X DNU # 808 (D) Fowler Sub"/>
    <x v="200"/>
    <n v="135600"/>
    <x v="19"/>
    <n v="9861178"/>
    <s v="SUSPENSION INSULATORS"/>
    <d v="1996-07-01T00:00:00"/>
    <d v="1996-07-01T00:00:00"/>
    <s v="CPR Conversion"/>
  </r>
  <r>
    <n v="0"/>
    <n v="0"/>
    <n v="0"/>
    <n v="0"/>
    <d v="2025-12-01T00:00:00"/>
    <s v="BH Colorado Electric Oper Co"/>
    <s v="Regulated Electric (122)"/>
    <s v="X DNU # 808 (D) Fowler Sub"/>
    <x v="200"/>
    <n v="135600"/>
    <x v="19"/>
    <n v="9758785"/>
    <s v="SUSPENSION INSULATORS--808"/>
    <d v="1997-07-31T00:00:00"/>
    <d v="1998-01-01T00:00:00"/>
    <s v="23550045"/>
  </r>
  <r>
    <n v="0"/>
    <n v="0"/>
    <n v="0"/>
    <n v="0"/>
    <d v="2025-12-01T00:00:00"/>
    <s v="BH Colorado Electric Oper Co"/>
    <s v="Regulated Electric (122)"/>
    <s v="X DNU # 808 (D) Fowler Sub"/>
    <x v="200"/>
    <n v="135600"/>
    <x v="19"/>
    <n v="9808211"/>
    <s v="SUSPENSION INSULATORS"/>
    <d v="2001-05-25T00:00:00"/>
    <d v="2001-01-01T00:00:00"/>
    <s v="10012889"/>
  </r>
  <r>
    <n v="0"/>
    <n v="0"/>
    <n v="0"/>
    <n v="0"/>
    <d v="2025-12-01T00:00:00"/>
    <s v="BH Colorado Electric Oper Co"/>
    <s v="Regulated Electric (122)"/>
    <s v="X DNU # 808 (D) Fowler Sub"/>
    <x v="200"/>
    <n v="135600"/>
    <x v="19"/>
    <n v="9741391"/>
    <s v="SUSPENSION INSULATORS"/>
    <d v="2008-02-14T00:00:00"/>
    <d v="2008-01-01T00:00:00"/>
    <s v="10026019"/>
  </r>
  <r>
    <n v="0"/>
    <n v="0"/>
    <n v="0"/>
    <n v="0"/>
    <d v="2025-12-01T00:00:00"/>
    <s v="BH Colorado Electric Oper Co"/>
    <s v="Regulated Electric (122)"/>
    <s v="X DNU # 816 (D) Manzanola RES"/>
    <x v="201"/>
    <n v="135300"/>
    <x v="3"/>
    <n v="11007542"/>
    <s v="HWY 50 &amp; RD 14 Electric Transmission OH : ETOR69  HWY 50 &amp; RD 14"/>
    <d v="2011-08-13T00:00:00"/>
    <d v="2011-08-01T00:00:00"/>
    <s v="60018061"/>
  </r>
  <r>
    <n v="0"/>
    <n v="0"/>
    <n v="0"/>
    <n v="0"/>
    <d v="2025-12-01T00:00:00"/>
    <s v="BH Colorado Electric Oper Co"/>
    <s v="Regulated Electric (122)"/>
    <s v="X DNU # 816 (D) Manzanola RES"/>
    <x v="201"/>
    <n v="135300"/>
    <x v="13"/>
    <n v="11104534"/>
    <s v="Pole, Wood, 60'"/>
    <d v="2011-08-13T00:00:00"/>
    <d v="2011-01-01T00:00:00"/>
    <s v="60018061"/>
  </r>
  <r>
    <n v="0"/>
    <n v="0"/>
    <n v="0"/>
    <n v="0"/>
    <d v="2025-12-01T00:00:00"/>
    <s v="BH Colorado Electric Oper Co"/>
    <s v="Regulated Electric (122)"/>
    <s v="X DNU # 816 (D) Manzanola RES"/>
    <x v="201"/>
    <n v="135300"/>
    <x v="14"/>
    <n v="11104537"/>
    <s v="Pole, Wood, 65' Or Greater"/>
    <d v="2011-08-13T00:00:00"/>
    <d v="2011-01-01T00:00:00"/>
    <s v="60018061"/>
  </r>
  <r>
    <n v="0"/>
    <n v="0"/>
    <n v="0"/>
    <n v="0"/>
    <d v="2025-12-01T00:00:00"/>
    <s v="BH Colorado Electric Oper Co"/>
    <s v="Regulated Electric (122)"/>
    <s v="X DNU # 816 (D) Manzanola RES"/>
    <x v="201"/>
    <n v="135500"/>
    <x v="7"/>
    <n v="11104524"/>
    <s v="Anchors"/>
    <d v="2011-08-13T00:00:00"/>
    <d v="2011-01-01T00:00:00"/>
    <s v="60018061"/>
  </r>
  <r>
    <n v="0"/>
    <n v="0"/>
    <n v="0"/>
    <n v="0"/>
    <d v="2025-12-01T00:00:00"/>
    <s v="BH Colorado Electric Oper Co"/>
    <s v="Regulated Electric (122)"/>
    <s v="X DNU # 816 (D) Manzanola RES"/>
    <x v="201"/>
    <n v="135500"/>
    <x v="20"/>
    <n v="9802468"/>
    <s v="CROSSARM ASSEMBLIES, WOOD"/>
    <d v="1995-07-01T00:00:00"/>
    <d v="1995-07-01T00:00:00"/>
    <s v="WCDXFER"/>
  </r>
  <r>
    <n v="0"/>
    <n v="0"/>
    <n v="0"/>
    <n v="0"/>
    <d v="2025-12-01T00:00:00"/>
    <s v="BH Colorado Electric Oper Co"/>
    <s v="Regulated Electric (122)"/>
    <s v="X DNU # 816 (D) Manzanola RES"/>
    <x v="201"/>
    <n v="135500"/>
    <x v="20"/>
    <n v="9802412"/>
    <s v="CROSSARM ASSEMBLIES, WOOD"/>
    <d v="1997-07-01T00:00:00"/>
    <d v="1997-07-01T00:00:00"/>
    <s v="WCDXFER"/>
  </r>
  <r>
    <n v="0"/>
    <n v="0"/>
    <n v="0"/>
    <n v="0"/>
    <d v="2025-12-01T00:00:00"/>
    <s v="BH Colorado Electric Oper Co"/>
    <s v="Regulated Electric (122)"/>
    <s v="X DNU # 816 (D) Manzanola RES"/>
    <x v="201"/>
    <n v="135500"/>
    <x v="20"/>
    <n v="9802467"/>
    <s v="CROSSARM ASSEMBLIES, WOOD"/>
    <d v="1991-07-01T00:00:00"/>
    <d v="1991-07-01T00:00:00"/>
    <s v="WCDXFER"/>
  </r>
  <r>
    <n v="0"/>
    <n v="0"/>
    <n v="0"/>
    <n v="0"/>
    <d v="2025-12-01T00:00:00"/>
    <s v="BH Colorado Electric Oper Co"/>
    <s v="Regulated Electric (122)"/>
    <s v="X DNU # 816 (D) Manzanola RES"/>
    <x v="201"/>
    <n v="135500"/>
    <x v="20"/>
    <n v="9811480"/>
    <s v="CROSSARM ASSEMBLIES, WOOD"/>
    <d v="2002-07-01T00:00:00"/>
    <d v="2002-01-01T00:00:00"/>
    <s v="7105816131"/>
  </r>
  <r>
    <n v="0"/>
    <n v="0"/>
    <n v="0"/>
    <n v="0"/>
    <d v="2025-12-01T00:00:00"/>
    <s v="BH Colorado Electric Oper Co"/>
    <s v="Regulated Electric (122)"/>
    <s v="X DNU # 816 (D) Manzanola RES"/>
    <x v="201"/>
    <n v="135500"/>
    <x v="20"/>
    <n v="9802466"/>
    <s v="CROSSARM ASSEMBLIES, WOOD"/>
    <d v="1985-07-01T00:00:00"/>
    <d v="1985-07-01T00:00:00"/>
    <s v="WCDXFER"/>
  </r>
  <r>
    <n v="0"/>
    <n v="0"/>
    <n v="0"/>
    <n v="0"/>
    <d v="2025-12-01T00:00:00"/>
    <s v="BH Colorado Electric Oper Co"/>
    <s v="Regulated Electric (122)"/>
    <s v="X DNU # 816 (D) Manzanola RES"/>
    <x v="201"/>
    <n v="135500"/>
    <x v="20"/>
    <n v="9739016"/>
    <s v="CROSSARM ASSEMBLIES, WOOD"/>
    <d v="2008-01-11T00:00:00"/>
    <d v="2008-01-01T00:00:00"/>
    <s v="10026017"/>
  </r>
  <r>
    <n v="0"/>
    <n v="0"/>
    <n v="0"/>
    <n v="0"/>
    <d v="2025-12-01T00:00:00"/>
    <s v="BH Colorado Electric Oper Co"/>
    <s v="Regulated Electric (122)"/>
    <s v="X DNU # 816 (D) Manzanola RES"/>
    <x v="201"/>
    <n v="135500"/>
    <x v="20"/>
    <n v="9819696"/>
    <s v="CROSSARM ASSEMBLIES, WOOD"/>
    <d v="2005-08-01T00:00:00"/>
    <d v="2005-01-01T00:00:00"/>
    <s v="7105816131"/>
  </r>
  <r>
    <n v="0"/>
    <n v="0"/>
    <n v="0"/>
    <n v="0"/>
    <d v="2025-12-01T00:00:00"/>
    <s v="BH Colorado Electric Oper Co"/>
    <s v="Regulated Electric (122)"/>
    <s v="X DNU # 816 (D) Manzanola RES"/>
    <x v="201"/>
    <n v="135500"/>
    <x v="20"/>
    <n v="9802469"/>
    <s v="CROSSARM ASSEMBLIES, WOOD"/>
    <d v="1997-07-01T00:00:00"/>
    <d v="1997-07-01T00:00:00"/>
    <s v="WCDXFER"/>
  </r>
  <r>
    <n v="0"/>
    <n v="0"/>
    <n v="0"/>
    <n v="0"/>
    <d v="2025-12-01T00:00:00"/>
    <s v="BH Colorado Electric Oper Co"/>
    <s v="Regulated Electric (122)"/>
    <s v="X DNU # 816 (D) Manzanola RES"/>
    <x v="201"/>
    <n v="135500"/>
    <x v="20"/>
    <n v="9802586"/>
    <s v="CROSSARM ASSEMBLIES, WOOD"/>
    <d v="1992-07-01T00:00:00"/>
    <d v="1992-07-01T00:00:00"/>
    <s v="WCDXFER"/>
  </r>
  <r>
    <n v="0"/>
    <n v="0"/>
    <n v="0"/>
    <n v="0"/>
    <d v="2025-12-01T00:00:00"/>
    <s v="BH Colorado Electric Oper Co"/>
    <s v="Regulated Electric (122)"/>
    <s v="X DNU # 816 (D) Manzanola RES"/>
    <x v="201"/>
    <n v="135500"/>
    <x v="20"/>
    <n v="9802411"/>
    <s v="CROSSARM ASSEMBLIES, WOOD"/>
    <d v="1993-07-01T00:00:00"/>
    <d v="1993-07-01T00:00:00"/>
    <s v="WCDXFER"/>
  </r>
  <r>
    <n v="0"/>
    <n v="0"/>
    <n v="0"/>
    <n v="0"/>
    <d v="2025-12-01T00:00:00"/>
    <s v="BH Colorado Electric Oper Co"/>
    <s v="Regulated Electric (122)"/>
    <s v="X DNU # 816 (D) Manzanola RES"/>
    <x v="201"/>
    <n v="135500"/>
    <x v="25"/>
    <n v="11104531"/>
    <s v="Crossarm, Wood"/>
    <d v="2011-08-13T00:00:00"/>
    <d v="2011-01-01T00:00:00"/>
    <s v="60018061"/>
  </r>
  <r>
    <n v="0"/>
    <n v="0"/>
    <n v="0"/>
    <n v="0"/>
    <d v="2025-12-01T00:00:00"/>
    <s v="BH Colorado Electric Oper Co"/>
    <s v="Regulated Electric (122)"/>
    <s v="X DNU # 816 (D) Manzanola RES"/>
    <x v="201"/>
    <n v="135500"/>
    <x v="3"/>
    <n v="11007545"/>
    <s v="HWY 50 &amp; RD 14 Electric Transmission OH : ETOR69  HWY 50 &amp; RD 14"/>
    <d v="2011-08-13T00:00:00"/>
    <d v="2011-08-01T00:00:00"/>
    <s v="60018061"/>
  </r>
  <r>
    <n v="0"/>
    <n v="0"/>
    <n v="0"/>
    <n v="0"/>
    <d v="2025-12-01T00:00:00"/>
    <s v="BH Colorado Electric Oper Co"/>
    <s v="Regulated Electric (122)"/>
    <s v="X DNU # 816 (D) Manzanola RES"/>
    <x v="201"/>
    <n v="135500"/>
    <x v="3"/>
    <n v="9741132"/>
    <s v="OSMOSE inst poles &amp; ins #816"/>
    <d v="2008-01-11T00:00:00"/>
    <d v="2008-01-01T00:00:00"/>
    <s v="10026017"/>
  </r>
  <r>
    <n v="0"/>
    <n v="0"/>
    <n v="0"/>
    <n v="0"/>
    <d v="2025-12-01T00:00:00"/>
    <s v="BH Colorado Electric Oper Co"/>
    <s v="Regulated Electric (122)"/>
    <s v="X DNU # 816 (D) Manzanola RES"/>
    <x v="201"/>
    <n v="135500"/>
    <x v="23"/>
    <n v="9803005"/>
    <s v="POLE, WOOD"/>
    <d v="1985-07-01T00:00:00"/>
    <d v="1985-07-01T00:00:00"/>
    <s v="WCDXFER"/>
  </r>
  <r>
    <n v="0"/>
    <n v="0"/>
    <n v="0"/>
    <n v="0"/>
    <d v="2025-12-01T00:00:00"/>
    <s v="BH Colorado Electric Oper Co"/>
    <s v="Regulated Electric (122)"/>
    <s v="X DNU # 816 (D) Manzanola RES"/>
    <x v="201"/>
    <n v="135500"/>
    <x v="23"/>
    <n v="9803007"/>
    <s v="POLE, WOOD"/>
    <d v="1995-07-01T00:00:00"/>
    <d v="1995-07-01T00:00:00"/>
    <s v="WCDXFER"/>
  </r>
  <r>
    <n v="0"/>
    <n v="0"/>
    <n v="0"/>
    <n v="0"/>
    <d v="2025-12-01T00:00:00"/>
    <s v="BH Colorado Electric Oper Co"/>
    <s v="Regulated Electric (122)"/>
    <s v="X DNU # 816 (D) Manzanola RES"/>
    <x v="201"/>
    <n v="135500"/>
    <x v="23"/>
    <n v="9802951"/>
    <s v="POLE, WOOD"/>
    <d v="1997-07-01T00:00:00"/>
    <d v="1997-07-01T00:00:00"/>
    <s v="WCDXFER"/>
  </r>
  <r>
    <n v="0"/>
    <n v="0"/>
    <n v="0"/>
    <n v="0"/>
    <d v="2025-12-01T00:00:00"/>
    <s v="BH Colorado Electric Oper Co"/>
    <s v="Regulated Electric (122)"/>
    <s v="X DNU # 816 (D) Manzanola RES"/>
    <x v="201"/>
    <n v="135500"/>
    <x v="23"/>
    <n v="9819697"/>
    <s v="POLE, WOOD"/>
    <d v="2005-08-01T00:00:00"/>
    <d v="2005-01-01T00:00:00"/>
    <s v="7105816131"/>
  </r>
  <r>
    <n v="0"/>
    <n v="0"/>
    <n v="0"/>
    <n v="0"/>
    <d v="2025-12-01T00:00:00"/>
    <s v="BH Colorado Electric Oper Co"/>
    <s v="Regulated Electric (122)"/>
    <s v="X DNU # 816 (D) Manzanola RES"/>
    <x v="201"/>
    <n v="135500"/>
    <x v="23"/>
    <n v="9803006"/>
    <s v="POLE, WOOD"/>
    <d v="1991-07-01T00:00:00"/>
    <d v="1991-07-01T00:00:00"/>
    <s v="WCDXFER"/>
  </r>
  <r>
    <n v="0"/>
    <n v="0"/>
    <n v="0"/>
    <n v="0"/>
    <d v="2025-12-01T00:00:00"/>
    <s v="BH Colorado Electric Oper Co"/>
    <s v="Regulated Electric (122)"/>
    <s v="X DNU # 816 (D) Manzanola RES"/>
    <x v="201"/>
    <n v="135500"/>
    <x v="23"/>
    <n v="9802950"/>
    <s v="POLE, WOOD"/>
    <d v="1993-07-01T00:00:00"/>
    <d v="1993-07-01T00:00:00"/>
    <s v="WCDXFER"/>
  </r>
  <r>
    <n v="0"/>
    <n v="0"/>
    <n v="0"/>
    <n v="0"/>
    <d v="2025-12-01T00:00:00"/>
    <s v="BH Colorado Electric Oper Co"/>
    <s v="Regulated Electric (122)"/>
    <s v="X DNU # 816 (D) Manzanola RES"/>
    <x v="201"/>
    <n v="135500"/>
    <x v="23"/>
    <n v="9803124"/>
    <s v="POLE, WOOD"/>
    <d v="1992-07-01T00:00:00"/>
    <d v="1992-07-01T00:00:00"/>
    <s v="WCDXFER"/>
  </r>
  <r>
    <n v="0"/>
    <n v="0"/>
    <n v="0"/>
    <n v="0"/>
    <d v="2025-12-01T00:00:00"/>
    <s v="BH Colorado Electric Oper Co"/>
    <s v="Regulated Electric (122)"/>
    <s v="X DNU # 816 (D) Manzanola RES"/>
    <x v="201"/>
    <n v="135500"/>
    <x v="23"/>
    <n v="9803008"/>
    <s v="POLE, WOOD"/>
    <d v="1997-07-01T00:00:00"/>
    <d v="1997-07-01T00:00:00"/>
    <s v="WCDXFER"/>
  </r>
  <r>
    <n v="0"/>
    <n v="0"/>
    <n v="0"/>
    <n v="0"/>
    <d v="2025-12-01T00:00:00"/>
    <s v="BH Colorado Electric Oper Co"/>
    <s v="Regulated Electric (122)"/>
    <s v="X DNU # 816 (D) Manzanola RES"/>
    <x v="201"/>
    <n v="135500"/>
    <x v="23"/>
    <n v="9739017"/>
    <s v="POLE, WOOD"/>
    <d v="2008-01-11T00:00:00"/>
    <d v="2008-01-01T00:00:00"/>
    <s v="10026017"/>
  </r>
  <r>
    <n v="0"/>
    <n v="0"/>
    <n v="0"/>
    <n v="0"/>
    <d v="2025-12-01T00:00:00"/>
    <s v="BH Colorado Electric Oper Co"/>
    <s v="Regulated Electric (122)"/>
    <s v="X DNU # 816 (D) Manzanola RES"/>
    <x v="201"/>
    <n v="135500"/>
    <x v="23"/>
    <n v="9812457"/>
    <s v="POLE, WOOD"/>
    <d v="2002-10-01T00:00:00"/>
    <d v="2002-01-01T00:00:00"/>
    <s v="7105816131"/>
  </r>
  <r>
    <n v="0"/>
    <n v="0"/>
    <n v="0"/>
    <n v="0"/>
    <d v="2025-12-01T00:00:00"/>
    <s v="BH Colorado Electric Oper Co"/>
    <s v="Regulated Electric (122)"/>
    <s v="X DNU # 816 (D) Manzanola RES"/>
    <x v="201"/>
    <n v="135500"/>
    <x v="45"/>
    <n v="9975228"/>
    <s v="WOOD 1 POLE 55'"/>
    <d v="1993-07-01T00:00:00"/>
    <d v="1993-07-01T00:00:00"/>
    <s v="CPR Conversion"/>
  </r>
  <r>
    <n v="0"/>
    <n v="0"/>
    <n v="0"/>
    <n v="0"/>
    <d v="2025-12-01T00:00:00"/>
    <s v="BH Colorado Electric Oper Co"/>
    <s v="Regulated Electric (122)"/>
    <s v="X DNU # 816 (D) Manzanola RES"/>
    <x v="201"/>
    <n v="135500"/>
    <x v="45"/>
    <n v="9856207"/>
    <s v="WOOD 1 POLE 55'"/>
    <d v="1997-07-01T00:00:00"/>
    <d v="1997-07-01T00:00:00"/>
    <s v="CPR Conversion"/>
  </r>
  <r>
    <n v="0"/>
    <n v="0"/>
    <n v="0"/>
    <n v="0"/>
    <d v="2025-12-01T00:00:00"/>
    <s v="BH Colorado Electric Oper Co"/>
    <s v="Regulated Electric (122)"/>
    <s v="X DNU # 816 (D) Manzanola RES"/>
    <x v="201"/>
    <n v="135500"/>
    <x v="46"/>
    <n v="9861261"/>
    <s v="WOOD 1 POLE 60'"/>
    <d v="1997-07-01T00:00:00"/>
    <d v="1997-07-01T00:00:00"/>
    <s v="CPR Conversion"/>
  </r>
  <r>
    <n v="0"/>
    <n v="0"/>
    <n v="0"/>
    <n v="0"/>
    <d v="2025-12-01T00:00:00"/>
    <s v="BH Colorado Electric Oper Co"/>
    <s v="Regulated Electric (122)"/>
    <s v="X DNU # 816 (D) Manzanola RES"/>
    <x v="201"/>
    <n v="135500"/>
    <x v="46"/>
    <n v="9975226"/>
    <s v="WOOD 1 POLE 60'"/>
    <d v="1985-07-01T00:00:00"/>
    <d v="1985-07-01T00:00:00"/>
    <s v="CPR Conversion"/>
  </r>
  <r>
    <n v="0"/>
    <n v="0"/>
    <n v="0"/>
    <n v="0"/>
    <d v="2025-12-01T00:00:00"/>
    <s v="BH Colorado Electric Oper Co"/>
    <s v="Regulated Electric (122)"/>
    <s v="X DNU # 816 (D) Manzanola RES"/>
    <x v="201"/>
    <n v="135500"/>
    <x v="46"/>
    <n v="9773819"/>
    <s v="WOOD 1 POLE 60'"/>
    <d v="1995-07-01T00:00:00"/>
    <d v="1995-07-01T00:00:00"/>
    <s v="CPR Conversion"/>
  </r>
  <r>
    <n v="0"/>
    <n v="0"/>
    <n v="0"/>
    <n v="0"/>
    <d v="2025-12-01T00:00:00"/>
    <s v="BH Colorado Electric Oper Co"/>
    <s v="Regulated Electric (122)"/>
    <s v="X DNU # 816 (D) Manzanola RES"/>
    <x v="201"/>
    <n v="135500"/>
    <x v="46"/>
    <n v="9975225"/>
    <s v="WOOD 1 POLE 60'"/>
    <d v="1991-07-01T00:00:00"/>
    <d v="1991-07-01T00:00:00"/>
    <s v="CPR Conversion"/>
  </r>
  <r>
    <n v="0"/>
    <n v="0"/>
    <n v="0"/>
    <n v="0"/>
    <d v="2025-12-01T00:00:00"/>
    <s v="BH Colorado Electric Oper Co"/>
    <s v="Regulated Electric (122)"/>
    <s v="X DNU # 816 (D) Manzanola RES"/>
    <x v="201"/>
    <n v="135500"/>
    <x v="47"/>
    <n v="9975227"/>
    <s v="WOOD 1 POLE 65'"/>
    <d v="1992-07-01T00:00:00"/>
    <d v="1992-07-01T00:00:00"/>
    <s v="CPR Conversion"/>
  </r>
  <r>
    <n v="0"/>
    <n v="0"/>
    <n v="0"/>
    <n v="0"/>
    <d v="2025-12-01T00:00:00"/>
    <s v="BH Colorado Electric Oper Co"/>
    <s v="Regulated Electric (122)"/>
    <s v="X DNU # 816 (D) Manzanola RES"/>
    <x v="201"/>
    <n v="135600"/>
    <x v="3"/>
    <n v="9741131"/>
    <s v="OSMOSE inst poles &amp; ins #816"/>
    <d v="2008-01-11T00:00:00"/>
    <d v="2008-01-01T00:00:00"/>
    <s v="10026017"/>
  </r>
  <r>
    <n v="0"/>
    <n v="0"/>
    <n v="0"/>
    <n v="0"/>
    <d v="2025-12-01T00:00:00"/>
    <s v="BH Colorado Electric Oper Co"/>
    <s v="Regulated Electric (122)"/>
    <s v="X DNU # 816 (D) Manzanola RES"/>
    <x v="201"/>
    <n v="135600"/>
    <x v="19"/>
    <n v="9811445"/>
    <s v="SUSPENSION INSULATORS"/>
    <d v="2002-07-01T00:00:00"/>
    <d v="2002-01-01T00:00:00"/>
    <s v="7105816131"/>
  </r>
  <r>
    <n v="0"/>
    <n v="0"/>
    <n v="0"/>
    <n v="0"/>
    <d v="2025-12-01T00:00:00"/>
    <s v="BH Colorado Electric Oper Co"/>
    <s v="Regulated Electric (122)"/>
    <s v="X DNU # 816 (D) Manzanola RES"/>
    <x v="201"/>
    <n v="135600"/>
    <x v="19"/>
    <n v="9819698"/>
    <s v="SUSPENSION INSULATORS"/>
    <d v="2005-08-01T00:00:00"/>
    <d v="2005-01-01T00:00:00"/>
    <s v="7105816131"/>
  </r>
  <r>
    <n v="0"/>
    <n v="0"/>
    <n v="0"/>
    <n v="0"/>
    <d v="2025-12-01T00:00:00"/>
    <s v="BH Colorado Electric Oper Co"/>
    <s v="Regulated Electric (122)"/>
    <s v="X DNU # 816 (D) Manzanola RES"/>
    <x v="201"/>
    <n v="135600"/>
    <x v="19"/>
    <n v="9861260"/>
    <s v="SUSPENSION INSULATORS"/>
    <d v="1997-07-01T00:00:00"/>
    <d v="1997-07-01T00:00:00"/>
    <s v="CPR Conversion"/>
  </r>
  <r>
    <n v="0"/>
    <n v="0"/>
    <n v="0"/>
    <n v="0"/>
    <d v="2025-12-01T00:00:00"/>
    <s v="BH Colorado Electric Oper Co"/>
    <s v="Regulated Electric (122)"/>
    <s v="X DNU # 816 (D) Manzanola RES"/>
    <x v="201"/>
    <n v="135600"/>
    <x v="19"/>
    <n v="9739018"/>
    <s v="SUSPENSION INSULATORS"/>
    <d v="2008-01-11T00:00:00"/>
    <d v="2008-01-01T00:00:00"/>
    <s v="10026017"/>
  </r>
  <r>
    <n v="0"/>
    <n v="0"/>
    <n v="0"/>
    <n v="0"/>
    <d v="2025-12-01T00:00:00"/>
    <s v="BH Colorado Electric Oper Co"/>
    <s v="Regulated Electric (122)"/>
    <s v="X DNU # 816 (D) Manzanola RES"/>
    <x v="201"/>
    <n v="135600"/>
    <x v="19"/>
    <n v="9758784"/>
    <s v="SUSPENSION INSULATORS--816"/>
    <d v="1997-07-31T00:00:00"/>
    <d v="1998-01-01T00:00:00"/>
    <s v="23550045"/>
  </r>
  <r>
    <n v="0"/>
    <n v="0"/>
    <n v="0"/>
    <n v="0"/>
    <d v="2025-12-01T00:00:00"/>
    <s v="BH Colorado Electric Oper Co"/>
    <s v="Regulated Electric (122)"/>
    <s v="X DNU # 820 (D) Rocky Ford Sub"/>
    <x v="202"/>
    <n v="135500"/>
    <x v="20"/>
    <n v="9802552"/>
    <s v="CROSSARM ASSEMBLIES, WOOD"/>
    <d v="1981-07-01T00:00:00"/>
    <d v="1981-07-01T00:00:00"/>
    <s v="WCDXFER"/>
  </r>
  <r>
    <n v="0"/>
    <n v="0"/>
    <n v="0"/>
    <n v="0"/>
    <d v="2025-12-01T00:00:00"/>
    <s v="BH Colorado Electric Oper Co"/>
    <s v="Regulated Electric (122)"/>
    <s v="X DNU # 820 (D) Rocky Ford Sub"/>
    <x v="202"/>
    <n v="135500"/>
    <x v="20"/>
    <n v="10746829"/>
    <s v="Crossarm Assemblies, Wood"/>
    <d v="2011-03-01T00:00:00"/>
    <d v="2011-03-01T00:00:00"/>
    <s v="7105820131"/>
  </r>
  <r>
    <n v="0"/>
    <n v="0"/>
    <n v="0"/>
    <n v="0"/>
    <d v="2025-12-01T00:00:00"/>
    <s v="BH Colorado Electric Oper Co"/>
    <s v="Regulated Electric (122)"/>
    <s v="X DNU # 820 (D) Rocky Ford Sub"/>
    <x v="202"/>
    <n v="135500"/>
    <x v="20"/>
    <n v="9802554"/>
    <s v="CROSSARM ASSEMBLIES, WOOD"/>
    <d v="1991-07-01T00:00:00"/>
    <d v="1991-07-01T00:00:00"/>
    <s v="WCDXFER"/>
  </r>
  <r>
    <n v="0"/>
    <n v="0"/>
    <n v="0"/>
    <n v="0"/>
    <d v="2025-12-01T00:00:00"/>
    <s v="BH Colorado Electric Oper Co"/>
    <s v="Regulated Electric (122)"/>
    <s v="X DNU # 820 (D) Rocky Ford Sub"/>
    <x v="202"/>
    <n v="135500"/>
    <x v="20"/>
    <n v="9802555"/>
    <s v="CROSSARM ASSEMBLIES, WOOD"/>
    <d v="1992-07-01T00:00:00"/>
    <d v="1992-07-01T00:00:00"/>
    <s v="WCDXFER"/>
  </r>
  <r>
    <n v="0"/>
    <n v="0"/>
    <n v="0"/>
    <n v="0"/>
    <d v="2025-12-01T00:00:00"/>
    <s v="BH Colorado Electric Oper Co"/>
    <s v="Regulated Electric (122)"/>
    <s v="X DNU # 820 (D) Rocky Ford Sub"/>
    <x v="202"/>
    <n v="135500"/>
    <x v="20"/>
    <n v="9802553"/>
    <s v="CROSSARM ASSEMBLIES, WOOD"/>
    <d v="1988-07-01T00:00:00"/>
    <d v="1988-07-01T00:00:00"/>
    <s v="WCDXFER"/>
  </r>
  <r>
    <n v="0"/>
    <n v="0"/>
    <n v="0"/>
    <n v="0"/>
    <d v="2025-12-01T00:00:00"/>
    <s v="BH Colorado Electric Oper Co"/>
    <s v="Regulated Electric (122)"/>
    <s v="X DNU # 820 (D) Rocky Ford Sub"/>
    <x v="202"/>
    <n v="135500"/>
    <x v="20"/>
    <n v="9802888"/>
    <s v="CROSSARM ASSEMBLIES, WOOD"/>
    <d v="1981-07-01T00:00:00"/>
    <d v="1981-07-01T00:00:00"/>
    <s v="WCDXFER"/>
  </r>
  <r>
    <n v="0"/>
    <n v="0"/>
    <n v="0"/>
    <n v="0"/>
    <d v="2025-12-01T00:00:00"/>
    <s v="BH Colorado Electric Oper Co"/>
    <s v="Regulated Electric (122)"/>
    <s v="X DNU # 820 (D) Rocky Ford Sub"/>
    <x v="202"/>
    <n v="135500"/>
    <x v="20"/>
    <n v="9817929"/>
    <s v="CROSSARM ASSEMBLIES, WOOD"/>
    <d v="2004-10-01T00:00:00"/>
    <d v="2004-01-01T00:00:00"/>
    <s v="7105820131"/>
  </r>
  <r>
    <n v="0"/>
    <n v="0"/>
    <n v="0"/>
    <n v="0"/>
    <d v="2025-12-01T00:00:00"/>
    <s v="BH Colorado Electric Oper Co"/>
    <s v="Regulated Electric (122)"/>
    <s v="X DNU # 820 (D) Rocky Ford Sub"/>
    <x v="202"/>
    <n v="135500"/>
    <x v="20"/>
    <n v="9818764"/>
    <s v="CROSSARM ASSEMBLIES, WOOD"/>
    <d v="2005-02-01T00:00:00"/>
    <d v="2005-01-01T00:00:00"/>
    <s v="7105820131"/>
  </r>
  <r>
    <n v="0"/>
    <n v="0"/>
    <n v="0"/>
    <n v="0"/>
    <d v="2025-12-01T00:00:00"/>
    <s v="BH Colorado Electric Oper Co"/>
    <s v="Regulated Electric (122)"/>
    <s v="X DNU # 820 (D) Rocky Ford Sub"/>
    <x v="202"/>
    <n v="135500"/>
    <x v="20"/>
    <n v="9802551"/>
    <s v="CROSSARM ASSEMBLIES, WOOD"/>
    <d v="1997-07-31T00:00:00"/>
    <d v="1998-01-01T00:00:00"/>
    <s v="WCDXFER"/>
  </r>
  <r>
    <n v="0"/>
    <n v="0"/>
    <n v="0"/>
    <n v="0"/>
    <d v="2025-12-01T00:00:00"/>
    <s v="BH Colorado Electric Oper Co"/>
    <s v="Regulated Electric (122)"/>
    <s v="X DNU # 820 (D) Rocky Ford Sub"/>
    <x v="202"/>
    <n v="135500"/>
    <x v="20"/>
    <n v="9802660"/>
    <s v="CROSSARM ASSEMBLIES, WOOD"/>
    <d v="1981-07-01T00:00:00"/>
    <d v="1981-07-01T00:00:00"/>
    <s v="WCDXFER"/>
  </r>
  <r>
    <n v="0"/>
    <n v="0"/>
    <n v="0"/>
    <n v="0"/>
    <d v="2025-12-01T00:00:00"/>
    <s v="BH Colorado Electric Oper Co"/>
    <s v="Regulated Electric (122)"/>
    <s v="X DNU # 820 (D) Rocky Ford Sub"/>
    <x v="202"/>
    <n v="135500"/>
    <x v="20"/>
    <n v="9816118"/>
    <s v="CROSSARM ASSEMBLIES, WOOD"/>
    <d v="2003-08-08T00:00:00"/>
    <d v="2003-01-01T00:00:00"/>
    <s v="10018068"/>
  </r>
  <r>
    <n v="0"/>
    <n v="0"/>
    <n v="0"/>
    <n v="0"/>
    <d v="2025-12-01T00:00:00"/>
    <s v="BH Colorado Electric Oper Co"/>
    <s v="Regulated Electric (122)"/>
    <s v="X DNU # 820 (D) Rocky Ford Sub"/>
    <x v="202"/>
    <n v="135500"/>
    <x v="25"/>
    <n v="11219961"/>
    <s v="Crossarm, Wood"/>
    <d v="2011-12-01T00:00:00"/>
    <d v="2011-01-01T00:00:00"/>
    <s v="7105820131"/>
  </r>
  <r>
    <n v="0"/>
    <n v="0"/>
    <n v="0"/>
    <n v="0"/>
    <d v="2025-12-01T00:00:00"/>
    <s v="BH Colorado Electric Oper Co"/>
    <s v="Regulated Electric (122)"/>
    <s v="X DNU # 820 (D) Rocky Ford Sub"/>
    <x v="202"/>
    <n v="135500"/>
    <x v="3"/>
    <n v="11160293"/>
    <s v="Rocky Ford Sub-S Fowler Tap"/>
    <d v="2011-11-01T00:00:00"/>
    <d v="2011-11-01T00:00:00"/>
    <s v="7105820131"/>
  </r>
  <r>
    <n v="0"/>
    <n v="0"/>
    <n v="0"/>
    <n v="0"/>
    <d v="2025-12-01T00:00:00"/>
    <s v="BH Colorado Electric Oper Co"/>
    <s v="Regulated Electric (122)"/>
    <s v="X DNU # 820 (D) Rocky Ford Sub"/>
    <x v="202"/>
    <n v="135500"/>
    <x v="3"/>
    <n v="9815872"/>
    <s v="Rpl Structures-Ln 820 Strm Dam"/>
    <d v="2003-08-08T00:00:00"/>
    <d v="2003-10-01T00:00:00"/>
    <s v="10018068"/>
  </r>
  <r>
    <n v="0"/>
    <n v="0"/>
    <n v="0"/>
    <n v="0"/>
    <d v="2025-12-01T00:00:00"/>
    <s v="BH Colorado Electric Oper Co"/>
    <s v="Regulated Electric (122)"/>
    <s v="X DNU # 820 (D) Rocky Ford Sub"/>
    <x v="202"/>
    <n v="135500"/>
    <x v="13"/>
    <n v="11150984"/>
    <s v="Pole, Wood, 60'"/>
    <d v="2011-03-31T00:00:00"/>
    <d v="2011-01-01T00:00:00"/>
    <s v="60017518"/>
  </r>
  <r>
    <n v="0"/>
    <n v="0"/>
    <n v="0"/>
    <n v="0"/>
    <d v="2025-12-01T00:00:00"/>
    <s v="BH Colorado Electric Oper Co"/>
    <s v="Regulated Electric (122)"/>
    <s v="X DNU # 820 (D) Rocky Ford Sub"/>
    <x v="202"/>
    <n v="135500"/>
    <x v="23"/>
    <n v="9803094"/>
    <s v="POLE, WOOD"/>
    <d v="1992-07-01T00:00:00"/>
    <d v="1992-07-01T00:00:00"/>
    <s v="WCDXFER"/>
  </r>
  <r>
    <n v="0"/>
    <n v="0"/>
    <n v="0"/>
    <n v="0"/>
    <d v="2025-12-01T00:00:00"/>
    <s v="BH Colorado Electric Oper Co"/>
    <s v="Regulated Electric (122)"/>
    <s v="X DNU # 820 (D) Rocky Ford Sub"/>
    <x v="202"/>
    <n v="135500"/>
    <x v="23"/>
    <n v="9804940"/>
    <s v="POLE, WOOD"/>
    <d v="1981-07-01T00:00:00"/>
    <d v="1981-07-01T00:00:00"/>
    <s v="WCDXFER"/>
  </r>
  <r>
    <n v="0"/>
    <n v="0"/>
    <n v="0"/>
    <n v="0"/>
    <d v="2025-12-01T00:00:00"/>
    <s v="BH Colorado Electric Oper Co"/>
    <s v="Regulated Electric (122)"/>
    <s v="X DNU # 820 (D) Rocky Ford Sub"/>
    <x v="202"/>
    <n v="135500"/>
    <x v="23"/>
    <n v="9816119"/>
    <s v="POLE, WOOD"/>
    <d v="2003-08-08T00:00:00"/>
    <d v="2003-01-01T00:00:00"/>
    <s v="10018068"/>
  </r>
  <r>
    <n v="0"/>
    <n v="0"/>
    <n v="0"/>
    <n v="0"/>
    <d v="2025-12-01T00:00:00"/>
    <s v="BH Colorado Electric Oper Co"/>
    <s v="Regulated Electric (122)"/>
    <s v="X DNU # 820 (D) Rocky Ford Sub"/>
    <x v="202"/>
    <n v="135500"/>
    <x v="23"/>
    <n v="9817930"/>
    <s v="POLE, WOOD"/>
    <d v="2004-10-01T00:00:00"/>
    <d v="2004-01-01T00:00:00"/>
    <s v="7105820131"/>
  </r>
  <r>
    <n v="0"/>
    <n v="0"/>
    <n v="0"/>
    <n v="0"/>
    <d v="2025-12-01T00:00:00"/>
    <s v="BH Colorado Electric Oper Co"/>
    <s v="Regulated Electric (122)"/>
    <s v="X DNU # 820 (D) Rocky Ford Sub"/>
    <x v="202"/>
    <n v="135500"/>
    <x v="23"/>
    <n v="9803090"/>
    <s v="POLE, WOOD"/>
    <d v="1997-07-31T00:00:00"/>
    <d v="1998-01-01T00:00:00"/>
    <s v="WCDXFER"/>
  </r>
  <r>
    <n v="0"/>
    <n v="0"/>
    <n v="0"/>
    <n v="0"/>
    <d v="2025-12-01T00:00:00"/>
    <s v="BH Colorado Electric Oper Co"/>
    <s v="Regulated Electric (122)"/>
    <s v="X DNU # 820 (D) Rocky Ford Sub"/>
    <x v="202"/>
    <n v="135500"/>
    <x v="23"/>
    <n v="9803091"/>
    <s v="POLE, WOOD"/>
    <d v="1981-07-01T00:00:00"/>
    <d v="1981-07-01T00:00:00"/>
    <s v="WCDXFER"/>
  </r>
  <r>
    <n v="0"/>
    <n v="0"/>
    <n v="0"/>
    <n v="0"/>
    <d v="2025-12-01T00:00:00"/>
    <s v="BH Colorado Electric Oper Co"/>
    <s v="Regulated Electric (122)"/>
    <s v="X DNU # 820 (D) Rocky Ford Sub"/>
    <x v="202"/>
    <n v="135500"/>
    <x v="23"/>
    <n v="9803093"/>
    <s v="POLE, WOOD"/>
    <d v="1991-07-01T00:00:00"/>
    <d v="1991-07-01T00:00:00"/>
    <s v="WCDXFER"/>
  </r>
  <r>
    <n v="0"/>
    <n v="0"/>
    <n v="0"/>
    <n v="0"/>
    <d v="2025-12-01T00:00:00"/>
    <s v="BH Colorado Electric Oper Co"/>
    <s v="Regulated Electric (122)"/>
    <s v="X DNU # 820 (D) Rocky Ford Sub"/>
    <x v="202"/>
    <n v="135500"/>
    <x v="23"/>
    <n v="9803198"/>
    <s v="POLE, WOOD"/>
    <d v="1981-07-01T00:00:00"/>
    <d v="1981-07-01T00:00:00"/>
    <s v="WCDXFER"/>
  </r>
  <r>
    <n v="0"/>
    <n v="0"/>
    <n v="0"/>
    <n v="0"/>
    <d v="2025-12-01T00:00:00"/>
    <s v="BH Colorado Electric Oper Co"/>
    <s v="Regulated Electric (122)"/>
    <s v="X DNU # 820 (D) Rocky Ford Sub"/>
    <x v="202"/>
    <n v="135500"/>
    <x v="23"/>
    <n v="9803092"/>
    <s v="POLE, WOOD"/>
    <d v="1988-07-01T00:00:00"/>
    <d v="1988-07-01T00:00:00"/>
    <s v="WCDXFER"/>
  </r>
  <r>
    <n v="0"/>
    <n v="0"/>
    <n v="0"/>
    <n v="0"/>
    <d v="2025-12-01T00:00:00"/>
    <s v="BH Colorado Electric Oper Co"/>
    <s v="Regulated Electric (122)"/>
    <s v="X DNU # 820 (D) Rocky Ford Sub"/>
    <x v="202"/>
    <n v="135500"/>
    <x v="23"/>
    <n v="9807449"/>
    <s v="POLE, WOOD"/>
    <d v="1981-07-01T00:00:00"/>
    <d v="1981-07-01T00:00:00"/>
    <s v="WCDXFER"/>
  </r>
  <r>
    <n v="0"/>
    <n v="0"/>
    <n v="0"/>
    <n v="0"/>
    <d v="2025-12-01T00:00:00"/>
    <s v="BH Colorado Electric Oper Co"/>
    <s v="Regulated Electric (122)"/>
    <s v="X DNU # 820 (D) Rocky Ford Sub"/>
    <x v="202"/>
    <n v="135500"/>
    <x v="46"/>
    <n v="9975223"/>
    <s v="WOOD 1 POLE 60'"/>
    <d v="1981-07-01T00:00:00"/>
    <d v="1981-07-01T00:00:00"/>
    <s v="CPR Conversion"/>
  </r>
  <r>
    <n v="0"/>
    <n v="0"/>
    <n v="0"/>
    <n v="0"/>
    <d v="2025-12-01T00:00:00"/>
    <s v="BH Colorado Electric Oper Co"/>
    <s v="Regulated Electric (122)"/>
    <s v="X DNU # 820 (D) Rocky Ford Sub"/>
    <x v="202"/>
    <n v="135500"/>
    <x v="46"/>
    <n v="9758782"/>
    <s v="WOOD 1 POLE 60'--820"/>
    <d v="1997-07-31T00:00:00"/>
    <d v="1998-01-01T00:00:00"/>
    <s v="23550045"/>
  </r>
  <r>
    <n v="0"/>
    <n v="0"/>
    <n v="0"/>
    <n v="0"/>
    <d v="2025-12-01T00:00:00"/>
    <s v="BH Colorado Electric Oper Co"/>
    <s v="Regulated Electric (122)"/>
    <s v="X DNU # 820 (D) Rocky Ford Sub"/>
    <x v="202"/>
    <n v="135500"/>
    <x v="46"/>
    <n v="9975222"/>
    <s v="WOOD 1 POLE 60'"/>
    <d v="1988-07-01T00:00:00"/>
    <d v="1988-07-01T00:00:00"/>
    <s v="CPR Conversion"/>
  </r>
  <r>
    <n v="0"/>
    <n v="0"/>
    <n v="0"/>
    <n v="0"/>
    <d v="2025-12-01T00:00:00"/>
    <s v="BH Colorado Electric Oper Co"/>
    <s v="Regulated Electric (122)"/>
    <s v="X DNU # 820 (D) Rocky Ford Sub"/>
    <x v="202"/>
    <n v="135500"/>
    <x v="46"/>
    <n v="9724217"/>
    <s v="WOOD 1 POLE 60'"/>
    <d v="1992-07-01T00:00:00"/>
    <d v="1992-07-01T00:00:00"/>
    <s v="CPR Conversion"/>
  </r>
  <r>
    <n v="0"/>
    <n v="0"/>
    <n v="0"/>
    <n v="0"/>
    <d v="2025-12-01T00:00:00"/>
    <s v="BH Colorado Electric Oper Co"/>
    <s v="Regulated Electric (122)"/>
    <s v="X DNU # 820 (D) Rocky Ford Sub"/>
    <x v="202"/>
    <n v="135500"/>
    <x v="46"/>
    <n v="9975221"/>
    <s v="WOOD 1 POLE 60'"/>
    <d v="1991-07-01T00:00:00"/>
    <d v="1991-07-01T00:00:00"/>
    <s v="CPR Conversion"/>
  </r>
  <r>
    <n v="0"/>
    <n v="0"/>
    <n v="0"/>
    <n v="0"/>
    <d v="2025-12-01T00:00:00"/>
    <s v="BH Colorado Electric Oper Co"/>
    <s v="Regulated Electric (122)"/>
    <s v="X DNU # 820 (D) Rocky Ford Sub"/>
    <x v="202"/>
    <n v="135500"/>
    <x v="47"/>
    <n v="9975219"/>
    <s v="WOOD 1 POLE 65'"/>
    <d v="1981-07-01T00:00:00"/>
    <d v="1981-07-01T00:00:00"/>
    <s v="CPR Conversion"/>
  </r>
  <r>
    <n v="0"/>
    <n v="0"/>
    <n v="0"/>
    <n v="0"/>
    <d v="2025-12-01T00:00:00"/>
    <s v="BH Colorado Electric Oper Co"/>
    <s v="Regulated Electric (122)"/>
    <s v="X DNU # 820 (D) Rocky Ford Sub"/>
    <x v="202"/>
    <n v="135500"/>
    <x v="432"/>
    <n v="9975224"/>
    <s v="WOOD 2 POLES 65'"/>
    <d v="1981-07-01T00:00:00"/>
    <d v="1981-07-01T00:00:00"/>
    <s v="CPR Conversion"/>
  </r>
  <r>
    <n v="0"/>
    <n v="0"/>
    <n v="0"/>
    <n v="0"/>
    <d v="2025-12-01T00:00:00"/>
    <s v="BH Colorado Electric Oper Co"/>
    <s v="Regulated Electric (122)"/>
    <s v="X DNU # 820 (D) Rocky Ford Sub"/>
    <x v="202"/>
    <n v="135500"/>
    <x v="426"/>
    <n v="9975220"/>
    <s v="WOOD 3 POLES 70'"/>
    <d v="1981-07-01T00:00:00"/>
    <d v="1981-07-01T00:00:00"/>
    <s v="CPR Conversion"/>
  </r>
  <r>
    <n v="0"/>
    <n v="0"/>
    <n v="0"/>
    <n v="0"/>
    <d v="2025-12-01T00:00:00"/>
    <s v="BH Colorado Electric Oper Co"/>
    <s v="Regulated Electric (122)"/>
    <s v="X DNU # 820 (D) Rocky Ford Sub"/>
    <x v="202"/>
    <n v="135600"/>
    <x v="28"/>
    <n v="11219954"/>
    <s v="Conductor, Oh Copper Bare 4"/>
    <d v="2011-12-01T00:00:00"/>
    <d v="2011-01-01T00:00:00"/>
    <s v="7105820131"/>
  </r>
  <r>
    <n v="0"/>
    <n v="0"/>
    <n v="0"/>
    <n v="0"/>
    <d v="2025-12-01T00:00:00"/>
    <s v="BH Colorado Electric Oper Co"/>
    <s v="Regulated Electric (122)"/>
    <s v="X DNU # 820 (D) Rocky Ford Sub"/>
    <x v="202"/>
    <n v="135600"/>
    <x v="24"/>
    <n v="9975217"/>
    <s v="TRANSMISSION LINES-CONDUCTOR"/>
    <d v="1986-07-01T00:00:00"/>
    <d v="1986-07-01T00:00:00"/>
    <s v="CPR Conversion"/>
  </r>
  <r>
    <n v="0"/>
    <n v="0"/>
    <n v="0"/>
    <n v="0"/>
    <d v="2025-12-01T00:00:00"/>
    <s v="BH Colorado Electric Oper Co"/>
    <s v="Regulated Electric (122)"/>
    <s v="X DNU # 820 (D) Rocky Ford Sub"/>
    <x v="202"/>
    <n v="135600"/>
    <x v="24"/>
    <n v="9975218"/>
    <s v="CONDUCTOR, OVERHEAD"/>
    <d v="1981-07-01T00:00:00"/>
    <d v="1981-07-01T00:00:00"/>
    <s v="CPR Conversion"/>
  </r>
  <r>
    <n v="0"/>
    <n v="0"/>
    <n v="0"/>
    <n v="0"/>
    <d v="2025-12-01T00:00:00"/>
    <s v="BH Colorado Electric Oper Co"/>
    <s v="Regulated Electric (122)"/>
    <s v="X DNU # 820 (D) Rocky Ford Sub"/>
    <x v="202"/>
    <n v="135600"/>
    <x v="3"/>
    <n v="9815873"/>
    <s v="Rpl Structures-Ln 820 Strm Dam"/>
    <d v="2003-08-08T00:00:00"/>
    <d v="2003-10-01T00:00:00"/>
    <s v="10018068"/>
  </r>
  <r>
    <n v="0"/>
    <n v="0"/>
    <n v="0"/>
    <n v="0"/>
    <d v="2025-12-01T00:00:00"/>
    <s v="BH Colorado Electric Oper Co"/>
    <s v="Regulated Electric (122)"/>
    <s v="X DNU # 820 (D) Rocky Ford Sub"/>
    <x v="202"/>
    <n v="135600"/>
    <x v="3"/>
    <n v="11160290"/>
    <s v="Rocky Ford Sub-S Fowler Tap"/>
    <d v="2011-11-01T00:00:00"/>
    <d v="2011-11-01T00:00:00"/>
    <s v="7105820131"/>
  </r>
  <r>
    <n v="0"/>
    <n v="0"/>
    <n v="0"/>
    <n v="0"/>
    <d v="2025-12-01T00:00:00"/>
    <s v="BH Colorado Electric Oper Co"/>
    <s v="Regulated Electric (122)"/>
    <s v="X DNU # 820 (D) Rocky Ford Sub"/>
    <x v="202"/>
    <n v="135600"/>
    <x v="19"/>
    <n v="9819080"/>
    <s v="SUSPENSION INSULATORS"/>
    <d v="2005-04-01T00:00:00"/>
    <d v="2005-01-01T00:00:00"/>
    <s v="7105820131"/>
  </r>
  <r>
    <n v="0"/>
    <n v="0"/>
    <n v="0"/>
    <n v="0"/>
    <d v="2025-12-01T00:00:00"/>
    <s v="BH Colorado Electric Oper Co"/>
    <s v="Regulated Electric (122)"/>
    <s v="X DNU # 820 (D) Rocky Ford Sub"/>
    <x v="202"/>
    <n v="135600"/>
    <x v="19"/>
    <n v="9817931"/>
    <s v="SUSPENSION INSULATORS"/>
    <d v="2004-10-01T00:00:00"/>
    <d v="2004-01-01T00:00:00"/>
    <s v="7105820131"/>
  </r>
  <r>
    <n v="0"/>
    <n v="0"/>
    <n v="0"/>
    <n v="0"/>
    <d v="2025-12-01T00:00:00"/>
    <s v="BH Colorado Electric Oper Co"/>
    <s v="Regulated Electric (122)"/>
    <s v="X DNU # 820 (D) Rocky Ford Sub"/>
    <x v="202"/>
    <n v="135600"/>
    <x v="19"/>
    <n v="11028393"/>
    <s v="Suspension Insulators"/>
    <d v="2011-09-01T00:00:00"/>
    <d v="2011-01-01T00:00:00"/>
    <s v="7105820131"/>
  </r>
  <r>
    <n v="0"/>
    <n v="0"/>
    <n v="0"/>
    <n v="0"/>
    <d v="2025-12-01T00:00:00"/>
    <s v="BH Colorado Electric Oper Co"/>
    <s v="Regulated Electric (122)"/>
    <s v="X DNU # 820 (D) Rocky Ford Sub"/>
    <x v="202"/>
    <n v="135600"/>
    <x v="19"/>
    <n v="9816120"/>
    <s v="SUSPENSION INSULATORS"/>
    <d v="2003-08-08T00:00:00"/>
    <d v="2003-01-01T00:00:00"/>
    <s v="10018068"/>
  </r>
  <r>
    <n v="0"/>
    <n v="0"/>
    <n v="0"/>
    <n v="0"/>
    <d v="2025-12-01T00:00:00"/>
    <s v="BH Colorado Electric Oper Co"/>
    <s v="Regulated Electric (122)"/>
    <s v="X DNU # 826 (D) Phillips Tap"/>
    <x v="203"/>
    <n v="135002"/>
    <x v="5"/>
    <n v="9699860"/>
    <s v="T-LIN S05 T24 R54"/>
    <d v="1985-07-01T00:00:00"/>
    <d v="1985-07-01T00:00:00"/>
    <s v="CPR Conversion"/>
  </r>
  <r>
    <n v="0"/>
    <n v="0"/>
    <n v="0"/>
    <n v="0"/>
    <d v="2025-12-01T00:00:00"/>
    <s v="BH Colorado Electric Oper Co"/>
    <s v="Regulated Electric (122)"/>
    <s v="X DNU # 826 (D) Phillips Tap"/>
    <x v="203"/>
    <n v="135500"/>
    <x v="7"/>
    <n v="9718354"/>
    <s v="ANCHORS"/>
    <d v="1996-07-01T00:00:00"/>
    <d v="1996-07-01T00:00:00"/>
    <s v="CPR Conversion"/>
  </r>
  <r>
    <n v="0"/>
    <n v="0"/>
    <n v="0"/>
    <n v="0"/>
    <d v="2025-12-01T00:00:00"/>
    <s v="BH Colorado Electric Oper Co"/>
    <s v="Regulated Electric (122)"/>
    <s v="X DNU # 826 (D) Phillips Tap"/>
    <x v="203"/>
    <n v="135500"/>
    <x v="20"/>
    <n v="9802465"/>
    <s v="CROSSARM ASSEMBLIES, WOOD"/>
    <d v="1996-07-01T00:00:00"/>
    <d v="1996-07-01T00:00:00"/>
    <s v="WCDXFER"/>
  </r>
  <r>
    <n v="0"/>
    <n v="0"/>
    <n v="0"/>
    <n v="0"/>
    <d v="2025-12-01T00:00:00"/>
    <s v="BH Colorado Electric Oper Co"/>
    <s v="Regulated Electric (122)"/>
    <s v="X DNU # 826 (D) Phillips Tap"/>
    <x v="203"/>
    <n v="135500"/>
    <x v="20"/>
    <n v="9802585"/>
    <s v="CROSSARM ASSEMBLIES, WOOD"/>
    <d v="1985-07-01T00:00:00"/>
    <d v="1985-07-01T00:00:00"/>
    <s v="WCDXFER"/>
  </r>
  <r>
    <n v="0"/>
    <n v="0"/>
    <n v="0"/>
    <n v="0"/>
    <d v="2025-12-01T00:00:00"/>
    <s v="BH Colorado Electric Oper Co"/>
    <s v="Regulated Electric (122)"/>
    <s v="X DNU # 826 (D) Phillips Tap"/>
    <x v="203"/>
    <n v="135500"/>
    <x v="20"/>
    <n v="9802410"/>
    <s v="CROSSARM ASSEMBLIES, WOOD"/>
    <d v="1985-07-01T00:00:00"/>
    <d v="1985-07-01T00:00:00"/>
    <s v="WCDXFER"/>
  </r>
  <r>
    <n v="0"/>
    <n v="0"/>
    <n v="0"/>
    <n v="0"/>
    <d v="2025-12-01T00:00:00"/>
    <s v="BH Colorado Electric Oper Co"/>
    <s v="Regulated Electric (122)"/>
    <s v="X DNU # 826 (D) Phillips Tap"/>
    <x v="203"/>
    <n v="135500"/>
    <x v="9"/>
    <n v="9861229"/>
    <s v="GUYS"/>
    <d v="1996-07-01T00:00:00"/>
    <d v="1996-07-01T00:00:00"/>
    <s v="CPR Conversion"/>
  </r>
  <r>
    <n v="0"/>
    <n v="0"/>
    <n v="0"/>
    <n v="0"/>
    <d v="2025-12-01T00:00:00"/>
    <s v="BH Colorado Electric Oper Co"/>
    <s v="Regulated Electric (122)"/>
    <s v="X DNU # 826 (D) Phillips Tap"/>
    <x v="203"/>
    <n v="135500"/>
    <x v="23"/>
    <n v="9802949"/>
    <s v="POLE, WOOD"/>
    <d v="1985-07-01T00:00:00"/>
    <d v="1985-07-01T00:00:00"/>
    <s v="WCDXFER"/>
  </r>
  <r>
    <n v="0"/>
    <n v="0"/>
    <n v="0"/>
    <n v="0"/>
    <d v="2025-12-01T00:00:00"/>
    <s v="BH Colorado Electric Oper Co"/>
    <s v="Regulated Electric (122)"/>
    <s v="X DNU # 826 (D) Phillips Tap"/>
    <x v="203"/>
    <n v="135500"/>
    <x v="23"/>
    <n v="9803004"/>
    <s v="POLE, WOOD"/>
    <d v="1996-07-01T00:00:00"/>
    <d v="1996-07-01T00:00:00"/>
    <s v="WCDXFER"/>
  </r>
  <r>
    <n v="0"/>
    <n v="0"/>
    <n v="0"/>
    <n v="0"/>
    <d v="2025-12-01T00:00:00"/>
    <s v="BH Colorado Electric Oper Co"/>
    <s v="Regulated Electric (122)"/>
    <s v="X DNU # 826 (D) Phillips Tap"/>
    <x v="203"/>
    <n v="135500"/>
    <x v="23"/>
    <n v="9803123"/>
    <s v="POLE, WOOD"/>
    <d v="1985-07-01T00:00:00"/>
    <d v="1985-07-01T00:00:00"/>
    <s v="WCDXFER"/>
  </r>
  <r>
    <n v="0"/>
    <n v="0"/>
    <n v="0"/>
    <n v="0"/>
    <d v="2025-12-01T00:00:00"/>
    <s v="BH Colorado Electric Oper Co"/>
    <s v="Regulated Electric (122)"/>
    <s v="X DNU # 826 (D) Phillips Tap"/>
    <x v="203"/>
    <n v="135500"/>
    <x v="45"/>
    <n v="9724216"/>
    <s v="WOOD 1 POLE 55'"/>
    <d v="1985-07-01T00:00:00"/>
    <d v="1985-07-01T00:00:00"/>
    <s v="CPR Conversion"/>
  </r>
  <r>
    <n v="0"/>
    <n v="0"/>
    <n v="0"/>
    <n v="0"/>
    <d v="2025-12-01T00:00:00"/>
    <s v="BH Colorado Electric Oper Co"/>
    <s v="Regulated Electric (122)"/>
    <s v="X DNU # 826 (D) Phillips Tap"/>
    <x v="203"/>
    <n v="135500"/>
    <x v="46"/>
    <n v="9695995"/>
    <s v="WOOD 1 POLE 60'"/>
    <d v="1996-07-01T00:00:00"/>
    <d v="1996-07-01T00:00:00"/>
    <s v="CPR Conversion"/>
  </r>
  <r>
    <n v="0"/>
    <n v="0"/>
    <n v="0"/>
    <n v="0"/>
    <d v="2025-12-01T00:00:00"/>
    <s v="BH Colorado Electric Oper Co"/>
    <s v="Regulated Electric (122)"/>
    <s v="X DNU # 826 (D) Phillips Tap"/>
    <x v="203"/>
    <n v="135500"/>
    <x v="47"/>
    <n v="9975213"/>
    <s v="WOOD 1 POLE 65'"/>
    <d v="1985-07-01T00:00:00"/>
    <d v="1985-07-01T00:00:00"/>
    <s v="CPR Conversion"/>
  </r>
  <r>
    <n v="0"/>
    <n v="0"/>
    <n v="0"/>
    <n v="0"/>
    <d v="2025-12-01T00:00:00"/>
    <s v="BH Colorado Electric Oper Co"/>
    <s v="Regulated Electric (122)"/>
    <s v="X DNU # 826 (D) Phillips Tap"/>
    <x v="203"/>
    <n v="135600"/>
    <x v="24"/>
    <n v="9975212"/>
    <s v="CONDUCTOR, OVERHEAD"/>
    <d v="1985-07-01T00:00:00"/>
    <d v="1985-07-01T00:00:00"/>
    <s v="CPR Conversion"/>
  </r>
  <r>
    <n v="0"/>
    <n v="0"/>
    <n v="0"/>
    <n v="0"/>
    <d v="2025-12-01T00:00:00"/>
    <s v="BH Colorado Electric Oper Co"/>
    <s v="Regulated Electric (122)"/>
    <s v="X DNU # 826 (D) Phillips Tap"/>
    <x v="203"/>
    <n v="135600"/>
    <x v="24"/>
    <n v="9708796"/>
    <s v="CONDUCTOR, OVERHEAD"/>
    <d v="1996-07-01T00:00:00"/>
    <d v="1996-07-01T00:00:00"/>
    <s v="CPR Conversion"/>
  </r>
  <r>
    <n v="0"/>
    <n v="0"/>
    <n v="0"/>
    <n v="0"/>
    <d v="2025-12-01T00:00:00"/>
    <s v="BH Colorado Electric Oper Co"/>
    <s v="Regulated Electric (122)"/>
    <s v="X DNU # 826 (D) Phillips Tap"/>
    <x v="203"/>
    <n v="135600"/>
    <x v="17"/>
    <n v="9861228"/>
    <s v="POST INSULATORS"/>
    <d v="1996-07-01T00:00:00"/>
    <d v="1996-07-01T00:00:00"/>
    <s v="CPR Conversion"/>
  </r>
  <r>
    <n v="0"/>
    <n v="0"/>
    <n v="0"/>
    <n v="0"/>
    <d v="2025-12-01T00:00:00"/>
    <s v="BH Colorado Electric Oper Co"/>
    <s v="Regulated Electric (122)"/>
    <s v="X DNU # 826 (D) Phillips Tap"/>
    <x v="203"/>
    <n v="135600"/>
    <x v="18"/>
    <n v="9975211"/>
    <s v="STATIC WIRE (TRANSMISSION LINES)"/>
    <d v="1985-07-01T00:00:00"/>
    <d v="1985-07-01T00:00:00"/>
    <s v="CPR Conversion"/>
  </r>
  <r>
    <n v="0"/>
    <n v="0"/>
    <n v="0"/>
    <n v="0"/>
    <d v="2025-12-01T00:00:00"/>
    <s v="BH Colorado Electric Oper Co"/>
    <s v="Regulated Electric (122)"/>
    <s v="X DNU # 826 (D) Phillips Tap"/>
    <x v="203"/>
    <n v="135600"/>
    <x v="19"/>
    <n v="9861227"/>
    <s v="SUSPENSION INSULATORS"/>
    <d v="1996-07-01T00:00:00"/>
    <d v="1996-07-01T00:00:00"/>
    <s v="CPR Conversion"/>
  </r>
  <r>
    <n v="0"/>
    <n v="0"/>
    <n v="0"/>
    <n v="0"/>
    <d v="2025-12-01T00:00:00"/>
    <s v="BH Colorado Electric Oper Co"/>
    <s v="Regulated Electric (122)"/>
    <s v="X DNU # 832 (D) Manzanola Sub"/>
    <x v="204"/>
    <n v="135500"/>
    <x v="20"/>
    <n v="9802684"/>
    <s v="CROSSARM ASSEMBLIES, WOOD"/>
    <d v="1984-07-01T00:00:00"/>
    <d v="1984-07-01T00:00:00"/>
    <s v="WCDXFER"/>
  </r>
  <r>
    <n v="0"/>
    <n v="0"/>
    <n v="0"/>
    <n v="0"/>
    <d v="2025-12-01T00:00:00"/>
    <s v="BH Colorado Electric Oper Co"/>
    <s v="Regulated Electric (122)"/>
    <s v="X DNU # 832 (D) Manzanola Sub"/>
    <x v="204"/>
    <n v="135500"/>
    <x v="20"/>
    <n v="10379934"/>
    <s v="Crossarm Assemblies, Wood"/>
    <d v="2010-06-01T00:00:00"/>
    <d v="2010-01-01T00:00:00"/>
    <s v="7105832131"/>
  </r>
  <r>
    <n v="0"/>
    <n v="0"/>
    <n v="0"/>
    <n v="0"/>
    <d v="2025-12-01T00:00:00"/>
    <s v="BH Colorado Electric Oper Co"/>
    <s v="Regulated Electric (122)"/>
    <s v="X DNU # 832 (D) Manzanola Sub"/>
    <x v="204"/>
    <n v="135500"/>
    <x v="20"/>
    <n v="9802685"/>
    <s v="CROSSARM ASSEMBLIES, WOOD"/>
    <d v="1992-07-01T00:00:00"/>
    <d v="1992-07-01T00:00:00"/>
    <s v="WCDXFER"/>
  </r>
  <r>
    <n v="0"/>
    <n v="0"/>
    <n v="0"/>
    <n v="0"/>
    <d v="2025-12-01T00:00:00"/>
    <s v="BH Colorado Electric Oper Co"/>
    <s v="Regulated Electric (122)"/>
    <s v="X DNU # 832 (D) Manzanola Sub"/>
    <x v="204"/>
    <n v="135500"/>
    <x v="20"/>
    <n v="9802875"/>
    <s v="CROSSARM ASSEMBLIES, WOOD"/>
    <d v="1984-07-01T00:00:00"/>
    <d v="1984-07-01T00:00:00"/>
    <s v="WCDXFER"/>
  </r>
  <r>
    <n v="0"/>
    <n v="0"/>
    <n v="0"/>
    <n v="0"/>
    <d v="2025-12-01T00:00:00"/>
    <s v="BH Colorado Electric Oper Co"/>
    <s v="Regulated Electric (122)"/>
    <s v="X DNU # 832 (D) Manzanola Sub"/>
    <x v="204"/>
    <n v="135500"/>
    <x v="9"/>
    <n v="10379925"/>
    <s v="Guys"/>
    <d v="2010-06-01T00:00:00"/>
    <d v="2010-01-01T00:00:00"/>
    <s v="7105832131"/>
  </r>
  <r>
    <n v="0"/>
    <n v="0"/>
    <n v="0"/>
    <n v="0"/>
    <d v="2025-12-01T00:00:00"/>
    <s v="BH Colorado Electric Oper Co"/>
    <s v="Regulated Electric (122)"/>
    <s v="X DNU # 832 (D) Manzanola Sub"/>
    <x v="204"/>
    <n v="135500"/>
    <x v="23"/>
    <n v="9803223"/>
    <s v="POLE, WOOD"/>
    <d v="1992-07-01T00:00:00"/>
    <d v="1992-07-01T00:00:00"/>
    <s v="WCDXFER"/>
  </r>
  <r>
    <n v="0"/>
    <n v="0"/>
    <n v="0"/>
    <n v="0"/>
    <d v="2025-12-01T00:00:00"/>
    <s v="BH Colorado Electric Oper Co"/>
    <s v="Regulated Electric (122)"/>
    <s v="X DNU # 832 (D) Manzanola Sub"/>
    <x v="204"/>
    <n v="135500"/>
    <x v="23"/>
    <n v="9804928"/>
    <s v="POLE, WOOD"/>
    <d v="1984-07-01T00:00:00"/>
    <d v="1984-07-01T00:00:00"/>
    <s v="WCDXFER"/>
  </r>
  <r>
    <n v="0"/>
    <n v="0"/>
    <n v="0"/>
    <n v="0"/>
    <d v="2025-12-01T00:00:00"/>
    <s v="BH Colorado Electric Oper Co"/>
    <s v="Regulated Electric (122)"/>
    <s v="X DNU # 832 (D) Manzanola Sub"/>
    <x v="204"/>
    <n v="135500"/>
    <x v="23"/>
    <n v="10379931"/>
    <s v="Pole, Wood"/>
    <d v="2010-06-01T00:00:00"/>
    <d v="2010-01-01T00:00:00"/>
    <s v="7105832131"/>
  </r>
  <r>
    <n v="0"/>
    <n v="0"/>
    <n v="0"/>
    <n v="0"/>
    <d v="2025-12-01T00:00:00"/>
    <s v="BH Colorado Electric Oper Co"/>
    <s v="Regulated Electric (122)"/>
    <s v="X DNU # 832 (D) Manzanola Sub"/>
    <x v="204"/>
    <n v="135500"/>
    <x v="23"/>
    <n v="9803222"/>
    <s v="POLE, WOOD"/>
    <d v="1984-07-01T00:00:00"/>
    <d v="1984-07-01T00:00:00"/>
    <s v="WCDXFER"/>
  </r>
  <r>
    <n v="0"/>
    <n v="0"/>
    <n v="0"/>
    <n v="0"/>
    <d v="2025-12-01T00:00:00"/>
    <s v="BH Colorado Electric Oper Co"/>
    <s v="Regulated Electric (122)"/>
    <s v="X DNU # 832 (D) Manzanola Sub"/>
    <x v="204"/>
    <n v="135500"/>
    <x v="47"/>
    <n v="9975209"/>
    <s v="WOOD 1 POLE 65'"/>
    <d v="1984-07-01T00:00:00"/>
    <d v="1984-07-01T00:00:00"/>
    <s v="CPR Conversion"/>
  </r>
  <r>
    <n v="0"/>
    <n v="0"/>
    <n v="0"/>
    <n v="0"/>
    <d v="2025-12-01T00:00:00"/>
    <s v="BH Colorado Electric Oper Co"/>
    <s v="Regulated Electric (122)"/>
    <s v="X DNU # 832 (D) Manzanola Sub"/>
    <x v="204"/>
    <n v="135500"/>
    <x v="47"/>
    <n v="9975210"/>
    <s v="WOOD 1 POLE 65'"/>
    <d v="1992-07-01T00:00:00"/>
    <d v="1992-07-01T00:00:00"/>
    <s v="CPR Conversion"/>
  </r>
  <r>
    <n v="0"/>
    <n v="0"/>
    <n v="0"/>
    <n v="0"/>
    <d v="2025-12-01T00:00:00"/>
    <s v="BH Colorado Electric Oper Co"/>
    <s v="Regulated Electric (122)"/>
    <s v="X DNU # 832 (D) Manzanola Sub"/>
    <x v="204"/>
    <n v="135500"/>
    <x v="425"/>
    <n v="9975208"/>
    <s v="WOOD 2 POLES 70'"/>
    <d v="1984-07-01T00:00:00"/>
    <d v="1984-07-01T00:00:00"/>
    <s v="CPR Conversion"/>
  </r>
  <r>
    <n v="0"/>
    <n v="0"/>
    <n v="0"/>
    <n v="0"/>
    <d v="2025-12-01T00:00:00"/>
    <s v="BH Colorado Electric Oper Co"/>
    <s v="Regulated Electric (122)"/>
    <s v="X DNU # 832 (D) Manzanola Sub"/>
    <x v="204"/>
    <n v="135600"/>
    <x v="24"/>
    <n v="9975207"/>
    <s v="CONDUCTOR, OVERHEAD"/>
    <d v="1984-07-01T00:00:00"/>
    <d v="1984-07-01T00:00:00"/>
    <s v="CPR Conversion"/>
  </r>
  <r>
    <n v="0"/>
    <n v="0"/>
    <n v="0"/>
    <n v="0"/>
    <d v="2025-12-01T00:00:00"/>
    <s v="BH Colorado Electric Oper Co"/>
    <s v="Regulated Electric (122)"/>
    <s v="X DNU # 832 (D) Manzanola Sub"/>
    <x v="204"/>
    <n v="135600"/>
    <x v="17"/>
    <n v="9814716"/>
    <s v="POST INSULATORS"/>
    <d v="2003-05-01T00:00:00"/>
    <d v="2003-01-01T00:00:00"/>
    <s v="7105832131"/>
  </r>
  <r>
    <n v="0"/>
    <n v="0"/>
    <n v="0"/>
    <n v="0"/>
    <d v="2025-12-01T00:00:00"/>
    <s v="BH Colorado Electric Oper Co"/>
    <s v="Regulated Electric (122)"/>
    <s v="X DNU # 832 (D) Manzanola Sub"/>
    <x v="204"/>
    <n v="135600"/>
    <x v="18"/>
    <n v="9975206"/>
    <s v="STATIC WIRE (TRANSMISSION LINES)"/>
    <d v="1984-07-01T00:00:00"/>
    <d v="1984-07-01T00:00:00"/>
    <s v="CPR Conversion"/>
  </r>
  <r>
    <n v="0"/>
    <n v="0"/>
    <n v="0"/>
    <n v="0"/>
    <d v="2025-12-01T00:00:00"/>
    <s v="BH Colorado Electric Oper Co"/>
    <s v="Regulated Electric (122)"/>
    <s v="X DNU # 832 (D) Manzanola Sub"/>
    <x v="204"/>
    <n v="135600"/>
    <x v="19"/>
    <n v="10379928"/>
    <s v="Suspension Insulators"/>
    <d v="2010-06-01T00:00:00"/>
    <d v="2010-01-01T00:00:00"/>
    <s v="7105832131"/>
  </r>
  <r>
    <n v="0"/>
    <n v="0"/>
    <n v="0"/>
    <n v="0"/>
    <d v="2025-12-01T00:00:00"/>
    <s v="BH Colorado Electric Oper Co"/>
    <s v="Regulated Electric (122)"/>
    <s v="X DNU # 832 (D) Manzanola Sub"/>
    <x v="204"/>
    <n v="135600"/>
    <x v="19"/>
    <n v="9818275"/>
    <s v="SUSPENSION INSULATORS"/>
    <d v="2004-12-01T00:00:00"/>
    <d v="2004-01-01T00:00:00"/>
    <s v="7105832131"/>
  </r>
  <r>
    <n v="0"/>
    <n v="0"/>
    <n v="0"/>
    <n v="0"/>
    <d v="2025-12-01T00:00:00"/>
    <s v="BH Colorado Electric Oper Co"/>
    <s v="Regulated Electric (122)"/>
    <s v="X DNU # 836 (D) Penrose Tap"/>
    <x v="205"/>
    <n v="135300"/>
    <x v="3"/>
    <n v="11659091"/>
    <s v="Electric Transmission OH Replace 69kv : ETOR69 BLACK HILLS ENERGY 3/4 MILES EAST OF HOLCIM FLORENCE"/>
    <d v="2012-02-09T00:00:00"/>
    <d v="2012-10-01T00:00:00"/>
    <s v="60018026"/>
  </r>
  <r>
    <n v="0"/>
    <n v="0"/>
    <n v="0"/>
    <n v="0"/>
    <d v="2025-12-01T00:00:00"/>
    <s v="BH Colorado Electric Oper Co"/>
    <s v="Regulated Electric (122)"/>
    <s v="X DNU # 836 (D) Penrose Tap"/>
    <x v="205"/>
    <n v="135300"/>
    <x v="26"/>
    <n v="11630313"/>
    <s v="Pole, Other"/>
    <d v="2012-06-07T00:00:00"/>
    <d v="2012-01-01T00:00:00"/>
    <s v="60018653"/>
  </r>
  <r>
    <n v="0"/>
    <n v="0"/>
    <n v="0"/>
    <n v="0"/>
    <d v="2025-12-01T00:00:00"/>
    <s v="BH Colorado Electric Oper Co"/>
    <s v="Regulated Electric (122)"/>
    <s v="X DNU # 836 (D) Penrose Tap"/>
    <x v="205"/>
    <n v="135500"/>
    <x v="20"/>
    <n v="9802887"/>
    <s v="CROSSARM ASSEMBLIES, WOOD"/>
    <d v="1983-07-01T00:00:00"/>
    <d v="1983-07-01T00:00:00"/>
    <s v="WCDXFER"/>
  </r>
  <r>
    <n v="0"/>
    <n v="0"/>
    <n v="0"/>
    <n v="0"/>
    <d v="2025-12-01T00:00:00"/>
    <s v="BH Colorado Electric Oper Co"/>
    <s v="Regulated Electric (122)"/>
    <s v="X DNU # 836 (D) Penrose Tap"/>
    <x v="205"/>
    <n v="135500"/>
    <x v="20"/>
    <n v="10500637"/>
    <s v="Crossarm Assemblies, Wood"/>
    <d v="2010-10-01T00:00:00"/>
    <d v="2010-10-01T00:00:00"/>
    <s v="7105836131"/>
  </r>
  <r>
    <n v="0"/>
    <n v="0"/>
    <n v="0"/>
    <n v="0"/>
    <d v="2025-12-01T00:00:00"/>
    <s v="BH Colorado Electric Oper Co"/>
    <s v="Regulated Electric (122)"/>
    <s v="X DNU # 836 (D) Penrose Tap"/>
    <x v="205"/>
    <n v="135500"/>
    <x v="20"/>
    <n v="11028403"/>
    <s v="Crossarm Assemblies, Wood"/>
    <d v="2011-09-01T00:00:00"/>
    <d v="2011-01-01T00:00:00"/>
    <s v="7105836131"/>
  </r>
  <r>
    <n v="0"/>
    <n v="0"/>
    <n v="0"/>
    <n v="0"/>
    <d v="2025-12-01T00:00:00"/>
    <s v="BH Colorado Electric Oper Co"/>
    <s v="Regulated Electric (122)"/>
    <s v="X DNU # 836 (D) Penrose Tap"/>
    <x v="205"/>
    <n v="135500"/>
    <x v="20"/>
    <n v="9802409"/>
    <s v="CROSSARM ASSEMBLIES, WOOD"/>
    <d v="1995-07-01T00:00:00"/>
    <d v="1995-07-01T00:00:00"/>
    <s v="WCDXFER"/>
  </r>
  <r>
    <n v="0"/>
    <n v="0"/>
    <n v="0"/>
    <n v="0"/>
    <d v="2025-12-01T00:00:00"/>
    <s v="BH Colorado Electric Oper Co"/>
    <s v="Regulated Electric (122)"/>
    <s v="X DNU # 836 (D) Penrose Tap"/>
    <x v="205"/>
    <n v="135500"/>
    <x v="20"/>
    <n v="9802584"/>
    <s v="CROSSARM ASSEMBLIES, WOOD"/>
    <d v="1983-07-01T00:00:00"/>
    <d v="1983-07-01T00:00:00"/>
    <s v="WCDXFER"/>
  </r>
  <r>
    <n v="0"/>
    <n v="0"/>
    <n v="0"/>
    <n v="0"/>
    <d v="2025-12-01T00:00:00"/>
    <s v="BH Colorado Electric Oper Co"/>
    <s v="Regulated Electric (122)"/>
    <s v="X DNU # 836 (D) Penrose Tap"/>
    <x v="205"/>
    <n v="135500"/>
    <x v="3"/>
    <n v="11532412"/>
    <s v="Electric Transmission OH Replace 69kv : ETOR69 BLACK HILLS ENERGY PORTLAND SUB TO SOUTH CANON 69KV CANON CITY"/>
    <d v="2012-07-16T00:00:00"/>
    <d v="2012-07-01T00:00:00"/>
    <s v="60018650"/>
  </r>
  <r>
    <n v="0"/>
    <n v="0"/>
    <n v="0"/>
    <n v="0"/>
    <d v="2025-12-01T00:00:00"/>
    <s v="BH Colorado Electric Oper Co"/>
    <s v="Regulated Electric (122)"/>
    <s v="X DNU # 836 (D) Penrose Tap"/>
    <x v="205"/>
    <n v="135500"/>
    <x v="3"/>
    <n v="10638062"/>
    <s v="Portland Sub - West Staton Sub"/>
    <d v="2011-01-01T00:00:00"/>
    <d v="2011-01-01T00:00:00"/>
    <s v="7105836131"/>
  </r>
  <r>
    <n v="0"/>
    <n v="0"/>
    <n v="0"/>
    <n v="0"/>
    <d v="2025-12-01T00:00:00"/>
    <s v="BH Colorado Electric Oper Co"/>
    <s v="Regulated Electric (122)"/>
    <s v="X DNU # 836 (D) Penrose Tap"/>
    <x v="205"/>
    <n v="135500"/>
    <x v="73"/>
    <n v="11220138"/>
    <s v="Pole, Wood, 30' - 40'"/>
    <d v="2011-12-01T00:00:00"/>
    <d v="2011-01-01T00:00:00"/>
    <s v="7105836131"/>
  </r>
  <r>
    <n v="0"/>
    <n v="0"/>
    <n v="0"/>
    <n v="0"/>
    <d v="2025-12-01T00:00:00"/>
    <s v="BH Colorado Electric Oper Co"/>
    <s v="Regulated Electric (122)"/>
    <s v="X DNU # 836 (D) Penrose Tap"/>
    <x v="205"/>
    <n v="135500"/>
    <x v="27"/>
    <n v="11548958"/>
    <s v="Pole, Wood"/>
    <d v="2012-07-16T00:00:00"/>
    <d v="2012-01-01T00:00:00"/>
    <s v="60018650"/>
  </r>
  <r>
    <n v="0"/>
    <n v="0"/>
    <n v="0"/>
    <n v="0"/>
    <d v="2025-12-01T00:00:00"/>
    <s v="BH Colorado Electric Oper Co"/>
    <s v="Regulated Electric (122)"/>
    <s v="X DNU # 836 (D) Penrose Tap"/>
    <x v="205"/>
    <n v="135500"/>
    <x v="23"/>
    <n v="9803158"/>
    <s v="POLE, WOOD"/>
    <d v="1983-07-01T00:00:00"/>
    <d v="1983-07-01T00:00:00"/>
    <s v="WCDXFER"/>
  </r>
  <r>
    <n v="0"/>
    <n v="0"/>
    <n v="0"/>
    <n v="0"/>
    <d v="2025-12-01T00:00:00"/>
    <s v="BH Colorado Electric Oper Co"/>
    <s v="Regulated Electric (122)"/>
    <s v="X DNU # 836 (D) Penrose Tap"/>
    <x v="205"/>
    <n v="135500"/>
    <x v="23"/>
    <n v="10500634"/>
    <s v="Structure, Pole Wood"/>
    <d v="2010-10-01T00:00:00"/>
    <d v="2010-10-01T00:00:00"/>
    <s v="7105836131"/>
  </r>
  <r>
    <n v="0"/>
    <n v="0"/>
    <n v="0"/>
    <n v="0"/>
    <d v="2025-12-01T00:00:00"/>
    <s v="BH Colorado Electric Oper Co"/>
    <s v="Regulated Electric (122)"/>
    <s v="X DNU # 836 (D) Penrose Tap"/>
    <x v="205"/>
    <n v="135500"/>
    <x v="23"/>
    <n v="9802948"/>
    <s v="POLE, WOOD"/>
    <d v="1995-07-01T00:00:00"/>
    <d v="1995-07-01T00:00:00"/>
    <s v="WCDXFER"/>
  </r>
  <r>
    <n v="0"/>
    <n v="0"/>
    <n v="0"/>
    <n v="0"/>
    <d v="2025-12-01T00:00:00"/>
    <s v="BH Colorado Electric Oper Co"/>
    <s v="Regulated Electric (122)"/>
    <s v="X DNU # 836 (D) Penrose Tap"/>
    <x v="205"/>
    <n v="135500"/>
    <x v="23"/>
    <n v="9803504"/>
    <s v="POLE, WOOD"/>
    <d v="1983-07-01T00:00:00"/>
    <d v="1983-07-01T00:00:00"/>
    <s v="WCDXFER"/>
  </r>
  <r>
    <n v="0"/>
    <n v="0"/>
    <n v="0"/>
    <n v="0"/>
    <d v="2025-12-01T00:00:00"/>
    <s v="BH Colorado Electric Oper Co"/>
    <s v="Regulated Electric (122)"/>
    <s v="X DNU # 836 (D) Penrose Tap"/>
    <x v="205"/>
    <n v="135500"/>
    <x v="45"/>
    <n v="9772989"/>
    <s v="WOOD 1 POLE 55'"/>
    <d v="1995-07-01T00:00:00"/>
    <d v="1995-07-01T00:00:00"/>
    <s v="CPR Conversion"/>
  </r>
  <r>
    <n v="0"/>
    <n v="0"/>
    <n v="0"/>
    <n v="0"/>
    <d v="2025-12-01T00:00:00"/>
    <s v="BH Colorado Electric Oper Co"/>
    <s v="Regulated Electric (122)"/>
    <s v="X DNU # 836 (D) Penrose Tap"/>
    <x v="205"/>
    <n v="135500"/>
    <x v="47"/>
    <n v="9975179"/>
    <s v="WOOD 1 POLE 65'"/>
    <d v="1983-07-01T00:00:00"/>
    <d v="1983-07-01T00:00:00"/>
    <s v="CPR Conversion"/>
  </r>
  <r>
    <n v="0"/>
    <n v="0"/>
    <n v="0"/>
    <n v="0"/>
    <d v="2025-12-01T00:00:00"/>
    <s v="BH Colorado Electric Oper Co"/>
    <s v="Regulated Electric (122)"/>
    <s v="X DNU # 836 (D) Penrose Tap"/>
    <x v="205"/>
    <n v="135500"/>
    <x v="432"/>
    <n v="9975180"/>
    <s v="WOOD 2 POLES 65'"/>
    <d v="1983-07-01T00:00:00"/>
    <d v="1983-07-01T00:00:00"/>
    <s v="CPR Conversion"/>
  </r>
  <r>
    <n v="0"/>
    <n v="0"/>
    <n v="0"/>
    <n v="0"/>
    <d v="2025-12-01T00:00:00"/>
    <s v="BH Colorado Electric Oper Co"/>
    <s v="Regulated Electric (122)"/>
    <s v="X DNU # 836 (D) Penrose Tap"/>
    <x v="205"/>
    <n v="135600"/>
    <x v="3"/>
    <n v="10638059"/>
    <s v="Portland Sub - West Staton Sub"/>
    <d v="2011-01-01T00:00:00"/>
    <d v="2011-01-01T00:00:00"/>
    <s v="7105836131"/>
  </r>
  <r>
    <n v="0"/>
    <n v="0"/>
    <n v="0"/>
    <n v="0"/>
    <d v="2025-12-01T00:00:00"/>
    <s v="BH Colorado Electric Oper Co"/>
    <s v="Regulated Electric (122)"/>
    <s v="X DNU # 836 (D) Penrose Tap"/>
    <x v="205"/>
    <n v="135600"/>
    <x v="19"/>
    <n v="9772988"/>
    <s v="SUSPENSION INSULATORS"/>
    <d v="1995-07-01T00:00:00"/>
    <d v="1995-07-01T00:00:00"/>
    <s v="CPR Conversion"/>
  </r>
  <r>
    <n v="0"/>
    <n v="0"/>
    <n v="0"/>
    <n v="0"/>
    <d v="2025-12-01T00:00:00"/>
    <s v="BH Colorado Electric Oper Co"/>
    <s v="Regulated Electric (122)"/>
    <s v="X DNU # 836 (D) Penrose Tap"/>
    <x v="205"/>
    <n v="135600"/>
    <x v="19"/>
    <n v="10500631"/>
    <s v="Suspension Insulators"/>
    <d v="2010-10-01T00:00:00"/>
    <d v="2010-01-01T00:00:00"/>
    <s v="7105836131"/>
  </r>
  <r>
    <n v="0"/>
    <n v="0"/>
    <n v="0"/>
    <n v="0"/>
    <d v="2025-12-01T00:00:00"/>
    <s v="BH Colorado Electric Oper Co"/>
    <s v="Regulated Electric (122)"/>
    <s v="X DNU # 836 (D) Penrose Tap"/>
    <x v="205"/>
    <n v="135600"/>
    <x v="19"/>
    <n v="11028396"/>
    <s v="Suspension Insulators"/>
    <d v="2011-09-01T00:00:00"/>
    <d v="2011-01-01T00:00:00"/>
    <s v="7105836131"/>
  </r>
  <r>
    <n v="0"/>
    <n v="0"/>
    <n v="0"/>
    <n v="0"/>
    <d v="2025-12-01T00:00:00"/>
    <s v="BH Colorado Electric Oper Co"/>
    <s v="Regulated Electric (122)"/>
    <s v="X DNU # 836 (D) Penrose Tap"/>
    <x v="205"/>
    <n v="135600"/>
    <x v="41"/>
    <n v="9975178"/>
    <s v="SWITCHES - OVER 34.5KV"/>
    <d v="1983-07-01T00:00:00"/>
    <d v="1983-07-01T00:00:00"/>
    <s v="CPR Conversion"/>
  </r>
  <r>
    <n v="0"/>
    <n v="0"/>
    <n v="0"/>
    <n v="0"/>
    <d v="2025-12-01T00:00:00"/>
    <s v="BH Colorado Electric Oper Co"/>
    <s v="Regulated Electric (122)"/>
    <s v="X DNU # 840 (D) Holcim Switch"/>
    <x v="206"/>
    <n v="135500"/>
    <x v="7"/>
    <n v="9801436"/>
    <s v="ANCHORS"/>
    <d v="2001-02-01T00:00:00"/>
    <d v="2001-01-01T00:00:00"/>
    <s v="7105840131"/>
  </r>
  <r>
    <n v="0"/>
    <n v="0"/>
    <n v="0"/>
    <n v="0"/>
    <d v="2025-12-01T00:00:00"/>
    <s v="BH Colorado Electric Oper Co"/>
    <s v="Regulated Electric (122)"/>
    <s v="X DNU # 840 (D) Holcim Switch"/>
    <x v="206"/>
    <n v="135500"/>
    <x v="20"/>
    <n v="9802683"/>
    <s v="CROSSARM ASSEMBLIES, WOOD"/>
    <d v="1987-07-01T00:00:00"/>
    <d v="1987-07-01T00:00:00"/>
    <s v="WCDXFER"/>
  </r>
  <r>
    <n v="0"/>
    <n v="0"/>
    <n v="0"/>
    <n v="0"/>
    <d v="2025-12-01T00:00:00"/>
    <s v="BH Colorado Electric Oper Co"/>
    <s v="Regulated Electric (122)"/>
    <s v="X DNU # 840 (D) Holcim Switch"/>
    <x v="206"/>
    <n v="135500"/>
    <x v="20"/>
    <n v="9802897"/>
    <s v="CROSSARM ASSEMBLIES, WOOD"/>
    <d v="2001-02-01T00:00:00"/>
    <d v="2001-01-01T00:00:00"/>
    <s v="WCDXFER"/>
  </r>
  <r>
    <n v="0"/>
    <n v="0"/>
    <n v="0"/>
    <n v="0"/>
    <d v="2025-12-01T00:00:00"/>
    <s v="BH Colorado Electric Oper Co"/>
    <s v="Regulated Electric (122)"/>
    <s v="X DNU # 840 (D) Holcim Switch"/>
    <x v="206"/>
    <n v="135500"/>
    <x v="3"/>
    <n v="9969059"/>
    <s v="Portland Sub - Holnam Subs 1&amp;2"/>
    <d v="2000-05-01T00:00:00"/>
    <d v="2000-05-01T00:00:00"/>
    <s v="7105840131"/>
  </r>
  <r>
    <n v="0"/>
    <n v="0"/>
    <n v="0"/>
    <n v="0"/>
    <d v="2025-12-01T00:00:00"/>
    <s v="BH Colorado Electric Oper Co"/>
    <s v="Regulated Electric (122)"/>
    <s v="X DNU # 840 (D) Holcim Switch"/>
    <x v="206"/>
    <n v="135500"/>
    <x v="23"/>
    <n v="9801433"/>
    <s v="POLE, WOOD"/>
    <d v="2001-02-01T00:00:00"/>
    <d v="2001-01-01T00:00:00"/>
    <s v="7105840131"/>
  </r>
  <r>
    <n v="0"/>
    <n v="0"/>
    <n v="0"/>
    <n v="0"/>
    <d v="2025-12-01T00:00:00"/>
    <s v="BH Colorado Electric Oper Co"/>
    <s v="Regulated Electric (122)"/>
    <s v="X DNU # 840 (D) Holcim Switch"/>
    <x v="206"/>
    <n v="135500"/>
    <x v="23"/>
    <n v="9803221"/>
    <s v="POLE, WOOD"/>
    <d v="1987-07-01T00:00:00"/>
    <d v="1987-07-01T00:00:00"/>
    <s v="WCDXFER"/>
  </r>
  <r>
    <n v="0"/>
    <n v="0"/>
    <n v="0"/>
    <n v="0"/>
    <d v="2025-12-01T00:00:00"/>
    <s v="BH Colorado Electric Oper Co"/>
    <s v="Regulated Electric (122)"/>
    <s v="X DNU # 840 (D) Holcim Switch"/>
    <x v="206"/>
    <n v="135500"/>
    <x v="47"/>
    <n v="9974554"/>
    <s v="WOOD 1 POLE 65'"/>
    <d v="1987-07-01T00:00:00"/>
    <d v="1987-07-01T00:00:00"/>
    <s v="CPR Conversion"/>
  </r>
  <r>
    <n v="0"/>
    <n v="0"/>
    <n v="0"/>
    <n v="0"/>
    <d v="2025-12-01T00:00:00"/>
    <s v="BH Colorado Electric Oper Co"/>
    <s v="Regulated Electric (122)"/>
    <s v="X DNU # 840 (D) Holcim Switch"/>
    <x v="206"/>
    <n v="135600"/>
    <x v="24"/>
    <n v="9974553"/>
    <s v="CONDUCTOR, OVERHEAD"/>
    <d v="1987-07-01T00:00:00"/>
    <d v="1987-07-01T00:00:00"/>
    <s v="CPR Conversion"/>
  </r>
  <r>
    <n v="0"/>
    <n v="0"/>
    <n v="0"/>
    <n v="0"/>
    <d v="2025-12-01T00:00:00"/>
    <s v="BH Colorado Electric Oper Co"/>
    <s v="Regulated Electric (122)"/>
    <s v="X DNU # 840 (D) Holcim Switch"/>
    <x v="206"/>
    <n v="135600"/>
    <x v="3"/>
    <n v="9969058"/>
    <s v="Portland Sub - Holnam Subs 1&amp;2"/>
    <d v="2000-05-01T00:00:00"/>
    <d v="2000-05-01T00:00:00"/>
    <s v="7105840131"/>
  </r>
  <r>
    <n v="0"/>
    <n v="0"/>
    <n v="0"/>
    <n v="0"/>
    <d v="2025-12-01T00:00:00"/>
    <s v="BH Colorado Electric Oper Co"/>
    <s v="Regulated Electric (122)"/>
    <s v="X DNU # 840 (D) Holcim Switch"/>
    <x v="206"/>
    <n v="135600"/>
    <x v="17"/>
    <n v="9801435"/>
    <s v="POST INSULATORS"/>
    <d v="2001-02-01T00:00:00"/>
    <d v="2001-01-01T00:00:00"/>
    <s v="7105840131"/>
  </r>
  <r>
    <n v="0"/>
    <n v="0"/>
    <n v="0"/>
    <n v="0"/>
    <d v="2025-12-01T00:00:00"/>
    <s v="BH Colorado Electric Oper Co"/>
    <s v="Regulated Electric (122)"/>
    <s v="X DNU # 840 (D) Holcim Switch"/>
    <x v="206"/>
    <n v="135600"/>
    <x v="18"/>
    <n v="9974552"/>
    <s v="STATIC WIRE (TRANSMISSION LINES)"/>
    <d v="1987-07-01T00:00:00"/>
    <d v="1987-07-01T00:00:00"/>
    <s v="CPR Conversion"/>
  </r>
  <r>
    <n v="0"/>
    <n v="0"/>
    <n v="0"/>
    <n v="0"/>
    <d v="2025-12-01T00:00:00"/>
    <s v="BH Colorado Electric Oper Co"/>
    <s v="Regulated Electric (122)"/>
    <s v="X DNU # 840 (D) Holcim Switch"/>
    <x v="206"/>
    <n v="135600"/>
    <x v="19"/>
    <n v="9801434"/>
    <s v="SUSPENSION INSULATORS"/>
    <d v="2001-02-01T00:00:00"/>
    <d v="2001-01-01T00:00:00"/>
    <s v="7105840131"/>
  </r>
  <r>
    <n v="0"/>
    <n v="0"/>
    <n v="0"/>
    <n v="0"/>
    <d v="2025-12-01T00:00:00"/>
    <s v="BH Colorado Electric Oper Co"/>
    <s v="Regulated Electric (122)"/>
    <s v="X DNU # 848 (D) Domtar Tap"/>
    <x v="207"/>
    <n v="135500"/>
    <x v="20"/>
    <n v="9818279"/>
    <s v="CROSSARM ASSEMBLIES, WOOD"/>
    <d v="1997-07-31T00:00:00"/>
    <d v="2000-01-01T00:00:00"/>
    <s v="WCDXFER"/>
  </r>
  <r>
    <n v="0"/>
    <n v="0"/>
    <n v="0"/>
    <n v="0"/>
    <d v="2025-12-01T00:00:00"/>
    <s v="BH Colorado Electric Oper Co"/>
    <s v="Regulated Electric (122)"/>
    <s v="X DNU # 848 (D) Domtar Tap"/>
    <x v="207"/>
    <n v="135500"/>
    <x v="9"/>
    <n v="9818253"/>
    <s v="GUYS"/>
    <d v="1997-07-31T00:00:00"/>
    <d v="2000-01-01T00:00:00"/>
    <s v="23550041"/>
  </r>
  <r>
    <n v="0"/>
    <n v="0"/>
    <n v="0"/>
    <n v="0"/>
    <d v="2025-12-01T00:00:00"/>
    <s v="BH Colorado Electric Oper Co"/>
    <s v="Regulated Electric (122)"/>
    <s v="X DNU # 848 (D) Domtar Tap"/>
    <x v="207"/>
    <n v="135500"/>
    <x v="23"/>
    <n v="9818245"/>
    <s v="POLE, WOOD"/>
    <d v="1994-07-01T00:00:00"/>
    <d v="1994-07-01T00:00:00"/>
    <s v="WCDXFER"/>
  </r>
  <r>
    <n v="0"/>
    <n v="0"/>
    <n v="0"/>
    <n v="0"/>
    <d v="2025-12-01T00:00:00"/>
    <s v="BH Colorado Electric Oper Co"/>
    <s v="Regulated Electric (122)"/>
    <s v="X DNU # 848 (D) Domtar Tap"/>
    <x v="207"/>
    <n v="135500"/>
    <x v="23"/>
    <n v="9818246"/>
    <s v="POLE, WOOD"/>
    <d v="1996-07-01T00:00:00"/>
    <d v="1996-07-01T00:00:00"/>
    <s v="WCDXFER"/>
  </r>
  <r>
    <n v="0"/>
    <n v="0"/>
    <n v="0"/>
    <n v="0"/>
    <d v="2025-12-01T00:00:00"/>
    <s v="BH Colorado Electric Oper Co"/>
    <s v="Regulated Electric (122)"/>
    <s v="X DNU # 848 (D) Domtar Tap"/>
    <x v="207"/>
    <n v="135500"/>
    <x v="23"/>
    <n v="9818247"/>
    <s v="POLE, WOOD"/>
    <d v="1997-07-31T00:00:00"/>
    <d v="2000-01-01T00:00:00"/>
    <s v="WCDXFER"/>
  </r>
  <r>
    <n v="0"/>
    <n v="0"/>
    <n v="0"/>
    <n v="0"/>
    <d v="2025-12-01T00:00:00"/>
    <s v="BH Colorado Electric Oper Co"/>
    <s v="Regulated Electric (122)"/>
    <s v="X DNU # 848 (D) Domtar Tap"/>
    <x v="207"/>
    <n v="135500"/>
    <x v="23"/>
    <n v="9818280"/>
    <s v="POLE, WOOD"/>
    <d v="1992-07-01T00:00:00"/>
    <d v="1992-07-01T00:00:00"/>
    <s v="WCDXFER"/>
  </r>
  <r>
    <n v="0"/>
    <n v="0"/>
    <n v="0"/>
    <n v="0"/>
    <d v="2025-12-01T00:00:00"/>
    <s v="BH Colorado Electric Oper Co"/>
    <s v="Regulated Electric (122)"/>
    <s v="X DNU # 848 (D) Domtar Tap"/>
    <x v="207"/>
    <n v="135600"/>
    <x v="24"/>
    <n v="9818257"/>
    <s v="CONDUCTOR, OVERHEAD"/>
    <d v="1982-07-01T00:00:00"/>
    <d v="1982-07-01T00:00:00"/>
    <s v="CPR Conversion"/>
  </r>
  <r>
    <n v="0"/>
    <n v="0"/>
    <n v="0"/>
    <n v="0"/>
    <d v="2025-12-01T00:00:00"/>
    <s v="BH Colorado Electric Oper Co"/>
    <s v="Regulated Electric (122)"/>
    <s v="X DNU # 848 (D) Domtar Tap"/>
    <x v="207"/>
    <n v="135600"/>
    <x v="24"/>
    <n v="9818256"/>
    <s v="CONDUCTOR, OVERHEAD"/>
    <d v="1997-07-01T00:00:00"/>
    <d v="1997-07-01T00:00:00"/>
    <s v="CPR Conversion"/>
  </r>
  <r>
    <n v="0"/>
    <n v="0"/>
    <n v="0"/>
    <n v="0"/>
    <d v="2025-12-01T00:00:00"/>
    <s v="BH Colorado Electric Oper Co"/>
    <s v="Regulated Electric (122)"/>
    <s v="X DNU # 848 (D) Domtar Tap"/>
    <x v="207"/>
    <n v="135600"/>
    <x v="24"/>
    <n v="9818254"/>
    <s v="CONDUCTOR, UNDERGROUND"/>
    <d v="1997-07-31T00:00:00"/>
    <d v="2000-01-01T00:00:00"/>
    <s v="23550041"/>
  </r>
  <r>
    <n v="0"/>
    <n v="0"/>
    <n v="0"/>
    <n v="0"/>
    <d v="2025-12-01T00:00:00"/>
    <s v="BH Colorado Electric Oper Co"/>
    <s v="Regulated Electric (122)"/>
    <s v="X DNU # 848 (D) Domtar Tap"/>
    <x v="207"/>
    <n v="135600"/>
    <x v="79"/>
    <n v="9818252"/>
    <s v="PIN INSULATORS"/>
    <d v="1996-07-01T00:00:00"/>
    <d v="1996-07-01T00:00:00"/>
    <s v="CPR Conversion"/>
  </r>
  <r>
    <n v="0"/>
    <n v="0"/>
    <n v="0"/>
    <n v="0"/>
    <d v="2025-12-01T00:00:00"/>
    <s v="BH Colorado Electric Oper Co"/>
    <s v="Regulated Electric (122)"/>
    <s v="X DNU # 848 (D) Domtar Tap"/>
    <x v="207"/>
    <n v="135600"/>
    <x v="17"/>
    <n v="9818251"/>
    <s v="POST INSULATORS"/>
    <d v="1997-07-31T00:00:00"/>
    <d v="2000-01-01T00:00:00"/>
    <s v="23550041"/>
  </r>
  <r>
    <n v="0"/>
    <n v="0"/>
    <n v="0"/>
    <n v="0"/>
    <d v="2025-12-01T00:00:00"/>
    <s v="BH Colorado Electric Oper Co"/>
    <s v="Regulated Electric (122)"/>
    <s v="X DNU # 848 (D) Domtar Tap"/>
    <x v="207"/>
    <n v="135600"/>
    <x v="243"/>
    <n v="9818274"/>
    <s v="SCADA EQUIPMENT- TRANSMITTER"/>
    <d v="1988-07-01T00:00:00"/>
    <d v="1988-07-01T00:00:00"/>
    <s v="CPR Conversion"/>
  </r>
  <r>
    <n v="0"/>
    <n v="0"/>
    <n v="0"/>
    <n v="0"/>
    <d v="2025-12-01T00:00:00"/>
    <s v="BH Colorado Electric Oper Co"/>
    <s v="Regulated Electric (122)"/>
    <s v="X DNU # 848 (D) Domtar Tap"/>
    <x v="207"/>
    <n v="135600"/>
    <x v="18"/>
    <n v="9818255"/>
    <s v="STATIC WIRE (TRANSMISSION LINES)"/>
    <d v="1982-07-01T00:00:00"/>
    <d v="1982-07-01T00:00:00"/>
    <s v="CPR Conversion"/>
  </r>
  <r>
    <n v="0"/>
    <n v="0"/>
    <n v="0"/>
    <n v="0"/>
    <d v="2025-12-01T00:00:00"/>
    <s v="BH Colorado Electric Oper Co"/>
    <s v="Regulated Electric (122)"/>
    <s v="X DNU # 848 (D) Domtar Tap"/>
    <x v="207"/>
    <n v="135600"/>
    <x v="19"/>
    <n v="9818249"/>
    <s v="SUSPENSION INSULATORS"/>
    <d v="1997-07-31T00:00:00"/>
    <d v="2000-01-01T00:00:00"/>
    <s v="23550041"/>
  </r>
  <r>
    <n v="0"/>
    <n v="0"/>
    <n v="0"/>
    <n v="0"/>
    <d v="2025-12-01T00:00:00"/>
    <s v="BH Colorado Electric Oper Co"/>
    <s v="Regulated Electric (122)"/>
    <s v="X DNU # 848 (D) Domtar Tap"/>
    <x v="207"/>
    <n v="135600"/>
    <x v="19"/>
    <n v="9818250"/>
    <s v="SUSPENSION INSULATORS"/>
    <d v="1996-07-01T00:00:00"/>
    <d v="1996-07-01T00:00:00"/>
    <s v="CPR Conversion"/>
  </r>
  <r>
    <n v="0"/>
    <n v="0"/>
    <n v="0"/>
    <n v="0"/>
    <d v="2025-12-01T00:00:00"/>
    <s v="BH Colorado Electric Oper Co"/>
    <s v="Regulated Electric (122)"/>
    <s v="X DNU # 848 (D) Domtar Tap"/>
    <x v="207"/>
    <n v="135600"/>
    <x v="41"/>
    <n v="9818248"/>
    <s v="SWITCHES - OVER 34.5KV"/>
    <d v="1982-07-01T00:00:00"/>
    <d v="1982-07-01T00:00:00"/>
    <s v="CPR Conversion"/>
  </r>
  <r>
    <n v="0"/>
    <n v="0"/>
    <n v="0"/>
    <n v="0"/>
    <d v="2025-12-01T00:00:00"/>
    <s v="BH Colorado Electric Oper Co"/>
    <s v="Regulated Electric (122)"/>
    <s v="X DNU # 848 (D) Domtar Tap"/>
    <x v="207"/>
    <n v="135600"/>
    <x v="245"/>
    <n v="9818273"/>
    <s v="TELEMETER EQ-TRANSMIT/RECEIVE COMBO"/>
    <d v="1982-07-01T00:00:00"/>
    <d v="1982-07-01T00:00:00"/>
    <s v="CPR Conversion"/>
  </r>
  <r>
    <n v="0"/>
    <n v="0"/>
    <n v="0"/>
    <n v="0"/>
    <d v="2025-12-01T00:00:00"/>
    <s v="BH Colorado Electric Oper Co"/>
    <s v="Regulated Electric (122)"/>
    <s v="X DNU # 850 (D) Energy Fuels Tap"/>
    <x v="208"/>
    <n v="135500"/>
    <x v="20"/>
    <n v="9802838"/>
    <s v="CROSSARM ASSEMBLIES, WOOD"/>
    <d v="1996-07-01T00:00:00"/>
    <d v="1996-07-01T00:00:00"/>
    <s v="WCDXFER"/>
  </r>
  <r>
    <n v="0"/>
    <n v="0"/>
    <n v="0"/>
    <n v="0"/>
    <d v="2025-12-01T00:00:00"/>
    <s v="BH Colorado Electric Oper Co"/>
    <s v="Regulated Electric (122)"/>
    <s v="X DNU # 850 (D) Energy Fuels Tap"/>
    <x v="208"/>
    <n v="135500"/>
    <x v="20"/>
    <n v="9802752"/>
    <s v="CROSSARM ASSEMBLIES, WOOD"/>
    <d v="1992-07-01T00:00:00"/>
    <d v="1992-07-01T00:00:00"/>
    <s v="WCDXFER"/>
  </r>
  <r>
    <n v="0"/>
    <n v="0"/>
    <n v="0"/>
    <n v="0"/>
    <d v="2025-12-01T00:00:00"/>
    <s v="BH Colorado Electric Oper Co"/>
    <s v="Regulated Electric (122)"/>
    <s v="X DNU # 850 (D) Energy Fuels Tap"/>
    <x v="208"/>
    <n v="135500"/>
    <x v="23"/>
    <n v="9803290"/>
    <s v="POLE, WOOD"/>
    <d v="1992-07-01T00:00:00"/>
    <d v="1992-07-01T00:00:00"/>
    <s v="WCDXFER"/>
  </r>
  <r>
    <n v="0"/>
    <n v="0"/>
    <n v="0"/>
    <n v="0"/>
    <d v="2025-12-01T00:00:00"/>
    <s v="BH Colorado Electric Oper Co"/>
    <s v="Regulated Electric (122)"/>
    <s v="X DNU # 850 (D) Energy Fuels Tap"/>
    <x v="208"/>
    <n v="135500"/>
    <x v="23"/>
    <n v="9804948"/>
    <s v="POLE, WOOD"/>
    <d v="1992-07-01T00:00:00"/>
    <d v="1992-07-01T00:00:00"/>
    <s v="WCDXFER"/>
  </r>
  <r>
    <n v="0"/>
    <n v="0"/>
    <n v="0"/>
    <n v="0"/>
    <d v="2025-12-01T00:00:00"/>
    <s v="BH Colorado Electric Oper Co"/>
    <s v="Regulated Electric (122)"/>
    <s v="X DNU # 850 (D) Energy Fuels Tap"/>
    <x v="208"/>
    <n v="135500"/>
    <x v="23"/>
    <n v="9803402"/>
    <s v="POLE, WOOD"/>
    <d v="1996-07-01T00:00:00"/>
    <d v="1996-07-01T00:00:00"/>
    <s v="WCDXFER"/>
  </r>
  <r>
    <n v="0"/>
    <n v="0"/>
    <n v="0"/>
    <n v="0"/>
    <d v="2025-12-01T00:00:00"/>
    <s v="BH Colorado Electric Oper Co"/>
    <s v="Regulated Electric (122)"/>
    <s v="X DNU # 850 (D) Energy Fuels Tap"/>
    <x v="208"/>
    <n v="135500"/>
    <x v="48"/>
    <n v="9974551"/>
    <s v="WOOD 1 POLE 70'"/>
    <d v="1992-07-01T00:00:00"/>
    <d v="1992-07-01T00:00:00"/>
    <s v="CPR Conversion"/>
  </r>
  <r>
    <n v="0"/>
    <n v="0"/>
    <n v="0"/>
    <n v="0"/>
    <d v="2025-12-01T00:00:00"/>
    <s v="BH Colorado Electric Oper Co"/>
    <s v="Regulated Electric (122)"/>
    <s v="X DNU # 850 (D) Energy Fuels Tap"/>
    <x v="208"/>
    <n v="135500"/>
    <x v="436"/>
    <n v="9780256"/>
    <s v="WOOD 2 POLES 60'"/>
    <d v="1996-07-01T00:00:00"/>
    <d v="1996-07-01T00:00:00"/>
    <s v="CPR Conversion"/>
  </r>
  <r>
    <n v="0"/>
    <n v="0"/>
    <n v="0"/>
    <n v="0"/>
    <d v="2025-12-01T00:00:00"/>
    <s v="BH Colorado Electric Oper Co"/>
    <s v="Regulated Electric (122)"/>
    <s v="X DNU # 850 (D) Energy Fuels Tap"/>
    <x v="208"/>
    <n v="135500"/>
    <x v="447"/>
    <n v="9693320"/>
    <s v="WOOD 3 POLES 65'"/>
    <d v="1992-07-01T00:00:00"/>
    <d v="1992-07-01T00:00:00"/>
    <s v="CPR Conversion"/>
  </r>
  <r>
    <n v="0"/>
    <n v="0"/>
    <n v="0"/>
    <n v="0"/>
    <d v="2025-12-01T00:00:00"/>
    <s v="BH Colorado Electric Oper Co"/>
    <s v="Regulated Electric (122)"/>
    <s v="X DNU # 850 (D) Energy Fuels Tap"/>
    <x v="208"/>
    <n v="135600"/>
    <x v="245"/>
    <n v="9974550"/>
    <s v="TELEMETER EQ-TRANSMIT/RECEIVE COMBO"/>
    <d v="1988-07-01T00:00:00"/>
    <d v="1988-07-01T00:00:00"/>
    <s v="CPR Conversion"/>
  </r>
  <r>
    <n v="0"/>
    <n v="0"/>
    <n v="0"/>
    <n v="0"/>
    <d v="2025-12-01T00:00:00"/>
    <s v="BH Colorado Electric Oper Co"/>
    <s v="Regulated Electric (122)"/>
    <s v="X DNU # 852 (D) Highland Tap"/>
    <x v="209"/>
    <n v="135500"/>
    <x v="20"/>
    <n v="9996283"/>
    <s v="CROSSARM ASSEMBLIES, WOOD"/>
    <d v="2004-11-24T00:00:00"/>
    <d v="2005-01-01T00:00:00"/>
    <s v="10020798"/>
  </r>
  <r>
    <n v="0"/>
    <n v="0"/>
    <n v="0"/>
    <n v="0"/>
    <d v="2025-12-01T00:00:00"/>
    <s v="BH Colorado Electric Oper Co"/>
    <s v="Regulated Electric (122)"/>
    <s v="X DNU # 852 (D) Highland Tap"/>
    <x v="209"/>
    <n v="135500"/>
    <x v="20"/>
    <n v="9802550"/>
    <s v="CROSSARM ASSEMBLIES, WOOD"/>
    <d v="1997-07-01T00:00:00"/>
    <d v="1997-07-01T00:00:00"/>
    <s v="WCDXFER"/>
  </r>
  <r>
    <n v="0"/>
    <n v="0"/>
    <n v="0"/>
    <n v="0"/>
    <d v="2025-12-01T00:00:00"/>
    <s v="BH Colorado Electric Oper Co"/>
    <s v="Regulated Electric (122)"/>
    <s v="X DNU # 852 (D) Highland Tap"/>
    <x v="209"/>
    <n v="135500"/>
    <x v="20"/>
    <n v="9818939"/>
    <s v="CROSSARM ASSEMBLIES, WOOD"/>
    <d v="2005-03-01T00:00:00"/>
    <d v="2005-01-01T00:00:00"/>
    <s v="7105852131"/>
  </r>
  <r>
    <n v="0"/>
    <n v="0"/>
    <n v="0"/>
    <n v="0"/>
    <d v="2025-12-01T00:00:00"/>
    <s v="BH Colorado Electric Oper Co"/>
    <s v="Regulated Electric (122)"/>
    <s v="X DNU # 852 (D) Highland Tap"/>
    <x v="209"/>
    <n v="135500"/>
    <x v="25"/>
    <n v="11106324"/>
    <s v="CROSSARM: 21 FOOT WOOD"/>
    <d v="2009-12-31T00:00:00"/>
    <d v="2010-01-01T00:00:00"/>
    <s v="10027701"/>
  </r>
  <r>
    <n v="1"/>
    <n v="0"/>
    <n v="0"/>
    <n v="0"/>
    <d v="2025-12-01T00:00:00"/>
    <s v="BH Colorado Electric Oper Co"/>
    <s v="Regulated Electric (122)"/>
    <s v="X DNU # 852 (D) Highland Tap"/>
    <x v="209"/>
    <n v="135500"/>
    <x v="3"/>
    <n v="9725733"/>
    <s v="Repl struc-Osmose-Ln 852"/>
    <d v="2004-11-24T00:00:00"/>
    <d v="2005-11-01T00:00:00"/>
    <s v="10020798"/>
  </r>
  <r>
    <n v="0"/>
    <n v="0"/>
    <n v="0"/>
    <n v="0"/>
    <d v="2025-12-01T00:00:00"/>
    <s v="BH Colorado Electric Oper Co"/>
    <s v="Regulated Electric (122)"/>
    <s v="X DNU # 852 (D) Highland Tap"/>
    <x v="209"/>
    <n v="135500"/>
    <x v="3"/>
    <n v="10850934"/>
    <s v="REPLACE STRUCTURE OSMOSE"/>
    <d v="2009-12-31T00:00:00"/>
    <d v="2010-12-01T00:00:00"/>
    <s v="10027701"/>
  </r>
  <r>
    <n v="0"/>
    <n v="0"/>
    <n v="0"/>
    <n v="0"/>
    <d v="2025-12-01T00:00:00"/>
    <s v="BH Colorado Electric Oper Co"/>
    <s v="Regulated Electric (122)"/>
    <s v="X DNU # 852 (D) Highland Tap"/>
    <x v="209"/>
    <n v="135500"/>
    <x v="12"/>
    <n v="11106331"/>
    <s v="POLE: WOOD 55 FOOT CLASS 1"/>
    <d v="2009-12-31T00:00:00"/>
    <d v="2010-01-01T00:00:00"/>
    <s v="10027701"/>
  </r>
  <r>
    <n v="0"/>
    <n v="0"/>
    <n v="0"/>
    <n v="0"/>
    <d v="2025-12-01T00:00:00"/>
    <s v="BH Colorado Electric Oper Co"/>
    <s v="Regulated Electric (122)"/>
    <s v="X DNU # 852 (D) Highland Tap"/>
    <x v="209"/>
    <n v="135500"/>
    <x v="14"/>
    <n v="11106334"/>
    <s v="POLE: WOOD 65 FOOT CLASS 1"/>
    <d v="2009-12-31T00:00:00"/>
    <d v="2010-01-01T00:00:00"/>
    <s v="10027701"/>
  </r>
  <r>
    <n v="0"/>
    <n v="0"/>
    <n v="0"/>
    <n v="0"/>
    <d v="2025-12-01T00:00:00"/>
    <s v="BH Colorado Electric Oper Co"/>
    <s v="Regulated Electric (122)"/>
    <s v="X DNU # 852 (D) Highland Tap"/>
    <x v="209"/>
    <n v="135500"/>
    <x v="23"/>
    <n v="9995825"/>
    <s v="POLE, WOOD"/>
    <d v="2004-11-24T00:00:00"/>
    <d v="2005-01-01T00:00:00"/>
    <s v="10020798"/>
  </r>
  <r>
    <n v="0"/>
    <n v="0"/>
    <n v="0"/>
    <n v="0"/>
    <d v="2025-12-01T00:00:00"/>
    <s v="BH Colorado Electric Oper Co"/>
    <s v="Regulated Electric (122)"/>
    <s v="X DNU # 852 (D) Highland Tap"/>
    <x v="209"/>
    <n v="135500"/>
    <x v="23"/>
    <n v="9818940"/>
    <s v="POLE, WOOD"/>
    <d v="2005-03-01T00:00:00"/>
    <d v="2005-01-01T00:00:00"/>
    <s v="7105852131"/>
  </r>
  <r>
    <n v="0"/>
    <n v="0"/>
    <n v="0"/>
    <n v="0"/>
    <d v="2025-12-01T00:00:00"/>
    <s v="BH Colorado Electric Oper Co"/>
    <s v="Regulated Electric (122)"/>
    <s v="X DNU # 852 (D) Highland Tap"/>
    <x v="209"/>
    <n v="135500"/>
    <x v="23"/>
    <n v="9803089"/>
    <s v="POLE, WOOD"/>
    <d v="1997-07-01T00:00:00"/>
    <d v="1997-07-01T00:00:00"/>
    <s v="WCDXFER"/>
  </r>
  <r>
    <n v="0"/>
    <n v="0"/>
    <n v="0"/>
    <n v="0"/>
    <d v="2025-12-01T00:00:00"/>
    <s v="BH Colorado Electric Oper Co"/>
    <s v="Regulated Electric (122)"/>
    <s v="X DNU # 852 (D) Highland Tap"/>
    <x v="209"/>
    <n v="135500"/>
    <x v="46"/>
    <n v="9862183"/>
    <s v="WOOD 1 POLE 60'"/>
    <d v="1997-07-01T00:00:00"/>
    <d v="1997-07-01T00:00:00"/>
    <s v="CPR Conversion"/>
  </r>
  <r>
    <n v="0"/>
    <n v="0"/>
    <n v="0"/>
    <n v="0"/>
    <d v="2025-12-01T00:00:00"/>
    <s v="BH Colorado Electric Oper Co"/>
    <s v="Regulated Electric (122)"/>
    <s v="X DNU # 852 (D) Highland Tap"/>
    <x v="209"/>
    <n v="135600"/>
    <x v="3"/>
    <n v="10850927"/>
    <s v="REPLACE STRUCTURE OSMOSE"/>
    <d v="2009-12-31T00:00:00"/>
    <d v="2010-12-01T00:00:00"/>
    <s v="10027701"/>
  </r>
  <r>
    <n v="1"/>
    <n v="0"/>
    <n v="0"/>
    <n v="0"/>
    <d v="2025-12-01T00:00:00"/>
    <s v="BH Colorado Electric Oper Co"/>
    <s v="Regulated Electric (122)"/>
    <s v="X DNU # 852 (D) Highland Tap"/>
    <x v="209"/>
    <n v="135600"/>
    <x v="3"/>
    <n v="9995466"/>
    <s v="Repl struc-Osmose-Ln 852"/>
    <d v="2004-11-24T00:00:00"/>
    <d v="2005-11-01T00:00:00"/>
    <s v="10020798"/>
  </r>
  <r>
    <n v="0"/>
    <n v="0"/>
    <n v="0"/>
    <n v="0"/>
    <d v="2025-12-01T00:00:00"/>
    <s v="BH Colorado Electric Oper Co"/>
    <s v="Regulated Electric (122)"/>
    <s v="X DNU # 852 (D) Highland Tap"/>
    <x v="209"/>
    <n v="135600"/>
    <x v="19"/>
    <n v="9995826"/>
    <s v="SUSPENSION INSULATORS"/>
    <d v="2004-11-24T00:00:00"/>
    <d v="2005-01-01T00:00:00"/>
    <s v="10020798"/>
  </r>
  <r>
    <n v="0"/>
    <n v="0"/>
    <n v="0"/>
    <n v="0"/>
    <d v="2025-12-01T00:00:00"/>
    <s v="BH Colorado Electric Oper Co"/>
    <s v="Regulated Electric (122)"/>
    <s v="X DNU # 852 (D) Highland Tap"/>
    <x v="209"/>
    <n v="135600"/>
    <x v="19"/>
    <n v="9862182"/>
    <s v="SUSPENSION INSULATORS"/>
    <d v="1997-07-01T00:00:00"/>
    <d v="1997-07-01T00:00:00"/>
    <s v="CPR Conversion"/>
  </r>
  <r>
    <n v="0"/>
    <n v="0"/>
    <n v="0"/>
    <n v="0"/>
    <d v="2025-12-01T00:00:00"/>
    <s v="BH Colorado Electric Oper Co"/>
    <s v="Regulated Electric (122)"/>
    <s v="X DNU # 852 (D) Highland Tap"/>
    <x v="209"/>
    <n v="135600"/>
    <x v="19"/>
    <n v="9818941"/>
    <s v="SUSPENSION INSULATORS"/>
    <d v="2005-03-01T00:00:00"/>
    <d v="2005-01-01T00:00:00"/>
    <s v="7105852131"/>
  </r>
  <r>
    <n v="0"/>
    <n v="0"/>
    <n v="0"/>
    <n v="0"/>
    <d v="2025-12-01T00:00:00"/>
    <s v="BH Colorado Electric Oper Co"/>
    <s v="Regulated Electric (122)"/>
    <s v="X DNU # 856 (D) Canon Plant Tap"/>
    <x v="210"/>
    <n v="135500"/>
    <x v="7"/>
    <n v="9729622"/>
    <s v="ANCHORS"/>
    <d v="2009-03-01T00:00:00"/>
    <d v="2009-01-01T00:00:00"/>
    <s v="7105856131"/>
  </r>
  <r>
    <n v="0"/>
    <n v="0"/>
    <n v="0"/>
    <n v="0"/>
    <d v="2025-12-01T00:00:00"/>
    <s v="BH Colorado Electric Oper Co"/>
    <s v="Regulated Electric (122)"/>
    <s v="X DNU # 856 (D) Canon Plant Tap"/>
    <x v="210"/>
    <n v="135500"/>
    <x v="20"/>
    <n v="9802837"/>
    <s v="CROSSARM ASSEMBLIES, WOOD"/>
    <d v="1989-07-01T00:00:00"/>
    <d v="1989-07-01T00:00:00"/>
    <s v="WCDXFER"/>
  </r>
  <r>
    <n v="0"/>
    <n v="0"/>
    <n v="0"/>
    <n v="0"/>
    <d v="2025-12-01T00:00:00"/>
    <s v="BH Colorado Electric Oper Co"/>
    <s v="Regulated Electric (122)"/>
    <s v="X DNU # 856 (D) Canon Plant Tap"/>
    <x v="210"/>
    <n v="135500"/>
    <x v="20"/>
    <n v="9802408"/>
    <s v="CROSSARM ASSEMBLIES, WOOD"/>
    <d v="1989-07-01T00:00:00"/>
    <d v="1989-07-01T00:00:00"/>
    <s v="WCDXFER"/>
  </r>
  <r>
    <n v="1"/>
    <n v="0"/>
    <n v="0"/>
    <n v="0"/>
    <d v="2025-12-01T00:00:00"/>
    <s v="BH Colorado Electric Oper Co"/>
    <s v="Regulated Electric (122)"/>
    <s v="X DNU # 856 (D) Canon Plant Tap"/>
    <x v="210"/>
    <n v="135500"/>
    <x v="3"/>
    <n v="9995468"/>
    <s v="Repl structure-Osmose-Ln 856"/>
    <d v="2004-11-24T00:00:00"/>
    <d v="2005-11-01T00:00:00"/>
    <s v="10020796"/>
  </r>
  <r>
    <n v="0"/>
    <n v="0"/>
    <n v="0"/>
    <n v="0"/>
    <d v="2025-12-01T00:00:00"/>
    <s v="BH Colorado Electric Oper Co"/>
    <s v="Regulated Electric (122)"/>
    <s v="X DNU # 856 (D) Canon Plant Tap"/>
    <x v="210"/>
    <n v="135500"/>
    <x v="23"/>
    <n v="9995813"/>
    <s v="POLE, WOOD"/>
    <d v="2004-11-24T00:00:00"/>
    <d v="2005-01-01T00:00:00"/>
    <s v="10020796"/>
  </r>
  <r>
    <n v="0"/>
    <n v="0"/>
    <n v="0"/>
    <n v="0"/>
    <d v="2025-12-01T00:00:00"/>
    <s v="BH Colorado Electric Oper Co"/>
    <s v="Regulated Electric (122)"/>
    <s v="X DNU # 856 (D) Canon Plant Tap"/>
    <x v="210"/>
    <n v="135500"/>
    <x v="23"/>
    <n v="9802947"/>
    <s v="POLE, WOOD"/>
    <d v="1989-07-01T00:00:00"/>
    <d v="1989-07-01T00:00:00"/>
    <s v="WCDXFER"/>
  </r>
  <r>
    <n v="0"/>
    <n v="0"/>
    <n v="0"/>
    <n v="0"/>
    <d v="2025-12-01T00:00:00"/>
    <s v="BH Colorado Electric Oper Co"/>
    <s v="Regulated Electric (122)"/>
    <s v="X DNU # 856 (D) Canon Plant Tap"/>
    <x v="210"/>
    <n v="135500"/>
    <x v="23"/>
    <n v="9803401"/>
    <s v="POLE, WOOD"/>
    <d v="1989-07-01T00:00:00"/>
    <d v="1989-07-01T00:00:00"/>
    <s v="WCDXFER"/>
  </r>
  <r>
    <n v="0"/>
    <n v="0"/>
    <n v="0"/>
    <n v="0"/>
    <d v="2025-12-01T00:00:00"/>
    <s v="BH Colorado Electric Oper Co"/>
    <s v="Regulated Electric (122)"/>
    <s v="X DNU # 856 (D) Canon Plant Tap"/>
    <x v="210"/>
    <n v="135500"/>
    <x v="45"/>
    <n v="9974548"/>
    <s v="WOOD 1 POLE 55'"/>
    <d v="1989-07-01T00:00:00"/>
    <d v="1989-07-01T00:00:00"/>
    <s v="CPR Conversion"/>
  </r>
  <r>
    <n v="0"/>
    <n v="0"/>
    <n v="0"/>
    <n v="0"/>
    <d v="2025-12-01T00:00:00"/>
    <s v="BH Colorado Electric Oper Co"/>
    <s v="Regulated Electric (122)"/>
    <s v="X DNU # 856 (D) Canon Plant Tap"/>
    <x v="210"/>
    <n v="135500"/>
    <x v="436"/>
    <n v="9974549"/>
    <s v="WOOD 2 POLES 60'"/>
    <d v="1989-07-01T00:00:00"/>
    <d v="1989-07-01T00:00:00"/>
    <s v="CPR Conversion"/>
  </r>
  <r>
    <n v="0"/>
    <n v="0"/>
    <n v="0"/>
    <n v="0"/>
    <d v="2025-12-01T00:00:00"/>
    <s v="BH Colorado Electric Oper Co"/>
    <s v="Regulated Electric (122)"/>
    <s v="X DNU # 856 (D) Canon Plant Tap"/>
    <x v="210"/>
    <n v="135600"/>
    <x v="24"/>
    <n v="9974547"/>
    <s v="CONDUCTOR, OVERHEAD"/>
    <d v="1989-07-01T00:00:00"/>
    <d v="1989-07-01T00:00:00"/>
    <s v="CPR Conversion"/>
  </r>
  <r>
    <n v="1"/>
    <n v="0"/>
    <n v="0"/>
    <n v="0"/>
    <d v="2025-12-01T00:00:00"/>
    <s v="BH Colorado Electric Oper Co"/>
    <s v="Regulated Electric (122)"/>
    <s v="X DNU # 856 (D) Canon Plant Tap"/>
    <x v="210"/>
    <n v="135600"/>
    <x v="3"/>
    <n v="9995591"/>
    <s v="Repl structure-Osmose-Ln 856"/>
    <d v="2004-11-24T00:00:00"/>
    <d v="2005-11-01T00:00:00"/>
    <s v="10020796"/>
  </r>
  <r>
    <n v="0"/>
    <n v="0"/>
    <n v="0"/>
    <n v="0"/>
    <d v="2025-12-01T00:00:00"/>
    <s v="BH Colorado Electric Oper Co"/>
    <s v="Regulated Electric (122)"/>
    <s v="X DNU # 856 (D) Canon Plant Tap"/>
    <x v="210"/>
    <n v="135600"/>
    <x v="17"/>
    <n v="9995814"/>
    <s v="POST INSULATORS"/>
    <d v="2004-11-24T00:00:00"/>
    <d v="2005-01-01T00:00:00"/>
    <s v="10020796"/>
  </r>
  <r>
    <n v="0"/>
    <n v="0"/>
    <n v="0"/>
    <n v="0"/>
    <d v="2025-12-01T00:00:00"/>
    <s v="BH Colorado Electric Oper Co"/>
    <s v="Regulated Electric (122)"/>
    <s v="X DNU # 856 (D) Canon Plant Tap"/>
    <x v="210"/>
    <n v="135600"/>
    <x v="18"/>
    <n v="9974546"/>
    <s v="STATIC WIRE (TRANSMISSION LINES)"/>
    <d v="1989-07-01T00:00:00"/>
    <d v="1989-07-01T00:00:00"/>
    <s v="CPR Conversion"/>
  </r>
  <r>
    <n v="0"/>
    <n v="0"/>
    <n v="0"/>
    <n v="0"/>
    <d v="2025-12-01T00:00:00"/>
    <s v="BH Colorado Electric Oper Co"/>
    <s v="Regulated Electric (122)"/>
    <s v="X DNU # 856 (D) Canon Plant Tap"/>
    <x v="210"/>
    <n v="135600"/>
    <x v="19"/>
    <n v="9693972"/>
    <s v="SUSPENSION INSULATORS"/>
    <d v="2004-11-24T00:00:00"/>
    <d v="2005-01-01T00:00:00"/>
    <s v="10020796"/>
  </r>
  <r>
    <n v="0"/>
    <n v="0"/>
    <n v="0"/>
    <n v="0"/>
    <d v="2025-12-01T00:00:00"/>
    <s v="BH Colorado Electric Oper Co"/>
    <s v="Regulated Electric (122)"/>
    <s v="X DNU # 868 (D) Canon Plant"/>
    <x v="211"/>
    <n v="135500"/>
    <x v="20"/>
    <n v="9802407"/>
    <s v="CROSSARM ASSEMBLIES, WOOD"/>
    <d v="1989-07-01T00:00:00"/>
    <d v="1989-07-01T00:00:00"/>
    <s v="WCDXFER"/>
  </r>
  <r>
    <n v="0"/>
    <n v="0"/>
    <n v="0"/>
    <n v="0"/>
    <d v="2025-12-01T00:00:00"/>
    <s v="BH Colorado Electric Oper Co"/>
    <s v="Regulated Electric (122)"/>
    <s v="X DNU # 868 (D) Canon Plant"/>
    <x v="211"/>
    <n v="135500"/>
    <x v="23"/>
    <n v="9802946"/>
    <s v="POLE, WOOD"/>
    <d v="1989-07-01T00:00:00"/>
    <d v="1989-07-01T00:00:00"/>
    <s v="WCDXFER"/>
  </r>
  <r>
    <n v="0"/>
    <n v="0"/>
    <n v="0"/>
    <n v="0"/>
    <d v="2025-12-01T00:00:00"/>
    <s v="BH Colorado Electric Oper Co"/>
    <s v="Regulated Electric (122)"/>
    <s v="X DNU # 868 (D) Canon Plant"/>
    <x v="211"/>
    <n v="135500"/>
    <x v="45"/>
    <n v="9974545"/>
    <s v="WOOD 1 POLE 55'"/>
    <d v="1989-07-01T00:00:00"/>
    <d v="1989-07-01T00:00:00"/>
    <s v="CPR Conversion"/>
  </r>
  <r>
    <n v="0"/>
    <n v="0"/>
    <n v="0"/>
    <n v="0"/>
    <d v="2025-12-01T00:00:00"/>
    <s v="BH Colorado Electric Oper Co"/>
    <s v="Regulated Electric (122)"/>
    <s v="X DNU # 868 (D) Canon Plant"/>
    <x v="211"/>
    <n v="135600"/>
    <x v="24"/>
    <n v="9974544"/>
    <s v="CONDUCTOR, OVERHEAD"/>
    <d v="1989-07-01T00:00:00"/>
    <d v="1989-07-01T00:00:00"/>
    <s v="CPR Conversion"/>
  </r>
  <r>
    <n v="0"/>
    <n v="0"/>
    <n v="0"/>
    <n v="0"/>
    <d v="2025-12-01T00:00:00"/>
    <s v="BH Colorado Electric Oper Co"/>
    <s v="Regulated Electric (122)"/>
    <s v="X DNU # 868 (D) Canon Plant"/>
    <x v="211"/>
    <n v="135600"/>
    <x v="18"/>
    <n v="9724159"/>
    <s v="STATIC WIRE (TRANSMISSION LINES)"/>
    <d v="1989-07-01T00:00:00"/>
    <d v="1989-07-01T00:00:00"/>
    <s v="CPR Conversion"/>
  </r>
  <r>
    <n v="0"/>
    <n v="0"/>
    <n v="0"/>
    <n v="0"/>
    <d v="2025-12-01T00:00:00"/>
    <s v="BH Colorado Electric Oper Co"/>
    <s v="Regulated Electric (122)"/>
    <s v="X DNU # 872 (D) North Canon"/>
    <x v="212"/>
    <n v="135500"/>
    <x v="20"/>
    <n v="9801782"/>
    <s v="CROSSARM ASSEMBLIES, WOOD"/>
    <d v="2001-02-01T00:00:00"/>
    <d v="2001-01-01T00:00:00"/>
    <s v="7105872131"/>
  </r>
  <r>
    <n v="0"/>
    <n v="0"/>
    <n v="0"/>
    <n v="0"/>
    <d v="2025-12-01T00:00:00"/>
    <s v="BH Colorado Electric Oper Co"/>
    <s v="Regulated Electric (122)"/>
    <s v="X DNU # 872 (D) North Canon"/>
    <x v="212"/>
    <n v="135500"/>
    <x v="20"/>
    <n v="9802464"/>
    <s v="CROSSARM ASSEMBLIES, WOOD"/>
    <d v="2000-06-01T00:00:00"/>
    <d v="2000-01-01T00:00:00"/>
    <s v="WCDXFER"/>
  </r>
  <r>
    <n v="0"/>
    <n v="0"/>
    <n v="0"/>
    <n v="0"/>
    <d v="2025-12-01T00:00:00"/>
    <s v="BH Colorado Electric Oper Co"/>
    <s v="Regulated Electric (122)"/>
    <s v="X DNU # 872 (D) North Canon"/>
    <x v="212"/>
    <n v="135500"/>
    <x v="20"/>
    <n v="9802583"/>
    <s v="CROSSARM ASSEMBLIES, WOOD"/>
    <d v="1994-07-01T00:00:00"/>
    <d v="1994-07-01T00:00:00"/>
    <s v="WCDXFER"/>
  </r>
  <r>
    <n v="0"/>
    <n v="0"/>
    <n v="0"/>
    <n v="0"/>
    <d v="2025-12-01T00:00:00"/>
    <s v="BH Colorado Electric Oper Co"/>
    <s v="Regulated Electric (122)"/>
    <s v="X DNU # 872 (D) North Canon"/>
    <x v="212"/>
    <n v="135500"/>
    <x v="20"/>
    <n v="9801852"/>
    <s v="CROSSARM ASSEMBLIES, WOOD"/>
    <d v="1995-07-01T00:00:00"/>
    <d v="1995-07-01T00:00:00"/>
    <s v="WCDXFER"/>
  </r>
  <r>
    <n v="0"/>
    <n v="0"/>
    <n v="0"/>
    <n v="0"/>
    <d v="2025-12-01T00:00:00"/>
    <s v="BH Colorado Electric Oper Co"/>
    <s v="Regulated Electric (122)"/>
    <s v="X DNU # 872 (D) North Canon"/>
    <x v="212"/>
    <n v="135500"/>
    <x v="20"/>
    <n v="9802463"/>
    <s v="CROSSARM ASSEMBLIES, WOOD"/>
    <d v="1994-07-01T00:00:00"/>
    <d v="1994-07-01T00:00:00"/>
    <s v="WCDXFER"/>
  </r>
  <r>
    <n v="0"/>
    <n v="0"/>
    <n v="0"/>
    <n v="0"/>
    <d v="2025-12-01T00:00:00"/>
    <s v="BH Colorado Electric Oper Co"/>
    <s v="Regulated Electric (122)"/>
    <s v="X DNU # 872 (D) North Canon"/>
    <x v="212"/>
    <n v="135500"/>
    <x v="20"/>
    <n v="9802406"/>
    <s v="CROSSARM ASSEMBLIES, WOOD"/>
    <d v="1994-07-01T00:00:00"/>
    <d v="1994-07-01T00:00:00"/>
    <s v="WCDXFER"/>
  </r>
  <r>
    <n v="0"/>
    <n v="0"/>
    <n v="0"/>
    <n v="0"/>
    <d v="2025-12-01T00:00:00"/>
    <s v="BH Colorado Electric Oper Co"/>
    <s v="Regulated Electric (122)"/>
    <s v="X DNU # 872 (D) North Canon"/>
    <x v="212"/>
    <n v="135500"/>
    <x v="3"/>
    <n v="9867548"/>
    <s v="North Canon Sub - Victor Sub"/>
    <d v="2000-04-01T00:00:00"/>
    <d v="2000-04-01T00:00:00"/>
    <s v="7105872131"/>
  </r>
  <r>
    <n v="0"/>
    <n v="0"/>
    <n v="0"/>
    <n v="0"/>
    <d v="2025-12-01T00:00:00"/>
    <s v="BH Colorado Electric Oper Co"/>
    <s v="Regulated Electric (122)"/>
    <s v="X DNU # 872 (D) North Canon"/>
    <x v="212"/>
    <n v="135500"/>
    <x v="3"/>
    <n v="9767812"/>
    <s v="Inv-Grdn Pk/Victor Alterations"/>
    <d v="1999-12-15T00:00:00"/>
    <d v="2000-01-01T00:00:00"/>
    <s v="10008157"/>
  </r>
  <r>
    <n v="0"/>
    <n v="0"/>
    <n v="0"/>
    <n v="0"/>
    <d v="2025-12-01T00:00:00"/>
    <s v="BH Colorado Electric Oper Co"/>
    <s v="Regulated Electric (122)"/>
    <s v="X DNU # 872 (D) North Canon"/>
    <x v="212"/>
    <n v="135500"/>
    <x v="23"/>
    <n v="9802945"/>
    <s v="POLE, WOOD"/>
    <d v="1994-07-01T00:00:00"/>
    <d v="1994-07-01T00:00:00"/>
    <s v="WCDXFER"/>
  </r>
  <r>
    <n v="0"/>
    <n v="0"/>
    <n v="0"/>
    <n v="0"/>
    <d v="2025-12-01T00:00:00"/>
    <s v="BH Colorado Electric Oper Co"/>
    <s v="Regulated Electric (122)"/>
    <s v="X DNU # 872 (D) North Canon"/>
    <x v="212"/>
    <n v="135500"/>
    <x v="23"/>
    <n v="9815357"/>
    <s v="POLE, WOOD"/>
    <d v="2003-08-01T00:00:00"/>
    <d v="2003-01-01T00:00:00"/>
    <s v="7105872131"/>
  </r>
  <r>
    <n v="0"/>
    <n v="0"/>
    <n v="0"/>
    <n v="0"/>
    <d v="2025-12-01T00:00:00"/>
    <s v="BH Colorado Electric Oper Co"/>
    <s v="Regulated Electric (122)"/>
    <s v="X DNU # 872 (D) North Canon"/>
    <x v="212"/>
    <n v="135500"/>
    <x v="23"/>
    <n v="10500628"/>
    <s v="POLE, WOOD 70 FOOT CLASS"/>
    <d v="2010-10-01T00:00:00"/>
    <d v="2010-10-01T00:00:00"/>
    <s v="7105872131"/>
  </r>
  <r>
    <n v="0"/>
    <n v="0"/>
    <n v="0"/>
    <n v="0"/>
    <d v="2025-12-01T00:00:00"/>
    <s v="BH Colorado Electric Oper Co"/>
    <s v="Regulated Electric (122)"/>
    <s v="X DNU # 872 (D) North Canon"/>
    <x v="212"/>
    <n v="135500"/>
    <x v="23"/>
    <n v="9801783"/>
    <s v="POLE, WOOD"/>
    <d v="2001-02-01T00:00:00"/>
    <d v="2001-01-01T00:00:00"/>
    <s v="7105872131"/>
  </r>
  <r>
    <n v="0"/>
    <n v="0"/>
    <n v="0"/>
    <n v="0"/>
    <d v="2025-12-01T00:00:00"/>
    <s v="BH Colorado Electric Oper Co"/>
    <s v="Regulated Electric (122)"/>
    <s v="X DNU # 872 (D) North Canon"/>
    <x v="212"/>
    <n v="135500"/>
    <x v="23"/>
    <n v="9802161"/>
    <s v="POLE, WOOD"/>
    <d v="1995-07-01T00:00:00"/>
    <d v="1995-07-01T00:00:00"/>
    <s v="WCDXFER"/>
  </r>
  <r>
    <n v="0"/>
    <n v="0"/>
    <n v="0"/>
    <n v="0"/>
    <d v="2025-12-01T00:00:00"/>
    <s v="BH Colorado Electric Oper Co"/>
    <s v="Regulated Electric (122)"/>
    <s v="X DNU # 872 (D) North Canon"/>
    <x v="212"/>
    <n v="135500"/>
    <x v="23"/>
    <n v="9803003"/>
    <s v="POLE, WOOD"/>
    <d v="2000-06-01T00:00:00"/>
    <d v="2000-01-01T00:00:00"/>
    <s v="WCDXFER"/>
  </r>
  <r>
    <n v="0"/>
    <n v="0"/>
    <n v="0"/>
    <n v="0"/>
    <d v="2025-12-01T00:00:00"/>
    <s v="BH Colorado Electric Oper Co"/>
    <s v="Regulated Electric (122)"/>
    <s v="X DNU # 872 (D) North Canon"/>
    <x v="212"/>
    <n v="135500"/>
    <x v="23"/>
    <n v="9803002"/>
    <s v="POLE, WOOD"/>
    <d v="1994-07-01T00:00:00"/>
    <d v="1994-07-01T00:00:00"/>
    <s v="WCDXFER"/>
  </r>
  <r>
    <n v="0"/>
    <n v="0"/>
    <n v="0"/>
    <n v="0"/>
    <d v="2025-12-01T00:00:00"/>
    <s v="BH Colorado Electric Oper Co"/>
    <s v="Regulated Electric (122)"/>
    <s v="X DNU # 872 (D) North Canon"/>
    <x v="212"/>
    <n v="135500"/>
    <x v="23"/>
    <n v="9803157"/>
    <s v="POLE, WOOD"/>
    <d v="1994-07-01T00:00:00"/>
    <d v="1994-07-01T00:00:00"/>
    <s v="WCDXFER"/>
  </r>
  <r>
    <n v="0"/>
    <n v="0"/>
    <n v="0"/>
    <n v="0"/>
    <d v="2025-12-01T00:00:00"/>
    <s v="BH Colorado Electric Oper Co"/>
    <s v="Regulated Electric (122)"/>
    <s v="X DNU # 872 (D) North Canon"/>
    <x v="212"/>
    <n v="135500"/>
    <x v="23"/>
    <n v="10500625"/>
    <s v="POLE, WOOD 75 FOOT CLASS"/>
    <d v="2010-10-01T00:00:00"/>
    <d v="2010-10-01T00:00:00"/>
    <s v="7105872131"/>
  </r>
  <r>
    <n v="0"/>
    <n v="0"/>
    <n v="0"/>
    <n v="0"/>
    <d v="2025-12-01T00:00:00"/>
    <s v="BH Colorado Electric Oper Co"/>
    <s v="Regulated Electric (122)"/>
    <s v="X DNU # 872 (D) North Canon"/>
    <x v="212"/>
    <n v="135500"/>
    <x v="23"/>
    <n v="10500622"/>
    <s v="POLE, WOOD 85 FOOT CLASS"/>
    <d v="2010-10-01T00:00:00"/>
    <d v="2010-10-01T00:00:00"/>
    <s v="7105872131"/>
  </r>
  <r>
    <n v="0"/>
    <n v="0"/>
    <n v="0"/>
    <n v="0"/>
    <d v="2025-12-01T00:00:00"/>
    <s v="BH Colorado Electric Oper Co"/>
    <s v="Regulated Electric (122)"/>
    <s v="X DNU # 872 (D) North Canon"/>
    <x v="212"/>
    <n v="135500"/>
    <x v="87"/>
    <n v="9977339"/>
    <s v="WOOD 1 POLE 35'"/>
    <d v="1995-07-01T00:00:00"/>
    <d v="1995-07-01T00:00:00"/>
    <s v="CPR Conversion"/>
  </r>
  <r>
    <n v="0"/>
    <n v="0"/>
    <n v="0"/>
    <n v="0"/>
    <d v="2025-12-01T00:00:00"/>
    <s v="BH Colorado Electric Oper Co"/>
    <s v="Regulated Electric (122)"/>
    <s v="X DNU # 872 (D) North Canon"/>
    <x v="212"/>
    <n v="135500"/>
    <x v="45"/>
    <n v="9974543"/>
    <s v="WOOD 1 POLE 55'"/>
    <d v="1994-07-01T00:00:00"/>
    <d v="1994-07-01T00:00:00"/>
    <s v="CPR Conversion"/>
  </r>
  <r>
    <n v="0"/>
    <n v="0"/>
    <n v="0"/>
    <n v="0"/>
    <d v="2025-12-01T00:00:00"/>
    <s v="BH Colorado Electric Oper Co"/>
    <s v="Regulated Electric (122)"/>
    <s v="X DNU # 872 (D) North Canon"/>
    <x v="212"/>
    <n v="135500"/>
    <x v="46"/>
    <n v="9971966"/>
    <s v="WOOD 1 POLE 60'"/>
    <d v="2000-06-01T00:00:00"/>
    <d v="2000-01-01T00:00:00"/>
    <s v="7105872131"/>
  </r>
  <r>
    <n v="0"/>
    <n v="0"/>
    <n v="0"/>
    <n v="0"/>
    <d v="2025-12-01T00:00:00"/>
    <s v="BH Colorado Electric Oper Co"/>
    <s v="Regulated Electric (122)"/>
    <s v="X DNU # 872 (D) North Canon"/>
    <x v="212"/>
    <n v="135500"/>
    <x v="46"/>
    <n v="9974542"/>
    <s v="WOOD 1 POLE 60'"/>
    <d v="1994-07-01T00:00:00"/>
    <d v="1994-07-01T00:00:00"/>
    <s v="CPR Conversion"/>
  </r>
  <r>
    <n v="0"/>
    <n v="0"/>
    <n v="0"/>
    <n v="0"/>
    <d v="2025-12-01T00:00:00"/>
    <s v="BH Colorado Electric Oper Co"/>
    <s v="Regulated Electric (122)"/>
    <s v="X DNU # 872 (D) North Canon"/>
    <x v="212"/>
    <n v="135500"/>
    <x v="47"/>
    <n v="9974541"/>
    <s v="WOOD 1 POLE 65'"/>
    <d v="1994-07-01T00:00:00"/>
    <d v="1994-07-01T00:00:00"/>
    <s v="CPR Conversion"/>
  </r>
  <r>
    <n v="0"/>
    <n v="0"/>
    <n v="0"/>
    <n v="0"/>
    <d v="2025-12-01T00:00:00"/>
    <s v="BH Colorado Electric Oper Co"/>
    <s v="Regulated Electric (122)"/>
    <s v="X DNU # 872 (D) North Canon"/>
    <x v="212"/>
    <n v="135600"/>
    <x v="3"/>
    <n v="9767811"/>
    <s v="Inv-Grdn Pk/Victor Alterations"/>
    <d v="1999-12-15T00:00:00"/>
    <d v="2000-01-01T00:00:00"/>
    <s v="10008157"/>
  </r>
  <r>
    <n v="0"/>
    <n v="0"/>
    <n v="0"/>
    <n v="0"/>
    <d v="2025-12-01T00:00:00"/>
    <s v="BH Colorado Electric Oper Co"/>
    <s v="Regulated Electric (122)"/>
    <s v="X DNU # 872 (D) North Canon"/>
    <x v="212"/>
    <n v="135600"/>
    <x v="3"/>
    <n v="9867547"/>
    <s v="North Canon Sub - Victor Sub"/>
    <d v="2000-04-01T00:00:00"/>
    <d v="2000-04-01T00:00:00"/>
    <s v="7105872131"/>
  </r>
  <r>
    <n v="0"/>
    <n v="0"/>
    <n v="0"/>
    <n v="0"/>
    <d v="2025-12-01T00:00:00"/>
    <s v="BH Colorado Electric Oper Co"/>
    <s v="Regulated Electric (122)"/>
    <s v="X DNU # 872 (D) North Canon"/>
    <x v="212"/>
    <n v="135600"/>
    <x v="452"/>
    <n v="9874726"/>
    <s v="INSULATORS-PIN &amp; CAP-69KV"/>
    <d v="1999-12-15T00:00:00"/>
    <d v="2000-01-01T00:00:00"/>
    <s v="10008157"/>
  </r>
  <r>
    <n v="0"/>
    <n v="0"/>
    <n v="0"/>
    <n v="0"/>
    <d v="2025-12-01T00:00:00"/>
    <s v="BH Colorado Electric Oper Co"/>
    <s v="Regulated Electric (122)"/>
    <s v="X DNU # 872 (D) North Canon"/>
    <x v="212"/>
    <n v="135600"/>
    <x v="17"/>
    <n v="9977338"/>
    <s v="POST INSULATORS"/>
    <d v="1995-07-01T00:00:00"/>
    <d v="1995-07-01T00:00:00"/>
    <s v="CPR Conversion"/>
  </r>
  <r>
    <n v="0"/>
    <n v="0"/>
    <n v="0"/>
    <n v="0"/>
    <d v="2025-12-01T00:00:00"/>
    <s v="BH Colorado Electric Oper Co"/>
    <s v="Regulated Electric (122)"/>
    <s v="X DNU # 872 (D) North Canon"/>
    <x v="212"/>
    <n v="135600"/>
    <x v="19"/>
    <n v="9808076"/>
    <s v="SUSPENSION INSULATORS"/>
    <d v="2001-11-01T00:00:00"/>
    <d v="2001-01-01T00:00:00"/>
    <s v="7105872131"/>
  </r>
  <r>
    <n v="0"/>
    <n v="0"/>
    <n v="0"/>
    <n v="0"/>
    <d v="2025-12-01T00:00:00"/>
    <s v="BH Colorado Electric Oper Co"/>
    <s v="Regulated Electric (122)"/>
    <s v="X DNU # 872 (D) North Canon"/>
    <x v="212"/>
    <n v="135600"/>
    <x v="19"/>
    <n v="10500619"/>
    <s v="Suspension Insulators"/>
    <d v="2010-10-01T00:00:00"/>
    <d v="2010-01-01T00:00:00"/>
    <s v="7105872131"/>
  </r>
  <r>
    <n v="0"/>
    <n v="0"/>
    <n v="0"/>
    <n v="0"/>
    <d v="2025-12-01T00:00:00"/>
    <s v="BH Colorado Electric Oper Co"/>
    <s v="Regulated Electric (122)"/>
    <s v="X DNU # 880 (D) Florence"/>
    <x v="213"/>
    <n v="135500"/>
    <x v="7"/>
    <n v="9742260"/>
    <s v="ANCHORS"/>
    <d v="2005-07-20T00:00:00"/>
    <d v="2005-01-01T00:00:00"/>
    <s v="10020915"/>
  </r>
  <r>
    <n v="0"/>
    <n v="0"/>
    <n v="0"/>
    <n v="0"/>
    <d v="2025-12-01T00:00:00"/>
    <s v="BH Colorado Electric Oper Co"/>
    <s v="Regulated Electric (122)"/>
    <s v="X DNU # 880 (D) Florence"/>
    <x v="213"/>
    <n v="135500"/>
    <x v="7"/>
    <n v="9738544"/>
    <s v="ANCHORS"/>
    <d v="2006-11-01T00:00:00"/>
    <d v="2006-01-01T00:00:00"/>
    <s v="10023944"/>
  </r>
  <r>
    <n v="0"/>
    <n v="0"/>
    <n v="0"/>
    <n v="0"/>
    <d v="2025-12-01T00:00:00"/>
    <s v="BH Colorado Electric Oper Co"/>
    <s v="Regulated Electric (122)"/>
    <s v="X DNU # 880 (D) Florence"/>
    <x v="213"/>
    <n v="135500"/>
    <x v="7"/>
    <n v="9729623"/>
    <s v="ANCHORS"/>
    <d v="2009-03-01T00:00:00"/>
    <d v="2009-01-01T00:00:00"/>
    <s v="7105880131"/>
  </r>
  <r>
    <n v="0"/>
    <n v="0"/>
    <n v="0"/>
    <n v="0"/>
    <d v="2025-12-01T00:00:00"/>
    <s v="BH Colorado Electric Oper Co"/>
    <s v="Regulated Electric (122)"/>
    <s v="X DNU # 880 (D) Florence"/>
    <x v="213"/>
    <n v="135500"/>
    <x v="20"/>
    <n v="9738338"/>
    <s v="CROSSARM ASSEMBLIES, WOOD"/>
    <d v="2006-11-01T00:00:00"/>
    <d v="2006-01-01T00:00:00"/>
    <s v="10023944"/>
  </r>
  <r>
    <n v="0"/>
    <n v="0"/>
    <n v="0"/>
    <n v="0"/>
    <d v="2025-12-01T00:00:00"/>
    <s v="BH Colorado Electric Oper Co"/>
    <s v="Regulated Electric (122)"/>
    <s v="X DNU # 880 (D) Florence"/>
    <x v="213"/>
    <n v="135500"/>
    <x v="20"/>
    <n v="9802549"/>
    <s v="CROSSARM ASSEMBLIES, WOOD"/>
    <d v="1994-07-01T00:00:00"/>
    <d v="1994-07-01T00:00:00"/>
    <s v="WCDXFER"/>
  </r>
  <r>
    <n v="0"/>
    <n v="0"/>
    <n v="0"/>
    <n v="0"/>
    <d v="2025-12-01T00:00:00"/>
    <s v="BH Colorado Electric Oper Co"/>
    <s v="Regulated Electric (122)"/>
    <s v="X DNU # 880 (D) Florence"/>
    <x v="213"/>
    <n v="135500"/>
    <x v="20"/>
    <n v="9802827"/>
    <s v="CROSSARM ASSEMBLIES, WOOD"/>
    <d v="1994-07-01T00:00:00"/>
    <d v="1994-07-01T00:00:00"/>
    <s v="WCDXFER"/>
  </r>
  <r>
    <n v="0"/>
    <n v="0"/>
    <n v="0"/>
    <n v="0"/>
    <d v="2025-12-01T00:00:00"/>
    <s v="BH Colorado Electric Oper Co"/>
    <s v="Regulated Electric (122)"/>
    <s v="X DNU # 880 (D) Florence"/>
    <x v="213"/>
    <n v="135500"/>
    <x v="20"/>
    <n v="9802756"/>
    <s v="CROSSARM ASSEMBLIES, WOOD"/>
    <d v="1994-07-01T00:00:00"/>
    <d v="1994-07-01T00:00:00"/>
    <s v="WCDXFER"/>
  </r>
  <r>
    <n v="0"/>
    <n v="0"/>
    <n v="0"/>
    <n v="0"/>
    <d v="2025-12-01T00:00:00"/>
    <s v="BH Colorado Electric Oper Co"/>
    <s v="Regulated Electric (122)"/>
    <s v="X DNU # 880 (D) Florence"/>
    <x v="213"/>
    <n v="135500"/>
    <x v="20"/>
    <n v="9802806"/>
    <s v="CROSSARM ASSEMBLIES, WOOD"/>
    <d v="1994-07-01T00:00:00"/>
    <d v="1994-07-01T00:00:00"/>
    <s v="WCDXFER"/>
  </r>
  <r>
    <n v="0"/>
    <n v="0"/>
    <n v="0"/>
    <n v="0"/>
    <d v="2025-12-01T00:00:00"/>
    <s v="BH Colorado Electric Oper Co"/>
    <s v="Regulated Electric (122)"/>
    <s v="X DNU # 880 (D) Florence"/>
    <x v="213"/>
    <n v="135500"/>
    <x v="20"/>
    <n v="9802821"/>
    <s v="CROSSARM ASSEMBLIES, WOOD"/>
    <d v="1994-07-01T00:00:00"/>
    <d v="1994-07-01T00:00:00"/>
    <s v="WCDXFER"/>
  </r>
  <r>
    <n v="0"/>
    <n v="0"/>
    <n v="0"/>
    <n v="0"/>
    <d v="2025-12-01T00:00:00"/>
    <s v="BH Colorado Electric Oper Co"/>
    <s v="Regulated Electric (122)"/>
    <s v="X DNU # 880 (D) Florence"/>
    <x v="213"/>
    <n v="135500"/>
    <x v="20"/>
    <n v="9802788"/>
    <s v="CROSSARM ASSEMBLIES, WOOD"/>
    <d v="1994-07-01T00:00:00"/>
    <d v="1994-07-01T00:00:00"/>
    <s v="WCDXFER"/>
  </r>
  <r>
    <n v="0"/>
    <n v="0"/>
    <n v="0"/>
    <n v="0"/>
    <d v="2025-12-01T00:00:00"/>
    <s v="BH Colorado Electric Oper Co"/>
    <s v="Regulated Electric (122)"/>
    <s v="X DNU # 880 (D) Florence"/>
    <x v="213"/>
    <n v="135500"/>
    <x v="3"/>
    <n v="9747522"/>
    <s v="Repl structures-line 880"/>
    <d v="2006-11-01T00:00:00"/>
    <d v="2006-12-01T00:00:00"/>
    <s v="10023944"/>
  </r>
  <r>
    <n v="0"/>
    <n v="0"/>
    <n v="0"/>
    <n v="0"/>
    <d v="2025-12-01T00:00:00"/>
    <s v="BH Colorado Electric Oper Co"/>
    <s v="Regulated Electric (122)"/>
    <s v="X DNU # 880 (D) Florence"/>
    <x v="213"/>
    <n v="135500"/>
    <x v="3"/>
    <n v="9702350"/>
    <s v="Repl line 880-4 Mile Ranch"/>
    <d v="2005-07-20T00:00:00"/>
    <d v="2006-02-01T00:00:00"/>
    <s v="10020915"/>
  </r>
  <r>
    <n v="0"/>
    <n v="0"/>
    <n v="0"/>
    <n v="0"/>
    <d v="2025-12-01T00:00:00"/>
    <s v="BH Colorado Electric Oper Co"/>
    <s v="Regulated Electric (122)"/>
    <s v="X DNU # 880 (D) Florence"/>
    <x v="213"/>
    <n v="135500"/>
    <x v="3"/>
    <n v="9993697"/>
    <s v="Repl line 880-4 Mile Ranch"/>
    <d v="2005-07-20T00:00:00"/>
    <d v="2005-09-01T00:00:00"/>
    <s v="10020915"/>
  </r>
  <r>
    <n v="0"/>
    <n v="0"/>
    <n v="0"/>
    <n v="0"/>
    <d v="2025-12-01T00:00:00"/>
    <s v="BH Colorado Electric Oper Co"/>
    <s v="Regulated Electric (122)"/>
    <s v="X DNU # 880 (D) Florence"/>
    <x v="213"/>
    <n v="135500"/>
    <x v="3"/>
    <n v="9993832"/>
    <s v="Repl line 880-4 Mile Ranch"/>
    <d v="2005-07-20T00:00:00"/>
    <d v="2005-10-01T00:00:00"/>
    <s v="10020915"/>
  </r>
  <r>
    <n v="0"/>
    <n v="0"/>
    <n v="0"/>
    <n v="0"/>
    <d v="2025-12-01T00:00:00"/>
    <s v="BH Colorado Electric Oper Co"/>
    <s v="Regulated Electric (122)"/>
    <s v="X DNU # 880 (D) Florence"/>
    <x v="213"/>
    <n v="135500"/>
    <x v="3"/>
    <n v="9754484"/>
    <s v="Repl line 880-4 Mile Ranch"/>
    <d v="2005-07-20T00:00:00"/>
    <d v="2006-02-01T00:00:00"/>
    <s v="10020915"/>
  </r>
  <r>
    <n v="0"/>
    <n v="0"/>
    <n v="0"/>
    <n v="0"/>
    <d v="2025-12-01T00:00:00"/>
    <s v="BH Colorado Electric Oper Co"/>
    <s v="Regulated Electric (122)"/>
    <s v="X DNU # 880 (D) Florence"/>
    <x v="213"/>
    <n v="135500"/>
    <x v="9"/>
    <n v="9738542"/>
    <s v="GUYS"/>
    <d v="2006-11-01T00:00:00"/>
    <d v="2006-01-01T00:00:00"/>
    <s v="10023944"/>
  </r>
  <r>
    <n v="0"/>
    <n v="0"/>
    <n v="0"/>
    <n v="0"/>
    <d v="2025-12-01T00:00:00"/>
    <s v="BH Colorado Electric Oper Co"/>
    <s v="Regulated Electric (122)"/>
    <s v="X DNU # 880 (D) Florence"/>
    <x v="213"/>
    <n v="135500"/>
    <x v="9"/>
    <n v="9742258"/>
    <s v="GUYS"/>
    <d v="2005-07-20T00:00:00"/>
    <d v="2005-01-01T00:00:00"/>
    <s v="10020915"/>
  </r>
  <r>
    <n v="0"/>
    <n v="0"/>
    <n v="0"/>
    <n v="0"/>
    <d v="2025-12-01T00:00:00"/>
    <s v="BH Colorado Electric Oper Co"/>
    <s v="Regulated Electric (122)"/>
    <s v="X DNU # 880 (D) Florence"/>
    <x v="213"/>
    <n v="135500"/>
    <x v="23"/>
    <n v="9803088"/>
    <s v="POLE, WOOD"/>
    <d v="1994-07-01T00:00:00"/>
    <d v="1994-07-01T00:00:00"/>
    <s v="WCDXFER"/>
  </r>
  <r>
    <n v="0"/>
    <n v="0"/>
    <n v="0"/>
    <n v="0"/>
    <d v="2025-12-01T00:00:00"/>
    <s v="BH Colorado Electric Oper Co"/>
    <s v="Regulated Electric (122)"/>
    <s v="X DNU # 880 (D) Florence"/>
    <x v="213"/>
    <n v="135500"/>
    <x v="23"/>
    <n v="9738339"/>
    <s v="POLE, WOOD"/>
    <d v="2006-11-01T00:00:00"/>
    <d v="2006-01-01T00:00:00"/>
    <s v="10023944"/>
  </r>
  <r>
    <n v="0"/>
    <n v="0"/>
    <n v="0"/>
    <n v="0"/>
    <d v="2025-12-01T00:00:00"/>
    <s v="BH Colorado Electric Oper Co"/>
    <s v="Regulated Electric (122)"/>
    <s v="X DNU # 880 (D) Florence"/>
    <x v="213"/>
    <n v="135500"/>
    <x v="23"/>
    <n v="9741315"/>
    <s v="POLE, WOOD"/>
    <d v="2007-12-01T00:00:00"/>
    <d v="2007-01-01T00:00:00"/>
    <s v="7105880131"/>
  </r>
  <r>
    <n v="0"/>
    <n v="0"/>
    <n v="0"/>
    <n v="0"/>
    <d v="2025-12-01T00:00:00"/>
    <s v="BH Colorado Electric Oper Co"/>
    <s v="Regulated Electric (122)"/>
    <s v="X DNU # 880 (D) Florence"/>
    <x v="213"/>
    <n v="135500"/>
    <x v="23"/>
    <n v="10500610"/>
    <s v="Pole, Wood"/>
    <d v="2010-10-01T00:00:00"/>
    <d v="2010-10-01T00:00:00"/>
    <s v="7105880131"/>
  </r>
  <r>
    <n v="0"/>
    <n v="0"/>
    <n v="0"/>
    <n v="0"/>
    <d v="2025-12-01T00:00:00"/>
    <s v="BH Colorado Electric Oper Co"/>
    <s v="Regulated Electric (122)"/>
    <s v="X DNU # 880 (D) Florence"/>
    <x v="213"/>
    <n v="135500"/>
    <x v="23"/>
    <n v="9803324"/>
    <s v="POLE, WOOD"/>
    <d v="1994-07-01T00:00:00"/>
    <d v="1994-07-01T00:00:00"/>
    <s v="WCDXFER"/>
  </r>
  <r>
    <n v="0"/>
    <n v="0"/>
    <n v="0"/>
    <n v="0"/>
    <d v="2025-12-01T00:00:00"/>
    <s v="BH Colorado Electric Oper Co"/>
    <s v="Regulated Electric (122)"/>
    <s v="X DNU # 880 (D) Florence"/>
    <x v="213"/>
    <n v="135500"/>
    <x v="23"/>
    <n v="9815356"/>
    <s v="POLE, WOOD"/>
    <d v="2003-08-01T00:00:00"/>
    <d v="2003-01-01T00:00:00"/>
    <s v="7105880131"/>
  </r>
  <r>
    <n v="0"/>
    <n v="0"/>
    <n v="0"/>
    <n v="0"/>
    <d v="2025-12-01T00:00:00"/>
    <s v="BH Colorado Electric Oper Co"/>
    <s v="Regulated Electric (122)"/>
    <s v="X DNU # 880 (D) Florence"/>
    <x v="213"/>
    <n v="135500"/>
    <x v="23"/>
    <n v="9742255"/>
    <s v="POLE, WOOD"/>
    <d v="2005-07-20T00:00:00"/>
    <d v="2005-01-01T00:00:00"/>
    <s v="10020915"/>
  </r>
  <r>
    <n v="0"/>
    <n v="0"/>
    <n v="0"/>
    <n v="0"/>
    <d v="2025-12-01T00:00:00"/>
    <s v="BH Colorado Electric Oper Co"/>
    <s v="Regulated Electric (122)"/>
    <s v="X DNU # 880 (D) Florence"/>
    <x v="213"/>
    <n v="135500"/>
    <x v="23"/>
    <n v="9803294"/>
    <s v="POLE, WOOD"/>
    <d v="1994-07-01T00:00:00"/>
    <d v="1994-07-01T00:00:00"/>
    <s v="WCDXFER"/>
  </r>
  <r>
    <n v="0"/>
    <n v="0"/>
    <n v="0"/>
    <n v="0"/>
    <d v="2025-12-01T00:00:00"/>
    <s v="BH Colorado Electric Oper Co"/>
    <s v="Regulated Electric (122)"/>
    <s v="X DNU # 880 (D) Florence"/>
    <x v="213"/>
    <n v="135500"/>
    <x v="23"/>
    <n v="9803372"/>
    <s v="POLE, WOOD"/>
    <d v="1994-07-01T00:00:00"/>
    <d v="1994-07-01T00:00:00"/>
    <s v="WCDXFER"/>
  </r>
  <r>
    <n v="0"/>
    <n v="0"/>
    <n v="0"/>
    <n v="0"/>
    <d v="2025-12-01T00:00:00"/>
    <s v="BH Colorado Electric Oper Co"/>
    <s v="Regulated Electric (122)"/>
    <s v="X DNU # 880 (D) Florence"/>
    <x v="213"/>
    <n v="135500"/>
    <x v="23"/>
    <n v="9803360"/>
    <s v="POLE, WOOD"/>
    <d v="1994-07-01T00:00:00"/>
    <d v="1994-07-01T00:00:00"/>
    <s v="WCDXFER"/>
  </r>
  <r>
    <n v="0"/>
    <n v="0"/>
    <n v="0"/>
    <n v="0"/>
    <d v="2025-12-01T00:00:00"/>
    <s v="BH Colorado Electric Oper Co"/>
    <s v="Regulated Electric (122)"/>
    <s v="X DNU # 880 (D) Florence"/>
    <x v="213"/>
    <n v="135500"/>
    <x v="23"/>
    <n v="9803391"/>
    <s v="POLE, WOOD"/>
    <d v="1994-07-01T00:00:00"/>
    <d v="1994-07-01T00:00:00"/>
    <s v="WCDXFER"/>
  </r>
  <r>
    <n v="0"/>
    <n v="0"/>
    <n v="0"/>
    <n v="0"/>
    <d v="2025-12-01T00:00:00"/>
    <s v="BH Colorado Electric Oper Co"/>
    <s v="Regulated Electric (122)"/>
    <s v="X DNU # 880 (D) Florence"/>
    <x v="213"/>
    <n v="135500"/>
    <x v="46"/>
    <n v="9974533"/>
    <s v="WOOD 1 POLE 60'"/>
    <d v="1994-07-01T00:00:00"/>
    <d v="1994-07-01T00:00:00"/>
    <s v="CPR Conversion"/>
  </r>
  <r>
    <n v="0"/>
    <n v="0"/>
    <n v="0"/>
    <n v="0"/>
    <d v="2025-12-01T00:00:00"/>
    <s v="BH Colorado Electric Oper Co"/>
    <s v="Regulated Electric (122)"/>
    <s v="X DNU # 880 (D) Florence"/>
    <x v="213"/>
    <n v="135500"/>
    <x v="48"/>
    <n v="9701182"/>
    <s v="WOOD 1 POLE 70'"/>
    <d v="1994-07-01T00:00:00"/>
    <d v="1994-07-01T00:00:00"/>
    <s v="CPR Conversion"/>
  </r>
  <r>
    <n v="0"/>
    <n v="0"/>
    <n v="0"/>
    <n v="0"/>
    <d v="2025-12-01T00:00:00"/>
    <s v="BH Colorado Electric Oper Co"/>
    <s v="Regulated Electric (122)"/>
    <s v="X DNU # 880 (D) Florence"/>
    <x v="213"/>
    <n v="135500"/>
    <x v="49"/>
    <n v="9974532"/>
    <s v="WOOD 1 POLE 75'"/>
    <d v="1994-07-01T00:00:00"/>
    <d v="1994-07-01T00:00:00"/>
    <s v="CPR Conversion"/>
  </r>
  <r>
    <n v="0"/>
    <n v="0"/>
    <n v="0"/>
    <n v="0"/>
    <d v="2025-12-01T00:00:00"/>
    <s v="BH Colorado Electric Oper Co"/>
    <s v="Regulated Electric (122)"/>
    <s v="X DNU # 880 (D) Florence"/>
    <x v="213"/>
    <n v="135500"/>
    <x v="50"/>
    <n v="9974531"/>
    <s v="WOOD 1 POLE 80'"/>
    <d v="1994-07-01T00:00:00"/>
    <d v="1994-07-01T00:00:00"/>
    <s v="CPR Conversion"/>
  </r>
  <r>
    <n v="0"/>
    <n v="0"/>
    <n v="0"/>
    <n v="0"/>
    <d v="2025-12-01T00:00:00"/>
    <s v="BH Colorado Electric Oper Co"/>
    <s v="Regulated Electric (122)"/>
    <s v="X DNU # 880 (D) Florence"/>
    <x v="213"/>
    <n v="135500"/>
    <x v="51"/>
    <n v="9974530"/>
    <s v="WOOD 1 POLE 85'"/>
    <d v="1994-07-01T00:00:00"/>
    <d v="1994-07-01T00:00:00"/>
    <s v="CPR Conversion"/>
  </r>
  <r>
    <n v="0"/>
    <n v="0"/>
    <n v="0"/>
    <n v="0"/>
    <d v="2025-12-01T00:00:00"/>
    <s v="BH Colorado Electric Oper Co"/>
    <s v="Regulated Electric (122)"/>
    <s v="X DNU # 880 (D) Florence"/>
    <x v="213"/>
    <n v="135500"/>
    <x v="52"/>
    <n v="9974616"/>
    <s v="WOOD 1 POLE 90'"/>
    <d v="1994-07-01T00:00:00"/>
    <d v="1994-07-01T00:00:00"/>
    <s v="CPR Conversion"/>
  </r>
  <r>
    <n v="0"/>
    <n v="0"/>
    <n v="0"/>
    <n v="0"/>
    <d v="2025-12-01T00:00:00"/>
    <s v="BH Colorado Electric Oper Co"/>
    <s v="Regulated Electric (122)"/>
    <s v="X DNU # 880 (D) Florence"/>
    <x v="213"/>
    <n v="135600"/>
    <x v="40"/>
    <n v="9742253"/>
    <s v="CONDUCTOR, OH TRANS &amp; DIST INSULATED"/>
    <d v="2005-07-20T00:00:00"/>
    <d v="2005-01-01T00:00:00"/>
    <s v="10020915"/>
  </r>
  <r>
    <n v="0"/>
    <n v="0"/>
    <n v="0"/>
    <n v="0"/>
    <d v="2025-12-01T00:00:00"/>
    <s v="BH Colorado Electric Oper Co"/>
    <s v="Regulated Electric (122)"/>
    <s v="X DNU # 880 (D) Florence"/>
    <x v="213"/>
    <n v="135600"/>
    <x v="29"/>
    <n v="9742254"/>
    <s v="CONDUCTOR, OH TRANS &amp; DIST BARE"/>
    <d v="2005-07-20T00:00:00"/>
    <d v="2005-01-01T00:00:00"/>
    <s v="10020915"/>
  </r>
  <r>
    <n v="0"/>
    <n v="0"/>
    <n v="0"/>
    <n v="0"/>
    <d v="2025-12-01T00:00:00"/>
    <s v="BH Colorado Electric Oper Co"/>
    <s v="Regulated Electric (122)"/>
    <s v="X DNU # 880 (D) Florence"/>
    <x v="213"/>
    <n v="135600"/>
    <x v="29"/>
    <n v="9707383"/>
    <s v="CONDUCTOR, OH TRANS &amp; DIST BARE"/>
    <d v="2006-11-01T00:00:00"/>
    <d v="2006-01-01T00:00:00"/>
    <s v="10023944"/>
  </r>
  <r>
    <n v="0"/>
    <n v="0"/>
    <n v="0"/>
    <n v="0"/>
    <d v="2025-12-01T00:00:00"/>
    <s v="BH Colorado Electric Oper Co"/>
    <s v="Regulated Electric (122)"/>
    <s v="X DNU # 880 (D) Florence"/>
    <x v="213"/>
    <n v="135600"/>
    <x v="3"/>
    <n v="9754483"/>
    <s v="Repl line 880-4 Mile Ranch"/>
    <d v="2005-07-20T00:00:00"/>
    <d v="2006-02-01T00:00:00"/>
    <s v="10020915"/>
  </r>
  <r>
    <n v="0"/>
    <n v="0"/>
    <n v="0"/>
    <n v="0"/>
    <d v="2025-12-01T00:00:00"/>
    <s v="BH Colorado Electric Oper Co"/>
    <s v="Regulated Electric (122)"/>
    <s v="X DNU # 880 (D) Florence"/>
    <x v="213"/>
    <n v="135600"/>
    <x v="3"/>
    <n v="9994342"/>
    <s v="Repl line 880-4 Mile Ranch"/>
    <d v="2005-07-20T00:00:00"/>
    <d v="2005-10-01T00:00:00"/>
    <s v="10020915"/>
  </r>
  <r>
    <n v="0"/>
    <n v="0"/>
    <n v="0"/>
    <n v="0"/>
    <d v="2025-12-01T00:00:00"/>
    <s v="BH Colorado Electric Oper Co"/>
    <s v="Regulated Electric (122)"/>
    <s v="X DNU # 880 (D) Florence"/>
    <x v="213"/>
    <n v="135600"/>
    <x v="3"/>
    <n v="9747523"/>
    <s v="Repl structures-line 880"/>
    <d v="2006-11-01T00:00:00"/>
    <d v="2006-12-01T00:00:00"/>
    <s v="10023944"/>
  </r>
  <r>
    <n v="0"/>
    <n v="0"/>
    <n v="0"/>
    <n v="0"/>
    <d v="2025-12-01T00:00:00"/>
    <s v="BH Colorado Electric Oper Co"/>
    <s v="Regulated Electric (122)"/>
    <s v="X DNU # 880 (D) Florence"/>
    <x v="213"/>
    <n v="135600"/>
    <x v="3"/>
    <n v="9993862"/>
    <s v="Repl line 880-4 Mile Ranch"/>
    <d v="2005-07-20T00:00:00"/>
    <d v="2005-09-01T00:00:00"/>
    <s v="10020915"/>
  </r>
  <r>
    <n v="0"/>
    <n v="0"/>
    <n v="0"/>
    <n v="0"/>
    <d v="2025-12-01T00:00:00"/>
    <s v="BH Colorado Electric Oper Co"/>
    <s v="Regulated Electric (122)"/>
    <s v="X DNU # 880 (D) Florence"/>
    <x v="213"/>
    <n v="135600"/>
    <x v="79"/>
    <n v="9738342"/>
    <s v="PIN INSULATORS"/>
    <d v="2006-11-01T00:00:00"/>
    <d v="2006-01-01T00:00:00"/>
    <s v="10023944"/>
  </r>
  <r>
    <n v="0"/>
    <n v="0"/>
    <n v="0"/>
    <n v="0"/>
    <d v="2025-12-01T00:00:00"/>
    <s v="BH Colorado Electric Oper Co"/>
    <s v="Regulated Electric (122)"/>
    <s v="X DNU # 880 (D) Florence"/>
    <x v="213"/>
    <n v="135600"/>
    <x v="17"/>
    <n v="9738341"/>
    <s v="POST INSULATORS"/>
    <d v="2006-11-01T00:00:00"/>
    <d v="2006-01-01T00:00:00"/>
    <s v="10023944"/>
  </r>
  <r>
    <n v="0"/>
    <n v="0"/>
    <n v="0"/>
    <n v="0"/>
    <d v="2025-12-01T00:00:00"/>
    <s v="BH Colorado Electric Oper Co"/>
    <s v="Regulated Electric (122)"/>
    <s v="X DNU # 880 (D) Florence"/>
    <x v="213"/>
    <n v="135600"/>
    <x v="17"/>
    <n v="9710886"/>
    <s v="POST INSULATORS"/>
    <d v="2007-12-01T00:00:00"/>
    <d v="2007-01-01T00:00:00"/>
    <s v="7105880131"/>
  </r>
  <r>
    <n v="0"/>
    <n v="0"/>
    <n v="0"/>
    <n v="0"/>
    <d v="2025-12-01T00:00:00"/>
    <s v="BH Colorado Electric Oper Co"/>
    <s v="Regulated Electric (122)"/>
    <s v="X DNU # 880 (D) Florence"/>
    <x v="213"/>
    <n v="135600"/>
    <x v="17"/>
    <n v="9742257"/>
    <s v="POST INSULATORS"/>
    <d v="2005-07-20T00:00:00"/>
    <d v="2005-01-01T00:00:00"/>
    <s v="10020915"/>
  </r>
  <r>
    <n v="0"/>
    <n v="0"/>
    <n v="0"/>
    <n v="0"/>
    <d v="2025-12-01T00:00:00"/>
    <s v="BH Colorado Electric Oper Co"/>
    <s v="Regulated Electric (122)"/>
    <s v="X DNU # 880 (D) Florence"/>
    <x v="213"/>
    <n v="135600"/>
    <x v="18"/>
    <n v="9738543"/>
    <s v="STATIC WIRE (TRANSMISSION LINES)"/>
    <d v="2006-11-01T00:00:00"/>
    <d v="2006-01-01T00:00:00"/>
    <s v="10023944"/>
  </r>
  <r>
    <n v="0"/>
    <n v="0"/>
    <n v="0"/>
    <n v="0"/>
    <d v="2025-12-01T00:00:00"/>
    <s v="BH Colorado Electric Oper Co"/>
    <s v="Regulated Electric (122)"/>
    <s v="X DNU # 880 (D) Florence"/>
    <x v="213"/>
    <n v="135600"/>
    <x v="18"/>
    <n v="9742259"/>
    <s v="STATIC WIRE (TRANSMISSION LINES)"/>
    <d v="2005-07-20T00:00:00"/>
    <d v="2005-01-01T00:00:00"/>
    <s v="10020915"/>
  </r>
  <r>
    <n v="0"/>
    <n v="0"/>
    <n v="0"/>
    <n v="0"/>
    <d v="2025-12-01T00:00:00"/>
    <s v="BH Colorado Electric Oper Co"/>
    <s v="Regulated Electric (122)"/>
    <s v="X DNU # 880 (D) Florence"/>
    <x v="213"/>
    <n v="135600"/>
    <x v="19"/>
    <n v="9738340"/>
    <s v="SUSPENSION INSULATORS"/>
    <d v="2006-11-01T00:00:00"/>
    <d v="2006-01-01T00:00:00"/>
    <s v="10023944"/>
  </r>
  <r>
    <n v="0"/>
    <n v="0"/>
    <n v="0"/>
    <n v="0"/>
    <d v="2025-12-01T00:00:00"/>
    <s v="BH Colorado Electric Oper Co"/>
    <s v="Regulated Electric (122)"/>
    <s v="X DNU # 880 (D) Florence"/>
    <x v="213"/>
    <n v="135600"/>
    <x v="19"/>
    <n v="9742256"/>
    <s v="SUSPENSION INSULATORS"/>
    <d v="2005-07-20T00:00:00"/>
    <d v="2005-01-01T00:00:00"/>
    <s v="10020915"/>
  </r>
  <r>
    <n v="0"/>
    <n v="0"/>
    <n v="0"/>
    <n v="0"/>
    <d v="2025-12-01T00:00:00"/>
    <s v="BH Colorado Electric Oper Co"/>
    <s v="Regulated Electric (122)"/>
    <s v="X DNU # 882 (D) Energy Fuels Tap"/>
    <x v="214"/>
    <n v="135002"/>
    <x v="5"/>
    <n v="9869969"/>
    <s v="T-LIN S20 T20 R69"/>
    <d v="1982-07-01T00:00:00"/>
    <d v="1982-07-01T00:00:00"/>
    <s v="CPR Conversion"/>
  </r>
  <r>
    <n v="0"/>
    <n v="0"/>
    <n v="0"/>
    <n v="0"/>
    <d v="2025-12-01T00:00:00"/>
    <s v="BH Colorado Electric Oper Co"/>
    <s v="Regulated Electric (122)"/>
    <s v="X DNU # 882 (D) Energy Fuels Tap"/>
    <x v="214"/>
    <n v="135002"/>
    <x v="5"/>
    <n v="9869974"/>
    <s v="T-LIN S34 T19 R69"/>
    <d v="1982-07-01T00:00:00"/>
    <d v="1982-07-01T00:00:00"/>
    <s v="CPR Conversion"/>
  </r>
  <r>
    <n v="0"/>
    <n v="0"/>
    <n v="0"/>
    <n v="0"/>
    <d v="2025-12-01T00:00:00"/>
    <s v="BH Colorado Electric Oper Co"/>
    <s v="Regulated Electric (122)"/>
    <s v="X DNU # 882 (D) Energy Fuels Tap"/>
    <x v="214"/>
    <n v="135002"/>
    <x v="5"/>
    <n v="9727120"/>
    <s v="T-LIN S27 T19 R69"/>
    <d v="1982-07-01T00:00:00"/>
    <d v="1982-07-01T00:00:00"/>
    <s v="CPR Conversion"/>
  </r>
  <r>
    <n v="0"/>
    <n v="0"/>
    <n v="0"/>
    <n v="0"/>
    <d v="2025-12-01T00:00:00"/>
    <s v="BH Colorado Electric Oper Co"/>
    <s v="Regulated Electric (122)"/>
    <s v="X DNU # 882 (D) Energy Fuels Tap"/>
    <x v="214"/>
    <n v="135002"/>
    <x v="5"/>
    <n v="9869971"/>
    <s v="T-LIN S17 T20 R69"/>
    <d v="1982-07-01T00:00:00"/>
    <d v="1982-07-01T00:00:00"/>
    <s v="CPR Conversion"/>
  </r>
  <r>
    <n v="0"/>
    <n v="0"/>
    <n v="0"/>
    <n v="0"/>
    <d v="2025-12-01T00:00:00"/>
    <s v="BH Colorado Electric Oper Co"/>
    <s v="Regulated Electric (122)"/>
    <s v="X DNU # 882 (D) Energy Fuels Tap"/>
    <x v="214"/>
    <n v="135002"/>
    <x v="5"/>
    <n v="9869968"/>
    <s v="T-LIN S21 T19 R69"/>
    <d v="1982-07-01T00:00:00"/>
    <d v="1982-07-01T00:00:00"/>
    <s v="CPR Conversion"/>
  </r>
  <r>
    <n v="0"/>
    <n v="0"/>
    <n v="0"/>
    <n v="0"/>
    <d v="2025-12-01T00:00:00"/>
    <s v="BH Colorado Electric Oper Co"/>
    <s v="Regulated Electric (122)"/>
    <s v="X DNU # 882 (D) Energy Fuels Tap"/>
    <x v="214"/>
    <n v="135002"/>
    <x v="5"/>
    <n v="9869970"/>
    <s v="T-LIN S19 T20 R69"/>
    <d v="1982-07-01T00:00:00"/>
    <d v="1982-07-01T00:00:00"/>
    <s v="CPR Conversion"/>
  </r>
  <r>
    <n v="0"/>
    <n v="0"/>
    <n v="0"/>
    <n v="0"/>
    <d v="2025-12-01T00:00:00"/>
    <s v="BH Colorado Electric Oper Co"/>
    <s v="Regulated Electric (122)"/>
    <s v="X DNU # 882 (D) Energy Fuels Tap"/>
    <x v="214"/>
    <n v="135002"/>
    <x v="5"/>
    <n v="9869973"/>
    <s v="T-LIN S03 T20 R69"/>
    <d v="1982-07-01T00:00:00"/>
    <d v="1982-07-01T00:00:00"/>
    <s v="CPR Conversion"/>
  </r>
  <r>
    <n v="0"/>
    <n v="0"/>
    <n v="0"/>
    <n v="0"/>
    <d v="2025-12-01T00:00:00"/>
    <s v="BH Colorado Electric Oper Co"/>
    <s v="Regulated Electric (122)"/>
    <s v="X DNU # 882 (D) Energy Fuels Tap"/>
    <x v="214"/>
    <n v="135002"/>
    <x v="5"/>
    <n v="9869972"/>
    <s v="T-LIN S09 T20 R69"/>
    <d v="1982-07-01T00:00:00"/>
    <d v="1982-07-01T00:00:00"/>
    <s v="CPR Conversion"/>
  </r>
  <r>
    <n v="0"/>
    <n v="0"/>
    <n v="0"/>
    <n v="0"/>
    <d v="2025-12-01T00:00:00"/>
    <s v="BH Colorado Electric Oper Co"/>
    <s v="Regulated Electric (122)"/>
    <s v="X DNU # 882 (D) Energy Fuels Tap"/>
    <x v="214"/>
    <n v="135500"/>
    <x v="20"/>
    <n v="9802356"/>
    <s v="CROSSARM ASSEMBLIES, WOOD"/>
    <d v="1997-07-31T00:00:00"/>
    <d v="2000-01-01T00:00:00"/>
    <s v="WCDXFER"/>
  </r>
  <r>
    <n v="0"/>
    <n v="0"/>
    <n v="0"/>
    <n v="0"/>
    <d v="2025-12-01T00:00:00"/>
    <s v="BH Colorado Electric Oper Co"/>
    <s v="Regulated Electric (122)"/>
    <s v="X DNU # 882 (D) Energy Fuels Tap"/>
    <x v="214"/>
    <n v="135500"/>
    <x v="20"/>
    <n v="9802582"/>
    <s v="CROSSARM ASSEMBLIES, WOOD"/>
    <d v="1982-07-01T00:00:00"/>
    <d v="1982-07-01T00:00:00"/>
    <s v="WCDXFER"/>
  </r>
  <r>
    <n v="0"/>
    <n v="0"/>
    <n v="0"/>
    <n v="0"/>
    <d v="2025-12-01T00:00:00"/>
    <s v="BH Colorado Electric Oper Co"/>
    <s v="Regulated Electric (122)"/>
    <s v="X DNU # 882 (D) Energy Fuels Tap"/>
    <x v="214"/>
    <n v="135500"/>
    <x v="20"/>
    <n v="9802799"/>
    <s v="CROSSARM ASSEMBLIES, WOOD"/>
    <d v="1994-07-01T00:00:00"/>
    <d v="1994-07-01T00:00:00"/>
    <s v="WCDXFER"/>
  </r>
  <r>
    <n v="0"/>
    <n v="0"/>
    <n v="0"/>
    <n v="0"/>
    <d v="2025-12-01T00:00:00"/>
    <s v="BH Colorado Electric Oper Co"/>
    <s v="Regulated Electric (122)"/>
    <s v="X DNU # 882 (D) Energy Fuels Tap"/>
    <x v="214"/>
    <n v="135500"/>
    <x v="20"/>
    <n v="9802820"/>
    <s v="CROSSARM ASSEMBLIES, WOOD"/>
    <d v="1997-07-31T00:00:00"/>
    <d v="2000-01-01T00:00:00"/>
    <s v="WCDXFER"/>
  </r>
  <r>
    <n v="0"/>
    <n v="0"/>
    <n v="0"/>
    <n v="0"/>
    <d v="2025-12-01T00:00:00"/>
    <s v="BH Colorado Electric Oper Co"/>
    <s v="Regulated Electric (122)"/>
    <s v="X DNU # 882 (D) Energy Fuels Tap"/>
    <x v="214"/>
    <n v="135500"/>
    <x v="20"/>
    <n v="9802680"/>
    <s v="CROSSARM ASSEMBLIES, WOOD"/>
    <d v="1994-07-01T00:00:00"/>
    <d v="1994-07-01T00:00:00"/>
    <s v="WCDXFER"/>
  </r>
  <r>
    <n v="0"/>
    <n v="0"/>
    <n v="0"/>
    <n v="0"/>
    <d v="2025-12-01T00:00:00"/>
    <s v="BH Colorado Electric Oper Co"/>
    <s v="Regulated Electric (122)"/>
    <s v="X DNU # 882 (D) Energy Fuels Tap"/>
    <x v="214"/>
    <n v="135500"/>
    <x v="20"/>
    <n v="9802900"/>
    <s v="CROSSARM ASSEMBLIES, WOOD"/>
    <d v="1992-07-01T00:00:00"/>
    <d v="1992-07-01T00:00:00"/>
    <s v="WCDXFER"/>
  </r>
  <r>
    <n v="0"/>
    <n v="0"/>
    <n v="0"/>
    <n v="0"/>
    <d v="2025-12-01T00:00:00"/>
    <s v="BH Colorado Electric Oper Co"/>
    <s v="Regulated Electric (122)"/>
    <s v="X DNU # 882 (D) Energy Fuels Tap"/>
    <x v="214"/>
    <n v="135500"/>
    <x v="20"/>
    <n v="9802352"/>
    <s v="CROSSARM ASSEMBLIES, WOOD"/>
    <d v="1982-07-01T00:00:00"/>
    <d v="1982-07-01T00:00:00"/>
    <s v="WCDXFER"/>
  </r>
  <r>
    <n v="0"/>
    <n v="0"/>
    <n v="0"/>
    <n v="0"/>
    <d v="2025-12-01T00:00:00"/>
    <s v="BH Colorado Electric Oper Co"/>
    <s v="Regulated Electric (122)"/>
    <s v="X DNU # 882 (D) Energy Fuels Tap"/>
    <x v="214"/>
    <n v="135500"/>
    <x v="20"/>
    <n v="9802376"/>
    <s v="CROSSARM ASSEMBLIES, WOOD"/>
    <d v="1996-07-01T00:00:00"/>
    <d v="1996-07-01T00:00:00"/>
    <s v="WCDXFER"/>
  </r>
  <r>
    <n v="0"/>
    <n v="0"/>
    <n v="0"/>
    <n v="0"/>
    <d v="2025-12-01T00:00:00"/>
    <s v="BH Colorado Electric Oper Co"/>
    <s v="Regulated Electric (122)"/>
    <s v="X DNU # 882 (D) Energy Fuels Tap"/>
    <x v="214"/>
    <n v="135500"/>
    <x v="20"/>
    <n v="9802437"/>
    <s v="CROSSARM ASSEMBLIES, WOOD"/>
    <d v="1982-07-01T00:00:00"/>
    <d v="1982-07-01T00:00:00"/>
    <s v="WCDXFER"/>
  </r>
  <r>
    <n v="0"/>
    <n v="0"/>
    <n v="0"/>
    <n v="0"/>
    <d v="2025-12-01T00:00:00"/>
    <s v="BH Colorado Electric Oper Co"/>
    <s v="Regulated Electric (122)"/>
    <s v="X DNU # 882 (D) Energy Fuels Tap"/>
    <x v="214"/>
    <n v="135500"/>
    <x v="20"/>
    <n v="9802375"/>
    <s v="CROSSARM ASSEMBLIES, WOOD"/>
    <d v="1982-07-01T00:00:00"/>
    <d v="1982-07-01T00:00:00"/>
    <s v="WCDXFER"/>
  </r>
  <r>
    <n v="0"/>
    <n v="0"/>
    <n v="0"/>
    <n v="0"/>
    <d v="2025-12-01T00:00:00"/>
    <s v="BH Colorado Electric Oper Co"/>
    <s v="Regulated Electric (122)"/>
    <s v="X DNU # 882 (D) Energy Fuels Tap"/>
    <x v="214"/>
    <n v="135500"/>
    <x v="9"/>
    <n v="9973666"/>
    <s v="GUYS"/>
    <d v="1997-07-31T00:00:00"/>
    <d v="2000-01-01T00:00:00"/>
    <s v="23550041"/>
  </r>
  <r>
    <n v="0"/>
    <n v="0"/>
    <n v="0"/>
    <n v="0"/>
    <d v="2025-12-01T00:00:00"/>
    <s v="BH Colorado Electric Oper Co"/>
    <s v="Regulated Electric (122)"/>
    <s v="X DNU # 882 (D) Energy Fuels Tap"/>
    <x v="214"/>
    <n v="135500"/>
    <x v="23"/>
    <n v="9802895"/>
    <s v="POLE, WOOD"/>
    <d v="1997-07-31T00:00:00"/>
    <d v="2000-01-01T00:00:00"/>
    <s v="WCDXFER"/>
  </r>
  <r>
    <n v="0"/>
    <n v="0"/>
    <n v="0"/>
    <n v="0"/>
    <d v="2025-12-01T00:00:00"/>
    <s v="BH Colorado Electric Oper Co"/>
    <s v="Regulated Electric (122)"/>
    <s v="X DNU # 882 (D) Energy Fuels Tap"/>
    <x v="214"/>
    <n v="135500"/>
    <x v="23"/>
    <n v="9803120"/>
    <s v="POLE, WOOD"/>
    <d v="1982-07-01T00:00:00"/>
    <d v="1982-07-01T00:00:00"/>
    <s v="WCDXFER"/>
  </r>
  <r>
    <n v="0"/>
    <n v="0"/>
    <n v="0"/>
    <n v="0"/>
    <d v="2025-12-01T00:00:00"/>
    <s v="BH Colorado Electric Oper Co"/>
    <s v="Regulated Electric (122)"/>
    <s v="X DNU # 882 (D) Energy Fuels Tap"/>
    <x v="214"/>
    <n v="135500"/>
    <x v="23"/>
    <n v="9803321"/>
    <s v="POLE, WOOD"/>
    <d v="1994-07-01T00:00:00"/>
    <d v="1994-07-01T00:00:00"/>
    <s v="WCDXFER"/>
  </r>
  <r>
    <n v="0"/>
    <n v="0"/>
    <n v="0"/>
    <n v="0"/>
    <d v="2025-12-01T00:00:00"/>
    <s v="BH Colorado Electric Oper Co"/>
    <s v="Regulated Electric (122)"/>
    <s v="X DNU # 882 (D) Energy Fuels Tap"/>
    <x v="214"/>
    <n v="135500"/>
    <x v="23"/>
    <n v="9802891"/>
    <s v="POLE, WOOD"/>
    <d v="1982-07-01T00:00:00"/>
    <d v="1982-07-01T00:00:00"/>
    <s v="WCDXFER"/>
  </r>
  <r>
    <n v="0"/>
    <n v="0"/>
    <n v="0"/>
    <n v="0"/>
    <d v="2025-12-01T00:00:00"/>
    <s v="BH Colorado Electric Oper Co"/>
    <s v="Regulated Electric (122)"/>
    <s v="X DNU # 882 (D) Energy Fuels Tap"/>
    <x v="214"/>
    <n v="135500"/>
    <x v="23"/>
    <n v="9803358"/>
    <s v="POLE, WOOD"/>
    <d v="1997-07-31T00:00:00"/>
    <d v="2000-01-01T00:00:00"/>
    <s v="WCDXFER"/>
  </r>
  <r>
    <n v="0"/>
    <n v="0"/>
    <n v="0"/>
    <n v="0"/>
    <d v="2025-12-01T00:00:00"/>
    <s v="BH Colorado Electric Oper Co"/>
    <s v="Regulated Electric (122)"/>
    <s v="X DNU # 882 (D) Energy Fuels Tap"/>
    <x v="214"/>
    <n v="135500"/>
    <x v="23"/>
    <n v="9804919"/>
    <s v="POLE, WOOD"/>
    <d v="1992-07-01T00:00:00"/>
    <d v="1992-07-01T00:00:00"/>
    <s v="WCDXFER"/>
  </r>
  <r>
    <n v="0"/>
    <n v="0"/>
    <n v="0"/>
    <n v="0"/>
    <d v="2025-12-01T00:00:00"/>
    <s v="BH Colorado Electric Oper Co"/>
    <s v="Regulated Electric (122)"/>
    <s v="X DNU # 882 (D) Energy Fuels Tap"/>
    <x v="214"/>
    <n v="135500"/>
    <x v="23"/>
    <n v="9802976"/>
    <s v="POLE, WOOD"/>
    <d v="1982-07-01T00:00:00"/>
    <d v="1982-07-01T00:00:00"/>
    <s v="WCDXFER"/>
  </r>
  <r>
    <n v="0"/>
    <n v="0"/>
    <n v="0"/>
    <n v="0"/>
    <d v="2025-12-01T00:00:00"/>
    <s v="BH Colorado Electric Oper Co"/>
    <s v="Regulated Electric (122)"/>
    <s v="X DNU # 882 (D) Energy Fuels Tap"/>
    <x v="214"/>
    <n v="135500"/>
    <x v="23"/>
    <n v="9802915"/>
    <s v="POLE, WOOD"/>
    <d v="1996-07-01T00:00:00"/>
    <d v="1996-07-01T00:00:00"/>
    <s v="WCDXFER"/>
  </r>
  <r>
    <n v="0"/>
    <n v="0"/>
    <n v="0"/>
    <n v="0"/>
    <d v="2025-12-01T00:00:00"/>
    <s v="BH Colorado Electric Oper Co"/>
    <s v="Regulated Electric (122)"/>
    <s v="X DNU # 882 (D) Energy Fuels Tap"/>
    <x v="214"/>
    <n v="135500"/>
    <x v="23"/>
    <n v="9802914"/>
    <s v="POLE, WOOD"/>
    <d v="1982-07-01T00:00:00"/>
    <d v="1982-07-01T00:00:00"/>
    <s v="WCDXFER"/>
  </r>
  <r>
    <n v="0"/>
    <n v="0"/>
    <n v="0"/>
    <n v="0"/>
    <d v="2025-12-01T00:00:00"/>
    <s v="BH Colorado Electric Oper Co"/>
    <s v="Regulated Electric (122)"/>
    <s v="X DNU # 882 (D) Energy Fuels Tap"/>
    <x v="214"/>
    <n v="135500"/>
    <x v="23"/>
    <n v="9803218"/>
    <s v="POLE, WOOD"/>
    <d v="1994-07-01T00:00:00"/>
    <d v="1994-07-01T00:00:00"/>
    <s v="WCDXFER"/>
  </r>
  <r>
    <n v="0"/>
    <n v="0"/>
    <n v="0"/>
    <n v="0"/>
    <d v="2025-12-01T00:00:00"/>
    <s v="BH Colorado Electric Oper Co"/>
    <s v="Regulated Electric (122)"/>
    <s v="X DNU # 882 (D) Energy Fuels Tap"/>
    <x v="214"/>
    <n v="135500"/>
    <x v="87"/>
    <n v="9973662"/>
    <s v="WOOD 1 POLE 35'"/>
    <d v="1997-07-31T00:00:00"/>
    <d v="2000-01-01T00:00:00"/>
    <s v="23550041"/>
  </r>
  <r>
    <n v="0"/>
    <n v="0"/>
    <n v="0"/>
    <n v="0"/>
    <d v="2025-12-01T00:00:00"/>
    <s v="BH Colorado Electric Oper Co"/>
    <s v="Regulated Electric (122)"/>
    <s v="X DNU # 882 (D) Energy Fuels Tap"/>
    <x v="214"/>
    <n v="135500"/>
    <x v="44"/>
    <n v="9974613"/>
    <s v="WOOD 1 POLE 50'"/>
    <d v="1982-07-01T00:00:00"/>
    <d v="1982-07-01T00:00:00"/>
    <s v="CPR Conversion"/>
  </r>
  <r>
    <n v="0"/>
    <n v="0"/>
    <n v="0"/>
    <n v="0"/>
    <d v="2025-12-01T00:00:00"/>
    <s v="BH Colorado Electric Oper Co"/>
    <s v="Regulated Electric (122)"/>
    <s v="X DNU # 882 (D) Energy Fuels Tap"/>
    <x v="214"/>
    <n v="135500"/>
    <x v="45"/>
    <n v="9774798"/>
    <s v="WOOD 1 POLE 55'"/>
    <d v="1996-07-01T00:00:00"/>
    <d v="1996-07-01T00:00:00"/>
    <s v="CPR Conversion"/>
  </r>
  <r>
    <n v="0"/>
    <n v="0"/>
    <n v="0"/>
    <n v="0"/>
    <d v="2025-12-01T00:00:00"/>
    <s v="BH Colorado Electric Oper Co"/>
    <s v="Regulated Electric (122)"/>
    <s v="X DNU # 882 (D) Energy Fuels Tap"/>
    <x v="214"/>
    <n v="135500"/>
    <x v="45"/>
    <n v="9974612"/>
    <s v="WOOD 1 POLE 55'"/>
    <d v="1982-07-01T00:00:00"/>
    <d v="1982-07-01T00:00:00"/>
    <s v="CPR Conversion"/>
  </r>
  <r>
    <n v="0"/>
    <n v="0"/>
    <n v="0"/>
    <n v="0"/>
    <d v="2025-12-01T00:00:00"/>
    <s v="BH Colorado Electric Oper Co"/>
    <s v="Regulated Electric (122)"/>
    <s v="X DNU # 882 (D) Energy Fuels Tap"/>
    <x v="214"/>
    <n v="135500"/>
    <x v="46"/>
    <n v="9974611"/>
    <s v="WOOD 1 POLE 60'"/>
    <d v="1982-07-01T00:00:00"/>
    <d v="1982-07-01T00:00:00"/>
    <s v="CPR Conversion"/>
  </r>
  <r>
    <n v="0"/>
    <n v="0"/>
    <n v="0"/>
    <n v="0"/>
    <d v="2025-12-01T00:00:00"/>
    <s v="BH Colorado Electric Oper Co"/>
    <s v="Regulated Electric (122)"/>
    <s v="X DNU # 882 (D) Energy Fuels Tap"/>
    <x v="214"/>
    <n v="135500"/>
    <x v="47"/>
    <n v="9974614"/>
    <s v="WOOD 1 POLE 65'"/>
    <d v="1982-07-01T00:00:00"/>
    <d v="1982-07-01T00:00:00"/>
    <s v="CPR Conversion"/>
  </r>
  <r>
    <n v="0"/>
    <n v="0"/>
    <n v="0"/>
    <n v="0"/>
    <d v="2025-12-01T00:00:00"/>
    <s v="BH Colorado Electric Oper Co"/>
    <s v="Regulated Electric (122)"/>
    <s v="X DNU # 882 (D) Energy Fuels Tap"/>
    <x v="214"/>
    <n v="135500"/>
    <x v="48"/>
    <n v="9974615"/>
    <s v="WOOD 1 POLE 70'"/>
    <d v="1994-07-01T00:00:00"/>
    <d v="1994-07-01T00:00:00"/>
    <s v="CPR Conversion"/>
  </r>
  <r>
    <n v="0"/>
    <n v="0"/>
    <n v="0"/>
    <n v="0"/>
    <d v="2025-12-01T00:00:00"/>
    <s v="BH Colorado Electric Oper Co"/>
    <s v="Regulated Electric (122)"/>
    <s v="X DNU # 882 (D) Energy Fuels Tap"/>
    <x v="214"/>
    <n v="135500"/>
    <x v="50"/>
    <n v="9693322"/>
    <s v="WOOD 1 POLE 80'"/>
    <d v="1994-07-01T00:00:00"/>
    <d v="1994-07-01T00:00:00"/>
    <s v="CPR Conversion"/>
  </r>
  <r>
    <n v="0"/>
    <n v="0"/>
    <n v="0"/>
    <n v="0"/>
    <d v="2025-12-01T00:00:00"/>
    <s v="BH Colorado Electric Oper Co"/>
    <s v="Regulated Electric (122)"/>
    <s v="X DNU # 882 (D) Energy Fuels Tap"/>
    <x v="214"/>
    <n v="135500"/>
    <x v="52"/>
    <n v="9973661"/>
    <s v="WOOD 1 POLE 90'"/>
    <d v="1997-07-31T00:00:00"/>
    <d v="2000-01-01T00:00:00"/>
    <s v="23550041"/>
  </r>
  <r>
    <n v="0"/>
    <n v="0"/>
    <n v="0"/>
    <n v="0"/>
    <d v="2025-12-01T00:00:00"/>
    <s v="BH Colorado Electric Oper Co"/>
    <s v="Regulated Electric (122)"/>
    <s v="X DNU # 882 (D) Energy Fuels Tap"/>
    <x v="214"/>
    <n v="135500"/>
    <x v="453"/>
    <n v="9974610"/>
    <s v="WOOD 2 POLES 80' 70'"/>
    <d v="1992-07-01T00:00:00"/>
    <d v="1992-07-01T00:00:00"/>
    <s v="CPR Conversion"/>
  </r>
  <r>
    <n v="0"/>
    <n v="0"/>
    <n v="0"/>
    <n v="0"/>
    <d v="2025-12-01T00:00:00"/>
    <s v="BH Colorado Electric Oper Co"/>
    <s v="Regulated Electric (122)"/>
    <s v="X DNU # 882 (D) Energy Fuels Tap"/>
    <x v="214"/>
    <n v="135600"/>
    <x v="24"/>
    <n v="9862166"/>
    <s v="CONDUCTOR, OVERHEAD"/>
    <d v="1997-07-01T00:00:00"/>
    <d v="1997-07-01T00:00:00"/>
    <s v="CPR Conversion"/>
  </r>
  <r>
    <n v="0"/>
    <n v="0"/>
    <n v="0"/>
    <n v="0"/>
    <d v="2025-12-01T00:00:00"/>
    <s v="BH Colorado Electric Oper Co"/>
    <s v="Regulated Electric (122)"/>
    <s v="X DNU # 882 (D) Energy Fuels Tap"/>
    <x v="214"/>
    <n v="135600"/>
    <x v="24"/>
    <n v="9724164"/>
    <s v="CONDUCTOR, OVERHEAD"/>
    <d v="1982-07-01T00:00:00"/>
    <d v="1982-07-01T00:00:00"/>
    <s v="CPR Conversion"/>
  </r>
  <r>
    <n v="0"/>
    <n v="0"/>
    <n v="0"/>
    <n v="0"/>
    <d v="2025-12-01T00:00:00"/>
    <s v="BH Colorado Electric Oper Co"/>
    <s v="Regulated Electric (122)"/>
    <s v="X DNU # 882 (D) Energy Fuels Tap"/>
    <x v="214"/>
    <n v="135600"/>
    <x v="92"/>
    <n v="9973664"/>
    <s v="INSULATORS-POST-69KV"/>
    <d v="1997-07-31T00:00:00"/>
    <d v="2000-01-01T00:00:00"/>
    <s v="23550041"/>
  </r>
  <r>
    <n v="0"/>
    <n v="0"/>
    <n v="0"/>
    <n v="0"/>
    <d v="2025-12-01T00:00:00"/>
    <s v="BH Colorado Electric Oper Co"/>
    <s v="Regulated Electric (122)"/>
    <s v="X DNU # 882 (D) Energy Fuels Tap"/>
    <x v="214"/>
    <n v="135600"/>
    <x v="79"/>
    <n v="9774797"/>
    <s v="PIN INSULATORS"/>
    <d v="1996-07-01T00:00:00"/>
    <d v="1996-07-01T00:00:00"/>
    <s v="CPR Conversion"/>
  </r>
  <r>
    <n v="0"/>
    <n v="0"/>
    <n v="0"/>
    <n v="0"/>
    <d v="2025-12-01T00:00:00"/>
    <s v="BH Colorado Electric Oper Co"/>
    <s v="Regulated Electric (122)"/>
    <s v="X DNU # 882 (D) Energy Fuels Tap"/>
    <x v="214"/>
    <n v="135600"/>
    <x v="17"/>
    <n v="9973665"/>
    <s v="POST INSULATORS"/>
    <d v="1997-07-31T00:00:00"/>
    <d v="2000-01-01T00:00:00"/>
    <s v="23550041"/>
  </r>
  <r>
    <n v="0"/>
    <n v="0"/>
    <n v="0"/>
    <n v="0"/>
    <d v="2025-12-01T00:00:00"/>
    <s v="BH Colorado Electric Oper Co"/>
    <s v="Regulated Electric (122)"/>
    <s v="X DNU # 882 (D) Energy Fuels Tap"/>
    <x v="214"/>
    <n v="135600"/>
    <x v="243"/>
    <n v="9974607"/>
    <s v="SCADA EQUIPMENT- TRANSMITTER"/>
    <d v="1988-07-01T00:00:00"/>
    <d v="1988-07-01T00:00:00"/>
    <s v="CPR Conversion"/>
  </r>
  <r>
    <n v="0"/>
    <n v="0"/>
    <n v="0"/>
    <n v="0"/>
    <d v="2025-12-01T00:00:00"/>
    <s v="BH Colorado Electric Oper Co"/>
    <s v="Regulated Electric (122)"/>
    <s v="X DNU # 882 (D) Energy Fuels Tap"/>
    <x v="214"/>
    <n v="135600"/>
    <x v="18"/>
    <n v="9974609"/>
    <s v="STATIC WIRE (TRANSMISSION LINES)"/>
    <d v="1982-07-01T00:00:00"/>
    <d v="1982-07-01T00:00:00"/>
    <s v="CPR Conversion"/>
  </r>
  <r>
    <n v="0"/>
    <n v="0"/>
    <n v="0"/>
    <n v="0"/>
    <d v="2025-12-01T00:00:00"/>
    <s v="BH Colorado Electric Oper Co"/>
    <s v="Regulated Electric (122)"/>
    <s v="X DNU # 882 (D) Energy Fuels Tap"/>
    <x v="214"/>
    <n v="135600"/>
    <x v="19"/>
    <n v="9774796"/>
    <s v="SUSPENSION INSULATORS"/>
    <d v="1996-07-01T00:00:00"/>
    <d v="1996-07-01T00:00:00"/>
    <s v="CPR Conversion"/>
  </r>
  <r>
    <n v="0"/>
    <n v="0"/>
    <n v="0"/>
    <n v="0"/>
    <d v="2025-12-01T00:00:00"/>
    <s v="BH Colorado Electric Oper Co"/>
    <s v="Regulated Electric (122)"/>
    <s v="X DNU # 882 (D) Energy Fuels Tap"/>
    <x v="214"/>
    <n v="135600"/>
    <x v="19"/>
    <n v="9973663"/>
    <s v="SUSPENSION INSULATORS"/>
    <d v="1997-07-31T00:00:00"/>
    <d v="2000-01-01T00:00:00"/>
    <s v="23550041"/>
  </r>
  <r>
    <n v="0"/>
    <n v="0"/>
    <n v="0"/>
    <n v="0"/>
    <d v="2025-12-01T00:00:00"/>
    <s v="BH Colorado Electric Oper Co"/>
    <s v="Regulated Electric (122)"/>
    <s v="X DNU # 882 (D) Energy Fuels Tap"/>
    <x v="214"/>
    <n v="135600"/>
    <x v="41"/>
    <n v="9697428"/>
    <s v="SWITCHES - OVER 34.5KV"/>
    <d v="1982-07-01T00:00:00"/>
    <d v="1982-07-01T00:00:00"/>
    <s v="CPR Conversion"/>
  </r>
  <r>
    <n v="0"/>
    <n v="0"/>
    <n v="0"/>
    <n v="0"/>
    <d v="2025-12-01T00:00:00"/>
    <s v="BH Colorado Electric Oper Co"/>
    <s v="Regulated Electric (122)"/>
    <s v="X DNU # 882 (D) Energy Fuels Tap"/>
    <x v="214"/>
    <n v="135600"/>
    <x v="245"/>
    <n v="9974608"/>
    <s v="TELEMETER EQ-TRANSMIT/RECEIVE COMBO"/>
    <d v="1982-07-01T00:00:00"/>
    <d v="1982-07-01T00:00:00"/>
    <s v="CPR Conversion"/>
  </r>
  <r>
    <n v="0"/>
    <n v="0"/>
    <n v="0"/>
    <n v="0"/>
    <d v="2025-12-01T00:00:00"/>
    <s v="BH Colorado Electric Oper Co"/>
    <s v="Regulated Electric (122)"/>
    <s v="X DNU # 882 (D) Energy Fuels Tap"/>
    <x v="214"/>
    <n v="135800"/>
    <x v="454"/>
    <n v="9973667"/>
    <s v="CONDUCTOR, UNDERGROUND"/>
    <d v="1997-07-31T00:00:00"/>
    <d v="2000-01-01T00:00:00"/>
    <s v="23550041"/>
  </r>
  <r>
    <n v="0"/>
    <n v="0"/>
    <n v="0"/>
    <n v="0"/>
    <d v="2025-12-01T00:00:00"/>
    <s v="BH Colorado Electric Oper Co"/>
    <s v="Regulated Electric (122)"/>
    <s v="X DNU # 884 (D) Florence Sub"/>
    <x v="215"/>
    <n v="135500"/>
    <x v="7"/>
    <n v="9863923"/>
    <s v="ANCHORS"/>
    <d v="1998-09-29T00:00:00"/>
    <d v="1998-01-01T00:00:00"/>
    <s v="10000340"/>
  </r>
  <r>
    <n v="0"/>
    <n v="0"/>
    <n v="0"/>
    <n v="0"/>
    <d v="2025-12-01T00:00:00"/>
    <s v="BH Colorado Electric Oper Co"/>
    <s v="Regulated Electric (122)"/>
    <s v="X DNU # 884 (D) Florence Sub"/>
    <x v="215"/>
    <n v="135500"/>
    <x v="20"/>
    <n v="9864350"/>
    <s v="CROSSARM ASSEMBLIES, WOOD"/>
    <d v="1998-09-29T00:00:00"/>
    <d v="1998-01-01T00:00:00"/>
    <s v="10000340"/>
  </r>
  <r>
    <n v="0"/>
    <n v="0"/>
    <n v="0"/>
    <n v="0"/>
    <d v="2025-12-01T00:00:00"/>
    <s v="BH Colorado Electric Oper Co"/>
    <s v="Regulated Electric (122)"/>
    <s v="X DNU # 884 (D) Florence Sub"/>
    <x v="215"/>
    <n v="135500"/>
    <x v="20"/>
    <n v="9802548"/>
    <s v="CROSSARM ASSEMBLIES, WOOD"/>
    <d v="1998-09-29T00:00:00"/>
    <d v="1998-01-01T00:00:00"/>
    <s v="WCDXFER"/>
  </r>
  <r>
    <n v="0"/>
    <n v="0"/>
    <n v="0"/>
    <n v="0"/>
    <d v="2025-12-01T00:00:00"/>
    <s v="BH Colorado Electric Oper Co"/>
    <s v="Regulated Electric (122)"/>
    <s v="X DNU # 884 (D) Florence Sub"/>
    <x v="215"/>
    <n v="135500"/>
    <x v="3"/>
    <n v="12716287"/>
    <s v="Florence Sub - Highland Tap"/>
    <d v="2014-09-01T00:00:00"/>
    <d v="2014-09-01T00:00:00"/>
    <s v="7105884131"/>
  </r>
  <r>
    <n v="0"/>
    <n v="0"/>
    <n v="0"/>
    <n v="0"/>
    <d v="2025-12-01T00:00:00"/>
    <s v="BH Colorado Electric Oper Co"/>
    <s v="Regulated Electric (122)"/>
    <s v="X DNU # 884 (D) Florence Sub"/>
    <x v="215"/>
    <n v="135500"/>
    <x v="3"/>
    <n v="11160692"/>
    <s v="Florence Sub - Highland Tap"/>
    <d v="2011-11-01T00:00:00"/>
    <d v="2011-11-01T00:00:00"/>
    <s v="7105884131"/>
  </r>
  <r>
    <n v="0"/>
    <n v="0"/>
    <n v="0"/>
    <n v="0"/>
    <d v="2025-12-01T00:00:00"/>
    <s v="BH Colorado Electric Oper Co"/>
    <s v="Regulated Electric (122)"/>
    <s v="X DNU # 884 (D) Florence Sub"/>
    <x v="215"/>
    <n v="135500"/>
    <x v="9"/>
    <n v="9863918"/>
    <s v="GUYS"/>
    <d v="1998-09-29T00:00:00"/>
    <d v="1998-01-01T00:00:00"/>
    <s v="10000340"/>
  </r>
  <r>
    <n v="0"/>
    <n v="0"/>
    <n v="0"/>
    <n v="0"/>
    <d v="2025-12-01T00:00:00"/>
    <s v="BH Colorado Electric Oper Co"/>
    <s v="Regulated Electric (122)"/>
    <s v="X DNU # 884 (D) Florence Sub"/>
    <x v="215"/>
    <n v="135500"/>
    <x v="99"/>
    <n v="11028416"/>
    <s v="Pole, Other"/>
    <d v="2011-09-01T00:00:00"/>
    <d v="2011-09-01T00:00:00"/>
    <s v="7105884131"/>
  </r>
  <r>
    <n v="0"/>
    <n v="0"/>
    <n v="0"/>
    <n v="0"/>
    <d v="2025-12-01T00:00:00"/>
    <s v="BH Colorado Electric Oper Co"/>
    <s v="Regulated Electric (122)"/>
    <s v="X DNU # 884 (D) Florence Sub"/>
    <x v="215"/>
    <n v="135500"/>
    <x v="73"/>
    <n v="11220331"/>
    <s v="Pole, Wood, 30' - 40'"/>
    <d v="2011-12-01T00:00:00"/>
    <d v="2011-01-01T00:00:00"/>
    <s v="7105884131"/>
  </r>
  <r>
    <n v="0"/>
    <n v="0"/>
    <n v="0"/>
    <n v="0"/>
    <d v="2025-12-01T00:00:00"/>
    <s v="BH Colorado Electric Oper Co"/>
    <s v="Regulated Electric (122)"/>
    <s v="X DNU # 884 (D) Florence Sub"/>
    <x v="215"/>
    <n v="135500"/>
    <x v="23"/>
    <n v="9803087"/>
    <s v="POLE, WOOD"/>
    <d v="1998-09-29T00:00:00"/>
    <d v="1998-01-01T00:00:00"/>
    <s v="WCDXFER"/>
  </r>
  <r>
    <n v="0"/>
    <n v="0"/>
    <n v="0"/>
    <n v="0"/>
    <d v="2025-12-01T00:00:00"/>
    <s v="BH Colorado Electric Oper Co"/>
    <s v="Regulated Electric (122)"/>
    <s v="X DNU # 884 (D) Florence Sub"/>
    <x v="215"/>
    <n v="135500"/>
    <x v="23"/>
    <n v="9818630"/>
    <s v="POLE, WOOD"/>
    <d v="2005-02-01T00:00:00"/>
    <d v="2005-01-01T00:00:00"/>
    <s v="7105884131"/>
  </r>
  <r>
    <n v="0"/>
    <n v="0"/>
    <n v="0"/>
    <n v="0"/>
    <d v="2025-12-01T00:00:00"/>
    <s v="BH Colorado Electric Oper Co"/>
    <s v="Regulated Electric (122)"/>
    <s v="X DNU # 884 (D) Florence Sub"/>
    <x v="215"/>
    <n v="135500"/>
    <x v="44"/>
    <n v="9863914"/>
    <s v="WOOD 1 POLE 50'"/>
    <d v="1998-09-29T00:00:00"/>
    <d v="1998-01-01T00:00:00"/>
    <s v="10000340"/>
  </r>
  <r>
    <n v="0"/>
    <n v="0"/>
    <n v="0"/>
    <n v="0"/>
    <d v="2025-12-01T00:00:00"/>
    <s v="BH Colorado Electric Oper Co"/>
    <s v="Regulated Electric (122)"/>
    <s v="X DNU # 884 (D) Florence Sub"/>
    <x v="215"/>
    <n v="135500"/>
    <x v="45"/>
    <n v="9863913"/>
    <s v="WOOD 1 POLE 55'"/>
    <d v="1998-09-29T00:00:00"/>
    <d v="1998-01-01T00:00:00"/>
    <s v="10000340"/>
  </r>
  <r>
    <n v="0"/>
    <n v="0"/>
    <n v="0"/>
    <n v="0"/>
    <d v="2025-12-01T00:00:00"/>
    <s v="BH Colorado Electric Oper Co"/>
    <s v="Regulated Electric (122)"/>
    <s v="X DNU # 884 (D) Florence Sub"/>
    <x v="215"/>
    <n v="135500"/>
    <x v="46"/>
    <n v="9863912"/>
    <s v="WOOD 1 POLE 60'"/>
    <d v="1998-09-29T00:00:00"/>
    <d v="1998-01-01T00:00:00"/>
    <s v="10000340"/>
  </r>
  <r>
    <n v="0"/>
    <n v="0"/>
    <n v="0"/>
    <n v="0"/>
    <d v="2025-12-01T00:00:00"/>
    <s v="BH Colorado Electric Oper Co"/>
    <s v="Regulated Electric (122)"/>
    <s v="X DNU # 884 (D) Florence Sub"/>
    <x v="215"/>
    <n v="135600"/>
    <x v="312"/>
    <n v="9864351"/>
    <s v="AIRBREAK-1PH-MAN-15-45KV-&lt;=600AMPS"/>
    <d v="1998-09-29T00:00:00"/>
    <d v="1998-01-01T00:00:00"/>
    <s v="10000340"/>
  </r>
  <r>
    <n v="0"/>
    <n v="0"/>
    <n v="0"/>
    <n v="0"/>
    <d v="2025-12-01T00:00:00"/>
    <s v="BH Colorado Electric Oper Co"/>
    <s v="Regulated Electric (122)"/>
    <s v="X DNU # 884 (D) Florence Sub"/>
    <x v="215"/>
    <n v="135600"/>
    <x v="71"/>
    <n v="9863922"/>
    <s v="CONDUCTOR, OH ACSR, BARE 4/0"/>
    <d v="1998-09-29T00:00:00"/>
    <d v="1998-01-01T00:00:00"/>
    <s v="10000340"/>
  </r>
  <r>
    <n v="0"/>
    <n v="0"/>
    <n v="0"/>
    <n v="0"/>
    <d v="2025-12-01T00:00:00"/>
    <s v="BH Colorado Electric Oper Co"/>
    <s v="Regulated Electric (122)"/>
    <s v="X DNU # 884 (D) Florence Sub"/>
    <x v="215"/>
    <n v="135600"/>
    <x v="455"/>
    <n v="9863921"/>
    <s v="CABLE, OHD-OTHER SIZE 4/0 &amp; LARGER"/>
    <d v="1998-09-29T00:00:00"/>
    <d v="1998-01-01T00:00:00"/>
    <s v="10000340"/>
  </r>
  <r>
    <n v="0"/>
    <n v="0"/>
    <n v="0"/>
    <n v="0"/>
    <d v="2025-12-01T00:00:00"/>
    <s v="BH Colorado Electric Oper Co"/>
    <s v="Regulated Electric (122)"/>
    <s v="X DNU # 884 (D) Florence Sub"/>
    <x v="215"/>
    <n v="135600"/>
    <x v="456"/>
    <n v="9863920"/>
    <s v="CNDCTR, OH - CU BARE -798MCM &amp; &gt;"/>
    <d v="1998-09-29T00:00:00"/>
    <d v="1998-01-01T00:00:00"/>
    <s v="10000340"/>
  </r>
  <r>
    <n v="0"/>
    <n v="0"/>
    <n v="0"/>
    <n v="0"/>
    <d v="2025-12-01T00:00:00"/>
    <s v="BH Colorado Electric Oper Co"/>
    <s v="Regulated Electric (122)"/>
    <s v="X DNU # 884 (D) Florence Sub"/>
    <x v="215"/>
    <n v="135600"/>
    <x v="194"/>
    <n v="9863919"/>
    <s v="CUTOUTS 15,001-34,501 VOLTS"/>
    <d v="1998-09-29T00:00:00"/>
    <d v="1998-01-01T00:00:00"/>
    <s v="10000340"/>
  </r>
  <r>
    <n v="0"/>
    <n v="0"/>
    <n v="0"/>
    <n v="0"/>
    <d v="2025-12-01T00:00:00"/>
    <s v="BH Colorado Electric Oper Co"/>
    <s v="Regulated Electric (122)"/>
    <s v="X DNU # 884 (D) Florence Sub"/>
    <x v="215"/>
    <n v="135600"/>
    <x v="3"/>
    <n v="11160689"/>
    <s v="Florence Sub - Highland Tap"/>
    <d v="2011-11-01T00:00:00"/>
    <d v="2011-11-01T00:00:00"/>
    <s v="7105884131"/>
  </r>
  <r>
    <n v="0"/>
    <n v="0"/>
    <n v="0"/>
    <n v="0"/>
    <d v="2025-12-01T00:00:00"/>
    <s v="BH Colorado Electric Oper Co"/>
    <s v="Regulated Electric (122)"/>
    <s v="X DNU # 884 (D) Florence Sub"/>
    <x v="215"/>
    <n v="135600"/>
    <x v="3"/>
    <n v="12716284"/>
    <s v="Florence Sub - Highland Tap"/>
    <d v="2014-09-01T00:00:00"/>
    <d v="2014-09-01T00:00:00"/>
    <s v="7105884131"/>
  </r>
  <r>
    <n v="0"/>
    <n v="0"/>
    <n v="0"/>
    <n v="0"/>
    <d v="2025-12-01T00:00:00"/>
    <s v="BH Colorado Electric Oper Co"/>
    <s v="Regulated Electric (122)"/>
    <s v="X DNU # 884 (D) Florence Sub"/>
    <x v="215"/>
    <n v="135600"/>
    <x v="91"/>
    <n v="9863917"/>
    <s v="INSULATORS-PIN &amp; CAP-15KV"/>
    <d v="1998-09-29T00:00:00"/>
    <d v="1998-01-01T00:00:00"/>
    <s v="10000340"/>
  </r>
  <r>
    <n v="0"/>
    <n v="0"/>
    <n v="0"/>
    <n v="0"/>
    <d v="2025-12-01T00:00:00"/>
    <s v="BH Colorado Electric Oper Co"/>
    <s v="Regulated Electric (122)"/>
    <s v="X DNU # 884 (D) Florence Sub"/>
    <x v="215"/>
    <n v="135600"/>
    <x v="92"/>
    <n v="9863916"/>
    <s v="INSULATORS-POST-69KV"/>
    <d v="1998-09-29T00:00:00"/>
    <d v="1998-01-01T00:00:00"/>
    <s v="10000340"/>
  </r>
  <r>
    <n v="0"/>
    <n v="0"/>
    <n v="0"/>
    <n v="0"/>
    <d v="2025-12-01T00:00:00"/>
    <s v="BH Colorado Electric Oper Co"/>
    <s v="Regulated Electric (122)"/>
    <s v="X DNU # 884 (D) Florence Sub"/>
    <x v="215"/>
    <n v="135600"/>
    <x v="17"/>
    <n v="9818325"/>
    <s v="POST INSULATORS"/>
    <d v="2004-12-01T00:00:00"/>
    <d v="2004-01-01T00:00:00"/>
    <s v="7105884131"/>
  </r>
  <r>
    <n v="0"/>
    <n v="0"/>
    <n v="0"/>
    <n v="0"/>
    <d v="2025-12-01T00:00:00"/>
    <s v="BH Colorado Electric Oper Co"/>
    <s v="Regulated Electric (122)"/>
    <s v="X DNU # 884 (D) Florence Sub"/>
    <x v="215"/>
    <n v="135600"/>
    <x v="19"/>
    <n v="9863915"/>
    <s v="SUSPENSION INSULATORS"/>
    <d v="1998-09-29T00:00:00"/>
    <d v="1998-01-01T00:00:00"/>
    <s v="10000340"/>
  </r>
  <r>
    <n v="0"/>
    <n v="0"/>
    <n v="0"/>
    <n v="0"/>
    <d v="2025-12-01T00:00:00"/>
    <s v="BH Colorado Electric Oper Co"/>
    <s v="Regulated Electric (122)"/>
    <s v="X DNU # 890 (D) Can Plant"/>
    <x v="216"/>
    <n v="135002"/>
    <x v="5"/>
    <n v="9869966"/>
    <s v="T-LIN S28 T19 R70 Land Rights"/>
    <d v="1984-07-01T00:00:00"/>
    <d v="1984-07-01T00:00:00"/>
    <s v="CPR Conversion"/>
  </r>
  <r>
    <n v="0"/>
    <n v="0"/>
    <n v="0"/>
    <n v="0"/>
    <d v="2025-12-01T00:00:00"/>
    <s v="BH Colorado Electric Oper Co"/>
    <s v="Regulated Electric (122)"/>
    <s v="X DNU # 890 (D) Can Plant"/>
    <x v="216"/>
    <n v="135002"/>
    <x v="5"/>
    <n v="9869967"/>
    <s v="T-LIN S33 T19 R70 Land Rights"/>
    <d v="1984-07-01T00:00:00"/>
    <d v="1984-07-01T00:00:00"/>
    <s v="CPR Conversion"/>
  </r>
  <r>
    <n v="0"/>
    <n v="0"/>
    <n v="0"/>
    <n v="0"/>
    <d v="2025-12-01T00:00:00"/>
    <s v="BH Colorado Electric Oper Co"/>
    <s v="Regulated Electric (122)"/>
    <s v="X DNU # 890 (D) Can Plant"/>
    <x v="216"/>
    <n v="135500"/>
    <x v="20"/>
    <n v="9802462"/>
    <s v="CROSSARM ASSEMBLIES, WOOD"/>
    <d v="1985-07-01T00:00:00"/>
    <d v="1985-07-01T00:00:00"/>
    <s v="WCDXFER"/>
  </r>
  <r>
    <n v="0"/>
    <n v="0"/>
    <n v="0"/>
    <n v="0"/>
    <d v="2025-12-01T00:00:00"/>
    <s v="BH Colorado Electric Oper Co"/>
    <s v="Regulated Electric (122)"/>
    <s v="X DNU # 890 (D) Can Plant"/>
    <x v="216"/>
    <n v="135500"/>
    <x v="20"/>
    <n v="9802404"/>
    <s v="CROSSARM ASSEMBLIES, WOOD"/>
    <d v="1984-07-01T00:00:00"/>
    <d v="1984-07-01T00:00:00"/>
    <s v="WCDXFER"/>
  </r>
  <r>
    <n v="0"/>
    <n v="0"/>
    <n v="0"/>
    <n v="0"/>
    <d v="2025-12-01T00:00:00"/>
    <s v="BH Colorado Electric Oper Co"/>
    <s v="Regulated Electric (122)"/>
    <s v="X DNU # 890 (D) Can Plant"/>
    <x v="216"/>
    <n v="135500"/>
    <x v="20"/>
    <n v="9802405"/>
    <s v="CROSSARM ASSEMBLIES, WOOD"/>
    <d v="1985-07-01T00:00:00"/>
    <d v="1985-07-01T00:00:00"/>
    <s v="WCDXFER"/>
  </r>
  <r>
    <n v="0"/>
    <n v="0"/>
    <n v="0"/>
    <n v="0"/>
    <d v="2025-12-01T00:00:00"/>
    <s v="BH Colorado Electric Oper Co"/>
    <s v="Regulated Electric (122)"/>
    <s v="X DNU # 890 (D) Can Plant"/>
    <x v="216"/>
    <n v="135500"/>
    <x v="20"/>
    <n v="9802836"/>
    <s v="CROSSARM ASSEMBLIES, WOOD"/>
    <d v="1985-07-01T00:00:00"/>
    <d v="1985-07-01T00:00:00"/>
    <s v="WCDXFER"/>
  </r>
  <r>
    <n v="0"/>
    <n v="0"/>
    <n v="0"/>
    <n v="0"/>
    <d v="2025-12-01T00:00:00"/>
    <s v="BH Colorado Electric Oper Co"/>
    <s v="Regulated Electric (122)"/>
    <s v="X DNU # 890 (D) Can Plant"/>
    <x v="216"/>
    <n v="135500"/>
    <x v="23"/>
    <n v="9803001"/>
    <s v="POLE, WOOD"/>
    <d v="1985-07-01T00:00:00"/>
    <d v="1985-07-01T00:00:00"/>
    <s v="WCDXFER"/>
  </r>
  <r>
    <n v="0"/>
    <n v="0"/>
    <n v="0"/>
    <n v="0"/>
    <d v="2025-12-01T00:00:00"/>
    <s v="BH Colorado Electric Oper Co"/>
    <s v="Regulated Electric (122)"/>
    <s v="X DNU # 890 (D) Can Plant"/>
    <x v="216"/>
    <n v="135500"/>
    <x v="23"/>
    <n v="9804951"/>
    <s v="POLE, WOOD"/>
    <d v="1985-07-01T00:00:00"/>
    <d v="1985-07-01T00:00:00"/>
    <s v="WCDXFER"/>
  </r>
  <r>
    <n v="0"/>
    <n v="0"/>
    <n v="0"/>
    <n v="0"/>
    <d v="2025-12-01T00:00:00"/>
    <s v="BH Colorado Electric Oper Co"/>
    <s v="Regulated Electric (122)"/>
    <s v="X DNU # 890 (D) Can Plant"/>
    <x v="216"/>
    <n v="135500"/>
    <x v="23"/>
    <n v="9802943"/>
    <s v="POLE, WOOD"/>
    <d v="1984-07-01T00:00:00"/>
    <d v="1984-07-01T00:00:00"/>
    <s v="WCDXFER"/>
  </r>
  <r>
    <n v="0"/>
    <n v="0"/>
    <n v="0"/>
    <n v="0"/>
    <d v="2025-12-01T00:00:00"/>
    <s v="BH Colorado Electric Oper Co"/>
    <s v="Regulated Electric (122)"/>
    <s v="X DNU # 890 (D) Can Plant"/>
    <x v="216"/>
    <n v="135500"/>
    <x v="23"/>
    <n v="9802944"/>
    <s v="POLE, WOOD"/>
    <d v="1985-07-01T00:00:00"/>
    <d v="1985-07-01T00:00:00"/>
    <s v="WCDXFER"/>
  </r>
  <r>
    <n v="0"/>
    <n v="0"/>
    <n v="0"/>
    <n v="0"/>
    <d v="2025-12-01T00:00:00"/>
    <s v="BH Colorado Electric Oper Co"/>
    <s v="Regulated Electric (122)"/>
    <s v="X DNU # 890 (D) Can Plant"/>
    <x v="216"/>
    <n v="135500"/>
    <x v="23"/>
    <n v="9803400"/>
    <s v="POLE, WOOD"/>
    <d v="1985-07-01T00:00:00"/>
    <d v="1985-07-01T00:00:00"/>
    <s v="WCDXFER"/>
  </r>
  <r>
    <n v="0"/>
    <n v="0"/>
    <n v="0"/>
    <n v="0"/>
    <d v="2025-12-01T00:00:00"/>
    <s v="BH Colorado Electric Oper Co"/>
    <s v="Regulated Electric (122)"/>
    <s v="X DNU # 890 (D) Can Plant"/>
    <x v="216"/>
    <n v="135500"/>
    <x v="45"/>
    <n v="9974604"/>
    <s v="WOOD 1 POLE 55'"/>
    <d v="1985-07-01T00:00:00"/>
    <d v="1985-07-01T00:00:00"/>
    <s v="CPR Conversion"/>
  </r>
  <r>
    <n v="0"/>
    <n v="0"/>
    <n v="0"/>
    <n v="0"/>
    <d v="2025-12-01T00:00:00"/>
    <s v="BH Colorado Electric Oper Co"/>
    <s v="Regulated Electric (122)"/>
    <s v="X DNU # 890 (D) Can Plant"/>
    <x v="216"/>
    <n v="135500"/>
    <x v="45"/>
    <n v="9974603"/>
    <s v="WOOD 1 POLE 55'"/>
    <d v="1984-07-01T00:00:00"/>
    <d v="1984-07-01T00:00:00"/>
    <s v="CPR Conversion"/>
  </r>
  <r>
    <n v="0"/>
    <n v="0"/>
    <n v="0"/>
    <n v="0"/>
    <d v="2025-12-01T00:00:00"/>
    <s v="BH Colorado Electric Oper Co"/>
    <s v="Regulated Electric (122)"/>
    <s v="X DNU # 890 (D) Can Plant"/>
    <x v="216"/>
    <n v="135500"/>
    <x v="46"/>
    <n v="9701184"/>
    <s v="WOOD 1 POLE 60'"/>
    <d v="1985-07-01T00:00:00"/>
    <d v="1985-07-01T00:00:00"/>
    <s v="CPR Conversion"/>
  </r>
  <r>
    <n v="0"/>
    <n v="0"/>
    <n v="0"/>
    <n v="0"/>
    <d v="2025-12-01T00:00:00"/>
    <s v="BH Colorado Electric Oper Co"/>
    <s v="Regulated Electric (122)"/>
    <s v="X DNU # 890 (D) Can Plant"/>
    <x v="216"/>
    <n v="135500"/>
    <x v="436"/>
    <n v="9974606"/>
    <s v="WOOD 2 POLES 60'"/>
    <d v="1985-07-01T00:00:00"/>
    <d v="1985-07-01T00:00:00"/>
    <s v="CPR Conversion"/>
  </r>
  <r>
    <n v="0"/>
    <n v="0"/>
    <n v="0"/>
    <n v="0"/>
    <d v="2025-12-01T00:00:00"/>
    <s v="BH Colorado Electric Oper Co"/>
    <s v="Regulated Electric (122)"/>
    <s v="X DNU # 890 (D) Can Plant"/>
    <x v="216"/>
    <n v="135500"/>
    <x v="457"/>
    <n v="9974605"/>
    <s v="WOOD 3 POLES 60'"/>
    <d v="1985-07-01T00:00:00"/>
    <d v="1985-07-01T00:00:00"/>
    <s v="CPR Conversion"/>
  </r>
  <r>
    <n v="0"/>
    <n v="0"/>
    <n v="0"/>
    <n v="0"/>
    <d v="2025-12-01T00:00:00"/>
    <s v="BH Colorado Electric Oper Co"/>
    <s v="Regulated Electric (122)"/>
    <s v="X DNU # 890 (D) Can Plant"/>
    <x v="216"/>
    <n v="135600"/>
    <x v="24"/>
    <n v="9974601"/>
    <s v="TRANSMISSION LINES-CONDUCTOR"/>
    <d v="1987-07-01T00:00:00"/>
    <d v="1987-07-01T00:00:00"/>
    <s v="CPR Conversion"/>
  </r>
  <r>
    <n v="0"/>
    <n v="0"/>
    <n v="0"/>
    <n v="0"/>
    <d v="2025-12-01T00:00:00"/>
    <s v="BH Colorado Electric Oper Co"/>
    <s v="Regulated Electric (122)"/>
    <s v="X DNU # 890 (D) Can Plant"/>
    <x v="216"/>
    <n v="135600"/>
    <x v="24"/>
    <n v="9709883"/>
    <s v="TRANSMISSION LINES-CONDUCTOR"/>
    <d v="1985-07-01T00:00:00"/>
    <d v="1985-07-01T00:00:00"/>
    <s v="CPR Conversion"/>
  </r>
  <r>
    <n v="0"/>
    <n v="0"/>
    <n v="0"/>
    <n v="0"/>
    <d v="2025-12-01T00:00:00"/>
    <s v="BH Colorado Electric Oper Co"/>
    <s v="Regulated Electric (122)"/>
    <s v="X DNU # 890 (D) Can Plant"/>
    <x v="216"/>
    <n v="135600"/>
    <x v="24"/>
    <n v="9974602"/>
    <s v="CONDUCTOR, OVERHEAD"/>
    <d v="1984-07-01T00:00:00"/>
    <d v="1984-07-01T00:00:00"/>
    <s v="CPR Conversion"/>
  </r>
  <r>
    <n v="0"/>
    <n v="0"/>
    <n v="0"/>
    <n v="0"/>
    <d v="2025-12-01T00:00:00"/>
    <s v="BH Colorado Electric Oper Co"/>
    <s v="Regulated Electric (122)"/>
    <s v="X DNU # 890 (D) Can Plant"/>
    <x v="216"/>
    <n v="135600"/>
    <x v="18"/>
    <n v="9706639"/>
    <s v="STATIC WIRE (TRANSMISSION LINES)"/>
    <d v="1984-07-01T00:00:00"/>
    <d v="1984-07-01T00:00:00"/>
    <s v="CPR Conversion"/>
  </r>
  <r>
    <n v="0"/>
    <n v="0"/>
    <n v="0"/>
    <n v="0"/>
    <d v="2025-12-01T00:00:00"/>
    <s v="BH Colorado Electric Oper Co"/>
    <s v="Regulated Electric (122)"/>
    <s v="X DNU # 890 (D) Can Plant"/>
    <x v="216"/>
    <n v="135600"/>
    <x v="18"/>
    <n v="9724163"/>
    <s v="STATIC WIRE (TRANSMISSION LINE"/>
    <d v="1985-07-01T00:00:00"/>
    <d v="1985-07-01T00:00:00"/>
    <s v="CPR Conversion"/>
  </r>
  <r>
    <n v="0"/>
    <n v="0"/>
    <n v="0"/>
    <n v="0"/>
    <d v="2025-12-01T00:00:00"/>
    <s v="BH Colorado Electric Oper Co"/>
    <s v="Regulated Electric (122)"/>
    <s v="X DNU # 890 (D) Can Plant"/>
    <x v="216"/>
    <n v="135600"/>
    <x v="245"/>
    <n v="9974600"/>
    <s v="TELEMETER EQ-TRANSMIT/RECEIVE COMBO"/>
    <d v="1988-07-01T00:00:00"/>
    <d v="1988-07-01T00:00:00"/>
    <s v="CPR Conversion"/>
  </r>
  <r>
    <n v="0"/>
    <n v="0"/>
    <n v="0"/>
    <n v="0"/>
    <d v="2025-12-01T00:00:00"/>
    <s v="BH Colorado Electric Oper Co"/>
    <s v="Regulated Electric (122)"/>
    <s v="X DNU # 894 (D) Canon City-S"/>
    <x v="217"/>
    <n v="135300"/>
    <x v="28"/>
    <n v="11488790"/>
    <s v="Conductor, Oh Copper Bare 4"/>
    <d v="2011-12-30T00:00:00"/>
    <d v="2012-01-01T00:00:00"/>
    <s v="60018077"/>
  </r>
  <r>
    <n v="0"/>
    <n v="0"/>
    <n v="0"/>
    <n v="0"/>
    <d v="2025-12-01T00:00:00"/>
    <s v="BH Colorado Electric Oper Co"/>
    <s v="Regulated Electric (122)"/>
    <s v="X DNU # 894 (D) Canon City-S"/>
    <x v="217"/>
    <n v="135300"/>
    <x v="3"/>
    <n v="11485185"/>
    <s v="Electric Transmission OH Replace 69kv-ST : ETOR69 BLACK HILLS ENERGY COTTER MILL TAP- SKINNER SUB, 69KV CANON CITY"/>
    <d v="2012-03-06T00:00:00"/>
    <d v="2012-06-01T00:00:00"/>
    <s v="60018669"/>
  </r>
  <r>
    <n v="0"/>
    <n v="0"/>
    <n v="0"/>
    <n v="0"/>
    <d v="2025-12-01T00:00:00"/>
    <s v="BH Colorado Electric Oper Co"/>
    <s v="Regulated Electric (122)"/>
    <s v="X DNU # 894 (D) Canon City-S"/>
    <x v="217"/>
    <n v="135300"/>
    <x v="3"/>
    <n v="11313958"/>
    <s v="Electric Transmission OH Replace 69kv : ETOR69 BLACK HILLS ENERGY CANON CITY TO WESTCLIFFE 69KV FREMONT COUNTY RURA"/>
    <d v="2011-12-30T00:00:00"/>
    <d v="2012-03-01T00:00:00"/>
    <s v="60018077"/>
  </r>
  <r>
    <n v="0"/>
    <n v="0"/>
    <n v="0"/>
    <n v="0"/>
    <d v="2025-12-01T00:00:00"/>
    <s v="BH Colorado Electric Oper Co"/>
    <s v="Regulated Electric (122)"/>
    <s v="X DNU # 894 (D) Canon City-S"/>
    <x v="217"/>
    <n v="135300"/>
    <x v="3"/>
    <n v="11849008"/>
    <s v="Electric Transmission OH Replace 69kv-ST : ETOR69 BLACK HILLS ENERGY COTTER MILL TAP- SKINNER SUB, 69KV CANON CITY"/>
    <d v="2012-03-06T00:00:00"/>
    <d v="2013-04-01T00:00:00"/>
    <s v="60018669"/>
  </r>
  <r>
    <n v="0"/>
    <n v="0"/>
    <n v="0"/>
    <n v="0"/>
    <d v="2025-12-01T00:00:00"/>
    <s v="BH Colorado Electric Oper Co"/>
    <s v="Regulated Electric (122)"/>
    <s v="X DNU # 894 (D) Canon City-S"/>
    <x v="217"/>
    <n v="135300"/>
    <x v="11"/>
    <n v="11451903"/>
    <s v="Pole, Wood, 50'"/>
    <d v="2012-06-01T00:00:00"/>
    <d v="2012-01-01T00:00:00"/>
    <s v="7105894131"/>
  </r>
  <r>
    <n v="0"/>
    <n v="0"/>
    <n v="0"/>
    <n v="0"/>
    <d v="2025-12-01T00:00:00"/>
    <s v="BH Colorado Electric Oper Co"/>
    <s v="Regulated Electric (122)"/>
    <s v="X DNU # 894 (D) Canon City-S"/>
    <x v="217"/>
    <n v="135300"/>
    <x v="19"/>
    <n v="11488800"/>
    <s v="Suspension Insulators"/>
    <d v="2011-12-30T00:00:00"/>
    <d v="2012-01-01T00:00:00"/>
    <s v="60018077"/>
  </r>
  <r>
    <n v="0"/>
    <n v="0"/>
    <n v="0"/>
    <n v="0"/>
    <d v="2025-12-01T00:00:00"/>
    <s v="BH Colorado Electric Oper Co"/>
    <s v="Regulated Electric (122)"/>
    <s v="X DNU # 894 (D) Canon City-S"/>
    <x v="217"/>
    <n v="135500"/>
    <x v="7"/>
    <n v="9737859"/>
    <s v="ANCHORS"/>
    <d v="2008-06-01T00:00:00"/>
    <d v="2008-01-01T00:00:00"/>
    <s v="7105894131"/>
  </r>
  <r>
    <n v="0"/>
    <n v="0"/>
    <n v="0"/>
    <n v="0"/>
    <d v="2025-12-01T00:00:00"/>
    <s v="BH Colorado Electric Oper Co"/>
    <s v="Regulated Electric (122)"/>
    <s v="X DNU # 894 (D) Canon City-S"/>
    <x v="217"/>
    <n v="135500"/>
    <x v="7"/>
    <n v="9818174"/>
    <s v="ANCHORS"/>
    <d v="2004-11-01T00:00:00"/>
    <d v="2004-01-01T00:00:00"/>
    <s v="7105894131"/>
  </r>
  <r>
    <n v="0"/>
    <n v="0"/>
    <n v="0"/>
    <n v="0"/>
    <d v="2025-12-01T00:00:00"/>
    <s v="BH Colorado Electric Oper Co"/>
    <s v="Regulated Electric (122)"/>
    <s v="X DNU # 894 (D) Canon City-S"/>
    <x v="217"/>
    <n v="135500"/>
    <x v="7"/>
    <n v="10909506"/>
    <s v="Anchors"/>
    <d v="2011-06-01T00:00:00"/>
    <d v="2011-01-01T00:00:00"/>
    <s v="7105894131"/>
  </r>
  <r>
    <n v="0"/>
    <n v="0"/>
    <n v="0"/>
    <n v="0"/>
    <d v="2025-12-01T00:00:00"/>
    <s v="BH Colorado Electric Oper Co"/>
    <s v="Regulated Electric (122)"/>
    <s v="X DNU # 894 (D) Canon City-S"/>
    <x v="217"/>
    <n v="135500"/>
    <x v="20"/>
    <n v="9819614"/>
    <s v="CROSSARM ASSEMBLIES, WOOD"/>
    <d v="2005-07-01T00:00:00"/>
    <d v="2005-01-01T00:00:00"/>
    <s v="7105894131"/>
  </r>
  <r>
    <n v="0"/>
    <n v="0"/>
    <n v="0"/>
    <n v="0"/>
    <d v="2025-12-01T00:00:00"/>
    <s v="BH Colorado Electric Oper Co"/>
    <s v="Regulated Electric (122)"/>
    <s v="X DNU # 894 (D) Canon City-S"/>
    <x v="217"/>
    <n v="135500"/>
    <x v="20"/>
    <n v="10909519"/>
    <s v="Crossarm Assemblies, Wood"/>
    <d v="2011-06-01T00:00:00"/>
    <d v="2011-01-01T00:00:00"/>
    <s v="7105894131"/>
  </r>
  <r>
    <n v="0"/>
    <n v="0"/>
    <n v="0"/>
    <n v="0"/>
    <d v="2025-12-01T00:00:00"/>
    <s v="BH Colorado Electric Oper Co"/>
    <s v="Regulated Electric (122)"/>
    <s v="X DNU # 894 (D) Canon City-S"/>
    <x v="217"/>
    <n v="135500"/>
    <x v="25"/>
    <n v="11262320"/>
    <s v="Crossarm, Wood"/>
    <d v="2012-02-01T00:00:00"/>
    <d v="2012-01-01T00:00:00"/>
    <s v="7105894131"/>
  </r>
  <r>
    <n v="0"/>
    <n v="0"/>
    <n v="0"/>
    <n v="0"/>
    <d v="2025-12-01T00:00:00"/>
    <s v="BH Colorado Electric Oper Co"/>
    <s v="Regulated Electric (122)"/>
    <s v="X DNU # 894 (D) Canon City-S"/>
    <x v="217"/>
    <n v="135500"/>
    <x v="25"/>
    <n v="11488797"/>
    <s v="Crossarm, Wood"/>
    <d v="2011-12-30T00:00:00"/>
    <d v="2012-01-01T00:00:00"/>
    <s v="60018077"/>
  </r>
  <r>
    <n v="0"/>
    <n v="0"/>
    <n v="0"/>
    <n v="0"/>
    <d v="2025-12-01T00:00:00"/>
    <s v="BH Colorado Electric Oper Co"/>
    <s v="Regulated Electric (122)"/>
    <s v="X DNU # 894 (D) Canon City-S"/>
    <x v="217"/>
    <n v="135500"/>
    <x v="25"/>
    <n v="11582839"/>
    <s v="Crossarm, Wood"/>
    <d v="2012-03-03T00:00:00"/>
    <d v="2012-01-01T00:00:00"/>
    <s v="60018668"/>
  </r>
  <r>
    <n v="0"/>
    <n v="0"/>
    <n v="0"/>
    <n v="0"/>
    <d v="2025-12-01T00:00:00"/>
    <s v="BH Colorado Electric Oper Co"/>
    <s v="Regulated Electric (122)"/>
    <s v="X DNU # 894 (D) Canon City-S"/>
    <x v="217"/>
    <n v="135500"/>
    <x v="3"/>
    <n v="11485182"/>
    <s v="Electric Transmission OH Replace 69kv-ST : ETOR69 BLACK HILLS ENERGY COTTER MILL TAP- SKINNER SUB, 69KV CANON CITY"/>
    <d v="2012-03-06T00:00:00"/>
    <d v="2012-06-01T00:00:00"/>
    <s v="60018669"/>
  </r>
  <r>
    <n v="0"/>
    <n v="0"/>
    <n v="0"/>
    <n v="0"/>
    <d v="2025-12-01T00:00:00"/>
    <s v="BH Colorado Electric Oper Co"/>
    <s v="Regulated Electric (122)"/>
    <s v="X DNU # 894 (D) Canon City-S"/>
    <x v="217"/>
    <n v="135500"/>
    <x v="3"/>
    <n v="11313955"/>
    <s v="Electric Transmission OH Replace 69kv : ETOR69 BLACK HILLS ENERGY CANON CITY TO WESTCLIFFE 69KV FREMONT COUNTY RURA"/>
    <d v="2011-12-30T00:00:00"/>
    <d v="2012-03-01T00:00:00"/>
    <s v="60018077"/>
  </r>
  <r>
    <n v="0"/>
    <n v="0"/>
    <n v="0"/>
    <n v="0"/>
    <d v="2025-12-01T00:00:00"/>
    <s v="BH Colorado Electric Oper Co"/>
    <s v="Regulated Electric (122)"/>
    <s v="X DNU # 894 (D) Canon City-S"/>
    <x v="217"/>
    <n v="135500"/>
    <x v="3"/>
    <n v="11485188"/>
    <s v="Electric Transmission OH Replace 69kv-ST : ETOR69 BLACK HILLS ENERGY COTTER MILL TAP- SKINNER SUB, 69KV CANON CITY"/>
    <d v="2012-03-16T00:00:00"/>
    <d v="2012-06-01T00:00:00"/>
    <s v="60018670"/>
  </r>
  <r>
    <n v="0"/>
    <n v="0"/>
    <n v="0"/>
    <n v="0"/>
    <d v="2025-12-01T00:00:00"/>
    <s v="BH Colorado Electric Oper Co"/>
    <s v="Regulated Electric (122)"/>
    <s v="X DNU # 894 (D) Canon City-S"/>
    <x v="217"/>
    <n v="135500"/>
    <x v="3"/>
    <n v="10638209"/>
    <s v="S Canon - Cotter -Skinner"/>
    <d v="2011-01-01T00:00:00"/>
    <d v="2011-01-01T00:00:00"/>
    <s v="7105894131"/>
  </r>
  <r>
    <n v="0"/>
    <n v="0"/>
    <n v="0"/>
    <n v="0"/>
    <d v="2025-12-01T00:00:00"/>
    <s v="BH Colorado Electric Oper Co"/>
    <s v="Regulated Electric (122)"/>
    <s v="X DNU # 894 (D) Canon City-S"/>
    <x v="217"/>
    <n v="135500"/>
    <x v="3"/>
    <n v="11485079"/>
    <s v="Electric Transmission OH Replace 69kv-ST : ETOR69 BLACK HILLS ENERGY COTTER MILL TAP- SKINNER SUB, 69KV CANON CITY"/>
    <d v="2012-03-03T00:00:00"/>
    <d v="2012-06-01T00:00:00"/>
    <s v="60018668"/>
  </r>
  <r>
    <n v="0"/>
    <n v="0"/>
    <n v="0"/>
    <n v="0"/>
    <d v="2025-12-01T00:00:00"/>
    <s v="BH Colorado Electric Oper Co"/>
    <s v="Regulated Electric (122)"/>
    <s v="X DNU # 894 (D) Canon City-S"/>
    <x v="217"/>
    <n v="135500"/>
    <x v="3"/>
    <n v="11849005"/>
    <s v="Electric Transmission OH Replace 69kv-ST : ETOR69 BLACK HILLS ENERGY COTTER MILL TAP- SKINNER SUB, 69KV CANON CITY"/>
    <d v="2012-03-06T00:00:00"/>
    <d v="2013-04-01T00:00:00"/>
    <s v="60018669"/>
  </r>
  <r>
    <n v="0"/>
    <n v="0"/>
    <n v="0"/>
    <n v="0"/>
    <d v="2025-12-01T00:00:00"/>
    <s v="BH Colorado Electric Oper Co"/>
    <s v="Regulated Electric (122)"/>
    <s v="X DNU # 894 (D) Canon City-S"/>
    <x v="217"/>
    <n v="135500"/>
    <x v="9"/>
    <n v="9818173"/>
    <s v="GUYS"/>
    <d v="2004-11-01T00:00:00"/>
    <d v="2004-01-01T00:00:00"/>
    <s v="7105894131"/>
  </r>
  <r>
    <n v="0"/>
    <n v="0"/>
    <n v="0"/>
    <n v="0"/>
    <d v="2025-12-01T00:00:00"/>
    <s v="BH Colorado Electric Oper Co"/>
    <s v="Regulated Electric (122)"/>
    <s v="X DNU # 894 (D) Canon City-S"/>
    <x v="217"/>
    <n v="135500"/>
    <x v="9"/>
    <n v="11582842"/>
    <s v="Guys"/>
    <d v="2012-03-03T00:00:00"/>
    <d v="2012-01-01T00:00:00"/>
    <s v="60018668"/>
  </r>
  <r>
    <n v="0"/>
    <n v="0"/>
    <n v="0"/>
    <n v="0"/>
    <d v="2025-12-01T00:00:00"/>
    <s v="BH Colorado Electric Oper Co"/>
    <s v="Regulated Electric (122)"/>
    <s v="X DNU # 894 (D) Canon City-S"/>
    <x v="217"/>
    <n v="135500"/>
    <x v="11"/>
    <n v="10909516"/>
    <s v="Pole, Wood, 50'"/>
    <d v="2011-06-01T00:00:00"/>
    <d v="2011-01-01T00:00:00"/>
    <s v="7105894131"/>
  </r>
  <r>
    <n v="0"/>
    <n v="0"/>
    <n v="0"/>
    <n v="0"/>
    <d v="2025-12-01T00:00:00"/>
    <s v="BH Colorado Electric Oper Co"/>
    <s v="Regulated Electric (122)"/>
    <s v="X DNU # 894 (D) Canon City-S"/>
    <x v="217"/>
    <n v="135500"/>
    <x v="12"/>
    <n v="11488803"/>
    <s v="Pole, Wood, 55'"/>
    <d v="2011-12-30T00:00:00"/>
    <d v="2012-01-01T00:00:00"/>
    <s v="60018077"/>
  </r>
  <r>
    <n v="0"/>
    <n v="0"/>
    <n v="0"/>
    <n v="0"/>
    <d v="2025-12-01T00:00:00"/>
    <s v="BH Colorado Electric Oper Co"/>
    <s v="Regulated Electric (122)"/>
    <s v="X DNU # 894 (D) Canon City-S"/>
    <x v="217"/>
    <n v="135500"/>
    <x v="13"/>
    <n v="11488806"/>
    <s v="Pole, Wood, 60'"/>
    <d v="2011-12-30T00:00:00"/>
    <d v="2012-01-01T00:00:00"/>
    <s v="60018077"/>
  </r>
  <r>
    <n v="0"/>
    <n v="0"/>
    <n v="0"/>
    <n v="0"/>
    <d v="2025-12-01T00:00:00"/>
    <s v="BH Colorado Electric Oper Co"/>
    <s v="Regulated Electric (122)"/>
    <s v="X DNU # 894 (D) Canon City-S"/>
    <x v="217"/>
    <n v="135500"/>
    <x v="14"/>
    <n v="11488809"/>
    <s v="Pole, Wood, 65' Or Greater"/>
    <d v="2011-12-30T00:00:00"/>
    <d v="2012-01-01T00:00:00"/>
    <s v="60018077"/>
  </r>
  <r>
    <n v="0"/>
    <n v="0"/>
    <n v="0"/>
    <n v="0"/>
    <d v="2025-12-01T00:00:00"/>
    <s v="BH Colorado Electric Oper Co"/>
    <s v="Regulated Electric (122)"/>
    <s v="X DNU # 894 (D) Canon City-S"/>
    <x v="217"/>
    <n v="135500"/>
    <x v="14"/>
    <n v="11582848"/>
    <s v="Pole, Wood, 65' Or Greater"/>
    <d v="2012-03-03T00:00:00"/>
    <d v="2012-01-01T00:00:00"/>
    <s v="60018668"/>
  </r>
  <r>
    <n v="0"/>
    <n v="0"/>
    <n v="0"/>
    <n v="0"/>
    <d v="2025-12-01T00:00:00"/>
    <s v="BH Colorado Electric Oper Co"/>
    <s v="Regulated Electric (122)"/>
    <s v="X DNU # 894 (D) Canon City-S"/>
    <x v="217"/>
    <n v="135500"/>
    <x v="23"/>
    <n v="11028409"/>
    <s v="Pole, Wood"/>
    <d v="2011-09-01T00:00:00"/>
    <d v="2011-01-01T00:00:00"/>
    <s v="7105894131"/>
  </r>
  <r>
    <n v="0"/>
    <n v="0"/>
    <n v="0"/>
    <n v="0"/>
    <d v="2025-12-01T00:00:00"/>
    <s v="BH Colorado Electric Oper Co"/>
    <s v="Regulated Electric (122)"/>
    <s v="X DNU # 894 (D) Canon City-S"/>
    <x v="217"/>
    <n v="135500"/>
    <x v="23"/>
    <n v="9744594"/>
    <s v="POLE, WOOD"/>
    <d v="2007-07-01T00:00:00"/>
    <d v="2007-01-01T00:00:00"/>
    <s v="7105894131"/>
  </r>
  <r>
    <n v="0"/>
    <n v="0"/>
    <n v="0"/>
    <n v="0"/>
    <d v="2025-12-01T00:00:00"/>
    <s v="BH Colorado Electric Oper Co"/>
    <s v="Regulated Electric (122)"/>
    <s v="X DNU # 894 (D) Canon City-S"/>
    <x v="217"/>
    <n v="135500"/>
    <x v="23"/>
    <n v="10500607"/>
    <s v="Pole, Wood"/>
    <d v="2010-10-01T00:00:00"/>
    <d v="2010-10-01T00:00:00"/>
    <s v="7105894131"/>
  </r>
  <r>
    <n v="0"/>
    <n v="0"/>
    <n v="0"/>
    <n v="0"/>
    <d v="2025-12-01T00:00:00"/>
    <s v="BH Colorado Electric Oper Co"/>
    <s v="Regulated Electric (122)"/>
    <s v="X DNU # 894 (D) Canon City-S"/>
    <x v="217"/>
    <n v="135500"/>
    <x v="23"/>
    <n v="9737858"/>
    <s v="POLE, WOOD"/>
    <d v="2008-06-01T00:00:00"/>
    <d v="2008-01-01T00:00:00"/>
    <s v="7105894131"/>
  </r>
  <r>
    <n v="0"/>
    <n v="0"/>
    <n v="0"/>
    <n v="0"/>
    <d v="2025-12-01T00:00:00"/>
    <s v="BH Colorado Electric Oper Co"/>
    <s v="Regulated Electric (122)"/>
    <s v="X DNU # 894 (D) Canon City-S"/>
    <x v="217"/>
    <n v="135500"/>
    <x v="23"/>
    <n v="9801432"/>
    <s v="POLE, WOOD"/>
    <d v="2001-02-01T00:00:00"/>
    <d v="2001-01-01T00:00:00"/>
    <s v="7105894131"/>
  </r>
  <r>
    <n v="0"/>
    <n v="0"/>
    <n v="0"/>
    <n v="0"/>
    <d v="2025-12-01T00:00:00"/>
    <s v="BH Colorado Electric Oper Co"/>
    <s v="Regulated Electric (122)"/>
    <s v="X DNU # 894 (D) Canon City-S"/>
    <x v="217"/>
    <n v="135600"/>
    <x v="28"/>
    <n v="11582832"/>
    <s v="Conductor, Oh Copper Bare 4"/>
    <d v="2012-03-03T00:00:00"/>
    <d v="2012-01-01T00:00:00"/>
    <s v="60018668"/>
  </r>
  <r>
    <n v="0"/>
    <n v="0"/>
    <n v="0"/>
    <n v="0"/>
    <d v="2025-12-01T00:00:00"/>
    <s v="BH Colorado Electric Oper Co"/>
    <s v="Regulated Electric (122)"/>
    <s v="X DNU # 894 (D) Canon City-S"/>
    <x v="217"/>
    <n v="135600"/>
    <x v="3"/>
    <n v="11485082"/>
    <s v="Electric Transmission OH Replace 69kv-ST : ETOR69 BLACK HILLS ENERGY COTTER MILL TAP- SKINNER SUB, 69KV CANON CITY"/>
    <d v="2012-03-03T00:00:00"/>
    <d v="2012-06-01T00:00:00"/>
    <s v="60018668"/>
  </r>
  <r>
    <n v="0"/>
    <n v="0"/>
    <n v="0"/>
    <n v="0"/>
    <d v="2025-12-01T00:00:00"/>
    <s v="BH Colorado Electric Oper Co"/>
    <s v="Regulated Electric (122)"/>
    <s v="X DNU # 894 (D) Canon City-S"/>
    <x v="217"/>
    <n v="135600"/>
    <x v="3"/>
    <n v="10638212"/>
    <s v="S Canon - Cotter -Skinner"/>
    <d v="2011-01-01T00:00:00"/>
    <d v="2011-01-01T00:00:00"/>
    <s v="7105894131"/>
  </r>
  <r>
    <n v="0"/>
    <n v="0"/>
    <n v="0"/>
    <n v="0"/>
    <d v="2025-12-01T00:00:00"/>
    <s v="BH Colorado Electric Oper Co"/>
    <s v="Regulated Electric (122)"/>
    <s v="X DNU # 894 (D) Canon City-S"/>
    <x v="217"/>
    <n v="135600"/>
    <x v="3"/>
    <n v="11485191"/>
    <s v="Electric Transmission OH Replace 69kv-ST : ETOR69 BLACK HILLS ENERGY COTTER MILL TAP- SKINNER SUB, 69KV CANON CITY"/>
    <d v="2012-03-16T00:00:00"/>
    <d v="2012-06-01T00:00:00"/>
    <s v="60018670"/>
  </r>
  <r>
    <n v="0"/>
    <n v="0"/>
    <n v="0"/>
    <n v="0"/>
    <d v="2025-12-01T00:00:00"/>
    <s v="BH Colorado Electric Oper Co"/>
    <s v="Regulated Electric (122)"/>
    <s v="X DNU # 894 (D) Canon City-S"/>
    <x v="217"/>
    <n v="135600"/>
    <x v="70"/>
    <n v="11582851"/>
    <s v="Insulators-Post- 115kv"/>
    <d v="2012-03-03T00:00:00"/>
    <d v="2012-01-01T00:00:00"/>
    <s v="60018668"/>
  </r>
  <r>
    <n v="0"/>
    <n v="0"/>
    <n v="0"/>
    <n v="0"/>
    <d v="2025-12-01T00:00:00"/>
    <s v="BH Colorado Electric Oper Co"/>
    <s v="Regulated Electric (122)"/>
    <s v="X DNU # 894 (D) Canon City-S"/>
    <x v="217"/>
    <n v="135600"/>
    <x v="17"/>
    <n v="9744595"/>
    <s v="POST INSULATORS"/>
    <d v="2007-07-01T00:00:00"/>
    <d v="2007-01-01T00:00:00"/>
    <s v="7105894131"/>
  </r>
  <r>
    <n v="0"/>
    <n v="0"/>
    <n v="0"/>
    <n v="0"/>
    <d v="2025-12-01T00:00:00"/>
    <s v="BH Colorado Electric Oper Co"/>
    <s v="Regulated Electric (122)"/>
    <s v="X DNU # 894 (D) Canon City-S"/>
    <x v="217"/>
    <n v="135600"/>
    <x v="19"/>
    <n v="11582845"/>
    <s v="Suspension Insulators"/>
    <d v="2012-03-03T00:00:00"/>
    <d v="2012-01-01T00:00:00"/>
    <s v="60018668"/>
  </r>
  <r>
    <n v="0"/>
    <n v="0"/>
    <n v="0"/>
    <n v="0"/>
    <d v="2025-12-01T00:00:00"/>
    <s v="BH Colorado Electric Oper Co"/>
    <s v="Regulated Electric (122)"/>
    <s v="X DNU # 894 (D) Canon City-S"/>
    <x v="217"/>
    <n v="135600"/>
    <x v="19"/>
    <n v="9816582"/>
    <s v="SUSPENSION INSULATORS"/>
    <d v="2004-02-01T00:00:00"/>
    <d v="2004-01-01T00:00:00"/>
    <s v="7105894131"/>
  </r>
  <r>
    <n v="0"/>
    <n v="0"/>
    <n v="0"/>
    <n v="0"/>
    <d v="2025-12-01T00:00:00"/>
    <s v="BH Colorado Electric Oper Co"/>
    <s v="Regulated Electric (122)"/>
    <s v="X DNU # 894 (D) Canon City-S"/>
    <x v="217"/>
    <n v="135600"/>
    <x v="19"/>
    <n v="9819615"/>
    <s v="SUSPENSION INSULATORS"/>
    <d v="2005-07-01T00:00:00"/>
    <d v="2005-01-01T00:00:00"/>
    <s v="7105894131"/>
  </r>
  <r>
    <n v="0"/>
    <n v="0"/>
    <n v="0"/>
    <n v="0"/>
    <d v="2025-12-01T00:00:00"/>
    <s v="BH Colorado Electric Oper Co"/>
    <s v="Regulated Electric (122)"/>
    <s v="X DNU # 894 (D) Canon City-S"/>
    <x v="217"/>
    <n v="135600"/>
    <x v="19"/>
    <n v="10909513"/>
    <s v="Suspension Insulators"/>
    <d v="2011-06-01T00:00:00"/>
    <d v="2011-01-01T00:00:00"/>
    <s v="7105894131"/>
  </r>
  <r>
    <n v="0"/>
    <n v="0"/>
    <n v="0"/>
    <n v="0"/>
    <d v="2025-12-01T00:00:00"/>
    <s v="BH Colorado Electric Oper Co"/>
    <s v="Regulated Electric (122)"/>
    <s v="X DNU #240 (T) Boone Sub"/>
    <x v="218"/>
    <n v="135001"/>
    <x v="4"/>
    <n v="9810014"/>
    <s v="LAND"/>
    <d v="2001-11-15T00:00:00"/>
    <d v="2001-11-01T00:00:00"/>
    <s v="23558250"/>
  </r>
  <r>
    <n v="0"/>
    <n v="0"/>
    <n v="0"/>
    <n v="0"/>
    <d v="2025-12-01T00:00:00"/>
    <s v="BH Colorado Electric Oper Co"/>
    <s v="Regulated Electric (122)"/>
    <s v="X DNU #240 (T) Boone Sub"/>
    <x v="218"/>
    <n v="135300"/>
    <x v="3"/>
    <n v="13429161"/>
    <s v="Boone-La Junta 115 kV structure rep"/>
    <d v="2015-05-12T00:00:00"/>
    <d v="2015-07-01T00:00:00"/>
    <s v="10051152"/>
  </r>
  <r>
    <n v="0"/>
    <n v="0"/>
    <n v="0"/>
    <n v="0"/>
    <d v="2025-12-01T00:00:00"/>
    <s v="BH Colorado Electric Oper Co"/>
    <s v="Regulated Electric (122)"/>
    <s v="X DNU #240 (T) Boone Sub"/>
    <x v="218"/>
    <n v="135300"/>
    <x v="3"/>
    <n v="11909746"/>
    <s v="LUJUANTA RIVER CROSSING FOUR POLE STRUCTURE THAT NEEDS CHANGING"/>
    <d v="2013-05-03T00:00:00"/>
    <d v="2013-06-01T00:00:00"/>
    <s v="10047895"/>
  </r>
  <r>
    <n v="0"/>
    <n v="0"/>
    <n v="0"/>
    <n v="0"/>
    <d v="2025-12-01T00:00:00"/>
    <s v="BH Colorado Electric Oper Co"/>
    <s v="Regulated Electric (122)"/>
    <s v="X DNU #240 (T) Boone Sub"/>
    <x v="218"/>
    <n v="135300"/>
    <x v="3"/>
    <n v="12575520"/>
    <s v="WORK ORDER IS TO REPLACE TEN 26' CROSS ARMS ON LINE 240 THAT WERE IDENTIFIED AS P-1 DURING OUR 2014 LINE PATROL"/>
    <d v="2014-07-01T00:00:00"/>
    <d v="2014-07-01T00:00:00"/>
    <s v="10050225"/>
  </r>
  <r>
    <n v="0"/>
    <n v="0"/>
    <n v="0"/>
    <n v="0"/>
    <d v="2025-12-01T00:00:00"/>
    <s v="BH Colorado Electric Oper Co"/>
    <s v="Regulated Electric (122)"/>
    <s v="X DNU #240 (T) Boone Sub"/>
    <x v="218"/>
    <n v="135300"/>
    <x v="3"/>
    <n v="14696765"/>
    <s v="ground line inspection 2016"/>
    <d v="2016-04-04T00:00:00"/>
    <d v="2016-04-01T00:00:00"/>
    <s v="10054490"/>
  </r>
  <r>
    <n v="0"/>
    <n v="0"/>
    <n v="0"/>
    <n v="0"/>
    <d v="2025-12-01T00:00:00"/>
    <s v="BH Colorado Electric Oper Co"/>
    <s v="Regulated Electric (122)"/>
    <s v="X DNU #240 (T) Boone Sub"/>
    <x v="218"/>
    <n v="135300"/>
    <x v="46"/>
    <n v="13616987"/>
    <s v="Wood 1 Pole 60"/>
    <d v="2015-05-12T00:00:00"/>
    <d v="2015-07-01T00:00:00"/>
    <s v="10051152"/>
  </r>
  <r>
    <n v="0"/>
    <n v="0"/>
    <n v="0"/>
    <n v="0"/>
    <d v="2025-12-01T00:00:00"/>
    <s v="BH Colorado Electric Oper Co"/>
    <s v="Regulated Electric (122)"/>
    <s v="X DNU #240 (T) Boone Sub"/>
    <x v="218"/>
    <n v="135300"/>
    <x v="47"/>
    <n v="13617037"/>
    <s v="Wood 1 Pole 65"/>
    <d v="2015-05-12T00:00:00"/>
    <d v="2015-07-01T00:00:00"/>
    <s v="10051152"/>
  </r>
  <r>
    <n v="0"/>
    <n v="0"/>
    <n v="0"/>
    <n v="0"/>
    <d v="2025-12-01T00:00:00"/>
    <s v="BH Colorado Electric Oper Co"/>
    <s v="Regulated Electric (122)"/>
    <s v="X DNU #240 (T) Boone Sub"/>
    <x v="218"/>
    <n v="135300"/>
    <x v="47"/>
    <n v="13617046"/>
    <s v="Wood 1 Pole 65"/>
    <d v="2015-05-12T00:00:00"/>
    <d v="2015-07-01T00:00:00"/>
    <s v="10051152"/>
  </r>
  <r>
    <n v="0"/>
    <n v="0"/>
    <n v="0"/>
    <n v="0"/>
    <d v="2025-12-01T00:00:00"/>
    <s v="BH Colorado Electric Oper Co"/>
    <s v="Regulated Electric (122)"/>
    <s v="X DNU #240 (T) Boone Sub"/>
    <x v="218"/>
    <n v="135300"/>
    <x v="47"/>
    <n v="13617064"/>
    <s v="Wood 1 Pole 65"/>
    <d v="2015-05-12T00:00:00"/>
    <d v="2015-07-01T00:00:00"/>
    <s v="10051152"/>
  </r>
  <r>
    <n v="0"/>
    <n v="0"/>
    <n v="0"/>
    <n v="0"/>
    <d v="2025-12-01T00:00:00"/>
    <s v="BH Colorado Electric Oper Co"/>
    <s v="Regulated Electric (122)"/>
    <s v="X DNU #240 (T) Boone Sub"/>
    <x v="218"/>
    <n v="135300"/>
    <x v="47"/>
    <n v="13616992"/>
    <s v="Wood 1 Pole 65"/>
    <d v="2015-05-12T00:00:00"/>
    <d v="2015-07-01T00:00:00"/>
    <s v="10051152"/>
  </r>
  <r>
    <n v="0"/>
    <n v="0"/>
    <n v="0"/>
    <n v="0"/>
    <d v="2025-12-01T00:00:00"/>
    <s v="BH Colorado Electric Oper Co"/>
    <s v="Regulated Electric (122)"/>
    <s v="X DNU #240 (T) Boone Sub"/>
    <x v="218"/>
    <n v="135300"/>
    <x v="47"/>
    <n v="13617001"/>
    <s v="Wood 1 Pole 65"/>
    <d v="2015-05-12T00:00:00"/>
    <d v="2015-07-01T00:00:00"/>
    <s v="10051152"/>
  </r>
  <r>
    <n v="0"/>
    <n v="0"/>
    <n v="0"/>
    <n v="0"/>
    <d v="2025-12-01T00:00:00"/>
    <s v="BH Colorado Electric Oper Co"/>
    <s v="Regulated Electric (122)"/>
    <s v="X DNU #240 (T) Boone Sub"/>
    <x v="218"/>
    <n v="135300"/>
    <x v="47"/>
    <n v="13617004"/>
    <s v="Wood 1 Pole 65'"/>
    <d v="2015-05-12T00:00:00"/>
    <d v="2015-07-01T00:00:00"/>
    <s v="10051152"/>
  </r>
  <r>
    <n v="0"/>
    <n v="0"/>
    <n v="0"/>
    <n v="0"/>
    <d v="2025-12-01T00:00:00"/>
    <s v="BH Colorado Electric Oper Co"/>
    <s v="Regulated Electric (122)"/>
    <s v="X DNU #240 (T) Boone Sub"/>
    <x v="218"/>
    <n v="135300"/>
    <x v="47"/>
    <n v="13617052"/>
    <s v="Wood 1 Pole 65'"/>
    <d v="2015-05-12T00:00:00"/>
    <d v="2015-07-01T00:00:00"/>
    <s v="10051152"/>
  </r>
  <r>
    <n v="0"/>
    <n v="0"/>
    <n v="0"/>
    <n v="0"/>
    <d v="2025-12-01T00:00:00"/>
    <s v="BH Colorado Electric Oper Co"/>
    <s v="Regulated Electric (122)"/>
    <s v="X DNU #240 (T) Boone Sub"/>
    <x v="218"/>
    <n v="135300"/>
    <x v="47"/>
    <n v="13617061"/>
    <s v="Wood 1 Pole 65"/>
    <d v="2015-05-12T00:00:00"/>
    <d v="2015-07-01T00:00:00"/>
    <s v="10051152"/>
  </r>
  <r>
    <n v="0"/>
    <n v="0"/>
    <n v="0"/>
    <n v="0"/>
    <d v="2025-12-01T00:00:00"/>
    <s v="BH Colorado Electric Oper Co"/>
    <s v="Regulated Electric (122)"/>
    <s v="X DNU #240 (T) Boone Sub"/>
    <x v="218"/>
    <n v="135300"/>
    <x v="47"/>
    <n v="13617067"/>
    <s v="Wood 1 Pole 65"/>
    <d v="2015-05-12T00:00:00"/>
    <d v="2015-07-01T00:00:00"/>
    <s v="10051152"/>
  </r>
  <r>
    <n v="0"/>
    <n v="0"/>
    <n v="0"/>
    <n v="0"/>
    <d v="2025-12-01T00:00:00"/>
    <s v="BH Colorado Electric Oper Co"/>
    <s v="Regulated Electric (122)"/>
    <s v="X DNU #240 (T) Boone Sub"/>
    <x v="218"/>
    <n v="135300"/>
    <x v="47"/>
    <n v="13617016"/>
    <s v="Wood 1 Pole 65"/>
    <d v="2015-05-12T00:00:00"/>
    <d v="2015-07-01T00:00:00"/>
    <s v="10051152"/>
  </r>
  <r>
    <n v="0"/>
    <n v="0"/>
    <n v="0"/>
    <n v="0"/>
    <d v="2025-12-01T00:00:00"/>
    <s v="BH Colorado Electric Oper Co"/>
    <s v="Regulated Electric (122)"/>
    <s v="X DNU #240 (T) Boone Sub"/>
    <x v="218"/>
    <n v="135300"/>
    <x v="47"/>
    <n v="13617031"/>
    <s v="Wood 1 Pole 65"/>
    <d v="2015-05-12T00:00:00"/>
    <d v="2015-07-01T00:00:00"/>
    <s v="10051152"/>
  </r>
  <r>
    <n v="0"/>
    <n v="0"/>
    <n v="0"/>
    <n v="0"/>
    <d v="2025-12-01T00:00:00"/>
    <s v="BH Colorado Electric Oper Co"/>
    <s v="Regulated Electric (122)"/>
    <s v="X DNU #240 (T) Boone Sub"/>
    <x v="218"/>
    <n v="135300"/>
    <x v="47"/>
    <n v="13617040"/>
    <s v="Wood 1 Pole 65"/>
    <d v="2015-05-12T00:00:00"/>
    <d v="2015-07-01T00:00:00"/>
    <s v="10051152"/>
  </r>
  <r>
    <n v="0"/>
    <n v="0"/>
    <n v="0"/>
    <n v="0"/>
    <d v="2025-12-01T00:00:00"/>
    <s v="BH Colorado Electric Oper Co"/>
    <s v="Regulated Electric (122)"/>
    <s v="X DNU #240 (T) Boone Sub"/>
    <x v="218"/>
    <n v="135300"/>
    <x v="47"/>
    <n v="13617025"/>
    <s v="Wood 1 Pole 65"/>
    <d v="2015-05-12T00:00:00"/>
    <d v="2015-07-01T00:00:00"/>
    <s v="10051152"/>
  </r>
  <r>
    <n v="0"/>
    <n v="0"/>
    <n v="0"/>
    <n v="0"/>
    <d v="2025-12-01T00:00:00"/>
    <s v="BH Colorado Electric Oper Co"/>
    <s v="Regulated Electric (122)"/>
    <s v="X DNU #240 (T) Boone Sub"/>
    <x v="218"/>
    <n v="135300"/>
    <x v="47"/>
    <n v="13617055"/>
    <s v="Wood 1 Pole 65'"/>
    <d v="2015-05-12T00:00:00"/>
    <d v="2015-07-01T00:00:00"/>
    <s v="10051152"/>
  </r>
  <r>
    <n v="0"/>
    <n v="0"/>
    <n v="0"/>
    <n v="0"/>
    <d v="2025-12-01T00:00:00"/>
    <s v="BH Colorado Electric Oper Co"/>
    <s v="Regulated Electric (122)"/>
    <s v="X DNU #240 (T) Boone Sub"/>
    <x v="218"/>
    <n v="135300"/>
    <x v="47"/>
    <n v="13617058"/>
    <s v="Wood 1 Pole 65'"/>
    <d v="2015-05-12T00:00:00"/>
    <d v="2015-07-01T00:00:00"/>
    <s v="10051152"/>
  </r>
  <r>
    <n v="0"/>
    <n v="0"/>
    <n v="0"/>
    <n v="0"/>
    <d v="2025-12-01T00:00:00"/>
    <s v="BH Colorado Electric Oper Co"/>
    <s v="Regulated Electric (122)"/>
    <s v="X DNU #240 (T) Boone Sub"/>
    <x v="218"/>
    <n v="135300"/>
    <x v="47"/>
    <n v="13617007"/>
    <s v="Wood 1 Pole 65"/>
    <d v="2015-05-12T00:00:00"/>
    <d v="2015-07-01T00:00:00"/>
    <s v="10051152"/>
  </r>
  <r>
    <n v="0"/>
    <n v="0"/>
    <n v="0"/>
    <n v="0"/>
    <d v="2025-12-01T00:00:00"/>
    <s v="BH Colorado Electric Oper Co"/>
    <s v="Regulated Electric (122)"/>
    <s v="X DNU #240 (T) Boone Sub"/>
    <x v="218"/>
    <n v="135300"/>
    <x v="47"/>
    <n v="13617013"/>
    <s v="Wood 1 Pole 65"/>
    <d v="2015-05-12T00:00:00"/>
    <d v="2015-07-01T00:00:00"/>
    <s v="10051152"/>
  </r>
  <r>
    <n v="0"/>
    <n v="0"/>
    <n v="0"/>
    <n v="0"/>
    <d v="2025-12-01T00:00:00"/>
    <s v="BH Colorado Electric Oper Co"/>
    <s v="Regulated Electric (122)"/>
    <s v="X DNU #240 (T) Boone Sub"/>
    <x v="218"/>
    <n v="135300"/>
    <x v="47"/>
    <n v="13617049"/>
    <s v="Wood 1 Pole 65"/>
    <d v="2015-05-12T00:00:00"/>
    <d v="2015-07-01T00:00:00"/>
    <s v="10051152"/>
  </r>
  <r>
    <n v="0"/>
    <n v="0"/>
    <n v="0"/>
    <n v="0"/>
    <d v="2025-12-01T00:00:00"/>
    <s v="BH Colorado Electric Oper Co"/>
    <s v="Regulated Electric (122)"/>
    <s v="X DNU #240 (T) Boone Sub"/>
    <x v="218"/>
    <n v="135300"/>
    <x v="47"/>
    <n v="13617028"/>
    <s v="Wood 1 Pole 65'"/>
    <d v="2015-05-12T00:00:00"/>
    <d v="2015-07-01T00:00:00"/>
    <s v="10051152"/>
  </r>
  <r>
    <n v="0"/>
    <n v="0"/>
    <n v="0"/>
    <n v="0"/>
    <d v="2025-12-01T00:00:00"/>
    <s v="BH Colorado Electric Oper Co"/>
    <s v="Regulated Electric (122)"/>
    <s v="X DNU #240 (T) Boone Sub"/>
    <x v="218"/>
    <n v="135300"/>
    <x v="47"/>
    <n v="13616998"/>
    <s v="Wood 1 Pole 65"/>
    <d v="2015-05-12T00:00:00"/>
    <d v="2015-07-01T00:00:00"/>
    <s v="10051152"/>
  </r>
  <r>
    <n v="0"/>
    <n v="0"/>
    <n v="0"/>
    <n v="0"/>
    <d v="2025-12-01T00:00:00"/>
    <s v="BH Colorado Electric Oper Co"/>
    <s v="Regulated Electric (122)"/>
    <s v="X DNU #240 (T) Boone Sub"/>
    <x v="218"/>
    <n v="135300"/>
    <x v="47"/>
    <n v="13617010"/>
    <s v="Wood 1 Pole 65"/>
    <d v="2015-05-12T00:00:00"/>
    <d v="2015-07-01T00:00:00"/>
    <s v="10051152"/>
  </r>
  <r>
    <n v="0"/>
    <n v="0"/>
    <n v="0"/>
    <n v="0"/>
    <d v="2025-12-01T00:00:00"/>
    <s v="BH Colorado Electric Oper Co"/>
    <s v="Regulated Electric (122)"/>
    <s v="X DNU #240 (T) Boone Sub"/>
    <x v="218"/>
    <n v="135300"/>
    <x v="47"/>
    <n v="13617019"/>
    <s v="Wood 1 Pole 65"/>
    <d v="2015-05-12T00:00:00"/>
    <d v="2015-07-01T00:00:00"/>
    <s v="10051152"/>
  </r>
  <r>
    <n v="0"/>
    <n v="0"/>
    <n v="0"/>
    <n v="0"/>
    <d v="2025-12-01T00:00:00"/>
    <s v="BH Colorado Electric Oper Co"/>
    <s v="Regulated Electric (122)"/>
    <s v="X DNU #240 (T) Boone Sub"/>
    <x v="218"/>
    <n v="135300"/>
    <x v="47"/>
    <n v="13617022"/>
    <s v="Wood 1 Pole 65'"/>
    <d v="2015-05-12T00:00:00"/>
    <d v="2015-07-01T00:00:00"/>
    <s v="10051152"/>
  </r>
  <r>
    <n v="0"/>
    <n v="0"/>
    <n v="0"/>
    <n v="0"/>
    <d v="2025-12-01T00:00:00"/>
    <s v="BH Colorado Electric Oper Co"/>
    <s v="Regulated Electric (122)"/>
    <s v="X DNU #240 (T) Boone Sub"/>
    <x v="218"/>
    <n v="135300"/>
    <x v="47"/>
    <n v="13617034"/>
    <s v="Wood 1 Pole 65'"/>
    <d v="2015-05-12T00:00:00"/>
    <d v="2015-07-01T00:00:00"/>
    <s v="10051152"/>
  </r>
  <r>
    <n v="0"/>
    <n v="0"/>
    <n v="0"/>
    <n v="0"/>
    <d v="2025-12-01T00:00:00"/>
    <s v="BH Colorado Electric Oper Co"/>
    <s v="Regulated Electric (122)"/>
    <s v="X DNU #240 (T) Boone Sub"/>
    <x v="218"/>
    <n v="135300"/>
    <x v="47"/>
    <n v="13617043"/>
    <s v="Wood 1 Pole 65"/>
    <d v="2015-05-12T00:00:00"/>
    <d v="2015-07-01T00:00:00"/>
    <s v="10051152"/>
  </r>
  <r>
    <n v="0"/>
    <n v="0"/>
    <n v="0"/>
    <n v="0"/>
    <d v="2025-12-01T00:00:00"/>
    <s v="BH Colorado Electric Oper Co"/>
    <s v="Regulated Electric (122)"/>
    <s v="X DNU #240 (T) Boone Sub"/>
    <x v="218"/>
    <n v="135300"/>
    <x v="47"/>
    <n v="13616995"/>
    <s v="Wood 1 Pole 65"/>
    <d v="2015-05-12T00:00:00"/>
    <d v="2015-07-01T00:00:00"/>
    <s v="10051152"/>
  </r>
  <r>
    <n v="0"/>
    <n v="0"/>
    <n v="0"/>
    <n v="0"/>
    <d v="2025-12-01T00:00:00"/>
    <s v="BH Colorado Electric Oper Co"/>
    <s v="Regulated Electric (122)"/>
    <s v="X DNU #240 (T) Boone Sub"/>
    <x v="218"/>
    <n v="135300"/>
    <x v="48"/>
    <n v="13617070"/>
    <s v="Wood 1 Pole 70'"/>
    <d v="2015-05-12T00:00:00"/>
    <d v="2015-07-01T00:00:00"/>
    <s v="10051152"/>
  </r>
  <r>
    <n v="0"/>
    <n v="0"/>
    <n v="0"/>
    <n v="0"/>
    <d v="2025-12-01T00:00:00"/>
    <s v="BH Colorado Electric Oper Co"/>
    <s v="Regulated Electric (122)"/>
    <s v="X DNU #240 (T) Boone Sub"/>
    <x v="218"/>
    <n v="135300"/>
    <x v="49"/>
    <n v="13617085"/>
    <s v="Wood 1 Pole 75'"/>
    <d v="2015-05-12T00:00:00"/>
    <d v="2015-07-01T00:00:00"/>
    <s v="10051152"/>
  </r>
  <r>
    <n v="0"/>
    <n v="0"/>
    <n v="0"/>
    <n v="0"/>
    <d v="2025-12-01T00:00:00"/>
    <s v="BH Colorado Electric Oper Co"/>
    <s v="Regulated Electric (122)"/>
    <s v="X DNU #240 (T) Boone Sub"/>
    <x v="218"/>
    <n v="135300"/>
    <x v="49"/>
    <n v="13617073"/>
    <s v="Wood 1 Pole 75'"/>
    <d v="2015-05-12T00:00:00"/>
    <d v="2015-07-01T00:00:00"/>
    <s v="10051152"/>
  </r>
  <r>
    <n v="0"/>
    <n v="0"/>
    <n v="0"/>
    <n v="0"/>
    <d v="2025-12-01T00:00:00"/>
    <s v="BH Colorado Electric Oper Co"/>
    <s v="Regulated Electric (122)"/>
    <s v="X DNU #240 (T) Boone Sub"/>
    <x v="218"/>
    <n v="135300"/>
    <x v="49"/>
    <n v="13617076"/>
    <s v="Wood 1 Pole 75'"/>
    <d v="2015-05-12T00:00:00"/>
    <d v="2015-07-01T00:00:00"/>
    <s v="10051152"/>
  </r>
  <r>
    <n v="0"/>
    <n v="0"/>
    <n v="0"/>
    <n v="0"/>
    <d v="2025-12-01T00:00:00"/>
    <s v="BH Colorado Electric Oper Co"/>
    <s v="Regulated Electric (122)"/>
    <s v="X DNU #240 (T) Boone Sub"/>
    <x v="218"/>
    <n v="135300"/>
    <x v="49"/>
    <n v="13617082"/>
    <s v="Wood 1 Pole 75'"/>
    <d v="2015-05-12T00:00:00"/>
    <d v="2015-07-01T00:00:00"/>
    <s v="10051152"/>
  </r>
  <r>
    <n v="0"/>
    <n v="0"/>
    <n v="0"/>
    <n v="0"/>
    <d v="2025-12-01T00:00:00"/>
    <s v="BH Colorado Electric Oper Co"/>
    <s v="Regulated Electric (122)"/>
    <s v="X DNU #240 (T) Boone Sub"/>
    <x v="218"/>
    <n v="135300"/>
    <x v="49"/>
    <n v="13617079"/>
    <s v="Wood 1 Pole 75'"/>
    <d v="2015-05-12T00:00:00"/>
    <d v="2015-07-01T00:00:00"/>
    <s v="10051152"/>
  </r>
  <r>
    <n v="0"/>
    <n v="0"/>
    <n v="0"/>
    <n v="0"/>
    <d v="2025-12-01T00:00:00"/>
    <s v="BH Colorado Electric Oper Co"/>
    <s v="Regulated Electric (122)"/>
    <s v="X DNU #240 (T) Boone Sub"/>
    <x v="218"/>
    <n v="135500"/>
    <x v="7"/>
    <n v="9809988"/>
    <s v="ANCHORS"/>
    <d v="2001-11-15T00:00:00"/>
    <d v="2002-01-01T00:00:00"/>
    <s v="23558250"/>
  </r>
  <r>
    <n v="0"/>
    <n v="0"/>
    <n v="0"/>
    <n v="0"/>
    <d v="2025-12-01T00:00:00"/>
    <s v="BH Colorado Electric Oper Co"/>
    <s v="Regulated Electric (122)"/>
    <s v="X DNU #240 (T) Boone Sub"/>
    <x v="218"/>
    <n v="135500"/>
    <x v="64"/>
    <n v="20954289"/>
    <s v="X-Brace"/>
    <d v="2016-04-04T00:00:00"/>
    <d v="2016-07-01T00:00:00"/>
    <s v="10054488"/>
  </r>
  <r>
    <n v="0"/>
    <n v="0"/>
    <n v="0"/>
    <n v="0"/>
    <d v="2025-12-01T00:00:00"/>
    <s v="BH Colorado Electric Oper Co"/>
    <s v="Regulated Electric (122)"/>
    <s v="X DNU #240 (T) Boone Sub"/>
    <x v="218"/>
    <n v="135500"/>
    <x v="20"/>
    <n v="9802861"/>
    <s v="CROSSARM ASSEMBLIES, WOOD"/>
    <d v="1994-07-01T00:00:00"/>
    <d v="1994-07-01T00:00:00"/>
    <s v="WCDXFER"/>
  </r>
  <r>
    <n v="0"/>
    <n v="0"/>
    <n v="0"/>
    <n v="0"/>
    <d v="2025-12-01T00:00:00"/>
    <s v="BH Colorado Electric Oper Co"/>
    <s v="Regulated Electric (122)"/>
    <s v="X DNU #240 (T) Boone Sub"/>
    <x v="218"/>
    <n v="135500"/>
    <x v="20"/>
    <n v="12809569"/>
    <s v="Crossarm Assemblies, Wood"/>
    <d v="2014-07-01T00:00:00"/>
    <d v="2014-07-01T00:00:00"/>
    <s v="10050225"/>
  </r>
  <r>
    <n v="0"/>
    <n v="0"/>
    <n v="0"/>
    <n v="0"/>
    <d v="2025-12-01T00:00:00"/>
    <s v="BH Colorado Electric Oper Co"/>
    <s v="Regulated Electric (122)"/>
    <s v="X DNU #240 (T) Boone Sub"/>
    <x v="218"/>
    <n v="135500"/>
    <x v="20"/>
    <n v="9802753"/>
    <s v="CROSSARM ASSEMBLIES, WOOD"/>
    <d v="1986-07-01T00:00:00"/>
    <d v="1986-07-01T00:00:00"/>
    <s v="WCDXFER"/>
  </r>
  <r>
    <n v="0"/>
    <n v="0"/>
    <n v="0"/>
    <n v="0"/>
    <d v="2025-12-01T00:00:00"/>
    <s v="BH Colorado Electric Oper Co"/>
    <s v="Regulated Electric (122)"/>
    <s v="X DNU #240 (T) Boone Sub"/>
    <x v="218"/>
    <n v="135500"/>
    <x v="20"/>
    <n v="9808240"/>
    <s v="CROSSARM ASSEMBLIES, WOOD"/>
    <d v="2001-05-25T00:00:00"/>
    <d v="2001-01-01T00:00:00"/>
    <s v="10012889"/>
  </r>
  <r>
    <n v="0"/>
    <n v="0"/>
    <n v="0"/>
    <n v="0"/>
    <d v="2025-12-01T00:00:00"/>
    <s v="BH Colorado Electric Oper Co"/>
    <s v="Regulated Electric (122)"/>
    <s v="X DNU #240 (T) Boone Sub"/>
    <x v="218"/>
    <n v="135500"/>
    <x v="20"/>
    <n v="11451900"/>
    <s v="Crossarm Assemblies, Wood"/>
    <d v="2012-06-01T00:00:00"/>
    <d v="2012-06-01T00:00:00"/>
    <s v="7105240131"/>
  </r>
  <r>
    <n v="0"/>
    <n v="0"/>
    <n v="0"/>
    <n v="0"/>
    <d v="2025-12-01T00:00:00"/>
    <s v="BH Colorado Electric Oper Co"/>
    <s v="Regulated Electric (122)"/>
    <s v="X DNU #240 (T) Boone Sub"/>
    <x v="218"/>
    <n v="135500"/>
    <x v="20"/>
    <n v="9745167"/>
    <s v="CROSSARM ASSEMBLIES, WOOD"/>
    <d v="2007-06-01T00:00:00"/>
    <d v="2007-01-01T00:00:00"/>
    <s v="7105240131"/>
  </r>
  <r>
    <n v="0"/>
    <n v="0"/>
    <n v="0"/>
    <n v="0"/>
    <d v="2025-12-01T00:00:00"/>
    <s v="BH Colorado Electric Oper Co"/>
    <s v="Regulated Electric (122)"/>
    <s v="X DNU #240 (T) Boone Sub"/>
    <x v="218"/>
    <n v="135500"/>
    <x v="20"/>
    <n v="9817566"/>
    <s v="CROSSARM ASSEMBLIES, WOOD"/>
    <d v="2004-07-01T00:00:00"/>
    <d v="2004-01-01T00:00:00"/>
    <s v="7105240131"/>
  </r>
  <r>
    <n v="0"/>
    <n v="0"/>
    <n v="0"/>
    <n v="0"/>
    <d v="2025-12-01T00:00:00"/>
    <s v="BH Colorado Electric Oper Co"/>
    <s v="Regulated Electric (122)"/>
    <s v="X DNU #240 (T) Boone Sub"/>
    <x v="218"/>
    <n v="135500"/>
    <x v="20"/>
    <n v="12930054"/>
    <s v="Crossarm Assemblies, Wood"/>
    <d v="2014-07-22T00:00:00"/>
    <d v="2014-09-01T00:00:00"/>
    <s v="10050380"/>
  </r>
  <r>
    <n v="0"/>
    <n v="0"/>
    <n v="0"/>
    <n v="0"/>
    <d v="2025-12-01T00:00:00"/>
    <s v="BH Colorado Electric Oper Co"/>
    <s v="Regulated Electric (122)"/>
    <s v="X DNU #240 (T) Boone Sub"/>
    <x v="218"/>
    <n v="135500"/>
    <x v="20"/>
    <n v="9742248"/>
    <s v="CROSSARM ASSEMBLIES, WOOD"/>
    <d v="2006-12-12T00:00:00"/>
    <d v="2006-01-01T00:00:00"/>
    <s v="10023600"/>
  </r>
  <r>
    <n v="0"/>
    <n v="0"/>
    <n v="0"/>
    <n v="0"/>
    <d v="2025-12-01T00:00:00"/>
    <s v="BH Colorado Electric Oper Co"/>
    <s v="Regulated Electric (122)"/>
    <s v="X DNU #240 (T) Boone Sub"/>
    <x v="218"/>
    <n v="135500"/>
    <x v="20"/>
    <n v="9802898"/>
    <s v="CROSSARM ASSEMBLIES, WOOD"/>
    <d v="1999-12-02T00:00:00"/>
    <d v="2000-01-01T00:00:00"/>
    <s v="WCDXFER"/>
  </r>
  <r>
    <n v="0"/>
    <n v="0"/>
    <n v="0"/>
    <n v="0"/>
    <d v="2025-12-01T00:00:00"/>
    <s v="BH Colorado Electric Oper Co"/>
    <s v="Regulated Electric (122)"/>
    <s v="X DNU #240 (T) Boone Sub"/>
    <x v="218"/>
    <n v="135500"/>
    <x v="20"/>
    <n v="10500677"/>
    <s v="Crossarm Assemblies, Wood"/>
    <d v="2010-10-01T00:00:00"/>
    <d v="2010-10-01T00:00:00"/>
    <s v="7105240131"/>
  </r>
  <r>
    <n v="0"/>
    <n v="0"/>
    <n v="0"/>
    <n v="0"/>
    <d v="2025-12-01T00:00:00"/>
    <s v="BH Colorado Electric Oper Co"/>
    <s v="Regulated Electric (122)"/>
    <s v="X DNU #240 (T) Boone Sub"/>
    <x v="218"/>
    <n v="135500"/>
    <x v="20"/>
    <n v="11217907"/>
    <s v="Crossarm Assemblies, Wood"/>
    <d v="2011-12-01T00:00:00"/>
    <d v="2011-03-01T00:00:00"/>
    <s v="7105240131"/>
  </r>
  <r>
    <n v="0"/>
    <n v="0"/>
    <n v="0"/>
    <n v="0"/>
    <d v="2025-12-01T00:00:00"/>
    <s v="BH Colorado Electric Oper Co"/>
    <s v="Regulated Electric (122)"/>
    <s v="X DNU #240 (T) Boone Sub"/>
    <x v="218"/>
    <n v="135500"/>
    <x v="8"/>
    <n v="11873639"/>
    <s v="Crossarm, Assy"/>
    <d v="2012-04-09T00:00:00"/>
    <d v="2012-01-01T00:00:00"/>
    <s v="60018902"/>
  </r>
  <r>
    <n v="0"/>
    <n v="0"/>
    <n v="0"/>
    <n v="0"/>
    <d v="2025-12-01T00:00:00"/>
    <s v="BH Colorado Electric Oper Co"/>
    <s v="Regulated Electric (122)"/>
    <s v="X DNU #240 (T) Boone Sub"/>
    <x v="218"/>
    <n v="135500"/>
    <x v="8"/>
    <n v="12159379"/>
    <s v="Crossarm, Assy"/>
    <d v="2013-08-02T00:00:00"/>
    <d v="2013-01-01T00:00:00"/>
    <s v="60020780"/>
  </r>
  <r>
    <n v="0"/>
    <n v="0"/>
    <n v="0"/>
    <n v="0"/>
    <d v="2025-12-01T00:00:00"/>
    <s v="BH Colorado Electric Oper Co"/>
    <s v="Regulated Electric (122)"/>
    <s v="X DNU #240 (T) Boone Sub"/>
    <x v="218"/>
    <n v="135500"/>
    <x v="8"/>
    <n v="11984609"/>
    <s v="Crossarm, Assy"/>
    <d v="2013-05-01T00:00:00"/>
    <d v="2013-01-01T00:00:00"/>
    <s v="60020235"/>
  </r>
  <r>
    <n v="0"/>
    <n v="0"/>
    <n v="0"/>
    <n v="0"/>
    <d v="2025-12-01T00:00:00"/>
    <s v="BH Colorado Electric Oper Co"/>
    <s v="Regulated Electric (122)"/>
    <s v="X DNU #240 (T) Boone Sub"/>
    <x v="218"/>
    <n v="135500"/>
    <x v="25"/>
    <n v="21330809"/>
    <s v="Crossarm, Wood"/>
    <d v="2018-01-15T00:00:00"/>
    <d v="2018-01-01T00:00:00"/>
    <s v="10057618"/>
  </r>
  <r>
    <n v="0"/>
    <n v="0"/>
    <n v="0"/>
    <n v="0"/>
    <d v="2025-12-01T00:00:00"/>
    <s v="BH Colorado Electric Oper Co"/>
    <s v="Regulated Electric (122)"/>
    <s v="X DNU #240 (T) Boone Sub"/>
    <x v="218"/>
    <n v="135500"/>
    <x v="3"/>
    <n v="9809623"/>
    <s v="Inv Storm Damage #240 5/20/01"/>
    <d v="2001-05-25T00:00:00"/>
    <d v="2002-01-01T00:00:00"/>
    <s v="10012889"/>
  </r>
  <r>
    <n v="0"/>
    <n v="0"/>
    <n v="0"/>
    <n v="0"/>
    <d v="2025-12-01T00:00:00"/>
    <s v="BH Colorado Electric Oper Co"/>
    <s v="Regulated Electric (122)"/>
    <s v="X DNU #240 (T) Boone Sub"/>
    <x v="218"/>
    <n v="135500"/>
    <x v="3"/>
    <n v="12716087"/>
    <s v="STORM CAUSED 115KV STRUCTURE ON LINE 240 TO FAIL. THIS PROJECT IS TO REPLACE THE STRUCTURE"/>
    <d v="2014-07-22T00:00:00"/>
    <d v="2014-09-01T00:00:00"/>
    <s v="10050380"/>
  </r>
  <r>
    <n v="0"/>
    <n v="0"/>
    <n v="0"/>
    <n v="0"/>
    <d v="2025-12-01T00:00:00"/>
    <s v="BH Colorado Electric Oper Co"/>
    <s v="Regulated Electric (122)"/>
    <s v="X DNU #240 (T) Boone Sub"/>
    <x v="218"/>
    <n v="135500"/>
    <x v="3"/>
    <n v="14944079"/>
    <s v="This project is to replace and repair the 115 kV lint that runs between Boone and la Junta substations"/>
    <d v="2016-04-04T00:00:00"/>
    <d v="2016-07-01T00:00:00"/>
    <s v="10054488"/>
  </r>
  <r>
    <n v="0"/>
    <n v="0"/>
    <n v="0"/>
    <n v="0"/>
    <d v="2025-12-01T00:00:00"/>
    <s v="BH Colorado Electric Oper Co"/>
    <s v="Regulated Electric (122)"/>
    <s v="X DNU #240 (T) Boone Sub"/>
    <x v="218"/>
    <n v="135500"/>
    <x v="3"/>
    <n v="27213804"/>
    <s v="This is year one of a three year project to rebuild the 45.5 mile Boone to LaJunta 115kV transmission line.  The rebuild has been approved by the CO PUC as ordinary course of business."/>
    <d v="2019-05-18T00:00:00"/>
    <d v="2019-05-01T00:00:00"/>
    <s v="10057778"/>
  </r>
  <r>
    <n v="0"/>
    <n v="0"/>
    <n v="0"/>
    <n v="0"/>
    <d v="2025-12-01T00:00:00"/>
    <s v="BH Colorado Electric Oper Co"/>
    <s v="Regulated Electric (122)"/>
    <s v="X DNU #240 (T) Boone Sub"/>
    <x v="218"/>
    <n v="135500"/>
    <x v="3"/>
    <n v="28960886"/>
    <s v="This is year one of a three year project to rebuild the 45.5 mile Boone to LaJunta 115kV transmission line.  The rebuild has been approved by the CO PUC as ordinary course of business."/>
    <d v="2019-05-18T00:00:00"/>
    <d v="2020-02-01T00:00:00"/>
    <s v="10057778"/>
  </r>
  <r>
    <n v="0"/>
    <n v="0"/>
    <n v="0"/>
    <n v="0"/>
    <d v="2025-12-01T00:00:00"/>
    <s v="BH Colorado Electric Oper Co"/>
    <s v="Regulated Electric (122)"/>
    <s v="X DNU #240 (T) Boone Sub"/>
    <x v="218"/>
    <n v="135500"/>
    <x v="3"/>
    <n v="9711540"/>
    <s v="Repl 2 str-line 240-lightning"/>
    <d v="2006-06-09T00:00:00"/>
    <d v="2006-06-01T00:00:00"/>
    <s v="10023600"/>
  </r>
  <r>
    <n v="0"/>
    <n v="0"/>
    <n v="0"/>
    <n v="0"/>
    <d v="2025-12-01T00:00:00"/>
    <s v="BH Colorado Electric Oper Co"/>
    <s v="Regulated Electric (122)"/>
    <s v="X DNU #240 (T) Boone Sub"/>
    <x v="218"/>
    <n v="135500"/>
    <x v="3"/>
    <n v="9860073"/>
    <s v="Inst Fllod Cont-Protect 115KV"/>
    <d v="1999-12-02T00:00:00"/>
    <d v="2000-03-01T00:00:00"/>
    <s v="10008601"/>
  </r>
  <r>
    <n v="0"/>
    <n v="0"/>
    <n v="0"/>
    <n v="0"/>
    <d v="2025-12-01T00:00:00"/>
    <s v="BH Colorado Electric Oper Co"/>
    <s v="Regulated Electric (122)"/>
    <s v="X DNU #240 (T) Boone Sub"/>
    <x v="218"/>
    <n v="135500"/>
    <x v="3"/>
    <n v="28960892"/>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5-12-01T00:00:00"/>
    <s v="BH Colorado Electric Oper Co"/>
    <s v="Regulated Electric (122)"/>
    <s v="X DNU #240 (T) Boone Sub"/>
    <x v="218"/>
    <n v="135500"/>
    <x v="3"/>
    <n v="29083374"/>
    <s v="This is year one of a three year project to rebuild the 45.5 mile Boone to LaJunta 115kV transmission line.  The rebuild has been approved by the CO PUC as ordinary course of business."/>
    <d v="2019-05-18T00:00:00"/>
    <d v="2020-03-01T00:00:00"/>
    <s v="10057778"/>
  </r>
  <r>
    <n v="0"/>
    <n v="0"/>
    <n v="0"/>
    <n v="0"/>
    <d v="2025-12-01T00:00:00"/>
    <s v="BH Colorado Electric Oper Co"/>
    <s v="Regulated Electric (122)"/>
    <s v="X DNU #240 (T) Boone Sub"/>
    <x v="218"/>
    <n v="135500"/>
    <x v="3"/>
    <n v="29101018"/>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5-12-01T00:00:00"/>
    <s v="BH Colorado Electric Oper Co"/>
    <s v="Regulated Electric (122)"/>
    <s v="X DNU #240 (T) Boone Sub"/>
    <x v="218"/>
    <n v="135500"/>
    <x v="3"/>
    <n v="9809619"/>
    <s v="Air Mem-Air Mem Tap 115-Inv"/>
    <d v="2001-11-15T00:00:00"/>
    <d v="2002-01-01T00:00:00"/>
    <s v="23558250"/>
  </r>
  <r>
    <n v="0"/>
    <n v="0"/>
    <n v="0"/>
    <n v="0"/>
    <d v="2025-12-01T00:00:00"/>
    <s v="BH Colorado Electric Oper Co"/>
    <s v="Regulated Electric (122)"/>
    <s v="X DNU #240 (T) Boone Sub"/>
    <x v="218"/>
    <n v="135500"/>
    <x v="3"/>
    <n v="10764463"/>
    <s v="Airport Industrl Tap - DOT Tap"/>
    <d v="2011-03-01T00:00:00"/>
    <d v="2011-03-01T00:00:00"/>
    <s v="7105240131"/>
  </r>
  <r>
    <n v="0"/>
    <n v="0"/>
    <n v="0"/>
    <n v="0"/>
    <d v="2025-12-01T00:00:00"/>
    <s v="BH Colorado Electric Oper Co"/>
    <s v="Regulated Electric (122)"/>
    <s v="X DNU #240 (T) Boone Sub"/>
    <x v="218"/>
    <n v="135500"/>
    <x v="3"/>
    <n v="11875239"/>
    <s v="Electric Transmission Replace 115kv : ETOR115  STR. # 534"/>
    <d v="2013-05-01T00:00:00"/>
    <d v="2013-05-01T00:00:00"/>
    <s v="60020235"/>
  </r>
  <r>
    <n v="0"/>
    <n v="0"/>
    <n v="0"/>
    <n v="0"/>
    <d v="2025-12-01T00:00:00"/>
    <s v="BH Colorado Electric Oper Co"/>
    <s v="Regulated Electric (122)"/>
    <s v="X DNU #240 (T) Boone Sub"/>
    <x v="218"/>
    <n v="135500"/>
    <x v="3"/>
    <n v="9747397"/>
    <s v="Repl 2 pole str -line 240"/>
    <d v="2006-12-12T00:00:00"/>
    <d v="2006-12-01T00:00:00"/>
    <s v="10024441"/>
  </r>
  <r>
    <n v="0"/>
    <n v="0"/>
    <n v="0"/>
    <n v="0"/>
    <d v="2025-12-01T00:00:00"/>
    <s v="BH Colorado Electric Oper Co"/>
    <s v="Regulated Electric (122)"/>
    <s v="X DNU #240 (T) Boone Sub"/>
    <x v="218"/>
    <n v="135500"/>
    <x v="3"/>
    <n v="9809400"/>
    <s v="Inv Storm Damage #240 5/20/01"/>
    <d v="2001-05-25T00:00:00"/>
    <d v="2001-12-01T00:00:00"/>
    <s v="10012889"/>
  </r>
  <r>
    <n v="0"/>
    <n v="0"/>
    <n v="0"/>
    <n v="0"/>
    <d v="2025-12-01T00:00:00"/>
    <s v="BH Colorado Electric Oper Co"/>
    <s v="Regulated Electric (122)"/>
    <s v="X DNU #240 (T) Boone Sub"/>
    <x v="218"/>
    <n v="135500"/>
    <x v="3"/>
    <n v="28862474"/>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5-12-01T00:00:00"/>
    <s v="BH Colorado Electric Oper Co"/>
    <s v="Regulated Electric (122)"/>
    <s v="X DNU #240 (T) Boone Sub"/>
    <x v="218"/>
    <n v="135500"/>
    <x v="3"/>
    <n v="29101012"/>
    <s v="This is year one of a three year project to rebuild the 45.5 mile Boone to LaJunta 115kV transmission line.  The rebuild has been approved by the CO PUC as ordinary course of business."/>
    <d v="2019-05-18T00:00:00"/>
    <d v="2020-03-01T00:00:00"/>
    <s v="10057778"/>
  </r>
  <r>
    <n v="0"/>
    <n v="0"/>
    <n v="0"/>
    <n v="0"/>
    <d v="2025-12-01T00:00:00"/>
    <s v="BH Colorado Electric Oper Co"/>
    <s v="Regulated Electric (122)"/>
    <s v="X DNU #240 (T) Boone Sub"/>
    <x v="218"/>
    <n v="135500"/>
    <x v="3"/>
    <n v="9747431"/>
    <s v="Repl xarm -line 240"/>
    <d v="2006-12-12T00:00:00"/>
    <d v="2006-12-01T00:00:00"/>
    <s v="10024439"/>
  </r>
  <r>
    <n v="0"/>
    <n v="0"/>
    <n v="0"/>
    <n v="0"/>
    <d v="2025-12-01T00:00:00"/>
    <s v="BH Colorado Electric Oper Co"/>
    <s v="Regulated Electric (122)"/>
    <s v="X DNU #240 (T) Boone Sub"/>
    <x v="218"/>
    <n v="135500"/>
    <x v="3"/>
    <n v="9807331"/>
    <s v="Inv Storm Damage #240 5/20/01"/>
    <d v="2001-05-25T00:00:00"/>
    <d v="2001-06-01T00:00:00"/>
    <s v="10012889"/>
  </r>
  <r>
    <n v="0"/>
    <n v="0"/>
    <n v="0"/>
    <n v="0"/>
    <d v="2025-12-01T00:00:00"/>
    <s v="BH Colorado Electric Oper Co"/>
    <s v="Regulated Electric (122)"/>
    <s v="X DNU #240 (T) Boone Sub"/>
    <x v="218"/>
    <n v="135500"/>
    <x v="3"/>
    <n v="9808905"/>
    <s v="Air Mem-Air Mem Tap 115-Inv"/>
    <d v="2001-11-15T00:00:00"/>
    <d v="2001-11-01T00:00:00"/>
    <s v="23558250"/>
  </r>
  <r>
    <n v="0"/>
    <n v="0"/>
    <n v="0"/>
    <n v="0"/>
    <d v="2025-12-01T00:00:00"/>
    <s v="BH Colorado Electric Oper Co"/>
    <s v="Regulated Electric (122)"/>
    <s v="X DNU #240 (T) Boone Sub"/>
    <x v="218"/>
    <n v="135500"/>
    <x v="3"/>
    <n v="9809758"/>
    <s v="Air Mem-Air Mem Tap 115-Inv"/>
    <d v="2001-11-15T00:00:00"/>
    <d v="2002-02-01T00:00:00"/>
    <s v="23558250"/>
  </r>
  <r>
    <n v="0"/>
    <n v="0"/>
    <n v="0"/>
    <n v="0"/>
    <d v="2025-12-01T00:00:00"/>
    <s v="BH Colorado Electric Oper Co"/>
    <s v="Regulated Electric (122)"/>
    <s v="X DNU #240 (T) Boone Sub"/>
    <x v="218"/>
    <n v="135500"/>
    <x v="3"/>
    <n v="12092626"/>
    <s v="STR # 317 Electric Transmission Replace : ETOR115  STRUCTURE # 317"/>
    <d v="2013-08-02T00:00:00"/>
    <d v="2013-10-01T00:00:00"/>
    <s v="60020780"/>
  </r>
  <r>
    <n v="0"/>
    <n v="0"/>
    <n v="0"/>
    <n v="0"/>
    <d v="2025-12-01T00:00:00"/>
    <s v="BH Colorado Electric Oper Co"/>
    <s v="Regulated Electric (122)"/>
    <s v="X DNU #240 (T) Boone Sub"/>
    <x v="218"/>
    <n v="135500"/>
    <x v="3"/>
    <n v="20969817"/>
    <s v="This wo is for the replacment of one structure and 7 cross arms that were identified during the spring patrol."/>
    <d v="2018-01-15T00:00:00"/>
    <d v="2018-01-01T00:00:00"/>
    <s v="10057618"/>
  </r>
  <r>
    <n v="0"/>
    <n v="0"/>
    <n v="0"/>
    <n v="0"/>
    <d v="2025-12-01T00:00:00"/>
    <s v="BH Colorado Electric Oper Co"/>
    <s v="Regulated Electric (122)"/>
    <s v="X DNU #240 (T) Boone Sub"/>
    <x v="218"/>
    <n v="135500"/>
    <x v="3"/>
    <n v="28830290"/>
    <s v="This is year one of a three year project to rebuild the 45.5 mile Boone to LaJunta 115kV transmission line.  The rebuild has been approved by the CO PUC as ordinary course of business."/>
    <d v="2019-05-18T00:00:00"/>
    <d v="2020-01-01T00:00:00"/>
    <s v="10057778"/>
  </r>
  <r>
    <n v="0"/>
    <n v="0"/>
    <n v="0"/>
    <n v="0"/>
    <d v="2025-12-01T00:00:00"/>
    <s v="BH Colorado Electric Oper Co"/>
    <s v="Regulated Electric (122)"/>
    <s v="X DNU #240 (T) Boone Sub"/>
    <x v="218"/>
    <n v="135500"/>
    <x v="3"/>
    <n v="29083380"/>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5-12-01T00:00:00"/>
    <s v="BH Colorado Electric Oper Co"/>
    <s v="Regulated Electric (122)"/>
    <s v="X DNU #240 (T) Boone Sub"/>
    <x v="218"/>
    <n v="135500"/>
    <x v="9"/>
    <n v="9809985"/>
    <s v="GUYS"/>
    <d v="2001-11-15T00:00:00"/>
    <d v="2002-01-01T00:00:00"/>
    <s v="23558250"/>
  </r>
  <r>
    <n v="0"/>
    <n v="0"/>
    <n v="0"/>
    <n v="0"/>
    <d v="2025-12-01T00:00:00"/>
    <s v="BH Colorado Electric Oper Co"/>
    <s v="Regulated Electric (122)"/>
    <s v="X DNU #240 (T) Boone Sub"/>
    <x v="218"/>
    <n v="135500"/>
    <x v="22"/>
    <n v="9810017"/>
    <s v="POLE, STEEL"/>
    <d v="2001-11-15T00:00:00"/>
    <d v="2002-01-01T00:00:00"/>
    <s v="23558250"/>
  </r>
  <r>
    <n v="0"/>
    <n v="0"/>
    <n v="0"/>
    <n v="0"/>
    <d v="2025-12-01T00:00:00"/>
    <s v="BH Colorado Electric Oper Co"/>
    <s v="Regulated Electric (122)"/>
    <s v="X DNU #240 (T) Boone Sub"/>
    <x v="218"/>
    <n v="135500"/>
    <x v="22"/>
    <n v="12188704"/>
    <s v="STEEL STRUCTURES"/>
    <d v="2013-05-03T00:00:00"/>
    <d v="2013-06-01T00:00:00"/>
    <s v="10047895"/>
  </r>
  <r>
    <n v="0"/>
    <n v="0"/>
    <n v="0"/>
    <n v="0"/>
    <d v="2025-12-01T00:00:00"/>
    <s v="BH Colorado Electric Oper Co"/>
    <s v="Regulated Electric (122)"/>
    <s v="X DNU #240 (T) Boone Sub"/>
    <x v="218"/>
    <n v="135500"/>
    <x v="11"/>
    <n v="20954277"/>
    <s v="Pole, Wood, 50'"/>
    <d v="2016-04-04T00:00:00"/>
    <d v="2016-01-01T00:00:00"/>
    <s v="10054488"/>
  </r>
  <r>
    <n v="0"/>
    <n v="0"/>
    <n v="0"/>
    <n v="0"/>
    <d v="2025-12-01T00:00:00"/>
    <s v="BH Colorado Electric Oper Co"/>
    <s v="Regulated Electric (122)"/>
    <s v="X DNU #240 (T) Boone Sub"/>
    <x v="218"/>
    <n v="135500"/>
    <x v="12"/>
    <n v="20954280"/>
    <s v="Pole, Wood, 55'"/>
    <d v="2016-04-04T00:00:00"/>
    <d v="2016-01-01T00:00:00"/>
    <s v="10054488"/>
  </r>
  <r>
    <n v="0"/>
    <n v="0"/>
    <n v="0"/>
    <n v="0"/>
    <d v="2025-12-01T00:00:00"/>
    <s v="BH Colorado Electric Oper Co"/>
    <s v="Regulated Electric (122)"/>
    <s v="X DNU #240 (T) Boone Sub"/>
    <x v="218"/>
    <n v="135500"/>
    <x v="13"/>
    <n v="11984606"/>
    <s v="Pole, Wood, 60'"/>
    <d v="2013-05-01T00:00:00"/>
    <d v="2013-01-01T00:00:00"/>
    <s v="60020235"/>
  </r>
  <r>
    <n v="0"/>
    <n v="0"/>
    <n v="0"/>
    <n v="0"/>
    <d v="2025-12-01T00:00:00"/>
    <s v="BH Colorado Electric Oper Co"/>
    <s v="Regulated Electric (122)"/>
    <s v="X DNU #240 (T) Boone Sub"/>
    <x v="218"/>
    <n v="135500"/>
    <x v="13"/>
    <n v="11873646"/>
    <s v="Pole, Wood, 60'"/>
    <d v="1958-07-01T00:00:00"/>
    <d v="1958-07-01T00:00:00"/>
    <s v="WCDXFER"/>
  </r>
  <r>
    <n v="0"/>
    <n v="0"/>
    <n v="0"/>
    <n v="0"/>
    <d v="2025-12-01T00:00:00"/>
    <s v="BH Colorado Electric Oper Co"/>
    <s v="Regulated Electric (122)"/>
    <s v="X DNU #240 (T) Boone Sub"/>
    <x v="218"/>
    <n v="135500"/>
    <x v="13"/>
    <n v="20954283"/>
    <s v="Pole, Wood, 60'"/>
    <d v="2016-04-04T00:00:00"/>
    <d v="2016-01-01T00:00:00"/>
    <s v="10054488"/>
  </r>
  <r>
    <n v="0"/>
    <n v="0"/>
    <n v="0"/>
    <n v="0"/>
    <d v="2025-12-01T00:00:00"/>
    <s v="BH Colorado Electric Oper Co"/>
    <s v="Regulated Electric (122)"/>
    <s v="X DNU #240 (T) Boone Sub"/>
    <x v="218"/>
    <n v="135500"/>
    <x v="14"/>
    <n v="20954286"/>
    <s v="Pole, Wood, 65' Or Greater"/>
    <d v="2016-04-04T00:00:00"/>
    <d v="2016-01-01T00:00:00"/>
    <s v="10054488"/>
  </r>
  <r>
    <n v="0"/>
    <n v="0"/>
    <n v="0"/>
    <n v="0"/>
    <d v="2025-12-01T00:00:00"/>
    <s v="BH Colorado Electric Oper Co"/>
    <s v="Regulated Electric (122)"/>
    <s v="X DNU #240 (T) Boone Sub"/>
    <x v="218"/>
    <n v="135500"/>
    <x v="14"/>
    <n v="11995394"/>
    <s v="Pole, Wood, 65' Or Greater"/>
    <d v="1986-07-01T00:00:00"/>
    <d v="1986-07-01T00:00:00"/>
    <s v="WCDXFER"/>
  </r>
  <r>
    <n v="0"/>
    <n v="0"/>
    <n v="0"/>
    <n v="0"/>
    <d v="2025-12-01T00:00:00"/>
    <s v="BH Colorado Electric Oper Co"/>
    <s v="Regulated Electric (122)"/>
    <s v="X DNU #240 (T) Boone Sub"/>
    <x v="218"/>
    <n v="135500"/>
    <x v="14"/>
    <n v="12159376"/>
    <s v="Pole, Wood, 65' Or Greater"/>
    <d v="2013-08-02T00:00:00"/>
    <d v="2013-01-01T00:00:00"/>
    <s v="60020780"/>
  </r>
  <r>
    <n v="0"/>
    <n v="0"/>
    <n v="0"/>
    <n v="0"/>
    <d v="2025-12-01T00:00:00"/>
    <s v="BH Colorado Electric Oper Co"/>
    <s v="Regulated Electric (122)"/>
    <s v="X DNU #240 (T) Boone Sub"/>
    <x v="218"/>
    <n v="135500"/>
    <x v="27"/>
    <n v="29606298"/>
    <s v="Pole, Wood"/>
    <d v="2020-01-17T00:00:00"/>
    <d v="2020-01-01T00:00:00"/>
    <s v="10066038"/>
  </r>
  <r>
    <n v="0"/>
    <n v="0"/>
    <n v="0"/>
    <n v="0"/>
    <d v="2025-12-01T00:00:00"/>
    <s v="BH Colorado Electric Oper Co"/>
    <s v="Regulated Electric (122)"/>
    <s v="X DNU #240 (T) Boone Sub"/>
    <x v="218"/>
    <n v="135500"/>
    <x v="23"/>
    <n v="9811845"/>
    <s v="POLE, WOOD"/>
    <d v="2002-10-01T00:00:00"/>
    <d v="2002-01-01T00:00:00"/>
    <s v="7105240131"/>
  </r>
  <r>
    <n v="0"/>
    <n v="0"/>
    <n v="0"/>
    <n v="0"/>
    <d v="2025-12-01T00:00:00"/>
    <s v="BH Colorado Electric Oper Co"/>
    <s v="Regulated Electric (122)"/>
    <s v="X DNU #240 (T) Boone Sub"/>
    <x v="218"/>
    <n v="135500"/>
    <x v="23"/>
    <n v="9810018"/>
    <s v="POLE, WOOD"/>
    <d v="2001-11-15T00:00:00"/>
    <d v="2002-01-01T00:00:00"/>
    <s v="23558250"/>
  </r>
  <r>
    <n v="0"/>
    <n v="0"/>
    <n v="0"/>
    <n v="0"/>
    <d v="2025-12-01T00:00:00"/>
    <s v="BH Colorado Electric Oper Co"/>
    <s v="Regulated Electric (122)"/>
    <s v="X DNU #240 (T) Boone Sub"/>
    <x v="218"/>
    <n v="135500"/>
    <x v="23"/>
    <n v="9742249"/>
    <s v="POLE, WOOD"/>
    <d v="2006-12-12T00:00:00"/>
    <d v="2006-01-01T00:00:00"/>
    <s v="10023600"/>
  </r>
  <r>
    <n v="0"/>
    <n v="0"/>
    <n v="0"/>
    <n v="0"/>
    <d v="2025-12-01T00:00:00"/>
    <s v="BH Colorado Electric Oper Co"/>
    <s v="Regulated Electric (122)"/>
    <s v="X DNU #240 (T) Boone Sub"/>
    <x v="218"/>
    <n v="135500"/>
    <x v="23"/>
    <n v="9803291"/>
    <s v="POLE, WOOD"/>
    <d v="1986-07-01T00:00:00"/>
    <d v="1986-07-01T00:00:00"/>
    <s v="WCDXFER"/>
  </r>
  <r>
    <n v="0"/>
    <n v="0"/>
    <n v="0"/>
    <n v="0"/>
    <d v="2025-12-01T00:00:00"/>
    <s v="BH Colorado Electric Oper Co"/>
    <s v="Regulated Electric (122)"/>
    <s v="X DNU #240 (T) Boone Sub"/>
    <x v="218"/>
    <n v="135500"/>
    <x v="23"/>
    <n v="9808210"/>
    <s v="POLE, WOOD"/>
    <d v="2001-05-25T00:00:00"/>
    <d v="2001-01-01T00:00:00"/>
    <s v="10012889"/>
  </r>
  <r>
    <n v="0"/>
    <n v="0"/>
    <n v="0"/>
    <n v="0"/>
    <d v="2025-12-01T00:00:00"/>
    <s v="BH Colorado Electric Oper Co"/>
    <s v="Regulated Electric (122)"/>
    <s v="X DNU #240 (T) Boone Sub"/>
    <x v="218"/>
    <n v="135500"/>
    <x v="23"/>
    <n v="9803398"/>
    <s v="POLE, WOOD"/>
    <d v="1994-07-01T00:00:00"/>
    <d v="1994-07-01T00:00:00"/>
    <s v="WCDXFER"/>
  </r>
  <r>
    <n v="0"/>
    <n v="0"/>
    <n v="0"/>
    <n v="0"/>
    <d v="2025-12-01T00:00:00"/>
    <s v="BH Colorado Electric Oper Co"/>
    <s v="Regulated Electric (122)"/>
    <s v="X DNU #240 (T) Boone Sub"/>
    <x v="218"/>
    <n v="135500"/>
    <x v="23"/>
    <n v="9810192"/>
    <s v="POLE, WOOD"/>
    <d v="2002-05-01T00:00:00"/>
    <d v="2002-01-01T00:00:00"/>
    <s v="5105204113"/>
  </r>
  <r>
    <n v="0"/>
    <n v="0"/>
    <n v="0"/>
    <n v="0"/>
    <d v="2025-12-01T00:00:00"/>
    <s v="BH Colorado Electric Oper Co"/>
    <s v="Regulated Electric (122)"/>
    <s v="X DNU #240 (T) Boone Sub"/>
    <x v="218"/>
    <n v="135500"/>
    <x v="23"/>
    <n v="9807448"/>
    <s v="POLE, WOOD"/>
    <d v="1999-12-02T00:00:00"/>
    <d v="2000-01-01T00:00:00"/>
    <s v="WCDXFER"/>
  </r>
  <r>
    <n v="0"/>
    <n v="0"/>
    <n v="0"/>
    <n v="0"/>
    <d v="2025-12-01T00:00:00"/>
    <s v="BH Colorado Electric Oper Co"/>
    <s v="Regulated Electric (122)"/>
    <s v="X DNU #240 (T) Boone Sub"/>
    <x v="218"/>
    <n v="135500"/>
    <x v="23"/>
    <n v="10500674"/>
    <s v="POLE, WOOD 65 FOOT CLASS"/>
    <d v="2010-10-01T00:00:00"/>
    <d v="2010-10-01T00:00:00"/>
    <s v="7105240131"/>
  </r>
  <r>
    <n v="0"/>
    <n v="0"/>
    <n v="0"/>
    <n v="0"/>
    <d v="2025-12-01T00:00:00"/>
    <s v="BH Colorado Electric Oper Co"/>
    <s v="Regulated Electric (122)"/>
    <s v="X DNU #240 (T) Boone Sub"/>
    <x v="218"/>
    <n v="135500"/>
    <x v="34"/>
    <n v="20954292"/>
    <s v="H- Frame Structure"/>
    <d v="2016-04-04T00:00:00"/>
    <d v="2016-07-01T00:00:00"/>
    <s v="10054488"/>
  </r>
  <r>
    <n v="0"/>
    <n v="0"/>
    <n v="0"/>
    <n v="0"/>
    <d v="2025-12-01T00:00:00"/>
    <s v="BH Colorado Electric Oper Co"/>
    <s v="Regulated Electric (122)"/>
    <s v="X DNU #240 (T) Boone Sub"/>
    <x v="218"/>
    <n v="135500"/>
    <x v="46"/>
    <n v="20667083"/>
    <s v="Wood 1 Pole 60"/>
    <d v="2015-05-12T00:00:00"/>
    <d v="2015-07-01T00:00:00"/>
    <s v="50507XFER"/>
  </r>
  <r>
    <n v="0"/>
    <n v="0"/>
    <n v="0"/>
    <n v="0"/>
    <d v="2025-12-01T00:00:00"/>
    <s v="BH Colorado Electric Oper Co"/>
    <s v="Regulated Electric (122)"/>
    <s v="X DNU #240 (T) Boone Sub"/>
    <x v="218"/>
    <n v="135500"/>
    <x v="47"/>
    <n v="20667061"/>
    <s v="Wood 1 Pole 65'"/>
    <d v="2015-05-12T00:00:00"/>
    <d v="2015-07-01T00:00:00"/>
    <s v="50507XFER"/>
  </r>
  <r>
    <n v="0"/>
    <n v="0"/>
    <n v="0"/>
    <n v="0"/>
    <d v="2025-12-01T00:00:00"/>
    <s v="BH Colorado Electric Oper Co"/>
    <s v="Regulated Electric (122)"/>
    <s v="X DNU #240 (T) Boone Sub"/>
    <x v="218"/>
    <n v="135500"/>
    <x v="47"/>
    <n v="20667105"/>
    <s v="Wood 1 Pole 65"/>
    <d v="2015-05-12T00:00:00"/>
    <d v="2015-07-01T00:00:00"/>
    <s v="50507XFER"/>
  </r>
  <r>
    <n v="0"/>
    <n v="0"/>
    <n v="0"/>
    <n v="0"/>
    <d v="2025-12-01T00:00:00"/>
    <s v="BH Colorado Electric Oper Co"/>
    <s v="Regulated Electric (122)"/>
    <s v="X DNU #240 (T) Boone Sub"/>
    <x v="218"/>
    <n v="135500"/>
    <x v="47"/>
    <n v="20667171"/>
    <s v="Wood 1 Pole 65"/>
    <d v="2015-05-12T00:00:00"/>
    <d v="2015-07-01T00:00:00"/>
    <s v="50507XFER"/>
  </r>
  <r>
    <n v="0"/>
    <n v="0"/>
    <n v="0"/>
    <n v="0"/>
    <d v="2025-12-01T00:00:00"/>
    <s v="BH Colorado Electric Oper Co"/>
    <s v="Regulated Electric (122)"/>
    <s v="X DNU #240 (T) Boone Sub"/>
    <x v="218"/>
    <n v="135500"/>
    <x v="47"/>
    <n v="20667237"/>
    <s v="Wood 1 Pole 65'"/>
    <d v="2015-05-12T00:00:00"/>
    <d v="2015-07-01T00:00:00"/>
    <s v="50507XFER"/>
  </r>
  <r>
    <n v="0"/>
    <n v="0"/>
    <n v="0"/>
    <n v="0"/>
    <d v="2025-12-01T00:00:00"/>
    <s v="BH Colorado Electric Oper Co"/>
    <s v="Regulated Electric (122)"/>
    <s v="X DNU #240 (T) Boone Sub"/>
    <x v="218"/>
    <n v="135500"/>
    <x v="47"/>
    <n v="20667028"/>
    <s v="Wood 1 Pole 65"/>
    <d v="2015-05-12T00:00:00"/>
    <d v="2015-07-01T00:00:00"/>
    <s v="50507XFER"/>
  </r>
  <r>
    <n v="0"/>
    <n v="0"/>
    <n v="0"/>
    <n v="0"/>
    <d v="2025-12-01T00:00:00"/>
    <s v="BH Colorado Electric Oper Co"/>
    <s v="Regulated Electric (122)"/>
    <s v="X DNU #240 (T) Boone Sub"/>
    <x v="218"/>
    <n v="135500"/>
    <x v="47"/>
    <n v="20667160"/>
    <s v="Wood 1 Pole 65'"/>
    <d v="2015-05-12T00:00:00"/>
    <d v="2015-07-01T00:00:00"/>
    <s v="50507XFER"/>
  </r>
  <r>
    <n v="0"/>
    <n v="0"/>
    <n v="0"/>
    <n v="0"/>
    <d v="2025-12-01T00:00:00"/>
    <s v="BH Colorado Electric Oper Co"/>
    <s v="Regulated Electric (122)"/>
    <s v="X DNU #240 (T) Boone Sub"/>
    <x v="218"/>
    <n v="135500"/>
    <x v="47"/>
    <n v="20666940"/>
    <s v="Wood 1 Pole 65'"/>
    <d v="2015-05-12T00:00:00"/>
    <d v="2015-07-01T00:00:00"/>
    <s v="50507XFER"/>
  </r>
  <r>
    <n v="0"/>
    <n v="0"/>
    <n v="0"/>
    <n v="0"/>
    <d v="2025-12-01T00:00:00"/>
    <s v="BH Colorado Electric Oper Co"/>
    <s v="Regulated Electric (122)"/>
    <s v="X DNU #240 (T) Boone Sub"/>
    <x v="218"/>
    <n v="135500"/>
    <x v="47"/>
    <n v="20667127"/>
    <s v="Wood 1 Pole 65"/>
    <d v="2015-05-12T00:00:00"/>
    <d v="2015-07-01T00:00:00"/>
    <s v="50507XFER"/>
  </r>
  <r>
    <n v="0"/>
    <n v="0"/>
    <n v="0"/>
    <n v="0"/>
    <d v="2025-12-01T00:00:00"/>
    <s v="BH Colorado Electric Oper Co"/>
    <s v="Regulated Electric (122)"/>
    <s v="X DNU #240 (T) Boone Sub"/>
    <x v="218"/>
    <n v="135500"/>
    <x v="47"/>
    <n v="20667182"/>
    <s v="Wood 1 Pole 65"/>
    <d v="2015-05-12T00:00:00"/>
    <d v="2015-07-01T00:00:00"/>
    <s v="50507XFER"/>
  </r>
  <r>
    <n v="0"/>
    <n v="0"/>
    <n v="0"/>
    <n v="0"/>
    <d v="2025-12-01T00:00:00"/>
    <s v="BH Colorado Electric Oper Co"/>
    <s v="Regulated Electric (122)"/>
    <s v="X DNU #240 (T) Boone Sub"/>
    <x v="218"/>
    <n v="135500"/>
    <x v="47"/>
    <n v="20667226"/>
    <s v="Wood 1 Pole 65"/>
    <d v="2015-05-12T00:00:00"/>
    <d v="2015-07-01T00:00:00"/>
    <s v="50507XFER"/>
  </r>
  <r>
    <n v="0"/>
    <n v="0"/>
    <n v="0"/>
    <n v="0"/>
    <d v="2025-12-01T00:00:00"/>
    <s v="BH Colorado Electric Oper Co"/>
    <s v="Regulated Electric (122)"/>
    <s v="X DNU #240 (T) Boone Sub"/>
    <x v="218"/>
    <n v="135500"/>
    <x v="47"/>
    <n v="20666962"/>
    <s v="Wood 1 Pole 65"/>
    <d v="2015-05-12T00:00:00"/>
    <d v="2015-07-01T00:00:00"/>
    <s v="50507XFER"/>
  </r>
  <r>
    <n v="0"/>
    <n v="0"/>
    <n v="0"/>
    <n v="0"/>
    <d v="2025-12-01T00:00:00"/>
    <s v="BH Colorado Electric Oper Co"/>
    <s v="Regulated Electric (122)"/>
    <s v="X DNU #240 (T) Boone Sub"/>
    <x v="218"/>
    <n v="135500"/>
    <x v="47"/>
    <n v="20666973"/>
    <s v="Wood 1 Pole 65"/>
    <d v="2015-05-12T00:00:00"/>
    <d v="2015-07-01T00:00:00"/>
    <s v="50507XFER"/>
  </r>
  <r>
    <n v="0"/>
    <n v="0"/>
    <n v="0"/>
    <n v="0"/>
    <d v="2025-12-01T00:00:00"/>
    <s v="BH Colorado Electric Oper Co"/>
    <s v="Regulated Electric (122)"/>
    <s v="X DNU #240 (T) Boone Sub"/>
    <x v="218"/>
    <n v="135500"/>
    <x v="47"/>
    <n v="20667039"/>
    <s v="Wood 1 Pole 65"/>
    <d v="2015-05-12T00:00:00"/>
    <d v="2015-07-01T00:00:00"/>
    <s v="50507XFER"/>
  </r>
  <r>
    <n v="0"/>
    <n v="0"/>
    <n v="0"/>
    <n v="0"/>
    <d v="2025-12-01T00:00:00"/>
    <s v="BH Colorado Electric Oper Co"/>
    <s v="Regulated Electric (122)"/>
    <s v="X DNU #240 (T) Boone Sub"/>
    <x v="218"/>
    <n v="135500"/>
    <x v="47"/>
    <n v="20666951"/>
    <s v="Wood 1 Pole 65"/>
    <d v="2015-05-12T00:00:00"/>
    <d v="2015-07-01T00:00:00"/>
    <s v="50507XFER"/>
  </r>
  <r>
    <n v="0"/>
    <n v="0"/>
    <n v="0"/>
    <n v="0"/>
    <d v="2025-12-01T00:00:00"/>
    <s v="BH Colorado Electric Oper Co"/>
    <s v="Regulated Electric (122)"/>
    <s v="X DNU #240 (T) Boone Sub"/>
    <x v="218"/>
    <n v="135500"/>
    <x v="47"/>
    <n v="20667149"/>
    <s v="Wood 1 Pole 65"/>
    <d v="2015-05-12T00:00:00"/>
    <d v="2015-07-01T00:00:00"/>
    <s v="50507XFER"/>
  </r>
  <r>
    <n v="0"/>
    <n v="0"/>
    <n v="0"/>
    <n v="0"/>
    <d v="2025-12-01T00:00:00"/>
    <s v="BH Colorado Electric Oper Co"/>
    <s v="Regulated Electric (122)"/>
    <s v="X DNU #240 (T) Boone Sub"/>
    <x v="218"/>
    <n v="135500"/>
    <x v="47"/>
    <n v="20667006"/>
    <s v="Wood 1 Pole 65'"/>
    <d v="2015-05-12T00:00:00"/>
    <d v="2015-07-01T00:00:00"/>
    <s v="50507XFER"/>
  </r>
  <r>
    <n v="0"/>
    <n v="0"/>
    <n v="0"/>
    <n v="0"/>
    <d v="2025-12-01T00:00:00"/>
    <s v="BH Colorado Electric Oper Co"/>
    <s v="Regulated Electric (122)"/>
    <s v="X DNU #240 (T) Boone Sub"/>
    <x v="218"/>
    <n v="135500"/>
    <x v="47"/>
    <n v="20667017"/>
    <s v="Wood 1 Pole 65"/>
    <d v="2015-05-12T00:00:00"/>
    <d v="2015-07-01T00:00:00"/>
    <s v="50507XFER"/>
  </r>
  <r>
    <n v="0"/>
    <n v="0"/>
    <n v="0"/>
    <n v="0"/>
    <d v="2025-12-01T00:00:00"/>
    <s v="BH Colorado Electric Oper Co"/>
    <s v="Regulated Electric (122)"/>
    <s v="X DNU #240 (T) Boone Sub"/>
    <x v="218"/>
    <n v="135500"/>
    <x v="47"/>
    <n v="20667050"/>
    <s v="Wood 1 Pole 65"/>
    <d v="2015-05-12T00:00:00"/>
    <d v="2015-07-01T00:00:00"/>
    <s v="50507XFER"/>
  </r>
  <r>
    <n v="0"/>
    <n v="0"/>
    <n v="0"/>
    <n v="0"/>
    <d v="2025-12-01T00:00:00"/>
    <s v="BH Colorado Electric Oper Co"/>
    <s v="Regulated Electric (122)"/>
    <s v="X DNU #240 (T) Boone Sub"/>
    <x v="218"/>
    <n v="135500"/>
    <x v="47"/>
    <n v="20667193"/>
    <s v="Wood 1 Pole 65'"/>
    <d v="2015-05-12T00:00:00"/>
    <d v="2015-07-01T00:00:00"/>
    <s v="50507XFER"/>
  </r>
  <r>
    <n v="0"/>
    <n v="0"/>
    <n v="0"/>
    <n v="0"/>
    <d v="2025-12-01T00:00:00"/>
    <s v="BH Colorado Electric Oper Co"/>
    <s v="Regulated Electric (122)"/>
    <s v="X DNU #240 (T) Boone Sub"/>
    <x v="218"/>
    <n v="135500"/>
    <x v="47"/>
    <n v="20667215"/>
    <s v="Wood 1 Pole 65"/>
    <d v="2015-05-12T00:00:00"/>
    <d v="2015-07-01T00:00:00"/>
    <s v="50507XFER"/>
  </r>
  <r>
    <n v="0"/>
    <n v="0"/>
    <n v="0"/>
    <n v="0"/>
    <d v="2025-12-01T00:00:00"/>
    <s v="BH Colorado Electric Oper Co"/>
    <s v="Regulated Electric (122)"/>
    <s v="X DNU #240 (T) Boone Sub"/>
    <x v="218"/>
    <n v="135500"/>
    <x v="47"/>
    <n v="20666918"/>
    <s v="Wood 1 Pole 65"/>
    <d v="2015-05-12T00:00:00"/>
    <d v="2015-07-01T00:00:00"/>
    <s v="50507XFER"/>
  </r>
  <r>
    <n v="0"/>
    <n v="0"/>
    <n v="0"/>
    <n v="0"/>
    <d v="2025-12-01T00:00:00"/>
    <s v="BH Colorado Electric Oper Co"/>
    <s v="Regulated Electric (122)"/>
    <s v="X DNU #240 (T) Boone Sub"/>
    <x v="218"/>
    <n v="135500"/>
    <x v="47"/>
    <n v="20666995"/>
    <s v="Wood 1 Pole 65"/>
    <d v="2015-05-12T00:00:00"/>
    <d v="2015-07-01T00:00:00"/>
    <s v="50507XFER"/>
  </r>
  <r>
    <n v="0"/>
    <n v="0"/>
    <n v="0"/>
    <n v="0"/>
    <d v="2025-12-01T00:00:00"/>
    <s v="BH Colorado Electric Oper Co"/>
    <s v="Regulated Electric (122)"/>
    <s v="X DNU #240 (T) Boone Sub"/>
    <x v="218"/>
    <n v="135500"/>
    <x v="47"/>
    <n v="20667094"/>
    <s v="Wood 1 Pole 65"/>
    <d v="2015-05-12T00:00:00"/>
    <d v="2015-07-01T00:00:00"/>
    <s v="50507XFER"/>
  </r>
  <r>
    <n v="0"/>
    <n v="0"/>
    <n v="0"/>
    <n v="0"/>
    <d v="2025-12-01T00:00:00"/>
    <s v="BH Colorado Electric Oper Co"/>
    <s v="Regulated Electric (122)"/>
    <s v="X DNU #240 (T) Boone Sub"/>
    <x v="218"/>
    <n v="135500"/>
    <x v="47"/>
    <n v="20667116"/>
    <s v="Wood 1 Pole 65'"/>
    <d v="2015-05-12T00:00:00"/>
    <d v="2015-07-01T00:00:00"/>
    <s v="50507XFER"/>
  </r>
  <r>
    <n v="0"/>
    <n v="0"/>
    <n v="0"/>
    <n v="0"/>
    <d v="2025-12-01T00:00:00"/>
    <s v="BH Colorado Electric Oper Co"/>
    <s v="Regulated Electric (122)"/>
    <s v="X DNU #240 (T) Boone Sub"/>
    <x v="218"/>
    <n v="135500"/>
    <x v="47"/>
    <n v="20666929"/>
    <s v="Wood 1 Pole 65"/>
    <d v="2015-05-12T00:00:00"/>
    <d v="2015-07-01T00:00:00"/>
    <s v="50507XFER"/>
  </r>
  <r>
    <n v="0"/>
    <n v="0"/>
    <n v="0"/>
    <n v="0"/>
    <d v="2025-12-01T00:00:00"/>
    <s v="BH Colorado Electric Oper Co"/>
    <s v="Regulated Electric (122)"/>
    <s v="X DNU #240 (T) Boone Sub"/>
    <x v="218"/>
    <n v="135500"/>
    <x v="47"/>
    <n v="20667248"/>
    <s v="Wood 1 Pole 65"/>
    <d v="2015-05-12T00:00:00"/>
    <d v="2015-07-01T00:00:00"/>
    <s v="50507XFER"/>
  </r>
  <r>
    <n v="0"/>
    <n v="0"/>
    <n v="0"/>
    <n v="0"/>
    <d v="2025-12-01T00:00:00"/>
    <s v="BH Colorado Electric Oper Co"/>
    <s v="Regulated Electric (122)"/>
    <s v="X DNU #240 (T) Boone Sub"/>
    <x v="218"/>
    <n v="135500"/>
    <x v="48"/>
    <n v="9974738"/>
    <s v="WOOD 1 POLE 70'"/>
    <d v="1986-07-01T00:00:00"/>
    <d v="1986-07-01T00:00:00"/>
    <s v="CPR Conversion"/>
  </r>
  <r>
    <n v="0"/>
    <n v="0"/>
    <n v="0"/>
    <n v="0"/>
    <d v="2025-12-01T00:00:00"/>
    <s v="BH Colorado Electric Oper Co"/>
    <s v="Regulated Electric (122)"/>
    <s v="X DNU #240 (T) Boone Sub"/>
    <x v="218"/>
    <n v="135500"/>
    <x v="48"/>
    <n v="20667270"/>
    <s v="Wood 1 Pole 70'"/>
    <d v="2015-05-12T00:00:00"/>
    <d v="2015-07-01T00:00:00"/>
    <s v="50507XFER"/>
  </r>
  <r>
    <n v="0"/>
    <n v="0"/>
    <n v="0"/>
    <n v="0"/>
    <d v="2025-12-01T00:00:00"/>
    <s v="BH Colorado Electric Oper Co"/>
    <s v="Regulated Electric (122)"/>
    <s v="X DNU #240 (T) Boone Sub"/>
    <x v="218"/>
    <n v="135500"/>
    <x v="49"/>
    <n v="20666984"/>
    <s v="Wood 1 Pole 75'"/>
    <d v="2015-05-12T00:00:00"/>
    <d v="2015-07-01T00:00:00"/>
    <s v="50507XFER"/>
  </r>
  <r>
    <n v="0"/>
    <n v="0"/>
    <n v="0"/>
    <n v="0"/>
    <d v="2025-12-01T00:00:00"/>
    <s v="BH Colorado Electric Oper Co"/>
    <s v="Regulated Electric (122)"/>
    <s v="X DNU #240 (T) Boone Sub"/>
    <x v="218"/>
    <n v="135500"/>
    <x v="49"/>
    <n v="20667138"/>
    <s v="Wood 1 Pole 75'"/>
    <d v="2015-05-12T00:00:00"/>
    <d v="2015-07-01T00:00:00"/>
    <s v="50507XFER"/>
  </r>
  <r>
    <n v="0"/>
    <n v="0"/>
    <n v="0"/>
    <n v="0"/>
    <d v="2025-12-01T00:00:00"/>
    <s v="BH Colorado Electric Oper Co"/>
    <s v="Regulated Electric (122)"/>
    <s v="X DNU #240 (T) Boone Sub"/>
    <x v="218"/>
    <n v="135500"/>
    <x v="49"/>
    <n v="20667204"/>
    <s v="Wood 1 Pole 75'"/>
    <d v="2015-05-12T00:00:00"/>
    <d v="2015-07-01T00:00:00"/>
    <s v="50507XFER"/>
  </r>
  <r>
    <n v="0"/>
    <n v="0"/>
    <n v="0"/>
    <n v="0"/>
    <d v="2025-12-01T00:00:00"/>
    <s v="BH Colorado Electric Oper Co"/>
    <s v="Regulated Electric (122)"/>
    <s v="X DNU #240 (T) Boone Sub"/>
    <x v="218"/>
    <n v="135500"/>
    <x v="49"/>
    <n v="20667259"/>
    <s v="Wood 1 Pole 75'"/>
    <d v="2015-05-12T00:00:00"/>
    <d v="2015-07-01T00:00:00"/>
    <s v="50507XFER"/>
  </r>
  <r>
    <n v="0"/>
    <n v="0"/>
    <n v="0"/>
    <n v="0"/>
    <d v="2025-12-01T00:00:00"/>
    <s v="BH Colorado Electric Oper Co"/>
    <s v="Regulated Electric (122)"/>
    <s v="X DNU #240 (T) Boone Sub"/>
    <x v="218"/>
    <n v="135500"/>
    <x v="49"/>
    <n v="20667072"/>
    <s v="Wood 1 Pole 75'"/>
    <d v="2015-05-12T00:00:00"/>
    <d v="2015-07-01T00:00:00"/>
    <s v="50507XFER"/>
  </r>
  <r>
    <n v="0"/>
    <n v="0"/>
    <n v="0"/>
    <n v="0"/>
    <d v="2025-12-01T00:00:00"/>
    <s v="BH Colorado Electric Oper Co"/>
    <s v="Regulated Electric (122)"/>
    <s v="X DNU #240 (T) Boone Sub"/>
    <x v="218"/>
    <n v="135500"/>
    <x v="54"/>
    <n v="9882070"/>
    <s v="WOOD 2 POLES 45' 40'"/>
    <d v="1999-12-02T00:00:00"/>
    <d v="2000-01-01T00:00:00"/>
    <s v="10008601"/>
  </r>
  <r>
    <n v="0"/>
    <n v="0"/>
    <n v="0"/>
    <n v="0"/>
    <d v="2025-12-01T00:00:00"/>
    <s v="BH Colorado Electric Oper Co"/>
    <s v="Regulated Electric (122)"/>
    <s v="X DNU #240 (T) Boone Sub"/>
    <x v="218"/>
    <n v="135500"/>
    <x v="432"/>
    <n v="9974739"/>
    <s v="WOOD 2 POLES 65'"/>
    <d v="1994-07-01T00:00:00"/>
    <d v="1994-07-01T00:00:00"/>
    <s v="CPR Conversion"/>
  </r>
  <r>
    <n v="0"/>
    <n v="0"/>
    <n v="0"/>
    <n v="0"/>
    <d v="2025-12-01T00:00:00"/>
    <s v="BH Colorado Electric Oper Co"/>
    <s v="Regulated Electric (122)"/>
    <s v="X DNU #240 (T) Boone Sub"/>
    <x v="218"/>
    <n v="135600"/>
    <x v="67"/>
    <n v="9809987"/>
    <s v="ARRESTER - 0-10,000 VOLTS"/>
    <d v="2001-11-15T00:00:00"/>
    <d v="2002-01-01T00:00:00"/>
    <s v="23558250"/>
  </r>
  <r>
    <n v="0"/>
    <n v="0"/>
    <n v="0"/>
    <n v="0"/>
    <d v="2025-12-01T00:00:00"/>
    <s v="BH Colorado Electric Oper Co"/>
    <s v="Regulated Electric (122)"/>
    <s v="X DNU #240 (T) Boone Sub"/>
    <x v="218"/>
    <n v="135600"/>
    <x v="57"/>
    <n v="20954272"/>
    <s v="Conductor, Oh Acsr Bare 4"/>
    <d v="2016-04-04T00:00:00"/>
    <d v="2016-01-01T00:00:00"/>
    <s v="10054488"/>
  </r>
  <r>
    <n v="0"/>
    <n v="0"/>
    <n v="0"/>
    <n v="0"/>
    <d v="2025-12-01T00:00:00"/>
    <s v="BH Colorado Electric Oper Co"/>
    <s v="Regulated Electric (122)"/>
    <s v="X DNU #240 (T) Boone Sub"/>
    <x v="218"/>
    <n v="135600"/>
    <x v="28"/>
    <n v="11984596"/>
    <s v="Conductor, Oh Copper Bare 4"/>
    <d v="2013-05-01T00:00:00"/>
    <d v="2013-01-01T00:00:00"/>
    <s v="60020235"/>
  </r>
  <r>
    <n v="0"/>
    <n v="0"/>
    <n v="0"/>
    <n v="0"/>
    <d v="2025-12-01T00:00:00"/>
    <s v="BH Colorado Electric Oper Co"/>
    <s v="Regulated Electric (122)"/>
    <s v="X DNU #240 (T) Boone Sub"/>
    <x v="218"/>
    <n v="135600"/>
    <x v="28"/>
    <n v="12159366"/>
    <s v="Conductor, Oh Copper Bare 4"/>
    <d v="2013-08-02T00:00:00"/>
    <d v="2013-01-01T00:00:00"/>
    <s v="60020780"/>
  </r>
  <r>
    <n v="0"/>
    <n v="0"/>
    <n v="0"/>
    <n v="0"/>
    <d v="2025-12-01T00:00:00"/>
    <s v="BH Colorado Electric Oper Co"/>
    <s v="Regulated Electric (122)"/>
    <s v="X DNU #240 (T) Boone Sub"/>
    <x v="218"/>
    <n v="135600"/>
    <x v="40"/>
    <n v="9810015"/>
    <s v="CONDUCTOR, OH TRANS &amp; DIST INSULATED"/>
    <d v="2001-11-15T00:00:00"/>
    <d v="2002-01-01T00:00:00"/>
    <s v="23558250"/>
  </r>
  <r>
    <n v="0"/>
    <n v="0"/>
    <n v="0"/>
    <n v="0"/>
    <d v="2025-12-01T00:00:00"/>
    <s v="BH Colorado Electric Oper Co"/>
    <s v="Regulated Electric (122)"/>
    <s v="X DNU #240 (T) Boone Sub"/>
    <x v="218"/>
    <n v="135600"/>
    <x v="29"/>
    <n v="9810016"/>
    <s v="CONDUCTOR, OH TRANS &amp; DIST BARE"/>
    <d v="2001-11-15T00:00:00"/>
    <d v="2002-01-01T00:00:00"/>
    <s v="23558250"/>
  </r>
  <r>
    <n v="0"/>
    <n v="0"/>
    <n v="0"/>
    <n v="0"/>
    <d v="2025-12-01T00:00:00"/>
    <s v="BH Colorado Electric Oper Co"/>
    <s v="Regulated Electric (122)"/>
    <s v="X DNU #240 (T) Boone Sub"/>
    <x v="218"/>
    <n v="135600"/>
    <x v="24"/>
    <n v="9974737"/>
    <s v="CONDUCTOR, OVERHEAD"/>
    <d v="1986-07-01T00:00:00"/>
    <d v="1986-07-01T00:00:00"/>
    <s v="CPR Conversion"/>
  </r>
  <r>
    <n v="0"/>
    <n v="0"/>
    <n v="0"/>
    <n v="0"/>
    <d v="2025-12-01T00:00:00"/>
    <s v="BH Colorado Electric Oper Co"/>
    <s v="Regulated Electric (122)"/>
    <s v="X DNU #240 (T) Boone Sub"/>
    <x v="218"/>
    <n v="135600"/>
    <x v="68"/>
    <n v="9809986"/>
    <s v="CUTOUTS, 7501-15,000 VOLTS"/>
    <d v="2001-11-15T00:00:00"/>
    <d v="2002-01-01T00:00:00"/>
    <s v="23558250"/>
  </r>
  <r>
    <n v="0"/>
    <n v="0"/>
    <n v="0"/>
    <n v="0"/>
    <d v="2025-12-01T00:00:00"/>
    <s v="BH Colorado Electric Oper Co"/>
    <s v="Regulated Electric (122)"/>
    <s v="X DNU #240 (T) Boone Sub"/>
    <x v="218"/>
    <n v="135600"/>
    <x v="3"/>
    <n v="9809620"/>
    <s v="Air Mem-Air Mem Tap 115-Inv"/>
    <d v="2001-11-15T00:00:00"/>
    <d v="2002-01-01T00:00:00"/>
    <s v="23558250"/>
  </r>
  <r>
    <n v="0"/>
    <n v="0"/>
    <n v="0"/>
    <n v="0"/>
    <d v="2025-12-01T00:00:00"/>
    <s v="BH Colorado Electric Oper Co"/>
    <s v="Regulated Electric (122)"/>
    <s v="X DNU #240 (T) Boone Sub"/>
    <x v="218"/>
    <n v="135600"/>
    <x v="3"/>
    <n v="28960889"/>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5-12-01T00:00:00"/>
    <s v="BH Colorado Electric Oper Co"/>
    <s v="Regulated Electric (122)"/>
    <s v="X DNU #240 (T) Boone Sub"/>
    <x v="218"/>
    <n v="135600"/>
    <x v="3"/>
    <n v="9807332"/>
    <s v="Inv Storm Damage #240 5/20/01"/>
    <d v="2001-05-25T00:00:00"/>
    <d v="2001-06-01T00:00:00"/>
    <s v="10012889"/>
  </r>
  <r>
    <n v="0"/>
    <n v="0"/>
    <n v="0"/>
    <n v="0"/>
    <d v="2025-12-01T00:00:00"/>
    <s v="BH Colorado Electric Oper Co"/>
    <s v="Regulated Electric (122)"/>
    <s v="X DNU #240 (T) Boone Sub"/>
    <x v="218"/>
    <n v="135600"/>
    <x v="3"/>
    <n v="9808906"/>
    <s v="Air Mem-Air Mem Tap 115-Inv"/>
    <d v="2001-11-15T00:00:00"/>
    <d v="2001-11-01T00:00:00"/>
    <s v="23558250"/>
  </r>
  <r>
    <n v="0"/>
    <n v="0"/>
    <n v="0"/>
    <n v="0"/>
    <d v="2025-12-01T00:00:00"/>
    <s v="BH Colorado Electric Oper Co"/>
    <s v="Regulated Electric (122)"/>
    <s v="X DNU #240 (T) Boone Sub"/>
    <x v="218"/>
    <n v="135600"/>
    <x v="3"/>
    <n v="9809622"/>
    <s v="Inv Storm Damage #240 5/20/01"/>
    <d v="2001-05-25T00:00:00"/>
    <d v="2002-01-01T00:00:00"/>
    <s v="10012889"/>
  </r>
  <r>
    <n v="0"/>
    <n v="0"/>
    <n v="0"/>
    <n v="0"/>
    <d v="2025-12-01T00:00:00"/>
    <s v="BH Colorado Electric Oper Co"/>
    <s v="Regulated Electric (122)"/>
    <s v="X DNU #240 (T) Boone Sub"/>
    <x v="218"/>
    <n v="135600"/>
    <x v="3"/>
    <n v="20969814"/>
    <s v="This wo is to install jumpers Between the Nyberg- Boone 115 kV line and the Boone - La Junta 115 kV line"/>
    <d v="2018-01-15T00:00:00"/>
    <d v="2018-01-01T00:00:00"/>
    <s v="10057617"/>
  </r>
  <r>
    <n v="0"/>
    <n v="0"/>
    <n v="0"/>
    <n v="0"/>
    <d v="2025-12-01T00:00:00"/>
    <s v="BH Colorado Electric Oper Co"/>
    <s v="Regulated Electric (122)"/>
    <s v="X DNU #240 (T) Boone Sub"/>
    <x v="218"/>
    <n v="135600"/>
    <x v="3"/>
    <n v="29101009"/>
    <s v="This is year one of a three year project to rebuild the 45.5 mile Boone to LaJunta 115kV transmission line.  The rebuild has been approved by the CO PUC as ordinary course of business."/>
    <d v="2019-05-18T00:00:00"/>
    <d v="2020-03-01T00:00:00"/>
    <s v="10057778"/>
  </r>
  <r>
    <n v="0"/>
    <n v="0"/>
    <n v="0"/>
    <n v="0"/>
    <d v="2025-12-01T00:00:00"/>
    <s v="BH Colorado Electric Oper Co"/>
    <s v="Regulated Electric (122)"/>
    <s v="X DNU #240 (T) Boone Sub"/>
    <x v="218"/>
    <n v="135600"/>
    <x v="3"/>
    <n v="9747425"/>
    <s v="Repl 3 pole str #562-line 240"/>
    <d v="2006-12-12T00:00:00"/>
    <d v="2006-12-01T00:00:00"/>
    <s v="10024445"/>
  </r>
  <r>
    <n v="0"/>
    <n v="0"/>
    <n v="0"/>
    <n v="0"/>
    <d v="2025-12-01T00:00:00"/>
    <s v="BH Colorado Electric Oper Co"/>
    <s v="Regulated Electric (122)"/>
    <s v="X DNU #240 (T) Boone Sub"/>
    <x v="218"/>
    <n v="135600"/>
    <x v="3"/>
    <n v="28960883"/>
    <s v="This is year one of a three year project to rebuild the 45.5 mile Boone to LaJunta 115kV transmission line.  The rebuild has been approved by the CO PUC as ordinary course of business."/>
    <d v="2019-05-18T00:00:00"/>
    <d v="2020-02-01T00:00:00"/>
    <s v="10057778"/>
  </r>
  <r>
    <n v="0"/>
    <n v="0"/>
    <n v="0"/>
    <n v="0"/>
    <d v="2025-12-01T00:00:00"/>
    <s v="BH Colorado Electric Oper Co"/>
    <s v="Regulated Electric (122)"/>
    <s v="X DNU #240 (T) Boone Sub"/>
    <x v="218"/>
    <n v="135600"/>
    <x v="3"/>
    <n v="9747398"/>
    <s v="Repl 2 pole str -line 240"/>
    <d v="2006-12-12T00:00:00"/>
    <d v="2006-12-01T00:00:00"/>
    <s v="10024441"/>
  </r>
  <r>
    <n v="0"/>
    <n v="0"/>
    <n v="0"/>
    <n v="0"/>
    <d v="2025-12-01T00:00:00"/>
    <s v="BH Colorado Electric Oper Co"/>
    <s v="Regulated Electric (122)"/>
    <s v="X DNU #240 (T) Boone Sub"/>
    <x v="218"/>
    <n v="135600"/>
    <x v="3"/>
    <n v="9747432"/>
    <s v="Repl xarm -line 240"/>
    <d v="2006-12-12T00:00:00"/>
    <d v="2006-12-01T00:00:00"/>
    <s v="10024439"/>
  </r>
  <r>
    <n v="0"/>
    <n v="0"/>
    <n v="0"/>
    <n v="0"/>
    <d v="2025-12-01T00:00:00"/>
    <s v="BH Colorado Electric Oper Co"/>
    <s v="Regulated Electric (122)"/>
    <s v="X DNU #240 (T) Boone Sub"/>
    <x v="218"/>
    <n v="135600"/>
    <x v="3"/>
    <n v="28862471"/>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5-12-01T00:00:00"/>
    <s v="BH Colorado Electric Oper Co"/>
    <s v="Regulated Electric (122)"/>
    <s v="X DNU #240 (T) Boone Sub"/>
    <x v="218"/>
    <n v="135600"/>
    <x v="3"/>
    <n v="29101015"/>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5-12-01T00:00:00"/>
    <s v="BH Colorado Electric Oper Co"/>
    <s v="Regulated Electric (122)"/>
    <s v="X DNU #240 (T) Boone Sub"/>
    <x v="218"/>
    <n v="135600"/>
    <x v="3"/>
    <n v="9747404"/>
    <s v="Repl 3 pole struc-line 240"/>
    <d v="2006-12-12T00:00:00"/>
    <d v="2006-12-01T00:00:00"/>
    <s v="10024443"/>
  </r>
  <r>
    <n v="0"/>
    <n v="0"/>
    <n v="0"/>
    <n v="0"/>
    <d v="2025-12-01T00:00:00"/>
    <s v="BH Colorado Electric Oper Co"/>
    <s v="Regulated Electric (122)"/>
    <s v="X DNU #240 (T) Boone Sub"/>
    <x v="218"/>
    <n v="135600"/>
    <x v="3"/>
    <n v="9750620"/>
    <s v="Repl 2 str-line 240-lightning"/>
    <d v="2006-06-09T00:00:00"/>
    <d v="2006-06-01T00:00:00"/>
    <s v="10023600"/>
  </r>
  <r>
    <n v="0"/>
    <n v="0"/>
    <n v="0"/>
    <n v="0"/>
    <d v="2025-12-01T00:00:00"/>
    <s v="BH Colorado Electric Oper Co"/>
    <s v="Regulated Electric (122)"/>
    <s v="X DNU #240 (T) Boone Sub"/>
    <x v="218"/>
    <n v="135600"/>
    <x v="3"/>
    <n v="9809396"/>
    <s v="Air Mem-Air Mem Tap 115-Inv"/>
    <d v="2001-11-15T00:00:00"/>
    <d v="2001-12-01T00:00:00"/>
    <s v="23558250"/>
  </r>
  <r>
    <n v="0"/>
    <n v="0"/>
    <n v="0"/>
    <n v="0"/>
    <d v="2025-12-01T00:00:00"/>
    <s v="BH Colorado Electric Oper Co"/>
    <s v="Regulated Electric (122)"/>
    <s v="X DNU #240 (T) Boone Sub"/>
    <x v="218"/>
    <n v="135600"/>
    <x v="3"/>
    <n v="9809399"/>
    <s v="Inv Storm Damage #240 5/20/01"/>
    <d v="2001-05-25T00:00:00"/>
    <d v="2001-12-01T00:00:00"/>
    <s v="10012889"/>
  </r>
  <r>
    <n v="0"/>
    <n v="0"/>
    <n v="0"/>
    <n v="0"/>
    <d v="2025-12-01T00:00:00"/>
    <s v="BH Colorado Electric Oper Co"/>
    <s v="Regulated Electric (122)"/>
    <s v="X DNU #240 (T) Boone Sub"/>
    <x v="218"/>
    <n v="135600"/>
    <x v="3"/>
    <n v="12092623"/>
    <s v="STR # 317 Electric Transmission Replace : ETOR115  STRUCTURE # 317"/>
    <d v="2013-08-02T00:00:00"/>
    <d v="2013-10-01T00:00:00"/>
    <s v="60020780"/>
  </r>
  <r>
    <n v="0"/>
    <n v="0"/>
    <n v="0"/>
    <n v="0"/>
    <d v="2025-12-01T00:00:00"/>
    <s v="BH Colorado Electric Oper Co"/>
    <s v="Regulated Electric (122)"/>
    <s v="X DNU #240 (T) Boone Sub"/>
    <x v="218"/>
    <n v="135600"/>
    <x v="3"/>
    <n v="27213801"/>
    <s v="This is year one of a three year project to rebuild the 45.5 mile Boone to LaJunta 115kV transmission line.  The rebuild has been approved by the CO PUC as ordinary course of business."/>
    <d v="2019-05-18T00:00:00"/>
    <d v="2019-05-01T00:00:00"/>
    <s v="10057778"/>
  </r>
  <r>
    <n v="0"/>
    <n v="0"/>
    <n v="0"/>
    <n v="0"/>
    <d v="2025-12-01T00:00:00"/>
    <s v="BH Colorado Electric Oper Co"/>
    <s v="Regulated Electric (122)"/>
    <s v="X DNU #240 (T) Boone Sub"/>
    <x v="218"/>
    <n v="135600"/>
    <x v="3"/>
    <n v="28830287"/>
    <s v="This is year one of a three year project to rebuild the 45.5 mile Boone to LaJunta 115kV transmission line.  The rebuild has been approved by the CO PUC as ordinary course of business."/>
    <d v="2019-05-18T00:00:00"/>
    <d v="2020-01-01T00:00:00"/>
    <s v="10057778"/>
  </r>
  <r>
    <n v="0"/>
    <n v="0"/>
    <n v="0"/>
    <n v="0"/>
    <d v="2025-12-01T00:00:00"/>
    <s v="BH Colorado Electric Oper Co"/>
    <s v="Regulated Electric (122)"/>
    <s v="X DNU #240 (T) Boone Sub"/>
    <x v="218"/>
    <n v="135600"/>
    <x v="3"/>
    <n v="9860072"/>
    <s v="Inst Fllod Cont-Protect 115KV"/>
    <d v="1999-12-02T00:00:00"/>
    <d v="2000-03-01T00:00:00"/>
    <s v="10008601"/>
  </r>
  <r>
    <n v="0"/>
    <n v="0"/>
    <n v="0"/>
    <n v="0"/>
    <d v="2025-12-01T00:00:00"/>
    <s v="BH Colorado Electric Oper Co"/>
    <s v="Regulated Electric (122)"/>
    <s v="X DNU #240 (T) Boone Sub"/>
    <x v="218"/>
    <n v="135600"/>
    <x v="3"/>
    <n v="29083370"/>
    <s v="This is year one of a three year project to rebuild the 45.5 mile Boone to LaJunta 115kV transmission line.  The rebuild has been approved by the CO PUC as ordinary course of business."/>
    <d v="2019-05-18T00:00:00"/>
    <d v="2020-03-01T00:00:00"/>
    <s v="10057778"/>
  </r>
  <r>
    <n v="0"/>
    <n v="0"/>
    <n v="0"/>
    <n v="0"/>
    <d v="2025-12-01T00:00:00"/>
    <s v="BH Colorado Electric Oper Co"/>
    <s v="Regulated Electric (122)"/>
    <s v="X DNU #240 (T) Boone Sub"/>
    <x v="218"/>
    <n v="135600"/>
    <x v="3"/>
    <n v="11875236"/>
    <s v="Electric Transmission Replace 115kv : ETOR115  STR. # 534"/>
    <d v="2013-05-01T00:00:00"/>
    <d v="2013-05-01T00:00:00"/>
    <s v="60020235"/>
  </r>
  <r>
    <n v="0"/>
    <n v="0"/>
    <n v="0"/>
    <n v="0"/>
    <d v="2025-12-01T00:00:00"/>
    <s v="BH Colorado Electric Oper Co"/>
    <s v="Regulated Electric (122)"/>
    <s v="X DNU #240 (T) Boone Sub"/>
    <x v="218"/>
    <n v="135600"/>
    <x v="3"/>
    <n v="19675708"/>
    <s v="This work order is to replave broken insulaters on the Boone-La Junta 115 kV line (240)"/>
    <d v="2017-03-27T00:00:00"/>
    <d v="2017-04-01T00:00:00"/>
    <s v="10056891"/>
  </r>
  <r>
    <n v="0"/>
    <n v="0"/>
    <n v="0"/>
    <n v="0"/>
    <d v="2025-12-01T00:00:00"/>
    <s v="BH Colorado Electric Oper Co"/>
    <s v="Regulated Electric (122)"/>
    <s v="X DNU #240 (T) Boone Sub"/>
    <x v="218"/>
    <n v="135600"/>
    <x v="3"/>
    <n v="29083377"/>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5-12-01T00:00:00"/>
    <s v="BH Colorado Electric Oper Co"/>
    <s v="Regulated Electric (122)"/>
    <s v="X DNU #240 (T) Boone Sub"/>
    <x v="218"/>
    <n v="135600"/>
    <x v="17"/>
    <n v="9810020"/>
    <s v="POST INSULATORS"/>
    <d v="2001-11-15T00:00:00"/>
    <d v="2002-01-01T00:00:00"/>
    <s v="23558250"/>
  </r>
  <r>
    <n v="0"/>
    <n v="0"/>
    <n v="0"/>
    <n v="0"/>
    <d v="2025-12-01T00:00:00"/>
    <s v="BH Colorado Electric Oper Co"/>
    <s v="Regulated Electric (122)"/>
    <s v="X DNU #240 (T) Boone Sub"/>
    <x v="218"/>
    <n v="135600"/>
    <x v="17"/>
    <n v="12188701"/>
    <s v="POST INSULATORS"/>
    <d v="2013-05-03T00:00:00"/>
    <d v="2013-01-01T00:00:00"/>
    <s v="10047895"/>
  </r>
  <r>
    <n v="0"/>
    <n v="0"/>
    <n v="0"/>
    <n v="0"/>
    <d v="2025-12-01T00:00:00"/>
    <s v="BH Colorado Electric Oper Co"/>
    <s v="Regulated Electric (122)"/>
    <s v="X DNU #240 (T) Boone Sub"/>
    <x v="218"/>
    <n v="135600"/>
    <x v="17"/>
    <n v="9741930"/>
    <s v="POST INSULATORS"/>
    <d v="2006-12-12T00:00:00"/>
    <d v="2006-01-01T00:00:00"/>
    <s v="10024443"/>
  </r>
  <r>
    <n v="0"/>
    <n v="0"/>
    <n v="0"/>
    <n v="0"/>
    <d v="2025-12-01T00:00:00"/>
    <s v="BH Colorado Electric Oper Co"/>
    <s v="Regulated Electric (122)"/>
    <s v="X DNU #240 (T) Boone Sub"/>
    <x v="218"/>
    <n v="135600"/>
    <x v="18"/>
    <n v="9974736"/>
    <s v="STATIC WIRE (TRANSMISSION LINES)"/>
    <d v="1986-07-01T00:00:00"/>
    <d v="1986-07-01T00:00:00"/>
    <s v="CPR Conversion"/>
  </r>
  <r>
    <n v="0"/>
    <n v="0"/>
    <n v="0"/>
    <n v="0"/>
    <d v="2025-12-01T00:00:00"/>
    <s v="BH Colorado Electric Oper Co"/>
    <s v="Regulated Electric (122)"/>
    <s v="X DNU #240 (T) Boone Sub"/>
    <x v="218"/>
    <n v="135600"/>
    <x v="19"/>
    <n v="12159373"/>
    <s v="Suspension Insulators"/>
    <d v="2013-05-03T00:00:00"/>
    <d v="2013-01-01T00:00:00"/>
    <s v="60020780"/>
  </r>
  <r>
    <n v="0"/>
    <n v="0"/>
    <n v="0"/>
    <n v="0"/>
    <d v="2025-12-01T00:00:00"/>
    <s v="BH Colorado Electric Oper Co"/>
    <s v="Regulated Electric (122)"/>
    <s v="X DNU #240 (T) Boone Sub"/>
    <x v="218"/>
    <n v="135600"/>
    <x v="19"/>
    <n v="9810019"/>
    <s v="SUSPENSION INSULATORS"/>
    <d v="2001-11-15T00:00:00"/>
    <d v="2002-01-01T00:00:00"/>
    <s v="23558250"/>
  </r>
  <r>
    <n v="0"/>
    <n v="0"/>
    <n v="0"/>
    <n v="0"/>
    <d v="2025-12-01T00:00:00"/>
    <s v="BH Colorado Electric Oper Co"/>
    <s v="Regulated Electric (122)"/>
    <s v="X DNU #240 (T) Boone Sub"/>
    <x v="218"/>
    <n v="135600"/>
    <x v="19"/>
    <n v="19713196"/>
    <s v="Suspension Insulators"/>
    <d v="2017-03-27T00:00:00"/>
    <d v="2017-01-01T00:00:00"/>
    <s v="10056891"/>
  </r>
  <r>
    <n v="0"/>
    <n v="0"/>
    <n v="0"/>
    <n v="0"/>
    <d v="2025-12-01T00:00:00"/>
    <s v="BH Colorado Electric Oper Co"/>
    <s v="Regulated Electric (122)"/>
    <s v="X DNU #240 (T) Boone Sub"/>
    <x v="218"/>
    <n v="135600"/>
    <x v="19"/>
    <n v="9745168"/>
    <s v="SUSPENSION INSULATORS"/>
    <d v="2007-06-01T00:00:00"/>
    <d v="2007-01-01T00:00:00"/>
    <s v="7105240131"/>
  </r>
  <r>
    <n v="0"/>
    <n v="0"/>
    <n v="0"/>
    <n v="0"/>
    <d v="2025-12-01T00:00:00"/>
    <s v="BH Colorado Electric Oper Co"/>
    <s v="Regulated Electric (122)"/>
    <s v="X DNU #240 (T) Boone Sub"/>
    <x v="218"/>
    <n v="135600"/>
    <x v="19"/>
    <n v="11984603"/>
    <s v="Suspension Insulators"/>
    <d v="2013-05-01T00:00:00"/>
    <d v="2013-01-01T00:00:00"/>
    <s v="60020235"/>
  </r>
  <r>
    <n v="0"/>
    <n v="0"/>
    <n v="0"/>
    <n v="0"/>
    <d v="2025-12-01T00:00:00"/>
    <s v="BH Colorado Electric Oper Co"/>
    <s v="Regulated Electric (122)"/>
    <s v="X DNU #240 (T) Boone Sub"/>
    <x v="218"/>
    <n v="135600"/>
    <x v="19"/>
    <n v="10500671"/>
    <s v="Suspension Insulators"/>
    <d v="2010-10-01T00:00:00"/>
    <d v="2010-01-01T00:00:00"/>
    <s v="7105240131"/>
  </r>
  <r>
    <n v="0"/>
    <n v="0"/>
    <n v="0"/>
    <n v="0"/>
    <d v="2025-12-01T00:00:00"/>
    <s v="BH Colorado Electric Oper Co"/>
    <s v="Regulated Electric (122)"/>
    <s v="X DNU #240 (T) Boone Sub"/>
    <x v="218"/>
    <n v="135600"/>
    <x v="19"/>
    <n v="11217902"/>
    <s v="Suspension Insulators"/>
    <d v="2011-12-01T00:00:00"/>
    <d v="2011-01-01T00:00:00"/>
    <s v="7105240131"/>
  </r>
  <r>
    <n v="0"/>
    <n v="0"/>
    <n v="0"/>
    <n v="0"/>
    <d v="2025-12-01T00:00:00"/>
    <s v="BH Colorado Electric Oper Co"/>
    <s v="Regulated Electric (122)"/>
    <s v="X DNU #240 (T) Boone Sub"/>
    <x v="218"/>
    <n v="135600"/>
    <x v="19"/>
    <n v="9742250"/>
    <s v="SUSPENSION INSULATORS"/>
    <d v="2006-12-12T00:00:00"/>
    <d v="2006-01-01T00:00:00"/>
    <s v="10023600"/>
  </r>
  <r>
    <n v="0"/>
    <n v="0"/>
    <n v="0"/>
    <n v="0"/>
    <d v="2025-12-01T00:00:00"/>
    <s v="BH Colorado Electric Oper Co"/>
    <s v="Regulated Electric (122)"/>
    <s v="X DNU #240 (T) Boone Sub"/>
    <x v="218"/>
    <n v="135600"/>
    <x v="19"/>
    <n v="9808213"/>
    <s v="SUSPENSION INSULATORS"/>
    <d v="2001-05-25T00:00:00"/>
    <d v="2001-01-01T00:00:00"/>
    <s v="10012889"/>
  </r>
  <r>
    <n v="0"/>
    <n v="0"/>
    <n v="0"/>
    <n v="0"/>
    <d v="2025-12-01T00:00:00"/>
    <s v="BH Colorado Electric Oper Co"/>
    <s v="Regulated Electric (122)"/>
    <s v="X DNU #700 (D) Airport Industrial"/>
    <x v="219"/>
    <n v="135500"/>
    <x v="20"/>
    <n v="9743154"/>
    <s v="CROSSARM ASSEMBLIES, WOOD"/>
    <d v="2007-10-01T00:00:00"/>
    <d v="2007-01-01T00:00:00"/>
    <s v="7105700131"/>
  </r>
  <r>
    <n v="0"/>
    <n v="0"/>
    <n v="0"/>
    <n v="0"/>
    <d v="2025-12-01T00:00:00"/>
    <s v="BH Colorado Electric Oper Co"/>
    <s v="Regulated Electric (122)"/>
    <s v="X DNU #700 (D) Airport Industrial"/>
    <x v="219"/>
    <n v="135500"/>
    <x v="23"/>
    <n v="9811847"/>
    <s v="POLE, WOOD"/>
    <d v="2002-10-01T00:00:00"/>
    <d v="2002-01-01T00:00:00"/>
    <s v="7105240131"/>
  </r>
  <r>
    <n v="0"/>
    <n v="0"/>
    <n v="0"/>
    <n v="0"/>
    <d v="2025-12-01T00:00:00"/>
    <s v="BH Colorado Electric Oper Co"/>
    <s v="Regulated Electric (122)"/>
    <s v="X DNU #700 (D) Airport Industrial"/>
    <x v="219"/>
    <n v="135600"/>
    <x v="55"/>
    <n v="21323486"/>
    <s v="Aerial Markers"/>
    <d v="2018-01-23T00:00:00"/>
    <d v="2018-01-01T00:00:00"/>
    <s v="10057296"/>
  </r>
  <r>
    <n v="1"/>
    <n v="0"/>
    <n v="0"/>
    <n v="0"/>
    <d v="2025-12-01T00:00:00"/>
    <s v="BH Colorado Electric Oper Co"/>
    <s v="Regulated Electric (122)"/>
    <s v="X DNU #700 (D) Airport Industrial"/>
    <x v="219"/>
    <n v="135600"/>
    <x v="3"/>
    <n v="9994532"/>
    <s v="Repl xarms - Osmose-Ln 700"/>
    <d v="2004-12-07T00:00:00"/>
    <d v="2005-09-01T00:00:00"/>
    <s v="10020833"/>
  </r>
  <r>
    <n v="0"/>
    <n v="0"/>
    <n v="0"/>
    <n v="0"/>
    <d v="2025-12-01T00:00:00"/>
    <s v="BH Colorado Electric Oper Co"/>
    <s v="Regulated Electric (122)"/>
    <s v="X DNU #700 (D) Airport Industrial"/>
    <x v="219"/>
    <n v="135600"/>
    <x v="3"/>
    <n v="20969806"/>
    <s v="this work order is to repair the marker lights and balls at pueblo airport on the 115 kV line"/>
    <d v="2018-01-23T00:00:00"/>
    <d v="2018-01-01T00:00:00"/>
    <s v="10057296"/>
  </r>
  <r>
    <n v="0"/>
    <n v="0"/>
    <n v="0"/>
    <n v="0"/>
    <d v="2025-12-01T00:00:00"/>
    <s v="BH Colorado Electric Oper Co"/>
    <s v="Regulated Electric (122)"/>
    <s v="X DNU #700 (D) Airport Industrial"/>
    <x v="219"/>
    <n v="135600"/>
    <x v="17"/>
    <n v="9725758"/>
    <s v="POST INSULATORS"/>
    <d v="2004-12-07T00:00:00"/>
    <d v="2005-01-01T00:00:00"/>
    <s v="10020833"/>
  </r>
  <r>
    <n v="0"/>
    <n v="0"/>
    <n v="0"/>
    <n v="0"/>
    <d v="2025-12-01T00:00:00"/>
    <s v="BH Colorado Electric Oper Co"/>
    <s v="Regulated Electric (122)"/>
    <s v="X DNU #700 (D) Airport Industrial"/>
    <x v="219"/>
    <n v="135600"/>
    <x v="17"/>
    <n v="9743156"/>
    <s v="POST INSULATORS"/>
    <d v="2007-10-01T00:00:00"/>
    <d v="2007-01-01T00:00:00"/>
    <s v="7105700131"/>
  </r>
  <r>
    <n v="0"/>
    <n v="0"/>
    <n v="0"/>
    <n v="0"/>
    <d v="2025-12-01T00:00:00"/>
    <s v="BH Colorado Electric Oper Co"/>
    <s v="Regulated Electric (122)"/>
    <s v="X DNU #700 (D) Airport Industrial"/>
    <x v="219"/>
    <n v="135600"/>
    <x v="19"/>
    <n v="9743155"/>
    <s v="SUSPENSION INSULATORS"/>
    <d v="2007-10-01T00:00:00"/>
    <d v="2007-01-01T00:00:00"/>
    <s v="7105700131"/>
  </r>
  <r>
    <n v="0"/>
    <n v="0"/>
    <n v="0"/>
    <n v="0"/>
    <d v="2025-12-01T00:00:00"/>
    <s v="BH Colorado Electric Oper Co"/>
    <s v="Regulated Electric (122)"/>
    <s v="X DNU #724 (D) Blende Sub"/>
    <x v="220"/>
    <n v="135500"/>
    <x v="20"/>
    <n v="9808768"/>
    <s v="CROSSARM ASSEMBLIES, WOOD"/>
    <d v="2001-11-01T00:00:00"/>
    <d v="2001-01-01T00:00:00"/>
    <s v="7105724131"/>
  </r>
  <r>
    <n v="0"/>
    <n v="0"/>
    <n v="0"/>
    <n v="0"/>
    <d v="2025-12-01T00:00:00"/>
    <s v="BH Colorado Electric Oper Co"/>
    <s v="Regulated Electric (122)"/>
    <s v="X DNU #724 (D) Blende Sub"/>
    <x v="220"/>
    <n v="135500"/>
    <x v="20"/>
    <n v="11262317"/>
    <s v="Crossarm Assemblies, Wood"/>
    <d v="2012-02-01T00:00:00"/>
    <d v="2012-02-01T00:00:00"/>
    <s v="7105724131"/>
  </r>
  <r>
    <n v="0"/>
    <n v="0"/>
    <n v="0"/>
    <n v="0"/>
    <d v="2025-12-01T00:00:00"/>
    <s v="BH Colorado Electric Oper Co"/>
    <s v="Regulated Electric (122)"/>
    <s v="X DNU #724 (D) Blende Sub"/>
    <x v="220"/>
    <n v="135500"/>
    <x v="20"/>
    <n v="9802535"/>
    <s v="CROSSARM ASSEMBLIES, WOOD"/>
    <d v="1997-07-01T00:00:00"/>
    <d v="1997-07-01T00:00:00"/>
    <s v="WCDXFER"/>
  </r>
  <r>
    <n v="0"/>
    <n v="0"/>
    <n v="0"/>
    <n v="0"/>
    <d v="2025-12-01T00:00:00"/>
    <s v="BH Colorado Electric Oper Co"/>
    <s v="Regulated Electric (122)"/>
    <s v="X DNU #724 (D) Blende Sub"/>
    <x v="220"/>
    <n v="135500"/>
    <x v="3"/>
    <n v="9806911"/>
    <s v="Inv 13 Struc-Reader to Blende"/>
    <d v="2001-04-27T00:00:00"/>
    <d v="2001-05-01T00:00:00"/>
    <s v="10012753"/>
  </r>
  <r>
    <n v="0"/>
    <n v="0"/>
    <n v="0"/>
    <n v="0"/>
    <d v="2025-12-01T00:00:00"/>
    <s v="BH Colorado Electric Oper Co"/>
    <s v="Regulated Electric (122)"/>
    <s v="X DNU #724 (D) Blende Sub"/>
    <x v="220"/>
    <n v="135500"/>
    <x v="3"/>
    <n v="9996168"/>
    <s v="Repl 1 pole-Damage claim"/>
    <d v="2005-11-29T00:00:00"/>
    <d v="2005-12-01T00:00:00"/>
    <s v="10022613"/>
  </r>
  <r>
    <n v="0"/>
    <n v="0"/>
    <n v="0"/>
    <n v="0"/>
    <d v="2025-12-01T00:00:00"/>
    <s v="BH Colorado Electric Oper Co"/>
    <s v="Regulated Electric (122)"/>
    <s v="X DNU #724 (D) Blende Sub"/>
    <x v="220"/>
    <n v="135500"/>
    <x v="23"/>
    <n v="9808769"/>
    <s v="POLE, WOOD"/>
    <d v="2001-11-01T00:00:00"/>
    <d v="2001-01-01T00:00:00"/>
    <s v="7105724131"/>
  </r>
  <r>
    <n v="0"/>
    <n v="0"/>
    <n v="0"/>
    <n v="0"/>
    <d v="2025-12-01T00:00:00"/>
    <s v="BH Colorado Electric Oper Co"/>
    <s v="Regulated Electric (122)"/>
    <s v="X DNU #724 (D) Blende Sub"/>
    <x v="220"/>
    <n v="135500"/>
    <x v="23"/>
    <n v="11262314"/>
    <s v="Pole, Wood"/>
    <d v="2012-02-01T00:00:00"/>
    <d v="2012-02-01T00:00:00"/>
    <s v="7105724131"/>
  </r>
  <r>
    <n v="0"/>
    <n v="0"/>
    <n v="0"/>
    <n v="0"/>
    <d v="2025-12-01T00:00:00"/>
    <s v="BH Colorado Electric Oper Co"/>
    <s v="Regulated Electric (122)"/>
    <s v="X DNU #724 (D) Blende Sub"/>
    <x v="220"/>
    <n v="135500"/>
    <x v="23"/>
    <n v="9803074"/>
    <s v="POLE, WOOD"/>
    <d v="1997-07-01T00:00:00"/>
    <d v="1997-07-01T00:00:00"/>
    <s v="WCDXFER"/>
  </r>
  <r>
    <n v="0"/>
    <n v="0"/>
    <n v="0"/>
    <n v="0"/>
    <d v="2025-12-01T00:00:00"/>
    <s v="BH Colorado Electric Oper Co"/>
    <s v="Regulated Electric (122)"/>
    <s v="X DNU #724 (D) Blende Sub"/>
    <x v="220"/>
    <n v="135500"/>
    <x v="23"/>
    <n v="9743181"/>
    <s v="POLE, WOOD"/>
    <d v="2005-11-29T00:00:00"/>
    <d v="2005-01-01T00:00:00"/>
    <s v="10022613"/>
  </r>
  <r>
    <n v="0"/>
    <n v="0"/>
    <n v="0"/>
    <n v="0"/>
    <d v="2025-12-01T00:00:00"/>
    <s v="BH Colorado Electric Oper Co"/>
    <s v="Regulated Electric (122)"/>
    <s v="X DNU #724 (D) Blende Sub"/>
    <x v="220"/>
    <n v="135500"/>
    <x v="23"/>
    <n v="9808214"/>
    <s v="POLE, WOOD"/>
    <d v="2001-04-27T00:00:00"/>
    <d v="2001-01-01T00:00:00"/>
    <s v="10012753"/>
  </r>
  <r>
    <n v="0"/>
    <n v="0"/>
    <n v="0"/>
    <n v="0"/>
    <d v="2025-12-01T00:00:00"/>
    <s v="BH Colorado Electric Oper Co"/>
    <s v="Regulated Electric (122)"/>
    <s v="X DNU #724 (D) Blende Sub"/>
    <x v="220"/>
    <n v="135500"/>
    <x v="46"/>
    <n v="9862181"/>
    <s v="WOOD 1 POLE 60'"/>
    <d v="1997-07-01T00:00:00"/>
    <d v="1997-07-01T00:00:00"/>
    <s v="CPR Conversion"/>
  </r>
  <r>
    <n v="0"/>
    <n v="0"/>
    <n v="0"/>
    <n v="0"/>
    <d v="2025-12-01T00:00:00"/>
    <s v="BH Colorado Electric Oper Co"/>
    <s v="Regulated Electric (122)"/>
    <s v="X DNU #724 (D) Blende Sub"/>
    <x v="220"/>
    <n v="135600"/>
    <x v="3"/>
    <n v="9807722"/>
    <s v="Inv 13 Struc-Reader to Blende"/>
    <d v="2001-04-27T00:00:00"/>
    <d v="2001-07-01T00:00:00"/>
    <s v="10012753"/>
  </r>
  <r>
    <n v="0"/>
    <n v="0"/>
    <n v="0"/>
    <n v="0"/>
    <d v="2025-12-01T00:00:00"/>
    <s v="BH Colorado Electric Oper Co"/>
    <s v="Regulated Electric (122)"/>
    <s v="X DNU #724 (D) Blende Sub"/>
    <x v="220"/>
    <n v="135600"/>
    <x v="19"/>
    <n v="9862180"/>
    <s v="SUSPENSION INSULATORS"/>
    <d v="1997-07-01T00:00:00"/>
    <d v="1997-07-01T00:00:00"/>
    <s v="CPR Conversion"/>
  </r>
  <r>
    <n v="0"/>
    <n v="0"/>
    <n v="0"/>
    <n v="0"/>
    <d v="2025-12-01T00:00:00"/>
    <s v="BH Colorado Electric Oper Co"/>
    <s v="Regulated Electric (122)"/>
    <s v="X DNU #724 (D) Blende Sub"/>
    <x v="220"/>
    <n v="135600"/>
    <x v="19"/>
    <n v="9808770"/>
    <s v="SUSPENSION INSULATORS"/>
    <d v="2001-11-01T00:00:00"/>
    <d v="2001-01-01T00:00:00"/>
    <s v="7105724131"/>
  </r>
  <r>
    <n v="0"/>
    <n v="0"/>
    <n v="0"/>
    <n v="0"/>
    <d v="2025-12-01T00:00:00"/>
    <s v="BH Colorado Electric Oper Co"/>
    <s v="Regulated Electric (122)"/>
    <s v="X DNU #724 (D) Blende Sub"/>
    <x v="220"/>
    <n v="135600"/>
    <x v="19"/>
    <n v="11262311"/>
    <s v="Suspension Insulators"/>
    <d v="2012-02-01T00:00:00"/>
    <d v="2012-01-01T00:00:00"/>
    <s v="7105724131"/>
  </r>
  <r>
    <n v="0"/>
    <n v="0"/>
    <n v="0"/>
    <n v="0"/>
    <d v="2025-12-01T00:00:00"/>
    <s v="BH Colorado Electric Oper Co"/>
    <s v="Regulated Electric (122)"/>
    <s v="X DNU #892 (D) Penrose Sub"/>
    <x v="221"/>
    <n v="135002"/>
    <x v="5"/>
    <n v="9869964"/>
    <s v="T-LIN S21 T19 R68"/>
    <d v="1983-07-01T00:00:00"/>
    <d v="1983-07-01T00:00:00"/>
    <s v="CPR Conversion"/>
  </r>
  <r>
    <n v="0"/>
    <n v="0"/>
    <n v="0"/>
    <n v="0"/>
    <d v="2025-12-01T00:00:00"/>
    <s v="BH Colorado Electric Oper Co"/>
    <s v="Regulated Electric (122)"/>
    <s v="X DNU #892 (D) Penrose Sub"/>
    <x v="221"/>
    <n v="135002"/>
    <x v="5"/>
    <n v="9869961"/>
    <s v="T-LIN S22 T19 R68"/>
    <d v="1984-07-01T00:00:00"/>
    <d v="1984-07-01T00:00:00"/>
    <s v="CPR Conversion"/>
  </r>
  <r>
    <n v="0"/>
    <n v="0"/>
    <n v="0"/>
    <n v="0"/>
    <d v="2025-12-01T00:00:00"/>
    <s v="BH Colorado Electric Oper Co"/>
    <s v="Regulated Electric (122)"/>
    <s v="X DNU #892 (D) Penrose Sub"/>
    <x v="221"/>
    <n v="135002"/>
    <x v="5"/>
    <n v="9869962"/>
    <s v="T-LIN S28 T19 R68"/>
    <d v="1983-07-01T00:00:00"/>
    <d v="1983-07-01T00:00:00"/>
    <s v="CPR Conversion"/>
  </r>
  <r>
    <n v="0"/>
    <n v="0"/>
    <n v="0"/>
    <n v="0"/>
    <d v="2025-12-01T00:00:00"/>
    <s v="BH Colorado Electric Oper Co"/>
    <s v="Regulated Electric (122)"/>
    <s v="X DNU #892 (D) Penrose Sub"/>
    <x v="221"/>
    <n v="135002"/>
    <x v="5"/>
    <n v="9869965"/>
    <s v="T-LIN S16 T19 R68"/>
    <d v="1983-07-01T00:00:00"/>
    <d v="1983-07-01T00:00:00"/>
    <s v="CPR Conversion"/>
  </r>
  <r>
    <n v="0"/>
    <n v="0"/>
    <n v="0"/>
    <n v="0"/>
    <d v="2025-12-01T00:00:00"/>
    <s v="BH Colorado Electric Oper Co"/>
    <s v="Regulated Electric (122)"/>
    <s v="X DNU #892 (D) Penrose Sub"/>
    <x v="221"/>
    <n v="135002"/>
    <x v="5"/>
    <n v="9869963"/>
    <s v="T-LIN S09 T19 R68"/>
    <d v="1983-07-01T00:00:00"/>
    <d v="1983-07-01T00:00:00"/>
    <s v="CPR Conversion"/>
  </r>
  <r>
    <n v="0"/>
    <n v="0"/>
    <n v="0"/>
    <n v="0"/>
    <d v="2025-12-01T00:00:00"/>
    <s v="BH Colorado Electric Oper Co"/>
    <s v="Regulated Electric (122)"/>
    <s v="X DNU #892 (D) Penrose Sub"/>
    <x v="221"/>
    <n v="135500"/>
    <x v="64"/>
    <n v="9996164"/>
    <s v="CROSSARM ASSEMBLIES, FIBERGLASS"/>
    <d v="2004-06-01T00:00:00"/>
    <d v="2005-01-01T00:00:00"/>
    <s v="10018507"/>
  </r>
  <r>
    <n v="9"/>
    <n v="0"/>
    <n v="0"/>
    <n v="0"/>
    <d v="2025-12-01T00:00:00"/>
    <s v="BH Colorado Electric Oper Co"/>
    <s v="Regulated Electric (122)"/>
    <s v="X DNU #892 (D) Penrose Sub"/>
    <x v="221"/>
    <n v="135500"/>
    <x v="20"/>
    <n v="9802433"/>
    <s v="CROSSARM ASSEMBLIES, WOOD"/>
    <d v="1979-07-01T00:00:00"/>
    <d v="1979-07-01T00:00:00"/>
    <s v="WCDXFER"/>
  </r>
  <r>
    <n v="9"/>
    <n v="0"/>
    <n v="0"/>
    <n v="0"/>
    <d v="2025-12-01T00:00:00"/>
    <s v="BH Colorado Electric Oper Co"/>
    <s v="Regulated Electric (122)"/>
    <s v="X DNU #892 (D) Penrose Sub"/>
    <x v="221"/>
    <n v="135500"/>
    <x v="20"/>
    <n v="9802351"/>
    <s v="CROSSARM ASSEMBLIES, WOOD"/>
    <d v="1979-07-01T00:00:00"/>
    <d v="1979-07-01T00:00:00"/>
    <s v="WCDXFER"/>
  </r>
  <r>
    <n v="16"/>
    <n v="0"/>
    <n v="0"/>
    <n v="0"/>
    <d v="2025-12-01T00:00:00"/>
    <s v="BH Colorado Electric Oper Co"/>
    <s v="Regulated Electric (122)"/>
    <s v="X DNU #892 (D) Penrose Sub"/>
    <x v="221"/>
    <n v="135500"/>
    <x v="20"/>
    <n v="9802373"/>
    <s v="CROSSARM ASSEMBLIES, WOOD"/>
    <d v="1979-07-01T00:00:00"/>
    <d v="1979-07-01T00:00:00"/>
    <s v="WCDXFER"/>
  </r>
  <r>
    <n v="11"/>
    <n v="0"/>
    <n v="0"/>
    <n v="0"/>
    <d v="2025-12-01T00:00:00"/>
    <s v="BH Colorado Electric Oper Co"/>
    <s v="Regulated Electric (122)"/>
    <s v="X DNU #892 (D) Penrose Sub"/>
    <x v="221"/>
    <n v="135500"/>
    <x v="20"/>
    <n v="9802678"/>
    <s v="CROSSARM ASSEMBLIES, WOOD"/>
    <d v="1979-07-01T00:00:00"/>
    <d v="1979-07-01T00:00:00"/>
    <s v="WCDXFER"/>
  </r>
  <r>
    <n v="1"/>
    <n v="0"/>
    <n v="0"/>
    <n v="0"/>
    <d v="2025-12-01T00:00:00"/>
    <s v="BH Colorado Electric Oper Co"/>
    <s v="Regulated Electric (122)"/>
    <s v="X DNU #892 (D) Penrose Sub"/>
    <x v="221"/>
    <n v="135500"/>
    <x v="20"/>
    <n v="9802354"/>
    <s v="CROSSARM ASSEMBLIES, WOOD"/>
    <d v="1979-07-01T00:00:00"/>
    <d v="1979-07-01T00:00:00"/>
    <s v="WCDXFER"/>
  </r>
  <r>
    <n v="0"/>
    <n v="0"/>
    <n v="0"/>
    <n v="0"/>
    <d v="2025-12-01T00:00:00"/>
    <s v="BH Colorado Electric Oper Co"/>
    <s v="Regulated Electric (122)"/>
    <s v="X DNU #892 (D) Penrose Sub"/>
    <x v="221"/>
    <n v="135500"/>
    <x v="20"/>
    <n v="9802374"/>
    <s v="CROSSARM ASSEMBLIES, WOOD"/>
    <d v="1983-07-01T00:00:00"/>
    <d v="1983-07-01T00:00:00"/>
    <s v="WCDXFER"/>
  </r>
  <r>
    <n v="0"/>
    <n v="0"/>
    <n v="0"/>
    <n v="0"/>
    <d v="2025-12-01T00:00:00"/>
    <s v="BH Colorado Electric Oper Co"/>
    <s v="Regulated Electric (122)"/>
    <s v="X DNU #892 (D) Penrose Sub"/>
    <x v="221"/>
    <n v="135500"/>
    <x v="20"/>
    <n v="9802835"/>
    <s v="CROSSARM ASSEMBLIES, WOOD"/>
    <d v="1983-07-01T00:00:00"/>
    <d v="1983-07-01T00:00:00"/>
    <s v="WCDXFER"/>
  </r>
  <r>
    <n v="0"/>
    <n v="0"/>
    <n v="0"/>
    <n v="0"/>
    <d v="2025-12-01T00:00:00"/>
    <s v="BH Colorado Electric Oper Co"/>
    <s v="Regulated Electric (122)"/>
    <s v="X DNU #892 (D) Penrose Sub"/>
    <x v="221"/>
    <n v="135500"/>
    <x v="23"/>
    <n v="9802893"/>
    <s v="POLE, WOOD"/>
    <d v="1979-07-01T00:00:00"/>
    <d v="1979-07-01T00:00:00"/>
    <s v="WCDXFER"/>
  </r>
  <r>
    <n v="0"/>
    <n v="0"/>
    <n v="0"/>
    <n v="0"/>
    <d v="2025-12-01T00:00:00"/>
    <s v="BH Colorado Electric Oper Co"/>
    <s v="Regulated Electric (122)"/>
    <s v="X DNU #892 (D) Penrose Sub"/>
    <x v="221"/>
    <n v="135500"/>
    <x v="23"/>
    <n v="9803399"/>
    <s v="POLE, WOOD"/>
    <d v="1983-07-01T00:00:00"/>
    <d v="1983-07-01T00:00:00"/>
    <s v="WCDXFER"/>
  </r>
  <r>
    <n v="0"/>
    <n v="0"/>
    <n v="0"/>
    <n v="0"/>
    <d v="2025-12-01T00:00:00"/>
    <s v="BH Colorado Electric Oper Co"/>
    <s v="Regulated Electric (122)"/>
    <s v="X DNU #892 (D) Penrose Sub"/>
    <x v="221"/>
    <n v="135500"/>
    <x v="23"/>
    <n v="9815355"/>
    <s v="POLE, WOOD"/>
    <d v="2003-08-01T00:00:00"/>
    <d v="2003-01-01T00:00:00"/>
    <s v="7105892131"/>
  </r>
  <r>
    <n v="0"/>
    <n v="0"/>
    <n v="0"/>
    <n v="0"/>
    <d v="2025-12-01T00:00:00"/>
    <s v="BH Colorado Electric Oper Co"/>
    <s v="Regulated Electric (122)"/>
    <s v="X DNU #892 (D) Penrose Sub"/>
    <x v="221"/>
    <n v="135500"/>
    <x v="23"/>
    <n v="9802913"/>
    <s v="POLE, WOOD"/>
    <d v="1983-07-01T00:00:00"/>
    <d v="1983-07-01T00:00:00"/>
    <s v="WCDXFER"/>
  </r>
  <r>
    <n v="0"/>
    <n v="0"/>
    <n v="0"/>
    <n v="0"/>
    <d v="2025-12-01T00:00:00"/>
    <s v="BH Colorado Electric Oper Co"/>
    <s v="Regulated Electric (122)"/>
    <s v="X DNU #892 (D) Penrose Sub"/>
    <x v="221"/>
    <n v="135500"/>
    <x v="23"/>
    <n v="9804950"/>
    <s v="POLE, WOOD"/>
    <d v="1983-07-01T00:00:00"/>
    <d v="1983-07-01T00:00:00"/>
    <s v="WCDXFER"/>
  </r>
  <r>
    <n v="0"/>
    <n v="0"/>
    <n v="0"/>
    <n v="0"/>
    <d v="2025-12-01T00:00:00"/>
    <s v="BH Colorado Electric Oper Co"/>
    <s v="Regulated Electric (122)"/>
    <s v="X DNU #892 (D) Penrose Sub"/>
    <x v="221"/>
    <n v="135500"/>
    <x v="23"/>
    <n v="9802890"/>
    <s v="POLE, WOOD"/>
    <d v="1979-07-01T00:00:00"/>
    <d v="1979-07-01T00:00:00"/>
    <s v="WCDXFER"/>
  </r>
  <r>
    <n v="0"/>
    <n v="0"/>
    <n v="0"/>
    <n v="0"/>
    <d v="2025-12-01T00:00:00"/>
    <s v="BH Colorado Electric Oper Co"/>
    <s v="Regulated Electric (122)"/>
    <s v="X DNU #892 (D) Penrose Sub"/>
    <x v="221"/>
    <n v="135500"/>
    <x v="23"/>
    <n v="9802912"/>
    <s v="POLE, WOOD"/>
    <d v="1979-07-01T00:00:00"/>
    <d v="1979-07-01T00:00:00"/>
    <s v="WCDXFER"/>
  </r>
  <r>
    <n v="0"/>
    <n v="0"/>
    <n v="0"/>
    <n v="0"/>
    <d v="2025-12-01T00:00:00"/>
    <s v="BH Colorado Electric Oper Co"/>
    <s v="Regulated Electric (122)"/>
    <s v="X DNU #892 (D) Penrose Sub"/>
    <x v="221"/>
    <n v="135500"/>
    <x v="23"/>
    <n v="9802972"/>
    <s v="POLE, WOOD"/>
    <d v="1979-07-01T00:00:00"/>
    <d v="1979-07-01T00:00:00"/>
    <s v="WCDXFER"/>
  </r>
  <r>
    <n v="0"/>
    <n v="0"/>
    <n v="0"/>
    <n v="0"/>
    <d v="2025-12-01T00:00:00"/>
    <s v="BH Colorado Electric Oper Co"/>
    <s v="Regulated Electric (122)"/>
    <s v="X DNU #892 (D) Penrose Sub"/>
    <x v="221"/>
    <n v="135500"/>
    <x v="23"/>
    <n v="9803216"/>
    <s v="POLE, WOOD"/>
    <d v="1979-07-01T00:00:00"/>
    <d v="1979-07-01T00:00:00"/>
    <s v="WCDXFER"/>
  </r>
  <r>
    <n v="0"/>
    <n v="0"/>
    <n v="0"/>
    <n v="0"/>
    <d v="2025-12-01T00:00:00"/>
    <s v="BH Colorado Electric Oper Co"/>
    <s v="Regulated Electric (122)"/>
    <s v="X DNU #892 (D) Penrose Sub"/>
    <x v="221"/>
    <n v="135500"/>
    <x v="428"/>
    <n v="9974599"/>
    <s v="WOOD 1 POLE 40'"/>
    <d v="1979-07-01T00:00:00"/>
    <d v="1979-07-01T00:00:00"/>
    <s v="CPR Conversion"/>
  </r>
  <r>
    <n v="0"/>
    <n v="0"/>
    <n v="0"/>
    <n v="0"/>
    <d v="2025-12-01T00:00:00"/>
    <s v="BH Colorado Electric Oper Co"/>
    <s v="Regulated Electric (122)"/>
    <s v="X DNU #892 (D) Penrose Sub"/>
    <x v="221"/>
    <n v="135500"/>
    <x v="44"/>
    <n v="9974598"/>
    <s v="WOOD 1 POLE 50'"/>
    <d v="1979-07-01T00:00:00"/>
    <d v="1979-07-01T00:00:00"/>
    <s v="CPR Conversion"/>
  </r>
  <r>
    <n v="0"/>
    <n v="0"/>
    <n v="0"/>
    <n v="0"/>
    <d v="2025-12-01T00:00:00"/>
    <s v="BH Colorado Electric Oper Co"/>
    <s v="Regulated Electric (122)"/>
    <s v="X DNU #892 (D) Penrose Sub"/>
    <x v="221"/>
    <n v="135500"/>
    <x v="45"/>
    <n v="9974597"/>
    <s v="WOOD 1 POLE 55'"/>
    <d v="1979-07-01T00:00:00"/>
    <d v="1979-07-01T00:00:00"/>
    <s v="CPR Conversion"/>
  </r>
  <r>
    <n v="0"/>
    <n v="0"/>
    <n v="0"/>
    <n v="0"/>
    <d v="2025-12-01T00:00:00"/>
    <s v="BH Colorado Electric Oper Co"/>
    <s v="Regulated Electric (122)"/>
    <s v="X DNU #892 (D) Penrose Sub"/>
    <x v="221"/>
    <n v="135500"/>
    <x v="45"/>
    <n v="9974594"/>
    <s v="WOOD 1 POLE 55'"/>
    <d v="1983-07-01T00:00:00"/>
    <d v="1983-07-01T00:00:00"/>
    <s v="CPR Conversion"/>
  </r>
  <r>
    <n v="0"/>
    <n v="0"/>
    <n v="0"/>
    <n v="0"/>
    <d v="2025-12-01T00:00:00"/>
    <s v="BH Colorado Electric Oper Co"/>
    <s v="Regulated Electric (122)"/>
    <s v="X DNU #892 (D) Penrose Sub"/>
    <x v="221"/>
    <n v="135500"/>
    <x v="46"/>
    <n v="9974596"/>
    <s v="WOOD 1 POLE 60'"/>
    <d v="1979-07-01T00:00:00"/>
    <d v="1979-07-01T00:00:00"/>
    <s v="CPR Conversion"/>
  </r>
  <r>
    <n v="0"/>
    <n v="0"/>
    <n v="0"/>
    <n v="0"/>
    <d v="2025-12-01T00:00:00"/>
    <s v="BH Colorado Electric Oper Co"/>
    <s v="Regulated Electric (122)"/>
    <s v="X DNU #892 (D) Penrose Sub"/>
    <x v="221"/>
    <n v="135500"/>
    <x v="48"/>
    <n v="9974595"/>
    <s v="WOOD 1 POLE 70'"/>
    <d v="1979-07-01T00:00:00"/>
    <d v="1979-07-01T00:00:00"/>
    <s v="CPR Conversion"/>
  </r>
  <r>
    <n v="0"/>
    <n v="0"/>
    <n v="0"/>
    <n v="0"/>
    <d v="2025-12-01T00:00:00"/>
    <s v="BH Colorado Electric Oper Co"/>
    <s v="Regulated Electric (122)"/>
    <s v="X DNU #892 (D) Penrose Sub"/>
    <x v="221"/>
    <n v="135500"/>
    <x v="436"/>
    <n v="9974593"/>
    <s v="WOOD 2 POLES 60'"/>
    <d v="1983-07-01T00:00:00"/>
    <d v="1983-07-01T00:00:00"/>
    <s v="CPR Conversion"/>
  </r>
  <r>
    <n v="0"/>
    <n v="0"/>
    <n v="0"/>
    <n v="0"/>
    <d v="2025-12-01T00:00:00"/>
    <s v="BH Colorado Electric Oper Co"/>
    <s v="Regulated Electric (122)"/>
    <s v="X DNU #892 (D) Penrose Sub"/>
    <x v="221"/>
    <n v="135500"/>
    <x v="457"/>
    <n v="9974592"/>
    <s v="WOOD 3 POLES 60'"/>
    <d v="1983-07-01T00:00:00"/>
    <d v="1983-07-01T00:00:00"/>
    <s v="CPR Conversion"/>
  </r>
  <r>
    <n v="0"/>
    <n v="0"/>
    <n v="0"/>
    <n v="0"/>
    <d v="2025-12-01T00:00:00"/>
    <s v="BH Colorado Electric Oper Co"/>
    <s v="Regulated Electric (122)"/>
    <s v="X DNU #892 (D) Penrose Sub"/>
    <x v="221"/>
    <n v="135600"/>
    <x v="24"/>
    <n v="9974590"/>
    <s v="TRANSMISSION LINES-CONDUCTOR"/>
    <d v="1983-07-01T00:00:00"/>
    <d v="1983-07-01T00:00:00"/>
    <s v="CPR Conversion"/>
  </r>
  <r>
    <n v="0"/>
    <n v="0"/>
    <n v="0"/>
    <n v="0"/>
    <d v="2025-12-01T00:00:00"/>
    <s v="BH Colorado Electric Oper Co"/>
    <s v="Regulated Electric (122)"/>
    <s v="X DNU #892 (D) Penrose Sub"/>
    <x v="221"/>
    <n v="135600"/>
    <x v="24"/>
    <n v="9974591"/>
    <s v="CONDUCTOR, OVERHEAD"/>
    <d v="1979-07-01T00:00:00"/>
    <d v="1979-07-01T00:00:00"/>
    <s v="CPR Conversion"/>
  </r>
  <r>
    <n v="1"/>
    <n v="0"/>
    <n v="0"/>
    <n v="0"/>
    <d v="2025-12-01T00:00:00"/>
    <s v="BH Colorado Electric Oper Co"/>
    <s v="Regulated Electric (122)"/>
    <s v="X DNU #892 (D) Penrose Sub"/>
    <x v="221"/>
    <n v="135600"/>
    <x v="3"/>
    <n v="9995431"/>
    <s v="Repl arms/ins Penrose 69kV Ln"/>
    <d v="2004-06-01T00:00:00"/>
    <d v="2005-11-01T00:00:00"/>
    <s v="10018507"/>
  </r>
  <r>
    <n v="0"/>
    <n v="0"/>
    <n v="0"/>
    <n v="0"/>
    <d v="2025-12-01T00:00:00"/>
    <s v="BH Colorado Electric Oper Co"/>
    <s v="Regulated Electric (122)"/>
    <s v="X DNU #892 (D) Penrose Sub"/>
    <x v="221"/>
    <n v="135600"/>
    <x v="17"/>
    <n v="9996334"/>
    <s v="POST INSULATORS"/>
    <d v="2004-06-01T00:00:00"/>
    <d v="2005-01-01T00:00:00"/>
    <s v="10018507"/>
  </r>
  <r>
    <n v="0"/>
    <n v="0"/>
    <n v="0"/>
    <n v="0"/>
    <d v="2025-12-01T00:00:00"/>
    <s v="BH Colorado Electric Oper Co"/>
    <s v="Regulated Electric (122)"/>
    <s v="X DNU #892 (D) Penrose Sub"/>
    <x v="221"/>
    <n v="135600"/>
    <x v="18"/>
    <n v="9974589"/>
    <s v="STATIC WIRE (TRANSMISSION LINES)"/>
    <d v="1979-07-01T00:00:00"/>
    <d v="1979-07-01T00:00:00"/>
    <s v="CPR Conversion"/>
  </r>
  <r>
    <n v="0"/>
    <n v="0"/>
    <n v="0"/>
    <n v="0"/>
    <d v="2025-12-01T00:00:00"/>
    <s v="BH Colorado Electric Oper Co"/>
    <s v="Regulated Electric (122)"/>
    <s v="X DNU #892 (D) Penrose Sub"/>
    <x v="221"/>
    <n v="135600"/>
    <x v="18"/>
    <n v="9974588"/>
    <s v="STATIC WIRE (TRANSMISSION LINE"/>
    <d v="1983-07-01T00:00:00"/>
    <d v="1983-07-01T00:00:00"/>
    <s v="CPR Conversion"/>
  </r>
  <r>
    <n v="0"/>
    <n v="0"/>
    <n v="0"/>
    <n v="0"/>
    <d v="2025-12-01T00:00:00"/>
    <s v="BH Colorado Electric Oper Co"/>
    <s v="Regulated Electric (122)"/>
    <s v="X DNU 207 (T) Canon W. Sub"/>
    <x v="222"/>
    <n v="135500"/>
    <x v="20"/>
    <n v="21297687"/>
    <s v="CROSSARM ASSEMBLIES, WOOD"/>
    <d v="1958-07-01T00:00:00"/>
    <d v="1958-07-01T00:00:00"/>
    <s v="50507XFER"/>
  </r>
  <r>
    <n v="0"/>
    <n v="0"/>
    <n v="0"/>
    <n v="0"/>
    <d v="2025-12-01T00:00:00"/>
    <s v="BH Colorado Electric Oper Co"/>
    <s v="Regulated Electric (122)"/>
    <s v="X DNU 207 (T) Canon W. Sub"/>
    <x v="222"/>
    <n v="135500"/>
    <x v="20"/>
    <n v="21297701"/>
    <s v="CROSSARM ASSEMBLIES, WOOD"/>
    <d v="1958-07-01T00:00:00"/>
    <d v="1958-07-01T00:00:00"/>
    <s v="50507XFER"/>
  </r>
  <r>
    <n v="0"/>
    <n v="0"/>
    <n v="0"/>
    <n v="0"/>
    <d v="2025-12-01T00:00:00"/>
    <s v="BH Colorado Electric Oper Co"/>
    <s v="Regulated Electric (122)"/>
    <s v="X DNU 207 (T) Canon W. Sub"/>
    <x v="222"/>
    <n v="135500"/>
    <x v="20"/>
    <n v="21297708"/>
    <s v="CROSSARM ASSEMBLIES, WOOD"/>
    <d v="1963-07-01T00:00:00"/>
    <d v="1963-07-01T00:00:00"/>
    <s v="50507XFER"/>
  </r>
  <r>
    <n v="0"/>
    <n v="0"/>
    <n v="0"/>
    <n v="0"/>
    <d v="2025-12-01T00:00:00"/>
    <s v="BH Colorado Electric Oper Co"/>
    <s v="Regulated Electric (122)"/>
    <s v="X DNU 207 (T) Canon W. Sub"/>
    <x v="222"/>
    <n v="135500"/>
    <x v="20"/>
    <n v="21297694"/>
    <s v="CROSSARM ASSEMBLIES, WOOD"/>
    <d v="1958-07-01T00:00:00"/>
    <d v="1958-07-01T00:00:00"/>
    <s v="50507XFER"/>
  </r>
  <r>
    <n v="0"/>
    <n v="0"/>
    <n v="0"/>
    <n v="0"/>
    <d v="2025-12-01T00:00:00"/>
    <s v="BH Colorado Electric Oper Co"/>
    <s v="Regulated Electric (122)"/>
    <s v="X DNU 207 (T) Canon W. Sub"/>
    <x v="222"/>
    <n v="135500"/>
    <x v="99"/>
    <n v="9801798"/>
    <s v="POLE, OTHER"/>
    <d v="1994-09-30T00:00:00"/>
    <d v="2001-01-01T00:00:00"/>
    <s v="23554820"/>
  </r>
  <r>
    <n v="0"/>
    <n v="0"/>
    <n v="0"/>
    <n v="0"/>
    <d v="2025-12-01T00:00:00"/>
    <s v="BH Colorado Electric Oper Co"/>
    <s v="Regulated Electric (122)"/>
    <s v="X DNU 207 (T) Canon W. Sub"/>
    <x v="222"/>
    <n v="135500"/>
    <x v="22"/>
    <n v="21297715"/>
    <s v="POLE, STEEL"/>
    <d v="2002-06-26T00:00:00"/>
    <d v="2002-01-01T00:00:00"/>
    <s v="50507XFER"/>
  </r>
  <r>
    <n v="0"/>
    <n v="0"/>
    <n v="0"/>
    <n v="0"/>
    <d v="2025-12-01T00:00:00"/>
    <s v="BH Colorado Electric Oper Co"/>
    <s v="Regulated Electric (122)"/>
    <s v="X DNU 207 (T) Canon W. Sub"/>
    <x v="222"/>
    <n v="135500"/>
    <x v="13"/>
    <n v="21297771"/>
    <s v="Pole, Wood, 60'"/>
    <d v="1958-07-01T00:00:00"/>
    <d v="1958-07-01T00:00:00"/>
    <s v="50507XFER"/>
  </r>
  <r>
    <n v="0"/>
    <n v="0"/>
    <n v="0"/>
    <n v="0"/>
    <d v="2025-12-01T00:00:00"/>
    <s v="BH Colorado Electric Oper Co"/>
    <s v="Regulated Electric (122)"/>
    <s v="X DNU 207 (T) Canon W. Sub"/>
    <x v="222"/>
    <n v="135500"/>
    <x v="23"/>
    <n v="21297736"/>
    <s v="POLE, WOOD"/>
    <d v="1958-07-01T00:00:00"/>
    <d v="1958-07-01T00:00:00"/>
    <s v="50507XFER"/>
  </r>
  <r>
    <n v="0"/>
    <n v="0"/>
    <n v="0"/>
    <n v="0"/>
    <d v="2025-12-01T00:00:00"/>
    <s v="BH Colorado Electric Oper Co"/>
    <s v="Regulated Electric (122)"/>
    <s v="X DNU 207 (T) Canon W. Sub"/>
    <x v="222"/>
    <n v="135500"/>
    <x v="23"/>
    <n v="21297729"/>
    <s v="POLE, WOOD"/>
    <d v="1958-07-01T00:00:00"/>
    <d v="1958-07-01T00:00:00"/>
    <s v="50507XFER"/>
  </r>
  <r>
    <n v="0"/>
    <n v="0"/>
    <n v="0"/>
    <n v="0"/>
    <d v="2025-12-01T00:00:00"/>
    <s v="BH Colorado Electric Oper Co"/>
    <s v="Regulated Electric (122)"/>
    <s v="X DNU 207 (T) Canon W. Sub"/>
    <x v="222"/>
    <n v="135500"/>
    <x v="23"/>
    <n v="21297722"/>
    <s v="POLE, WOOD"/>
    <d v="1958-07-01T00:00:00"/>
    <d v="1958-07-01T00:00:00"/>
    <s v="50507XFER"/>
  </r>
  <r>
    <n v="0"/>
    <n v="0"/>
    <n v="0"/>
    <n v="0"/>
    <d v="2025-12-01T00:00:00"/>
    <s v="BH Colorado Electric Oper Co"/>
    <s v="Regulated Electric (122)"/>
    <s v="X DNU 207 (T) Canon W. Sub"/>
    <x v="222"/>
    <n v="135500"/>
    <x v="23"/>
    <n v="21297750"/>
    <s v="POLE, WOOD"/>
    <d v="1963-07-01T00:00:00"/>
    <d v="1963-07-01T00:00:00"/>
    <s v="50507XFER"/>
  </r>
  <r>
    <n v="0"/>
    <n v="0"/>
    <n v="0"/>
    <n v="0"/>
    <d v="2025-12-01T00:00:00"/>
    <s v="BH Colorado Electric Oper Co"/>
    <s v="Regulated Electric (122)"/>
    <s v="X DNU 207 (T) Canon W. Sub"/>
    <x v="222"/>
    <n v="135500"/>
    <x v="23"/>
    <n v="21297764"/>
    <s v="POLE, WOOD"/>
    <d v="1994-07-01T00:00:00"/>
    <d v="1994-07-01T00:00:00"/>
    <s v="50507XFER"/>
  </r>
  <r>
    <n v="0"/>
    <n v="0"/>
    <n v="0"/>
    <n v="0"/>
    <d v="2025-12-01T00:00:00"/>
    <s v="BH Colorado Electric Oper Co"/>
    <s v="Regulated Electric (122)"/>
    <s v="X DNU 207 (T) Canon W. Sub"/>
    <x v="222"/>
    <n v="135500"/>
    <x v="23"/>
    <n v="21297757"/>
    <s v="POLE, WOOD"/>
    <d v="1994-07-01T00:00:00"/>
    <d v="1994-07-01T00:00:00"/>
    <s v="50507XFER"/>
  </r>
  <r>
    <n v="0"/>
    <n v="0"/>
    <n v="0"/>
    <n v="0"/>
    <d v="2025-12-01T00:00:00"/>
    <s v="BH Colorado Electric Oper Co"/>
    <s v="Regulated Electric (122)"/>
    <s v="X DNU 207 (T) Canon W. Sub"/>
    <x v="222"/>
    <n v="135500"/>
    <x v="23"/>
    <n v="21297743"/>
    <s v="POLE, WOOD"/>
    <d v="1963-07-01T00:00:00"/>
    <d v="1963-07-01T00:00:00"/>
    <s v="50507XFER"/>
  </r>
  <r>
    <n v="0"/>
    <n v="0"/>
    <n v="0"/>
    <n v="0"/>
    <d v="2025-12-01T00:00:00"/>
    <s v="BH Colorado Electric Oper Co"/>
    <s v="Regulated Electric (122)"/>
    <s v="X DNU 207 (T) Canon W. Sub"/>
    <x v="222"/>
    <n v="135600"/>
    <x v="24"/>
    <n v="21297680"/>
    <s v="CONDUCTOR, OVERHEAD"/>
    <d v="1958-07-01T00:00:00"/>
    <d v="1958-07-01T00:00:00"/>
    <s v="50507XFER"/>
  </r>
  <r>
    <n v="0"/>
    <n v="0"/>
    <n v="0"/>
    <n v="0"/>
    <d v="2025-12-01T00:00:00"/>
    <s v="BH Colorado Electric Oper Co"/>
    <s v="Regulated Electric (122)"/>
    <s v="X DNU 207 (T) Canon W. Sub"/>
    <x v="222"/>
    <n v="135600"/>
    <x v="18"/>
    <n v="21297778"/>
    <s v="STATIC WIRE (TRANSMISSION LINES)"/>
    <d v="1958-07-01T00:00:00"/>
    <d v="1958-07-01T00:00:00"/>
    <s v="50507XFER"/>
  </r>
  <r>
    <n v="0"/>
    <n v="0"/>
    <n v="0"/>
    <n v="0"/>
    <d v="2025-12-01T00:00:00"/>
    <s v="BH Colorado Electric Oper Co"/>
    <s v="Regulated Electric (122)"/>
    <s v="X DNU 230 (T) W. Station - Xcel Tap"/>
    <x v="223"/>
    <n v="135002"/>
    <x v="5"/>
    <n v="9870021"/>
    <s v="T-LIN S29 T18 R65"/>
    <d v="1955-07-01T00:00:00"/>
    <d v="1955-07-01T00:00:00"/>
    <s v="CPR Conversion"/>
  </r>
  <r>
    <n v="0"/>
    <n v="0"/>
    <n v="0"/>
    <n v="0"/>
    <d v="2025-12-01T00:00:00"/>
    <s v="BH Colorado Electric Oper Co"/>
    <s v="Regulated Electric (122)"/>
    <s v="X DNU 230 (T) W. Station - Xcel Tap"/>
    <x v="223"/>
    <n v="135002"/>
    <x v="5"/>
    <n v="9870024"/>
    <s v="T-LIN S27 T20 R65"/>
    <d v="1955-07-01T00:00:00"/>
    <d v="1955-07-01T00:00:00"/>
    <s v="CPR Conversion"/>
  </r>
  <r>
    <n v="0"/>
    <n v="0"/>
    <n v="0"/>
    <n v="0"/>
    <d v="2025-12-01T00:00:00"/>
    <s v="BH Colorado Electric Oper Co"/>
    <s v="Regulated Electric (122)"/>
    <s v="X DNU 230 (T) W. Station - Xcel Tap"/>
    <x v="223"/>
    <n v="135002"/>
    <x v="5"/>
    <n v="9727121"/>
    <s v="T-LIN S20 T17 R75"/>
    <d v="1969-07-01T00:00:00"/>
    <d v="1969-07-01T00:00:00"/>
    <s v="CPR Conversion"/>
  </r>
  <r>
    <n v="0"/>
    <n v="0"/>
    <n v="0"/>
    <n v="0"/>
    <d v="2025-12-01T00:00:00"/>
    <s v="BH Colorado Electric Oper Co"/>
    <s v="Regulated Electric (122)"/>
    <s v="X DNU 230 (T) W. Station - Xcel Tap"/>
    <x v="223"/>
    <n v="135002"/>
    <x v="5"/>
    <n v="9870022"/>
    <s v="T-LIN S17 T18 R65"/>
    <d v="1955-07-01T00:00:00"/>
    <d v="1955-07-01T00:00:00"/>
    <s v="CPR Conversion"/>
  </r>
  <r>
    <n v="0"/>
    <n v="0"/>
    <n v="0"/>
    <n v="0"/>
    <d v="2025-12-01T00:00:00"/>
    <s v="BH Colorado Electric Oper Co"/>
    <s v="Regulated Electric (122)"/>
    <s v="X DNU 230 (T) W. Station - Xcel Tap"/>
    <x v="223"/>
    <n v="135002"/>
    <x v="5"/>
    <n v="9870017"/>
    <s v="T-LIN S32 T20 R65"/>
    <d v="1955-07-01T00:00:00"/>
    <d v="1955-07-01T00:00:00"/>
    <s v="CPR Conversion"/>
  </r>
  <r>
    <n v="0"/>
    <n v="0"/>
    <n v="0"/>
    <n v="0"/>
    <d v="2025-12-01T00:00:00"/>
    <s v="BH Colorado Electric Oper Co"/>
    <s v="Regulated Electric (122)"/>
    <s v="X DNU 230 (T) W. Station - Xcel Tap"/>
    <x v="223"/>
    <n v="135002"/>
    <x v="5"/>
    <n v="9870023"/>
    <s v="T-LIN S28 T20 R65"/>
    <d v="1955-07-01T00:00:00"/>
    <d v="1955-07-01T00:00:00"/>
    <s v="CPR Conversion"/>
  </r>
  <r>
    <n v="0"/>
    <n v="0"/>
    <n v="0"/>
    <n v="0"/>
    <d v="2025-12-01T00:00:00"/>
    <s v="BH Colorado Electric Oper Co"/>
    <s v="Regulated Electric (122)"/>
    <s v="X DNU 230 (T) W. Station - Xcel Tap"/>
    <x v="223"/>
    <n v="135002"/>
    <x v="5"/>
    <n v="9870020"/>
    <s v="T-LIN S18 T19 R65"/>
    <d v="1955-07-01T00:00:00"/>
    <d v="1955-07-01T00:00:00"/>
    <s v="CPR Conversion"/>
  </r>
  <r>
    <n v="0"/>
    <n v="0"/>
    <n v="0"/>
    <n v="0"/>
    <d v="2025-12-01T00:00:00"/>
    <s v="BH Colorado Electric Oper Co"/>
    <s v="Regulated Electric (122)"/>
    <s v="X DNU 230 (T) W. Station - Xcel Tap"/>
    <x v="223"/>
    <n v="135002"/>
    <x v="5"/>
    <n v="9870018"/>
    <s v="T-LIN S20 T19 R65"/>
    <d v="1955-07-01T00:00:00"/>
    <d v="1955-07-01T00:00:00"/>
    <s v="CPR Conversion"/>
  </r>
  <r>
    <n v="0"/>
    <n v="0"/>
    <n v="0"/>
    <n v="0"/>
    <d v="2025-12-01T00:00:00"/>
    <s v="BH Colorado Electric Oper Co"/>
    <s v="Regulated Electric (122)"/>
    <s v="X DNU 230 (T) W. Station - Xcel Tap"/>
    <x v="223"/>
    <n v="135002"/>
    <x v="5"/>
    <n v="9870025"/>
    <s v="T-LIN S25 T20 R65"/>
    <d v="1955-07-01T00:00:00"/>
    <d v="1955-07-01T00:00:00"/>
    <s v="CPR Conversion"/>
  </r>
  <r>
    <n v="0"/>
    <n v="0"/>
    <n v="0"/>
    <n v="0"/>
    <d v="2025-12-01T00:00:00"/>
    <s v="BH Colorado Electric Oper Co"/>
    <s v="Regulated Electric (122)"/>
    <s v="X DNU 230 (T) W. Station - Xcel Tap"/>
    <x v="223"/>
    <n v="135002"/>
    <x v="5"/>
    <n v="9870019"/>
    <s v="T-LIN S17 T20 R65"/>
    <d v="1955-07-01T00:00:00"/>
    <d v="1955-07-01T00:00:00"/>
    <s v="CPR Conversion"/>
  </r>
  <r>
    <n v="0"/>
    <n v="0"/>
    <n v="0"/>
    <n v="0"/>
    <d v="2025-12-01T00:00:00"/>
    <s v="BH Colorado Electric Oper Co"/>
    <s v="Regulated Electric (122)"/>
    <s v="X DNU 230 (T) W. Station - Xcel Tap"/>
    <x v="223"/>
    <n v="135002"/>
    <x v="5"/>
    <n v="9718844"/>
    <s v="T-LIN S17 T19 R65"/>
    <d v="1955-07-01T00:00:00"/>
    <d v="1955-07-01T00:00:00"/>
    <s v="CPR Conversion"/>
  </r>
  <r>
    <n v="0"/>
    <n v="0"/>
    <n v="0"/>
    <n v="0"/>
    <d v="2025-12-01T00:00:00"/>
    <s v="BH Colorado Electric Oper Co"/>
    <s v="Regulated Electric (122)"/>
    <s v="X DNU 230 (T) W. Station - Xcel Tap"/>
    <x v="223"/>
    <n v="135500"/>
    <x v="20"/>
    <n v="9802696"/>
    <s v="CROSSARM ASSEMBLIES, WOOD"/>
    <d v="1992-07-01T00:00:00"/>
    <d v="1992-07-01T00:00:00"/>
    <s v="WCDXFER"/>
  </r>
  <r>
    <n v="0"/>
    <n v="0"/>
    <n v="0"/>
    <n v="0"/>
    <d v="2025-12-01T00:00:00"/>
    <s v="BH Colorado Electric Oper Co"/>
    <s v="Regulated Electric (122)"/>
    <s v="X DNU 230 (T) W. Station - Xcel Tap"/>
    <x v="223"/>
    <n v="135500"/>
    <x v="20"/>
    <n v="9801944"/>
    <s v="CROSSARM ASSEMBLIES, WOOD"/>
    <d v="1969-07-01T00:00:00"/>
    <d v="1969-07-01T00:00:00"/>
    <s v="WCDXFER"/>
  </r>
  <r>
    <n v="0"/>
    <n v="0"/>
    <n v="0"/>
    <n v="0"/>
    <d v="2025-12-01T00:00:00"/>
    <s v="BH Colorado Electric Oper Co"/>
    <s v="Regulated Electric (122)"/>
    <s v="X DNU 230 (T) W. Station - Xcel Tap"/>
    <x v="223"/>
    <n v="135500"/>
    <x v="20"/>
    <n v="9801945"/>
    <s v="CROSSARM ASSEMBLIES, WOOD"/>
    <d v="1986-07-01T00:00:00"/>
    <d v="1986-07-01T00:00:00"/>
    <s v="WCDXFER"/>
  </r>
  <r>
    <n v="0"/>
    <n v="0"/>
    <n v="0"/>
    <n v="0"/>
    <d v="2025-12-01T00:00:00"/>
    <s v="BH Colorado Electric Oper Co"/>
    <s v="Regulated Electric (122)"/>
    <s v="X DNU 230 (T) W. Station - Xcel Tap"/>
    <x v="223"/>
    <n v="135500"/>
    <x v="20"/>
    <n v="9802458"/>
    <s v="CROSSARM ASSEMBLIES, WOOD"/>
    <d v="1969-07-01T00:00:00"/>
    <d v="1969-07-01T00:00:00"/>
    <s v="WCDXFER"/>
  </r>
  <r>
    <n v="0"/>
    <n v="0"/>
    <n v="0"/>
    <n v="0"/>
    <d v="2025-12-01T00:00:00"/>
    <s v="BH Colorado Electric Oper Co"/>
    <s v="Regulated Electric (122)"/>
    <s v="X DNU 230 (T) W. Station - Xcel Tap"/>
    <x v="223"/>
    <n v="135500"/>
    <x v="20"/>
    <n v="9801830"/>
    <s v="CROSSARM ASSEMBLIES, WOOD"/>
    <d v="1960-07-01T00:00:00"/>
    <d v="1960-07-01T00:00:00"/>
    <s v="WCDXFER"/>
  </r>
  <r>
    <n v="0"/>
    <n v="0"/>
    <n v="0"/>
    <n v="0"/>
    <d v="2025-12-01T00:00:00"/>
    <s v="BH Colorado Electric Oper Co"/>
    <s v="Regulated Electric (122)"/>
    <s v="X DNU 230 (T) W. Station - Xcel Tap"/>
    <x v="223"/>
    <n v="135500"/>
    <x v="20"/>
    <n v="9802457"/>
    <s v="CROSSARM ASSEMBLIES, WOOD"/>
    <d v="1953-07-01T00:00:00"/>
    <d v="1953-07-01T00:00:00"/>
    <s v="WCDXFER"/>
  </r>
  <r>
    <n v="0"/>
    <n v="0"/>
    <n v="0"/>
    <n v="0"/>
    <d v="2025-12-01T00:00:00"/>
    <s v="BH Colorado Electric Oper Co"/>
    <s v="Regulated Electric (122)"/>
    <s v="X DNU 230 (T) W. Station - Xcel Tap"/>
    <x v="223"/>
    <n v="135500"/>
    <x v="20"/>
    <n v="9802613"/>
    <s v="CROSSARM ASSEMBLIES, WOOD"/>
    <d v="1953-07-01T00:00:00"/>
    <d v="1953-07-01T00:00:00"/>
    <s v="WCDXFER"/>
  </r>
  <r>
    <n v="0"/>
    <n v="0"/>
    <n v="0"/>
    <n v="0"/>
    <d v="2025-12-01T00:00:00"/>
    <s v="BH Colorado Electric Oper Co"/>
    <s v="Regulated Electric (122)"/>
    <s v="X DNU 230 (T) W. Station - Xcel Tap"/>
    <x v="223"/>
    <n v="135500"/>
    <x v="20"/>
    <n v="9802805"/>
    <s v="CROSSARM ASSEMBLIES, WOOD"/>
    <d v="1960-07-01T00:00:00"/>
    <d v="1960-07-01T00:00:00"/>
    <s v="WCDXFER"/>
  </r>
  <r>
    <n v="0"/>
    <n v="0"/>
    <n v="0"/>
    <n v="0"/>
    <d v="2025-12-01T00:00:00"/>
    <s v="BH Colorado Electric Oper Co"/>
    <s v="Regulated Electric (122)"/>
    <s v="X DNU 230 (T) W. Station - Xcel Tap"/>
    <x v="223"/>
    <n v="135500"/>
    <x v="20"/>
    <n v="9802614"/>
    <s v="CROSSARM ASSEMBLIES, WOOD"/>
    <d v="1969-07-01T00:00:00"/>
    <d v="1969-07-01T00:00:00"/>
    <s v="WCDXFER"/>
  </r>
  <r>
    <n v="0"/>
    <n v="0"/>
    <n v="0"/>
    <n v="0"/>
    <d v="2025-12-01T00:00:00"/>
    <s v="BH Colorado Electric Oper Co"/>
    <s v="Regulated Electric (122)"/>
    <s v="X DNU 230 (T) W. Station - Xcel Tap"/>
    <x v="223"/>
    <n v="135500"/>
    <x v="20"/>
    <n v="9802694"/>
    <s v="CROSSARM ASSEMBLIES, WOOD"/>
    <d v="1969-07-01T00:00:00"/>
    <d v="1969-07-01T00:00:00"/>
    <s v="WCDXFER"/>
  </r>
  <r>
    <n v="0"/>
    <n v="0"/>
    <n v="0"/>
    <n v="0"/>
    <d v="2025-12-01T00:00:00"/>
    <s v="BH Colorado Electric Oper Co"/>
    <s v="Regulated Electric (122)"/>
    <s v="X DNU 230 (T) W. Station - Xcel Tap"/>
    <x v="223"/>
    <n v="135500"/>
    <x v="20"/>
    <n v="9802460"/>
    <s v="CROSSARM ASSEMBLIES, WOOD"/>
    <d v="1992-07-01T00:00:00"/>
    <d v="1992-07-01T00:00:00"/>
    <s v="WCDXFER"/>
  </r>
  <r>
    <n v="0"/>
    <n v="0"/>
    <n v="0"/>
    <n v="0"/>
    <d v="2025-12-01T00:00:00"/>
    <s v="BH Colorado Electric Oper Co"/>
    <s v="Regulated Electric (122)"/>
    <s v="X DNU 230 (T) W. Station - Xcel Tap"/>
    <x v="223"/>
    <n v="135500"/>
    <x v="20"/>
    <n v="9802459"/>
    <s v="CROSSARM ASSEMBLIES, WOOD"/>
    <d v="1970-07-01T00:00:00"/>
    <d v="1970-07-01T00:00:00"/>
    <s v="WCDXFER"/>
  </r>
  <r>
    <n v="0"/>
    <n v="0"/>
    <n v="0"/>
    <n v="0"/>
    <d v="2025-12-01T00:00:00"/>
    <s v="BH Colorado Electric Oper Co"/>
    <s v="Regulated Electric (122)"/>
    <s v="X DNU 230 (T) W. Station - Xcel Tap"/>
    <x v="223"/>
    <n v="135500"/>
    <x v="20"/>
    <n v="9801946"/>
    <s v="CROSSARM ASSEMBLIES, WOOD"/>
    <d v="1992-07-01T00:00:00"/>
    <d v="1992-07-01T00:00:00"/>
    <s v="WCDXFER"/>
  </r>
  <r>
    <n v="0"/>
    <n v="0"/>
    <n v="0"/>
    <n v="0"/>
    <d v="2025-12-01T00:00:00"/>
    <s v="BH Colorado Electric Oper Co"/>
    <s v="Regulated Electric (122)"/>
    <s v="X DNU 230 (T) W. Station - Xcel Tap"/>
    <x v="223"/>
    <n v="135500"/>
    <x v="20"/>
    <n v="9802693"/>
    <s v="CROSSARM ASSEMBLIES, WOOD"/>
    <d v="1953-07-01T00:00:00"/>
    <d v="1953-07-01T00:00:00"/>
    <s v="WCDXFER"/>
  </r>
  <r>
    <n v="0"/>
    <n v="0"/>
    <n v="0"/>
    <n v="0"/>
    <d v="2025-12-01T00:00:00"/>
    <s v="BH Colorado Electric Oper Co"/>
    <s v="Regulated Electric (122)"/>
    <s v="X DNU 230 (T) W. Station - Xcel Tap"/>
    <x v="223"/>
    <n v="135500"/>
    <x v="20"/>
    <n v="9802695"/>
    <s v="CROSSARM ASSEMBLIES, WOOD"/>
    <d v="1977-07-01T00:00:00"/>
    <d v="1977-07-01T00:00:00"/>
    <s v="WCDXFER"/>
  </r>
  <r>
    <n v="0"/>
    <n v="0"/>
    <n v="0"/>
    <n v="0"/>
    <d v="2025-12-01T00:00:00"/>
    <s v="BH Colorado Electric Oper Co"/>
    <s v="Regulated Electric (122)"/>
    <s v="X DNU 230 (T) W. Station - Xcel Tap"/>
    <x v="223"/>
    <n v="135500"/>
    <x v="20"/>
    <n v="9801914"/>
    <s v="CROSSARM ASSEMBLIES, WOOD"/>
    <d v="1969-07-01T00:00:00"/>
    <d v="1969-07-01T00:00:00"/>
    <s v="WCDXFER"/>
  </r>
  <r>
    <n v="0"/>
    <n v="0"/>
    <n v="0"/>
    <n v="0"/>
    <d v="2025-12-01T00:00:00"/>
    <s v="BH Colorado Electric Oper Co"/>
    <s v="Regulated Electric (122)"/>
    <s v="X DNU 230 (T) W. Station - Xcel Tap"/>
    <x v="223"/>
    <n v="135500"/>
    <x v="20"/>
    <n v="9801943"/>
    <s v="CROSSARM ASSEMBLIES, WOOD"/>
    <d v="1953-07-01T00:00:00"/>
    <d v="1953-07-01T00:00:00"/>
    <s v="WCDXFER"/>
  </r>
  <r>
    <n v="0"/>
    <n v="0"/>
    <n v="0"/>
    <n v="0"/>
    <d v="2025-12-01T00:00:00"/>
    <s v="BH Colorado Electric Oper Co"/>
    <s v="Regulated Electric (122)"/>
    <s v="X DNU 230 (T) W. Station - Xcel Tap"/>
    <x v="223"/>
    <n v="135500"/>
    <x v="20"/>
    <n v="9801913"/>
    <s v="CROSSARM ASSEMBLIES, WOOD"/>
    <d v="1953-07-01T00:00:00"/>
    <d v="1953-07-01T00:00:00"/>
    <s v="WCDXFER"/>
  </r>
  <r>
    <n v="0"/>
    <n v="0"/>
    <n v="0"/>
    <n v="0"/>
    <d v="2025-12-01T00:00:00"/>
    <s v="BH Colorado Electric Oper Co"/>
    <s v="Regulated Electric (122)"/>
    <s v="X DNU 230 (T) W. Station - Xcel Tap"/>
    <x v="223"/>
    <n v="135500"/>
    <x v="20"/>
    <n v="9802881"/>
    <s v="CROSSARM ASSEMBLIES, WOOD"/>
    <d v="1977-07-01T00:00:00"/>
    <d v="1977-07-01T00:00:00"/>
    <s v="WCDXFER"/>
  </r>
  <r>
    <n v="0"/>
    <n v="0"/>
    <n v="0"/>
    <n v="0"/>
    <d v="2025-12-01T00:00:00"/>
    <s v="BH Colorado Electric Oper Co"/>
    <s v="Regulated Electric (122)"/>
    <s v="X DNU 230 (T) W. Station - Xcel Tap"/>
    <x v="223"/>
    <n v="135500"/>
    <x v="20"/>
    <n v="9802615"/>
    <s v="CROSSARM ASSEMBLIES, WOOD"/>
    <d v="1992-07-01T00:00:00"/>
    <d v="1992-07-01T00:00:00"/>
    <s v="WCDXFER"/>
  </r>
  <r>
    <n v="0"/>
    <n v="0"/>
    <n v="0"/>
    <n v="0"/>
    <d v="2025-12-01T00:00:00"/>
    <s v="BH Colorado Electric Oper Co"/>
    <s v="Regulated Electric (122)"/>
    <s v="X DNU 230 (T) W. Station - Xcel Tap"/>
    <x v="223"/>
    <n v="135500"/>
    <x v="23"/>
    <n v="9802999"/>
    <s v="POLE, WOOD"/>
    <d v="1992-07-01T00:00:00"/>
    <d v="1992-07-01T00:00:00"/>
    <s v="WCDXFER"/>
  </r>
  <r>
    <n v="0"/>
    <n v="0"/>
    <n v="0"/>
    <n v="0"/>
    <d v="2025-12-01T00:00:00"/>
    <s v="BH Colorado Electric Oper Co"/>
    <s v="Regulated Electric (122)"/>
    <s v="X DNU 230 (T) W. Station - Xcel Tap"/>
    <x v="223"/>
    <n v="135500"/>
    <x v="23"/>
    <n v="9802252"/>
    <s v="POLE, WOOD"/>
    <d v="1953-07-01T00:00:00"/>
    <d v="1953-07-01T00:00:00"/>
    <s v="WCDXFER"/>
  </r>
  <r>
    <n v="0"/>
    <n v="0"/>
    <n v="0"/>
    <n v="0"/>
    <d v="2025-12-01T00:00:00"/>
    <s v="BH Colorado Electric Oper Co"/>
    <s v="Regulated Electric (122)"/>
    <s v="X DNU 230 (T) W. Station - Xcel Tap"/>
    <x v="223"/>
    <n v="135500"/>
    <x v="23"/>
    <n v="9803233"/>
    <s v="POLE, WOOD"/>
    <d v="1977-07-01T00:00:00"/>
    <d v="1977-07-01T00:00:00"/>
    <s v="WCDXFER"/>
  </r>
  <r>
    <n v="0"/>
    <n v="0"/>
    <n v="0"/>
    <n v="0"/>
    <d v="2025-12-01T00:00:00"/>
    <s v="BH Colorado Electric Oper Co"/>
    <s v="Regulated Electric (122)"/>
    <s v="X DNU 230 (T) W. Station - Xcel Tap"/>
    <x v="223"/>
    <n v="135500"/>
    <x v="23"/>
    <n v="9803152"/>
    <s v="POLE, WOOD"/>
    <d v="1969-07-01T00:00:00"/>
    <d v="1969-07-01T00:00:00"/>
    <s v="WCDXFER"/>
  </r>
  <r>
    <n v="0"/>
    <n v="0"/>
    <n v="0"/>
    <n v="0"/>
    <d v="2025-12-01T00:00:00"/>
    <s v="BH Colorado Electric Oper Co"/>
    <s v="Regulated Electric (122)"/>
    <s v="X DNU 230 (T) W. Station - Xcel Tap"/>
    <x v="223"/>
    <n v="135500"/>
    <x v="23"/>
    <n v="9802997"/>
    <s v="POLE, WOOD"/>
    <d v="1969-07-01T00:00:00"/>
    <d v="1969-07-01T00:00:00"/>
    <s v="WCDXFER"/>
  </r>
  <r>
    <n v="0"/>
    <n v="0"/>
    <n v="0"/>
    <n v="0"/>
    <d v="2025-12-01T00:00:00"/>
    <s v="BH Colorado Electric Oper Co"/>
    <s v="Regulated Electric (122)"/>
    <s v="X DNU 230 (T) W. Station - Xcel Tap"/>
    <x v="223"/>
    <n v="135500"/>
    <x v="23"/>
    <n v="9803032"/>
    <s v="POLE, WOOD"/>
    <d v="1953-07-01T00:00:00"/>
    <d v="1953-07-01T00:00:00"/>
    <s v="WCDXFER"/>
  </r>
  <r>
    <n v="0"/>
    <n v="0"/>
    <n v="0"/>
    <n v="0"/>
    <d v="2025-12-01T00:00:00"/>
    <s v="BH Colorado Electric Oper Co"/>
    <s v="Regulated Electric (122)"/>
    <s v="X DNU 230 (T) W. Station - Xcel Tap"/>
    <x v="223"/>
    <n v="135500"/>
    <x v="23"/>
    <n v="9803151"/>
    <s v="POLE, WOOD"/>
    <d v="1953-07-01T00:00:00"/>
    <d v="1953-07-01T00:00:00"/>
    <s v="WCDXFER"/>
  </r>
  <r>
    <n v="0"/>
    <n v="0"/>
    <n v="0"/>
    <n v="0"/>
    <d v="2025-12-01T00:00:00"/>
    <s v="BH Colorado Electric Oper Co"/>
    <s v="Regulated Electric (122)"/>
    <s v="X DNU 230 (T) W. Station - Xcel Tap"/>
    <x v="223"/>
    <n v="135500"/>
    <x v="23"/>
    <n v="9803153"/>
    <s v="POLE, WOOD"/>
    <d v="1992-07-01T00:00:00"/>
    <d v="1992-07-01T00:00:00"/>
    <s v="WCDXFER"/>
  </r>
  <r>
    <n v="0"/>
    <n v="0"/>
    <n v="0"/>
    <n v="0"/>
    <d v="2025-12-01T00:00:00"/>
    <s v="BH Colorado Electric Oper Co"/>
    <s v="Regulated Electric (122)"/>
    <s v="X DNU 230 (T) W. Station - Xcel Tap"/>
    <x v="223"/>
    <n v="135500"/>
    <x v="23"/>
    <n v="9802998"/>
    <s v="POLE, WOOD"/>
    <d v="1970-07-01T00:00:00"/>
    <d v="1970-07-01T00:00:00"/>
    <s v="WCDXFER"/>
  </r>
  <r>
    <n v="0"/>
    <n v="0"/>
    <n v="0"/>
    <n v="0"/>
    <d v="2025-12-01T00:00:00"/>
    <s v="BH Colorado Electric Oper Co"/>
    <s v="Regulated Electric (122)"/>
    <s v="X DNU 230 (T) W. Station - Xcel Tap"/>
    <x v="223"/>
    <n v="135500"/>
    <x v="23"/>
    <n v="9803231"/>
    <s v="POLE, WOOD"/>
    <d v="1953-07-01T00:00:00"/>
    <d v="1953-07-01T00:00:00"/>
    <s v="WCDXFER"/>
  </r>
  <r>
    <n v="0"/>
    <n v="0"/>
    <n v="0"/>
    <n v="0"/>
    <d v="2025-12-01T00:00:00"/>
    <s v="BH Colorado Electric Oper Co"/>
    <s v="Regulated Electric (122)"/>
    <s v="X DNU 230 (T) W. Station - Xcel Tap"/>
    <x v="223"/>
    <n v="135500"/>
    <x v="23"/>
    <n v="9802139"/>
    <s v="POLE, WOOD"/>
    <d v="1960-07-01T00:00:00"/>
    <d v="1960-07-01T00:00:00"/>
    <s v="WCDXFER"/>
  </r>
  <r>
    <n v="0"/>
    <n v="0"/>
    <n v="0"/>
    <n v="0"/>
    <d v="2025-12-01T00:00:00"/>
    <s v="BH Colorado Electric Oper Co"/>
    <s v="Regulated Electric (122)"/>
    <s v="X DNU 230 (T) W. Station - Xcel Tap"/>
    <x v="223"/>
    <n v="135500"/>
    <x v="23"/>
    <n v="9802187"/>
    <s v="POLE, WOOD"/>
    <d v="1969-07-01T00:00:00"/>
    <d v="1969-07-01T00:00:00"/>
    <s v="WCDXFER"/>
  </r>
  <r>
    <n v="0"/>
    <n v="0"/>
    <n v="0"/>
    <n v="0"/>
    <d v="2025-12-01T00:00:00"/>
    <s v="BH Colorado Electric Oper Co"/>
    <s v="Regulated Electric (122)"/>
    <s v="X DNU 230 (T) W. Station - Xcel Tap"/>
    <x v="223"/>
    <n v="135500"/>
    <x v="23"/>
    <n v="9803349"/>
    <s v="POLE, WOOD"/>
    <d v="1960-07-01T00:00:00"/>
    <d v="1960-07-01T00:00:00"/>
    <s v="WCDXFER"/>
  </r>
  <r>
    <n v="0"/>
    <n v="0"/>
    <n v="0"/>
    <n v="0"/>
    <d v="2025-12-01T00:00:00"/>
    <s v="BH Colorado Electric Oper Co"/>
    <s v="Regulated Electric (122)"/>
    <s v="X DNU 230 (T) W. Station - Xcel Tap"/>
    <x v="223"/>
    <n v="135500"/>
    <x v="23"/>
    <n v="9803232"/>
    <s v="POLE, WOOD"/>
    <d v="1969-07-01T00:00:00"/>
    <d v="1969-07-01T00:00:00"/>
    <s v="WCDXFER"/>
  </r>
  <r>
    <n v="0"/>
    <n v="0"/>
    <n v="0"/>
    <n v="0"/>
    <d v="2025-12-01T00:00:00"/>
    <s v="BH Colorado Electric Oper Co"/>
    <s v="Regulated Electric (122)"/>
    <s v="X DNU 230 (T) W. Station - Xcel Tap"/>
    <x v="223"/>
    <n v="135500"/>
    <x v="23"/>
    <n v="9802222"/>
    <s v="POLE, WOOD"/>
    <d v="1953-07-01T00:00:00"/>
    <d v="1953-07-01T00:00:00"/>
    <s v="WCDXFER"/>
  </r>
  <r>
    <n v="0"/>
    <n v="0"/>
    <n v="0"/>
    <n v="0"/>
    <d v="2025-12-01T00:00:00"/>
    <s v="BH Colorado Electric Oper Co"/>
    <s v="Regulated Electric (122)"/>
    <s v="X DNU 230 (T) W. Station - Xcel Tap"/>
    <x v="223"/>
    <n v="135500"/>
    <x v="23"/>
    <n v="9802253"/>
    <s v="POLE, WOOD"/>
    <d v="1969-07-01T00:00:00"/>
    <d v="1969-07-01T00:00:00"/>
    <s v="WCDXFER"/>
  </r>
  <r>
    <n v="0"/>
    <n v="0"/>
    <n v="0"/>
    <n v="0"/>
    <d v="2025-12-01T00:00:00"/>
    <s v="BH Colorado Electric Oper Co"/>
    <s v="Regulated Electric (122)"/>
    <s v="X DNU 230 (T) W. Station - Xcel Tap"/>
    <x v="223"/>
    <n v="135500"/>
    <x v="23"/>
    <n v="9803502"/>
    <s v="POLE, WOOD"/>
    <d v="1977-07-01T00:00:00"/>
    <d v="1977-07-01T00:00:00"/>
    <s v="WCDXFER"/>
  </r>
  <r>
    <n v="0"/>
    <n v="0"/>
    <n v="0"/>
    <n v="0"/>
    <d v="2025-12-01T00:00:00"/>
    <s v="BH Colorado Electric Oper Co"/>
    <s v="Regulated Electric (122)"/>
    <s v="X DNU 230 (T) W. Station - Xcel Tap"/>
    <x v="223"/>
    <n v="135500"/>
    <x v="23"/>
    <n v="9802254"/>
    <s v="POLE, WOOD"/>
    <d v="1986-07-01T00:00:00"/>
    <d v="1986-07-01T00:00:00"/>
    <s v="WCDXFER"/>
  </r>
  <r>
    <n v="0"/>
    <n v="0"/>
    <n v="0"/>
    <n v="0"/>
    <d v="2025-12-01T00:00:00"/>
    <s v="BH Colorado Electric Oper Co"/>
    <s v="Regulated Electric (122)"/>
    <s v="X DNU 230 (T) W. Station - Xcel Tap"/>
    <x v="223"/>
    <n v="135500"/>
    <x v="23"/>
    <n v="9803234"/>
    <s v="POLE, WOOD"/>
    <d v="1992-07-01T00:00:00"/>
    <d v="1992-07-01T00:00:00"/>
    <s v="WCDXFER"/>
  </r>
  <r>
    <n v="0"/>
    <n v="0"/>
    <n v="0"/>
    <n v="0"/>
    <d v="2025-12-01T00:00:00"/>
    <s v="BH Colorado Electric Oper Co"/>
    <s v="Regulated Electric (122)"/>
    <s v="X DNU 230 (T) W. Station - Xcel Tap"/>
    <x v="223"/>
    <n v="135500"/>
    <x v="23"/>
    <n v="9802255"/>
    <s v="POLE, WOOD"/>
    <d v="1992-07-01T00:00:00"/>
    <d v="1992-07-01T00:00:00"/>
    <s v="WCDXFER"/>
  </r>
  <r>
    <n v="0"/>
    <n v="0"/>
    <n v="0"/>
    <n v="0"/>
    <d v="2025-12-01T00:00:00"/>
    <s v="BH Colorado Electric Oper Co"/>
    <s v="Regulated Electric (122)"/>
    <s v="X DNU 230 (T) W. Station - Xcel Tap"/>
    <x v="223"/>
    <n v="135500"/>
    <x v="427"/>
    <n v="9974703"/>
    <s v="WOOD 1 POLE 30'"/>
    <d v="1960-07-01T00:00:00"/>
    <d v="1960-07-01T00:00:00"/>
    <s v="CPR Conversion"/>
  </r>
  <r>
    <n v="0"/>
    <n v="0"/>
    <n v="0"/>
    <n v="0"/>
    <d v="2025-12-01T00:00:00"/>
    <s v="BH Colorado Electric Oper Co"/>
    <s v="Regulated Electric (122)"/>
    <s v="X DNU 230 (T) W. Station - Xcel Tap"/>
    <x v="223"/>
    <n v="135500"/>
    <x v="44"/>
    <n v="9974702"/>
    <s v="WOOD 1 POLE 50'"/>
    <d v="1953-07-01T00:00:00"/>
    <d v="1953-07-01T00:00:00"/>
    <s v="CPR Conversion"/>
  </r>
  <r>
    <n v="0"/>
    <n v="0"/>
    <n v="0"/>
    <n v="0"/>
    <d v="2025-12-01T00:00:00"/>
    <s v="BH Colorado Electric Oper Co"/>
    <s v="Regulated Electric (122)"/>
    <s v="X DNU 230 (T) W. Station - Xcel Tap"/>
    <x v="223"/>
    <n v="135500"/>
    <x v="44"/>
    <n v="9724172"/>
    <s v="WOOD 1 POLE 50'"/>
    <d v="1969-07-01T00:00:00"/>
    <d v="1969-07-01T00:00:00"/>
    <s v="CPR Conversion"/>
  </r>
  <r>
    <n v="0"/>
    <n v="0"/>
    <n v="0"/>
    <n v="0"/>
    <d v="2025-12-01T00:00:00"/>
    <s v="BH Colorado Electric Oper Co"/>
    <s v="Regulated Electric (122)"/>
    <s v="X DNU 230 (T) W. Station - Xcel Tap"/>
    <x v="223"/>
    <n v="135500"/>
    <x v="45"/>
    <n v="9974701"/>
    <s v="WOOD 1 POLE 55'"/>
    <d v="1969-07-01T00:00:00"/>
    <d v="1969-07-01T00:00:00"/>
    <s v="CPR Conversion"/>
  </r>
  <r>
    <n v="0"/>
    <n v="0"/>
    <n v="0"/>
    <n v="0"/>
    <d v="2025-12-01T00:00:00"/>
    <s v="BH Colorado Electric Oper Co"/>
    <s v="Regulated Electric (122)"/>
    <s v="X DNU 230 (T) W. Station - Xcel Tap"/>
    <x v="223"/>
    <n v="135500"/>
    <x v="45"/>
    <n v="9974700"/>
    <s v="WOOD 1 POLE 55'"/>
    <d v="1986-07-01T00:00:00"/>
    <d v="1986-07-01T00:00:00"/>
    <s v="CPR Conversion"/>
  </r>
  <r>
    <n v="0"/>
    <n v="0"/>
    <n v="0"/>
    <n v="0"/>
    <d v="2025-12-01T00:00:00"/>
    <s v="BH Colorado Electric Oper Co"/>
    <s v="Regulated Electric (122)"/>
    <s v="X DNU 230 (T) W. Station - Xcel Tap"/>
    <x v="223"/>
    <n v="135500"/>
    <x v="45"/>
    <n v="9706641"/>
    <s v="WOOD 1 POLE 55'"/>
    <d v="1953-07-01T00:00:00"/>
    <d v="1953-07-01T00:00:00"/>
    <s v="CPR Conversion"/>
  </r>
  <r>
    <n v="0"/>
    <n v="0"/>
    <n v="0"/>
    <n v="0"/>
    <d v="2025-12-01T00:00:00"/>
    <s v="BH Colorado Electric Oper Co"/>
    <s v="Regulated Electric (122)"/>
    <s v="X DNU 230 (T) W. Station - Xcel Tap"/>
    <x v="223"/>
    <n v="135500"/>
    <x v="45"/>
    <n v="9974699"/>
    <s v="WOOD 1 POLE 55'"/>
    <d v="1992-07-01T00:00:00"/>
    <d v="1992-07-01T00:00:00"/>
    <s v="CPR Conversion"/>
  </r>
  <r>
    <n v="0"/>
    <n v="0"/>
    <n v="0"/>
    <n v="0"/>
    <d v="2025-12-01T00:00:00"/>
    <s v="BH Colorado Electric Oper Co"/>
    <s v="Regulated Electric (122)"/>
    <s v="X DNU 230 (T) W. Station - Xcel Tap"/>
    <x v="223"/>
    <n v="135500"/>
    <x v="46"/>
    <n v="9974698"/>
    <s v="WOOD 1 POLE 60'"/>
    <d v="1953-07-01T00:00:00"/>
    <d v="1953-07-01T00:00:00"/>
    <s v="CPR Conversion"/>
  </r>
  <r>
    <n v="0"/>
    <n v="0"/>
    <n v="0"/>
    <n v="0"/>
    <d v="2025-12-01T00:00:00"/>
    <s v="BH Colorado Electric Oper Co"/>
    <s v="Regulated Electric (122)"/>
    <s v="X DNU 230 (T) W. Station - Xcel Tap"/>
    <x v="223"/>
    <n v="135500"/>
    <x v="46"/>
    <n v="9974697"/>
    <s v="WOOD 1 POLE 60'"/>
    <d v="1969-07-01T00:00:00"/>
    <d v="1969-07-01T00:00:00"/>
    <s v="CPR Conversion"/>
  </r>
  <r>
    <n v="0"/>
    <n v="0"/>
    <n v="0"/>
    <n v="0"/>
    <d v="2025-12-01T00:00:00"/>
    <s v="BH Colorado Electric Oper Co"/>
    <s v="Regulated Electric (122)"/>
    <s v="X DNU 230 (T) W. Station - Xcel Tap"/>
    <x v="223"/>
    <n v="135500"/>
    <x v="46"/>
    <n v="9974695"/>
    <s v="WOOD 1 POLE 60'"/>
    <d v="1992-07-01T00:00:00"/>
    <d v="1992-07-01T00:00:00"/>
    <s v="CPR Conversion"/>
  </r>
  <r>
    <n v="0"/>
    <n v="0"/>
    <n v="0"/>
    <n v="0"/>
    <d v="2025-12-01T00:00:00"/>
    <s v="BH Colorado Electric Oper Co"/>
    <s v="Regulated Electric (122)"/>
    <s v="X DNU 230 (T) W. Station - Xcel Tap"/>
    <x v="223"/>
    <n v="135500"/>
    <x v="46"/>
    <n v="9974696"/>
    <s v="WOOD 1 POLE 60'"/>
    <d v="1970-07-01T00:00:00"/>
    <d v="1970-07-01T00:00:00"/>
    <s v="CPR Conversion"/>
  </r>
  <r>
    <n v="0"/>
    <n v="0"/>
    <n v="0"/>
    <n v="0"/>
    <d v="2025-12-01T00:00:00"/>
    <s v="BH Colorado Electric Oper Co"/>
    <s v="Regulated Electric (122)"/>
    <s v="X DNU 230 (T) W. Station - Xcel Tap"/>
    <x v="223"/>
    <n v="135500"/>
    <x v="47"/>
    <n v="9709885"/>
    <s v="WOOD 1 POLE 65'"/>
    <d v="1953-07-01T00:00:00"/>
    <d v="1953-07-01T00:00:00"/>
    <s v="CPR Conversion"/>
  </r>
  <r>
    <n v="0"/>
    <n v="0"/>
    <n v="0"/>
    <n v="0"/>
    <d v="2025-12-01T00:00:00"/>
    <s v="BH Colorado Electric Oper Co"/>
    <s v="Regulated Electric (122)"/>
    <s v="X DNU 230 (T) W. Station - Xcel Tap"/>
    <x v="223"/>
    <n v="135500"/>
    <x v="47"/>
    <n v="9974694"/>
    <s v="WOOD 1 POLE 65'"/>
    <d v="1969-07-01T00:00:00"/>
    <d v="1969-07-01T00:00:00"/>
    <s v="CPR Conversion"/>
  </r>
  <r>
    <n v="0"/>
    <n v="0"/>
    <n v="0"/>
    <n v="0"/>
    <d v="2025-12-01T00:00:00"/>
    <s v="BH Colorado Electric Oper Co"/>
    <s v="Regulated Electric (122)"/>
    <s v="X DNU 230 (T) W. Station - Xcel Tap"/>
    <x v="223"/>
    <n v="135500"/>
    <x v="47"/>
    <n v="9693325"/>
    <s v="WOOD 1 POLE 65'"/>
    <d v="1992-07-01T00:00:00"/>
    <d v="1992-07-01T00:00:00"/>
    <s v="CPR Conversion"/>
  </r>
  <r>
    <n v="0"/>
    <n v="0"/>
    <n v="0"/>
    <n v="0"/>
    <d v="2025-12-01T00:00:00"/>
    <s v="BH Colorado Electric Oper Co"/>
    <s v="Regulated Electric (122)"/>
    <s v="X DNU 230 (T) W. Station - Xcel Tap"/>
    <x v="223"/>
    <n v="135500"/>
    <x v="48"/>
    <n v="9724171"/>
    <s v="WOOD 1 POLE 70'"/>
    <d v="1992-07-01T00:00:00"/>
    <d v="1992-07-01T00:00:00"/>
    <s v="CPR Conversion"/>
  </r>
  <r>
    <n v="0"/>
    <n v="0"/>
    <n v="0"/>
    <n v="0"/>
    <d v="2025-12-01T00:00:00"/>
    <s v="BH Colorado Electric Oper Co"/>
    <s v="Regulated Electric (122)"/>
    <s v="X DNU 230 (T) W. Station - Xcel Tap"/>
    <x v="223"/>
    <n v="135500"/>
    <x v="48"/>
    <n v="9728062"/>
    <s v="WOOD 1 POLE 70'"/>
    <d v="1969-07-01T00:00:00"/>
    <d v="1969-07-01T00:00:00"/>
    <s v="CPR Conversion"/>
  </r>
  <r>
    <n v="0"/>
    <n v="0"/>
    <n v="0"/>
    <n v="0"/>
    <d v="2025-12-01T00:00:00"/>
    <s v="BH Colorado Electric Oper Co"/>
    <s v="Regulated Electric (122)"/>
    <s v="X DNU 230 (T) W. Station - Xcel Tap"/>
    <x v="223"/>
    <n v="135500"/>
    <x v="48"/>
    <n v="9974692"/>
    <s v="WOOD 1 POLE 70'"/>
    <d v="1977-07-01T00:00:00"/>
    <d v="1977-07-01T00:00:00"/>
    <s v="CPR Conversion"/>
  </r>
  <r>
    <n v="0"/>
    <n v="0"/>
    <n v="0"/>
    <n v="0"/>
    <d v="2025-12-01T00:00:00"/>
    <s v="BH Colorado Electric Oper Co"/>
    <s v="Regulated Electric (122)"/>
    <s v="X DNU 230 (T) W. Station - Xcel Tap"/>
    <x v="223"/>
    <n v="135500"/>
    <x v="48"/>
    <n v="9974693"/>
    <s v="WOOD 1 POLE 70'"/>
    <d v="1953-07-01T00:00:00"/>
    <d v="1953-07-01T00:00:00"/>
    <s v="CPR Conversion"/>
  </r>
  <r>
    <n v="0"/>
    <n v="0"/>
    <n v="0"/>
    <n v="0"/>
    <d v="2025-12-01T00:00:00"/>
    <s v="BH Colorado Electric Oper Co"/>
    <s v="Regulated Electric (122)"/>
    <s v="X DNU 230 (T) W. Station - Xcel Tap"/>
    <x v="223"/>
    <n v="135500"/>
    <x v="50"/>
    <n v="9974691"/>
    <s v="WOOD 1 POLE 80'"/>
    <d v="1960-07-01T00:00:00"/>
    <d v="1960-07-01T00:00:00"/>
    <s v="CPR Conversion"/>
  </r>
  <r>
    <n v="0"/>
    <n v="0"/>
    <n v="0"/>
    <n v="0"/>
    <d v="2025-12-01T00:00:00"/>
    <s v="BH Colorado Electric Oper Co"/>
    <s v="Regulated Electric (122)"/>
    <s v="X DNU 230 (T) W. Station - Xcel Tap"/>
    <x v="223"/>
    <n v="135500"/>
    <x v="425"/>
    <n v="9974690"/>
    <s v="WOOD 2 POLES 70'"/>
    <d v="1977-07-01T00:00:00"/>
    <d v="1977-07-01T00:00:00"/>
    <s v="CPR Conversion"/>
  </r>
  <r>
    <n v="0"/>
    <n v="0"/>
    <n v="0"/>
    <n v="0"/>
    <d v="2025-12-01T00:00:00"/>
    <s v="BH Colorado Electric Oper Co"/>
    <s v="Regulated Electric (122)"/>
    <s v="X DNU 230 (T) W. Station - Xcel Tap"/>
    <x v="223"/>
    <n v="135600"/>
    <x v="24"/>
    <n v="9974688"/>
    <s v="TRANSMISSION LINES-CONDUCTOR"/>
    <d v="1960-07-01T00:00:00"/>
    <d v="1960-07-01T00:00:00"/>
    <s v="CPR Conversion"/>
  </r>
  <r>
    <n v="0"/>
    <n v="0"/>
    <n v="0"/>
    <n v="0"/>
    <d v="2025-12-01T00:00:00"/>
    <s v="BH Colorado Electric Oper Co"/>
    <s v="Regulated Electric (122)"/>
    <s v="X DNU 230 (T) W. Station - Xcel Tap"/>
    <x v="223"/>
    <n v="135600"/>
    <x v="24"/>
    <n v="9974687"/>
    <s v="TRANSMISSION LINES-CONDUCTOR"/>
    <d v="1969-07-01T00:00:00"/>
    <d v="1969-07-01T00:00:00"/>
    <s v="CPR Conversion"/>
  </r>
  <r>
    <n v="0"/>
    <n v="0"/>
    <n v="0"/>
    <n v="0"/>
    <d v="2025-12-01T00:00:00"/>
    <s v="BH Colorado Electric Oper Co"/>
    <s v="Regulated Electric (122)"/>
    <s v="X DNU 230 (T) W. Station - Xcel Tap"/>
    <x v="223"/>
    <n v="135600"/>
    <x v="24"/>
    <n v="9974689"/>
    <s v="CONDUCTOR, OVERHEAD"/>
    <d v="1953-07-01T00:00:00"/>
    <d v="1953-07-01T00:00:00"/>
    <s v="CPR Conversion"/>
  </r>
  <r>
    <n v="0"/>
    <n v="0"/>
    <n v="0"/>
    <n v="0"/>
    <d v="2025-12-01T00:00:00"/>
    <s v="BH Colorado Electric Oper Co"/>
    <s v="Regulated Electric (122)"/>
    <s v="X DNU 230 (T) W. Station - Xcel Tap"/>
    <x v="223"/>
    <n v="135600"/>
    <x v="18"/>
    <n v="9974685"/>
    <s v="STATIC WIRE (TRANSMISSION LINE"/>
    <d v="1969-07-01T00:00:00"/>
    <d v="1969-07-01T00:00:00"/>
    <s v="CPR Conversion"/>
  </r>
  <r>
    <n v="0"/>
    <n v="0"/>
    <n v="0"/>
    <n v="0"/>
    <d v="2025-12-01T00:00:00"/>
    <s v="BH Colorado Electric Oper Co"/>
    <s v="Regulated Electric (122)"/>
    <s v="X DNU 230 (T) W. Station - Xcel Tap"/>
    <x v="223"/>
    <n v="135600"/>
    <x v="18"/>
    <n v="9974686"/>
    <s v="STATIC WIRE (TRANSMISSION LINES)"/>
    <d v="1953-07-01T00:00:00"/>
    <d v="1953-07-01T00:00:00"/>
    <s v="CPR Conversion"/>
  </r>
  <r>
    <n v="0"/>
    <n v="0"/>
    <n v="0"/>
    <n v="0"/>
    <d v="2025-12-01T00:00:00"/>
    <s v="BH Colorado Electric Oper Co"/>
    <s v="Regulated Electric (122)"/>
    <s v="X DNU 804 (D) Boone Tap"/>
    <x v="224"/>
    <n v="135500"/>
    <x v="20"/>
    <n v="9802417"/>
    <s v="CROSSARM ASSEMBLIES, WOOD"/>
    <d v="1984-07-01T00:00:00"/>
    <d v="1984-07-01T00:00:00"/>
    <s v="WCDXFER"/>
  </r>
  <r>
    <n v="0"/>
    <n v="0"/>
    <n v="0"/>
    <n v="0"/>
    <d v="2025-12-01T00:00:00"/>
    <s v="BH Colorado Electric Oper Co"/>
    <s v="Regulated Electric (122)"/>
    <s v="X DNU 804 (D) Boone Tap"/>
    <x v="224"/>
    <n v="135500"/>
    <x v="20"/>
    <n v="9802416"/>
    <s v="CROSSARM ASSEMBLIES, WOOD"/>
    <d v="1982-07-01T00:00:00"/>
    <d v="1982-07-01T00:00:00"/>
    <s v="WCDXFER"/>
  </r>
  <r>
    <n v="0"/>
    <n v="0"/>
    <n v="0"/>
    <n v="0"/>
    <d v="2025-12-01T00:00:00"/>
    <s v="BH Colorado Electric Oper Co"/>
    <s v="Regulated Electric (122)"/>
    <s v="X DNU 804 (D) Boone Tap"/>
    <x v="224"/>
    <n v="135500"/>
    <x v="20"/>
    <n v="9802418"/>
    <s v="CROSSARM ASSEMBLIES, WOOD"/>
    <d v="1986-07-01T00:00:00"/>
    <d v="1986-07-01T00:00:00"/>
    <s v="WCDXFER"/>
  </r>
  <r>
    <n v="0"/>
    <n v="0"/>
    <n v="0"/>
    <n v="0"/>
    <d v="2025-12-01T00:00:00"/>
    <s v="BH Colorado Electric Oper Co"/>
    <s v="Regulated Electric (122)"/>
    <s v="X DNU 804 (D) Boone Tap"/>
    <x v="224"/>
    <n v="135500"/>
    <x v="20"/>
    <n v="9802687"/>
    <s v="CROSSARM ASSEMBLIES, WOOD"/>
    <d v="1996-07-01T00:00:00"/>
    <d v="1996-07-01T00:00:00"/>
    <s v="WCDXFER"/>
  </r>
  <r>
    <n v="0"/>
    <n v="0"/>
    <n v="0"/>
    <n v="0"/>
    <d v="2025-12-01T00:00:00"/>
    <s v="BH Colorado Electric Oper Co"/>
    <s v="Regulated Electric (122)"/>
    <s v="X DNU 804 (D) Boone Tap"/>
    <x v="224"/>
    <n v="135500"/>
    <x v="23"/>
    <n v="9802955"/>
    <s v="POLE, WOOD"/>
    <d v="1982-07-01T00:00:00"/>
    <d v="1982-07-01T00:00:00"/>
    <s v="WCDXFER"/>
  </r>
  <r>
    <n v="0"/>
    <n v="0"/>
    <n v="0"/>
    <n v="0"/>
    <d v="2025-12-01T00:00:00"/>
    <s v="BH Colorado Electric Oper Co"/>
    <s v="Regulated Electric (122)"/>
    <s v="X DNU 804 (D) Boone Tap"/>
    <x v="224"/>
    <n v="135500"/>
    <x v="23"/>
    <n v="9802957"/>
    <s v="POLE, WOOD"/>
    <d v="1986-07-01T00:00:00"/>
    <d v="1986-07-01T00:00:00"/>
    <s v="WCDXFER"/>
  </r>
  <r>
    <n v="0"/>
    <n v="0"/>
    <n v="0"/>
    <n v="0"/>
    <d v="2025-12-01T00:00:00"/>
    <s v="BH Colorado Electric Oper Co"/>
    <s v="Regulated Electric (122)"/>
    <s v="X DNU 804 (D) Boone Tap"/>
    <x v="224"/>
    <n v="135500"/>
    <x v="23"/>
    <n v="9802956"/>
    <s v="POLE, WOOD"/>
    <d v="1984-07-01T00:00:00"/>
    <d v="1984-07-01T00:00:00"/>
    <s v="WCDXFER"/>
  </r>
  <r>
    <n v="0"/>
    <n v="0"/>
    <n v="0"/>
    <n v="0"/>
    <d v="2025-12-01T00:00:00"/>
    <s v="BH Colorado Electric Oper Co"/>
    <s v="Regulated Electric (122)"/>
    <s v="X DNU 804 (D) Boone Tap"/>
    <x v="224"/>
    <n v="135500"/>
    <x v="23"/>
    <n v="9803125"/>
    <s v="POLE, WOOD"/>
    <d v="1996-07-01T00:00:00"/>
    <d v="1996-07-01T00:00:00"/>
    <s v="WCDXFER"/>
  </r>
  <r>
    <n v="0"/>
    <n v="0"/>
    <n v="0"/>
    <n v="0"/>
    <d v="2025-12-01T00:00:00"/>
    <s v="BH Colorado Electric Oper Co"/>
    <s v="Regulated Electric (122)"/>
    <s v="X DNU 804 (D) Boone Tap"/>
    <x v="224"/>
    <n v="135500"/>
    <x v="23"/>
    <n v="9804946"/>
    <s v="POLE, WOOD"/>
    <d v="1984-07-01T00:00:00"/>
    <d v="1984-07-01T00:00:00"/>
    <s v="WCDXFER"/>
  </r>
  <r>
    <n v="0"/>
    <n v="0"/>
    <n v="0"/>
    <n v="0"/>
    <d v="2025-12-01T00:00:00"/>
    <s v="BH Colorado Electric Oper Co"/>
    <s v="Regulated Electric (122)"/>
    <s v="X DNU 804 (D) Boone Tap"/>
    <x v="224"/>
    <n v="135500"/>
    <x v="45"/>
    <n v="9975101"/>
    <s v="WOOD 1 POLE 55'"/>
    <d v="1984-07-01T00:00:00"/>
    <d v="1984-07-01T00:00:00"/>
    <s v="CPR Conversion"/>
  </r>
  <r>
    <n v="0"/>
    <n v="0"/>
    <n v="0"/>
    <n v="0"/>
    <d v="2025-12-01T00:00:00"/>
    <s v="BH Colorado Electric Oper Co"/>
    <s v="Regulated Electric (122)"/>
    <s v="X DNU 804 (D) Boone Tap"/>
    <x v="224"/>
    <n v="135500"/>
    <x v="45"/>
    <n v="9975100"/>
    <s v="WOOD 1 POLE 55'"/>
    <d v="1986-07-01T00:00:00"/>
    <d v="1986-07-01T00:00:00"/>
    <s v="CPR Conversion"/>
  </r>
  <r>
    <n v="0"/>
    <n v="0"/>
    <n v="0"/>
    <n v="0"/>
    <d v="2025-12-01T00:00:00"/>
    <s v="BH Colorado Electric Oper Co"/>
    <s v="Regulated Electric (122)"/>
    <s v="X DNU 804 (D) Boone Tap"/>
    <x v="224"/>
    <n v="135500"/>
    <x v="45"/>
    <n v="9975102"/>
    <s v="WOOD 1 POLE 55'"/>
    <d v="1982-07-01T00:00:00"/>
    <d v="1982-07-01T00:00:00"/>
    <s v="CPR Conversion"/>
  </r>
  <r>
    <n v="0"/>
    <n v="0"/>
    <n v="0"/>
    <n v="0"/>
    <d v="2025-12-01T00:00:00"/>
    <s v="BH Colorado Electric Oper Co"/>
    <s v="Regulated Electric (122)"/>
    <s v="X DNU 804 (D) Boone Tap"/>
    <x v="224"/>
    <n v="135500"/>
    <x v="47"/>
    <n v="9776102"/>
    <s v="STREET POLE - WOOD 65 FT."/>
    <d v="1996-07-01T00:00:00"/>
    <d v="1996-07-01T00:00:00"/>
    <s v="CPR Conversion"/>
  </r>
  <r>
    <n v="0"/>
    <n v="0"/>
    <n v="0"/>
    <n v="0"/>
    <d v="2025-12-01T00:00:00"/>
    <s v="BH Colorado Electric Oper Co"/>
    <s v="Regulated Electric (122)"/>
    <s v="X DNU 804 (D) Boone Tap"/>
    <x v="224"/>
    <n v="135500"/>
    <x v="447"/>
    <n v="9706654"/>
    <s v="WOOD 3 POLES 65'"/>
    <d v="1984-07-01T00:00:00"/>
    <d v="1984-07-01T00:00:00"/>
    <s v="CPR Conversion"/>
  </r>
  <r>
    <n v="0"/>
    <n v="0"/>
    <n v="0"/>
    <n v="0"/>
    <d v="2025-12-01T00:00:00"/>
    <s v="BH Colorado Electric Oper Co"/>
    <s v="Regulated Electric (122)"/>
    <s v="X DNU 804 (D) Boone Tap"/>
    <x v="224"/>
    <n v="135600"/>
    <x v="24"/>
    <n v="9724213"/>
    <s v="CONDUCTOR, OVERHEAD"/>
    <d v="1984-07-01T00:00:00"/>
    <d v="1984-07-01T00:00:00"/>
    <s v="CPR Conversion"/>
  </r>
  <r>
    <n v="0"/>
    <n v="0"/>
    <n v="0"/>
    <n v="0"/>
    <d v="2025-12-01T00:00:00"/>
    <s v="BH Colorado Electric Oper Co"/>
    <s v="Regulated Electric (122)"/>
    <s v="X DNU 804 (D) Boone Tap"/>
    <x v="224"/>
    <n v="135600"/>
    <x v="18"/>
    <n v="9701196"/>
    <s v="STATIC WIRE (TRANSMISSION LINES)"/>
    <d v="1984-07-01T00:00:00"/>
    <d v="1984-07-01T00:00:00"/>
    <s v="CPR Conversion"/>
  </r>
  <r>
    <n v="0"/>
    <n v="0"/>
    <n v="0"/>
    <n v="0"/>
    <d v="2025-12-01T00:00:00"/>
    <s v="BH Colorado Electric Oper Co"/>
    <s v="Regulated Electric (122)"/>
    <s v="X DNU 804 (D) Boone Tap"/>
    <x v="224"/>
    <n v="135600"/>
    <x v="19"/>
    <n v="10500644"/>
    <s v="Suspension Insulators"/>
    <d v="2010-10-01T00:00:00"/>
    <d v="2010-01-01T00:00:00"/>
    <s v="7105804131"/>
  </r>
  <r>
    <n v="0"/>
    <n v="0"/>
    <n v="0"/>
    <n v="0"/>
    <d v="2025-12-01T00:00:00"/>
    <s v="BH Colorado Electric Oper Co"/>
    <s v="Regulated Electric (122)"/>
    <s v="X DNU 876: CRIPPLECRK -AREQUA GULCH"/>
    <x v="225"/>
    <n v="135002"/>
    <x v="5"/>
    <n v="9869975"/>
    <s v="T-LIN S24 T15 R70"/>
    <d v="1993-07-01T00:00:00"/>
    <d v="1993-07-01T00:00:00"/>
    <s v="CPR Conversion"/>
  </r>
  <r>
    <n v="0"/>
    <n v="0"/>
    <n v="0"/>
    <n v="0"/>
    <d v="2025-12-01T00:00:00"/>
    <s v="BH Colorado Electric Oper Co"/>
    <s v="Regulated Electric (122)"/>
    <s v="X DNU 876: CRIPPLECRK -AREQUA GULCH"/>
    <x v="225"/>
    <n v="135500"/>
    <x v="7"/>
    <n v="9862153"/>
    <s v="ANCHORS"/>
    <d v="1996-07-01T00:00:00"/>
    <d v="1996-07-01T00:00:00"/>
    <s v="CPR Conversion"/>
  </r>
  <r>
    <n v="0"/>
    <n v="0"/>
    <n v="0"/>
    <n v="0"/>
    <d v="2025-12-01T00:00:00"/>
    <s v="BH Colorado Electric Oper Co"/>
    <s v="Regulated Electric (122)"/>
    <s v="X DNU 876: CRIPPLECRK -AREQUA GULCH"/>
    <x v="225"/>
    <n v="135500"/>
    <x v="7"/>
    <n v="9870334"/>
    <s v="ANCHORS"/>
    <d v="1999-07-16T00:00:00"/>
    <d v="1999-01-01T00:00:00"/>
    <s v="10005442"/>
  </r>
  <r>
    <n v="0"/>
    <n v="0"/>
    <n v="0"/>
    <n v="0"/>
    <d v="2025-12-01T00:00:00"/>
    <s v="BH Colorado Electric Oper Co"/>
    <s v="Regulated Electric (122)"/>
    <s v="X DNU 876: CRIPPLECRK -AREQUA GULCH"/>
    <x v="225"/>
    <n v="135500"/>
    <x v="7"/>
    <n v="9741929"/>
    <s v="ANCHORS"/>
    <d v="2006-11-10T00:00:00"/>
    <d v="2006-01-01T00:00:00"/>
    <s v="10024366"/>
  </r>
  <r>
    <n v="0"/>
    <n v="0"/>
    <n v="0"/>
    <n v="0"/>
    <d v="2025-12-01T00:00:00"/>
    <s v="BH Colorado Electric Oper Co"/>
    <s v="Regulated Electric (122)"/>
    <s v="X DNU 876: CRIPPLECRK -AREQUA GULCH"/>
    <x v="225"/>
    <n v="135500"/>
    <x v="7"/>
    <n v="9726056"/>
    <s v="ANCHORS"/>
    <d v="1995-07-01T00:00:00"/>
    <d v="1995-07-01T00:00:00"/>
    <s v="CPR Conversion"/>
  </r>
  <r>
    <n v="0"/>
    <n v="0"/>
    <n v="0"/>
    <n v="0"/>
    <d v="2025-12-01T00:00:00"/>
    <s v="BH Colorado Electric Oper Co"/>
    <s v="Regulated Electric (122)"/>
    <s v="X DNU 876: CRIPPLECRK -AREQUA GULCH"/>
    <x v="225"/>
    <n v="135500"/>
    <x v="7"/>
    <n v="9810002"/>
    <s v="ANCHORS"/>
    <d v="2002-02-20T00:00:00"/>
    <d v="2002-01-01T00:00:00"/>
    <s v="10009652"/>
  </r>
  <r>
    <n v="0"/>
    <n v="0"/>
    <n v="0"/>
    <n v="0"/>
    <d v="2025-12-01T00:00:00"/>
    <s v="BH Colorado Electric Oper Co"/>
    <s v="Regulated Electric (122)"/>
    <s v="X DNU 876: CRIPPLECRK -AREQUA GULCH"/>
    <x v="225"/>
    <n v="135500"/>
    <x v="63"/>
    <n v="9801957"/>
    <s v="CROSSARM ASSEMBLIES, STEEL"/>
    <d v="1979-07-01T00:00:00"/>
    <d v="1979-07-01T00:00:00"/>
    <s v="WCDXFER"/>
  </r>
  <r>
    <n v="0"/>
    <n v="0"/>
    <n v="0"/>
    <n v="0"/>
    <d v="2025-12-01T00:00:00"/>
    <s v="BH Colorado Electric Oper Co"/>
    <s v="Regulated Electric (122)"/>
    <s v="X DNU 876: CRIPPLECRK -AREQUA GULCH"/>
    <x v="225"/>
    <n v="135500"/>
    <x v="20"/>
    <n v="9802791"/>
    <s v="CROSSARM ASSEMBLIES, WOOD"/>
    <d v="1999-07-16T00:00:00"/>
    <d v="1999-01-01T00:00:00"/>
    <s v="WCDXFER"/>
  </r>
  <r>
    <n v="0"/>
    <n v="0"/>
    <n v="0"/>
    <n v="0"/>
    <d v="2025-12-01T00:00:00"/>
    <s v="BH Colorado Electric Oper Co"/>
    <s v="Regulated Electric (122)"/>
    <s v="X DNU 876: CRIPPLECRK -AREQUA GULCH"/>
    <x v="225"/>
    <n v="135500"/>
    <x v="20"/>
    <n v="9802901"/>
    <s v="CROSSARM ASSEMBLIES, WOOD"/>
    <d v="1996-07-01T00:00:00"/>
    <d v="1996-07-01T00:00:00"/>
    <s v="WCDXFER"/>
  </r>
  <r>
    <n v="0"/>
    <n v="0"/>
    <n v="0"/>
    <n v="0"/>
    <d v="2025-12-01T00:00:00"/>
    <s v="BH Colorado Electric Oper Co"/>
    <s v="Regulated Electric (122)"/>
    <s v="X DNU 876: CRIPPLECRK -AREQUA GULCH"/>
    <x v="225"/>
    <n v="135500"/>
    <x v="20"/>
    <n v="9802902"/>
    <s v="CROSSARM ASSEMBLIES, WOOD"/>
    <d v="1996-07-01T00:00:00"/>
    <d v="1996-07-01T00:00:00"/>
    <s v="WCDXFER"/>
  </r>
  <r>
    <n v="0"/>
    <n v="0"/>
    <n v="0"/>
    <n v="0"/>
    <d v="2025-12-01T00:00:00"/>
    <s v="BH Colorado Electric Oper Co"/>
    <s v="Regulated Electric (122)"/>
    <s v="X DNU 876: CRIPPLECRK -AREQUA GULCH"/>
    <x v="225"/>
    <n v="135500"/>
    <x v="20"/>
    <n v="9802903"/>
    <s v="CROSSARM ASSEMBLIES, WOOD"/>
    <d v="1996-07-01T00:00:00"/>
    <d v="1996-07-01T00:00:00"/>
    <s v="WCDXFER"/>
  </r>
  <r>
    <n v="0"/>
    <n v="0"/>
    <n v="0"/>
    <n v="0"/>
    <d v="2025-12-01T00:00:00"/>
    <s v="BH Colorado Electric Oper Co"/>
    <s v="Regulated Electric (122)"/>
    <s v="X DNU 876: CRIPPLECRK -AREQUA GULCH"/>
    <x v="225"/>
    <n v="135500"/>
    <x v="20"/>
    <n v="9802681"/>
    <s v="CROSSARM ASSEMBLIES, WOOD"/>
    <d v="1995-07-01T00:00:00"/>
    <d v="1995-07-01T00:00:00"/>
    <s v="WCDXFER"/>
  </r>
  <r>
    <n v="0"/>
    <n v="0"/>
    <n v="0"/>
    <n v="0"/>
    <d v="2025-12-01T00:00:00"/>
    <s v="BH Colorado Electric Oper Co"/>
    <s v="Regulated Electric (122)"/>
    <s v="X DNU 876: CRIPPLECRK -AREQUA GULCH"/>
    <x v="225"/>
    <n v="135500"/>
    <x v="20"/>
    <n v="9802851"/>
    <s v="CROSSARM ASSEMBLIES, WOOD"/>
    <d v="1996-07-01T00:00:00"/>
    <d v="1996-07-01T00:00:00"/>
    <s v="WCDXFER"/>
  </r>
  <r>
    <n v="0"/>
    <n v="0"/>
    <n v="0"/>
    <n v="0"/>
    <d v="2025-12-01T00:00:00"/>
    <s v="BH Colorado Electric Oper Co"/>
    <s v="Regulated Electric (122)"/>
    <s v="X DNU 876: CRIPPLECRK -AREQUA GULCH"/>
    <x v="225"/>
    <n v="135500"/>
    <x v="20"/>
    <n v="9802905"/>
    <s v="CROSSARM ASSEMBLIES, WOOD"/>
    <d v="1999-07-16T00:00:00"/>
    <d v="1999-01-01T00:00:00"/>
    <s v="WCDXFER"/>
  </r>
  <r>
    <n v="0"/>
    <n v="0"/>
    <n v="0"/>
    <n v="0"/>
    <d v="2025-12-01T00:00:00"/>
    <s v="BH Colorado Electric Oper Co"/>
    <s v="Regulated Electric (122)"/>
    <s v="X DNU 876: CRIPPLECRK -AREQUA GULCH"/>
    <x v="225"/>
    <n v="135500"/>
    <x v="20"/>
    <n v="9802357"/>
    <s v="CROSSARM ASSEMBLIES, WOOD"/>
    <d v="1995-07-01T00:00:00"/>
    <d v="1995-07-01T00:00:00"/>
    <s v="WCDXFER"/>
  </r>
  <r>
    <n v="0"/>
    <n v="0"/>
    <n v="0"/>
    <n v="0"/>
    <d v="2025-12-01T00:00:00"/>
    <s v="BH Colorado Electric Oper Co"/>
    <s v="Regulated Electric (122)"/>
    <s v="X DNU 876: CRIPPLECRK -AREQUA GULCH"/>
    <x v="225"/>
    <n v="135500"/>
    <x v="20"/>
    <n v="9802789"/>
    <s v="CROSSARM ASSEMBLIES, WOOD"/>
    <d v="1994-07-01T00:00:00"/>
    <d v="1994-07-01T00:00:00"/>
    <s v="WCDXFER"/>
  </r>
  <r>
    <n v="0"/>
    <n v="0"/>
    <n v="0"/>
    <n v="0"/>
    <d v="2025-12-01T00:00:00"/>
    <s v="BH Colorado Electric Oper Co"/>
    <s v="Regulated Electric (122)"/>
    <s v="X DNU 876: CRIPPLECRK -AREQUA GULCH"/>
    <x v="225"/>
    <n v="135500"/>
    <x v="20"/>
    <n v="9802828"/>
    <s v="CROSSARM ASSEMBLIES, WOOD"/>
    <d v="1995-07-01T00:00:00"/>
    <d v="1995-07-01T00:00:00"/>
    <s v="WCDXFER"/>
  </r>
  <r>
    <n v="0"/>
    <n v="0"/>
    <n v="0"/>
    <n v="0"/>
    <d v="2025-12-01T00:00:00"/>
    <s v="BH Colorado Electric Oper Co"/>
    <s v="Regulated Electric (122)"/>
    <s v="X DNU 876: CRIPPLECRK -AREQUA GULCH"/>
    <x v="225"/>
    <n v="135500"/>
    <x v="20"/>
    <n v="9802822"/>
    <s v="CROSSARM ASSEMBLIES, WOOD"/>
    <d v="1995-07-01T00:00:00"/>
    <d v="1995-07-01T00:00:00"/>
    <s v="WCDXFER"/>
  </r>
  <r>
    <n v="0"/>
    <n v="0"/>
    <n v="0"/>
    <n v="0"/>
    <d v="2025-12-01T00:00:00"/>
    <s v="BH Colorado Electric Oper Co"/>
    <s v="Regulated Electric (122)"/>
    <s v="X DNU 876: CRIPPLECRK -AREQUA GULCH"/>
    <x v="225"/>
    <n v="135500"/>
    <x v="20"/>
    <n v="9802403"/>
    <s v="CROSSARM ASSEMBLIES, WOOD"/>
    <d v="1995-07-01T00:00:00"/>
    <d v="1995-07-01T00:00:00"/>
    <s v="WCDXFER"/>
  </r>
  <r>
    <n v="0"/>
    <n v="0"/>
    <n v="0"/>
    <n v="0"/>
    <d v="2025-12-01T00:00:00"/>
    <s v="BH Colorado Electric Oper Co"/>
    <s v="Regulated Electric (122)"/>
    <s v="X DNU 876: CRIPPLECRK -AREQUA GULCH"/>
    <x v="225"/>
    <n v="135500"/>
    <x v="20"/>
    <n v="9802438"/>
    <s v="CROSSARM ASSEMBLIES, WOOD"/>
    <d v="1994-07-01T00:00:00"/>
    <d v="1994-07-01T00:00:00"/>
    <s v="WCDXFER"/>
  </r>
  <r>
    <n v="0"/>
    <n v="0"/>
    <n v="0"/>
    <n v="0"/>
    <d v="2025-12-01T00:00:00"/>
    <s v="BH Colorado Electric Oper Co"/>
    <s v="Regulated Electric (122)"/>
    <s v="X DNU 876: CRIPPLECRK -AREQUA GULCH"/>
    <x v="225"/>
    <n v="135500"/>
    <x v="20"/>
    <n v="9802547"/>
    <s v="CROSSARM ASSEMBLIES, WOOD"/>
    <d v="1995-07-01T00:00:00"/>
    <d v="1995-07-01T00:00:00"/>
    <s v="WCDXFER"/>
  </r>
  <r>
    <n v="0"/>
    <n v="0"/>
    <n v="0"/>
    <n v="0"/>
    <d v="2025-12-01T00:00:00"/>
    <s v="BH Colorado Electric Oper Co"/>
    <s v="Regulated Electric (122)"/>
    <s v="X DNU 876: CRIPPLECRK -AREQUA GULCH"/>
    <x v="225"/>
    <n v="135500"/>
    <x v="20"/>
    <n v="9802807"/>
    <s v="CROSSARM ASSEMBLIES, WOOD"/>
    <d v="1995-07-01T00:00:00"/>
    <d v="1995-07-01T00:00:00"/>
    <s v="WCDXFER"/>
  </r>
  <r>
    <n v="0"/>
    <n v="0"/>
    <n v="0"/>
    <n v="0"/>
    <d v="2025-12-01T00:00:00"/>
    <s v="BH Colorado Electric Oper Co"/>
    <s v="Regulated Electric (122)"/>
    <s v="X DNU 876: CRIPPLECRK -AREQUA GULCH"/>
    <x v="225"/>
    <n v="135500"/>
    <x v="20"/>
    <n v="9802790"/>
    <s v="CROSSARM ASSEMBLIES, WOOD"/>
    <d v="1995-07-01T00:00:00"/>
    <d v="1995-07-01T00:00:00"/>
    <s v="WCDXFER"/>
  </r>
  <r>
    <n v="0"/>
    <n v="0"/>
    <n v="0"/>
    <n v="0"/>
    <d v="2025-12-01T00:00:00"/>
    <s v="BH Colorado Electric Oper Co"/>
    <s v="Regulated Electric (122)"/>
    <s v="X DNU 876: CRIPPLECRK -AREQUA GULCH"/>
    <x v="225"/>
    <n v="135500"/>
    <x v="20"/>
    <n v="9802682"/>
    <s v="CROSSARM ASSEMBLIES, WOOD"/>
    <d v="1999-07-16T00:00:00"/>
    <d v="1999-01-01T00:00:00"/>
    <s v="WCDXFER"/>
  </r>
  <r>
    <n v="0"/>
    <n v="0"/>
    <n v="0"/>
    <n v="0"/>
    <d v="2025-12-01T00:00:00"/>
    <s v="BH Colorado Electric Oper Co"/>
    <s v="Regulated Electric (122)"/>
    <s v="X DNU 876: CRIPPLECRK -AREQUA GULCH"/>
    <x v="225"/>
    <n v="135500"/>
    <x v="20"/>
    <n v="9802852"/>
    <s v="CROSSARM ASSEMBLIES, WOOD"/>
    <d v="1996-07-01T00:00:00"/>
    <d v="1996-07-01T00:00:00"/>
    <s v="WCDXFER"/>
  </r>
  <r>
    <n v="0"/>
    <n v="0"/>
    <n v="0"/>
    <n v="0"/>
    <d v="2025-12-01T00:00:00"/>
    <s v="BH Colorado Electric Oper Co"/>
    <s v="Regulated Electric (122)"/>
    <s v="X DNU 876: CRIPPLECRK -AREQUA GULCH"/>
    <x v="225"/>
    <n v="135500"/>
    <x v="3"/>
    <n v="9728360"/>
    <s v="Cripple Creek Sub-Elkton-Victo"/>
    <d v="2009-09-01T00:00:00"/>
    <d v="2009-09-01T00:00:00"/>
    <s v="7105876131"/>
  </r>
  <r>
    <n v="0"/>
    <n v="0"/>
    <n v="0"/>
    <n v="0"/>
    <d v="2025-12-01T00:00:00"/>
    <s v="BH Colorado Electric Oper Co"/>
    <s v="Regulated Electric (122)"/>
    <s v="X DNU 876: CRIPPLECRK -AREQUA GULCH"/>
    <x v="225"/>
    <n v="135500"/>
    <x v="3"/>
    <n v="9809760"/>
    <s v="Inv Pikes Peak 69KV 2001 Reloc"/>
    <d v="2002-02-20T00:00:00"/>
    <d v="2002-02-01T00:00:00"/>
    <s v="10009652"/>
  </r>
  <r>
    <n v="0"/>
    <n v="0"/>
    <n v="0"/>
    <n v="0"/>
    <d v="2025-12-01T00:00:00"/>
    <s v="BH Colorado Electric Oper Co"/>
    <s v="Regulated Electric (122)"/>
    <s v="X DNU 876: CRIPPLECRK -AREQUA GULCH"/>
    <x v="225"/>
    <n v="135500"/>
    <x v="3"/>
    <n v="9747448"/>
    <s v="Reroute line 876"/>
    <d v="2006-11-10T00:00:00"/>
    <d v="2006-12-01T00:00:00"/>
    <s v="10024366"/>
  </r>
  <r>
    <n v="0"/>
    <n v="0"/>
    <n v="0"/>
    <n v="0"/>
    <d v="2025-12-01T00:00:00"/>
    <s v="BH Colorado Electric Oper Co"/>
    <s v="Regulated Electric (122)"/>
    <s v="X DNU 876: CRIPPLECRK -AREQUA GULCH"/>
    <x v="225"/>
    <n v="135500"/>
    <x v="3"/>
    <n v="9878422"/>
    <s v="Inv-Pikes Peak 69KV Relocation"/>
    <d v="1999-07-16T00:00:00"/>
    <d v="1999-08-01T00:00:00"/>
    <s v="10005442"/>
  </r>
  <r>
    <n v="0"/>
    <n v="0"/>
    <n v="0"/>
    <n v="0"/>
    <d v="2025-12-01T00:00:00"/>
    <s v="BH Colorado Electric Oper Co"/>
    <s v="Regulated Electric (122)"/>
    <s v="X DNU 876: CRIPPLECRK -AREQUA GULCH"/>
    <x v="225"/>
    <n v="135500"/>
    <x v="3"/>
    <n v="9809893"/>
    <s v="Inv Pikes Peak 69KV 2001 Reloc"/>
    <d v="2002-02-20T00:00:00"/>
    <d v="2002-03-01T00:00:00"/>
    <s v="10009652"/>
  </r>
  <r>
    <n v="0"/>
    <n v="0"/>
    <n v="0"/>
    <n v="0"/>
    <d v="2025-12-01T00:00:00"/>
    <s v="BH Colorado Electric Oper Co"/>
    <s v="Regulated Electric (122)"/>
    <s v="X DNU 876: CRIPPLECRK -AREQUA GULCH"/>
    <x v="225"/>
    <n v="135500"/>
    <x v="3"/>
    <n v="9811472"/>
    <s v="Inv Pikes Peak 69KV 2001 Reloc"/>
    <d v="2002-02-20T00:00:00"/>
    <d v="2002-07-01T00:00:00"/>
    <s v="10009652"/>
  </r>
  <r>
    <n v="0"/>
    <n v="0"/>
    <n v="0"/>
    <n v="0"/>
    <d v="2025-12-01T00:00:00"/>
    <s v="BH Colorado Electric Oper Co"/>
    <s v="Regulated Electric (122)"/>
    <s v="X DNU 876: CRIPPLECRK -AREQUA GULCH"/>
    <x v="225"/>
    <n v="135500"/>
    <x v="3"/>
    <n v="9811651"/>
    <s v="Inv Pikes Peak 69KV 2001 Reloc"/>
    <d v="2002-02-20T00:00:00"/>
    <d v="2002-08-01T00:00:00"/>
    <s v="10009652"/>
  </r>
  <r>
    <n v="0"/>
    <n v="0"/>
    <n v="0"/>
    <n v="0"/>
    <d v="2025-12-01T00:00:00"/>
    <s v="BH Colorado Electric Oper Co"/>
    <s v="Regulated Electric (122)"/>
    <s v="X DNU 876: CRIPPLECRK -AREQUA GULCH"/>
    <x v="225"/>
    <n v="135500"/>
    <x v="9"/>
    <n v="9704651"/>
    <s v="GUYS"/>
    <d v="1996-07-01T00:00:00"/>
    <d v="1996-07-01T00:00:00"/>
    <s v="CPR Conversion"/>
  </r>
  <r>
    <n v="0"/>
    <n v="0"/>
    <n v="0"/>
    <n v="0"/>
    <d v="2025-12-01T00:00:00"/>
    <s v="BH Colorado Electric Oper Co"/>
    <s v="Regulated Electric (122)"/>
    <s v="X DNU 876: CRIPPLECRK -AREQUA GULCH"/>
    <x v="225"/>
    <n v="135500"/>
    <x v="9"/>
    <n v="9773918"/>
    <s v="GUYS"/>
    <d v="1995-07-01T00:00:00"/>
    <d v="1995-07-01T00:00:00"/>
    <s v="CPR Conversion"/>
  </r>
  <r>
    <n v="0"/>
    <n v="0"/>
    <n v="0"/>
    <n v="0"/>
    <d v="2025-12-01T00:00:00"/>
    <s v="BH Colorado Electric Oper Co"/>
    <s v="Regulated Electric (122)"/>
    <s v="X DNU 876: CRIPPLECRK -AREQUA GULCH"/>
    <x v="225"/>
    <n v="135500"/>
    <x v="9"/>
    <n v="9810000"/>
    <s v="GUYS"/>
    <d v="2002-02-20T00:00:00"/>
    <d v="2002-01-01T00:00:00"/>
    <s v="10009652"/>
  </r>
  <r>
    <n v="0"/>
    <n v="0"/>
    <n v="0"/>
    <n v="0"/>
    <d v="2025-12-01T00:00:00"/>
    <s v="BH Colorado Electric Oper Co"/>
    <s v="Regulated Electric (122)"/>
    <s v="X DNU 876: CRIPPLECRK -AREQUA GULCH"/>
    <x v="225"/>
    <n v="135500"/>
    <x v="9"/>
    <n v="9741927"/>
    <s v="GUYS"/>
    <d v="2006-11-10T00:00:00"/>
    <d v="2006-01-01T00:00:00"/>
    <s v="10024366"/>
  </r>
  <r>
    <n v="0"/>
    <n v="0"/>
    <n v="0"/>
    <n v="0"/>
    <d v="2025-12-01T00:00:00"/>
    <s v="BH Colorado Electric Oper Co"/>
    <s v="Regulated Electric (122)"/>
    <s v="X DNU 876: CRIPPLECRK -AREQUA GULCH"/>
    <x v="225"/>
    <n v="135500"/>
    <x v="9"/>
    <n v="9870330"/>
    <s v="GUYS"/>
    <d v="1999-07-16T00:00:00"/>
    <d v="1999-01-01T00:00:00"/>
    <s v="10005442"/>
  </r>
  <r>
    <n v="0"/>
    <n v="0"/>
    <n v="0"/>
    <n v="0"/>
    <d v="2025-12-01T00:00:00"/>
    <s v="BH Colorado Electric Oper Co"/>
    <s v="Regulated Electric (122)"/>
    <s v="X DNU 876: CRIPPLECRK -AREQUA GULCH"/>
    <x v="225"/>
    <n v="135500"/>
    <x v="22"/>
    <n v="9802266"/>
    <s v="POLE, STEEL"/>
    <d v="1979-07-01T00:00:00"/>
    <d v="1979-07-01T00:00:00"/>
    <s v="WCDXFER"/>
  </r>
  <r>
    <n v="0"/>
    <n v="0"/>
    <n v="0"/>
    <n v="0"/>
    <d v="2025-12-01T00:00:00"/>
    <s v="BH Colorado Electric Oper Co"/>
    <s v="Regulated Electric (122)"/>
    <s v="X DNU 876: CRIPPLECRK -AREQUA GULCH"/>
    <x v="225"/>
    <n v="135500"/>
    <x v="23"/>
    <n v="9804949"/>
    <s v="POLE, WOOD"/>
    <d v="1996-07-01T00:00:00"/>
    <d v="1996-07-01T00:00:00"/>
    <s v="WCDXFER"/>
  </r>
  <r>
    <n v="0"/>
    <n v="0"/>
    <n v="0"/>
    <n v="0"/>
    <d v="2025-12-01T00:00:00"/>
    <s v="BH Colorado Electric Oper Co"/>
    <s v="Regulated Electric (122)"/>
    <s v="X DNU 876: CRIPPLECRK -AREQUA GULCH"/>
    <x v="225"/>
    <n v="135500"/>
    <x v="23"/>
    <n v="9803121"/>
    <s v="POLE, WOOD"/>
    <d v="1995-07-01T00:00:00"/>
    <d v="1995-07-01T00:00:00"/>
    <s v="WCDXFER"/>
  </r>
  <r>
    <n v="0"/>
    <n v="0"/>
    <n v="0"/>
    <n v="0"/>
    <d v="2025-12-01T00:00:00"/>
    <s v="BH Colorado Electric Oper Co"/>
    <s v="Regulated Electric (122)"/>
    <s v="X DNU 876: CRIPPLECRK -AREQUA GULCH"/>
    <x v="225"/>
    <n v="135500"/>
    <x v="23"/>
    <n v="9803219"/>
    <s v="POLE, WOOD"/>
    <d v="1995-07-01T00:00:00"/>
    <d v="1995-07-01T00:00:00"/>
    <s v="WCDXFER"/>
  </r>
  <r>
    <n v="0"/>
    <n v="0"/>
    <n v="0"/>
    <n v="0"/>
    <d v="2025-12-01T00:00:00"/>
    <s v="BH Colorado Electric Oper Co"/>
    <s v="Regulated Electric (122)"/>
    <s v="X DNU 876: CRIPPLECRK -AREQUA GULCH"/>
    <x v="225"/>
    <n v="135500"/>
    <x v="23"/>
    <n v="9803369"/>
    <s v="POLE, WOOD"/>
    <d v="1995-07-01T00:00:00"/>
    <d v="1995-07-01T00:00:00"/>
    <s v="WCDXFER"/>
  </r>
  <r>
    <n v="0"/>
    <n v="0"/>
    <n v="0"/>
    <n v="0"/>
    <d v="2025-12-01T00:00:00"/>
    <s v="BH Colorado Electric Oper Co"/>
    <s v="Regulated Electric (122)"/>
    <s v="X DNU 876: CRIPPLECRK -AREQUA GULCH"/>
    <x v="225"/>
    <n v="135500"/>
    <x v="23"/>
    <n v="9802896"/>
    <s v="POLE, WOOD"/>
    <d v="1995-07-01T00:00:00"/>
    <d v="1995-07-01T00:00:00"/>
    <s v="WCDXFER"/>
  </r>
  <r>
    <n v="0"/>
    <n v="0"/>
    <n v="0"/>
    <n v="0"/>
    <d v="2025-12-01T00:00:00"/>
    <s v="BH Colorado Electric Oper Co"/>
    <s v="Regulated Electric (122)"/>
    <s v="X DNU 876: CRIPPLECRK -AREQUA GULCH"/>
    <x v="225"/>
    <n v="135500"/>
    <x v="23"/>
    <n v="9803287"/>
    <s v="POLE, WOOD"/>
    <d v="1994-07-01T00:00:00"/>
    <d v="1994-07-01T00:00:00"/>
    <s v="WCDXFER"/>
  </r>
  <r>
    <n v="0"/>
    <n v="0"/>
    <n v="0"/>
    <n v="0"/>
    <d v="2025-12-01T00:00:00"/>
    <s v="BH Colorado Electric Oper Co"/>
    <s v="Regulated Electric (122)"/>
    <s v="X DNU 876: CRIPPLECRK -AREQUA GULCH"/>
    <x v="225"/>
    <n v="135500"/>
    <x v="23"/>
    <n v="9803288"/>
    <s v="POLE, WOOD"/>
    <d v="1995-07-01T00:00:00"/>
    <d v="1995-07-01T00:00:00"/>
    <s v="WCDXFER"/>
  </r>
  <r>
    <n v="0"/>
    <n v="0"/>
    <n v="0"/>
    <n v="0"/>
    <d v="2025-12-01T00:00:00"/>
    <s v="BH Colorado Electric Oper Co"/>
    <s v="Regulated Electric (122)"/>
    <s v="X DNU 876: CRIPPLECRK -AREQUA GULCH"/>
    <x v="225"/>
    <n v="135500"/>
    <x v="23"/>
    <n v="9804916"/>
    <s v="POLE, WOOD"/>
    <d v="1996-07-01T00:00:00"/>
    <d v="1996-07-01T00:00:00"/>
    <s v="WCDXFER"/>
  </r>
  <r>
    <n v="0"/>
    <n v="0"/>
    <n v="0"/>
    <n v="0"/>
    <d v="2025-12-01T00:00:00"/>
    <s v="BH Colorado Electric Oper Co"/>
    <s v="Regulated Electric (122)"/>
    <s v="X DNU 876: CRIPPLECRK -AREQUA GULCH"/>
    <x v="225"/>
    <n v="135500"/>
    <x v="23"/>
    <n v="9802978"/>
    <s v="POLE, WOOD"/>
    <d v="1995-07-01T00:00:00"/>
    <d v="1995-07-01T00:00:00"/>
    <s v="WCDXFER"/>
  </r>
  <r>
    <n v="0"/>
    <n v="0"/>
    <n v="0"/>
    <n v="0"/>
    <d v="2025-12-01T00:00:00"/>
    <s v="BH Colorado Electric Oper Co"/>
    <s v="Regulated Electric (122)"/>
    <s v="X DNU 876: CRIPPLECRK -AREQUA GULCH"/>
    <x v="225"/>
    <n v="135500"/>
    <x v="23"/>
    <n v="9803220"/>
    <s v="POLE, WOOD"/>
    <d v="1999-07-16T00:00:00"/>
    <d v="1999-01-01T00:00:00"/>
    <s v="WCDXFER"/>
  </r>
  <r>
    <n v="0"/>
    <n v="0"/>
    <n v="0"/>
    <n v="0"/>
    <d v="2025-12-01T00:00:00"/>
    <s v="BH Colorado Electric Oper Co"/>
    <s v="Regulated Electric (122)"/>
    <s v="X DNU 876: CRIPPLECRK -AREQUA GULCH"/>
    <x v="225"/>
    <n v="135500"/>
    <x v="23"/>
    <n v="9803379"/>
    <s v="POLE, WOOD"/>
    <d v="1996-07-01T00:00:00"/>
    <d v="1996-07-01T00:00:00"/>
    <s v="WCDXFER"/>
  </r>
  <r>
    <n v="0"/>
    <n v="0"/>
    <n v="0"/>
    <n v="0"/>
    <d v="2025-12-01T00:00:00"/>
    <s v="BH Colorado Electric Oper Co"/>
    <s v="Regulated Electric (122)"/>
    <s v="X DNU 876: CRIPPLECRK -AREQUA GULCH"/>
    <x v="225"/>
    <n v="135500"/>
    <x v="23"/>
    <n v="9803380"/>
    <s v="POLE, WOOD"/>
    <d v="1996-07-01T00:00:00"/>
    <d v="1996-07-01T00:00:00"/>
    <s v="WCDXFER"/>
  </r>
  <r>
    <n v="0"/>
    <n v="0"/>
    <n v="0"/>
    <n v="0"/>
    <d v="2025-12-01T00:00:00"/>
    <s v="BH Colorado Electric Oper Co"/>
    <s v="Regulated Electric (122)"/>
    <s v="X DNU 876: CRIPPLECRK -AREQUA GULCH"/>
    <x v="225"/>
    <n v="135500"/>
    <x v="23"/>
    <n v="9804922"/>
    <s v="POLE, WOOD"/>
    <d v="1996-07-01T00:00:00"/>
    <d v="1996-07-01T00:00:00"/>
    <s v="WCDXFER"/>
  </r>
  <r>
    <n v="0"/>
    <n v="0"/>
    <n v="0"/>
    <n v="0"/>
    <d v="2025-12-01T00:00:00"/>
    <s v="BH Colorado Electric Oper Co"/>
    <s v="Regulated Electric (122)"/>
    <s v="X DNU 876: CRIPPLECRK -AREQUA GULCH"/>
    <x v="225"/>
    <n v="135500"/>
    <x v="23"/>
    <n v="9809997"/>
    <s v="POLE, WOOD"/>
    <d v="2002-02-20T00:00:00"/>
    <d v="2002-01-01T00:00:00"/>
    <s v="10009652"/>
  </r>
  <r>
    <n v="0"/>
    <n v="0"/>
    <n v="0"/>
    <n v="0"/>
    <d v="2025-12-01T00:00:00"/>
    <s v="BH Colorado Electric Oper Co"/>
    <s v="Regulated Electric (122)"/>
    <s v="X DNU 876: CRIPPLECRK -AREQUA GULCH"/>
    <x v="225"/>
    <n v="135500"/>
    <x v="23"/>
    <n v="9817902"/>
    <s v="POLE, WOOD"/>
    <d v="2004-10-01T00:00:00"/>
    <d v="2004-01-01T00:00:00"/>
    <s v="7105876131"/>
  </r>
  <r>
    <n v="0"/>
    <n v="0"/>
    <n v="0"/>
    <n v="0"/>
    <d v="2025-12-01T00:00:00"/>
    <s v="BH Colorado Electric Oper Co"/>
    <s v="Regulated Electric (122)"/>
    <s v="X DNU 876: CRIPPLECRK -AREQUA GULCH"/>
    <x v="225"/>
    <n v="135500"/>
    <x v="23"/>
    <n v="9741924"/>
    <s v="POLE, WOOD"/>
    <d v="2006-11-10T00:00:00"/>
    <d v="2006-01-01T00:00:00"/>
    <s v="10024366"/>
  </r>
  <r>
    <n v="0"/>
    <n v="0"/>
    <n v="0"/>
    <n v="0"/>
    <d v="2025-12-01T00:00:00"/>
    <s v="BH Colorado Electric Oper Co"/>
    <s v="Regulated Electric (122)"/>
    <s v="X DNU 876: CRIPPLECRK -AREQUA GULCH"/>
    <x v="225"/>
    <n v="135500"/>
    <x v="23"/>
    <n v="9802977"/>
    <s v="POLE, WOOD"/>
    <d v="1994-07-01T00:00:00"/>
    <d v="1994-07-01T00:00:00"/>
    <s v="WCDXFER"/>
  </r>
  <r>
    <n v="0"/>
    <n v="0"/>
    <n v="0"/>
    <n v="0"/>
    <d v="2025-12-01T00:00:00"/>
    <s v="BH Colorado Electric Oper Co"/>
    <s v="Regulated Electric (122)"/>
    <s v="X DNU 876: CRIPPLECRK -AREQUA GULCH"/>
    <x v="225"/>
    <n v="135500"/>
    <x v="23"/>
    <n v="9803289"/>
    <s v="POLE, WOOD"/>
    <d v="1999-07-16T00:00:00"/>
    <d v="1999-01-01T00:00:00"/>
    <s v="WCDXFER"/>
  </r>
  <r>
    <n v="0"/>
    <n v="0"/>
    <n v="0"/>
    <n v="0"/>
    <d v="2025-12-01T00:00:00"/>
    <s v="BH Colorado Electric Oper Co"/>
    <s v="Regulated Electric (122)"/>
    <s v="X DNU 876: CRIPPLECRK -AREQUA GULCH"/>
    <x v="225"/>
    <n v="135500"/>
    <x v="23"/>
    <n v="9804917"/>
    <s v="POLE, WOOD"/>
    <d v="1996-07-01T00:00:00"/>
    <d v="1996-07-01T00:00:00"/>
    <s v="WCDXFER"/>
  </r>
  <r>
    <n v="0"/>
    <n v="0"/>
    <n v="0"/>
    <n v="0"/>
    <d v="2025-12-01T00:00:00"/>
    <s v="BH Colorado Electric Oper Co"/>
    <s v="Regulated Electric (122)"/>
    <s v="X DNU 876: CRIPPLECRK -AREQUA GULCH"/>
    <x v="225"/>
    <n v="135500"/>
    <x v="23"/>
    <n v="9804918"/>
    <s v="POLE, WOOD"/>
    <d v="1996-07-01T00:00:00"/>
    <d v="1996-07-01T00:00:00"/>
    <s v="WCDXFER"/>
  </r>
  <r>
    <n v="0"/>
    <n v="0"/>
    <n v="0"/>
    <n v="0"/>
    <d v="2025-12-01T00:00:00"/>
    <s v="BH Colorado Electric Oper Co"/>
    <s v="Regulated Electric (122)"/>
    <s v="X DNU 876: CRIPPLECRK -AREQUA GULCH"/>
    <x v="225"/>
    <n v="135500"/>
    <x v="23"/>
    <n v="9804920"/>
    <s v="POLE, WOOD"/>
    <d v="1996-07-01T00:00:00"/>
    <d v="1996-07-01T00:00:00"/>
    <s v="WCDXFER"/>
  </r>
  <r>
    <n v="0"/>
    <n v="0"/>
    <n v="0"/>
    <n v="0"/>
    <d v="2025-12-01T00:00:00"/>
    <s v="BH Colorado Electric Oper Co"/>
    <s v="Regulated Electric (122)"/>
    <s v="X DNU 876: CRIPPLECRK -AREQUA GULCH"/>
    <x v="225"/>
    <n v="135500"/>
    <x v="23"/>
    <n v="9804924"/>
    <s v="POLE, WOOD"/>
    <d v="1999-07-16T00:00:00"/>
    <d v="1999-01-01T00:00:00"/>
    <s v="WCDXFER"/>
  </r>
  <r>
    <n v="0"/>
    <n v="0"/>
    <n v="0"/>
    <n v="0"/>
    <d v="2025-12-01T00:00:00"/>
    <s v="BH Colorado Electric Oper Co"/>
    <s v="Regulated Electric (122)"/>
    <s v="X DNU 876: CRIPPLECRK -AREQUA GULCH"/>
    <x v="225"/>
    <n v="135500"/>
    <x v="23"/>
    <n v="9803322"/>
    <s v="POLE, WOOD"/>
    <d v="1995-07-01T00:00:00"/>
    <d v="1995-07-01T00:00:00"/>
    <s v="WCDXFER"/>
  </r>
  <r>
    <n v="0"/>
    <n v="0"/>
    <n v="0"/>
    <n v="0"/>
    <d v="2025-12-01T00:00:00"/>
    <s v="BH Colorado Electric Oper Co"/>
    <s v="Regulated Electric (122)"/>
    <s v="X DNU 876: CRIPPLECRK -AREQUA GULCH"/>
    <x v="225"/>
    <n v="135500"/>
    <x v="23"/>
    <n v="9803359"/>
    <s v="POLE, WOOD"/>
    <d v="1995-07-01T00:00:00"/>
    <d v="1995-07-01T00:00:00"/>
    <s v="WCDXFER"/>
  </r>
  <r>
    <n v="0"/>
    <n v="0"/>
    <n v="0"/>
    <n v="0"/>
    <d v="2025-12-01T00:00:00"/>
    <s v="BH Colorado Electric Oper Co"/>
    <s v="Regulated Electric (122)"/>
    <s v="X DNU 876: CRIPPLECRK -AREQUA GULCH"/>
    <x v="225"/>
    <n v="135500"/>
    <x v="23"/>
    <n v="9804921"/>
    <s v="POLE, WOOD"/>
    <d v="1996-07-01T00:00:00"/>
    <d v="1996-07-01T00:00:00"/>
    <s v="WCDXFER"/>
  </r>
  <r>
    <n v="0"/>
    <n v="0"/>
    <n v="0"/>
    <n v="0"/>
    <d v="2025-12-01T00:00:00"/>
    <s v="BH Colorado Electric Oper Co"/>
    <s v="Regulated Electric (122)"/>
    <s v="X DNU 876: CRIPPLECRK -AREQUA GULCH"/>
    <x v="225"/>
    <n v="135500"/>
    <x v="458"/>
    <n v="9974536"/>
    <s v="STEEL 1 POLE 60'"/>
    <d v="1979-07-01T00:00:00"/>
    <d v="1979-07-01T00:00:00"/>
    <s v="CPR Conversion"/>
  </r>
  <r>
    <n v="0"/>
    <n v="0"/>
    <n v="0"/>
    <n v="0"/>
    <d v="2025-12-01T00:00:00"/>
    <s v="BH Colorado Electric Oper Co"/>
    <s v="Regulated Electric (122)"/>
    <s v="X DNU 876: CRIPPLECRK -AREQUA GULCH"/>
    <x v="225"/>
    <n v="135500"/>
    <x v="87"/>
    <n v="9773917"/>
    <s v="WOOD 1 POLE 35'"/>
    <d v="1995-07-01T00:00:00"/>
    <d v="1995-07-01T00:00:00"/>
    <s v="CPR Conversion"/>
  </r>
  <r>
    <n v="0"/>
    <n v="0"/>
    <n v="0"/>
    <n v="0"/>
    <d v="2025-12-01T00:00:00"/>
    <s v="BH Colorado Electric Oper Co"/>
    <s v="Regulated Electric (122)"/>
    <s v="X DNU 876: CRIPPLECRK -AREQUA GULCH"/>
    <x v="225"/>
    <n v="135500"/>
    <x v="45"/>
    <n v="9974540"/>
    <s v="WOOD 1 POLE 55'"/>
    <d v="1994-07-01T00:00:00"/>
    <d v="1994-07-01T00:00:00"/>
    <s v="CPR Conversion"/>
  </r>
  <r>
    <n v="0"/>
    <n v="0"/>
    <n v="0"/>
    <n v="0"/>
    <d v="2025-12-01T00:00:00"/>
    <s v="BH Colorado Electric Oper Co"/>
    <s v="Regulated Electric (122)"/>
    <s v="X DNU 876: CRIPPLECRK -AREQUA GULCH"/>
    <x v="225"/>
    <n v="135500"/>
    <x v="45"/>
    <n v="9974535"/>
    <s v="WOOD 1 POLE 55'"/>
    <d v="1985-07-01T00:00:00"/>
    <d v="1985-07-01T00:00:00"/>
    <s v="CPR Conversion"/>
  </r>
  <r>
    <n v="0"/>
    <n v="0"/>
    <n v="0"/>
    <n v="0"/>
    <d v="2025-12-01T00:00:00"/>
    <s v="BH Colorado Electric Oper Co"/>
    <s v="Regulated Electric (122)"/>
    <s v="X DNU 876: CRIPPLECRK -AREQUA GULCH"/>
    <x v="225"/>
    <n v="135500"/>
    <x v="46"/>
    <n v="9773916"/>
    <s v="WOOD 1 POLE 60'"/>
    <d v="1995-07-01T00:00:00"/>
    <d v="1995-07-01T00:00:00"/>
    <s v="CPR Conversion"/>
  </r>
  <r>
    <n v="0"/>
    <n v="0"/>
    <n v="0"/>
    <n v="0"/>
    <d v="2025-12-01T00:00:00"/>
    <s v="BH Colorado Electric Oper Co"/>
    <s v="Regulated Electric (122)"/>
    <s v="X DNU 876: CRIPPLECRK -AREQUA GULCH"/>
    <x v="225"/>
    <n v="135500"/>
    <x v="46"/>
    <n v="9974539"/>
    <s v="WOOD 1 POLE 60'"/>
    <d v="1994-07-01T00:00:00"/>
    <d v="1994-07-01T00:00:00"/>
    <s v="CPR Conversion"/>
  </r>
  <r>
    <n v="0"/>
    <n v="0"/>
    <n v="0"/>
    <n v="0"/>
    <d v="2025-12-01T00:00:00"/>
    <s v="BH Colorado Electric Oper Co"/>
    <s v="Regulated Electric (122)"/>
    <s v="X DNU 876: CRIPPLECRK -AREQUA GULCH"/>
    <x v="225"/>
    <n v="135500"/>
    <x v="47"/>
    <n v="9974538"/>
    <s v="WOOD 1 POLE 65'"/>
    <d v="1994-07-01T00:00:00"/>
    <d v="1994-07-01T00:00:00"/>
    <s v="CPR Conversion"/>
  </r>
  <r>
    <n v="0"/>
    <n v="0"/>
    <n v="0"/>
    <n v="0"/>
    <d v="2025-12-01T00:00:00"/>
    <s v="BH Colorado Electric Oper Co"/>
    <s v="Regulated Electric (122)"/>
    <s v="X DNU 876: CRIPPLECRK -AREQUA GULCH"/>
    <x v="225"/>
    <n v="135500"/>
    <x v="47"/>
    <n v="9774219"/>
    <s v="WOOD 1 POLE 65'"/>
    <d v="1995-07-01T00:00:00"/>
    <d v="1995-07-01T00:00:00"/>
    <s v="CPR Conversion"/>
  </r>
  <r>
    <n v="0"/>
    <n v="0"/>
    <n v="0"/>
    <n v="0"/>
    <d v="2025-12-01T00:00:00"/>
    <s v="BH Colorado Electric Oper Co"/>
    <s v="Regulated Electric (122)"/>
    <s v="X DNU 876: CRIPPLECRK -AREQUA GULCH"/>
    <x v="225"/>
    <n v="135500"/>
    <x v="48"/>
    <n v="9870327"/>
    <s v="WOOD 1 POLE 70'"/>
    <d v="1999-07-16T00:00:00"/>
    <d v="1999-01-01T00:00:00"/>
    <s v="10005442"/>
  </r>
  <r>
    <n v="0"/>
    <n v="0"/>
    <n v="0"/>
    <n v="0"/>
    <d v="2025-12-01T00:00:00"/>
    <s v="BH Colorado Electric Oper Co"/>
    <s v="Regulated Electric (122)"/>
    <s v="X DNU 876: CRIPPLECRK -AREQUA GULCH"/>
    <x v="225"/>
    <n v="135500"/>
    <x v="48"/>
    <n v="9774218"/>
    <s v="WOOD 1 POLE 70'"/>
    <d v="1995-07-01T00:00:00"/>
    <d v="1995-07-01T00:00:00"/>
    <s v="CPR Conversion"/>
  </r>
  <r>
    <n v="0"/>
    <n v="0"/>
    <n v="0"/>
    <n v="0"/>
    <d v="2025-12-01T00:00:00"/>
    <s v="BH Colorado Electric Oper Co"/>
    <s v="Regulated Electric (122)"/>
    <s v="X DNU 876: CRIPPLECRK -AREQUA GULCH"/>
    <x v="225"/>
    <n v="135500"/>
    <x v="49"/>
    <n v="9870326"/>
    <s v="WOOD 1 POLE 75'"/>
    <d v="1999-07-16T00:00:00"/>
    <d v="1999-01-01T00:00:00"/>
    <s v="10005442"/>
  </r>
  <r>
    <n v="0"/>
    <n v="0"/>
    <n v="0"/>
    <n v="0"/>
    <d v="2025-12-01T00:00:00"/>
    <s v="BH Colorado Electric Oper Co"/>
    <s v="Regulated Electric (122)"/>
    <s v="X DNU 876: CRIPPLECRK -AREQUA GULCH"/>
    <x v="225"/>
    <n v="135500"/>
    <x v="49"/>
    <n v="9773915"/>
    <s v="WOOD 1 POLE 75'"/>
    <d v="1995-07-01T00:00:00"/>
    <d v="1995-07-01T00:00:00"/>
    <s v="CPR Conversion"/>
  </r>
  <r>
    <n v="0"/>
    <n v="0"/>
    <n v="0"/>
    <n v="0"/>
    <d v="2025-12-01T00:00:00"/>
    <s v="BH Colorado Electric Oper Co"/>
    <s v="Regulated Electric (122)"/>
    <s v="X DNU 876: CRIPPLECRK -AREQUA GULCH"/>
    <x v="225"/>
    <n v="135500"/>
    <x v="49"/>
    <n v="9974537"/>
    <s v="WOOD 1 POLE 75'"/>
    <d v="1994-07-01T00:00:00"/>
    <d v="1994-07-01T00:00:00"/>
    <s v="CPR Conversion"/>
  </r>
  <r>
    <n v="0"/>
    <n v="0"/>
    <n v="0"/>
    <n v="0"/>
    <d v="2025-12-01T00:00:00"/>
    <s v="BH Colorado Electric Oper Co"/>
    <s v="Regulated Electric (122)"/>
    <s v="X DNU 876: CRIPPLECRK -AREQUA GULCH"/>
    <x v="225"/>
    <n v="135500"/>
    <x v="50"/>
    <n v="9773914"/>
    <s v="WOOD 1 POLE 80'"/>
    <d v="1995-07-01T00:00:00"/>
    <d v="1995-07-01T00:00:00"/>
    <s v="CPR Conversion"/>
  </r>
  <r>
    <n v="0"/>
    <n v="0"/>
    <n v="0"/>
    <n v="0"/>
    <d v="2025-12-01T00:00:00"/>
    <s v="BH Colorado Electric Oper Co"/>
    <s v="Regulated Electric (122)"/>
    <s v="X DNU 876: CRIPPLECRK -AREQUA GULCH"/>
    <x v="225"/>
    <n v="135500"/>
    <x v="51"/>
    <n v="9773913"/>
    <s v="WOOD 1 POLE 85'"/>
    <d v="1995-07-01T00:00:00"/>
    <d v="1995-07-01T00:00:00"/>
    <s v="CPR Conversion"/>
  </r>
  <r>
    <n v="0"/>
    <n v="0"/>
    <n v="0"/>
    <n v="0"/>
    <d v="2025-12-01T00:00:00"/>
    <s v="BH Colorado Electric Oper Co"/>
    <s v="Regulated Electric (122)"/>
    <s v="X DNU 876: CRIPPLECRK -AREQUA GULCH"/>
    <x v="225"/>
    <n v="135500"/>
    <x v="52"/>
    <n v="9776760"/>
    <s v="WOOD 1 POLE 90'"/>
    <d v="1995-07-01T00:00:00"/>
    <d v="1995-07-01T00:00:00"/>
    <s v="CPR Conversion"/>
  </r>
  <r>
    <n v="0"/>
    <n v="0"/>
    <n v="0"/>
    <n v="0"/>
    <d v="2025-12-01T00:00:00"/>
    <s v="BH Colorado Electric Oper Co"/>
    <s v="Regulated Electric (122)"/>
    <s v="X DNU 876: CRIPPLECRK -AREQUA GULCH"/>
    <x v="225"/>
    <n v="135500"/>
    <x v="459"/>
    <n v="9862154"/>
    <s v="WOOD 2 POLES 50'"/>
    <d v="1996-07-01T00:00:00"/>
    <d v="1996-07-01T00:00:00"/>
    <s v="CPR Conversion"/>
  </r>
  <r>
    <n v="0"/>
    <n v="0"/>
    <n v="0"/>
    <n v="0"/>
    <d v="2025-12-01T00:00:00"/>
    <s v="BH Colorado Electric Oper Co"/>
    <s v="Regulated Electric (122)"/>
    <s v="X DNU 876: CRIPPLECRK -AREQUA GULCH"/>
    <x v="225"/>
    <n v="135500"/>
    <x v="460"/>
    <n v="9718364"/>
    <s v="WOOD 2 POLES 55'"/>
    <d v="1996-07-01T00:00:00"/>
    <d v="1996-07-01T00:00:00"/>
    <s v="CPR Conversion"/>
  </r>
  <r>
    <n v="0"/>
    <n v="0"/>
    <n v="0"/>
    <n v="0"/>
    <d v="2025-12-01T00:00:00"/>
    <s v="BH Colorado Electric Oper Co"/>
    <s v="Regulated Electric (122)"/>
    <s v="X DNU 876: CRIPPLECRK -AREQUA GULCH"/>
    <x v="225"/>
    <n v="135500"/>
    <x v="461"/>
    <n v="9862147"/>
    <s v="WOOD 2 POLES 60' 55'"/>
    <d v="1996-07-01T00:00:00"/>
    <d v="1996-07-01T00:00:00"/>
    <s v="CPR Conversion"/>
  </r>
  <r>
    <n v="0"/>
    <n v="0"/>
    <n v="0"/>
    <n v="0"/>
    <d v="2025-12-01T00:00:00"/>
    <s v="BH Colorado Electric Oper Co"/>
    <s v="Regulated Electric (122)"/>
    <s v="X DNU 876: CRIPPLECRK -AREQUA GULCH"/>
    <x v="225"/>
    <n v="135500"/>
    <x v="462"/>
    <n v="9862151"/>
    <s v="WOOD 2 POLES 65' 60'"/>
    <d v="1996-07-01T00:00:00"/>
    <d v="1996-07-01T00:00:00"/>
    <s v="CPR Conversion"/>
  </r>
  <r>
    <n v="0"/>
    <n v="0"/>
    <n v="0"/>
    <n v="0"/>
    <d v="2025-12-01T00:00:00"/>
    <s v="BH Colorado Electric Oper Co"/>
    <s v="Regulated Electric (122)"/>
    <s v="X DNU 876: CRIPPLECRK -AREQUA GULCH"/>
    <x v="225"/>
    <n v="135500"/>
    <x v="463"/>
    <n v="9862146"/>
    <s v="WOOD 2 POLES 75' 65'"/>
    <d v="1996-07-01T00:00:00"/>
    <d v="1996-07-01T00:00:00"/>
    <s v="CPR Conversion"/>
  </r>
  <r>
    <n v="0"/>
    <n v="0"/>
    <n v="0"/>
    <n v="0"/>
    <d v="2025-12-01T00:00:00"/>
    <s v="BH Colorado Electric Oper Co"/>
    <s v="Regulated Electric (122)"/>
    <s v="X DNU 876: CRIPPLECRK -AREQUA GULCH"/>
    <x v="225"/>
    <n v="135500"/>
    <x v="464"/>
    <n v="9870325"/>
    <s v="WOOD 2 POLES 85'"/>
    <d v="1999-07-16T00:00:00"/>
    <d v="1999-01-01T00:00:00"/>
    <s v="10005442"/>
  </r>
  <r>
    <n v="0"/>
    <n v="0"/>
    <n v="0"/>
    <n v="0"/>
    <d v="2025-12-01T00:00:00"/>
    <s v="BH Colorado Electric Oper Co"/>
    <s v="Regulated Electric (122)"/>
    <s v="X DNU 876: CRIPPLECRK -AREQUA GULCH"/>
    <x v="225"/>
    <n v="135500"/>
    <x v="465"/>
    <n v="9862150"/>
    <s v="WOOD 3 POLES 45'"/>
    <d v="1996-07-01T00:00:00"/>
    <d v="1996-07-01T00:00:00"/>
    <s v="CPR Conversion"/>
  </r>
  <r>
    <n v="0"/>
    <n v="0"/>
    <n v="0"/>
    <n v="0"/>
    <d v="2025-12-01T00:00:00"/>
    <s v="BH Colorado Electric Oper Co"/>
    <s v="Regulated Electric (122)"/>
    <s v="X DNU 876: CRIPPLECRK -AREQUA GULCH"/>
    <x v="225"/>
    <n v="135500"/>
    <x v="466"/>
    <n v="9862155"/>
    <s v="WOOD 3 POLES 50'"/>
    <d v="1996-07-01T00:00:00"/>
    <d v="1996-07-01T00:00:00"/>
    <s v="CPR Conversion"/>
  </r>
  <r>
    <n v="0"/>
    <n v="0"/>
    <n v="0"/>
    <n v="0"/>
    <d v="2025-12-01T00:00:00"/>
    <s v="BH Colorado Electric Oper Co"/>
    <s v="Regulated Electric (122)"/>
    <s v="X DNU 876: CRIPPLECRK -AREQUA GULCH"/>
    <x v="225"/>
    <n v="135500"/>
    <x v="467"/>
    <n v="9862149"/>
    <s v="WOOD 3 POLES 55'"/>
    <d v="1996-07-01T00:00:00"/>
    <d v="1996-07-01T00:00:00"/>
    <s v="CPR Conversion"/>
  </r>
  <r>
    <n v="0"/>
    <n v="0"/>
    <n v="0"/>
    <n v="0"/>
    <d v="2025-12-01T00:00:00"/>
    <s v="BH Colorado Electric Oper Co"/>
    <s v="Regulated Electric (122)"/>
    <s v="X DNU 876: CRIPPLECRK -AREQUA GULCH"/>
    <x v="225"/>
    <n v="135500"/>
    <x v="457"/>
    <n v="9862152"/>
    <s v="WOOD 3 POLES 60'"/>
    <d v="1996-07-01T00:00:00"/>
    <d v="1996-07-01T00:00:00"/>
    <s v="CPR Conversion"/>
  </r>
  <r>
    <n v="0"/>
    <n v="0"/>
    <n v="0"/>
    <n v="0"/>
    <d v="2025-12-01T00:00:00"/>
    <s v="BH Colorado Electric Oper Co"/>
    <s v="Regulated Electric (122)"/>
    <s v="X DNU 876: CRIPPLECRK -AREQUA GULCH"/>
    <x v="225"/>
    <n v="135600"/>
    <x v="67"/>
    <n v="9862156"/>
    <s v="ARRESTER - 0-10,000 VOLTS"/>
    <d v="1996-07-01T00:00:00"/>
    <d v="1996-07-01T00:00:00"/>
    <s v="CPR Conversion"/>
  </r>
  <r>
    <n v="0"/>
    <n v="0"/>
    <n v="0"/>
    <n v="0"/>
    <d v="2025-12-01T00:00:00"/>
    <s v="BH Colorado Electric Oper Co"/>
    <s v="Regulated Electric (122)"/>
    <s v="X DNU 876: CRIPPLECRK -AREQUA GULCH"/>
    <x v="225"/>
    <n v="135600"/>
    <x v="67"/>
    <n v="9870333"/>
    <s v="ARRESTER - 0-10,000 VOLTS"/>
    <d v="1999-07-16T00:00:00"/>
    <d v="1999-01-01T00:00:00"/>
    <s v="10005442"/>
  </r>
  <r>
    <n v="0"/>
    <n v="0"/>
    <n v="0"/>
    <n v="0"/>
    <d v="2025-12-01T00:00:00"/>
    <s v="BH Colorado Electric Oper Co"/>
    <s v="Regulated Electric (122)"/>
    <s v="X DNU 876: CRIPPLECRK -AREQUA GULCH"/>
    <x v="225"/>
    <n v="135600"/>
    <x v="322"/>
    <n v="9810001"/>
    <s v="ARRESTER - 34,501-69,000 VOLTS"/>
    <d v="2002-02-20T00:00:00"/>
    <d v="2002-01-01T00:00:00"/>
    <s v="10009652"/>
  </r>
  <r>
    <n v="0"/>
    <n v="0"/>
    <n v="0"/>
    <n v="0"/>
    <d v="2025-12-01T00:00:00"/>
    <s v="BH Colorado Electric Oper Co"/>
    <s v="Regulated Electric (122)"/>
    <s v="X DNU 876: CRIPPLECRK -AREQUA GULCH"/>
    <x v="225"/>
    <n v="135600"/>
    <x v="71"/>
    <n v="9712960"/>
    <s v="CONDUCTOR, OH ACSR, BARE 4/0"/>
    <d v="1995-07-01T00:00:00"/>
    <d v="1995-07-01T00:00:00"/>
    <s v="CPR Conversion"/>
  </r>
  <r>
    <n v="0"/>
    <n v="0"/>
    <n v="0"/>
    <n v="0"/>
    <d v="2025-12-01T00:00:00"/>
    <s v="BH Colorado Electric Oper Co"/>
    <s v="Regulated Electric (122)"/>
    <s v="X DNU 876: CRIPPLECRK -AREQUA GULCH"/>
    <x v="225"/>
    <n v="135600"/>
    <x v="71"/>
    <n v="9870331"/>
    <s v="CONDUCTOR, OH ACSR, BARE 4/0"/>
    <d v="1999-07-16T00:00:00"/>
    <d v="1999-01-01T00:00:00"/>
    <s v="10005442"/>
  </r>
  <r>
    <n v="0"/>
    <n v="0"/>
    <n v="0"/>
    <n v="0"/>
    <d v="2025-12-01T00:00:00"/>
    <s v="BH Colorado Electric Oper Co"/>
    <s v="Regulated Electric (122)"/>
    <s v="X DNU 876: CRIPPLECRK -AREQUA GULCH"/>
    <x v="225"/>
    <n v="135600"/>
    <x v="74"/>
    <n v="9776759"/>
    <s v="CNDCTR, OH ACSR, BARE, 477"/>
    <d v="1995-07-01T00:00:00"/>
    <d v="1995-07-01T00:00:00"/>
    <s v="CPR Conversion"/>
  </r>
  <r>
    <n v="0"/>
    <n v="0"/>
    <n v="0"/>
    <n v="0"/>
    <d v="2025-12-01T00:00:00"/>
    <s v="BH Colorado Electric Oper Co"/>
    <s v="Regulated Electric (122)"/>
    <s v="X DNU 876: CRIPPLECRK -AREQUA GULCH"/>
    <x v="225"/>
    <n v="135600"/>
    <x v="29"/>
    <n v="9741923"/>
    <s v="CONDUCTOR, OH TRANS &amp; DIST BARE"/>
    <d v="2006-11-10T00:00:00"/>
    <d v="2006-01-01T00:00:00"/>
    <s v="10024366"/>
  </r>
  <r>
    <n v="0"/>
    <n v="0"/>
    <n v="0"/>
    <n v="0"/>
    <d v="2025-12-01T00:00:00"/>
    <s v="BH Colorado Electric Oper Co"/>
    <s v="Regulated Electric (122)"/>
    <s v="X DNU 876: CRIPPLECRK -AREQUA GULCH"/>
    <x v="225"/>
    <n v="135600"/>
    <x v="29"/>
    <n v="9809996"/>
    <s v="CONDUCTOR, OH TRANS &amp; DIST BARE"/>
    <d v="2002-02-20T00:00:00"/>
    <d v="2002-01-01T00:00:00"/>
    <s v="10009652"/>
  </r>
  <r>
    <n v="0"/>
    <n v="0"/>
    <n v="0"/>
    <n v="0"/>
    <d v="2025-12-01T00:00:00"/>
    <s v="BH Colorado Electric Oper Co"/>
    <s v="Regulated Electric (122)"/>
    <s v="X DNU 876: CRIPPLECRK -AREQUA GULCH"/>
    <x v="225"/>
    <n v="135600"/>
    <x v="24"/>
    <n v="9697427"/>
    <s v="CONDUCTOR, OVERHEAD"/>
    <d v="1994-07-01T00:00:00"/>
    <d v="1994-07-01T00:00:00"/>
    <s v="CPR Conversion"/>
  </r>
  <r>
    <n v="0"/>
    <n v="0"/>
    <n v="0"/>
    <n v="0"/>
    <d v="2025-12-01T00:00:00"/>
    <s v="BH Colorado Electric Oper Co"/>
    <s v="Regulated Electric (122)"/>
    <s v="X DNU 876: CRIPPLECRK -AREQUA GULCH"/>
    <x v="225"/>
    <n v="135600"/>
    <x v="24"/>
    <n v="9773673"/>
    <s v="CONDUCTOR, OVERHEAD"/>
    <d v="1996-07-01T00:00:00"/>
    <d v="1996-07-01T00:00:00"/>
    <s v="CPR Conversion"/>
  </r>
  <r>
    <n v="0"/>
    <n v="0"/>
    <n v="0"/>
    <n v="0"/>
    <d v="2025-12-01T00:00:00"/>
    <s v="BH Colorado Electric Oper Co"/>
    <s v="Regulated Electric (122)"/>
    <s v="X DNU 876: CRIPPLECRK -AREQUA GULCH"/>
    <x v="225"/>
    <n v="135600"/>
    <x v="24"/>
    <n v="9870332"/>
    <s v="CONDUCTOR, OVERHEAD"/>
    <d v="1999-07-16T00:00:00"/>
    <d v="1999-01-01T00:00:00"/>
    <s v="10005442"/>
  </r>
  <r>
    <n v="0"/>
    <n v="0"/>
    <n v="0"/>
    <n v="0"/>
    <d v="2025-12-01T00:00:00"/>
    <s v="BH Colorado Electric Oper Co"/>
    <s v="Regulated Electric (122)"/>
    <s v="X DNU 876: CRIPPLECRK -AREQUA GULCH"/>
    <x v="225"/>
    <n v="135600"/>
    <x v="3"/>
    <n v="9728359"/>
    <s v="Cripple Creek Sub-Elkton-Victo"/>
    <d v="2009-09-01T00:00:00"/>
    <d v="2009-09-01T00:00:00"/>
    <s v="7105876131"/>
  </r>
  <r>
    <n v="0"/>
    <n v="0"/>
    <n v="0"/>
    <n v="0"/>
    <d v="2025-12-01T00:00:00"/>
    <s v="BH Colorado Electric Oper Co"/>
    <s v="Regulated Electric (122)"/>
    <s v="X DNU 876: CRIPPLECRK -AREQUA GULCH"/>
    <x v="225"/>
    <n v="135600"/>
    <x v="3"/>
    <n v="9878420"/>
    <s v="Inv-Pikes Peak 69KV Relocation"/>
    <d v="1999-07-16T00:00:00"/>
    <d v="1999-08-01T00:00:00"/>
    <s v="10005442"/>
  </r>
  <r>
    <n v="0"/>
    <n v="0"/>
    <n v="0"/>
    <n v="0"/>
    <d v="2025-12-01T00:00:00"/>
    <s v="BH Colorado Electric Oper Co"/>
    <s v="Regulated Electric (122)"/>
    <s v="X DNU 876: CRIPPLECRK -AREQUA GULCH"/>
    <x v="225"/>
    <n v="135600"/>
    <x v="3"/>
    <n v="9809761"/>
    <s v="Inv Pikes Peak 69KV 2001 Reloc"/>
    <d v="2002-02-20T00:00:00"/>
    <d v="2002-02-01T00:00:00"/>
    <s v="10009652"/>
  </r>
  <r>
    <n v="0"/>
    <n v="0"/>
    <n v="0"/>
    <n v="0"/>
    <d v="2025-12-01T00:00:00"/>
    <s v="BH Colorado Electric Oper Co"/>
    <s v="Regulated Electric (122)"/>
    <s v="X DNU 876: CRIPPLECRK -AREQUA GULCH"/>
    <x v="225"/>
    <n v="135600"/>
    <x v="3"/>
    <n v="9811471"/>
    <s v="Inv Pikes Peak 69KV 2001 Reloc"/>
    <d v="2002-02-20T00:00:00"/>
    <d v="2002-07-01T00:00:00"/>
    <s v="10009652"/>
  </r>
  <r>
    <n v="0"/>
    <n v="0"/>
    <n v="0"/>
    <n v="0"/>
    <d v="2025-12-01T00:00:00"/>
    <s v="BH Colorado Electric Oper Co"/>
    <s v="Regulated Electric (122)"/>
    <s v="X DNU 876: CRIPPLECRK -AREQUA GULCH"/>
    <x v="225"/>
    <n v="135600"/>
    <x v="3"/>
    <n v="9809892"/>
    <s v="Inv Pikes Peak 69KV 2001 Reloc"/>
    <d v="2002-02-20T00:00:00"/>
    <d v="2002-03-01T00:00:00"/>
    <s v="10009652"/>
  </r>
  <r>
    <n v="0"/>
    <n v="0"/>
    <n v="0"/>
    <n v="0"/>
    <d v="2025-12-01T00:00:00"/>
    <s v="BH Colorado Electric Oper Co"/>
    <s v="Regulated Electric (122)"/>
    <s v="X DNU 876: CRIPPLECRK -AREQUA GULCH"/>
    <x v="225"/>
    <n v="135600"/>
    <x v="3"/>
    <n v="9747450"/>
    <s v="Reroute line 876"/>
    <d v="2006-11-10T00:00:00"/>
    <d v="2006-12-01T00:00:00"/>
    <s v="10024366"/>
  </r>
  <r>
    <n v="0"/>
    <n v="0"/>
    <n v="0"/>
    <n v="0"/>
    <d v="2025-12-01T00:00:00"/>
    <s v="BH Colorado Electric Oper Co"/>
    <s v="Regulated Electric (122)"/>
    <s v="X DNU 876: CRIPPLECRK -AREQUA GULCH"/>
    <x v="225"/>
    <n v="135600"/>
    <x v="92"/>
    <n v="9870329"/>
    <s v="INSULATORS-POST-69KV"/>
    <d v="1999-07-16T00:00:00"/>
    <d v="1999-01-01T00:00:00"/>
    <s v="10005442"/>
  </r>
  <r>
    <n v="0"/>
    <n v="0"/>
    <n v="0"/>
    <n v="0"/>
    <d v="2025-12-01T00:00:00"/>
    <s v="BH Colorado Electric Oper Co"/>
    <s v="Regulated Electric (122)"/>
    <s v="X DNU 876: CRIPPLECRK -AREQUA GULCH"/>
    <x v="225"/>
    <n v="135600"/>
    <x v="17"/>
    <n v="9776758"/>
    <s v="POST INSULATORS"/>
    <d v="1995-07-01T00:00:00"/>
    <d v="1995-07-01T00:00:00"/>
    <s v="CPR Conversion"/>
  </r>
  <r>
    <n v="0"/>
    <n v="0"/>
    <n v="0"/>
    <n v="0"/>
    <d v="2025-12-01T00:00:00"/>
    <s v="BH Colorado Electric Oper Co"/>
    <s v="Regulated Electric (122)"/>
    <s v="X DNU 876: CRIPPLECRK -AREQUA GULCH"/>
    <x v="225"/>
    <n v="135600"/>
    <x v="17"/>
    <n v="9809999"/>
    <s v="POST INSULATORS"/>
    <d v="2002-02-20T00:00:00"/>
    <d v="2002-01-01T00:00:00"/>
    <s v="10009652"/>
  </r>
  <r>
    <n v="0"/>
    <n v="0"/>
    <n v="0"/>
    <n v="0"/>
    <d v="2025-12-01T00:00:00"/>
    <s v="BH Colorado Electric Oper Co"/>
    <s v="Regulated Electric (122)"/>
    <s v="X DNU 876: CRIPPLECRK -AREQUA GULCH"/>
    <x v="225"/>
    <n v="135600"/>
    <x v="17"/>
    <n v="9708799"/>
    <s v="POST INSULATORS"/>
    <d v="1996-07-01T00:00:00"/>
    <d v="1996-07-01T00:00:00"/>
    <s v="CPR Conversion"/>
  </r>
  <r>
    <n v="0"/>
    <n v="0"/>
    <n v="0"/>
    <n v="0"/>
    <d v="2025-12-01T00:00:00"/>
    <s v="BH Colorado Electric Oper Co"/>
    <s v="Regulated Electric (122)"/>
    <s v="X DNU 876: CRIPPLECRK -AREQUA GULCH"/>
    <x v="225"/>
    <n v="135600"/>
    <x v="17"/>
    <n v="9741926"/>
    <s v="POST INSULATORS"/>
    <d v="2006-11-10T00:00:00"/>
    <d v="2006-01-01T00:00:00"/>
    <s v="10024366"/>
  </r>
  <r>
    <n v="0"/>
    <n v="0"/>
    <n v="0"/>
    <n v="0"/>
    <d v="2025-12-01T00:00:00"/>
    <s v="BH Colorado Electric Oper Co"/>
    <s v="Regulated Electric (122)"/>
    <s v="X DNU 876: CRIPPLECRK -AREQUA GULCH"/>
    <x v="225"/>
    <n v="135600"/>
    <x v="18"/>
    <n v="9741928"/>
    <s v="STATIC WIRE (TRANSMISSION LINES)"/>
    <d v="2006-11-10T00:00:00"/>
    <d v="2006-01-01T00:00:00"/>
    <s v="10024366"/>
  </r>
  <r>
    <n v="0"/>
    <n v="0"/>
    <n v="0"/>
    <n v="0"/>
    <d v="2025-12-01T00:00:00"/>
    <s v="BH Colorado Electric Oper Co"/>
    <s v="Regulated Electric (122)"/>
    <s v="X DNU 876: CRIPPLECRK -AREQUA GULCH"/>
    <x v="225"/>
    <n v="135600"/>
    <x v="18"/>
    <n v="9974534"/>
    <s v="STATIC WIRE (TRANSMISSION LINES)"/>
    <d v="1994-07-01T00:00:00"/>
    <d v="1994-07-01T00:00:00"/>
    <s v="CPR Conversion"/>
  </r>
  <r>
    <n v="0"/>
    <n v="0"/>
    <n v="0"/>
    <n v="0"/>
    <d v="2025-12-01T00:00:00"/>
    <s v="BH Colorado Electric Oper Co"/>
    <s v="Regulated Electric (122)"/>
    <s v="X DNU 876: CRIPPLECRK -AREQUA GULCH"/>
    <x v="225"/>
    <n v="135600"/>
    <x v="19"/>
    <n v="9741925"/>
    <s v="SUSPENSION INSULATORS"/>
    <d v="2006-11-10T00:00:00"/>
    <d v="2006-01-01T00:00:00"/>
    <s v="10024366"/>
  </r>
  <r>
    <n v="0"/>
    <n v="0"/>
    <n v="0"/>
    <n v="0"/>
    <d v="2025-12-01T00:00:00"/>
    <s v="BH Colorado Electric Oper Co"/>
    <s v="Regulated Electric (122)"/>
    <s v="X DNU 876: CRIPPLECRK -AREQUA GULCH"/>
    <x v="225"/>
    <n v="135600"/>
    <x v="19"/>
    <n v="9809998"/>
    <s v="SUSPENSION INSULATORS"/>
    <d v="2002-02-20T00:00:00"/>
    <d v="2002-01-01T00:00:00"/>
    <s v="10009652"/>
  </r>
  <r>
    <n v="0"/>
    <n v="0"/>
    <n v="0"/>
    <n v="0"/>
    <d v="2025-12-01T00:00:00"/>
    <s v="BH Colorado Electric Oper Co"/>
    <s v="Regulated Electric (122)"/>
    <s v="X DNU 876: CRIPPLECRK -AREQUA GULCH"/>
    <x v="225"/>
    <n v="135600"/>
    <x v="19"/>
    <n v="9713158"/>
    <s v="SUSPENSION INSULATORS"/>
    <d v="1995-07-01T00:00:00"/>
    <d v="1995-07-01T00:00:00"/>
    <s v="CPR Conversion"/>
  </r>
  <r>
    <n v="0"/>
    <n v="0"/>
    <n v="0"/>
    <n v="0"/>
    <d v="2025-12-01T00:00:00"/>
    <s v="BH Colorado Electric Oper Co"/>
    <s v="Regulated Electric (122)"/>
    <s v="X DNU 876: CRIPPLECRK -AREQUA GULCH"/>
    <x v="225"/>
    <n v="135600"/>
    <x v="19"/>
    <n v="9870328"/>
    <s v="SUSPENSION INSULATORS"/>
    <d v="1999-07-16T00:00:00"/>
    <d v="1999-01-01T00:00:00"/>
    <s v="10005442"/>
  </r>
  <r>
    <n v="0"/>
    <n v="0"/>
    <n v="0"/>
    <n v="0"/>
    <d v="2025-12-01T00:00:00"/>
    <s v="BH Colorado Electric Oper Co"/>
    <s v="Regulated Electric (122)"/>
    <s v="X DNU 876: CRIPPLECRK -AREQUA GULCH"/>
    <x v="225"/>
    <n v="135600"/>
    <x v="19"/>
    <n v="9862157"/>
    <s v="SUSPENSION INSULATORS"/>
    <d v="1996-07-01T00:00:00"/>
    <d v="1996-07-01T00:00:00"/>
    <s v="CPR Conversion"/>
  </r>
  <r>
    <n v="0"/>
    <n v="0"/>
    <n v="0"/>
    <n v="0"/>
    <d v="2025-12-01T00:00:00"/>
    <s v="BH Colorado Electric Oper Co"/>
    <s v="Regulated Electric (122)"/>
    <s v="X DNU 876: CRIPPLECRK -AREQUA GULCH"/>
    <x v="225"/>
    <n v="135600"/>
    <x v="41"/>
    <n v="9728058"/>
    <s v="SWITCHES - OVER 34.5KV"/>
    <d v="1979-07-01T00:00:00"/>
    <d v="1979-07-01T00:00:00"/>
    <s v="CPR Conversion"/>
  </r>
  <r>
    <n v="0"/>
    <n v="0"/>
    <n v="0"/>
    <n v="0"/>
    <d v="2025-12-01T00:00:00"/>
    <s v="BH Colorado Electric Oper Co"/>
    <s v="Regulated Electric (122)"/>
    <s v="X DNU WPC Transmission Line #  212"/>
    <x v="226"/>
    <n v="135500"/>
    <x v="20"/>
    <n v="21297833"/>
    <s v="CROSSARM ASSEMBLIES, WOOD"/>
    <d v="1960-07-01T00:00:00"/>
    <d v="1960-07-01T00:00:00"/>
    <s v="50507XFER"/>
  </r>
  <r>
    <n v="0"/>
    <n v="0"/>
    <n v="0"/>
    <n v="0"/>
    <d v="2025-12-01T00:00:00"/>
    <s v="BH Colorado Electric Oper Co"/>
    <s v="Regulated Electric (122)"/>
    <s v="X DNU WPC Transmission Line #  212"/>
    <x v="226"/>
    <n v="135500"/>
    <x v="23"/>
    <n v="21297840"/>
    <s v="Pole, Wood"/>
    <d v="1960-07-01T00:00:00"/>
    <d v="1960-07-01T00:00:00"/>
    <s v="50507XFER"/>
  </r>
  <r>
    <n v="0"/>
    <n v="0"/>
    <n v="0"/>
    <n v="0"/>
    <d v="2025-12-01T00:00:00"/>
    <s v="BH Colorado Electric Oper Co"/>
    <s v="Regulated Electric (122)"/>
    <s v="X DNU WPC Transmission Line #  213"/>
    <x v="227"/>
    <n v="135002"/>
    <x v="5"/>
    <n v="20759802"/>
    <s v="T-LIN S17 T20 R66"/>
    <d v="1954-07-01T00:00:00"/>
    <d v="1954-07-01T00:00:00"/>
    <s v="50507XFER"/>
  </r>
  <r>
    <n v="0"/>
    <n v="0"/>
    <n v="0"/>
    <n v="0"/>
    <d v="2025-12-01T00:00:00"/>
    <s v="BH Colorado Electric Oper Co"/>
    <s v="Regulated Electric (122)"/>
    <s v="X DNU WPC Transmission Line #  213"/>
    <x v="227"/>
    <n v="135002"/>
    <x v="5"/>
    <n v="20759792"/>
    <s v="T-LIN S13 T19 R70"/>
    <d v="1954-07-01T00:00:00"/>
    <d v="1954-07-01T00:00:00"/>
    <s v="50507XFER"/>
  </r>
  <r>
    <n v="0"/>
    <n v="0"/>
    <n v="0"/>
    <n v="0"/>
    <d v="2025-12-01T00:00:00"/>
    <s v="BH Colorado Electric Oper Co"/>
    <s v="Regulated Electric (122)"/>
    <s v="X DNU WPC Transmission Line #  213"/>
    <x v="227"/>
    <n v="135002"/>
    <x v="5"/>
    <n v="21283731"/>
    <s v="T-LIN S36 T19 R68"/>
    <d v="1962-07-01T00:00:00"/>
    <d v="1962-07-01T00:00:00"/>
    <s v="50507XFER"/>
  </r>
  <r>
    <n v="0"/>
    <n v="0"/>
    <n v="0"/>
    <n v="0"/>
    <d v="2025-12-01T00:00:00"/>
    <s v="BH Colorado Electric Oper Co"/>
    <s v="Regulated Electric (122)"/>
    <s v="X DNU WPC Transmission Line #  213"/>
    <x v="227"/>
    <n v="135002"/>
    <x v="5"/>
    <n v="20759771"/>
    <s v="T-LIN S05 T19 R70"/>
    <d v="1954-07-01T00:00:00"/>
    <d v="1954-07-01T00:00:00"/>
    <s v="50507XFER"/>
  </r>
  <r>
    <n v="0"/>
    <n v="0"/>
    <n v="0"/>
    <n v="0"/>
    <d v="2025-12-01T00:00:00"/>
    <s v="BH Colorado Electric Oper Co"/>
    <s v="Regulated Electric (122)"/>
    <s v="X DNU WPC Transmission Line #  213"/>
    <x v="227"/>
    <n v="135002"/>
    <x v="5"/>
    <n v="20759799"/>
    <s v="T-LIN S16 T20 R66"/>
    <d v="1954-07-01T00:00:00"/>
    <d v="1954-07-01T00:00:00"/>
    <s v="50507XFER"/>
  </r>
  <r>
    <n v="0"/>
    <n v="0"/>
    <n v="0"/>
    <n v="0"/>
    <d v="2025-12-01T00:00:00"/>
    <s v="BH Colorado Electric Oper Co"/>
    <s v="Regulated Electric (122)"/>
    <s v="X DNU WPC Transmission Line #  213"/>
    <x v="227"/>
    <n v="135002"/>
    <x v="5"/>
    <n v="20759812"/>
    <s v="T-LIN S19 T19 R68"/>
    <d v="1954-07-01T00:00:00"/>
    <d v="1954-07-01T00:00:00"/>
    <s v="50507XFER"/>
  </r>
  <r>
    <n v="0"/>
    <n v="0"/>
    <n v="0"/>
    <n v="0"/>
    <d v="2025-12-01T00:00:00"/>
    <s v="BH Colorado Electric Oper Co"/>
    <s v="Regulated Electric (122)"/>
    <s v="X DNU WPC Transmission Line #  213"/>
    <x v="227"/>
    <n v="135002"/>
    <x v="5"/>
    <n v="20759831"/>
    <s v="T-LIN S20 T19 R69"/>
    <d v="1954-07-01T00:00:00"/>
    <d v="1954-07-01T00:00:00"/>
    <s v="50507XFER"/>
  </r>
  <r>
    <n v="0"/>
    <n v="0"/>
    <n v="0"/>
    <n v="0"/>
    <d v="2025-12-01T00:00:00"/>
    <s v="BH Colorado Electric Oper Co"/>
    <s v="Regulated Electric (122)"/>
    <s v="X DNU WPC Transmission Line #  213"/>
    <x v="227"/>
    <n v="135002"/>
    <x v="5"/>
    <n v="21283720"/>
    <s v="T-LIN S20 T20 R65"/>
    <d v="1958-07-01T00:00:00"/>
    <d v="1958-07-01T00:00:00"/>
    <s v="50507XFER"/>
  </r>
  <r>
    <n v="0"/>
    <n v="0"/>
    <n v="0"/>
    <n v="0"/>
    <d v="2025-12-01T00:00:00"/>
    <s v="BH Colorado Electric Oper Co"/>
    <s v="Regulated Electric (122)"/>
    <s v="X DNU WPC Transmission Line #  213"/>
    <x v="227"/>
    <n v="135002"/>
    <x v="5"/>
    <n v="20759838"/>
    <s v="T-LIN S20 T20 R65"/>
    <d v="1954-07-01T00:00:00"/>
    <d v="1954-07-01T00:00:00"/>
    <s v="50507XFER"/>
  </r>
  <r>
    <n v="0"/>
    <n v="0"/>
    <n v="0"/>
    <n v="0"/>
    <d v="2025-12-01T00:00:00"/>
    <s v="BH Colorado Electric Oper Co"/>
    <s v="Regulated Electric (122)"/>
    <s v="X DNU WPC Transmission Line #  213"/>
    <x v="227"/>
    <n v="135002"/>
    <x v="5"/>
    <n v="20759764"/>
    <s v="T-LIN S04 T19 R70"/>
    <d v="1954-07-01T00:00:00"/>
    <d v="1954-07-01T00:00:00"/>
    <s v="50507XFER"/>
  </r>
  <r>
    <n v="0"/>
    <n v="0"/>
    <n v="0"/>
    <n v="0"/>
    <d v="2025-12-01T00:00:00"/>
    <s v="BH Colorado Electric Oper Co"/>
    <s v="Regulated Electric (122)"/>
    <s v="X DNU WPC Transmission Line #  213"/>
    <x v="227"/>
    <n v="135002"/>
    <x v="5"/>
    <n v="20759778"/>
    <s v="T-LIN S07 T20 R66"/>
    <d v="1954-07-01T00:00:00"/>
    <d v="1954-07-01T00:00:00"/>
    <s v="50507XFER"/>
  </r>
  <r>
    <n v="0"/>
    <n v="0"/>
    <n v="0"/>
    <n v="0"/>
    <d v="2025-12-01T00:00:00"/>
    <s v="BH Colorado Electric Oper Co"/>
    <s v="Regulated Electric (122)"/>
    <s v="X DNU WPC Transmission Line #  213"/>
    <x v="227"/>
    <n v="135002"/>
    <x v="5"/>
    <n v="20759805"/>
    <s v="T-LIN S18 T19 R69"/>
    <d v="1954-07-01T00:00:00"/>
    <d v="1954-07-01T00:00:00"/>
    <s v="50507XFER"/>
  </r>
  <r>
    <n v="0"/>
    <n v="0"/>
    <n v="0"/>
    <n v="0"/>
    <d v="2025-12-01T00:00:00"/>
    <s v="BH Colorado Electric Oper Co"/>
    <s v="Regulated Electric (122)"/>
    <s v="X DNU WPC Transmission Line #  213"/>
    <x v="227"/>
    <n v="135002"/>
    <x v="5"/>
    <n v="21283708"/>
    <s v="T-LIN S19 T19 R68"/>
    <d v="1937-07-01T00:00:00"/>
    <d v="1937-07-01T00:00:00"/>
    <s v="50507XFER"/>
  </r>
  <r>
    <n v="0"/>
    <n v="0"/>
    <n v="0"/>
    <n v="0"/>
    <d v="2025-12-01T00:00:00"/>
    <s v="BH Colorado Electric Oper Co"/>
    <s v="Regulated Electric (122)"/>
    <s v="X DNU WPC Transmission Line #  213"/>
    <x v="227"/>
    <n v="135002"/>
    <x v="5"/>
    <n v="21283715"/>
    <s v="T-LIN S24 T19 R69"/>
    <d v="1956-07-01T00:00:00"/>
    <d v="1956-07-01T00:00:00"/>
    <s v="50507XFER"/>
  </r>
  <r>
    <n v="0"/>
    <n v="0"/>
    <n v="0"/>
    <n v="0"/>
    <d v="2025-12-01T00:00:00"/>
    <s v="BH Colorado Electric Oper Co"/>
    <s v="Regulated Electric (122)"/>
    <s v="X DNU WPC Transmission Line #  213"/>
    <x v="227"/>
    <n v="135002"/>
    <x v="5"/>
    <n v="20759819"/>
    <s v="T-LIN S19 T19 R69"/>
    <d v="1954-07-01T00:00:00"/>
    <d v="1954-07-01T00:00:00"/>
    <s v="50507XFER"/>
  </r>
  <r>
    <n v="0"/>
    <n v="0"/>
    <n v="0"/>
    <n v="0"/>
    <d v="2025-12-01T00:00:00"/>
    <s v="BH Colorado Electric Oper Co"/>
    <s v="Regulated Electric (122)"/>
    <s v="X DNU WPC Transmission Line #  213"/>
    <x v="227"/>
    <n v="135002"/>
    <x v="5"/>
    <n v="20759824"/>
    <s v="T-LIN S19 T20 R65"/>
    <d v="1954-07-01T00:00:00"/>
    <d v="1954-07-01T00:00:00"/>
    <s v="50507XFER"/>
  </r>
  <r>
    <n v="0"/>
    <n v="0"/>
    <n v="0"/>
    <n v="0"/>
    <d v="2025-12-01T00:00:00"/>
    <s v="BH Colorado Electric Oper Co"/>
    <s v="Regulated Electric (122)"/>
    <s v="X DNU WPC Transmission Line #  213"/>
    <x v="227"/>
    <n v="135002"/>
    <x v="5"/>
    <n v="21283726"/>
    <s v="T-LIN S19 T20 R65"/>
    <d v="1958-07-01T00:00:00"/>
    <d v="1958-07-01T00:00:00"/>
    <s v="50507XFER"/>
  </r>
  <r>
    <n v="0"/>
    <n v="0"/>
    <n v="0"/>
    <n v="0"/>
    <d v="2025-12-01T00:00:00"/>
    <s v="BH Colorado Electric Oper Co"/>
    <s v="Regulated Electric (122)"/>
    <s v="X DNU WPC Transmission Line #  213"/>
    <x v="227"/>
    <n v="135002"/>
    <x v="5"/>
    <n v="21283738"/>
    <s v="T-LIN S17 T19 R69"/>
    <d v="1971-07-01T00:00:00"/>
    <d v="1971-07-01T00:00:00"/>
    <s v="50507XFER"/>
  </r>
  <r>
    <n v="0"/>
    <n v="0"/>
    <n v="0"/>
    <n v="0"/>
    <d v="2025-12-01T00:00:00"/>
    <s v="BH Colorado Electric Oper Co"/>
    <s v="Regulated Electric (122)"/>
    <s v="X DNU WPC Transmission Line #  213"/>
    <x v="227"/>
    <n v="135002"/>
    <x v="5"/>
    <n v="21283745"/>
    <s v="T-LIN S19 T19 R68"/>
    <d v="1974-07-01T00:00:00"/>
    <d v="1974-07-01T00:00:00"/>
    <s v="50507XFER"/>
  </r>
  <r>
    <n v="0"/>
    <n v="0"/>
    <n v="0"/>
    <n v="0"/>
    <d v="2025-12-01T00:00:00"/>
    <s v="BH Colorado Electric Oper Co"/>
    <s v="Regulated Electric (122)"/>
    <s v="X DNU WPC Transmission Line #  213"/>
    <x v="227"/>
    <n v="135002"/>
    <x v="5"/>
    <n v="20759785"/>
    <s v="T-LIN S10 T19 R70"/>
    <d v="1954-07-01T00:00:00"/>
    <d v="1954-07-01T00:00:00"/>
    <s v="50507XFER"/>
  </r>
  <r>
    <n v="4"/>
    <n v="0"/>
    <n v="0"/>
    <n v="0"/>
    <d v="2025-12-01T00:00:00"/>
    <s v="BH Colorado Electric Oper Co"/>
    <s v="Regulated Electric (122)"/>
    <s v="X DNU WPC Transmission Line #  213"/>
    <x v="227"/>
    <n v="135300"/>
    <x v="3"/>
    <n v="12472523"/>
    <s v="Electric Transmission ARM Replace 115kv : ETOR69 REPLACE TRANSMISSION ARMS CANON PLNT - POLE # 212, 214, 215 CANON CITY"/>
    <d v="2014-02-28T00:00:00"/>
    <d v="2014-05-01T00:00:00"/>
    <s v="60021416"/>
  </r>
  <r>
    <n v="0"/>
    <n v="0"/>
    <n v="0"/>
    <n v="0"/>
    <d v="2025-12-01T00:00:00"/>
    <s v="BH Colorado Electric Oper Co"/>
    <s v="Regulated Electric (122)"/>
    <s v="X DNU WPC Transmission Line #  213"/>
    <x v="227"/>
    <n v="135300"/>
    <x v="3"/>
    <n v="12360641"/>
    <s v="INSTALL FIBER ON 115KV PORTLAND-SKALA-CANON PLANT REPLACING ONE STATICE WITH 50 OR OPGW  TRANS LINE 213"/>
    <d v="2014-03-28T00:00:00"/>
    <d v="2014-03-01T00:00:00"/>
    <s v="10048120"/>
  </r>
  <r>
    <n v="0"/>
    <n v="0"/>
    <n v="0"/>
    <n v="0"/>
    <d v="2025-12-01T00:00:00"/>
    <s v="BH Colorado Electric Oper Co"/>
    <s v="Regulated Electric (122)"/>
    <s v="X DNU WPC Transmission Line #  213"/>
    <x v="227"/>
    <n v="135300"/>
    <x v="3"/>
    <n v="12422971"/>
    <s v="INSTALL FIBER ON 115KV PORTLAND-SKALA-CANON PLANT REPLACING ONE STATICE WITH 50 OR OPGW  TRANS LINE 213"/>
    <d v="2014-03-28T00:00:00"/>
    <d v="2014-04-01T00:00:00"/>
    <s v="10048120"/>
  </r>
  <r>
    <n v="0"/>
    <n v="0"/>
    <n v="0"/>
    <n v="0"/>
    <d v="2025-12-01T00:00:00"/>
    <s v="BH Colorado Electric Oper Co"/>
    <s v="Regulated Electric (122)"/>
    <s v="X DNU WPC Transmission Line #  213"/>
    <x v="227"/>
    <n v="135300"/>
    <x v="3"/>
    <n v="12575512"/>
    <s v="LIDAR COMPLIANCE WORK ON TRANSMISSION LINE NUMBER 213"/>
    <d v="2014-06-01T00:00:00"/>
    <d v="2014-07-01T00:00:00"/>
    <s v="10049874"/>
  </r>
  <r>
    <n v="0"/>
    <n v="0"/>
    <n v="0"/>
    <n v="0"/>
    <d v="2025-12-01T00:00:00"/>
    <s v="BH Colorado Electric Oper Co"/>
    <s v="Regulated Electric (122)"/>
    <s v="X DNU WPC Transmission Line #  213"/>
    <x v="227"/>
    <n v="135500"/>
    <x v="33"/>
    <n v="20408519"/>
    <s v="Acquisition Reserve Elimination"/>
    <d v="1995-07-01T00:00:00"/>
    <d v="2016-01-01T00:00:00"/>
    <s v="50507XFER"/>
  </r>
  <r>
    <n v="0"/>
    <n v="0"/>
    <n v="0"/>
    <n v="0"/>
    <d v="2025-12-01T00:00:00"/>
    <s v="BH Colorado Electric Oper Co"/>
    <s v="Regulated Electric (122)"/>
    <s v="X DNU WPC Transmission Line #  213"/>
    <x v="227"/>
    <n v="135500"/>
    <x v="20"/>
    <n v="9996275"/>
    <s v="CROSSARM ASSEMBLIES, WOOD"/>
    <d v="2004-11-15T00:00:00"/>
    <d v="2005-01-01T00:00:00"/>
    <s v="10018506"/>
  </r>
  <r>
    <n v="0"/>
    <n v="0"/>
    <n v="0"/>
    <n v="0"/>
    <d v="2025-12-01T00:00:00"/>
    <s v="BH Colorado Electric Oper Co"/>
    <s v="Regulated Electric (122)"/>
    <s v="X DNU WPC Transmission Line #  213"/>
    <x v="227"/>
    <n v="135500"/>
    <x v="20"/>
    <n v="20759694"/>
    <s v="CROSSARM ASSEMBLIES, WOOD"/>
    <d v="1959-07-01T00:00:00"/>
    <d v="1959-07-01T00:00:00"/>
    <s v="50507XFER"/>
  </r>
  <r>
    <n v="0"/>
    <n v="0"/>
    <n v="0"/>
    <n v="0"/>
    <d v="2025-12-01T00:00:00"/>
    <s v="BH Colorado Electric Oper Co"/>
    <s v="Regulated Electric (122)"/>
    <s v="X DNU WPC Transmission Line #  213"/>
    <x v="227"/>
    <n v="135500"/>
    <x v="20"/>
    <n v="21283659"/>
    <s v="CROSSARM ASSEMBLIES, WOOD"/>
    <d v="1974-07-01T00:00:00"/>
    <d v="1974-07-01T00:00:00"/>
    <s v="50507XFER"/>
  </r>
  <r>
    <n v="0"/>
    <n v="0"/>
    <n v="0"/>
    <n v="0"/>
    <d v="2025-12-01T00:00:00"/>
    <s v="BH Colorado Electric Oper Co"/>
    <s v="Regulated Electric (122)"/>
    <s v="X DNU WPC Transmission Line #  213"/>
    <x v="227"/>
    <n v="135500"/>
    <x v="20"/>
    <n v="21283680"/>
    <s v="CROSSARM ASSEMBLIES, WOOD"/>
    <d v="1977-07-01T00:00:00"/>
    <d v="1977-07-01T00:00:00"/>
    <s v="50507XFER"/>
  </r>
  <r>
    <n v="0"/>
    <n v="0"/>
    <n v="0"/>
    <n v="0"/>
    <d v="2025-12-01T00:00:00"/>
    <s v="BH Colorado Electric Oper Co"/>
    <s v="Regulated Electric (122)"/>
    <s v="X DNU WPC Transmission Line #  213"/>
    <x v="227"/>
    <n v="135500"/>
    <x v="20"/>
    <n v="20759722"/>
    <s v="CROSSARM ASSEMBLIES, WOOD"/>
    <d v="1966-07-01T00:00:00"/>
    <d v="1966-07-01T00:00:00"/>
    <s v="50507XFER"/>
  </r>
  <r>
    <n v="0"/>
    <n v="0"/>
    <n v="0"/>
    <n v="0"/>
    <d v="2025-12-01T00:00:00"/>
    <s v="BH Colorado Electric Oper Co"/>
    <s v="Regulated Electric (122)"/>
    <s v="X DNU WPC Transmission Line #  213"/>
    <x v="227"/>
    <n v="135500"/>
    <x v="20"/>
    <n v="20759750"/>
    <s v="CROSSARM ASSEMBLIES, WOOD"/>
    <d v="1987-07-01T00:00:00"/>
    <d v="1987-07-01T00:00:00"/>
    <s v="50507XFER"/>
  </r>
  <r>
    <n v="0"/>
    <n v="0"/>
    <n v="0"/>
    <n v="0"/>
    <d v="2025-12-01T00:00:00"/>
    <s v="BH Colorado Electric Oper Co"/>
    <s v="Regulated Electric (122)"/>
    <s v="X DNU WPC Transmission Line #  213"/>
    <x v="227"/>
    <n v="135500"/>
    <x v="20"/>
    <n v="20759708"/>
    <s v="CROSSARM ASSEMBLIES, WOOD"/>
    <d v="1965-07-01T00:00:00"/>
    <d v="1965-07-01T00:00:00"/>
    <s v="50507XFER"/>
  </r>
  <r>
    <n v="0"/>
    <n v="0"/>
    <n v="0"/>
    <n v="0"/>
    <d v="2025-12-01T00:00:00"/>
    <s v="BH Colorado Electric Oper Co"/>
    <s v="Regulated Electric (122)"/>
    <s v="X DNU WPC Transmission Line #  213"/>
    <x v="227"/>
    <n v="135500"/>
    <x v="20"/>
    <n v="20759757"/>
    <s v="CROSSARM ASSEMBLIES, WOOD"/>
    <d v="1991-07-01T00:00:00"/>
    <d v="1991-07-01T00:00:00"/>
    <s v="50507XFER"/>
  </r>
  <r>
    <n v="0"/>
    <n v="0"/>
    <n v="0"/>
    <n v="0"/>
    <d v="2025-12-01T00:00:00"/>
    <s v="BH Colorado Electric Oper Co"/>
    <s v="Regulated Electric (122)"/>
    <s v="X DNU WPC Transmission Line #  213"/>
    <x v="227"/>
    <n v="135500"/>
    <x v="20"/>
    <n v="20759736"/>
    <s v="CROSSARM ASSEMBLIES, WOOD"/>
    <d v="1978-07-01T00:00:00"/>
    <d v="1978-07-01T00:00:00"/>
    <s v="50507XFER"/>
  </r>
  <r>
    <n v="0"/>
    <n v="0"/>
    <n v="0"/>
    <n v="0"/>
    <d v="2025-12-01T00:00:00"/>
    <s v="BH Colorado Electric Oper Co"/>
    <s v="Regulated Electric (122)"/>
    <s v="X DNU WPC Transmission Line #  213"/>
    <x v="227"/>
    <n v="135500"/>
    <x v="20"/>
    <n v="21283652"/>
    <s v="CROSSARM ASSEMBLIES, WOOD"/>
    <d v="1974-07-01T00:00:00"/>
    <d v="1974-07-01T00:00:00"/>
    <s v="50507XFER"/>
  </r>
  <r>
    <n v="0"/>
    <n v="0"/>
    <n v="0"/>
    <n v="0"/>
    <d v="2025-12-01T00:00:00"/>
    <s v="BH Colorado Electric Oper Co"/>
    <s v="Regulated Electric (122)"/>
    <s v="X DNU WPC Transmission Line #  213"/>
    <x v="227"/>
    <n v="135500"/>
    <x v="20"/>
    <n v="21283854"/>
    <s v="CROSSARM ASSEMBLIES, WOOD"/>
    <d v="1974-07-01T00:00:00"/>
    <d v="1974-07-01T00:00:00"/>
    <s v="50507XFER"/>
  </r>
  <r>
    <n v="0"/>
    <n v="0"/>
    <n v="0"/>
    <n v="0"/>
    <d v="2025-12-01T00:00:00"/>
    <s v="BH Colorado Electric Oper Co"/>
    <s v="Regulated Electric (122)"/>
    <s v="X DNU WPC Transmission Line #  213"/>
    <x v="227"/>
    <n v="135500"/>
    <x v="20"/>
    <n v="21283861"/>
    <s v="CROSSARM ASSEMBLIES, WOOD"/>
    <d v="1974-07-01T00:00:00"/>
    <d v="1974-07-01T00:00:00"/>
    <s v="50507XFER"/>
  </r>
  <r>
    <n v="0"/>
    <n v="0"/>
    <n v="0"/>
    <n v="0"/>
    <d v="2025-12-01T00:00:00"/>
    <s v="BH Colorado Electric Oper Co"/>
    <s v="Regulated Electric (122)"/>
    <s v="X DNU WPC Transmission Line #  213"/>
    <x v="227"/>
    <n v="135500"/>
    <x v="20"/>
    <n v="20759743"/>
    <s v="CROSSARM ASSEMBLIES, WOOD"/>
    <d v="1986-07-01T00:00:00"/>
    <d v="1986-07-01T00:00:00"/>
    <s v="50507XFER"/>
  </r>
  <r>
    <n v="0"/>
    <n v="0"/>
    <n v="0"/>
    <n v="0"/>
    <d v="2025-12-01T00:00:00"/>
    <s v="BH Colorado Electric Oper Co"/>
    <s v="Regulated Electric (122)"/>
    <s v="X DNU WPC Transmission Line #  213"/>
    <x v="227"/>
    <n v="135500"/>
    <x v="20"/>
    <n v="21283847"/>
    <s v="CROSSARM ASSEMBLIES, WOOD"/>
    <d v="1974-07-01T00:00:00"/>
    <d v="1974-07-01T00:00:00"/>
    <s v="50507XFER"/>
  </r>
  <r>
    <n v="0"/>
    <n v="0"/>
    <n v="0"/>
    <n v="0"/>
    <d v="2025-12-01T00:00:00"/>
    <s v="BH Colorado Electric Oper Co"/>
    <s v="Regulated Electric (122)"/>
    <s v="X DNU WPC Transmission Line #  213"/>
    <x v="227"/>
    <n v="135500"/>
    <x v="20"/>
    <n v="9802845"/>
    <s v="CROSSARM ASSEMBLIES, WOOD"/>
    <d v="1995-07-01T00:00:00"/>
    <d v="1995-07-01T00:00:00"/>
    <s v="WCDXFER"/>
  </r>
  <r>
    <n v="0"/>
    <n v="0"/>
    <n v="0"/>
    <n v="0"/>
    <d v="2025-12-01T00:00:00"/>
    <s v="BH Colorado Electric Oper Co"/>
    <s v="Regulated Electric (122)"/>
    <s v="X DNU WPC Transmission Line #  213"/>
    <x v="227"/>
    <n v="135500"/>
    <x v="20"/>
    <n v="20759715"/>
    <s v="CROSSARM ASSEMBLIES, WOOD"/>
    <d v="1966-07-01T00:00:00"/>
    <d v="1966-07-01T00:00:00"/>
    <s v="50507XFER"/>
  </r>
  <r>
    <n v="0"/>
    <n v="0"/>
    <n v="0"/>
    <n v="0"/>
    <d v="2025-12-01T00:00:00"/>
    <s v="BH Colorado Electric Oper Co"/>
    <s v="Regulated Electric (122)"/>
    <s v="X DNU WPC Transmission Line #  213"/>
    <x v="227"/>
    <n v="135500"/>
    <x v="20"/>
    <n v="20759729"/>
    <s v="CROSSARM ASSEMBLIES, WOOD"/>
    <d v="1967-07-01T00:00:00"/>
    <d v="1967-07-01T00:00:00"/>
    <s v="50507XFER"/>
  </r>
  <r>
    <n v="0"/>
    <n v="0"/>
    <n v="0"/>
    <n v="0"/>
    <d v="2025-12-01T00:00:00"/>
    <s v="BH Colorado Electric Oper Co"/>
    <s v="Regulated Electric (122)"/>
    <s v="X DNU WPC Transmission Line #  213"/>
    <x v="227"/>
    <n v="135500"/>
    <x v="20"/>
    <n v="21283673"/>
    <s v="CROSSARM ASSEMBLIES, WOOD"/>
    <d v="1975-07-01T00:00:00"/>
    <d v="1975-07-01T00:00:00"/>
    <s v="50507XFER"/>
  </r>
  <r>
    <n v="0"/>
    <n v="0"/>
    <n v="0"/>
    <n v="0"/>
    <d v="2025-12-01T00:00:00"/>
    <s v="BH Colorado Electric Oper Co"/>
    <s v="Regulated Electric (122)"/>
    <s v="X DNU WPC Transmission Line #  213"/>
    <x v="227"/>
    <n v="135500"/>
    <x v="20"/>
    <n v="21283694"/>
    <s v="CROSSARM ASSEMBLIES, WOOD"/>
    <d v="1977-07-01T00:00:00"/>
    <d v="1977-07-01T00:00:00"/>
    <s v="50507XFER"/>
  </r>
  <r>
    <n v="0"/>
    <n v="0"/>
    <n v="0"/>
    <n v="0"/>
    <d v="2025-12-01T00:00:00"/>
    <s v="BH Colorado Electric Oper Co"/>
    <s v="Regulated Electric (122)"/>
    <s v="X DNU WPC Transmission Line #  213"/>
    <x v="227"/>
    <n v="135500"/>
    <x v="20"/>
    <n v="9802860"/>
    <s v="CROSSARM ASSEMBLIES, WOOD"/>
    <d v="1995-07-01T00:00:00"/>
    <d v="1995-07-01T00:00:00"/>
    <s v="WCDXFER"/>
  </r>
  <r>
    <n v="0"/>
    <n v="0"/>
    <n v="0"/>
    <n v="0"/>
    <d v="2025-12-01T00:00:00"/>
    <s v="BH Colorado Electric Oper Co"/>
    <s v="Regulated Electric (122)"/>
    <s v="X DNU WPC Transmission Line #  213"/>
    <x v="227"/>
    <n v="135500"/>
    <x v="20"/>
    <n v="20759701"/>
    <s v="CROSSARM ASSEMBLIES, WOOD"/>
    <d v="1960-07-01T00:00:00"/>
    <d v="1960-07-01T00:00:00"/>
    <s v="50507XFER"/>
  </r>
  <r>
    <n v="0"/>
    <n v="0"/>
    <n v="0"/>
    <n v="0"/>
    <d v="2025-12-01T00:00:00"/>
    <s v="BH Colorado Electric Oper Co"/>
    <s v="Regulated Electric (122)"/>
    <s v="X DNU WPC Transmission Line #  213"/>
    <x v="227"/>
    <n v="135500"/>
    <x v="20"/>
    <n v="21283701"/>
    <s v="CROSSARM ASSEMBLIES, WOOD"/>
    <d v="1977-07-01T00:00:00"/>
    <d v="1977-07-01T00:00:00"/>
    <s v="50507XFER"/>
  </r>
  <r>
    <n v="0"/>
    <n v="0"/>
    <n v="0"/>
    <n v="0"/>
    <d v="2025-12-01T00:00:00"/>
    <s v="BH Colorado Electric Oper Co"/>
    <s v="Regulated Electric (122)"/>
    <s v="X DNU WPC Transmission Line #  213"/>
    <x v="227"/>
    <n v="135500"/>
    <x v="8"/>
    <n v="20408528"/>
    <s v="Crossarm, Assy"/>
    <d v="1995-07-01T00:00:00"/>
    <d v="1995-07-01T00:00:00"/>
    <s v="50507XFER"/>
  </r>
  <r>
    <n v="0"/>
    <n v="0"/>
    <n v="0"/>
    <n v="0"/>
    <d v="2025-12-01T00:00:00"/>
    <s v="BH Colorado Electric Oper Co"/>
    <s v="Regulated Electric (122)"/>
    <s v="X DNU WPC Transmission Line #  213"/>
    <x v="227"/>
    <n v="135500"/>
    <x v="8"/>
    <n v="12602476"/>
    <s v="Crossarm, Assy"/>
    <d v="2012-06-25T00:00:00"/>
    <d v="2012-01-01T00:00:00"/>
    <s v="7105213131"/>
  </r>
  <r>
    <n v="0"/>
    <n v="0"/>
    <n v="0"/>
    <n v="0"/>
    <d v="2025-12-01T00:00:00"/>
    <s v="BH Colorado Electric Oper Co"/>
    <s v="Regulated Electric (122)"/>
    <s v="X DNU WPC Transmission Line #  213"/>
    <x v="227"/>
    <n v="135500"/>
    <x v="8"/>
    <n v="20408508"/>
    <s v="Crossarm, Assy"/>
    <d v="1995-07-01T00:00:00"/>
    <d v="1995-07-01T00:00:00"/>
    <s v="50507XFER"/>
  </r>
  <r>
    <n v="0"/>
    <n v="0"/>
    <n v="0"/>
    <n v="0"/>
    <d v="2025-12-01T00:00:00"/>
    <s v="BH Colorado Electric Oper Co"/>
    <s v="Regulated Electric (122)"/>
    <s v="X DNU WPC Transmission Line #  213"/>
    <x v="227"/>
    <n v="135500"/>
    <x v="3"/>
    <n v="12575821"/>
    <s v="Canon Plant-Skala-Portland"/>
    <d v="2012-06-25T00:00:00"/>
    <d v="2014-07-01T00:00:00"/>
    <s v="7105213131"/>
  </r>
  <r>
    <n v="2"/>
    <n v="0"/>
    <n v="0"/>
    <n v="0"/>
    <d v="2025-12-01T00:00:00"/>
    <s v="BH Colorado Electric Oper Co"/>
    <s v="Regulated Electric (122)"/>
    <s v="X DNU WPC Transmission Line #  213"/>
    <x v="227"/>
    <n v="135500"/>
    <x v="3"/>
    <n v="12575613"/>
    <s v="Electric Transmission ARMS Replace 115KV : ETOR69 CHG OUT TRANSMISSION ARMS CANON PLNT - STRUCTURES 176, 178, 198 CANON CITY"/>
    <d v="2014-06-03T00:00:00"/>
    <d v="2014-07-01T00:00:00"/>
    <s v="60021415"/>
  </r>
  <r>
    <n v="0"/>
    <n v="0"/>
    <n v="0"/>
    <n v="0"/>
    <d v="2025-12-01T00:00:00"/>
    <s v="BH Colorado Electric Oper Co"/>
    <s v="Regulated Electric (122)"/>
    <s v="X DNU WPC Transmission Line #  213"/>
    <x v="227"/>
    <n v="135500"/>
    <x v="3"/>
    <n v="14696762"/>
    <s v="This work order is to replace structures that failed the 2009 ground line inspection"/>
    <d v="2016-02-25T00:00:00"/>
    <d v="2016-04-01T00:00:00"/>
    <s v="10054451"/>
  </r>
  <r>
    <n v="0"/>
    <n v="0"/>
    <n v="0"/>
    <n v="0"/>
    <d v="2025-12-01T00:00:00"/>
    <s v="BH Colorado Electric Oper Co"/>
    <s v="Regulated Electric (122)"/>
    <s v="X DNU WPC Transmission Line #  213"/>
    <x v="227"/>
    <n v="135500"/>
    <x v="3"/>
    <n v="21183502"/>
    <s v="This work order is to replace one arm on the Skala-Portland 115 kV line. The arm was identified as being damaged during the 2017 patrol"/>
    <d v="2018-01-29T00:00:00"/>
    <d v="2018-02-01T00:00:00"/>
    <s v="10058861"/>
  </r>
  <r>
    <n v="0"/>
    <n v="0"/>
    <n v="0"/>
    <n v="0"/>
    <d v="2025-12-01T00:00:00"/>
    <s v="BH Colorado Electric Oper Co"/>
    <s v="Regulated Electric (122)"/>
    <s v="X DNU WPC Transmission Line #  213"/>
    <x v="227"/>
    <n v="135500"/>
    <x v="3"/>
    <n v="12583721"/>
    <s v="Canon Plant-Skala-Portland"/>
    <d v="2012-06-25T00:00:00"/>
    <d v="2014-07-01T00:00:00"/>
    <s v="7105213131"/>
  </r>
  <r>
    <n v="0"/>
    <n v="0"/>
    <n v="0"/>
    <n v="0"/>
    <d v="2025-12-01T00:00:00"/>
    <s v="BH Colorado Electric Oper Co"/>
    <s v="Regulated Electric (122)"/>
    <s v="X DNU WPC Transmission Line #  213"/>
    <x v="227"/>
    <n v="135500"/>
    <x v="3"/>
    <n v="20969828"/>
    <s v="This work order is to replace one arm on the Skala-Portland 115 kV line. The arm was identified as being damaged during the 2017 patrol"/>
    <d v="2018-01-29T00:00:00"/>
    <d v="2018-01-01T00:00:00"/>
    <s v="10058861"/>
  </r>
  <r>
    <n v="1"/>
    <n v="0"/>
    <n v="0"/>
    <n v="0"/>
    <d v="2025-12-01T00:00:00"/>
    <s v="BH Colorado Electric Oper Co"/>
    <s v="Regulated Electric (122)"/>
    <s v="X DNU WPC Transmission Line #  213"/>
    <x v="227"/>
    <n v="135500"/>
    <x v="3"/>
    <n v="9995422"/>
    <s v="Repl structures-Osmose-Ln 213"/>
    <d v="2004-11-15T00:00:00"/>
    <d v="2005-11-01T00:00:00"/>
    <s v="10018506"/>
  </r>
  <r>
    <n v="0"/>
    <n v="0"/>
    <n v="0"/>
    <n v="0"/>
    <d v="2025-12-01T00:00:00"/>
    <s v="BH Colorado Electric Oper Co"/>
    <s v="Regulated Electric (122)"/>
    <s v="X DNU WPC Transmission Line #  213"/>
    <x v="227"/>
    <n v="135500"/>
    <x v="9"/>
    <n v="9780254"/>
    <s v="GUYS"/>
    <d v="1996-07-01T00:00:00"/>
    <d v="1996-07-01T00:00:00"/>
    <s v="CPR Conversion"/>
  </r>
  <r>
    <n v="0"/>
    <n v="0"/>
    <n v="0"/>
    <n v="0"/>
    <d v="2025-12-01T00:00:00"/>
    <s v="BH Colorado Electric Oper Co"/>
    <s v="Regulated Electric (122)"/>
    <s v="X DNU WPC Transmission Line #  213"/>
    <x v="227"/>
    <n v="135500"/>
    <x v="26"/>
    <n v="12758188"/>
    <s v="POLES: 80'"/>
    <d v="2014-06-01T00:00:00"/>
    <d v="2014-01-01T00:00:00"/>
    <s v="10049874"/>
  </r>
  <r>
    <n v="1"/>
    <n v="0"/>
    <n v="0"/>
    <n v="0"/>
    <d v="2025-12-01T00:00:00"/>
    <s v="BH Colorado Electric Oper Co"/>
    <s v="Regulated Electric (122)"/>
    <s v="X DNU WPC Transmission Line #  213"/>
    <x v="227"/>
    <n v="135500"/>
    <x v="13"/>
    <n v="14563359"/>
    <s v="Pole, Wood, 60'"/>
    <d v="2016-03-01T00:00:00"/>
    <d v="2016-01-01T00:00:00"/>
    <s v="60021415"/>
  </r>
  <r>
    <n v="0"/>
    <n v="0"/>
    <n v="0"/>
    <n v="0"/>
    <d v="2025-12-01T00:00:00"/>
    <s v="BH Colorado Electric Oper Co"/>
    <s v="Regulated Electric (122)"/>
    <s v="X DNU WPC Transmission Line #  213"/>
    <x v="227"/>
    <n v="135500"/>
    <x v="23"/>
    <n v="20759673"/>
    <s v="Pole, Wood"/>
    <d v="1986-07-01T00:00:00"/>
    <d v="1986-07-01T00:00:00"/>
    <s v="50507XFER"/>
  </r>
  <r>
    <n v="0"/>
    <n v="0"/>
    <n v="0"/>
    <n v="0"/>
    <d v="2025-12-01T00:00:00"/>
    <s v="BH Colorado Electric Oper Co"/>
    <s v="Regulated Electric (122)"/>
    <s v="X DNU WPC Transmission Line #  213"/>
    <x v="227"/>
    <n v="135500"/>
    <x v="23"/>
    <n v="20759687"/>
    <s v="Pole, Wood"/>
    <d v="1991-07-01T00:00:00"/>
    <d v="1991-07-01T00:00:00"/>
    <s v="50507XFER"/>
  </r>
  <r>
    <n v="0"/>
    <n v="0"/>
    <n v="0"/>
    <n v="0"/>
    <d v="2025-12-01T00:00:00"/>
    <s v="BH Colorado Electric Oper Co"/>
    <s v="Regulated Electric (122)"/>
    <s v="X DNU WPC Transmission Line #  213"/>
    <x v="227"/>
    <n v="135500"/>
    <x v="23"/>
    <n v="9802899"/>
    <s v="POLE, WOOD"/>
    <d v="1996-07-01T00:00:00"/>
    <d v="1996-07-01T00:00:00"/>
    <s v="WCDXFER"/>
  </r>
  <r>
    <n v="0"/>
    <n v="0"/>
    <n v="0"/>
    <n v="0"/>
    <d v="2025-12-01T00:00:00"/>
    <s v="BH Colorado Electric Oper Co"/>
    <s v="Regulated Electric (122)"/>
    <s v="X DNU WPC Transmission Line #  213"/>
    <x v="227"/>
    <n v="135500"/>
    <x v="23"/>
    <n v="20759624"/>
    <s v="Pole, Wood"/>
    <d v="1959-07-01T00:00:00"/>
    <d v="1959-07-01T00:00:00"/>
    <s v="50507XFER"/>
  </r>
  <r>
    <n v="0"/>
    <n v="0"/>
    <n v="0"/>
    <n v="0"/>
    <d v="2025-12-01T00:00:00"/>
    <s v="BH Colorado Electric Oper Co"/>
    <s v="Regulated Electric (122)"/>
    <s v="X DNU WPC Transmission Line #  213"/>
    <x v="227"/>
    <n v="135500"/>
    <x v="23"/>
    <n v="21283759"/>
    <s v="POLE, WOOD"/>
    <d v="1974-07-01T00:00:00"/>
    <d v="1974-07-01T00:00:00"/>
    <s v="50507XFER"/>
  </r>
  <r>
    <n v="0"/>
    <n v="0"/>
    <n v="0"/>
    <n v="0"/>
    <d v="2025-12-01T00:00:00"/>
    <s v="BH Colorado Electric Oper Co"/>
    <s v="Regulated Electric (122)"/>
    <s v="X DNU WPC Transmission Line #  213"/>
    <x v="227"/>
    <n v="135500"/>
    <x v="23"/>
    <n v="21283778"/>
    <s v="POLE, WOOD"/>
    <d v="1974-07-01T00:00:00"/>
    <d v="1974-07-01T00:00:00"/>
    <s v="50507XFER"/>
  </r>
  <r>
    <n v="0"/>
    <n v="0"/>
    <n v="0"/>
    <n v="0"/>
    <d v="2025-12-01T00:00:00"/>
    <s v="BH Colorado Electric Oper Co"/>
    <s v="Regulated Electric (122)"/>
    <s v="X DNU WPC Transmission Line #  213"/>
    <x v="227"/>
    <n v="135500"/>
    <x v="23"/>
    <n v="9803397"/>
    <s v="POLE, WOOD"/>
    <d v="1995-07-01T00:00:00"/>
    <d v="1995-07-01T00:00:00"/>
    <s v="WCDXFER"/>
  </r>
  <r>
    <n v="0"/>
    <n v="0"/>
    <n v="0"/>
    <n v="0"/>
    <d v="2025-12-01T00:00:00"/>
    <s v="BH Colorado Electric Oper Co"/>
    <s v="Regulated Electric (122)"/>
    <s v="X DNU WPC Transmission Line #  213"/>
    <x v="227"/>
    <n v="135500"/>
    <x v="23"/>
    <n v="20759666"/>
    <s v="Pole, Wood"/>
    <d v="1978-07-01T00:00:00"/>
    <d v="1978-07-01T00:00:00"/>
    <s v="50507XFER"/>
  </r>
  <r>
    <n v="0"/>
    <n v="0"/>
    <n v="0"/>
    <n v="0"/>
    <d v="2025-12-01T00:00:00"/>
    <s v="BH Colorado Electric Oper Co"/>
    <s v="Regulated Electric (122)"/>
    <s v="X DNU WPC Transmission Line #  213"/>
    <x v="227"/>
    <n v="135500"/>
    <x v="23"/>
    <n v="21283687"/>
    <s v="POLE, WOOD"/>
    <d v="1977-07-01T00:00:00"/>
    <d v="1977-07-01T00:00:00"/>
    <s v="50507XFER"/>
  </r>
  <r>
    <n v="0"/>
    <n v="0"/>
    <n v="0"/>
    <n v="0"/>
    <d v="2025-12-01T00:00:00"/>
    <s v="BH Colorado Electric Oper Co"/>
    <s v="Regulated Electric (122)"/>
    <s v="X DNU WPC Transmission Line #  213"/>
    <x v="227"/>
    <n v="135500"/>
    <x v="23"/>
    <n v="21283771"/>
    <s v="POLE, WOOD"/>
    <d v="1974-07-01T00:00:00"/>
    <d v="1974-07-01T00:00:00"/>
    <s v="50507XFER"/>
  </r>
  <r>
    <n v="0"/>
    <n v="0"/>
    <n v="0"/>
    <n v="0"/>
    <d v="2025-12-01T00:00:00"/>
    <s v="BH Colorado Electric Oper Co"/>
    <s v="Regulated Electric (122)"/>
    <s v="X DNU WPC Transmission Line #  213"/>
    <x v="227"/>
    <n v="135500"/>
    <x v="23"/>
    <n v="21283792"/>
    <s v="POLE, WOOD"/>
    <d v="1977-07-01T00:00:00"/>
    <d v="1977-07-01T00:00:00"/>
    <s v="50507XFER"/>
  </r>
  <r>
    <n v="0"/>
    <n v="0"/>
    <n v="0"/>
    <n v="0"/>
    <d v="2025-12-01T00:00:00"/>
    <s v="BH Colorado Electric Oper Co"/>
    <s v="Regulated Electric (122)"/>
    <s v="X DNU WPC Transmission Line #  213"/>
    <x v="227"/>
    <n v="135500"/>
    <x v="23"/>
    <n v="20759652"/>
    <s v="Pole, Wood"/>
    <d v="1966-07-01T00:00:00"/>
    <d v="1966-07-01T00:00:00"/>
    <s v="50507XFER"/>
  </r>
  <r>
    <n v="0"/>
    <n v="0"/>
    <n v="0"/>
    <n v="0"/>
    <d v="2025-12-01T00:00:00"/>
    <s v="BH Colorado Electric Oper Co"/>
    <s v="Regulated Electric (122)"/>
    <s v="X DNU WPC Transmission Line #  213"/>
    <x v="227"/>
    <n v="135500"/>
    <x v="23"/>
    <n v="20759631"/>
    <s v="Pole, Wood"/>
    <d v="1960-07-01T00:00:00"/>
    <d v="1960-07-01T00:00:00"/>
    <s v="50507XFER"/>
  </r>
  <r>
    <n v="0"/>
    <n v="0"/>
    <n v="0"/>
    <n v="0"/>
    <d v="2025-12-01T00:00:00"/>
    <s v="BH Colorado Electric Oper Co"/>
    <s v="Regulated Electric (122)"/>
    <s v="X DNU WPC Transmission Line #  213"/>
    <x v="227"/>
    <n v="135500"/>
    <x v="23"/>
    <n v="20759680"/>
    <s v="Pole, Wood"/>
    <d v="1987-07-01T00:00:00"/>
    <d v="1987-07-01T00:00:00"/>
    <s v="50507XFER"/>
  </r>
  <r>
    <n v="0"/>
    <n v="0"/>
    <n v="0"/>
    <n v="0"/>
    <d v="2025-12-01T00:00:00"/>
    <s v="BH Colorado Electric Oper Co"/>
    <s v="Regulated Electric (122)"/>
    <s v="X DNU WPC Transmission Line #  213"/>
    <x v="227"/>
    <n v="135500"/>
    <x v="23"/>
    <n v="9803378"/>
    <s v="POLE, WOOD"/>
    <d v="1995-07-01T00:00:00"/>
    <d v="1995-07-01T00:00:00"/>
    <s v="WCDXFER"/>
  </r>
  <r>
    <n v="0"/>
    <n v="0"/>
    <n v="0"/>
    <n v="0"/>
    <d v="2025-12-01T00:00:00"/>
    <s v="BH Colorado Electric Oper Co"/>
    <s v="Regulated Electric (122)"/>
    <s v="X DNU WPC Transmission Line #  213"/>
    <x v="227"/>
    <n v="135500"/>
    <x v="23"/>
    <n v="9804934"/>
    <s v="POLE, WOOD"/>
    <d v="1992-07-01T00:00:00"/>
    <d v="1992-07-01T00:00:00"/>
    <s v="WCDXFER"/>
  </r>
  <r>
    <n v="0"/>
    <n v="0"/>
    <n v="0"/>
    <n v="0"/>
    <d v="2025-12-01T00:00:00"/>
    <s v="BH Colorado Electric Oper Co"/>
    <s v="Regulated Electric (122)"/>
    <s v="X DNU WPC Transmission Line #  213"/>
    <x v="227"/>
    <n v="135500"/>
    <x v="23"/>
    <n v="20759638"/>
    <s v="Pole, Wood"/>
    <d v="1965-07-01T00:00:00"/>
    <d v="1965-07-01T00:00:00"/>
    <s v="50507XFER"/>
  </r>
  <r>
    <n v="0"/>
    <n v="0"/>
    <n v="0"/>
    <n v="0"/>
    <d v="2025-12-01T00:00:00"/>
    <s v="BH Colorado Electric Oper Co"/>
    <s v="Regulated Electric (122)"/>
    <s v="X DNU WPC Transmission Line #  213"/>
    <x v="227"/>
    <n v="135500"/>
    <x v="23"/>
    <n v="20759659"/>
    <s v="Pole, Wood"/>
    <d v="1967-07-01T00:00:00"/>
    <d v="1967-07-01T00:00:00"/>
    <s v="50507XFER"/>
  </r>
  <r>
    <n v="0"/>
    <n v="0"/>
    <n v="0"/>
    <n v="0"/>
    <d v="2025-12-01T00:00:00"/>
    <s v="BH Colorado Electric Oper Co"/>
    <s v="Regulated Electric (122)"/>
    <s v="X DNU WPC Transmission Line #  213"/>
    <x v="227"/>
    <n v="135500"/>
    <x v="23"/>
    <n v="21283752"/>
    <s v="POLE, WOOD"/>
    <d v="1972-07-01T00:00:00"/>
    <d v="1972-07-01T00:00:00"/>
    <s v="50507XFER"/>
  </r>
  <r>
    <n v="0"/>
    <n v="0"/>
    <n v="0"/>
    <n v="0"/>
    <d v="2025-12-01T00:00:00"/>
    <s v="BH Colorado Electric Oper Co"/>
    <s v="Regulated Electric (122)"/>
    <s v="X DNU WPC Transmission Line #  213"/>
    <x v="227"/>
    <n v="135500"/>
    <x v="23"/>
    <n v="21283785"/>
    <s v="POLE, WOOD"/>
    <d v="1975-07-01T00:00:00"/>
    <d v="1975-07-01T00:00:00"/>
    <s v="50507XFER"/>
  </r>
  <r>
    <n v="0"/>
    <n v="0"/>
    <n v="0"/>
    <n v="0"/>
    <d v="2025-12-01T00:00:00"/>
    <s v="BH Colorado Electric Oper Co"/>
    <s v="Regulated Electric (122)"/>
    <s v="X DNU WPC Transmission Line #  213"/>
    <x v="227"/>
    <n v="135500"/>
    <x v="23"/>
    <n v="9995816"/>
    <s v="POLE, WOOD"/>
    <d v="2004-11-15T00:00:00"/>
    <d v="2005-01-01T00:00:00"/>
    <s v="10018506"/>
  </r>
  <r>
    <n v="0"/>
    <n v="0"/>
    <n v="0"/>
    <n v="0"/>
    <d v="2025-12-01T00:00:00"/>
    <s v="BH Colorado Electric Oper Co"/>
    <s v="Regulated Electric (122)"/>
    <s v="X DNU WPC Transmission Line #  213"/>
    <x v="227"/>
    <n v="135500"/>
    <x v="23"/>
    <n v="20759645"/>
    <s v="Pole, Wood"/>
    <d v="1966-07-01T00:00:00"/>
    <d v="1966-07-01T00:00:00"/>
    <s v="50507XFER"/>
  </r>
  <r>
    <n v="0"/>
    <n v="0"/>
    <n v="0"/>
    <n v="0"/>
    <d v="2025-12-01T00:00:00"/>
    <s v="BH Colorado Electric Oper Co"/>
    <s v="Regulated Electric (122)"/>
    <s v="X DNU WPC Transmission Line #  213"/>
    <x v="227"/>
    <n v="135500"/>
    <x v="23"/>
    <n v="21283666"/>
    <s v="POLE, WOOD"/>
    <d v="1977-07-01T00:00:00"/>
    <d v="1977-07-01T00:00:00"/>
    <s v="50507XFER"/>
  </r>
  <r>
    <n v="0"/>
    <n v="0"/>
    <n v="0"/>
    <n v="0"/>
    <d v="2025-12-01T00:00:00"/>
    <s v="BH Colorado Electric Oper Co"/>
    <s v="Regulated Electric (122)"/>
    <s v="X DNU WPC Transmission Line #  213"/>
    <x v="227"/>
    <n v="135500"/>
    <x v="23"/>
    <n v="21283645"/>
    <s v="POLE, WOOD"/>
    <d v="1977-07-01T00:00:00"/>
    <d v="1977-07-01T00:00:00"/>
    <s v="50507XFER"/>
  </r>
  <r>
    <n v="0"/>
    <n v="0"/>
    <n v="0"/>
    <n v="0"/>
    <d v="2025-12-01T00:00:00"/>
    <s v="BH Colorado Electric Oper Co"/>
    <s v="Regulated Electric (122)"/>
    <s v="X DNU WPC Transmission Line #  213"/>
    <x v="227"/>
    <n v="135500"/>
    <x v="34"/>
    <n v="18693270"/>
    <s v="60 FOOT STRUCTURE: 179"/>
    <d v="2016-02-25T00:00:00"/>
    <d v="2016-04-01T00:00:00"/>
    <s v="10054451"/>
  </r>
  <r>
    <n v="0"/>
    <n v="0"/>
    <n v="0"/>
    <n v="0"/>
    <d v="2025-12-01T00:00:00"/>
    <s v="BH Colorado Electric Oper Co"/>
    <s v="Regulated Electric (122)"/>
    <s v="X DNU WPC Transmission Line #  213"/>
    <x v="227"/>
    <n v="135500"/>
    <x v="34"/>
    <n v="18693265"/>
    <s v="65 FOOT STRUCTURE: 164"/>
    <d v="2016-02-25T00:00:00"/>
    <d v="2016-04-01T00:00:00"/>
    <s v="10054451"/>
  </r>
  <r>
    <n v="0"/>
    <n v="0"/>
    <n v="0"/>
    <n v="0"/>
    <d v="2025-12-01T00:00:00"/>
    <s v="BH Colorado Electric Oper Co"/>
    <s v="Regulated Electric (122)"/>
    <s v="X DNU WPC Transmission Line #  213"/>
    <x v="227"/>
    <n v="135500"/>
    <x v="436"/>
    <n v="9977412"/>
    <s v="WOOD 2 POLES 60'"/>
    <d v="1995-07-01T00:00:00"/>
    <d v="1995-07-01T00:00:00"/>
    <s v="CPR Conversion"/>
  </r>
  <r>
    <n v="0"/>
    <n v="0"/>
    <n v="0"/>
    <n v="0"/>
    <d v="2025-12-01T00:00:00"/>
    <s v="BH Colorado Electric Oper Co"/>
    <s v="Regulated Electric (122)"/>
    <s v="X DNU WPC Transmission Line #  213"/>
    <x v="227"/>
    <n v="135500"/>
    <x v="432"/>
    <n v="9977411"/>
    <s v="WOOD 2 POLES 65'"/>
    <d v="1995-07-01T00:00:00"/>
    <d v="1995-07-01T00:00:00"/>
    <s v="CPR Conversion"/>
  </r>
  <r>
    <n v="0"/>
    <n v="0"/>
    <n v="0"/>
    <n v="0"/>
    <d v="2025-12-01T00:00:00"/>
    <s v="BH Colorado Electric Oper Co"/>
    <s v="Regulated Electric (122)"/>
    <s v="X DNU WPC Transmission Line #  213"/>
    <x v="227"/>
    <n v="135500"/>
    <x v="429"/>
    <n v="9689195"/>
    <s v="WOOD 3 POLES 75'"/>
    <d v="1996-07-01T00:00:00"/>
    <d v="1996-07-01T00:00:00"/>
    <s v="CPR Conversion"/>
  </r>
  <r>
    <n v="0"/>
    <n v="0"/>
    <n v="0"/>
    <n v="0"/>
    <d v="2025-12-01T00:00:00"/>
    <s v="BH Colorado Electric Oper Co"/>
    <s v="Regulated Electric (122)"/>
    <s v="X DNU WPC Transmission Line #  213"/>
    <x v="227"/>
    <n v="135500"/>
    <x v="468"/>
    <n v="9974428"/>
    <s v="WOOD 3 POLES 85'"/>
    <d v="1992-07-01T00:00:00"/>
    <d v="1992-07-01T00:00:00"/>
    <s v="CPR Conversion"/>
  </r>
  <r>
    <n v="0"/>
    <n v="0"/>
    <n v="0"/>
    <n v="0"/>
    <d v="2025-12-01T00:00:00"/>
    <s v="BH Colorado Electric Oper Co"/>
    <s v="Regulated Electric (122)"/>
    <s v="X DNU WPC Transmission Line #  213"/>
    <x v="227"/>
    <n v="135600"/>
    <x v="3"/>
    <n v="12583718"/>
    <s v="Canon Plant-Skala-Portland"/>
    <d v="2012-06-25T00:00:00"/>
    <d v="2014-07-01T00:00:00"/>
    <s v="7105213131"/>
  </r>
  <r>
    <n v="0"/>
    <n v="0"/>
    <n v="0"/>
    <n v="0"/>
    <d v="2025-12-01T00:00:00"/>
    <s v="BH Colorado Electric Oper Co"/>
    <s v="Regulated Electric (122)"/>
    <s v="X DNU WPC Transmission Line #  213"/>
    <x v="227"/>
    <n v="135600"/>
    <x v="3"/>
    <n v="12575818"/>
    <s v="Canon Plant-Skala-Portland"/>
    <d v="2012-06-25T00:00:00"/>
    <d v="2014-07-01T00:00:00"/>
    <s v="7105213131"/>
  </r>
  <r>
    <n v="1"/>
    <n v="0"/>
    <n v="0"/>
    <n v="0"/>
    <d v="2025-12-01T00:00:00"/>
    <s v="BH Colorado Electric Oper Co"/>
    <s v="Regulated Electric (122)"/>
    <s v="X DNU WPC Transmission Line #  213"/>
    <x v="227"/>
    <n v="135600"/>
    <x v="3"/>
    <n v="9995423"/>
    <s v="Repl structures-Osmose-Ln 213"/>
    <d v="2004-11-15T00:00:00"/>
    <d v="2005-11-01T00:00:00"/>
    <s v="10018506"/>
  </r>
  <r>
    <n v="0"/>
    <n v="0"/>
    <n v="0"/>
    <n v="0"/>
    <d v="2025-12-01T00:00:00"/>
    <s v="BH Colorado Electric Oper Co"/>
    <s v="Regulated Electric (122)"/>
    <s v="X DNU WPC Transmission Line #  213"/>
    <x v="227"/>
    <n v="135600"/>
    <x v="18"/>
    <n v="12606860"/>
    <s v="Static Wire (Transmission Lines)"/>
    <d v="2014-03-28T00:00:00"/>
    <d v="2014-01-01T00:00:00"/>
    <s v="10048120"/>
  </r>
  <r>
    <n v="0"/>
    <n v="0"/>
    <n v="0"/>
    <n v="0"/>
    <d v="2025-12-01T00:00:00"/>
    <s v="BH Colorado Electric Oper Co"/>
    <s v="Regulated Electric (122)"/>
    <s v="X DNU WPC Transmission Line #  213"/>
    <x v="227"/>
    <n v="135600"/>
    <x v="19"/>
    <n v="9995817"/>
    <s v="SUSPENSION INSULATORS"/>
    <d v="2004-11-15T00:00:00"/>
    <d v="2005-01-01T00:00:00"/>
    <s v="10018506"/>
  </r>
  <r>
    <n v="0"/>
    <n v="0"/>
    <n v="0"/>
    <n v="0"/>
    <d v="2025-12-01T00:00:00"/>
    <s v="BH Colorado Electric Oper Co"/>
    <s v="Regulated Electric (122)"/>
    <s v="X DNU WPC Transmission Line #  213"/>
    <x v="227"/>
    <n v="135600"/>
    <x v="19"/>
    <n v="12602465"/>
    <s v="Suspension Insulators"/>
    <d v="2012-06-25T00:00:00"/>
    <d v="2012-01-01T00:00:00"/>
    <s v="7105213131"/>
  </r>
  <r>
    <n v="0"/>
    <n v="0"/>
    <n v="0"/>
    <n v="0"/>
    <d v="2025-12-01T00:00:00"/>
    <s v="BH Colorado Electric Oper Co"/>
    <s v="Regulated Electric (122)"/>
    <s v="X -DNU WPC Transmission Line #  227"/>
    <x v="170"/>
    <n v="135500"/>
    <x v="20"/>
    <n v="9818332"/>
    <s v="CROSSARM ASSEMBLIES, WOOD"/>
    <d v="2004-12-01T00:00:00"/>
    <d v="2004-01-01T00:00:00"/>
    <s v="7105227131"/>
  </r>
  <r>
    <n v="0"/>
    <n v="0"/>
    <n v="0"/>
    <n v="0"/>
    <d v="2025-12-01T00:00:00"/>
    <s v="BH Colorado Electric Oper Co"/>
    <s v="Regulated Electric (122)"/>
    <s v="X -DNU WPC Transmission Line #  227"/>
    <x v="170"/>
    <n v="135500"/>
    <x v="20"/>
    <n v="9802856"/>
    <s v="CROSSARM ASSEMBLIES, WOOD"/>
    <d v="1993-07-01T00:00:00"/>
    <d v="1993-07-01T00:00:00"/>
    <s v="WCDXFER"/>
  </r>
  <r>
    <n v="0"/>
    <n v="0"/>
    <n v="0"/>
    <n v="0"/>
    <d v="2025-12-01T00:00:00"/>
    <s v="BH Colorado Electric Oper Co"/>
    <s v="Regulated Electric (122)"/>
    <s v="X -DNU WPC Transmission Line #  227"/>
    <x v="170"/>
    <n v="135500"/>
    <x v="23"/>
    <n v="9818333"/>
    <s v="POLE, WOOD"/>
    <d v="2004-12-01T00:00:00"/>
    <d v="2004-01-01T00:00:00"/>
    <s v="7105227131"/>
  </r>
  <r>
    <n v="0"/>
    <n v="0"/>
    <n v="0"/>
    <n v="0"/>
    <d v="2025-12-01T00:00:00"/>
    <s v="BH Colorado Electric Oper Co"/>
    <s v="Regulated Electric (122)"/>
    <s v="X -DNU WPC Transmission Line #  227"/>
    <x v="170"/>
    <n v="135500"/>
    <x v="23"/>
    <n v="9803511"/>
    <s v="POLE, WOOD"/>
    <d v="1993-07-01T00:00:00"/>
    <d v="1993-07-01T00:00:00"/>
    <s v="WCDXFER"/>
  </r>
  <r>
    <n v="0"/>
    <n v="0"/>
    <n v="0"/>
    <n v="0"/>
    <d v="2025-12-01T00:00:00"/>
    <s v="BH Colorado Electric Oper Co"/>
    <s v="Regulated Electric (122)"/>
    <s v="X -DNU WPC Transmission Line #  227"/>
    <x v="170"/>
    <n v="135500"/>
    <x v="432"/>
    <n v="9974617"/>
    <s v="WOOD 2 POLES 65'"/>
    <d v="1993-07-01T00:00:00"/>
    <d v="1993-07-01T00:00:00"/>
    <s v="CPR Conversion"/>
  </r>
  <r>
    <n v="0"/>
    <n v="0"/>
    <n v="0"/>
    <n v="0"/>
    <d v="2025-12-01T00:00:00"/>
    <s v="BH Colorado Electric Oper Co"/>
    <s v="Regulated Electric (122)"/>
    <s v="X -DNU WPC Transmission Line #  227"/>
    <x v="170"/>
    <n v="135600"/>
    <x v="19"/>
    <n v="9818334"/>
    <s v="SUSPENSION INSULATORS"/>
    <d v="2004-12-01T00:00:00"/>
    <d v="2004-01-01T00:00:00"/>
    <s v="7105227131"/>
  </r>
  <r>
    <n v="0"/>
    <n v="0"/>
    <n v="0"/>
    <n v="0"/>
    <d v="2025-12-01T00:00:00"/>
    <s v="BH Colorado Electric Oper Co"/>
    <s v="Regulated Electric (122)"/>
    <s v="X DNU WPC Transmission Line #  231"/>
    <x v="228"/>
    <n v="135500"/>
    <x v="23"/>
    <n v="9818331"/>
    <s v="POLE, WOOD"/>
    <d v="2004-12-01T00:00:00"/>
    <d v="2004-01-01T00:00:00"/>
    <s v="7105231131"/>
  </r>
  <r>
    <n v="0"/>
    <n v="0"/>
    <n v="0"/>
    <n v="0"/>
    <d v="2025-12-01T00:00:00"/>
    <s v="BH Colorado Electric Oper Co"/>
    <s v="Regulated Electric (122)"/>
    <s v="X DNU WPC Transmission Line #  231"/>
    <x v="228"/>
    <n v="135600"/>
    <x v="40"/>
    <n v="9818330"/>
    <s v="CONDUCTOR, OH TRANS &amp; DIST INSULATED"/>
    <d v="2004-12-01T00:00:00"/>
    <d v="2004-01-01T00:00:00"/>
    <s v="7105231131"/>
  </r>
  <r>
    <n v="0"/>
    <n v="0"/>
    <n v="0"/>
    <n v="0"/>
    <d v="2025-12-01T00:00:00"/>
    <s v="BH Colorado Electric Oper Co"/>
    <s v="Regulated Electric (122)"/>
    <s v="X DNU WPC Transmission Line #  231"/>
    <x v="228"/>
    <n v="135600"/>
    <x v="19"/>
    <n v="19713222"/>
    <s v="Suspension Insulators"/>
    <d v="2017-03-22T00:00:00"/>
    <d v="2017-01-01T00:00:00"/>
    <s v="10056894"/>
  </r>
  <r>
    <n v="0"/>
    <n v="0"/>
    <n v="0"/>
    <n v="0"/>
    <d v="2025-12-01T00:00:00"/>
    <s v="BH Colorado Electric Oper Co"/>
    <s v="Regulated Electric (122)"/>
    <s v="X DNU WPC Transmission Line #  234"/>
    <x v="229"/>
    <n v="135002"/>
    <x v="6"/>
    <n v="11670897"/>
    <s v="ROW:WILLIAM PEETZ"/>
    <d v="2011-12-08T00:00:00"/>
    <d v="2012-01-01T00:00:00"/>
    <s v="10027442"/>
  </r>
  <r>
    <n v="0"/>
    <n v="0"/>
    <n v="0"/>
    <n v="0"/>
    <d v="2025-12-01T00:00:00"/>
    <s v="BH Colorado Electric Oper Co"/>
    <s v="Regulated Electric (122)"/>
    <s v="X DNU WPC Transmission Line #  234"/>
    <x v="229"/>
    <n v="135002"/>
    <x v="6"/>
    <n v="11670900"/>
    <s v="ROW:BURLINGTON NORTHERN"/>
    <d v="2011-12-08T00:00:00"/>
    <d v="2012-01-01T00:00:00"/>
    <s v="10027442"/>
  </r>
  <r>
    <n v="0"/>
    <n v="0"/>
    <n v="0"/>
    <n v="0"/>
    <d v="2025-12-01T00:00:00"/>
    <s v="BH Colorado Electric Oper Co"/>
    <s v="Regulated Electric (122)"/>
    <s v="X DNU WPC Transmission Line #  234"/>
    <x v="229"/>
    <n v="135002"/>
    <x v="6"/>
    <n v="11670903"/>
    <s v="ROW:TENBAR INC"/>
    <d v="2011-12-08T00:00:00"/>
    <d v="2012-01-01T00:00:00"/>
    <s v="10027442"/>
  </r>
  <r>
    <n v="0"/>
    <n v="0"/>
    <n v="0"/>
    <n v="0"/>
    <d v="2025-12-01T00:00:00"/>
    <s v="BH Colorado Electric Oper Co"/>
    <s v="Regulated Electric (122)"/>
    <s v="X DNU WPC Transmission Line #  234"/>
    <x v="229"/>
    <n v="135002"/>
    <x v="6"/>
    <n v="11670894"/>
    <s v="ROW:SEAL PHARMACY"/>
    <d v="2011-12-08T00:00:00"/>
    <d v="2012-01-01T00:00:00"/>
    <s v="10027442"/>
  </r>
  <r>
    <n v="0"/>
    <n v="0"/>
    <n v="0"/>
    <n v="0"/>
    <d v="2025-12-01T00:00:00"/>
    <s v="BH Colorado Electric Oper Co"/>
    <s v="Regulated Electric (122)"/>
    <s v="X DNU WPC Transmission Line #  234"/>
    <x v="229"/>
    <n v="135002"/>
    <x v="6"/>
    <n v="11670906"/>
    <s v="ROW:MARSH USA"/>
    <d v="2011-12-08T00:00:00"/>
    <d v="2012-01-01T00:00:00"/>
    <s v="10027442"/>
  </r>
  <r>
    <n v="0"/>
    <n v="0"/>
    <n v="0"/>
    <n v="0"/>
    <d v="2025-12-01T00:00:00"/>
    <s v="BH Colorado Electric Oper Co"/>
    <s v="Regulated Electric (122)"/>
    <s v="X DNU WPC Transmission Line #  234"/>
    <x v="229"/>
    <n v="135300"/>
    <x v="3"/>
    <n v="11041056"/>
    <s v="REBUILD OF 115 KV BACALITE MES"/>
    <d v="2009-12-01T00:00:00"/>
    <d v="2011-09-01T00:00:00"/>
    <s v="10027646"/>
  </r>
  <r>
    <n v="0"/>
    <n v="0"/>
    <n v="0"/>
    <n v="0"/>
    <d v="2025-12-01T00:00:00"/>
    <s v="BH Colorado Electric Oper Co"/>
    <s v="Regulated Electric (122)"/>
    <s v="X DNU WPC Transmission Line #  234"/>
    <x v="229"/>
    <n v="135500"/>
    <x v="7"/>
    <n v="11067152"/>
    <s v="ANCHORS"/>
    <d v="2009-12-01T00:00:00"/>
    <d v="2011-01-01T00:00:00"/>
    <s v="10027646"/>
  </r>
  <r>
    <n v="0"/>
    <n v="0"/>
    <n v="0"/>
    <n v="0"/>
    <d v="2025-12-01T00:00:00"/>
    <s v="BH Colorado Electric Oper Co"/>
    <s v="Regulated Electric (122)"/>
    <s v="X DNU WPC Transmission Line #  234"/>
    <x v="229"/>
    <n v="135500"/>
    <x v="7"/>
    <n v="21322865"/>
    <s v="Anchors"/>
    <d v="2017-01-09T00:00:00"/>
    <d v="2017-01-01T00:00:00"/>
    <s v="10052431"/>
  </r>
  <r>
    <n v="0"/>
    <n v="0"/>
    <n v="0"/>
    <n v="0"/>
    <d v="2025-12-01T00:00:00"/>
    <s v="BH Colorado Electric Oper Co"/>
    <s v="Regulated Electric (122)"/>
    <s v="X DNU WPC Transmission Line #  234"/>
    <x v="229"/>
    <n v="135500"/>
    <x v="20"/>
    <n v="9740684"/>
    <s v="CROSSARM ASSEMBLIES, WOOD"/>
    <d v="2006-08-16T00:00:00"/>
    <d v="2006-01-01T00:00:00"/>
    <s v="10023567"/>
  </r>
  <r>
    <n v="0"/>
    <n v="0"/>
    <n v="0"/>
    <n v="0"/>
    <d v="2025-12-01T00:00:00"/>
    <s v="BH Colorado Electric Oper Co"/>
    <s v="Regulated Electric (122)"/>
    <s v="X DNU WPC Transmission Line #  234"/>
    <x v="229"/>
    <n v="135500"/>
    <x v="20"/>
    <n v="9745101"/>
    <s v="CROSSARM ASSEMBLIES, WOOD"/>
    <d v="2007-06-01T00:00:00"/>
    <d v="2007-01-01T00:00:00"/>
    <s v="7105234131"/>
  </r>
  <r>
    <n v="0"/>
    <n v="0"/>
    <n v="0"/>
    <n v="0"/>
    <d v="2025-12-01T00:00:00"/>
    <s v="BH Colorado Electric Oper Co"/>
    <s v="Regulated Electric (122)"/>
    <s v="X DNU WPC Transmission Line #  234"/>
    <x v="229"/>
    <n v="135500"/>
    <x v="20"/>
    <n v="9738328"/>
    <s v="CROSSARM ASSEMBLIES, WOOD"/>
    <d v="2005-12-15T00:00:00"/>
    <d v="2005-01-01T00:00:00"/>
    <s v="10022631"/>
  </r>
  <r>
    <n v="0"/>
    <n v="0"/>
    <n v="0"/>
    <n v="0"/>
    <d v="2025-12-01T00:00:00"/>
    <s v="BH Colorado Electric Oper Co"/>
    <s v="Regulated Electric (122)"/>
    <s v="X DNU WPC Transmission Line #  234"/>
    <x v="229"/>
    <n v="135500"/>
    <x v="20"/>
    <n v="9802755"/>
    <s v="CROSSARM ASSEMBLIES, WOOD"/>
    <d v="1994-07-01T00:00:00"/>
    <d v="1994-07-01T00:00:00"/>
    <s v="WCDXFER"/>
  </r>
  <r>
    <n v="0"/>
    <n v="0"/>
    <n v="0"/>
    <n v="0"/>
    <d v="2025-12-01T00:00:00"/>
    <s v="BH Colorado Electric Oper Co"/>
    <s v="Regulated Electric (122)"/>
    <s v="X DNU WPC Transmission Line #  234"/>
    <x v="229"/>
    <n v="135500"/>
    <x v="3"/>
    <n v="11248106"/>
    <s v="115KV DOUBLE CIRCUIT AIRPORT T"/>
    <d v="2011-12-08T00:00:00"/>
    <d v="2012-01-01T00:00:00"/>
    <s v="10027442"/>
  </r>
  <r>
    <n v="0"/>
    <n v="0"/>
    <n v="0"/>
    <n v="0"/>
    <d v="2025-12-01T00:00:00"/>
    <s v="BH Colorado Electric Oper Co"/>
    <s v="Regulated Electric (122)"/>
    <s v="X DNU WPC Transmission Line #  234"/>
    <x v="229"/>
    <n v="135500"/>
    <x v="3"/>
    <n v="11248118"/>
    <s v="BACALITE MESA SUB TO NYBERG"/>
    <d v="2011-12-16T00:00:00"/>
    <d v="2012-01-01T00:00:00"/>
    <s v="10040011"/>
  </r>
  <r>
    <n v="0"/>
    <n v="0"/>
    <n v="0"/>
    <n v="0"/>
    <d v="2025-12-01T00:00:00"/>
    <s v="BH Colorado Electric Oper Co"/>
    <s v="Regulated Electric (122)"/>
    <s v="X DNU WPC Transmission Line #  234"/>
    <x v="229"/>
    <n v="135500"/>
    <x v="3"/>
    <n v="11248196"/>
    <s v="REBUILD 115KV AIP TO MEM"/>
    <d v="2010-12-31T00:00:00"/>
    <d v="2012-01-01T00:00:00"/>
    <s v="10027645"/>
  </r>
  <r>
    <n v="0"/>
    <n v="0"/>
    <n v="0"/>
    <n v="0"/>
    <d v="2025-12-01T00:00:00"/>
    <s v="BH Colorado Electric Oper Co"/>
    <s v="Regulated Electric (122)"/>
    <s v="X DNU WPC Transmission Line #  234"/>
    <x v="229"/>
    <n v="135500"/>
    <x v="3"/>
    <n v="19663643"/>
    <s v="This work order is for the rebuild of the 115 kV line that runs between the new Fountian Lake substation and PAGS"/>
    <d v="2017-01-09T00:00:00"/>
    <d v="2017-04-01T00:00:00"/>
    <s v="10052431"/>
  </r>
  <r>
    <n v="0"/>
    <n v="0"/>
    <n v="0"/>
    <n v="0"/>
    <d v="2025-12-01T00:00:00"/>
    <s v="BH Colorado Electric Oper Co"/>
    <s v="Regulated Electric (122)"/>
    <s v="X DNU WPC Transmission Line #  234"/>
    <x v="229"/>
    <n v="135500"/>
    <x v="3"/>
    <n v="11314083"/>
    <s v="115KV DOUBLE CIRCUIT AIRPORT T"/>
    <d v="2011-12-08T00:00:00"/>
    <d v="2012-03-01T00:00:00"/>
    <s v="10027442"/>
  </r>
  <r>
    <n v="0"/>
    <n v="0"/>
    <n v="0"/>
    <n v="0"/>
    <d v="2025-12-01T00:00:00"/>
    <s v="BH Colorado Electric Oper Co"/>
    <s v="Regulated Electric (122)"/>
    <s v="X DNU WPC Transmission Line #  234"/>
    <x v="229"/>
    <n v="135500"/>
    <x v="3"/>
    <n v="18849243"/>
    <s v="This work order is for the rebuild of the 115 kV line that runs between the new Fountian Lake substation and PAGS"/>
    <d v="2017-01-09T00:00:00"/>
    <d v="2017-03-01T00:00:00"/>
    <s v="10052431"/>
  </r>
  <r>
    <n v="0"/>
    <n v="0"/>
    <n v="0"/>
    <n v="0"/>
    <d v="2025-12-01T00:00:00"/>
    <s v="BH Colorado Electric Oper Co"/>
    <s v="Regulated Electric (122)"/>
    <s v="X DNU WPC Transmission Line #  234"/>
    <x v="229"/>
    <n v="135500"/>
    <x v="3"/>
    <n v="9747482"/>
    <s v="Repl 2 poles-Line 234"/>
    <d v="2006-08-16T00:00:00"/>
    <d v="2006-12-01T00:00:00"/>
    <s v="10023567"/>
  </r>
  <r>
    <n v="0"/>
    <n v="0"/>
    <n v="0"/>
    <n v="0"/>
    <d v="2025-12-01T00:00:00"/>
    <s v="BH Colorado Electric Oper Co"/>
    <s v="Regulated Electric (122)"/>
    <s v="X DNU WPC Transmission Line #  234"/>
    <x v="229"/>
    <n v="135500"/>
    <x v="3"/>
    <n v="11314942"/>
    <s v="BACALITE MESA SUB TO NYBERG"/>
    <d v="2011-12-16T00:00:00"/>
    <d v="2012-03-01T00:00:00"/>
    <s v="10040011"/>
  </r>
  <r>
    <n v="0"/>
    <n v="0"/>
    <n v="0"/>
    <n v="0"/>
    <d v="2025-12-01T00:00:00"/>
    <s v="BH Colorado Electric Oper Co"/>
    <s v="Regulated Electric (122)"/>
    <s v="X DNU WPC Transmission Line #  234"/>
    <x v="229"/>
    <n v="135500"/>
    <x v="3"/>
    <n v="18744606"/>
    <s v="This work order is for the rebuild of the 115 kV line that runs between the new Fountian Lake substation and PAGS"/>
    <d v="2017-01-09T00:00:00"/>
    <d v="2017-02-01T00:00:00"/>
    <s v="10052431"/>
  </r>
  <r>
    <n v="0"/>
    <n v="0"/>
    <n v="0"/>
    <n v="0"/>
    <d v="2025-12-01T00:00:00"/>
    <s v="BH Colorado Electric Oper Co"/>
    <s v="Regulated Electric (122)"/>
    <s v="X DNU WPC Transmission Line #  234"/>
    <x v="229"/>
    <n v="135500"/>
    <x v="3"/>
    <n v="9996098"/>
    <s v="Repl 2 H struc-Osmose-Ln 234"/>
    <d v="2005-12-15T00:00:00"/>
    <d v="2005-12-01T00:00:00"/>
    <s v="10022631"/>
  </r>
  <r>
    <n v="0"/>
    <n v="0"/>
    <n v="0"/>
    <n v="0"/>
    <d v="2025-12-01T00:00:00"/>
    <s v="BH Colorado Electric Oper Co"/>
    <s v="Regulated Electric (122)"/>
    <s v="X DNU WPC Transmission Line #  234"/>
    <x v="229"/>
    <n v="135500"/>
    <x v="22"/>
    <n v="11655682"/>
    <s v="STRUCTURES:STEEL POLES 110'"/>
    <d v="2011-12-16T00:00:00"/>
    <d v="2012-01-01T00:00:00"/>
    <s v="10040011"/>
  </r>
  <r>
    <n v="0"/>
    <n v="0"/>
    <n v="0"/>
    <n v="0"/>
    <d v="2025-12-01T00:00:00"/>
    <s v="BH Colorado Electric Oper Co"/>
    <s v="Regulated Electric (122)"/>
    <s v="X DNU WPC Transmission Line #  234"/>
    <x v="229"/>
    <n v="135500"/>
    <x v="22"/>
    <n v="11670951"/>
    <s v="STRUCTURE: STEEL 110'"/>
    <d v="2011-12-08T00:00:00"/>
    <d v="2012-01-01T00:00:00"/>
    <s v="10027442"/>
  </r>
  <r>
    <n v="0"/>
    <n v="0"/>
    <n v="0"/>
    <n v="0"/>
    <d v="2025-12-01T00:00:00"/>
    <s v="BH Colorado Electric Oper Co"/>
    <s v="Regulated Electric (122)"/>
    <s v="X DNU WPC Transmission Line #  234"/>
    <x v="229"/>
    <n v="135500"/>
    <x v="22"/>
    <n v="11670963"/>
    <s v="STRUCTURE: STEEL 115'"/>
    <d v="2011-12-08T00:00:00"/>
    <d v="2012-01-01T00:00:00"/>
    <s v="10027442"/>
  </r>
  <r>
    <n v="0"/>
    <n v="0"/>
    <n v="0"/>
    <n v="0"/>
    <d v="2025-12-01T00:00:00"/>
    <s v="BH Colorado Electric Oper Co"/>
    <s v="Regulated Electric (122)"/>
    <s v="X DNU WPC Transmission Line #  234"/>
    <x v="229"/>
    <n v="135500"/>
    <x v="22"/>
    <n v="11655694"/>
    <s v="STRUCTURES:STEEL POLES 125'"/>
    <d v="2011-12-16T00:00:00"/>
    <d v="2012-01-01T00:00:00"/>
    <s v="10040011"/>
  </r>
  <r>
    <n v="0"/>
    <n v="0"/>
    <n v="0"/>
    <n v="0"/>
    <d v="2025-12-01T00:00:00"/>
    <s v="BH Colorado Electric Oper Co"/>
    <s v="Regulated Electric (122)"/>
    <s v="X DNU WPC Transmission Line #  234"/>
    <x v="229"/>
    <n v="135500"/>
    <x v="22"/>
    <n v="11670945"/>
    <s v="STRUCTURE: STEEL 100'"/>
    <d v="2011-12-08T00:00:00"/>
    <d v="2012-01-01T00:00:00"/>
    <s v="10027442"/>
  </r>
  <r>
    <n v="0"/>
    <n v="0"/>
    <n v="0"/>
    <n v="0"/>
    <d v="2025-12-01T00:00:00"/>
    <s v="BH Colorado Electric Oper Co"/>
    <s v="Regulated Electric (122)"/>
    <s v="X DNU WPC Transmission Line #  234"/>
    <x v="229"/>
    <n v="135500"/>
    <x v="22"/>
    <n v="21322922"/>
    <s v="3 Pole Steel Deadend"/>
    <d v="2017-01-09T00:00:00"/>
    <d v="2017-02-01T00:00:00"/>
    <s v="10052431"/>
  </r>
  <r>
    <n v="0"/>
    <n v="0"/>
    <n v="0"/>
    <n v="0"/>
    <d v="2025-12-01T00:00:00"/>
    <s v="BH Colorado Electric Oper Co"/>
    <s v="Regulated Electric (122)"/>
    <s v="X DNU WPC Transmission Line #  234"/>
    <x v="229"/>
    <n v="135500"/>
    <x v="22"/>
    <n v="11655673"/>
    <s v="STRUCTURES:STEEL POLES 105'"/>
    <d v="2011-12-16T00:00:00"/>
    <d v="2012-01-01T00:00:00"/>
    <s v="10040011"/>
  </r>
  <r>
    <n v="0"/>
    <n v="0"/>
    <n v="0"/>
    <n v="0"/>
    <d v="2025-12-01T00:00:00"/>
    <s v="BH Colorado Electric Oper Co"/>
    <s v="Regulated Electric (122)"/>
    <s v="X DNU WPC Transmission Line #  234"/>
    <x v="229"/>
    <n v="135500"/>
    <x v="22"/>
    <n v="11670954"/>
    <s v="STRUCTURE: STEEL 82.5'"/>
    <d v="2011-12-08T00:00:00"/>
    <d v="2012-01-01T00:00:00"/>
    <s v="10027442"/>
  </r>
  <r>
    <n v="0"/>
    <n v="0"/>
    <n v="0"/>
    <n v="0"/>
    <d v="2025-12-01T00:00:00"/>
    <s v="BH Colorado Electric Oper Co"/>
    <s v="Regulated Electric (122)"/>
    <s v="X DNU WPC Transmission Line #  234"/>
    <x v="229"/>
    <n v="135500"/>
    <x v="22"/>
    <n v="11670957"/>
    <s v="STRUCTURE: STEEL 130'"/>
    <d v="2011-12-08T00:00:00"/>
    <d v="2012-01-01T00:00:00"/>
    <s v="10027442"/>
  </r>
  <r>
    <n v="0"/>
    <n v="0"/>
    <n v="0"/>
    <n v="0"/>
    <d v="2025-12-01T00:00:00"/>
    <s v="BH Colorado Electric Oper Co"/>
    <s v="Regulated Electric (122)"/>
    <s v="X DNU WPC Transmission Line #  234"/>
    <x v="229"/>
    <n v="135500"/>
    <x v="22"/>
    <n v="11655679"/>
    <s v="STRUCTURES:STEEL POLES 65'"/>
    <d v="2011-12-16T00:00:00"/>
    <d v="2012-01-01T00:00:00"/>
    <s v="10040011"/>
  </r>
  <r>
    <n v="0"/>
    <n v="0"/>
    <n v="0"/>
    <n v="0"/>
    <d v="2025-12-01T00:00:00"/>
    <s v="BH Colorado Electric Oper Co"/>
    <s v="Regulated Electric (122)"/>
    <s v="X DNU WPC Transmission Line #  234"/>
    <x v="229"/>
    <n v="135500"/>
    <x v="22"/>
    <n v="11670942"/>
    <s v="STRUCTURE: STEEL 95'"/>
    <d v="2011-12-08T00:00:00"/>
    <d v="2012-01-01T00:00:00"/>
    <s v="10027442"/>
  </r>
  <r>
    <n v="0"/>
    <n v="0"/>
    <n v="0"/>
    <n v="0"/>
    <d v="2025-12-01T00:00:00"/>
    <s v="BH Colorado Electric Oper Co"/>
    <s v="Regulated Electric (122)"/>
    <s v="X DNU WPC Transmission Line #  234"/>
    <x v="229"/>
    <n v="135500"/>
    <x v="22"/>
    <n v="11655688"/>
    <s v="STRUCTURES:STEEL POLES 120'"/>
    <d v="2011-12-16T00:00:00"/>
    <d v="2012-01-01T00:00:00"/>
    <s v="10040011"/>
  </r>
  <r>
    <n v="0"/>
    <n v="0"/>
    <n v="0"/>
    <n v="0"/>
    <d v="2025-12-01T00:00:00"/>
    <s v="BH Colorado Electric Oper Co"/>
    <s v="Regulated Electric (122)"/>
    <s v="X DNU WPC Transmission Line #  234"/>
    <x v="229"/>
    <n v="135500"/>
    <x v="22"/>
    <n v="11670948"/>
    <s v="STRUCTURE: STEEL 155'"/>
    <d v="2011-12-08T00:00:00"/>
    <d v="2012-01-01T00:00:00"/>
    <s v="10027442"/>
  </r>
  <r>
    <n v="0"/>
    <n v="0"/>
    <n v="0"/>
    <n v="0"/>
    <d v="2025-12-01T00:00:00"/>
    <s v="BH Colorado Electric Oper Co"/>
    <s v="Regulated Electric (122)"/>
    <s v="X DNU WPC Transmission Line #  234"/>
    <x v="229"/>
    <n v="135500"/>
    <x v="22"/>
    <n v="11655685"/>
    <s v="STRUCTURES:STEEL POLES 90'"/>
    <d v="2011-12-16T00:00:00"/>
    <d v="2012-01-01T00:00:00"/>
    <s v="10040011"/>
  </r>
  <r>
    <n v="0"/>
    <n v="0"/>
    <n v="0"/>
    <n v="0"/>
    <d v="2025-12-01T00:00:00"/>
    <s v="BH Colorado Electric Oper Co"/>
    <s v="Regulated Electric (122)"/>
    <s v="X DNU WPC Transmission Line #  234"/>
    <x v="229"/>
    <n v="135500"/>
    <x v="22"/>
    <n v="11655691"/>
    <s v="STRUCTURES:STEEL POLES 115'"/>
    <d v="2011-12-16T00:00:00"/>
    <d v="2012-01-01T00:00:00"/>
    <s v="10040011"/>
  </r>
  <r>
    <n v="0"/>
    <n v="0"/>
    <n v="0"/>
    <n v="0"/>
    <d v="2025-12-01T00:00:00"/>
    <s v="BH Colorado Electric Oper Co"/>
    <s v="Regulated Electric (122)"/>
    <s v="X DNU WPC Transmission Line #  234"/>
    <x v="229"/>
    <n v="135500"/>
    <x v="22"/>
    <n v="11670966"/>
    <s v="STRUCTURE: STEEL 90'"/>
    <d v="2011-12-08T00:00:00"/>
    <d v="2012-01-01T00:00:00"/>
    <s v="10027442"/>
  </r>
  <r>
    <n v="0"/>
    <n v="0"/>
    <n v="0"/>
    <n v="0"/>
    <d v="2025-12-01T00:00:00"/>
    <s v="BH Colorado Electric Oper Co"/>
    <s v="Regulated Electric (122)"/>
    <s v="X DNU WPC Transmission Line #  234"/>
    <x v="229"/>
    <n v="135500"/>
    <x v="22"/>
    <n v="21322919"/>
    <s v="80ft Single Pole Steel Deadend"/>
    <d v="2017-01-09T00:00:00"/>
    <d v="2017-02-01T00:00:00"/>
    <s v="10052431"/>
  </r>
  <r>
    <n v="0"/>
    <n v="0"/>
    <n v="0"/>
    <n v="0"/>
    <d v="2025-12-01T00:00:00"/>
    <s v="BH Colorado Electric Oper Co"/>
    <s v="Regulated Electric (122)"/>
    <s v="X DNU WPC Transmission Line #  234"/>
    <x v="229"/>
    <n v="135500"/>
    <x v="22"/>
    <n v="11655676"/>
    <s v="STRUCTURES:STEEL POLES 140'"/>
    <d v="2011-12-16T00:00:00"/>
    <d v="2012-01-01T00:00:00"/>
    <s v="10040011"/>
  </r>
  <r>
    <n v="0"/>
    <n v="0"/>
    <n v="0"/>
    <n v="0"/>
    <d v="2025-12-01T00:00:00"/>
    <s v="BH Colorado Electric Oper Co"/>
    <s v="Regulated Electric (122)"/>
    <s v="X DNU WPC Transmission Line #  234"/>
    <x v="229"/>
    <n v="135500"/>
    <x v="22"/>
    <n v="11670960"/>
    <s v="STRUCTURE: STEEL 105'"/>
    <d v="2011-12-08T00:00:00"/>
    <d v="2012-01-01T00:00:00"/>
    <s v="10027442"/>
  </r>
  <r>
    <n v="0"/>
    <n v="0"/>
    <n v="0"/>
    <n v="0"/>
    <d v="2025-12-01T00:00:00"/>
    <s v="BH Colorado Electric Oper Co"/>
    <s v="Regulated Electric (122)"/>
    <s v="X DNU WPC Transmission Line #  234"/>
    <x v="229"/>
    <n v="135500"/>
    <x v="22"/>
    <n v="21322925"/>
    <s v="90ft Single Pole Steel Deadend"/>
    <d v="2017-01-09T00:00:00"/>
    <d v="2017-02-01T00:00:00"/>
    <s v="10052431"/>
  </r>
  <r>
    <n v="0"/>
    <n v="0"/>
    <n v="0"/>
    <n v="0"/>
    <d v="2025-12-01T00:00:00"/>
    <s v="BH Colorado Electric Oper Co"/>
    <s v="Regulated Electric (122)"/>
    <s v="X DNU WPC Transmission Line #  234"/>
    <x v="229"/>
    <n v="135500"/>
    <x v="73"/>
    <n v="11067166"/>
    <s v="Pole, Wood, 30' - 40'"/>
    <d v="2009-12-01T00:00:00"/>
    <d v="2011-01-01T00:00:00"/>
    <s v="10027646"/>
  </r>
  <r>
    <n v="0"/>
    <n v="0"/>
    <n v="0"/>
    <n v="0"/>
    <d v="2025-12-01T00:00:00"/>
    <s v="BH Colorado Electric Oper Co"/>
    <s v="Regulated Electric (122)"/>
    <s v="X DNU WPC Transmission Line #  234"/>
    <x v="229"/>
    <n v="135500"/>
    <x v="14"/>
    <n v="11067169"/>
    <s v="POLE, WOOD 65'"/>
    <d v="2009-12-01T00:00:00"/>
    <d v="2011-01-01T00:00:00"/>
    <s v="10027646"/>
  </r>
  <r>
    <n v="0"/>
    <n v="0"/>
    <n v="0"/>
    <n v="0"/>
    <d v="2025-12-01T00:00:00"/>
    <s v="BH Colorado Electric Oper Co"/>
    <s v="Regulated Electric (122)"/>
    <s v="X DNU WPC Transmission Line #  234"/>
    <x v="229"/>
    <n v="135500"/>
    <x v="23"/>
    <n v="9738329"/>
    <s v="POLE, WOOD"/>
    <d v="2005-12-15T00:00:00"/>
    <d v="2005-01-01T00:00:00"/>
    <s v="10022631"/>
  </r>
  <r>
    <n v="0"/>
    <n v="0"/>
    <n v="0"/>
    <n v="0"/>
    <d v="2025-12-01T00:00:00"/>
    <s v="BH Colorado Electric Oper Co"/>
    <s v="Regulated Electric (122)"/>
    <s v="X DNU WPC Transmission Line #  234"/>
    <x v="229"/>
    <n v="135500"/>
    <x v="23"/>
    <n v="9818329"/>
    <s v="POLE, WOOD"/>
    <d v="2004-12-01T00:00:00"/>
    <d v="2004-01-01T00:00:00"/>
    <s v="7105234131"/>
  </r>
  <r>
    <n v="0"/>
    <n v="0"/>
    <n v="0"/>
    <n v="0"/>
    <d v="2025-12-01T00:00:00"/>
    <s v="BH Colorado Electric Oper Co"/>
    <s v="Regulated Electric (122)"/>
    <s v="X DNU WPC Transmission Line #  234"/>
    <x v="229"/>
    <n v="135500"/>
    <x v="23"/>
    <n v="9740685"/>
    <s v="POLE, WOOD"/>
    <d v="2006-08-16T00:00:00"/>
    <d v="2006-01-01T00:00:00"/>
    <s v="10023567"/>
  </r>
  <r>
    <n v="0"/>
    <n v="0"/>
    <n v="0"/>
    <n v="0"/>
    <d v="2025-12-01T00:00:00"/>
    <s v="BH Colorado Electric Oper Co"/>
    <s v="Regulated Electric (122)"/>
    <s v="X DNU WPC Transmission Line #  234"/>
    <x v="229"/>
    <n v="135500"/>
    <x v="23"/>
    <n v="9803293"/>
    <s v="POLE, WOOD"/>
    <d v="1994-07-01T00:00:00"/>
    <d v="1994-07-01T00:00:00"/>
    <s v="WCDXFER"/>
  </r>
  <r>
    <n v="0"/>
    <n v="0"/>
    <n v="0"/>
    <n v="0"/>
    <d v="2025-12-01T00:00:00"/>
    <s v="BH Colorado Electric Oper Co"/>
    <s v="Regulated Electric (122)"/>
    <s v="X DNU WPC Transmission Line #  234"/>
    <x v="229"/>
    <n v="135500"/>
    <x v="23"/>
    <n v="11670939"/>
    <s v="POLES: 45'-40'-35'"/>
    <d v="2011-12-08T00:00:00"/>
    <d v="2012-01-01T00:00:00"/>
    <s v="10027442"/>
  </r>
  <r>
    <n v="0"/>
    <n v="0"/>
    <n v="0"/>
    <n v="0"/>
    <d v="2025-12-01T00:00:00"/>
    <s v="BH Colorado Electric Oper Co"/>
    <s v="Regulated Electric (122)"/>
    <s v="X DNU WPC Transmission Line #  234"/>
    <x v="229"/>
    <n v="135500"/>
    <x v="23"/>
    <n v="9687925"/>
    <s v="POLE, WOOD"/>
    <d v="2009-02-01T00:00:00"/>
    <d v="2009-01-01T00:00:00"/>
    <s v="7105234131"/>
  </r>
  <r>
    <n v="0"/>
    <n v="0"/>
    <n v="0"/>
    <n v="0"/>
    <d v="2025-12-01T00:00:00"/>
    <s v="BH Colorado Electric Oper Co"/>
    <s v="Regulated Electric (122)"/>
    <s v="X DNU WPC Transmission Line #  234"/>
    <x v="229"/>
    <n v="135500"/>
    <x v="42"/>
    <n v="21322904"/>
    <s v="3-Pole Steel Deadend"/>
    <d v="2017-01-09T00:00:00"/>
    <d v="2017-02-01T00:00:00"/>
    <s v="10052431"/>
  </r>
  <r>
    <n v="0"/>
    <n v="0"/>
    <n v="0"/>
    <n v="0"/>
    <d v="2025-12-01T00:00:00"/>
    <s v="BH Colorado Electric Oper Co"/>
    <s v="Regulated Electric (122)"/>
    <s v="X DNU WPC Transmission Line #  234"/>
    <x v="229"/>
    <n v="135500"/>
    <x v="43"/>
    <n v="21322907"/>
    <s v="1 Pole Steel In-line DE"/>
    <d v="2017-01-09T00:00:00"/>
    <d v="2017-02-01T00:00:00"/>
    <s v="10052431"/>
  </r>
  <r>
    <n v="0"/>
    <n v="0"/>
    <n v="0"/>
    <n v="0"/>
    <d v="2025-12-01T00:00:00"/>
    <s v="BH Colorado Electric Oper Co"/>
    <s v="Regulated Electric (122)"/>
    <s v="X DNU WPC Transmission Line #  234"/>
    <x v="229"/>
    <n v="135500"/>
    <x v="43"/>
    <n v="21322910"/>
    <s v="Single Pole Steel Deadend"/>
    <d v="2017-01-09T00:00:00"/>
    <d v="2017-02-01T00:00:00"/>
    <s v="10052431"/>
  </r>
  <r>
    <n v="0"/>
    <n v="0"/>
    <n v="0"/>
    <n v="0"/>
    <d v="2025-12-01T00:00:00"/>
    <s v="BH Colorado Electric Oper Co"/>
    <s v="Regulated Electric (122)"/>
    <s v="X DNU WPC Transmission Line #  234"/>
    <x v="229"/>
    <n v="135500"/>
    <x v="43"/>
    <n v="21322916"/>
    <s v="Single Pole Steel Tangent"/>
    <d v="2017-01-09T00:00:00"/>
    <d v="2017-02-01T00:00:00"/>
    <s v="10052431"/>
  </r>
  <r>
    <n v="0"/>
    <n v="0"/>
    <n v="0"/>
    <n v="0"/>
    <d v="2025-12-01T00:00:00"/>
    <s v="BH Colorado Electric Oper Co"/>
    <s v="Regulated Electric (122)"/>
    <s v="X DNU WPC Transmission Line #  234"/>
    <x v="229"/>
    <n v="135500"/>
    <x v="43"/>
    <n v="21322913"/>
    <s v="Structure 20 with Foundation"/>
    <d v="2017-01-09T00:00:00"/>
    <d v="2017-02-01T00:00:00"/>
    <s v="10052431"/>
  </r>
  <r>
    <n v="0"/>
    <n v="0"/>
    <n v="0"/>
    <n v="0"/>
    <d v="2025-12-01T00:00:00"/>
    <s v="BH Colorado Electric Oper Co"/>
    <s v="Regulated Electric (122)"/>
    <s v="X DNU WPC Transmission Line #  234"/>
    <x v="229"/>
    <n v="135500"/>
    <x v="34"/>
    <n v="11655697"/>
    <s v="ASSEMBLY: BRACED LINE POST 115KV"/>
    <d v="2011-12-16T00:00:00"/>
    <d v="2012-01-01T00:00:00"/>
    <s v="10040011"/>
  </r>
  <r>
    <n v="0"/>
    <n v="0"/>
    <n v="0"/>
    <n v="0"/>
    <d v="2025-12-01T00:00:00"/>
    <s v="BH Colorado Electric Oper Co"/>
    <s v="Regulated Electric (122)"/>
    <s v="X DNU WPC Transmission Line #  234"/>
    <x v="229"/>
    <n v="135500"/>
    <x v="34"/>
    <n v="11655700"/>
    <s v="ASSEMBLY: BRACED LINE POST 230 KV"/>
    <d v="2011-12-16T00:00:00"/>
    <d v="2012-01-01T00:00:00"/>
    <s v="10040011"/>
  </r>
  <r>
    <n v="0"/>
    <n v="0"/>
    <n v="0"/>
    <n v="0"/>
    <d v="2025-12-01T00:00:00"/>
    <s v="BH Colorado Electric Oper Co"/>
    <s v="Regulated Electric (122)"/>
    <s v="X DNU WPC Transmission Line #  234"/>
    <x v="229"/>
    <n v="135500"/>
    <x v="34"/>
    <n v="11670969"/>
    <s v="STRUCTURES"/>
    <d v="2011-12-08T00:00:00"/>
    <d v="2012-01-01T00:00:00"/>
    <s v="10027442"/>
  </r>
  <r>
    <n v="0"/>
    <n v="0"/>
    <n v="0"/>
    <n v="0"/>
    <d v="2025-12-01T00:00:00"/>
    <s v="BH Colorado Electric Oper Co"/>
    <s v="Regulated Electric (122)"/>
    <s v="X DNU WPC Transmission Line #  234"/>
    <x v="229"/>
    <n v="135500"/>
    <x v="44"/>
    <n v="11670909"/>
    <s v="POLE: 50'"/>
    <d v="2011-12-08T00:00:00"/>
    <d v="2012-01-01T00:00:00"/>
    <s v="10027442"/>
  </r>
  <r>
    <n v="0"/>
    <n v="0"/>
    <n v="0"/>
    <n v="0"/>
    <d v="2025-12-01T00:00:00"/>
    <s v="BH Colorado Electric Oper Co"/>
    <s v="Regulated Electric (122)"/>
    <s v="X DNU WPC Transmission Line #  234"/>
    <x v="229"/>
    <n v="135500"/>
    <x v="45"/>
    <n v="11670912"/>
    <s v="POLE: 55'"/>
    <d v="2011-12-08T00:00:00"/>
    <d v="2012-01-01T00:00:00"/>
    <s v="10027442"/>
  </r>
  <r>
    <n v="0"/>
    <n v="0"/>
    <n v="0"/>
    <n v="0"/>
    <d v="2025-12-01T00:00:00"/>
    <s v="BH Colorado Electric Oper Co"/>
    <s v="Regulated Electric (122)"/>
    <s v="X DNU WPC Transmission Line #  234"/>
    <x v="229"/>
    <n v="135500"/>
    <x v="46"/>
    <n v="11670915"/>
    <s v="POLE: 60'"/>
    <d v="2011-12-08T00:00:00"/>
    <d v="2012-01-01T00:00:00"/>
    <s v="10027442"/>
  </r>
  <r>
    <n v="0"/>
    <n v="0"/>
    <n v="0"/>
    <n v="0"/>
    <d v="2025-12-01T00:00:00"/>
    <s v="BH Colorado Electric Oper Co"/>
    <s v="Regulated Electric (122)"/>
    <s v="X DNU WPC Transmission Line #  234"/>
    <x v="229"/>
    <n v="135500"/>
    <x v="47"/>
    <n v="11670918"/>
    <s v="POLE: 65'"/>
    <d v="2011-12-08T00:00:00"/>
    <d v="2012-01-01T00:00:00"/>
    <s v="10027442"/>
  </r>
  <r>
    <n v="0"/>
    <n v="0"/>
    <n v="0"/>
    <n v="0"/>
    <d v="2025-12-01T00:00:00"/>
    <s v="BH Colorado Electric Oper Co"/>
    <s v="Regulated Electric (122)"/>
    <s v="X DNU WPC Transmission Line #  234"/>
    <x v="229"/>
    <n v="135500"/>
    <x v="48"/>
    <n v="11670921"/>
    <s v="POLE: 70'"/>
    <d v="2011-12-08T00:00:00"/>
    <d v="2012-01-01T00:00:00"/>
    <s v="10027442"/>
  </r>
  <r>
    <n v="0"/>
    <n v="0"/>
    <n v="0"/>
    <n v="0"/>
    <d v="2025-12-01T00:00:00"/>
    <s v="BH Colorado Electric Oper Co"/>
    <s v="Regulated Electric (122)"/>
    <s v="X DNU WPC Transmission Line #  234"/>
    <x v="229"/>
    <n v="135500"/>
    <x v="48"/>
    <n v="11276891"/>
    <s v="Wood 1 Pole 70'"/>
    <d v="2010-12-31T00:00:00"/>
    <d v="2012-01-01T00:00:00"/>
    <s v="10027645"/>
  </r>
  <r>
    <n v="0"/>
    <n v="0"/>
    <n v="0"/>
    <n v="0"/>
    <d v="2025-12-01T00:00:00"/>
    <s v="BH Colorado Electric Oper Co"/>
    <s v="Regulated Electric (122)"/>
    <s v="X DNU WPC Transmission Line #  234"/>
    <x v="229"/>
    <n v="135500"/>
    <x v="48"/>
    <n v="9974684"/>
    <s v="WOOD 1 POLE 70'"/>
    <d v="1994-07-01T00:00:00"/>
    <d v="1994-07-01T00:00:00"/>
    <s v="CPR Conversion"/>
  </r>
  <r>
    <n v="0"/>
    <n v="0"/>
    <n v="0"/>
    <n v="0"/>
    <d v="2025-12-01T00:00:00"/>
    <s v="BH Colorado Electric Oper Co"/>
    <s v="Regulated Electric (122)"/>
    <s v="X DNU WPC Transmission Line #  234"/>
    <x v="229"/>
    <n v="135500"/>
    <x v="49"/>
    <n v="11670924"/>
    <s v="POLE: 75'"/>
    <d v="2011-12-08T00:00:00"/>
    <d v="2012-01-01T00:00:00"/>
    <s v="10027442"/>
  </r>
  <r>
    <n v="0"/>
    <n v="0"/>
    <n v="0"/>
    <n v="0"/>
    <d v="2025-12-01T00:00:00"/>
    <s v="BH Colorado Electric Oper Co"/>
    <s v="Regulated Electric (122)"/>
    <s v="X DNU WPC Transmission Line #  234"/>
    <x v="229"/>
    <n v="135500"/>
    <x v="49"/>
    <n v="11655667"/>
    <s v="POLES: WOOD 75'"/>
    <d v="2011-12-16T00:00:00"/>
    <d v="2012-01-01T00:00:00"/>
    <s v="10040011"/>
  </r>
  <r>
    <n v="0"/>
    <n v="0"/>
    <n v="0"/>
    <n v="0"/>
    <d v="2025-12-01T00:00:00"/>
    <s v="BH Colorado Electric Oper Co"/>
    <s v="Regulated Electric (122)"/>
    <s v="X DNU WPC Transmission Line #  234"/>
    <x v="229"/>
    <n v="135500"/>
    <x v="50"/>
    <n v="11655670"/>
    <s v="POLES: WOOD 80'"/>
    <d v="2011-12-16T00:00:00"/>
    <d v="2012-01-01T00:00:00"/>
    <s v="10040011"/>
  </r>
  <r>
    <n v="0"/>
    <n v="0"/>
    <n v="0"/>
    <n v="0"/>
    <d v="2025-12-01T00:00:00"/>
    <s v="BH Colorado Electric Oper Co"/>
    <s v="Regulated Electric (122)"/>
    <s v="X DNU WPC Transmission Line #  234"/>
    <x v="229"/>
    <n v="135500"/>
    <x v="50"/>
    <n v="11276894"/>
    <s v="Wood 1 Pole 80'"/>
    <d v="2010-12-31T00:00:00"/>
    <d v="2012-01-01T00:00:00"/>
    <s v="10027645"/>
  </r>
  <r>
    <n v="0"/>
    <n v="0"/>
    <n v="0"/>
    <n v="0"/>
    <d v="2025-12-01T00:00:00"/>
    <s v="BH Colorado Electric Oper Co"/>
    <s v="Regulated Electric (122)"/>
    <s v="X DNU WPC Transmission Line #  234"/>
    <x v="229"/>
    <n v="135500"/>
    <x v="50"/>
    <n v="11670927"/>
    <s v="POLE: 80'"/>
    <d v="2011-12-08T00:00:00"/>
    <d v="2012-01-01T00:00:00"/>
    <s v="10027442"/>
  </r>
  <r>
    <n v="0"/>
    <n v="0"/>
    <n v="0"/>
    <n v="0"/>
    <d v="2025-12-01T00:00:00"/>
    <s v="BH Colorado Electric Oper Co"/>
    <s v="Regulated Electric (122)"/>
    <s v="X DNU WPC Transmission Line #  234"/>
    <x v="229"/>
    <n v="135500"/>
    <x v="51"/>
    <n v="11670930"/>
    <s v="POLE: 85'"/>
    <d v="2011-12-08T00:00:00"/>
    <d v="2012-01-01T00:00:00"/>
    <s v="10027442"/>
  </r>
  <r>
    <n v="0"/>
    <n v="0"/>
    <n v="0"/>
    <n v="0"/>
    <d v="2025-12-01T00:00:00"/>
    <s v="BH Colorado Electric Oper Co"/>
    <s v="Regulated Electric (122)"/>
    <s v="X DNU WPC Transmission Line #  234"/>
    <x v="229"/>
    <n v="135500"/>
    <x v="51"/>
    <n v="11276897"/>
    <s v="Wood 1 Pole 85'"/>
    <d v="2010-12-31T00:00:00"/>
    <d v="2012-01-01T00:00:00"/>
    <s v="10027645"/>
  </r>
  <r>
    <n v="0"/>
    <n v="0"/>
    <n v="0"/>
    <n v="0"/>
    <d v="2025-12-01T00:00:00"/>
    <s v="BH Colorado Electric Oper Co"/>
    <s v="Regulated Electric (122)"/>
    <s v="X DNU WPC Transmission Line #  234"/>
    <x v="229"/>
    <n v="135500"/>
    <x v="52"/>
    <n v="11670933"/>
    <s v="POLE: 90'"/>
    <d v="2011-12-08T00:00:00"/>
    <d v="2012-01-01T00:00:00"/>
    <s v="10027442"/>
  </r>
  <r>
    <n v="0"/>
    <n v="0"/>
    <n v="0"/>
    <n v="0"/>
    <d v="2025-12-01T00:00:00"/>
    <s v="BH Colorado Electric Oper Co"/>
    <s v="Regulated Electric (122)"/>
    <s v="X DNU WPC Transmission Line #  234"/>
    <x v="229"/>
    <n v="135500"/>
    <x v="53"/>
    <n v="11670936"/>
    <s v="POLES: 100' AND 95'"/>
    <d v="2011-12-08T00:00:00"/>
    <d v="2012-01-01T00:00:00"/>
    <s v="10027442"/>
  </r>
  <r>
    <n v="0"/>
    <n v="0"/>
    <n v="0"/>
    <n v="0"/>
    <d v="2025-12-01T00:00:00"/>
    <s v="BH Colorado Electric Oper Co"/>
    <s v="Regulated Electric (122)"/>
    <s v="X DNU WPC Transmission Line #  234"/>
    <x v="229"/>
    <n v="135500"/>
    <x v="54"/>
    <n v="11276900"/>
    <s v="Wood 2 Poles 45' 40'"/>
    <d v="2010-12-31T00:00:00"/>
    <d v="2012-01-01T00:00:00"/>
    <s v="10027645"/>
  </r>
  <r>
    <n v="0"/>
    <n v="0"/>
    <n v="0"/>
    <n v="0"/>
    <d v="2025-12-01T00:00:00"/>
    <s v="BH Colorado Electric Oper Co"/>
    <s v="Regulated Electric (122)"/>
    <s v="X DNU WPC Transmission Line #  234"/>
    <x v="229"/>
    <n v="135600"/>
    <x v="55"/>
    <n v="21322895"/>
    <s v="Aerial Markers"/>
    <d v="2017-01-09T00:00:00"/>
    <d v="2017-01-01T00:00:00"/>
    <s v="10052431"/>
  </r>
  <r>
    <n v="0"/>
    <n v="0"/>
    <n v="0"/>
    <n v="0"/>
    <d v="2025-12-01T00:00:00"/>
    <s v="BH Colorado Electric Oper Co"/>
    <s v="Regulated Electric (122)"/>
    <s v="X DNU WPC Transmission Line #  234"/>
    <x v="229"/>
    <n v="135600"/>
    <x v="35"/>
    <n v="11655659"/>
    <s v="OPGW 48 CT FIBER STR 41 TO NYBERG"/>
    <d v="2011-12-16T00:00:00"/>
    <d v="2012-01-01T00:00:00"/>
    <s v="10040011"/>
  </r>
  <r>
    <n v="0"/>
    <n v="0"/>
    <n v="0"/>
    <n v="0"/>
    <d v="2025-12-01T00:00:00"/>
    <s v="BH Colorado Electric Oper Co"/>
    <s v="Regulated Electric (122)"/>
    <s v="X DNU WPC Transmission Line #  234"/>
    <x v="229"/>
    <n v="135600"/>
    <x v="56"/>
    <n v="11655650"/>
    <s v="CONDUCTOR, 1272 45/7 ACSR"/>
    <d v="2011-12-08T00:00:00"/>
    <d v="2012-01-01T00:00:00"/>
    <s v="10040011"/>
  </r>
  <r>
    <n v="0"/>
    <n v="0"/>
    <n v="0"/>
    <n v="0"/>
    <d v="2025-12-01T00:00:00"/>
    <s v="BH Colorado Electric Oper Co"/>
    <s v="Regulated Electric (122)"/>
    <s v="X DNU WPC Transmission Line #  234"/>
    <x v="229"/>
    <n v="135600"/>
    <x v="39"/>
    <n v="11670876"/>
    <s v="CONDUCTOR: OH ACSR 336.4 18/1"/>
    <d v="2011-12-08T00:00:00"/>
    <d v="2012-01-01T00:00:00"/>
    <s v="10027442"/>
  </r>
  <r>
    <n v="0"/>
    <n v="0"/>
    <n v="0"/>
    <n v="0"/>
    <d v="2025-12-01T00:00:00"/>
    <s v="BH Colorado Electric Oper Co"/>
    <s v="Regulated Electric (122)"/>
    <s v="X DNU WPC Transmission Line #  234"/>
    <x v="229"/>
    <n v="135600"/>
    <x v="57"/>
    <n v="21322883"/>
    <s v="Conductor, Oh Acsr Bare 4"/>
    <d v="2017-01-09T00:00:00"/>
    <d v="2017-01-01T00:00:00"/>
    <s v="10052431"/>
  </r>
  <r>
    <n v="0"/>
    <n v="4016.65"/>
    <n v="915.60994793949999"/>
    <n v="3101.0400520604999"/>
    <d v="2025-12-01T00:00:00"/>
    <s v="BH Colorado Electric Oper Co"/>
    <s v="Regulated Electric (122)"/>
    <s v="X DNU WPC Transmission Line #  234"/>
    <x v="229"/>
    <n v="135600"/>
    <x v="15"/>
    <n v="11067179"/>
    <s v="Conductor, Oh Acsr Bare 795 Mcm"/>
    <d v="2009-12-01T00:00:00"/>
    <d v="2011-01-01T00:00:00"/>
    <s v="10027646"/>
  </r>
  <r>
    <n v="0"/>
    <n v="3639.62"/>
    <n v="779.38189386119996"/>
    <n v="2860.2381061388"/>
    <d v="2025-12-01T00:00:00"/>
    <s v="BH Colorado Electric Oper Co"/>
    <s v="Regulated Electric (122)"/>
    <s v="X DNU WPC Transmission Line #  234"/>
    <x v="229"/>
    <n v="135600"/>
    <x v="15"/>
    <n v="11276888"/>
    <s v="Conductor, Oh Acsr Bare 795 Mcm"/>
    <d v="2010-12-31T00:00:00"/>
    <d v="2012-01-01T00:00:00"/>
    <s v="10027645"/>
  </r>
  <r>
    <n v="0"/>
    <n v="0"/>
    <n v="0"/>
    <n v="0"/>
    <d v="2025-12-01T00:00:00"/>
    <s v="BH Colorado Electric Oper Co"/>
    <s v="Regulated Electric (122)"/>
    <s v="X DNU WPC Transmission Line #  234"/>
    <x v="229"/>
    <n v="135600"/>
    <x v="15"/>
    <n v="21322892"/>
    <s v="Conductor, Oh Acsr Bare 795 Mcm"/>
    <d v="2017-01-09T00:00:00"/>
    <d v="2017-01-01T00:00:00"/>
    <s v="10052431"/>
  </r>
  <r>
    <n v="0"/>
    <n v="11085.08"/>
    <n v="2220.5951506304"/>
    <n v="8864.4848493696009"/>
    <d v="2025-12-01T00:00:00"/>
    <s v="BH Colorado Electric Oper Co"/>
    <s v="Regulated Electric (122)"/>
    <s v="X DNU WPC Transmission Line #  234"/>
    <x v="229"/>
    <n v="135600"/>
    <x v="15"/>
    <n v="11670891"/>
    <s v="CONDUCTOR: 795 26/7 ACSR DRAKE"/>
    <d v="2011-12-08T00:00:00"/>
    <d v="2012-01-01T00:00:00"/>
    <s v="10027442"/>
  </r>
  <r>
    <n v="0"/>
    <n v="0"/>
    <n v="0"/>
    <n v="0"/>
    <d v="2025-12-01T00:00:00"/>
    <s v="BH Colorado Electric Oper Co"/>
    <s v="Regulated Electric (122)"/>
    <s v="X DNU WPC Transmission Line #  234"/>
    <x v="229"/>
    <n v="135600"/>
    <x v="58"/>
    <n v="11670867"/>
    <s v="CONDUCTOR: CABLE UF, 2 COPPER 600"/>
    <d v="2011-12-08T00:00:00"/>
    <d v="2012-01-01T00:00:00"/>
    <s v="10027442"/>
  </r>
  <r>
    <n v="0"/>
    <n v="0"/>
    <n v="0"/>
    <n v="0"/>
    <d v="2025-12-01T00:00:00"/>
    <s v="BH Colorado Electric Oper Co"/>
    <s v="Regulated Electric (122)"/>
    <s v="X DNU WPC Transmission Line #  234"/>
    <x v="229"/>
    <n v="135600"/>
    <x v="59"/>
    <n v="11670857"/>
    <s v="CONDUCTOR: WIRES VARIOUS SIZES"/>
    <d v="2011-12-08T00:00:00"/>
    <d v="2012-01-01T00:00:00"/>
    <s v="10027442"/>
  </r>
  <r>
    <n v="0"/>
    <n v="0"/>
    <n v="0"/>
    <n v="0"/>
    <d v="2025-12-01T00:00:00"/>
    <s v="BH Colorado Electric Oper Co"/>
    <s v="Regulated Electric (122)"/>
    <s v="X DNU WPC Transmission Line #  234"/>
    <x v="229"/>
    <n v="135600"/>
    <x v="40"/>
    <n v="9818328"/>
    <s v="CONDUCTOR, OH TRANS &amp; DIST INSULATED"/>
    <d v="2004-12-01T00:00:00"/>
    <d v="2004-01-01T00:00:00"/>
    <s v="7105234131"/>
  </r>
  <r>
    <n v="0"/>
    <n v="0"/>
    <n v="0"/>
    <n v="0"/>
    <d v="2025-12-01T00:00:00"/>
    <s v="BH Colorado Electric Oper Co"/>
    <s v="Regulated Electric (122)"/>
    <s v="X DNU WPC Transmission Line #  234"/>
    <x v="229"/>
    <n v="135600"/>
    <x v="24"/>
    <n v="11655643"/>
    <s v="WIRE: 3/8 7&quot; STRAND HS STEEL GALVANIZED"/>
    <d v="2011-12-16T00:00:00"/>
    <d v="2012-01-01T00:00:00"/>
    <s v="10040011"/>
  </r>
  <r>
    <n v="0"/>
    <n v="0"/>
    <n v="0"/>
    <n v="0"/>
    <d v="2025-12-01T00:00:00"/>
    <s v="BH Colorado Electric Oper Co"/>
    <s v="Regulated Electric (122)"/>
    <s v="X DNU WPC Transmission Line #  234"/>
    <x v="229"/>
    <n v="135600"/>
    <x v="24"/>
    <n v="9974683"/>
    <s v="CONDUCTOR, OVERHEAD"/>
    <d v="1994-07-01T00:00:00"/>
    <d v="1994-07-01T00:00:00"/>
    <s v="CPR Conversion"/>
  </r>
  <r>
    <n v="0"/>
    <n v="0"/>
    <n v="0"/>
    <n v="0"/>
    <d v="2025-12-01T00:00:00"/>
    <s v="BH Colorado Electric Oper Co"/>
    <s v="Regulated Electric (122)"/>
    <s v="X DNU WPC Transmission Line #  234"/>
    <x v="229"/>
    <n v="135600"/>
    <x v="24"/>
    <n v="21322880"/>
    <s v="Conductor, Oh"/>
    <d v="2017-01-09T00:00:00"/>
    <d v="2017-01-01T00:00:00"/>
    <s v="10052431"/>
  </r>
  <r>
    <n v="0"/>
    <n v="0"/>
    <n v="0"/>
    <n v="0"/>
    <d v="2025-12-01T00:00:00"/>
    <s v="BH Colorado Electric Oper Co"/>
    <s v="Regulated Electric (122)"/>
    <s v="X DNU WPC Transmission Line #  234"/>
    <x v="229"/>
    <n v="135600"/>
    <x v="60"/>
    <n v="21322898"/>
    <s v="Dampers, Vibration"/>
    <d v="2017-01-09T00:00:00"/>
    <d v="2017-01-01T00:00:00"/>
    <s v="10052431"/>
  </r>
  <r>
    <n v="0"/>
    <n v="0"/>
    <n v="0"/>
    <n v="0"/>
    <d v="2025-12-01T00:00:00"/>
    <s v="BH Colorado Electric Oper Co"/>
    <s v="Regulated Electric (122)"/>
    <s v="X DNU WPC Transmission Line #  234"/>
    <x v="229"/>
    <n v="135600"/>
    <x v="3"/>
    <n v="18744609"/>
    <s v="This work order is for the rebuild of the 115 kV line that runs between the new Fountian Lake substation and PAGS"/>
    <d v="2017-01-09T00:00:00"/>
    <d v="2017-02-01T00:00:00"/>
    <s v="10052431"/>
  </r>
  <r>
    <n v="0"/>
    <n v="0"/>
    <n v="0"/>
    <n v="0"/>
    <d v="2025-12-01T00:00:00"/>
    <s v="BH Colorado Electric Oper Co"/>
    <s v="Regulated Electric (122)"/>
    <s v="X DNU WPC Transmission Line #  234"/>
    <x v="229"/>
    <n v="135600"/>
    <x v="3"/>
    <n v="9725779"/>
    <s v="Repl 2 H struc-Osmose-Ln 234"/>
    <d v="2005-12-15T00:00:00"/>
    <d v="2005-12-01T00:00:00"/>
    <s v="10022631"/>
  </r>
  <r>
    <n v="0"/>
    <n v="0"/>
    <n v="0"/>
    <n v="0"/>
    <d v="2025-12-01T00:00:00"/>
    <s v="BH Colorado Electric Oper Co"/>
    <s v="Regulated Electric (122)"/>
    <s v="X DNU WPC Transmission Line #  234"/>
    <x v="229"/>
    <n v="135600"/>
    <x v="3"/>
    <n v="18849246"/>
    <s v="This work order is for the rebuild of the 115 kV line that runs between the new Fountian Lake substation and PAGS"/>
    <d v="2017-01-09T00:00:00"/>
    <d v="2017-03-01T00:00:00"/>
    <s v="10052431"/>
  </r>
  <r>
    <n v="0"/>
    <n v="0"/>
    <n v="0"/>
    <n v="0"/>
    <d v="2025-12-01T00:00:00"/>
    <s v="BH Colorado Electric Oper Co"/>
    <s v="Regulated Electric (122)"/>
    <s v="X DNU WPC Transmission Line #  234"/>
    <x v="229"/>
    <n v="135600"/>
    <x v="3"/>
    <n v="19663646"/>
    <s v="This work order is for the rebuild of the 115 kV line that runs between the new Fountian Lake substation and PAGS"/>
    <d v="2017-01-09T00:00:00"/>
    <d v="2017-04-01T00:00:00"/>
    <s v="10052431"/>
  </r>
  <r>
    <n v="0"/>
    <n v="0"/>
    <n v="0"/>
    <n v="0"/>
    <d v="2025-12-01T00:00:00"/>
    <s v="BH Colorado Electric Oper Co"/>
    <s v="Regulated Electric (122)"/>
    <s v="X DNU WPC Transmission Line #  234"/>
    <x v="229"/>
    <n v="135600"/>
    <x v="3"/>
    <n v="9747483"/>
    <s v="Repl 2 poles-Line 234"/>
    <d v="2006-08-16T00:00:00"/>
    <d v="2006-12-01T00:00:00"/>
    <s v="10023567"/>
  </r>
  <r>
    <n v="0"/>
    <n v="0"/>
    <n v="0"/>
    <n v="0"/>
    <d v="2025-12-01T00:00:00"/>
    <s v="BH Colorado Electric Oper Co"/>
    <s v="Regulated Electric (122)"/>
    <s v="X DNU WPC Transmission Line #  234"/>
    <x v="229"/>
    <n v="135600"/>
    <x v="16"/>
    <n v="11670864"/>
    <s v="OPGW FIBER 48 CT"/>
    <d v="2011-12-08T00:00:00"/>
    <d v="2012-01-01T00:00:00"/>
    <s v="10027442"/>
  </r>
  <r>
    <n v="0"/>
    <n v="0"/>
    <n v="0"/>
    <n v="0"/>
    <d v="2025-12-01T00:00:00"/>
    <s v="BH Colorado Electric Oper Co"/>
    <s v="Regulated Electric (122)"/>
    <s v="X DNU WPC Transmission Line #  234"/>
    <x v="229"/>
    <n v="135600"/>
    <x v="61"/>
    <n v="11067176"/>
    <s v="INSULATOR, 115 KV HORIZONTAL LINE"/>
    <d v="2009-12-01T00:00:00"/>
    <d v="2011-01-01T00:00:00"/>
    <s v="10027646"/>
  </r>
  <r>
    <n v="0"/>
    <n v="0"/>
    <n v="0"/>
    <n v="0"/>
    <d v="2025-12-01T00:00:00"/>
    <s v="BH Colorado Electric Oper Co"/>
    <s v="Regulated Electric (122)"/>
    <s v="X DNU WPC Transmission Line #  234"/>
    <x v="229"/>
    <n v="135600"/>
    <x v="61"/>
    <n v="11670873"/>
    <s v="INSULATOR: 115KV POLYMER"/>
    <d v="2011-12-08T00:00:00"/>
    <d v="2012-01-01T00:00:00"/>
    <s v="10027442"/>
  </r>
  <r>
    <n v="0"/>
    <n v="0"/>
    <n v="0"/>
    <n v="0"/>
    <d v="2025-12-01T00:00:00"/>
    <s v="BH Colorado Electric Oper Co"/>
    <s v="Regulated Electric (122)"/>
    <s v="X DNU WPC Transmission Line #  234"/>
    <x v="229"/>
    <n v="135600"/>
    <x v="69"/>
    <n v="11655653"/>
    <s v="INSULATOR: 230 KV POLYMER"/>
    <d v="2011-12-08T00:00:00"/>
    <d v="2012-01-01T00:00:00"/>
    <s v="10040011"/>
  </r>
  <r>
    <n v="0"/>
    <n v="0"/>
    <n v="0"/>
    <n v="0"/>
    <d v="2025-12-01T00:00:00"/>
    <s v="BH Colorado Electric Oper Co"/>
    <s v="Regulated Electric (122)"/>
    <s v="X DNU WPC Transmission Line #  234"/>
    <x v="229"/>
    <n v="135600"/>
    <x v="62"/>
    <n v="21322901"/>
    <s v="Insulator, Disc 10&quot;"/>
    <d v="2017-01-09T00:00:00"/>
    <d v="2017-01-01T00:00:00"/>
    <s v="10052431"/>
  </r>
  <r>
    <n v="0"/>
    <n v="0"/>
    <n v="0"/>
    <n v="0"/>
    <d v="2025-12-01T00:00:00"/>
    <s v="BH Colorado Electric Oper Co"/>
    <s v="Regulated Electric (122)"/>
    <s v="X DNU WPC Transmission Line #  234"/>
    <x v="229"/>
    <n v="135600"/>
    <x v="30"/>
    <n v="11276885"/>
    <s v="INSULATORS"/>
    <d v="2010-12-31T00:00:00"/>
    <d v="2012-01-01T00:00:00"/>
    <s v="10027645"/>
  </r>
  <r>
    <n v="0"/>
    <n v="0"/>
    <n v="0"/>
    <n v="0"/>
    <d v="2025-12-01T00:00:00"/>
    <s v="BH Colorado Electric Oper Co"/>
    <s v="Regulated Electric (122)"/>
    <s v="X DNU WPC Transmission Line #  234"/>
    <x v="229"/>
    <n v="135600"/>
    <x v="30"/>
    <n v="11655656"/>
    <s v="INSULATOR, PORCELAIN"/>
    <d v="2011-12-08T00:00:00"/>
    <d v="2012-01-01T00:00:00"/>
    <s v="10040011"/>
  </r>
  <r>
    <n v="0"/>
    <n v="7941.79"/>
    <n v="1590.9222451552"/>
    <n v="6350.8677548447995"/>
    <d v="2025-12-01T00:00:00"/>
    <s v="BH Colorado Electric Oper Co"/>
    <s v="Regulated Electric (122)"/>
    <s v="X DNU WPC Transmission Line #  234"/>
    <x v="229"/>
    <n v="135600"/>
    <x v="70"/>
    <n v="11655664"/>
    <s v="INSULATOR, 115KV POST POLYMER"/>
    <d v="2011-12-16T00:00:00"/>
    <d v="2012-01-01T00:00:00"/>
    <s v="10040011"/>
  </r>
  <r>
    <n v="0"/>
    <n v="0"/>
    <n v="0"/>
    <n v="0"/>
    <d v="2025-12-01T00:00:00"/>
    <s v="BH Colorado Electric Oper Co"/>
    <s v="Regulated Electric (122)"/>
    <s v="X DNU WPC Transmission Line #  234"/>
    <x v="229"/>
    <n v="135600"/>
    <x v="79"/>
    <n v="11067160"/>
    <s v="INSULATOR, PIN TYPE"/>
    <d v="2009-12-01T00:00:00"/>
    <d v="2011-01-01T00:00:00"/>
    <s v="10027646"/>
  </r>
  <r>
    <n v="0"/>
    <n v="0"/>
    <n v="0"/>
    <n v="0"/>
    <d v="2025-12-01T00:00:00"/>
    <s v="BH Colorado Electric Oper Co"/>
    <s v="Regulated Electric (122)"/>
    <s v="X DNU WPC Transmission Line #  234"/>
    <x v="229"/>
    <n v="135600"/>
    <x v="17"/>
    <n v="21322889"/>
    <s v="Post Insulators"/>
    <d v="2017-01-09T00:00:00"/>
    <d v="2017-01-01T00:00:00"/>
    <s v="10052431"/>
  </r>
  <r>
    <n v="0"/>
    <n v="0"/>
    <n v="0"/>
    <n v="0"/>
    <d v="2025-12-01T00:00:00"/>
    <s v="BH Colorado Electric Oper Co"/>
    <s v="Regulated Electric (122)"/>
    <s v="X DNU WPC Transmission Line #  234"/>
    <x v="229"/>
    <n v="135600"/>
    <x v="17"/>
    <n v="9740686"/>
    <s v="POST INSULATORS"/>
    <d v="2006-08-16T00:00:00"/>
    <d v="2006-01-01T00:00:00"/>
    <s v="10023567"/>
  </r>
  <r>
    <n v="0"/>
    <n v="0"/>
    <n v="0"/>
    <n v="0"/>
    <d v="2025-12-01T00:00:00"/>
    <s v="BH Colorado Electric Oper Co"/>
    <s v="Regulated Electric (122)"/>
    <s v="X DNU WPC Transmission Line #  234"/>
    <x v="229"/>
    <n v="135600"/>
    <x v="18"/>
    <n v="9974682"/>
    <s v="STATIC WIRE (TRANSMISSION LINES)"/>
    <d v="1994-07-01T00:00:00"/>
    <d v="1994-07-01T00:00:00"/>
    <s v="CPR Conversion"/>
  </r>
  <r>
    <n v="0"/>
    <n v="0"/>
    <n v="0"/>
    <n v="0"/>
    <d v="2025-12-01T00:00:00"/>
    <s v="BH Colorado Electric Oper Co"/>
    <s v="Regulated Electric (122)"/>
    <s v="X DNU WPC Transmission Line #  234"/>
    <x v="229"/>
    <n v="135600"/>
    <x v="18"/>
    <n v="11067157"/>
    <s v="WIRE, GUY STRAND"/>
    <d v="2009-12-01T00:00:00"/>
    <d v="2011-01-01T00:00:00"/>
    <s v="10027646"/>
  </r>
  <r>
    <n v="0"/>
    <n v="0"/>
    <n v="0"/>
    <n v="0"/>
    <d v="2025-12-01T00:00:00"/>
    <s v="BH Colorado Electric Oper Co"/>
    <s v="Regulated Electric (122)"/>
    <s v="X DNU WPC Transmission Line #  234"/>
    <x v="229"/>
    <n v="135600"/>
    <x v="18"/>
    <n v="11276880"/>
    <s v="Static Wire (Transmission Lines)"/>
    <d v="2010-12-31T00:00:00"/>
    <d v="2012-01-01T00:00:00"/>
    <s v="10027645"/>
  </r>
  <r>
    <n v="0"/>
    <n v="0"/>
    <n v="0"/>
    <n v="0"/>
    <d v="2025-12-01T00:00:00"/>
    <s v="BH Colorado Electric Oper Co"/>
    <s v="Regulated Electric (122)"/>
    <s v="X DNU WPC Transmission Line #  234"/>
    <x v="229"/>
    <n v="135600"/>
    <x v="19"/>
    <n v="11670870"/>
    <s v="INSULATORS: SUSPENSION"/>
    <d v="2011-12-08T00:00:00"/>
    <d v="2012-01-01T00:00:00"/>
    <s v="10027442"/>
  </r>
  <r>
    <n v="0"/>
    <n v="0"/>
    <n v="0"/>
    <n v="0"/>
    <d v="2025-12-01T00:00:00"/>
    <s v="BH Colorado Electric Oper Co"/>
    <s v="Regulated Electric (122)"/>
    <s v="X DNU WPC Transmission Line #  234"/>
    <x v="229"/>
    <n v="135600"/>
    <x v="19"/>
    <n v="9745102"/>
    <s v="SUSPENSION INSULATORS"/>
    <d v="2007-06-01T00:00:00"/>
    <d v="2007-01-01T00:00:00"/>
    <s v="7105234131"/>
  </r>
  <r>
    <n v="0"/>
    <n v="0"/>
    <n v="0"/>
    <n v="0"/>
    <d v="2025-12-01T00:00:00"/>
    <s v="BH Colorado Electric Oper Co"/>
    <s v="Regulated Electric (122)"/>
    <s v="X DNU WPC Transmission Line #  234"/>
    <x v="229"/>
    <n v="135600"/>
    <x v="19"/>
    <n v="9738330"/>
    <s v="SUSPENSION INSULATORS"/>
    <d v="2005-12-15T00:00:00"/>
    <d v="2005-01-01T00:00:00"/>
    <s v="10022631"/>
  </r>
  <r>
    <n v="0"/>
    <n v="0"/>
    <n v="0"/>
    <n v="0"/>
    <d v="2025-12-01T00:00:00"/>
    <s v="BH Colorado Electric Oper Co"/>
    <s v="Regulated Electric (122)"/>
    <s v="X DNU WPC Transmission Line #  234"/>
    <x v="229"/>
    <n v="135600"/>
    <x v="19"/>
    <n v="11067163"/>
    <s v="SUSPENSION INSULATORS"/>
    <d v="2009-12-01T00:00:00"/>
    <d v="2011-01-01T00:00:00"/>
    <s v="10027646"/>
  </r>
  <r>
    <n v="0"/>
    <n v="0"/>
    <n v="0"/>
    <n v="0"/>
    <d v="2025-12-01T00:00:00"/>
    <s v="BH Colorado Electric Oper Co"/>
    <s v="Regulated Electric (122)"/>
    <s v="X DNU WPC Transmission Line #  234"/>
    <x v="229"/>
    <n v="135600"/>
    <x v="19"/>
    <n v="21322886"/>
    <s v="Suspension Insulators"/>
    <d v="2017-01-09T00:00:00"/>
    <d v="2017-01-01T00:00:00"/>
    <s v="10052431"/>
  </r>
  <r>
    <n v="0"/>
    <n v="0"/>
    <n v="0"/>
    <n v="0"/>
    <d v="2025-12-01T00:00:00"/>
    <s v="BH Colorado Electric Oper Co"/>
    <s v="Regulated Electric (122)"/>
    <s v="X DNU WPC Transmission Line #  234"/>
    <x v="229"/>
    <n v="135600"/>
    <x v="19"/>
    <n v="9697988"/>
    <s v="SUSPENSION INSULATORS"/>
    <d v="2006-08-16T00:00:00"/>
    <d v="2006-01-01T00:00:00"/>
    <s v="10023567"/>
  </r>
  <r>
    <n v="0"/>
    <n v="0"/>
    <n v="0"/>
    <n v="0"/>
    <d v="2025-12-01T00:00:00"/>
    <s v="BH Colorado Electric Oper Co"/>
    <s v="Regulated Electric (122)"/>
    <s v="X DNU WPC Transmission Line #  237"/>
    <x v="230"/>
    <n v="135500"/>
    <x v="63"/>
    <n v="9801987"/>
    <s v="CROSSARM ASSEMBLIES, STEEL"/>
    <d v="1992-07-01T00:00:00"/>
    <d v="1992-07-01T00:00:00"/>
    <s v="WCDXFER"/>
  </r>
  <r>
    <n v="0"/>
    <n v="0"/>
    <n v="0"/>
    <n v="0"/>
    <d v="2025-12-01T00:00:00"/>
    <s v="BH Colorado Electric Oper Co"/>
    <s v="Regulated Electric (122)"/>
    <s v="X DNU WPC Transmission Line #  237"/>
    <x v="230"/>
    <n v="135500"/>
    <x v="63"/>
    <n v="9801988"/>
    <s v="CROSSARM ASSEMBLIES, STEEL"/>
    <d v="1993-07-01T00:00:00"/>
    <d v="1993-07-01T00:00:00"/>
    <s v="WCDXFER"/>
  </r>
  <r>
    <n v="0"/>
    <n v="0"/>
    <n v="0"/>
    <n v="0"/>
    <d v="2025-12-01T00:00:00"/>
    <s v="BH Colorado Electric Oper Co"/>
    <s v="Regulated Electric (122)"/>
    <s v="X DNU WPC Transmission Line #  237"/>
    <x v="230"/>
    <n v="135500"/>
    <x v="20"/>
    <n v="21297580"/>
    <s v="CROSSARM ASSEMBLIES, WOOD"/>
    <d v="1993-07-01T00:00:00"/>
    <d v="1993-07-01T00:00:00"/>
    <s v="50507XFER"/>
  </r>
  <r>
    <n v="0"/>
    <n v="0"/>
    <n v="0"/>
    <n v="0"/>
    <d v="2025-12-01T00:00:00"/>
    <s v="BH Colorado Electric Oper Co"/>
    <s v="Regulated Electric (122)"/>
    <s v="X DNU WPC Transmission Line #  237"/>
    <x v="230"/>
    <n v="135500"/>
    <x v="20"/>
    <n v="9802844"/>
    <s v="CROSSARM ASSEMBLIES, WOOD"/>
    <d v="1992-07-01T00:00:00"/>
    <d v="1992-07-01T00:00:00"/>
    <s v="WCDXFER"/>
  </r>
  <r>
    <n v="0"/>
    <n v="0"/>
    <n v="0"/>
    <n v="0"/>
    <d v="2025-12-01T00:00:00"/>
    <s v="BH Colorado Electric Oper Co"/>
    <s v="Regulated Electric (122)"/>
    <s v="X DNU WPC Transmission Line #  237"/>
    <x v="230"/>
    <n v="135500"/>
    <x v="3"/>
    <n v="20969811"/>
    <s v="This wo is to make repairs to the gully that runs under the 115 kV line that feeds between Airport industrial substation and Baculite Mesa substation. We need to make these repairs because the erosion is going to make our structure unstable."/>
    <d v="2018-01-15T00:00:00"/>
    <d v="2018-01-01T00:00:00"/>
    <s v="10057616"/>
  </r>
  <r>
    <n v="0"/>
    <n v="0"/>
    <n v="0"/>
    <n v="0"/>
    <d v="2025-12-01T00:00:00"/>
    <s v="BH Colorado Electric Oper Co"/>
    <s v="Regulated Electric (122)"/>
    <s v="X DNU WPC Transmission Line #  237"/>
    <x v="230"/>
    <n v="135500"/>
    <x v="22"/>
    <n v="9802261"/>
    <s v="POLE, STEEL"/>
    <d v="1993-07-01T00:00:00"/>
    <d v="1993-07-01T00:00:00"/>
    <s v="WCDXFER"/>
  </r>
  <r>
    <n v="0"/>
    <n v="0"/>
    <n v="0"/>
    <n v="0"/>
    <d v="2025-12-01T00:00:00"/>
    <s v="BH Colorado Electric Oper Co"/>
    <s v="Regulated Electric (122)"/>
    <s v="X DNU WPC Transmission Line #  237"/>
    <x v="230"/>
    <n v="135500"/>
    <x v="22"/>
    <n v="9802260"/>
    <s v="POLE, STEEL"/>
    <d v="1992-07-01T00:00:00"/>
    <d v="1992-07-01T00:00:00"/>
    <s v="WCDXFER"/>
  </r>
  <r>
    <n v="0"/>
    <n v="0"/>
    <n v="0"/>
    <n v="0"/>
    <d v="2025-12-01T00:00:00"/>
    <s v="BH Colorado Electric Oper Co"/>
    <s v="Regulated Electric (122)"/>
    <s v="X DNU WPC Transmission Line #  237"/>
    <x v="230"/>
    <n v="135500"/>
    <x v="23"/>
    <n v="9803376"/>
    <s v="POLE, WOOD"/>
    <d v="1992-07-01T00:00:00"/>
    <d v="1992-07-01T00:00:00"/>
    <s v="WCDXFER"/>
  </r>
  <r>
    <n v="0"/>
    <n v="0"/>
    <n v="0"/>
    <n v="0"/>
    <d v="2025-12-01T00:00:00"/>
    <s v="BH Colorado Electric Oper Co"/>
    <s v="Regulated Electric (122)"/>
    <s v="X DNU WPC Transmission Line #  237"/>
    <x v="230"/>
    <n v="135500"/>
    <x v="23"/>
    <n v="21297591"/>
    <s v="POLE, WOOD"/>
    <d v="1993-07-01T00:00:00"/>
    <d v="1993-07-01T00:00:00"/>
    <s v="50507XFER"/>
  </r>
  <r>
    <n v="0"/>
    <n v="0"/>
    <n v="0"/>
    <n v="0"/>
    <d v="2025-12-01T00:00:00"/>
    <s v="BH Colorado Electric Oper Co"/>
    <s v="Regulated Electric (122)"/>
    <s v="X DNU WPC Transmission Line #  237"/>
    <x v="230"/>
    <n v="135500"/>
    <x v="43"/>
    <n v="9974745"/>
    <s v="STEEL 1 POLE 75'"/>
    <d v="1993-07-01T00:00:00"/>
    <d v="1993-07-01T00:00:00"/>
    <s v="CPR Conversion"/>
  </r>
  <r>
    <n v="0"/>
    <n v="0"/>
    <n v="0"/>
    <n v="0"/>
    <d v="2025-12-01T00:00:00"/>
    <s v="BH Colorado Electric Oper Co"/>
    <s v="Regulated Electric (122)"/>
    <s v="X DNU WPC Transmission Line #  237"/>
    <x v="230"/>
    <n v="135500"/>
    <x v="43"/>
    <n v="9693326"/>
    <s v="STEEL 1 POLE 75'"/>
    <d v="1992-07-01T00:00:00"/>
    <d v="1992-07-01T00:00:00"/>
    <s v="CPR Conversion"/>
  </r>
  <r>
    <n v="0"/>
    <n v="0"/>
    <n v="0"/>
    <n v="0"/>
    <d v="2025-12-01T00:00:00"/>
    <s v="BH Colorado Electric Oper Co"/>
    <s v="Regulated Electric (122)"/>
    <s v="X DNU WPC Transmission Line #  237"/>
    <x v="230"/>
    <n v="135500"/>
    <x v="436"/>
    <n v="9974746"/>
    <s v="WOOD 2 POLES 60'"/>
    <d v="1992-07-01T00:00:00"/>
    <d v="1992-07-01T00:00:00"/>
    <s v="CPR Conversion"/>
  </r>
  <r>
    <n v="0"/>
    <n v="0"/>
    <n v="0"/>
    <n v="0"/>
    <d v="2025-12-01T00:00:00"/>
    <s v="BH Colorado Electric Oper Co"/>
    <s v="Regulated Electric (122)"/>
    <s v="X DNU WPC Transmission Line #  237"/>
    <x v="230"/>
    <n v="135600"/>
    <x v="24"/>
    <n v="9974744"/>
    <s v="CONDUCTOR, OVERHEAD"/>
    <d v="1958-07-01T00:00:00"/>
    <d v="1958-07-01T00:00:00"/>
    <s v="CPR Conversion"/>
  </r>
  <r>
    <n v="0"/>
    <n v="0"/>
    <n v="0"/>
    <n v="0"/>
    <d v="2025-12-01T00:00:00"/>
    <s v="BH Colorado Electric Oper Co"/>
    <s v="Regulated Electric (122)"/>
    <s v="X DNU WPC Transmission Line #  237"/>
    <x v="230"/>
    <n v="135600"/>
    <x v="24"/>
    <n v="9974743"/>
    <s v="TRANSMISSION LINES-CONDUCTOR"/>
    <d v="1992-07-01T00:00:00"/>
    <d v="1992-07-01T00:00:00"/>
    <s v="CPR Conversion"/>
  </r>
  <r>
    <n v="0"/>
    <n v="0"/>
    <n v="0"/>
    <n v="0"/>
    <d v="2025-12-01T00:00:00"/>
    <s v="BH Colorado Electric Oper Co"/>
    <s v="Regulated Electric (122)"/>
    <s v="X DNU WPC Transmission Line #  237"/>
    <x v="230"/>
    <n v="135600"/>
    <x v="18"/>
    <n v="9974742"/>
    <s v="STATIC WIRE (TRANSMISSION LINES)"/>
    <d v="1958-07-01T00:00:00"/>
    <d v="1958-07-01T00:00:00"/>
    <s v="CPR Conversion"/>
  </r>
  <r>
    <n v="0"/>
    <n v="0"/>
    <n v="0"/>
    <n v="0"/>
    <d v="2025-12-01T00:00:00"/>
    <s v="BH Colorado Electric Oper Co"/>
    <s v="Regulated Electric (122)"/>
    <s v="X DNU WPC Transmission Line #  237"/>
    <x v="230"/>
    <n v="135600"/>
    <x v="18"/>
    <n v="12060588"/>
    <s v="Static Wire (Transmission Lines)"/>
    <d v="2013-06-13T00:00:00"/>
    <d v="2013-01-01T00:00:00"/>
    <s v="60020523"/>
  </r>
  <r>
    <n v="0"/>
    <n v="0"/>
    <n v="0"/>
    <n v="0"/>
    <d v="2025-12-01T00:00:00"/>
    <s v="BH Colorado Electric Oper Co"/>
    <s v="Regulated Electric (122)"/>
    <s v="X DNU WPC Transmission Line #  237"/>
    <x v="230"/>
    <n v="135700"/>
    <x v="3"/>
    <n v="11940816"/>
    <s v="INSTALL STRUCTURE CLEARANCE LIGHTS : ETO115 PAGS N. OF PETE JIMENEZ BLVD"/>
    <d v="2013-06-13T00:00:00"/>
    <d v="2013-07-01T00:00:00"/>
    <s v="60020523"/>
  </r>
  <r>
    <n v="0"/>
    <n v="0"/>
    <n v="0"/>
    <n v="0"/>
    <d v="2025-12-01T00:00:00"/>
    <s v="BH Colorado Electric Oper Co"/>
    <s v="Regulated Electric (122)"/>
    <s v="X DNU WPC Transmission Line #  246"/>
    <x v="231"/>
    <n v="135500"/>
    <x v="20"/>
    <n v="12035017"/>
    <s v="Crossarm Assemblies, Wood"/>
    <d v="2013-06-17T00:00:00"/>
    <d v="2013-06-01T00:00:00"/>
    <s v="60020539"/>
  </r>
  <r>
    <n v="0"/>
    <n v="0"/>
    <n v="0"/>
    <n v="0"/>
    <d v="2025-12-01T00:00:00"/>
    <s v="BH Colorado Electric Oper Co"/>
    <s v="Regulated Electric (122)"/>
    <s v="X DNU WPC Transmission Line #  246"/>
    <x v="231"/>
    <n v="135500"/>
    <x v="3"/>
    <n v="11910326"/>
    <s v="REPLACE 1- 115 H FRAME TIMBER AND 2 STRI : ETOR115 PDA 115 TAP IL RANCH  ROAD"/>
    <d v="2013-06-17T00:00:00"/>
    <d v="2013-06-01T00:00:00"/>
    <s v="60020539"/>
  </r>
  <r>
    <n v="0"/>
    <n v="0"/>
    <n v="0"/>
    <n v="0"/>
    <d v="2025-12-01T00:00:00"/>
    <s v="BH Colorado Electric Oper Co"/>
    <s v="Regulated Electric (122)"/>
    <s v="X DNU WPC Transmission Line #  246"/>
    <x v="231"/>
    <n v="135600"/>
    <x v="67"/>
    <n v="11428127"/>
    <s v="Arrester -  0-10,000 Volts"/>
    <d v="2012-06-01T00:00:00"/>
    <d v="2012-01-01T00:00:00"/>
    <s v="7105246131"/>
  </r>
  <r>
    <n v="0"/>
    <n v="0"/>
    <n v="0"/>
    <n v="0"/>
    <d v="2025-12-01T00:00:00"/>
    <s v="BH Colorado Electric Oper Co"/>
    <s v="Regulated Electric (122)"/>
    <s v="X DNU WPC Transmission Line #  249"/>
    <x v="232"/>
    <n v="135002"/>
    <x v="5"/>
    <n v="20759859"/>
    <s v="T-LIN S27 T19 R68"/>
    <d v="1954-07-01T00:00:00"/>
    <d v="1954-07-01T00:00:00"/>
    <s v="50507XFER"/>
  </r>
  <r>
    <n v="0"/>
    <n v="0"/>
    <n v="0"/>
    <n v="0"/>
    <d v="2025-12-01T00:00:00"/>
    <s v="BH Colorado Electric Oper Co"/>
    <s v="Regulated Electric (122)"/>
    <s v="X DNU WPC Transmission Line #  249"/>
    <x v="232"/>
    <n v="135002"/>
    <x v="5"/>
    <n v="20759852"/>
    <s v="T-LIN S25 T19 R68"/>
    <d v="1954-07-01T00:00:00"/>
    <d v="1954-07-01T00:00:00"/>
    <s v="50507XFER"/>
  </r>
  <r>
    <n v="0"/>
    <n v="0"/>
    <n v="0"/>
    <n v="0"/>
    <d v="2025-12-01T00:00:00"/>
    <s v="BH Colorado Electric Oper Co"/>
    <s v="Regulated Electric (122)"/>
    <s v="X DNU WPC Transmission Line #  249"/>
    <x v="232"/>
    <n v="135002"/>
    <x v="5"/>
    <n v="20759873"/>
    <s v="T-LIN S32 T19 R67"/>
    <d v="1954-07-01T00:00:00"/>
    <d v="1954-07-01T00:00:00"/>
    <s v="50507XFER"/>
  </r>
  <r>
    <n v="0"/>
    <n v="0"/>
    <n v="0"/>
    <n v="0"/>
    <d v="2025-12-01T00:00:00"/>
    <s v="BH Colorado Electric Oper Co"/>
    <s v="Regulated Electric (122)"/>
    <s v="X DNU WPC Transmission Line #  249"/>
    <x v="232"/>
    <n v="135002"/>
    <x v="5"/>
    <n v="20759845"/>
    <s v="T-LIN S24 T17 R68"/>
    <d v="1954-07-01T00:00:00"/>
    <d v="1954-07-01T00:00:00"/>
    <s v="50507XFER"/>
  </r>
  <r>
    <n v="0"/>
    <n v="0"/>
    <n v="0"/>
    <n v="0"/>
    <d v="2025-12-01T00:00:00"/>
    <s v="BH Colorado Electric Oper Co"/>
    <s v="Regulated Electric (122)"/>
    <s v="X DNU WPC Transmission Line #  249"/>
    <x v="232"/>
    <n v="135002"/>
    <x v="5"/>
    <n v="20759866"/>
    <s v="T-LIN S29 T19 R69"/>
    <d v="1954-07-01T00:00:00"/>
    <d v="1954-07-01T00:00:00"/>
    <s v="50507XFER"/>
  </r>
  <r>
    <n v="0"/>
    <n v="0"/>
    <n v="0"/>
    <n v="0"/>
    <d v="2025-12-01T00:00:00"/>
    <s v="BH Colorado Electric Oper Co"/>
    <s v="Regulated Electric (122)"/>
    <s v="X DNU WPC Transmission Line #  249"/>
    <x v="232"/>
    <n v="135002"/>
    <x v="5"/>
    <n v="20759880"/>
    <s v="T-LIN S36 T19 R68"/>
    <d v="1954-07-01T00:00:00"/>
    <d v="1954-07-01T00:00:00"/>
    <s v="50507XFER"/>
  </r>
  <r>
    <n v="0"/>
    <n v="0"/>
    <n v="0"/>
    <n v="0"/>
    <d v="2025-12-01T00:00:00"/>
    <s v="BH Colorado Electric Oper Co"/>
    <s v="Regulated Electric (122)"/>
    <s v="X DNU WPC Transmission Line #  249"/>
    <x v="232"/>
    <n v="135200"/>
    <x v="110"/>
    <n v="14991591"/>
    <s v="Clearing &amp; Grading-"/>
    <d v="2015-10-06T00:00:00"/>
    <d v="2015-10-01T00:00:00"/>
    <s v="10051312"/>
  </r>
  <r>
    <n v="0"/>
    <n v="0"/>
    <n v="0"/>
    <n v="0"/>
    <d v="2025-12-01T00:00:00"/>
    <s v="BH Colorado Electric Oper Co"/>
    <s v="Regulated Electric (122)"/>
    <s v="X DNU WPC Transmission Line #  249"/>
    <x v="232"/>
    <n v="135200"/>
    <x v="254"/>
    <n v="20199890"/>
    <s v="Roads"/>
    <d v="2016-04-24T00:00:00"/>
    <d v="2016-08-01T00:00:00"/>
    <s v="10052177"/>
  </r>
  <r>
    <n v="0"/>
    <n v="0"/>
    <n v="0"/>
    <n v="0"/>
    <d v="2025-12-01T00:00:00"/>
    <s v="BH Colorado Electric Oper Co"/>
    <s v="Regulated Electric (122)"/>
    <s v="X DNU WPC Transmission Line #  249"/>
    <x v="232"/>
    <n v="135300"/>
    <x v="25"/>
    <n v="12758223"/>
    <s v="Crossarm, Wood"/>
    <d v="2014-07-01T00:00:00"/>
    <d v="2014-01-01T00:00:00"/>
    <s v="10050213"/>
  </r>
  <r>
    <n v="0"/>
    <n v="0"/>
    <n v="0"/>
    <n v="0"/>
    <d v="2025-12-01T00:00:00"/>
    <s v="BH Colorado Electric Oper Co"/>
    <s v="Regulated Electric (122)"/>
    <s v="X DNU WPC Transmission Line #  249"/>
    <x v="232"/>
    <n v="135300"/>
    <x v="3"/>
    <n v="18849234"/>
    <s v="There are several structures on the old 115 kV line that runs between west station and portalnd substations that need to be replaced. These structures were  identified during the 2015 ground line patrol."/>
    <d v="2016-04-24T00:00:00"/>
    <d v="2017-03-01T00:00:00"/>
    <s v="10052177"/>
  </r>
  <r>
    <n v="0"/>
    <n v="0"/>
    <n v="0"/>
    <n v="0"/>
    <d v="2025-12-01T00:00:00"/>
    <s v="BH Colorado Electric Oper Co"/>
    <s v="Regulated Electric (122)"/>
    <s v="X DNU WPC Transmission Line #  249"/>
    <x v="232"/>
    <n v="135300"/>
    <x v="3"/>
    <n v="15012530"/>
    <s v="There are several structures on the old 115 kV line that runs between west station and portalnd substations that need to be replaced. These structures were  identified during the 2015 ground line patrol."/>
    <d v="2016-04-24T00:00:00"/>
    <d v="2016-08-01T00:00:00"/>
    <s v="10052177"/>
  </r>
  <r>
    <n v="0"/>
    <n v="0"/>
    <n v="0"/>
    <n v="0"/>
    <d v="2025-12-01T00:00:00"/>
    <s v="BH Colorado Electric Oper Co"/>
    <s v="Regulated Electric (122)"/>
    <s v="X DNU WPC Transmission Line #  249"/>
    <x v="232"/>
    <n v="135300"/>
    <x v="3"/>
    <n v="11738958"/>
    <s v="SURVEYING AND ENGINEERING TO REMOVE 69KV LINE AND REPLACE WITH 115KV AND 230KV LINE   10-29-2010"/>
    <d v="2012-12-04T00:00:00"/>
    <d v="2012-12-01T00:00:00"/>
    <s v="10040536"/>
  </r>
  <r>
    <n v="0"/>
    <n v="0"/>
    <n v="0"/>
    <n v="0"/>
    <d v="2025-12-01T00:00:00"/>
    <s v="BH Colorado Electric Oper Co"/>
    <s v="Regulated Electric (122)"/>
    <s v="X DNU WPC Transmission Line #  249"/>
    <x v="232"/>
    <n v="135300"/>
    <x v="3"/>
    <n v="12575517"/>
    <s v="LINE 249 ARM REPLACEMENT"/>
    <d v="2014-07-01T00:00:00"/>
    <d v="2014-07-01T00:00:00"/>
    <s v="10050213"/>
  </r>
  <r>
    <n v="0"/>
    <n v="0"/>
    <n v="0"/>
    <n v="0"/>
    <d v="2025-12-01T00:00:00"/>
    <s v="BH Colorado Electric Oper Co"/>
    <s v="Regulated Electric (122)"/>
    <s v="X DNU WPC Transmission Line #  249"/>
    <x v="232"/>
    <n v="135300"/>
    <x v="3"/>
    <n v="11849024"/>
    <s v="SURVEYING AND ENGINEERING TO REMOVE 69KV LINE AND REPLACE WITH 115KV AND 230KV LINE   10-29-2010"/>
    <d v="2012-12-04T00:00:00"/>
    <d v="2013-04-01T00:00:00"/>
    <s v="10040536"/>
  </r>
  <r>
    <n v="0"/>
    <n v="0"/>
    <n v="0"/>
    <n v="0"/>
    <d v="2025-12-01T00:00:00"/>
    <s v="BH Colorado Electric Oper Co"/>
    <s v="Regulated Electric (122)"/>
    <s v="X DNU WPC Transmission Line #  249"/>
    <x v="232"/>
    <n v="135500"/>
    <x v="20"/>
    <n v="20759894"/>
    <s v="CROSSARM ASSEMBLIES, WOOD"/>
    <d v="1982-07-01T00:00:00"/>
    <d v="1982-07-01T00:00:00"/>
    <s v="50507XFER"/>
  </r>
  <r>
    <n v="0"/>
    <n v="0"/>
    <n v="0"/>
    <n v="0"/>
    <d v="2025-12-01T00:00:00"/>
    <s v="BH Colorado Electric Oper Co"/>
    <s v="Regulated Electric (122)"/>
    <s v="X DNU WPC Transmission Line #  249"/>
    <x v="232"/>
    <n v="135500"/>
    <x v="20"/>
    <n v="20759922"/>
    <s v="CROSSARM ASSEMBLIES, WOOD"/>
    <d v="1994-07-01T00:00:00"/>
    <d v="1994-07-01T00:00:00"/>
    <s v="50507XFER"/>
  </r>
  <r>
    <n v="0"/>
    <n v="0"/>
    <n v="0"/>
    <n v="0"/>
    <d v="2025-12-01T00:00:00"/>
    <s v="BH Colorado Electric Oper Co"/>
    <s v="Regulated Electric (122)"/>
    <s v="X DNU WPC Transmission Line #  249"/>
    <x v="232"/>
    <n v="135500"/>
    <x v="20"/>
    <n v="9802879"/>
    <s v="CROSSARM ASSEMBLIES, WOOD"/>
    <d v="1997-07-01T00:00:00"/>
    <d v="1997-07-01T00:00:00"/>
    <s v="WCDXFER"/>
  </r>
  <r>
    <n v="0"/>
    <n v="0"/>
    <n v="0"/>
    <n v="0"/>
    <d v="2025-12-01T00:00:00"/>
    <s v="BH Colorado Electric Oper Co"/>
    <s v="Regulated Electric (122)"/>
    <s v="X DNU WPC Transmission Line #  249"/>
    <x v="232"/>
    <n v="135500"/>
    <x v="20"/>
    <n v="9817932"/>
    <s v="CROSSARM ASSEMBLIES, WOOD"/>
    <d v="2004-10-01T00:00:00"/>
    <d v="2004-01-01T00:00:00"/>
    <s v="7105249131"/>
  </r>
  <r>
    <n v="0"/>
    <n v="0"/>
    <n v="0"/>
    <n v="0"/>
    <d v="2025-12-01T00:00:00"/>
    <s v="BH Colorado Electric Oper Co"/>
    <s v="Regulated Electric (122)"/>
    <s v="X DNU WPC Transmission Line #  249"/>
    <x v="232"/>
    <n v="135500"/>
    <x v="20"/>
    <n v="20759999"/>
    <s v="CROSSARM ASSEMBLIES, WOOD"/>
    <d v="1954-07-01T00:00:00"/>
    <d v="1954-07-01T00:00:00"/>
    <s v="50507XFER"/>
  </r>
  <r>
    <n v="0"/>
    <n v="0"/>
    <n v="0"/>
    <n v="0"/>
    <d v="2025-12-01T00:00:00"/>
    <s v="BH Colorado Electric Oper Co"/>
    <s v="Regulated Electric (122)"/>
    <s v="X DNU WPC Transmission Line #  249"/>
    <x v="232"/>
    <n v="135500"/>
    <x v="20"/>
    <n v="20759929"/>
    <s v="CROSSARM ASSEMBLIES, WOOD"/>
    <d v="1996-07-01T00:00:00"/>
    <d v="1996-07-01T00:00:00"/>
    <s v="50507XFER"/>
  </r>
  <r>
    <n v="0"/>
    <n v="0"/>
    <n v="0"/>
    <n v="0"/>
    <d v="2025-12-01T00:00:00"/>
    <s v="BH Colorado Electric Oper Co"/>
    <s v="Regulated Electric (122)"/>
    <s v="X DNU WPC Transmission Line #  249"/>
    <x v="232"/>
    <n v="135500"/>
    <x v="20"/>
    <n v="9738331"/>
    <s v="CROSSARM ASSEMBLIES, WOOD"/>
    <d v="2005-12-15T00:00:00"/>
    <d v="2005-01-01T00:00:00"/>
    <s v="10022627"/>
  </r>
  <r>
    <n v="0"/>
    <n v="0"/>
    <n v="0"/>
    <n v="0"/>
    <d v="2025-12-01T00:00:00"/>
    <s v="BH Colorado Electric Oper Co"/>
    <s v="Regulated Electric (122)"/>
    <s v="X DNU WPC Transmission Line #  249"/>
    <x v="232"/>
    <n v="135500"/>
    <x v="20"/>
    <n v="9802484"/>
    <s v="CROSSARM ASSEMBLIES, WOOD"/>
    <d v="1996-07-01T00:00:00"/>
    <d v="1996-07-01T00:00:00"/>
    <s v="WCDXFER"/>
  </r>
  <r>
    <n v="0"/>
    <n v="0"/>
    <n v="0"/>
    <n v="0"/>
    <d v="2025-12-01T00:00:00"/>
    <s v="BH Colorado Electric Oper Co"/>
    <s v="Regulated Electric (122)"/>
    <s v="X DNU WPC Transmission Line #  249"/>
    <x v="232"/>
    <n v="135500"/>
    <x v="20"/>
    <n v="9802871"/>
    <s v="CROSSARM ASSEMBLIES, WOOD"/>
    <d v="1997-07-01T00:00:00"/>
    <d v="1997-07-01T00:00:00"/>
    <s v="WCDXFER"/>
  </r>
  <r>
    <n v="0"/>
    <n v="0"/>
    <n v="0"/>
    <n v="0"/>
    <d v="2025-12-01T00:00:00"/>
    <s v="BH Colorado Electric Oper Co"/>
    <s v="Regulated Electric (122)"/>
    <s v="X DNU WPC Transmission Line #  249"/>
    <x v="232"/>
    <n v="135500"/>
    <x v="20"/>
    <n v="20759901"/>
    <s v="CROSSARM ASSEMBLIES, WOOD"/>
    <d v="1991-07-01T00:00:00"/>
    <d v="1991-07-01T00:00:00"/>
    <s v="50507XFER"/>
  </r>
  <r>
    <n v="0"/>
    <n v="0"/>
    <n v="0"/>
    <n v="0"/>
    <d v="2025-12-01T00:00:00"/>
    <s v="BH Colorado Electric Oper Co"/>
    <s v="Regulated Electric (122)"/>
    <s v="X DNU WPC Transmission Line #  249"/>
    <x v="232"/>
    <n v="135500"/>
    <x v="20"/>
    <n v="20759915"/>
    <s v="CROSSARM ASSEMBLIES, WOOD"/>
    <d v="1994-07-01T00:00:00"/>
    <d v="1994-07-01T00:00:00"/>
    <s v="50507XFER"/>
  </r>
  <r>
    <n v="0"/>
    <n v="0"/>
    <n v="0"/>
    <n v="0"/>
    <d v="2025-12-01T00:00:00"/>
    <s v="BH Colorado Electric Oper Co"/>
    <s v="Regulated Electric (122)"/>
    <s v="X DNU WPC Transmission Line #  249"/>
    <x v="232"/>
    <n v="135500"/>
    <x v="20"/>
    <n v="20759992"/>
    <s v="CROSSARM ASSEMBLIES, WOOD"/>
    <d v="1954-07-01T00:00:00"/>
    <d v="1954-07-01T00:00:00"/>
    <s v="50507XFER"/>
  </r>
  <r>
    <n v="0"/>
    <n v="0"/>
    <n v="0"/>
    <n v="0"/>
    <d v="2025-12-01T00:00:00"/>
    <s v="BH Colorado Electric Oper Co"/>
    <s v="Regulated Electric (122)"/>
    <s v="X DNU WPC Transmission Line #  249"/>
    <x v="232"/>
    <n v="135500"/>
    <x v="20"/>
    <n v="9803386"/>
    <s v="CROSSARM ASSEMBLIES, WOOD"/>
    <d v="1996-07-01T00:00:00"/>
    <d v="1996-07-01T00:00:00"/>
    <s v="WCDXFER"/>
  </r>
  <r>
    <n v="0"/>
    <n v="0"/>
    <n v="0"/>
    <n v="0"/>
    <d v="2025-12-01T00:00:00"/>
    <s v="BH Colorado Electric Oper Co"/>
    <s v="Regulated Electric (122)"/>
    <s v="X DNU WPC Transmission Line #  249"/>
    <x v="232"/>
    <n v="135500"/>
    <x v="20"/>
    <n v="20759908"/>
    <s v="CROSSARM ASSEMBLIES, WOOD"/>
    <d v="1993-07-01T00:00:00"/>
    <d v="1993-07-01T00:00:00"/>
    <s v="50507XFER"/>
  </r>
  <r>
    <n v="0"/>
    <n v="0"/>
    <n v="0"/>
    <n v="0"/>
    <d v="2025-12-01T00:00:00"/>
    <s v="BH Colorado Electric Oper Co"/>
    <s v="Regulated Electric (122)"/>
    <s v="X DNU WPC Transmission Line #  249"/>
    <x v="232"/>
    <n v="135500"/>
    <x v="20"/>
    <n v="20759985"/>
    <s v="CROSSARM ASSEMBLIES, WOOD"/>
    <d v="1954-07-01T00:00:00"/>
    <d v="1954-07-01T00:00:00"/>
    <s v="50507XFER"/>
  </r>
  <r>
    <n v="0"/>
    <n v="0"/>
    <n v="0"/>
    <n v="0"/>
    <d v="2025-12-01T00:00:00"/>
    <s v="BH Colorado Electric Oper Co"/>
    <s v="Regulated Electric (122)"/>
    <s v="X DNU WPC Transmission Line #  249"/>
    <x v="232"/>
    <n v="135500"/>
    <x v="20"/>
    <n v="9803384"/>
    <s v="CROSSARM ASSEMBLIES, WOOD"/>
    <d v="1996-07-01T00:00:00"/>
    <d v="1996-07-01T00:00:00"/>
    <s v="WCDXFER"/>
  </r>
  <r>
    <n v="0"/>
    <n v="0"/>
    <n v="0"/>
    <n v="0"/>
    <d v="2025-12-01T00:00:00"/>
    <s v="BH Colorado Electric Oper Co"/>
    <s v="Regulated Electric (122)"/>
    <s v="X DNU WPC Transmission Line #  249"/>
    <x v="232"/>
    <n v="135500"/>
    <x v="20"/>
    <n v="9803387"/>
    <s v="CROSSARM ASSEMBLIES, WOOD"/>
    <d v="1997-07-01T00:00:00"/>
    <d v="1997-07-01T00:00:00"/>
    <s v="WCDXFER"/>
  </r>
  <r>
    <n v="0"/>
    <n v="0"/>
    <n v="0"/>
    <n v="0"/>
    <d v="2025-12-01T00:00:00"/>
    <s v="BH Colorado Electric Oper Co"/>
    <s v="Regulated Electric (122)"/>
    <s v="X DNU WPC Transmission Line #  249"/>
    <x v="232"/>
    <n v="135500"/>
    <x v="20"/>
    <n v="9802906"/>
    <s v="CROSSARM ASSEMBLIES, WOOD"/>
    <d v="1995-07-01T00:00:00"/>
    <d v="1995-07-01T00:00:00"/>
    <s v="WCDXFER"/>
  </r>
  <r>
    <n v="0"/>
    <n v="0"/>
    <n v="0"/>
    <n v="0"/>
    <d v="2025-12-01T00:00:00"/>
    <s v="BH Colorado Electric Oper Co"/>
    <s v="Regulated Electric (122)"/>
    <s v="X DNU WPC Transmission Line #  249"/>
    <x v="232"/>
    <n v="135500"/>
    <x v="20"/>
    <n v="9803385"/>
    <s v="CROSSARM ASSEMBLIES, WOOD"/>
    <d v="1997-07-01T00:00:00"/>
    <d v="1997-07-01T00:00:00"/>
    <s v="WCDXFER"/>
  </r>
  <r>
    <n v="0"/>
    <n v="0"/>
    <n v="0"/>
    <n v="0"/>
    <d v="2025-12-01T00:00:00"/>
    <s v="BH Colorado Electric Oper Co"/>
    <s v="Regulated Electric (122)"/>
    <s v="X DNU WPC Transmission Line #  249"/>
    <x v="232"/>
    <n v="135500"/>
    <x v="20"/>
    <n v="9810969"/>
    <s v="CROSSARM ASSEMBLIES, WOOD"/>
    <d v="2002-06-01T00:00:00"/>
    <d v="2002-01-01T00:00:00"/>
    <s v="7105249131"/>
  </r>
  <r>
    <n v="0"/>
    <n v="0"/>
    <n v="0"/>
    <n v="0"/>
    <d v="2025-12-01T00:00:00"/>
    <s v="BH Colorado Electric Oper Co"/>
    <s v="Regulated Electric (122)"/>
    <s v="X DNU WPC Transmission Line #  249"/>
    <x v="232"/>
    <n v="135500"/>
    <x v="8"/>
    <n v="11794638"/>
    <s v="Crossarm, Assy"/>
    <d v="1990-07-01T00:00:00"/>
    <d v="1990-07-01T00:00:00"/>
    <s v="WCDXFER"/>
  </r>
  <r>
    <n v="0"/>
    <n v="0"/>
    <n v="0"/>
    <n v="0"/>
    <d v="2025-12-01T00:00:00"/>
    <s v="BH Colorado Electric Oper Co"/>
    <s v="Regulated Electric (122)"/>
    <s v="X DNU WPC Transmission Line #  249"/>
    <x v="232"/>
    <n v="135500"/>
    <x v="8"/>
    <n v="11534980"/>
    <s v="Crossarm, Assy"/>
    <d v="2012-04-19T00:00:00"/>
    <d v="2012-01-01T00:00:00"/>
    <s v="60018883"/>
  </r>
  <r>
    <n v="0"/>
    <n v="0"/>
    <n v="0"/>
    <n v="0"/>
    <d v="2025-12-01T00:00:00"/>
    <s v="BH Colorado Electric Oper Co"/>
    <s v="Regulated Electric (122)"/>
    <s v="X DNU WPC Transmission Line #  249"/>
    <x v="232"/>
    <n v="135500"/>
    <x v="25"/>
    <n v="18891174"/>
    <s v="Crossarm, Wood"/>
    <d v="2014-07-01T00:00:00"/>
    <d v="2014-01-01T00:00:00"/>
    <s v="10050213"/>
  </r>
  <r>
    <n v="0"/>
    <n v="0"/>
    <n v="0"/>
    <n v="0"/>
    <d v="2025-12-01T00:00:00"/>
    <s v="BH Colorado Electric Oper Co"/>
    <s v="Regulated Electric (122)"/>
    <s v="X DNU WPC Transmission Line #  249"/>
    <x v="232"/>
    <n v="135500"/>
    <x v="25"/>
    <n v="11873529"/>
    <s v="Crossarm, Wood"/>
    <d v="2012-12-04T00:00:00"/>
    <d v="2012-01-01T00:00:00"/>
    <s v="10040536"/>
  </r>
  <r>
    <n v="0"/>
    <n v="0"/>
    <n v="0"/>
    <n v="0"/>
    <d v="2025-12-01T00:00:00"/>
    <s v="BH Colorado Electric Oper Co"/>
    <s v="Regulated Electric (122)"/>
    <s v="X DNU WPC Transmission Line #  249"/>
    <x v="232"/>
    <n v="135500"/>
    <x v="25"/>
    <n v="20199884"/>
    <s v="Crossarm, Wood"/>
    <d v="2016-04-24T00:00:00"/>
    <d v="2016-01-01T00:00:00"/>
    <s v="10052177"/>
  </r>
  <r>
    <n v="0"/>
    <n v="0"/>
    <n v="0"/>
    <n v="0"/>
    <d v="2025-12-01T00:00:00"/>
    <s v="BH Colorado Electric Oper Co"/>
    <s v="Regulated Electric (122)"/>
    <s v="X DNU WPC Transmission Line #  249"/>
    <x v="232"/>
    <n v="135500"/>
    <x v="3"/>
    <n v="9754480"/>
    <s v="Repl 2 H Struc-Osmose-Ln 249"/>
    <d v="2005-12-15T00:00:00"/>
    <d v="2006-02-01T00:00:00"/>
    <s v="10022627"/>
  </r>
  <r>
    <n v="0"/>
    <n v="0"/>
    <n v="0"/>
    <n v="0"/>
    <d v="2025-12-01T00:00:00"/>
    <s v="BH Colorado Electric Oper Co"/>
    <s v="Regulated Electric (122)"/>
    <s v="X DNU WPC Transmission Line #  249"/>
    <x v="232"/>
    <n v="135500"/>
    <x v="3"/>
    <n v="9754493"/>
    <s v="Repl struc #83-Osmose-Ln 249"/>
    <d v="2005-12-15T00:00:00"/>
    <d v="2006-02-01T00:00:00"/>
    <s v="10022629"/>
  </r>
  <r>
    <n v="0"/>
    <n v="0"/>
    <n v="0"/>
    <n v="0"/>
    <d v="2025-12-01T00:00:00"/>
    <s v="BH Colorado Electric Oper Co"/>
    <s v="Regulated Electric (122)"/>
    <s v="X DNU WPC Transmission Line #  249"/>
    <x v="232"/>
    <n v="135500"/>
    <x v="3"/>
    <n v="13659165"/>
    <s v="The acess road across the Walker Ranch to transmission lines 249 and 836 has washed out and needs to be rebuilt"/>
    <d v="2015-10-06T00:00:00"/>
    <d v="2015-10-01T00:00:00"/>
    <s v="10051312"/>
  </r>
  <r>
    <n v="0"/>
    <n v="0"/>
    <n v="0"/>
    <n v="0"/>
    <d v="2025-12-01T00:00:00"/>
    <s v="BH Colorado Electric Oper Co"/>
    <s v="Regulated Electric (122)"/>
    <s v="X DNU WPC Transmission Line #  249"/>
    <x v="232"/>
    <n v="135500"/>
    <x v="3"/>
    <n v="9753647"/>
    <s v="Repl 2 H Struc-Osmose-Ln 249"/>
    <d v="2005-12-15T00:00:00"/>
    <d v="2006-02-01T00:00:00"/>
    <s v="10022627"/>
  </r>
  <r>
    <n v="0"/>
    <n v="0"/>
    <n v="0"/>
    <n v="0"/>
    <d v="2025-12-01T00:00:00"/>
    <s v="BH Colorado Electric Oper Co"/>
    <s v="Regulated Electric (122)"/>
    <s v="X DNU WPC Transmission Line #  249"/>
    <x v="232"/>
    <n v="135500"/>
    <x v="3"/>
    <n v="11362867"/>
    <s v="PORTLAND TO WEST STATION H STRUCTURE 5 E : ETO115  PORTLAND TO WEST STATION 115KV LINE"/>
    <d v="2012-04-19T00:00:00"/>
    <d v="2012-04-01T00:00:00"/>
    <s v="60018883"/>
  </r>
  <r>
    <n v="0"/>
    <n v="0"/>
    <n v="0"/>
    <n v="0"/>
    <d v="2025-12-01T00:00:00"/>
    <s v="BH Colorado Electric Oper Co"/>
    <s v="Regulated Electric (122)"/>
    <s v="X DNU WPC Transmission Line #  249"/>
    <x v="232"/>
    <n v="135500"/>
    <x v="3"/>
    <n v="9725777"/>
    <s v="Repl 2 H Struc-Osmose-Ln 249"/>
    <d v="2005-12-15T00:00:00"/>
    <d v="2005-12-01T00:00:00"/>
    <s v="10022627"/>
  </r>
  <r>
    <n v="0"/>
    <n v="0"/>
    <n v="0"/>
    <n v="0"/>
    <d v="2025-12-01T00:00:00"/>
    <s v="BH Colorado Electric Oper Co"/>
    <s v="Regulated Electric (122)"/>
    <s v="X DNU WPC Transmission Line #  249"/>
    <x v="232"/>
    <n v="135500"/>
    <x v="3"/>
    <n v="14542195"/>
    <s v="The acess road across the Walker Ranch to transmission lines 249 and 836 has washed out and needs to be rebuilt"/>
    <d v="2015-10-06T00:00:00"/>
    <d v="2016-03-01T00:00:00"/>
    <s v="10051312"/>
  </r>
  <r>
    <n v="0"/>
    <n v="0"/>
    <n v="0"/>
    <n v="0"/>
    <d v="2025-12-01T00:00:00"/>
    <s v="BH Colorado Electric Oper Co"/>
    <s v="Regulated Electric (122)"/>
    <s v="X DNU WPC Transmission Line #  249"/>
    <x v="232"/>
    <n v="135500"/>
    <x v="3"/>
    <n v="9707258"/>
    <s v="Repl struc #83-Osmose-Ln 249"/>
    <d v="2005-12-15T00:00:00"/>
    <d v="2005-12-01T00:00:00"/>
    <s v="10022629"/>
  </r>
  <r>
    <n v="0"/>
    <n v="0"/>
    <n v="0"/>
    <n v="0"/>
    <d v="2025-12-01T00:00:00"/>
    <s v="BH Colorado Electric Oper Co"/>
    <s v="Regulated Electric (122)"/>
    <s v="X DNU WPC Transmission Line #  249"/>
    <x v="232"/>
    <n v="135500"/>
    <x v="3"/>
    <n v="9753658"/>
    <s v="Repl struc #83-Osmose-Ln 249"/>
    <d v="2005-12-15T00:00:00"/>
    <d v="2006-02-01T00:00:00"/>
    <s v="10022629"/>
  </r>
  <r>
    <n v="0"/>
    <n v="0"/>
    <n v="0"/>
    <n v="0"/>
    <d v="2025-12-01T00:00:00"/>
    <s v="BH Colorado Electric Oper Co"/>
    <s v="Regulated Electric (122)"/>
    <s v="X DNU WPC Transmission Line #  249"/>
    <x v="232"/>
    <n v="135500"/>
    <x v="9"/>
    <n v="9862069"/>
    <s v="GUYS"/>
    <d v="1997-07-01T00:00:00"/>
    <d v="1997-07-01T00:00:00"/>
    <s v="CPR Conversion"/>
  </r>
  <r>
    <n v="0"/>
    <n v="0"/>
    <n v="0"/>
    <n v="0"/>
    <d v="2025-12-01T00:00:00"/>
    <s v="BH Colorado Electric Oper Co"/>
    <s v="Regulated Electric (122)"/>
    <s v="X DNU WPC Transmission Line #  249"/>
    <x v="232"/>
    <n v="135500"/>
    <x v="9"/>
    <n v="10170993"/>
    <s v="Guys"/>
    <d v="2009-12-01T00:00:00"/>
    <d v="2009-01-01T00:00:00"/>
    <s v="7105249131"/>
  </r>
  <r>
    <n v="0"/>
    <n v="0"/>
    <n v="0"/>
    <n v="0"/>
    <d v="2025-12-01T00:00:00"/>
    <s v="BH Colorado Electric Oper Co"/>
    <s v="Regulated Electric (122)"/>
    <s v="X DNU WPC Transmission Line #  249"/>
    <x v="232"/>
    <n v="135500"/>
    <x v="36"/>
    <n v="11873532"/>
    <s v="Pole, Wood, 45'"/>
    <d v="2012-12-04T00:00:00"/>
    <d v="2012-01-01T00:00:00"/>
    <s v="10040536"/>
  </r>
  <r>
    <n v="0"/>
    <n v="0"/>
    <n v="0"/>
    <n v="0"/>
    <d v="2025-12-01T00:00:00"/>
    <s v="BH Colorado Electric Oper Co"/>
    <s v="Regulated Electric (122)"/>
    <s v="X DNU WPC Transmission Line #  249"/>
    <x v="232"/>
    <n v="135500"/>
    <x v="11"/>
    <n v="11873535"/>
    <s v="Pole, Wood, 50'"/>
    <d v="2012-12-04T00:00:00"/>
    <d v="2012-01-01T00:00:00"/>
    <s v="10040536"/>
  </r>
  <r>
    <n v="0"/>
    <n v="0"/>
    <n v="0"/>
    <n v="0"/>
    <d v="2025-12-01T00:00:00"/>
    <s v="BH Colorado Electric Oper Co"/>
    <s v="Regulated Electric (122)"/>
    <s v="X DNU WPC Transmission Line #  249"/>
    <x v="232"/>
    <n v="135500"/>
    <x v="12"/>
    <n v="11873538"/>
    <s v="Pole, Wood, 55'"/>
    <d v="2012-12-04T00:00:00"/>
    <d v="2012-01-01T00:00:00"/>
    <s v="10040536"/>
  </r>
  <r>
    <n v="0"/>
    <n v="0"/>
    <n v="0"/>
    <n v="0"/>
    <d v="2025-12-01T00:00:00"/>
    <s v="BH Colorado Electric Oper Co"/>
    <s v="Regulated Electric (122)"/>
    <s v="X DNU WPC Transmission Line #  249"/>
    <x v="232"/>
    <n v="135500"/>
    <x v="13"/>
    <n v="11873541"/>
    <s v="Pole, Wood, 60'"/>
    <d v="2012-12-04T00:00:00"/>
    <d v="2012-01-01T00:00:00"/>
    <s v="10040536"/>
  </r>
  <r>
    <n v="0"/>
    <n v="0"/>
    <n v="0"/>
    <n v="0"/>
    <d v="2025-12-01T00:00:00"/>
    <s v="BH Colorado Electric Oper Co"/>
    <s v="Regulated Electric (122)"/>
    <s v="X DNU WPC Transmission Line #  249"/>
    <x v="232"/>
    <n v="135500"/>
    <x v="14"/>
    <n v="11374869"/>
    <s v="Pole, Wood, 65' Or Greater"/>
    <d v="1983-07-01T00:00:00"/>
    <d v="1983-07-01T00:00:00"/>
    <s v="WCDXFER"/>
  </r>
  <r>
    <n v="0"/>
    <n v="0"/>
    <n v="0"/>
    <n v="0"/>
    <d v="2025-12-01T00:00:00"/>
    <s v="BH Colorado Electric Oper Co"/>
    <s v="Regulated Electric (122)"/>
    <s v="X DNU WPC Transmission Line #  249"/>
    <x v="232"/>
    <n v="135500"/>
    <x v="14"/>
    <n v="11873544"/>
    <s v="Pole, Wood, 85'"/>
    <d v="2012-12-04T00:00:00"/>
    <d v="2012-01-01T00:00:00"/>
    <s v="10040536"/>
  </r>
  <r>
    <n v="0"/>
    <n v="0"/>
    <n v="0"/>
    <n v="0"/>
    <d v="2025-12-01T00:00:00"/>
    <s v="BH Colorado Electric Oper Co"/>
    <s v="Regulated Electric (122)"/>
    <s v="X DNU WPC Transmission Line #  249"/>
    <x v="232"/>
    <n v="135500"/>
    <x v="14"/>
    <n v="11534977"/>
    <s v="Pole, Wood, 65' Or Greater"/>
    <d v="2012-04-19T00:00:00"/>
    <d v="2012-01-01T00:00:00"/>
    <s v="60018883"/>
  </r>
  <r>
    <n v="0"/>
    <n v="0"/>
    <n v="0"/>
    <n v="0"/>
    <d v="2025-12-01T00:00:00"/>
    <s v="BH Colorado Electric Oper Co"/>
    <s v="Regulated Electric (122)"/>
    <s v="X DNU WPC Transmission Line #  249"/>
    <x v="232"/>
    <n v="135500"/>
    <x v="27"/>
    <n v="20199887"/>
    <s v="Pole, Wood"/>
    <d v="2016-04-24T00:00:00"/>
    <d v="2016-01-01T00:00:00"/>
    <s v="10052177"/>
  </r>
  <r>
    <n v="0"/>
    <n v="0"/>
    <n v="0"/>
    <n v="0"/>
    <d v="2025-12-01T00:00:00"/>
    <s v="BH Colorado Electric Oper Co"/>
    <s v="Regulated Electric (122)"/>
    <s v="X DNU WPC Transmission Line #  249"/>
    <x v="232"/>
    <n v="135500"/>
    <x v="23"/>
    <n v="9804980"/>
    <s v="POLE, WOOD"/>
    <d v="1997-07-01T00:00:00"/>
    <d v="1997-07-01T00:00:00"/>
    <s v="WCDXFER"/>
  </r>
  <r>
    <n v="0"/>
    <n v="0"/>
    <n v="0"/>
    <n v="0"/>
    <d v="2025-12-01T00:00:00"/>
    <s v="BH Colorado Electric Oper Co"/>
    <s v="Regulated Electric (122)"/>
    <s v="X DNU WPC Transmission Line #  249"/>
    <x v="232"/>
    <n v="135500"/>
    <x v="23"/>
    <n v="20760006"/>
    <s v="POLE, WOOD"/>
    <d v="1954-07-01T00:00:00"/>
    <d v="1954-07-01T00:00:00"/>
    <s v="50507XFER"/>
  </r>
  <r>
    <n v="0"/>
    <n v="0"/>
    <n v="0"/>
    <n v="0"/>
    <d v="2025-12-01T00:00:00"/>
    <s v="BH Colorado Electric Oper Co"/>
    <s v="Regulated Electric (122)"/>
    <s v="X DNU WPC Transmission Line #  249"/>
    <x v="232"/>
    <n v="135500"/>
    <x v="23"/>
    <n v="9804979"/>
    <s v="POLE, WOOD"/>
    <d v="1996-07-01T00:00:00"/>
    <d v="1996-07-01T00:00:00"/>
    <s v="WCDXFER"/>
  </r>
  <r>
    <n v="0"/>
    <n v="0"/>
    <n v="0"/>
    <n v="0"/>
    <d v="2025-12-01T00:00:00"/>
    <s v="BH Colorado Electric Oper Co"/>
    <s v="Regulated Electric (122)"/>
    <s v="X DNU WPC Transmission Line #  249"/>
    <x v="232"/>
    <n v="135500"/>
    <x v="23"/>
    <n v="9803023"/>
    <s v="POLE, WOOD"/>
    <d v="1996-07-01T00:00:00"/>
    <d v="1996-07-01T00:00:00"/>
    <s v="WCDXFER"/>
  </r>
  <r>
    <n v="0"/>
    <n v="0"/>
    <n v="0"/>
    <n v="0"/>
    <d v="2025-12-01T00:00:00"/>
    <s v="BH Colorado Electric Oper Co"/>
    <s v="Regulated Electric (122)"/>
    <s v="X DNU WPC Transmission Line #  249"/>
    <x v="232"/>
    <n v="135500"/>
    <x v="23"/>
    <n v="20759971"/>
    <s v="POLE, WOOD"/>
    <d v="1996-07-01T00:00:00"/>
    <d v="1996-07-01T00:00:00"/>
    <s v="50507XFER"/>
  </r>
  <r>
    <n v="0"/>
    <n v="0"/>
    <n v="0"/>
    <n v="0"/>
    <d v="2025-12-01T00:00:00"/>
    <s v="BH Colorado Electric Oper Co"/>
    <s v="Regulated Electric (122)"/>
    <s v="X DNU WPC Transmission Line #  249"/>
    <x v="232"/>
    <n v="135500"/>
    <x v="23"/>
    <n v="9738332"/>
    <s v="POLE, WOOD"/>
    <d v="2005-12-15T00:00:00"/>
    <d v="2005-01-01T00:00:00"/>
    <s v="10022627"/>
  </r>
  <r>
    <n v="0"/>
    <n v="0"/>
    <n v="0"/>
    <n v="0"/>
    <d v="2025-12-01T00:00:00"/>
    <s v="BH Colorado Electric Oper Co"/>
    <s v="Regulated Electric (122)"/>
    <s v="X DNU WPC Transmission Line #  249"/>
    <x v="232"/>
    <n v="135500"/>
    <x v="23"/>
    <n v="20760020"/>
    <s v="POLE, WOOD"/>
    <d v="1954-07-01T00:00:00"/>
    <d v="1954-07-01T00:00:00"/>
    <s v="50507XFER"/>
  </r>
  <r>
    <n v="0"/>
    <n v="0"/>
    <n v="0"/>
    <n v="0"/>
    <d v="2025-12-01T00:00:00"/>
    <s v="BH Colorado Electric Oper Co"/>
    <s v="Regulated Electric (122)"/>
    <s v="X DNU WPC Transmission Line #  249"/>
    <x v="232"/>
    <n v="135500"/>
    <x v="23"/>
    <n v="9804977"/>
    <s v="POLE, WOOD"/>
    <d v="1997-07-01T00:00:00"/>
    <d v="1997-07-01T00:00:00"/>
    <s v="WCDXFER"/>
  </r>
  <r>
    <n v="0"/>
    <n v="0"/>
    <n v="0"/>
    <n v="0"/>
    <d v="2025-12-01T00:00:00"/>
    <s v="BH Colorado Electric Oper Co"/>
    <s v="Regulated Electric (122)"/>
    <s v="X DNU WPC Transmission Line #  249"/>
    <x v="232"/>
    <n v="135500"/>
    <x v="23"/>
    <n v="9804967"/>
    <s v="POLE, WOOD"/>
    <d v="1990-07-01T00:00:00"/>
    <d v="1990-07-01T00:00:00"/>
    <s v="WCDXFER"/>
  </r>
  <r>
    <n v="0"/>
    <n v="0"/>
    <n v="0"/>
    <n v="0"/>
    <d v="2025-12-01T00:00:00"/>
    <s v="BH Colorado Electric Oper Co"/>
    <s v="Regulated Electric (122)"/>
    <s v="X DNU WPC Transmission Line #  249"/>
    <x v="232"/>
    <n v="135500"/>
    <x v="23"/>
    <n v="9810970"/>
    <s v="POLE, WOOD"/>
    <d v="2002-06-01T00:00:00"/>
    <d v="2002-01-01T00:00:00"/>
    <s v="7105249131"/>
  </r>
  <r>
    <n v="0"/>
    <n v="0"/>
    <n v="0"/>
    <n v="0"/>
    <d v="2025-12-01T00:00:00"/>
    <s v="BH Colorado Electric Oper Co"/>
    <s v="Regulated Electric (122)"/>
    <s v="X DNU WPC Transmission Line #  249"/>
    <x v="232"/>
    <n v="135500"/>
    <x v="23"/>
    <n v="9804966"/>
    <s v="POLE, WOOD"/>
    <d v="1983-07-01T00:00:00"/>
    <d v="1983-07-01T00:00:00"/>
    <s v="WCDXFER"/>
  </r>
  <r>
    <n v="0"/>
    <n v="0"/>
    <n v="0"/>
    <n v="0"/>
    <d v="2025-12-01T00:00:00"/>
    <s v="BH Colorado Electric Oper Co"/>
    <s v="Regulated Electric (122)"/>
    <s v="X DNU WPC Transmission Line #  249"/>
    <x v="232"/>
    <n v="135500"/>
    <x v="23"/>
    <n v="20759950"/>
    <s v="POLE, WOOD"/>
    <d v="1993-07-01T00:00:00"/>
    <d v="1993-07-01T00:00:00"/>
    <s v="50507XFER"/>
  </r>
  <r>
    <n v="0"/>
    <n v="0"/>
    <n v="0"/>
    <n v="0"/>
    <d v="2025-12-01T00:00:00"/>
    <s v="BH Colorado Electric Oper Co"/>
    <s v="Regulated Electric (122)"/>
    <s v="X DNU WPC Transmission Line #  249"/>
    <x v="232"/>
    <n v="135500"/>
    <x v="23"/>
    <n v="20759964"/>
    <s v="POLE, WOOD"/>
    <d v="1994-07-01T00:00:00"/>
    <d v="1994-07-01T00:00:00"/>
    <s v="50507XFER"/>
  </r>
  <r>
    <n v="0"/>
    <n v="0"/>
    <n v="0"/>
    <n v="0"/>
    <d v="2025-12-01T00:00:00"/>
    <s v="BH Colorado Electric Oper Co"/>
    <s v="Regulated Electric (122)"/>
    <s v="X DNU WPC Transmission Line #  249"/>
    <x v="232"/>
    <n v="135500"/>
    <x v="23"/>
    <n v="9804982"/>
    <s v="POLE, WOOD"/>
    <d v="1997-07-01T00:00:00"/>
    <d v="1997-07-01T00:00:00"/>
    <s v="WCDXFER"/>
  </r>
  <r>
    <n v="0"/>
    <n v="0"/>
    <n v="0"/>
    <n v="0"/>
    <d v="2025-12-01T00:00:00"/>
    <s v="BH Colorado Electric Oper Co"/>
    <s v="Regulated Electric (122)"/>
    <s v="X DNU WPC Transmission Line #  249"/>
    <x v="232"/>
    <n v="135500"/>
    <x v="23"/>
    <n v="9804978"/>
    <s v="POLE, WOOD"/>
    <d v="1997-07-01T00:00:00"/>
    <d v="1997-07-01T00:00:00"/>
    <s v="WCDXFER"/>
  </r>
  <r>
    <n v="0"/>
    <n v="0"/>
    <n v="0"/>
    <n v="0"/>
    <d v="2025-12-01T00:00:00"/>
    <s v="BH Colorado Electric Oper Co"/>
    <s v="Regulated Electric (122)"/>
    <s v="X DNU WPC Transmission Line #  249"/>
    <x v="232"/>
    <n v="135500"/>
    <x v="23"/>
    <n v="9804981"/>
    <s v="POLE, WOOD"/>
    <d v="1996-07-01T00:00:00"/>
    <d v="1996-07-01T00:00:00"/>
    <s v="WCDXFER"/>
  </r>
  <r>
    <n v="0"/>
    <n v="0"/>
    <n v="0"/>
    <n v="0"/>
    <d v="2025-12-01T00:00:00"/>
    <s v="BH Colorado Electric Oper Co"/>
    <s v="Regulated Electric (122)"/>
    <s v="X DNU WPC Transmission Line #  249"/>
    <x v="232"/>
    <n v="135500"/>
    <x v="23"/>
    <n v="9817933"/>
    <s v="POLE, WOOD"/>
    <d v="2004-10-01T00:00:00"/>
    <d v="2004-01-01T00:00:00"/>
    <s v="7105249131"/>
  </r>
  <r>
    <n v="0"/>
    <n v="0"/>
    <n v="0"/>
    <n v="0"/>
    <d v="2025-12-01T00:00:00"/>
    <s v="BH Colorado Electric Oper Co"/>
    <s v="Regulated Electric (122)"/>
    <s v="X DNU WPC Transmission Line #  249"/>
    <x v="232"/>
    <n v="135500"/>
    <x v="23"/>
    <n v="20759943"/>
    <s v="POLE, WOOD"/>
    <d v="1991-07-01T00:00:00"/>
    <d v="1991-07-01T00:00:00"/>
    <s v="50507XFER"/>
  </r>
  <r>
    <n v="0"/>
    <n v="0"/>
    <n v="0"/>
    <n v="0"/>
    <d v="2025-12-01T00:00:00"/>
    <s v="BH Colorado Electric Oper Co"/>
    <s v="Regulated Electric (122)"/>
    <s v="X DNU WPC Transmission Line #  249"/>
    <x v="232"/>
    <n v="135500"/>
    <x v="23"/>
    <n v="20760013"/>
    <s v="POLE, WOOD"/>
    <d v="1954-07-01T00:00:00"/>
    <d v="1954-07-01T00:00:00"/>
    <s v="50507XFER"/>
  </r>
  <r>
    <n v="0"/>
    <n v="0"/>
    <n v="0"/>
    <n v="0"/>
    <d v="2025-12-01T00:00:00"/>
    <s v="BH Colorado Electric Oper Co"/>
    <s v="Regulated Electric (122)"/>
    <s v="X DNU WPC Transmission Line #  249"/>
    <x v="232"/>
    <n v="135500"/>
    <x v="23"/>
    <n v="9804976"/>
    <s v="POLE, WOOD"/>
    <d v="1995-07-01T00:00:00"/>
    <d v="1995-07-01T00:00:00"/>
    <s v="WCDXFER"/>
  </r>
  <r>
    <n v="0"/>
    <n v="0"/>
    <n v="0"/>
    <n v="0"/>
    <d v="2025-12-01T00:00:00"/>
    <s v="BH Colorado Electric Oper Co"/>
    <s v="Regulated Electric (122)"/>
    <s v="X DNU WPC Transmission Line #  249"/>
    <x v="232"/>
    <n v="135500"/>
    <x v="23"/>
    <n v="20759936"/>
    <s v="POLE, WOOD"/>
    <d v="1982-07-01T00:00:00"/>
    <d v="1982-07-01T00:00:00"/>
    <s v="50507XFER"/>
  </r>
  <r>
    <n v="0"/>
    <n v="0"/>
    <n v="0"/>
    <n v="0"/>
    <d v="2025-12-01T00:00:00"/>
    <s v="BH Colorado Electric Oper Co"/>
    <s v="Regulated Electric (122)"/>
    <s v="X DNU WPC Transmission Line #  249"/>
    <x v="232"/>
    <n v="135500"/>
    <x v="23"/>
    <n v="20759957"/>
    <s v="POLE, WOOD"/>
    <d v="1994-07-01T00:00:00"/>
    <d v="1994-07-01T00:00:00"/>
    <s v="50507XFER"/>
  </r>
  <r>
    <n v="0"/>
    <n v="0"/>
    <n v="0"/>
    <n v="0"/>
    <d v="2025-12-01T00:00:00"/>
    <s v="BH Colorado Electric Oper Co"/>
    <s v="Regulated Electric (122)"/>
    <s v="X DNU WPC Transmission Line #  249"/>
    <x v="232"/>
    <n v="135500"/>
    <x v="46"/>
    <n v="9776097"/>
    <s v="WOOD 1 POLE 60'"/>
    <d v="1996-07-01T00:00:00"/>
    <d v="1996-07-01T00:00:00"/>
    <s v="CPR Conversion"/>
  </r>
  <r>
    <n v="0"/>
    <n v="0"/>
    <n v="0"/>
    <n v="0"/>
    <d v="2025-12-01T00:00:00"/>
    <s v="BH Colorado Electric Oper Co"/>
    <s v="Regulated Electric (122)"/>
    <s v="X DNU WPC Transmission Line #  249"/>
    <x v="232"/>
    <n v="135500"/>
    <x v="436"/>
    <n v="9860126"/>
    <s v="WOOD 2 POLES 60'"/>
    <d v="1997-07-01T00:00:00"/>
    <d v="1997-07-01T00:00:00"/>
    <s v="CPR Conversion"/>
  </r>
  <r>
    <n v="0"/>
    <n v="0"/>
    <n v="0"/>
    <n v="0"/>
    <d v="2025-12-01T00:00:00"/>
    <s v="BH Colorado Electric Oper Co"/>
    <s v="Regulated Electric (122)"/>
    <s v="X DNU WPC Transmission Line #  249"/>
    <x v="232"/>
    <n v="135500"/>
    <x v="436"/>
    <n v="9776098"/>
    <s v="WOOD 2 POLES 60'"/>
    <d v="1996-07-01T00:00:00"/>
    <d v="1996-07-01T00:00:00"/>
    <s v="CPR Conversion"/>
  </r>
  <r>
    <n v="0"/>
    <n v="0"/>
    <n v="0"/>
    <n v="0"/>
    <d v="2025-12-01T00:00:00"/>
    <s v="BH Colorado Electric Oper Co"/>
    <s v="Regulated Electric (122)"/>
    <s v="X DNU WPC Transmission Line #  249"/>
    <x v="232"/>
    <n v="135500"/>
    <x v="436"/>
    <n v="9975176"/>
    <s v="WOOD 2 POLES 60'"/>
    <d v="1992-07-01T00:00:00"/>
    <d v="1992-07-01T00:00:00"/>
    <s v="CPR Conversion"/>
  </r>
  <r>
    <n v="0"/>
    <n v="0"/>
    <n v="0"/>
    <n v="0"/>
    <d v="2025-12-01T00:00:00"/>
    <s v="BH Colorado Electric Oper Co"/>
    <s v="Regulated Electric (122)"/>
    <s v="X DNU WPC Transmission Line #  249"/>
    <x v="232"/>
    <n v="135500"/>
    <x v="436"/>
    <n v="9975177"/>
    <s v="WOOD 2 POLES 60'"/>
    <d v="1990-07-01T00:00:00"/>
    <d v="1990-07-01T00:00:00"/>
    <s v="CPR Conversion"/>
  </r>
  <r>
    <n v="0"/>
    <n v="0"/>
    <n v="0"/>
    <n v="0"/>
    <d v="2025-12-01T00:00:00"/>
    <s v="BH Colorado Electric Oper Co"/>
    <s v="Regulated Electric (122)"/>
    <s v="X DNU WPC Transmission Line #  249"/>
    <x v="232"/>
    <n v="135500"/>
    <x v="432"/>
    <n v="9975175"/>
    <s v="WOOD 2 POLES 65'"/>
    <d v="1992-07-01T00:00:00"/>
    <d v="1992-07-01T00:00:00"/>
    <s v="CPR Conversion"/>
  </r>
  <r>
    <n v="0"/>
    <n v="0"/>
    <n v="0"/>
    <n v="0"/>
    <d v="2025-12-01T00:00:00"/>
    <s v="BH Colorado Electric Oper Co"/>
    <s v="Regulated Electric (122)"/>
    <s v="X DNU WPC Transmission Line #  249"/>
    <x v="232"/>
    <n v="135500"/>
    <x v="432"/>
    <n v="9776225"/>
    <s v="WOOD 2 POLES 65'"/>
    <d v="1996-07-01T00:00:00"/>
    <d v="1996-07-01T00:00:00"/>
    <s v="CPR Conversion"/>
  </r>
  <r>
    <n v="0"/>
    <n v="0"/>
    <n v="0"/>
    <n v="0"/>
    <d v="2025-12-01T00:00:00"/>
    <s v="BH Colorado Electric Oper Co"/>
    <s v="Regulated Electric (122)"/>
    <s v="X DNU WPC Transmission Line #  249"/>
    <x v="232"/>
    <n v="135500"/>
    <x v="432"/>
    <n v="9856380"/>
    <s v="WOOD 2 POLES 65'"/>
    <d v="1997-07-01T00:00:00"/>
    <d v="1997-07-01T00:00:00"/>
    <s v="CPR Conversion"/>
  </r>
  <r>
    <n v="0"/>
    <n v="0"/>
    <n v="0"/>
    <n v="0"/>
    <d v="2025-12-01T00:00:00"/>
    <s v="BH Colorado Electric Oper Co"/>
    <s v="Regulated Electric (122)"/>
    <s v="X DNU WPC Transmission Line #  249"/>
    <x v="232"/>
    <n v="135500"/>
    <x v="425"/>
    <n v="9862068"/>
    <s v="WOOD 2 POLES 70'"/>
    <d v="1997-07-01T00:00:00"/>
    <d v="1997-07-01T00:00:00"/>
    <s v="CPR Conversion"/>
  </r>
  <r>
    <n v="0"/>
    <n v="0"/>
    <n v="0"/>
    <n v="0"/>
    <d v="2025-12-01T00:00:00"/>
    <s v="BH Colorado Electric Oper Co"/>
    <s v="Regulated Electric (122)"/>
    <s v="X DNU WPC Transmission Line #  249"/>
    <x v="232"/>
    <n v="135500"/>
    <x v="446"/>
    <n v="9862067"/>
    <s v="WOOD 2 POLES 75'"/>
    <d v="1997-07-01T00:00:00"/>
    <d v="1997-07-01T00:00:00"/>
    <s v="CPR Conversion"/>
  </r>
  <r>
    <n v="0"/>
    <n v="0"/>
    <n v="0"/>
    <n v="0"/>
    <d v="2025-12-01T00:00:00"/>
    <s v="BH Colorado Electric Oper Co"/>
    <s v="Regulated Electric (122)"/>
    <s v="X DNU WPC Transmission Line #  249"/>
    <x v="232"/>
    <n v="135500"/>
    <x v="446"/>
    <n v="9773820"/>
    <s v="WOOD 2 POLES 75'"/>
    <d v="1995-07-01T00:00:00"/>
    <d v="1995-07-01T00:00:00"/>
    <s v="CPR Conversion"/>
  </r>
  <r>
    <n v="0"/>
    <n v="0"/>
    <n v="0"/>
    <n v="0"/>
    <d v="2025-12-01T00:00:00"/>
    <s v="BH Colorado Electric Oper Co"/>
    <s v="Regulated Electric (122)"/>
    <s v="X DNU WPC Transmission Line #  249"/>
    <x v="232"/>
    <n v="135500"/>
    <x v="469"/>
    <n v="9706656"/>
    <s v="WOOD 5 POLES 95'"/>
    <d v="1990-07-01T00:00:00"/>
    <d v="1990-07-01T00:00:00"/>
    <s v="CPR Conversion"/>
  </r>
  <r>
    <n v="0"/>
    <n v="0"/>
    <n v="0"/>
    <n v="0"/>
    <d v="2025-12-01T00:00:00"/>
    <s v="BH Colorado Electric Oper Co"/>
    <s v="Regulated Electric (122)"/>
    <s v="X DNU WPC Transmission Line #  249"/>
    <x v="232"/>
    <n v="135500"/>
    <x v="469"/>
    <n v="9724212"/>
    <s v="WOOD 5 POLES 95'"/>
    <d v="1983-07-01T00:00:00"/>
    <d v="1983-07-01T00:00:00"/>
    <s v="CPR Conversion"/>
  </r>
  <r>
    <n v="0"/>
    <n v="0"/>
    <n v="0"/>
    <n v="0"/>
    <d v="2025-12-01T00:00:00"/>
    <s v="BH Colorado Electric Oper Co"/>
    <s v="Regulated Electric (122)"/>
    <s v="X DNU WPC Transmission Line #  249"/>
    <x v="232"/>
    <n v="135600"/>
    <x v="67"/>
    <n v="10170990"/>
    <s v="Arrester -  0-10,000 Volts"/>
    <d v="2009-12-01T00:00:00"/>
    <d v="2009-01-01T00:00:00"/>
    <s v="7105249131"/>
  </r>
  <r>
    <n v="0"/>
    <n v="8925.42"/>
    <n v="1171.4259410826"/>
    <n v="7753.9940589174003"/>
    <d v="2025-12-01T00:00:00"/>
    <s v="BH Colorado Electric Oper Co"/>
    <s v="Regulated Electric (122)"/>
    <s v="X DNU WPC Transmission Line #  249"/>
    <x v="232"/>
    <n v="135600"/>
    <x v="57"/>
    <n v="20199877"/>
    <s v="Conductor, Oh Acsr Bare 4"/>
    <d v="2016-04-24T00:00:00"/>
    <d v="2016-01-01T00:00:00"/>
    <s v="10052177"/>
  </r>
  <r>
    <n v="0"/>
    <n v="0"/>
    <n v="0"/>
    <n v="0"/>
    <d v="2025-12-01T00:00:00"/>
    <s v="BH Colorado Electric Oper Co"/>
    <s v="Regulated Electric (122)"/>
    <s v="X DNU WPC Transmission Line #  249"/>
    <x v="232"/>
    <n v="135600"/>
    <x v="15"/>
    <n v="11873560"/>
    <s v="Conductor, Oh Acsr Bare 795 Mcm"/>
    <d v="2012-12-04T00:00:00"/>
    <d v="2012-01-01T00:00:00"/>
    <s v="10040536"/>
  </r>
  <r>
    <n v="0"/>
    <n v="0"/>
    <n v="0"/>
    <n v="0"/>
    <d v="2025-12-01T00:00:00"/>
    <s v="BH Colorado Electric Oper Co"/>
    <s v="Regulated Electric (122)"/>
    <s v="X DNU WPC Transmission Line #  249"/>
    <x v="232"/>
    <n v="135600"/>
    <x v="28"/>
    <n v="11534970"/>
    <s v="Conductor, Oh Copper Bare 4"/>
    <d v="2012-04-19T00:00:00"/>
    <d v="2012-01-01T00:00:00"/>
    <s v="60018883"/>
  </r>
  <r>
    <n v="0"/>
    <n v="0"/>
    <n v="0"/>
    <n v="0"/>
    <d v="2025-12-01T00:00:00"/>
    <s v="BH Colorado Electric Oper Co"/>
    <s v="Regulated Electric (122)"/>
    <s v="X DNU WPC Transmission Line #  249"/>
    <x v="232"/>
    <n v="135600"/>
    <x v="24"/>
    <n v="20759887"/>
    <s v="CONDUCTOR, OVERHEAD"/>
    <d v="1994-07-01T00:00:00"/>
    <d v="1994-07-01T00:00:00"/>
    <s v="50507XFER"/>
  </r>
  <r>
    <n v="0"/>
    <n v="0"/>
    <n v="0"/>
    <n v="0"/>
    <d v="2025-12-01T00:00:00"/>
    <s v="BH Colorado Electric Oper Co"/>
    <s v="Regulated Electric (122)"/>
    <s v="X DNU WPC Transmission Line #  249"/>
    <x v="232"/>
    <n v="135600"/>
    <x v="60"/>
    <n v="11873563"/>
    <s v="Dampers, Vibration"/>
    <d v="2012-12-04T00:00:00"/>
    <d v="2012-01-01T00:00:00"/>
    <s v="10040536"/>
  </r>
  <r>
    <n v="0"/>
    <n v="0"/>
    <n v="0"/>
    <n v="0"/>
    <d v="2025-12-01T00:00:00"/>
    <s v="BH Colorado Electric Oper Co"/>
    <s v="Regulated Electric (122)"/>
    <s v="X DNU WPC Transmission Line #  249"/>
    <x v="232"/>
    <n v="135600"/>
    <x v="3"/>
    <n v="9753648"/>
    <s v="Repl 2 H Struc-Osmose-Ln 249"/>
    <d v="2005-12-15T00:00:00"/>
    <d v="2006-03-01T00:00:00"/>
    <s v="10022627"/>
  </r>
  <r>
    <n v="0"/>
    <n v="0"/>
    <n v="0"/>
    <n v="0"/>
    <d v="2025-12-01T00:00:00"/>
    <s v="BH Colorado Electric Oper Co"/>
    <s v="Regulated Electric (122)"/>
    <s v="X DNU WPC Transmission Line #  249"/>
    <x v="232"/>
    <n v="135600"/>
    <x v="3"/>
    <n v="9753659"/>
    <s v="Repl struc #83-Osmose-Ln 249"/>
    <d v="2005-12-15T00:00:00"/>
    <d v="2006-03-01T00:00:00"/>
    <s v="10022629"/>
  </r>
  <r>
    <n v="0"/>
    <n v="0"/>
    <n v="0"/>
    <n v="0"/>
    <d v="2025-12-01T00:00:00"/>
    <s v="BH Colorado Electric Oper Co"/>
    <s v="Regulated Electric (122)"/>
    <s v="X DNU WPC Transmission Line #  249"/>
    <x v="232"/>
    <n v="135600"/>
    <x v="3"/>
    <n v="11362864"/>
    <s v="PORTLAND TO WEST STATION H STRUCTURE 5 E : ETO115  PORTLAND TO WEST STATION 115KV LINE"/>
    <d v="2012-04-19T00:00:00"/>
    <d v="2012-04-01T00:00:00"/>
    <s v="60018883"/>
  </r>
  <r>
    <n v="0"/>
    <n v="0"/>
    <n v="0"/>
    <n v="0"/>
    <d v="2025-12-01T00:00:00"/>
    <s v="BH Colorado Electric Oper Co"/>
    <s v="Regulated Electric (122)"/>
    <s v="X DNU WPC Transmission Line #  249"/>
    <x v="232"/>
    <n v="135600"/>
    <x v="61"/>
    <n v="11873555"/>
    <s v="INSULATOR, HORIZONTAL"/>
    <d v="2012-12-04T00:00:00"/>
    <d v="2012-01-01T00:00:00"/>
    <s v="10040536"/>
  </r>
  <r>
    <n v="0"/>
    <n v="0"/>
    <n v="0"/>
    <n v="0"/>
    <d v="2025-12-01T00:00:00"/>
    <s v="BH Colorado Electric Oper Co"/>
    <s v="Regulated Electric (122)"/>
    <s v="X DNU WPC Transmission Line #  249"/>
    <x v="232"/>
    <n v="135600"/>
    <x v="18"/>
    <n v="11873522"/>
    <s v="OPGW GROUND WIRE(STATIC WIRE)"/>
    <d v="2012-12-04T00:00:00"/>
    <d v="2012-01-01T00:00:00"/>
    <s v="10040536"/>
  </r>
  <r>
    <n v="0"/>
    <n v="0"/>
    <n v="0"/>
    <n v="0"/>
    <d v="2025-12-01T00:00:00"/>
    <s v="BH Colorado Electric Oper Co"/>
    <s v="Regulated Electric (122)"/>
    <s v="X DNU WPC Transmission Line #  249"/>
    <x v="232"/>
    <n v="135600"/>
    <x v="18"/>
    <n v="20759978"/>
    <s v="STATIC WIRE (TRANSMISSION LINES)"/>
    <d v="1994-07-01T00:00:00"/>
    <d v="1994-07-01T00:00:00"/>
    <s v="50507XFER"/>
  </r>
  <r>
    <n v="0"/>
    <n v="0"/>
    <n v="0"/>
    <n v="0"/>
    <d v="2025-12-01T00:00:00"/>
    <s v="BH Colorado Electric Oper Co"/>
    <s v="Regulated Electric (122)"/>
    <s v="X DNU WPC Transmission Line #  249"/>
    <x v="232"/>
    <n v="135600"/>
    <x v="19"/>
    <n v="9860757"/>
    <s v="SUSPENSION INSULATORS"/>
    <d v="1997-07-01T00:00:00"/>
    <d v="1997-07-01T00:00:00"/>
    <s v="CPR Conversion"/>
  </r>
  <r>
    <n v="0"/>
    <n v="0"/>
    <n v="0"/>
    <n v="0"/>
    <d v="2025-12-01T00:00:00"/>
    <s v="BH Colorado Electric Oper Co"/>
    <s v="Regulated Electric (122)"/>
    <s v="X DNU WPC Transmission Line #  249"/>
    <x v="232"/>
    <n v="135600"/>
    <x v="19"/>
    <n v="9810971"/>
    <s v="SUSPENSION INSULATORS"/>
    <d v="2002-06-01T00:00:00"/>
    <d v="2002-01-01T00:00:00"/>
    <s v="7105249131"/>
  </r>
  <r>
    <n v="0"/>
    <n v="0"/>
    <n v="0"/>
    <n v="0"/>
    <d v="2025-12-01T00:00:00"/>
    <s v="BH Colorado Electric Oper Co"/>
    <s v="Regulated Electric (122)"/>
    <s v="X DNU WPC Transmission Line #  249"/>
    <x v="232"/>
    <n v="135600"/>
    <x v="19"/>
    <n v="9698467"/>
    <s v="SUSPENSION INSULATORS"/>
    <d v="1996-07-01T00:00:00"/>
    <d v="1996-07-01T00:00:00"/>
    <s v="CPR Conversion"/>
  </r>
  <r>
    <n v="0"/>
    <n v="0"/>
    <n v="0"/>
    <n v="0"/>
    <d v="2025-12-01T00:00:00"/>
    <s v="BH Colorado Electric Oper Co"/>
    <s v="Regulated Electric (122)"/>
    <s v="X DNU WPC Transmission Line #  249"/>
    <x v="232"/>
    <n v="135600"/>
    <x v="19"/>
    <n v="9743153"/>
    <s v="SUSPENSION INSULATORS"/>
    <d v="2007-10-01T00:00:00"/>
    <d v="2007-01-01T00:00:00"/>
    <s v="7105249131"/>
  </r>
  <r>
    <n v="0"/>
    <n v="0"/>
    <n v="0"/>
    <n v="0"/>
    <d v="2025-12-01T00:00:00"/>
    <s v="BH Colorado Electric Oper Co"/>
    <s v="Regulated Electric (122)"/>
    <s v="X DNU WPC Transmission Line #  249"/>
    <x v="232"/>
    <n v="135600"/>
    <x v="19"/>
    <n v="9689016"/>
    <s v="SUSPENSION INSULATORS"/>
    <d v="1995-07-01T00:00:00"/>
    <d v="1995-07-01T00:00:00"/>
    <s v="CPR Conversion"/>
  </r>
  <r>
    <n v="0"/>
    <n v="0"/>
    <n v="0"/>
    <n v="0"/>
    <d v="2025-12-01T00:00:00"/>
    <s v="BH Colorado Electric Oper Co"/>
    <s v="Regulated Electric (122)"/>
    <s v="X DNU WPC Transmission Line #  249"/>
    <x v="232"/>
    <n v="135600"/>
    <x v="19"/>
    <n v="9738333"/>
    <s v="SUSPENSION INSULATORS"/>
    <d v="2005-12-15T00:00:00"/>
    <d v="2005-01-01T00:00:00"/>
    <s v="10022627"/>
  </r>
  <r>
    <n v="0"/>
    <n v="0"/>
    <n v="0"/>
    <n v="0"/>
    <d v="2025-12-01T00:00:00"/>
    <s v="BH Colorado Electric Oper Co"/>
    <s v="Regulated Electric (122)"/>
    <s v="X DNU WPC Transmission Line #  249"/>
    <x v="232"/>
    <n v="135600"/>
    <x v="19"/>
    <n v="9817934"/>
    <s v="SUSPENSION INSULATORS"/>
    <d v="2004-10-01T00:00:00"/>
    <d v="2004-01-01T00:00:00"/>
    <s v="7105249131"/>
  </r>
  <r>
    <n v="0"/>
    <n v="0"/>
    <n v="0"/>
    <n v="0"/>
    <d v="2025-12-01T00:00:00"/>
    <s v="BH Colorado Electric Oper Co"/>
    <s v="Regulated Electric (122)"/>
    <s v="X DNU WPC Transmission Line #  252"/>
    <x v="233"/>
    <n v="135002"/>
    <x v="6"/>
    <n v="10207049"/>
    <s v="RIGHT OF WAYS-PRUTCH"/>
    <d v="2009-07-16T00:00:00"/>
    <d v="2009-07-01T00:00:00"/>
    <s v="10026793"/>
  </r>
  <r>
    <n v="0"/>
    <n v="0"/>
    <n v="0"/>
    <n v="0"/>
    <d v="2025-12-01T00:00:00"/>
    <s v="BH Colorado Electric Oper Co"/>
    <s v="Regulated Electric (122)"/>
    <s v="X DNU WPC Transmission Line #  252"/>
    <x v="233"/>
    <n v="135002"/>
    <x v="6"/>
    <n v="10207052"/>
    <s v="RIGHT OF WAY - PRUTCH"/>
    <d v="2009-07-16T00:00:00"/>
    <d v="2009-07-01T00:00:00"/>
    <s v="10026793"/>
  </r>
  <r>
    <n v="0"/>
    <n v="0"/>
    <n v="0"/>
    <n v="0"/>
    <d v="2025-12-01T00:00:00"/>
    <s v="BH Colorado Electric Oper Co"/>
    <s v="Regulated Electric (122)"/>
    <s v="X DNU WPC Transmission Line #  252"/>
    <x v="233"/>
    <n v="135002"/>
    <x v="6"/>
    <n v="10207040"/>
    <s v="RIGHT OF WAY -351 PARTNERSHIP"/>
    <d v="2009-07-16T00:00:00"/>
    <d v="2009-07-01T00:00:00"/>
    <s v="10026793"/>
  </r>
  <r>
    <n v="0"/>
    <n v="0"/>
    <n v="0"/>
    <n v="0"/>
    <d v="2025-12-01T00:00:00"/>
    <s v="BH Colorado Electric Oper Co"/>
    <s v="Regulated Electric (122)"/>
    <s v="X DNU WPC Transmission Line #  252"/>
    <x v="233"/>
    <n v="135002"/>
    <x v="6"/>
    <n v="10207043"/>
    <s v="RIGHT OF WAY-DIAZ"/>
    <d v="2009-07-16T00:00:00"/>
    <d v="2009-07-01T00:00:00"/>
    <s v="10026793"/>
  </r>
  <r>
    <n v="0"/>
    <n v="0"/>
    <n v="0"/>
    <n v="0"/>
    <d v="2025-12-01T00:00:00"/>
    <s v="BH Colorado Electric Oper Co"/>
    <s v="Regulated Electric (122)"/>
    <s v="X DNU WPC Transmission Line #  252"/>
    <x v="233"/>
    <n v="135002"/>
    <x v="6"/>
    <n v="10207037"/>
    <s v="RIGHT OF WAYS - EDEN"/>
    <d v="2009-07-16T00:00:00"/>
    <d v="2009-07-01T00:00:00"/>
    <s v="10026793"/>
  </r>
  <r>
    <n v="0"/>
    <n v="0"/>
    <n v="0"/>
    <n v="0"/>
    <d v="2025-12-01T00:00:00"/>
    <s v="BH Colorado Electric Oper Co"/>
    <s v="Regulated Electric (122)"/>
    <s v="X DNU WPC Transmission Line #  252"/>
    <x v="233"/>
    <n v="135002"/>
    <x v="6"/>
    <n v="10207046"/>
    <s v="RIGHT OF WAY-CCS DEVELOPMENT"/>
    <d v="2009-07-16T00:00:00"/>
    <d v="2009-07-01T00:00:00"/>
    <s v="10026793"/>
  </r>
  <r>
    <n v="0"/>
    <n v="0"/>
    <n v="0"/>
    <n v="0"/>
    <d v="2025-12-01T00:00:00"/>
    <s v="BH Colorado Electric Oper Co"/>
    <s v="Regulated Electric (122)"/>
    <s v="X DNU WPC Transmission Line #  252"/>
    <x v="233"/>
    <n v="135500"/>
    <x v="20"/>
    <n v="9819286"/>
    <s v="CROSSARM ASSEMBLIES, WOOD"/>
    <d v="2005-05-01T00:00:00"/>
    <d v="2005-01-01T00:00:00"/>
    <s v="7105252131"/>
  </r>
  <r>
    <n v="0"/>
    <n v="0"/>
    <n v="0"/>
    <n v="0"/>
    <d v="2025-12-01T00:00:00"/>
    <s v="BH Colorado Electric Oper Co"/>
    <s v="Regulated Electric (122)"/>
    <s v="X DNU WPC Transmission Line #  252"/>
    <x v="233"/>
    <n v="135500"/>
    <x v="20"/>
    <n v="21285372"/>
    <s v="CROSSARM ASSEMBLIES, WOOD"/>
    <d v="1964-07-01T00:00:00"/>
    <d v="1964-07-01T00:00:00"/>
    <s v="50507XFER"/>
  </r>
  <r>
    <n v="0"/>
    <n v="0"/>
    <n v="0"/>
    <n v="0"/>
    <d v="2025-12-01T00:00:00"/>
    <s v="BH Colorado Electric Oper Co"/>
    <s v="Regulated Electric (122)"/>
    <s v="X DNU WPC Transmission Line #  252"/>
    <x v="233"/>
    <n v="135500"/>
    <x v="20"/>
    <n v="21285386"/>
    <s v="CROSSARM ASSEMBLIES, WOOD"/>
    <d v="1972-07-01T00:00:00"/>
    <d v="1972-07-01T00:00:00"/>
    <s v="50507XFER"/>
  </r>
  <r>
    <n v="0"/>
    <n v="0"/>
    <n v="0"/>
    <n v="0"/>
    <d v="2025-12-01T00:00:00"/>
    <s v="BH Colorado Electric Oper Co"/>
    <s v="Regulated Electric (122)"/>
    <s v="X DNU WPC Transmission Line #  252"/>
    <x v="233"/>
    <n v="135500"/>
    <x v="20"/>
    <n v="21285379"/>
    <s v="CROSSARM ASSEMBLIES, WOOD"/>
    <d v="1964-07-01T00:00:00"/>
    <d v="1964-07-01T00:00:00"/>
    <s v="50507XFER"/>
  </r>
  <r>
    <n v="0"/>
    <n v="0"/>
    <n v="0"/>
    <n v="0"/>
    <d v="2025-12-01T00:00:00"/>
    <s v="BH Colorado Electric Oper Co"/>
    <s v="Regulated Electric (122)"/>
    <s v="X DNU WPC Transmission Line #  252"/>
    <x v="233"/>
    <n v="135500"/>
    <x v="20"/>
    <n v="9817904"/>
    <s v="CROSSARM ASSEMBLIES, WOOD"/>
    <d v="2004-10-01T00:00:00"/>
    <d v="2004-01-01T00:00:00"/>
    <s v="7105252131"/>
  </r>
  <r>
    <n v="0"/>
    <n v="0"/>
    <n v="0"/>
    <n v="0"/>
    <d v="2025-12-01T00:00:00"/>
    <s v="BH Colorado Electric Oper Co"/>
    <s v="Regulated Electric (122)"/>
    <s v="X DNU WPC Transmission Line #  252"/>
    <x v="233"/>
    <n v="135500"/>
    <x v="20"/>
    <n v="9741919"/>
    <s v="CROSSARM ASSEMBLIES, WOOD"/>
    <d v="2006-06-19T00:00:00"/>
    <d v="2006-01-01T00:00:00"/>
    <s v="10023346"/>
  </r>
  <r>
    <n v="0"/>
    <n v="0"/>
    <n v="0"/>
    <n v="0"/>
    <d v="2025-12-01T00:00:00"/>
    <s v="BH Colorado Electric Oper Co"/>
    <s v="Regulated Electric (122)"/>
    <s v="X DNU WPC Transmission Line #  252"/>
    <x v="233"/>
    <n v="135500"/>
    <x v="20"/>
    <n v="21285393"/>
    <s v="CROSSARM ASSEMBLIES, WOOD"/>
    <d v="1977-07-01T00:00:00"/>
    <d v="1977-07-01T00:00:00"/>
    <s v="50507XFER"/>
  </r>
  <r>
    <n v="0"/>
    <n v="0"/>
    <n v="0"/>
    <n v="0"/>
    <d v="2025-12-01T00:00:00"/>
    <s v="BH Colorado Electric Oper Co"/>
    <s v="Regulated Electric (122)"/>
    <s v="X DNU WPC Transmission Line #  252"/>
    <x v="233"/>
    <n v="135500"/>
    <x v="8"/>
    <n v="11534566"/>
    <s v="Crossarm, Assy"/>
    <d v="2012-04-09T00:00:00"/>
    <d v="2012-01-01T00:00:00"/>
    <s v="60018902"/>
  </r>
  <r>
    <n v="0"/>
    <n v="0"/>
    <n v="0"/>
    <n v="0"/>
    <d v="2025-12-01T00:00:00"/>
    <s v="BH Colorado Electric Oper Co"/>
    <s v="Regulated Electric (122)"/>
    <s v="X DNU WPC Transmission Line #  252"/>
    <x v="233"/>
    <n v="135500"/>
    <x v="76"/>
    <n v="11106966"/>
    <s v="ARM: DAVIT STEEL 4 FT LENGTH"/>
    <d v="2011-06-14T00:00:00"/>
    <d v="2011-01-01T00:00:00"/>
    <s v="10027394"/>
  </r>
  <r>
    <n v="0"/>
    <n v="0"/>
    <n v="0"/>
    <n v="0"/>
    <d v="2025-12-01T00:00:00"/>
    <s v="BH Colorado Electric Oper Co"/>
    <s v="Regulated Electric (122)"/>
    <s v="X DNU WPC Transmission Line #  252"/>
    <x v="233"/>
    <n v="135500"/>
    <x v="3"/>
    <n v="11362694"/>
    <s v="READER TO BURNT MILL REPLACE 2- H STRUCT : ETO115  READER TO BURNT REPLACE 2-H'S"/>
    <d v="2012-04-09T00:00:00"/>
    <d v="2012-04-01T00:00:00"/>
    <s v="60018902"/>
  </r>
  <r>
    <n v="0"/>
    <n v="0"/>
    <n v="0"/>
    <n v="0"/>
    <d v="2025-12-01T00:00:00"/>
    <s v="BH Colorado Electric Oper Co"/>
    <s v="Regulated Electric (122)"/>
    <s v="X DNU WPC Transmission Line #  252"/>
    <x v="233"/>
    <n v="135500"/>
    <x v="3"/>
    <n v="9729245"/>
    <s v="DSIGN/ BUILD 115KV LINE VESTAS"/>
    <d v="2009-07-16T00:00:00"/>
    <d v="2009-07-01T00:00:00"/>
    <s v="10026793"/>
  </r>
  <r>
    <n v="0"/>
    <n v="0"/>
    <n v="0"/>
    <n v="0"/>
    <d v="2025-12-01T00:00:00"/>
    <s v="BH Colorado Electric Oper Co"/>
    <s v="Regulated Electric (122)"/>
    <s v="X DNU WPC Transmission Line #  252"/>
    <x v="233"/>
    <n v="135500"/>
    <x v="3"/>
    <n v="9750524"/>
    <s v="Repl structure-line 252"/>
    <d v="2006-06-19T00:00:00"/>
    <d v="2006-06-01T00:00:00"/>
    <s v="10023346"/>
  </r>
  <r>
    <n v="0"/>
    <n v="0"/>
    <n v="0"/>
    <n v="0"/>
    <d v="2025-12-01T00:00:00"/>
    <s v="BH Colorado Electric Oper Co"/>
    <s v="Regulated Electric (122)"/>
    <s v="X DNU WPC Transmission Line #  252"/>
    <x v="233"/>
    <n v="135500"/>
    <x v="3"/>
    <n v="10914057"/>
    <s v="RELOCATE 69KV TRNS LINE TO ANG"/>
    <d v="2011-06-14T00:00:00"/>
    <d v="2011-06-01T00:00:00"/>
    <s v="10027394"/>
  </r>
  <r>
    <n v="0"/>
    <n v="0"/>
    <n v="0"/>
    <n v="0"/>
    <d v="2025-12-01T00:00:00"/>
    <s v="BH Colorado Electric Oper Co"/>
    <s v="Regulated Electric (122)"/>
    <s v="X DNU WPC Transmission Line #  252"/>
    <x v="233"/>
    <n v="135500"/>
    <x v="22"/>
    <n v="10207027"/>
    <s v="POLE STRUCTURES-TRANSMISSION LINES"/>
    <d v="2009-07-16T00:00:00"/>
    <d v="2009-01-01T00:00:00"/>
    <s v="10026793"/>
  </r>
  <r>
    <n v="0"/>
    <n v="0"/>
    <n v="0"/>
    <n v="0"/>
    <d v="2025-12-01T00:00:00"/>
    <s v="BH Colorado Electric Oper Co"/>
    <s v="Regulated Electric (122)"/>
    <s v="X DNU WPC Transmission Line #  252"/>
    <x v="233"/>
    <n v="135500"/>
    <x v="14"/>
    <n v="11534563"/>
    <s v="Pole, Wood, 65' Or Greater"/>
    <d v="2012-04-09T00:00:00"/>
    <d v="2012-01-01T00:00:00"/>
    <s v="60018902"/>
  </r>
  <r>
    <n v="0"/>
    <n v="0"/>
    <n v="0"/>
    <n v="0"/>
    <d v="2025-12-01T00:00:00"/>
    <s v="BH Colorado Electric Oper Co"/>
    <s v="Regulated Electric (122)"/>
    <s v="X DNU WPC Transmission Line #  252"/>
    <x v="233"/>
    <n v="135500"/>
    <x v="14"/>
    <n v="11106971"/>
    <s v="POLE WOOD, 75 FOOT CLASS 1"/>
    <d v="2011-06-14T00:00:00"/>
    <d v="2011-01-01T00:00:00"/>
    <s v="10027394"/>
  </r>
  <r>
    <n v="0"/>
    <n v="0"/>
    <n v="0"/>
    <n v="0"/>
    <d v="2025-12-01T00:00:00"/>
    <s v="BH Colorado Electric Oper Co"/>
    <s v="Regulated Electric (122)"/>
    <s v="X DNU WPC Transmission Line #  252"/>
    <x v="233"/>
    <n v="135500"/>
    <x v="23"/>
    <n v="9741920"/>
    <s v="POLE, WOOD"/>
    <d v="2006-06-19T00:00:00"/>
    <d v="2006-01-01T00:00:00"/>
    <s v="10023346"/>
  </r>
  <r>
    <n v="0"/>
    <n v="0"/>
    <n v="0"/>
    <n v="0"/>
    <d v="2025-12-01T00:00:00"/>
    <s v="BH Colorado Electric Oper Co"/>
    <s v="Regulated Electric (122)"/>
    <s v="X DNU WPC Transmission Line #  252"/>
    <x v="233"/>
    <n v="135500"/>
    <x v="23"/>
    <n v="21285400"/>
    <s v="POLE, WOOD"/>
    <d v="1964-07-01T00:00:00"/>
    <d v="1964-07-01T00:00:00"/>
    <s v="50507XFER"/>
  </r>
  <r>
    <n v="0"/>
    <n v="0"/>
    <n v="0"/>
    <n v="0"/>
    <d v="2025-12-01T00:00:00"/>
    <s v="BH Colorado Electric Oper Co"/>
    <s v="Regulated Electric (122)"/>
    <s v="X DNU WPC Transmission Line #  252"/>
    <x v="233"/>
    <n v="135500"/>
    <x v="23"/>
    <n v="21285428"/>
    <s v="POLE, WOOD"/>
    <d v="1972-07-01T00:00:00"/>
    <d v="1972-07-01T00:00:00"/>
    <s v="50507XFER"/>
  </r>
  <r>
    <n v="0"/>
    <n v="0"/>
    <n v="0"/>
    <n v="0"/>
    <d v="2025-12-01T00:00:00"/>
    <s v="BH Colorado Electric Oper Co"/>
    <s v="Regulated Electric (122)"/>
    <s v="X DNU WPC Transmission Line #  252"/>
    <x v="233"/>
    <n v="135500"/>
    <x v="23"/>
    <n v="21285414"/>
    <s v="POLE, WOOD"/>
    <d v="1964-07-01T00:00:00"/>
    <d v="1964-07-01T00:00:00"/>
    <s v="50507XFER"/>
  </r>
  <r>
    <n v="0"/>
    <n v="0"/>
    <n v="0"/>
    <n v="0"/>
    <d v="2025-12-01T00:00:00"/>
    <s v="BH Colorado Electric Oper Co"/>
    <s v="Regulated Electric (122)"/>
    <s v="X DNU WPC Transmission Line #  252"/>
    <x v="233"/>
    <n v="135500"/>
    <x v="23"/>
    <n v="21285407"/>
    <s v="POLE, WOOD"/>
    <d v="1964-07-01T00:00:00"/>
    <d v="1964-07-01T00:00:00"/>
    <s v="50507XFER"/>
  </r>
  <r>
    <n v="0"/>
    <n v="0"/>
    <n v="0"/>
    <n v="0"/>
    <d v="2025-12-01T00:00:00"/>
    <s v="BH Colorado Electric Oper Co"/>
    <s v="Regulated Electric (122)"/>
    <s v="X DNU WPC Transmission Line #  252"/>
    <x v="233"/>
    <n v="135500"/>
    <x v="23"/>
    <n v="21285442"/>
    <s v="POLE, WOOD"/>
    <d v="1986-07-01T00:00:00"/>
    <d v="1986-07-01T00:00:00"/>
    <s v="50507XFER"/>
  </r>
  <r>
    <n v="0"/>
    <n v="0"/>
    <n v="0"/>
    <n v="0"/>
    <d v="2025-12-01T00:00:00"/>
    <s v="BH Colorado Electric Oper Co"/>
    <s v="Regulated Electric (122)"/>
    <s v="X DNU WPC Transmission Line #  252"/>
    <x v="233"/>
    <n v="135500"/>
    <x v="23"/>
    <n v="9819287"/>
    <s v="POLE, WOOD"/>
    <d v="2005-05-01T00:00:00"/>
    <d v="2005-01-01T00:00:00"/>
    <s v="7105252131"/>
  </r>
  <r>
    <n v="0"/>
    <n v="0"/>
    <n v="0"/>
    <n v="0"/>
    <d v="2025-12-01T00:00:00"/>
    <s v="BH Colorado Electric Oper Co"/>
    <s v="Regulated Electric (122)"/>
    <s v="X DNU WPC Transmission Line #  252"/>
    <x v="233"/>
    <n v="135500"/>
    <x v="23"/>
    <n v="21285421"/>
    <s v="POLE, WOOD"/>
    <d v="1964-07-01T00:00:00"/>
    <d v="1964-07-01T00:00:00"/>
    <s v="50507XFER"/>
  </r>
  <r>
    <n v="0"/>
    <n v="0"/>
    <n v="0"/>
    <n v="0"/>
    <d v="2025-12-01T00:00:00"/>
    <s v="BH Colorado Electric Oper Co"/>
    <s v="Regulated Electric (122)"/>
    <s v="X DNU WPC Transmission Line #  252"/>
    <x v="233"/>
    <n v="135500"/>
    <x v="23"/>
    <n v="21285435"/>
    <s v="POLE, WOOD"/>
    <d v="1977-07-01T00:00:00"/>
    <d v="1977-07-01T00:00:00"/>
    <s v="50507XFER"/>
  </r>
  <r>
    <n v="0"/>
    <n v="0"/>
    <n v="0"/>
    <n v="0"/>
    <d v="2025-12-01T00:00:00"/>
    <s v="BH Colorado Electric Oper Co"/>
    <s v="Regulated Electric (122)"/>
    <s v="X DNU WPC Transmission Line #  252"/>
    <x v="233"/>
    <n v="135600"/>
    <x v="77"/>
    <n v="11106952"/>
    <s v="Conductor, Oh Acsr Bare 266.8 Mcm"/>
    <d v="2011-06-14T00:00:00"/>
    <d v="2011-01-01T00:00:00"/>
    <s v="10027394"/>
  </r>
  <r>
    <n v="0"/>
    <n v="0"/>
    <n v="0"/>
    <n v="0"/>
    <d v="2025-12-01T00:00:00"/>
    <s v="BH Colorado Electric Oper Co"/>
    <s v="Regulated Electric (122)"/>
    <s v="X DNU WPC Transmission Line #  252"/>
    <x v="233"/>
    <n v="135600"/>
    <x v="28"/>
    <n v="11534556"/>
    <s v="Conductor, Oh Copper Bare 4"/>
    <d v="2012-04-09T00:00:00"/>
    <d v="2012-01-01T00:00:00"/>
    <s v="60018902"/>
  </r>
  <r>
    <n v="0"/>
    <n v="0"/>
    <n v="0"/>
    <n v="0"/>
    <d v="2025-12-01T00:00:00"/>
    <s v="BH Colorado Electric Oper Co"/>
    <s v="Regulated Electric (122)"/>
    <s v="X DNU WPC Transmission Line #  252"/>
    <x v="233"/>
    <n v="135600"/>
    <x v="28"/>
    <n v="11106963"/>
    <s v="CONDUCTOR, OH COPPER BARE 4"/>
    <d v="2011-06-14T00:00:00"/>
    <d v="2011-01-01T00:00:00"/>
    <s v="10027394"/>
  </r>
  <r>
    <n v="0"/>
    <n v="0"/>
    <n v="0"/>
    <n v="0"/>
    <d v="2025-12-01T00:00:00"/>
    <s v="BH Colorado Electric Oper Co"/>
    <s v="Regulated Electric (122)"/>
    <s v="X DNU WPC Transmission Line #  252"/>
    <x v="233"/>
    <n v="135600"/>
    <x v="29"/>
    <n v="10207034"/>
    <s v="CONDUCTORS-TRANSMISSION LINES"/>
    <d v="2009-07-16T00:00:00"/>
    <d v="2009-01-01T00:00:00"/>
    <s v="10026793"/>
  </r>
  <r>
    <n v="0"/>
    <n v="0"/>
    <n v="0"/>
    <n v="0"/>
    <d v="2025-12-01T00:00:00"/>
    <s v="BH Colorado Electric Oper Co"/>
    <s v="Regulated Electric (122)"/>
    <s v="X DNU WPC Transmission Line #  252"/>
    <x v="233"/>
    <n v="135600"/>
    <x v="3"/>
    <n v="11362697"/>
    <s v="READER TO BURNT MILL REPLACE 2- H STRUCT : ETO115  READER TO BURNT REPLACE 2-H'S"/>
    <d v="2012-04-09T00:00:00"/>
    <d v="2012-04-01T00:00:00"/>
    <s v="60018902"/>
  </r>
  <r>
    <n v="0"/>
    <n v="0"/>
    <n v="0"/>
    <n v="0"/>
    <d v="2025-12-01T00:00:00"/>
    <s v="BH Colorado Electric Oper Co"/>
    <s v="Regulated Electric (122)"/>
    <s v="X DNU WPC Transmission Line #  252"/>
    <x v="233"/>
    <n v="135600"/>
    <x v="3"/>
    <n v="9711533"/>
    <s v="Repl structure-line 252"/>
    <d v="2006-06-19T00:00:00"/>
    <d v="2006-06-01T00:00:00"/>
    <s v="10023346"/>
  </r>
  <r>
    <n v="0"/>
    <n v="0"/>
    <n v="0"/>
    <n v="0"/>
    <d v="2025-12-01T00:00:00"/>
    <s v="BH Colorado Electric Oper Co"/>
    <s v="Regulated Electric (122)"/>
    <s v="X DNU WPC Transmission Line #  252"/>
    <x v="233"/>
    <n v="135600"/>
    <x v="3"/>
    <n v="9729244"/>
    <s v="DSIGN/ BUILD 115KV LINE VESTAS"/>
    <d v="2009-07-16T00:00:00"/>
    <d v="2009-07-01T00:00:00"/>
    <s v="10026793"/>
  </r>
  <r>
    <n v="0"/>
    <n v="0"/>
    <n v="0"/>
    <n v="0"/>
    <d v="2025-12-01T00:00:00"/>
    <s v="BH Colorado Electric Oper Co"/>
    <s v="Regulated Electric (122)"/>
    <s v="X DNU WPC Transmission Line #  252"/>
    <x v="233"/>
    <n v="135600"/>
    <x v="3"/>
    <n v="10914060"/>
    <s v="RELOCATE 69KV TRNS LINE TO ANG"/>
    <d v="2011-06-14T00:00:00"/>
    <d v="2011-06-01T00:00:00"/>
    <s v="10027394"/>
  </r>
  <r>
    <n v="0"/>
    <n v="0"/>
    <n v="0"/>
    <n v="0"/>
    <d v="2025-12-01T00:00:00"/>
    <s v="BH Colorado Electric Oper Co"/>
    <s v="Regulated Electric (122)"/>
    <s v="X DNU WPC Transmission Line #  252"/>
    <x v="233"/>
    <n v="135600"/>
    <x v="61"/>
    <n v="11106980"/>
    <s v="INSULATOR, HORIZONTAL 115 KV"/>
    <d v="2011-06-14T00:00:00"/>
    <d v="2011-01-01T00:00:00"/>
    <s v="10027394"/>
  </r>
  <r>
    <n v="0"/>
    <n v="0"/>
    <n v="0"/>
    <n v="0"/>
    <d v="2025-12-01T00:00:00"/>
    <s v="BH Colorado Electric Oper Co"/>
    <s v="Regulated Electric (122)"/>
    <s v="X DNU WPC Transmission Line #  252"/>
    <x v="233"/>
    <n v="135600"/>
    <x v="18"/>
    <n v="11106960"/>
    <s v="WIRE: GUY STRAND 7 STRENGTH"/>
    <d v="2011-06-14T00:00:00"/>
    <d v="2011-01-01T00:00:00"/>
    <s v="10027394"/>
  </r>
  <r>
    <n v="0"/>
    <n v="0"/>
    <n v="0"/>
    <n v="0"/>
    <d v="2025-12-01T00:00:00"/>
    <s v="BH Colorado Electric Oper Co"/>
    <s v="Regulated Electric (122)"/>
    <s v="X DNU WPC Transmission Line #  252"/>
    <x v="233"/>
    <n v="135600"/>
    <x v="19"/>
    <n v="9741921"/>
    <s v="SUSPENSION INSULATORS"/>
    <d v="2006-06-19T00:00:00"/>
    <d v="2006-01-01T00:00:00"/>
    <s v="10023346"/>
  </r>
  <r>
    <n v="0"/>
    <n v="0"/>
    <n v="0"/>
    <n v="0"/>
    <d v="2025-12-01T00:00:00"/>
    <s v="BH Colorado Electric Oper Co"/>
    <s v="Regulated Electric (122)"/>
    <s v="X DNU WPC Transmission Line #  252"/>
    <x v="233"/>
    <n v="135600"/>
    <x v="19"/>
    <n v="9819288"/>
    <s v="SUSPENSION INSULATORS"/>
    <d v="2005-05-01T00:00:00"/>
    <d v="2005-01-01T00:00:00"/>
    <s v="7105252131"/>
  </r>
  <r>
    <n v="0"/>
    <n v="0"/>
    <n v="0"/>
    <n v="0"/>
    <d v="2025-12-01T00:00:00"/>
    <s v="BH Colorado Electric Oper Co"/>
    <s v="Regulated Electric (122)"/>
    <s v="X DNU WPC Transmission Line #  256"/>
    <x v="234"/>
    <n v="135001"/>
    <x v="4"/>
    <n v="21285307"/>
    <s v="LAND - TRACT 32"/>
    <d v="1977-07-01T00:00:00"/>
    <d v="1977-07-01T00:00:00"/>
    <s v="50507XFER"/>
  </r>
  <r>
    <n v="0"/>
    <n v="0"/>
    <n v="0"/>
    <n v="0"/>
    <d v="2025-12-01T00:00:00"/>
    <s v="BH Colorado Electric Oper Co"/>
    <s v="Regulated Electric (122)"/>
    <s v="X DNU WPC Transmission Line #  256"/>
    <x v="234"/>
    <n v="135001"/>
    <x v="4"/>
    <n v="21285301"/>
    <s v="LAND - TRACT 31"/>
    <d v="1964-07-01T00:00:00"/>
    <d v="1964-07-01T00:00:00"/>
    <s v="50507XFER"/>
  </r>
  <r>
    <n v="0"/>
    <n v="0"/>
    <n v="0"/>
    <n v="0"/>
    <d v="2025-12-01T00:00:00"/>
    <s v="BH Colorado Electric Oper Co"/>
    <s v="Regulated Electric (122)"/>
    <s v="X DNU WPC Transmission Line #  256"/>
    <x v="234"/>
    <n v="135001"/>
    <x v="4"/>
    <n v="21285304"/>
    <s v="LAND - TRACT 34"/>
    <d v="1977-07-01T00:00:00"/>
    <d v="1977-07-01T00:00:00"/>
    <s v="50507XFER"/>
  </r>
  <r>
    <n v="0"/>
    <n v="0"/>
    <n v="0"/>
    <n v="0"/>
    <d v="2025-12-01T00:00:00"/>
    <s v="BH Colorado Electric Oper Co"/>
    <s v="Regulated Electric (122)"/>
    <s v="X DNU WPC Transmission Line #  256"/>
    <x v="234"/>
    <n v="135001"/>
    <x v="4"/>
    <n v="21285310"/>
    <s v="LAND - TRACT 33"/>
    <d v="1977-07-01T00:00:00"/>
    <d v="1977-07-01T00:00:00"/>
    <s v="50507XFER"/>
  </r>
  <r>
    <n v="0"/>
    <n v="0"/>
    <n v="0"/>
    <n v="0"/>
    <d v="2025-12-01T00:00:00"/>
    <s v="BH Colorado Electric Oper Co"/>
    <s v="Regulated Electric (122)"/>
    <s v="X DNU WPC Transmission Line #  256"/>
    <x v="234"/>
    <n v="135002"/>
    <x v="5"/>
    <n v="21285320"/>
    <s v="T-LIN S31 T20 R65"/>
    <d v="1964-07-01T00:00:00"/>
    <d v="1964-07-01T00:00:00"/>
    <s v="50507XFER"/>
  </r>
  <r>
    <n v="0"/>
    <n v="0"/>
    <n v="0"/>
    <n v="0"/>
    <d v="2025-12-01T00:00:00"/>
    <s v="BH Colorado Electric Oper Co"/>
    <s v="Regulated Electric (122)"/>
    <s v="X DNU WPC Transmission Line #  256"/>
    <x v="234"/>
    <n v="135002"/>
    <x v="5"/>
    <n v="21285313"/>
    <s v="T-LIN S06 T21 R65"/>
    <d v="1964-07-01T00:00:00"/>
    <d v="1964-07-01T00:00:00"/>
    <s v="50507XFER"/>
  </r>
  <r>
    <n v="0"/>
    <n v="0"/>
    <n v="0"/>
    <n v="0"/>
    <d v="2025-12-01T00:00:00"/>
    <s v="BH Colorado Electric Oper Co"/>
    <s v="Regulated Electric (122)"/>
    <s v="X DNU WPC Transmission Line #  256"/>
    <x v="234"/>
    <n v="135002"/>
    <x v="5"/>
    <n v="21285334"/>
    <s v="T-LIN S25 T21 R65"/>
    <d v="1964-07-01T00:00:00"/>
    <d v="1964-07-01T00:00:00"/>
    <s v="50507XFER"/>
  </r>
  <r>
    <n v="0"/>
    <n v="0"/>
    <n v="0"/>
    <n v="0"/>
    <d v="2025-12-01T00:00:00"/>
    <s v="BH Colorado Electric Oper Co"/>
    <s v="Regulated Electric (122)"/>
    <s v="X DNU WPC Transmission Line #  256"/>
    <x v="234"/>
    <n v="135002"/>
    <x v="5"/>
    <n v="21285327"/>
    <s v="T-LIN S20 T21 R65"/>
    <d v="1964-07-01T00:00:00"/>
    <d v="1964-07-01T00:00:00"/>
    <s v="50507XFER"/>
  </r>
  <r>
    <n v="0"/>
    <n v="0"/>
    <n v="0"/>
    <n v="0"/>
    <d v="2025-12-01T00:00:00"/>
    <s v="BH Colorado Electric Oper Co"/>
    <s v="Regulated Electric (122)"/>
    <s v="X DNU WPC Transmission Line #  256"/>
    <x v="234"/>
    <n v="135002"/>
    <x v="5"/>
    <n v="21285337"/>
    <s v="T-LIN S28 T21 R65"/>
    <d v="1964-07-01T00:00:00"/>
    <d v="1964-07-01T00:00:00"/>
    <s v="50507XFER"/>
  </r>
  <r>
    <n v="0"/>
    <n v="0"/>
    <n v="0"/>
    <n v="0"/>
    <d v="2025-12-01T00:00:00"/>
    <s v="BH Colorado Electric Oper Co"/>
    <s v="Regulated Electric (122)"/>
    <s v="X DNU WPC Transmission Line #  256"/>
    <x v="234"/>
    <n v="135002"/>
    <x v="5"/>
    <n v="21285351"/>
    <s v="T-LIN S18 T21 R65"/>
    <d v="1964-07-01T00:00:00"/>
    <d v="1964-07-01T00:00:00"/>
    <s v="50507XFER"/>
  </r>
  <r>
    <n v="0"/>
    <n v="0"/>
    <n v="0"/>
    <n v="0"/>
    <d v="2025-12-01T00:00:00"/>
    <s v="BH Colorado Electric Oper Co"/>
    <s v="Regulated Electric (122)"/>
    <s v="X DNU WPC Transmission Line #  256"/>
    <x v="234"/>
    <n v="135002"/>
    <x v="5"/>
    <n v="21285344"/>
    <s v="T-LIN S07 T21 R65"/>
    <d v="1964-07-01T00:00:00"/>
    <d v="1964-07-01T00:00:00"/>
    <s v="50507XFER"/>
  </r>
  <r>
    <n v="0"/>
    <n v="0"/>
    <n v="0"/>
    <n v="0"/>
    <d v="2025-12-01T00:00:00"/>
    <s v="BH Colorado Electric Oper Co"/>
    <s v="Regulated Electric (122)"/>
    <s v="X DNU WPC Transmission Line #  256"/>
    <x v="234"/>
    <n v="135500"/>
    <x v="20"/>
    <n v="9740682"/>
    <s v="CROSSARM ASSEMBLIES, WOOD"/>
    <d v="2007-12-01T00:00:00"/>
    <d v="2007-01-01T00:00:00"/>
    <s v="7105256131"/>
  </r>
  <r>
    <n v="0"/>
    <n v="0"/>
    <n v="0"/>
    <n v="0"/>
    <d v="2025-12-01T00:00:00"/>
    <s v="BH Colorado Electric Oper Co"/>
    <s v="Regulated Electric (122)"/>
    <s v="X DNU WPC Transmission Line #  256"/>
    <x v="234"/>
    <n v="135500"/>
    <x v="20"/>
    <n v="21285294"/>
    <s v="CROSSARM ASSEMBLIES, WOOD"/>
    <d v="1964-07-01T00:00:00"/>
    <d v="1964-07-01T00:00:00"/>
    <s v="50507XFER"/>
  </r>
  <r>
    <n v="0"/>
    <n v="0"/>
    <n v="0"/>
    <n v="0"/>
    <d v="2025-12-01T00:00:00"/>
    <s v="BH Colorado Electric Oper Co"/>
    <s v="Regulated Electric (122)"/>
    <s v="X DNU WPC Transmission Line #  256"/>
    <x v="234"/>
    <n v="135500"/>
    <x v="20"/>
    <n v="9814717"/>
    <s v="CROSSARM ASSEMBLIES, WOOD"/>
    <d v="2003-04-01T00:00:00"/>
    <d v="2003-01-01T00:00:00"/>
    <s v="10017633"/>
  </r>
  <r>
    <n v="0"/>
    <n v="0"/>
    <n v="0"/>
    <n v="0"/>
    <d v="2025-12-01T00:00:00"/>
    <s v="BH Colorado Electric Oper Co"/>
    <s v="Regulated Electric (122)"/>
    <s v="X DNU WPC Transmission Line #  256"/>
    <x v="234"/>
    <n v="135500"/>
    <x v="20"/>
    <n v="9732840"/>
    <s v="CROSSARM ASSEMBLIES, WOOD"/>
    <d v="2009-02-01T00:00:00"/>
    <d v="2009-01-01T00:00:00"/>
    <s v="7105256131"/>
  </r>
  <r>
    <n v="0"/>
    <n v="0"/>
    <n v="0"/>
    <n v="0"/>
    <d v="2025-12-01T00:00:00"/>
    <s v="BH Colorado Electric Oper Co"/>
    <s v="Regulated Electric (122)"/>
    <s v="X DNU WPC Transmission Line #  256"/>
    <x v="234"/>
    <n v="135500"/>
    <x v="23"/>
    <n v="9814718"/>
    <s v="POLE, WOOD"/>
    <d v="2003-04-01T00:00:00"/>
    <d v="2003-01-01T00:00:00"/>
    <s v="10017633"/>
  </r>
  <r>
    <n v="0"/>
    <n v="0"/>
    <n v="0"/>
    <n v="0"/>
    <d v="2025-12-01T00:00:00"/>
    <s v="BH Colorado Electric Oper Co"/>
    <s v="Regulated Electric (122)"/>
    <s v="X DNU WPC Transmission Line #  256"/>
    <x v="234"/>
    <n v="135500"/>
    <x v="23"/>
    <n v="21285358"/>
    <s v="POLE, WOOD"/>
    <d v="1964-07-01T00:00:00"/>
    <d v="1964-07-01T00:00:00"/>
    <s v="50507XFER"/>
  </r>
  <r>
    <n v="0"/>
    <n v="0"/>
    <n v="0"/>
    <n v="0"/>
    <d v="2025-12-01T00:00:00"/>
    <s v="BH Colorado Electric Oper Co"/>
    <s v="Regulated Electric (122)"/>
    <s v="X DNU WPC Transmission Line #  256"/>
    <x v="234"/>
    <n v="135500"/>
    <x v="23"/>
    <n v="9710842"/>
    <s v="POLE, WOOD"/>
    <d v="2007-12-01T00:00:00"/>
    <d v="2007-01-01T00:00:00"/>
    <s v="7105256131"/>
  </r>
  <r>
    <n v="0"/>
    <n v="0"/>
    <n v="0"/>
    <n v="0"/>
    <d v="2025-12-01T00:00:00"/>
    <s v="BH Colorado Electric Oper Co"/>
    <s v="Regulated Electric (122)"/>
    <s v="X DNU WPC Transmission Line #  256"/>
    <x v="234"/>
    <n v="135600"/>
    <x v="24"/>
    <n v="21285287"/>
    <s v="CONDUCTOR, OVERHEAD"/>
    <d v="1964-07-01T00:00:00"/>
    <d v="1964-07-01T00:00:00"/>
    <s v="50507XFER"/>
  </r>
  <r>
    <n v="0"/>
    <n v="0"/>
    <n v="0"/>
    <n v="0"/>
    <d v="2025-12-01T00:00:00"/>
    <s v="BH Colorado Electric Oper Co"/>
    <s v="Regulated Electric (122)"/>
    <s v="X DNU WPC Transmission Line #  256"/>
    <x v="234"/>
    <n v="135600"/>
    <x v="18"/>
    <n v="21285365"/>
    <s v="STATIC WIRE (TRANSMISSION LINES)"/>
    <d v="1964-07-01T00:00:00"/>
    <d v="1964-07-01T00:00:00"/>
    <s v="50507XFER"/>
  </r>
  <r>
    <n v="0"/>
    <n v="0"/>
    <n v="0"/>
    <n v="0"/>
    <d v="2025-12-01T00:00:00"/>
    <s v="BH Colorado Electric Oper Co"/>
    <s v="Regulated Electric (122)"/>
    <s v="X DNU WPC Transmission Line #  256"/>
    <x v="234"/>
    <n v="135600"/>
    <x v="19"/>
    <n v="9814719"/>
    <s v="SUSPENSION INSULATORS"/>
    <d v="2003-04-01T00:00:00"/>
    <d v="2003-01-01T00:00:00"/>
    <s v="10017633"/>
  </r>
  <r>
    <n v="0"/>
    <n v="0"/>
    <n v="0"/>
    <n v="0"/>
    <d v="2025-12-01T00:00:00"/>
    <s v="BH Colorado Electric Oper Co"/>
    <s v="Regulated Electric (122)"/>
    <s v="X DNU WPC Transmission Line #  256"/>
    <x v="234"/>
    <n v="135600"/>
    <x v="19"/>
    <n v="9740683"/>
    <s v="SUSPENSION INSULATORS"/>
    <d v="2007-12-01T00:00:00"/>
    <d v="2007-01-01T00:00:00"/>
    <s v="7105256131"/>
  </r>
  <r>
    <n v="0"/>
    <n v="0"/>
    <n v="0"/>
    <n v="0"/>
    <d v="2025-12-01T00:00:00"/>
    <s v="BH Colorado Electric Oper Co"/>
    <s v="Regulated Electric (122)"/>
    <s v="X DNU WPC Transmission Line #  259"/>
    <x v="235"/>
    <n v="135500"/>
    <x v="20"/>
    <n v="9817820"/>
    <s v="CROSSARM ASSEMBLIES, WOOD"/>
    <d v="2004-06-02T00:00:00"/>
    <d v="2004-01-01T00:00:00"/>
    <s v="10019531"/>
  </r>
  <r>
    <n v="0"/>
    <n v="0"/>
    <n v="0"/>
    <n v="0"/>
    <d v="2025-12-01T00:00:00"/>
    <s v="BH Colorado Electric Oper Co"/>
    <s v="Regulated Electric (122)"/>
    <s v="X DNU WPC Transmission Line #  259"/>
    <x v="235"/>
    <n v="135500"/>
    <x v="20"/>
    <n v="9730997"/>
    <s v="CROSSARM ASSEMBLIES, WOOD"/>
    <d v="2009-07-01T00:00:00"/>
    <d v="2009-01-01T00:00:00"/>
    <s v="7105259131"/>
  </r>
  <r>
    <n v="0"/>
    <n v="0"/>
    <n v="0"/>
    <n v="0"/>
    <d v="2025-12-01T00:00:00"/>
    <s v="BH Colorado Electric Oper Co"/>
    <s v="Regulated Electric (122)"/>
    <s v="X DNU WPC Transmission Line #  259"/>
    <x v="235"/>
    <n v="135500"/>
    <x v="20"/>
    <n v="21285266"/>
    <s v="CROSSARM ASSEMBLIES, WOOD"/>
    <d v="1964-07-01T00:00:00"/>
    <d v="1964-07-01T00:00:00"/>
    <s v="50507XFER"/>
  </r>
  <r>
    <n v="0"/>
    <n v="0"/>
    <n v="0"/>
    <n v="0"/>
    <d v="2025-12-01T00:00:00"/>
    <s v="BH Colorado Electric Oper Co"/>
    <s v="Regulated Electric (122)"/>
    <s v="X DNU WPC Transmission Line #  259"/>
    <x v="235"/>
    <n v="135500"/>
    <x v="3"/>
    <n v="9816126"/>
    <s v="Red Creek Road-West  Station"/>
    <d v="2003-11-01T00:00:00"/>
    <d v="2003-11-01T00:00:00"/>
    <s v="7105259131"/>
  </r>
  <r>
    <n v="0"/>
    <n v="0"/>
    <n v="0"/>
    <n v="0"/>
    <d v="2025-12-01T00:00:00"/>
    <s v="BH Colorado Electric Oper Co"/>
    <s v="Regulated Electric (122)"/>
    <s v="X DNU WPC Transmission Line #  259"/>
    <x v="235"/>
    <n v="135500"/>
    <x v="3"/>
    <n v="12789986"/>
    <s v="Red Creek Road-West  Station"/>
    <d v="2014-10-01T00:00:00"/>
    <d v="2014-10-01T00:00:00"/>
    <s v="7105259131"/>
  </r>
  <r>
    <n v="0"/>
    <n v="0"/>
    <n v="0"/>
    <n v="0"/>
    <d v="2025-12-01T00:00:00"/>
    <s v="BH Colorado Electric Oper Co"/>
    <s v="Regulated Electric (122)"/>
    <s v="X DNU WPC Transmission Line #  259"/>
    <x v="235"/>
    <n v="135500"/>
    <x v="9"/>
    <n v="9817822"/>
    <s v="GUYS"/>
    <d v="2004-06-02T00:00:00"/>
    <d v="2004-01-01T00:00:00"/>
    <s v="10019531"/>
  </r>
  <r>
    <n v="0"/>
    <n v="0"/>
    <n v="0"/>
    <n v="0"/>
    <d v="2025-12-01T00:00:00"/>
    <s v="BH Colorado Electric Oper Co"/>
    <s v="Regulated Electric (122)"/>
    <s v="X DNU WPC Transmission Line #  259"/>
    <x v="235"/>
    <n v="135500"/>
    <x v="23"/>
    <n v="9817821"/>
    <s v="POLE, WOOD"/>
    <d v="2004-06-02T00:00:00"/>
    <d v="2004-01-01T00:00:00"/>
    <s v="10019531"/>
  </r>
  <r>
    <n v="0"/>
    <n v="0"/>
    <n v="0"/>
    <n v="0"/>
    <d v="2025-12-01T00:00:00"/>
    <s v="BH Colorado Electric Oper Co"/>
    <s v="Regulated Electric (122)"/>
    <s v="X DNU WPC Transmission Line #  259"/>
    <x v="235"/>
    <n v="135500"/>
    <x v="23"/>
    <n v="21285273"/>
    <s v="POLE, WOOD"/>
    <d v="1964-07-01T00:00:00"/>
    <d v="1964-07-01T00:00:00"/>
    <s v="50507XFER"/>
  </r>
  <r>
    <n v="0"/>
    <n v="0"/>
    <n v="0"/>
    <n v="0"/>
    <d v="2025-12-01T00:00:00"/>
    <s v="BH Colorado Electric Oper Co"/>
    <s v="Regulated Electric (122)"/>
    <s v="X DNU WPC Transmission Line #  259"/>
    <x v="235"/>
    <n v="135500"/>
    <x v="23"/>
    <n v="9730998"/>
    <s v="POLE, WOOD"/>
    <d v="2009-07-01T00:00:00"/>
    <d v="2009-01-01T00:00:00"/>
    <s v="7105259131"/>
  </r>
  <r>
    <n v="0"/>
    <n v="0"/>
    <n v="0"/>
    <n v="0"/>
    <d v="2025-12-01T00:00:00"/>
    <s v="BH Colorado Electric Oper Co"/>
    <s v="Regulated Electric (122)"/>
    <s v="X DNU WPC Transmission Line #  259"/>
    <x v="235"/>
    <n v="135500"/>
    <x v="23"/>
    <n v="9808907"/>
    <s v="POLE, WOOD"/>
    <d v="2001-11-01T00:00:00"/>
    <d v="2001-01-01T00:00:00"/>
    <s v="7105259131"/>
  </r>
  <r>
    <n v="0"/>
    <n v="0"/>
    <n v="0"/>
    <n v="0"/>
    <d v="2025-12-01T00:00:00"/>
    <s v="BH Colorado Electric Oper Co"/>
    <s v="Regulated Electric (122)"/>
    <s v="X DNU WPC Transmission Line #  259"/>
    <x v="235"/>
    <n v="135600"/>
    <x v="24"/>
    <n v="21285259"/>
    <s v="CONDUCTOR, OVERHEAD"/>
    <d v="1964-07-01T00:00:00"/>
    <d v="1964-07-01T00:00:00"/>
    <s v="50507XFER"/>
  </r>
  <r>
    <n v="0"/>
    <n v="0"/>
    <n v="0"/>
    <n v="0"/>
    <d v="2025-12-01T00:00:00"/>
    <s v="BH Colorado Electric Oper Co"/>
    <s v="Regulated Electric (122)"/>
    <s v="X DNU WPC Transmission Line #  259"/>
    <x v="235"/>
    <n v="135600"/>
    <x v="3"/>
    <n v="9816125"/>
    <s v="Red Creek Road-West  Station"/>
    <d v="2003-11-01T00:00:00"/>
    <d v="2003-11-01T00:00:00"/>
    <s v="7105259131"/>
  </r>
  <r>
    <n v="0"/>
    <n v="0"/>
    <n v="0"/>
    <n v="0"/>
    <d v="2025-12-01T00:00:00"/>
    <s v="BH Colorado Electric Oper Co"/>
    <s v="Regulated Electric (122)"/>
    <s v="X DNU WPC Transmission Line #  259"/>
    <x v="235"/>
    <n v="135600"/>
    <x v="3"/>
    <n v="12789983"/>
    <s v="Red Creek Road-West  Station"/>
    <d v="2014-10-01T00:00:00"/>
    <d v="2014-10-01T00:00:00"/>
    <s v="7105259131"/>
  </r>
  <r>
    <n v="0"/>
    <n v="0"/>
    <n v="0"/>
    <n v="0"/>
    <d v="2025-12-01T00:00:00"/>
    <s v="BH Colorado Electric Oper Co"/>
    <s v="Regulated Electric (122)"/>
    <s v="X DNU WPC Transmission Line #  259"/>
    <x v="235"/>
    <n v="135600"/>
    <x v="3"/>
    <n v="20969801"/>
    <s v="we need to replace broken insulators on the west station-reservoir substation line. Line number 259"/>
    <d v="2017-05-02T00:00:00"/>
    <d v="2018-01-01T00:00:00"/>
    <s v="10056954"/>
  </r>
  <r>
    <n v="0"/>
    <n v="0"/>
    <n v="0"/>
    <n v="0"/>
    <d v="2025-12-01T00:00:00"/>
    <s v="BH Colorado Electric Oper Co"/>
    <s v="Regulated Electric (122)"/>
    <s v="X DNU WPC Transmission Line #  259"/>
    <x v="235"/>
    <n v="135600"/>
    <x v="18"/>
    <n v="21285280"/>
    <s v="STATIC WIRE (TRANSMISSION LINES)"/>
    <d v="1964-07-01T00:00:00"/>
    <d v="1964-07-01T00:00:00"/>
    <s v="50507XFER"/>
  </r>
  <r>
    <n v="0"/>
    <n v="0"/>
    <n v="0"/>
    <n v="0"/>
    <d v="2025-12-01T00:00:00"/>
    <s v="BH Colorado Electric Oper Co"/>
    <s v="Regulated Electric (122)"/>
    <s v="X DNU WPC Transmission Line #  259"/>
    <x v="235"/>
    <n v="135600"/>
    <x v="19"/>
    <n v="12819281"/>
    <s v="Suspension Insulators"/>
    <d v="2014-11-01T00:00:00"/>
    <d v="2014-01-01T00:00:00"/>
    <s v="7105259131"/>
  </r>
  <r>
    <n v="0"/>
    <n v="0"/>
    <n v="0"/>
    <n v="0"/>
    <d v="2025-12-01T00:00:00"/>
    <s v="BH Colorado Electric Oper Co"/>
    <s v="Regulated Electric (122)"/>
    <s v="X DNU WPC Transmission Line #  259"/>
    <x v="235"/>
    <n v="135600"/>
    <x v="19"/>
    <n v="9816547"/>
    <s v="SUSPENSION INSULATORS"/>
    <d v="2004-02-01T00:00:00"/>
    <d v="2004-01-01T00:00:00"/>
    <s v="7105259131"/>
  </r>
  <r>
    <n v="0"/>
    <n v="0"/>
    <n v="0"/>
    <n v="0"/>
    <d v="2025-12-01T00:00:00"/>
    <s v="BH Colorado Electric Oper Co"/>
    <s v="Regulated Electric (122)"/>
    <s v="X DNU WPC Transmission Line #  259"/>
    <x v="235"/>
    <n v="135600"/>
    <x v="19"/>
    <n v="21330738"/>
    <s v="Suspension Insulators"/>
    <d v="2017-05-02T00:00:00"/>
    <d v="2018-01-01T00:00:00"/>
    <s v="10056954"/>
  </r>
  <r>
    <n v="0"/>
    <n v="0"/>
    <n v="0"/>
    <n v="0"/>
    <d v="2025-12-01T00:00:00"/>
    <s v="BH Colorado Electric Oper Co"/>
    <s v="Regulated Electric (122)"/>
    <s v="X DNU WPC Transmission Line #  259"/>
    <x v="235"/>
    <n v="135600"/>
    <x v="19"/>
    <n v="9816132"/>
    <s v="SUSPENSION INSULATORS"/>
    <d v="2003-12-01T00:00:00"/>
    <d v="2003-01-01T00:00:00"/>
    <s v="7105259131"/>
  </r>
  <r>
    <n v="0"/>
    <n v="0"/>
    <n v="0"/>
    <n v="0"/>
    <d v="2025-12-01T00:00:00"/>
    <s v="BH Colorado Electric Oper Co"/>
    <s v="Regulated Electric (122)"/>
    <s v="X DNU WPC Transmission Line #  259"/>
    <x v="235"/>
    <n v="135600"/>
    <x v="19"/>
    <n v="9730999"/>
    <s v="SUSPENSION INSULATORS"/>
    <d v="2009-07-01T00:00:00"/>
    <d v="2009-01-01T00:00:00"/>
    <s v="7105259131"/>
  </r>
  <r>
    <n v="0"/>
    <n v="0"/>
    <n v="0"/>
    <n v="0"/>
    <d v="2025-12-01T00:00:00"/>
    <s v="BH Colorado Electric Oper Co"/>
    <s v="Regulated Electric (122)"/>
    <s v="X DNU WPC Transmission Line #  259"/>
    <x v="235"/>
    <n v="135600"/>
    <x v="19"/>
    <n v="9814722"/>
    <s v="SUSPENSION INSULATORS"/>
    <d v="2003-05-01T00:00:00"/>
    <d v="2003-01-01T00:00:00"/>
    <s v="7105259131"/>
  </r>
  <r>
    <n v="0"/>
    <n v="0"/>
    <n v="0"/>
    <n v="0"/>
    <d v="2025-12-01T00:00:00"/>
    <s v="BH Colorado Electric Oper Co"/>
    <s v="Regulated Electric (122)"/>
    <s v="X DNU WPC Transmission Line #  266"/>
    <x v="236"/>
    <n v="135500"/>
    <x v="7"/>
    <n v="20954230"/>
    <s v="Anchors"/>
    <d v="2017-10-02T00:00:00"/>
    <d v="2017-01-01T00:00:00"/>
    <s v="10052429"/>
  </r>
  <r>
    <n v="0"/>
    <n v="0"/>
    <n v="0"/>
    <n v="0"/>
    <d v="2025-12-01T00:00:00"/>
    <s v="BH Colorado Electric Oper Co"/>
    <s v="Regulated Electric (122)"/>
    <s v="X DNU WPC Transmission Line #  266"/>
    <x v="236"/>
    <n v="135500"/>
    <x v="10"/>
    <n v="20954250"/>
    <s v="Pole, Steel Structure 227"/>
    <d v="2017-10-02T00:00:00"/>
    <d v="2017-01-01T00:00:00"/>
    <s v="10052429"/>
  </r>
  <r>
    <n v="0"/>
    <n v="0"/>
    <n v="0"/>
    <n v="0"/>
    <d v="2025-12-01T00:00:00"/>
    <s v="BH Colorado Electric Oper Co"/>
    <s v="Regulated Electric (122)"/>
    <s v="X DNU WPC Transmission Line #  266"/>
    <x v="236"/>
    <n v="135600"/>
    <x v="82"/>
    <n v="20954241"/>
    <s v="AIRBRK-ELEC-3PH 69-170KV- &gt;= 2000AMPS"/>
    <d v="2017-10-02T00:00:00"/>
    <d v="2017-01-01T00:00:00"/>
    <s v="10052429"/>
  </r>
  <r>
    <n v="0"/>
    <n v="0"/>
    <n v="0"/>
    <n v="0"/>
    <d v="2025-12-01T00:00:00"/>
    <s v="BH Colorado Electric Oper Co"/>
    <s v="Regulated Electric (122)"/>
    <s v="X DNU WPC Transmission Line #  266"/>
    <x v="236"/>
    <n v="135600"/>
    <x v="83"/>
    <n v="20954256"/>
    <s v="Breaker, 115 KV"/>
    <d v="2017-10-02T00:00:00"/>
    <d v="2017-01-01T00:00:00"/>
    <s v="10052429"/>
  </r>
  <r>
    <n v="0"/>
    <n v="0"/>
    <n v="0"/>
    <n v="0"/>
    <d v="2025-12-01T00:00:00"/>
    <s v="BH Colorado Electric Oper Co"/>
    <s v="Regulated Electric (122)"/>
    <s v="X DNU WPC Transmission Line #  266"/>
    <x v="236"/>
    <n v="135600"/>
    <x v="84"/>
    <n v="20954238"/>
    <s v="Conductor, Oh Copper Bare 1/0"/>
    <d v="2017-10-02T00:00:00"/>
    <d v="2017-01-01T00:00:00"/>
    <s v="10052429"/>
  </r>
  <r>
    <n v="0"/>
    <n v="0"/>
    <n v="0"/>
    <n v="0"/>
    <d v="2025-12-01T00:00:00"/>
    <s v="BH Colorado Electric Oper Co"/>
    <s v="Regulated Electric (122)"/>
    <s v="X DNU WPC Transmission Line #  266"/>
    <x v="236"/>
    <n v="135600"/>
    <x v="28"/>
    <n v="20954235"/>
    <s v="Conductor, Oh Copper Bare 4"/>
    <d v="2017-10-02T00:00:00"/>
    <d v="2017-01-01T00:00:00"/>
    <s v="10052429"/>
  </r>
  <r>
    <n v="0"/>
    <n v="0"/>
    <n v="0"/>
    <n v="0"/>
    <d v="2025-12-01T00:00:00"/>
    <s v="BH Colorado Electric Oper Co"/>
    <s v="Regulated Electric (122)"/>
    <s v="X DNU WPC Transmission Line #  266"/>
    <x v="236"/>
    <n v="135600"/>
    <x v="3"/>
    <n v="20794553"/>
    <s v="This work order is to install a switch on the 115 kV line that runs between PAGS and the excel tap in order to feed the North Ridge substation"/>
    <d v="2017-10-02T00:00:00"/>
    <d v="2017-11-01T00:00:00"/>
    <s v="10052429"/>
  </r>
  <r>
    <n v="0"/>
    <n v="0"/>
    <n v="0"/>
    <n v="0"/>
    <d v="2025-12-01T00:00:00"/>
    <s v="BH Colorado Electric Oper Co"/>
    <s v="Regulated Electric (122)"/>
    <s v="X DNU WPC Transmission Line #  266"/>
    <x v="236"/>
    <n v="135600"/>
    <x v="62"/>
    <n v="20954265"/>
    <s v="Insulator, Disc 10&quot;"/>
    <d v="2017-10-02T00:00:00"/>
    <d v="2017-01-01T00:00:00"/>
    <s v="10052429"/>
  </r>
  <r>
    <n v="0"/>
    <n v="0"/>
    <n v="0"/>
    <n v="0"/>
    <d v="2025-12-01T00:00:00"/>
    <s v="BH Colorado Electric Oper Co"/>
    <s v="Regulated Electric (122)"/>
    <s v="X DNU WPC Transmission Line #  266"/>
    <x v="236"/>
    <n v="135600"/>
    <x v="65"/>
    <n v="20954259"/>
    <s v="Other Cable (FIBER OPTIC)"/>
    <d v="2017-10-02T00:00:00"/>
    <d v="2017-01-01T00:00:00"/>
    <s v="10052429"/>
  </r>
  <r>
    <n v="0"/>
    <n v="0"/>
    <n v="0"/>
    <n v="0"/>
    <d v="2025-12-01T00:00:00"/>
    <s v="BH Colorado Electric Oper Co"/>
    <s v="Regulated Electric (122)"/>
    <s v="X DNU WPC Transmission Line #  266"/>
    <x v="236"/>
    <n v="135600"/>
    <x v="85"/>
    <n v="20954247"/>
    <s v="Other Interruptive Dev 115-161 Kv"/>
    <d v="2017-10-02T00:00:00"/>
    <d v="2017-01-01T00:00:00"/>
    <s v="10052429"/>
  </r>
  <r>
    <n v="0"/>
    <n v="0"/>
    <n v="0"/>
    <n v="0"/>
    <d v="2025-12-01T00:00:00"/>
    <s v="BH Colorado Electric Oper Co"/>
    <s v="Regulated Electric (122)"/>
    <s v="X DNU WPC Transmission Line #  266"/>
    <x v="236"/>
    <n v="135600"/>
    <x v="17"/>
    <n v="20954253"/>
    <s v="Post Insulators"/>
    <d v="2017-10-02T00:00:00"/>
    <d v="2017-01-01T00:00:00"/>
    <s v="10052429"/>
  </r>
  <r>
    <n v="0"/>
    <n v="0"/>
    <n v="0"/>
    <n v="0"/>
    <d v="2025-12-01T00:00:00"/>
    <s v="BH Colorado Electric Oper Co"/>
    <s v="Regulated Electric (122)"/>
    <s v="X DNU WPC Transmission Line #  266"/>
    <x v="236"/>
    <n v="135600"/>
    <x v="80"/>
    <n v="20954244"/>
    <s v="Scada Equip - Rtu"/>
    <d v="2017-10-02T00:00:00"/>
    <d v="2017-01-01T00:00:00"/>
    <s v="10052429"/>
  </r>
  <r>
    <n v="0"/>
    <n v="0"/>
    <n v="0"/>
    <n v="0"/>
    <d v="2025-12-01T00:00:00"/>
    <s v="BH Colorado Electric Oper Co"/>
    <s v="Regulated Electric (122)"/>
    <s v="X DNU WPC Transmission Line #  266"/>
    <x v="236"/>
    <n v="135600"/>
    <x v="81"/>
    <n v="20954262"/>
    <s v="Scada Equip - Modem"/>
    <d v="2017-10-02T00:00:00"/>
    <d v="2017-01-01T00:00:00"/>
    <s v="10052429"/>
  </r>
  <r>
    <n v="0"/>
    <n v="0"/>
    <n v="0"/>
    <n v="0"/>
    <d v="2025-12-01T00:00:00"/>
    <s v="BH Colorado Electric Oper Co"/>
    <s v="Regulated Electric (122)"/>
    <s v="X DNU WPC Transmission Line #  748"/>
    <x v="237"/>
    <n v="135500"/>
    <x v="7"/>
    <n v="9973672"/>
    <s v="ANCHORS"/>
    <d v="1997-07-31T00:00:00"/>
    <d v="2000-01-01T00:00:00"/>
    <s v="23550044"/>
  </r>
  <r>
    <n v="0"/>
    <n v="0"/>
    <n v="0"/>
    <n v="0"/>
    <d v="2025-12-01T00:00:00"/>
    <s v="BH Colorado Electric Oper Co"/>
    <s v="Regulated Electric (122)"/>
    <s v="X DNU WPC Transmission Line #  748"/>
    <x v="237"/>
    <n v="135500"/>
    <x v="20"/>
    <n v="9802800"/>
    <s v="CROSSARM ASSEMBLIES, WOOD"/>
    <d v="1997-07-31T00:00:00"/>
    <d v="2000-01-01T00:00:00"/>
    <s v="WCDXFER"/>
  </r>
  <r>
    <n v="0"/>
    <n v="0"/>
    <n v="0"/>
    <n v="0"/>
    <d v="2025-12-01T00:00:00"/>
    <s v="BH Colorado Electric Oper Co"/>
    <s v="Regulated Electric (122)"/>
    <s v="X DNU WPC Transmission Line #  748"/>
    <x v="237"/>
    <n v="135500"/>
    <x v="20"/>
    <n v="9802862"/>
    <s v="CROSSARM ASSEMBLIES, WOOD"/>
    <d v="1981-07-01T00:00:00"/>
    <d v="1981-07-01T00:00:00"/>
    <s v="WCDXFER"/>
  </r>
  <r>
    <n v="0"/>
    <n v="0"/>
    <n v="0"/>
    <n v="0"/>
    <d v="2025-12-01T00:00:00"/>
    <s v="BH Colorado Electric Oper Co"/>
    <s v="Regulated Electric (122)"/>
    <s v="X DNU WPC Transmission Line #  748"/>
    <x v="237"/>
    <n v="135500"/>
    <x v="20"/>
    <n v="9802656"/>
    <s v="CROSSARM ASSEMBLIES, WOOD"/>
    <d v="1937-07-01T00:00:00"/>
    <d v="1937-07-01T00:00:00"/>
    <s v="WCDXFER"/>
  </r>
  <r>
    <n v="0"/>
    <n v="0"/>
    <n v="0"/>
    <n v="0"/>
    <d v="2025-12-01T00:00:00"/>
    <s v="BH Colorado Electric Oper Co"/>
    <s v="Regulated Electric (122)"/>
    <s v="X DNU WPC Transmission Line #  748"/>
    <x v="237"/>
    <n v="135500"/>
    <x v="20"/>
    <n v="9802657"/>
    <s v="CROSSARM ASSEMBLIES, WOOD"/>
    <d v="1981-07-01T00:00:00"/>
    <d v="1981-07-01T00:00:00"/>
    <s v="WCDXFER"/>
  </r>
  <r>
    <n v="0"/>
    <n v="0"/>
    <n v="0"/>
    <n v="0"/>
    <d v="2025-12-01T00:00:00"/>
    <s v="BH Colorado Electric Oper Co"/>
    <s v="Regulated Electric (122)"/>
    <s v="X DNU WPC Transmission Line #  748"/>
    <x v="237"/>
    <n v="135500"/>
    <x v="23"/>
    <n v="9803370"/>
    <s v="POLE, WOOD"/>
    <d v="1997-07-31T00:00:00"/>
    <d v="2000-01-01T00:00:00"/>
    <s v="WCDXFER"/>
  </r>
  <r>
    <n v="0"/>
    <n v="0"/>
    <n v="0"/>
    <n v="0"/>
    <d v="2025-12-01T00:00:00"/>
    <s v="BH Colorado Electric Oper Co"/>
    <s v="Regulated Electric (122)"/>
    <s v="X DNU WPC Transmission Line #  748"/>
    <x v="237"/>
    <n v="135500"/>
    <x v="23"/>
    <n v="9803229"/>
    <s v="POLE, WOOD"/>
    <d v="1937-07-01T00:00:00"/>
    <d v="1937-07-01T00:00:00"/>
    <s v="WCDXFER"/>
  </r>
  <r>
    <n v="0"/>
    <n v="0"/>
    <n v="0"/>
    <n v="0"/>
    <d v="2025-12-01T00:00:00"/>
    <s v="BH Colorado Electric Oper Co"/>
    <s v="Regulated Electric (122)"/>
    <s v="X DNU WPC Transmission Line #  748"/>
    <x v="237"/>
    <n v="135500"/>
    <x v="23"/>
    <n v="9803506"/>
    <s v="POLE, WOOD"/>
    <d v="1981-07-01T00:00:00"/>
    <d v="1981-07-01T00:00:00"/>
    <s v="WCDXFER"/>
  </r>
  <r>
    <n v="0"/>
    <n v="0"/>
    <n v="0"/>
    <n v="0"/>
    <d v="2025-12-01T00:00:00"/>
    <s v="BH Colorado Electric Oper Co"/>
    <s v="Regulated Electric (122)"/>
    <s v="X DNU WPC Transmission Line #  748"/>
    <x v="237"/>
    <n v="135500"/>
    <x v="23"/>
    <n v="9803230"/>
    <s v="POLE, WOOD"/>
    <d v="1981-07-01T00:00:00"/>
    <d v="1981-07-01T00:00:00"/>
    <s v="WCDXFER"/>
  </r>
  <r>
    <n v="0"/>
    <n v="0"/>
    <n v="0"/>
    <n v="0"/>
    <d v="2025-12-01T00:00:00"/>
    <s v="BH Colorado Electric Oper Co"/>
    <s v="Regulated Electric (122)"/>
    <s v="X DNU WPC Transmission Line #  748"/>
    <x v="237"/>
    <n v="135500"/>
    <x v="45"/>
    <n v="9975137"/>
    <s v="WOOD 1 POLE 55'"/>
    <d v="1981-07-01T00:00:00"/>
    <d v="1981-07-01T00:00:00"/>
    <s v="CPR Conversion"/>
  </r>
  <r>
    <n v="0"/>
    <n v="0"/>
    <n v="0"/>
    <n v="0"/>
    <d v="2025-12-01T00:00:00"/>
    <s v="BH Colorado Electric Oper Co"/>
    <s v="Regulated Electric (122)"/>
    <s v="X DNU WPC Transmission Line #  748"/>
    <x v="237"/>
    <n v="135500"/>
    <x v="47"/>
    <n v="9975136"/>
    <s v="WOOD 1 POLE 65'"/>
    <d v="1981-07-01T00:00:00"/>
    <d v="1981-07-01T00:00:00"/>
    <s v="CPR Conversion"/>
  </r>
  <r>
    <n v="0"/>
    <n v="0"/>
    <n v="0"/>
    <n v="0"/>
    <d v="2025-12-01T00:00:00"/>
    <s v="BH Colorado Electric Oper Co"/>
    <s v="Regulated Electric (122)"/>
    <s v="X DNU WPC Transmission Line #  748"/>
    <x v="237"/>
    <n v="135500"/>
    <x v="47"/>
    <n v="9975140"/>
    <s v="WOOD 1 POLE 65'"/>
    <d v="1937-07-01T00:00:00"/>
    <d v="1937-07-01T00:00:00"/>
    <s v="CPR Conversion"/>
  </r>
  <r>
    <n v="0"/>
    <n v="0"/>
    <n v="0"/>
    <n v="0"/>
    <d v="2025-12-01T00:00:00"/>
    <s v="BH Colorado Electric Oper Co"/>
    <s v="Regulated Electric (122)"/>
    <s v="X DNU WPC Transmission Line #  748"/>
    <x v="237"/>
    <n v="135500"/>
    <x v="50"/>
    <n v="9973788"/>
    <s v="WOOD 1 POLE 80'"/>
    <d v="1997-07-31T00:00:00"/>
    <d v="2000-01-01T00:00:00"/>
    <s v="23550044"/>
  </r>
  <r>
    <n v="0"/>
    <n v="0"/>
    <n v="0"/>
    <n v="0"/>
    <d v="2025-12-01T00:00:00"/>
    <s v="BH Colorado Electric Oper Co"/>
    <s v="Regulated Electric (122)"/>
    <s v="X DNU WPC Transmission Line #  748"/>
    <x v="237"/>
    <n v="135500"/>
    <x v="436"/>
    <n v="9975139"/>
    <s v="WOOD 2 POLES 60'"/>
    <d v="1981-07-01T00:00:00"/>
    <d v="1981-07-01T00:00:00"/>
    <s v="CPR Conversion"/>
  </r>
  <r>
    <n v="0"/>
    <n v="0"/>
    <n v="0"/>
    <n v="0"/>
    <d v="2025-12-01T00:00:00"/>
    <s v="BH Colorado Electric Oper Co"/>
    <s v="Regulated Electric (122)"/>
    <s v="X DNU WPC Transmission Line #  748"/>
    <x v="237"/>
    <n v="135500"/>
    <x v="432"/>
    <n v="9975138"/>
    <s v="WOOD 2 POLES 65'"/>
    <d v="1981-07-01T00:00:00"/>
    <d v="1981-07-01T00:00:00"/>
    <s v="CPR Conversion"/>
  </r>
  <r>
    <n v="0"/>
    <n v="0"/>
    <n v="0"/>
    <n v="0"/>
    <d v="2025-12-01T00:00:00"/>
    <s v="BH Colorado Electric Oper Co"/>
    <s v="Regulated Electric (122)"/>
    <s v="X DNU WPC Transmission Line #  748"/>
    <x v="237"/>
    <n v="135600"/>
    <x v="24"/>
    <n v="9706655"/>
    <s v="CONDUCTOR, OVERHEAD"/>
    <d v="1981-07-01T00:00:00"/>
    <d v="1981-07-01T00:00:00"/>
    <s v="CPR Conversion"/>
  </r>
  <r>
    <n v="0"/>
    <n v="0"/>
    <n v="0"/>
    <n v="0"/>
    <d v="2025-12-01T00:00:00"/>
    <s v="BH Colorado Electric Oper Co"/>
    <s v="Regulated Electric (122)"/>
    <s v="X DNU WPC Transmission Line #  748"/>
    <x v="237"/>
    <n v="135600"/>
    <x v="17"/>
    <n v="9718349"/>
    <s v="POST INSULATORS"/>
    <d v="1996-07-01T00:00:00"/>
    <d v="1996-07-01T00:00:00"/>
    <s v="CPR Conversion"/>
  </r>
  <r>
    <n v="0"/>
    <n v="0"/>
    <n v="0"/>
    <n v="0"/>
    <d v="2025-12-01T00:00:00"/>
    <s v="BH Colorado Electric Oper Co"/>
    <s v="Regulated Electric (122)"/>
    <s v="X DNU WPC Transmission Line #  748"/>
    <x v="237"/>
    <n v="135600"/>
    <x v="18"/>
    <n v="9975135"/>
    <s v="STATIC WIRE (TRANSMISSION LINES)"/>
    <d v="1981-07-01T00:00:00"/>
    <d v="1981-07-01T00:00:00"/>
    <s v="CPR Conversion"/>
  </r>
  <r>
    <n v="0"/>
    <n v="0"/>
    <n v="0"/>
    <n v="0"/>
    <d v="2025-12-01T00:00:00"/>
    <s v="BH Colorado Electric Oper Co"/>
    <s v="Regulated Electric (122)"/>
    <s v="X DNU# 824 Rocky Ford Plant to La J"/>
    <x v="238"/>
    <n v="135300"/>
    <x v="3"/>
    <n v="11363223"/>
    <s v="RD 23 26928 Electric Transmission OH Re : ETOR69  RD 23 26928"/>
    <d v="2012-03-12T00:00:00"/>
    <d v="2012-04-01T00:00:00"/>
    <s v="60018733"/>
  </r>
  <r>
    <n v="0"/>
    <n v="0"/>
    <n v="0"/>
    <n v="0"/>
    <d v="2025-12-01T00:00:00"/>
    <s v="BH Colorado Electric Oper Co"/>
    <s v="Regulated Electric (122)"/>
    <s v="X DNU# 824 Rocky Ford Plant to La J"/>
    <x v="238"/>
    <n v="135300"/>
    <x v="3"/>
    <n v="11363284"/>
    <s v="HWY 50 &amp; RD 22.5 Electric Transmission : ETOR69  HWY 50 &amp; RD 22.5"/>
    <d v="2012-03-21T00:00:00"/>
    <d v="2012-04-01T00:00:00"/>
    <s v="60018730"/>
  </r>
  <r>
    <n v="0"/>
    <n v="0"/>
    <n v="0"/>
    <n v="0"/>
    <d v="2025-12-01T00:00:00"/>
    <s v="BH Colorado Electric Oper Co"/>
    <s v="Regulated Electric (122)"/>
    <s v="X DNU# 824 Rocky Ford Plant to La J"/>
    <x v="238"/>
    <n v="135300"/>
    <x v="3"/>
    <n v="11314998"/>
    <s v="RD BB Electric Transmission OH Replace : ETOR69  RD BB"/>
    <d v="2012-03-21T00:00:00"/>
    <d v="2012-03-01T00:00:00"/>
    <s v="60018830"/>
  </r>
  <r>
    <n v="0"/>
    <n v="0"/>
    <n v="0"/>
    <n v="0"/>
    <d v="2025-12-01T00:00:00"/>
    <s v="BH Colorado Electric Oper Co"/>
    <s v="Regulated Electric (122)"/>
    <s v="X DNU# 824 Rocky Ford Plant to La J"/>
    <x v="238"/>
    <n v="135300"/>
    <x v="3"/>
    <n v="11363174"/>
    <s v="HWY 50 &amp; RD 22 Electric Transmission OH : ETOR69  HWY 50 &amp; RD 22"/>
    <d v="2012-03-16T00:00:00"/>
    <d v="2012-04-01T00:00:00"/>
    <s v="60018742"/>
  </r>
  <r>
    <n v="0"/>
    <n v="0"/>
    <n v="0"/>
    <n v="0"/>
    <d v="2025-12-01T00:00:00"/>
    <s v="BH Colorado Electric Oper Co"/>
    <s v="Regulated Electric (122)"/>
    <s v="X DNU# 824 Rocky Ford Plant to La J"/>
    <x v="238"/>
    <n v="135500"/>
    <x v="7"/>
    <n v="9814720"/>
    <s v="ANCHORS"/>
    <d v="2003-05-01T00:00:00"/>
    <d v="2003-01-01T00:00:00"/>
    <s v="7105824131"/>
  </r>
  <r>
    <n v="0"/>
    <n v="0"/>
    <n v="0"/>
    <n v="0"/>
    <d v="2025-12-01T00:00:00"/>
    <s v="BH Colorado Electric Oper Co"/>
    <s v="Regulated Electric (122)"/>
    <s v="X DNU# 824 Rocky Ford Plant to La J"/>
    <x v="238"/>
    <n v="135500"/>
    <x v="7"/>
    <n v="9817607"/>
    <s v="ANCHORS"/>
    <d v="2004-07-01T00:00:00"/>
    <d v="2004-01-01T00:00:00"/>
    <s v="7105824131"/>
  </r>
  <r>
    <n v="0"/>
    <n v="0"/>
    <n v="0"/>
    <n v="0"/>
    <d v="2025-12-01T00:00:00"/>
    <s v="BH Colorado Electric Oper Co"/>
    <s v="Regulated Electric (122)"/>
    <s v="X DNU# 824 Rocky Ford Plant to La J"/>
    <x v="238"/>
    <n v="135500"/>
    <x v="20"/>
    <n v="9804983"/>
    <s v="CROSSARM ASSEMBLIES, WOOD"/>
    <d v="1996-07-01T00:00:00"/>
    <d v="1996-07-01T00:00:00"/>
    <s v="WCDXFER"/>
  </r>
  <r>
    <n v="0"/>
    <n v="0"/>
    <n v="0"/>
    <n v="0"/>
    <d v="2025-12-01T00:00:00"/>
    <s v="BH Colorado Electric Oper Co"/>
    <s v="Regulated Electric (122)"/>
    <s v="X DNU# 824 Rocky Ford Plant to La J"/>
    <x v="238"/>
    <n v="135500"/>
    <x v="20"/>
    <n v="9802839"/>
    <s v="CROSSARM ASSEMBLIES, WOOD"/>
    <d v="1997-07-31T00:00:00"/>
    <d v="1998-01-01T00:00:00"/>
    <s v="WCDXFER"/>
  </r>
  <r>
    <n v="0"/>
    <n v="0"/>
    <n v="0"/>
    <n v="0"/>
    <d v="2025-12-01T00:00:00"/>
    <s v="BH Colorado Electric Oper Co"/>
    <s v="Regulated Electric (122)"/>
    <s v="X DNU# 824 Rocky Ford Plant to La J"/>
    <x v="238"/>
    <n v="135500"/>
    <x v="20"/>
    <n v="9819693"/>
    <s v="CROSSARM ASSEMBLIES, WOOD"/>
    <d v="2005-08-01T00:00:00"/>
    <d v="2005-01-01T00:00:00"/>
    <s v="7105824131"/>
  </r>
  <r>
    <n v="0"/>
    <n v="0"/>
    <n v="0"/>
    <n v="0"/>
    <d v="2025-12-01T00:00:00"/>
    <s v="BH Colorado Electric Oper Co"/>
    <s v="Regulated Electric (122)"/>
    <s v="X DNU# 824 Rocky Ford Plant to La J"/>
    <x v="238"/>
    <n v="135500"/>
    <x v="20"/>
    <n v="9739019"/>
    <s v="CROSSARM ASSEMBLIES, WOOD"/>
    <d v="2008-01-11T00:00:00"/>
    <d v="2008-01-01T00:00:00"/>
    <s v="10026014"/>
  </r>
  <r>
    <n v="0"/>
    <n v="0"/>
    <n v="0"/>
    <n v="0"/>
    <d v="2025-12-01T00:00:00"/>
    <s v="BH Colorado Electric Oper Co"/>
    <s v="Regulated Electric (122)"/>
    <s v="X DNU# 824 Rocky Ford Plant to La J"/>
    <x v="238"/>
    <n v="135500"/>
    <x v="20"/>
    <n v="9804965"/>
    <s v="CROSSARM ASSEMBLIES, WOOD"/>
    <d v="1995-07-01T00:00:00"/>
    <d v="1995-07-01T00:00:00"/>
    <s v="WCDXFER"/>
  </r>
  <r>
    <n v="0"/>
    <n v="0"/>
    <n v="0"/>
    <n v="0"/>
    <d v="2025-12-01T00:00:00"/>
    <s v="BH Colorado Electric Oper Co"/>
    <s v="Regulated Electric (122)"/>
    <s v="X DNU# 824 Rocky Ford Plant to La J"/>
    <x v="238"/>
    <n v="135500"/>
    <x v="20"/>
    <n v="9802840"/>
    <s v="CROSSARM ASSEMBLIES, WOOD"/>
    <d v="1992-07-01T00:00:00"/>
    <d v="1992-07-01T00:00:00"/>
    <s v="WCDXFER"/>
  </r>
  <r>
    <n v="0"/>
    <n v="0"/>
    <n v="0"/>
    <n v="0"/>
    <d v="2025-12-01T00:00:00"/>
    <s v="BH Colorado Electric Oper Co"/>
    <s v="Regulated Electric (122)"/>
    <s v="X DNU# 824 Rocky Ford Plant to La J"/>
    <x v="238"/>
    <n v="135500"/>
    <x v="20"/>
    <n v="9802858"/>
    <s v="CROSSARM ASSEMBLIES, WOOD"/>
    <d v="1983-07-01T00:00:00"/>
    <d v="1983-07-01T00:00:00"/>
    <s v="WCDXFER"/>
  </r>
  <r>
    <n v="0"/>
    <n v="0"/>
    <n v="0"/>
    <n v="0"/>
    <d v="2025-12-01T00:00:00"/>
    <s v="BH Colorado Electric Oper Co"/>
    <s v="Regulated Electric (122)"/>
    <s v="X DNU# 824 Rocky Ford Plant to La J"/>
    <x v="238"/>
    <n v="135500"/>
    <x v="20"/>
    <n v="9808241"/>
    <s v="CROSSARM ASSEMBLIES, WOOD"/>
    <d v="2001-05-25T00:00:00"/>
    <d v="2001-01-01T00:00:00"/>
    <s v="10012889"/>
  </r>
  <r>
    <n v="0"/>
    <n v="0"/>
    <n v="0"/>
    <n v="0"/>
    <d v="2025-12-01T00:00:00"/>
    <s v="BH Colorado Electric Oper Co"/>
    <s v="Regulated Electric (122)"/>
    <s v="X DNU# 824 Rocky Ford Plant to La J"/>
    <x v="238"/>
    <n v="135500"/>
    <x v="20"/>
    <n v="9802859"/>
    <s v="CROSSARM ASSEMBLIES, WOOD"/>
    <d v="1992-07-01T00:00:00"/>
    <d v="1992-07-01T00:00:00"/>
    <s v="WCDXFER"/>
  </r>
  <r>
    <n v="0"/>
    <n v="0"/>
    <n v="0"/>
    <n v="0"/>
    <d v="2025-12-01T00:00:00"/>
    <s v="BH Colorado Electric Oper Co"/>
    <s v="Regulated Electric (122)"/>
    <s v="X DNU# 824 Rocky Ford Plant to La J"/>
    <x v="238"/>
    <n v="135500"/>
    <x v="20"/>
    <n v="10658379"/>
    <s v="Crossarm Assemblies, Wood"/>
    <d v="2011-02-01T00:00:00"/>
    <d v="2011-02-01T00:00:00"/>
    <s v="7105824131"/>
  </r>
  <r>
    <n v="0"/>
    <n v="0"/>
    <n v="0"/>
    <n v="0"/>
    <d v="2025-12-01T00:00:00"/>
    <s v="BH Colorado Electric Oper Co"/>
    <s v="Regulated Electric (122)"/>
    <s v="X DNU# 824 Rocky Ford Plant to La J"/>
    <x v="238"/>
    <n v="135500"/>
    <x v="20"/>
    <n v="9801784"/>
    <s v="CROSSARM ASSEMBLIES, WOOD"/>
    <d v="2001-03-01T00:00:00"/>
    <d v="2001-01-01T00:00:00"/>
    <s v="7105824131"/>
  </r>
  <r>
    <n v="0"/>
    <n v="0"/>
    <n v="0"/>
    <n v="0"/>
    <d v="2025-12-01T00:00:00"/>
    <s v="BH Colorado Electric Oper Co"/>
    <s v="Regulated Electric (122)"/>
    <s v="X DNU# 824 Rocky Ford Plant to La J"/>
    <x v="238"/>
    <n v="135500"/>
    <x v="20"/>
    <n v="9802686"/>
    <s v="CROSSARM ASSEMBLIES, WOOD"/>
    <d v="1997-07-31T00:00:00"/>
    <d v="1998-01-01T00:00:00"/>
    <s v="WCDXFER"/>
  </r>
  <r>
    <n v="0"/>
    <n v="0"/>
    <n v="0"/>
    <n v="0"/>
    <d v="2025-12-01T00:00:00"/>
    <s v="BH Colorado Electric Oper Co"/>
    <s v="Regulated Electric (122)"/>
    <s v="X DNU# 824 Rocky Ford Plant to La J"/>
    <x v="238"/>
    <n v="135500"/>
    <x v="3"/>
    <n v="11315001"/>
    <s v="RD BB Electric Transmission OH Replace : ETOR69  RD BB"/>
    <d v="2012-03-21T00:00:00"/>
    <d v="2012-03-01T00:00:00"/>
    <s v="60018830"/>
  </r>
  <r>
    <n v="0"/>
    <n v="0"/>
    <n v="0"/>
    <n v="0"/>
    <d v="2025-12-01T00:00:00"/>
    <s v="BH Colorado Electric Oper Co"/>
    <s v="Regulated Electric (122)"/>
    <s v="X DNU# 824 Rocky Ford Plant to La J"/>
    <x v="238"/>
    <n v="135500"/>
    <x v="3"/>
    <n v="9741948"/>
    <s v="OSMOSE inst poles &amp; ins #824"/>
    <d v="2008-01-11T00:00:00"/>
    <d v="2008-01-01T00:00:00"/>
    <s v="10026014"/>
  </r>
  <r>
    <n v="0"/>
    <n v="0"/>
    <n v="0"/>
    <n v="0"/>
    <d v="2025-12-01T00:00:00"/>
    <s v="BH Colorado Electric Oper Co"/>
    <s v="Regulated Electric (122)"/>
    <s v="X DNU# 824 Rocky Ford Plant to La J"/>
    <x v="238"/>
    <n v="135500"/>
    <x v="3"/>
    <n v="11160433"/>
    <s v="LaJunta Sub-Rocky Ford Sub"/>
    <d v="2011-11-01T00:00:00"/>
    <d v="2011-11-01T00:00:00"/>
    <s v="7105824131"/>
  </r>
  <r>
    <n v="0"/>
    <n v="0"/>
    <n v="0"/>
    <n v="0"/>
    <d v="2025-12-01T00:00:00"/>
    <s v="BH Colorado Electric Oper Co"/>
    <s v="Regulated Electric (122)"/>
    <s v="X DNU# 824 Rocky Ford Plant to La J"/>
    <x v="238"/>
    <n v="135500"/>
    <x v="9"/>
    <n v="9817606"/>
    <s v="GUYS"/>
    <d v="2004-07-01T00:00:00"/>
    <d v="2004-01-01T00:00:00"/>
    <s v="7105824131"/>
  </r>
  <r>
    <n v="0"/>
    <n v="0"/>
    <n v="0"/>
    <n v="0"/>
    <d v="2025-12-01T00:00:00"/>
    <s v="BH Colorado Electric Oper Co"/>
    <s v="Regulated Electric (122)"/>
    <s v="X DNU# 824 Rocky Ford Plant to La J"/>
    <x v="238"/>
    <n v="135500"/>
    <x v="9"/>
    <n v="9739022"/>
    <s v="GUYS"/>
    <d v="2008-01-11T00:00:00"/>
    <d v="2008-01-01T00:00:00"/>
    <s v="10026014"/>
  </r>
  <r>
    <n v="0"/>
    <n v="0"/>
    <n v="0"/>
    <n v="0"/>
    <d v="2025-12-01T00:00:00"/>
    <s v="BH Colorado Electric Oper Co"/>
    <s v="Regulated Electric (122)"/>
    <s v="X DNU# 824 Rocky Ford Plant to La J"/>
    <x v="238"/>
    <n v="135500"/>
    <x v="14"/>
    <n v="11220089"/>
    <s v="Pole, Wood, 65' Or Greater"/>
    <d v="2011-12-01T00:00:00"/>
    <d v="2011-01-01T00:00:00"/>
    <s v="7105824131"/>
  </r>
  <r>
    <n v="0"/>
    <n v="0"/>
    <n v="0"/>
    <n v="0"/>
    <d v="2025-12-01T00:00:00"/>
    <s v="BH Colorado Electric Oper Co"/>
    <s v="Regulated Electric (122)"/>
    <s v="X DNU# 824 Rocky Ford Plant to La J"/>
    <x v="238"/>
    <n v="135500"/>
    <x v="23"/>
    <n v="11028406"/>
    <s v="Pole, Wood"/>
    <d v="2011-09-01T00:00:00"/>
    <d v="2011-09-01T00:00:00"/>
    <s v="7105824131"/>
  </r>
  <r>
    <n v="0"/>
    <n v="0"/>
    <n v="0"/>
    <n v="0"/>
    <d v="2025-12-01T00:00:00"/>
    <s v="BH Colorado Electric Oper Co"/>
    <s v="Regulated Electric (122)"/>
    <s v="X DNU# 824 Rocky Ford Plant to La J"/>
    <x v="238"/>
    <n v="135500"/>
    <x v="23"/>
    <n v="9739020"/>
    <s v="POLE, WOOD"/>
    <d v="2008-01-11T00:00:00"/>
    <d v="2008-01-01T00:00:00"/>
    <s v="10026014"/>
  </r>
  <r>
    <n v="0"/>
    <n v="0"/>
    <n v="0"/>
    <n v="0"/>
    <d v="2025-12-01T00:00:00"/>
    <s v="BH Colorado Electric Oper Co"/>
    <s v="Regulated Electric (122)"/>
    <s v="X DNU# 824 Rocky Ford Plant to La J"/>
    <x v="238"/>
    <n v="135500"/>
    <x v="23"/>
    <n v="9803403"/>
    <s v="POLE, WOOD"/>
    <d v="1997-07-31T00:00:00"/>
    <d v="1998-01-01T00:00:00"/>
    <s v="WCDXFER"/>
  </r>
  <r>
    <n v="0"/>
    <n v="0"/>
    <n v="0"/>
    <n v="0"/>
    <d v="2025-12-01T00:00:00"/>
    <s v="BH Colorado Electric Oper Co"/>
    <s v="Regulated Electric (122)"/>
    <s v="X DNU# 824 Rocky Ford Plant to La J"/>
    <x v="238"/>
    <n v="135500"/>
    <x v="23"/>
    <n v="9804975"/>
    <s v="POLE, WOOD"/>
    <d v="1996-07-01T00:00:00"/>
    <d v="1996-07-01T00:00:00"/>
    <s v="WCDXFER"/>
  </r>
  <r>
    <n v="0"/>
    <n v="0"/>
    <n v="0"/>
    <n v="0"/>
    <d v="2025-12-01T00:00:00"/>
    <s v="BH Colorado Electric Oper Co"/>
    <s v="Regulated Electric (122)"/>
    <s v="X DNU# 824 Rocky Ford Plant to La J"/>
    <x v="238"/>
    <n v="135500"/>
    <x v="23"/>
    <n v="9819694"/>
    <s v="POLE, WOOD"/>
    <d v="2005-08-01T00:00:00"/>
    <d v="2005-01-01T00:00:00"/>
    <s v="7105824131"/>
  </r>
  <r>
    <n v="0"/>
    <n v="0"/>
    <n v="0"/>
    <n v="0"/>
    <d v="2025-12-01T00:00:00"/>
    <s v="BH Colorado Electric Oper Co"/>
    <s v="Regulated Electric (122)"/>
    <s v="X DNU# 824 Rocky Ford Plant to La J"/>
    <x v="238"/>
    <n v="135500"/>
    <x v="23"/>
    <n v="9803395"/>
    <s v="POLE, WOOD"/>
    <d v="1983-07-01T00:00:00"/>
    <d v="1983-07-01T00:00:00"/>
    <s v="WCDXFER"/>
  </r>
  <r>
    <n v="0"/>
    <n v="0"/>
    <n v="0"/>
    <n v="0"/>
    <d v="2025-12-01T00:00:00"/>
    <s v="BH Colorado Electric Oper Co"/>
    <s v="Regulated Electric (122)"/>
    <s v="X DNU# 824 Rocky Ford Plant to La J"/>
    <x v="238"/>
    <n v="135500"/>
    <x v="23"/>
    <n v="9806976"/>
    <s v="POLE, WOOD"/>
    <d v="2001-05-25T00:00:00"/>
    <d v="2001-01-01T00:00:00"/>
    <s v="7105824131"/>
  </r>
  <r>
    <n v="0"/>
    <n v="0"/>
    <n v="0"/>
    <n v="0"/>
    <d v="2025-12-01T00:00:00"/>
    <s v="BH Colorado Electric Oper Co"/>
    <s v="Regulated Electric (122)"/>
    <s v="X DNU# 824 Rocky Ford Plant to La J"/>
    <x v="238"/>
    <n v="135500"/>
    <x v="23"/>
    <n v="9803122"/>
    <s v="POLE, WOOD"/>
    <d v="1995-07-01T00:00:00"/>
    <d v="1995-07-01T00:00:00"/>
    <s v="WCDXFER"/>
  </r>
  <r>
    <n v="0"/>
    <n v="0"/>
    <n v="0"/>
    <n v="0"/>
    <d v="2025-12-01T00:00:00"/>
    <s v="BH Colorado Electric Oper Co"/>
    <s v="Regulated Electric (122)"/>
    <s v="X DNU# 824 Rocky Ford Plant to La J"/>
    <x v="238"/>
    <n v="135500"/>
    <x v="23"/>
    <n v="9803224"/>
    <s v="POLE, WOOD"/>
    <d v="1997-07-31T00:00:00"/>
    <d v="1998-01-01T00:00:00"/>
    <s v="WCDXFER"/>
  </r>
  <r>
    <n v="0"/>
    <n v="0"/>
    <n v="0"/>
    <n v="0"/>
    <d v="2025-12-01T00:00:00"/>
    <s v="BH Colorado Electric Oper Co"/>
    <s v="Regulated Electric (122)"/>
    <s v="X DNU# 824 Rocky Ford Plant to La J"/>
    <x v="238"/>
    <n v="135500"/>
    <x v="23"/>
    <n v="9803404"/>
    <s v="POLE, WOOD"/>
    <d v="1992-07-01T00:00:00"/>
    <d v="1992-07-01T00:00:00"/>
    <s v="WCDXFER"/>
  </r>
  <r>
    <n v="0"/>
    <n v="0"/>
    <n v="0"/>
    <n v="0"/>
    <d v="2025-12-01T00:00:00"/>
    <s v="BH Colorado Electric Oper Co"/>
    <s v="Regulated Electric (122)"/>
    <s v="X DNU# 824 Rocky Ford Plant to La J"/>
    <x v="238"/>
    <n v="135500"/>
    <x v="23"/>
    <n v="9801785"/>
    <s v="POLE, WOOD"/>
    <d v="2001-03-01T00:00:00"/>
    <d v="2001-01-01T00:00:00"/>
    <s v="7105824131"/>
  </r>
  <r>
    <n v="0"/>
    <n v="0"/>
    <n v="0"/>
    <n v="0"/>
    <d v="2025-12-01T00:00:00"/>
    <s v="BH Colorado Electric Oper Co"/>
    <s v="Regulated Electric (122)"/>
    <s v="X DNU# 824 Rocky Ford Plant to La J"/>
    <x v="238"/>
    <n v="135500"/>
    <x v="23"/>
    <n v="9803396"/>
    <s v="POLE, WOOD"/>
    <d v="1992-07-01T00:00:00"/>
    <d v="1992-07-01T00:00:00"/>
    <s v="WCDXFER"/>
  </r>
  <r>
    <n v="0"/>
    <n v="0"/>
    <n v="0"/>
    <n v="0"/>
    <d v="2025-12-01T00:00:00"/>
    <s v="BH Colorado Electric Oper Co"/>
    <s v="Regulated Electric (122)"/>
    <s v="X DNU# 824 Rocky Ford Plant to La J"/>
    <x v="238"/>
    <n v="135500"/>
    <x v="23"/>
    <n v="9817604"/>
    <s v="POLE, WOOD"/>
    <d v="2004-07-01T00:00:00"/>
    <d v="2004-01-01T00:00:00"/>
    <s v="7105824131"/>
  </r>
  <r>
    <n v="0"/>
    <n v="0"/>
    <n v="0"/>
    <n v="0"/>
    <d v="2025-12-01T00:00:00"/>
    <s v="BH Colorado Electric Oper Co"/>
    <s v="Regulated Electric (122)"/>
    <s v="X DNU# 824 Rocky Ford Plant to La J"/>
    <x v="238"/>
    <n v="135500"/>
    <x v="46"/>
    <n v="9716132"/>
    <s v="WOOD 1 POLE 60'"/>
    <d v="1996-07-01T00:00:00"/>
    <d v="1996-07-01T00:00:00"/>
    <s v="CPR Conversion"/>
  </r>
  <r>
    <n v="0"/>
    <n v="0"/>
    <n v="0"/>
    <n v="0"/>
    <d v="2025-12-01T00:00:00"/>
    <s v="BH Colorado Electric Oper Co"/>
    <s v="Regulated Electric (122)"/>
    <s v="X DNU# 824 Rocky Ford Plant to La J"/>
    <x v="238"/>
    <n v="135500"/>
    <x v="46"/>
    <n v="9975214"/>
    <s v="WOOD 1 POLE 60'"/>
    <d v="1992-07-01T00:00:00"/>
    <d v="1992-07-01T00:00:00"/>
    <s v="CPR Conversion"/>
  </r>
  <r>
    <n v="0"/>
    <n v="0"/>
    <n v="0"/>
    <n v="0"/>
    <d v="2025-12-01T00:00:00"/>
    <s v="BH Colorado Electric Oper Co"/>
    <s v="Regulated Electric (122)"/>
    <s v="X DNU# 824 Rocky Ford Plant to La J"/>
    <x v="238"/>
    <n v="135500"/>
    <x v="46"/>
    <n v="9773822"/>
    <s v="WOOD 1 POLE 60'"/>
    <d v="1995-07-01T00:00:00"/>
    <d v="1995-07-01T00:00:00"/>
    <s v="CPR Conversion"/>
  </r>
  <r>
    <n v="0"/>
    <n v="0"/>
    <n v="0"/>
    <n v="0"/>
    <d v="2025-12-01T00:00:00"/>
    <s v="BH Colorado Electric Oper Co"/>
    <s v="Regulated Electric (122)"/>
    <s v="X DNU# 824 Rocky Ford Plant to La J"/>
    <x v="238"/>
    <n v="135500"/>
    <x v="46"/>
    <n v="9845708"/>
    <s v="WOOD 1 POLE 60'"/>
    <d v="1997-07-01T00:00:00"/>
    <d v="1997-07-01T00:00:00"/>
    <s v="CPR Conversion"/>
  </r>
  <r>
    <n v="0"/>
    <n v="0"/>
    <n v="0"/>
    <n v="0"/>
    <d v="2025-12-01T00:00:00"/>
    <s v="BH Colorado Electric Oper Co"/>
    <s v="Regulated Electric (122)"/>
    <s v="X DNU# 824 Rocky Ford Plant to La J"/>
    <x v="238"/>
    <n v="135500"/>
    <x v="47"/>
    <n v="9758781"/>
    <s v="WOOD 1 POLE 65'--824"/>
    <d v="1997-07-31T00:00:00"/>
    <d v="1998-01-01T00:00:00"/>
    <s v="23550045"/>
  </r>
  <r>
    <n v="0"/>
    <n v="0"/>
    <n v="0"/>
    <n v="0"/>
    <d v="2025-12-01T00:00:00"/>
    <s v="BH Colorado Electric Oper Co"/>
    <s v="Regulated Electric (122)"/>
    <s v="X DNU# 824 Rocky Ford Plant to La J"/>
    <x v="238"/>
    <n v="135500"/>
    <x v="436"/>
    <n v="9975216"/>
    <s v="WOOD 2 POLES 60'"/>
    <d v="1992-07-01T00:00:00"/>
    <d v="1992-07-01T00:00:00"/>
    <s v="CPR Conversion"/>
  </r>
  <r>
    <n v="0"/>
    <n v="0"/>
    <n v="0"/>
    <n v="0"/>
    <d v="2025-12-01T00:00:00"/>
    <s v="BH Colorado Electric Oper Co"/>
    <s v="Regulated Electric (122)"/>
    <s v="X DNU# 824 Rocky Ford Plant to La J"/>
    <x v="238"/>
    <n v="135500"/>
    <x v="436"/>
    <n v="9758780"/>
    <s v="WOOD 2 POLES 60--824"/>
    <d v="1997-07-31T00:00:00"/>
    <d v="1998-01-01T00:00:00"/>
    <s v="23550045"/>
  </r>
  <r>
    <n v="0"/>
    <n v="0"/>
    <n v="0"/>
    <n v="0"/>
    <d v="2025-12-01T00:00:00"/>
    <s v="BH Colorado Electric Oper Co"/>
    <s v="Regulated Electric (122)"/>
    <s v="X DNU# 824 Rocky Ford Plant to La J"/>
    <x v="238"/>
    <n v="135500"/>
    <x v="432"/>
    <n v="9975215"/>
    <s v="WOOD 2 POLES 65'"/>
    <d v="1992-07-01T00:00:00"/>
    <d v="1992-07-01T00:00:00"/>
    <s v="CPR Conversion"/>
  </r>
  <r>
    <n v="0"/>
    <n v="0"/>
    <n v="0"/>
    <n v="0"/>
    <d v="2025-12-01T00:00:00"/>
    <s v="BH Colorado Electric Oper Co"/>
    <s v="Regulated Electric (122)"/>
    <s v="X DNU# 824 Rocky Ford Plant to La J"/>
    <x v="238"/>
    <n v="135500"/>
    <x v="432"/>
    <n v="9693343"/>
    <s v="WOOD 2 POLES 65'"/>
    <d v="1983-07-01T00:00:00"/>
    <d v="1983-07-01T00:00:00"/>
    <s v="CPR Conversion"/>
  </r>
  <r>
    <n v="0"/>
    <n v="0"/>
    <n v="0"/>
    <n v="0"/>
    <d v="2025-12-01T00:00:00"/>
    <s v="BH Colorado Electric Oper Co"/>
    <s v="Regulated Electric (122)"/>
    <s v="X DNU# 824 Rocky Ford Plant to La J"/>
    <x v="238"/>
    <n v="135600"/>
    <x v="3"/>
    <n v="9741947"/>
    <s v="OSMOSE inst poles &amp; ins #824"/>
    <d v="2008-01-11T00:00:00"/>
    <d v="2008-01-01T00:00:00"/>
    <s v="10026014"/>
  </r>
  <r>
    <n v="0"/>
    <n v="0"/>
    <n v="0"/>
    <n v="0"/>
    <d v="2025-12-01T00:00:00"/>
    <s v="BH Colorado Electric Oper Co"/>
    <s v="Regulated Electric (122)"/>
    <s v="X DNU# 824 Rocky Ford Plant to La J"/>
    <x v="238"/>
    <n v="135600"/>
    <x v="3"/>
    <n v="11160436"/>
    <s v="LaJunta Sub-Rocky Ford Sub"/>
    <d v="2011-11-01T00:00:00"/>
    <d v="2011-11-01T00:00:00"/>
    <s v="7105824131"/>
  </r>
  <r>
    <n v="0"/>
    <n v="0"/>
    <n v="0"/>
    <n v="0"/>
    <d v="2025-12-01T00:00:00"/>
    <s v="BH Colorado Electric Oper Co"/>
    <s v="Regulated Electric (122)"/>
    <s v="X DNU# 824 Rocky Ford Plant to La J"/>
    <x v="238"/>
    <n v="135600"/>
    <x v="18"/>
    <n v="9862307"/>
    <s v="STATIC WIRE (TRANSMISSION LINES)"/>
    <d v="1997-07-01T00:00:00"/>
    <d v="1997-07-01T00:00:00"/>
    <s v="CPR Conversion"/>
  </r>
  <r>
    <n v="0"/>
    <n v="0"/>
    <n v="0"/>
    <n v="0"/>
    <d v="2025-12-01T00:00:00"/>
    <s v="BH Colorado Electric Oper Co"/>
    <s v="Regulated Electric (122)"/>
    <s v="X DNU# 824 Rocky Ford Plant to La J"/>
    <x v="238"/>
    <n v="135600"/>
    <x v="19"/>
    <n v="9739021"/>
    <s v="SUSPENSION INSULATORS"/>
    <d v="2008-01-11T00:00:00"/>
    <d v="2008-01-01T00:00:00"/>
    <s v="10026014"/>
  </r>
  <r>
    <n v="0"/>
    <n v="0"/>
    <n v="0"/>
    <n v="0"/>
    <d v="2025-12-01T00:00:00"/>
    <s v="BH Colorado Electric Oper Co"/>
    <s v="Regulated Electric (122)"/>
    <s v="X DNU# 824 Rocky Ford Plant to La J"/>
    <x v="238"/>
    <n v="135600"/>
    <x v="19"/>
    <n v="9773821"/>
    <s v="SUSPENSION INSULATORS"/>
    <d v="1995-07-01T00:00:00"/>
    <d v="1995-07-01T00:00:00"/>
    <s v="CPR Conversion"/>
  </r>
  <r>
    <n v="0"/>
    <n v="0"/>
    <n v="0"/>
    <n v="0"/>
    <d v="2025-12-01T00:00:00"/>
    <s v="BH Colorado Electric Oper Co"/>
    <s v="Regulated Electric (122)"/>
    <s v="X DNU# 824 Rocky Ford Plant to La J"/>
    <x v="238"/>
    <n v="135600"/>
    <x v="19"/>
    <n v="9817605"/>
    <s v="SUSPENSION INSULATORS"/>
    <d v="2004-07-01T00:00:00"/>
    <d v="2004-01-01T00:00:00"/>
    <s v="7105824131"/>
  </r>
  <r>
    <n v="0"/>
    <n v="0"/>
    <n v="0"/>
    <n v="0"/>
    <d v="2025-12-01T00:00:00"/>
    <s v="BH Colorado Electric Oper Co"/>
    <s v="Regulated Electric (122)"/>
    <s v="X DNU# 824 Rocky Ford Plant to La J"/>
    <x v="238"/>
    <n v="135600"/>
    <x v="19"/>
    <n v="9801786"/>
    <s v="SUSPENSION INSULATORS"/>
    <d v="2001-03-01T00:00:00"/>
    <d v="2001-01-01T00:00:00"/>
    <s v="7105824131"/>
  </r>
  <r>
    <n v="0"/>
    <n v="0"/>
    <n v="0"/>
    <n v="0"/>
    <d v="2025-12-01T00:00:00"/>
    <s v="BH Colorado Electric Oper Co"/>
    <s v="Regulated Electric (122)"/>
    <s v="X DNU# 824 Rocky Ford Plant to La J"/>
    <x v="238"/>
    <n v="135600"/>
    <x v="19"/>
    <n v="9806977"/>
    <s v="SUSPENSION INSULATORS"/>
    <d v="2001-05-25T00:00:00"/>
    <d v="2001-01-01T00:00:00"/>
    <s v="7105824131"/>
  </r>
  <r>
    <n v="0"/>
    <n v="0"/>
    <n v="0"/>
    <n v="0"/>
    <d v="2025-12-01T00:00:00"/>
    <s v="BH Colorado Electric Oper Co"/>
    <s v="Regulated Electric (122)"/>
    <s v="X DNU# 824 Rocky Ford Plant to La J"/>
    <x v="238"/>
    <n v="135600"/>
    <x v="19"/>
    <n v="10658376"/>
    <s v="Suspension Insulators"/>
    <d v="2011-02-01T00:00:00"/>
    <d v="2011-01-01T00:00:00"/>
    <s v="7105824131"/>
  </r>
  <r>
    <n v="0"/>
    <n v="0"/>
    <n v="0"/>
    <n v="0"/>
    <d v="2025-12-01T00:00:00"/>
    <s v="BH Colorado Electric Oper Co"/>
    <s v="Regulated Electric (122)"/>
    <s v="X DNU# 824 Rocky Ford Plant to La J"/>
    <x v="238"/>
    <n v="135600"/>
    <x v="19"/>
    <n v="9819695"/>
    <s v="SUSPENSION INSULATORS"/>
    <d v="2005-08-01T00:00:00"/>
    <d v="2005-01-01T00:00:00"/>
    <s v="7105824131"/>
  </r>
  <r>
    <n v="0"/>
    <n v="0"/>
    <n v="0"/>
    <n v="0"/>
    <d v="2025-12-01T00:00:00"/>
    <s v="BH Colorado Electric Oper Co"/>
    <s v="Regulated Electric (122)"/>
    <s v="X DNU# 828 La Junta Sub to County L"/>
    <x v="239"/>
    <n v="135500"/>
    <x v="7"/>
    <n v="9816114"/>
    <s v="ANCHORS"/>
    <d v="2003-12-01T00:00:00"/>
    <d v="2003-01-01T00:00:00"/>
    <s v="7105828131"/>
  </r>
  <r>
    <n v="0"/>
    <n v="0"/>
    <n v="0"/>
    <n v="0"/>
    <d v="2025-12-01T00:00:00"/>
    <s v="BH Colorado Electric Oper Co"/>
    <s v="Regulated Electric (122)"/>
    <s v="X DNU# 828 La Junta Sub to County L"/>
    <x v="239"/>
    <n v="135500"/>
    <x v="20"/>
    <n v="9743176"/>
    <s v="CROSSARM ASSEMBLIES, WOOD"/>
    <d v="2006-04-15T00:00:00"/>
    <d v="2006-01-01T00:00:00"/>
    <s v="10023366"/>
  </r>
  <r>
    <n v="0"/>
    <n v="0"/>
    <n v="0"/>
    <n v="0"/>
    <d v="2025-12-01T00:00:00"/>
    <s v="BH Colorado Electric Oper Co"/>
    <s v="Regulated Electric (122)"/>
    <s v="X DNU# 828 La Junta Sub to County L"/>
    <x v="239"/>
    <n v="135500"/>
    <x v="20"/>
    <n v="9739013"/>
    <s v="CROSSARM ASSEMBLIES, WOOD"/>
    <d v="2008-01-11T00:00:00"/>
    <d v="2008-01-01T00:00:00"/>
    <s v="10026012"/>
  </r>
  <r>
    <n v="0"/>
    <n v="0"/>
    <n v="0"/>
    <n v="0"/>
    <d v="2025-12-01T00:00:00"/>
    <s v="BH Colorado Electric Oper Co"/>
    <s v="Regulated Electric (122)"/>
    <s v="X DNU# 828 La Junta Sub to County L"/>
    <x v="239"/>
    <n v="135500"/>
    <x v="3"/>
    <n v="9748850"/>
    <s v="Repl 2 pole struc-line 828"/>
    <d v="2006-04-15T00:00:00"/>
    <d v="2006-10-01T00:00:00"/>
    <s v="10023366"/>
  </r>
  <r>
    <n v="0"/>
    <n v="0"/>
    <n v="0"/>
    <n v="0"/>
    <d v="2025-12-01T00:00:00"/>
    <s v="BH Colorado Electric Oper Co"/>
    <s v="Regulated Electric (122)"/>
    <s v="X DNU# 828 La Junta Sub to County L"/>
    <x v="239"/>
    <n v="135500"/>
    <x v="3"/>
    <n v="9741123"/>
    <s v="OSMOSE ins poles &amp; ins #828"/>
    <d v="2008-01-11T00:00:00"/>
    <d v="2008-01-01T00:00:00"/>
    <s v="10026012"/>
  </r>
  <r>
    <n v="0"/>
    <n v="0"/>
    <n v="0"/>
    <n v="0"/>
    <d v="2025-12-01T00:00:00"/>
    <s v="BH Colorado Electric Oper Co"/>
    <s v="Regulated Electric (122)"/>
    <s v="X DNU# 828 La Junta Sub to County L"/>
    <x v="239"/>
    <n v="135500"/>
    <x v="9"/>
    <n v="9816113"/>
    <s v="GUYS"/>
    <d v="2003-12-01T00:00:00"/>
    <d v="2003-01-01T00:00:00"/>
    <s v="7105828131"/>
  </r>
  <r>
    <n v="0"/>
    <n v="0"/>
    <n v="0"/>
    <n v="0"/>
    <d v="2025-12-01T00:00:00"/>
    <s v="BH Colorado Electric Oper Co"/>
    <s v="Regulated Electric (122)"/>
    <s v="X DNU# 828 La Junta Sub to County L"/>
    <x v="239"/>
    <n v="135500"/>
    <x v="23"/>
    <n v="9743177"/>
    <s v="POLE, WOOD"/>
    <d v="2006-04-15T00:00:00"/>
    <d v="2006-01-01T00:00:00"/>
    <s v="10023366"/>
  </r>
  <r>
    <n v="0"/>
    <n v="0"/>
    <n v="0"/>
    <n v="0"/>
    <d v="2025-12-01T00:00:00"/>
    <s v="BH Colorado Electric Oper Co"/>
    <s v="Regulated Electric (122)"/>
    <s v="X DNU# 828 La Junta Sub to County L"/>
    <x v="239"/>
    <n v="135500"/>
    <x v="23"/>
    <n v="9816147"/>
    <s v="POLE, WOOD"/>
    <d v="2003-12-01T00:00:00"/>
    <d v="2003-01-01T00:00:00"/>
    <s v="7105828131"/>
  </r>
  <r>
    <n v="0"/>
    <n v="0"/>
    <n v="0"/>
    <n v="0"/>
    <d v="2025-12-01T00:00:00"/>
    <s v="BH Colorado Electric Oper Co"/>
    <s v="Regulated Electric (122)"/>
    <s v="X DNU# 828 La Junta Sub to County L"/>
    <x v="239"/>
    <n v="135500"/>
    <x v="23"/>
    <n v="9739014"/>
    <s v="POLE, WOOD"/>
    <d v="2008-01-11T00:00:00"/>
    <d v="2008-01-01T00:00:00"/>
    <s v="10026012"/>
  </r>
  <r>
    <n v="0"/>
    <n v="0"/>
    <n v="0"/>
    <n v="0"/>
    <d v="2025-12-01T00:00:00"/>
    <s v="BH Colorado Electric Oper Co"/>
    <s v="Regulated Electric (122)"/>
    <s v="X DNU# 828 La Junta Sub to County L"/>
    <x v="239"/>
    <n v="135600"/>
    <x v="29"/>
    <n v="9816146"/>
    <s v="CONDUCTOR, OH TRANS &amp; DIST BARE"/>
    <d v="2003-12-01T00:00:00"/>
    <d v="2003-01-01T00:00:00"/>
    <s v="7105828131"/>
  </r>
  <r>
    <n v="0"/>
    <n v="0"/>
    <n v="0"/>
    <n v="0"/>
    <d v="2025-12-01T00:00:00"/>
    <s v="BH Colorado Electric Oper Co"/>
    <s v="Regulated Electric (122)"/>
    <s v="X DNU# 828 La Junta Sub to County L"/>
    <x v="239"/>
    <n v="135600"/>
    <x v="3"/>
    <n v="9741124"/>
    <s v="OSMOSE ins poles &amp; ins #828"/>
    <d v="2008-01-11T00:00:00"/>
    <d v="2008-01-01T00:00:00"/>
    <s v="10026012"/>
  </r>
  <r>
    <n v="0"/>
    <n v="0"/>
    <n v="0"/>
    <n v="0"/>
    <d v="2025-12-01T00:00:00"/>
    <s v="BH Colorado Electric Oper Co"/>
    <s v="Regulated Electric (122)"/>
    <s v="X DNU# 828 La Junta Sub to County L"/>
    <x v="239"/>
    <n v="135600"/>
    <x v="3"/>
    <n v="9748851"/>
    <s v="Repl 2 pole struc-line 828"/>
    <d v="2006-04-15T00:00:00"/>
    <d v="2006-10-01T00:00:00"/>
    <s v="10023366"/>
  </r>
  <r>
    <n v="0"/>
    <n v="0"/>
    <n v="0"/>
    <n v="0"/>
    <d v="2025-12-01T00:00:00"/>
    <s v="BH Colorado Electric Oper Co"/>
    <s v="Regulated Electric (122)"/>
    <s v="X DNU# 828 La Junta Sub to County L"/>
    <x v="239"/>
    <n v="135600"/>
    <x v="19"/>
    <n v="9816148"/>
    <s v="SUSPENSION INSULATORS"/>
    <d v="2003-12-01T00:00:00"/>
    <d v="2003-01-01T00:00:00"/>
    <s v="7105828131"/>
  </r>
  <r>
    <n v="0"/>
    <n v="0"/>
    <n v="0"/>
    <n v="0"/>
    <d v="2025-12-01T00:00:00"/>
    <s v="BH Colorado Electric Oper Co"/>
    <s v="Regulated Electric (122)"/>
    <s v="X DNU# 828 La Junta Sub to County L"/>
    <x v="239"/>
    <n v="135600"/>
    <x v="19"/>
    <n v="9743178"/>
    <s v="SUSPENSION INSULATORS"/>
    <d v="2006-04-15T00:00:00"/>
    <d v="2006-01-01T00:00:00"/>
    <s v="10023366"/>
  </r>
  <r>
    <n v="0"/>
    <n v="0"/>
    <n v="0"/>
    <n v="0"/>
    <d v="2025-12-01T00:00:00"/>
    <s v="BH Colorado Electric Oper Co"/>
    <s v="Regulated Electric (122)"/>
    <s v="X DNU# 828 La Junta Sub to County L"/>
    <x v="239"/>
    <n v="135600"/>
    <x v="19"/>
    <n v="9739015"/>
    <s v="SUSPENSION INSULATORS"/>
    <d v="2008-01-11T00:00:00"/>
    <d v="2008-01-01T00:00:00"/>
    <s v="10026012"/>
  </r>
  <r>
    <n v="0"/>
    <n v="0"/>
    <n v="0"/>
    <n v="0"/>
    <d v="2025-12-01T00:00:00"/>
    <s v="BH Colorado Electric Oper Co"/>
    <s v="Regulated Electric (122)"/>
    <s v="X DNU#786(D) S.Fowler Tap-S.Nepes"/>
    <x v="240"/>
    <n v="135500"/>
    <x v="20"/>
    <n v="9802588"/>
    <s v="CROSSARM ASSEMBLIES, WOOD"/>
    <d v="1982-07-01T00:00:00"/>
    <d v="1982-07-01T00:00:00"/>
    <s v="WCDXFER"/>
  </r>
  <r>
    <n v="0"/>
    <n v="0"/>
    <n v="0"/>
    <n v="0"/>
    <d v="2025-12-01T00:00:00"/>
    <s v="BH Colorado Electric Oper Co"/>
    <s v="Regulated Electric (122)"/>
    <s v="X DNU#786(D) S.Fowler Tap-S.Nepes"/>
    <x v="240"/>
    <n v="135500"/>
    <x v="20"/>
    <n v="9802420"/>
    <s v="CROSSARM ASSEMBLIES, WOOD"/>
    <d v="1982-07-01T00:00:00"/>
    <d v="1982-07-01T00:00:00"/>
    <s v="WCDXFER"/>
  </r>
  <r>
    <n v="0"/>
    <n v="0"/>
    <n v="0"/>
    <n v="0"/>
    <d v="2025-12-01T00:00:00"/>
    <s v="BH Colorado Electric Oper Co"/>
    <s v="Regulated Electric (122)"/>
    <s v="X DNU#786(D) S.Fowler Tap-S.Nepes"/>
    <x v="240"/>
    <n v="135500"/>
    <x v="20"/>
    <n v="9802471"/>
    <s v="CROSSARM ASSEMBLIES, WOOD"/>
    <d v="1982-07-01T00:00:00"/>
    <d v="1982-07-01T00:00:00"/>
    <s v="WCDXFER"/>
  </r>
  <r>
    <n v="0"/>
    <n v="0"/>
    <n v="0"/>
    <n v="0"/>
    <d v="2025-12-01T00:00:00"/>
    <s v="BH Colorado Electric Oper Co"/>
    <s v="Regulated Electric (122)"/>
    <s v="X DNU#786(D) S.Fowler Tap-S.Nepes"/>
    <x v="240"/>
    <n v="135500"/>
    <x v="23"/>
    <n v="9802959"/>
    <s v="POLE, WOOD"/>
    <d v="1982-07-01T00:00:00"/>
    <d v="1982-07-01T00:00:00"/>
    <s v="WCDXFER"/>
  </r>
  <r>
    <n v="0"/>
    <n v="0"/>
    <n v="0"/>
    <n v="0"/>
    <d v="2025-12-01T00:00:00"/>
    <s v="BH Colorado Electric Oper Co"/>
    <s v="Regulated Electric (122)"/>
    <s v="X DNU#786(D) S.Fowler Tap-S.Nepes"/>
    <x v="240"/>
    <n v="135500"/>
    <x v="23"/>
    <n v="9804936"/>
    <s v="POLE, WOOD"/>
    <d v="1982-07-01T00:00:00"/>
    <d v="1982-07-01T00:00:00"/>
    <s v="WCDXFER"/>
  </r>
  <r>
    <n v="0"/>
    <n v="0"/>
    <n v="0"/>
    <n v="0"/>
    <d v="2025-12-01T00:00:00"/>
    <s v="BH Colorado Electric Oper Co"/>
    <s v="Regulated Electric (122)"/>
    <s v="X DNU#786(D) S.Fowler Tap-S.Nepes"/>
    <x v="240"/>
    <n v="135500"/>
    <x v="23"/>
    <n v="9803127"/>
    <s v="POLE, WOOD"/>
    <d v="1982-07-01T00:00:00"/>
    <d v="1982-07-01T00:00:00"/>
    <s v="WCDXFER"/>
  </r>
  <r>
    <n v="0"/>
    <n v="0"/>
    <n v="0"/>
    <n v="0"/>
    <d v="2025-12-01T00:00:00"/>
    <s v="BH Colorado Electric Oper Co"/>
    <s v="Regulated Electric (122)"/>
    <s v="X DNU#786(D) S.Fowler Tap-S.Nepes"/>
    <x v="240"/>
    <n v="135500"/>
    <x v="23"/>
    <n v="9803010"/>
    <s v="POLE, WOOD"/>
    <d v="1982-07-01T00:00:00"/>
    <d v="1982-07-01T00:00:00"/>
    <s v="WCDXFER"/>
  </r>
  <r>
    <n v="0"/>
    <n v="0"/>
    <n v="0"/>
    <n v="0"/>
    <d v="2025-12-01T00:00:00"/>
    <s v="BH Colorado Electric Oper Co"/>
    <s v="Regulated Electric (122)"/>
    <s v="X DNU#786(D) S.Fowler Tap-S.Nepes"/>
    <x v="240"/>
    <n v="135500"/>
    <x v="45"/>
    <n v="9975152"/>
    <s v="WOOD 1 POLE 55'"/>
    <d v="1982-07-01T00:00:00"/>
    <d v="1982-07-01T00:00:00"/>
    <s v="CPR Conversion"/>
  </r>
  <r>
    <n v="0"/>
    <n v="0"/>
    <n v="0"/>
    <n v="0"/>
    <d v="2025-12-01T00:00:00"/>
    <s v="BH Colorado Electric Oper Co"/>
    <s v="Regulated Electric (122)"/>
    <s v="X DNU#786(D) S.Fowler Tap-S.Nepes"/>
    <x v="240"/>
    <n v="135500"/>
    <x v="46"/>
    <n v="9975151"/>
    <s v="WOOD 1 POLE 60'"/>
    <d v="1982-07-01T00:00:00"/>
    <d v="1982-07-01T00:00:00"/>
    <s v="CPR Conversion"/>
  </r>
  <r>
    <n v="0"/>
    <n v="0"/>
    <n v="0"/>
    <n v="0"/>
    <d v="2025-12-01T00:00:00"/>
    <s v="BH Colorado Electric Oper Co"/>
    <s v="Regulated Electric (122)"/>
    <s v="X DNU#786(D) S.Fowler Tap-S.Nepes"/>
    <x v="240"/>
    <n v="135500"/>
    <x v="47"/>
    <n v="9975150"/>
    <s v="WOOD 1 POLE 65'"/>
    <d v="1982-07-01T00:00:00"/>
    <d v="1982-07-01T00:00:00"/>
    <s v="CPR Conversion"/>
  </r>
  <r>
    <n v="0"/>
    <n v="0"/>
    <n v="0"/>
    <n v="0"/>
    <d v="2025-12-01T00:00:00"/>
    <s v="BH Colorado Electric Oper Co"/>
    <s v="Regulated Electric (122)"/>
    <s v="X DNU#786(D) S.Fowler Tap-S.Nepes"/>
    <x v="240"/>
    <n v="135500"/>
    <x v="426"/>
    <n v="9975149"/>
    <s v="WOOD 3 POLES 70'"/>
    <d v="1982-07-01T00:00:00"/>
    <d v="1982-07-01T00:00:00"/>
    <s v="CPR Conversion"/>
  </r>
  <r>
    <n v="0"/>
    <n v="0"/>
    <n v="0"/>
    <n v="0"/>
    <d v="2025-12-01T00:00:00"/>
    <s v="BH Colorado Electric Oper Co"/>
    <s v="Regulated Electric (122)"/>
    <s v="X DNU#786(D) S.Fowler Tap-S.Nepes"/>
    <x v="240"/>
    <n v="135600"/>
    <x v="24"/>
    <n v="9975148"/>
    <s v="CONDUCTOR, OVERHEAD"/>
    <d v="1982-07-01T00:00:00"/>
    <d v="1982-07-01T00:00:00"/>
    <s v="CPR Conversion"/>
  </r>
  <r>
    <n v="0"/>
    <n v="0"/>
    <n v="0"/>
    <n v="0"/>
    <d v="2025-12-01T00:00:00"/>
    <s v="BH Colorado Electric Oper Co"/>
    <s v="Regulated Electric (122)"/>
    <s v="X DNU#786(D) S.Fowler Tap-S.Nepes"/>
    <x v="240"/>
    <n v="135600"/>
    <x v="19"/>
    <n v="10500654"/>
    <s v="Suspension Insulators"/>
    <d v="2010-10-01T00:00:00"/>
    <d v="2010-01-01T00:00:00"/>
    <s v="7105786131"/>
  </r>
  <r>
    <n v="0"/>
    <n v="0"/>
    <n v="0"/>
    <n v="0"/>
    <d v="2025-12-01T00:00:00"/>
    <s v="BH Colorado Electric Oper Co"/>
    <s v="Regulated Electric (122)"/>
    <s v="X DNU#788(D) St.Charles Sub-PDA Tap"/>
    <x v="241"/>
    <n v="135500"/>
    <x v="20"/>
    <n v="9802559"/>
    <s v="CROSSARM ASSEMBLIES, WOOD"/>
    <d v="1986-07-01T00:00:00"/>
    <d v="1986-07-01T00:00:00"/>
    <s v="WCDXFER"/>
  </r>
  <r>
    <n v="0"/>
    <n v="0"/>
    <n v="0"/>
    <n v="0"/>
    <d v="2025-12-01T00:00:00"/>
    <s v="BH Colorado Electric Oper Co"/>
    <s v="Regulated Electric (122)"/>
    <s v="X DNU#788(D) St.Charles Sub-PDA Tap"/>
    <x v="241"/>
    <n v="135500"/>
    <x v="20"/>
    <n v="9802562"/>
    <s v="CROSSARM ASSEMBLIES, WOOD"/>
    <d v="1990-07-01T00:00:00"/>
    <d v="1990-07-01T00:00:00"/>
    <s v="WCDXFER"/>
  </r>
  <r>
    <n v="0"/>
    <n v="0"/>
    <n v="0"/>
    <n v="0"/>
    <d v="2025-12-01T00:00:00"/>
    <s v="BH Colorado Electric Oper Co"/>
    <s v="Regulated Electric (122)"/>
    <s v="X DNU#788(D) St.Charles Sub-PDA Tap"/>
    <x v="241"/>
    <n v="135500"/>
    <x v="20"/>
    <n v="9802529"/>
    <s v="CROSSARM ASSEMBLIES, WOOD"/>
    <d v="1997-07-31T00:00:00"/>
    <d v="2000-01-01T00:00:00"/>
    <s v="WCDXFER"/>
  </r>
  <r>
    <n v="0"/>
    <n v="0"/>
    <n v="0"/>
    <n v="0"/>
    <d v="2025-12-01T00:00:00"/>
    <s v="BH Colorado Electric Oper Co"/>
    <s v="Regulated Electric (122)"/>
    <s v="X DNU#788(D) St.Charles Sub-PDA Tap"/>
    <x v="241"/>
    <n v="135500"/>
    <x v="20"/>
    <n v="9802560"/>
    <s v="CROSSARM ASSEMBLIES, WOOD"/>
    <d v="1987-07-01T00:00:00"/>
    <d v="1987-07-01T00:00:00"/>
    <s v="WCDXFER"/>
  </r>
  <r>
    <n v="0"/>
    <n v="0"/>
    <n v="0"/>
    <n v="0"/>
    <d v="2025-12-01T00:00:00"/>
    <s v="BH Colorado Electric Oper Co"/>
    <s v="Regulated Electric (122)"/>
    <s v="X DNU#788(D) St.Charles Sub-PDA Tap"/>
    <x v="241"/>
    <n v="135500"/>
    <x v="20"/>
    <n v="9802563"/>
    <s v="CROSSARM ASSEMBLIES, WOOD"/>
    <d v="1991-07-01T00:00:00"/>
    <d v="1991-07-01T00:00:00"/>
    <s v="WCDXFER"/>
  </r>
  <r>
    <n v="0"/>
    <n v="0"/>
    <n v="0"/>
    <n v="0"/>
    <d v="2025-12-01T00:00:00"/>
    <s v="BH Colorado Electric Oper Co"/>
    <s v="Regulated Electric (122)"/>
    <s v="X DNU#788(D) St.Charles Sub-PDA Tap"/>
    <x v="241"/>
    <n v="135500"/>
    <x v="20"/>
    <n v="9808206"/>
    <s v="CROSSARM ASSEMBLIES, WOOD"/>
    <d v="2001-05-25T00:00:00"/>
    <d v="2001-01-01T00:00:00"/>
    <s v="10012889"/>
  </r>
  <r>
    <n v="0"/>
    <n v="0"/>
    <n v="0"/>
    <n v="0"/>
    <d v="2025-12-01T00:00:00"/>
    <s v="BH Colorado Electric Oper Co"/>
    <s v="Regulated Electric (122)"/>
    <s v="X DNU#788(D) St.Charles Sub-PDA Tap"/>
    <x v="241"/>
    <n v="135500"/>
    <x v="20"/>
    <n v="9810965"/>
    <s v="CROSSARM ASSEMBLIES, WOOD"/>
    <d v="2002-06-01T00:00:00"/>
    <d v="2002-01-01T00:00:00"/>
    <s v="7105788131"/>
  </r>
  <r>
    <n v="0"/>
    <n v="0"/>
    <n v="0"/>
    <n v="0"/>
    <d v="2025-12-01T00:00:00"/>
    <s v="BH Colorado Electric Oper Co"/>
    <s v="Regulated Electric (122)"/>
    <s v="X DNU#788(D) St.Charles Sub-PDA Tap"/>
    <x v="241"/>
    <n v="135500"/>
    <x v="20"/>
    <n v="9802561"/>
    <s v="CROSSARM ASSEMBLIES, WOOD"/>
    <d v="1988-07-01T00:00:00"/>
    <d v="1988-07-01T00:00:00"/>
    <s v="WCDXFER"/>
  </r>
  <r>
    <n v="0"/>
    <n v="0"/>
    <n v="0"/>
    <n v="0"/>
    <d v="2025-12-01T00:00:00"/>
    <s v="BH Colorado Electric Oper Co"/>
    <s v="Regulated Electric (122)"/>
    <s v="X DNU#788(D) St.Charles Sub-PDA Tap"/>
    <x v="241"/>
    <n v="135500"/>
    <x v="20"/>
    <n v="9802564"/>
    <s v="CROSSARM ASSEMBLIES, WOOD"/>
    <d v="1996-07-01T00:00:00"/>
    <d v="1996-07-01T00:00:00"/>
    <s v="WCDXFER"/>
  </r>
  <r>
    <n v="0"/>
    <n v="0"/>
    <n v="0"/>
    <n v="0"/>
    <d v="2025-12-01T00:00:00"/>
    <s v="BH Colorado Electric Oper Co"/>
    <s v="Regulated Electric (122)"/>
    <s v="X DNU#788(D) St.Charles Sub-PDA Tap"/>
    <x v="241"/>
    <n v="135500"/>
    <x v="3"/>
    <n v="19675705"/>
    <s v="we need to replace several cross arm braces on the St Charles-PDA tap 69 kV line"/>
    <d v="2017-03-15T00:00:00"/>
    <d v="2017-04-01T00:00:00"/>
    <s v="10056328"/>
  </r>
  <r>
    <n v="0"/>
    <n v="0"/>
    <n v="0"/>
    <n v="0"/>
    <d v="2025-12-01T00:00:00"/>
    <s v="BH Colorado Electric Oper Co"/>
    <s v="Regulated Electric (122)"/>
    <s v="X DNU#788(D) St.Charles Sub-PDA Tap"/>
    <x v="241"/>
    <n v="135500"/>
    <x v="9"/>
    <n v="9689074"/>
    <s v="GUYS"/>
    <d v="1996-07-01T00:00:00"/>
    <d v="1996-07-01T00:00:00"/>
    <s v="CPR Conversion"/>
  </r>
  <r>
    <n v="0"/>
    <n v="0"/>
    <n v="0"/>
    <n v="0"/>
    <d v="2025-12-01T00:00:00"/>
    <s v="BH Colorado Electric Oper Co"/>
    <s v="Regulated Electric (122)"/>
    <s v="X DNU#788(D) St.Charles Sub-PDA Tap"/>
    <x v="241"/>
    <n v="135500"/>
    <x v="23"/>
    <n v="9750303"/>
    <s v="POLE, WOOD"/>
    <d v="2006-07-01T00:00:00"/>
    <d v="2006-01-01T00:00:00"/>
    <s v="7105788131"/>
  </r>
  <r>
    <n v="0"/>
    <n v="0"/>
    <n v="0"/>
    <n v="0"/>
    <d v="2025-12-01T00:00:00"/>
    <s v="BH Colorado Electric Oper Co"/>
    <s v="Regulated Electric (122)"/>
    <s v="X DNU#788(D) St.Charles Sub-PDA Tap"/>
    <x v="241"/>
    <n v="135500"/>
    <x v="23"/>
    <n v="10500647"/>
    <s v="POLE, WOOD"/>
    <d v="2010-10-01T00:00:00"/>
    <d v="2010-01-01T00:00:00"/>
    <s v="7105788131"/>
  </r>
  <r>
    <n v="0"/>
    <n v="0"/>
    <n v="0"/>
    <n v="0"/>
    <d v="2025-12-01T00:00:00"/>
    <s v="BH Colorado Electric Oper Co"/>
    <s v="Regulated Electric (122)"/>
    <s v="X DNU#788(D) St.Charles Sub-PDA Tap"/>
    <x v="241"/>
    <n v="135500"/>
    <x v="23"/>
    <n v="9803098"/>
    <s v="POLE, WOOD"/>
    <d v="1986-07-01T00:00:00"/>
    <d v="1986-07-01T00:00:00"/>
    <s v="WCDXFER"/>
  </r>
  <r>
    <n v="0"/>
    <n v="0"/>
    <n v="0"/>
    <n v="0"/>
    <d v="2025-12-01T00:00:00"/>
    <s v="BH Colorado Electric Oper Co"/>
    <s v="Regulated Electric (122)"/>
    <s v="X DNU#788(D) St.Charles Sub-PDA Tap"/>
    <x v="241"/>
    <n v="135500"/>
    <x v="23"/>
    <n v="9803099"/>
    <s v="POLE, WOOD"/>
    <d v="1987-07-01T00:00:00"/>
    <d v="1987-07-01T00:00:00"/>
    <s v="WCDXFER"/>
  </r>
  <r>
    <n v="0"/>
    <n v="0"/>
    <n v="0"/>
    <n v="0"/>
    <d v="2025-12-01T00:00:00"/>
    <s v="BH Colorado Electric Oper Co"/>
    <s v="Regulated Electric (122)"/>
    <s v="X DNU#788(D) St.Charles Sub-PDA Tap"/>
    <x v="241"/>
    <n v="135500"/>
    <x v="23"/>
    <n v="9803101"/>
    <s v="POLE, WOOD"/>
    <d v="1990-07-01T00:00:00"/>
    <d v="1990-07-01T00:00:00"/>
    <s v="WCDXFER"/>
  </r>
  <r>
    <n v="0"/>
    <n v="0"/>
    <n v="0"/>
    <n v="0"/>
    <d v="2025-12-01T00:00:00"/>
    <s v="BH Colorado Electric Oper Co"/>
    <s v="Regulated Electric (122)"/>
    <s v="X DNU#788(D) St.Charles Sub-PDA Tap"/>
    <x v="241"/>
    <n v="135500"/>
    <x v="23"/>
    <n v="9803104"/>
    <s v="POLE, WOOD"/>
    <d v="1997-07-31T00:00:00"/>
    <d v="2000-01-01T00:00:00"/>
    <s v="WCDXFER"/>
  </r>
  <r>
    <n v="0"/>
    <n v="0"/>
    <n v="0"/>
    <n v="0"/>
    <d v="2025-12-01T00:00:00"/>
    <s v="BH Colorado Electric Oper Co"/>
    <s v="Regulated Electric (122)"/>
    <s v="X DNU#788(D) St.Charles Sub-PDA Tap"/>
    <x v="241"/>
    <n v="135500"/>
    <x v="23"/>
    <n v="9811846"/>
    <s v="POLE, WOOD"/>
    <d v="2002-10-01T00:00:00"/>
    <d v="2002-01-01T00:00:00"/>
    <s v="7105240131"/>
  </r>
  <r>
    <n v="0"/>
    <n v="0"/>
    <n v="0"/>
    <n v="0"/>
    <d v="2025-12-01T00:00:00"/>
    <s v="BH Colorado Electric Oper Co"/>
    <s v="Regulated Electric (122)"/>
    <s v="X DNU#788(D) St.Charles Sub-PDA Tap"/>
    <x v="241"/>
    <n v="135500"/>
    <x v="23"/>
    <n v="9741311"/>
    <s v="POLE, WOOD"/>
    <d v="2007-12-01T00:00:00"/>
    <d v="2007-01-01T00:00:00"/>
    <s v="7105788131"/>
  </r>
  <r>
    <n v="0"/>
    <n v="0"/>
    <n v="0"/>
    <n v="0"/>
    <d v="2025-12-01T00:00:00"/>
    <s v="BH Colorado Electric Oper Co"/>
    <s v="Regulated Electric (122)"/>
    <s v="X DNU#788(D) St.Charles Sub-PDA Tap"/>
    <x v="241"/>
    <n v="135500"/>
    <x v="23"/>
    <n v="9803103"/>
    <s v="POLE, WOOD"/>
    <d v="1996-07-01T00:00:00"/>
    <d v="1996-07-01T00:00:00"/>
    <s v="WCDXFER"/>
  </r>
  <r>
    <n v="0"/>
    <n v="0"/>
    <n v="0"/>
    <n v="0"/>
    <d v="2025-12-01T00:00:00"/>
    <s v="BH Colorado Electric Oper Co"/>
    <s v="Regulated Electric (122)"/>
    <s v="X DNU#788(D) St.Charles Sub-PDA Tap"/>
    <x v="241"/>
    <n v="135500"/>
    <x v="23"/>
    <n v="9810966"/>
    <s v="POLE, WOOD"/>
    <d v="2002-06-01T00:00:00"/>
    <d v="2002-01-01T00:00:00"/>
    <s v="7105788131"/>
  </r>
  <r>
    <n v="0"/>
    <n v="0"/>
    <n v="0"/>
    <n v="0"/>
    <d v="2025-12-01T00:00:00"/>
    <s v="BH Colorado Electric Oper Co"/>
    <s v="Regulated Electric (122)"/>
    <s v="X DNU#788(D) St.Charles Sub-PDA Tap"/>
    <x v="241"/>
    <n v="135500"/>
    <x v="23"/>
    <n v="9803100"/>
    <s v="POLE, WOOD"/>
    <d v="1988-07-01T00:00:00"/>
    <d v="1988-07-01T00:00:00"/>
    <s v="WCDXFER"/>
  </r>
  <r>
    <n v="0"/>
    <n v="0"/>
    <n v="0"/>
    <n v="0"/>
    <d v="2025-12-01T00:00:00"/>
    <s v="BH Colorado Electric Oper Co"/>
    <s v="Regulated Electric (122)"/>
    <s v="X DNU#788(D) St.Charles Sub-PDA Tap"/>
    <x v="241"/>
    <n v="135500"/>
    <x v="23"/>
    <n v="9803102"/>
    <s v="POLE, WOOD"/>
    <d v="1991-07-01T00:00:00"/>
    <d v="1991-07-01T00:00:00"/>
    <s v="WCDXFER"/>
  </r>
  <r>
    <n v="0"/>
    <n v="0"/>
    <n v="0"/>
    <n v="0"/>
    <d v="2025-12-01T00:00:00"/>
    <s v="BH Colorado Electric Oper Co"/>
    <s v="Regulated Electric (122)"/>
    <s v="X DNU#788(D) St.Charles Sub-PDA Tap"/>
    <x v="241"/>
    <n v="135500"/>
    <x v="23"/>
    <n v="9808209"/>
    <s v="POLE, WOOD"/>
    <d v="2001-05-25T00:00:00"/>
    <d v="2001-01-01T00:00:00"/>
    <s v="10012889"/>
  </r>
  <r>
    <n v="0"/>
    <n v="0"/>
    <n v="0"/>
    <n v="0"/>
    <d v="2025-12-01T00:00:00"/>
    <s v="BH Colorado Electric Oper Co"/>
    <s v="Regulated Electric (122)"/>
    <s v="X DNU#788(D) St.Charles Sub-PDA Tap"/>
    <x v="241"/>
    <n v="135500"/>
    <x v="46"/>
    <n v="9776101"/>
    <s v="WOOD 1 POLE 60'"/>
    <d v="1996-07-01T00:00:00"/>
    <d v="1996-07-01T00:00:00"/>
    <s v="CPR Conversion"/>
  </r>
  <r>
    <n v="0"/>
    <n v="0"/>
    <n v="0"/>
    <n v="0"/>
    <d v="2025-12-01T00:00:00"/>
    <s v="BH Colorado Electric Oper Co"/>
    <s v="Regulated Electric (122)"/>
    <s v="X DNU#788(D) St.Charles Sub-PDA Tap"/>
    <x v="241"/>
    <n v="135500"/>
    <x v="46"/>
    <n v="9975119"/>
    <s v="WOOD 1 POLE 60'"/>
    <d v="1991-07-01T00:00:00"/>
    <d v="1991-07-01T00:00:00"/>
    <s v="CPR Conversion"/>
  </r>
  <r>
    <n v="0"/>
    <n v="0"/>
    <n v="0"/>
    <n v="0"/>
    <d v="2025-12-01T00:00:00"/>
    <s v="BH Colorado Electric Oper Co"/>
    <s v="Regulated Electric (122)"/>
    <s v="X DNU#788(D) St.Charles Sub-PDA Tap"/>
    <x v="241"/>
    <n v="135500"/>
    <x v="46"/>
    <n v="9724207"/>
    <s v="WOOD 1 POLE 60'"/>
    <d v="1990-07-01T00:00:00"/>
    <d v="1990-07-01T00:00:00"/>
    <s v="CPR Conversion"/>
  </r>
  <r>
    <n v="0"/>
    <n v="0"/>
    <n v="0"/>
    <n v="0"/>
    <d v="2025-12-01T00:00:00"/>
    <s v="BH Colorado Electric Oper Co"/>
    <s v="Regulated Electric (122)"/>
    <s v="X DNU#788(D) St.Charles Sub-PDA Tap"/>
    <x v="241"/>
    <n v="135500"/>
    <x v="46"/>
    <n v="9975121"/>
    <s v="WOOD 1 POLE 60'"/>
    <d v="1986-07-01T00:00:00"/>
    <d v="1986-07-01T00:00:00"/>
    <s v="CPR Conversion"/>
  </r>
  <r>
    <n v="0"/>
    <n v="0"/>
    <n v="0"/>
    <n v="0"/>
    <d v="2025-12-01T00:00:00"/>
    <s v="BH Colorado Electric Oper Co"/>
    <s v="Regulated Electric (122)"/>
    <s v="X DNU#788(D) St.Charles Sub-PDA Tap"/>
    <x v="241"/>
    <n v="135500"/>
    <x v="46"/>
    <n v="9973791"/>
    <s v="WOOD 1 POLE 60'"/>
    <d v="1997-07-31T00:00:00"/>
    <d v="2000-01-01T00:00:00"/>
    <s v="23550044"/>
  </r>
  <r>
    <n v="0"/>
    <n v="0"/>
    <n v="0"/>
    <n v="0"/>
    <d v="2025-12-01T00:00:00"/>
    <s v="BH Colorado Electric Oper Co"/>
    <s v="Regulated Electric (122)"/>
    <s v="X DNU#788(D) St.Charles Sub-PDA Tap"/>
    <x v="241"/>
    <n v="135500"/>
    <x v="46"/>
    <n v="9975118"/>
    <s v="WOOD 1 POLE 60'"/>
    <d v="1987-07-01T00:00:00"/>
    <d v="1987-07-01T00:00:00"/>
    <s v="CPR Conversion"/>
  </r>
  <r>
    <n v="0"/>
    <n v="0"/>
    <n v="0"/>
    <n v="0"/>
    <d v="2025-12-01T00:00:00"/>
    <s v="BH Colorado Electric Oper Co"/>
    <s v="Regulated Electric (122)"/>
    <s v="X DNU#788(D) St.Charles Sub-PDA Tap"/>
    <x v="241"/>
    <n v="135500"/>
    <x v="46"/>
    <n v="9975120"/>
    <s v="WOOD 1 POLE 60'"/>
    <d v="1988-07-01T00:00:00"/>
    <d v="1988-07-01T00:00:00"/>
    <s v="CPR Conversion"/>
  </r>
  <r>
    <n v="0"/>
    <n v="0"/>
    <n v="0"/>
    <n v="0"/>
    <d v="2025-12-01T00:00:00"/>
    <s v="BH Colorado Electric Oper Co"/>
    <s v="Regulated Electric (122)"/>
    <s v="X DNU#788(D) St.Charles Sub-PDA Tap"/>
    <x v="241"/>
    <n v="135500"/>
    <x v="47"/>
    <n v="9776099"/>
    <s v="WOOD 1 POLE 65'"/>
    <d v="1996-07-01T00:00:00"/>
    <d v="1996-07-01T00:00:00"/>
    <s v="CPR Conversion"/>
  </r>
  <r>
    <n v="0"/>
    <n v="0"/>
    <n v="0"/>
    <n v="0"/>
    <d v="2025-12-01T00:00:00"/>
    <s v="BH Colorado Electric Oper Co"/>
    <s v="Regulated Electric (122)"/>
    <s v="X DNU#788(D) St.Charles Sub-PDA Tap"/>
    <x v="241"/>
    <n v="135600"/>
    <x v="24"/>
    <n v="9975117"/>
    <s v="TRANSMISSION LINES-CONDUCTOR"/>
    <d v="1987-07-01T00:00:00"/>
    <d v="1987-07-01T00:00:00"/>
    <s v="CPR Conversion"/>
  </r>
  <r>
    <n v="0"/>
    <n v="0"/>
    <n v="0"/>
    <n v="0"/>
    <d v="2025-12-01T00:00:00"/>
    <s v="BH Colorado Electric Oper Co"/>
    <s v="Regulated Electric (122)"/>
    <s v="X DNU#788(D) St.Charles Sub-PDA Tap"/>
    <x v="241"/>
    <n v="135600"/>
    <x v="24"/>
    <n v="9975116"/>
    <s v="TRANSMISSION LINES-CONDUCTOR"/>
    <d v="1988-07-01T00:00:00"/>
    <d v="1988-07-01T00:00:00"/>
    <s v="CPR Conversion"/>
  </r>
  <r>
    <n v="0"/>
    <n v="0"/>
    <n v="0"/>
    <n v="0"/>
    <d v="2025-12-01T00:00:00"/>
    <s v="BH Colorado Electric Oper Co"/>
    <s v="Regulated Electric (122)"/>
    <s v="X DNU#788(D) St.Charles Sub-PDA Tap"/>
    <x v="241"/>
    <n v="135600"/>
    <x v="24"/>
    <n v="9693340"/>
    <s v="CONDUCTOR, OVERHEAD"/>
    <d v="1986-07-01T00:00:00"/>
    <d v="1986-07-01T00:00:00"/>
    <s v="CPR Conversion"/>
  </r>
  <r>
    <n v="0"/>
    <n v="0"/>
    <n v="0"/>
    <n v="0"/>
    <d v="2025-12-01T00:00:00"/>
    <s v="BH Colorado Electric Oper Co"/>
    <s v="Regulated Electric (122)"/>
    <s v="X DNU#788(D) St.Charles Sub-PDA Tap"/>
    <x v="241"/>
    <n v="135600"/>
    <x v="79"/>
    <n v="9973671"/>
    <s v="PIN INSULATORS"/>
    <d v="1997-07-31T00:00:00"/>
    <d v="2000-01-01T00:00:00"/>
    <s v="23550044"/>
  </r>
  <r>
    <n v="0"/>
    <n v="0"/>
    <n v="0"/>
    <n v="0"/>
    <d v="2025-12-01T00:00:00"/>
    <s v="BH Colorado Electric Oper Co"/>
    <s v="Regulated Electric (122)"/>
    <s v="X DNU#788(D) St.Charles Sub-PDA Tap"/>
    <x v="241"/>
    <n v="135600"/>
    <x v="17"/>
    <n v="9741312"/>
    <s v="POST INSULATORS"/>
    <d v="2007-12-01T00:00:00"/>
    <d v="2007-01-01T00:00:00"/>
    <s v="7105788131"/>
  </r>
  <r>
    <n v="0"/>
    <n v="0"/>
    <n v="0"/>
    <n v="0"/>
    <d v="2025-12-01T00:00:00"/>
    <s v="BH Colorado Electric Oper Co"/>
    <s v="Regulated Electric (122)"/>
    <s v="X DNU#788(D) St.Charles Sub-PDA Tap"/>
    <x v="241"/>
    <n v="135600"/>
    <x v="17"/>
    <n v="9776100"/>
    <s v="POST INSULATORS"/>
    <d v="1996-07-01T00:00:00"/>
    <d v="1996-07-01T00:00:00"/>
    <s v="CPR Conversion"/>
  </r>
  <r>
    <n v="0"/>
    <n v="0"/>
    <n v="0"/>
    <n v="0"/>
    <d v="2025-12-01T00:00:00"/>
    <s v="BH Colorado Electric Oper Co"/>
    <s v="Regulated Electric (122)"/>
    <s v="X DNU#788(D) St.Charles Sub-PDA Tap"/>
    <x v="241"/>
    <n v="135600"/>
    <x v="17"/>
    <n v="9750304"/>
    <s v="POST INSULATORS"/>
    <d v="2006-07-01T00:00:00"/>
    <d v="2006-01-01T00:00:00"/>
    <s v="7105788131"/>
  </r>
  <r>
    <n v="0"/>
    <n v="0"/>
    <n v="0"/>
    <n v="0"/>
    <d v="2025-12-01T00:00:00"/>
    <s v="BH Colorado Electric Oper Co"/>
    <s v="Regulated Electric (122)"/>
    <s v="X DNU#788(D) St.Charles Sub-PDA Tap"/>
    <x v="241"/>
    <n v="135600"/>
    <x v="18"/>
    <n v="9975114"/>
    <s v="STATIC WIRE (TRANSMISSION LINE"/>
    <d v="1987-07-01T00:00:00"/>
    <d v="1987-07-01T00:00:00"/>
    <s v="CPR Conversion"/>
  </r>
  <r>
    <n v="0"/>
    <n v="0"/>
    <n v="0"/>
    <n v="0"/>
    <d v="2025-12-01T00:00:00"/>
    <s v="BH Colorado Electric Oper Co"/>
    <s v="Regulated Electric (122)"/>
    <s v="X DNU#788(D) St.Charles Sub-PDA Tap"/>
    <x v="241"/>
    <n v="135600"/>
    <x v="18"/>
    <n v="9975115"/>
    <s v="STATIC WIRE (TRANSMISSION LINES)"/>
    <d v="1986-07-01T00:00:00"/>
    <d v="1986-07-01T00:00:00"/>
    <s v="CPR Conversion"/>
  </r>
  <r>
    <n v="0"/>
    <n v="0"/>
    <n v="0"/>
    <n v="0"/>
    <d v="2025-12-01T00:00:00"/>
    <s v="BH Colorado Electric Oper Co"/>
    <s v="Regulated Electric (122)"/>
    <s v="X DNU#788(D) St.Charles Sub-PDA Tap"/>
    <x v="241"/>
    <n v="135600"/>
    <x v="18"/>
    <n v="9975113"/>
    <s v="STATIC WIRE (TRANSMISSION LINE"/>
    <d v="1988-07-01T00:00:00"/>
    <d v="1988-07-01T00:00:00"/>
    <s v="CPR Conversion"/>
  </r>
  <r>
    <n v="0"/>
    <n v="0"/>
    <n v="0"/>
    <n v="0"/>
    <d v="2025-12-01T00:00:00"/>
    <s v="BH Colorado Electric Oper Co"/>
    <s v="Regulated Electric (122)"/>
    <s v="X DNU#788(D) St.Charles Sub-PDA Tap"/>
    <x v="241"/>
    <n v="135600"/>
    <x v="19"/>
    <n v="9808212"/>
    <s v="SUSPENSION INSULATORS"/>
    <d v="2001-05-25T00:00:00"/>
    <d v="2001-01-01T00:00:00"/>
    <s v="10012889"/>
  </r>
  <r>
    <n v="0"/>
    <n v="0"/>
    <n v="0"/>
    <n v="0"/>
    <d v="2025-12-01T00:00:00"/>
    <s v="BH Colorado Electric Oper Co"/>
    <s v="Regulated Electric (122)"/>
    <s v="X DNU#788(D) St.Charles Sub-PDA Tap"/>
    <x v="241"/>
    <n v="135600"/>
    <x v="19"/>
    <n v="9973792"/>
    <s v="SUSPENSION INSULATORS"/>
    <d v="1997-07-31T00:00:00"/>
    <d v="2000-01-01T00:00:00"/>
    <s v="23550044"/>
  </r>
  <r>
    <n v="0"/>
    <n v="0"/>
    <n v="0"/>
    <n v="0"/>
    <d v="2025-12-01T00:00:00"/>
    <s v="BH Colorado Electric Oper Co"/>
    <s v="Regulated Electric (122)"/>
    <s v="X DNU#788(D) St.Charles Sub-PDA Tap"/>
    <x v="241"/>
    <n v="135600"/>
    <x v="19"/>
    <n v="9776752"/>
    <s v="SUSPENSION INSULATORS"/>
    <d v="1996-07-01T00:00:00"/>
    <d v="1996-07-01T00:00:00"/>
    <s v="CPR Conversion"/>
  </r>
  <r>
    <n v="0"/>
    <n v="0"/>
    <n v="0"/>
    <n v="0"/>
    <d v="2025-12-01T00:00:00"/>
    <s v="BH Colorado Electric Oper Co"/>
    <s v="Regulated Electric (122)"/>
    <s v="X DNU#812(D)ManzanolaREA #175.L2-Ma"/>
    <x v="242"/>
    <n v="135500"/>
    <x v="20"/>
    <n v="9802661"/>
    <s v="CROSSARM ASSEMBLIES, WOOD"/>
    <d v="1983-07-01T00:00:00"/>
    <d v="1983-07-01T00:00:00"/>
    <s v="WCDXFER"/>
  </r>
  <r>
    <n v="0"/>
    <n v="0"/>
    <n v="0"/>
    <n v="0"/>
    <d v="2025-12-01T00:00:00"/>
    <s v="BH Colorado Electric Oper Co"/>
    <s v="Regulated Electric (122)"/>
    <s v="X DNU#812(D)ManzanolaREA #175.L2-Ma"/>
    <x v="242"/>
    <n v="135500"/>
    <x v="20"/>
    <n v="9802556"/>
    <s v="CROSSARM ASSEMBLIES, WOOD"/>
    <d v="1996-07-01T00:00:00"/>
    <d v="1996-07-01T00:00:00"/>
    <s v="WCDXFER"/>
  </r>
  <r>
    <n v="0"/>
    <n v="0"/>
    <n v="0"/>
    <n v="0"/>
    <d v="2025-12-01T00:00:00"/>
    <s v="BH Colorado Electric Oper Co"/>
    <s v="Regulated Electric (122)"/>
    <s v="X DNU#812(D)ManzanolaREA #175.L2-Ma"/>
    <x v="242"/>
    <n v="135500"/>
    <x v="20"/>
    <n v="9802662"/>
    <s v="CROSSARM ASSEMBLIES, WOOD"/>
    <d v="1985-07-01T00:00:00"/>
    <d v="1985-07-01T00:00:00"/>
    <s v="WCDXFER"/>
  </r>
  <r>
    <n v="0"/>
    <n v="0"/>
    <n v="0"/>
    <n v="0"/>
    <d v="2025-12-01T00:00:00"/>
    <s v="BH Colorado Electric Oper Co"/>
    <s v="Regulated Electric (122)"/>
    <s v="X DNU#812(D)ManzanolaREA #175.L2-Ma"/>
    <x v="242"/>
    <n v="135500"/>
    <x v="20"/>
    <n v="9802663"/>
    <s v="CROSSARM ASSEMBLIES, WOOD"/>
    <d v="1991-07-01T00:00:00"/>
    <d v="1991-07-01T00:00:00"/>
    <s v="WCDXFER"/>
  </r>
  <r>
    <n v="0"/>
    <n v="0"/>
    <n v="0"/>
    <n v="0"/>
    <d v="2025-12-01T00:00:00"/>
    <s v="BH Colorado Electric Oper Co"/>
    <s v="Regulated Electric (122)"/>
    <s v="X DNU#812(D)ManzanolaREA #175.L2-Ma"/>
    <x v="242"/>
    <n v="135500"/>
    <x v="23"/>
    <n v="9803201"/>
    <s v="POLE, WOOD"/>
    <d v="1991-07-01T00:00:00"/>
    <d v="1991-07-01T00:00:00"/>
    <s v="WCDXFER"/>
  </r>
  <r>
    <n v="0"/>
    <n v="0"/>
    <n v="0"/>
    <n v="0"/>
    <d v="2025-12-01T00:00:00"/>
    <s v="BH Colorado Electric Oper Co"/>
    <s v="Regulated Electric (122)"/>
    <s v="X DNU#812(D)ManzanolaREA #175.L2-Ma"/>
    <x v="242"/>
    <n v="135500"/>
    <x v="23"/>
    <n v="9803095"/>
    <s v="POLE, WOOD"/>
    <d v="1996-07-01T00:00:00"/>
    <d v="1996-07-01T00:00:00"/>
    <s v="WCDXFER"/>
  </r>
  <r>
    <n v="0"/>
    <n v="0"/>
    <n v="0"/>
    <n v="0"/>
    <d v="2025-12-01T00:00:00"/>
    <s v="BH Colorado Electric Oper Co"/>
    <s v="Regulated Electric (122)"/>
    <s v="X DNU#812(D)ManzanolaREA #175.L2-Ma"/>
    <x v="242"/>
    <n v="135500"/>
    <x v="23"/>
    <n v="9803200"/>
    <s v="POLE, WOOD"/>
    <d v="1985-07-01T00:00:00"/>
    <d v="1985-07-01T00:00:00"/>
    <s v="WCDXFER"/>
  </r>
  <r>
    <n v="0"/>
    <n v="0"/>
    <n v="0"/>
    <n v="0"/>
    <d v="2025-12-01T00:00:00"/>
    <s v="BH Colorado Electric Oper Co"/>
    <s v="Regulated Electric (122)"/>
    <s v="X DNU#812(D)ManzanolaREA #175.L2-Ma"/>
    <x v="242"/>
    <n v="135500"/>
    <x v="23"/>
    <n v="9803199"/>
    <s v="POLE, WOOD"/>
    <d v="1983-07-01T00:00:00"/>
    <d v="1983-07-01T00:00:00"/>
    <s v="WCDXFER"/>
  </r>
  <r>
    <n v="0"/>
    <n v="0"/>
    <n v="0"/>
    <n v="0"/>
    <d v="2025-12-01T00:00:00"/>
    <s v="BH Colorado Electric Oper Co"/>
    <s v="Regulated Electric (122)"/>
    <s v="X DNU#812(D)ManzanolaREA #175.L2-Ma"/>
    <x v="242"/>
    <n v="135500"/>
    <x v="46"/>
    <n v="9713106"/>
    <s v="STREET POLE - WOOD 60 FT."/>
    <d v="1996-07-01T00:00:00"/>
    <d v="1996-07-01T00:00:00"/>
    <s v="CPR Conversion"/>
  </r>
  <r>
    <n v="0"/>
    <n v="0"/>
    <n v="0"/>
    <n v="0"/>
    <d v="2025-12-01T00:00:00"/>
    <s v="BH Colorado Electric Oper Co"/>
    <s v="Regulated Electric (122)"/>
    <s v="X DNU#812(D)ManzanolaREA #175.L2-Ma"/>
    <x v="242"/>
    <n v="135500"/>
    <x v="47"/>
    <n v="9975144"/>
    <s v="WOOD 1 POLE 65'"/>
    <d v="1983-07-01T00:00:00"/>
    <d v="1983-07-01T00:00:00"/>
    <s v="CPR Conversion"/>
  </r>
  <r>
    <n v="0"/>
    <n v="0"/>
    <n v="0"/>
    <n v="0"/>
    <d v="2025-12-01T00:00:00"/>
    <s v="BH Colorado Electric Oper Co"/>
    <s v="Regulated Electric (122)"/>
    <s v="X DNU#812(D)ManzanolaREA #175.L2-Ma"/>
    <x v="242"/>
    <n v="135500"/>
    <x v="47"/>
    <n v="9975143"/>
    <s v="WOOD 1 POLE 65'"/>
    <d v="1985-07-01T00:00:00"/>
    <d v="1985-07-01T00:00:00"/>
    <s v="CPR Conversion"/>
  </r>
  <r>
    <n v="0"/>
    <n v="0"/>
    <n v="0"/>
    <n v="0"/>
    <d v="2025-12-01T00:00:00"/>
    <s v="BH Colorado Electric Oper Co"/>
    <s v="Regulated Electric (122)"/>
    <s v="X DNU#812(D)ManzanolaREA #175.L2-Ma"/>
    <x v="242"/>
    <n v="135500"/>
    <x v="47"/>
    <n v="9975229"/>
    <s v="WOOD 1 POLE 65'"/>
    <d v="1991-07-01T00:00:00"/>
    <d v="1991-07-01T00:00:00"/>
    <s v="CPR Conversion"/>
  </r>
  <r>
    <n v="0"/>
    <n v="0"/>
    <n v="0"/>
    <n v="0"/>
    <d v="2025-12-01T00:00:00"/>
    <s v="BH Colorado Electric Oper Co"/>
    <s v="Regulated Electric (122)"/>
    <s v="X DNU#812(D)ManzanolaREA #175.L2-Ma"/>
    <x v="242"/>
    <n v="135600"/>
    <x v="19"/>
    <n v="9776226"/>
    <s v="SUSPENSION INSULATORS"/>
    <d v="1996-07-01T00:00:00"/>
    <d v="1996-07-01T00:00:00"/>
    <s v="CPR Conversion"/>
  </r>
  <r>
    <n v="0"/>
    <n v="0"/>
    <n v="0"/>
    <n v="0"/>
    <d v="2025-12-01T00:00:00"/>
    <s v="BH Colorado Electric Oper Co"/>
    <s v="Regulated Electric (122)"/>
    <s v="X DNU#812(D)ManzanolaREA #175.L2-Ma"/>
    <x v="242"/>
    <n v="135600"/>
    <x v="19"/>
    <n v="9819081"/>
    <s v="SUSPENSION INSULATORS"/>
    <d v="2005-04-01T00:00:00"/>
    <d v="2005-01-01T00:00:00"/>
    <s v="7105812131"/>
  </r>
  <r>
    <n v="0"/>
    <n v="0"/>
    <n v="0"/>
    <n v="0"/>
    <d v="2025-12-01T00:00:00"/>
    <s v="BH Colorado Electric Oper Co"/>
    <s v="Regulated Electric (122)"/>
    <s v="XCO - TRANSMISSION PAGS"/>
    <x v="243"/>
    <n v="135200"/>
    <x v="3"/>
    <n v="11248136"/>
    <s v="Road Construction"/>
    <d v="2012-01-01T00:00:00"/>
    <d v="2012-01-01T00:00:00"/>
    <s v="10027559"/>
  </r>
  <r>
    <n v="0"/>
    <n v="0"/>
    <n v="0"/>
    <n v="0"/>
    <d v="2025-12-01T00:00:00"/>
    <s v="BH Colorado Electric Oper Co"/>
    <s v="Regulated Electric (122)"/>
    <s v="XCO - TRANSMISSION PAGS"/>
    <x v="243"/>
    <n v="135200"/>
    <x v="3"/>
    <n v="11313949"/>
    <s v="P JIMINEZ &amp; SITE ACCESS ROAD"/>
    <d v="2011-04-20T00:00:00"/>
    <d v="2012-03-01T00:00:00"/>
    <s v="10028537"/>
  </r>
  <r>
    <n v="0"/>
    <n v="0"/>
    <n v="0"/>
    <n v="0"/>
    <d v="2025-12-01T00:00:00"/>
    <s v="BH Colorado Electric Oper Co"/>
    <s v="Regulated Electric (122)"/>
    <s v="XCO - TRANSMISSION PAGS"/>
    <x v="243"/>
    <n v="135200"/>
    <x v="254"/>
    <n v="11675612"/>
    <s v="SHARED-ROAD PAGS SITE ACCESS"/>
    <d v="2012-01-01T00:00:00"/>
    <d v="2012-01-01T00:00:00"/>
    <s v="10027559"/>
  </r>
  <r>
    <n v="0"/>
    <n v="0"/>
    <n v="0"/>
    <n v="0"/>
    <d v="2025-12-01T00:00:00"/>
    <s v="BH Colorado Electric Oper Co"/>
    <s v="Regulated Electric (122)"/>
    <s v="XCO - TRANSMISSION PAGS"/>
    <x v="243"/>
    <n v="135200"/>
    <x v="254"/>
    <n v="11675617"/>
    <s v="SHARED-PETE JIMINEZ TURNING LANE/SITE ACCESS"/>
    <d v="2011-04-20T00:00:00"/>
    <d v="2011-04-01T00:00:00"/>
    <s v="10028537"/>
  </r>
  <r>
    <n v="0"/>
    <n v="0"/>
    <n v="0"/>
    <n v="0"/>
    <d v="2025-12-01T00:00:00"/>
    <s v="BH Colorado Electric Oper Co"/>
    <s v="Regulated Electric (122)"/>
    <s v="XCO - TRANSMISSION PAGS"/>
    <x v="243"/>
    <n v="135300"/>
    <x v="2"/>
    <n v="11708424"/>
    <s v="A dummy retirement unit"/>
    <d v="2011-04-20T00:00:00"/>
    <d v="2011-04-01T00:00:00"/>
    <s v="10027686"/>
  </r>
  <r>
    <n v="0"/>
    <n v="0"/>
    <n v="0"/>
    <n v="0"/>
    <d v="2025-12-01T00:00:00"/>
    <s v="BH Colorado Electric Oper Co"/>
    <s v="Regulated Electric (122)"/>
    <s v="XCO - TRANSMISSION PAGS"/>
    <x v="243"/>
    <n v="135300"/>
    <x v="2"/>
    <n v="11708408"/>
    <s v="A dummy retirement unit"/>
    <d v="2012-01-01T00:00:00"/>
    <d v="2012-01-01T00:00:00"/>
    <s v="10040504"/>
  </r>
  <r>
    <n v="0"/>
    <n v="0"/>
    <n v="0"/>
    <n v="0"/>
    <d v="2025-12-01T00:00:00"/>
    <s v="BH Colorado Electric Oper Co"/>
    <s v="Regulated Electric (122)"/>
    <s v="XCO - TRANSMISSION PAGS"/>
    <x v="243"/>
    <n v="135300"/>
    <x v="2"/>
    <n v="11708401"/>
    <s v="A dummy retirement unit"/>
    <d v="2012-01-01T00:00:00"/>
    <d v="2012-01-01T00:00:00"/>
    <s v="10042121"/>
  </r>
  <r>
    <n v="0"/>
    <n v="0"/>
    <n v="0"/>
    <n v="0"/>
    <d v="2025-12-01T00:00:00"/>
    <s v="BH Colorado Electric Oper Co"/>
    <s v="Regulated Electric (122)"/>
    <s v="XCO - TRANSMISSION PAGS"/>
    <x v="243"/>
    <n v="135300"/>
    <x v="2"/>
    <n v="11708445"/>
    <s v="A dummy retirement unit"/>
    <d v="2012-01-01T00:00:00"/>
    <d v="2012-01-01T00:00:00"/>
    <s v="10042388"/>
  </r>
  <r>
    <n v="0"/>
    <n v="0"/>
    <n v="0"/>
    <n v="0"/>
    <d v="2025-12-01T00:00:00"/>
    <s v="BH Colorado Electric Oper Co"/>
    <s v="Regulated Electric (122)"/>
    <s v="XCO - TRANSMISSION PAGS"/>
    <x v="243"/>
    <n v="135300"/>
    <x v="2"/>
    <n v="11708438"/>
    <s v="A dummy retirement unit"/>
    <d v="2012-01-01T00:00:00"/>
    <d v="2012-01-01T00:00:00"/>
    <s v="10042387"/>
  </r>
  <r>
    <n v="0"/>
    <n v="0"/>
    <n v="0"/>
    <n v="0"/>
    <d v="2025-12-01T00:00:00"/>
    <s v="BH Colorado Electric Oper Co"/>
    <s v="Regulated Electric (122)"/>
    <s v="XCO - TRANSMISSION PAGS"/>
    <x v="243"/>
    <n v="135300"/>
    <x v="2"/>
    <n v="11708431"/>
    <s v="A dummy retirement unit"/>
    <d v="2012-01-01T00:00:00"/>
    <d v="2012-01-01T00:00:00"/>
    <s v="10027699"/>
  </r>
  <r>
    <n v="0"/>
    <n v="0"/>
    <n v="0"/>
    <n v="0"/>
    <d v="2025-12-01T00:00:00"/>
    <s v="BH Colorado Electric Oper Co"/>
    <s v="Regulated Electric (122)"/>
    <s v="XCO - TRANSMISSION PAGS"/>
    <x v="243"/>
    <n v="135300"/>
    <x v="419"/>
    <n v="11711325"/>
    <s v="PAGS (T): ARRESTORS 96KV, VSTAR ANSI"/>
    <d v="2011-04-20T00:00:00"/>
    <d v="2011-01-01T00:00:00"/>
    <s v="10027696"/>
  </r>
  <r>
    <n v="0"/>
    <n v="0"/>
    <n v="0"/>
    <n v="0"/>
    <d v="2025-12-01T00:00:00"/>
    <s v="BH Colorado Electric Oper Co"/>
    <s v="Regulated Electric (122)"/>
    <s v="XCO - TRANSMISSION PAGS"/>
    <x v="243"/>
    <n v="135300"/>
    <x v="83"/>
    <n v="11721876"/>
    <s v="115KV CIRCUIT BREAKERS"/>
    <d v="2011-04-20T00:00:00"/>
    <d v="2011-01-01T00:00:00"/>
    <s v="10027690"/>
  </r>
  <r>
    <n v="0"/>
    <n v="0"/>
    <n v="0"/>
    <n v="0"/>
    <d v="2025-12-01T00:00:00"/>
    <s v="BH Colorado Electric Oper Co"/>
    <s v="Regulated Electric (122)"/>
    <s v="XCO - TRANSMISSION PAGS"/>
    <x v="243"/>
    <n v="135300"/>
    <x v="470"/>
    <n v="11708415"/>
    <s v="Breaker, 230 KV"/>
    <d v="2011-04-20T00:00:00"/>
    <d v="2011-01-01T00:00:00"/>
    <s v="10027541"/>
  </r>
  <r>
    <n v="0"/>
    <n v="0"/>
    <n v="0"/>
    <n v="0"/>
    <d v="2025-12-01T00:00:00"/>
    <s v="BH Colorado Electric Oper Co"/>
    <s v="Regulated Electric (122)"/>
    <s v="XCO - TRANSMISSION PAGS"/>
    <x v="243"/>
    <n v="135300"/>
    <x v="140"/>
    <n v="11721909"/>
    <s v="SWITCHYARD CONTROL BUILDING-13 PANELS"/>
    <d v="2011-04-20T00:00:00"/>
    <d v="2011-04-01T00:00:00"/>
    <s v="10027689"/>
  </r>
  <r>
    <n v="0"/>
    <n v="0"/>
    <n v="0"/>
    <n v="0"/>
    <d v="2025-12-01T00:00:00"/>
    <s v="BH Colorado Electric Oper Co"/>
    <s v="Regulated Electric (122)"/>
    <s v="XCO - TRANSMISSION PAGS"/>
    <x v="243"/>
    <n v="135300"/>
    <x v="341"/>
    <n v="11721918"/>
    <s v="SWITCHYARD STEEL STRUCTURE"/>
    <d v="2011-04-20T00:00:00"/>
    <d v="2011-04-01T00:00:00"/>
    <s v="10027694"/>
  </r>
  <r>
    <n v="0"/>
    <n v="0"/>
    <n v="0"/>
    <n v="0"/>
    <d v="2025-12-01T00:00:00"/>
    <s v="BH Colorado Electric Oper Co"/>
    <s v="Regulated Electric (122)"/>
    <s v="XCO - TRANSMISSION PAGS"/>
    <x v="243"/>
    <n v="135300"/>
    <x v="108"/>
    <n v="11736039"/>
    <s v="Bus and Station Conductor"/>
    <d v="2011-04-20T00:00:00"/>
    <d v="2011-01-01T00:00:00"/>
    <s v="10027688"/>
  </r>
  <r>
    <n v="0"/>
    <n v="0"/>
    <n v="0"/>
    <n v="0"/>
    <d v="2025-12-01T00:00:00"/>
    <s v="BH Colorado Electric Oper Co"/>
    <s v="Regulated Electric (122)"/>
    <s v="XCO - TRANSMISSION PAGS"/>
    <x v="243"/>
    <n v="135300"/>
    <x v="3"/>
    <n v="11485050"/>
    <s v="Black &amp; Veatch Engineering - PAGS_x000a__x000a_ _x000a__x000a_Black &amp; Veatch Engineering ? PAGS_x000a__x000a_ _x000a_BLACK AND VEATCH ENGINEERING-PAGS"/>
    <d v="2012-01-01T00:00:00"/>
    <d v="2012-06-01T00:00:00"/>
    <s v="10042121"/>
  </r>
  <r>
    <n v="0"/>
    <n v="0"/>
    <n v="0"/>
    <n v="0"/>
    <d v="2025-12-01T00:00:00"/>
    <s v="BH Colorado Electric Oper Co"/>
    <s v="Regulated Electric (122)"/>
    <s v="XCO - TRANSMISSION PAGS"/>
    <x v="243"/>
    <n v="135300"/>
    <x v="3"/>
    <n v="11694880"/>
    <s v="Structures"/>
    <d v="2011-04-20T00:00:00"/>
    <d v="2012-11-01T00:00:00"/>
    <s v="10027694"/>
  </r>
  <r>
    <n v="0"/>
    <n v="0"/>
    <n v="0"/>
    <n v="0"/>
    <d v="2025-12-01T00:00:00"/>
    <s v="BH Colorado Electric Oper Co"/>
    <s v="Regulated Electric (122)"/>
    <s v="XCO - TRANSMISSION PAGS"/>
    <x v="243"/>
    <n v="135300"/>
    <x v="3"/>
    <n v="11694948"/>
    <s v="CCVT's"/>
    <d v="2011-04-20T00:00:00"/>
    <d v="2012-11-01T00:00:00"/>
    <s v="10027692"/>
  </r>
  <r>
    <n v="0"/>
    <n v="0"/>
    <n v="0"/>
    <n v="0"/>
    <d v="2025-12-01T00:00:00"/>
    <s v="BH Colorado Electric Oper Co"/>
    <s v="Regulated Electric (122)"/>
    <s v="XCO - TRANSMISSION PAGS"/>
    <x v="243"/>
    <n v="135300"/>
    <x v="3"/>
    <n v="11161234"/>
    <s v="Structures"/>
    <d v="2011-04-20T00:00:00"/>
    <d v="2011-11-01T00:00:00"/>
    <s v="10027694"/>
  </r>
  <r>
    <n v="0"/>
    <n v="0"/>
    <n v="0"/>
    <n v="0"/>
    <d v="2025-12-01T00:00:00"/>
    <s v="BH Colorado Electric Oper Co"/>
    <s v="Regulated Electric (122)"/>
    <s v="XCO - TRANSMISSION PAGS"/>
    <x v="243"/>
    <n v="135300"/>
    <x v="3"/>
    <n v="11248245"/>
    <s v="SITE DEVELOPMENT SWITCHYARD-AIRPORT PROJECT   10-20-2010 GC"/>
    <d v="2012-01-01T00:00:00"/>
    <d v="2012-01-01T00:00:00"/>
    <s v="10040504"/>
  </r>
  <r>
    <n v="0"/>
    <n v="0"/>
    <n v="0"/>
    <n v="0"/>
    <d v="2025-12-01T00:00:00"/>
    <s v="BH Colorado Electric Oper Co"/>
    <s v="Regulated Electric (122)"/>
    <s v="XCO - TRANSMISSION PAGS"/>
    <x v="243"/>
    <n v="135300"/>
    <x v="3"/>
    <n v="11248368"/>
    <s v="Commissioning"/>
    <d v="2012-01-01T00:00:00"/>
    <d v="2012-01-01T00:00:00"/>
    <s v="10027699"/>
  </r>
  <r>
    <n v="0"/>
    <n v="0"/>
    <n v="0"/>
    <n v="0"/>
    <d v="2025-12-01T00:00:00"/>
    <s v="BH Colorado Electric Oper Co"/>
    <s v="Regulated Electric (122)"/>
    <s v="XCO - TRANSMISSION PAGS"/>
    <x v="243"/>
    <n v="135300"/>
    <x v="3"/>
    <n v="11315004"/>
    <s v="Substation Construction"/>
    <d v="2011-04-20T00:00:00"/>
    <d v="2012-03-01T00:00:00"/>
    <s v="10027541"/>
  </r>
  <r>
    <n v="0"/>
    <n v="0"/>
    <n v="0"/>
    <n v="0"/>
    <d v="2025-12-01T00:00:00"/>
    <s v="BH Colorado Electric Oper Co"/>
    <s v="Regulated Electric (122)"/>
    <s v="XCO - TRANSMISSION PAGS"/>
    <x v="243"/>
    <n v="135300"/>
    <x v="3"/>
    <n v="11212610"/>
    <s v="CCVT's"/>
    <d v="2011-04-20T00:00:00"/>
    <d v="2011-12-01T00:00:00"/>
    <s v="10027692"/>
  </r>
  <r>
    <n v="0"/>
    <n v="0"/>
    <n v="0"/>
    <n v="0"/>
    <d v="2025-12-01T00:00:00"/>
    <s v="BH Colorado Electric Oper Co"/>
    <s v="Regulated Electric (122)"/>
    <s v="XCO - TRANSMISSION PAGS"/>
    <x v="243"/>
    <n v="135300"/>
    <x v="3"/>
    <n v="11694922"/>
    <s v="115KV Disconnect Switches"/>
    <d v="2011-04-20T00:00:00"/>
    <d v="2012-11-01T00:00:00"/>
    <s v="10027706"/>
  </r>
  <r>
    <n v="0"/>
    <n v="0"/>
    <n v="0"/>
    <n v="0"/>
    <d v="2025-12-01T00:00:00"/>
    <s v="BH Colorado Electric Oper Co"/>
    <s v="Regulated Electric (122)"/>
    <s v="XCO - TRANSMISSION PAGS"/>
    <x v="243"/>
    <n v="135300"/>
    <x v="3"/>
    <n v="11418259"/>
    <s v="Commissioning"/>
    <d v="2012-01-01T00:00:00"/>
    <d v="2012-05-01T00:00:00"/>
    <s v="10027699"/>
  </r>
  <r>
    <n v="0"/>
    <n v="0"/>
    <n v="0"/>
    <n v="0"/>
    <d v="2025-12-01T00:00:00"/>
    <s v="BH Colorado Electric Oper Co"/>
    <s v="Regulated Electric (122)"/>
    <s v="XCO - TRANSMISSION PAGS"/>
    <x v="243"/>
    <n v="135300"/>
    <x v="3"/>
    <n v="11695251"/>
    <s v="BHCOE labor related to the Generation Managed Switchyard - PAGS project"/>
    <d v="2012-01-01T00:00:00"/>
    <d v="2012-11-01T00:00:00"/>
    <s v="10042387"/>
  </r>
  <r>
    <n v="0"/>
    <n v="0"/>
    <n v="0"/>
    <n v="0"/>
    <d v="2025-12-01T00:00:00"/>
    <s v="BH Colorado Electric Oper Co"/>
    <s v="Regulated Electric (122)"/>
    <s v="XCO - TRANSMISSION PAGS"/>
    <x v="243"/>
    <n v="135300"/>
    <x v="3"/>
    <n v="11041086"/>
    <s v="Substation Construction"/>
    <d v="2011-04-20T00:00:00"/>
    <d v="2011-09-01T00:00:00"/>
    <s v="10027541"/>
  </r>
  <r>
    <n v="0"/>
    <n v="0"/>
    <n v="0"/>
    <n v="0"/>
    <d v="2025-12-01T00:00:00"/>
    <s v="BH Colorado Electric Oper Co"/>
    <s v="Regulated Electric (122)"/>
    <s v="XCO - TRANSMISSION PAGS"/>
    <x v="243"/>
    <n v="135300"/>
    <x v="3"/>
    <n v="11315170"/>
    <s v="Control Building"/>
    <d v="2011-04-20T00:00:00"/>
    <d v="2012-03-01T00:00:00"/>
    <s v="10027689"/>
  </r>
  <r>
    <n v="0"/>
    <n v="0"/>
    <n v="0"/>
    <n v="0"/>
    <d v="2025-12-01T00:00:00"/>
    <s v="BH Colorado Electric Oper Co"/>
    <s v="Regulated Electric (122)"/>
    <s v="XCO - TRANSMISSION PAGS"/>
    <x v="243"/>
    <n v="135300"/>
    <x v="3"/>
    <n v="11694872"/>
    <s v="115kv Circiut Breakers"/>
    <d v="2011-04-20T00:00:00"/>
    <d v="2012-11-01T00:00:00"/>
    <s v="10027690"/>
  </r>
  <r>
    <n v="0"/>
    <n v="0"/>
    <n v="0"/>
    <n v="0"/>
    <d v="2025-12-01T00:00:00"/>
    <s v="BH Colorado Electric Oper Co"/>
    <s v="Regulated Electric (122)"/>
    <s v="XCO - TRANSMISSION PAGS"/>
    <x v="243"/>
    <n v="135300"/>
    <x v="3"/>
    <n v="11695026"/>
    <s v="NTD Holdco labor related to the Generation Managed Switchyard - PAGS project"/>
    <d v="2012-01-01T00:00:00"/>
    <d v="2012-11-01T00:00:00"/>
    <s v="10042388"/>
  </r>
  <r>
    <n v="0"/>
    <n v="0"/>
    <n v="0"/>
    <n v="0"/>
    <d v="2025-12-01T00:00:00"/>
    <s v="BH Colorado Electric Oper Co"/>
    <s v="Regulated Electric (122)"/>
    <s v="XCO - TRANSMISSION PAGS"/>
    <x v="243"/>
    <n v="135300"/>
    <x v="3"/>
    <n v="11695302"/>
    <s v="Insulators"/>
    <d v="2011-04-20T00:00:00"/>
    <d v="2012-11-01T00:00:00"/>
    <s v="10027693"/>
  </r>
  <r>
    <n v="0"/>
    <n v="0"/>
    <n v="0"/>
    <n v="0"/>
    <d v="2025-12-01T00:00:00"/>
    <s v="BH Colorado Electric Oper Co"/>
    <s v="Regulated Electric (122)"/>
    <s v="XCO - TRANSMISSION PAGS"/>
    <x v="243"/>
    <n v="135300"/>
    <x v="3"/>
    <n v="11041816"/>
    <s v="Control Building"/>
    <d v="2011-04-20T00:00:00"/>
    <d v="2011-09-01T00:00:00"/>
    <s v="10027689"/>
  </r>
  <r>
    <n v="0"/>
    <n v="0"/>
    <n v="0"/>
    <n v="0"/>
    <d v="2025-12-01T00:00:00"/>
    <s v="BH Colorado Electric Oper Co"/>
    <s v="Regulated Electric (122)"/>
    <s v="XCO - TRANSMISSION PAGS"/>
    <x v="243"/>
    <n v="135300"/>
    <x v="3"/>
    <n v="11237831"/>
    <s v="P JIMINEZ &amp; SITE ACCESS ROAD"/>
    <d v="2011-04-20T00:00:00"/>
    <d v="2011-04-01T00:00:00"/>
    <s v="10028537"/>
  </r>
  <r>
    <n v="0"/>
    <n v="0"/>
    <n v="0"/>
    <n v="0"/>
    <d v="2025-12-01T00:00:00"/>
    <s v="BH Colorado Electric Oper Co"/>
    <s v="Regulated Electric (122)"/>
    <s v="XCO - TRANSMISSION PAGS"/>
    <x v="243"/>
    <n v="135300"/>
    <x v="3"/>
    <n v="11248593"/>
    <s v="BHCOE labor related to the Generation Managed Switchyard - PAGS project"/>
    <d v="2012-01-01T00:00:00"/>
    <d v="2012-01-01T00:00:00"/>
    <s v="10042387"/>
  </r>
  <r>
    <n v="0"/>
    <n v="0"/>
    <n v="0"/>
    <n v="0"/>
    <d v="2025-12-01T00:00:00"/>
    <s v="BH Colorado Electric Oper Co"/>
    <s v="Regulated Electric (122)"/>
    <s v="XCO - TRANSMISSION PAGS"/>
    <x v="243"/>
    <n v="135300"/>
    <x v="3"/>
    <n v="11695452"/>
    <s v="Surge Arrestors"/>
    <d v="2011-04-20T00:00:00"/>
    <d v="2012-11-01T00:00:00"/>
    <s v="10027696"/>
  </r>
  <r>
    <n v="0"/>
    <n v="0"/>
    <n v="0"/>
    <n v="0"/>
    <d v="2025-12-01T00:00:00"/>
    <s v="BH Colorado Electric Oper Co"/>
    <s v="Regulated Electric (122)"/>
    <s v="XCO - TRANSMISSION PAGS"/>
    <x v="243"/>
    <n v="135300"/>
    <x v="3"/>
    <n v="11694958"/>
    <s v="GSU Stub Base Poles"/>
    <d v="2011-04-20T00:00:00"/>
    <d v="2012-11-01T00:00:00"/>
    <s v="10027695"/>
  </r>
  <r>
    <n v="0"/>
    <n v="0"/>
    <n v="0"/>
    <n v="0"/>
    <d v="2025-12-01T00:00:00"/>
    <s v="BH Colorado Electric Oper Co"/>
    <s v="Regulated Electric (122)"/>
    <s v="XCO - TRANSMISSION PAGS"/>
    <x v="243"/>
    <n v="135300"/>
    <x v="3"/>
    <n v="11695073"/>
    <s v="Service Transformer"/>
    <d v="2011-04-20T00:00:00"/>
    <d v="2012-11-01T00:00:00"/>
    <s v="10027687"/>
  </r>
  <r>
    <n v="0"/>
    <n v="0"/>
    <n v="0"/>
    <n v="0"/>
    <d v="2025-12-01T00:00:00"/>
    <s v="BH Colorado Electric Oper Co"/>
    <s v="Regulated Electric (122)"/>
    <s v="XCO - TRANSMISSION PAGS"/>
    <x v="243"/>
    <n v="135300"/>
    <x v="3"/>
    <n v="11695216"/>
    <s v="Switchyard Trench"/>
    <d v="2011-04-20T00:00:00"/>
    <d v="2012-11-01T00:00:00"/>
    <s v="10027686"/>
  </r>
  <r>
    <n v="0"/>
    <n v="0"/>
    <n v="0"/>
    <n v="0"/>
    <d v="2025-12-01T00:00:00"/>
    <s v="BH Colorado Electric Oper Co"/>
    <s v="Regulated Electric (122)"/>
    <s v="XCO - TRANSMISSION PAGS"/>
    <x v="243"/>
    <n v="135300"/>
    <x v="3"/>
    <n v="11248160"/>
    <s v="Black &amp; Veatch Engineering - PAGS_x000a__x000a_ _x000a__x000a_Black &amp; Veatch Engineering ? PAGS_x000a__x000a_ _x000a_BLACK AND VEATCH ENGINEERING-PAGS"/>
    <d v="2012-01-01T00:00:00"/>
    <d v="2012-01-01T00:00:00"/>
    <s v="10042121"/>
  </r>
  <r>
    <n v="0"/>
    <n v="0"/>
    <n v="0"/>
    <n v="0"/>
    <d v="2025-12-01T00:00:00"/>
    <s v="BH Colorado Electric Oper Co"/>
    <s v="Regulated Electric (122)"/>
    <s v="XCO - TRANSMISSION PAGS"/>
    <x v="243"/>
    <n v="135300"/>
    <x v="3"/>
    <n v="11694943"/>
    <s v="SITE DEVELOPMENT SWITCHYARD-AIRPORT PROJECT   10-20-2010 GC"/>
    <d v="2012-01-01T00:00:00"/>
    <d v="2012-11-01T00:00:00"/>
    <s v="10040504"/>
  </r>
  <r>
    <n v="0"/>
    <n v="0"/>
    <n v="0"/>
    <n v="0"/>
    <d v="2025-12-01T00:00:00"/>
    <s v="BH Colorado Electric Oper Co"/>
    <s v="Regulated Electric (122)"/>
    <s v="XCO - TRANSMISSION PAGS"/>
    <x v="243"/>
    <n v="135300"/>
    <x v="3"/>
    <n v="11248391"/>
    <s v="NTD Holdco labor related to the Generation Managed Switchyard - PAGS project"/>
    <d v="2012-01-01T00:00:00"/>
    <d v="2012-01-01T00:00:00"/>
    <s v="10042388"/>
  </r>
  <r>
    <n v="0"/>
    <n v="0"/>
    <n v="0"/>
    <n v="0"/>
    <d v="2025-12-01T00:00:00"/>
    <s v="BH Colorado Electric Oper Co"/>
    <s v="Regulated Electric (122)"/>
    <s v="XCO - TRANSMISSION PAGS"/>
    <x v="243"/>
    <n v="135300"/>
    <x v="3"/>
    <n v="11694971"/>
    <s v="Bus, conductors, fitings"/>
    <d v="2011-04-20T00:00:00"/>
    <d v="2012-11-01T00:00:00"/>
    <s v="10027688"/>
  </r>
  <r>
    <n v="0"/>
    <n v="0"/>
    <n v="0"/>
    <n v="0"/>
    <d v="2025-12-01T00:00:00"/>
    <s v="BH Colorado Electric Oper Co"/>
    <s v="Regulated Electric (122)"/>
    <s v="XCO - TRANSMISSION PAGS"/>
    <x v="243"/>
    <n v="135300"/>
    <x v="30"/>
    <n v="11711318"/>
    <s v="PAGS: (T) INSULATORS"/>
    <d v="2011-04-20T00:00:00"/>
    <d v="2011-01-01T00:00:00"/>
    <s v="10027693"/>
  </r>
  <r>
    <n v="0"/>
    <n v="0"/>
    <n v="0"/>
    <n v="0"/>
    <d v="2025-12-01T00:00:00"/>
    <s v="BH Colorado Electric Oper Co"/>
    <s v="Regulated Electric (122)"/>
    <s v="XCO - TRANSMISSION PAGS"/>
    <x v="243"/>
    <n v="135300"/>
    <x v="148"/>
    <n v="11721927"/>
    <s v="TRANSFORMER: SERVICE SSVT 550-100"/>
    <d v="2011-04-20T00:00:00"/>
    <d v="2011-04-01T00:00:00"/>
    <s v="10027687"/>
  </r>
  <r>
    <n v="0"/>
    <n v="0"/>
    <n v="0"/>
    <n v="0"/>
    <d v="2025-12-01T00:00:00"/>
    <s v="BH Colorado Electric Oper Co"/>
    <s v="Regulated Electric (122)"/>
    <s v="XCO - TRANSMISSION PAGS"/>
    <x v="243"/>
    <n v="135300"/>
    <x v="34"/>
    <n v="11736023"/>
    <s v="SINGLE CIRCUIT DEADEND-75 FT"/>
    <d v="2011-04-20T00:00:00"/>
    <d v="2011-04-01T00:00:00"/>
    <s v="10027695"/>
  </r>
  <r>
    <n v="0"/>
    <n v="0"/>
    <n v="0"/>
    <n v="0"/>
    <d v="2025-12-01T00:00:00"/>
    <s v="BH Colorado Electric Oper Co"/>
    <s v="Regulated Electric (122)"/>
    <s v="XCO - TRANSMISSION PAGS"/>
    <x v="243"/>
    <n v="135300"/>
    <x v="34"/>
    <n v="11736033"/>
    <s v="SINGLE CIRCUIT DEADEND 70 FT"/>
    <d v="2011-04-20T00:00:00"/>
    <d v="2011-04-01T00:00:00"/>
    <s v="10027695"/>
  </r>
  <r>
    <n v="0"/>
    <n v="0"/>
    <n v="0"/>
    <n v="0"/>
    <d v="2025-12-01T00:00:00"/>
    <s v="BH Colorado Electric Oper Co"/>
    <s v="Regulated Electric (122)"/>
    <s v="XCO - TRANSMISSION PAGS"/>
    <x v="243"/>
    <n v="135300"/>
    <x v="34"/>
    <n v="11736030"/>
    <s v="DOUBLE CIRCUIT DEADEND 85 FT"/>
    <d v="2011-04-20T00:00:00"/>
    <d v="2011-04-01T00:00:00"/>
    <s v="10027695"/>
  </r>
  <r>
    <n v="0"/>
    <n v="0"/>
    <n v="0"/>
    <n v="0"/>
    <d v="2025-12-01T00:00:00"/>
    <s v="BH Colorado Electric Oper Co"/>
    <s v="Regulated Electric (122)"/>
    <s v="XCO - TRANSMISSION PAGS"/>
    <x v="243"/>
    <n v="135300"/>
    <x v="34"/>
    <n v="11736036"/>
    <s v="SINGLE CIRCUIT DEADEND-80 FT"/>
    <d v="2011-04-20T00:00:00"/>
    <d v="2011-04-01T00:00:00"/>
    <s v="10027695"/>
  </r>
  <r>
    <n v="0"/>
    <n v="0"/>
    <n v="0"/>
    <n v="0"/>
    <d v="2025-12-01T00:00:00"/>
    <s v="BH Colorado Electric Oper Co"/>
    <s v="Regulated Electric (122)"/>
    <s v="XCO - TRANSMISSION PAGS"/>
    <x v="243"/>
    <n v="135300"/>
    <x v="149"/>
    <n v="11711302"/>
    <s v="PAGS (T): 115KV DISCONNECT SWITCHES"/>
    <d v="2011-04-20T00:00:00"/>
    <d v="2011-01-01T00:00:00"/>
    <s v="10027706"/>
  </r>
  <r>
    <n v="0"/>
    <n v="0"/>
    <n v="0"/>
    <n v="0"/>
    <d v="2025-12-01T00:00:00"/>
    <s v="BH Colorado Electric Oper Co"/>
    <s v="Regulated Electric (122)"/>
    <s v="XCO - TRANSMISSION PAGS"/>
    <x v="243"/>
    <n v="135300"/>
    <x v="363"/>
    <n v="11711309"/>
    <s v="PAGS (T): 115KV CAP. VOLTAGE TRANSFORMER"/>
    <d v="2011-04-20T00:00:00"/>
    <d v="2011-01-01T00:00:00"/>
    <s v="10027692"/>
  </r>
  <r>
    <n v="0"/>
    <n v="0"/>
    <n v="0"/>
    <n v="0"/>
    <d v="2025-12-01T00:00:00"/>
    <s v="BH Colorado Electric Oper Co"/>
    <s v="Regulated Electric (122)"/>
    <s v="X-DNU WPC Transmission Line #  224"/>
    <x v="170"/>
    <n v="135500"/>
    <x v="20"/>
    <n v="9802857"/>
    <s v="CROSSARM ASSEMBLIES, WOOD"/>
    <d v="1993-07-01T00:00:00"/>
    <d v="1993-07-01T00:00:00"/>
    <s v="WCDXFER"/>
  </r>
  <r>
    <n v="0"/>
    <n v="0"/>
    <n v="0"/>
    <n v="0"/>
    <d v="2025-12-01T00:00:00"/>
    <s v="BH Colorado Electric Oper Co"/>
    <s v="Regulated Electric (122)"/>
    <s v="X-DNU WPC Transmission Line #  224"/>
    <x v="170"/>
    <n v="135500"/>
    <x v="23"/>
    <n v="9803512"/>
    <s v="POLE, WOOD"/>
    <d v="1993-07-01T00:00:00"/>
    <d v="1993-07-01T00:00:00"/>
    <s v="WCDXFER"/>
  </r>
  <r>
    <n v="0"/>
    <n v="0"/>
    <n v="0"/>
    <n v="0"/>
    <d v="2025-12-01T00:00:00"/>
    <s v="BH Colorado Electric Oper Co"/>
    <s v="Regulated Electric (122)"/>
    <s v="X-DNU WPC Transmission Line #  224"/>
    <x v="170"/>
    <n v="135500"/>
    <x v="432"/>
    <n v="9974627"/>
    <s v="WOOD 2 POLES 65'"/>
    <d v="1993-07-01T00:00:00"/>
    <d v="1993-07-01T00:00:00"/>
    <s v="CPR Conversion"/>
  </r>
  <r>
    <n v="0"/>
    <n v="0"/>
    <n v="0"/>
    <n v="0"/>
    <d v="2025-12-01T00:00:00"/>
    <s v="BH Colorado Electric Oper Co"/>
    <s v="Regulated Electric (122)"/>
    <s v="ZDNY Sub 30387 Fountain Lake (T)SUB"/>
    <x v="244"/>
    <n v="135300"/>
    <x v="3"/>
    <n v="20443437"/>
    <s v="Overton Transmission Substation"/>
    <d v="2017-06-29T00:00:00"/>
    <d v="2017-09-01T00:00:00"/>
    <s v="10051458"/>
  </r>
  <r>
    <n v="0"/>
    <n v="0"/>
    <n v="0"/>
    <n v="0"/>
    <d v="2025-12-01T00:00:00"/>
    <s v="BH Colorado Electric Oper Co"/>
    <s v="Regulated Electric (122)"/>
    <s v="ZDNY Sub 30387 Fountain Lake (T)SUB"/>
    <x v="244"/>
    <n v="135300"/>
    <x v="3"/>
    <n v="21268969"/>
    <s v="Overton Transmission Substation"/>
    <d v="2017-06-29T00:00:00"/>
    <d v="2018-03-01T00:00:00"/>
    <s v="10051458"/>
  </r>
  <r>
    <n v="0"/>
    <n v="0"/>
    <n v="0"/>
    <n v="0"/>
    <d v="2025-12-01T00:00:00"/>
    <s v="BH Colorado Electric Oper Co"/>
    <s v="Regulated Electric (122)"/>
    <s v="ZDNY Sub 30387 Fountain Lake (T)SUB"/>
    <x v="244"/>
    <n v="135300"/>
    <x v="3"/>
    <n v="21183468"/>
    <s v="Overton Transmission Substation"/>
    <d v="2017-06-29T00:00:00"/>
    <d v="2018-02-01T00:00:00"/>
    <s v="10051458"/>
  </r>
  <r>
    <n v="0"/>
    <n v="0"/>
    <n v="0"/>
    <n v="0"/>
    <d v="2025-12-01T00:00:00"/>
    <s v="BH Colorado Electric Oper Co"/>
    <s v="Regulated Electric (122)"/>
    <s v="ZDNY Sub 30387 Fountain Lake (T)SUB"/>
    <x v="244"/>
    <n v="135300"/>
    <x v="3"/>
    <n v="26641251"/>
    <s v="Overton Transmission Substation"/>
    <d v="2017-06-29T00:00:00"/>
    <d v="2019-03-01T00:00:00"/>
    <s v="1005145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2C501BD-9BA6-41C9-BC6A-A6511D5554A2}" name="PivotTable6"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3:N6" firstHeaderRow="1" firstDataRow="3" firstDataCol="1"/>
  <pivotFields count="16">
    <pivotField numFmtId="14" showAll="0" defaultSubtotal="0">
      <items count="13">
        <item x="2"/>
        <item x="0"/>
        <item x="1"/>
        <item x="3"/>
        <item x="4"/>
        <item x="5"/>
        <item x="6"/>
        <item x="7"/>
        <item x="8"/>
        <item x="9"/>
        <item x="10"/>
        <item x="11"/>
        <item x="12"/>
      </items>
    </pivotField>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
        <item x="0"/>
      </items>
    </pivotField>
    <pivotField showAll="0" defaultSubtotal="0"/>
    <pivotField showAll="0" defaultSubtotal="0"/>
    <pivotField showAll="0" defaultSubtotal="0"/>
    <pivotField showAll="0" defaultSubtotal="0"/>
    <pivotField dataField="1" showAll="0" defaultSubtotal="0"/>
    <pivotField axis="axisCol" showAll="0" defaultSubtotal="0">
      <items count="14">
        <item x="0"/>
        <item x="1"/>
        <item x="2"/>
        <item x="3"/>
        <item x="4"/>
        <item x="5"/>
        <item x="6"/>
        <item x="7"/>
        <item x="8"/>
        <item x="9"/>
        <item x="10"/>
        <item x="11"/>
        <item x="12"/>
        <item x="13"/>
      </items>
    </pivotField>
    <pivotField axis="axisCol" showAll="0" defaultSubtotal="0">
      <items count="4">
        <item x="0"/>
        <item x="1"/>
        <item x="2"/>
        <item x="3"/>
      </items>
    </pivotField>
  </pivotFields>
  <rowFields count="1">
    <field x="8"/>
  </rowFields>
  <rowItems count="1">
    <i>
      <x/>
    </i>
  </rowItems>
  <colFields count="2">
    <field x="15"/>
    <field x="14"/>
  </colFields>
  <colItems count="13">
    <i>
      <x v="1"/>
      <x v="12"/>
    </i>
    <i>
      <x v="2"/>
      <x v="1"/>
    </i>
    <i r="1">
      <x v="2"/>
    </i>
    <i r="1">
      <x v="3"/>
    </i>
    <i r="1">
      <x v="4"/>
    </i>
    <i r="1">
      <x v="5"/>
    </i>
    <i r="1">
      <x v="6"/>
    </i>
    <i r="1">
      <x v="7"/>
    </i>
    <i r="1">
      <x v="8"/>
    </i>
    <i r="1">
      <x v="9"/>
    </i>
    <i r="1">
      <x v="10"/>
    </i>
    <i r="1">
      <x v="11"/>
    </i>
    <i r="1">
      <x v="12"/>
    </i>
  </colItems>
  <dataFields count="1">
    <dataField name="Sum of end_bal" fld="13" baseField="0" baseItem="0" numFmtId="165"/>
  </dataFields>
  <formats count="23">
    <format dxfId="22">
      <pivotArea outline="0" collapsedLevelsAreSubtotals="1" fieldPosition="0"/>
    </format>
    <format dxfId="21">
      <pivotArea type="all" dataOnly="0" outline="0" fieldPosition="0"/>
    </format>
    <format dxfId="20">
      <pivotArea outline="0" collapsedLevelsAreSubtotals="1" fieldPosition="0"/>
    </format>
    <format dxfId="19">
      <pivotArea type="origin" dataOnly="0" labelOnly="1" outline="0" fieldPosition="0"/>
    </format>
    <format dxfId="18">
      <pivotArea field="15" type="button" dataOnly="0" labelOnly="1" outline="0" axis="axisCol" fieldPosition="0"/>
    </format>
    <format dxfId="17">
      <pivotArea field="14" type="button" dataOnly="0" labelOnly="1" outline="0" axis="axisCol" fieldPosition="1"/>
    </format>
    <format dxfId="16">
      <pivotArea type="topRight" dataOnly="0" labelOnly="1" outline="0" fieldPosition="0"/>
    </format>
    <format dxfId="15">
      <pivotArea field="8" type="button" dataOnly="0" labelOnly="1" outline="0" axis="axisRow" fieldPosition="0"/>
    </format>
    <format dxfId="14">
      <pivotArea dataOnly="0" labelOnly="1" fieldPosition="0">
        <references count="1">
          <reference field="8" count="0"/>
        </references>
      </pivotArea>
    </format>
    <format dxfId="13">
      <pivotArea dataOnly="0" labelOnly="1" fieldPosition="0">
        <references count="1">
          <reference field="15" count="2">
            <x v="1"/>
            <x v="2"/>
          </reference>
        </references>
      </pivotArea>
    </format>
    <format dxfId="12">
      <pivotArea dataOnly="0" labelOnly="1" fieldPosition="0">
        <references count="2">
          <reference field="14" count="1">
            <x v="12"/>
          </reference>
          <reference field="15" count="1" selected="0">
            <x v="1"/>
          </reference>
        </references>
      </pivotArea>
    </format>
    <format dxfId="11">
      <pivotArea dataOnly="0" labelOnly="1" fieldPosition="0">
        <references count="2">
          <reference field="14" count="12">
            <x v="1"/>
            <x v="2"/>
            <x v="3"/>
            <x v="4"/>
            <x v="5"/>
            <x v="6"/>
            <x v="7"/>
            <x v="8"/>
            <x v="9"/>
            <x v="10"/>
            <x v="11"/>
            <x v="12"/>
          </reference>
          <reference field="15" count="1" selected="0">
            <x v="2"/>
          </reference>
        </references>
      </pivotArea>
    </format>
    <format dxfId="10">
      <pivotArea type="all" dataOnly="0" outline="0" fieldPosition="0"/>
    </format>
    <format dxfId="9">
      <pivotArea outline="0" collapsedLevelsAreSubtotals="1" fieldPosition="0"/>
    </format>
    <format dxfId="8">
      <pivotArea type="origin" dataOnly="0" labelOnly="1" outline="0" fieldPosition="0"/>
    </format>
    <format dxfId="7">
      <pivotArea field="15" type="button" dataOnly="0" labelOnly="1" outline="0" axis="axisCol" fieldPosition="0"/>
    </format>
    <format dxfId="6">
      <pivotArea field="14" type="button" dataOnly="0" labelOnly="1" outline="0" axis="axisCol" fieldPosition="1"/>
    </format>
    <format dxfId="5">
      <pivotArea type="topRight" dataOnly="0" labelOnly="1" outline="0" fieldPosition="0"/>
    </format>
    <format dxfId="4">
      <pivotArea field="8" type="button" dataOnly="0" labelOnly="1" outline="0" axis="axisRow" fieldPosition="0"/>
    </format>
    <format dxfId="3">
      <pivotArea dataOnly="0" labelOnly="1" fieldPosition="0">
        <references count="1">
          <reference field="8" count="0"/>
        </references>
      </pivotArea>
    </format>
    <format dxfId="2">
      <pivotArea dataOnly="0" labelOnly="1" fieldPosition="0">
        <references count="1">
          <reference field="15" count="2">
            <x v="1"/>
            <x v="2"/>
          </reference>
        </references>
      </pivotArea>
    </format>
    <format dxfId="1">
      <pivotArea dataOnly="0" labelOnly="1" fieldPosition="0">
        <references count="2">
          <reference field="14" count="1">
            <x v="12"/>
          </reference>
          <reference field="15" count="1" selected="0">
            <x v="1"/>
          </reference>
        </references>
      </pivotArea>
    </format>
    <format dxfId="0">
      <pivotArea dataOnly="0" labelOnly="1" fieldPosition="0">
        <references count="2">
          <reference field="14" count="12">
            <x v="1"/>
            <x v="2"/>
            <x v="3"/>
            <x v="4"/>
            <x v="5"/>
            <x v="6"/>
            <x v="7"/>
            <x v="8"/>
            <x v="9"/>
            <x v="10"/>
            <x v="11"/>
            <x v="12"/>
          </reference>
          <reference field="15"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545C79C-3067-4933-8603-22BD26062093}" name="PivotTable5"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3572" firstHeaderRow="0" firstDataRow="1" firstDataCol="1"/>
  <pivotFields count="16">
    <pivotField numFmtId="165" showAll="0"/>
    <pivotField dataField="1" numFmtId="165" showAll="0"/>
    <pivotField dataField="1" numFmtId="165" showAll="0"/>
    <pivotField dataField="1" numFmtId="165" showAll="0"/>
    <pivotField numFmtId="22" showAll="0"/>
    <pivotField showAll="0"/>
    <pivotField showAll="0"/>
    <pivotField showAll="0"/>
    <pivotField axis="axisRow" showAll="0">
      <items count="246">
        <item x="183"/>
        <item x="240"/>
        <item x="241"/>
        <item x="225"/>
        <item x="3"/>
        <item x="4"/>
        <item x="222"/>
        <item x="60"/>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61"/>
        <item x="62"/>
        <item x="63"/>
        <item x="41"/>
        <item x="37"/>
        <item x="42"/>
        <item x="43"/>
        <item x="44"/>
        <item x="45"/>
        <item x="46"/>
        <item x="38"/>
        <item x="47"/>
        <item x="48"/>
        <item x="49"/>
        <item x="50"/>
        <item x="39"/>
        <item x="51"/>
        <item x="52"/>
        <item x="53"/>
        <item x="0"/>
        <item x="1"/>
        <item x="70"/>
        <item x="71"/>
        <item x="72"/>
        <item x="73"/>
        <item x="74"/>
        <item x="75"/>
        <item x="76"/>
        <item x="77"/>
        <item x="78"/>
        <item x="79"/>
        <item x="80"/>
        <item x="81"/>
        <item x="82"/>
        <item x="83"/>
        <item x="84"/>
        <item x="85"/>
        <item x="86"/>
        <item x="87"/>
        <item x="88"/>
        <item x="89"/>
        <item x="90"/>
        <item x="91"/>
        <item x="92"/>
        <item x="93"/>
        <item x="94"/>
        <item x="95"/>
        <item x="96"/>
        <item x="97"/>
        <item x="98"/>
        <item x="2"/>
        <item x="55"/>
        <item x="56"/>
        <item x="58"/>
        <item x="64"/>
        <item x="65"/>
        <item x="99"/>
        <item x="100"/>
        <item x="66"/>
        <item x="68"/>
        <item x="69"/>
        <item x="101"/>
        <item x="59"/>
        <item x="110"/>
        <item x="111"/>
        <item x="112"/>
        <item x="113"/>
        <item x="114"/>
        <item x="115"/>
        <item x="116"/>
        <item x="117"/>
        <item x="6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79"/>
        <item x="172"/>
        <item x="227"/>
        <item x="173"/>
        <item x="174"/>
        <item x="223"/>
        <item x="228"/>
        <item x="229"/>
        <item x="165"/>
        <item x="230"/>
        <item x="166"/>
        <item x="218"/>
        <item x="175"/>
        <item x="231"/>
        <item x="176"/>
        <item x="232"/>
        <item x="233"/>
        <item x="234"/>
        <item x="235"/>
        <item x="177"/>
        <item x="236"/>
        <item x="178"/>
        <item x="167"/>
        <item x="180"/>
        <item x="181"/>
        <item x="219"/>
        <item x="171"/>
        <item x="168"/>
        <item x="169"/>
        <item x="182"/>
        <item x="220"/>
        <item x="184"/>
        <item x="185"/>
        <item x="237"/>
        <item x="186"/>
        <item x="187"/>
        <item x="188"/>
        <item x="189"/>
        <item x="190"/>
        <item x="191"/>
        <item x="192"/>
        <item x="193"/>
        <item x="194"/>
        <item x="195"/>
        <item x="196"/>
        <item x="197"/>
        <item x="198"/>
        <item x="224"/>
        <item x="199"/>
        <item x="200"/>
        <item x="242"/>
        <item x="201"/>
        <item x="202"/>
        <item x="238"/>
        <item x="203"/>
        <item x="239"/>
        <item x="204"/>
        <item x="205"/>
        <item x="206"/>
        <item x="207"/>
        <item x="208"/>
        <item x="209"/>
        <item x="210"/>
        <item x="211"/>
        <item x="212"/>
        <item x="213"/>
        <item x="214"/>
        <item x="215"/>
        <item x="216"/>
        <item x="221"/>
        <item x="217"/>
        <item x="57"/>
        <item x="170"/>
        <item x="102"/>
        <item x="103"/>
        <item x="104"/>
        <item x="105"/>
        <item x="106"/>
        <item x="107"/>
        <item x="108"/>
        <item x="109"/>
        <item x="226"/>
        <item x="40"/>
        <item x="54"/>
        <item x="243"/>
        <item x="244"/>
        <item t="default"/>
      </items>
    </pivotField>
    <pivotField showAll="0"/>
    <pivotField axis="axisRow" showAll="0">
      <items count="472">
        <item x="190"/>
        <item x="2"/>
        <item x="55"/>
        <item x="343"/>
        <item x="402"/>
        <item x="153"/>
        <item x="154"/>
        <item x="155"/>
        <item x="312"/>
        <item x="394"/>
        <item x="321"/>
        <item x="403"/>
        <item x="156"/>
        <item x="157"/>
        <item x="328"/>
        <item x="395"/>
        <item x="255"/>
        <item x="256"/>
        <item x="313"/>
        <item x="344"/>
        <item x="197"/>
        <item x="198"/>
        <item x="199"/>
        <item x="200"/>
        <item x="201"/>
        <item x="393"/>
        <item x="319"/>
        <item x="82"/>
        <item x="7"/>
        <item x="336"/>
        <item x="33"/>
        <item x="404"/>
        <item x="67"/>
        <item x="136"/>
        <item x="322"/>
        <item x="106"/>
        <item x="419"/>
        <item x="107"/>
        <item x="101"/>
        <item x="137"/>
        <item x="131"/>
        <item x="83"/>
        <item x="423"/>
        <item x="138"/>
        <item x="470"/>
        <item x="305"/>
        <item x="126"/>
        <item x="367"/>
        <item x="282"/>
        <item x="329"/>
        <item x="158"/>
        <item x="202"/>
        <item x="203"/>
        <item x="283"/>
        <item x="139"/>
        <item x="385"/>
        <item x="303"/>
        <item x="195"/>
        <item x="140"/>
        <item x="341"/>
        <item x="342"/>
        <item x="276"/>
        <item x="108"/>
        <item x="132"/>
        <item x="257"/>
        <item x="314"/>
        <item x="109"/>
        <item x="386"/>
        <item x="330"/>
        <item x="380"/>
        <item x="37"/>
        <item x="93"/>
        <item x="325"/>
        <item x="438"/>
        <item x="306"/>
        <item x="417"/>
        <item x="307"/>
        <item x="193"/>
        <item x="191"/>
        <item x="204"/>
        <item x="205"/>
        <item x="368"/>
        <item x="258"/>
        <item x="110"/>
        <item x="185"/>
        <item x="206"/>
        <item x="111"/>
        <item x="207"/>
        <item x="345"/>
        <item x="208"/>
        <item x="209"/>
        <item x="210"/>
        <item x="211"/>
        <item x="159"/>
        <item x="375"/>
        <item x="103"/>
        <item x="337"/>
        <item x="31"/>
        <item x="387"/>
        <item x="112"/>
        <item x="212"/>
        <item x="213"/>
        <item x="160"/>
        <item x="214"/>
        <item x="331"/>
        <item x="215"/>
        <item x="259"/>
        <item x="388"/>
        <item x="443"/>
        <item x="77"/>
        <item x="35"/>
        <item x="56"/>
        <item x="39"/>
        <item x="71"/>
        <item x="57"/>
        <item x="74"/>
        <item x="90"/>
        <item x="15"/>
        <item x="88"/>
        <item x="84"/>
        <item x="58"/>
        <item x="455"/>
        <item x="189"/>
        <item x="444"/>
        <item x="28"/>
        <item x="456"/>
        <item x="38"/>
        <item x="439"/>
        <item x="449"/>
        <item x="59"/>
        <item x="40"/>
        <item x="29"/>
        <item x="24"/>
        <item x="454"/>
        <item x="396"/>
        <item x="397"/>
        <item x="405"/>
        <item x="216"/>
        <item x="217"/>
        <item x="260"/>
        <item x="218"/>
        <item x="346"/>
        <item x="410"/>
        <item x="406"/>
        <item x="219"/>
        <item x="161"/>
        <item x="113"/>
        <item x="448"/>
        <item x="114"/>
        <item x="407"/>
        <item x="141"/>
        <item x="220"/>
        <item x="221"/>
        <item x="222"/>
        <item x="223"/>
        <item x="64"/>
        <item x="63"/>
        <item x="20"/>
        <item x="8"/>
        <item x="76"/>
        <item x="25"/>
        <item x="413"/>
        <item x="183"/>
        <item x="224"/>
        <item x="414"/>
        <item x="162"/>
        <item x="316"/>
        <item x="384"/>
        <item x="277"/>
        <item x="284"/>
        <item x="225"/>
        <item x="226"/>
        <item x="227"/>
        <item x="261"/>
        <item x="424"/>
        <item x="411"/>
        <item x="194"/>
        <item x="68"/>
        <item x="142"/>
        <item x="60"/>
        <item x="356"/>
        <item x="338"/>
        <item x="3"/>
        <item x="115"/>
        <item x="16"/>
        <item x="339"/>
        <item x="326"/>
        <item x="127"/>
        <item x="116"/>
        <item x="117"/>
        <item x="228"/>
        <item x="323"/>
        <item x="320"/>
        <item x="381"/>
        <item x="347"/>
        <item x="229"/>
        <item x="187"/>
        <item x="118"/>
        <item x="9"/>
        <item x="285"/>
        <item x="94"/>
        <item x="61"/>
        <item x="69"/>
        <item x="62"/>
        <item x="30"/>
        <item x="91"/>
        <item x="452"/>
        <item x="70"/>
        <item x="408"/>
        <item x="286"/>
        <item x="192"/>
        <item x="92"/>
        <item x="399"/>
        <item x="377"/>
        <item x="5"/>
        <item x="78"/>
        <item x="4"/>
        <item x="119"/>
        <item x="278"/>
        <item x="420"/>
        <item x="230"/>
        <item x="231"/>
        <item x="262"/>
        <item x="232"/>
        <item x="287"/>
        <item x="288"/>
        <item x="289"/>
        <item x="233"/>
        <item x="234"/>
        <item x="263"/>
        <item x="317"/>
        <item x="143"/>
        <item x="264"/>
        <item x="128"/>
        <item x="163"/>
        <item x="164"/>
        <item x="340"/>
        <item x="184"/>
        <item x="102"/>
        <item x="144"/>
        <item x="354"/>
        <item x="327"/>
        <item x="165"/>
        <item x="100"/>
        <item x="290"/>
        <item x="348"/>
        <item x="65"/>
        <item x="409"/>
        <item x="85"/>
        <item x="235"/>
        <item x="133"/>
        <item x="308"/>
        <item x="166"/>
        <item x="357"/>
        <item x="265"/>
        <item x="291"/>
        <item x="292"/>
        <item x="369"/>
        <item x="293"/>
        <item x="332"/>
        <item x="236"/>
        <item x="237"/>
        <item x="294"/>
        <item x="378"/>
        <item x="266"/>
        <item x="324"/>
        <item x="98"/>
        <item x="79"/>
        <item x="120"/>
        <item x="267"/>
        <item x="96"/>
        <item x="450"/>
        <item x="89"/>
        <item x="26"/>
        <item x="99"/>
        <item x="97"/>
        <item x="66"/>
        <item x="21"/>
        <item x="10"/>
        <item x="22"/>
        <item x="73"/>
        <item x="36"/>
        <item x="11"/>
        <item x="12"/>
        <item x="13"/>
        <item x="14"/>
        <item x="295"/>
        <item x="27"/>
        <item x="23"/>
        <item x="400"/>
        <item x="17"/>
        <item x="268"/>
        <item x="370"/>
        <item x="412"/>
        <item x="269"/>
        <item x="134"/>
        <item x="296"/>
        <item x="270"/>
        <item x="389"/>
        <item x="238"/>
        <item x="371"/>
        <item x="145"/>
        <item x="390"/>
        <item x="129"/>
        <item x="146"/>
        <item x="167"/>
        <item x="297"/>
        <item x="298"/>
        <item x="418"/>
        <item x="168"/>
        <item x="349"/>
        <item x="318"/>
        <item x="315"/>
        <item x="379"/>
        <item x="169"/>
        <item x="239"/>
        <item x="170"/>
        <item x="391"/>
        <item x="171"/>
        <item x="358"/>
        <item x="333"/>
        <item x="188"/>
        <item x="172"/>
        <item x="359"/>
        <item x="173"/>
        <item x="360"/>
        <item x="240"/>
        <item x="241"/>
        <item x="242"/>
        <item x="416"/>
        <item x="350"/>
        <item x="174"/>
        <item x="147"/>
        <item x="95"/>
        <item x="6"/>
        <item x="254"/>
        <item x="281"/>
        <item x="104"/>
        <item x="351"/>
        <item x="80"/>
        <item x="105"/>
        <item x="376"/>
        <item x="243"/>
        <item x="81"/>
        <item x="121"/>
        <item x="309"/>
        <item x="18"/>
        <item x="361"/>
        <item x="122"/>
        <item x="148"/>
        <item x="440"/>
        <item x="42"/>
        <item x="441"/>
        <item x="458"/>
        <item x="430"/>
        <item x="431"/>
        <item x="43"/>
        <item x="445"/>
        <item x="271"/>
        <item x="0"/>
        <item x="1"/>
        <item x="279"/>
        <item x="175"/>
        <item x="382"/>
        <item x="372"/>
        <item x="398"/>
        <item x="280"/>
        <item x="86"/>
        <item x="34"/>
        <item x="374"/>
        <item x="176"/>
        <item x="19"/>
        <item x="272"/>
        <item x="442"/>
        <item x="421"/>
        <item x="75"/>
        <item x="401"/>
        <item x="72"/>
        <item x="41"/>
        <item x="149"/>
        <item x="150"/>
        <item x="32"/>
        <item x="422"/>
        <item x="177"/>
        <item x="352"/>
        <item x="304"/>
        <item x="244"/>
        <item x="245"/>
        <item x="415"/>
        <item x="273"/>
        <item x="123"/>
        <item x="130"/>
        <item x="373"/>
        <item x="178"/>
        <item x="179"/>
        <item x="180"/>
        <item x="181"/>
        <item x="182"/>
        <item x="362"/>
        <item x="246"/>
        <item x="310"/>
        <item x="151"/>
        <item x="334"/>
        <item x="383"/>
        <item x="274"/>
        <item x="311"/>
        <item x="124"/>
        <item x="363"/>
        <item x="275"/>
        <item x="135"/>
        <item x="247"/>
        <item x="248"/>
        <item x="299"/>
        <item x="364"/>
        <item x="300"/>
        <item x="301"/>
        <item x="249"/>
        <item x="365"/>
        <item x="335"/>
        <item x="186"/>
        <item x="355"/>
        <item x="250"/>
        <item x="251"/>
        <item x="302"/>
        <item x="353"/>
        <item x="252"/>
        <item x="196"/>
        <item x="152"/>
        <item x="392"/>
        <item x="366"/>
        <item x="253"/>
        <item x="433"/>
        <item x="427"/>
        <item x="87"/>
        <item x="428"/>
        <item x="434"/>
        <item x="44"/>
        <item x="45"/>
        <item x="46"/>
        <item x="47"/>
        <item x="48"/>
        <item x="49"/>
        <item x="50"/>
        <item x="51"/>
        <item x="52"/>
        <item x="53"/>
        <item x="435"/>
        <item x="54"/>
        <item x="459"/>
        <item x="460"/>
        <item x="461"/>
        <item x="436"/>
        <item x="462"/>
        <item x="432"/>
        <item x="425"/>
        <item x="463"/>
        <item x="446"/>
        <item x="453"/>
        <item x="464"/>
        <item x="465"/>
        <item x="466"/>
        <item x="467"/>
        <item x="457"/>
        <item x="447"/>
        <item x="426"/>
        <item x="429"/>
        <item x="468"/>
        <item x="451"/>
        <item x="437"/>
        <item x="469"/>
        <item x="125"/>
        <item t="default"/>
      </items>
    </pivotField>
    <pivotField showAll="0"/>
    <pivotField showAll="0"/>
    <pivotField numFmtId="22" showAll="0"/>
    <pivotField numFmtId="22" showAll="0"/>
    <pivotField showAll="0"/>
  </pivotFields>
  <rowFields count="2">
    <field x="8"/>
    <field x="10"/>
  </rowFields>
  <rowItems count="3569">
    <i>
      <x/>
    </i>
    <i r="1">
      <x v="28"/>
    </i>
    <i r="1">
      <x v="70"/>
    </i>
    <i r="1">
      <x v="113"/>
    </i>
    <i r="1">
      <x v="157"/>
    </i>
    <i r="1">
      <x v="182"/>
    </i>
    <i r="1">
      <x v="198"/>
    </i>
    <i r="1">
      <x v="288"/>
    </i>
    <i r="1">
      <x v="436"/>
    </i>
    <i r="1">
      <x v="437"/>
    </i>
    <i r="1">
      <x v="441"/>
    </i>
    <i>
      <x v="1"/>
    </i>
    <i r="1">
      <x v="132"/>
    </i>
    <i r="1">
      <x v="157"/>
    </i>
    <i r="1">
      <x v="288"/>
    </i>
    <i r="1">
      <x v="371"/>
    </i>
    <i r="1">
      <x v="437"/>
    </i>
    <i r="1">
      <x v="438"/>
    </i>
    <i r="1">
      <x v="439"/>
    </i>
    <i r="1">
      <x v="464"/>
    </i>
    <i>
      <x v="2"/>
    </i>
    <i r="1">
      <x v="132"/>
    </i>
    <i r="1">
      <x v="157"/>
    </i>
    <i r="1">
      <x v="182"/>
    </i>
    <i r="1">
      <x v="198"/>
    </i>
    <i r="1">
      <x v="267"/>
    </i>
    <i r="1">
      <x v="288"/>
    </i>
    <i r="1">
      <x v="290"/>
    </i>
    <i r="1">
      <x v="346"/>
    </i>
    <i r="1">
      <x v="371"/>
    </i>
    <i r="1">
      <x v="438"/>
    </i>
    <i r="1">
      <x v="439"/>
    </i>
    <i>
      <x v="3"/>
    </i>
    <i r="1">
      <x v="28"/>
    </i>
    <i r="1">
      <x v="32"/>
    </i>
    <i r="1">
      <x v="34"/>
    </i>
    <i r="1">
      <x v="113"/>
    </i>
    <i r="1">
      <x v="115"/>
    </i>
    <i r="1">
      <x v="131"/>
    </i>
    <i r="1">
      <x v="132"/>
    </i>
    <i r="1">
      <x v="156"/>
    </i>
    <i r="1">
      <x v="157"/>
    </i>
    <i r="1">
      <x v="182"/>
    </i>
    <i r="1">
      <x v="198"/>
    </i>
    <i r="1">
      <x v="211"/>
    </i>
    <i r="1">
      <x v="214"/>
    </i>
    <i r="1">
      <x v="279"/>
    </i>
    <i r="1">
      <x v="288"/>
    </i>
    <i r="1">
      <x v="290"/>
    </i>
    <i r="1">
      <x v="346"/>
    </i>
    <i r="1">
      <x v="353"/>
    </i>
    <i r="1">
      <x v="371"/>
    </i>
    <i r="1">
      <x v="378"/>
    </i>
    <i r="1">
      <x v="433"/>
    </i>
    <i r="1">
      <x v="437"/>
    </i>
    <i r="1">
      <x v="438"/>
    </i>
    <i r="1">
      <x v="439"/>
    </i>
    <i r="1">
      <x v="440"/>
    </i>
    <i r="1">
      <x v="441"/>
    </i>
    <i r="1">
      <x v="442"/>
    </i>
    <i r="1">
      <x v="443"/>
    </i>
    <i r="1">
      <x v="444"/>
    </i>
    <i r="1">
      <x v="448"/>
    </i>
    <i r="1">
      <x v="449"/>
    </i>
    <i r="1">
      <x v="450"/>
    </i>
    <i r="1">
      <x v="452"/>
    </i>
    <i r="1">
      <x v="455"/>
    </i>
    <i r="1">
      <x v="458"/>
    </i>
    <i r="1">
      <x v="459"/>
    </i>
    <i r="1">
      <x v="460"/>
    </i>
    <i r="1">
      <x v="461"/>
    </i>
    <i r="1">
      <x v="462"/>
    </i>
    <i>
      <x v="4"/>
    </i>
    <i r="1">
      <x v="28"/>
    </i>
    <i r="1">
      <x v="117"/>
    </i>
    <i r="1">
      <x v="158"/>
    </i>
    <i r="1">
      <x v="182"/>
    </i>
    <i r="1">
      <x v="184"/>
    </i>
    <i r="1">
      <x v="198"/>
    </i>
    <i r="1">
      <x v="214"/>
    </i>
    <i r="1">
      <x v="216"/>
    </i>
    <i r="1">
      <x v="278"/>
    </i>
    <i r="1">
      <x v="282"/>
    </i>
    <i r="1">
      <x v="283"/>
    </i>
    <i r="1">
      <x v="284"/>
    </i>
    <i r="1">
      <x v="285"/>
    </i>
    <i r="1">
      <x v="290"/>
    </i>
    <i r="1">
      <x v="334"/>
    </i>
    <i r="1">
      <x v="346"/>
    </i>
    <i r="1">
      <x v="371"/>
    </i>
    <i>
      <x v="5"/>
    </i>
    <i r="1">
      <x v="1"/>
    </i>
    <i r="1">
      <x v="132"/>
    </i>
    <i r="1">
      <x v="157"/>
    </i>
    <i r="1">
      <x v="158"/>
    </i>
    <i r="1">
      <x v="182"/>
    </i>
    <i r="1">
      <x v="277"/>
    </i>
    <i r="1">
      <x v="279"/>
    </i>
    <i r="1">
      <x v="284"/>
    </i>
    <i r="1">
      <x v="288"/>
    </i>
    <i r="1">
      <x v="346"/>
    </i>
    <i>
      <x v="6"/>
    </i>
    <i r="1">
      <x v="132"/>
    </i>
    <i r="1">
      <x v="157"/>
    </i>
    <i r="1">
      <x v="274"/>
    </i>
    <i r="1">
      <x v="279"/>
    </i>
    <i r="1">
      <x v="284"/>
    </i>
    <i r="1">
      <x v="288"/>
    </i>
    <i r="1">
      <x v="346"/>
    </i>
    <i>
      <x v="7"/>
    </i>
    <i r="1">
      <x v="35"/>
    </i>
    <i r="1">
      <x v="37"/>
    </i>
    <i r="1">
      <x v="41"/>
    </i>
    <i r="1">
      <x v="62"/>
    </i>
    <i r="1">
      <x v="66"/>
    </i>
    <i r="1">
      <x v="83"/>
    </i>
    <i r="1">
      <x v="86"/>
    </i>
    <i r="1">
      <x v="95"/>
    </i>
    <i r="1">
      <x v="99"/>
    </i>
    <i r="1">
      <x v="146"/>
    </i>
    <i r="1">
      <x v="148"/>
    </i>
    <i r="1">
      <x v="182"/>
    </i>
    <i r="1">
      <x v="183"/>
    </i>
    <i r="1">
      <x v="188"/>
    </i>
    <i r="1">
      <x v="189"/>
    </i>
    <i r="1">
      <x v="197"/>
    </i>
    <i r="1">
      <x v="216"/>
    </i>
    <i r="1">
      <x v="217"/>
    </i>
    <i r="1">
      <x v="268"/>
    </i>
    <i r="1">
      <x v="337"/>
    </i>
    <i r="1">
      <x v="340"/>
    </i>
    <i r="1">
      <x v="344"/>
    </i>
    <i r="1">
      <x v="348"/>
    </i>
    <i r="1">
      <x v="367"/>
    </i>
    <i r="1">
      <x v="378"/>
    </i>
    <i r="1">
      <x v="390"/>
    </i>
    <i r="1">
      <x v="406"/>
    </i>
    <i r="1">
      <x v="470"/>
    </i>
    <i>
      <x v="8"/>
    </i>
    <i r="1">
      <x v="1"/>
    </i>
    <i r="1">
      <x v="28"/>
    </i>
    <i r="1">
      <x v="117"/>
    </i>
    <i r="1">
      <x v="124"/>
    </i>
    <i r="1">
      <x v="131"/>
    </i>
    <i r="1">
      <x v="132"/>
    </i>
    <i r="1">
      <x v="157"/>
    </i>
    <i r="1">
      <x v="158"/>
    </i>
    <i r="1">
      <x v="160"/>
    </i>
    <i r="1">
      <x v="182"/>
    </i>
    <i r="1">
      <x v="184"/>
    </i>
    <i r="1">
      <x v="198"/>
    </i>
    <i r="1">
      <x v="204"/>
    </i>
    <i r="1">
      <x v="214"/>
    </i>
    <i r="1">
      <x v="273"/>
    </i>
    <i r="1">
      <x v="277"/>
    </i>
    <i r="1">
      <x v="278"/>
    </i>
    <i r="1">
      <x v="284"/>
    </i>
    <i r="1">
      <x v="285"/>
    </i>
    <i r="1">
      <x v="287"/>
    </i>
    <i r="1">
      <x v="290"/>
    </i>
    <i r="1">
      <x v="346"/>
    </i>
    <i r="1">
      <x v="371"/>
    </i>
    <i>
      <x v="9"/>
    </i>
    <i r="1">
      <x v="97"/>
    </i>
    <i r="1">
      <x v="117"/>
    </i>
    <i r="1">
      <x v="160"/>
    </i>
    <i r="1">
      <x v="182"/>
    </i>
    <i r="1">
      <x v="184"/>
    </i>
    <i r="1">
      <x v="279"/>
    </i>
    <i r="1">
      <x v="285"/>
    </i>
    <i r="1">
      <x v="290"/>
    </i>
    <i r="1">
      <x v="346"/>
    </i>
    <i r="1">
      <x v="371"/>
    </i>
    <i>
      <x v="10"/>
    </i>
    <i r="1">
      <x v="117"/>
    </i>
    <i r="1">
      <x v="157"/>
    </i>
    <i r="1">
      <x v="160"/>
    </i>
    <i r="1">
      <x v="182"/>
    </i>
    <i r="1">
      <x v="184"/>
    </i>
    <i r="1">
      <x v="214"/>
    </i>
    <i r="1">
      <x v="278"/>
    </i>
    <i r="1">
      <x v="284"/>
    </i>
    <i r="1">
      <x v="285"/>
    </i>
    <i r="1">
      <x v="288"/>
    </i>
    <i r="1">
      <x v="290"/>
    </i>
    <i r="1">
      <x v="346"/>
    </i>
    <i r="1">
      <x v="371"/>
    </i>
    <i>
      <x v="11"/>
    </i>
    <i r="1">
      <x v="30"/>
    </i>
    <i r="1">
      <x v="110"/>
    </i>
    <i r="1">
      <x v="117"/>
    </i>
    <i r="1">
      <x v="157"/>
    </i>
    <i r="1">
      <x v="158"/>
    </i>
    <i r="1">
      <x v="160"/>
    </i>
    <i r="1">
      <x v="182"/>
    </i>
    <i r="1">
      <x v="198"/>
    </i>
    <i r="1">
      <x v="214"/>
    </i>
    <i r="1">
      <x v="273"/>
    </i>
    <i r="1">
      <x v="278"/>
    </i>
    <i r="1">
      <x v="283"/>
    </i>
    <i r="1">
      <x v="284"/>
    </i>
    <i r="1">
      <x v="285"/>
    </i>
    <i r="1">
      <x v="288"/>
    </i>
    <i r="1">
      <x v="290"/>
    </i>
    <i r="1">
      <x v="334"/>
    </i>
    <i r="1">
      <x v="346"/>
    </i>
    <i r="1">
      <x v="368"/>
    </i>
    <i r="1">
      <x v="371"/>
    </i>
    <i r="1">
      <x v="381"/>
    </i>
    <i>
      <x v="12"/>
    </i>
    <i r="1">
      <x v="70"/>
    </i>
    <i r="1">
      <x v="117"/>
    </i>
    <i r="1">
      <x v="126"/>
    </i>
    <i r="1">
      <x v="132"/>
    </i>
    <i r="1">
      <x v="157"/>
    </i>
    <i r="1">
      <x v="182"/>
    </i>
    <i r="1">
      <x v="184"/>
    </i>
    <i r="1">
      <x v="214"/>
    </i>
    <i r="1">
      <x v="216"/>
    </i>
    <i r="1">
      <x v="279"/>
    </i>
    <i r="1">
      <x v="281"/>
    </i>
    <i r="1">
      <x v="283"/>
    </i>
    <i r="1">
      <x v="284"/>
    </i>
    <i r="1">
      <x v="285"/>
    </i>
    <i r="1">
      <x v="288"/>
    </i>
    <i r="1">
      <x v="290"/>
    </i>
    <i r="1">
      <x v="346"/>
    </i>
    <i r="1">
      <x v="371"/>
    </i>
    <i>
      <x v="13"/>
    </i>
    <i r="1">
      <x v="112"/>
    </i>
    <i r="1">
      <x v="132"/>
    </i>
    <i r="1">
      <x v="157"/>
    </i>
    <i r="1">
      <x v="158"/>
    </i>
    <i r="1">
      <x v="182"/>
    </i>
    <i r="1">
      <x v="214"/>
    </i>
    <i r="1">
      <x v="282"/>
    </i>
    <i r="1">
      <x v="284"/>
    </i>
    <i r="1">
      <x v="285"/>
    </i>
    <i r="1">
      <x v="288"/>
    </i>
    <i r="1">
      <x v="346"/>
    </i>
    <i>
      <x v="14"/>
    </i>
    <i r="1">
      <x v="130"/>
    </i>
    <i r="1">
      <x v="288"/>
    </i>
    <i r="1">
      <x v="371"/>
    </i>
    <i r="1">
      <x v="378"/>
    </i>
    <i>
      <x v="15"/>
    </i>
    <i r="1">
      <x v="2"/>
    </i>
    <i r="1">
      <x v="28"/>
    </i>
    <i r="1">
      <x v="111"/>
    </i>
    <i r="1">
      <x v="112"/>
    </i>
    <i r="1">
      <x v="114"/>
    </i>
    <i r="1">
      <x v="117"/>
    </i>
    <i r="1">
      <x v="120"/>
    </i>
    <i r="1">
      <x v="129"/>
    </i>
    <i r="1">
      <x v="132"/>
    </i>
    <i r="1">
      <x v="179"/>
    </i>
    <i r="1">
      <x v="184"/>
    </i>
    <i r="1">
      <x v="201"/>
    </i>
    <i r="1">
      <x v="203"/>
    </i>
    <i r="1">
      <x v="204"/>
    </i>
    <i r="1">
      <x v="279"/>
    </i>
    <i r="1">
      <x v="288"/>
    </i>
    <i r="1">
      <x v="290"/>
    </i>
    <i r="1">
      <x v="334"/>
    </i>
    <i r="1">
      <x v="346"/>
    </i>
    <i r="1">
      <x v="351"/>
    </i>
    <i r="1">
      <x v="356"/>
    </i>
    <i r="1">
      <x v="368"/>
    </i>
    <i r="1">
      <x v="371"/>
    </i>
    <i r="1">
      <x v="436"/>
    </i>
    <i r="1">
      <x v="437"/>
    </i>
    <i r="1">
      <x v="438"/>
    </i>
    <i r="1">
      <x v="439"/>
    </i>
    <i r="1">
      <x v="440"/>
    </i>
    <i r="1">
      <x v="441"/>
    </i>
    <i r="1">
      <x v="442"/>
    </i>
    <i r="1">
      <x v="443"/>
    </i>
    <i r="1">
      <x v="444"/>
    </i>
    <i r="1">
      <x v="445"/>
    </i>
    <i r="1">
      <x v="447"/>
    </i>
    <i>
      <x v="16"/>
    </i>
    <i r="1">
      <x v="132"/>
    </i>
    <i r="1">
      <x v="156"/>
    </i>
    <i r="1">
      <x v="157"/>
    </i>
    <i r="1">
      <x v="182"/>
    </i>
    <i r="1">
      <x v="279"/>
    </i>
    <i r="1">
      <x v="285"/>
    </i>
    <i r="1">
      <x v="288"/>
    </i>
    <i r="1">
      <x v="290"/>
    </i>
    <i r="1">
      <x v="346"/>
    </i>
    <i r="1">
      <x v="440"/>
    </i>
    <i>
      <x v="17"/>
    </i>
    <i r="1">
      <x v="28"/>
    </i>
    <i r="1">
      <x v="114"/>
    </i>
    <i r="1">
      <x v="117"/>
    </i>
    <i r="1">
      <x v="124"/>
    </i>
    <i r="1">
      <x v="132"/>
    </i>
    <i r="1">
      <x v="155"/>
    </i>
    <i r="1">
      <x v="157"/>
    </i>
    <i r="1">
      <x v="158"/>
    </i>
    <i r="1">
      <x v="160"/>
    </i>
    <i r="1">
      <x v="182"/>
    </i>
    <i r="1">
      <x v="246"/>
    </i>
    <i r="1">
      <x v="279"/>
    </i>
    <i r="1">
      <x v="282"/>
    </i>
    <i r="1">
      <x v="283"/>
    </i>
    <i r="1">
      <x v="284"/>
    </i>
    <i r="1">
      <x v="285"/>
    </i>
    <i r="1">
      <x v="288"/>
    </i>
    <i r="1">
      <x v="290"/>
    </i>
    <i r="1">
      <x v="346"/>
    </i>
    <i r="1">
      <x v="368"/>
    </i>
    <i r="1">
      <x v="371"/>
    </i>
    <i r="1">
      <x v="438"/>
    </i>
    <i r="1">
      <x v="439"/>
    </i>
    <i r="1">
      <x v="440"/>
    </i>
    <i r="1">
      <x v="441"/>
    </i>
    <i>
      <x v="18"/>
    </i>
    <i r="1">
      <x v="28"/>
    </i>
    <i r="1">
      <x v="32"/>
    </i>
    <i r="1">
      <x v="110"/>
    </i>
    <i r="1">
      <x v="117"/>
    </i>
    <i r="1">
      <x v="130"/>
    </i>
    <i r="1">
      <x v="131"/>
    </i>
    <i r="1">
      <x v="177"/>
    </i>
    <i r="1">
      <x v="182"/>
    </i>
    <i r="1">
      <x v="198"/>
    </i>
    <i r="1">
      <x v="216"/>
    </i>
    <i r="1">
      <x v="276"/>
    </i>
    <i r="1">
      <x v="277"/>
    </i>
    <i r="1">
      <x v="279"/>
    </i>
    <i r="1">
      <x v="288"/>
    </i>
    <i r="1">
      <x v="290"/>
    </i>
    <i r="1">
      <x v="371"/>
    </i>
    <i>
      <x v="19"/>
    </i>
    <i r="1">
      <x v="110"/>
    </i>
    <i r="1">
      <x v="111"/>
    </i>
    <i r="1">
      <x v="132"/>
    </i>
    <i r="1">
      <x v="202"/>
    </i>
    <i r="1">
      <x v="204"/>
    </i>
    <i r="1">
      <x v="207"/>
    </i>
    <i r="1">
      <x v="279"/>
    </i>
    <i r="1">
      <x v="368"/>
    </i>
    <i r="1">
      <x v="441"/>
    </i>
    <i r="1">
      <x v="442"/>
    </i>
    <i>
      <x v="20"/>
    </i>
    <i r="1">
      <x v="28"/>
    </i>
    <i r="1">
      <x v="112"/>
    </i>
    <i r="1">
      <x v="113"/>
    </i>
    <i r="1">
      <x v="117"/>
    </i>
    <i r="1">
      <x v="179"/>
    </i>
    <i r="1">
      <x v="279"/>
    </i>
    <i r="1">
      <x v="285"/>
    </i>
    <i r="1">
      <x v="290"/>
    </i>
    <i r="1">
      <x v="334"/>
    </i>
    <i r="1">
      <x v="371"/>
    </i>
    <i>
      <x v="21"/>
    </i>
    <i r="1">
      <x v="182"/>
    </i>
    <i>
      <x v="22"/>
    </i>
    <i r="1">
      <x v="28"/>
    </i>
    <i r="1">
      <x v="112"/>
    </i>
    <i r="1">
      <x v="117"/>
    </i>
    <i r="1">
      <x v="158"/>
    </i>
    <i r="1">
      <x v="160"/>
    </i>
    <i r="1">
      <x v="179"/>
    </i>
    <i r="1">
      <x v="182"/>
    </i>
    <i r="1">
      <x v="198"/>
    </i>
    <i r="1">
      <x v="201"/>
    </i>
    <i r="1">
      <x v="281"/>
    </i>
    <i r="1">
      <x v="282"/>
    </i>
    <i r="1">
      <x v="283"/>
    </i>
    <i r="1">
      <x v="284"/>
    </i>
    <i r="1">
      <x v="285"/>
    </i>
    <i r="1">
      <x v="346"/>
    </i>
    <i r="1">
      <x v="371"/>
    </i>
    <i>
      <x v="23"/>
    </i>
    <i r="1">
      <x v="1"/>
    </i>
    <i r="1">
      <x v="32"/>
    </i>
    <i r="1">
      <x v="157"/>
    </i>
    <i r="1">
      <x v="182"/>
    </i>
    <i>
      <x v="24"/>
    </i>
    <i r="1">
      <x v="28"/>
    </i>
    <i r="1">
      <x v="131"/>
    </i>
    <i r="1">
      <x v="157"/>
    </i>
    <i r="1">
      <x v="198"/>
    </i>
    <i r="1">
      <x v="214"/>
    </i>
    <i r="1">
      <x v="279"/>
    </i>
    <i r="1">
      <x v="288"/>
    </i>
    <i r="1">
      <x v="346"/>
    </i>
    <i r="1">
      <x v="371"/>
    </i>
    <i r="1">
      <x v="377"/>
    </i>
    <i>
      <x v="25"/>
    </i>
    <i r="1">
      <x v="1"/>
    </i>
    <i r="1">
      <x v="32"/>
    </i>
    <i r="1">
      <x v="114"/>
    </i>
    <i r="1">
      <x v="117"/>
    </i>
    <i r="1">
      <x v="132"/>
    </i>
    <i r="1">
      <x v="157"/>
    </i>
    <i r="1">
      <x v="160"/>
    </i>
    <i r="1">
      <x v="182"/>
    </i>
    <i r="1">
      <x v="184"/>
    </i>
    <i r="1">
      <x v="198"/>
    </i>
    <i r="1">
      <x v="214"/>
    </i>
    <i r="1">
      <x v="283"/>
    </i>
    <i r="1">
      <x v="285"/>
    </i>
    <i r="1">
      <x v="287"/>
    </i>
    <i r="1">
      <x v="288"/>
    </i>
    <i r="1">
      <x v="290"/>
    </i>
    <i r="1">
      <x v="346"/>
    </i>
    <i r="1">
      <x v="371"/>
    </i>
    <i>
      <x v="26"/>
    </i>
    <i r="1">
      <x v="110"/>
    </i>
    <i r="1">
      <x v="117"/>
    </i>
    <i r="1">
      <x v="182"/>
    </i>
    <i r="1">
      <x v="216"/>
    </i>
    <i r="1">
      <x v="278"/>
    </i>
    <i r="1">
      <x v="290"/>
    </i>
    <i r="1">
      <x v="334"/>
    </i>
    <i r="1">
      <x v="346"/>
    </i>
    <i r="1">
      <x v="371"/>
    </i>
    <i>
      <x v="27"/>
    </i>
    <i r="1">
      <x v="28"/>
    </i>
    <i r="1">
      <x v="115"/>
    </i>
    <i r="1">
      <x v="117"/>
    </i>
    <i r="1">
      <x v="182"/>
    </i>
    <i r="1">
      <x v="184"/>
    </i>
    <i r="1">
      <x v="198"/>
    </i>
    <i r="1">
      <x v="278"/>
    </i>
    <i r="1">
      <x v="280"/>
    </i>
    <i r="1">
      <x v="281"/>
    </i>
    <i r="1">
      <x v="290"/>
    </i>
    <i r="1">
      <x v="346"/>
    </i>
    <i r="1">
      <x v="371"/>
    </i>
    <i r="1">
      <x v="375"/>
    </i>
    <i>
      <x v="28"/>
    </i>
    <i r="1">
      <x v="109"/>
    </i>
    <i r="1">
      <x v="110"/>
    </i>
    <i r="1">
      <x v="117"/>
    </i>
    <i r="1">
      <x v="124"/>
    </i>
    <i r="1">
      <x v="131"/>
    </i>
    <i r="1">
      <x v="157"/>
    </i>
    <i r="1">
      <x v="159"/>
    </i>
    <i r="1">
      <x v="160"/>
    </i>
    <i r="1">
      <x v="182"/>
    </i>
    <i r="1">
      <x v="201"/>
    </i>
    <i r="1">
      <x v="278"/>
    </i>
    <i r="1">
      <x v="279"/>
    </i>
    <i r="1">
      <x v="285"/>
    </i>
    <i r="1">
      <x v="288"/>
    </i>
    <i r="1">
      <x v="290"/>
    </i>
    <i r="1">
      <x v="334"/>
    </i>
    <i r="1">
      <x v="346"/>
    </i>
    <i r="1">
      <x v="371"/>
    </i>
    <i>
      <x v="29"/>
    </i>
    <i r="1">
      <x v="117"/>
    </i>
    <i r="1">
      <x v="132"/>
    </i>
    <i r="1">
      <x v="157"/>
    </i>
    <i r="1">
      <x v="160"/>
    </i>
    <i r="1">
      <x v="182"/>
    </i>
    <i r="1">
      <x v="184"/>
    </i>
    <i r="1">
      <x v="214"/>
    </i>
    <i r="1">
      <x v="216"/>
    </i>
    <i r="1">
      <x v="278"/>
    </i>
    <i r="1">
      <x v="285"/>
    </i>
    <i r="1">
      <x v="288"/>
    </i>
    <i r="1">
      <x v="346"/>
    </i>
    <i r="1">
      <x v="371"/>
    </i>
    <i>
      <x v="30"/>
    </i>
    <i r="1">
      <x v="112"/>
    </i>
    <i r="1">
      <x v="117"/>
    </i>
    <i r="1">
      <x v="132"/>
    </i>
    <i r="1">
      <x v="157"/>
    </i>
    <i r="1">
      <x v="158"/>
    </i>
    <i r="1">
      <x v="160"/>
    </i>
    <i r="1">
      <x v="182"/>
    </i>
    <i r="1">
      <x v="184"/>
    </i>
    <i r="1">
      <x v="198"/>
    </i>
    <i r="1">
      <x v="215"/>
    </i>
    <i r="1">
      <x v="278"/>
    </i>
    <i r="1">
      <x v="282"/>
    </i>
    <i r="1">
      <x v="283"/>
    </i>
    <i r="1">
      <x v="284"/>
    </i>
    <i r="1">
      <x v="285"/>
    </i>
    <i r="1">
      <x v="288"/>
    </i>
    <i r="1">
      <x v="334"/>
    </i>
    <i r="1">
      <x v="346"/>
    </i>
    <i r="1">
      <x v="371"/>
    </i>
    <i>
      <x v="31"/>
    </i>
    <i r="1">
      <x v="30"/>
    </i>
    <i r="1">
      <x v="132"/>
    </i>
    <i r="1">
      <x v="157"/>
    </i>
    <i r="1">
      <x v="214"/>
    </i>
    <i r="1">
      <x v="216"/>
    </i>
    <i r="1">
      <x v="246"/>
    </i>
    <i r="1">
      <x v="267"/>
    </i>
    <i r="1">
      <x v="285"/>
    </i>
    <i r="1">
      <x v="287"/>
    </i>
    <i r="1">
      <x v="288"/>
    </i>
    <i r="1">
      <x v="290"/>
    </i>
    <i r="1">
      <x v="346"/>
    </i>
    <i>
      <x v="32"/>
    </i>
    <i r="1">
      <x v="1"/>
    </i>
    <i r="1">
      <x v="27"/>
    </i>
    <i r="1">
      <x v="28"/>
    </i>
    <i r="1">
      <x v="41"/>
    </i>
    <i r="1">
      <x v="119"/>
    </i>
    <i r="1">
      <x v="124"/>
    </i>
    <i r="1">
      <x v="203"/>
    </i>
    <i r="1">
      <x v="246"/>
    </i>
    <i r="1">
      <x v="248"/>
    </i>
    <i r="1">
      <x v="278"/>
    </i>
    <i r="1">
      <x v="290"/>
    </i>
    <i r="1">
      <x v="339"/>
    </i>
    <i r="1">
      <x v="343"/>
    </i>
    <i>
      <x v="33"/>
    </i>
    <i r="1">
      <x v="117"/>
    </i>
    <i r="1">
      <x v="132"/>
    </i>
    <i r="1">
      <x v="157"/>
    </i>
    <i r="1">
      <x v="160"/>
    </i>
    <i r="1">
      <x v="182"/>
    </i>
    <i r="1">
      <x v="184"/>
    </i>
    <i r="1">
      <x v="207"/>
    </i>
    <i r="1">
      <x v="246"/>
    </i>
    <i r="1">
      <x v="276"/>
    </i>
    <i r="1">
      <x v="277"/>
    </i>
    <i r="1">
      <x v="283"/>
    </i>
    <i r="1">
      <x v="284"/>
    </i>
    <i r="1">
      <x v="285"/>
    </i>
    <i r="1">
      <x v="288"/>
    </i>
    <i r="1">
      <x v="290"/>
    </i>
    <i r="1">
      <x v="346"/>
    </i>
    <i r="1">
      <x v="368"/>
    </i>
    <i r="1">
      <x v="371"/>
    </i>
    <i>
      <x v="34"/>
    </i>
    <i r="1">
      <x v="117"/>
    </i>
    <i r="1">
      <x v="160"/>
    </i>
    <i r="1">
      <x v="184"/>
    </i>
    <i r="1">
      <x v="246"/>
    </i>
    <i r="1">
      <x v="276"/>
    </i>
    <i r="1">
      <x v="277"/>
    </i>
    <i r="1">
      <x v="281"/>
    </i>
    <i r="1">
      <x v="283"/>
    </i>
    <i r="1">
      <x v="284"/>
    </i>
    <i r="1">
      <x v="285"/>
    </i>
    <i r="1">
      <x v="346"/>
    </i>
    <i>
      <x v="35"/>
    </i>
    <i r="1">
      <x v="110"/>
    </i>
    <i r="1">
      <x v="117"/>
    </i>
    <i r="1">
      <x v="182"/>
    </i>
    <i r="1">
      <x v="277"/>
    </i>
    <i r="1">
      <x v="279"/>
    </i>
    <i r="1">
      <x v="290"/>
    </i>
    <i r="1">
      <x v="367"/>
    </i>
    <i r="1">
      <x v="371"/>
    </i>
    <i>
      <x v="36"/>
    </i>
    <i r="1">
      <x v="28"/>
    </i>
    <i r="1">
      <x v="32"/>
    </i>
    <i r="1">
      <x v="114"/>
    </i>
    <i r="1">
      <x v="115"/>
    </i>
    <i r="1">
      <x v="118"/>
    </i>
    <i r="1">
      <x v="157"/>
    </i>
    <i r="1">
      <x v="159"/>
    </i>
    <i r="1">
      <x v="160"/>
    </i>
    <i r="1">
      <x v="182"/>
    </i>
    <i r="1">
      <x v="198"/>
    </i>
    <i r="1">
      <x v="201"/>
    </i>
    <i r="1">
      <x v="202"/>
    </i>
    <i r="1">
      <x v="204"/>
    </i>
    <i r="1">
      <x v="214"/>
    </i>
    <i r="1">
      <x v="285"/>
    </i>
    <i r="1">
      <x v="288"/>
    </i>
    <i r="1">
      <x v="334"/>
    </i>
    <i r="1">
      <x v="346"/>
    </i>
    <i r="1">
      <x v="433"/>
    </i>
    <i r="1">
      <x v="437"/>
    </i>
    <i r="1">
      <x v="438"/>
    </i>
    <i r="1">
      <x v="439"/>
    </i>
    <i r="1">
      <x v="440"/>
    </i>
    <i r="1">
      <x v="441"/>
    </i>
    <i r="1">
      <x v="442"/>
    </i>
    <i r="1">
      <x v="443"/>
    </i>
    <i r="1">
      <x v="444"/>
    </i>
    <i r="1">
      <x v="445"/>
    </i>
    <i>
      <x v="37"/>
    </i>
    <i r="1">
      <x v="28"/>
    </i>
    <i r="1">
      <x v="116"/>
    </i>
    <i r="1">
      <x v="117"/>
    </i>
    <i r="1">
      <x v="124"/>
    </i>
    <i r="1">
      <x v="157"/>
    </i>
    <i r="1">
      <x v="198"/>
    </i>
    <i r="1">
      <x v="201"/>
    </i>
    <i r="1">
      <x v="204"/>
    </i>
    <i r="1">
      <x v="205"/>
    </i>
    <i r="1">
      <x v="211"/>
    </i>
    <i r="1">
      <x v="214"/>
    </i>
    <i r="1">
      <x v="272"/>
    </i>
    <i r="1">
      <x v="280"/>
    </i>
    <i r="1">
      <x v="284"/>
    </i>
    <i r="1">
      <x v="285"/>
    </i>
    <i r="1">
      <x v="288"/>
    </i>
    <i r="1">
      <x v="290"/>
    </i>
    <i r="1">
      <x v="334"/>
    </i>
    <i r="1">
      <x v="346"/>
    </i>
    <i r="1">
      <x v="371"/>
    </i>
    <i>
      <x v="38"/>
    </i>
    <i r="1">
      <x v="110"/>
    </i>
    <i r="1">
      <x v="117"/>
    </i>
    <i r="1">
      <x v="124"/>
    </i>
    <i r="1">
      <x v="157"/>
    </i>
    <i r="1">
      <x v="179"/>
    </i>
    <i r="1">
      <x v="201"/>
    </i>
    <i r="1">
      <x v="204"/>
    </i>
    <i r="1">
      <x v="284"/>
    </i>
    <i r="1">
      <x v="285"/>
    </i>
    <i r="1">
      <x v="334"/>
    </i>
    <i r="1">
      <x v="346"/>
    </i>
    <i r="1">
      <x v="371"/>
    </i>
    <i>
      <x v="39"/>
    </i>
    <i r="1">
      <x v="71"/>
    </i>
    <i r="1">
      <x v="117"/>
    </i>
    <i r="1">
      <x v="160"/>
    </i>
    <i r="1">
      <x v="182"/>
    </i>
    <i r="1">
      <x v="246"/>
    </i>
    <i r="1">
      <x v="287"/>
    </i>
    <i r="1">
      <x v="334"/>
    </i>
    <i r="1">
      <x v="371"/>
    </i>
    <i>
      <x v="40"/>
    </i>
    <i r="1">
      <x v="35"/>
    </i>
    <i r="1">
      <x v="46"/>
    </i>
    <i r="1">
      <x v="62"/>
    </i>
    <i r="1">
      <x v="66"/>
    </i>
    <i r="1">
      <x v="83"/>
    </i>
    <i r="1">
      <x v="86"/>
    </i>
    <i r="1">
      <x v="99"/>
    </i>
    <i r="1">
      <x v="146"/>
    </i>
    <i r="1">
      <x v="182"/>
    </i>
    <i r="1">
      <x v="183"/>
    </i>
    <i r="1">
      <x v="187"/>
    </i>
    <i r="1">
      <x v="197"/>
    </i>
    <i r="1">
      <x v="216"/>
    </i>
    <i r="1">
      <x v="233"/>
    </i>
    <i r="1">
      <x v="303"/>
    </i>
    <i r="1">
      <x v="340"/>
    </i>
    <i r="1">
      <x v="344"/>
    </i>
    <i r="1">
      <x v="348"/>
    </i>
    <i r="1">
      <x v="368"/>
    </i>
    <i r="1">
      <x v="378"/>
    </i>
    <i r="1">
      <x v="391"/>
    </i>
    <i>
      <x v="41"/>
    </i>
    <i r="1">
      <x v="35"/>
    </i>
    <i r="1">
      <x v="37"/>
    </i>
    <i r="1">
      <x v="40"/>
    </i>
    <i r="1">
      <x v="41"/>
    </i>
    <i r="1">
      <x v="63"/>
    </i>
    <i r="1">
      <x v="66"/>
    </i>
    <i r="1">
      <x v="83"/>
    </i>
    <i r="1">
      <x v="97"/>
    </i>
    <i r="1">
      <x v="146"/>
    </i>
    <i r="1">
      <x v="148"/>
    </i>
    <i r="1">
      <x v="182"/>
    </i>
    <i r="1">
      <x v="187"/>
    </i>
    <i r="1">
      <x v="189"/>
    </i>
    <i r="1">
      <x v="214"/>
    </i>
    <i r="1">
      <x v="250"/>
    </i>
    <i r="1">
      <x v="295"/>
    </i>
    <i r="1">
      <x v="340"/>
    </i>
    <i r="1">
      <x v="344"/>
    </i>
    <i r="1">
      <x v="348"/>
    </i>
    <i r="1">
      <x v="367"/>
    </i>
    <i r="1">
      <x v="378"/>
    </i>
    <i r="1">
      <x v="390"/>
    </i>
    <i r="1">
      <x v="406"/>
    </i>
    <i r="1">
      <x v="470"/>
    </i>
    <i>
      <x v="42"/>
    </i>
    <i r="1">
      <x v="35"/>
    </i>
    <i r="1">
      <x v="37"/>
    </i>
    <i r="1">
      <x v="40"/>
    </i>
    <i r="1">
      <x v="41"/>
    </i>
    <i r="1">
      <x v="62"/>
    </i>
    <i r="1">
      <x v="66"/>
    </i>
    <i r="1">
      <x v="83"/>
    </i>
    <i r="1">
      <x v="99"/>
    </i>
    <i r="1">
      <x v="110"/>
    </i>
    <i r="1">
      <x v="146"/>
    </i>
    <i r="1">
      <x v="148"/>
    </i>
    <i r="1">
      <x v="182"/>
    </i>
    <i r="1">
      <x v="183"/>
    </i>
    <i r="1">
      <x v="188"/>
    </i>
    <i r="1">
      <x v="189"/>
    </i>
    <i r="1">
      <x v="197"/>
    </i>
    <i r="1">
      <x v="216"/>
    </i>
    <i r="1">
      <x v="217"/>
    </i>
    <i r="1">
      <x v="344"/>
    </i>
    <i r="1">
      <x v="348"/>
    </i>
    <i r="1">
      <x v="367"/>
    </i>
    <i r="1">
      <x v="378"/>
    </i>
    <i r="1">
      <x v="409"/>
    </i>
    <i r="1">
      <x v="470"/>
    </i>
    <i>
      <x v="43"/>
    </i>
    <i r="1">
      <x v="2"/>
    </i>
    <i r="1">
      <x v="157"/>
    </i>
    <i r="1">
      <x v="200"/>
    </i>
    <i r="1">
      <x v="288"/>
    </i>
    <i r="1">
      <x v="290"/>
    </i>
    <i r="1">
      <x v="371"/>
    </i>
    <i>
      <x v="44"/>
    </i>
    <i r="1">
      <x v="2"/>
    </i>
    <i r="1">
      <x v="157"/>
    </i>
    <i r="1">
      <x v="182"/>
    </i>
    <i r="1">
      <x v="200"/>
    </i>
    <i r="1">
      <x v="288"/>
    </i>
    <i r="1">
      <x v="290"/>
    </i>
    <i r="1">
      <x v="371"/>
    </i>
    <i>
      <x v="45"/>
    </i>
    <i r="1">
      <x v="157"/>
    </i>
    <i r="1">
      <x v="160"/>
    </i>
    <i r="1">
      <x v="177"/>
    </i>
    <i r="1">
      <x v="266"/>
    </i>
    <i r="1">
      <x v="284"/>
    </i>
    <i>
      <x v="46"/>
    </i>
    <i r="1">
      <x v="157"/>
    </i>
    <i r="1">
      <x v="288"/>
    </i>
    <i r="1">
      <x v="371"/>
    </i>
    <i>
      <x v="47"/>
    </i>
    <i r="1">
      <x v="157"/>
    </i>
    <i r="1">
      <x v="371"/>
    </i>
    <i>
      <x v="48"/>
    </i>
    <i r="1">
      <x v="288"/>
    </i>
    <i>
      <x v="49"/>
    </i>
    <i r="1">
      <x v="157"/>
    </i>
    <i>
      <x v="50"/>
    </i>
    <i r="1">
      <x v="110"/>
    </i>
    <i r="1">
      <x v="117"/>
    </i>
    <i r="1">
      <x v="182"/>
    </i>
    <i r="1">
      <x v="214"/>
    </i>
    <i r="1">
      <x v="270"/>
    </i>
    <i r="1">
      <x v="275"/>
    </i>
    <i r="1">
      <x v="277"/>
    </i>
    <i r="1">
      <x v="290"/>
    </i>
    <i r="1">
      <x v="333"/>
    </i>
    <i r="1">
      <x v="334"/>
    </i>
    <i>
      <x v="51"/>
    </i>
    <i r="1">
      <x v="124"/>
    </i>
    <i r="1">
      <x v="160"/>
    </i>
    <i r="1">
      <x v="284"/>
    </i>
    <i r="1">
      <x v="285"/>
    </i>
    <i r="1">
      <x v="287"/>
    </i>
    <i r="1">
      <x v="288"/>
    </i>
    <i>
      <x v="52"/>
    </i>
    <i r="1">
      <x v="28"/>
    </i>
    <i r="1">
      <x v="160"/>
    </i>
    <i>
      <x v="53"/>
    </i>
    <i r="1">
      <x v="124"/>
    </i>
    <i r="1">
      <x v="157"/>
    </i>
    <i r="1">
      <x v="371"/>
    </i>
    <i>
      <x v="54"/>
    </i>
    <i r="1">
      <x v="157"/>
    </i>
    <i r="1">
      <x v="285"/>
    </i>
    <i r="1">
      <x v="288"/>
    </i>
    <i r="1">
      <x v="371"/>
    </i>
    <i>
      <x v="55"/>
    </i>
    <i r="1">
      <x v="28"/>
    </i>
    <i r="1">
      <x v="132"/>
    </i>
    <i r="1">
      <x v="157"/>
    </i>
    <i r="1">
      <x v="288"/>
    </i>
    <i r="1">
      <x v="290"/>
    </i>
    <i r="1">
      <x v="346"/>
    </i>
    <i r="1">
      <x v="371"/>
    </i>
    <i>
      <x v="56"/>
    </i>
    <i r="1">
      <x v="160"/>
    </i>
    <i r="1">
      <x v="283"/>
    </i>
    <i r="1">
      <x v="285"/>
    </i>
    <i>
      <x v="57"/>
    </i>
    <i r="1">
      <x v="274"/>
    </i>
    <i r="1">
      <x v="280"/>
    </i>
    <i>
      <x v="58"/>
    </i>
    <i r="1">
      <x v="28"/>
    </i>
    <i r="1">
      <x v="124"/>
    </i>
    <i r="1">
      <x v="157"/>
    </i>
    <i r="1">
      <x v="160"/>
    </i>
    <i r="1">
      <x v="198"/>
    </i>
    <i r="1">
      <x v="207"/>
    </i>
    <i r="1">
      <x v="282"/>
    </i>
    <i r="1">
      <x v="283"/>
    </i>
    <i r="1">
      <x v="284"/>
    </i>
    <i r="1">
      <x v="285"/>
    </i>
    <i r="1">
      <x v="288"/>
    </i>
    <i r="1">
      <x v="371"/>
    </i>
    <i>
      <x v="59"/>
    </i>
    <i r="1">
      <x v="359"/>
    </i>
    <i r="1">
      <x v="360"/>
    </i>
    <i>
      <x v="60"/>
    </i>
    <i r="1">
      <x v="359"/>
    </i>
    <i r="1">
      <x v="360"/>
    </i>
    <i>
      <x v="61"/>
    </i>
    <i r="1">
      <x v="182"/>
    </i>
    <i>
      <x v="62"/>
    </i>
    <i r="1">
      <x v="182"/>
    </i>
    <i>
      <x v="63"/>
    </i>
    <i r="1">
      <x v="122"/>
    </i>
    <i r="1">
      <x v="182"/>
    </i>
    <i>
      <x v="64"/>
    </i>
    <i r="1">
      <x/>
    </i>
    <i>
      <x v="65"/>
    </i>
    <i r="1">
      <x v="182"/>
    </i>
    <i>
      <x v="66"/>
    </i>
    <i r="1">
      <x/>
    </i>
    <i r="1">
      <x v="78"/>
    </i>
    <i r="1">
      <x v="182"/>
    </i>
    <i>
      <x v="67"/>
    </i>
    <i r="1">
      <x/>
    </i>
    <i>
      <x v="68"/>
    </i>
    <i r="1">
      <x/>
    </i>
    <i>
      <x v="69"/>
    </i>
    <i r="1">
      <x/>
    </i>
    <i r="1">
      <x v="182"/>
    </i>
    <i>
      <x v="70"/>
    </i>
    <i r="1">
      <x/>
    </i>
    <i r="1">
      <x v="182"/>
    </i>
    <i>
      <x v="71"/>
    </i>
    <i r="1">
      <x/>
    </i>
    <i r="1">
      <x v="182"/>
    </i>
    <i r="1">
      <x v="210"/>
    </i>
    <i>
      <x v="72"/>
    </i>
    <i r="1">
      <x/>
    </i>
    <i>
      <x v="73"/>
    </i>
    <i r="1">
      <x v="182"/>
    </i>
    <i>
      <x v="74"/>
    </i>
    <i r="1">
      <x/>
    </i>
    <i>
      <x v="75"/>
    </i>
    <i r="1">
      <x/>
    </i>
    <i>
      <x v="76"/>
    </i>
    <i r="1">
      <x v="182"/>
    </i>
    <i>
      <x v="77"/>
    </i>
    <i r="1">
      <x/>
    </i>
    <i r="1">
      <x v="182"/>
    </i>
    <i>
      <x v="78"/>
    </i>
    <i r="1">
      <x v="182"/>
    </i>
    <i>
      <x v="79"/>
    </i>
    <i r="1">
      <x v="182"/>
    </i>
    <i>
      <x v="80"/>
    </i>
    <i r="1">
      <x/>
    </i>
    <i r="1">
      <x v="177"/>
    </i>
    <i r="1">
      <x v="182"/>
    </i>
    <i>
      <x v="81"/>
    </i>
    <i r="1">
      <x v="182"/>
    </i>
    <i>
      <x v="82"/>
    </i>
    <i r="1">
      <x/>
    </i>
    <i r="1">
      <x v="32"/>
    </i>
    <i r="1">
      <x v="77"/>
    </i>
    <i r="1">
      <x v="78"/>
    </i>
    <i r="1">
      <x v="182"/>
    </i>
    <i>
      <x v="83"/>
    </i>
    <i r="1">
      <x v="1"/>
    </i>
    <i r="1">
      <x v="70"/>
    </i>
    <i r="1">
      <x v="182"/>
    </i>
    <i>
      <x v="84"/>
    </i>
    <i r="1">
      <x/>
    </i>
    <i>
      <x v="85"/>
    </i>
    <i r="1">
      <x v="182"/>
    </i>
    <i>
      <x v="86"/>
    </i>
    <i r="1">
      <x v="182"/>
    </i>
    <i>
      <x v="87"/>
    </i>
    <i r="1">
      <x/>
    </i>
    <i r="1">
      <x v="182"/>
    </i>
    <i>
      <x v="88"/>
    </i>
    <i r="1">
      <x v="182"/>
    </i>
    <i>
      <x v="89"/>
    </i>
    <i r="1">
      <x v="182"/>
    </i>
    <i>
      <x v="90"/>
    </i>
    <i r="1">
      <x v="1"/>
    </i>
    <i>
      <x v="91"/>
    </i>
    <i r="1">
      <x v="182"/>
    </i>
    <i r="1">
      <x v="243"/>
    </i>
    <i r="1">
      <x v="360"/>
    </i>
    <i>
      <x v="92"/>
    </i>
    <i r="1">
      <x v="182"/>
    </i>
    <i r="1">
      <x v="360"/>
    </i>
    <i>
      <x v="93"/>
    </i>
    <i r="1">
      <x v="1"/>
    </i>
    <i r="1">
      <x v="182"/>
    </i>
    <i>
      <x v="94"/>
    </i>
    <i r="1">
      <x v="1"/>
    </i>
    <i r="1">
      <x v="182"/>
    </i>
    <i>
      <x v="95"/>
    </i>
    <i r="1">
      <x v="182"/>
    </i>
    <i r="1">
      <x v="243"/>
    </i>
    <i>
      <x v="96"/>
    </i>
    <i r="1">
      <x v="182"/>
    </i>
    <i>
      <x v="97"/>
    </i>
    <i r="1">
      <x v="182"/>
    </i>
    <i r="1">
      <x v="285"/>
    </i>
    <i r="1">
      <x v="333"/>
    </i>
    <i r="1">
      <x v="334"/>
    </i>
    <i>
      <x v="98"/>
    </i>
    <i r="1">
      <x v="33"/>
    </i>
    <i r="1">
      <x v="35"/>
    </i>
    <i r="1">
      <x v="38"/>
    </i>
    <i r="1">
      <x v="39"/>
    </i>
    <i r="1">
      <x v="41"/>
    </i>
    <i r="1">
      <x v="43"/>
    </i>
    <i r="1">
      <x v="54"/>
    </i>
    <i r="1">
      <x v="58"/>
    </i>
    <i r="1">
      <x v="95"/>
    </i>
    <i r="1">
      <x v="150"/>
    </i>
    <i r="1">
      <x v="178"/>
    </i>
    <i r="1">
      <x v="182"/>
    </i>
    <i r="1">
      <x v="183"/>
    </i>
    <i r="1">
      <x v="231"/>
    </i>
    <i r="1">
      <x v="239"/>
    </i>
    <i r="1">
      <x v="301"/>
    </i>
    <i r="1">
      <x v="303"/>
    </i>
    <i r="1">
      <x v="304"/>
    </i>
    <i r="1">
      <x v="332"/>
    </i>
    <i r="1">
      <x v="337"/>
    </i>
    <i r="1">
      <x v="348"/>
    </i>
    <i r="1">
      <x v="349"/>
    </i>
    <i r="1">
      <x v="377"/>
    </i>
    <i r="1">
      <x v="379"/>
    </i>
    <i r="1">
      <x v="380"/>
    </i>
    <i r="1">
      <x v="390"/>
    </i>
    <i r="1">
      <x v="401"/>
    </i>
    <i>
      <x v="99"/>
    </i>
    <i r="1">
      <x v="162"/>
    </i>
    <i r="1">
      <x v="182"/>
    </i>
    <i r="1">
      <x v="237"/>
    </i>
    <i>
      <x v="100"/>
    </i>
    <i r="1">
      <x v="1"/>
    </i>
    <i r="1">
      <x v="84"/>
    </i>
    <i r="1">
      <x v="158"/>
    </i>
    <i r="1">
      <x v="182"/>
    </i>
    <i r="1">
      <x v="196"/>
    </i>
    <i r="1">
      <x v="321"/>
    </i>
    <i r="1">
      <x v="340"/>
    </i>
    <i r="1">
      <x v="419"/>
    </i>
    <i r="1">
      <x v="440"/>
    </i>
    <i>
      <x v="101"/>
    </i>
    <i r="1">
      <x v="182"/>
    </i>
    <i>
      <x v="102"/>
    </i>
    <i r="1">
      <x v="38"/>
    </i>
    <i r="1">
      <x v="182"/>
    </i>
    <i r="1">
      <x v="238"/>
    </i>
    <i>
      <x v="103"/>
    </i>
    <i r="1">
      <x v="1"/>
    </i>
    <i r="1">
      <x v="20"/>
    </i>
    <i r="1">
      <x v="21"/>
    </i>
    <i r="1">
      <x v="22"/>
    </i>
    <i r="1">
      <x v="23"/>
    </i>
    <i r="1">
      <x v="24"/>
    </i>
    <i r="1">
      <x v="33"/>
    </i>
    <i r="1">
      <x v="35"/>
    </i>
    <i r="1">
      <x v="38"/>
    </i>
    <i r="1">
      <x v="39"/>
    </i>
    <i r="1">
      <x v="41"/>
    </i>
    <i r="1">
      <x v="50"/>
    </i>
    <i r="1">
      <x v="51"/>
    </i>
    <i r="1">
      <x v="52"/>
    </i>
    <i r="1">
      <x v="57"/>
    </i>
    <i r="1">
      <x v="62"/>
    </i>
    <i r="1">
      <x v="79"/>
    </i>
    <i r="1">
      <x v="80"/>
    </i>
    <i r="1">
      <x v="85"/>
    </i>
    <i r="1">
      <x v="87"/>
    </i>
    <i r="1">
      <x v="89"/>
    </i>
    <i r="1">
      <x v="90"/>
    </i>
    <i r="1">
      <x v="91"/>
    </i>
    <i r="1">
      <x v="92"/>
    </i>
    <i r="1">
      <x v="99"/>
    </i>
    <i r="1">
      <x v="100"/>
    </i>
    <i r="1">
      <x v="101"/>
    </i>
    <i r="1">
      <x v="103"/>
    </i>
    <i r="1">
      <x v="105"/>
    </i>
    <i r="1">
      <x v="137"/>
    </i>
    <i r="1">
      <x v="138"/>
    </i>
    <i r="1">
      <x v="140"/>
    </i>
    <i r="1">
      <x v="144"/>
    </i>
    <i r="1">
      <x v="145"/>
    </i>
    <i r="1">
      <x v="148"/>
    </i>
    <i r="1">
      <x v="151"/>
    </i>
    <i r="1">
      <x v="152"/>
    </i>
    <i r="1">
      <x v="153"/>
    </i>
    <i r="1">
      <x v="154"/>
    </i>
    <i r="1">
      <x v="163"/>
    </i>
    <i r="1">
      <x v="165"/>
    </i>
    <i r="1">
      <x v="170"/>
    </i>
    <i r="1">
      <x v="171"/>
    </i>
    <i r="1">
      <x v="172"/>
    </i>
    <i r="1">
      <x v="182"/>
    </i>
    <i r="1">
      <x v="183"/>
    </i>
    <i r="1">
      <x v="190"/>
    </i>
    <i r="1">
      <x v="195"/>
    </i>
    <i r="1">
      <x v="197"/>
    </i>
    <i r="1">
      <x v="217"/>
    </i>
    <i r="1">
      <x v="220"/>
    </i>
    <i r="1">
      <x v="221"/>
    </i>
    <i r="1">
      <x v="223"/>
    </i>
    <i r="1">
      <x v="227"/>
    </i>
    <i r="1">
      <x v="228"/>
    </i>
    <i r="1">
      <x v="249"/>
    </i>
    <i r="1">
      <x v="260"/>
    </i>
    <i r="1">
      <x v="261"/>
    </i>
    <i r="1">
      <x v="268"/>
    </i>
    <i r="1">
      <x v="299"/>
    </i>
    <i r="1">
      <x v="301"/>
    </i>
    <i r="1">
      <x v="303"/>
    </i>
    <i r="1">
      <x v="315"/>
    </i>
    <i r="1">
      <x v="322"/>
    </i>
    <i r="1">
      <x v="324"/>
    </i>
    <i r="1">
      <x v="326"/>
    </i>
    <i r="1">
      <x v="327"/>
    </i>
    <i r="1">
      <x v="328"/>
    </i>
    <i r="1">
      <x v="331"/>
    </i>
    <i r="1">
      <x v="339"/>
    </i>
    <i r="1">
      <x v="340"/>
    </i>
    <i r="1">
      <x v="342"/>
    </i>
    <i r="1">
      <x v="344"/>
    </i>
    <i r="1">
      <x v="370"/>
    </i>
    <i r="1">
      <x v="386"/>
    </i>
    <i r="1">
      <x v="387"/>
    </i>
    <i r="1">
      <x v="390"/>
    </i>
    <i r="1">
      <x v="393"/>
    </i>
    <i r="1">
      <x v="395"/>
    </i>
    <i r="1">
      <x v="397"/>
    </i>
    <i r="1">
      <x v="399"/>
    </i>
    <i r="1">
      <x v="409"/>
    </i>
    <i r="1">
      <x v="410"/>
    </i>
    <i r="1">
      <x v="411"/>
    </i>
    <i r="1">
      <x v="416"/>
    </i>
    <i r="1">
      <x v="421"/>
    </i>
    <i r="1">
      <x v="422"/>
    </i>
    <i r="1">
      <x v="425"/>
    </i>
    <i r="1">
      <x v="426"/>
    </i>
    <i r="1">
      <x v="427"/>
    </i>
    <i r="1">
      <x v="430"/>
    </i>
    <i>
      <x v="104"/>
    </i>
    <i r="1">
      <x v="16"/>
    </i>
    <i r="1">
      <x v="17"/>
    </i>
    <i r="1">
      <x v="32"/>
    </i>
    <i r="1">
      <x v="35"/>
    </i>
    <i r="1">
      <x v="37"/>
    </i>
    <i r="1">
      <x v="38"/>
    </i>
    <i r="1">
      <x v="46"/>
    </i>
    <i r="1">
      <x v="61"/>
    </i>
    <i r="1">
      <x v="62"/>
    </i>
    <i r="1">
      <x v="63"/>
    </i>
    <i r="1">
      <x v="64"/>
    </i>
    <i r="1">
      <x v="77"/>
    </i>
    <i r="1">
      <x v="79"/>
    </i>
    <i r="1">
      <x v="82"/>
    </i>
    <i r="1">
      <x v="83"/>
    </i>
    <i r="1">
      <x v="99"/>
    </i>
    <i r="1">
      <x v="105"/>
    </i>
    <i r="1">
      <x v="106"/>
    </i>
    <i r="1">
      <x v="139"/>
    </i>
    <i r="1">
      <x v="146"/>
    </i>
    <i r="1">
      <x v="153"/>
    </i>
    <i r="1">
      <x v="154"/>
    </i>
    <i r="1">
      <x v="168"/>
    </i>
    <i r="1">
      <x v="170"/>
    </i>
    <i r="1">
      <x v="173"/>
    </i>
    <i r="1">
      <x v="178"/>
    </i>
    <i r="1">
      <x v="182"/>
    </i>
    <i r="1">
      <x v="183"/>
    </i>
    <i r="1">
      <x v="188"/>
    </i>
    <i r="1">
      <x v="197"/>
    </i>
    <i r="1">
      <x v="216"/>
    </i>
    <i r="1">
      <x v="218"/>
    </i>
    <i r="1">
      <x v="220"/>
    </i>
    <i r="1">
      <x v="222"/>
    </i>
    <i r="1">
      <x v="229"/>
    </i>
    <i r="1">
      <x v="232"/>
    </i>
    <i r="1">
      <x v="234"/>
    </i>
    <i r="1">
      <x v="254"/>
    </i>
    <i r="1">
      <x v="260"/>
    </i>
    <i r="1">
      <x v="261"/>
    </i>
    <i r="1">
      <x v="264"/>
    </i>
    <i r="1">
      <x v="267"/>
    </i>
    <i r="1">
      <x v="269"/>
    </i>
    <i r="1">
      <x v="290"/>
    </i>
    <i r="1">
      <x v="291"/>
    </i>
    <i r="1">
      <x v="294"/>
    </i>
    <i r="1">
      <x v="295"/>
    </i>
    <i r="1">
      <x v="297"/>
    </i>
    <i r="1">
      <x v="303"/>
    </i>
    <i r="1">
      <x v="305"/>
    </i>
    <i r="1">
      <x v="326"/>
    </i>
    <i r="1">
      <x v="331"/>
    </i>
    <i r="1">
      <x v="332"/>
    </i>
    <i r="1">
      <x v="335"/>
    </i>
    <i r="1">
      <x v="337"/>
    </i>
    <i r="1">
      <x v="339"/>
    </i>
    <i r="1">
      <x v="342"/>
    </i>
    <i r="1">
      <x v="348"/>
    </i>
    <i r="1">
      <x v="358"/>
    </i>
    <i r="1">
      <x v="361"/>
    </i>
    <i r="1">
      <x v="366"/>
    </i>
    <i r="1">
      <x v="367"/>
    </i>
    <i r="1">
      <x v="371"/>
    </i>
    <i r="1">
      <x v="372"/>
    </i>
    <i r="1">
      <x v="378"/>
    </i>
    <i r="1">
      <x v="389"/>
    </i>
    <i r="1">
      <x v="404"/>
    </i>
    <i r="1">
      <x v="408"/>
    </i>
    <i r="1">
      <x v="410"/>
    </i>
    <i r="1">
      <x v="419"/>
    </i>
    <i r="1">
      <x v="430"/>
    </i>
    <i>
      <x v="105"/>
    </i>
    <i r="1">
      <x v="17"/>
    </i>
    <i r="1">
      <x v="21"/>
    </i>
    <i r="1">
      <x v="32"/>
    </i>
    <i r="1">
      <x v="33"/>
    </i>
    <i r="1">
      <x v="35"/>
    </i>
    <i r="1">
      <x v="37"/>
    </i>
    <i r="1">
      <x v="38"/>
    </i>
    <i r="1">
      <x v="39"/>
    </i>
    <i r="1">
      <x v="41"/>
    </i>
    <i r="1">
      <x v="48"/>
    </i>
    <i r="1">
      <x v="51"/>
    </i>
    <i r="1">
      <x v="53"/>
    </i>
    <i r="1">
      <x v="57"/>
    </i>
    <i r="1">
      <x v="63"/>
    </i>
    <i r="1">
      <x v="64"/>
    </i>
    <i r="1">
      <x v="79"/>
    </i>
    <i r="1">
      <x v="80"/>
    </i>
    <i r="1">
      <x v="89"/>
    </i>
    <i r="1">
      <x v="91"/>
    </i>
    <i r="1">
      <x v="95"/>
    </i>
    <i r="1">
      <x v="97"/>
    </i>
    <i r="1">
      <x v="99"/>
    </i>
    <i r="1">
      <x v="101"/>
    </i>
    <i r="1">
      <x v="106"/>
    </i>
    <i r="1">
      <x v="137"/>
    </i>
    <i r="1">
      <x v="140"/>
    </i>
    <i r="1">
      <x v="169"/>
    </i>
    <i r="1">
      <x v="182"/>
    </i>
    <i r="1">
      <x v="183"/>
    </i>
    <i r="1">
      <x v="188"/>
    </i>
    <i r="1">
      <x v="190"/>
    </i>
    <i r="1">
      <x v="197"/>
    </i>
    <i r="1">
      <x v="198"/>
    </i>
    <i r="1">
      <x v="199"/>
    </i>
    <i r="1">
      <x v="209"/>
    </i>
    <i r="1">
      <x v="216"/>
    </i>
    <i r="1">
      <x v="218"/>
    </i>
    <i r="1">
      <x v="221"/>
    </i>
    <i r="1">
      <x v="222"/>
    </i>
    <i r="1">
      <x v="223"/>
    </i>
    <i r="1">
      <x v="224"/>
    </i>
    <i r="1">
      <x v="225"/>
    </i>
    <i r="1">
      <x v="226"/>
    </i>
    <i r="1">
      <x v="227"/>
    </i>
    <i r="1">
      <x v="228"/>
    </i>
    <i r="1">
      <x v="234"/>
    </i>
    <i r="1">
      <x v="235"/>
    </i>
    <i r="1">
      <x v="242"/>
    </i>
    <i r="1">
      <x v="244"/>
    </i>
    <i r="1">
      <x v="249"/>
    </i>
    <i r="1">
      <x v="252"/>
    </i>
    <i r="1">
      <x v="255"/>
    </i>
    <i r="1">
      <x v="256"/>
    </i>
    <i r="1">
      <x v="258"/>
    </i>
    <i r="1">
      <x v="260"/>
    </i>
    <i r="1">
      <x v="261"/>
    </i>
    <i r="1">
      <x v="262"/>
    </i>
    <i r="1">
      <x v="269"/>
    </i>
    <i r="1">
      <x v="286"/>
    </i>
    <i r="1">
      <x v="290"/>
    </i>
    <i r="1">
      <x v="291"/>
    </i>
    <i r="1">
      <x v="296"/>
    </i>
    <i r="1">
      <x v="297"/>
    </i>
    <i r="1">
      <x v="299"/>
    </i>
    <i r="1">
      <x v="301"/>
    </i>
    <i r="1">
      <x v="303"/>
    </i>
    <i r="1">
      <x v="305"/>
    </i>
    <i r="1">
      <x v="306"/>
    </i>
    <i r="1">
      <x v="307"/>
    </i>
    <i r="1">
      <x v="321"/>
    </i>
    <i r="1">
      <x v="322"/>
    </i>
    <i r="1">
      <x v="324"/>
    </i>
    <i r="1">
      <x v="326"/>
    </i>
    <i r="1">
      <x v="328"/>
    </i>
    <i r="1">
      <x v="332"/>
    </i>
    <i r="1">
      <x v="335"/>
    </i>
    <i r="1">
      <x v="336"/>
    </i>
    <i r="1">
      <x v="339"/>
    </i>
    <i r="1">
      <x v="340"/>
    </i>
    <i r="1">
      <x v="343"/>
    </i>
    <i r="1">
      <x v="344"/>
    </i>
    <i r="1">
      <x v="348"/>
    </i>
    <i r="1">
      <x v="358"/>
    </i>
    <i r="1">
      <x v="366"/>
    </i>
    <i r="1">
      <x v="367"/>
    </i>
    <i r="1">
      <x v="378"/>
    </i>
    <i r="1">
      <x v="379"/>
    </i>
    <i r="1">
      <x v="389"/>
    </i>
    <i r="1">
      <x v="397"/>
    </i>
    <i r="1">
      <x v="399"/>
    </i>
    <i r="1">
      <x v="410"/>
    </i>
    <i r="1">
      <x v="412"/>
    </i>
    <i r="1">
      <x v="414"/>
    </i>
    <i r="1">
      <x v="415"/>
    </i>
    <i r="1">
      <x v="422"/>
    </i>
    <i r="1">
      <x v="423"/>
    </i>
    <i r="1">
      <x v="426"/>
    </i>
    <i r="1">
      <x v="470"/>
    </i>
    <i>
      <x v="106"/>
    </i>
    <i r="1">
      <x v="38"/>
    </i>
    <i r="1">
      <x v="39"/>
    </i>
    <i r="1">
      <x v="89"/>
    </i>
    <i r="1">
      <x v="326"/>
    </i>
    <i r="1">
      <x v="387"/>
    </i>
    <i>
      <x v="107"/>
    </i>
    <i r="1">
      <x v="339"/>
    </i>
    <i>
      <x v="108"/>
    </i>
    <i r="1">
      <x v="38"/>
    </i>
    <i r="1">
      <x v="39"/>
    </i>
    <i>
      <x v="109"/>
    </i>
    <i r="1">
      <x v="38"/>
    </i>
    <i r="1">
      <x v="39"/>
    </i>
    <i r="1">
      <x v="56"/>
    </i>
    <i r="1">
      <x v="89"/>
    </i>
    <i r="1">
      <x v="105"/>
    </i>
    <i r="1">
      <x v="165"/>
    </i>
    <i r="1">
      <x v="183"/>
    </i>
    <i r="1">
      <x v="225"/>
    </i>
    <i r="1">
      <x v="387"/>
    </i>
    <i>
      <x v="110"/>
    </i>
    <i r="1">
      <x v="32"/>
    </i>
    <i r="1">
      <x v="37"/>
    </i>
    <i r="1">
      <x v="41"/>
    </i>
    <i r="1">
      <x v="45"/>
    </i>
    <i r="1">
      <x v="62"/>
    </i>
    <i r="1">
      <x v="63"/>
    </i>
    <i r="1">
      <x v="74"/>
    </i>
    <i r="1">
      <x v="76"/>
    </i>
    <i r="1">
      <x v="77"/>
    </i>
    <i r="1">
      <x v="79"/>
    </i>
    <i r="1">
      <x v="83"/>
    </i>
    <i r="1">
      <x v="95"/>
    </i>
    <i r="1">
      <x v="97"/>
    </i>
    <i r="1">
      <x v="99"/>
    </i>
    <i r="1">
      <x v="106"/>
    </i>
    <i r="1">
      <x v="146"/>
    </i>
    <i r="1">
      <x v="150"/>
    </i>
    <i r="1">
      <x v="182"/>
    </i>
    <i r="1">
      <x v="183"/>
    </i>
    <i r="1">
      <x v="188"/>
    </i>
    <i r="1">
      <x v="189"/>
    </i>
    <i r="1">
      <x v="197"/>
    </i>
    <i r="1">
      <x v="214"/>
    </i>
    <i r="1">
      <x v="217"/>
    </i>
    <i r="1">
      <x v="218"/>
    </i>
    <i r="1">
      <x v="235"/>
    </i>
    <i r="1">
      <x v="250"/>
    </i>
    <i r="1">
      <x v="251"/>
    </i>
    <i r="1">
      <x v="262"/>
    </i>
    <i r="1">
      <x v="290"/>
    </i>
    <i r="1">
      <x v="294"/>
    </i>
    <i r="1">
      <x v="297"/>
    </i>
    <i r="1">
      <x v="303"/>
    </i>
    <i r="1">
      <x v="340"/>
    </i>
    <i r="1">
      <x v="344"/>
    </i>
    <i r="1">
      <x v="345"/>
    </i>
    <i r="1">
      <x v="348"/>
    </i>
    <i r="1">
      <x v="358"/>
    </i>
    <i r="1">
      <x v="367"/>
    </i>
    <i r="1">
      <x v="372"/>
    </i>
    <i r="1">
      <x v="377"/>
    </i>
    <i r="1">
      <x v="378"/>
    </i>
    <i r="1">
      <x v="380"/>
    </i>
    <i r="1">
      <x v="385"/>
    </i>
    <i r="1">
      <x v="400"/>
    </i>
    <i r="1">
      <x v="401"/>
    </i>
    <i r="1">
      <x v="405"/>
    </i>
    <i r="1">
      <x v="426"/>
    </i>
    <i>
      <x v="111"/>
    </i>
    <i r="1">
      <x v="5"/>
    </i>
    <i r="1">
      <x v="6"/>
    </i>
    <i r="1">
      <x v="7"/>
    </i>
    <i r="1">
      <x v="12"/>
    </i>
    <i r="1">
      <x v="13"/>
    </i>
    <i r="1">
      <x v="39"/>
    </i>
    <i r="1">
      <x v="50"/>
    </i>
    <i r="1">
      <x v="93"/>
    </i>
    <i r="1">
      <x v="102"/>
    </i>
    <i r="1">
      <x v="145"/>
    </i>
    <i r="1">
      <x v="165"/>
    </i>
    <i r="1">
      <x v="182"/>
    </i>
    <i r="1">
      <x v="183"/>
    </i>
    <i r="1">
      <x v="197"/>
    </i>
    <i r="1">
      <x v="234"/>
    </i>
    <i r="1">
      <x v="235"/>
    </i>
    <i r="1">
      <x v="242"/>
    </i>
    <i r="1">
      <x v="252"/>
    </i>
    <i r="1">
      <x v="303"/>
    </i>
    <i r="1">
      <x v="305"/>
    </i>
    <i r="1">
      <x v="309"/>
    </i>
    <i r="1">
      <x v="314"/>
    </i>
    <i r="1">
      <x v="316"/>
    </i>
    <i r="1">
      <x v="318"/>
    </i>
    <i r="1">
      <x v="322"/>
    </i>
    <i r="1">
      <x v="324"/>
    </i>
    <i r="1">
      <x v="331"/>
    </i>
    <i r="1">
      <x v="362"/>
    </i>
    <i r="1">
      <x v="370"/>
    </i>
    <i r="1">
      <x v="377"/>
    </i>
    <i r="1">
      <x v="383"/>
    </i>
    <i r="1">
      <x v="393"/>
    </i>
    <i r="1">
      <x v="394"/>
    </i>
    <i r="1">
      <x v="395"/>
    </i>
    <i r="1">
      <x v="396"/>
    </i>
    <i r="1">
      <x v="397"/>
    </i>
    <i r="1">
      <x v="427"/>
    </i>
    <i>
      <x v="112"/>
    </i>
    <i r="1">
      <x v="8"/>
    </i>
    <i r="1">
      <x v="18"/>
    </i>
    <i r="1">
      <x v="32"/>
    </i>
    <i r="1">
      <x v="65"/>
    </i>
    <i r="1">
      <x v="197"/>
    </i>
    <i r="1">
      <x v="294"/>
    </i>
    <i r="1">
      <x v="303"/>
    </i>
    <i r="1">
      <x v="312"/>
    </i>
    <i r="1">
      <x v="366"/>
    </i>
    <i>
      <x v="113"/>
    </i>
    <i r="1">
      <x v="17"/>
    </i>
    <i r="1">
      <x v="35"/>
    </i>
    <i r="1">
      <x v="37"/>
    </i>
    <i r="1">
      <x v="39"/>
    </i>
    <i r="1">
      <x v="83"/>
    </i>
    <i r="1">
      <x v="138"/>
    </i>
    <i r="1">
      <x v="145"/>
    </i>
    <i r="1">
      <x v="166"/>
    </i>
    <i r="1">
      <x v="182"/>
    </i>
    <i r="1">
      <x v="183"/>
    </i>
    <i r="1">
      <x v="197"/>
    </i>
    <i r="1">
      <x v="200"/>
    </i>
    <i r="1">
      <x v="209"/>
    </i>
    <i r="1">
      <x v="216"/>
    </i>
    <i r="1">
      <x v="227"/>
    </i>
    <i r="1">
      <x v="230"/>
    </i>
    <i r="1">
      <x v="249"/>
    </i>
    <i r="1">
      <x v="301"/>
    </i>
    <i r="1">
      <x v="303"/>
    </i>
    <i r="1">
      <x v="311"/>
    </i>
    <i r="1">
      <x v="326"/>
    </i>
    <i r="1">
      <x v="327"/>
    </i>
    <i r="1">
      <x v="331"/>
    </i>
    <i r="1">
      <x v="339"/>
    </i>
    <i r="1">
      <x v="344"/>
    </i>
    <i r="1">
      <x v="346"/>
    </i>
    <i r="1">
      <x v="348"/>
    </i>
    <i r="1">
      <x v="426"/>
    </i>
    <i>
      <x v="114"/>
    </i>
    <i r="1">
      <x v="26"/>
    </i>
    <i r="1">
      <x v="182"/>
    </i>
    <i r="1">
      <x v="328"/>
    </i>
    <i>
      <x v="115"/>
    </i>
    <i r="1">
      <x v="182"/>
    </i>
    <i>
      <x v="116"/>
    </i>
    <i r="1">
      <x v="131"/>
    </i>
    <i r="1">
      <x v="182"/>
    </i>
    <i>
      <x v="117"/>
    </i>
    <i r="1">
      <x v="192"/>
    </i>
    <i>
      <x v="118"/>
    </i>
    <i r="1">
      <x v="5"/>
    </i>
    <i r="1">
      <x v="10"/>
    </i>
    <i r="1">
      <x v="32"/>
    </i>
    <i r="1">
      <x v="34"/>
    </i>
    <i r="1">
      <x v="177"/>
    </i>
    <i r="1">
      <x v="182"/>
    </i>
    <i r="1">
      <x v="191"/>
    </i>
    <i r="1">
      <x v="197"/>
    </i>
    <i r="1">
      <x v="358"/>
    </i>
    <i r="1">
      <x v="372"/>
    </i>
    <i>
      <x v="119"/>
    </i>
    <i r="1">
      <x v="72"/>
    </i>
    <i r="1">
      <x v="176"/>
    </i>
    <i r="1">
      <x v="265"/>
    </i>
    <i r="1">
      <x v="297"/>
    </i>
    <i r="1">
      <x v="358"/>
    </i>
    <i>
      <x v="120"/>
    </i>
    <i r="1">
      <x v="182"/>
    </i>
    <i r="1">
      <x v="191"/>
    </i>
    <i>
      <x v="121"/>
    </i>
    <i r="1">
      <x v="14"/>
    </i>
    <i r="1">
      <x v="32"/>
    </i>
    <i r="1">
      <x v="33"/>
    </i>
    <i r="1">
      <x v="35"/>
    </i>
    <i r="1">
      <x v="37"/>
    </i>
    <i r="1">
      <x v="38"/>
    </i>
    <i r="1">
      <x v="39"/>
    </i>
    <i r="1">
      <x v="41"/>
    </i>
    <i r="1">
      <x v="46"/>
    </i>
    <i r="1">
      <x v="49"/>
    </i>
    <i r="1">
      <x v="51"/>
    </i>
    <i r="1">
      <x v="53"/>
    </i>
    <i r="1">
      <x v="54"/>
    </i>
    <i r="1">
      <x v="57"/>
    </i>
    <i r="1">
      <x v="58"/>
    </i>
    <i r="1">
      <x v="62"/>
    </i>
    <i r="1">
      <x v="63"/>
    </i>
    <i r="1">
      <x v="68"/>
    </i>
    <i r="1">
      <x v="90"/>
    </i>
    <i r="1">
      <x v="92"/>
    </i>
    <i r="1">
      <x v="95"/>
    </i>
    <i r="1">
      <x v="97"/>
    </i>
    <i r="1">
      <x v="99"/>
    </i>
    <i r="1">
      <x v="103"/>
    </i>
    <i r="1">
      <x v="104"/>
    </i>
    <i r="1">
      <x v="137"/>
    </i>
    <i r="1">
      <x v="152"/>
    </i>
    <i r="1">
      <x v="154"/>
    </i>
    <i r="1">
      <x v="182"/>
    </i>
    <i r="1">
      <x v="183"/>
    </i>
    <i r="1">
      <x v="184"/>
    </i>
    <i r="1">
      <x v="186"/>
    </i>
    <i r="1">
      <x v="188"/>
    </i>
    <i r="1">
      <x v="190"/>
    </i>
    <i r="1">
      <x v="197"/>
    </i>
    <i r="1">
      <x v="211"/>
    </i>
    <i r="1">
      <x v="216"/>
    </i>
    <i r="1">
      <x v="220"/>
    </i>
    <i r="1">
      <x v="222"/>
    </i>
    <i r="1">
      <x v="223"/>
    </i>
    <i r="1">
      <x v="224"/>
    </i>
    <i r="1">
      <x v="227"/>
    </i>
    <i r="1">
      <x v="228"/>
    </i>
    <i r="1">
      <x v="232"/>
    </i>
    <i r="1">
      <x v="241"/>
    </i>
    <i r="1">
      <x v="249"/>
    </i>
    <i r="1">
      <x v="252"/>
    </i>
    <i r="1">
      <x v="258"/>
    </i>
    <i r="1">
      <x v="259"/>
    </i>
    <i r="1">
      <x v="261"/>
    </i>
    <i r="1">
      <x v="262"/>
    </i>
    <i r="1">
      <x v="264"/>
    </i>
    <i r="1">
      <x v="290"/>
    </i>
    <i r="1">
      <x v="297"/>
    </i>
    <i r="1">
      <x v="301"/>
    </i>
    <i r="1">
      <x v="303"/>
    </i>
    <i r="1">
      <x v="320"/>
    </i>
    <i r="1">
      <x v="322"/>
    </i>
    <i r="1">
      <x v="326"/>
    </i>
    <i r="1">
      <x v="327"/>
    </i>
    <i r="1">
      <x v="332"/>
    </i>
    <i r="1">
      <x v="339"/>
    </i>
    <i r="1">
      <x v="340"/>
    </i>
    <i r="1">
      <x v="342"/>
    </i>
    <i r="1">
      <x v="344"/>
    </i>
    <i r="1">
      <x v="348"/>
    </i>
    <i r="1">
      <x v="358"/>
    </i>
    <i r="1">
      <x v="367"/>
    </i>
    <i r="1">
      <x v="370"/>
    </i>
    <i r="1">
      <x v="380"/>
    </i>
    <i r="1">
      <x v="386"/>
    </i>
    <i r="1">
      <x v="397"/>
    </i>
    <i r="1">
      <x v="399"/>
    </i>
    <i r="1">
      <x v="401"/>
    </i>
    <i r="1">
      <x v="402"/>
    </i>
    <i r="1">
      <x v="409"/>
    </i>
    <i r="1">
      <x v="410"/>
    </i>
    <i r="1">
      <x v="415"/>
    </i>
    <i r="1">
      <x v="418"/>
    </i>
    <i r="1">
      <x v="423"/>
    </i>
    <i r="1">
      <x v="430"/>
    </i>
    <i r="1">
      <x v="470"/>
    </i>
    <i>
      <x v="122"/>
    </i>
    <i r="1">
      <x v="3"/>
    </i>
    <i r="1">
      <x v="18"/>
    </i>
    <i r="1">
      <x v="19"/>
    </i>
    <i r="1">
      <x v="20"/>
    </i>
    <i r="1">
      <x v="29"/>
    </i>
    <i r="1">
      <x v="33"/>
    </i>
    <i r="1">
      <x v="38"/>
    </i>
    <i r="1">
      <x v="39"/>
    </i>
    <i r="1">
      <x v="50"/>
    </i>
    <i r="1">
      <x v="53"/>
    </i>
    <i r="1">
      <x v="59"/>
    </i>
    <i r="1">
      <x v="60"/>
    </i>
    <i r="1">
      <x v="84"/>
    </i>
    <i r="1">
      <x v="88"/>
    </i>
    <i r="1">
      <x v="89"/>
    </i>
    <i r="1">
      <x v="91"/>
    </i>
    <i r="1">
      <x v="96"/>
    </i>
    <i r="1">
      <x v="99"/>
    </i>
    <i r="1">
      <x v="100"/>
    </i>
    <i r="1">
      <x v="101"/>
    </i>
    <i r="1">
      <x v="103"/>
    </i>
    <i r="1">
      <x v="105"/>
    </i>
    <i r="1">
      <x v="137"/>
    </i>
    <i r="1">
      <x v="138"/>
    </i>
    <i r="1">
      <x v="140"/>
    </i>
    <i r="1">
      <x v="141"/>
    </i>
    <i r="1">
      <x v="144"/>
    </i>
    <i r="1">
      <x v="145"/>
    </i>
    <i r="1">
      <x v="163"/>
    </i>
    <i r="1">
      <x v="181"/>
    </i>
    <i r="1">
      <x v="182"/>
    </i>
    <i r="1">
      <x v="183"/>
    </i>
    <i r="1">
      <x v="185"/>
    </i>
    <i r="1">
      <x v="190"/>
    </i>
    <i r="1">
      <x v="194"/>
    </i>
    <i r="1">
      <x v="197"/>
    </i>
    <i r="1">
      <x v="211"/>
    </i>
    <i r="1">
      <x v="227"/>
    </i>
    <i r="1">
      <x v="230"/>
    </i>
    <i r="1">
      <x v="235"/>
    </i>
    <i r="1">
      <x v="236"/>
    </i>
    <i r="1">
      <x v="238"/>
    </i>
    <i r="1">
      <x v="242"/>
    </i>
    <i r="1">
      <x v="245"/>
    </i>
    <i r="1">
      <x v="260"/>
    </i>
    <i r="1">
      <x v="262"/>
    </i>
    <i r="1">
      <x v="264"/>
    </i>
    <i r="1">
      <x v="291"/>
    </i>
    <i r="1">
      <x v="301"/>
    </i>
    <i r="1">
      <x v="303"/>
    </i>
    <i r="1">
      <x v="310"/>
    </i>
    <i r="1">
      <x v="316"/>
    </i>
    <i r="1">
      <x v="318"/>
    </i>
    <i r="1">
      <x v="326"/>
    </i>
    <i r="1">
      <x v="330"/>
    </i>
    <i r="1">
      <x v="331"/>
    </i>
    <i r="1">
      <x v="338"/>
    </i>
    <i r="1">
      <x v="339"/>
    </i>
    <i r="1">
      <x v="340"/>
    </i>
    <i r="1">
      <x v="342"/>
    </i>
    <i r="1">
      <x v="343"/>
    </i>
    <i r="1">
      <x v="344"/>
    </i>
    <i r="1">
      <x v="348"/>
    </i>
    <i r="1">
      <x v="370"/>
    </i>
    <i r="1">
      <x v="383"/>
    </i>
    <i r="1">
      <x v="384"/>
    </i>
    <i r="1">
      <x v="387"/>
    </i>
    <i r="1">
      <x v="395"/>
    </i>
    <i r="1">
      <x v="397"/>
    </i>
    <i r="1">
      <x v="410"/>
    </i>
    <i r="1">
      <x v="416"/>
    </i>
    <i r="1">
      <x v="421"/>
    </i>
    <i r="1">
      <x v="422"/>
    </i>
    <i r="1">
      <x v="423"/>
    </i>
    <i r="1">
      <x v="424"/>
    </i>
    <i r="1">
      <x v="427"/>
    </i>
    <i r="1">
      <x v="470"/>
    </i>
    <i>
      <x v="123"/>
    </i>
    <i r="1">
      <x v="1"/>
    </i>
    <i r="1">
      <x v="18"/>
    </i>
    <i r="1">
      <x v="32"/>
    </i>
    <i r="1">
      <x v="33"/>
    </i>
    <i r="1">
      <x v="35"/>
    </i>
    <i r="1">
      <x v="38"/>
    </i>
    <i r="1">
      <x v="39"/>
    </i>
    <i r="1">
      <x v="41"/>
    </i>
    <i r="1">
      <x v="51"/>
    </i>
    <i r="1">
      <x v="53"/>
    </i>
    <i r="1">
      <x v="57"/>
    </i>
    <i r="1">
      <x v="58"/>
    </i>
    <i r="1">
      <x v="62"/>
    </i>
    <i r="1">
      <x v="64"/>
    </i>
    <i r="1">
      <x v="66"/>
    </i>
    <i r="1">
      <x v="79"/>
    </i>
    <i r="1">
      <x v="80"/>
    </i>
    <i r="1">
      <x v="83"/>
    </i>
    <i r="1">
      <x v="89"/>
    </i>
    <i r="1">
      <x v="91"/>
    </i>
    <i r="1">
      <x v="95"/>
    </i>
    <i r="1">
      <x v="97"/>
    </i>
    <i r="1">
      <x v="99"/>
    </i>
    <i r="1">
      <x v="144"/>
    </i>
    <i r="1">
      <x v="145"/>
    </i>
    <i r="1">
      <x v="146"/>
    </i>
    <i r="1">
      <x v="151"/>
    </i>
    <i r="1">
      <x v="153"/>
    </i>
    <i r="1">
      <x v="154"/>
    </i>
    <i r="1">
      <x v="165"/>
    </i>
    <i r="1">
      <x v="180"/>
    </i>
    <i r="1">
      <x v="182"/>
    </i>
    <i r="1">
      <x v="183"/>
    </i>
    <i r="1">
      <x v="184"/>
    </i>
    <i r="1">
      <x v="186"/>
    </i>
    <i r="1">
      <x v="187"/>
    </i>
    <i r="1">
      <x v="188"/>
    </i>
    <i r="1">
      <x v="189"/>
    </i>
    <i r="1">
      <x v="190"/>
    </i>
    <i r="1">
      <x v="195"/>
    </i>
    <i r="1">
      <x v="197"/>
    </i>
    <i r="1">
      <x v="220"/>
    </i>
    <i r="1">
      <x v="227"/>
    </i>
    <i r="1">
      <x v="228"/>
    </i>
    <i r="1">
      <x v="234"/>
    </i>
    <i r="1">
      <x v="235"/>
    </i>
    <i r="1">
      <x v="238"/>
    </i>
    <i r="1">
      <x v="240"/>
    </i>
    <i r="1">
      <x v="242"/>
    </i>
    <i r="1">
      <x v="253"/>
    </i>
    <i r="1">
      <x v="256"/>
    </i>
    <i r="1">
      <x v="260"/>
    </i>
    <i r="1">
      <x v="261"/>
    </i>
    <i r="1">
      <x v="262"/>
    </i>
    <i r="1">
      <x v="265"/>
    </i>
    <i r="1">
      <x v="269"/>
    </i>
    <i r="1">
      <x v="291"/>
    </i>
    <i r="1">
      <x v="301"/>
    </i>
    <i r="1">
      <x v="303"/>
    </i>
    <i r="1">
      <x v="319"/>
    </i>
    <i r="1">
      <x v="323"/>
    </i>
    <i r="1">
      <x v="324"/>
    </i>
    <i r="1">
      <x v="325"/>
    </i>
    <i r="1">
      <x v="326"/>
    </i>
    <i r="1">
      <x v="327"/>
    </i>
    <i r="1">
      <x v="335"/>
    </i>
    <i r="1">
      <x v="339"/>
    </i>
    <i r="1">
      <x v="340"/>
    </i>
    <i r="1">
      <x v="342"/>
    </i>
    <i r="1">
      <x v="344"/>
    </i>
    <i r="1">
      <x v="347"/>
    </i>
    <i r="1">
      <x v="348"/>
    </i>
    <i r="1">
      <x v="367"/>
    </i>
    <i r="1">
      <x v="378"/>
    </i>
    <i r="1">
      <x v="379"/>
    </i>
    <i r="1">
      <x v="387"/>
    </i>
    <i r="1">
      <x v="389"/>
    </i>
    <i r="1">
      <x v="397"/>
    </i>
    <i r="1">
      <x v="398"/>
    </i>
    <i r="1">
      <x v="399"/>
    </i>
    <i r="1">
      <x v="405"/>
    </i>
    <i r="1">
      <x v="407"/>
    </i>
    <i r="1">
      <x v="409"/>
    </i>
    <i r="1">
      <x v="410"/>
    </i>
    <i r="1">
      <x v="413"/>
    </i>
    <i r="1">
      <x v="417"/>
    </i>
    <i r="1">
      <x v="420"/>
    </i>
    <i r="1">
      <x v="422"/>
    </i>
    <i r="1">
      <x v="423"/>
    </i>
    <i r="1">
      <x v="430"/>
    </i>
    <i r="1">
      <x v="470"/>
    </i>
    <i>
      <x v="124"/>
    </i>
    <i r="1">
      <x v="35"/>
    </i>
    <i r="1">
      <x v="37"/>
    </i>
    <i r="1">
      <x v="38"/>
    </i>
    <i r="1">
      <x v="39"/>
    </i>
    <i r="1">
      <x v="51"/>
    </i>
    <i r="1">
      <x v="57"/>
    </i>
    <i r="1">
      <x v="80"/>
    </i>
    <i r="1">
      <x v="91"/>
    </i>
    <i r="1">
      <x v="140"/>
    </i>
    <i r="1">
      <x v="152"/>
    </i>
    <i r="1">
      <x v="182"/>
    </i>
    <i r="1">
      <x v="190"/>
    </i>
    <i r="1">
      <x v="197"/>
    </i>
    <i r="1">
      <x v="209"/>
    </i>
    <i r="1">
      <x v="220"/>
    </i>
    <i r="1">
      <x v="221"/>
    </i>
    <i r="1">
      <x v="223"/>
    </i>
    <i r="1">
      <x v="227"/>
    </i>
    <i r="1">
      <x v="228"/>
    </i>
    <i r="1">
      <x v="249"/>
    </i>
    <i r="1">
      <x v="260"/>
    </i>
    <i r="1">
      <x v="264"/>
    </i>
    <i r="1">
      <x v="301"/>
    </i>
    <i r="1">
      <x v="366"/>
    </i>
    <i r="1">
      <x v="397"/>
    </i>
    <i r="1">
      <x v="410"/>
    </i>
    <i r="1">
      <x v="422"/>
    </i>
    <i r="1">
      <x v="430"/>
    </i>
    <i r="1">
      <x v="470"/>
    </i>
    <i>
      <x v="125"/>
    </i>
    <i r="1">
      <x v="35"/>
    </i>
    <i r="1">
      <x v="50"/>
    </i>
    <i r="1">
      <x v="51"/>
    </i>
    <i r="1">
      <x v="57"/>
    </i>
    <i r="1">
      <x v="80"/>
    </i>
    <i r="1">
      <x v="92"/>
    </i>
    <i r="1">
      <x v="105"/>
    </i>
    <i r="1">
      <x v="140"/>
    </i>
    <i r="1">
      <x v="152"/>
    </i>
    <i r="1">
      <x v="183"/>
    </i>
    <i r="1">
      <x v="190"/>
    </i>
    <i r="1">
      <x v="197"/>
    </i>
    <i r="1">
      <x v="211"/>
    </i>
    <i r="1">
      <x v="227"/>
    </i>
    <i r="1">
      <x v="228"/>
    </i>
    <i r="1">
      <x v="260"/>
    </i>
    <i r="1">
      <x v="261"/>
    </i>
    <i r="1">
      <x v="301"/>
    </i>
    <i r="1">
      <x v="303"/>
    </i>
    <i r="1">
      <x v="322"/>
    </i>
    <i r="1">
      <x v="339"/>
    </i>
    <i r="1">
      <x v="386"/>
    </i>
    <i r="1">
      <x v="399"/>
    </i>
    <i r="1">
      <x v="410"/>
    </i>
    <i r="1">
      <x v="429"/>
    </i>
    <i>
      <x v="126"/>
    </i>
    <i r="1">
      <x v="95"/>
    </i>
    <i r="1">
      <x v="182"/>
    </i>
    <i r="1">
      <x v="214"/>
    </i>
    <i r="1">
      <x v="216"/>
    </i>
    <i>
      <x v="127"/>
    </i>
    <i r="1">
      <x v="339"/>
    </i>
    <i r="1">
      <x v="348"/>
    </i>
    <i>
      <x v="128"/>
    </i>
    <i r="1">
      <x v="38"/>
    </i>
    <i r="1">
      <x v="39"/>
    </i>
    <i r="1">
      <x v="83"/>
    </i>
    <i r="1">
      <x v="91"/>
    </i>
    <i r="1">
      <x v="103"/>
    </i>
    <i r="1">
      <x v="183"/>
    </i>
    <i r="1">
      <x v="197"/>
    </i>
    <i r="1">
      <x v="214"/>
    </i>
    <i r="1">
      <x v="227"/>
    </i>
    <i r="1">
      <x v="228"/>
    </i>
    <i>
      <x v="129"/>
    </i>
    <i r="1">
      <x v="1"/>
    </i>
    <i r="1">
      <x v="33"/>
    </i>
    <i r="1">
      <x v="35"/>
    </i>
    <i r="1">
      <x v="38"/>
    </i>
    <i r="1">
      <x v="39"/>
    </i>
    <i r="1">
      <x v="41"/>
    </i>
    <i r="1">
      <x v="46"/>
    </i>
    <i r="1">
      <x v="47"/>
    </i>
    <i r="1">
      <x v="49"/>
    </i>
    <i r="1">
      <x v="53"/>
    </i>
    <i r="1">
      <x v="54"/>
    </i>
    <i r="1">
      <x v="62"/>
    </i>
    <i r="1">
      <x v="66"/>
    </i>
    <i r="1">
      <x v="80"/>
    </i>
    <i r="1">
      <x v="81"/>
    </i>
    <i r="1">
      <x v="83"/>
    </i>
    <i r="1">
      <x v="90"/>
    </i>
    <i r="1">
      <x v="92"/>
    </i>
    <i r="1">
      <x v="95"/>
    </i>
    <i r="1">
      <x v="97"/>
    </i>
    <i r="1">
      <x v="99"/>
    </i>
    <i r="1">
      <x v="137"/>
    </i>
    <i r="1">
      <x v="144"/>
    </i>
    <i r="1">
      <x v="145"/>
    </i>
    <i r="1">
      <x v="152"/>
    </i>
    <i r="1">
      <x v="176"/>
    </i>
    <i r="1">
      <x v="182"/>
    </i>
    <i r="1">
      <x v="183"/>
    </i>
    <i r="1">
      <x v="187"/>
    </i>
    <i r="1">
      <x v="190"/>
    </i>
    <i r="1">
      <x v="197"/>
    </i>
    <i r="1">
      <x v="209"/>
    </i>
    <i r="1">
      <x v="220"/>
    </i>
    <i r="1">
      <x v="221"/>
    </i>
    <i r="1">
      <x v="224"/>
    </i>
    <i r="1">
      <x v="227"/>
    </i>
    <i r="1">
      <x v="228"/>
    </i>
    <i r="1">
      <x v="233"/>
    </i>
    <i r="1">
      <x v="234"/>
    </i>
    <i r="1">
      <x v="235"/>
    </i>
    <i r="1">
      <x v="241"/>
    </i>
    <i r="1">
      <x v="242"/>
    </i>
    <i r="1">
      <x v="249"/>
    </i>
    <i r="1">
      <x v="257"/>
    </i>
    <i r="1">
      <x v="260"/>
    </i>
    <i r="1">
      <x v="261"/>
    </i>
    <i r="1">
      <x v="262"/>
    </i>
    <i r="1">
      <x v="269"/>
    </i>
    <i r="1">
      <x v="292"/>
    </i>
    <i r="1">
      <x v="300"/>
    </i>
    <i r="1">
      <x v="301"/>
    </i>
    <i r="1">
      <x v="303"/>
    </i>
    <i r="1">
      <x v="318"/>
    </i>
    <i r="1">
      <x v="319"/>
    </i>
    <i r="1">
      <x v="331"/>
    </i>
    <i r="1">
      <x v="339"/>
    </i>
    <i r="1">
      <x v="340"/>
    </i>
    <i r="1">
      <x v="364"/>
    </i>
    <i r="1">
      <x v="367"/>
    </i>
    <i r="1">
      <x v="378"/>
    </i>
    <i r="1">
      <x v="386"/>
    </i>
    <i r="1">
      <x v="387"/>
    </i>
    <i r="1">
      <x v="390"/>
    </i>
    <i r="1">
      <x v="392"/>
    </i>
    <i r="1">
      <x v="397"/>
    </i>
    <i r="1">
      <x v="409"/>
    </i>
    <i r="1">
      <x v="410"/>
    </i>
    <i r="1">
      <x v="427"/>
    </i>
    <i r="1">
      <x v="430"/>
    </i>
    <i r="1">
      <x v="470"/>
    </i>
    <i>
      <x v="130"/>
    </i>
    <i r="1">
      <x v="89"/>
    </i>
    <i r="1">
      <x v="105"/>
    </i>
    <i r="1">
      <x v="197"/>
    </i>
    <i>
      <x v="131"/>
    </i>
    <i r="1">
      <x v="32"/>
    </i>
    <i r="1">
      <x v="35"/>
    </i>
    <i r="1">
      <x v="38"/>
    </i>
    <i r="1">
      <x v="39"/>
    </i>
    <i r="1">
      <x v="91"/>
    </i>
    <i r="1">
      <x v="103"/>
    </i>
    <i r="1">
      <x v="140"/>
    </i>
    <i r="1">
      <x v="152"/>
    </i>
    <i r="1">
      <x v="182"/>
    </i>
    <i r="1">
      <x v="183"/>
    </i>
    <i r="1">
      <x v="197"/>
    </i>
    <i r="1">
      <x v="201"/>
    </i>
    <i r="1">
      <x v="216"/>
    </i>
    <i r="1">
      <x v="220"/>
    </i>
    <i r="1">
      <x v="227"/>
    </i>
    <i r="1">
      <x v="228"/>
    </i>
    <i r="1">
      <x v="241"/>
    </i>
    <i r="1">
      <x v="339"/>
    </i>
    <i r="1">
      <x v="348"/>
    </i>
    <i r="1">
      <x v="369"/>
    </i>
    <i r="1">
      <x v="384"/>
    </i>
    <i r="1">
      <x v="387"/>
    </i>
    <i>
      <x v="132"/>
    </i>
    <i r="1">
      <x v="18"/>
    </i>
    <i r="1">
      <x v="35"/>
    </i>
    <i r="1">
      <x v="38"/>
    </i>
    <i r="1">
      <x v="39"/>
    </i>
    <i r="1">
      <x v="51"/>
    </i>
    <i r="1">
      <x v="85"/>
    </i>
    <i r="1">
      <x v="91"/>
    </i>
    <i r="1">
      <x v="94"/>
    </i>
    <i r="1">
      <x v="95"/>
    </i>
    <i r="1">
      <x v="99"/>
    </i>
    <i r="1">
      <x v="105"/>
    </i>
    <i r="1">
      <x v="137"/>
    </i>
    <i r="1">
      <x v="140"/>
    </i>
    <i r="1">
      <x v="144"/>
    </i>
    <i r="1">
      <x v="145"/>
    </i>
    <i r="1">
      <x v="154"/>
    </i>
    <i r="1">
      <x v="182"/>
    </i>
    <i r="1">
      <x v="190"/>
    </i>
    <i r="1">
      <x v="197"/>
    </i>
    <i r="1">
      <x v="205"/>
    </i>
    <i r="1">
      <x v="213"/>
    </i>
    <i r="1">
      <x v="220"/>
    </i>
    <i r="1">
      <x v="221"/>
    </i>
    <i r="1">
      <x v="227"/>
    </i>
    <i r="1">
      <x v="241"/>
    </i>
    <i r="1">
      <x v="246"/>
    </i>
    <i r="1">
      <x v="249"/>
    </i>
    <i r="1">
      <x v="257"/>
    </i>
    <i r="1">
      <x v="260"/>
    </i>
    <i r="1">
      <x v="263"/>
    </i>
    <i r="1">
      <x v="269"/>
    </i>
    <i r="1">
      <x v="320"/>
    </i>
    <i r="1">
      <x v="339"/>
    </i>
    <i r="1">
      <x v="340"/>
    </i>
    <i r="1">
      <x v="341"/>
    </i>
    <i r="1">
      <x v="371"/>
    </i>
    <i r="1">
      <x v="410"/>
    </i>
    <i r="1">
      <x v="414"/>
    </i>
    <i r="1">
      <x v="429"/>
    </i>
    <i r="1">
      <x v="430"/>
    </i>
    <i r="1">
      <x v="470"/>
    </i>
    <i>
      <x v="133"/>
    </i>
    <i r="1">
      <x v="94"/>
    </i>
    <i r="1">
      <x v="182"/>
    </i>
    <i r="1">
      <x v="241"/>
    </i>
    <i r="1">
      <x v="251"/>
    </i>
    <i r="1">
      <x v="339"/>
    </i>
    <i r="1">
      <x v="401"/>
    </i>
    <i>
      <x v="134"/>
    </i>
    <i r="1">
      <x v="22"/>
    </i>
    <i r="1">
      <x v="33"/>
    </i>
    <i r="1">
      <x v="35"/>
    </i>
    <i r="1">
      <x v="154"/>
    </i>
    <i r="1">
      <x v="182"/>
    </i>
    <i r="1">
      <x v="220"/>
    </i>
    <i r="1">
      <x v="313"/>
    </i>
    <i r="1">
      <x v="322"/>
    </i>
    <i r="1">
      <x v="384"/>
    </i>
    <i r="1">
      <x v="397"/>
    </i>
    <i r="1">
      <x v="399"/>
    </i>
    <i r="1">
      <x v="422"/>
    </i>
    <i r="1">
      <x v="430"/>
    </i>
    <i>
      <x v="135"/>
    </i>
    <i r="1">
      <x v="69"/>
    </i>
    <i r="1">
      <x v="182"/>
    </i>
    <i r="1">
      <x v="193"/>
    </i>
    <i r="1">
      <x v="204"/>
    </i>
    <i r="1">
      <x v="346"/>
    </i>
    <i r="1">
      <x v="363"/>
    </i>
    <i r="1">
      <x v="403"/>
    </i>
    <i>
      <x v="136"/>
    </i>
    <i r="1">
      <x v="13"/>
    </i>
    <i r="1">
      <x v="17"/>
    </i>
    <i r="1">
      <x v="32"/>
    </i>
    <i r="1">
      <x v="35"/>
    </i>
    <i r="1">
      <x v="37"/>
    </i>
    <i r="1">
      <x v="46"/>
    </i>
    <i r="1">
      <x v="55"/>
    </i>
    <i r="1">
      <x v="62"/>
    </i>
    <i r="1">
      <x v="63"/>
    </i>
    <i r="1">
      <x v="64"/>
    </i>
    <i r="1">
      <x v="66"/>
    </i>
    <i r="1">
      <x v="67"/>
    </i>
    <i r="1">
      <x v="83"/>
    </i>
    <i r="1">
      <x v="86"/>
    </i>
    <i r="1">
      <x v="95"/>
    </i>
    <i r="1">
      <x v="98"/>
    </i>
    <i r="1">
      <x v="99"/>
    </i>
    <i r="1">
      <x v="106"/>
    </i>
    <i r="1">
      <x v="107"/>
    </i>
    <i r="1">
      <x v="167"/>
    </i>
    <i r="1">
      <x v="173"/>
    </i>
    <i r="1">
      <x v="178"/>
    </i>
    <i r="1">
      <x v="182"/>
    </i>
    <i r="1">
      <x v="183"/>
    </i>
    <i r="1">
      <x v="186"/>
    </i>
    <i r="1">
      <x v="188"/>
    </i>
    <i r="1">
      <x v="190"/>
    </i>
    <i r="1">
      <x v="197"/>
    </i>
    <i r="1">
      <x v="216"/>
    </i>
    <i r="1">
      <x v="217"/>
    </i>
    <i r="1">
      <x v="220"/>
    </i>
    <i r="1">
      <x v="267"/>
    </i>
    <i r="1">
      <x v="290"/>
    </i>
    <i r="1">
      <x v="291"/>
    </i>
    <i r="1">
      <x v="294"/>
    </i>
    <i r="1">
      <x v="297"/>
    </i>
    <i r="1">
      <x v="298"/>
    </i>
    <i r="1">
      <x v="301"/>
    </i>
    <i r="1">
      <x v="302"/>
    </i>
    <i r="1">
      <x v="303"/>
    </i>
    <i r="1">
      <x v="317"/>
    </i>
    <i r="1">
      <x v="332"/>
    </i>
    <i r="1">
      <x v="335"/>
    </i>
    <i r="1">
      <x v="339"/>
    </i>
    <i r="1">
      <x v="340"/>
    </i>
    <i r="1">
      <x v="344"/>
    </i>
    <i r="1">
      <x v="348"/>
    </i>
    <i r="1">
      <x v="358"/>
    </i>
    <i r="1">
      <x v="366"/>
    </i>
    <i r="1">
      <x v="371"/>
    </i>
    <i r="1">
      <x v="372"/>
    </i>
    <i r="1">
      <x v="387"/>
    </i>
    <i r="1">
      <x v="425"/>
    </i>
    <i r="1">
      <x v="428"/>
    </i>
    <i>
      <x v="137"/>
    </i>
    <i r="1">
      <x v="25"/>
    </i>
    <i r="1">
      <x v="35"/>
    </i>
    <i r="1">
      <x v="39"/>
    </i>
    <i r="1">
      <x v="62"/>
    </i>
    <i r="1">
      <x v="103"/>
    </i>
    <i r="1">
      <x v="182"/>
    </i>
    <i r="1">
      <x v="183"/>
    </i>
    <i r="1">
      <x v="197"/>
    </i>
    <i r="1">
      <x v="216"/>
    </i>
    <i r="1">
      <x v="301"/>
    </i>
    <i r="1">
      <x v="303"/>
    </i>
    <i r="1">
      <x v="311"/>
    </i>
    <i r="1">
      <x v="339"/>
    </i>
    <i r="1">
      <x v="364"/>
    </i>
    <i r="1">
      <x v="378"/>
    </i>
    <i r="1">
      <x v="427"/>
    </i>
    <i r="1">
      <x v="470"/>
    </i>
    <i>
      <x v="138"/>
    </i>
    <i r="1">
      <x v="9"/>
    </i>
    <i r="1">
      <x v="15"/>
    </i>
    <i r="1">
      <x v="26"/>
    </i>
    <i r="1">
      <x v="35"/>
    </i>
    <i r="1">
      <x v="37"/>
    </i>
    <i r="1">
      <x v="38"/>
    </i>
    <i r="1">
      <x v="39"/>
    </i>
    <i r="1">
      <x v="62"/>
    </i>
    <i r="1">
      <x v="83"/>
    </i>
    <i r="1">
      <x v="86"/>
    </i>
    <i r="1">
      <x v="99"/>
    </i>
    <i r="1">
      <x v="134"/>
    </i>
    <i r="1">
      <x v="135"/>
    </i>
    <i r="1">
      <x v="141"/>
    </i>
    <i r="1">
      <x v="144"/>
    </i>
    <i r="1">
      <x v="145"/>
    </i>
    <i r="1">
      <x v="182"/>
    </i>
    <i r="1">
      <x v="183"/>
    </i>
    <i r="1">
      <x v="190"/>
    </i>
    <i r="1">
      <x v="197"/>
    </i>
    <i r="1">
      <x v="216"/>
    </i>
    <i r="1">
      <x v="241"/>
    </i>
    <i r="1">
      <x v="248"/>
    </i>
    <i r="1">
      <x v="256"/>
    </i>
    <i r="1">
      <x v="294"/>
    </i>
    <i r="1">
      <x v="297"/>
    </i>
    <i r="1">
      <x v="303"/>
    </i>
    <i r="1">
      <x v="318"/>
    </i>
    <i r="1">
      <x v="326"/>
    </i>
    <i r="1">
      <x v="339"/>
    </i>
    <i r="1">
      <x v="348"/>
    </i>
    <i r="1">
      <x v="358"/>
    </i>
    <i r="1">
      <x v="362"/>
    </i>
    <i r="1">
      <x v="365"/>
    </i>
    <i r="1">
      <x v="366"/>
    </i>
    <i r="1">
      <x v="427"/>
    </i>
    <i r="1">
      <x v="470"/>
    </i>
    <i>
      <x v="139"/>
    </i>
    <i r="1">
      <x v="182"/>
    </i>
    <i>
      <x v="140"/>
    </i>
    <i r="1">
      <x v="182"/>
    </i>
    <i r="1">
      <x v="332"/>
    </i>
    <i>
      <x v="141"/>
    </i>
    <i r="1">
      <x v="14"/>
    </i>
    <i r="1">
      <x v="17"/>
    </i>
    <i r="1">
      <x v="32"/>
    </i>
    <i r="1">
      <x v="35"/>
    </i>
    <i r="1">
      <x v="37"/>
    </i>
    <i r="1">
      <x v="38"/>
    </i>
    <i r="1">
      <x v="39"/>
    </i>
    <i r="1">
      <x v="46"/>
    </i>
    <i r="1">
      <x v="57"/>
    </i>
    <i r="1">
      <x v="63"/>
    </i>
    <i r="1">
      <x v="64"/>
    </i>
    <i r="1">
      <x v="66"/>
    </i>
    <i r="1">
      <x v="67"/>
    </i>
    <i r="1">
      <x v="83"/>
    </i>
    <i r="1">
      <x v="86"/>
    </i>
    <i r="1">
      <x v="99"/>
    </i>
    <i r="1">
      <x v="106"/>
    </i>
    <i r="1">
      <x v="173"/>
    </i>
    <i r="1">
      <x v="182"/>
    </i>
    <i r="1">
      <x v="183"/>
    </i>
    <i r="1">
      <x v="197"/>
    </i>
    <i r="1">
      <x v="212"/>
    </i>
    <i r="1">
      <x v="216"/>
    </i>
    <i r="1">
      <x v="217"/>
    </i>
    <i r="1">
      <x v="248"/>
    </i>
    <i r="1">
      <x v="261"/>
    </i>
    <i r="1">
      <x v="289"/>
    </i>
    <i r="1">
      <x v="290"/>
    </i>
    <i r="1">
      <x v="291"/>
    </i>
    <i r="1">
      <x v="294"/>
    </i>
    <i r="1">
      <x v="297"/>
    </i>
    <i r="1">
      <x v="300"/>
    </i>
    <i r="1">
      <x v="301"/>
    </i>
    <i r="1">
      <x v="302"/>
    </i>
    <i r="1">
      <x v="303"/>
    </i>
    <i r="1">
      <x v="332"/>
    </i>
    <i r="1">
      <x v="339"/>
    </i>
    <i r="1">
      <x v="340"/>
    </i>
    <i r="1">
      <x v="344"/>
    </i>
    <i r="1">
      <x v="348"/>
    </i>
    <i r="1">
      <x v="358"/>
    </i>
    <i r="1">
      <x v="366"/>
    </i>
    <i r="1">
      <x v="371"/>
    </i>
    <i r="1">
      <x v="372"/>
    </i>
    <i r="1">
      <x v="376"/>
    </i>
    <i>
      <x v="142"/>
    </i>
    <i r="1">
      <x v="182"/>
    </i>
    <i r="1">
      <x v="427"/>
    </i>
    <i>
      <x v="143"/>
    </i>
    <i r="1">
      <x v="32"/>
    </i>
    <i r="1">
      <x v="39"/>
    </i>
    <i r="1">
      <x v="46"/>
    </i>
    <i r="1">
      <x v="62"/>
    </i>
    <i r="1">
      <x v="63"/>
    </i>
    <i r="1">
      <x v="66"/>
    </i>
    <i r="1">
      <x v="82"/>
    </i>
    <i r="1">
      <x v="95"/>
    </i>
    <i r="1">
      <x v="99"/>
    </i>
    <i r="1">
      <x v="146"/>
    </i>
    <i r="1">
      <x v="182"/>
    </i>
    <i r="1">
      <x v="183"/>
    </i>
    <i r="1">
      <x v="186"/>
    </i>
    <i r="1">
      <x v="187"/>
    </i>
    <i r="1">
      <x v="197"/>
    </i>
    <i r="1">
      <x v="220"/>
    </i>
    <i r="1">
      <x v="264"/>
    </i>
    <i r="1">
      <x v="332"/>
    </i>
    <i r="1">
      <x v="367"/>
    </i>
    <i r="1">
      <x v="380"/>
    </i>
    <i r="1">
      <x v="428"/>
    </i>
    <i>
      <x v="144"/>
    </i>
    <i r="1">
      <x v="4"/>
    </i>
    <i r="1">
      <x v="5"/>
    </i>
    <i r="1">
      <x v="7"/>
    </i>
    <i r="1">
      <x v="9"/>
    </i>
    <i r="1">
      <x v="11"/>
    </i>
    <i r="1">
      <x v="13"/>
    </i>
    <i r="1">
      <x v="17"/>
    </i>
    <i r="1">
      <x v="26"/>
    </i>
    <i r="1">
      <x v="31"/>
    </i>
    <i r="1">
      <x v="33"/>
    </i>
    <i r="1">
      <x v="35"/>
    </i>
    <i r="1">
      <x v="38"/>
    </i>
    <i r="1">
      <x v="39"/>
    </i>
    <i r="1">
      <x v="46"/>
    </i>
    <i r="1">
      <x v="57"/>
    </i>
    <i r="1">
      <x v="62"/>
    </i>
    <i r="1">
      <x v="64"/>
    </i>
    <i r="1">
      <x v="83"/>
    </i>
    <i r="1">
      <x v="86"/>
    </i>
    <i r="1">
      <x v="95"/>
    </i>
    <i r="1">
      <x v="99"/>
    </i>
    <i r="1">
      <x v="100"/>
    </i>
    <i r="1">
      <x v="101"/>
    </i>
    <i r="1">
      <x v="104"/>
    </i>
    <i r="1">
      <x v="106"/>
    </i>
    <i r="1">
      <x v="134"/>
    </i>
    <i r="1">
      <x v="135"/>
    </i>
    <i r="1">
      <x v="136"/>
    </i>
    <i r="1">
      <x v="138"/>
    </i>
    <i r="1">
      <x v="139"/>
    </i>
    <i r="1">
      <x v="140"/>
    </i>
    <i r="1">
      <x v="143"/>
    </i>
    <i r="1">
      <x v="149"/>
    </i>
    <i r="1">
      <x v="165"/>
    </i>
    <i r="1">
      <x v="173"/>
    </i>
    <i r="1">
      <x v="182"/>
    </i>
    <i r="1">
      <x v="183"/>
    </i>
    <i r="1">
      <x v="186"/>
    </i>
    <i r="1">
      <x v="188"/>
    </i>
    <i r="1">
      <x v="190"/>
    </i>
    <i r="1">
      <x v="197"/>
    </i>
    <i r="1">
      <x v="200"/>
    </i>
    <i r="1">
      <x v="208"/>
    </i>
    <i r="1">
      <x v="209"/>
    </i>
    <i r="1">
      <x v="214"/>
    </i>
    <i r="1">
      <x v="220"/>
    </i>
    <i r="1">
      <x v="222"/>
    </i>
    <i r="1">
      <x v="226"/>
    </i>
    <i r="1">
      <x v="227"/>
    </i>
    <i r="1">
      <x v="241"/>
    </i>
    <i r="1">
      <x v="246"/>
    </i>
    <i r="1">
      <x v="249"/>
    </i>
    <i r="1">
      <x v="256"/>
    </i>
    <i r="1">
      <x v="260"/>
    </i>
    <i r="1">
      <x v="261"/>
    </i>
    <i r="1">
      <x v="262"/>
    </i>
    <i r="1">
      <x v="291"/>
    </i>
    <i r="1">
      <x v="294"/>
    </i>
    <i r="1">
      <x v="297"/>
    </i>
    <i r="1">
      <x v="301"/>
    </i>
    <i r="1">
      <x v="303"/>
    </i>
    <i r="1">
      <x v="315"/>
    </i>
    <i r="1">
      <x v="324"/>
    </i>
    <i r="1">
      <x v="326"/>
    </i>
    <i r="1">
      <x v="331"/>
    </i>
    <i r="1">
      <x v="339"/>
    </i>
    <i r="1">
      <x v="340"/>
    </i>
    <i r="1">
      <x v="344"/>
    </i>
    <i r="1">
      <x v="348"/>
    </i>
    <i r="1">
      <x v="358"/>
    </i>
    <i r="1">
      <x v="365"/>
    </i>
    <i r="1">
      <x v="367"/>
    </i>
    <i r="1">
      <x v="371"/>
    </i>
    <i r="1">
      <x v="377"/>
    </i>
    <i r="1">
      <x v="380"/>
    </i>
    <i r="1">
      <x v="401"/>
    </i>
    <i r="1">
      <x v="410"/>
    </i>
    <i r="1">
      <x v="414"/>
    </i>
    <i r="1">
      <x v="427"/>
    </i>
    <i r="1">
      <x v="428"/>
    </i>
    <i r="1">
      <x v="430"/>
    </i>
    <i r="1">
      <x v="470"/>
    </i>
    <i>
      <x v="145"/>
    </i>
    <i r="1">
      <x v="32"/>
    </i>
    <i r="1">
      <x v="35"/>
    </i>
    <i r="1">
      <x v="63"/>
    </i>
    <i r="1">
      <x v="64"/>
    </i>
    <i r="1">
      <x v="79"/>
    </i>
    <i r="1">
      <x v="85"/>
    </i>
    <i r="1">
      <x v="99"/>
    </i>
    <i r="1">
      <x v="106"/>
    </i>
    <i r="1">
      <x v="178"/>
    </i>
    <i r="1">
      <x v="182"/>
    </i>
    <i r="1">
      <x v="183"/>
    </i>
    <i r="1">
      <x v="197"/>
    </i>
    <i r="1">
      <x v="218"/>
    </i>
    <i r="1">
      <x v="247"/>
    </i>
    <i r="1">
      <x v="290"/>
    </i>
    <i r="1">
      <x v="294"/>
    </i>
    <i r="1">
      <x v="297"/>
    </i>
    <i r="1">
      <x v="301"/>
    </i>
    <i r="1">
      <x v="303"/>
    </i>
    <i r="1">
      <x v="372"/>
    </i>
    <i r="1">
      <x v="377"/>
    </i>
    <i>
      <x v="146"/>
    </i>
    <i r="1">
      <x v="5"/>
    </i>
    <i r="1">
      <x v="11"/>
    </i>
    <i r="1">
      <x v="17"/>
    </i>
    <i r="1">
      <x v="32"/>
    </i>
    <i r="1">
      <x v="35"/>
    </i>
    <i r="1">
      <x v="37"/>
    </i>
    <i r="1">
      <x v="38"/>
    </i>
    <i r="1">
      <x v="39"/>
    </i>
    <i r="1">
      <x v="46"/>
    </i>
    <i r="1">
      <x v="50"/>
    </i>
    <i r="1">
      <x v="57"/>
    </i>
    <i r="1">
      <x v="63"/>
    </i>
    <i r="1">
      <x v="66"/>
    </i>
    <i r="1">
      <x v="67"/>
    </i>
    <i r="1">
      <x v="80"/>
    </i>
    <i r="1">
      <x v="83"/>
    </i>
    <i r="1">
      <x v="86"/>
    </i>
    <i r="1">
      <x v="95"/>
    </i>
    <i r="1">
      <x v="99"/>
    </i>
    <i r="1">
      <x v="103"/>
    </i>
    <i r="1">
      <x v="105"/>
    </i>
    <i r="1">
      <x v="106"/>
    </i>
    <i r="1">
      <x v="138"/>
    </i>
    <i r="1">
      <x v="142"/>
    </i>
    <i r="1">
      <x v="144"/>
    </i>
    <i r="1">
      <x v="145"/>
    </i>
    <i r="1">
      <x v="165"/>
    </i>
    <i r="1">
      <x v="173"/>
    </i>
    <i r="1">
      <x v="175"/>
    </i>
    <i r="1">
      <x v="177"/>
    </i>
    <i r="1">
      <x v="182"/>
    </i>
    <i r="1">
      <x v="183"/>
    </i>
    <i r="1">
      <x v="197"/>
    </i>
    <i r="1">
      <x v="208"/>
    </i>
    <i r="1">
      <x v="209"/>
    </i>
    <i r="1">
      <x v="216"/>
    </i>
    <i r="1">
      <x v="220"/>
    </i>
    <i r="1">
      <x v="221"/>
    </i>
    <i r="1">
      <x v="222"/>
    </i>
    <i r="1">
      <x v="223"/>
    </i>
    <i r="1">
      <x v="224"/>
    </i>
    <i r="1">
      <x v="227"/>
    </i>
    <i r="1">
      <x v="228"/>
    </i>
    <i r="1">
      <x v="240"/>
    </i>
    <i r="1">
      <x v="241"/>
    </i>
    <i r="1">
      <x v="248"/>
    </i>
    <i r="1">
      <x v="256"/>
    </i>
    <i r="1">
      <x v="259"/>
    </i>
    <i r="1">
      <x v="260"/>
    </i>
    <i r="1">
      <x v="261"/>
    </i>
    <i r="1">
      <x v="262"/>
    </i>
    <i r="1">
      <x v="290"/>
    </i>
    <i r="1">
      <x v="293"/>
    </i>
    <i r="1">
      <x v="294"/>
    </i>
    <i r="1">
      <x v="297"/>
    </i>
    <i r="1">
      <x v="301"/>
    </i>
    <i r="1">
      <x v="302"/>
    </i>
    <i r="1">
      <x v="303"/>
    </i>
    <i r="1">
      <x v="311"/>
    </i>
    <i r="1">
      <x v="321"/>
    </i>
    <i r="1">
      <x v="324"/>
    </i>
    <i r="1">
      <x v="326"/>
    </i>
    <i r="1">
      <x v="331"/>
    </i>
    <i r="1">
      <x v="332"/>
    </i>
    <i r="1">
      <x v="339"/>
    </i>
    <i r="1">
      <x v="340"/>
    </i>
    <i r="1">
      <x v="341"/>
    </i>
    <i r="1">
      <x v="344"/>
    </i>
    <i r="1">
      <x v="348"/>
    </i>
    <i r="1">
      <x v="358"/>
    </i>
    <i r="1">
      <x v="366"/>
    </i>
    <i r="1">
      <x v="370"/>
    </i>
    <i r="1">
      <x v="371"/>
    </i>
    <i r="1">
      <x v="372"/>
    </i>
    <i r="1">
      <x v="395"/>
    </i>
    <i r="1">
      <x v="399"/>
    </i>
    <i r="1">
      <x v="410"/>
    </i>
    <i r="1">
      <x v="414"/>
    </i>
    <i r="1">
      <x v="426"/>
    </i>
    <i r="1">
      <x v="427"/>
    </i>
    <i r="1">
      <x v="430"/>
    </i>
    <i r="1">
      <x v="470"/>
    </i>
    <i>
      <x v="147"/>
    </i>
    <i r="1">
      <x v="14"/>
    </i>
    <i r="1">
      <x v="17"/>
    </i>
    <i r="1">
      <x v="32"/>
    </i>
    <i r="1">
      <x v="35"/>
    </i>
    <i r="1">
      <x v="37"/>
    </i>
    <i r="1">
      <x v="46"/>
    </i>
    <i r="1">
      <x v="63"/>
    </i>
    <i r="1">
      <x v="64"/>
    </i>
    <i r="1">
      <x v="65"/>
    </i>
    <i r="1">
      <x v="86"/>
    </i>
    <i r="1">
      <x v="95"/>
    </i>
    <i r="1">
      <x v="99"/>
    </i>
    <i r="1">
      <x v="106"/>
    </i>
    <i r="1">
      <x v="178"/>
    </i>
    <i r="1">
      <x v="182"/>
    </i>
    <i r="1">
      <x v="183"/>
    </i>
    <i r="1">
      <x v="186"/>
    </i>
    <i r="1">
      <x v="197"/>
    </i>
    <i r="1">
      <x v="216"/>
    </i>
    <i r="1">
      <x v="218"/>
    </i>
    <i r="1">
      <x v="220"/>
    </i>
    <i r="1">
      <x v="248"/>
    </i>
    <i r="1">
      <x v="269"/>
    </i>
    <i r="1">
      <x v="290"/>
    </i>
    <i r="1">
      <x v="291"/>
    </i>
    <i r="1">
      <x v="294"/>
    </i>
    <i r="1">
      <x v="297"/>
    </i>
    <i r="1">
      <x v="301"/>
    </i>
    <i r="1">
      <x v="302"/>
    </i>
    <i r="1">
      <x v="303"/>
    </i>
    <i r="1">
      <x v="332"/>
    </i>
    <i r="1">
      <x v="340"/>
    </i>
    <i r="1">
      <x v="344"/>
    </i>
    <i r="1">
      <x v="348"/>
    </i>
    <i r="1">
      <x v="358"/>
    </i>
    <i r="1">
      <x v="371"/>
    </i>
    <i r="1">
      <x v="372"/>
    </i>
    <i r="1">
      <x v="387"/>
    </i>
    <i r="1">
      <x v="428"/>
    </i>
    <i>
      <x v="148"/>
    </i>
    <i r="1">
      <x v="326"/>
    </i>
    <i r="1">
      <x v="331"/>
    </i>
    <i>
      <x v="149"/>
    </i>
    <i r="1">
      <x v="182"/>
    </i>
    <i>
      <x v="150"/>
    </i>
    <i r="1">
      <x v="18"/>
    </i>
    <i r="1">
      <x v="35"/>
    </i>
    <i r="1">
      <x v="38"/>
    </i>
    <i r="1">
      <x v="39"/>
    </i>
    <i r="1">
      <x v="51"/>
    </i>
    <i r="1">
      <x v="53"/>
    </i>
    <i r="1">
      <x v="57"/>
    </i>
    <i r="1">
      <x v="89"/>
    </i>
    <i r="1">
      <x v="91"/>
    </i>
    <i r="1">
      <x v="99"/>
    </i>
    <i r="1">
      <x v="103"/>
    </i>
    <i r="1">
      <x v="105"/>
    </i>
    <i r="1">
      <x v="137"/>
    </i>
    <i r="1">
      <x v="141"/>
    </i>
    <i r="1">
      <x v="144"/>
    </i>
    <i r="1">
      <x v="152"/>
    </i>
    <i r="1">
      <x v="153"/>
    </i>
    <i r="1">
      <x v="161"/>
    </i>
    <i r="1">
      <x v="164"/>
    </i>
    <i r="1">
      <x v="182"/>
    </i>
    <i r="1">
      <x v="183"/>
    </i>
    <i r="1">
      <x v="190"/>
    </i>
    <i r="1">
      <x v="197"/>
    </i>
    <i r="1">
      <x v="216"/>
    </i>
    <i r="1">
      <x v="220"/>
    </i>
    <i r="1">
      <x v="226"/>
    </i>
    <i r="1">
      <x v="227"/>
    </i>
    <i r="1">
      <x v="228"/>
    </i>
    <i r="1">
      <x v="249"/>
    </i>
    <i r="1">
      <x v="260"/>
    </i>
    <i r="1">
      <x v="261"/>
    </i>
    <i r="1">
      <x v="301"/>
    </i>
    <i r="1">
      <x v="303"/>
    </i>
    <i r="1">
      <x v="316"/>
    </i>
    <i r="1">
      <x v="318"/>
    </i>
    <i r="1">
      <x v="319"/>
    </i>
    <i r="1">
      <x v="324"/>
    </i>
    <i r="1">
      <x v="326"/>
    </i>
    <i r="1">
      <x v="339"/>
    </i>
    <i r="1">
      <x v="341"/>
    </i>
    <i r="1">
      <x v="348"/>
    </i>
    <i r="1">
      <x v="366"/>
    </i>
    <i r="1">
      <x v="376"/>
    </i>
    <i r="1">
      <x v="388"/>
    </i>
    <i r="1">
      <x v="397"/>
    </i>
    <i r="1">
      <x v="399"/>
    </i>
    <i r="1">
      <x v="410"/>
    </i>
    <i r="1">
      <x v="414"/>
    </i>
    <i r="1">
      <x v="415"/>
    </i>
    <i r="1">
      <x v="422"/>
    </i>
    <i r="1">
      <x v="430"/>
    </i>
    <i r="1">
      <x v="470"/>
    </i>
    <i>
      <x v="151"/>
    </i>
    <i r="1">
      <x v="18"/>
    </i>
    <i r="1">
      <x v="19"/>
    </i>
    <i r="1">
      <x v="33"/>
    </i>
    <i r="1">
      <x v="38"/>
    </i>
    <i r="1">
      <x v="39"/>
    </i>
    <i r="1">
      <x v="50"/>
    </i>
    <i r="1">
      <x v="53"/>
    </i>
    <i r="1">
      <x v="57"/>
    </i>
    <i r="1">
      <x v="75"/>
    </i>
    <i r="1">
      <x v="87"/>
    </i>
    <i r="1">
      <x v="88"/>
    </i>
    <i r="1">
      <x v="91"/>
    </i>
    <i r="1">
      <x v="99"/>
    </i>
    <i r="1">
      <x v="102"/>
    </i>
    <i r="1">
      <x v="103"/>
    </i>
    <i r="1">
      <x v="105"/>
    </i>
    <i r="1">
      <x v="137"/>
    </i>
    <i r="1">
      <x v="140"/>
    </i>
    <i r="1">
      <x v="144"/>
    </i>
    <i r="1">
      <x v="145"/>
    </i>
    <i r="1">
      <x v="152"/>
    </i>
    <i r="1">
      <x v="182"/>
    </i>
    <i r="1">
      <x v="183"/>
    </i>
    <i r="1">
      <x v="190"/>
    </i>
    <i r="1">
      <x v="197"/>
    </i>
    <i r="1">
      <x v="220"/>
    </i>
    <i r="1">
      <x v="227"/>
    </i>
    <i r="1">
      <x v="256"/>
    </i>
    <i r="1">
      <x v="260"/>
    </i>
    <i r="1">
      <x v="261"/>
    </i>
    <i r="1">
      <x v="298"/>
    </i>
    <i r="1">
      <x v="301"/>
    </i>
    <i r="1">
      <x v="303"/>
    </i>
    <i r="1">
      <x v="307"/>
    </i>
    <i r="1">
      <x v="318"/>
    </i>
    <i r="1">
      <x v="319"/>
    </i>
    <i r="1">
      <x v="321"/>
    </i>
    <i r="1">
      <x v="324"/>
    </i>
    <i r="1">
      <x v="326"/>
    </i>
    <i r="1">
      <x v="328"/>
    </i>
    <i r="1">
      <x v="329"/>
    </i>
    <i r="1">
      <x v="331"/>
    </i>
    <i r="1">
      <x v="339"/>
    </i>
    <i r="1">
      <x v="376"/>
    </i>
    <i r="1">
      <x v="394"/>
    </i>
    <i r="1">
      <x v="397"/>
    </i>
    <i r="1">
      <x v="421"/>
    </i>
    <i r="1">
      <x v="422"/>
    </i>
    <i r="1">
      <x v="470"/>
    </i>
    <i>
      <x v="152"/>
    </i>
    <i r="1">
      <x v="35"/>
    </i>
    <i r="1">
      <x v="37"/>
    </i>
    <i r="1">
      <x v="38"/>
    </i>
    <i r="1">
      <x v="39"/>
    </i>
    <i r="1">
      <x v="41"/>
    </i>
    <i r="1">
      <x v="62"/>
    </i>
    <i r="1">
      <x v="66"/>
    </i>
    <i r="1">
      <x v="83"/>
    </i>
    <i r="1">
      <x v="89"/>
    </i>
    <i r="1">
      <x v="99"/>
    </i>
    <i r="1">
      <x v="146"/>
    </i>
    <i r="1">
      <x v="148"/>
    </i>
    <i r="1">
      <x v="182"/>
    </i>
    <i r="1">
      <x v="183"/>
    </i>
    <i r="1">
      <x v="188"/>
    </i>
    <i r="1">
      <x v="189"/>
    </i>
    <i r="1">
      <x v="197"/>
    </i>
    <i r="1">
      <x v="216"/>
    </i>
    <i r="1">
      <x v="217"/>
    </i>
    <i r="1">
      <x v="221"/>
    </i>
    <i r="1">
      <x v="228"/>
    </i>
    <i r="1">
      <x v="280"/>
    </i>
    <i r="1">
      <x v="315"/>
    </i>
    <i r="1">
      <x v="333"/>
    </i>
    <i r="1">
      <x v="334"/>
    </i>
    <i r="1">
      <x v="337"/>
    </i>
    <i r="1">
      <x v="344"/>
    </i>
    <i r="1">
      <x v="348"/>
    </i>
    <i r="1">
      <x v="368"/>
    </i>
    <i r="1">
      <x v="378"/>
    </i>
    <i r="1">
      <x v="384"/>
    </i>
    <i r="1">
      <x v="390"/>
    </i>
    <i r="1">
      <x v="406"/>
    </i>
    <i r="1">
      <x v="470"/>
    </i>
    <i>
      <x v="153"/>
    </i>
    <i r="1">
      <x v="182"/>
    </i>
    <i r="1">
      <x v="313"/>
    </i>
    <i>
      <x v="154"/>
    </i>
    <i r="1">
      <x v="308"/>
    </i>
    <i r="1">
      <x v="313"/>
    </i>
    <i>
      <x v="155"/>
    </i>
    <i r="1">
      <x v="182"/>
    </i>
    <i>
      <x v="156"/>
    </i>
    <i r="1">
      <x v="1"/>
    </i>
    <i r="1">
      <x v="36"/>
    </i>
    <i r="1">
      <x v="38"/>
    </i>
    <i r="1">
      <x v="41"/>
    </i>
    <i r="1">
      <x v="58"/>
    </i>
    <i r="1">
      <x v="59"/>
    </i>
    <i r="1">
      <x v="62"/>
    </i>
    <i r="1">
      <x v="150"/>
    </i>
    <i r="1">
      <x v="182"/>
    </i>
    <i r="1">
      <x v="204"/>
    </i>
    <i r="1">
      <x v="261"/>
    </i>
    <i r="1">
      <x v="335"/>
    </i>
    <i r="1">
      <x v="340"/>
    </i>
    <i r="1">
      <x v="344"/>
    </i>
    <i r="1">
      <x v="349"/>
    </i>
    <i r="1">
      <x v="367"/>
    </i>
    <i r="1">
      <x v="368"/>
    </i>
    <i r="1">
      <x v="379"/>
    </i>
    <i r="1">
      <x v="407"/>
    </i>
    <i>
      <x v="157"/>
    </i>
    <i r="1">
      <x v="32"/>
    </i>
    <i r="1">
      <x v="35"/>
    </i>
    <i r="1">
      <x v="41"/>
    </i>
    <i r="1">
      <x v="58"/>
    </i>
    <i r="1">
      <x v="62"/>
    </i>
    <i r="1">
      <x v="66"/>
    </i>
    <i r="1">
      <x v="83"/>
    </i>
    <i r="1">
      <x v="95"/>
    </i>
    <i r="1">
      <x v="146"/>
    </i>
    <i r="1">
      <x v="182"/>
    </i>
    <i r="1">
      <x v="183"/>
    </i>
    <i r="1">
      <x v="188"/>
    </i>
    <i r="1">
      <x v="197"/>
    </i>
    <i r="1">
      <x v="204"/>
    </i>
    <i r="1">
      <x v="219"/>
    </i>
    <i r="1">
      <x v="220"/>
    </i>
    <i r="1">
      <x v="262"/>
    </i>
    <i r="1">
      <x v="332"/>
    </i>
    <i r="1">
      <x v="340"/>
    </i>
    <i r="1">
      <x v="344"/>
    </i>
    <i r="1">
      <x v="348"/>
    </i>
    <i r="1">
      <x v="367"/>
    </i>
    <i r="1">
      <x v="374"/>
    </i>
    <i r="1">
      <x v="379"/>
    </i>
    <i r="1">
      <x v="392"/>
    </i>
    <i r="1">
      <x v="404"/>
    </i>
    <i r="1">
      <x v="407"/>
    </i>
    <i r="1">
      <x v="413"/>
    </i>
    <i>
      <x v="158"/>
    </i>
    <i r="1">
      <x v="32"/>
    </i>
    <i r="1">
      <x v="35"/>
    </i>
    <i r="1">
      <x v="41"/>
    </i>
    <i r="1">
      <x v="42"/>
    </i>
    <i r="1">
      <x v="54"/>
    </i>
    <i r="1">
      <x v="58"/>
    </i>
    <i r="1">
      <x v="62"/>
    </i>
    <i r="1">
      <x v="64"/>
    </i>
    <i r="1">
      <x v="66"/>
    </i>
    <i r="1">
      <x v="95"/>
    </i>
    <i r="1">
      <x v="97"/>
    </i>
    <i r="1">
      <x v="106"/>
    </i>
    <i r="1">
      <x v="146"/>
    </i>
    <i r="1">
      <x v="174"/>
    </i>
    <i r="1">
      <x v="178"/>
    </i>
    <i r="1">
      <x v="182"/>
    </i>
    <i r="1">
      <x v="183"/>
    </i>
    <i r="1">
      <x v="187"/>
    </i>
    <i r="1">
      <x v="197"/>
    </i>
    <i r="1">
      <x v="201"/>
    </i>
    <i r="1">
      <x v="231"/>
    </i>
    <i r="1">
      <x v="233"/>
    </i>
    <i r="1">
      <x v="250"/>
    </i>
    <i r="1">
      <x v="262"/>
    </i>
    <i r="1">
      <x v="268"/>
    </i>
    <i r="1">
      <x v="269"/>
    </i>
    <i r="1">
      <x v="291"/>
    </i>
    <i r="1">
      <x v="304"/>
    </i>
    <i r="1">
      <x v="327"/>
    </i>
    <i r="1">
      <x v="332"/>
    </i>
    <i r="1">
      <x v="337"/>
    </i>
    <i r="1">
      <x v="340"/>
    </i>
    <i r="1">
      <x v="344"/>
    </i>
    <i r="1">
      <x v="367"/>
    </i>
    <i r="1">
      <x v="377"/>
    </i>
    <i r="1">
      <x v="379"/>
    </i>
    <i r="1">
      <x v="382"/>
    </i>
    <i r="1">
      <x v="390"/>
    </i>
    <i r="1">
      <x v="413"/>
    </i>
    <i r="1">
      <x v="470"/>
    </i>
    <i>
      <x v="159"/>
    </i>
    <i r="1">
      <x v="28"/>
    </i>
    <i r="1">
      <x v="32"/>
    </i>
    <i r="1">
      <x v="114"/>
    </i>
    <i r="1">
      <x v="115"/>
    </i>
    <i r="1">
      <x v="118"/>
    </i>
    <i r="1">
      <x v="157"/>
    </i>
    <i r="1">
      <x v="159"/>
    </i>
    <i r="1">
      <x v="160"/>
    </i>
    <i r="1">
      <x v="182"/>
    </i>
    <i r="1">
      <x v="198"/>
    </i>
    <i r="1">
      <x v="201"/>
    </i>
    <i r="1">
      <x v="202"/>
    </i>
    <i r="1">
      <x v="204"/>
    </i>
    <i r="1">
      <x v="214"/>
    </i>
    <i r="1">
      <x v="215"/>
    </i>
    <i r="1">
      <x v="285"/>
    </i>
    <i r="1">
      <x v="288"/>
    </i>
    <i r="1">
      <x v="334"/>
    </i>
    <i r="1">
      <x v="346"/>
    </i>
    <i r="1">
      <x v="433"/>
    </i>
    <i r="1">
      <x v="437"/>
    </i>
    <i r="1">
      <x v="438"/>
    </i>
    <i r="1">
      <x v="439"/>
    </i>
    <i r="1">
      <x v="440"/>
    </i>
    <i r="1">
      <x v="441"/>
    </i>
    <i r="1">
      <x v="442"/>
    </i>
    <i r="1">
      <x v="443"/>
    </i>
    <i r="1">
      <x v="444"/>
    </i>
    <i r="1">
      <x v="445"/>
    </i>
    <i>
      <x v="160"/>
    </i>
    <i r="1">
      <x v="28"/>
    </i>
    <i r="1">
      <x v="124"/>
    </i>
    <i r="1">
      <x v="131"/>
    </i>
    <i r="1">
      <x v="132"/>
    </i>
    <i r="1">
      <x v="157"/>
    </i>
    <i r="1">
      <x v="158"/>
    </i>
    <i r="1">
      <x v="160"/>
    </i>
    <i r="1">
      <x v="182"/>
    </i>
    <i r="1">
      <x v="198"/>
    </i>
    <i r="1">
      <x v="204"/>
    </i>
    <i r="1">
      <x v="214"/>
    </i>
    <i r="1">
      <x v="273"/>
    </i>
    <i r="1">
      <x v="279"/>
    </i>
    <i r="1">
      <x v="284"/>
    </i>
    <i r="1">
      <x v="285"/>
    </i>
    <i r="1">
      <x v="287"/>
    </i>
    <i r="1">
      <x v="288"/>
    </i>
    <i r="1">
      <x v="290"/>
    </i>
    <i r="1">
      <x v="346"/>
    </i>
    <i r="1">
      <x v="371"/>
    </i>
    <i r="1">
      <x v="434"/>
    </i>
    <i r="1">
      <x v="438"/>
    </i>
    <i r="1">
      <x v="440"/>
    </i>
    <i r="1">
      <x v="441"/>
    </i>
    <i r="1">
      <x v="442"/>
    </i>
    <i r="1">
      <x v="443"/>
    </i>
    <i>
      <x v="161"/>
    </i>
    <i r="1">
      <x v="30"/>
    </i>
    <i r="1">
      <x v="157"/>
    </i>
    <i r="1">
      <x v="158"/>
    </i>
    <i r="1">
      <x v="182"/>
    </i>
    <i r="1">
      <x v="198"/>
    </i>
    <i r="1">
      <x v="214"/>
    </i>
    <i r="1">
      <x v="273"/>
    </i>
    <i r="1">
      <x v="284"/>
    </i>
    <i r="1">
      <x v="288"/>
    </i>
    <i r="1">
      <x v="346"/>
    </i>
    <i r="1">
      <x v="368"/>
    </i>
    <i r="1">
      <x v="371"/>
    </i>
    <i r="1">
      <x v="451"/>
    </i>
    <i r="1">
      <x v="453"/>
    </i>
    <i r="1">
      <x v="465"/>
    </i>
    <i r="1">
      <x v="466"/>
    </i>
    <i>
      <x v="162"/>
    </i>
    <i r="1">
      <x v="132"/>
    </i>
    <i r="1">
      <x v="156"/>
    </i>
    <i r="1">
      <x v="214"/>
    </i>
    <i r="1">
      <x v="279"/>
    </i>
    <i r="1">
      <x v="288"/>
    </i>
    <i r="1">
      <x v="346"/>
    </i>
    <i r="1">
      <x v="356"/>
    </i>
    <i r="1">
      <x v="357"/>
    </i>
    <i>
      <x v="163"/>
    </i>
    <i r="1">
      <x v="70"/>
    </i>
    <i r="1">
      <x v="117"/>
    </i>
    <i r="1">
      <x v="126"/>
    </i>
    <i r="1">
      <x v="132"/>
    </i>
    <i r="1">
      <x v="157"/>
    </i>
    <i r="1">
      <x v="182"/>
    </i>
    <i r="1">
      <x v="184"/>
    </i>
    <i r="1">
      <x v="214"/>
    </i>
    <i r="1">
      <x v="216"/>
    </i>
    <i r="1">
      <x v="279"/>
    </i>
    <i r="1">
      <x v="281"/>
    </i>
    <i r="1">
      <x v="283"/>
    </i>
    <i r="1">
      <x v="284"/>
    </i>
    <i r="1">
      <x v="285"/>
    </i>
    <i r="1">
      <x v="288"/>
    </i>
    <i r="1">
      <x v="290"/>
    </i>
    <i r="1">
      <x v="346"/>
    </i>
    <i r="1">
      <x v="371"/>
    </i>
    <i r="1">
      <x v="437"/>
    </i>
    <i r="1">
      <x v="438"/>
    </i>
    <i r="1">
      <x v="439"/>
    </i>
    <i r="1">
      <x v="440"/>
    </i>
    <i r="1">
      <x v="441"/>
    </i>
    <i r="1">
      <x v="442"/>
    </i>
    <i r="1">
      <x v="443"/>
    </i>
    <i r="1">
      <x v="453"/>
    </i>
    <i r="1">
      <x v="456"/>
    </i>
    <i r="1">
      <x v="463"/>
    </i>
    <i r="1">
      <x v="464"/>
    </i>
    <i>
      <x v="164"/>
    </i>
    <i r="1">
      <x v="132"/>
    </i>
    <i r="1">
      <x v="157"/>
    </i>
    <i r="1">
      <x v="214"/>
    </i>
    <i r="1">
      <x v="288"/>
    </i>
    <i r="1">
      <x v="346"/>
    </i>
    <i r="1">
      <x v="432"/>
    </i>
    <i r="1">
      <x v="436"/>
    </i>
    <i r="1">
      <x v="437"/>
    </i>
    <i r="1">
      <x v="438"/>
    </i>
    <i r="1">
      <x v="439"/>
    </i>
    <i r="1">
      <x v="440"/>
    </i>
    <i r="1">
      <x v="442"/>
    </i>
    <i r="1">
      <x v="454"/>
    </i>
    <i>
      <x v="165"/>
    </i>
    <i r="1">
      <x v="130"/>
    </i>
    <i r="1">
      <x v="288"/>
    </i>
    <i r="1">
      <x v="371"/>
    </i>
    <i>
      <x v="166"/>
    </i>
    <i r="1">
      <x v="2"/>
    </i>
    <i r="1">
      <x v="28"/>
    </i>
    <i r="1">
      <x v="110"/>
    </i>
    <i r="1">
      <x v="111"/>
    </i>
    <i r="1">
      <x v="112"/>
    </i>
    <i r="1">
      <x v="114"/>
    </i>
    <i r="1">
      <x v="117"/>
    </i>
    <i r="1">
      <x v="120"/>
    </i>
    <i r="1">
      <x v="129"/>
    </i>
    <i r="1">
      <x v="130"/>
    </i>
    <i r="1">
      <x v="132"/>
    </i>
    <i r="1">
      <x v="157"/>
    </i>
    <i r="1">
      <x v="179"/>
    </i>
    <i r="1">
      <x v="182"/>
    </i>
    <i r="1">
      <x v="184"/>
    </i>
    <i r="1">
      <x v="201"/>
    </i>
    <i r="1">
      <x v="202"/>
    </i>
    <i r="1">
      <x v="203"/>
    </i>
    <i r="1">
      <x v="204"/>
    </i>
    <i r="1">
      <x v="207"/>
    </i>
    <i r="1">
      <x v="267"/>
    </i>
    <i r="1">
      <x v="279"/>
    </i>
    <i r="1">
      <x v="280"/>
    </i>
    <i r="1">
      <x v="285"/>
    </i>
    <i r="1">
      <x v="288"/>
    </i>
    <i r="1">
      <x v="290"/>
    </i>
    <i r="1">
      <x v="334"/>
    </i>
    <i r="1">
      <x v="346"/>
    </i>
    <i r="1">
      <x v="351"/>
    </i>
    <i r="1">
      <x v="356"/>
    </i>
    <i r="1">
      <x v="368"/>
    </i>
    <i r="1">
      <x v="371"/>
    </i>
    <i r="1">
      <x v="436"/>
    </i>
    <i r="1">
      <x v="437"/>
    </i>
    <i r="1">
      <x v="438"/>
    </i>
    <i r="1">
      <x v="439"/>
    </i>
    <i r="1">
      <x v="440"/>
    </i>
    <i r="1">
      <x v="441"/>
    </i>
    <i r="1">
      <x v="442"/>
    </i>
    <i r="1">
      <x v="443"/>
    </i>
    <i r="1">
      <x v="444"/>
    </i>
    <i r="1">
      <x v="445"/>
    </i>
    <i r="1">
      <x v="447"/>
    </i>
    <i>
      <x v="167"/>
    </i>
    <i r="1">
      <x v="132"/>
    </i>
    <i r="1">
      <x v="157"/>
    </i>
    <i r="1">
      <x v="214"/>
    </i>
    <i r="1">
      <x v="288"/>
    </i>
    <i r="1">
      <x v="346"/>
    </i>
    <i r="1">
      <x v="436"/>
    </i>
    <i r="1">
      <x v="437"/>
    </i>
    <i r="1">
      <x v="438"/>
    </i>
    <i r="1">
      <x v="439"/>
    </i>
    <i r="1">
      <x v="440"/>
    </i>
    <i r="1">
      <x v="441"/>
    </i>
    <i r="1">
      <x v="442"/>
    </i>
    <i r="1">
      <x v="445"/>
    </i>
    <i r="1">
      <x v="454"/>
    </i>
    <i r="1">
      <x v="464"/>
    </i>
    <i>
      <x v="168"/>
    </i>
    <i r="1">
      <x v="132"/>
    </i>
    <i r="1">
      <x v="156"/>
    </i>
    <i r="1">
      <x v="157"/>
    </i>
    <i r="1">
      <x v="182"/>
    </i>
    <i r="1">
      <x v="279"/>
    </i>
    <i r="1">
      <x v="288"/>
    </i>
    <i r="1">
      <x v="346"/>
    </i>
    <i r="1">
      <x v="356"/>
    </i>
    <i r="1">
      <x v="451"/>
    </i>
    <i>
      <x v="169"/>
    </i>
    <i r="1">
      <x v="132"/>
    </i>
    <i r="1">
      <x v="157"/>
    </i>
    <i r="1">
      <x v="214"/>
    </i>
    <i r="1">
      <x v="288"/>
    </i>
    <i r="1">
      <x v="346"/>
    </i>
    <i r="1">
      <x v="440"/>
    </i>
    <i>
      <x v="170"/>
    </i>
    <i r="1">
      <x v="28"/>
    </i>
    <i r="1">
      <x v="32"/>
    </i>
    <i r="1">
      <x v="114"/>
    </i>
    <i r="1">
      <x v="124"/>
    </i>
    <i r="1">
      <x v="130"/>
    </i>
    <i r="1">
      <x v="131"/>
    </i>
    <i r="1">
      <x v="132"/>
    </i>
    <i r="1">
      <x v="155"/>
    </i>
    <i r="1">
      <x v="157"/>
    </i>
    <i r="1">
      <x v="158"/>
    </i>
    <i r="1">
      <x v="160"/>
    </i>
    <i r="1">
      <x v="177"/>
    </i>
    <i r="1">
      <x v="182"/>
    </i>
    <i r="1">
      <x v="198"/>
    </i>
    <i r="1">
      <x v="216"/>
    </i>
    <i r="1">
      <x v="279"/>
    </i>
    <i r="1">
      <x v="282"/>
    </i>
    <i r="1">
      <x v="283"/>
    </i>
    <i r="1">
      <x v="284"/>
    </i>
    <i r="1">
      <x v="285"/>
    </i>
    <i r="1">
      <x v="287"/>
    </i>
    <i r="1">
      <x v="288"/>
    </i>
    <i r="1">
      <x v="290"/>
    </i>
    <i r="1">
      <x v="346"/>
    </i>
    <i r="1">
      <x v="368"/>
    </i>
    <i r="1">
      <x v="371"/>
    </i>
    <i r="1">
      <x v="438"/>
    </i>
    <i r="1">
      <x v="439"/>
    </i>
    <i r="1">
      <x v="440"/>
    </i>
    <i r="1">
      <x v="441"/>
    </i>
    <i r="1">
      <x v="447"/>
    </i>
    <i r="1">
      <x v="453"/>
    </i>
    <i>
      <x v="171"/>
    </i>
    <i r="1">
      <x v="28"/>
    </i>
    <i r="1">
      <x v="112"/>
    </i>
    <i r="1">
      <x v="113"/>
    </i>
    <i r="1">
      <x v="117"/>
    </i>
    <i r="1">
      <x v="157"/>
    </i>
    <i r="1">
      <x v="179"/>
    </i>
    <i r="1">
      <x v="279"/>
    </i>
    <i r="1">
      <x v="285"/>
    </i>
    <i r="1">
      <x v="288"/>
    </i>
    <i r="1">
      <x v="290"/>
    </i>
    <i r="1">
      <x v="334"/>
    </i>
    <i r="1">
      <x v="371"/>
    </i>
    <i r="1">
      <x v="453"/>
    </i>
    <i>
      <x v="172"/>
    </i>
    <i r="1">
      <x v="32"/>
    </i>
    <i r="1">
      <x v="157"/>
    </i>
    <i r="1">
      <x v="182"/>
    </i>
    <i>
      <x v="173"/>
    </i>
    <i r="1">
      <x v="28"/>
    </i>
    <i r="1">
      <x v="131"/>
    </i>
    <i r="1">
      <x v="157"/>
    </i>
    <i r="1">
      <x v="182"/>
    </i>
    <i r="1">
      <x v="198"/>
    </i>
    <i r="1">
      <x v="214"/>
    </i>
    <i r="1">
      <x v="279"/>
    </i>
    <i r="1">
      <x v="288"/>
    </i>
    <i r="1">
      <x v="346"/>
    </i>
    <i r="1">
      <x v="371"/>
    </i>
    <i r="1">
      <x v="377"/>
    </i>
    <i>
      <x v="174"/>
    </i>
    <i r="1">
      <x v="32"/>
    </i>
    <i r="1">
      <x v="83"/>
    </i>
    <i r="1">
      <x v="114"/>
    </i>
    <i r="1">
      <x v="117"/>
    </i>
    <i r="1">
      <x v="124"/>
    </i>
    <i r="1">
      <x v="132"/>
    </i>
    <i r="1">
      <x v="157"/>
    </i>
    <i r="1">
      <x v="158"/>
    </i>
    <i r="1">
      <x v="160"/>
    </i>
    <i r="1">
      <x v="179"/>
    </i>
    <i r="1">
      <x v="182"/>
    </i>
    <i r="1">
      <x v="198"/>
    </i>
    <i r="1">
      <x v="201"/>
    </i>
    <i r="1">
      <x v="214"/>
    </i>
    <i r="1">
      <x v="281"/>
    </i>
    <i r="1">
      <x v="282"/>
    </i>
    <i r="1">
      <x v="283"/>
    </i>
    <i r="1">
      <x v="284"/>
    </i>
    <i r="1">
      <x v="285"/>
    </i>
    <i r="1">
      <x v="287"/>
    </i>
    <i r="1">
      <x v="288"/>
    </i>
    <i r="1">
      <x v="335"/>
    </i>
    <i r="1">
      <x v="346"/>
    </i>
    <i r="1">
      <x v="371"/>
    </i>
    <i r="1">
      <x v="438"/>
    </i>
    <i r="1">
      <x v="451"/>
    </i>
    <i r="1">
      <x v="453"/>
    </i>
    <i r="1">
      <x v="454"/>
    </i>
    <i r="1">
      <x v="456"/>
    </i>
    <i r="1">
      <x v="469"/>
    </i>
    <i>
      <x v="175"/>
    </i>
    <i r="1">
      <x v="109"/>
    </i>
    <i r="1">
      <x v="124"/>
    </i>
    <i r="1">
      <x v="131"/>
    </i>
    <i r="1">
      <x v="157"/>
    </i>
    <i r="1">
      <x v="158"/>
    </i>
    <i r="1">
      <x v="159"/>
    </i>
    <i r="1">
      <x v="182"/>
    </i>
    <i r="1">
      <x v="201"/>
    </i>
    <i r="1">
      <x v="279"/>
    </i>
    <i r="1">
      <x v="285"/>
    </i>
    <i r="1">
      <x v="288"/>
    </i>
    <i r="1">
      <x v="334"/>
    </i>
    <i r="1">
      <x v="346"/>
    </i>
    <i r="1">
      <x v="371"/>
    </i>
    <i>
      <x v="176"/>
    </i>
    <i r="1">
      <x v="132"/>
    </i>
    <i r="1">
      <x v="157"/>
    </i>
    <i r="1">
      <x v="214"/>
    </i>
    <i r="1">
      <x v="216"/>
    </i>
    <i r="1">
      <x v="288"/>
    </i>
    <i r="1">
      <x v="346"/>
    </i>
    <i r="1">
      <x v="371"/>
    </i>
    <i>
      <x v="177"/>
    </i>
    <i r="1">
      <x v="132"/>
    </i>
    <i r="1">
      <x v="157"/>
    </i>
    <i r="1">
      <x v="182"/>
    </i>
    <i r="1">
      <x v="198"/>
    </i>
    <i r="1">
      <x v="288"/>
    </i>
    <i r="1">
      <x v="346"/>
    </i>
    <i r="1">
      <x v="371"/>
    </i>
    <i>
      <x v="178"/>
    </i>
    <i r="1">
      <x v="30"/>
    </i>
    <i r="1">
      <x v="132"/>
    </i>
    <i r="1">
      <x v="147"/>
    </i>
    <i r="1">
      <x v="157"/>
    </i>
    <i r="1">
      <x v="182"/>
    </i>
    <i r="1">
      <x v="214"/>
    </i>
    <i r="1">
      <x v="216"/>
    </i>
    <i r="1">
      <x v="246"/>
    </i>
    <i r="1">
      <x v="267"/>
    </i>
    <i r="1">
      <x v="285"/>
    </i>
    <i r="1">
      <x v="287"/>
    </i>
    <i r="1">
      <x v="288"/>
    </i>
    <i r="1">
      <x v="290"/>
    </i>
    <i r="1">
      <x v="346"/>
    </i>
    <i r="1">
      <x v="438"/>
    </i>
    <i r="1">
      <x v="439"/>
    </i>
    <i r="1">
      <x v="440"/>
    </i>
    <i r="1">
      <x v="442"/>
    </i>
    <i r="1">
      <x v="443"/>
    </i>
    <i r="1">
      <x v="453"/>
    </i>
    <i r="1">
      <x v="464"/>
    </i>
    <i>
      <x v="179"/>
    </i>
    <i r="1">
      <x v="27"/>
    </i>
    <i r="1">
      <x v="28"/>
    </i>
    <i r="1">
      <x v="41"/>
    </i>
    <i r="1">
      <x v="119"/>
    </i>
    <i r="1">
      <x v="124"/>
    </i>
    <i r="1">
      <x v="182"/>
    </i>
    <i r="1">
      <x v="203"/>
    </i>
    <i r="1">
      <x v="246"/>
    </i>
    <i r="1">
      <x v="248"/>
    </i>
    <i r="1">
      <x v="278"/>
    </i>
    <i r="1">
      <x v="290"/>
    </i>
    <i r="1">
      <x v="339"/>
    </i>
    <i r="1">
      <x v="343"/>
    </i>
    <i>
      <x v="180"/>
    </i>
    <i r="1">
      <x v="132"/>
    </i>
    <i r="1">
      <x v="157"/>
    </i>
    <i r="1">
      <x v="158"/>
    </i>
    <i r="1">
      <x v="182"/>
    </i>
    <i r="1">
      <x v="184"/>
    </i>
    <i r="1">
      <x v="207"/>
    </i>
    <i r="1">
      <x v="284"/>
    </i>
    <i r="1">
      <x v="285"/>
    </i>
    <i r="1">
      <x v="288"/>
    </i>
    <i r="1">
      <x v="346"/>
    </i>
    <i r="1">
      <x v="368"/>
    </i>
    <i r="1">
      <x v="371"/>
    </i>
    <i r="1">
      <x v="453"/>
    </i>
    <i>
      <x v="181"/>
    </i>
    <i r="1">
      <x v="132"/>
    </i>
    <i r="1">
      <x v="157"/>
    </i>
    <i r="1">
      <x v="214"/>
    </i>
    <i r="1">
      <x v="216"/>
    </i>
    <i r="1">
      <x v="288"/>
    </i>
    <i r="1">
      <x v="346"/>
    </i>
    <i r="1">
      <x v="432"/>
    </i>
    <i r="1">
      <x v="433"/>
    </i>
    <i r="1">
      <x v="434"/>
    </i>
    <i r="1">
      <x v="436"/>
    </i>
    <i r="1">
      <x v="437"/>
    </i>
    <i r="1">
      <x v="438"/>
    </i>
    <i r="1">
      <x v="439"/>
    </i>
    <i r="1">
      <x v="440"/>
    </i>
    <i r="1">
      <x v="441"/>
    </i>
    <i r="1">
      <x v="442"/>
    </i>
    <i r="1">
      <x v="464"/>
    </i>
    <i r="1">
      <x v="465"/>
    </i>
    <i>
      <x v="182"/>
    </i>
    <i r="1">
      <x v="1"/>
    </i>
    <i r="1">
      <x v="28"/>
    </i>
    <i r="1">
      <x v="116"/>
    </i>
    <i r="1">
      <x v="117"/>
    </i>
    <i r="1">
      <x v="124"/>
    </i>
    <i r="1">
      <x v="157"/>
    </i>
    <i r="1">
      <x v="182"/>
    </i>
    <i r="1">
      <x v="198"/>
    </i>
    <i r="1">
      <x v="201"/>
    </i>
    <i r="1">
      <x v="204"/>
    </i>
    <i r="1">
      <x v="205"/>
    </i>
    <i r="1">
      <x v="211"/>
    </i>
    <i r="1">
      <x v="214"/>
    </i>
    <i r="1">
      <x v="272"/>
    </i>
    <i r="1">
      <x v="280"/>
    </i>
    <i r="1">
      <x v="284"/>
    </i>
    <i r="1">
      <x v="285"/>
    </i>
    <i r="1">
      <x v="288"/>
    </i>
    <i r="1">
      <x v="290"/>
    </i>
    <i r="1">
      <x v="334"/>
    </i>
    <i r="1">
      <x v="346"/>
    </i>
    <i r="1">
      <x v="371"/>
    </i>
    <i>
      <x v="183"/>
    </i>
    <i r="1">
      <x v="110"/>
    </i>
    <i r="1">
      <x v="117"/>
    </i>
    <i r="1">
      <x v="124"/>
    </i>
    <i r="1">
      <x v="157"/>
    </i>
    <i r="1">
      <x v="179"/>
    </i>
    <i r="1">
      <x v="182"/>
    </i>
    <i r="1">
      <x v="201"/>
    </i>
    <i r="1">
      <x v="204"/>
    </i>
    <i r="1">
      <x v="284"/>
    </i>
    <i r="1">
      <x v="285"/>
    </i>
    <i r="1">
      <x v="334"/>
    </i>
    <i r="1">
      <x v="346"/>
    </i>
    <i r="1">
      <x v="371"/>
    </i>
    <i>
      <x v="184"/>
    </i>
    <i r="1">
      <x v="2"/>
    </i>
    <i r="1">
      <x v="157"/>
    </i>
    <i r="1">
      <x v="182"/>
    </i>
    <i r="1">
      <x v="288"/>
    </i>
    <i r="1">
      <x v="290"/>
    </i>
    <i r="1">
      <x v="371"/>
    </i>
    <i>
      <x v="185"/>
    </i>
    <i r="1">
      <x v="28"/>
    </i>
    <i r="1">
      <x v="132"/>
    </i>
    <i r="1">
      <x v="157"/>
    </i>
    <i r="1">
      <x v="198"/>
    </i>
    <i r="1">
      <x v="288"/>
    </i>
    <i r="1">
      <x v="371"/>
    </i>
    <i r="1">
      <x v="439"/>
    </i>
    <i r="1">
      <x v="441"/>
    </i>
    <i r="1">
      <x v="442"/>
    </i>
    <i>
      <x v="186"/>
    </i>
    <i r="1">
      <x v="132"/>
    </i>
    <i r="1">
      <x v="156"/>
    </i>
    <i r="1">
      <x v="157"/>
    </i>
    <i r="1">
      <x v="279"/>
    </i>
    <i r="1">
      <x v="288"/>
    </i>
    <i r="1">
      <x v="346"/>
    </i>
    <i r="1">
      <x v="354"/>
    </i>
    <i r="1">
      <x v="355"/>
    </i>
    <i r="1">
      <x v="356"/>
    </i>
    <i r="1">
      <x v="454"/>
    </i>
    <i>
      <x v="187"/>
    </i>
    <i r="1">
      <x v="157"/>
    </i>
    <i r="1">
      <x v="288"/>
    </i>
    <i r="1">
      <x v="371"/>
    </i>
    <i>
      <x v="188"/>
    </i>
    <i r="1">
      <x v="28"/>
    </i>
    <i r="1">
      <x v="32"/>
    </i>
    <i r="1">
      <x v="126"/>
    </i>
    <i r="1">
      <x v="128"/>
    </i>
    <i r="1">
      <x v="157"/>
    </i>
    <i r="1">
      <x v="160"/>
    </i>
    <i r="1">
      <x v="177"/>
    </i>
    <i r="1">
      <x v="182"/>
    </i>
    <i r="1">
      <x v="198"/>
    </i>
    <i r="1">
      <x v="266"/>
    </i>
    <i r="1">
      <x v="284"/>
    </i>
    <i r="1">
      <x v="288"/>
    </i>
    <i r="1">
      <x v="290"/>
    </i>
    <i r="1">
      <x v="437"/>
    </i>
    <i r="1">
      <x v="439"/>
    </i>
    <i r="1">
      <x v="444"/>
    </i>
    <i>
      <x v="189"/>
    </i>
    <i r="1">
      <x v="157"/>
    </i>
    <i r="1">
      <x v="182"/>
    </i>
    <i r="1">
      <x v="288"/>
    </i>
    <i r="1">
      <x v="371"/>
    </i>
    <i r="1">
      <x v="438"/>
    </i>
    <i>
      <x v="190"/>
    </i>
    <i r="1">
      <x v="132"/>
    </i>
    <i r="1">
      <x v="157"/>
    </i>
    <i r="1">
      <x v="288"/>
    </i>
    <i r="1">
      <x v="371"/>
    </i>
    <i r="1">
      <x v="437"/>
    </i>
    <i>
      <x v="191"/>
    </i>
    <i r="1">
      <x v="208"/>
    </i>
    <i r="1">
      <x v="288"/>
    </i>
    <i r="1">
      <x v="290"/>
    </i>
    <i r="1">
      <x v="371"/>
    </i>
    <i>
      <x v="192"/>
    </i>
    <i r="1">
      <x v="28"/>
    </i>
    <i r="1">
      <x v="132"/>
    </i>
    <i r="1">
      <x v="157"/>
    </i>
    <i r="1">
      <x v="288"/>
    </i>
    <i r="1">
      <x v="290"/>
    </i>
    <i r="1">
      <x v="346"/>
    </i>
    <i r="1">
      <x v="437"/>
    </i>
    <i r="1">
      <x v="439"/>
    </i>
    <i r="1">
      <x v="442"/>
    </i>
    <i r="1">
      <x v="451"/>
    </i>
    <i r="1">
      <x v="453"/>
    </i>
    <i>
      <x v="193"/>
    </i>
    <i r="1">
      <x v="28"/>
    </i>
    <i r="1">
      <x v="132"/>
    </i>
    <i r="1">
      <x v="157"/>
    </i>
    <i r="1">
      <x v="182"/>
    </i>
    <i r="1">
      <x v="208"/>
    </i>
    <i r="1">
      <x v="279"/>
    </i>
    <i r="1">
      <x v="288"/>
    </i>
    <i r="1">
      <x v="290"/>
    </i>
    <i r="1">
      <x v="346"/>
    </i>
    <i r="1">
      <x v="371"/>
    </i>
    <i r="1">
      <x v="438"/>
    </i>
    <i r="1">
      <x v="439"/>
    </i>
    <i r="1">
      <x v="454"/>
    </i>
    <i r="1">
      <x v="464"/>
    </i>
    <i>
      <x v="194"/>
    </i>
    <i r="1">
      <x v="157"/>
    </i>
    <i r="1">
      <x v="182"/>
    </i>
    <i r="1">
      <x v="288"/>
    </i>
    <i>
      <x v="195"/>
    </i>
    <i r="1">
      <x v="157"/>
    </i>
    <i r="1">
      <x v="288"/>
    </i>
    <i r="1">
      <x v="371"/>
    </i>
    <i r="1">
      <x v="438"/>
    </i>
    <i>
      <x v="196"/>
    </i>
    <i r="1">
      <x v="157"/>
    </i>
    <i r="1">
      <x v="182"/>
    </i>
    <i r="1">
      <x v="271"/>
    </i>
    <i r="1">
      <x v="288"/>
    </i>
    <i r="1">
      <x v="290"/>
    </i>
    <i r="1">
      <x v="371"/>
    </i>
    <i r="1">
      <x v="438"/>
    </i>
    <i>
      <x v="197"/>
    </i>
    <i r="1">
      <x v="28"/>
    </i>
    <i r="1">
      <x v="131"/>
    </i>
    <i r="1">
      <x v="157"/>
    </i>
    <i r="1">
      <x v="182"/>
    </i>
    <i r="1">
      <x v="198"/>
    </i>
    <i r="1">
      <x v="288"/>
    </i>
    <i r="1">
      <x v="290"/>
    </i>
    <i r="1">
      <x v="371"/>
    </i>
    <i>
      <x v="198"/>
    </i>
    <i r="1">
      <x v="157"/>
    </i>
    <i r="1">
      <x v="182"/>
    </i>
    <i r="1">
      <x v="198"/>
    </i>
    <i r="1">
      <x v="214"/>
    </i>
    <i r="1">
      <x v="288"/>
    </i>
    <i r="1">
      <x v="290"/>
    </i>
    <i r="1">
      <x v="371"/>
    </i>
    <i r="1">
      <x v="438"/>
    </i>
    <i r="1">
      <x v="440"/>
    </i>
    <i>
      <x v="199"/>
    </i>
    <i r="1">
      <x v="182"/>
    </i>
    <i>
      <x v="200"/>
    </i>
    <i r="1">
      <x v="28"/>
    </i>
    <i r="1">
      <x v="131"/>
    </i>
    <i r="1">
      <x v="132"/>
    </i>
    <i r="1">
      <x v="157"/>
    </i>
    <i r="1">
      <x v="182"/>
    </i>
    <i r="1">
      <x v="198"/>
    </i>
    <i r="1">
      <x v="288"/>
    </i>
    <i r="1">
      <x v="290"/>
    </i>
    <i r="1">
      <x v="371"/>
    </i>
    <i r="1">
      <x v="432"/>
    </i>
    <i r="1">
      <x v="439"/>
    </i>
    <i r="1">
      <x v="451"/>
    </i>
    <i>
      <x v="201"/>
    </i>
    <i r="1">
      <x v="132"/>
    </i>
    <i r="1">
      <x v="157"/>
    </i>
    <i r="1">
      <x v="182"/>
    </i>
    <i r="1">
      <x v="214"/>
    </i>
    <i r="1">
      <x v="273"/>
    </i>
    <i r="1">
      <x v="288"/>
    </i>
    <i r="1">
      <x v="290"/>
    </i>
    <i r="1">
      <x v="346"/>
    </i>
    <i r="1">
      <x v="371"/>
    </i>
    <i r="1">
      <x v="438"/>
    </i>
    <i r="1">
      <x v="439"/>
    </i>
    <i>
      <x v="202"/>
    </i>
    <i r="1">
      <x v="132"/>
    </i>
    <i r="1">
      <x v="156"/>
    </i>
    <i r="1">
      <x v="157"/>
    </i>
    <i r="1">
      <x v="214"/>
    </i>
    <i r="1">
      <x v="288"/>
    </i>
    <i r="1">
      <x v="339"/>
    </i>
    <i r="1">
      <x v="342"/>
    </i>
    <i r="1">
      <x v="346"/>
    </i>
    <i r="1">
      <x v="437"/>
    </i>
    <i r="1">
      <x v="438"/>
    </i>
    <i r="1">
      <x v="451"/>
    </i>
    <i>
      <x v="203"/>
    </i>
    <i r="1">
      <x v="157"/>
    </i>
    <i r="1">
      <x v="288"/>
    </i>
    <i r="1">
      <x v="346"/>
    </i>
    <i r="1">
      <x v="371"/>
    </i>
    <i r="1">
      <x v="439"/>
    </i>
    <i>
      <x v="204"/>
    </i>
    <i r="1">
      <x v="132"/>
    </i>
    <i r="1">
      <x v="157"/>
    </i>
    <i r="1">
      <x v="288"/>
    </i>
    <i r="1">
      <x v="346"/>
    </i>
    <i r="1">
      <x v="439"/>
    </i>
    <i>
      <x v="205"/>
    </i>
    <i r="1">
      <x v="132"/>
    </i>
    <i r="1">
      <x v="157"/>
    </i>
    <i r="1">
      <x v="214"/>
    </i>
    <i r="1">
      <x v="288"/>
    </i>
    <i r="1">
      <x v="346"/>
    </i>
    <i r="1">
      <x v="378"/>
    </i>
    <i r="1">
      <x v="437"/>
    </i>
    <i r="1">
      <x v="439"/>
    </i>
    <i r="1">
      <x v="453"/>
    </i>
    <i r="1">
      <x v="464"/>
    </i>
    <i r="1">
      <x v="467"/>
    </i>
    <i>
      <x v="206"/>
    </i>
    <i r="1">
      <x v="132"/>
    </i>
    <i r="1">
      <x v="157"/>
    </i>
    <i r="1">
      <x v="288"/>
    </i>
    <i r="1">
      <x v="346"/>
    </i>
    <i r="1">
      <x v="371"/>
    </i>
    <i r="1">
      <x v="437"/>
    </i>
    <i r="1">
      <x v="439"/>
    </i>
    <i r="1">
      <x v="463"/>
    </i>
    <i>
      <x v="207"/>
    </i>
    <i r="1">
      <x v="132"/>
    </i>
    <i r="1">
      <x v="157"/>
    </i>
    <i r="1">
      <x v="267"/>
    </i>
    <i r="1">
      <x v="288"/>
    </i>
    <i r="1">
      <x v="346"/>
    </i>
    <i r="1">
      <x v="371"/>
    </i>
    <i r="1">
      <x v="437"/>
    </i>
    <i r="1">
      <x v="438"/>
    </i>
    <i r="1">
      <x v="440"/>
    </i>
    <i r="1">
      <x v="463"/>
    </i>
    <i>
      <x v="208"/>
    </i>
    <i r="1">
      <x v="124"/>
    </i>
    <i r="1">
      <x v="157"/>
    </i>
    <i r="1">
      <x v="160"/>
    </i>
    <i r="1">
      <x v="182"/>
    </i>
    <i r="1">
      <x v="267"/>
    </i>
    <i r="1">
      <x v="284"/>
    </i>
    <i r="1">
      <x v="285"/>
    </i>
    <i r="1">
      <x v="287"/>
    </i>
    <i r="1">
      <x v="288"/>
    </i>
    <i r="1">
      <x v="371"/>
    </i>
    <i r="1">
      <x v="431"/>
    </i>
    <i r="1">
      <x v="438"/>
    </i>
    <i r="1">
      <x v="439"/>
    </i>
    <i r="1">
      <x v="440"/>
    </i>
    <i>
      <x v="209"/>
    </i>
    <i r="1">
      <x v="157"/>
    </i>
    <i r="1">
      <x v="288"/>
    </i>
    <i r="1">
      <x v="371"/>
    </i>
    <i r="1">
      <x v="438"/>
    </i>
    <i r="1">
      <x v="439"/>
    </i>
    <i>
      <x v="210"/>
    </i>
    <i r="1">
      <x v="28"/>
    </i>
    <i r="1">
      <x v="157"/>
    </i>
    <i r="1">
      <x v="160"/>
    </i>
    <i r="1">
      <x v="182"/>
    </i>
    <i r="1">
      <x v="284"/>
    </i>
    <i r="1">
      <x v="285"/>
    </i>
    <i r="1">
      <x v="288"/>
    </i>
    <i r="1">
      <x v="371"/>
    </i>
    <i r="1">
      <x v="437"/>
    </i>
    <i r="1">
      <x v="438"/>
    </i>
    <i r="1">
      <x v="439"/>
    </i>
    <i>
      <x v="211"/>
    </i>
    <i r="1">
      <x v="124"/>
    </i>
    <i r="1">
      <x v="132"/>
    </i>
    <i r="1">
      <x v="157"/>
    </i>
    <i r="1">
      <x v="160"/>
    </i>
    <i r="1">
      <x v="182"/>
    </i>
    <i r="1">
      <x v="284"/>
    </i>
    <i r="1">
      <x v="288"/>
    </i>
    <i r="1">
      <x v="371"/>
    </i>
    <i r="1">
      <x v="438"/>
    </i>
    <i r="1">
      <x v="439"/>
    </i>
    <i r="1">
      <x v="453"/>
    </i>
    <i r="1">
      <x v="464"/>
    </i>
    <i>
      <x v="212"/>
    </i>
    <i r="1">
      <x v="28"/>
    </i>
    <i r="1">
      <x v="157"/>
    </i>
    <i r="1">
      <x v="182"/>
    </i>
    <i r="1">
      <x v="198"/>
    </i>
    <i r="1">
      <x v="285"/>
    </i>
    <i r="1">
      <x v="288"/>
    </i>
    <i r="1">
      <x v="346"/>
    </i>
    <i r="1">
      <x v="371"/>
    </i>
    <i r="1">
      <x v="438"/>
    </i>
    <i r="1">
      <x v="439"/>
    </i>
    <i r="1">
      <x v="451"/>
    </i>
    <i r="1">
      <x v="453"/>
    </i>
    <i>
      <x v="213"/>
    </i>
    <i r="1">
      <x v="28"/>
    </i>
    <i r="1">
      <x v="132"/>
    </i>
    <i r="1">
      <x v="157"/>
    </i>
    <i r="1">
      <x v="198"/>
    </i>
    <i r="1">
      <x v="214"/>
    </i>
    <i r="1">
      <x v="288"/>
    </i>
    <i r="1">
      <x v="290"/>
    </i>
    <i r="1">
      <x v="346"/>
    </i>
    <i r="1">
      <x v="371"/>
    </i>
    <i r="1">
      <x v="437"/>
    </i>
    <i r="1">
      <x v="438"/>
    </i>
    <i r="1">
      <x v="439"/>
    </i>
    <i>
      <x v="214"/>
    </i>
    <i r="1">
      <x v="28"/>
    </i>
    <i r="1">
      <x v="131"/>
    </i>
    <i r="1">
      <x v="157"/>
    </i>
    <i r="1">
      <x v="182"/>
    </i>
    <i r="1">
      <x v="198"/>
    </i>
    <i r="1">
      <x v="288"/>
    </i>
    <i r="1">
      <x v="371"/>
    </i>
    <i>
      <x v="215"/>
    </i>
    <i r="1">
      <x v="132"/>
    </i>
    <i r="1">
      <x v="157"/>
    </i>
    <i r="1">
      <x v="198"/>
    </i>
    <i r="1">
      <x v="288"/>
    </i>
    <i r="1">
      <x v="290"/>
    </i>
    <i r="1">
      <x v="346"/>
    </i>
    <i r="1">
      <x v="371"/>
    </i>
    <i r="1">
      <x v="439"/>
    </i>
    <i r="1">
      <x v="454"/>
    </i>
    <i>
      <x v="216"/>
    </i>
    <i r="1">
      <x v="157"/>
    </i>
    <i r="1">
      <x v="182"/>
    </i>
    <i r="1">
      <x v="273"/>
    </i>
    <i r="1">
      <x v="280"/>
    </i>
    <i r="1">
      <x v="287"/>
    </i>
    <i r="1">
      <x v="288"/>
    </i>
    <i r="1">
      <x v="371"/>
    </i>
    <i r="1">
      <x v="378"/>
    </i>
    <i r="1">
      <x v="437"/>
    </i>
    <i r="1">
      <x v="439"/>
    </i>
    <i r="1">
      <x v="453"/>
    </i>
    <i>
      <x v="217"/>
    </i>
    <i r="1">
      <x v="28"/>
    </i>
    <i r="1">
      <x v="132"/>
    </i>
    <i r="1">
      <x v="157"/>
    </i>
    <i r="1">
      <x v="182"/>
    </i>
    <i r="1">
      <x v="288"/>
    </i>
    <i r="1">
      <x v="290"/>
    </i>
    <i r="1">
      <x v="346"/>
    </i>
    <i r="1">
      <x v="371"/>
    </i>
    <i r="1">
      <x v="439"/>
    </i>
    <i>
      <x v="218"/>
    </i>
    <i r="1">
      <x v="132"/>
    </i>
    <i r="1">
      <x v="157"/>
    </i>
    <i r="1">
      <x v="198"/>
    </i>
    <i r="1">
      <x v="267"/>
    </i>
    <i r="1">
      <x v="288"/>
    </i>
    <i r="1">
      <x v="290"/>
    </i>
    <i r="1">
      <x v="342"/>
    </i>
    <i r="1">
      <x v="346"/>
    </i>
    <i r="1">
      <x v="371"/>
    </i>
    <i r="1">
      <x v="378"/>
    </i>
    <i r="1">
      <x v="387"/>
    </i>
    <i>
      <x v="219"/>
    </i>
    <i r="1">
      <x v="157"/>
    </i>
    <i r="1">
      <x v="288"/>
    </i>
    <i r="1">
      <x v="387"/>
    </i>
    <i r="1">
      <x v="440"/>
    </i>
    <i r="1">
      <x v="451"/>
    </i>
    <i r="1">
      <x v="463"/>
    </i>
    <i>
      <x v="220"/>
    </i>
    <i r="1">
      <x v="157"/>
    </i>
    <i r="1">
      <x v="160"/>
    </i>
    <i r="1">
      <x v="182"/>
    </i>
    <i r="1">
      <x v="283"/>
    </i>
    <i r="1">
      <x v="285"/>
    </i>
    <i r="1">
      <x v="288"/>
    </i>
    <i r="1">
      <x v="371"/>
    </i>
    <i r="1">
      <x v="438"/>
    </i>
    <i>
      <x v="221"/>
    </i>
    <i r="1">
      <x v="28"/>
    </i>
    <i r="1">
      <x v="132"/>
    </i>
    <i r="1">
      <x v="157"/>
    </i>
    <i r="1">
      <x v="182"/>
    </i>
    <i r="1">
      <x v="288"/>
    </i>
    <i r="1">
      <x v="290"/>
    </i>
    <i r="1">
      <x v="346"/>
    </i>
    <i r="1">
      <x v="371"/>
    </i>
    <i r="1">
      <x v="437"/>
    </i>
    <i r="1">
      <x v="451"/>
    </i>
    <i>
      <x v="222"/>
    </i>
    <i r="1">
      <x v="132"/>
    </i>
    <i r="1">
      <x v="157"/>
    </i>
    <i r="1">
      <x v="288"/>
    </i>
    <i r="1">
      <x v="346"/>
    </i>
    <i r="1">
      <x v="437"/>
    </i>
    <i>
      <x v="223"/>
    </i>
    <i r="1">
      <x v="157"/>
    </i>
    <i r="1">
      <x v="182"/>
    </i>
    <i r="1">
      <x v="206"/>
    </i>
    <i r="1">
      <x v="288"/>
    </i>
    <i r="1">
      <x v="290"/>
    </i>
    <i r="1">
      <x v="371"/>
    </i>
    <i r="1">
      <x v="433"/>
    </i>
    <i r="1">
      <x v="437"/>
    </i>
    <i r="1">
      <x v="438"/>
    </i>
    <i r="1">
      <x v="439"/>
    </i>
    <i>
      <x v="224"/>
    </i>
    <i r="1">
      <x v="28"/>
    </i>
    <i r="1">
      <x v="130"/>
    </i>
    <i r="1">
      <x v="131"/>
    </i>
    <i r="1">
      <x v="157"/>
    </i>
    <i r="1">
      <x v="182"/>
    </i>
    <i r="1">
      <x v="198"/>
    </i>
    <i r="1">
      <x v="267"/>
    </i>
    <i r="1">
      <x v="288"/>
    </i>
    <i r="1">
      <x v="290"/>
    </i>
    <i r="1">
      <x v="346"/>
    </i>
    <i r="1">
      <x v="371"/>
    </i>
    <i r="1">
      <x v="438"/>
    </i>
    <i r="1">
      <x v="440"/>
    </i>
    <i r="1">
      <x v="441"/>
    </i>
    <i r="1">
      <x v="442"/>
    </i>
    <i r="1">
      <x v="443"/>
    </i>
    <i r="1">
      <x v="444"/>
    </i>
    <i>
      <x v="225"/>
    </i>
    <i r="1">
      <x v="132"/>
    </i>
    <i r="1">
      <x v="133"/>
    </i>
    <i r="1">
      <x v="157"/>
    </i>
    <i r="1">
      <x v="198"/>
    </i>
    <i r="1">
      <x v="211"/>
    </i>
    <i r="1">
      <x v="214"/>
    </i>
    <i r="1">
      <x v="267"/>
    </i>
    <i r="1">
      <x v="288"/>
    </i>
    <i r="1">
      <x v="290"/>
    </i>
    <i r="1">
      <x v="342"/>
    </i>
    <i r="1">
      <x v="346"/>
    </i>
    <i r="1">
      <x v="371"/>
    </i>
    <i r="1">
      <x v="378"/>
    </i>
    <i r="1">
      <x v="387"/>
    </i>
    <i r="1">
      <x v="433"/>
    </i>
    <i r="1">
      <x v="436"/>
    </i>
    <i r="1">
      <x v="437"/>
    </i>
    <i r="1">
      <x v="438"/>
    </i>
    <i r="1">
      <x v="439"/>
    </i>
    <i r="1">
      <x v="440"/>
    </i>
    <i r="1">
      <x v="442"/>
    </i>
    <i r="1">
      <x v="444"/>
    </i>
    <i r="1">
      <x v="457"/>
    </i>
    <i>
      <x v="226"/>
    </i>
    <i r="1">
      <x v="8"/>
    </i>
    <i r="1">
      <x v="28"/>
    </i>
    <i r="1">
      <x v="113"/>
    </i>
    <i r="1">
      <x v="121"/>
    </i>
    <i r="1">
      <x v="125"/>
    </i>
    <i r="1">
      <x v="157"/>
    </i>
    <i r="1">
      <x v="176"/>
    </i>
    <i r="1">
      <x v="182"/>
    </i>
    <i r="1">
      <x v="198"/>
    </i>
    <i r="1">
      <x v="205"/>
    </i>
    <i r="1">
      <x v="211"/>
    </i>
    <i r="1">
      <x v="274"/>
    </i>
    <i r="1">
      <x v="280"/>
    </i>
    <i r="1">
      <x v="288"/>
    </i>
    <i r="1">
      <x v="290"/>
    </i>
    <i r="1">
      <x v="371"/>
    </i>
    <i r="1">
      <x v="436"/>
    </i>
    <i r="1">
      <x v="437"/>
    </i>
    <i r="1">
      <x v="438"/>
    </i>
    <i>
      <x v="227"/>
    </i>
    <i r="1">
      <x v="132"/>
    </i>
    <i r="1">
      <x v="157"/>
    </i>
    <i r="1">
      <x v="214"/>
    </i>
    <i r="1">
      <x v="288"/>
    </i>
    <i r="1">
      <x v="346"/>
    </i>
    <i r="1">
      <x v="387"/>
    </i>
    <i r="1">
      <x v="437"/>
    </i>
    <i r="1">
      <x v="438"/>
    </i>
    <i r="1">
      <x v="451"/>
    </i>
    <i r="1">
      <x v="462"/>
    </i>
    <i>
      <x v="228"/>
    </i>
    <i r="1">
      <x v="132"/>
    </i>
    <i r="1">
      <x v="155"/>
    </i>
    <i r="1">
      <x v="157"/>
    </i>
    <i r="1">
      <x v="182"/>
    </i>
    <i r="1">
      <x v="214"/>
    </i>
    <i r="1">
      <x v="288"/>
    </i>
    <i r="1">
      <x v="290"/>
    </i>
    <i r="1">
      <x v="346"/>
    </i>
    <i r="1">
      <x v="434"/>
    </i>
    <i r="1">
      <x v="436"/>
    </i>
    <i r="1">
      <x v="437"/>
    </i>
    <i r="1">
      <x v="438"/>
    </i>
    <i r="1">
      <x v="440"/>
    </i>
    <i r="1">
      <x v="451"/>
    </i>
    <i r="1">
      <x v="462"/>
    </i>
    <i>
      <x v="229"/>
    </i>
    <i r="1">
      <x v="28"/>
    </i>
    <i r="1">
      <x v="124"/>
    </i>
    <i r="1">
      <x v="157"/>
    </i>
    <i r="1">
      <x v="160"/>
    </i>
    <i r="1">
      <x v="182"/>
    </i>
    <i r="1">
      <x v="198"/>
    </i>
    <i r="1">
      <x v="207"/>
    </i>
    <i r="1">
      <x v="282"/>
    </i>
    <i r="1">
      <x v="283"/>
    </i>
    <i r="1">
      <x v="284"/>
    </i>
    <i r="1">
      <x v="285"/>
    </i>
    <i r="1">
      <x v="288"/>
    </i>
    <i r="1">
      <x v="290"/>
    </i>
    <i r="1">
      <x v="371"/>
    </i>
    <i>
      <x v="230"/>
    </i>
    <i r="1">
      <x v="182"/>
    </i>
    <i r="1">
      <x v="359"/>
    </i>
    <i r="1">
      <x v="360"/>
    </i>
    <i>
      <x v="231"/>
    </i>
    <i r="1">
      <x v="28"/>
    </i>
    <i r="1">
      <x v="32"/>
    </i>
    <i r="1">
      <x v="33"/>
    </i>
    <i r="1">
      <x v="73"/>
    </i>
    <i r="1">
      <x v="108"/>
    </i>
    <i r="1">
      <x v="123"/>
    </i>
    <i r="1">
      <x v="124"/>
    </i>
    <i r="1">
      <x v="127"/>
    </i>
    <i r="1">
      <x v="132"/>
    </i>
    <i r="1">
      <x v="156"/>
    </i>
    <i r="1">
      <x v="157"/>
    </i>
    <i r="1">
      <x v="160"/>
    </i>
    <i r="1">
      <x v="175"/>
    </i>
    <i r="1">
      <x v="182"/>
    </i>
    <i r="1">
      <x v="183"/>
    </i>
    <i r="1">
      <x v="198"/>
    </i>
    <i r="1">
      <x v="211"/>
    </i>
    <i r="1">
      <x v="214"/>
    </i>
    <i r="1">
      <x v="216"/>
    </i>
    <i r="1">
      <x v="267"/>
    </i>
    <i r="1">
      <x v="279"/>
    </i>
    <i r="1">
      <x v="288"/>
    </i>
    <i r="1">
      <x v="290"/>
    </i>
    <i r="1">
      <x v="346"/>
    </i>
    <i r="1">
      <x v="350"/>
    </i>
    <i r="1">
      <x v="351"/>
    </i>
    <i r="1">
      <x v="352"/>
    </i>
    <i r="1">
      <x v="354"/>
    </i>
    <i r="1">
      <x v="371"/>
    </i>
    <i r="1">
      <x v="373"/>
    </i>
    <i r="1">
      <x v="376"/>
    </i>
    <i r="1">
      <x v="378"/>
    </i>
    <i r="1">
      <x v="431"/>
    </i>
    <i r="1">
      <x v="432"/>
    </i>
    <i r="1">
      <x v="433"/>
    </i>
    <i r="1">
      <x v="434"/>
    </i>
    <i r="1">
      <x v="435"/>
    </i>
    <i r="1">
      <x v="436"/>
    </i>
    <i r="1">
      <x v="437"/>
    </i>
    <i r="1">
      <x v="438"/>
    </i>
    <i r="1">
      <x v="439"/>
    </i>
    <i r="1">
      <x v="440"/>
    </i>
    <i r="1">
      <x v="441"/>
    </i>
    <i r="1">
      <x v="442"/>
    </i>
    <i r="1">
      <x v="443"/>
    </i>
    <i r="1">
      <x v="444"/>
    </i>
    <i r="1">
      <x v="445"/>
    </i>
    <i r="1">
      <x v="446"/>
    </i>
    <i r="1">
      <x v="451"/>
    </i>
    <i r="1">
      <x v="453"/>
    </i>
    <i r="1">
      <x v="454"/>
    </i>
    <i r="1">
      <x v="468"/>
    </i>
    <i>
      <x v="232"/>
    </i>
    <i r="1">
      <x v="205"/>
    </i>
    <i>
      <x v="233"/>
    </i>
    <i r="1">
      <x v="182"/>
    </i>
    <i>
      <x v="234"/>
    </i>
    <i r="1">
      <x v="182"/>
    </i>
    <i>
      <x v="235"/>
    </i>
    <i r="1">
      <x v="182"/>
    </i>
    <i>
      <x v="236"/>
    </i>
    <i r="1">
      <x v="182"/>
    </i>
    <i>
      <x v="237"/>
    </i>
    <i r="1">
      <x v="182"/>
    </i>
    <i r="1">
      <x v="210"/>
    </i>
    <i>
      <x v="238"/>
    </i>
    <i r="1">
      <x v="28"/>
    </i>
    <i>
      <x v="239"/>
    </i>
    <i r="1">
      <x v="176"/>
    </i>
    <i>
      <x v="240"/>
    </i>
    <i r="1">
      <x v="157"/>
    </i>
    <i r="1">
      <x v="288"/>
    </i>
    <i>
      <x v="241"/>
    </i>
    <i r="1">
      <x v="132"/>
    </i>
    <i r="1">
      <x v="156"/>
    </i>
    <i r="1">
      <x v="214"/>
    </i>
    <i r="1">
      <x v="279"/>
    </i>
    <i r="1">
      <x v="288"/>
    </i>
    <i r="1">
      <x v="346"/>
    </i>
    <i>
      <x v="242"/>
    </i>
    <i r="1">
      <x v="28"/>
    </i>
    <i r="1">
      <x v="132"/>
    </i>
    <i r="1">
      <x v="157"/>
    </i>
    <i r="1">
      <x v="288"/>
    </i>
    <i r="1">
      <x v="290"/>
    </i>
    <i r="1">
      <x v="346"/>
    </i>
    <i r="1">
      <x v="371"/>
    </i>
    <i>
      <x v="243"/>
    </i>
    <i r="1">
      <x v="1"/>
    </i>
    <i r="1">
      <x v="36"/>
    </i>
    <i r="1">
      <x v="41"/>
    </i>
    <i r="1">
      <x v="44"/>
    </i>
    <i r="1">
      <x v="58"/>
    </i>
    <i r="1">
      <x v="59"/>
    </i>
    <i r="1">
      <x v="62"/>
    </i>
    <i r="1">
      <x v="182"/>
    </i>
    <i r="1">
      <x v="204"/>
    </i>
    <i r="1">
      <x v="335"/>
    </i>
    <i r="1">
      <x v="349"/>
    </i>
    <i r="1">
      <x v="368"/>
    </i>
    <i r="1">
      <x v="379"/>
    </i>
    <i r="1">
      <x v="407"/>
    </i>
    <i>
      <x v="244"/>
    </i>
    <i r="1">
      <x v="182"/>
    </i>
    <i t="grand">
      <x/>
    </i>
  </rowItems>
  <colFields count="1">
    <field x="-2"/>
  </colFields>
  <colItems count="3">
    <i>
      <x/>
    </i>
    <i i="1">
      <x v="1"/>
    </i>
    <i i="2">
      <x v="2"/>
    </i>
  </colItems>
  <dataFields count="3">
    <dataField name="Sum of accum_cost" fld="1" baseField="0" baseItem="0" numFmtId="165"/>
    <dataField name="Sum of allo_res" fld="2" baseField="0" baseItem="0" numFmtId="165"/>
    <dataField name="Sum of NBV" fld="3" baseField="0" baseItem="0" numFmtId="165"/>
  </dataFields>
  <formats count="762">
    <format dxfId="784">
      <pivotArea collapsedLevelsAreSubtotals="1" fieldPosition="0">
        <references count="2">
          <reference field="8" count="1" selected="0">
            <x v="7"/>
          </reference>
          <reference field="10" count="1">
            <x v="86"/>
          </reference>
        </references>
      </pivotArea>
    </format>
    <format dxfId="783">
      <pivotArea dataOnly="0" labelOnly="1" fieldPosition="0">
        <references count="2">
          <reference field="8" count="1" selected="0">
            <x v="7"/>
          </reference>
          <reference field="10" count="1">
            <x v="86"/>
          </reference>
        </references>
      </pivotArea>
    </format>
    <format dxfId="782">
      <pivotArea collapsedLevelsAreSubtotals="1" fieldPosition="0">
        <references count="2">
          <reference field="8" count="1" selected="0">
            <x v="12"/>
          </reference>
          <reference field="10" count="1">
            <x v="70"/>
          </reference>
        </references>
      </pivotArea>
    </format>
    <format dxfId="781">
      <pivotArea dataOnly="0" labelOnly="1" fieldPosition="0">
        <references count="2">
          <reference field="8" count="1" selected="0">
            <x v="12"/>
          </reference>
          <reference field="10" count="1">
            <x v="70"/>
          </reference>
        </references>
      </pivotArea>
    </format>
    <format dxfId="780">
      <pivotArea collapsedLevelsAreSubtotals="1" fieldPosition="0">
        <references count="2">
          <reference field="8" count="1" selected="0">
            <x v="12"/>
          </reference>
          <reference field="10" count="1">
            <x v="281"/>
          </reference>
        </references>
      </pivotArea>
    </format>
    <format dxfId="779">
      <pivotArea dataOnly="0" labelOnly="1" fieldPosition="0">
        <references count="2">
          <reference field="8" count="1" selected="0">
            <x v="12"/>
          </reference>
          <reference field="10" count="1">
            <x v="281"/>
          </reference>
        </references>
      </pivotArea>
    </format>
    <format dxfId="778">
      <pivotArea collapsedLevelsAreSubtotals="1" fieldPosition="0">
        <references count="2">
          <reference field="8" count="1" selected="0">
            <x v="15"/>
          </reference>
          <reference field="10" count="1">
            <x v="114"/>
          </reference>
        </references>
      </pivotArea>
    </format>
    <format dxfId="777">
      <pivotArea dataOnly="0" labelOnly="1" fieldPosition="0">
        <references count="2">
          <reference field="8" count="1" selected="0">
            <x v="15"/>
          </reference>
          <reference field="10" count="1">
            <x v="114"/>
          </reference>
        </references>
      </pivotArea>
    </format>
    <format dxfId="776">
      <pivotArea type="all" dataOnly="0" outline="0" fieldPosition="0"/>
    </format>
    <format dxfId="775">
      <pivotArea dataOnly="0" labelOnly="1" fieldPosition="0">
        <references count="2">
          <reference field="8" count="1" selected="0">
            <x v="15"/>
          </reference>
          <reference field="10" count="34">
            <x v="2"/>
            <x v="28"/>
            <x v="111"/>
            <x v="112"/>
            <x v="114"/>
            <x v="117"/>
            <x v="120"/>
            <x v="129"/>
            <x v="132"/>
            <x v="179"/>
            <x v="184"/>
            <x v="201"/>
            <x v="203"/>
            <x v="204"/>
            <x v="279"/>
            <x v="288"/>
            <x v="290"/>
            <x v="334"/>
            <x v="346"/>
            <x v="351"/>
            <x v="356"/>
            <x v="368"/>
            <x v="371"/>
            <x v="436"/>
            <x v="437"/>
            <x v="438"/>
            <x v="439"/>
            <x v="440"/>
            <x v="441"/>
            <x v="442"/>
            <x v="443"/>
            <x v="444"/>
            <x v="445"/>
            <x v="447"/>
          </reference>
        </references>
      </pivotArea>
    </format>
    <format dxfId="774">
      <pivotArea dataOnly="0" labelOnly="1" fieldPosition="0">
        <references count="2">
          <reference field="8" count="1" selected="0">
            <x v="22"/>
          </reference>
          <reference field="10" count="16">
            <x v="28"/>
            <x v="112"/>
            <x v="117"/>
            <x v="158"/>
            <x v="160"/>
            <x v="179"/>
            <x v="182"/>
            <x v="198"/>
            <x v="201"/>
            <x v="281"/>
            <x v="282"/>
            <x v="283"/>
            <x v="284"/>
            <x v="285"/>
            <x v="346"/>
            <x v="371"/>
          </reference>
        </references>
      </pivotArea>
    </format>
    <format dxfId="773">
      <pivotArea dataOnly="0" labelOnly="1" fieldPosition="0">
        <references count="2">
          <reference field="8" count="1" selected="0">
            <x v="23"/>
          </reference>
          <reference field="10" count="4">
            <x v="1"/>
            <x v="32"/>
            <x v="157"/>
            <x v="182"/>
          </reference>
        </references>
      </pivotArea>
    </format>
    <format dxfId="772">
      <pivotArea dataOnly="0" labelOnly="1" fieldPosition="0">
        <references count="2">
          <reference field="8" count="1" selected="0">
            <x v="25"/>
          </reference>
          <reference field="10" count="18">
            <x v="1"/>
            <x v="32"/>
            <x v="114"/>
            <x v="117"/>
            <x v="132"/>
            <x v="157"/>
            <x v="160"/>
            <x v="182"/>
            <x v="184"/>
            <x v="198"/>
            <x v="214"/>
            <x v="283"/>
            <x v="285"/>
            <x v="287"/>
            <x v="288"/>
            <x v="290"/>
            <x v="346"/>
            <x v="371"/>
          </reference>
        </references>
      </pivotArea>
    </format>
    <format dxfId="771">
      <pivotArea dataOnly="0" labelOnly="1" fieldPosition="0">
        <references count="2">
          <reference field="8" count="1" selected="0">
            <x v="34"/>
          </reference>
          <reference field="10" count="11">
            <x v="117"/>
            <x v="160"/>
            <x v="184"/>
            <x v="246"/>
            <x v="276"/>
            <x v="277"/>
            <x v="281"/>
            <x v="283"/>
            <x v="284"/>
            <x v="285"/>
            <x v="346"/>
          </reference>
        </references>
      </pivotArea>
    </format>
    <format dxfId="770">
      <pivotArea dataOnly="0" labelOnly="1" fieldPosition="0">
        <references count="2">
          <reference field="8" count="1" selected="0">
            <x v="36"/>
          </reference>
          <reference field="10" count="28">
            <x v="28"/>
            <x v="32"/>
            <x v="114"/>
            <x v="115"/>
            <x v="118"/>
            <x v="157"/>
            <x v="159"/>
            <x v="160"/>
            <x v="182"/>
            <x v="198"/>
            <x v="201"/>
            <x v="202"/>
            <x v="204"/>
            <x v="214"/>
            <x v="285"/>
            <x v="288"/>
            <x v="334"/>
            <x v="346"/>
            <x v="433"/>
            <x v="437"/>
            <x v="438"/>
            <x v="439"/>
            <x v="440"/>
            <x v="441"/>
            <x v="442"/>
            <x v="443"/>
            <x v="444"/>
            <x v="445"/>
          </reference>
        </references>
      </pivotArea>
    </format>
    <format dxfId="769">
      <pivotArea dataOnly="0" labelOnly="1" fieldPosition="0">
        <references count="2">
          <reference field="8" count="1" selected="0">
            <x v="37"/>
          </reference>
          <reference field="10" count="20">
            <x v="28"/>
            <x v="116"/>
            <x v="117"/>
            <x v="124"/>
            <x v="157"/>
            <x v="198"/>
            <x v="201"/>
            <x v="204"/>
            <x v="205"/>
            <x v="211"/>
            <x v="214"/>
            <x v="272"/>
            <x v="280"/>
            <x v="284"/>
            <x v="285"/>
            <x v="288"/>
            <x v="290"/>
            <x v="334"/>
            <x v="346"/>
            <x v="371"/>
          </reference>
        </references>
      </pivotArea>
    </format>
    <format dxfId="768">
      <pivotArea dataOnly="0" labelOnly="1" fieldPosition="0">
        <references count="2">
          <reference field="8" count="1" selected="0">
            <x v="39"/>
          </reference>
          <reference field="10" count="8">
            <x v="71"/>
            <x v="117"/>
            <x v="160"/>
            <x v="182"/>
            <x v="246"/>
            <x v="287"/>
            <x v="334"/>
            <x v="371"/>
          </reference>
        </references>
      </pivotArea>
    </format>
    <format dxfId="767">
      <pivotArea dataOnly="0" labelOnly="1" fieldPosition="0">
        <references count="2">
          <reference field="8" count="1" selected="0">
            <x v="40"/>
          </reference>
          <reference field="10" count="21">
            <x v="35"/>
            <x v="46"/>
            <x v="62"/>
            <x v="66"/>
            <x v="83"/>
            <x v="86"/>
            <x v="99"/>
            <x v="146"/>
            <x v="182"/>
            <x v="183"/>
            <x v="187"/>
            <x v="197"/>
            <x v="216"/>
            <x v="233"/>
            <x v="303"/>
            <x v="340"/>
            <x v="344"/>
            <x v="348"/>
            <x v="368"/>
            <x v="378"/>
            <x v="391"/>
          </reference>
        </references>
      </pivotArea>
    </format>
    <format dxfId="766">
      <pivotArea dataOnly="0" labelOnly="1" fieldPosition="0">
        <references count="2">
          <reference field="8" count="1" selected="0">
            <x v="98"/>
          </reference>
          <reference field="10" count="27">
            <x v="33"/>
            <x v="35"/>
            <x v="38"/>
            <x v="39"/>
            <x v="41"/>
            <x v="43"/>
            <x v="54"/>
            <x v="58"/>
            <x v="95"/>
            <x v="150"/>
            <x v="178"/>
            <x v="182"/>
            <x v="183"/>
            <x v="231"/>
            <x v="239"/>
            <x v="301"/>
            <x v="303"/>
            <x v="304"/>
            <x v="332"/>
            <x v="337"/>
            <x v="348"/>
            <x v="349"/>
            <x v="377"/>
            <x v="379"/>
            <x v="380"/>
            <x v="390"/>
            <x v="401"/>
          </reference>
        </references>
      </pivotArea>
    </format>
    <format dxfId="765">
      <pivotArea dataOnly="0" labelOnly="1" fieldPosition="0">
        <references count="2">
          <reference field="8" count="1" selected="0">
            <x v="103"/>
          </reference>
          <reference field="10" count="50">
            <x v="1"/>
            <x v="20"/>
            <x v="21"/>
            <x v="22"/>
            <x v="23"/>
            <x v="24"/>
            <x v="33"/>
            <x v="35"/>
            <x v="38"/>
            <x v="39"/>
            <x v="41"/>
            <x v="50"/>
            <x v="51"/>
            <x v="52"/>
            <x v="57"/>
            <x v="62"/>
            <x v="79"/>
            <x v="80"/>
            <x v="85"/>
            <x v="87"/>
            <x v="89"/>
            <x v="90"/>
            <x v="91"/>
            <x v="92"/>
            <x v="99"/>
            <x v="100"/>
            <x v="101"/>
            <x v="103"/>
            <x v="105"/>
            <x v="137"/>
            <x v="138"/>
            <x v="140"/>
            <x v="144"/>
            <x v="145"/>
            <x v="148"/>
            <x v="151"/>
            <x v="152"/>
            <x v="153"/>
            <x v="154"/>
            <x v="163"/>
            <x v="165"/>
            <x v="170"/>
            <x v="171"/>
            <x v="172"/>
            <x v="182"/>
            <x v="183"/>
            <x v="190"/>
            <x v="195"/>
            <x v="197"/>
            <x v="217"/>
          </reference>
        </references>
      </pivotArea>
    </format>
    <format dxfId="764">
      <pivotArea dataOnly="0" labelOnly="1" fieldPosition="0">
        <references count="2">
          <reference field="8" count="1" selected="0">
            <x v="103"/>
          </reference>
          <reference field="10" count="41">
            <x v="220"/>
            <x v="221"/>
            <x v="223"/>
            <x v="227"/>
            <x v="228"/>
            <x v="249"/>
            <x v="260"/>
            <x v="261"/>
            <x v="268"/>
            <x v="299"/>
            <x v="301"/>
            <x v="303"/>
            <x v="315"/>
            <x v="322"/>
            <x v="324"/>
            <x v="326"/>
            <x v="327"/>
            <x v="328"/>
            <x v="331"/>
            <x v="339"/>
            <x v="340"/>
            <x v="342"/>
            <x v="344"/>
            <x v="370"/>
            <x v="386"/>
            <x v="387"/>
            <x v="390"/>
            <x v="393"/>
            <x v="395"/>
            <x v="397"/>
            <x v="399"/>
            <x v="409"/>
            <x v="410"/>
            <x v="411"/>
            <x v="416"/>
            <x v="421"/>
            <x v="422"/>
            <x v="425"/>
            <x v="426"/>
            <x v="427"/>
            <x v="430"/>
          </reference>
        </references>
      </pivotArea>
    </format>
    <format dxfId="763">
      <pivotArea type="all" dataOnly="0" outline="0" fieldPosition="0"/>
    </format>
    <format dxfId="762">
      <pivotArea dataOnly="0" labelOnly="1" fieldPosition="0">
        <references count="2">
          <reference field="8" count="1" selected="0">
            <x v="15"/>
          </reference>
          <reference field="10" count="34">
            <x v="2"/>
            <x v="28"/>
            <x v="111"/>
            <x v="112"/>
            <x v="114"/>
            <x v="117"/>
            <x v="120"/>
            <x v="129"/>
            <x v="132"/>
            <x v="179"/>
            <x v="184"/>
            <x v="201"/>
            <x v="203"/>
            <x v="204"/>
            <x v="279"/>
            <x v="288"/>
            <x v="290"/>
            <x v="334"/>
            <x v="346"/>
            <x v="351"/>
            <x v="356"/>
            <x v="368"/>
            <x v="371"/>
            <x v="436"/>
            <x v="437"/>
            <x v="438"/>
            <x v="439"/>
            <x v="440"/>
            <x v="441"/>
            <x v="442"/>
            <x v="443"/>
            <x v="444"/>
            <x v="445"/>
            <x v="447"/>
          </reference>
        </references>
      </pivotArea>
    </format>
    <format dxfId="761">
      <pivotArea dataOnly="0" labelOnly="1" fieldPosition="0">
        <references count="2">
          <reference field="8" count="1" selected="0">
            <x v="22"/>
          </reference>
          <reference field="10" count="16">
            <x v="28"/>
            <x v="112"/>
            <x v="117"/>
            <x v="158"/>
            <x v="160"/>
            <x v="179"/>
            <x v="182"/>
            <x v="198"/>
            <x v="201"/>
            <x v="281"/>
            <x v="282"/>
            <x v="283"/>
            <x v="284"/>
            <x v="285"/>
            <x v="346"/>
            <x v="371"/>
          </reference>
        </references>
      </pivotArea>
    </format>
    <format dxfId="760">
      <pivotArea dataOnly="0" labelOnly="1" fieldPosition="0">
        <references count="2">
          <reference field="8" count="1" selected="0">
            <x v="23"/>
          </reference>
          <reference field="10" count="4">
            <x v="1"/>
            <x v="32"/>
            <x v="157"/>
            <x v="182"/>
          </reference>
        </references>
      </pivotArea>
    </format>
    <format dxfId="759">
      <pivotArea dataOnly="0" labelOnly="1" fieldPosition="0">
        <references count="2">
          <reference field="8" count="1" selected="0">
            <x v="25"/>
          </reference>
          <reference field="10" count="18">
            <x v="1"/>
            <x v="32"/>
            <x v="114"/>
            <x v="117"/>
            <x v="132"/>
            <x v="157"/>
            <x v="160"/>
            <x v="182"/>
            <x v="184"/>
            <x v="198"/>
            <x v="214"/>
            <x v="283"/>
            <x v="285"/>
            <x v="287"/>
            <x v="288"/>
            <x v="290"/>
            <x v="346"/>
            <x v="371"/>
          </reference>
        </references>
      </pivotArea>
    </format>
    <format dxfId="758">
      <pivotArea dataOnly="0" labelOnly="1" fieldPosition="0">
        <references count="2">
          <reference field="8" count="1" selected="0">
            <x v="34"/>
          </reference>
          <reference field="10" count="11">
            <x v="117"/>
            <x v="160"/>
            <x v="184"/>
            <x v="246"/>
            <x v="276"/>
            <x v="277"/>
            <x v="281"/>
            <x v="283"/>
            <x v="284"/>
            <x v="285"/>
            <x v="346"/>
          </reference>
        </references>
      </pivotArea>
    </format>
    <format dxfId="757">
      <pivotArea dataOnly="0" labelOnly="1" fieldPosition="0">
        <references count="2">
          <reference field="8" count="1" selected="0">
            <x v="36"/>
          </reference>
          <reference field="10" count="28">
            <x v="28"/>
            <x v="32"/>
            <x v="114"/>
            <x v="115"/>
            <x v="118"/>
            <x v="157"/>
            <x v="159"/>
            <x v="160"/>
            <x v="182"/>
            <x v="198"/>
            <x v="201"/>
            <x v="202"/>
            <x v="204"/>
            <x v="214"/>
            <x v="285"/>
            <x v="288"/>
            <x v="334"/>
            <x v="346"/>
            <x v="433"/>
            <x v="437"/>
            <x v="438"/>
            <x v="439"/>
            <x v="440"/>
            <x v="441"/>
            <x v="442"/>
            <x v="443"/>
            <x v="444"/>
            <x v="445"/>
          </reference>
        </references>
      </pivotArea>
    </format>
    <format dxfId="756">
      <pivotArea dataOnly="0" labelOnly="1" fieldPosition="0">
        <references count="2">
          <reference field="8" count="1" selected="0">
            <x v="37"/>
          </reference>
          <reference field="10" count="20">
            <x v="28"/>
            <x v="116"/>
            <x v="117"/>
            <x v="124"/>
            <x v="157"/>
            <x v="198"/>
            <x v="201"/>
            <x v="204"/>
            <x v="205"/>
            <x v="211"/>
            <x v="214"/>
            <x v="272"/>
            <x v="280"/>
            <x v="284"/>
            <x v="285"/>
            <x v="288"/>
            <x v="290"/>
            <x v="334"/>
            <x v="346"/>
            <x v="371"/>
          </reference>
        </references>
      </pivotArea>
    </format>
    <format dxfId="755">
      <pivotArea dataOnly="0" labelOnly="1" fieldPosition="0">
        <references count="2">
          <reference field="8" count="1" selected="0">
            <x v="39"/>
          </reference>
          <reference field="10" count="8">
            <x v="71"/>
            <x v="117"/>
            <x v="160"/>
            <x v="182"/>
            <x v="246"/>
            <x v="287"/>
            <x v="334"/>
            <x v="371"/>
          </reference>
        </references>
      </pivotArea>
    </format>
    <format dxfId="754">
      <pivotArea dataOnly="0" labelOnly="1" fieldPosition="0">
        <references count="2">
          <reference field="8" count="1" selected="0">
            <x v="40"/>
          </reference>
          <reference field="10" count="21">
            <x v="35"/>
            <x v="46"/>
            <x v="62"/>
            <x v="66"/>
            <x v="83"/>
            <x v="86"/>
            <x v="99"/>
            <x v="146"/>
            <x v="182"/>
            <x v="183"/>
            <x v="187"/>
            <x v="197"/>
            <x v="216"/>
            <x v="233"/>
            <x v="303"/>
            <x v="340"/>
            <x v="344"/>
            <x v="348"/>
            <x v="368"/>
            <x v="378"/>
            <x v="391"/>
          </reference>
        </references>
      </pivotArea>
    </format>
    <format dxfId="753">
      <pivotArea dataOnly="0" labelOnly="1" fieldPosition="0">
        <references count="2">
          <reference field="8" count="1" selected="0">
            <x v="98"/>
          </reference>
          <reference field="10" count="27">
            <x v="33"/>
            <x v="35"/>
            <x v="38"/>
            <x v="39"/>
            <x v="41"/>
            <x v="43"/>
            <x v="54"/>
            <x v="58"/>
            <x v="95"/>
            <x v="150"/>
            <x v="178"/>
            <x v="182"/>
            <x v="183"/>
            <x v="231"/>
            <x v="239"/>
            <x v="301"/>
            <x v="303"/>
            <x v="304"/>
            <x v="332"/>
            <x v="337"/>
            <x v="348"/>
            <x v="349"/>
            <x v="377"/>
            <x v="379"/>
            <x v="380"/>
            <x v="390"/>
            <x v="401"/>
          </reference>
        </references>
      </pivotArea>
    </format>
    <format dxfId="752">
      <pivotArea dataOnly="0" labelOnly="1" fieldPosition="0">
        <references count="2">
          <reference field="8" count="1" selected="0">
            <x v="103"/>
          </reference>
          <reference field="10" count="50">
            <x v="1"/>
            <x v="20"/>
            <x v="21"/>
            <x v="22"/>
            <x v="23"/>
            <x v="24"/>
            <x v="33"/>
            <x v="35"/>
            <x v="38"/>
            <x v="39"/>
            <x v="41"/>
            <x v="50"/>
            <x v="51"/>
            <x v="52"/>
            <x v="57"/>
            <x v="62"/>
            <x v="79"/>
            <x v="80"/>
            <x v="85"/>
            <x v="87"/>
            <x v="89"/>
            <x v="90"/>
            <x v="91"/>
            <x v="92"/>
            <x v="99"/>
            <x v="100"/>
            <x v="101"/>
            <x v="103"/>
            <x v="105"/>
            <x v="137"/>
            <x v="138"/>
            <x v="140"/>
            <x v="144"/>
            <x v="145"/>
            <x v="148"/>
            <x v="151"/>
            <x v="152"/>
            <x v="153"/>
            <x v="154"/>
            <x v="163"/>
            <x v="165"/>
            <x v="170"/>
            <x v="171"/>
            <x v="172"/>
            <x v="182"/>
            <x v="183"/>
            <x v="190"/>
            <x v="195"/>
            <x v="197"/>
            <x v="217"/>
          </reference>
        </references>
      </pivotArea>
    </format>
    <format dxfId="751">
      <pivotArea dataOnly="0" labelOnly="1" fieldPosition="0">
        <references count="2">
          <reference field="8" count="1" selected="0">
            <x v="103"/>
          </reference>
          <reference field="10" count="41">
            <x v="220"/>
            <x v="221"/>
            <x v="223"/>
            <x v="227"/>
            <x v="228"/>
            <x v="249"/>
            <x v="260"/>
            <x v="261"/>
            <x v="268"/>
            <x v="299"/>
            <x v="301"/>
            <x v="303"/>
            <x v="315"/>
            <x v="322"/>
            <x v="324"/>
            <x v="326"/>
            <x v="327"/>
            <x v="328"/>
            <x v="331"/>
            <x v="339"/>
            <x v="340"/>
            <x v="342"/>
            <x v="344"/>
            <x v="370"/>
            <x v="386"/>
            <x v="387"/>
            <x v="390"/>
            <x v="393"/>
            <x v="395"/>
            <x v="397"/>
            <x v="399"/>
            <x v="409"/>
            <x v="410"/>
            <x v="411"/>
            <x v="416"/>
            <x v="421"/>
            <x v="422"/>
            <x v="425"/>
            <x v="426"/>
            <x v="427"/>
            <x v="430"/>
          </reference>
        </references>
      </pivotArea>
    </format>
    <format dxfId="750">
      <pivotArea collapsedLevelsAreSubtotals="1" fieldPosition="0">
        <references count="2">
          <reference field="8" count="1" selected="0">
            <x v="15"/>
          </reference>
          <reference field="10" count="1">
            <x v="447"/>
          </reference>
        </references>
      </pivotArea>
    </format>
    <format dxfId="749">
      <pivotArea dataOnly="0" labelOnly="1" fieldPosition="0">
        <references count="2">
          <reference field="8" count="1" selected="0">
            <x v="15"/>
          </reference>
          <reference field="10" count="1">
            <x v="447"/>
          </reference>
        </references>
      </pivotArea>
    </format>
    <format dxfId="748">
      <pivotArea collapsedLevelsAreSubtotals="1" fieldPosition="0">
        <references count="2">
          <reference field="8" count="1" selected="0">
            <x v="22"/>
          </reference>
          <reference field="10" count="1">
            <x v="281"/>
          </reference>
        </references>
      </pivotArea>
    </format>
    <format dxfId="747">
      <pivotArea dataOnly="0" labelOnly="1" fieldPosition="0">
        <references count="2">
          <reference field="8" count="1" selected="0">
            <x v="22"/>
          </reference>
          <reference field="10" count="1">
            <x v="281"/>
          </reference>
        </references>
      </pivotArea>
    </format>
    <format dxfId="746">
      <pivotArea collapsedLevelsAreSubtotals="1" fieldPosition="0">
        <references count="2">
          <reference field="8" count="1" selected="0">
            <x v="23"/>
          </reference>
          <reference field="10" count="1">
            <x v="32"/>
          </reference>
        </references>
      </pivotArea>
    </format>
    <format dxfId="745">
      <pivotArea dataOnly="0" labelOnly="1" fieldPosition="0">
        <references count="2">
          <reference field="8" count="1" selected="0">
            <x v="23"/>
          </reference>
          <reference field="10" count="1">
            <x v="32"/>
          </reference>
        </references>
      </pivotArea>
    </format>
    <format dxfId="744">
      <pivotArea collapsedLevelsAreSubtotals="1" fieldPosition="0">
        <references count="2">
          <reference field="8" count="1" selected="0">
            <x v="25"/>
          </reference>
          <reference field="10" count="1">
            <x v="32"/>
          </reference>
        </references>
      </pivotArea>
    </format>
    <format dxfId="743">
      <pivotArea dataOnly="0" labelOnly="1" fieldPosition="0">
        <references count="2">
          <reference field="8" count="1" selected="0">
            <x v="25"/>
          </reference>
          <reference field="10" count="1">
            <x v="32"/>
          </reference>
        </references>
      </pivotArea>
    </format>
    <format dxfId="742">
      <pivotArea collapsedLevelsAreSubtotals="1" fieldPosition="0">
        <references count="2">
          <reference field="8" count="1" selected="0">
            <x v="34"/>
          </reference>
          <reference field="10" count="1">
            <x v="281"/>
          </reference>
        </references>
      </pivotArea>
    </format>
    <format dxfId="741">
      <pivotArea dataOnly="0" labelOnly="1" fieldPosition="0">
        <references count="2">
          <reference field="8" count="1" selected="0">
            <x v="34"/>
          </reference>
          <reference field="10" count="1">
            <x v="281"/>
          </reference>
        </references>
      </pivotArea>
    </format>
    <format dxfId="740">
      <pivotArea collapsedLevelsAreSubtotals="1" fieldPosition="0">
        <references count="2">
          <reference field="8" count="1" selected="0">
            <x v="36"/>
          </reference>
          <reference field="10" count="1">
            <x v="32"/>
          </reference>
        </references>
      </pivotArea>
    </format>
    <format dxfId="739">
      <pivotArea dataOnly="0" labelOnly="1" fieldPosition="0">
        <references count="2">
          <reference field="8" count="1" selected="0">
            <x v="36"/>
          </reference>
          <reference field="10" count="1">
            <x v="32"/>
          </reference>
        </references>
      </pivotArea>
    </format>
    <format dxfId="738">
      <pivotArea collapsedLevelsAreSubtotals="1" fieldPosition="0">
        <references count="2">
          <reference field="8" count="1" selected="0">
            <x v="37"/>
          </reference>
          <reference field="10" count="1">
            <x v="205"/>
          </reference>
        </references>
      </pivotArea>
    </format>
    <format dxfId="737">
      <pivotArea dataOnly="0" labelOnly="1" fieldPosition="0">
        <references count="2">
          <reference field="8" count="1" selected="0">
            <x v="37"/>
          </reference>
          <reference field="10" count="1">
            <x v="205"/>
          </reference>
        </references>
      </pivotArea>
    </format>
    <format dxfId="736">
      <pivotArea collapsedLevelsAreSubtotals="1" fieldPosition="0">
        <references count="2">
          <reference field="8" count="1" selected="0">
            <x v="37"/>
          </reference>
          <reference field="10" count="1">
            <x v="211"/>
          </reference>
        </references>
      </pivotArea>
    </format>
    <format dxfId="735">
      <pivotArea dataOnly="0" labelOnly="1" fieldPosition="0">
        <references count="2">
          <reference field="8" count="1" selected="0">
            <x v="37"/>
          </reference>
          <reference field="10" count="1">
            <x v="211"/>
          </reference>
        </references>
      </pivotArea>
    </format>
    <format dxfId="734">
      <pivotArea collapsedLevelsAreSubtotals="1" fieldPosition="0">
        <references count="2">
          <reference field="8" count="1" selected="0">
            <x v="37"/>
          </reference>
          <reference field="10" count="2">
            <x v="272"/>
            <x v="280"/>
          </reference>
        </references>
      </pivotArea>
    </format>
    <format dxfId="733">
      <pivotArea dataOnly="0" labelOnly="1" fieldPosition="0">
        <references count="2">
          <reference field="8" count="1" selected="0">
            <x v="37"/>
          </reference>
          <reference field="10" count="2">
            <x v="272"/>
            <x v="280"/>
          </reference>
        </references>
      </pivotArea>
    </format>
    <format dxfId="732">
      <pivotArea collapsedLevelsAreSubtotals="1" fieldPosition="0">
        <references count="2">
          <reference field="8" count="1" selected="0">
            <x v="39"/>
          </reference>
          <reference field="10" count="1">
            <x v="71"/>
          </reference>
        </references>
      </pivotArea>
    </format>
    <format dxfId="731">
      <pivotArea dataOnly="0" labelOnly="1" fieldPosition="0">
        <references count="2">
          <reference field="8" count="1" selected="0">
            <x v="39"/>
          </reference>
          <reference field="10" count="1">
            <x v="71"/>
          </reference>
        </references>
      </pivotArea>
    </format>
    <format dxfId="730">
      <pivotArea collapsedLevelsAreSubtotals="1" fieldPosition="0">
        <references count="2">
          <reference field="8" count="1" selected="0">
            <x v="39"/>
          </reference>
          <reference field="10" count="7">
            <x v="117"/>
            <x v="160"/>
            <x v="182"/>
            <x v="246"/>
            <x v="287"/>
            <x v="334"/>
            <x v="371"/>
          </reference>
        </references>
      </pivotArea>
    </format>
    <format dxfId="729">
      <pivotArea dataOnly="0" labelOnly="1" fieldPosition="0">
        <references count="2">
          <reference field="8" count="1" selected="0">
            <x v="39"/>
          </reference>
          <reference field="10" count="7">
            <x v="117"/>
            <x v="160"/>
            <x v="182"/>
            <x v="246"/>
            <x v="287"/>
            <x v="334"/>
            <x v="371"/>
          </reference>
        </references>
      </pivotArea>
    </format>
    <format dxfId="728">
      <pivotArea collapsedLevelsAreSubtotals="1" fieldPosition="0">
        <references count="2">
          <reference field="8" count="1" selected="0">
            <x v="40"/>
          </reference>
          <reference field="10" count="1">
            <x v="86"/>
          </reference>
        </references>
      </pivotArea>
    </format>
    <format dxfId="727">
      <pivotArea dataOnly="0" labelOnly="1" fieldPosition="0">
        <references count="2">
          <reference field="8" count="1" selected="0">
            <x v="40"/>
          </reference>
          <reference field="10" count="1">
            <x v="86"/>
          </reference>
        </references>
      </pivotArea>
    </format>
    <format dxfId="726">
      <pivotArea collapsedLevelsAreSubtotals="1" fieldPosition="0">
        <references count="2">
          <reference field="8" count="1" selected="0">
            <x v="40"/>
          </reference>
          <reference field="10" count="1">
            <x v="391"/>
          </reference>
        </references>
      </pivotArea>
    </format>
    <format dxfId="725">
      <pivotArea dataOnly="0" labelOnly="1" fieldPosition="0">
        <references count="2">
          <reference field="8" count="1" selected="0">
            <x v="40"/>
          </reference>
          <reference field="10" count="1">
            <x v="391"/>
          </reference>
        </references>
      </pivotArea>
    </format>
    <format dxfId="724">
      <pivotArea collapsedLevelsAreSubtotals="1" fieldPosition="0">
        <references count="2">
          <reference field="8" count="1" selected="0">
            <x v="98"/>
          </reference>
          <reference field="10" count="27">
            <x v="33"/>
            <x v="35"/>
            <x v="38"/>
            <x v="39"/>
            <x v="41"/>
            <x v="43"/>
            <x v="54"/>
            <x v="58"/>
            <x v="95"/>
            <x v="150"/>
            <x v="178"/>
            <x v="182"/>
            <x v="183"/>
            <x v="231"/>
            <x v="239"/>
            <x v="301"/>
            <x v="303"/>
            <x v="304"/>
            <x v="332"/>
            <x v="337"/>
            <x v="348"/>
            <x v="349"/>
            <x v="377"/>
            <x v="379"/>
            <x v="380"/>
            <x v="390"/>
            <x v="401"/>
          </reference>
        </references>
      </pivotArea>
    </format>
    <format dxfId="723">
      <pivotArea dataOnly="0" labelOnly="1" fieldPosition="0">
        <references count="2">
          <reference field="8" count="1" selected="0">
            <x v="98"/>
          </reference>
          <reference field="10" count="27">
            <x v="33"/>
            <x v="35"/>
            <x v="38"/>
            <x v="39"/>
            <x v="41"/>
            <x v="43"/>
            <x v="54"/>
            <x v="58"/>
            <x v="95"/>
            <x v="150"/>
            <x v="178"/>
            <x v="182"/>
            <x v="183"/>
            <x v="231"/>
            <x v="239"/>
            <x v="301"/>
            <x v="303"/>
            <x v="304"/>
            <x v="332"/>
            <x v="337"/>
            <x v="348"/>
            <x v="349"/>
            <x v="377"/>
            <x v="379"/>
            <x v="380"/>
            <x v="390"/>
            <x v="401"/>
          </reference>
        </references>
      </pivotArea>
    </format>
    <format dxfId="722">
      <pivotArea collapsedLevelsAreSubtotals="1" fieldPosition="0">
        <references count="2">
          <reference field="8" count="1" selected="0">
            <x v="103"/>
          </reference>
          <reference field="10" count="1">
            <x v="33"/>
          </reference>
        </references>
      </pivotArea>
    </format>
    <format dxfId="721">
      <pivotArea dataOnly="0" labelOnly="1" fieldPosition="0">
        <references count="2">
          <reference field="8" count="1" selected="0">
            <x v="103"/>
          </reference>
          <reference field="10" count="1">
            <x v="33"/>
          </reference>
        </references>
      </pivotArea>
    </format>
    <format dxfId="720">
      <pivotArea collapsedLevelsAreSubtotals="1" fieldPosition="0">
        <references count="2">
          <reference field="8" count="1" selected="0">
            <x v="103"/>
          </reference>
          <reference field="10" count="2">
            <x v="89"/>
            <x v="90"/>
          </reference>
        </references>
      </pivotArea>
    </format>
    <format dxfId="719">
      <pivotArea dataOnly="0" labelOnly="1" fieldPosition="0">
        <references count="2">
          <reference field="8" count="1" selected="0">
            <x v="103"/>
          </reference>
          <reference field="10" count="2">
            <x v="89"/>
            <x v="90"/>
          </reference>
        </references>
      </pivotArea>
    </format>
    <format dxfId="718">
      <pivotArea collapsedLevelsAreSubtotals="1" fieldPosition="0">
        <references count="2">
          <reference field="8" count="1" selected="0">
            <x v="103"/>
          </reference>
          <reference field="10" count="1">
            <x v="165"/>
          </reference>
        </references>
      </pivotArea>
    </format>
    <format dxfId="717">
      <pivotArea dataOnly="0" labelOnly="1" fieldPosition="0">
        <references count="2">
          <reference field="8" count="1" selected="0">
            <x v="103"/>
          </reference>
          <reference field="10" count="1">
            <x v="165"/>
          </reference>
        </references>
      </pivotArea>
    </format>
    <format dxfId="716">
      <pivotArea collapsedLevelsAreSubtotals="1" fieldPosition="0">
        <references count="2">
          <reference field="8" count="1" selected="0">
            <x v="103"/>
          </reference>
          <reference field="10" count="1">
            <x v="195"/>
          </reference>
        </references>
      </pivotArea>
    </format>
    <format dxfId="715">
      <pivotArea dataOnly="0" labelOnly="1" fieldPosition="0">
        <references count="2">
          <reference field="8" count="1" selected="0">
            <x v="103"/>
          </reference>
          <reference field="10" count="1">
            <x v="195"/>
          </reference>
        </references>
      </pivotArea>
    </format>
    <format dxfId="714">
      <pivotArea collapsedLevelsAreSubtotals="1" fieldPosition="0">
        <references count="2">
          <reference field="8" count="1" selected="0">
            <x v="103"/>
          </reference>
          <reference field="10" count="1">
            <x v="299"/>
          </reference>
        </references>
      </pivotArea>
    </format>
    <format dxfId="713">
      <pivotArea dataOnly="0" labelOnly="1" fieldPosition="0">
        <references count="2">
          <reference field="8" count="1" selected="0">
            <x v="103"/>
          </reference>
          <reference field="10" count="1">
            <x v="299"/>
          </reference>
        </references>
      </pivotArea>
    </format>
    <format dxfId="712">
      <pivotArea type="all" dataOnly="0" outline="0" fieldPosition="0"/>
    </format>
    <format dxfId="711">
      <pivotArea outline="0" collapsedLevelsAreSubtotals="1" fieldPosition="0"/>
    </format>
    <format dxfId="710">
      <pivotArea field="8" type="button" dataOnly="0" labelOnly="1" outline="0" axis="axisRow" fieldPosition="0"/>
    </format>
    <format dxfId="709">
      <pivotArea dataOnly="0" labelOnly="1" fieldPosition="0">
        <references count="1">
          <reference field="8"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08">
      <pivotArea dataOnly="0" labelOnly="1" fieldPosition="0">
        <references count="1">
          <reference field="8"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07">
      <pivotArea dataOnly="0" labelOnly="1" fieldPosition="0">
        <references count="1">
          <reference field="8"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706">
      <pivotArea dataOnly="0" labelOnly="1" fieldPosition="0">
        <references count="1">
          <reference field="8"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705">
      <pivotArea dataOnly="0" labelOnly="1" fieldPosition="0">
        <references count="1">
          <reference field="8" count="45">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reference>
        </references>
      </pivotArea>
    </format>
    <format dxfId="704">
      <pivotArea dataOnly="0" labelOnly="1" grandRow="1" outline="0" fieldPosition="0"/>
    </format>
    <format dxfId="703">
      <pivotArea dataOnly="0" labelOnly="1" fieldPosition="0">
        <references count="2">
          <reference field="8" count="1" selected="0">
            <x v="0"/>
          </reference>
          <reference field="10" count="10">
            <x v="28"/>
            <x v="70"/>
            <x v="113"/>
            <x v="157"/>
            <x v="182"/>
            <x v="198"/>
            <x v="288"/>
            <x v="436"/>
            <x v="437"/>
            <x v="441"/>
          </reference>
        </references>
      </pivotArea>
    </format>
    <format dxfId="702">
      <pivotArea dataOnly="0" labelOnly="1" fieldPosition="0">
        <references count="2">
          <reference field="8" count="1" selected="0">
            <x v="1"/>
          </reference>
          <reference field="10" count="8">
            <x v="132"/>
            <x v="157"/>
            <x v="288"/>
            <x v="371"/>
            <x v="437"/>
            <x v="438"/>
            <x v="439"/>
            <x v="464"/>
          </reference>
        </references>
      </pivotArea>
    </format>
    <format dxfId="701">
      <pivotArea dataOnly="0" labelOnly="1" fieldPosition="0">
        <references count="2">
          <reference field="8" count="1" selected="0">
            <x v="2"/>
          </reference>
          <reference field="10" count="11">
            <x v="132"/>
            <x v="157"/>
            <x v="182"/>
            <x v="198"/>
            <x v="267"/>
            <x v="288"/>
            <x v="290"/>
            <x v="346"/>
            <x v="371"/>
            <x v="438"/>
            <x v="439"/>
          </reference>
        </references>
      </pivotArea>
    </format>
    <format dxfId="700">
      <pivotArea dataOnly="0" labelOnly="1" fieldPosition="0">
        <references count="2">
          <reference field="8" count="1" selected="0">
            <x v="3"/>
          </reference>
          <reference field="10" count="39">
            <x v="28"/>
            <x v="32"/>
            <x v="34"/>
            <x v="113"/>
            <x v="115"/>
            <x v="131"/>
            <x v="132"/>
            <x v="156"/>
            <x v="157"/>
            <x v="182"/>
            <x v="198"/>
            <x v="211"/>
            <x v="214"/>
            <x v="279"/>
            <x v="288"/>
            <x v="290"/>
            <x v="346"/>
            <x v="353"/>
            <x v="371"/>
            <x v="378"/>
            <x v="433"/>
            <x v="437"/>
            <x v="438"/>
            <x v="439"/>
            <x v="440"/>
            <x v="441"/>
            <x v="442"/>
            <x v="443"/>
            <x v="444"/>
            <x v="448"/>
            <x v="449"/>
            <x v="450"/>
            <x v="452"/>
            <x v="455"/>
            <x v="458"/>
            <x v="459"/>
            <x v="460"/>
            <x v="461"/>
            <x v="462"/>
          </reference>
        </references>
      </pivotArea>
    </format>
    <format dxfId="699">
      <pivotArea dataOnly="0" labelOnly="1" fieldPosition="0">
        <references count="2">
          <reference field="8" count="1" selected="0">
            <x v="4"/>
          </reference>
          <reference field="10" count="17">
            <x v="28"/>
            <x v="117"/>
            <x v="158"/>
            <x v="182"/>
            <x v="184"/>
            <x v="198"/>
            <x v="214"/>
            <x v="216"/>
            <x v="278"/>
            <x v="282"/>
            <x v="283"/>
            <x v="284"/>
            <x v="285"/>
            <x v="290"/>
            <x v="334"/>
            <x v="346"/>
            <x v="371"/>
          </reference>
        </references>
      </pivotArea>
    </format>
    <format dxfId="698">
      <pivotArea dataOnly="0" labelOnly="1" fieldPosition="0">
        <references count="2">
          <reference field="8" count="1" selected="0">
            <x v="5"/>
          </reference>
          <reference field="10" count="10">
            <x v="1"/>
            <x v="132"/>
            <x v="157"/>
            <x v="158"/>
            <x v="182"/>
            <x v="277"/>
            <x v="279"/>
            <x v="284"/>
            <x v="288"/>
            <x v="346"/>
          </reference>
        </references>
      </pivotArea>
    </format>
    <format dxfId="697">
      <pivotArea dataOnly="0" labelOnly="1" fieldPosition="0">
        <references count="2">
          <reference field="8" count="1" selected="0">
            <x v="6"/>
          </reference>
          <reference field="10" count="7">
            <x v="132"/>
            <x v="157"/>
            <x v="274"/>
            <x v="279"/>
            <x v="284"/>
            <x v="288"/>
            <x v="346"/>
          </reference>
        </references>
      </pivotArea>
    </format>
    <format dxfId="696">
      <pivotArea dataOnly="0" labelOnly="1" fieldPosition="0">
        <references count="2">
          <reference field="8" count="1" selected="0">
            <x v="7"/>
          </reference>
          <reference field="10" count="28">
            <x v="35"/>
            <x v="37"/>
            <x v="41"/>
            <x v="62"/>
            <x v="66"/>
            <x v="83"/>
            <x v="86"/>
            <x v="95"/>
            <x v="99"/>
            <x v="146"/>
            <x v="148"/>
            <x v="182"/>
            <x v="183"/>
            <x v="188"/>
            <x v="189"/>
            <x v="197"/>
            <x v="216"/>
            <x v="217"/>
            <x v="268"/>
            <x v="337"/>
            <x v="340"/>
            <x v="344"/>
            <x v="348"/>
            <x v="367"/>
            <x v="378"/>
            <x v="390"/>
            <x v="406"/>
            <x v="470"/>
          </reference>
        </references>
      </pivotArea>
    </format>
    <format dxfId="695">
      <pivotArea dataOnly="0" labelOnly="1" fieldPosition="0">
        <references count="2">
          <reference field="8" count="1" selected="0">
            <x v="8"/>
          </reference>
          <reference field="10" count="23">
            <x v="1"/>
            <x v="28"/>
            <x v="117"/>
            <x v="124"/>
            <x v="131"/>
            <x v="132"/>
            <x v="157"/>
            <x v="158"/>
            <x v="160"/>
            <x v="182"/>
            <x v="184"/>
            <x v="198"/>
            <x v="204"/>
            <x v="214"/>
            <x v="273"/>
            <x v="277"/>
            <x v="278"/>
            <x v="284"/>
            <x v="285"/>
            <x v="287"/>
            <x v="290"/>
            <x v="346"/>
            <x v="371"/>
          </reference>
        </references>
      </pivotArea>
    </format>
    <format dxfId="694">
      <pivotArea dataOnly="0" labelOnly="1" fieldPosition="0">
        <references count="2">
          <reference field="8" count="1" selected="0">
            <x v="9"/>
          </reference>
          <reference field="10" count="10">
            <x v="97"/>
            <x v="117"/>
            <x v="160"/>
            <x v="182"/>
            <x v="184"/>
            <x v="279"/>
            <x v="285"/>
            <x v="290"/>
            <x v="346"/>
            <x v="371"/>
          </reference>
        </references>
      </pivotArea>
    </format>
    <format dxfId="693">
      <pivotArea dataOnly="0" labelOnly="1" fieldPosition="0">
        <references count="2">
          <reference field="8" count="1" selected="0">
            <x v="10"/>
          </reference>
          <reference field="10" count="13">
            <x v="117"/>
            <x v="157"/>
            <x v="160"/>
            <x v="182"/>
            <x v="184"/>
            <x v="214"/>
            <x v="278"/>
            <x v="284"/>
            <x v="285"/>
            <x v="288"/>
            <x v="290"/>
            <x v="346"/>
            <x v="371"/>
          </reference>
        </references>
      </pivotArea>
    </format>
    <format dxfId="692">
      <pivotArea dataOnly="0" labelOnly="1" fieldPosition="0">
        <references count="2">
          <reference field="8" count="1" selected="0">
            <x v="11"/>
          </reference>
          <reference field="10" count="21">
            <x v="30"/>
            <x v="110"/>
            <x v="117"/>
            <x v="157"/>
            <x v="158"/>
            <x v="160"/>
            <x v="182"/>
            <x v="198"/>
            <x v="214"/>
            <x v="273"/>
            <x v="278"/>
            <x v="283"/>
            <x v="284"/>
            <x v="285"/>
            <x v="288"/>
            <x v="290"/>
            <x v="334"/>
            <x v="346"/>
            <x v="368"/>
            <x v="371"/>
            <x v="381"/>
          </reference>
        </references>
      </pivotArea>
    </format>
    <format dxfId="691">
      <pivotArea dataOnly="0" labelOnly="1" fieldPosition="0">
        <references count="2">
          <reference field="8" count="1" selected="0">
            <x v="12"/>
          </reference>
          <reference field="10" count="18">
            <x v="70"/>
            <x v="117"/>
            <x v="126"/>
            <x v="132"/>
            <x v="157"/>
            <x v="182"/>
            <x v="184"/>
            <x v="214"/>
            <x v="216"/>
            <x v="279"/>
            <x v="281"/>
            <x v="283"/>
            <x v="284"/>
            <x v="285"/>
            <x v="288"/>
            <x v="290"/>
            <x v="346"/>
            <x v="371"/>
          </reference>
        </references>
      </pivotArea>
    </format>
    <format dxfId="690">
      <pivotArea dataOnly="0" labelOnly="1" fieldPosition="0">
        <references count="2">
          <reference field="8" count="1" selected="0">
            <x v="13"/>
          </reference>
          <reference field="10" count="11">
            <x v="112"/>
            <x v="132"/>
            <x v="157"/>
            <x v="158"/>
            <x v="182"/>
            <x v="214"/>
            <x v="282"/>
            <x v="284"/>
            <x v="285"/>
            <x v="288"/>
            <x v="346"/>
          </reference>
        </references>
      </pivotArea>
    </format>
    <format dxfId="689">
      <pivotArea dataOnly="0" labelOnly="1" fieldPosition="0">
        <references count="2">
          <reference field="8" count="1" selected="0">
            <x v="14"/>
          </reference>
          <reference field="10" count="4">
            <x v="130"/>
            <x v="288"/>
            <x v="371"/>
            <x v="378"/>
          </reference>
        </references>
      </pivotArea>
    </format>
    <format dxfId="688">
      <pivotArea dataOnly="0" labelOnly="1" fieldPosition="0">
        <references count="2">
          <reference field="8" count="1" selected="0">
            <x v="15"/>
          </reference>
          <reference field="10" count="34">
            <x v="2"/>
            <x v="28"/>
            <x v="111"/>
            <x v="112"/>
            <x v="114"/>
            <x v="117"/>
            <x v="120"/>
            <x v="129"/>
            <x v="132"/>
            <x v="179"/>
            <x v="184"/>
            <x v="201"/>
            <x v="203"/>
            <x v="204"/>
            <x v="279"/>
            <x v="288"/>
            <x v="290"/>
            <x v="334"/>
            <x v="346"/>
            <x v="351"/>
            <x v="356"/>
            <x v="368"/>
            <x v="371"/>
            <x v="436"/>
            <x v="437"/>
            <x v="438"/>
            <x v="439"/>
            <x v="440"/>
            <x v="441"/>
            <x v="442"/>
            <x v="443"/>
            <x v="444"/>
            <x v="445"/>
            <x v="447"/>
          </reference>
        </references>
      </pivotArea>
    </format>
    <format dxfId="687">
      <pivotArea dataOnly="0" labelOnly="1" fieldPosition="0">
        <references count="2">
          <reference field="8" count="1" selected="0">
            <x v="16"/>
          </reference>
          <reference field="10" count="10">
            <x v="132"/>
            <x v="156"/>
            <x v="157"/>
            <x v="182"/>
            <x v="279"/>
            <x v="285"/>
            <x v="288"/>
            <x v="290"/>
            <x v="346"/>
            <x v="440"/>
          </reference>
        </references>
      </pivotArea>
    </format>
    <format dxfId="686">
      <pivotArea dataOnly="0" labelOnly="1" fieldPosition="0">
        <references count="2">
          <reference field="8" count="1" selected="0">
            <x v="17"/>
          </reference>
          <reference field="10" count="25">
            <x v="28"/>
            <x v="114"/>
            <x v="117"/>
            <x v="124"/>
            <x v="132"/>
            <x v="155"/>
            <x v="157"/>
            <x v="158"/>
            <x v="160"/>
            <x v="182"/>
            <x v="246"/>
            <x v="279"/>
            <x v="282"/>
            <x v="283"/>
            <x v="284"/>
            <x v="285"/>
            <x v="288"/>
            <x v="290"/>
            <x v="346"/>
            <x v="368"/>
            <x v="371"/>
            <x v="438"/>
            <x v="439"/>
            <x v="440"/>
            <x v="441"/>
          </reference>
        </references>
      </pivotArea>
    </format>
    <format dxfId="685">
      <pivotArea dataOnly="0" labelOnly="1" fieldPosition="0">
        <references count="2">
          <reference field="8" count="1" selected="0">
            <x v="18"/>
          </reference>
          <reference field="10" count="16">
            <x v="28"/>
            <x v="32"/>
            <x v="110"/>
            <x v="117"/>
            <x v="130"/>
            <x v="131"/>
            <x v="177"/>
            <x v="182"/>
            <x v="198"/>
            <x v="216"/>
            <x v="276"/>
            <x v="277"/>
            <x v="279"/>
            <x v="288"/>
            <x v="290"/>
            <x v="371"/>
          </reference>
        </references>
      </pivotArea>
    </format>
    <format dxfId="684">
      <pivotArea dataOnly="0" labelOnly="1" fieldPosition="0">
        <references count="2">
          <reference field="8" count="1" selected="0">
            <x v="19"/>
          </reference>
          <reference field="10" count="10">
            <x v="110"/>
            <x v="111"/>
            <x v="132"/>
            <x v="202"/>
            <x v="204"/>
            <x v="207"/>
            <x v="279"/>
            <x v="368"/>
            <x v="441"/>
            <x v="442"/>
          </reference>
        </references>
      </pivotArea>
    </format>
    <format dxfId="683">
      <pivotArea dataOnly="0" labelOnly="1" fieldPosition="0">
        <references count="2">
          <reference field="8" count="1" selected="0">
            <x v="20"/>
          </reference>
          <reference field="10" count="10">
            <x v="28"/>
            <x v="112"/>
            <x v="113"/>
            <x v="117"/>
            <x v="179"/>
            <x v="279"/>
            <x v="285"/>
            <x v="290"/>
            <x v="334"/>
            <x v="371"/>
          </reference>
        </references>
      </pivotArea>
    </format>
    <format dxfId="682">
      <pivotArea dataOnly="0" labelOnly="1" fieldPosition="0">
        <references count="2">
          <reference field="8" count="1" selected="0">
            <x v="21"/>
          </reference>
          <reference field="10" count="1">
            <x v="182"/>
          </reference>
        </references>
      </pivotArea>
    </format>
    <format dxfId="681">
      <pivotArea dataOnly="0" labelOnly="1" fieldPosition="0">
        <references count="2">
          <reference field="8" count="1" selected="0">
            <x v="22"/>
          </reference>
          <reference field="10" count="16">
            <x v="28"/>
            <x v="112"/>
            <x v="117"/>
            <x v="158"/>
            <x v="160"/>
            <x v="179"/>
            <x v="182"/>
            <x v="198"/>
            <x v="201"/>
            <x v="281"/>
            <x v="282"/>
            <x v="283"/>
            <x v="284"/>
            <x v="285"/>
            <x v="346"/>
            <x v="371"/>
          </reference>
        </references>
      </pivotArea>
    </format>
    <format dxfId="680">
      <pivotArea dataOnly="0" labelOnly="1" fieldPosition="0">
        <references count="2">
          <reference field="8" count="1" selected="0">
            <x v="23"/>
          </reference>
          <reference field="10" count="4">
            <x v="1"/>
            <x v="32"/>
            <x v="157"/>
            <x v="182"/>
          </reference>
        </references>
      </pivotArea>
    </format>
    <format dxfId="679">
      <pivotArea dataOnly="0" labelOnly="1" fieldPosition="0">
        <references count="2">
          <reference field="8" count="1" selected="0">
            <x v="24"/>
          </reference>
          <reference field="10" count="10">
            <x v="28"/>
            <x v="131"/>
            <x v="157"/>
            <x v="198"/>
            <x v="214"/>
            <x v="279"/>
            <x v="288"/>
            <x v="346"/>
            <x v="371"/>
            <x v="377"/>
          </reference>
        </references>
      </pivotArea>
    </format>
    <format dxfId="678">
      <pivotArea dataOnly="0" labelOnly="1" fieldPosition="0">
        <references count="2">
          <reference field="8" count="1" selected="0">
            <x v="25"/>
          </reference>
          <reference field="10" count="18">
            <x v="1"/>
            <x v="32"/>
            <x v="114"/>
            <x v="117"/>
            <x v="132"/>
            <x v="157"/>
            <x v="160"/>
            <x v="182"/>
            <x v="184"/>
            <x v="198"/>
            <x v="214"/>
            <x v="283"/>
            <x v="285"/>
            <x v="287"/>
            <x v="288"/>
            <x v="290"/>
            <x v="346"/>
            <x v="371"/>
          </reference>
        </references>
      </pivotArea>
    </format>
    <format dxfId="677">
      <pivotArea dataOnly="0" labelOnly="1" fieldPosition="0">
        <references count="2">
          <reference field="8" count="1" selected="0">
            <x v="26"/>
          </reference>
          <reference field="10" count="9">
            <x v="110"/>
            <x v="117"/>
            <x v="182"/>
            <x v="216"/>
            <x v="278"/>
            <x v="290"/>
            <x v="334"/>
            <x v="346"/>
            <x v="371"/>
          </reference>
        </references>
      </pivotArea>
    </format>
    <format dxfId="676">
      <pivotArea dataOnly="0" labelOnly="1" fieldPosition="0">
        <references count="2">
          <reference field="8" count="1" selected="0">
            <x v="27"/>
          </reference>
          <reference field="10" count="13">
            <x v="28"/>
            <x v="115"/>
            <x v="117"/>
            <x v="182"/>
            <x v="184"/>
            <x v="198"/>
            <x v="278"/>
            <x v="280"/>
            <x v="281"/>
            <x v="290"/>
            <x v="346"/>
            <x v="371"/>
            <x v="375"/>
          </reference>
        </references>
      </pivotArea>
    </format>
    <format dxfId="675">
      <pivotArea dataOnly="0" labelOnly="1" fieldPosition="0">
        <references count="2">
          <reference field="8" count="1" selected="0">
            <x v="28"/>
          </reference>
          <reference field="10" count="18">
            <x v="109"/>
            <x v="110"/>
            <x v="117"/>
            <x v="124"/>
            <x v="131"/>
            <x v="157"/>
            <x v="159"/>
            <x v="160"/>
            <x v="182"/>
            <x v="201"/>
            <x v="278"/>
            <x v="279"/>
            <x v="285"/>
            <x v="288"/>
            <x v="290"/>
            <x v="334"/>
            <x v="346"/>
            <x v="371"/>
          </reference>
        </references>
      </pivotArea>
    </format>
    <format dxfId="674">
      <pivotArea dataOnly="0" labelOnly="1" fieldPosition="0">
        <references count="2">
          <reference field="8" count="1" selected="0">
            <x v="29"/>
          </reference>
          <reference field="10" count="13">
            <x v="117"/>
            <x v="132"/>
            <x v="157"/>
            <x v="160"/>
            <x v="182"/>
            <x v="184"/>
            <x v="214"/>
            <x v="216"/>
            <x v="278"/>
            <x v="285"/>
            <x v="288"/>
            <x v="346"/>
            <x v="371"/>
          </reference>
        </references>
      </pivotArea>
    </format>
    <format dxfId="673">
      <pivotArea dataOnly="0" labelOnly="1" fieldPosition="0">
        <references count="2">
          <reference field="8" count="1" selected="0">
            <x v="30"/>
          </reference>
          <reference field="10" count="19">
            <x v="112"/>
            <x v="117"/>
            <x v="132"/>
            <x v="157"/>
            <x v="158"/>
            <x v="160"/>
            <x v="182"/>
            <x v="184"/>
            <x v="198"/>
            <x v="215"/>
            <x v="278"/>
            <x v="282"/>
            <x v="283"/>
            <x v="284"/>
            <x v="285"/>
            <x v="288"/>
            <x v="334"/>
            <x v="346"/>
            <x v="371"/>
          </reference>
        </references>
      </pivotArea>
    </format>
    <format dxfId="672">
      <pivotArea dataOnly="0" labelOnly="1" fieldPosition="0">
        <references count="2">
          <reference field="8" count="1" selected="0">
            <x v="31"/>
          </reference>
          <reference field="10" count="12">
            <x v="30"/>
            <x v="132"/>
            <x v="157"/>
            <x v="214"/>
            <x v="216"/>
            <x v="246"/>
            <x v="267"/>
            <x v="285"/>
            <x v="287"/>
            <x v="288"/>
            <x v="290"/>
            <x v="346"/>
          </reference>
        </references>
      </pivotArea>
    </format>
    <format dxfId="671">
      <pivotArea dataOnly="0" labelOnly="1" fieldPosition="0">
        <references count="2">
          <reference field="8" count="1" selected="0">
            <x v="32"/>
          </reference>
          <reference field="10" count="13">
            <x v="1"/>
            <x v="27"/>
            <x v="28"/>
            <x v="41"/>
            <x v="119"/>
            <x v="124"/>
            <x v="203"/>
            <x v="246"/>
            <x v="248"/>
            <x v="278"/>
            <x v="290"/>
            <x v="339"/>
            <x v="343"/>
          </reference>
        </references>
      </pivotArea>
    </format>
    <format dxfId="670">
      <pivotArea dataOnly="0" labelOnly="1" fieldPosition="0">
        <references count="2">
          <reference field="8" count="1" selected="0">
            <x v="33"/>
          </reference>
          <reference field="10" count="18">
            <x v="117"/>
            <x v="132"/>
            <x v="157"/>
            <x v="160"/>
            <x v="182"/>
            <x v="184"/>
            <x v="207"/>
            <x v="246"/>
            <x v="276"/>
            <x v="277"/>
            <x v="283"/>
            <x v="284"/>
            <x v="285"/>
            <x v="288"/>
            <x v="290"/>
            <x v="346"/>
            <x v="368"/>
            <x v="371"/>
          </reference>
        </references>
      </pivotArea>
    </format>
    <format dxfId="669">
      <pivotArea dataOnly="0" labelOnly="1" fieldPosition="0">
        <references count="2">
          <reference field="8" count="1" selected="0">
            <x v="34"/>
          </reference>
          <reference field="10" count="11">
            <x v="117"/>
            <x v="160"/>
            <x v="184"/>
            <x v="246"/>
            <x v="276"/>
            <x v="277"/>
            <x v="281"/>
            <x v="283"/>
            <x v="284"/>
            <x v="285"/>
            <x v="346"/>
          </reference>
        </references>
      </pivotArea>
    </format>
    <format dxfId="668">
      <pivotArea dataOnly="0" labelOnly="1" fieldPosition="0">
        <references count="2">
          <reference field="8" count="1" selected="0">
            <x v="35"/>
          </reference>
          <reference field="10" count="8">
            <x v="110"/>
            <x v="117"/>
            <x v="182"/>
            <x v="277"/>
            <x v="279"/>
            <x v="290"/>
            <x v="367"/>
            <x v="371"/>
          </reference>
        </references>
      </pivotArea>
    </format>
    <format dxfId="667">
      <pivotArea dataOnly="0" labelOnly="1" fieldPosition="0">
        <references count="2">
          <reference field="8" count="1" selected="0">
            <x v="36"/>
          </reference>
          <reference field="10" count="28">
            <x v="28"/>
            <x v="32"/>
            <x v="114"/>
            <x v="115"/>
            <x v="118"/>
            <x v="157"/>
            <x v="159"/>
            <x v="160"/>
            <x v="182"/>
            <x v="198"/>
            <x v="201"/>
            <x v="202"/>
            <x v="204"/>
            <x v="214"/>
            <x v="285"/>
            <x v="288"/>
            <x v="334"/>
            <x v="346"/>
            <x v="433"/>
            <x v="437"/>
            <x v="438"/>
            <x v="439"/>
            <x v="440"/>
            <x v="441"/>
            <x v="442"/>
            <x v="443"/>
            <x v="444"/>
            <x v="445"/>
          </reference>
        </references>
      </pivotArea>
    </format>
    <format dxfId="666">
      <pivotArea dataOnly="0" labelOnly="1" fieldPosition="0">
        <references count="2">
          <reference field="8" count="1" selected="0">
            <x v="37"/>
          </reference>
          <reference field="10" count="20">
            <x v="28"/>
            <x v="116"/>
            <x v="117"/>
            <x v="124"/>
            <x v="157"/>
            <x v="198"/>
            <x v="201"/>
            <x v="204"/>
            <x v="205"/>
            <x v="211"/>
            <x v="214"/>
            <x v="272"/>
            <x v="280"/>
            <x v="284"/>
            <x v="285"/>
            <x v="288"/>
            <x v="290"/>
            <x v="334"/>
            <x v="346"/>
            <x v="371"/>
          </reference>
        </references>
      </pivotArea>
    </format>
    <format dxfId="665">
      <pivotArea dataOnly="0" labelOnly="1" fieldPosition="0">
        <references count="2">
          <reference field="8" count="1" selected="0">
            <x v="38"/>
          </reference>
          <reference field="10" count="12">
            <x v="110"/>
            <x v="117"/>
            <x v="124"/>
            <x v="157"/>
            <x v="179"/>
            <x v="201"/>
            <x v="204"/>
            <x v="284"/>
            <x v="285"/>
            <x v="334"/>
            <x v="346"/>
            <x v="371"/>
          </reference>
        </references>
      </pivotArea>
    </format>
    <format dxfId="664">
      <pivotArea dataOnly="0" labelOnly="1" fieldPosition="0">
        <references count="2">
          <reference field="8" count="1" selected="0">
            <x v="39"/>
          </reference>
          <reference field="10" count="8">
            <x v="71"/>
            <x v="117"/>
            <x v="160"/>
            <x v="182"/>
            <x v="246"/>
            <x v="287"/>
            <x v="334"/>
            <x v="371"/>
          </reference>
        </references>
      </pivotArea>
    </format>
    <format dxfId="663">
      <pivotArea dataOnly="0" labelOnly="1" fieldPosition="0">
        <references count="2">
          <reference field="8" count="1" selected="0">
            <x v="40"/>
          </reference>
          <reference field="10" count="21">
            <x v="35"/>
            <x v="46"/>
            <x v="62"/>
            <x v="66"/>
            <x v="83"/>
            <x v="86"/>
            <x v="99"/>
            <x v="146"/>
            <x v="182"/>
            <x v="183"/>
            <x v="187"/>
            <x v="197"/>
            <x v="216"/>
            <x v="233"/>
            <x v="303"/>
            <x v="340"/>
            <x v="344"/>
            <x v="348"/>
            <x v="368"/>
            <x v="378"/>
            <x v="391"/>
          </reference>
        </references>
      </pivotArea>
    </format>
    <format dxfId="662">
      <pivotArea dataOnly="0" labelOnly="1" fieldPosition="0">
        <references count="2">
          <reference field="8" count="1" selected="0">
            <x v="41"/>
          </reference>
          <reference field="10" count="24">
            <x v="35"/>
            <x v="37"/>
            <x v="40"/>
            <x v="41"/>
            <x v="63"/>
            <x v="66"/>
            <x v="83"/>
            <x v="97"/>
            <x v="146"/>
            <x v="148"/>
            <x v="182"/>
            <x v="187"/>
            <x v="189"/>
            <x v="214"/>
            <x v="250"/>
            <x v="295"/>
            <x v="340"/>
            <x v="344"/>
            <x v="348"/>
            <x v="367"/>
            <x v="378"/>
            <x v="390"/>
            <x v="406"/>
            <x v="470"/>
          </reference>
        </references>
      </pivotArea>
    </format>
    <format dxfId="661">
      <pivotArea dataOnly="0" labelOnly="1" fieldPosition="0">
        <references count="2">
          <reference field="8" count="1" selected="0">
            <x v="42"/>
          </reference>
          <reference field="10" count="24">
            <x v="35"/>
            <x v="37"/>
            <x v="40"/>
            <x v="41"/>
            <x v="62"/>
            <x v="66"/>
            <x v="83"/>
            <x v="99"/>
            <x v="110"/>
            <x v="146"/>
            <x v="148"/>
            <x v="182"/>
            <x v="183"/>
            <x v="188"/>
            <x v="189"/>
            <x v="197"/>
            <x v="216"/>
            <x v="217"/>
            <x v="344"/>
            <x v="348"/>
            <x v="367"/>
            <x v="378"/>
            <x v="409"/>
            <x v="470"/>
          </reference>
        </references>
      </pivotArea>
    </format>
    <format dxfId="660">
      <pivotArea dataOnly="0" labelOnly="1" fieldPosition="0">
        <references count="2">
          <reference field="8" count="1" selected="0">
            <x v="43"/>
          </reference>
          <reference field="10" count="6">
            <x v="2"/>
            <x v="157"/>
            <x v="200"/>
            <x v="288"/>
            <x v="290"/>
            <x v="371"/>
          </reference>
        </references>
      </pivotArea>
    </format>
    <format dxfId="659">
      <pivotArea dataOnly="0" labelOnly="1" fieldPosition="0">
        <references count="2">
          <reference field="8" count="1" selected="0">
            <x v="44"/>
          </reference>
          <reference field="10" count="7">
            <x v="2"/>
            <x v="157"/>
            <x v="182"/>
            <x v="200"/>
            <x v="288"/>
            <x v="290"/>
            <x v="371"/>
          </reference>
        </references>
      </pivotArea>
    </format>
    <format dxfId="658">
      <pivotArea dataOnly="0" labelOnly="1" fieldPosition="0">
        <references count="2">
          <reference field="8" count="1" selected="0">
            <x v="45"/>
          </reference>
          <reference field="10" count="5">
            <x v="157"/>
            <x v="160"/>
            <x v="177"/>
            <x v="266"/>
            <x v="284"/>
          </reference>
        </references>
      </pivotArea>
    </format>
    <format dxfId="657">
      <pivotArea dataOnly="0" labelOnly="1" fieldPosition="0">
        <references count="2">
          <reference field="8" count="1" selected="0">
            <x v="46"/>
          </reference>
          <reference field="10" count="3">
            <x v="157"/>
            <x v="288"/>
            <x v="371"/>
          </reference>
        </references>
      </pivotArea>
    </format>
    <format dxfId="656">
      <pivotArea dataOnly="0" labelOnly="1" fieldPosition="0">
        <references count="2">
          <reference field="8" count="1" selected="0">
            <x v="47"/>
          </reference>
          <reference field="10" count="2">
            <x v="157"/>
            <x v="371"/>
          </reference>
        </references>
      </pivotArea>
    </format>
    <format dxfId="655">
      <pivotArea dataOnly="0" labelOnly="1" fieldPosition="0">
        <references count="2">
          <reference field="8" count="1" selected="0">
            <x v="48"/>
          </reference>
          <reference field="10" count="1">
            <x v="288"/>
          </reference>
        </references>
      </pivotArea>
    </format>
    <format dxfId="654">
      <pivotArea dataOnly="0" labelOnly="1" fieldPosition="0">
        <references count="2">
          <reference field="8" count="1" selected="0">
            <x v="49"/>
          </reference>
          <reference field="10" count="1">
            <x v="157"/>
          </reference>
        </references>
      </pivotArea>
    </format>
    <format dxfId="653">
      <pivotArea dataOnly="0" labelOnly="1" fieldPosition="0">
        <references count="2">
          <reference field="8" count="1" selected="0">
            <x v="50"/>
          </reference>
          <reference field="10" count="10">
            <x v="110"/>
            <x v="117"/>
            <x v="182"/>
            <x v="214"/>
            <x v="270"/>
            <x v="275"/>
            <x v="277"/>
            <x v="290"/>
            <x v="333"/>
            <x v="334"/>
          </reference>
        </references>
      </pivotArea>
    </format>
    <format dxfId="652">
      <pivotArea dataOnly="0" labelOnly="1" fieldPosition="0">
        <references count="2">
          <reference field="8" count="1" selected="0">
            <x v="51"/>
          </reference>
          <reference field="10" count="6">
            <x v="124"/>
            <x v="160"/>
            <x v="284"/>
            <x v="285"/>
            <x v="287"/>
            <x v="288"/>
          </reference>
        </references>
      </pivotArea>
    </format>
    <format dxfId="651">
      <pivotArea dataOnly="0" labelOnly="1" fieldPosition="0">
        <references count="2">
          <reference field="8" count="1" selected="0">
            <x v="52"/>
          </reference>
          <reference field="10" count="2">
            <x v="28"/>
            <x v="160"/>
          </reference>
        </references>
      </pivotArea>
    </format>
    <format dxfId="650">
      <pivotArea dataOnly="0" labelOnly="1" fieldPosition="0">
        <references count="2">
          <reference field="8" count="1" selected="0">
            <x v="53"/>
          </reference>
          <reference field="10" count="3">
            <x v="124"/>
            <x v="157"/>
            <x v="371"/>
          </reference>
        </references>
      </pivotArea>
    </format>
    <format dxfId="649">
      <pivotArea dataOnly="0" labelOnly="1" fieldPosition="0">
        <references count="2">
          <reference field="8" count="1" selected="0">
            <x v="54"/>
          </reference>
          <reference field="10" count="4">
            <x v="157"/>
            <x v="285"/>
            <x v="288"/>
            <x v="371"/>
          </reference>
        </references>
      </pivotArea>
    </format>
    <format dxfId="648">
      <pivotArea dataOnly="0" labelOnly="1" fieldPosition="0">
        <references count="2">
          <reference field="8" count="1" selected="0">
            <x v="55"/>
          </reference>
          <reference field="10" count="7">
            <x v="28"/>
            <x v="132"/>
            <x v="157"/>
            <x v="288"/>
            <x v="290"/>
            <x v="346"/>
            <x v="371"/>
          </reference>
        </references>
      </pivotArea>
    </format>
    <format dxfId="647">
      <pivotArea dataOnly="0" labelOnly="1" fieldPosition="0">
        <references count="2">
          <reference field="8" count="1" selected="0">
            <x v="56"/>
          </reference>
          <reference field="10" count="3">
            <x v="160"/>
            <x v="283"/>
            <x v="285"/>
          </reference>
        </references>
      </pivotArea>
    </format>
    <format dxfId="646">
      <pivotArea dataOnly="0" labelOnly="1" fieldPosition="0">
        <references count="2">
          <reference field="8" count="1" selected="0">
            <x v="57"/>
          </reference>
          <reference field="10" count="2">
            <x v="274"/>
            <x v="280"/>
          </reference>
        </references>
      </pivotArea>
    </format>
    <format dxfId="645">
      <pivotArea dataOnly="0" labelOnly="1" fieldPosition="0">
        <references count="2">
          <reference field="8" count="1" selected="0">
            <x v="58"/>
          </reference>
          <reference field="10" count="12">
            <x v="28"/>
            <x v="124"/>
            <x v="157"/>
            <x v="160"/>
            <x v="198"/>
            <x v="207"/>
            <x v="282"/>
            <x v="283"/>
            <x v="284"/>
            <x v="285"/>
            <x v="288"/>
            <x v="371"/>
          </reference>
        </references>
      </pivotArea>
    </format>
    <format dxfId="644">
      <pivotArea dataOnly="0" labelOnly="1" fieldPosition="0">
        <references count="2">
          <reference field="8" count="1" selected="0">
            <x v="59"/>
          </reference>
          <reference field="10" count="2">
            <x v="359"/>
            <x v="360"/>
          </reference>
        </references>
      </pivotArea>
    </format>
    <format dxfId="643">
      <pivotArea dataOnly="0" labelOnly="1" fieldPosition="0">
        <references count="2">
          <reference field="8" count="1" selected="0">
            <x v="60"/>
          </reference>
          <reference field="10" count="2">
            <x v="359"/>
            <x v="360"/>
          </reference>
        </references>
      </pivotArea>
    </format>
    <format dxfId="642">
      <pivotArea dataOnly="0" labelOnly="1" fieldPosition="0">
        <references count="2">
          <reference field="8" count="1" selected="0">
            <x v="61"/>
          </reference>
          <reference field="10" count="1">
            <x v="182"/>
          </reference>
        </references>
      </pivotArea>
    </format>
    <format dxfId="641">
      <pivotArea dataOnly="0" labelOnly="1" fieldPosition="0">
        <references count="2">
          <reference field="8" count="1" selected="0">
            <x v="62"/>
          </reference>
          <reference field="10" count="1">
            <x v="182"/>
          </reference>
        </references>
      </pivotArea>
    </format>
    <format dxfId="640">
      <pivotArea dataOnly="0" labelOnly="1" fieldPosition="0">
        <references count="2">
          <reference field="8" count="1" selected="0">
            <x v="63"/>
          </reference>
          <reference field="10" count="2">
            <x v="122"/>
            <x v="182"/>
          </reference>
        </references>
      </pivotArea>
    </format>
    <format dxfId="639">
      <pivotArea dataOnly="0" labelOnly="1" fieldPosition="0">
        <references count="2">
          <reference field="8" count="1" selected="0">
            <x v="64"/>
          </reference>
          <reference field="10" count="1">
            <x v="0"/>
          </reference>
        </references>
      </pivotArea>
    </format>
    <format dxfId="638">
      <pivotArea dataOnly="0" labelOnly="1" fieldPosition="0">
        <references count="2">
          <reference field="8" count="1" selected="0">
            <x v="65"/>
          </reference>
          <reference field="10" count="1">
            <x v="182"/>
          </reference>
        </references>
      </pivotArea>
    </format>
    <format dxfId="637">
      <pivotArea dataOnly="0" labelOnly="1" fieldPosition="0">
        <references count="2">
          <reference field="8" count="1" selected="0">
            <x v="66"/>
          </reference>
          <reference field="10" count="3">
            <x v="0"/>
            <x v="78"/>
            <x v="182"/>
          </reference>
        </references>
      </pivotArea>
    </format>
    <format dxfId="636">
      <pivotArea dataOnly="0" labelOnly="1" fieldPosition="0">
        <references count="2">
          <reference field="8" count="1" selected="0">
            <x v="67"/>
          </reference>
          <reference field="10" count="1">
            <x v="0"/>
          </reference>
        </references>
      </pivotArea>
    </format>
    <format dxfId="635">
      <pivotArea dataOnly="0" labelOnly="1" fieldPosition="0">
        <references count="2">
          <reference field="8" count="1" selected="0">
            <x v="68"/>
          </reference>
          <reference field="10" count="1">
            <x v="0"/>
          </reference>
        </references>
      </pivotArea>
    </format>
    <format dxfId="634">
      <pivotArea dataOnly="0" labelOnly="1" fieldPosition="0">
        <references count="2">
          <reference field="8" count="1" selected="0">
            <x v="69"/>
          </reference>
          <reference field="10" count="2">
            <x v="0"/>
            <x v="182"/>
          </reference>
        </references>
      </pivotArea>
    </format>
    <format dxfId="633">
      <pivotArea dataOnly="0" labelOnly="1" fieldPosition="0">
        <references count="2">
          <reference field="8" count="1" selected="0">
            <x v="70"/>
          </reference>
          <reference field="10" count="2">
            <x v="0"/>
            <x v="182"/>
          </reference>
        </references>
      </pivotArea>
    </format>
    <format dxfId="632">
      <pivotArea dataOnly="0" labelOnly="1" fieldPosition="0">
        <references count="2">
          <reference field="8" count="1" selected="0">
            <x v="71"/>
          </reference>
          <reference field="10" count="3">
            <x v="0"/>
            <x v="182"/>
            <x v="210"/>
          </reference>
        </references>
      </pivotArea>
    </format>
    <format dxfId="631">
      <pivotArea dataOnly="0" labelOnly="1" fieldPosition="0">
        <references count="2">
          <reference field="8" count="1" selected="0">
            <x v="72"/>
          </reference>
          <reference field="10" count="1">
            <x v="0"/>
          </reference>
        </references>
      </pivotArea>
    </format>
    <format dxfId="630">
      <pivotArea dataOnly="0" labelOnly="1" fieldPosition="0">
        <references count="2">
          <reference field="8" count="1" selected="0">
            <x v="73"/>
          </reference>
          <reference field="10" count="1">
            <x v="182"/>
          </reference>
        </references>
      </pivotArea>
    </format>
    <format dxfId="629">
      <pivotArea dataOnly="0" labelOnly="1" fieldPosition="0">
        <references count="2">
          <reference field="8" count="1" selected="0">
            <x v="74"/>
          </reference>
          <reference field="10" count="1">
            <x v="0"/>
          </reference>
        </references>
      </pivotArea>
    </format>
    <format dxfId="628">
      <pivotArea dataOnly="0" labelOnly="1" fieldPosition="0">
        <references count="2">
          <reference field="8" count="1" selected="0">
            <x v="75"/>
          </reference>
          <reference field="10" count="1">
            <x v="0"/>
          </reference>
        </references>
      </pivotArea>
    </format>
    <format dxfId="627">
      <pivotArea dataOnly="0" labelOnly="1" fieldPosition="0">
        <references count="2">
          <reference field="8" count="1" selected="0">
            <x v="76"/>
          </reference>
          <reference field="10" count="1">
            <x v="182"/>
          </reference>
        </references>
      </pivotArea>
    </format>
    <format dxfId="626">
      <pivotArea dataOnly="0" labelOnly="1" fieldPosition="0">
        <references count="2">
          <reference field="8" count="1" selected="0">
            <x v="77"/>
          </reference>
          <reference field="10" count="2">
            <x v="0"/>
            <x v="182"/>
          </reference>
        </references>
      </pivotArea>
    </format>
    <format dxfId="625">
      <pivotArea dataOnly="0" labelOnly="1" fieldPosition="0">
        <references count="2">
          <reference field="8" count="1" selected="0">
            <x v="78"/>
          </reference>
          <reference field="10" count="1">
            <x v="182"/>
          </reference>
        </references>
      </pivotArea>
    </format>
    <format dxfId="624">
      <pivotArea dataOnly="0" labelOnly="1" fieldPosition="0">
        <references count="2">
          <reference field="8" count="1" selected="0">
            <x v="79"/>
          </reference>
          <reference field="10" count="1">
            <x v="182"/>
          </reference>
        </references>
      </pivotArea>
    </format>
    <format dxfId="623">
      <pivotArea dataOnly="0" labelOnly="1" fieldPosition="0">
        <references count="2">
          <reference field="8" count="1" selected="0">
            <x v="80"/>
          </reference>
          <reference field="10" count="3">
            <x v="0"/>
            <x v="177"/>
            <x v="182"/>
          </reference>
        </references>
      </pivotArea>
    </format>
    <format dxfId="622">
      <pivotArea dataOnly="0" labelOnly="1" fieldPosition="0">
        <references count="2">
          <reference field="8" count="1" selected="0">
            <x v="81"/>
          </reference>
          <reference field="10" count="1">
            <x v="182"/>
          </reference>
        </references>
      </pivotArea>
    </format>
    <format dxfId="621">
      <pivotArea dataOnly="0" labelOnly="1" fieldPosition="0">
        <references count="2">
          <reference field="8" count="1" selected="0">
            <x v="82"/>
          </reference>
          <reference field="10" count="5">
            <x v="0"/>
            <x v="32"/>
            <x v="77"/>
            <x v="78"/>
            <x v="182"/>
          </reference>
        </references>
      </pivotArea>
    </format>
    <format dxfId="620">
      <pivotArea dataOnly="0" labelOnly="1" fieldPosition="0">
        <references count="2">
          <reference field="8" count="1" selected="0">
            <x v="83"/>
          </reference>
          <reference field="10" count="3">
            <x v="1"/>
            <x v="70"/>
            <x v="182"/>
          </reference>
        </references>
      </pivotArea>
    </format>
    <format dxfId="619">
      <pivotArea dataOnly="0" labelOnly="1" fieldPosition="0">
        <references count="2">
          <reference field="8" count="1" selected="0">
            <x v="84"/>
          </reference>
          <reference field="10" count="1">
            <x v="0"/>
          </reference>
        </references>
      </pivotArea>
    </format>
    <format dxfId="618">
      <pivotArea dataOnly="0" labelOnly="1" fieldPosition="0">
        <references count="2">
          <reference field="8" count="1" selected="0">
            <x v="85"/>
          </reference>
          <reference field="10" count="1">
            <x v="182"/>
          </reference>
        </references>
      </pivotArea>
    </format>
    <format dxfId="617">
      <pivotArea dataOnly="0" labelOnly="1" fieldPosition="0">
        <references count="2">
          <reference field="8" count="1" selected="0">
            <x v="86"/>
          </reference>
          <reference field="10" count="1">
            <x v="182"/>
          </reference>
        </references>
      </pivotArea>
    </format>
    <format dxfId="616">
      <pivotArea dataOnly="0" labelOnly="1" fieldPosition="0">
        <references count="2">
          <reference field="8" count="1" selected="0">
            <x v="87"/>
          </reference>
          <reference field="10" count="2">
            <x v="0"/>
            <x v="182"/>
          </reference>
        </references>
      </pivotArea>
    </format>
    <format dxfId="615">
      <pivotArea dataOnly="0" labelOnly="1" fieldPosition="0">
        <references count="2">
          <reference field="8" count="1" selected="0">
            <x v="88"/>
          </reference>
          <reference field="10" count="1">
            <x v="182"/>
          </reference>
        </references>
      </pivotArea>
    </format>
    <format dxfId="614">
      <pivotArea dataOnly="0" labelOnly="1" fieldPosition="0">
        <references count="2">
          <reference field="8" count="1" selected="0">
            <x v="89"/>
          </reference>
          <reference field="10" count="1">
            <x v="182"/>
          </reference>
        </references>
      </pivotArea>
    </format>
    <format dxfId="613">
      <pivotArea dataOnly="0" labelOnly="1" fieldPosition="0">
        <references count="2">
          <reference field="8" count="1" selected="0">
            <x v="90"/>
          </reference>
          <reference field="10" count="1">
            <x v="1"/>
          </reference>
        </references>
      </pivotArea>
    </format>
    <format dxfId="612">
      <pivotArea dataOnly="0" labelOnly="1" fieldPosition="0">
        <references count="2">
          <reference field="8" count="1" selected="0">
            <x v="91"/>
          </reference>
          <reference field="10" count="3">
            <x v="182"/>
            <x v="243"/>
            <x v="360"/>
          </reference>
        </references>
      </pivotArea>
    </format>
    <format dxfId="611">
      <pivotArea dataOnly="0" labelOnly="1" fieldPosition="0">
        <references count="2">
          <reference field="8" count="1" selected="0">
            <x v="92"/>
          </reference>
          <reference field="10" count="2">
            <x v="182"/>
            <x v="360"/>
          </reference>
        </references>
      </pivotArea>
    </format>
    <format dxfId="610">
      <pivotArea dataOnly="0" labelOnly="1" fieldPosition="0">
        <references count="2">
          <reference field="8" count="1" selected="0">
            <x v="93"/>
          </reference>
          <reference field="10" count="2">
            <x v="1"/>
            <x v="182"/>
          </reference>
        </references>
      </pivotArea>
    </format>
    <format dxfId="609">
      <pivotArea dataOnly="0" labelOnly="1" fieldPosition="0">
        <references count="2">
          <reference field="8" count="1" selected="0">
            <x v="94"/>
          </reference>
          <reference field="10" count="2">
            <x v="1"/>
            <x v="182"/>
          </reference>
        </references>
      </pivotArea>
    </format>
    <format dxfId="608">
      <pivotArea dataOnly="0" labelOnly="1" fieldPosition="0">
        <references count="2">
          <reference field="8" count="1" selected="0">
            <x v="95"/>
          </reference>
          <reference field="10" count="2">
            <x v="182"/>
            <x v="243"/>
          </reference>
        </references>
      </pivotArea>
    </format>
    <format dxfId="607">
      <pivotArea dataOnly="0" labelOnly="1" fieldPosition="0">
        <references count="2">
          <reference field="8" count="1" selected="0">
            <x v="96"/>
          </reference>
          <reference field="10" count="1">
            <x v="182"/>
          </reference>
        </references>
      </pivotArea>
    </format>
    <format dxfId="606">
      <pivotArea dataOnly="0" labelOnly="1" fieldPosition="0">
        <references count="2">
          <reference field="8" count="1" selected="0">
            <x v="97"/>
          </reference>
          <reference field="10" count="4">
            <x v="182"/>
            <x v="285"/>
            <x v="333"/>
            <x v="334"/>
          </reference>
        </references>
      </pivotArea>
    </format>
    <format dxfId="605">
      <pivotArea dataOnly="0" labelOnly="1" fieldPosition="0">
        <references count="2">
          <reference field="8" count="1" selected="0">
            <x v="98"/>
          </reference>
          <reference field="10" count="27">
            <x v="33"/>
            <x v="35"/>
            <x v="38"/>
            <x v="39"/>
            <x v="41"/>
            <x v="43"/>
            <x v="54"/>
            <x v="58"/>
            <x v="95"/>
            <x v="150"/>
            <x v="178"/>
            <x v="182"/>
            <x v="183"/>
            <x v="231"/>
            <x v="239"/>
            <x v="301"/>
            <x v="303"/>
            <x v="304"/>
            <x v="332"/>
            <x v="337"/>
            <x v="348"/>
            <x v="349"/>
            <x v="377"/>
            <x v="379"/>
            <x v="380"/>
            <x v="390"/>
            <x v="401"/>
          </reference>
        </references>
      </pivotArea>
    </format>
    <format dxfId="604">
      <pivotArea dataOnly="0" labelOnly="1" fieldPosition="0">
        <references count="2">
          <reference field="8" count="1" selected="0">
            <x v="99"/>
          </reference>
          <reference field="10" count="3">
            <x v="162"/>
            <x v="182"/>
            <x v="237"/>
          </reference>
        </references>
      </pivotArea>
    </format>
    <format dxfId="603">
      <pivotArea dataOnly="0" labelOnly="1" fieldPosition="0">
        <references count="2">
          <reference field="8" count="1" selected="0">
            <x v="100"/>
          </reference>
          <reference field="10" count="9">
            <x v="1"/>
            <x v="84"/>
            <x v="158"/>
            <x v="182"/>
            <x v="196"/>
            <x v="321"/>
            <x v="340"/>
            <x v="419"/>
            <x v="440"/>
          </reference>
        </references>
      </pivotArea>
    </format>
    <format dxfId="602">
      <pivotArea dataOnly="0" labelOnly="1" fieldPosition="0">
        <references count="2">
          <reference field="8" count="1" selected="0">
            <x v="101"/>
          </reference>
          <reference field="10" count="1">
            <x v="182"/>
          </reference>
        </references>
      </pivotArea>
    </format>
    <format dxfId="601">
      <pivotArea dataOnly="0" labelOnly="1" fieldPosition="0">
        <references count="2">
          <reference field="8" count="1" selected="0">
            <x v="102"/>
          </reference>
          <reference field="10" count="3">
            <x v="38"/>
            <x v="182"/>
            <x v="238"/>
          </reference>
        </references>
      </pivotArea>
    </format>
    <format dxfId="600">
      <pivotArea dataOnly="0" labelOnly="1" fieldPosition="0">
        <references count="2">
          <reference field="8" count="1" selected="0">
            <x v="103"/>
          </reference>
          <reference field="10" count="50">
            <x v="1"/>
            <x v="20"/>
            <x v="21"/>
            <x v="22"/>
            <x v="23"/>
            <x v="24"/>
            <x v="33"/>
            <x v="35"/>
            <x v="38"/>
            <x v="39"/>
            <x v="41"/>
            <x v="50"/>
            <x v="51"/>
            <x v="52"/>
            <x v="57"/>
            <x v="62"/>
            <x v="79"/>
            <x v="80"/>
            <x v="85"/>
            <x v="87"/>
            <x v="89"/>
            <x v="90"/>
            <x v="91"/>
            <x v="92"/>
            <x v="99"/>
            <x v="100"/>
            <x v="101"/>
            <x v="103"/>
            <x v="105"/>
            <x v="137"/>
            <x v="138"/>
            <x v="140"/>
            <x v="144"/>
            <x v="145"/>
            <x v="148"/>
            <x v="151"/>
            <x v="152"/>
            <x v="153"/>
            <x v="154"/>
            <x v="163"/>
            <x v="165"/>
            <x v="170"/>
            <x v="171"/>
            <x v="172"/>
            <x v="182"/>
            <x v="183"/>
            <x v="190"/>
            <x v="195"/>
            <x v="197"/>
            <x v="217"/>
          </reference>
        </references>
      </pivotArea>
    </format>
    <format dxfId="599">
      <pivotArea dataOnly="0" labelOnly="1" fieldPosition="0">
        <references count="2">
          <reference field="8" count="1" selected="0">
            <x v="103"/>
          </reference>
          <reference field="10" count="41">
            <x v="220"/>
            <x v="221"/>
            <x v="223"/>
            <x v="227"/>
            <x v="228"/>
            <x v="249"/>
            <x v="260"/>
            <x v="261"/>
            <x v="268"/>
            <x v="299"/>
            <x v="301"/>
            <x v="303"/>
            <x v="315"/>
            <x v="322"/>
            <x v="324"/>
            <x v="326"/>
            <x v="327"/>
            <x v="328"/>
            <x v="331"/>
            <x v="339"/>
            <x v="340"/>
            <x v="342"/>
            <x v="344"/>
            <x v="370"/>
            <x v="386"/>
            <x v="387"/>
            <x v="390"/>
            <x v="393"/>
            <x v="395"/>
            <x v="397"/>
            <x v="399"/>
            <x v="409"/>
            <x v="410"/>
            <x v="411"/>
            <x v="416"/>
            <x v="421"/>
            <x v="422"/>
            <x v="425"/>
            <x v="426"/>
            <x v="427"/>
            <x v="430"/>
          </reference>
        </references>
      </pivotArea>
    </format>
    <format dxfId="598">
      <pivotArea dataOnly="0" labelOnly="1" fieldPosition="0">
        <references count="2">
          <reference field="8" count="1" selected="0">
            <x v="104"/>
          </reference>
          <reference field="10" count="50">
            <x v="16"/>
            <x v="17"/>
            <x v="32"/>
            <x v="35"/>
            <x v="37"/>
            <x v="38"/>
            <x v="46"/>
            <x v="61"/>
            <x v="62"/>
            <x v="63"/>
            <x v="64"/>
            <x v="77"/>
            <x v="79"/>
            <x v="82"/>
            <x v="83"/>
            <x v="99"/>
            <x v="105"/>
            <x v="106"/>
            <x v="139"/>
            <x v="146"/>
            <x v="153"/>
            <x v="154"/>
            <x v="168"/>
            <x v="170"/>
            <x v="173"/>
            <x v="178"/>
            <x v="182"/>
            <x v="183"/>
            <x v="188"/>
            <x v="197"/>
            <x v="216"/>
            <x v="218"/>
            <x v="220"/>
            <x v="222"/>
            <x v="229"/>
            <x v="232"/>
            <x v="234"/>
            <x v="254"/>
            <x v="260"/>
            <x v="261"/>
            <x v="264"/>
            <x v="267"/>
            <x v="269"/>
            <x v="290"/>
            <x v="291"/>
            <x v="294"/>
            <x v="295"/>
            <x v="297"/>
            <x v="303"/>
            <x v="305"/>
          </reference>
        </references>
      </pivotArea>
    </format>
    <format dxfId="597">
      <pivotArea dataOnly="0" labelOnly="1" fieldPosition="0">
        <references count="2">
          <reference field="8" count="1" selected="0">
            <x v="104"/>
          </reference>
          <reference field="10" count="21">
            <x v="326"/>
            <x v="331"/>
            <x v="332"/>
            <x v="335"/>
            <x v="337"/>
            <x v="339"/>
            <x v="342"/>
            <x v="348"/>
            <x v="358"/>
            <x v="361"/>
            <x v="366"/>
            <x v="367"/>
            <x v="371"/>
            <x v="372"/>
            <x v="378"/>
            <x v="389"/>
            <x v="404"/>
            <x v="408"/>
            <x v="410"/>
            <x v="419"/>
            <x v="430"/>
          </reference>
        </references>
      </pivotArea>
    </format>
    <format dxfId="596">
      <pivotArea dataOnly="0" labelOnly="1" fieldPosition="0">
        <references count="2">
          <reference field="8" count="1" selected="0">
            <x v="105"/>
          </reference>
          <reference field="10" count="50">
            <x v="17"/>
            <x v="21"/>
            <x v="32"/>
            <x v="33"/>
            <x v="35"/>
            <x v="37"/>
            <x v="38"/>
            <x v="39"/>
            <x v="41"/>
            <x v="48"/>
            <x v="51"/>
            <x v="53"/>
            <x v="57"/>
            <x v="63"/>
            <x v="64"/>
            <x v="79"/>
            <x v="80"/>
            <x v="89"/>
            <x v="91"/>
            <x v="95"/>
            <x v="97"/>
            <x v="99"/>
            <x v="101"/>
            <x v="106"/>
            <x v="137"/>
            <x v="140"/>
            <x v="169"/>
            <x v="182"/>
            <x v="183"/>
            <x v="188"/>
            <x v="190"/>
            <x v="197"/>
            <x v="198"/>
            <x v="199"/>
            <x v="209"/>
            <x v="216"/>
            <x v="218"/>
            <x v="221"/>
            <x v="222"/>
            <x v="223"/>
            <x v="224"/>
            <x v="225"/>
            <x v="226"/>
            <x v="227"/>
            <x v="228"/>
            <x v="234"/>
            <x v="235"/>
            <x v="242"/>
            <x v="244"/>
            <x v="249"/>
          </reference>
        </references>
      </pivotArea>
    </format>
    <format dxfId="595">
      <pivotArea dataOnly="0" labelOnly="1" fieldPosition="0">
        <references count="2">
          <reference field="8" count="1" selected="0">
            <x v="105"/>
          </reference>
          <reference field="10" count="48">
            <x v="252"/>
            <x v="255"/>
            <x v="256"/>
            <x v="258"/>
            <x v="260"/>
            <x v="261"/>
            <x v="262"/>
            <x v="269"/>
            <x v="286"/>
            <x v="290"/>
            <x v="291"/>
            <x v="296"/>
            <x v="297"/>
            <x v="299"/>
            <x v="301"/>
            <x v="303"/>
            <x v="305"/>
            <x v="306"/>
            <x v="307"/>
            <x v="321"/>
            <x v="322"/>
            <x v="324"/>
            <x v="326"/>
            <x v="328"/>
            <x v="332"/>
            <x v="335"/>
            <x v="336"/>
            <x v="339"/>
            <x v="340"/>
            <x v="343"/>
            <x v="344"/>
            <x v="348"/>
            <x v="358"/>
            <x v="366"/>
            <x v="367"/>
            <x v="378"/>
            <x v="379"/>
            <x v="389"/>
            <x v="397"/>
            <x v="399"/>
            <x v="410"/>
            <x v="412"/>
            <x v="414"/>
            <x v="415"/>
            <x v="422"/>
            <x v="423"/>
            <x v="426"/>
            <x v="470"/>
          </reference>
        </references>
      </pivotArea>
    </format>
    <format dxfId="594">
      <pivotArea dataOnly="0" labelOnly="1" fieldPosition="0">
        <references count="2">
          <reference field="8" count="1" selected="0">
            <x v="106"/>
          </reference>
          <reference field="10" count="5">
            <x v="38"/>
            <x v="39"/>
            <x v="89"/>
            <x v="326"/>
            <x v="387"/>
          </reference>
        </references>
      </pivotArea>
    </format>
    <format dxfId="593">
      <pivotArea dataOnly="0" labelOnly="1" fieldPosition="0">
        <references count="2">
          <reference field="8" count="1" selected="0">
            <x v="107"/>
          </reference>
          <reference field="10" count="1">
            <x v="339"/>
          </reference>
        </references>
      </pivotArea>
    </format>
    <format dxfId="592">
      <pivotArea dataOnly="0" labelOnly="1" fieldPosition="0">
        <references count="2">
          <reference field="8" count="1" selected="0">
            <x v="108"/>
          </reference>
          <reference field="10" count="2">
            <x v="38"/>
            <x v="39"/>
          </reference>
        </references>
      </pivotArea>
    </format>
    <format dxfId="591">
      <pivotArea dataOnly="0" labelOnly="1" fieldPosition="0">
        <references count="2">
          <reference field="8" count="1" selected="0">
            <x v="109"/>
          </reference>
          <reference field="10" count="9">
            <x v="38"/>
            <x v="39"/>
            <x v="56"/>
            <x v="89"/>
            <x v="105"/>
            <x v="165"/>
            <x v="183"/>
            <x v="225"/>
            <x v="387"/>
          </reference>
        </references>
      </pivotArea>
    </format>
    <format dxfId="590">
      <pivotArea dataOnly="0" labelOnly="1" fieldPosition="0">
        <references count="2">
          <reference field="8" count="1" selected="0">
            <x v="110"/>
          </reference>
          <reference field="10" count="48">
            <x v="32"/>
            <x v="37"/>
            <x v="41"/>
            <x v="45"/>
            <x v="62"/>
            <x v="63"/>
            <x v="74"/>
            <x v="76"/>
            <x v="77"/>
            <x v="79"/>
            <x v="83"/>
            <x v="95"/>
            <x v="97"/>
            <x v="99"/>
            <x v="106"/>
            <x v="146"/>
            <x v="150"/>
            <x v="182"/>
            <x v="183"/>
            <x v="188"/>
            <x v="189"/>
            <x v="197"/>
            <x v="214"/>
            <x v="217"/>
            <x v="218"/>
            <x v="235"/>
            <x v="250"/>
            <x v="251"/>
            <x v="262"/>
            <x v="290"/>
            <x v="294"/>
            <x v="297"/>
            <x v="303"/>
            <x v="340"/>
            <x v="344"/>
            <x v="345"/>
            <x v="348"/>
            <x v="358"/>
            <x v="367"/>
            <x v="372"/>
            <x v="377"/>
            <x v="378"/>
            <x v="380"/>
            <x v="385"/>
            <x v="400"/>
            <x v="401"/>
            <x v="405"/>
            <x v="426"/>
          </reference>
        </references>
      </pivotArea>
    </format>
    <format dxfId="589">
      <pivotArea dataOnly="0" labelOnly="1" fieldPosition="0">
        <references count="2">
          <reference field="8" count="1" selected="0">
            <x v="111"/>
          </reference>
          <reference field="10" count="37">
            <x v="5"/>
            <x v="6"/>
            <x v="7"/>
            <x v="12"/>
            <x v="13"/>
            <x v="39"/>
            <x v="50"/>
            <x v="93"/>
            <x v="102"/>
            <x v="145"/>
            <x v="165"/>
            <x v="182"/>
            <x v="183"/>
            <x v="197"/>
            <x v="234"/>
            <x v="235"/>
            <x v="242"/>
            <x v="252"/>
            <x v="303"/>
            <x v="305"/>
            <x v="309"/>
            <x v="314"/>
            <x v="316"/>
            <x v="318"/>
            <x v="322"/>
            <x v="324"/>
            <x v="331"/>
            <x v="362"/>
            <x v="370"/>
            <x v="377"/>
            <x v="383"/>
            <x v="393"/>
            <x v="394"/>
            <x v="395"/>
            <x v="396"/>
            <x v="397"/>
            <x v="427"/>
          </reference>
        </references>
      </pivotArea>
    </format>
    <format dxfId="588">
      <pivotArea dataOnly="0" labelOnly="1" fieldPosition="0">
        <references count="2">
          <reference field="8" count="1" selected="0">
            <x v="112"/>
          </reference>
          <reference field="10" count="9">
            <x v="8"/>
            <x v="18"/>
            <x v="32"/>
            <x v="65"/>
            <x v="197"/>
            <x v="294"/>
            <x v="303"/>
            <x v="312"/>
            <x v="366"/>
          </reference>
        </references>
      </pivotArea>
    </format>
    <format dxfId="587">
      <pivotArea dataOnly="0" labelOnly="1" fieldPosition="0">
        <references count="2">
          <reference field="8" count="1" selected="0">
            <x v="113"/>
          </reference>
          <reference field="10" count="28">
            <x v="17"/>
            <x v="35"/>
            <x v="37"/>
            <x v="39"/>
            <x v="83"/>
            <x v="138"/>
            <x v="145"/>
            <x v="166"/>
            <x v="182"/>
            <x v="183"/>
            <x v="197"/>
            <x v="200"/>
            <x v="209"/>
            <x v="216"/>
            <x v="227"/>
            <x v="230"/>
            <x v="249"/>
            <x v="301"/>
            <x v="303"/>
            <x v="311"/>
            <x v="326"/>
            <x v="327"/>
            <x v="331"/>
            <x v="339"/>
            <x v="344"/>
            <x v="346"/>
            <x v="348"/>
            <x v="426"/>
          </reference>
        </references>
      </pivotArea>
    </format>
    <format dxfId="586">
      <pivotArea dataOnly="0" labelOnly="1" fieldPosition="0">
        <references count="2">
          <reference field="8" count="1" selected="0">
            <x v="114"/>
          </reference>
          <reference field="10" count="3">
            <x v="26"/>
            <x v="182"/>
            <x v="328"/>
          </reference>
        </references>
      </pivotArea>
    </format>
    <format dxfId="585">
      <pivotArea dataOnly="0" labelOnly="1" fieldPosition="0">
        <references count="2">
          <reference field="8" count="1" selected="0">
            <x v="115"/>
          </reference>
          <reference field="10" count="1">
            <x v="182"/>
          </reference>
        </references>
      </pivotArea>
    </format>
    <format dxfId="584">
      <pivotArea dataOnly="0" labelOnly="1" fieldPosition="0">
        <references count="2">
          <reference field="8" count="1" selected="0">
            <x v="116"/>
          </reference>
          <reference field="10" count="2">
            <x v="131"/>
            <x v="182"/>
          </reference>
        </references>
      </pivotArea>
    </format>
    <format dxfId="583">
      <pivotArea dataOnly="0" labelOnly="1" fieldPosition="0">
        <references count="2">
          <reference field="8" count="1" selected="0">
            <x v="117"/>
          </reference>
          <reference field="10" count="1">
            <x v="192"/>
          </reference>
        </references>
      </pivotArea>
    </format>
    <format dxfId="582">
      <pivotArea dataOnly="0" labelOnly="1" fieldPosition="0">
        <references count="2">
          <reference field="8" count="1" selected="0">
            <x v="118"/>
          </reference>
          <reference field="10" count="10">
            <x v="5"/>
            <x v="10"/>
            <x v="32"/>
            <x v="34"/>
            <x v="177"/>
            <x v="182"/>
            <x v="191"/>
            <x v="197"/>
            <x v="358"/>
            <x v="372"/>
          </reference>
        </references>
      </pivotArea>
    </format>
    <format dxfId="581">
      <pivotArea dataOnly="0" labelOnly="1" fieldPosition="0">
        <references count="2">
          <reference field="8" count="1" selected="0">
            <x v="119"/>
          </reference>
          <reference field="10" count="5">
            <x v="72"/>
            <x v="176"/>
            <x v="265"/>
            <x v="297"/>
            <x v="358"/>
          </reference>
        </references>
      </pivotArea>
    </format>
    <format dxfId="580">
      <pivotArea dataOnly="0" labelOnly="1" fieldPosition="0">
        <references count="2">
          <reference field="8" count="1" selected="0">
            <x v="120"/>
          </reference>
          <reference field="10" count="2">
            <x v="182"/>
            <x v="191"/>
          </reference>
        </references>
      </pivotArea>
    </format>
    <format dxfId="579">
      <pivotArea dataOnly="0" labelOnly="1" fieldPosition="0">
        <references count="2">
          <reference field="8" count="1" selected="0">
            <x v="121"/>
          </reference>
          <reference field="10" count="50">
            <x v="14"/>
            <x v="32"/>
            <x v="33"/>
            <x v="35"/>
            <x v="37"/>
            <x v="38"/>
            <x v="39"/>
            <x v="41"/>
            <x v="46"/>
            <x v="49"/>
            <x v="51"/>
            <x v="53"/>
            <x v="54"/>
            <x v="57"/>
            <x v="58"/>
            <x v="62"/>
            <x v="63"/>
            <x v="68"/>
            <x v="90"/>
            <x v="92"/>
            <x v="95"/>
            <x v="97"/>
            <x v="99"/>
            <x v="103"/>
            <x v="104"/>
            <x v="137"/>
            <x v="152"/>
            <x v="154"/>
            <x v="182"/>
            <x v="183"/>
            <x v="184"/>
            <x v="186"/>
            <x v="188"/>
            <x v="190"/>
            <x v="197"/>
            <x v="211"/>
            <x v="216"/>
            <x v="220"/>
            <x v="222"/>
            <x v="223"/>
            <x v="224"/>
            <x v="227"/>
            <x v="228"/>
            <x v="232"/>
            <x v="241"/>
            <x v="249"/>
            <x v="252"/>
            <x v="258"/>
            <x v="259"/>
            <x v="261"/>
          </reference>
        </references>
      </pivotArea>
    </format>
    <format dxfId="578">
      <pivotArea dataOnly="0" labelOnly="1" fieldPosition="0">
        <references count="2">
          <reference field="8" count="1" selected="0">
            <x v="121"/>
          </reference>
          <reference field="10" count="32">
            <x v="262"/>
            <x v="264"/>
            <x v="290"/>
            <x v="297"/>
            <x v="301"/>
            <x v="303"/>
            <x v="320"/>
            <x v="322"/>
            <x v="326"/>
            <x v="327"/>
            <x v="332"/>
            <x v="339"/>
            <x v="340"/>
            <x v="342"/>
            <x v="344"/>
            <x v="348"/>
            <x v="358"/>
            <x v="367"/>
            <x v="370"/>
            <x v="380"/>
            <x v="386"/>
            <x v="397"/>
            <x v="399"/>
            <x v="401"/>
            <x v="402"/>
            <x v="409"/>
            <x v="410"/>
            <x v="415"/>
            <x v="418"/>
            <x v="423"/>
            <x v="430"/>
            <x v="470"/>
          </reference>
        </references>
      </pivotArea>
    </format>
    <format dxfId="577">
      <pivotArea dataOnly="0" labelOnly="1" fieldPosition="0">
        <references count="2">
          <reference field="8" count="1" selected="0">
            <x v="122"/>
          </reference>
          <reference field="10" count="50">
            <x v="3"/>
            <x v="18"/>
            <x v="19"/>
            <x v="20"/>
            <x v="29"/>
            <x v="33"/>
            <x v="38"/>
            <x v="39"/>
            <x v="50"/>
            <x v="53"/>
            <x v="59"/>
            <x v="60"/>
            <x v="84"/>
            <x v="88"/>
            <x v="89"/>
            <x v="91"/>
            <x v="96"/>
            <x v="99"/>
            <x v="100"/>
            <x v="101"/>
            <x v="103"/>
            <x v="105"/>
            <x v="137"/>
            <x v="138"/>
            <x v="140"/>
            <x v="141"/>
            <x v="144"/>
            <x v="145"/>
            <x v="163"/>
            <x v="181"/>
            <x v="182"/>
            <x v="183"/>
            <x v="185"/>
            <x v="190"/>
            <x v="194"/>
            <x v="197"/>
            <x v="211"/>
            <x v="227"/>
            <x v="230"/>
            <x v="235"/>
            <x v="236"/>
            <x v="238"/>
            <x v="242"/>
            <x v="245"/>
            <x v="260"/>
            <x v="262"/>
            <x v="264"/>
            <x v="291"/>
            <x v="301"/>
            <x v="303"/>
          </reference>
        </references>
      </pivotArea>
    </format>
    <format dxfId="576">
      <pivotArea dataOnly="0" labelOnly="1" fieldPosition="0">
        <references count="2">
          <reference field="8" count="1" selected="0">
            <x v="122"/>
          </reference>
          <reference field="10" count="27">
            <x v="310"/>
            <x v="316"/>
            <x v="318"/>
            <x v="326"/>
            <x v="330"/>
            <x v="331"/>
            <x v="338"/>
            <x v="339"/>
            <x v="340"/>
            <x v="342"/>
            <x v="343"/>
            <x v="344"/>
            <x v="348"/>
            <x v="370"/>
            <x v="383"/>
            <x v="384"/>
            <x v="387"/>
            <x v="395"/>
            <x v="397"/>
            <x v="410"/>
            <x v="416"/>
            <x v="421"/>
            <x v="422"/>
            <x v="423"/>
            <x v="424"/>
            <x v="427"/>
            <x v="470"/>
          </reference>
        </references>
      </pivotArea>
    </format>
    <format dxfId="575">
      <pivotArea dataOnly="0" labelOnly="1" fieldPosition="0">
        <references count="2">
          <reference field="8" count="1" selected="0">
            <x v="123"/>
          </reference>
          <reference field="10" count="50">
            <x v="1"/>
            <x v="18"/>
            <x v="32"/>
            <x v="33"/>
            <x v="35"/>
            <x v="38"/>
            <x v="39"/>
            <x v="41"/>
            <x v="51"/>
            <x v="53"/>
            <x v="57"/>
            <x v="58"/>
            <x v="62"/>
            <x v="64"/>
            <x v="66"/>
            <x v="79"/>
            <x v="80"/>
            <x v="83"/>
            <x v="89"/>
            <x v="91"/>
            <x v="95"/>
            <x v="97"/>
            <x v="99"/>
            <x v="144"/>
            <x v="145"/>
            <x v="146"/>
            <x v="151"/>
            <x v="153"/>
            <x v="154"/>
            <x v="165"/>
            <x v="180"/>
            <x v="182"/>
            <x v="183"/>
            <x v="184"/>
            <x v="186"/>
            <x v="187"/>
            <x v="188"/>
            <x v="189"/>
            <x v="190"/>
            <x v="195"/>
            <x v="197"/>
            <x v="220"/>
            <x v="227"/>
            <x v="228"/>
            <x v="234"/>
            <x v="235"/>
            <x v="238"/>
            <x v="240"/>
            <x v="242"/>
            <x v="253"/>
          </reference>
        </references>
      </pivotArea>
    </format>
    <format dxfId="574">
      <pivotArea dataOnly="0" labelOnly="1" fieldPosition="0">
        <references count="2">
          <reference field="8" count="1" selected="0">
            <x v="123"/>
          </reference>
          <reference field="10" count="41">
            <x v="256"/>
            <x v="260"/>
            <x v="261"/>
            <x v="262"/>
            <x v="265"/>
            <x v="269"/>
            <x v="291"/>
            <x v="301"/>
            <x v="303"/>
            <x v="319"/>
            <x v="323"/>
            <x v="324"/>
            <x v="325"/>
            <x v="326"/>
            <x v="327"/>
            <x v="335"/>
            <x v="339"/>
            <x v="340"/>
            <x v="342"/>
            <x v="344"/>
            <x v="347"/>
            <x v="348"/>
            <x v="367"/>
            <x v="378"/>
            <x v="379"/>
            <x v="387"/>
            <x v="389"/>
            <x v="397"/>
            <x v="398"/>
            <x v="399"/>
            <x v="405"/>
            <x v="407"/>
            <x v="409"/>
            <x v="410"/>
            <x v="413"/>
            <x v="417"/>
            <x v="420"/>
            <x v="422"/>
            <x v="423"/>
            <x v="430"/>
            <x v="470"/>
          </reference>
        </references>
      </pivotArea>
    </format>
    <format dxfId="573">
      <pivotArea dataOnly="0" labelOnly="1" fieldPosition="0">
        <references count="2">
          <reference field="8" count="1" selected="0">
            <x v="124"/>
          </reference>
          <reference field="10" count="29">
            <x v="35"/>
            <x v="37"/>
            <x v="38"/>
            <x v="39"/>
            <x v="51"/>
            <x v="57"/>
            <x v="80"/>
            <x v="91"/>
            <x v="140"/>
            <x v="152"/>
            <x v="182"/>
            <x v="190"/>
            <x v="197"/>
            <x v="209"/>
            <x v="220"/>
            <x v="221"/>
            <x v="223"/>
            <x v="227"/>
            <x v="228"/>
            <x v="249"/>
            <x v="260"/>
            <x v="264"/>
            <x v="301"/>
            <x v="366"/>
            <x v="397"/>
            <x v="410"/>
            <x v="422"/>
            <x v="430"/>
            <x v="470"/>
          </reference>
        </references>
      </pivotArea>
    </format>
    <format dxfId="572">
      <pivotArea dataOnly="0" labelOnly="1" fieldPosition="0">
        <references count="2">
          <reference field="8" count="1" selected="0">
            <x v="125"/>
          </reference>
          <reference field="10" count="25">
            <x v="35"/>
            <x v="50"/>
            <x v="51"/>
            <x v="57"/>
            <x v="80"/>
            <x v="92"/>
            <x v="105"/>
            <x v="140"/>
            <x v="152"/>
            <x v="183"/>
            <x v="190"/>
            <x v="197"/>
            <x v="211"/>
            <x v="227"/>
            <x v="228"/>
            <x v="260"/>
            <x v="261"/>
            <x v="301"/>
            <x v="303"/>
            <x v="322"/>
            <x v="339"/>
            <x v="386"/>
            <x v="399"/>
            <x v="410"/>
            <x v="429"/>
          </reference>
        </references>
      </pivotArea>
    </format>
    <format dxfId="571">
      <pivotArea dataOnly="0" labelOnly="1" fieldPosition="0">
        <references count="2">
          <reference field="8" count="1" selected="0">
            <x v="126"/>
          </reference>
          <reference field="10" count="4">
            <x v="95"/>
            <x v="182"/>
            <x v="214"/>
            <x v="216"/>
          </reference>
        </references>
      </pivotArea>
    </format>
    <format dxfId="570">
      <pivotArea dataOnly="0" labelOnly="1" fieldPosition="0">
        <references count="2">
          <reference field="8" count="1" selected="0">
            <x v="127"/>
          </reference>
          <reference field="10" count="2">
            <x v="339"/>
            <x v="348"/>
          </reference>
        </references>
      </pivotArea>
    </format>
    <format dxfId="569">
      <pivotArea dataOnly="0" labelOnly="1" fieldPosition="0">
        <references count="2">
          <reference field="8" count="1" selected="0">
            <x v="128"/>
          </reference>
          <reference field="10" count="10">
            <x v="38"/>
            <x v="39"/>
            <x v="83"/>
            <x v="91"/>
            <x v="103"/>
            <x v="183"/>
            <x v="197"/>
            <x v="214"/>
            <x v="227"/>
            <x v="228"/>
          </reference>
        </references>
      </pivotArea>
    </format>
    <format dxfId="568">
      <pivotArea dataOnly="0" labelOnly="1" fieldPosition="0">
        <references count="2">
          <reference field="8" count="1" selected="0">
            <x v="129"/>
          </reference>
          <reference field="10" count="50">
            <x v="1"/>
            <x v="33"/>
            <x v="35"/>
            <x v="38"/>
            <x v="39"/>
            <x v="41"/>
            <x v="46"/>
            <x v="47"/>
            <x v="49"/>
            <x v="53"/>
            <x v="54"/>
            <x v="62"/>
            <x v="66"/>
            <x v="80"/>
            <x v="81"/>
            <x v="83"/>
            <x v="90"/>
            <x v="92"/>
            <x v="95"/>
            <x v="97"/>
            <x v="99"/>
            <x v="137"/>
            <x v="144"/>
            <x v="145"/>
            <x v="152"/>
            <x v="176"/>
            <x v="182"/>
            <x v="183"/>
            <x v="187"/>
            <x v="190"/>
            <x v="197"/>
            <x v="209"/>
            <x v="220"/>
            <x v="221"/>
            <x v="224"/>
            <x v="227"/>
            <x v="228"/>
            <x v="233"/>
            <x v="234"/>
            <x v="235"/>
            <x v="241"/>
            <x v="242"/>
            <x v="249"/>
            <x v="257"/>
            <x v="260"/>
            <x v="261"/>
            <x v="262"/>
            <x v="269"/>
            <x v="292"/>
            <x v="300"/>
          </reference>
        </references>
      </pivotArea>
    </format>
    <format dxfId="567">
      <pivotArea dataOnly="0" labelOnly="1" fieldPosition="0">
        <references count="2">
          <reference field="8" count="1" selected="0">
            <x v="129"/>
          </reference>
          <reference field="10" count="20">
            <x v="301"/>
            <x v="303"/>
            <x v="318"/>
            <x v="319"/>
            <x v="331"/>
            <x v="339"/>
            <x v="340"/>
            <x v="364"/>
            <x v="367"/>
            <x v="378"/>
            <x v="386"/>
            <x v="387"/>
            <x v="390"/>
            <x v="392"/>
            <x v="397"/>
            <x v="409"/>
            <x v="410"/>
            <x v="427"/>
            <x v="430"/>
            <x v="470"/>
          </reference>
        </references>
      </pivotArea>
    </format>
    <format dxfId="566">
      <pivotArea dataOnly="0" labelOnly="1" fieldPosition="0">
        <references count="2">
          <reference field="8" count="1" selected="0">
            <x v="130"/>
          </reference>
          <reference field="10" count="3">
            <x v="89"/>
            <x v="105"/>
            <x v="197"/>
          </reference>
        </references>
      </pivotArea>
    </format>
    <format dxfId="565">
      <pivotArea dataOnly="0" labelOnly="1" fieldPosition="0">
        <references count="2">
          <reference field="8" count="1" selected="0">
            <x v="131"/>
          </reference>
          <reference field="10" count="22">
            <x v="32"/>
            <x v="35"/>
            <x v="38"/>
            <x v="39"/>
            <x v="91"/>
            <x v="103"/>
            <x v="140"/>
            <x v="152"/>
            <x v="182"/>
            <x v="183"/>
            <x v="197"/>
            <x v="201"/>
            <x v="216"/>
            <x v="220"/>
            <x v="227"/>
            <x v="228"/>
            <x v="241"/>
            <x v="339"/>
            <x v="348"/>
            <x v="369"/>
            <x v="384"/>
            <x v="387"/>
          </reference>
        </references>
      </pivotArea>
    </format>
    <format dxfId="564">
      <pivotArea dataOnly="0" labelOnly="1" fieldPosition="0">
        <references count="2">
          <reference field="8" count="1" selected="0">
            <x v="132"/>
          </reference>
          <reference field="10" count="41">
            <x v="18"/>
            <x v="35"/>
            <x v="38"/>
            <x v="39"/>
            <x v="51"/>
            <x v="85"/>
            <x v="91"/>
            <x v="94"/>
            <x v="95"/>
            <x v="99"/>
            <x v="105"/>
            <x v="137"/>
            <x v="140"/>
            <x v="144"/>
            <x v="145"/>
            <x v="154"/>
            <x v="182"/>
            <x v="190"/>
            <x v="197"/>
            <x v="205"/>
            <x v="213"/>
            <x v="220"/>
            <x v="221"/>
            <x v="227"/>
            <x v="241"/>
            <x v="246"/>
            <x v="249"/>
            <x v="257"/>
            <x v="260"/>
            <x v="263"/>
            <x v="269"/>
            <x v="320"/>
            <x v="339"/>
            <x v="340"/>
            <x v="341"/>
            <x v="371"/>
            <x v="410"/>
            <x v="414"/>
            <x v="429"/>
            <x v="430"/>
            <x v="470"/>
          </reference>
        </references>
      </pivotArea>
    </format>
    <format dxfId="563">
      <pivotArea dataOnly="0" labelOnly="1" fieldPosition="0">
        <references count="2">
          <reference field="8" count="1" selected="0">
            <x v="133"/>
          </reference>
          <reference field="10" count="6">
            <x v="94"/>
            <x v="182"/>
            <x v="241"/>
            <x v="251"/>
            <x v="339"/>
            <x v="401"/>
          </reference>
        </references>
      </pivotArea>
    </format>
    <format dxfId="562">
      <pivotArea dataOnly="0" labelOnly="1" fieldPosition="0">
        <references count="2">
          <reference field="8" count="1" selected="0">
            <x v="134"/>
          </reference>
          <reference field="10" count="13">
            <x v="22"/>
            <x v="33"/>
            <x v="35"/>
            <x v="154"/>
            <x v="182"/>
            <x v="220"/>
            <x v="313"/>
            <x v="322"/>
            <x v="384"/>
            <x v="397"/>
            <x v="399"/>
            <x v="422"/>
            <x v="430"/>
          </reference>
        </references>
      </pivotArea>
    </format>
    <format dxfId="561">
      <pivotArea dataOnly="0" labelOnly="1" fieldPosition="0">
        <references count="2">
          <reference field="8" count="1" selected="0">
            <x v="135"/>
          </reference>
          <reference field="10" count="7">
            <x v="69"/>
            <x v="182"/>
            <x v="193"/>
            <x v="204"/>
            <x v="346"/>
            <x v="363"/>
            <x v="403"/>
          </reference>
        </references>
      </pivotArea>
    </format>
    <format dxfId="560">
      <pivotArea dataOnly="0" labelOnly="1" fieldPosition="0">
        <references count="2">
          <reference field="8" count="1" selected="0">
            <x v="136"/>
          </reference>
          <reference field="10" count="50">
            <x v="13"/>
            <x v="17"/>
            <x v="32"/>
            <x v="35"/>
            <x v="37"/>
            <x v="46"/>
            <x v="55"/>
            <x v="62"/>
            <x v="63"/>
            <x v="64"/>
            <x v="66"/>
            <x v="67"/>
            <x v="83"/>
            <x v="86"/>
            <x v="95"/>
            <x v="98"/>
            <x v="99"/>
            <x v="106"/>
            <x v="107"/>
            <x v="167"/>
            <x v="173"/>
            <x v="178"/>
            <x v="182"/>
            <x v="183"/>
            <x v="186"/>
            <x v="188"/>
            <x v="190"/>
            <x v="197"/>
            <x v="216"/>
            <x v="217"/>
            <x v="220"/>
            <x v="267"/>
            <x v="290"/>
            <x v="291"/>
            <x v="294"/>
            <x v="297"/>
            <x v="298"/>
            <x v="301"/>
            <x v="302"/>
            <x v="303"/>
            <x v="317"/>
            <x v="332"/>
            <x v="335"/>
            <x v="339"/>
            <x v="340"/>
            <x v="344"/>
            <x v="348"/>
            <x v="358"/>
            <x v="366"/>
            <x v="371"/>
          </reference>
        </references>
      </pivotArea>
    </format>
    <format dxfId="559">
      <pivotArea dataOnly="0" labelOnly="1" fieldPosition="0">
        <references count="2">
          <reference field="8" count="1" selected="0">
            <x v="136"/>
          </reference>
          <reference field="10" count="4">
            <x v="372"/>
            <x v="387"/>
            <x v="425"/>
            <x v="428"/>
          </reference>
        </references>
      </pivotArea>
    </format>
    <format dxfId="558">
      <pivotArea dataOnly="0" labelOnly="1" fieldPosition="0">
        <references count="2">
          <reference field="8" count="1" selected="0">
            <x v="137"/>
          </reference>
          <reference field="10" count="17">
            <x v="25"/>
            <x v="35"/>
            <x v="39"/>
            <x v="62"/>
            <x v="103"/>
            <x v="182"/>
            <x v="183"/>
            <x v="197"/>
            <x v="216"/>
            <x v="301"/>
            <x v="303"/>
            <x v="311"/>
            <x v="339"/>
            <x v="364"/>
            <x v="378"/>
            <x v="427"/>
            <x v="470"/>
          </reference>
        </references>
      </pivotArea>
    </format>
    <format dxfId="557">
      <pivotArea dataOnly="0" labelOnly="1" fieldPosition="0">
        <references count="2">
          <reference field="8" count="1" selected="0">
            <x v="138"/>
          </reference>
          <reference field="10" count="37">
            <x v="9"/>
            <x v="15"/>
            <x v="26"/>
            <x v="35"/>
            <x v="37"/>
            <x v="38"/>
            <x v="39"/>
            <x v="62"/>
            <x v="83"/>
            <x v="86"/>
            <x v="99"/>
            <x v="134"/>
            <x v="135"/>
            <x v="141"/>
            <x v="144"/>
            <x v="145"/>
            <x v="182"/>
            <x v="183"/>
            <x v="190"/>
            <x v="197"/>
            <x v="216"/>
            <x v="241"/>
            <x v="248"/>
            <x v="256"/>
            <x v="294"/>
            <x v="297"/>
            <x v="303"/>
            <x v="318"/>
            <x v="326"/>
            <x v="339"/>
            <x v="348"/>
            <x v="358"/>
            <x v="362"/>
            <x v="365"/>
            <x v="366"/>
            <x v="427"/>
            <x v="470"/>
          </reference>
        </references>
      </pivotArea>
    </format>
    <format dxfId="556">
      <pivotArea dataOnly="0" labelOnly="1" fieldPosition="0">
        <references count="2">
          <reference field="8" count="1" selected="0">
            <x v="139"/>
          </reference>
          <reference field="10" count="1">
            <x v="182"/>
          </reference>
        </references>
      </pivotArea>
    </format>
    <format dxfId="555">
      <pivotArea dataOnly="0" labelOnly="1" fieldPosition="0">
        <references count="2">
          <reference field="8" count="1" selected="0">
            <x v="140"/>
          </reference>
          <reference field="10" count="2">
            <x v="182"/>
            <x v="332"/>
          </reference>
        </references>
      </pivotArea>
    </format>
    <format dxfId="554">
      <pivotArea dataOnly="0" labelOnly="1" fieldPosition="0">
        <references count="2">
          <reference field="8" count="1" selected="0">
            <x v="141"/>
          </reference>
          <reference field="10" count="45">
            <x v="14"/>
            <x v="17"/>
            <x v="32"/>
            <x v="35"/>
            <x v="37"/>
            <x v="38"/>
            <x v="39"/>
            <x v="46"/>
            <x v="57"/>
            <x v="63"/>
            <x v="64"/>
            <x v="66"/>
            <x v="67"/>
            <x v="83"/>
            <x v="86"/>
            <x v="99"/>
            <x v="106"/>
            <x v="173"/>
            <x v="182"/>
            <x v="183"/>
            <x v="197"/>
            <x v="212"/>
            <x v="216"/>
            <x v="217"/>
            <x v="248"/>
            <x v="261"/>
            <x v="289"/>
            <x v="290"/>
            <x v="291"/>
            <x v="294"/>
            <x v="297"/>
            <x v="300"/>
            <x v="301"/>
            <x v="302"/>
            <x v="303"/>
            <x v="332"/>
            <x v="339"/>
            <x v="340"/>
            <x v="344"/>
            <x v="348"/>
            <x v="358"/>
            <x v="366"/>
            <x v="371"/>
            <x v="372"/>
            <x v="376"/>
          </reference>
        </references>
      </pivotArea>
    </format>
    <format dxfId="553">
      <pivotArea dataOnly="0" labelOnly="1" fieldPosition="0">
        <references count="2">
          <reference field="8" count="1" selected="0">
            <x v="142"/>
          </reference>
          <reference field="10" count="2">
            <x v="182"/>
            <x v="427"/>
          </reference>
        </references>
      </pivotArea>
    </format>
    <format dxfId="552">
      <pivotArea dataOnly="0" labelOnly="1" fieldPosition="0">
        <references count="2">
          <reference field="8" count="1" selected="0">
            <x v="143"/>
          </reference>
          <reference field="10" count="21">
            <x v="32"/>
            <x v="39"/>
            <x v="46"/>
            <x v="62"/>
            <x v="63"/>
            <x v="66"/>
            <x v="82"/>
            <x v="95"/>
            <x v="99"/>
            <x v="146"/>
            <x v="182"/>
            <x v="183"/>
            <x v="186"/>
            <x v="187"/>
            <x v="197"/>
            <x v="220"/>
            <x v="264"/>
            <x v="332"/>
            <x v="367"/>
            <x v="380"/>
            <x v="428"/>
          </reference>
        </references>
      </pivotArea>
    </format>
    <format dxfId="551">
      <pivotArea dataOnly="0" labelOnly="1" fieldPosition="0">
        <references count="2">
          <reference field="8" count="1" selected="0">
            <x v="144"/>
          </reference>
          <reference field="10" count="50">
            <x v="4"/>
            <x v="5"/>
            <x v="7"/>
            <x v="9"/>
            <x v="11"/>
            <x v="13"/>
            <x v="17"/>
            <x v="26"/>
            <x v="31"/>
            <x v="33"/>
            <x v="35"/>
            <x v="38"/>
            <x v="39"/>
            <x v="46"/>
            <x v="57"/>
            <x v="62"/>
            <x v="64"/>
            <x v="83"/>
            <x v="86"/>
            <x v="95"/>
            <x v="99"/>
            <x v="100"/>
            <x v="101"/>
            <x v="104"/>
            <x v="106"/>
            <x v="134"/>
            <x v="135"/>
            <x v="136"/>
            <x v="138"/>
            <x v="139"/>
            <x v="140"/>
            <x v="143"/>
            <x v="149"/>
            <x v="165"/>
            <x v="173"/>
            <x v="182"/>
            <x v="183"/>
            <x v="186"/>
            <x v="188"/>
            <x v="190"/>
            <x v="197"/>
            <x v="200"/>
            <x v="208"/>
            <x v="209"/>
            <x v="214"/>
            <x v="220"/>
            <x v="222"/>
            <x v="226"/>
            <x v="227"/>
            <x v="241"/>
          </reference>
        </references>
      </pivotArea>
    </format>
    <format dxfId="550">
      <pivotArea dataOnly="0" labelOnly="1" fieldPosition="0">
        <references count="2">
          <reference field="8" count="1" selected="0">
            <x v="144"/>
          </reference>
          <reference field="10" count="32">
            <x v="246"/>
            <x v="249"/>
            <x v="256"/>
            <x v="260"/>
            <x v="261"/>
            <x v="262"/>
            <x v="291"/>
            <x v="294"/>
            <x v="297"/>
            <x v="301"/>
            <x v="303"/>
            <x v="315"/>
            <x v="324"/>
            <x v="326"/>
            <x v="331"/>
            <x v="339"/>
            <x v="340"/>
            <x v="344"/>
            <x v="348"/>
            <x v="358"/>
            <x v="365"/>
            <x v="367"/>
            <x v="371"/>
            <x v="377"/>
            <x v="380"/>
            <x v="401"/>
            <x v="410"/>
            <x v="414"/>
            <x v="427"/>
            <x v="428"/>
            <x v="430"/>
            <x v="470"/>
          </reference>
        </references>
      </pivotArea>
    </format>
    <format dxfId="549">
      <pivotArea dataOnly="0" labelOnly="1" fieldPosition="0">
        <references count="2">
          <reference field="8" count="1" selected="0">
            <x v="145"/>
          </reference>
          <reference field="10" count="21">
            <x v="32"/>
            <x v="35"/>
            <x v="63"/>
            <x v="64"/>
            <x v="79"/>
            <x v="85"/>
            <x v="99"/>
            <x v="106"/>
            <x v="178"/>
            <x v="182"/>
            <x v="183"/>
            <x v="197"/>
            <x v="218"/>
            <x v="247"/>
            <x v="290"/>
            <x v="294"/>
            <x v="297"/>
            <x v="301"/>
            <x v="303"/>
            <x v="372"/>
            <x v="377"/>
          </reference>
        </references>
      </pivotArea>
    </format>
    <format dxfId="548">
      <pivotArea dataOnly="0" labelOnly="1" fieldPosition="0">
        <references count="2">
          <reference field="8" count="1" selected="0">
            <x v="146"/>
          </reference>
          <reference field="10" count="50">
            <x v="5"/>
            <x v="11"/>
            <x v="17"/>
            <x v="32"/>
            <x v="35"/>
            <x v="37"/>
            <x v="38"/>
            <x v="39"/>
            <x v="46"/>
            <x v="50"/>
            <x v="57"/>
            <x v="63"/>
            <x v="66"/>
            <x v="67"/>
            <x v="80"/>
            <x v="83"/>
            <x v="86"/>
            <x v="95"/>
            <x v="99"/>
            <x v="103"/>
            <x v="105"/>
            <x v="106"/>
            <x v="138"/>
            <x v="142"/>
            <x v="144"/>
            <x v="145"/>
            <x v="165"/>
            <x v="173"/>
            <x v="175"/>
            <x v="177"/>
            <x v="182"/>
            <x v="183"/>
            <x v="197"/>
            <x v="208"/>
            <x v="209"/>
            <x v="216"/>
            <x v="220"/>
            <x v="221"/>
            <x v="222"/>
            <x v="223"/>
            <x v="224"/>
            <x v="227"/>
            <x v="228"/>
            <x v="240"/>
            <x v="241"/>
            <x v="248"/>
            <x v="256"/>
            <x v="259"/>
            <x v="260"/>
            <x v="261"/>
          </reference>
        </references>
      </pivotArea>
    </format>
    <format dxfId="547">
      <pivotArea dataOnly="0" labelOnly="1" fieldPosition="0">
        <references count="2">
          <reference field="8" count="1" selected="0">
            <x v="146"/>
          </reference>
          <reference field="10" count="32">
            <x v="262"/>
            <x v="290"/>
            <x v="293"/>
            <x v="294"/>
            <x v="297"/>
            <x v="301"/>
            <x v="302"/>
            <x v="303"/>
            <x v="311"/>
            <x v="321"/>
            <x v="324"/>
            <x v="326"/>
            <x v="331"/>
            <x v="332"/>
            <x v="339"/>
            <x v="340"/>
            <x v="341"/>
            <x v="344"/>
            <x v="348"/>
            <x v="358"/>
            <x v="366"/>
            <x v="370"/>
            <x v="371"/>
            <x v="372"/>
            <x v="395"/>
            <x v="399"/>
            <x v="410"/>
            <x v="414"/>
            <x v="426"/>
            <x v="427"/>
            <x v="430"/>
            <x v="470"/>
          </reference>
        </references>
      </pivotArea>
    </format>
    <format dxfId="546">
      <pivotArea dataOnly="0" labelOnly="1" fieldPosition="0">
        <references count="2">
          <reference field="8" count="1" selected="0">
            <x v="147"/>
          </reference>
          <reference field="10" count="39">
            <x v="14"/>
            <x v="17"/>
            <x v="32"/>
            <x v="35"/>
            <x v="37"/>
            <x v="46"/>
            <x v="63"/>
            <x v="64"/>
            <x v="65"/>
            <x v="86"/>
            <x v="95"/>
            <x v="99"/>
            <x v="106"/>
            <x v="178"/>
            <x v="182"/>
            <x v="183"/>
            <x v="186"/>
            <x v="197"/>
            <x v="216"/>
            <x v="218"/>
            <x v="220"/>
            <x v="248"/>
            <x v="269"/>
            <x v="290"/>
            <x v="291"/>
            <x v="294"/>
            <x v="297"/>
            <x v="301"/>
            <x v="302"/>
            <x v="303"/>
            <x v="332"/>
            <x v="340"/>
            <x v="344"/>
            <x v="348"/>
            <x v="358"/>
            <x v="371"/>
            <x v="372"/>
            <x v="387"/>
            <x v="428"/>
          </reference>
        </references>
      </pivotArea>
    </format>
    <format dxfId="545">
      <pivotArea dataOnly="0" labelOnly="1" fieldPosition="0">
        <references count="2">
          <reference field="8" count="1" selected="0">
            <x v="148"/>
          </reference>
          <reference field="10" count="2">
            <x v="326"/>
            <x v="331"/>
          </reference>
        </references>
      </pivotArea>
    </format>
    <format dxfId="544">
      <pivotArea dataOnly="0" labelOnly="1" fieldPosition="0">
        <references count="2">
          <reference field="8" count="1" selected="0">
            <x v="149"/>
          </reference>
          <reference field="10" count="1">
            <x v="182"/>
          </reference>
        </references>
      </pivotArea>
    </format>
    <format dxfId="543">
      <pivotArea dataOnly="0" labelOnly="1" fieldPosition="0">
        <references count="2">
          <reference field="8" count="1" selected="0">
            <x v="150"/>
          </reference>
          <reference field="10" count="50">
            <x v="18"/>
            <x v="35"/>
            <x v="38"/>
            <x v="39"/>
            <x v="51"/>
            <x v="53"/>
            <x v="57"/>
            <x v="89"/>
            <x v="91"/>
            <x v="99"/>
            <x v="103"/>
            <x v="105"/>
            <x v="137"/>
            <x v="141"/>
            <x v="144"/>
            <x v="152"/>
            <x v="153"/>
            <x v="161"/>
            <x v="164"/>
            <x v="182"/>
            <x v="183"/>
            <x v="190"/>
            <x v="197"/>
            <x v="216"/>
            <x v="220"/>
            <x v="226"/>
            <x v="227"/>
            <x v="228"/>
            <x v="249"/>
            <x v="260"/>
            <x v="261"/>
            <x v="301"/>
            <x v="303"/>
            <x v="316"/>
            <x v="318"/>
            <x v="319"/>
            <x v="324"/>
            <x v="326"/>
            <x v="339"/>
            <x v="341"/>
            <x v="348"/>
            <x v="366"/>
            <x v="376"/>
            <x v="388"/>
            <x v="397"/>
            <x v="399"/>
            <x v="410"/>
            <x v="414"/>
            <x v="415"/>
            <x v="422"/>
          </reference>
        </references>
      </pivotArea>
    </format>
    <format dxfId="542">
      <pivotArea dataOnly="0" labelOnly="1" fieldPosition="0">
        <references count="2">
          <reference field="8" count="1" selected="0">
            <x v="150"/>
          </reference>
          <reference field="10" count="2">
            <x v="430"/>
            <x v="470"/>
          </reference>
        </references>
      </pivotArea>
    </format>
    <format dxfId="541">
      <pivotArea dataOnly="0" labelOnly="1" fieldPosition="0">
        <references count="2">
          <reference field="8" count="1" selected="0">
            <x v="151"/>
          </reference>
          <reference field="10" count="49">
            <x v="18"/>
            <x v="19"/>
            <x v="33"/>
            <x v="38"/>
            <x v="39"/>
            <x v="50"/>
            <x v="53"/>
            <x v="57"/>
            <x v="75"/>
            <x v="87"/>
            <x v="88"/>
            <x v="91"/>
            <x v="99"/>
            <x v="102"/>
            <x v="103"/>
            <x v="105"/>
            <x v="137"/>
            <x v="140"/>
            <x v="144"/>
            <x v="145"/>
            <x v="152"/>
            <x v="182"/>
            <x v="183"/>
            <x v="190"/>
            <x v="197"/>
            <x v="220"/>
            <x v="227"/>
            <x v="256"/>
            <x v="260"/>
            <x v="261"/>
            <x v="298"/>
            <x v="301"/>
            <x v="303"/>
            <x v="307"/>
            <x v="318"/>
            <x v="319"/>
            <x v="321"/>
            <x v="324"/>
            <x v="326"/>
            <x v="328"/>
            <x v="329"/>
            <x v="331"/>
            <x v="339"/>
            <x v="376"/>
            <x v="394"/>
            <x v="397"/>
            <x v="421"/>
            <x v="422"/>
            <x v="470"/>
          </reference>
        </references>
      </pivotArea>
    </format>
    <format dxfId="540">
      <pivotArea dataOnly="0" labelOnly="1" fieldPosition="0">
        <references count="2">
          <reference field="8" count="1" selected="0">
            <x v="152"/>
          </reference>
          <reference field="10" count="34">
            <x v="35"/>
            <x v="37"/>
            <x v="38"/>
            <x v="39"/>
            <x v="41"/>
            <x v="62"/>
            <x v="66"/>
            <x v="83"/>
            <x v="89"/>
            <x v="99"/>
            <x v="146"/>
            <x v="148"/>
            <x v="182"/>
            <x v="183"/>
            <x v="188"/>
            <x v="189"/>
            <x v="197"/>
            <x v="216"/>
            <x v="217"/>
            <x v="221"/>
            <x v="228"/>
            <x v="280"/>
            <x v="315"/>
            <x v="333"/>
            <x v="334"/>
            <x v="337"/>
            <x v="344"/>
            <x v="348"/>
            <x v="368"/>
            <x v="378"/>
            <x v="384"/>
            <x v="390"/>
            <x v="406"/>
            <x v="470"/>
          </reference>
        </references>
      </pivotArea>
    </format>
    <format dxfId="539">
      <pivotArea dataOnly="0" labelOnly="1" fieldPosition="0">
        <references count="2">
          <reference field="8" count="1" selected="0">
            <x v="153"/>
          </reference>
          <reference field="10" count="2">
            <x v="182"/>
            <x v="313"/>
          </reference>
        </references>
      </pivotArea>
    </format>
    <format dxfId="538">
      <pivotArea dataOnly="0" labelOnly="1" fieldPosition="0">
        <references count="2">
          <reference field="8" count="1" selected="0">
            <x v="154"/>
          </reference>
          <reference field="10" count="2">
            <x v="308"/>
            <x v="313"/>
          </reference>
        </references>
      </pivotArea>
    </format>
    <format dxfId="537">
      <pivotArea dataOnly="0" labelOnly="1" fieldPosition="0">
        <references count="2">
          <reference field="8" count="1" selected="0">
            <x v="155"/>
          </reference>
          <reference field="10" count="1">
            <x v="182"/>
          </reference>
        </references>
      </pivotArea>
    </format>
    <format dxfId="536">
      <pivotArea dataOnly="0" labelOnly="1" fieldPosition="0">
        <references count="2">
          <reference field="8" count="1" selected="0">
            <x v="156"/>
          </reference>
          <reference field="10" count="19">
            <x v="1"/>
            <x v="36"/>
            <x v="38"/>
            <x v="41"/>
            <x v="58"/>
            <x v="59"/>
            <x v="62"/>
            <x v="150"/>
            <x v="182"/>
            <x v="204"/>
            <x v="261"/>
            <x v="335"/>
            <x v="340"/>
            <x v="344"/>
            <x v="349"/>
            <x v="367"/>
            <x v="368"/>
            <x v="379"/>
            <x v="407"/>
          </reference>
        </references>
      </pivotArea>
    </format>
    <format dxfId="535">
      <pivotArea dataOnly="0" labelOnly="1" fieldPosition="0">
        <references count="2">
          <reference field="8" count="1" selected="0">
            <x v="157"/>
          </reference>
          <reference field="10" count="28">
            <x v="32"/>
            <x v="35"/>
            <x v="41"/>
            <x v="58"/>
            <x v="62"/>
            <x v="66"/>
            <x v="83"/>
            <x v="95"/>
            <x v="146"/>
            <x v="182"/>
            <x v="183"/>
            <x v="188"/>
            <x v="197"/>
            <x v="204"/>
            <x v="219"/>
            <x v="220"/>
            <x v="262"/>
            <x v="332"/>
            <x v="340"/>
            <x v="344"/>
            <x v="348"/>
            <x v="367"/>
            <x v="374"/>
            <x v="379"/>
            <x v="392"/>
            <x v="404"/>
            <x v="407"/>
            <x v="413"/>
          </reference>
        </references>
      </pivotArea>
    </format>
    <format dxfId="534">
      <pivotArea dataOnly="0" labelOnly="1" fieldPosition="0">
        <references count="2">
          <reference field="8" count="1" selected="0">
            <x v="158"/>
          </reference>
          <reference field="10" count="40">
            <x v="32"/>
            <x v="35"/>
            <x v="41"/>
            <x v="42"/>
            <x v="54"/>
            <x v="58"/>
            <x v="62"/>
            <x v="64"/>
            <x v="66"/>
            <x v="95"/>
            <x v="97"/>
            <x v="106"/>
            <x v="146"/>
            <x v="174"/>
            <x v="178"/>
            <x v="182"/>
            <x v="183"/>
            <x v="187"/>
            <x v="197"/>
            <x v="201"/>
            <x v="231"/>
            <x v="233"/>
            <x v="250"/>
            <x v="262"/>
            <x v="268"/>
            <x v="269"/>
            <x v="291"/>
            <x v="304"/>
            <x v="327"/>
            <x v="332"/>
            <x v="337"/>
            <x v="340"/>
            <x v="344"/>
            <x v="367"/>
            <x v="377"/>
            <x v="379"/>
            <x v="382"/>
            <x v="390"/>
            <x v="413"/>
            <x v="470"/>
          </reference>
        </references>
      </pivotArea>
    </format>
    <format dxfId="533">
      <pivotArea dataOnly="0" labelOnly="1" fieldPosition="0">
        <references count="2">
          <reference field="8" count="1" selected="0">
            <x v="159"/>
          </reference>
          <reference field="10" count="29">
            <x v="28"/>
            <x v="32"/>
            <x v="114"/>
            <x v="115"/>
            <x v="118"/>
            <x v="157"/>
            <x v="159"/>
            <x v="160"/>
            <x v="182"/>
            <x v="198"/>
            <x v="201"/>
            <x v="202"/>
            <x v="204"/>
            <x v="214"/>
            <x v="215"/>
            <x v="285"/>
            <x v="288"/>
            <x v="334"/>
            <x v="346"/>
            <x v="433"/>
            <x v="437"/>
            <x v="438"/>
            <x v="439"/>
            <x v="440"/>
            <x v="441"/>
            <x v="442"/>
            <x v="443"/>
            <x v="444"/>
            <x v="445"/>
          </reference>
        </references>
      </pivotArea>
    </format>
    <format dxfId="532">
      <pivotArea dataOnly="0" labelOnly="1" fieldPosition="0">
        <references count="2">
          <reference field="8" count="1" selected="0">
            <x v="160"/>
          </reference>
          <reference field="10" count="26">
            <x v="28"/>
            <x v="124"/>
            <x v="131"/>
            <x v="132"/>
            <x v="157"/>
            <x v="158"/>
            <x v="160"/>
            <x v="182"/>
            <x v="198"/>
            <x v="204"/>
            <x v="214"/>
            <x v="273"/>
            <x v="279"/>
            <x v="284"/>
            <x v="285"/>
            <x v="287"/>
            <x v="288"/>
            <x v="290"/>
            <x v="346"/>
            <x v="371"/>
            <x v="434"/>
            <x v="438"/>
            <x v="440"/>
            <x v="441"/>
            <x v="442"/>
            <x v="443"/>
          </reference>
        </references>
      </pivotArea>
    </format>
    <format dxfId="531">
      <pivotArea dataOnly="0" labelOnly="1" fieldPosition="0">
        <references count="2">
          <reference field="8" count="1" selected="0">
            <x v="161"/>
          </reference>
          <reference field="10" count="16">
            <x v="30"/>
            <x v="157"/>
            <x v="158"/>
            <x v="182"/>
            <x v="198"/>
            <x v="214"/>
            <x v="273"/>
            <x v="284"/>
            <x v="288"/>
            <x v="346"/>
            <x v="368"/>
            <x v="371"/>
            <x v="451"/>
            <x v="453"/>
            <x v="465"/>
            <x v="466"/>
          </reference>
        </references>
      </pivotArea>
    </format>
    <format dxfId="530">
      <pivotArea dataOnly="0" labelOnly="1" fieldPosition="0">
        <references count="2">
          <reference field="8" count="1" selected="0">
            <x v="162"/>
          </reference>
          <reference field="10" count="8">
            <x v="132"/>
            <x v="156"/>
            <x v="214"/>
            <x v="279"/>
            <x v="288"/>
            <x v="346"/>
            <x v="356"/>
            <x v="357"/>
          </reference>
        </references>
      </pivotArea>
    </format>
    <format dxfId="529">
      <pivotArea dataOnly="0" labelOnly="1" fieldPosition="0">
        <references count="2">
          <reference field="8" count="1" selected="0">
            <x v="163"/>
          </reference>
          <reference field="10" count="29">
            <x v="70"/>
            <x v="117"/>
            <x v="126"/>
            <x v="132"/>
            <x v="157"/>
            <x v="182"/>
            <x v="184"/>
            <x v="214"/>
            <x v="216"/>
            <x v="279"/>
            <x v="281"/>
            <x v="283"/>
            <x v="284"/>
            <x v="285"/>
            <x v="288"/>
            <x v="290"/>
            <x v="346"/>
            <x v="371"/>
            <x v="437"/>
            <x v="438"/>
            <x v="439"/>
            <x v="440"/>
            <x v="441"/>
            <x v="442"/>
            <x v="443"/>
            <x v="453"/>
            <x v="456"/>
            <x v="463"/>
            <x v="464"/>
          </reference>
        </references>
      </pivotArea>
    </format>
    <format dxfId="528">
      <pivotArea dataOnly="0" labelOnly="1" fieldPosition="0">
        <references count="2">
          <reference field="8" count="1" selected="0">
            <x v="164"/>
          </reference>
          <reference field="10" count="13">
            <x v="132"/>
            <x v="157"/>
            <x v="214"/>
            <x v="288"/>
            <x v="346"/>
            <x v="432"/>
            <x v="436"/>
            <x v="437"/>
            <x v="438"/>
            <x v="439"/>
            <x v="440"/>
            <x v="442"/>
            <x v="454"/>
          </reference>
        </references>
      </pivotArea>
    </format>
    <format dxfId="527">
      <pivotArea dataOnly="0" labelOnly="1" fieldPosition="0">
        <references count="2">
          <reference field="8" count="1" selected="0">
            <x v="165"/>
          </reference>
          <reference field="10" count="3">
            <x v="130"/>
            <x v="288"/>
            <x v="371"/>
          </reference>
        </references>
      </pivotArea>
    </format>
    <format dxfId="526">
      <pivotArea dataOnly="0" labelOnly="1" fieldPosition="0">
        <references count="2">
          <reference field="8" count="1" selected="0">
            <x v="166"/>
          </reference>
          <reference field="10" count="43">
            <x v="2"/>
            <x v="28"/>
            <x v="110"/>
            <x v="111"/>
            <x v="112"/>
            <x v="114"/>
            <x v="117"/>
            <x v="120"/>
            <x v="129"/>
            <x v="130"/>
            <x v="132"/>
            <x v="157"/>
            <x v="179"/>
            <x v="182"/>
            <x v="184"/>
            <x v="201"/>
            <x v="202"/>
            <x v="203"/>
            <x v="204"/>
            <x v="207"/>
            <x v="267"/>
            <x v="279"/>
            <x v="280"/>
            <x v="285"/>
            <x v="288"/>
            <x v="290"/>
            <x v="334"/>
            <x v="346"/>
            <x v="351"/>
            <x v="356"/>
            <x v="368"/>
            <x v="371"/>
            <x v="436"/>
            <x v="437"/>
            <x v="438"/>
            <x v="439"/>
            <x v="440"/>
            <x v="441"/>
            <x v="442"/>
            <x v="443"/>
            <x v="444"/>
            <x v="445"/>
            <x v="447"/>
          </reference>
        </references>
      </pivotArea>
    </format>
    <format dxfId="525">
      <pivotArea dataOnly="0" labelOnly="1" fieldPosition="0">
        <references count="2">
          <reference field="8" count="1" selected="0">
            <x v="167"/>
          </reference>
          <reference field="10" count="15">
            <x v="132"/>
            <x v="157"/>
            <x v="214"/>
            <x v="288"/>
            <x v="346"/>
            <x v="436"/>
            <x v="437"/>
            <x v="438"/>
            <x v="439"/>
            <x v="440"/>
            <x v="441"/>
            <x v="442"/>
            <x v="445"/>
            <x v="454"/>
            <x v="464"/>
          </reference>
        </references>
      </pivotArea>
    </format>
    <format dxfId="524">
      <pivotArea dataOnly="0" labelOnly="1" fieldPosition="0">
        <references count="2">
          <reference field="8" count="1" selected="0">
            <x v="168"/>
          </reference>
          <reference field="10" count="9">
            <x v="132"/>
            <x v="156"/>
            <x v="157"/>
            <x v="182"/>
            <x v="279"/>
            <x v="288"/>
            <x v="346"/>
            <x v="356"/>
            <x v="451"/>
          </reference>
        </references>
      </pivotArea>
    </format>
    <format dxfId="523">
      <pivotArea dataOnly="0" labelOnly="1" fieldPosition="0">
        <references count="2">
          <reference field="8" count="1" selected="0">
            <x v="169"/>
          </reference>
          <reference field="10" count="6">
            <x v="132"/>
            <x v="157"/>
            <x v="214"/>
            <x v="288"/>
            <x v="346"/>
            <x v="440"/>
          </reference>
        </references>
      </pivotArea>
    </format>
    <format dxfId="522">
      <pivotArea dataOnly="0" labelOnly="1" fieldPosition="0">
        <references count="2">
          <reference field="8" count="1" selected="0">
            <x v="170"/>
          </reference>
          <reference field="10" count="32">
            <x v="28"/>
            <x v="32"/>
            <x v="114"/>
            <x v="124"/>
            <x v="130"/>
            <x v="131"/>
            <x v="132"/>
            <x v="155"/>
            <x v="157"/>
            <x v="158"/>
            <x v="160"/>
            <x v="177"/>
            <x v="182"/>
            <x v="198"/>
            <x v="216"/>
            <x v="279"/>
            <x v="282"/>
            <x v="283"/>
            <x v="284"/>
            <x v="285"/>
            <x v="287"/>
            <x v="288"/>
            <x v="290"/>
            <x v="346"/>
            <x v="368"/>
            <x v="371"/>
            <x v="438"/>
            <x v="439"/>
            <x v="440"/>
            <x v="441"/>
            <x v="447"/>
            <x v="453"/>
          </reference>
        </references>
      </pivotArea>
    </format>
    <format dxfId="521">
      <pivotArea dataOnly="0" labelOnly="1" fieldPosition="0">
        <references count="2">
          <reference field="8" count="1" selected="0">
            <x v="171"/>
          </reference>
          <reference field="10" count="13">
            <x v="28"/>
            <x v="112"/>
            <x v="113"/>
            <x v="117"/>
            <x v="157"/>
            <x v="179"/>
            <x v="279"/>
            <x v="285"/>
            <x v="288"/>
            <x v="290"/>
            <x v="334"/>
            <x v="371"/>
            <x v="453"/>
          </reference>
        </references>
      </pivotArea>
    </format>
    <format dxfId="520">
      <pivotArea dataOnly="0" labelOnly="1" fieldPosition="0">
        <references count="2">
          <reference field="8" count="1" selected="0">
            <x v="172"/>
          </reference>
          <reference field="10" count="3">
            <x v="32"/>
            <x v="157"/>
            <x v="182"/>
          </reference>
        </references>
      </pivotArea>
    </format>
    <format dxfId="519">
      <pivotArea dataOnly="0" labelOnly="1" fieldPosition="0">
        <references count="2">
          <reference field="8" count="1" selected="0">
            <x v="173"/>
          </reference>
          <reference field="10" count="11">
            <x v="28"/>
            <x v="131"/>
            <x v="157"/>
            <x v="182"/>
            <x v="198"/>
            <x v="214"/>
            <x v="279"/>
            <x v="288"/>
            <x v="346"/>
            <x v="371"/>
            <x v="377"/>
          </reference>
        </references>
      </pivotArea>
    </format>
    <format dxfId="518">
      <pivotArea dataOnly="0" labelOnly="1" fieldPosition="0">
        <references count="2">
          <reference field="8" count="1" selected="0">
            <x v="174"/>
          </reference>
          <reference field="10" count="30">
            <x v="32"/>
            <x v="83"/>
            <x v="114"/>
            <x v="117"/>
            <x v="124"/>
            <x v="132"/>
            <x v="157"/>
            <x v="158"/>
            <x v="160"/>
            <x v="179"/>
            <x v="182"/>
            <x v="198"/>
            <x v="201"/>
            <x v="214"/>
            <x v="281"/>
            <x v="282"/>
            <x v="283"/>
            <x v="284"/>
            <x v="285"/>
            <x v="287"/>
            <x v="288"/>
            <x v="335"/>
            <x v="346"/>
            <x v="371"/>
            <x v="438"/>
            <x v="451"/>
            <x v="453"/>
            <x v="454"/>
            <x v="456"/>
            <x v="469"/>
          </reference>
        </references>
      </pivotArea>
    </format>
    <format dxfId="517">
      <pivotArea dataOnly="0" labelOnly="1" fieldPosition="0">
        <references count="2">
          <reference field="8" count="1" selected="0">
            <x v="175"/>
          </reference>
          <reference field="10" count="14">
            <x v="109"/>
            <x v="124"/>
            <x v="131"/>
            <x v="157"/>
            <x v="158"/>
            <x v="159"/>
            <x v="182"/>
            <x v="201"/>
            <x v="279"/>
            <x v="285"/>
            <x v="288"/>
            <x v="334"/>
            <x v="346"/>
            <x v="371"/>
          </reference>
        </references>
      </pivotArea>
    </format>
    <format dxfId="516">
      <pivotArea dataOnly="0" labelOnly="1" fieldPosition="0">
        <references count="2">
          <reference field="8" count="1" selected="0">
            <x v="176"/>
          </reference>
          <reference field="10" count="7">
            <x v="132"/>
            <x v="157"/>
            <x v="214"/>
            <x v="216"/>
            <x v="288"/>
            <x v="346"/>
            <x v="371"/>
          </reference>
        </references>
      </pivotArea>
    </format>
    <format dxfId="515">
      <pivotArea dataOnly="0" labelOnly="1" fieldPosition="0">
        <references count="2">
          <reference field="8" count="1" selected="0">
            <x v="177"/>
          </reference>
          <reference field="10" count="7">
            <x v="132"/>
            <x v="157"/>
            <x v="182"/>
            <x v="198"/>
            <x v="288"/>
            <x v="346"/>
            <x v="371"/>
          </reference>
        </references>
      </pivotArea>
    </format>
    <format dxfId="514">
      <pivotArea dataOnly="0" labelOnly="1" fieldPosition="0">
        <references count="2">
          <reference field="8" count="1" selected="0">
            <x v="178"/>
          </reference>
          <reference field="10" count="21">
            <x v="30"/>
            <x v="132"/>
            <x v="147"/>
            <x v="157"/>
            <x v="182"/>
            <x v="214"/>
            <x v="216"/>
            <x v="246"/>
            <x v="267"/>
            <x v="285"/>
            <x v="287"/>
            <x v="288"/>
            <x v="290"/>
            <x v="346"/>
            <x v="438"/>
            <x v="439"/>
            <x v="440"/>
            <x v="442"/>
            <x v="443"/>
            <x v="453"/>
            <x v="464"/>
          </reference>
        </references>
      </pivotArea>
    </format>
    <format dxfId="513">
      <pivotArea dataOnly="0" labelOnly="1" fieldPosition="0">
        <references count="2">
          <reference field="8" count="1" selected="0">
            <x v="179"/>
          </reference>
          <reference field="10" count="13">
            <x v="27"/>
            <x v="28"/>
            <x v="41"/>
            <x v="119"/>
            <x v="124"/>
            <x v="182"/>
            <x v="203"/>
            <x v="246"/>
            <x v="248"/>
            <x v="278"/>
            <x v="290"/>
            <x v="339"/>
            <x v="343"/>
          </reference>
        </references>
      </pivotArea>
    </format>
    <format dxfId="512">
      <pivotArea dataOnly="0" labelOnly="1" fieldPosition="0">
        <references count="2">
          <reference field="8" count="1" selected="0">
            <x v="180"/>
          </reference>
          <reference field="10" count="13">
            <x v="132"/>
            <x v="157"/>
            <x v="158"/>
            <x v="182"/>
            <x v="184"/>
            <x v="207"/>
            <x v="284"/>
            <x v="285"/>
            <x v="288"/>
            <x v="346"/>
            <x v="368"/>
            <x v="371"/>
            <x v="453"/>
          </reference>
        </references>
      </pivotArea>
    </format>
    <format dxfId="511">
      <pivotArea dataOnly="0" labelOnly="1" fieldPosition="0">
        <references count="2">
          <reference field="8" count="1" selected="0">
            <x v="181"/>
          </reference>
          <reference field="10" count="18">
            <x v="132"/>
            <x v="157"/>
            <x v="214"/>
            <x v="216"/>
            <x v="288"/>
            <x v="346"/>
            <x v="432"/>
            <x v="433"/>
            <x v="434"/>
            <x v="436"/>
            <x v="437"/>
            <x v="438"/>
            <x v="439"/>
            <x v="440"/>
            <x v="441"/>
            <x v="442"/>
            <x v="464"/>
            <x v="465"/>
          </reference>
        </references>
      </pivotArea>
    </format>
    <format dxfId="510">
      <pivotArea dataOnly="0" labelOnly="1" fieldPosition="0">
        <references count="2">
          <reference field="8" count="1" selected="0">
            <x v="182"/>
          </reference>
          <reference field="10" count="22">
            <x v="1"/>
            <x v="28"/>
            <x v="116"/>
            <x v="117"/>
            <x v="124"/>
            <x v="157"/>
            <x v="182"/>
            <x v="198"/>
            <x v="201"/>
            <x v="204"/>
            <x v="205"/>
            <x v="211"/>
            <x v="214"/>
            <x v="272"/>
            <x v="280"/>
            <x v="284"/>
            <x v="285"/>
            <x v="288"/>
            <x v="290"/>
            <x v="334"/>
            <x v="346"/>
            <x v="371"/>
          </reference>
        </references>
      </pivotArea>
    </format>
    <format dxfId="509">
      <pivotArea dataOnly="0" labelOnly="1" fieldPosition="0">
        <references count="2">
          <reference field="8" count="1" selected="0">
            <x v="183"/>
          </reference>
          <reference field="10" count="13">
            <x v="110"/>
            <x v="117"/>
            <x v="124"/>
            <x v="157"/>
            <x v="179"/>
            <x v="182"/>
            <x v="201"/>
            <x v="204"/>
            <x v="284"/>
            <x v="285"/>
            <x v="334"/>
            <x v="346"/>
            <x v="371"/>
          </reference>
        </references>
      </pivotArea>
    </format>
    <format dxfId="508">
      <pivotArea dataOnly="0" labelOnly="1" fieldPosition="0">
        <references count="2">
          <reference field="8" count="1" selected="0">
            <x v="184"/>
          </reference>
          <reference field="10" count="6">
            <x v="2"/>
            <x v="157"/>
            <x v="182"/>
            <x v="288"/>
            <x v="290"/>
            <x v="371"/>
          </reference>
        </references>
      </pivotArea>
    </format>
    <format dxfId="507">
      <pivotArea dataOnly="0" labelOnly="1" fieldPosition="0">
        <references count="2">
          <reference field="8" count="1" selected="0">
            <x v="185"/>
          </reference>
          <reference field="10" count="9">
            <x v="28"/>
            <x v="132"/>
            <x v="157"/>
            <x v="198"/>
            <x v="288"/>
            <x v="371"/>
            <x v="439"/>
            <x v="441"/>
            <x v="442"/>
          </reference>
        </references>
      </pivotArea>
    </format>
    <format dxfId="506">
      <pivotArea dataOnly="0" labelOnly="1" fieldPosition="0">
        <references count="2">
          <reference field="8" count="1" selected="0">
            <x v="186"/>
          </reference>
          <reference field="10" count="10">
            <x v="132"/>
            <x v="156"/>
            <x v="157"/>
            <x v="279"/>
            <x v="288"/>
            <x v="346"/>
            <x v="354"/>
            <x v="355"/>
            <x v="356"/>
            <x v="454"/>
          </reference>
        </references>
      </pivotArea>
    </format>
    <format dxfId="505">
      <pivotArea dataOnly="0" labelOnly="1" fieldPosition="0">
        <references count="2">
          <reference field="8" count="1" selected="0">
            <x v="187"/>
          </reference>
          <reference field="10" count="3">
            <x v="157"/>
            <x v="288"/>
            <x v="371"/>
          </reference>
        </references>
      </pivotArea>
    </format>
    <format dxfId="504">
      <pivotArea dataOnly="0" labelOnly="1" fieldPosition="0">
        <references count="2">
          <reference field="8" count="1" selected="0">
            <x v="188"/>
          </reference>
          <reference field="10" count="16">
            <x v="28"/>
            <x v="32"/>
            <x v="126"/>
            <x v="128"/>
            <x v="157"/>
            <x v="160"/>
            <x v="177"/>
            <x v="182"/>
            <x v="198"/>
            <x v="266"/>
            <x v="284"/>
            <x v="288"/>
            <x v="290"/>
            <x v="437"/>
            <x v="439"/>
            <x v="444"/>
          </reference>
        </references>
      </pivotArea>
    </format>
    <format dxfId="503">
      <pivotArea dataOnly="0" labelOnly="1" fieldPosition="0">
        <references count="2">
          <reference field="8" count="1" selected="0">
            <x v="189"/>
          </reference>
          <reference field="10" count="5">
            <x v="157"/>
            <x v="182"/>
            <x v="288"/>
            <x v="371"/>
            <x v="438"/>
          </reference>
        </references>
      </pivotArea>
    </format>
    <format dxfId="502">
      <pivotArea dataOnly="0" labelOnly="1" fieldPosition="0">
        <references count="2">
          <reference field="8" count="1" selected="0">
            <x v="190"/>
          </reference>
          <reference field="10" count="5">
            <x v="132"/>
            <x v="157"/>
            <x v="288"/>
            <x v="371"/>
            <x v="437"/>
          </reference>
        </references>
      </pivotArea>
    </format>
    <format dxfId="501">
      <pivotArea dataOnly="0" labelOnly="1" fieldPosition="0">
        <references count="2">
          <reference field="8" count="1" selected="0">
            <x v="191"/>
          </reference>
          <reference field="10" count="4">
            <x v="208"/>
            <x v="288"/>
            <x v="290"/>
            <x v="371"/>
          </reference>
        </references>
      </pivotArea>
    </format>
    <format dxfId="500">
      <pivotArea dataOnly="0" labelOnly="1" fieldPosition="0">
        <references count="2">
          <reference field="8" count="1" selected="0">
            <x v="192"/>
          </reference>
          <reference field="10" count="11">
            <x v="28"/>
            <x v="132"/>
            <x v="157"/>
            <x v="288"/>
            <x v="290"/>
            <x v="346"/>
            <x v="437"/>
            <x v="439"/>
            <x v="442"/>
            <x v="451"/>
            <x v="453"/>
          </reference>
        </references>
      </pivotArea>
    </format>
    <format dxfId="499">
      <pivotArea dataOnly="0" labelOnly="1" fieldPosition="0">
        <references count="2">
          <reference field="8" count="1" selected="0">
            <x v="193"/>
          </reference>
          <reference field="10" count="14">
            <x v="28"/>
            <x v="132"/>
            <x v="157"/>
            <x v="182"/>
            <x v="208"/>
            <x v="279"/>
            <x v="288"/>
            <x v="290"/>
            <x v="346"/>
            <x v="371"/>
            <x v="438"/>
            <x v="439"/>
            <x v="454"/>
            <x v="464"/>
          </reference>
        </references>
      </pivotArea>
    </format>
    <format dxfId="498">
      <pivotArea dataOnly="0" labelOnly="1" fieldPosition="0">
        <references count="2">
          <reference field="8" count="1" selected="0">
            <x v="194"/>
          </reference>
          <reference field="10" count="3">
            <x v="157"/>
            <x v="182"/>
            <x v="288"/>
          </reference>
        </references>
      </pivotArea>
    </format>
    <format dxfId="497">
      <pivotArea dataOnly="0" labelOnly="1" fieldPosition="0">
        <references count="2">
          <reference field="8" count="1" selected="0">
            <x v="195"/>
          </reference>
          <reference field="10" count="4">
            <x v="157"/>
            <x v="288"/>
            <x v="371"/>
            <x v="438"/>
          </reference>
        </references>
      </pivotArea>
    </format>
    <format dxfId="496">
      <pivotArea dataOnly="0" labelOnly="1" fieldPosition="0">
        <references count="2">
          <reference field="8" count="1" selected="0">
            <x v="196"/>
          </reference>
          <reference field="10" count="7">
            <x v="157"/>
            <x v="182"/>
            <x v="271"/>
            <x v="288"/>
            <x v="290"/>
            <x v="371"/>
            <x v="438"/>
          </reference>
        </references>
      </pivotArea>
    </format>
    <format dxfId="495">
      <pivotArea dataOnly="0" labelOnly="1" fieldPosition="0">
        <references count="2">
          <reference field="8" count="1" selected="0">
            <x v="197"/>
          </reference>
          <reference field="10" count="8">
            <x v="28"/>
            <x v="131"/>
            <x v="157"/>
            <x v="182"/>
            <x v="198"/>
            <x v="288"/>
            <x v="290"/>
            <x v="371"/>
          </reference>
        </references>
      </pivotArea>
    </format>
    <format dxfId="494">
      <pivotArea dataOnly="0" labelOnly="1" fieldPosition="0">
        <references count="2">
          <reference field="8" count="1" selected="0">
            <x v="198"/>
          </reference>
          <reference field="10" count="9">
            <x v="157"/>
            <x v="182"/>
            <x v="198"/>
            <x v="214"/>
            <x v="288"/>
            <x v="290"/>
            <x v="371"/>
            <x v="438"/>
            <x v="440"/>
          </reference>
        </references>
      </pivotArea>
    </format>
    <format dxfId="493">
      <pivotArea dataOnly="0" labelOnly="1" fieldPosition="0">
        <references count="2">
          <reference field="8" count="1" selected="0">
            <x v="199"/>
          </reference>
          <reference field="10" count="1">
            <x v="182"/>
          </reference>
        </references>
      </pivotArea>
    </format>
    <format dxfId="492">
      <pivotArea dataOnly="0" labelOnly="1" fieldPosition="0">
        <references count="2">
          <reference field="8" count="1" selected="0">
            <x v="200"/>
          </reference>
          <reference field="10" count="12">
            <x v="28"/>
            <x v="131"/>
            <x v="132"/>
            <x v="157"/>
            <x v="182"/>
            <x v="198"/>
            <x v="288"/>
            <x v="290"/>
            <x v="371"/>
            <x v="432"/>
            <x v="439"/>
            <x v="451"/>
          </reference>
        </references>
      </pivotArea>
    </format>
    <format dxfId="491">
      <pivotArea dataOnly="0" labelOnly="1" fieldPosition="0">
        <references count="2">
          <reference field="8" count="1" selected="0">
            <x v="201"/>
          </reference>
          <reference field="10" count="11">
            <x v="132"/>
            <x v="157"/>
            <x v="182"/>
            <x v="214"/>
            <x v="273"/>
            <x v="288"/>
            <x v="290"/>
            <x v="346"/>
            <x v="371"/>
            <x v="438"/>
            <x v="439"/>
          </reference>
        </references>
      </pivotArea>
    </format>
    <format dxfId="490">
      <pivotArea dataOnly="0" labelOnly="1" fieldPosition="0">
        <references count="2">
          <reference field="8" count="1" selected="0">
            <x v="202"/>
          </reference>
          <reference field="10" count="11">
            <x v="132"/>
            <x v="156"/>
            <x v="157"/>
            <x v="214"/>
            <x v="288"/>
            <x v="339"/>
            <x v="342"/>
            <x v="346"/>
            <x v="437"/>
            <x v="438"/>
            <x v="451"/>
          </reference>
        </references>
      </pivotArea>
    </format>
    <format dxfId="489">
      <pivotArea dataOnly="0" labelOnly="1" fieldPosition="0">
        <references count="2">
          <reference field="8" count="1" selected="0">
            <x v="203"/>
          </reference>
          <reference field="10" count="5">
            <x v="157"/>
            <x v="288"/>
            <x v="346"/>
            <x v="371"/>
            <x v="439"/>
          </reference>
        </references>
      </pivotArea>
    </format>
    <format dxfId="488">
      <pivotArea dataOnly="0" labelOnly="1" fieldPosition="0">
        <references count="2">
          <reference field="8" count="1" selected="0">
            <x v="204"/>
          </reference>
          <reference field="10" count="5">
            <x v="132"/>
            <x v="157"/>
            <x v="288"/>
            <x v="346"/>
            <x v="439"/>
          </reference>
        </references>
      </pivotArea>
    </format>
    <format dxfId="487">
      <pivotArea dataOnly="0" labelOnly="1" fieldPosition="0">
        <references count="2">
          <reference field="8" count="1" selected="0">
            <x v="205"/>
          </reference>
          <reference field="10" count="11">
            <x v="132"/>
            <x v="157"/>
            <x v="214"/>
            <x v="288"/>
            <x v="346"/>
            <x v="378"/>
            <x v="437"/>
            <x v="439"/>
            <x v="453"/>
            <x v="464"/>
            <x v="467"/>
          </reference>
        </references>
      </pivotArea>
    </format>
    <format dxfId="486">
      <pivotArea dataOnly="0" labelOnly="1" fieldPosition="0">
        <references count="2">
          <reference field="8" count="1" selected="0">
            <x v="206"/>
          </reference>
          <reference field="10" count="8">
            <x v="132"/>
            <x v="157"/>
            <x v="288"/>
            <x v="346"/>
            <x v="371"/>
            <x v="437"/>
            <x v="439"/>
            <x v="463"/>
          </reference>
        </references>
      </pivotArea>
    </format>
    <format dxfId="485">
      <pivotArea dataOnly="0" labelOnly="1" fieldPosition="0">
        <references count="2">
          <reference field="8" count="1" selected="0">
            <x v="207"/>
          </reference>
          <reference field="10" count="10">
            <x v="132"/>
            <x v="157"/>
            <x v="267"/>
            <x v="288"/>
            <x v="346"/>
            <x v="371"/>
            <x v="437"/>
            <x v="438"/>
            <x v="440"/>
            <x v="463"/>
          </reference>
        </references>
      </pivotArea>
    </format>
    <format dxfId="484">
      <pivotArea dataOnly="0" labelOnly="1" fieldPosition="0">
        <references count="2">
          <reference field="8" count="1" selected="0">
            <x v="208"/>
          </reference>
          <reference field="10" count="14">
            <x v="124"/>
            <x v="157"/>
            <x v="160"/>
            <x v="182"/>
            <x v="267"/>
            <x v="284"/>
            <x v="285"/>
            <x v="287"/>
            <x v="288"/>
            <x v="371"/>
            <x v="431"/>
            <x v="438"/>
            <x v="439"/>
            <x v="440"/>
          </reference>
        </references>
      </pivotArea>
    </format>
    <format dxfId="483">
      <pivotArea dataOnly="0" labelOnly="1" fieldPosition="0">
        <references count="2">
          <reference field="8" count="1" selected="0">
            <x v="209"/>
          </reference>
          <reference field="10" count="5">
            <x v="157"/>
            <x v="288"/>
            <x v="371"/>
            <x v="438"/>
            <x v="439"/>
          </reference>
        </references>
      </pivotArea>
    </format>
    <format dxfId="482">
      <pivotArea dataOnly="0" labelOnly="1" fieldPosition="0">
        <references count="2">
          <reference field="8" count="1" selected="0">
            <x v="210"/>
          </reference>
          <reference field="10" count="11">
            <x v="28"/>
            <x v="157"/>
            <x v="160"/>
            <x v="182"/>
            <x v="284"/>
            <x v="285"/>
            <x v="288"/>
            <x v="371"/>
            <x v="437"/>
            <x v="438"/>
            <x v="439"/>
          </reference>
        </references>
      </pivotArea>
    </format>
    <format dxfId="481">
      <pivotArea dataOnly="0" labelOnly="1" fieldPosition="0">
        <references count="2">
          <reference field="8" count="1" selected="0">
            <x v="211"/>
          </reference>
          <reference field="10" count="12">
            <x v="124"/>
            <x v="132"/>
            <x v="157"/>
            <x v="160"/>
            <x v="182"/>
            <x v="284"/>
            <x v="288"/>
            <x v="371"/>
            <x v="438"/>
            <x v="439"/>
            <x v="453"/>
            <x v="464"/>
          </reference>
        </references>
      </pivotArea>
    </format>
    <format dxfId="480">
      <pivotArea dataOnly="0" labelOnly="1" fieldPosition="0">
        <references count="2">
          <reference field="8" count="1" selected="0">
            <x v="212"/>
          </reference>
          <reference field="10" count="12">
            <x v="28"/>
            <x v="157"/>
            <x v="182"/>
            <x v="198"/>
            <x v="285"/>
            <x v="288"/>
            <x v="346"/>
            <x v="371"/>
            <x v="438"/>
            <x v="439"/>
            <x v="451"/>
            <x v="453"/>
          </reference>
        </references>
      </pivotArea>
    </format>
    <format dxfId="479">
      <pivotArea dataOnly="0" labelOnly="1" fieldPosition="0">
        <references count="2">
          <reference field="8" count="1" selected="0">
            <x v="213"/>
          </reference>
          <reference field="10" count="12">
            <x v="28"/>
            <x v="132"/>
            <x v="157"/>
            <x v="198"/>
            <x v="214"/>
            <x v="288"/>
            <x v="290"/>
            <x v="346"/>
            <x v="371"/>
            <x v="437"/>
            <x v="438"/>
            <x v="439"/>
          </reference>
        </references>
      </pivotArea>
    </format>
    <format dxfId="478">
      <pivotArea dataOnly="0" labelOnly="1" fieldPosition="0">
        <references count="2">
          <reference field="8" count="1" selected="0">
            <x v="214"/>
          </reference>
          <reference field="10" count="7">
            <x v="28"/>
            <x v="131"/>
            <x v="157"/>
            <x v="182"/>
            <x v="198"/>
            <x v="288"/>
            <x v="371"/>
          </reference>
        </references>
      </pivotArea>
    </format>
    <format dxfId="477">
      <pivotArea dataOnly="0" labelOnly="1" fieldPosition="0">
        <references count="2">
          <reference field="8" count="1" selected="0">
            <x v="215"/>
          </reference>
          <reference field="10" count="9">
            <x v="132"/>
            <x v="157"/>
            <x v="198"/>
            <x v="288"/>
            <x v="290"/>
            <x v="346"/>
            <x v="371"/>
            <x v="439"/>
            <x v="454"/>
          </reference>
        </references>
      </pivotArea>
    </format>
    <format dxfId="476">
      <pivotArea dataOnly="0" labelOnly="1" fieldPosition="0">
        <references count="2">
          <reference field="8" count="1" selected="0">
            <x v="216"/>
          </reference>
          <reference field="10" count="11">
            <x v="157"/>
            <x v="182"/>
            <x v="273"/>
            <x v="280"/>
            <x v="287"/>
            <x v="288"/>
            <x v="371"/>
            <x v="378"/>
            <x v="437"/>
            <x v="439"/>
            <x v="453"/>
          </reference>
        </references>
      </pivotArea>
    </format>
    <format dxfId="475">
      <pivotArea dataOnly="0" labelOnly="1" fieldPosition="0">
        <references count="2">
          <reference field="8" count="1" selected="0">
            <x v="217"/>
          </reference>
          <reference field="10" count="9">
            <x v="28"/>
            <x v="132"/>
            <x v="157"/>
            <x v="182"/>
            <x v="288"/>
            <x v="290"/>
            <x v="346"/>
            <x v="371"/>
            <x v="439"/>
          </reference>
        </references>
      </pivotArea>
    </format>
    <format dxfId="474">
      <pivotArea dataOnly="0" labelOnly="1" fieldPosition="0">
        <references count="2">
          <reference field="8" count="1" selected="0">
            <x v="218"/>
          </reference>
          <reference field="10" count="11">
            <x v="132"/>
            <x v="157"/>
            <x v="198"/>
            <x v="267"/>
            <x v="288"/>
            <x v="290"/>
            <x v="342"/>
            <x v="346"/>
            <x v="371"/>
            <x v="378"/>
            <x v="387"/>
          </reference>
        </references>
      </pivotArea>
    </format>
    <format dxfId="473">
      <pivotArea dataOnly="0" labelOnly="1" fieldPosition="0">
        <references count="2">
          <reference field="8" count="1" selected="0">
            <x v="219"/>
          </reference>
          <reference field="10" count="6">
            <x v="157"/>
            <x v="288"/>
            <x v="387"/>
            <x v="440"/>
            <x v="451"/>
            <x v="463"/>
          </reference>
        </references>
      </pivotArea>
    </format>
    <format dxfId="472">
      <pivotArea dataOnly="0" labelOnly="1" fieldPosition="0">
        <references count="2">
          <reference field="8" count="1" selected="0">
            <x v="220"/>
          </reference>
          <reference field="10" count="8">
            <x v="157"/>
            <x v="160"/>
            <x v="182"/>
            <x v="283"/>
            <x v="285"/>
            <x v="288"/>
            <x v="371"/>
            <x v="438"/>
          </reference>
        </references>
      </pivotArea>
    </format>
    <format dxfId="471">
      <pivotArea dataOnly="0" labelOnly="1" fieldPosition="0">
        <references count="2">
          <reference field="8" count="1" selected="0">
            <x v="221"/>
          </reference>
          <reference field="10" count="10">
            <x v="28"/>
            <x v="132"/>
            <x v="157"/>
            <x v="182"/>
            <x v="288"/>
            <x v="290"/>
            <x v="346"/>
            <x v="371"/>
            <x v="437"/>
            <x v="451"/>
          </reference>
        </references>
      </pivotArea>
    </format>
    <format dxfId="470">
      <pivotArea dataOnly="0" labelOnly="1" fieldPosition="0">
        <references count="2">
          <reference field="8" count="1" selected="0">
            <x v="222"/>
          </reference>
          <reference field="10" count="5">
            <x v="132"/>
            <x v="157"/>
            <x v="288"/>
            <x v="346"/>
            <x v="437"/>
          </reference>
        </references>
      </pivotArea>
    </format>
    <format dxfId="469">
      <pivotArea dataOnly="0" labelOnly="1" fieldPosition="0">
        <references count="2">
          <reference field="8" count="1" selected="0">
            <x v="223"/>
          </reference>
          <reference field="10" count="10">
            <x v="157"/>
            <x v="182"/>
            <x v="206"/>
            <x v="288"/>
            <x v="290"/>
            <x v="371"/>
            <x v="433"/>
            <x v="437"/>
            <x v="438"/>
            <x v="439"/>
          </reference>
        </references>
      </pivotArea>
    </format>
    <format dxfId="468">
      <pivotArea dataOnly="0" labelOnly="1" fieldPosition="0">
        <references count="2">
          <reference field="8" count="1" selected="0">
            <x v="224"/>
          </reference>
          <reference field="10" count="17">
            <x v="28"/>
            <x v="130"/>
            <x v="131"/>
            <x v="157"/>
            <x v="182"/>
            <x v="198"/>
            <x v="267"/>
            <x v="288"/>
            <x v="290"/>
            <x v="346"/>
            <x v="371"/>
            <x v="438"/>
            <x v="440"/>
            <x v="441"/>
            <x v="442"/>
            <x v="443"/>
            <x v="444"/>
          </reference>
        </references>
      </pivotArea>
    </format>
    <format dxfId="467">
      <pivotArea dataOnly="0" labelOnly="1" fieldPosition="0">
        <references count="2">
          <reference field="8" count="1" selected="0">
            <x v="225"/>
          </reference>
          <reference field="10" count="23">
            <x v="132"/>
            <x v="133"/>
            <x v="157"/>
            <x v="198"/>
            <x v="211"/>
            <x v="214"/>
            <x v="267"/>
            <x v="288"/>
            <x v="290"/>
            <x v="342"/>
            <x v="346"/>
            <x v="371"/>
            <x v="378"/>
            <x v="387"/>
            <x v="433"/>
            <x v="436"/>
            <x v="437"/>
            <x v="438"/>
            <x v="439"/>
            <x v="440"/>
            <x v="442"/>
            <x v="444"/>
            <x v="457"/>
          </reference>
        </references>
      </pivotArea>
    </format>
    <format dxfId="466">
      <pivotArea dataOnly="0" labelOnly="1" fieldPosition="0">
        <references count="2">
          <reference field="8" count="1" selected="0">
            <x v="226"/>
          </reference>
          <reference field="10" count="19">
            <x v="8"/>
            <x v="28"/>
            <x v="113"/>
            <x v="121"/>
            <x v="125"/>
            <x v="157"/>
            <x v="176"/>
            <x v="182"/>
            <x v="198"/>
            <x v="205"/>
            <x v="211"/>
            <x v="274"/>
            <x v="280"/>
            <x v="288"/>
            <x v="290"/>
            <x v="371"/>
            <x v="436"/>
            <x v="437"/>
            <x v="438"/>
          </reference>
        </references>
      </pivotArea>
    </format>
    <format dxfId="465">
      <pivotArea dataOnly="0" labelOnly="1" fieldPosition="0">
        <references count="2">
          <reference field="8" count="1" selected="0">
            <x v="227"/>
          </reference>
          <reference field="10" count="10">
            <x v="132"/>
            <x v="157"/>
            <x v="214"/>
            <x v="288"/>
            <x v="346"/>
            <x v="387"/>
            <x v="437"/>
            <x v="438"/>
            <x v="451"/>
            <x v="462"/>
          </reference>
        </references>
      </pivotArea>
    </format>
    <format dxfId="464">
      <pivotArea dataOnly="0" labelOnly="1" fieldPosition="0">
        <references count="2">
          <reference field="8" count="1" selected="0">
            <x v="228"/>
          </reference>
          <reference field="10" count="15">
            <x v="132"/>
            <x v="155"/>
            <x v="157"/>
            <x v="182"/>
            <x v="214"/>
            <x v="288"/>
            <x v="290"/>
            <x v="346"/>
            <x v="434"/>
            <x v="436"/>
            <x v="437"/>
            <x v="438"/>
            <x v="440"/>
            <x v="451"/>
            <x v="462"/>
          </reference>
        </references>
      </pivotArea>
    </format>
    <format dxfId="463">
      <pivotArea dataOnly="0" labelOnly="1" fieldPosition="0">
        <references count="2">
          <reference field="8" count="1" selected="0">
            <x v="229"/>
          </reference>
          <reference field="10" count="14">
            <x v="28"/>
            <x v="124"/>
            <x v="157"/>
            <x v="160"/>
            <x v="182"/>
            <x v="198"/>
            <x v="207"/>
            <x v="282"/>
            <x v="283"/>
            <x v="284"/>
            <x v="285"/>
            <x v="288"/>
            <x v="290"/>
            <x v="371"/>
          </reference>
        </references>
      </pivotArea>
    </format>
    <format dxfId="462">
      <pivotArea dataOnly="0" labelOnly="1" fieldPosition="0">
        <references count="2">
          <reference field="8" count="1" selected="0">
            <x v="230"/>
          </reference>
          <reference field="10" count="3">
            <x v="182"/>
            <x v="359"/>
            <x v="360"/>
          </reference>
        </references>
      </pivotArea>
    </format>
    <format dxfId="461">
      <pivotArea dataOnly="0" labelOnly="1" fieldPosition="0">
        <references count="2">
          <reference field="8" count="1" selected="0">
            <x v="231"/>
          </reference>
          <reference field="10" count="50">
            <x v="28"/>
            <x v="32"/>
            <x v="33"/>
            <x v="73"/>
            <x v="108"/>
            <x v="123"/>
            <x v="124"/>
            <x v="127"/>
            <x v="132"/>
            <x v="156"/>
            <x v="157"/>
            <x v="160"/>
            <x v="175"/>
            <x v="182"/>
            <x v="183"/>
            <x v="198"/>
            <x v="211"/>
            <x v="214"/>
            <x v="216"/>
            <x v="267"/>
            <x v="279"/>
            <x v="288"/>
            <x v="290"/>
            <x v="346"/>
            <x v="350"/>
            <x v="351"/>
            <x v="352"/>
            <x v="354"/>
            <x v="371"/>
            <x v="373"/>
            <x v="376"/>
            <x v="378"/>
            <x v="431"/>
            <x v="432"/>
            <x v="433"/>
            <x v="434"/>
            <x v="435"/>
            <x v="436"/>
            <x v="437"/>
            <x v="438"/>
            <x v="439"/>
            <x v="440"/>
            <x v="441"/>
            <x v="442"/>
            <x v="443"/>
            <x v="444"/>
            <x v="445"/>
            <x v="446"/>
            <x v="451"/>
            <x v="453"/>
          </reference>
        </references>
      </pivotArea>
    </format>
    <format dxfId="460">
      <pivotArea dataOnly="0" labelOnly="1" fieldPosition="0">
        <references count="2">
          <reference field="8" count="1" selected="0">
            <x v="231"/>
          </reference>
          <reference field="10" count="2">
            <x v="454"/>
            <x v="468"/>
          </reference>
        </references>
      </pivotArea>
    </format>
    <format dxfId="459">
      <pivotArea dataOnly="0" labelOnly="1" fieldPosition="0">
        <references count="2">
          <reference field="8" count="1" selected="0">
            <x v="232"/>
          </reference>
          <reference field="10" count="1">
            <x v="205"/>
          </reference>
        </references>
      </pivotArea>
    </format>
    <format dxfId="458">
      <pivotArea dataOnly="0" labelOnly="1" fieldPosition="0">
        <references count="2">
          <reference field="8" count="1" selected="0">
            <x v="233"/>
          </reference>
          <reference field="10" count="1">
            <x v="182"/>
          </reference>
        </references>
      </pivotArea>
    </format>
    <format dxfId="457">
      <pivotArea dataOnly="0" labelOnly="1" fieldPosition="0">
        <references count="2">
          <reference field="8" count="1" selected="0">
            <x v="234"/>
          </reference>
          <reference field="10" count="1">
            <x v="182"/>
          </reference>
        </references>
      </pivotArea>
    </format>
    <format dxfId="456">
      <pivotArea dataOnly="0" labelOnly="1" fieldPosition="0">
        <references count="2">
          <reference field="8" count="1" selected="0">
            <x v="235"/>
          </reference>
          <reference field="10" count="1">
            <x v="182"/>
          </reference>
        </references>
      </pivotArea>
    </format>
    <format dxfId="455">
      <pivotArea dataOnly="0" labelOnly="1" fieldPosition="0">
        <references count="2">
          <reference field="8" count="1" selected="0">
            <x v="236"/>
          </reference>
          <reference field="10" count="1">
            <x v="182"/>
          </reference>
        </references>
      </pivotArea>
    </format>
    <format dxfId="454">
      <pivotArea dataOnly="0" labelOnly="1" fieldPosition="0">
        <references count="2">
          <reference field="8" count="1" selected="0">
            <x v="237"/>
          </reference>
          <reference field="10" count="2">
            <x v="182"/>
            <x v="210"/>
          </reference>
        </references>
      </pivotArea>
    </format>
    <format dxfId="453">
      <pivotArea dataOnly="0" labelOnly="1" fieldPosition="0">
        <references count="2">
          <reference field="8" count="1" selected="0">
            <x v="238"/>
          </reference>
          <reference field="10" count="1">
            <x v="28"/>
          </reference>
        </references>
      </pivotArea>
    </format>
    <format dxfId="452">
      <pivotArea dataOnly="0" labelOnly="1" fieldPosition="0">
        <references count="2">
          <reference field="8" count="1" selected="0">
            <x v="239"/>
          </reference>
          <reference field="10" count="1">
            <x v="176"/>
          </reference>
        </references>
      </pivotArea>
    </format>
    <format dxfId="451">
      <pivotArea dataOnly="0" labelOnly="1" fieldPosition="0">
        <references count="2">
          <reference field="8" count="1" selected="0">
            <x v="240"/>
          </reference>
          <reference field="10" count="2">
            <x v="157"/>
            <x v="288"/>
          </reference>
        </references>
      </pivotArea>
    </format>
    <format dxfId="450">
      <pivotArea dataOnly="0" labelOnly="1" fieldPosition="0">
        <references count="2">
          <reference field="8" count="1" selected="0">
            <x v="241"/>
          </reference>
          <reference field="10" count="6">
            <x v="132"/>
            <x v="156"/>
            <x v="214"/>
            <x v="279"/>
            <x v="288"/>
            <x v="346"/>
          </reference>
        </references>
      </pivotArea>
    </format>
    <format dxfId="449">
      <pivotArea dataOnly="0" labelOnly="1" fieldPosition="0">
        <references count="2">
          <reference field="8" count="1" selected="0">
            <x v="242"/>
          </reference>
          <reference field="10" count="7">
            <x v="28"/>
            <x v="132"/>
            <x v="157"/>
            <x v="288"/>
            <x v="290"/>
            <x v="346"/>
            <x v="371"/>
          </reference>
        </references>
      </pivotArea>
    </format>
    <format dxfId="448">
      <pivotArea dataOnly="0" labelOnly="1" fieldPosition="0">
        <references count="2">
          <reference field="8" count="1" selected="0">
            <x v="243"/>
          </reference>
          <reference field="10" count="14">
            <x v="1"/>
            <x v="36"/>
            <x v="41"/>
            <x v="44"/>
            <x v="58"/>
            <x v="59"/>
            <x v="62"/>
            <x v="182"/>
            <x v="204"/>
            <x v="335"/>
            <x v="349"/>
            <x v="368"/>
            <x v="379"/>
            <x v="407"/>
          </reference>
        </references>
      </pivotArea>
    </format>
    <format dxfId="447">
      <pivotArea dataOnly="0" labelOnly="1" fieldPosition="0">
        <references count="2">
          <reference field="8" count="1" selected="0">
            <x v="244"/>
          </reference>
          <reference field="10" count="1">
            <x v="182"/>
          </reference>
        </references>
      </pivotArea>
    </format>
    <format dxfId="446">
      <pivotArea dataOnly="0" labelOnly="1" outline="0" fieldPosition="0">
        <references count="1">
          <reference field="4294967294" count="3">
            <x v="0"/>
            <x v="1"/>
            <x v="2"/>
          </reference>
        </references>
      </pivotArea>
    </format>
    <format dxfId="445">
      <pivotArea type="all" dataOnly="0" outline="0" fieldPosition="0"/>
    </format>
    <format dxfId="444">
      <pivotArea outline="0" collapsedLevelsAreSubtotals="1" fieldPosition="0"/>
    </format>
    <format dxfId="443">
      <pivotArea field="8" type="button" dataOnly="0" labelOnly="1" outline="0" axis="axisRow" fieldPosition="0"/>
    </format>
    <format dxfId="442">
      <pivotArea dataOnly="0" labelOnly="1" fieldPosition="0">
        <references count="1">
          <reference field="8"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41">
      <pivotArea dataOnly="0" labelOnly="1" fieldPosition="0">
        <references count="1">
          <reference field="8"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40">
      <pivotArea dataOnly="0" labelOnly="1" fieldPosition="0">
        <references count="1">
          <reference field="8"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439">
      <pivotArea dataOnly="0" labelOnly="1" fieldPosition="0">
        <references count="1">
          <reference field="8"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438">
      <pivotArea dataOnly="0" labelOnly="1" fieldPosition="0">
        <references count="1">
          <reference field="8" count="45">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reference>
        </references>
      </pivotArea>
    </format>
    <format dxfId="437">
      <pivotArea dataOnly="0" labelOnly="1" grandRow="1" outline="0" fieldPosition="0"/>
    </format>
    <format dxfId="436">
      <pivotArea dataOnly="0" labelOnly="1" fieldPosition="0">
        <references count="2">
          <reference field="8" count="1" selected="0">
            <x v="0"/>
          </reference>
          <reference field="10" count="10">
            <x v="28"/>
            <x v="70"/>
            <x v="113"/>
            <x v="157"/>
            <x v="182"/>
            <x v="198"/>
            <x v="288"/>
            <x v="436"/>
            <x v="437"/>
            <x v="441"/>
          </reference>
        </references>
      </pivotArea>
    </format>
    <format dxfId="435">
      <pivotArea dataOnly="0" labelOnly="1" fieldPosition="0">
        <references count="2">
          <reference field="8" count="1" selected="0">
            <x v="1"/>
          </reference>
          <reference field="10" count="8">
            <x v="132"/>
            <x v="157"/>
            <x v="288"/>
            <x v="371"/>
            <x v="437"/>
            <x v="438"/>
            <x v="439"/>
            <x v="464"/>
          </reference>
        </references>
      </pivotArea>
    </format>
    <format dxfId="434">
      <pivotArea dataOnly="0" labelOnly="1" fieldPosition="0">
        <references count="2">
          <reference field="8" count="1" selected="0">
            <x v="2"/>
          </reference>
          <reference field="10" count="11">
            <x v="132"/>
            <x v="157"/>
            <x v="182"/>
            <x v="198"/>
            <x v="267"/>
            <x v="288"/>
            <x v="290"/>
            <x v="346"/>
            <x v="371"/>
            <x v="438"/>
            <x v="439"/>
          </reference>
        </references>
      </pivotArea>
    </format>
    <format dxfId="433">
      <pivotArea dataOnly="0" labelOnly="1" fieldPosition="0">
        <references count="2">
          <reference field="8" count="1" selected="0">
            <x v="3"/>
          </reference>
          <reference field="10" count="39">
            <x v="28"/>
            <x v="32"/>
            <x v="34"/>
            <x v="113"/>
            <x v="115"/>
            <x v="131"/>
            <x v="132"/>
            <x v="156"/>
            <x v="157"/>
            <x v="182"/>
            <x v="198"/>
            <x v="211"/>
            <x v="214"/>
            <x v="279"/>
            <x v="288"/>
            <x v="290"/>
            <x v="346"/>
            <x v="353"/>
            <x v="371"/>
            <x v="378"/>
            <x v="433"/>
            <x v="437"/>
            <x v="438"/>
            <x v="439"/>
            <x v="440"/>
            <x v="441"/>
            <x v="442"/>
            <x v="443"/>
            <x v="444"/>
            <x v="448"/>
            <x v="449"/>
            <x v="450"/>
            <x v="452"/>
            <x v="455"/>
            <x v="458"/>
            <x v="459"/>
            <x v="460"/>
            <x v="461"/>
            <x v="462"/>
          </reference>
        </references>
      </pivotArea>
    </format>
    <format dxfId="432">
      <pivotArea dataOnly="0" labelOnly="1" fieldPosition="0">
        <references count="2">
          <reference field="8" count="1" selected="0">
            <x v="4"/>
          </reference>
          <reference field="10" count="17">
            <x v="28"/>
            <x v="117"/>
            <x v="158"/>
            <x v="182"/>
            <x v="184"/>
            <x v="198"/>
            <x v="214"/>
            <x v="216"/>
            <x v="278"/>
            <x v="282"/>
            <x v="283"/>
            <x v="284"/>
            <x v="285"/>
            <x v="290"/>
            <x v="334"/>
            <x v="346"/>
            <x v="371"/>
          </reference>
        </references>
      </pivotArea>
    </format>
    <format dxfId="431">
      <pivotArea dataOnly="0" labelOnly="1" fieldPosition="0">
        <references count="2">
          <reference field="8" count="1" selected="0">
            <x v="5"/>
          </reference>
          <reference field="10" count="10">
            <x v="1"/>
            <x v="132"/>
            <x v="157"/>
            <x v="158"/>
            <x v="182"/>
            <x v="277"/>
            <x v="279"/>
            <x v="284"/>
            <x v="288"/>
            <x v="346"/>
          </reference>
        </references>
      </pivotArea>
    </format>
    <format dxfId="430">
      <pivotArea dataOnly="0" labelOnly="1" fieldPosition="0">
        <references count="2">
          <reference field="8" count="1" selected="0">
            <x v="6"/>
          </reference>
          <reference field="10" count="7">
            <x v="132"/>
            <x v="157"/>
            <x v="274"/>
            <x v="279"/>
            <x v="284"/>
            <x v="288"/>
            <x v="346"/>
          </reference>
        </references>
      </pivotArea>
    </format>
    <format dxfId="429">
      <pivotArea dataOnly="0" labelOnly="1" fieldPosition="0">
        <references count="2">
          <reference field="8" count="1" selected="0">
            <x v="7"/>
          </reference>
          <reference field="10" count="28">
            <x v="35"/>
            <x v="37"/>
            <x v="41"/>
            <x v="62"/>
            <x v="66"/>
            <x v="83"/>
            <x v="86"/>
            <x v="95"/>
            <x v="99"/>
            <x v="146"/>
            <x v="148"/>
            <x v="182"/>
            <x v="183"/>
            <x v="188"/>
            <x v="189"/>
            <x v="197"/>
            <x v="216"/>
            <x v="217"/>
            <x v="268"/>
            <x v="337"/>
            <x v="340"/>
            <x v="344"/>
            <x v="348"/>
            <x v="367"/>
            <x v="378"/>
            <x v="390"/>
            <x v="406"/>
            <x v="470"/>
          </reference>
        </references>
      </pivotArea>
    </format>
    <format dxfId="428">
      <pivotArea dataOnly="0" labelOnly="1" fieldPosition="0">
        <references count="2">
          <reference field="8" count="1" selected="0">
            <x v="8"/>
          </reference>
          <reference field="10" count="23">
            <x v="1"/>
            <x v="28"/>
            <x v="117"/>
            <x v="124"/>
            <x v="131"/>
            <x v="132"/>
            <x v="157"/>
            <x v="158"/>
            <x v="160"/>
            <x v="182"/>
            <x v="184"/>
            <x v="198"/>
            <x v="204"/>
            <x v="214"/>
            <x v="273"/>
            <x v="277"/>
            <x v="278"/>
            <x v="284"/>
            <x v="285"/>
            <x v="287"/>
            <x v="290"/>
            <x v="346"/>
            <x v="371"/>
          </reference>
        </references>
      </pivotArea>
    </format>
    <format dxfId="427">
      <pivotArea dataOnly="0" labelOnly="1" fieldPosition="0">
        <references count="2">
          <reference field="8" count="1" selected="0">
            <x v="9"/>
          </reference>
          <reference field="10" count="10">
            <x v="97"/>
            <x v="117"/>
            <x v="160"/>
            <x v="182"/>
            <x v="184"/>
            <x v="279"/>
            <x v="285"/>
            <x v="290"/>
            <x v="346"/>
            <x v="371"/>
          </reference>
        </references>
      </pivotArea>
    </format>
    <format dxfId="426">
      <pivotArea dataOnly="0" labelOnly="1" fieldPosition="0">
        <references count="2">
          <reference field="8" count="1" selected="0">
            <x v="10"/>
          </reference>
          <reference field="10" count="13">
            <x v="117"/>
            <x v="157"/>
            <x v="160"/>
            <x v="182"/>
            <x v="184"/>
            <x v="214"/>
            <x v="278"/>
            <x v="284"/>
            <x v="285"/>
            <x v="288"/>
            <x v="290"/>
            <x v="346"/>
            <x v="371"/>
          </reference>
        </references>
      </pivotArea>
    </format>
    <format dxfId="425">
      <pivotArea dataOnly="0" labelOnly="1" fieldPosition="0">
        <references count="2">
          <reference field="8" count="1" selected="0">
            <x v="11"/>
          </reference>
          <reference field="10" count="21">
            <x v="30"/>
            <x v="110"/>
            <x v="117"/>
            <x v="157"/>
            <x v="158"/>
            <x v="160"/>
            <x v="182"/>
            <x v="198"/>
            <x v="214"/>
            <x v="273"/>
            <x v="278"/>
            <x v="283"/>
            <x v="284"/>
            <x v="285"/>
            <x v="288"/>
            <x v="290"/>
            <x v="334"/>
            <x v="346"/>
            <x v="368"/>
            <x v="371"/>
            <x v="381"/>
          </reference>
        </references>
      </pivotArea>
    </format>
    <format dxfId="424">
      <pivotArea dataOnly="0" labelOnly="1" fieldPosition="0">
        <references count="2">
          <reference field="8" count="1" selected="0">
            <x v="12"/>
          </reference>
          <reference field="10" count="18">
            <x v="70"/>
            <x v="117"/>
            <x v="126"/>
            <x v="132"/>
            <x v="157"/>
            <x v="182"/>
            <x v="184"/>
            <x v="214"/>
            <x v="216"/>
            <x v="279"/>
            <x v="281"/>
            <x v="283"/>
            <x v="284"/>
            <x v="285"/>
            <x v="288"/>
            <x v="290"/>
            <x v="346"/>
            <x v="371"/>
          </reference>
        </references>
      </pivotArea>
    </format>
    <format dxfId="423">
      <pivotArea dataOnly="0" labelOnly="1" fieldPosition="0">
        <references count="2">
          <reference field="8" count="1" selected="0">
            <x v="13"/>
          </reference>
          <reference field="10" count="11">
            <x v="112"/>
            <x v="132"/>
            <x v="157"/>
            <x v="158"/>
            <x v="182"/>
            <x v="214"/>
            <x v="282"/>
            <x v="284"/>
            <x v="285"/>
            <x v="288"/>
            <x v="346"/>
          </reference>
        </references>
      </pivotArea>
    </format>
    <format dxfId="422">
      <pivotArea dataOnly="0" labelOnly="1" fieldPosition="0">
        <references count="2">
          <reference field="8" count="1" selected="0">
            <x v="14"/>
          </reference>
          <reference field="10" count="4">
            <x v="130"/>
            <x v="288"/>
            <x v="371"/>
            <x v="378"/>
          </reference>
        </references>
      </pivotArea>
    </format>
    <format dxfId="421">
      <pivotArea dataOnly="0" labelOnly="1" fieldPosition="0">
        <references count="2">
          <reference field="8" count="1" selected="0">
            <x v="15"/>
          </reference>
          <reference field="10" count="34">
            <x v="2"/>
            <x v="28"/>
            <x v="111"/>
            <x v="112"/>
            <x v="114"/>
            <x v="117"/>
            <x v="120"/>
            <x v="129"/>
            <x v="132"/>
            <x v="179"/>
            <x v="184"/>
            <x v="201"/>
            <x v="203"/>
            <x v="204"/>
            <x v="279"/>
            <x v="288"/>
            <x v="290"/>
            <x v="334"/>
            <x v="346"/>
            <x v="351"/>
            <x v="356"/>
            <x v="368"/>
            <x v="371"/>
            <x v="436"/>
            <x v="437"/>
            <x v="438"/>
            <x v="439"/>
            <x v="440"/>
            <x v="441"/>
            <x v="442"/>
            <x v="443"/>
            <x v="444"/>
            <x v="445"/>
            <x v="447"/>
          </reference>
        </references>
      </pivotArea>
    </format>
    <format dxfId="420">
      <pivotArea dataOnly="0" labelOnly="1" fieldPosition="0">
        <references count="2">
          <reference field="8" count="1" selected="0">
            <x v="16"/>
          </reference>
          <reference field="10" count="10">
            <x v="132"/>
            <x v="156"/>
            <x v="157"/>
            <x v="182"/>
            <x v="279"/>
            <x v="285"/>
            <x v="288"/>
            <x v="290"/>
            <x v="346"/>
            <x v="440"/>
          </reference>
        </references>
      </pivotArea>
    </format>
    <format dxfId="419">
      <pivotArea dataOnly="0" labelOnly="1" fieldPosition="0">
        <references count="2">
          <reference field="8" count="1" selected="0">
            <x v="17"/>
          </reference>
          <reference field="10" count="25">
            <x v="28"/>
            <x v="114"/>
            <x v="117"/>
            <x v="124"/>
            <x v="132"/>
            <x v="155"/>
            <x v="157"/>
            <x v="158"/>
            <x v="160"/>
            <x v="182"/>
            <x v="246"/>
            <x v="279"/>
            <x v="282"/>
            <x v="283"/>
            <x v="284"/>
            <x v="285"/>
            <x v="288"/>
            <x v="290"/>
            <x v="346"/>
            <x v="368"/>
            <x v="371"/>
            <x v="438"/>
            <x v="439"/>
            <x v="440"/>
            <x v="441"/>
          </reference>
        </references>
      </pivotArea>
    </format>
    <format dxfId="418">
      <pivotArea dataOnly="0" labelOnly="1" fieldPosition="0">
        <references count="2">
          <reference field="8" count="1" selected="0">
            <x v="18"/>
          </reference>
          <reference field="10" count="16">
            <x v="28"/>
            <x v="32"/>
            <x v="110"/>
            <x v="117"/>
            <x v="130"/>
            <x v="131"/>
            <x v="177"/>
            <x v="182"/>
            <x v="198"/>
            <x v="216"/>
            <x v="276"/>
            <x v="277"/>
            <x v="279"/>
            <x v="288"/>
            <x v="290"/>
            <x v="371"/>
          </reference>
        </references>
      </pivotArea>
    </format>
    <format dxfId="417">
      <pivotArea dataOnly="0" labelOnly="1" fieldPosition="0">
        <references count="2">
          <reference field="8" count="1" selected="0">
            <x v="19"/>
          </reference>
          <reference field="10" count="10">
            <x v="110"/>
            <x v="111"/>
            <x v="132"/>
            <x v="202"/>
            <x v="204"/>
            <x v="207"/>
            <x v="279"/>
            <x v="368"/>
            <x v="441"/>
            <x v="442"/>
          </reference>
        </references>
      </pivotArea>
    </format>
    <format dxfId="416">
      <pivotArea dataOnly="0" labelOnly="1" fieldPosition="0">
        <references count="2">
          <reference field="8" count="1" selected="0">
            <x v="20"/>
          </reference>
          <reference field="10" count="10">
            <x v="28"/>
            <x v="112"/>
            <x v="113"/>
            <x v="117"/>
            <x v="179"/>
            <x v="279"/>
            <x v="285"/>
            <x v="290"/>
            <x v="334"/>
            <x v="371"/>
          </reference>
        </references>
      </pivotArea>
    </format>
    <format dxfId="415">
      <pivotArea dataOnly="0" labelOnly="1" fieldPosition="0">
        <references count="2">
          <reference field="8" count="1" selected="0">
            <x v="21"/>
          </reference>
          <reference field="10" count="1">
            <x v="182"/>
          </reference>
        </references>
      </pivotArea>
    </format>
    <format dxfId="414">
      <pivotArea dataOnly="0" labelOnly="1" fieldPosition="0">
        <references count="2">
          <reference field="8" count="1" selected="0">
            <x v="22"/>
          </reference>
          <reference field="10" count="16">
            <x v="28"/>
            <x v="112"/>
            <x v="117"/>
            <x v="158"/>
            <x v="160"/>
            <x v="179"/>
            <x v="182"/>
            <x v="198"/>
            <x v="201"/>
            <x v="281"/>
            <x v="282"/>
            <x v="283"/>
            <x v="284"/>
            <x v="285"/>
            <x v="346"/>
            <x v="371"/>
          </reference>
        </references>
      </pivotArea>
    </format>
    <format dxfId="413">
      <pivotArea dataOnly="0" labelOnly="1" fieldPosition="0">
        <references count="2">
          <reference field="8" count="1" selected="0">
            <x v="23"/>
          </reference>
          <reference field="10" count="4">
            <x v="1"/>
            <x v="32"/>
            <x v="157"/>
            <x v="182"/>
          </reference>
        </references>
      </pivotArea>
    </format>
    <format dxfId="412">
      <pivotArea dataOnly="0" labelOnly="1" fieldPosition="0">
        <references count="2">
          <reference field="8" count="1" selected="0">
            <x v="24"/>
          </reference>
          <reference field="10" count="10">
            <x v="28"/>
            <x v="131"/>
            <x v="157"/>
            <x v="198"/>
            <x v="214"/>
            <x v="279"/>
            <x v="288"/>
            <x v="346"/>
            <x v="371"/>
            <x v="377"/>
          </reference>
        </references>
      </pivotArea>
    </format>
    <format dxfId="411">
      <pivotArea dataOnly="0" labelOnly="1" fieldPosition="0">
        <references count="2">
          <reference field="8" count="1" selected="0">
            <x v="25"/>
          </reference>
          <reference field="10" count="18">
            <x v="1"/>
            <x v="32"/>
            <x v="114"/>
            <x v="117"/>
            <x v="132"/>
            <x v="157"/>
            <x v="160"/>
            <x v="182"/>
            <x v="184"/>
            <x v="198"/>
            <x v="214"/>
            <x v="283"/>
            <x v="285"/>
            <x v="287"/>
            <x v="288"/>
            <x v="290"/>
            <x v="346"/>
            <x v="371"/>
          </reference>
        </references>
      </pivotArea>
    </format>
    <format dxfId="410">
      <pivotArea dataOnly="0" labelOnly="1" fieldPosition="0">
        <references count="2">
          <reference field="8" count="1" selected="0">
            <x v="26"/>
          </reference>
          <reference field="10" count="9">
            <x v="110"/>
            <x v="117"/>
            <x v="182"/>
            <x v="216"/>
            <x v="278"/>
            <x v="290"/>
            <x v="334"/>
            <x v="346"/>
            <x v="371"/>
          </reference>
        </references>
      </pivotArea>
    </format>
    <format dxfId="409">
      <pivotArea dataOnly="0" labelOnly="1" fieldPosition="0">
        <references count="2">
          <reference field="8" count="1" selected="0">
            <x v="27"/>
          </reference>
          <reference field="10" count="13">
            <x v="28"/>
            <x v="115"/>
            <x v="117"/>
            <x v="182"/>
            <x v="184"/>
            <x v="198"/>
            <x v="278"/>
            <x v="280"/>
            <x v="281"/>
            <x v="290"/>
            <x v="346"/>
            <x v="371"/>
            <x v="375"/>
          </reference>
        </references>
      </pivotArea>
    </format>
    <format dxfId="408">
      <pivotArea dataOnly="0" labelOnly="1" fieldPosition="0">
        <references count="2">
          <reference field="8" count="1" selected="0">
            <x v="28"/>
          </reference>
          <reference field="10" count="18">
            <x v="109"/>
            <x v="110"/>
            <x v="117"/>
            <x v="124"/>
            <x v="131"/>
            <x v="157"/>
            <x v="159"/>
            <x v="160"/>
            <x v="182"/>
            <x v="201"/>
            <x v="278"/>
            <x v="279"/>
            <x v="285"/>
            <x v="288"/>
            <x v="290"/>
            <x v="334"/>
            <x v="346"/>
            <x v="371"/>
          </reference>
        </references>
      </pivotArea>
    </format>
    <format dxfId="407">
      <pivotArea dataOnly="0" labelOnly="1" fieldPosition="0">
        <references count="2">
          <reference field="8" count="1" selected="0">
            <x v="29"/>
          </reference>
          <reference field="10" count="13">
            <x v="117"/>
            <x v="132"/>
            <x v="157"/>
            <x v="160"/>
            <x v="182"/>
            <x v="184"/>
            <x v="214"/>
            <x v="216"/>
            <x v="278"/>
            <x v="285"/>
            <x v="288"/>
            <x v="346"/>
            <x v="371"/>
          </reference>
        </references>
      </pivotArea>
    </format>
    <format dxfId="406">
      <pivotArea dataOnly="0" labelOnly="1" fieldPosition="0">
        <references count="2">
          <reference field="8" count="1" selected="0">
            <x v="30"/>
          </reference>
          <reference field="10" count="19">
            <x v="112"/>
            <x v="117"/>
            <x v="132"/>
            <x v="157"/>
            <x v="158"/>
            <x v="160"/>
            <x v="182"/>
            <x v="184"/>
            <x v="198"/>
            <x v="215"/>
            <x v="278"/>
            <x v="282"/>
            <x v="283"/>
            <x v="284"/>
            <x v="285"/>
            <x v="288"/>
            <x v="334"/>
            <x v="346"/>
            <x v="371"/>
          </reference>
        </references>
      </pivotArea>
    </format>
    <format dxfId="405">
      <pivotArea dataOnly="0" labelOnly="1" fieldPosition="0">
        <references count="2">
          <reference field="8" count="1" selected="0">
            <x v="31"/>
          </reference>
          <reference field="10" count="12">
            <x v="30"/>
            <x v="132"/>
            <x v="157"/>
            <x v="214"/>
            <x v="216"/>
            <x v="246"/>
            <x v="267"/>
            <x v="285"/>
            <x v="287"/>
            <x v="288"/>
            <x v="290"/>
            <x v="346"/>
          </reference>
        </references>
      </pivotArea>
    </format>
    <format dxfId="404">
      <pivotArea dataOnly="0" labelOnly="1" fieldPosition="0">
        <references count="2">
          <reference field="8" count="1" selected="0">
            <x v="32"/>
          </reference>
          <reference field="10" count="13">
            <x v="1"/>
            <x v="27"/>
            <x v="28"/>
            <x v="41"/>
            <x v="119"/>
            <x v="124"/>
            <x v="203"/>
            <x v="246"/>
            <x v="248"/>
            <x v="278"/>
            <x v="290"/>
            <x v="339"/>
            <x v="343"/>
          </reference>
        </references>
      </pivotArea>
    </format>
    <format dxfId="403">
      <pivotArea dataOnly="0" labelOnly="1" fieldPosition="0">
        <references count="2">
          <reference field="8" count="1" selected="0">
            <x v="33"/>
          </reference>
          <reference field="10" count="18">
            <x v="117"/>
            <x v="132"/>
            <x v="157"/>
            <x v="160"/>
            <x v="182"/>
            <x v="184"/>
            <x v="207"/>
            <x v="246"/>
            <x v="276"/>
            <x v="277"/>
            <x v="283"/>
            <x v="284"/>
            <x v="285"/>
            <x v="288"/>
            <x v="290"/>
            <x v="346"/>
            <x v="368"/>
            <x v="371"/>
          </reference>
        </references>
      </pivotArea>
    </format>
    <format dxfId="402">
      <pivotArea dataOnly="0" labelOnly="1" fieldPosition="0">
        <references count="2">
          <reference field="8" count="1" selected="0">
            <x v="34"/>
          </reference>
          <reference field="10" count="11">
            <x v="117"/>
            <x v="160"/>
            <x v="184"/>
            <x v="246"/>
            <x v="276"/>
            <x v="277"/>
            <x v="281"/>
            <x v="283"/>
            <x v="284"/>
            <x v="285"/>
            <x v="346"/>
          </reference>
        </references>
      </pivotArea>
    </format>
    <format dxfId="401">
      <pivotArea dataOnly="0" labelOnly="1" fieldPosition="0">
        <references count="2">
          <reference field="8" count="1" selected="0">
            <x v="35"/>
          </reference>
          <reference field="10" count="8">
            <x v="110"/>
            <x v="117"/>
            <x v="182"/>
            <x v="277"/>
            <x v="279"/>
            <x v="290"/>
            <x v="367"/>
            <x v="371"/>
          </reference>
        </references>
      </pivotArea>
    </format>
    <format dxfId="400">
      <pivotArea dataOnly="0" labelOnly="1" fieldPosition="0">
        <references count="2">
          <reference field="8" count="1" selected="0">
            <x v="36"/>
          </reference>
          <reference field="10" count="28">
            <x v="28"/>
            <x v="32"/>
            <x v="114"/>
            <x v="115"/>
            <x v="118"/>
            <x v="157"/>
            <x v="159"/>
            <x v="160"/>
            <x v="182"/>
            <x v="198"/>
            <x v="201"/>
            <x v="202"/>
            <x v="204"/>
            <x v="214"/>
            <x v="285"/>
            <x v="288"/>
            <x v="334"/>
            <x v="346"/>
            <x v="433"/>
            <x v="437"/>
            <x v="438"/>
            <x v="439"/>
            <x v="440"/>
            <x v="441"/>
            <x v="442"/>
            <x v="443"/>
            <x v="444"/>
            <x v="445"/>
          </reference>
        </references>
      </pivotArea>
    </format>
    <format dxfId="399">
      <pivotArea dataOnly="0" labelOnly="1" fieldPosition="0">
        <references count="2">
          <reference field="8" count="1" selected="0">
            <x v="37"/>
          </reference>
          <reference field="10" count="20">
            <x v="28"/>
            <x v="116"/>
            <x v="117"/>
            <x v="124"/>
            <x v="157"/>
            <x v="198"/>
            <x v="201"/>
            <x v="204"/>
            <x v="205"/>
            <x v="211"/>
            <x v="214"/>
            <x v="272"/>
            <x v="280"/>
            <x v="284"/>
            <x v="285"/>
            <x v="288"/>
            <x v="290"/>
            <x v="334"/>
            <x v="346"/>
            <x v="371"/>
          </reference>
        </references>
      </pivotArea>
    </format>
    <format dxfId="398">
      <pivotArea dataOnly="0" labelOnly="1" fieldPosition="0">
        <references count="2">
          <reference field="8" count="1" selected="0">
            <x v="38"/>
          </reference>
          <reference field="10" count="12">
            <x v="110"/>
            <x v="117"/>
            <x v="124"/>
            <x v="157"/>
            <x v="179"/>
            <x v="201"/>
            <x v="204"/>
            <x v="284"/>
            <x v="285"/>
            <x v="334"/>
            <x v="346"/>
            <x v="371"/>
          </reference>
        </references>
      </pivotArea>
    </format>
    <format dxfId="397">
      <pivotArea dataOnly="0" labelOnly="1" fieldPosition="0">
        <references count="2">
          <reference field="8" count="1" selected="0">
            <x v="39"/>
          </reference>
          <reference field="10" count="8">
            <x v="71"/>
            <x v="117"/>
            <x v="160"/>
            <x v="182"/>
            <x v="246"/>
            <x v="287"/>
            <x v="334"/>
            <x v="371"/>
          </reference>
        </references>
      </pivotArea>
    </format>
    <format dxfId="396">
      <pivotArea dataOnly="0" labelOnly="1" fieldPosition="0">
        <references count="2">
          <reference field="8" count="1" selected="0">
            <x v="40"/>
          </reference>
          <reference field="10" count="21">
            <x v="35"/>
            <x v="46"/>
            <x v="62"/>
            <x v="66"/>
            <x v="83"/>
            <x v="86"/>
            <x v="99"/>
            <x v="146"/>
            <x v="182"/>
            <x v="183"/>
            <x v="187"/>
            <x v="197"/>
            <x v="216"/>
            <x v="233"/>
            <x v="303"/>
            <x v="340"/>
            <x v="344"/>
            <x v="348"/>
            <x v="368"/>
            <x v="378"/>
            <x v="391"/>
          </reference>
        </references>
      </pivotArea>
    </format>
    <format dxfId="395">
      <pivotArea dataOnly="0" labelOnly="1" fieldPosition="0">
        <references count="2">
          <reference field="8" count="1" selected="0">
            <x v="41"/>
          </reference>
          <reference field="10" count="24">
            <x v="35"/>
            <x v="37"/>
            <x v="40"/>
            <x v="41"/>
            <x v="63"/>
            <x v="66"/>
            <x v="83"/>
            <x v="97"/>
            <x v="146"/>
            <x v="148"/>
            <x v="182"/>
            <x v="187"/>
            <x v="189"/>
            <x v="214"/>
            <x v="250"/>
            <x v="295"/>
            <x v="340"/>
            <x v="344"/>
            <x v="348"/>
            <x v="367"/>
            <x v="378"/>
            <x v="390"/>
            <x v="406"/>
            <x v="470"/>
          </reference>
        </references>
      </pivotArea>
    </format>
    <format dxfId="394">
      <pivotArea dataOnly="0" labelOnly="1" fieldPosition="0">
        <references count="2">
          <reference field="8" count="1" selected="0">
            <x v="42"/>
          </reference>
          <reference field="10" count="24">
            <x v="35"/>
            <x v="37"/>
            <x v="40"/>
            <x v="41"/>
            <x v="62"/>
            <x v="66"/>
            <x v="83"/>
            <x v="99"/>
            <x v="110"/>
            <x v="146"/>
            <x v="148"/>
            <x v="182"/>
            <x v="183"/>
            <x v="188"/>
            <x v="189"/>
            <x v="197"/>
            <x v="216"/>
            <x v="217"/>
            <x v="344"/>
            <x v="348"/>
            <x v="367"/>
            <x v="378"/>
            <x v="409"/>
            <x v="470"/>
          </reference>
        </references>
      </pivotArea>
    </format>
    <format dxfId="393">
      <pivotArea dataOnly="0" labelOnly="1" fieldPosition="0">
        <references count="2">
          <reference field="8" count="1" selected="0">
            <x v="43"/>
          </reference>
          <reference field="10" count="6">
            <x v="2"/>
            <x v="157"/>
            <x v="200"/>
            <x v="288"/>
            <x v="290"/>
            <x v="371"/>
          </reference>
        </references>
      </pivotArea>
    </format>
    <format dxfId="392">
      <pivotArea dataOnly="0" labelOnly="1" fieldPosition="0">
        <references count="2">
          <reference field="8" count="1" selected="0">
            <x v="44"/>
          </reference>
          <reference field="10" count="7">
            <x v="2"/>
            <x v="157"/>
            <x v="182"/>
            <x v="200"/>
            <x v="288"/>
            <x v="290"/>
            <x v="371"/>
          </reference>
        </references>
      </pivotArea>
    </format>
    <format dxfId="391">
      <pivotArea dataOnly="0" labelOnly="1" fieldPosition="0">
        <references count="2">
          <reference field="8" count="1" selected="0">
            <x v="45"/>
          </reference>
          <reference field="10" count="5">
            <x v="157"/>
            <x v="160"/>
            <x v="177"/>
            <x v="266"/>
            <x v="284"/>
          </reference>
        </references>
      </pivotArea>
    </format>
    <format dxfId="390">
      <pivotArea dataOnly="0" labelOnly="1" fieldPosition="0">
        <references count="2">
          <reference field="8" count="1" selected="0">
            <x v="46"/>
          </reference>
          <reference field="10" count="3">
            <x v="157"/>
            <x v="288"/>
            <x v="371"/>
          </reference>
        </references>
      </pivotArea>
    </format>
    <format dxfId="389">
      <pivotArea dataOnly="0" labelOnly="1" fieldPosition="0">
        <references count="2">
          <reference field="8" count="1" selected="0">
            <x v="47"/>
          </reference>
          <reference field="10" count="2">
            <x v="157"/>
            <x v="371"/>
          </reference>
        </references>
      </pivotArea>
    </format>
    <format dxfId="388">
      <pivotArea dataOnly="0" labelOnly="1" fieldPosition="0">
        <references count="2">
          <reference field="8" count="1" selected="0">
            <x v="48"/>
          </reference>
          <reference field="10" count="1">
            <x v="288"/>
          </reference>
        </references>
      </pivotArea>
    </format>
    <format dxfId="387">
      <pivotArea dataOnly="0" labelOnly="1" fieldPosition="0">
        <references count="2">
          <reference field="8" count="1" selected="0">
            <x v="49"/>
          </reference>
          <reference field="10" count="1">
            <x v="157"/>
          </reference>
        </references>
      </pivotArea>
    </format>
    <format dxfId="386">
      <pivotArea dataOnly="0" labelOnly="1" fieldPosition="0">
        <references count="2">
          <reference field="8" count="1" selected="0">
            <x v="50"/>
          </reference>
          <reference field="10" count="10">
            <x v="110"/>
            <x v="117"/>
            <x v="182"/>
            <x v="214"/>
            <x v="270"/>
            <x v="275"/>
            <x v="277"/>
            <x v="290"/>
            <x v="333"/>
            <x v="334"/>
          </reference>
        </references>
      </pivotArea>
    </format>
    <format dxfId="385">
      <pivotArea dataOnly="0" labelOnly="1" fieldPosition="0">
        <references count="2">
          <reference field="8" count="1" selected="0">
            <x v="51"/>
          </reference>
          <reference field="10" count="6">
            <x v="124"/>
            <x v="160"/>
            <x v="284"/>
            <x v="285"/>
            <x v="287"/>
            <x v="288"/>
          </reference>
        </references>
      </pivotArea>
    </format>
    <format dxfId="384">
      <pivotArea dataOnly="0" labelOnly="1" fieldPosition="0">
        <references count="2">
          <reference field="8" count="1" selected="0">
            <x v="52"/>
          </reference>
          <reference field="10" count="2">
            <x v="28"/>
            <x v="160"/>
          </reference>
        </references>
      </pivotArea>
    </format>
    <format dxfId="383">
      <pivotArea dataOnly="0" labelOnly="1" fieldPosition="0">
        <references count="2">
          <reference field="8" count="1" selected="0">
            <x v="53"/>
          </reference>
          <reference field="10" count="3">
            <x v="124"/>
            <x v="157"/>
            <x v="371"/>
          </reference>
        </references>
      </pivotArea>
    </format>
    <format dxfId="382">
      <pivotArea dataOnly="0" labelOnly="1" fieldPosition="0">
        <references count="2">
          <reference field="8" count="1" selected="0">
            <x v="54"/>
          </reference>
          <reference field="10" count="4">
            <x v="157"/>
            <x v="285"/>
            <x v="288"/>
            <x v="371"/>
          </reference>
        </references>
      </pivotArea>
    </format>
    <format dxfId="381">
      <pivotArea dataOnly="0" labelOnly="1" fieldPosition="0">
        <references count="2">
          <reference field="8" count="1" selected="0">
            <x v="55"/>
          </reference>
          <reference field="10" count="7">
            <x v="28"/>
            <x v="132"/>
            <x v="157"/>
            <x v="288"/>
            <x v="290"/>
            <x v="346"/>
            <x v="371"/>
          </reference>
        </references>
      </pivotArea>
    </format>
    <format dxfId="380">
      <pivotArea dataOnly="0" labelOnly="1" fieldPosition="0">
        <references count="2">
          <reference field="8" count="1" selected="0">
            <x v="56"/>
          </reference>
          <reference field="10" count="3">
            <x v="160"/>
            <x v="283"/>
            <x v="285"/>
          </reference>
        </references>
      </pivotArea>
    </format>
    <format dxfId="379">
      <pivotArea dataOnly="0" labelOnly="1" fieldPosition="0">
        <references count="2">
          <reference field="8" count="1" selected="0">
            <x v="57"/>
          </reference>
          <reference field="10" count="2">
            <x v="274"/>
            <x v="280"/>
          </reference>
        </references>
      </pivotArea>
    </format>
    <format dxfId="378">
      <pivotArea dataOnly="0" labelOnly="1" fieldPosition="0">
        <references count="2">
          <reference field="8" count="1" selected="0">
            <x v="58"/>
          </reference>
          <reference field="10" count="12">
            <x v="28"/>
            <x v="124"/>
            <x v="157"/>
            <x v="160"/>
            <x v="198"/>
            <x v="207"/>
            <x v="282"/>
            <x v="283"/>
            <x v="284"/>
            <x v="285"/>
            <x v="288"/>
            <x v="371"/>
          </reference>
        </references>
      </pivotArea>
    </format>
    <format dxfId="377">
      <pivotArea dataOnly="0" labelOnly="1" fieldPosition="0">
        <references count="2">
          <reference field="8" count="1" selected="0">
            <x v="59"/>
          </reference>
          <reference field="10" count="2">
            <x v="359"/>
            <x v="360"/>
          </reference>
        </references>
      </pivotArea>
    </format>
    <format dxfId="376">
      <pivotArea dataOnly="0" labelOnly="1" fieldPosition="0">
        <references count="2">
          <reference field="8" count="1" selected="0">
            <x v="60"/>
          </reference>
          <reference field="10" count="2">
            <x v="359"/>
            <x v="360"/>
          </reference>
        </references>
      </pivotArea>
    </format>
    <format dxfId="375">
      <pivotArea dataOnly="0" labelOnly="1" fieldPosition="0">
        <references count="2">
          <reference field="8" count="1" selected="0">
            <x v="61"/>
          </reference>
          <reference field="10" count="1">
            <x v="182"/>
          </reference>
        </references>
      </pivotArea>
    </format>
    <format dxfId="374">
      <pivotArea dataOnly="0" labelOnly="1" fieldPosition="0">
        <references count="2">
          <reference field="8" count="1" selected="0">
            <x v="62"/>
          </reference>
          <reference field="10" count="1">
            <x v="182"/>
          </reference>
        </references>
      </pivotArea>
    </format>
    <format dxfId="373">
      <pivotArea dataOnly="0" labelOnly="1" fieldPosition="0">
        <references count="2">
          <reference field="8" count="1" selected="0">
            <x v="63"/>
          </reference>
          <reference field="10" count="2">
            <x v="122"/>
            <x v="182"/>
          </reference>
        </references>
      </pivotArea>
    </format>
    <format dxfId="372">
      <pivotArea dataOnly="0" labelOnly="1" fieldPosition="0">
        <references count="2">
          <reference field="8" count="1" selected="0">
            <x v="64"/>
          </reference>
          <reference field="10" count="1">
            <x v="0"/>
          </reference>
        </references>
      </pivotArea>
    </format>
    <format dxfId="371">
      <pivotArea dataOnly="0" labelOnly="1" fieldPosition="0">
        <references count="2">
          <reference field="8" count="1" selected="0">
            <x v="65"/>
          </reference>
          <reference field="10" count="1">
            <x v="182"/>
          </reference>
        </references>
      </pivotArea>
    </format>
    <format dxfId="370">
      <pivotArea dataOnly="0" labelOnly="1" fieldPosition="0">
        <references count="2">
          <reference field="8" count="1" selected="0">
            <x v="66"/>
          </reference>
          <reference field="10" count="3">
            <x v="0"/>
            <x v="78"/>
            <x v="182"/>
          </reference>
        </references>
      </pivotArea>
    </format>
    <format dxfId="369">
      <pivotArea dataOnly="0" labelOnly="1" fieldPosition="0">
        <references count="2">
          <reference field="8" count="1" selected="0">
            <x v="67"/>
          </reference>
          <reference field="10" count="1">
            <x v="0"/>
          </reference>
        </references>
      </pivotArea>
    </format>
    <format dxfId="368">
      <pivotArea dataOnly="0" labelOnly="1" fieldPosition="0">
        <references count="2">
          <reference field="8" count="1" selected="0">
            <x v="68"/>
          </reference>
          <reference field="10" count="1">
            <x v="0"/>
          </reference>
        </references>
      </pivotArea>
    </format>
    <format dxfId="367">
      <pivotArea dataOnly="0" labelOnly="1" fieldPosition="0">
        <references count="2">
          <reference field="8" count="1" selected="0">
            <x v="69"/>
          </reference>
          <reference field="10" count="2">
            <x v="0"/>
            <x v="182"/>
          </reference>
        </references>
      </pivotArea>
    </format>
    <format dxfId="366">
      <pivotArea dataOnly="0" labelOnly="1" fieldPosition="0">
        <references count="2">
          <reference field="8" count="1" selected="0">
            <x v="70"/>
          </reference>
          <reference field="10" count="2">
            <x v="0"/>
            <x v="182"/>
          </reference>
        </references>
      </pivotArea>
    </format>
    <format dxfId="365">
      <pivotArea dataOnly="0" labelOnly="1" fieldPosition="0">
        <references count="2">
          <reference field="8" count="1" selected="0">
            <x v="71"/>
          </reference>
          <reference field="10" count="3">
            <x v="0"/>
            <x v="182"/>
            <x v="210"/>
          </reference>
        </references>
      </pivotArea>
    </format>
    <format dxfId="364">
      <pivotArea dataOnly="0" labelOnly="1" fieldPosition="0">
        <references count="2">
          <reference field="8" count="1" selected="0">
            <x v="72"/>
          </reference>
          <reference field="10" count="1">
            <x v="0"/>
          </reference>
        </references>
      </pivotArea>
    </format>
    <format dxfId="363">
      <pivotArea dataOnly="0" labelOnly="1" fieldPosition="0">
        <references count="2">
          <reference field="8" count="1" selected="0">
            <x v="73"/>
          </reference>
          <reference field="10" count="1">
            <x v="182"/>
          </reference>
        </references>
      </pivotArea>
    </format>
    <format dxfId="362">
      <pivotArea dataOnly="0" labelOnly="1" fieldPosition="0">
        <references count="2">
          <reference field="8" count="1" selected="0">
            <x v="74"/>
          </reference>
          <reference field="10" count="1">
            <x v="0"/>
          </reference>
        </references>
      </pivotArea>
    </format>
    <format dxfId="361">
      <pivotArea dataOnly="0" labelOnly="1" fieldPosition="0">
        <references count="2">
          <reference field="8" count="1" selected="0">
            <x v="75"/>
          </reference>
          <reference field="10" count="1">
            <x v="0"/>
          </reference>
        </references>
      </pivotArea>
    </format>
    <format dxfId="360">
      <pivotArea dataOnly="0" labelOnly="1" fieldPosition="0">
        <references count="2">
          <reference field="8" count="1" selected="0">
            <x v="76"/>
          </reference>
          <reference field="10" count="1">
            <x v="182"/>
          </reference>
        </references>
      </pivotArea>
    </format>
    <format dxfId="359">
      <pivotArea dataOnly="0" labelOnly="1" fieldPosition="0">
        <references count="2">
          <reference field="8" count="1" selected="0">
            <x v="77"/>
          </reference>
          <reference field="10" count="2">
            <x v="0"/>
            <x v="182"/>
          </reference>
        </references>
      </pivotArea>
    </format>
    <format dxfId="358">
      <pivotArea dataOnly="0" labelOnly="1" fieldPosition="0">
        <references count="2">
          <reference field="8" count="1" selected="0">
            <x v="78"/>
          </reference>
          <reference field="10" count="1">
            <x v="182"/>
          </reference>
        </references>
      </pivotArea>
    </format>
    <format dxfId="357">
      <pivotArea dataOnly="0" labelOnly="1" fieldPosition="0">
        <references count="2">
          <reference field="8" count="1" selected="0">
            <x v="79"/>
          </reference>
          <reference field="10" count="1">
            <x v="182"/>
          </reference>
        </references>
      </pivotArea>
    </format>
    <format dxfId="356">
      <pivotArea dataOnly="0" labelOnly="1" fieldPosition="0">
        <references count="2">
          <reference field="8" count="1" selected="0">
            <x v="80"/>
          </reference>
          <reference field="10" count="3">
            <x v="0"/>
            <x v="177"/>
            <x v="182"/>
          </reference>
        </references>
      </pivotArea>
    </format>
    <format dxfId="355">
      <pivotArea dataOnly="0" labelOnly="1" fieldPosition="0">
        <references count="2">
          <reference field="8" count="1" selected="0">
            <x v="81"/>
          </reference>
          <reference field="10" count="1">
            <x v="182"/>
          </reference>
        </references>
      </pivotArea>
    </format>
    <format dxfId="354">
      <pivotArea dataOnly="0" labelOnly="1" fieldPosition="0">
        <references count="2">
          <reference field="8" count="1" selected="0">
            <x v="82"/>
          </reference>
          <reference field="10" count="5">
            <x v="0"/>
            <x v="32"/>
            <x v="77"/>
            <x v="78"/>
            <x v="182"/>
          </reference>
        </references>
      </pivotArea>
    </format>
    <format dxfId="353">
      <pivotArea dataOnly="0" labelOnly="1" fieldPosition="0">
        <references count="2">
          <reference field="8" count="1" selected="0">
            <x v="83"/>
          </reference>
          <reference field="10" count="3">
            <x v="1"/>
            <x v="70"/>
            <x v="182"/>
          </reference>
        </references>
      </pivotArea>
    </format>
    <format dxfId="352">
      <pivotArea dataOnly="0" labelOnly="1" fieldPosition="0">
        <references count="2">
          <reference field="8" count="1" selected="0">
            <x v="84"/>
          </reference>
          <reference field="10" count="1">
            <x v="0"/>
          </reference>
        </references>
      </pivotArea>
    </format>
    <format dxfId="351">
      <pivotArea dataOnly="0" labelOnly="1" fieldPosition="0">
        <references count="2">
          <reference field="8" count="1" selected="0">
            <x v="85"/>
          </reference>
          <reference field="10" count="1">
            <x v="182"/>
          </reference>
        </references>
      </pivotArea>
    </format>
    <format dxfId="350">
      <pivotArea dataOnly="0" labelOnly="1" fieldPosition="0">
        <references count="2">
          <reference field="8" count="1" selected="0">
            <x v="86"/>
          </reference>
          <reference field="10" count="1">
            <x v="182"/>
          </reference>
        </references>
      </pivotArea>
    </format>
    <format dxfId="349">
      <pivotArea dataOnly="0" labelOnly="1" fieldPosition="0">
        <references count="2">
          <reference field="8" count="1" selected="0">
            <x v="87"/>
          </reference>
          <reference field="10" count="2">
            <x v="0"/>
            <x v="182"/>
          </reference>
        </references>
      </pivotArea>
    </format>
    <format dxfId="348">
      <pivotArea dataOnly="0" labelOnly="1" fieldPosition="0">
        <references count="2">
          <reference field="8" count="1" selected="0">
            <x v="88"/>
          </reference>
          <reference field="10" count="1">
            <x v="182"/>
          </reference>
        </references>
      </pivotArea>
    </format>
    <format dxfId="347">
      <pivotArea dataOnly="0" labelOnly="1" fieldPosition="0">
        <references count="2">
          <reference field="8" count="1" selected="0">
            <x v="89"/>
          </reference>
          <reference field="10" count="1">
            <x v="182"/>
          </reference>
        </references>
      </pivotArea>
    </format>
    <format dxfId="346">
      <pivotArea dataOnly="0" labelOnly="1" fieldPosition="0">
        <references count="2">
          <reference field="8" count="1" selected="0">
            <x v="90"/>
          </reference>
          <reference field="10" count="1">
            <x v="1"/>
          </reference>
        </references>
      </pivotArea>
    </format>
    <format dxfId="345">
      <pivotArea dataOnly="0" labelOnly="1" fieldPosition="0">
        <references count="2">
          <reference field="8" count="1" selected="0">
            <x v="91"/>
          </reference>
          <reference field="10" count="3">
            <x v="182"/>
            <x v="243"/>
            <x v="360"/>
          </reference>
        </references>
      </pivotArea>
    </format>
    <format dxfId="344">
      <pivotArea dataOnly="0" labelOnly="1" fieldPosition="0">
        <references count="2">
          <reference field="8" count="1" selected="0">
            <x v="92"/>
          </reference>
          <reference field="10" count="2">
            <x v="182"/>
            <x v="360"/>
          </reference>
        </references>
      </pivotArea>
    </format>
    <format dxfId="343">
      <pivotArea dataOnly="0" labelOnly="1" fieldPosition="0">
        <references count="2">
          <reference field="8" count="1" selected="0">
            <x v="93"/>
          </reference>
          <reference field="10" count="2">
            <x v="1"/>
            <x v="182"/>
          </reference>
        </references>
      </pivotArea>
    </format>
    <format dxfId="342">
      <pivotArea dataOnly="0" labelOnly="1" fieldPosition="0">
        <references count="2">
          <reference field="8" count="1" selected="0">
            <x v="94"/>
          </reference>
          <reference field="10" count="2">
            <x v="1"/>
            <x v="182"/>
          </reference>
        </references>
      </pivotArea>
    </format>
    <format dxfId="341">
      <pivotArea dataOnly="0" labelOnly="1" fieldPosition="0">
        <references count="2">
          <reference field="8" count="1" selected="0">
            <x v="95"/>
          </reference>
          <reference field="10" count="2">
            <x v="182"/>
            <x v="243"/>
          </reference>
        </references>
      </pivotArea>
    </format>
    <format dxfId="340">
      <pivotArea dataOnly="0" labelOnly="1" fieldPosition="0">
        <references count="2">
          <reference field="8" count="1" selected="0">
            <x v="96"/>
          </reference>
          <reference field="10" count="1">
            <x v="182"/>
          </reference>
        </references>
      </pivotArea>
    </format>
    <format dxfId="339">
      <pivotArea dataOnly="0" labelOnly="1" fieldPosition="0">
        <references count="2">
          <reference field="8" count="1" selected="0">
            <x v="97"/>
          </reference>
          <reference field="10" count="4">
            <x v="182"/>
            <x v="285"/>
            <x v="333"/>
            <x v="334"/>
          </reference>
        </references>
      </pivotArea>
    </format>
    <format dxfId="338">
      <pivotArea dataOnly="0" labelOnly="1" fieldPosition="0">
        <references count="2">
          <reference field="8" count="1" selected="0">
            <x v="98"/>
          </reference>
          <reference field="10" count="27">
            <x v="33"/>
            <x v="35"/>
            <x v="38"/>
            <x v="39"/>
            <x v="41"/>
            <x v="43"/>
            <x v="54"/>
            <x v="58"/>
            <x v="95"/>
            <x v="150"/>
            <x v="178"/>
            <x v="182"/>
            <x v="183"/>
            <x v="231"/>
            <x v="239"/>
            <x v="301"/>
            <x v="303"/>
            <x v="304"/>
            <x v="332"/>
            <x v="337"/>
            <x v="348"/>
            <x v="349"/>
            <x v="377"/>
            <x v="379"/>
            <x v="380"/>
            <x v="390"/>
            <x v="401"/>
          </reference>
        </references>
      </pivotArea>
    </format>
    <format dxfId="337">
      <pivotArea dataOnly="0" labelOnly="1" fieldPosition="0">
        <references count="2">
          <reference field="8" count="1" selected="0">
            <x v="99"/>
          </reference>
          <reference field="10" count="3">
            <x v="162"/>
            <x v="182"/>
            <x v="237"/>
          </reference>
        </references>
      </pivotArea>
    </format>
    <format dxfId="336">
      <pivotArea dataOnly="0" labelOnly="1" fieldPosition="0">
        <references count="2">
          <reference field="8" count="1" selected="0">
            <x v="100"/>
          </reference>
          <reference field="10" count="9">
            <x v="1"/>
            <x v="84"/>
            <x v="158"/>
            <x v="182"/>
            <x v="196"/>
            <x v="321"/>
            <x v="340"/>
            <x v="419"/>
            <x v="440"/>
          </reference>
        </references>
      </pivotArea>
    </format>
    <format dxfId="335">
      <pivotArea dataOnly="0" labelOnly="1" fieldPosition="0">
        <references count="2">
          <reference field="8" count="1" selected="0">
            <x v="101"/>
          </reference>
          <reference field="10" count="1">
            <x v="182"/>
          </reference>
        </references>
      </pivotArea>
    </format>
    <format dxfId="334">
      <pivotArea dataOnly="0" labelOnly="1" fieldPosition="0">
        <references count="2">
          <reference field="8" count="1" selected="0">
            <x v="102"/>
          </reference>
          <reference field="10" count="3">
            <x v="38"/>
            <x v="182"/>
            <x v="238"/>
          </reference>
        </references>
      </pivotArea>
    </format>
    <format dxfId="333">
      <pivotArea dataOnly="0" labelOnly="1" fieldPosition="0">
        <references count="2">
          <reference field="8" count="1" selected="0">
            <x v="103"/>
          </reference>
          <reference field="10" count="50">
            <x v="1"/>
            <x v="20"/>
            <x v="21"/>
            <x v="22"/>
            <x v="23"/>
            <x v="24"/>
            <x v="33"/>
            <x v="35"/>
            <x v="38"/>
            <x v="39"/>
            <x v="41"/>
            <x v="50"/>
            <x v="51"/>
            <x v="52"/>
            <x v="57"/>
            <x v="62"/>
            <x v="79"/>
            <x v="80"/>
            <x v="85"/>
            <x v="87"/>
            <x v="89"/>
            <x v="90"/>
            <x v="91"/>
            <x v="92"/>
            <x v="99"/>
            <x v="100"/>
            <x v="101"/>
            <x v="103"/>
            <x v="105"/>
            <x v="137"/>
            <x v="138"/>
            <x v="140"/>
            <x v="144"/>
            <x v="145"/>
            <x v="148"/>
            <x v="151"/>
            <x v="152"/>
            <x v="153"/>
            <x v="154"/>
            <x v="163"/>
            <x v="165"/>
            <x v="170"/>
            <x v="171"/>
            <x v="172"/>
            <x v="182"/>
            <x v="183"/>
            <x v="190"/>
            <x v="195"/>
            <x v="197"/>
            <x v="217"/>
          </reference>
        </references>
      </pivotArea>
    </format>
    <format dxfId="332">
      <pivotArea dataOnly="0" labelOnly="1" fieldPosition="0">
        <references count="2">
          <reference field="8" count="1" selected="0">
            <x v="103"/>
          </reference>
          <reference field="10" count="41">
            <x v="220"/>
            <x v="221"/>
            <x v="223"/>
            <x v="227"/>
            <x v="228"/>
            <x v="249"/>
            <x v="260"/>
            <x v="261"/>
            <x v="268"/>
            <x v="299"/>
            <x v="301"/>
            <x v="303"/>
            <x v="315"/>
            <x v="322"/>
            <x v="324"/>
            <x v="326"/>
            <x v="327"/>
            <x v="328"/>
            <x v="331"/>
            <x v="339"/>
            <x v="340"/>
            <x v="342"/>
            <x v="344"/>
            <x v="370"/>
            <x v="386"/>
            <x v="387"/>
            <x v="390"/>
            <x v="393"/>
            <x v="395"/>
            <x v="397"/>
            <x v="399"/>
            <x v="409"/>
            <x v="410"/>
            <x v="411"/>
            <x v="416"/>
            <x v="421"/>
            <x v="422"/>
            <x v="425"/>
            <x v="426"/>
            <x v="427"/>
            <x v="430"/>
          </reference>
        </references>
      </pivotArea>
    </format>
    <format dxfId="331">
      <pivotArea dataOnly="0" labelOnly="1" fieldPosition="0">
        <references count="2">
          <reference field="8" count="1" selected="0">
            <x v="104"/>
          </reference>
          <reference field="10" count="50">
            <x v="16"/>
            <x v="17"/>
            <x v="32"/>
            <x v="35"/>
            <x v="37"/>
            <x v="38"/>
            <x v="46"/>
            <x v="61"/>
            <x v="62"/>
            <x v="63"/>
            <x v="64"/>
            <x v="77"/>
            <x v="79"/>
            <x v="82"/>
            <x v="83"/>
            <x v="99"/>
            <x v="105"/>
            <x v="106"/>
            <x v="139"/>
            <x v="146"/>
            <x v="153"/>
            <x v="154"/>
            <x v="168"/>
            <x v="170"/>
            <x v="173"/>
            <x v="178"/>
            <x v="182"/>
            <x v="183"/>
            <x v="188"/>
            <x v="197"/>
            <x v="216"/>
            <x v="218"/>
            <x v="220"/>
            <x v="222"/>
            <x v="229"/>
            <x v="232"/>
            <x v="234"/>
            <x v="254"/>
            <x v="260"/>
            <x v="261"/>
            <x v="264"/>
            <x v="267"/>
            <x v="269"/>
            <x v="290"/>
            <x v="291"/>
            <x v="294"/>
            <x v="295"/>
            <x v="297"/>
            <x v="303"/>
            <x v="305"/>
          </reference>
        </references>
      </pivotArea>
    </format>
    <format dxfId="330">
      <pivotArea dataOnly="0" labelOnly="1" fieldPosition="0">
        <references count="2">
          <reference field="8" count="1" selected="0">
            <x v="104"/>
          </reference>
          <reference field="10" count="21">
            <x v="326"/>
            <x v="331"/>
            <x v="332"/>
            <x v="335"/>
            <x v="337"/>
            <x v="339"/>
            <x v="342"/>
            <x v="348"/>
            <x v="358"/>
            <x v="361"/>
            <x v="366"/>
            <x v="367"/>
            <x v="371"/>
            <x v="372"/>
            <x v="378"/>
            <x v="389"/>
            <x v="404"/>
            <x v="408"/>
            <x v="410"/>
            <x v="419"/>
            <x v="430"/>
          </reference>
        </references>
      </pivotArea>
    </format>
    <format dxfId="329">
      <pivotArea dataOnly="0" labelOnly="1" fieldPosition="0">
        <references count="2">
          <reference field="8" count="1" selected="0">
            <x v="105"/>
          </reference>
          <reference field="10" count="50">
            <x v="17"/>
            <x v="21"/>
            <x v="32"/>
            <x v="33"/>
            <x v="35"/>
            <x v="37"/>
            <x v="38"/>
            <x v="39"/>
            <x v="41"/>
            <x v="48"/>
            <x v="51"/>
            <x v="53"/>
            <x v="57"/>
            <x v="63"/>
            <x v="64"/>
            <x v="79"/>
            <x v="80"/>
            <x v="89"/>
            <x v="91"/>
            <x v="95"/>
            <x v="97"/>
            <x v="99"/>
            <x v="101"/>
            <x v="106"/>
            <x v="137"/>
            <x v="140"/>
            <x v="169"/>
            <x v="182"/>
            <x v="183"/>
            <x v="188"/>
            <x v="190"/>
            <x v="197"/>
            <x v="198"/>
            <x v="199"/>
            <x v="209"/>
            <x v="216"/>
            <x v="218"/>
            <x v="221"/>
            <x v="222"/>
            <x v="223"/>
            <x v="224"/>
            <x v="225"/>
            <x v="226"/>
            <x v="227"/>
            <x v="228"/>
            <x v="234"/>
            <x v="235"/>
            <x v="242"/>
            <x v="244"/>
            <x v="249"/>
          </reference>
        </references>
      </pivotArea>
    </format>
    <format dxfId="328">
      <pivotArea dataOnly="0" labelOnly="1" fieldPosition="0">
        <references count="2">
          <reference field="8" count="1" selected="0">
            <x v="105"/>
          </reference>
          <reference field="10" count="48">
            <x v="252"/>
            <x v="255"/>
            <x v="256"/>
            <x v="258"/>
            <x v="260"/>
            <x v="261"/>
            <x v="262"/>
            <x v="269"/>
            <x v="286"/>
            <x v="290"/>
            <x v="291"/>
            <x v="296"/>
            <x v="297"/>
            <x v="299"/>
            <x v="301"/>
            <x v="303"/>
            <x v="305"/>
            <x v="306"/>
            <x v="307"/>
            <x v="321"/>
            <x v="322"/>
            <x v="324"/>
            <x v="326"/>
            <x v="328"/>
            <x v="332"/>
            <x v="335"/>
            <x v="336"/>
            <x v="339"/>
            <x v="340"/>
            <x v="343"/>
            <x v="344"/>
            <x v="348"/>
            <x v="358"/>
            <x v="366"/>
            <x v="367"/>
            <x v="378"/>
            <x v="379"/>
            <x v="389"/>
            <x v="397"/>
            <x v="399"/>
            <x v="410"/>
            <x v="412"/>
            <x v="414"/>
            <x v="415"/>
            <x v="422"/>
            <x v="423"/>
            <x v="426"/>
            <x v="470"/>
          </reference>
        </references>
      </pivotArea>
    </format>
    <format dxfId="327">
      <pivotArea dataOnly="0" labelOnly="1" fieldPosition="0">
        <references count="2">
          <reference field="8" count="1" selected="0">
            <x v="106"/>
          </reference>
          <reference field="10" count="5">
            <x v="38"/>
            <x v="39"/>
            <x v="89"/>
            <x v="326"/>
            <x v="387"/>
          </reference>
        </references>
      </pivotArea>
    </format>
    <format dxfId="326">
      <pivotArea dataOnly="0" labelOnly="1" fieldPosition="0">
        <references count="2">
          <reference field="8" count="1" selected="0">
            <x v="107"/>
          </reference>
          <reference field="10" count="1">
            <x v="339"/>
          </reference>
        </references>
      </pivotArea>
    </format>
    <format dxfId="325">
      <pivotArea dataOnly="0" labelOnly="1" fieldPosition="0">
        <references count="2">
          <reference field="8" count="1" selected="0">
            <x v="108"/>
          </reference>
          <reference field="10" count="2">
            <x v="38"/>
            <x v="39"/>
          </reference>
        </references>
      </pivotArea>
    </format>
    <format dxfId="324">
      <pivotArea dataOnly="0" labelOnly="1" fieldPosition="0">
        <references count="2">
          <reference field="8" count="1" selected="0">
            <x v="109"/>
          </reference>
          <reference field="10" count="9">
            <x v="38"/>
            <x v="39"/>
            <x v="56"/>
            <x v="89"/>
            <x v="105"/>
            <x v="165"/>
            <x v="183"/>
            <x v="225"/>
            <x v="387"/>
          </reference>
        </references>
      </pivotArea>
    </format>
    <format dxfId="323">
      <pivotArea dataOnly="0" labelOnly="1" fieldPosition="0">
        <references count="2">
          <reference field="8" count="1" selected="0">
            <x v="110"/>
          </reference>
          <reference field="10" count="48">
            <x v="32"/>
            <x v="37"/>
            <x v="41"/>
            <x v="45"/>
            <x v="62"/>
            <x v="63"/>
            <x v="74"/>
            <x v="76"/>
            <x v="77"/>
            <x v="79"/>
            <x v="83"/>
            <x v="95"/>
            <x v="97"/>
            <x v="99"/>
            <x v="106"/>
            <x v="146"/>
            <x v="150"/>
            <x v="182"/>
            <x v="183"/>
            <x v="188"/>
            <x v="189"/>
            <x v="197"/>
            <x v="214"/>
            <x v="217"/>
            <x v="218"/>
            <x v="235"/>
            <x v="250"/>
            <x v="251"/>
            <x v="262"/>
            <x v="290"/>
            <x v="294"/>
            <x v="297"/>
            <x v="303"/>
            <x v="340"/>
            <x v="344"/>
            <x v="345"/>
            <x v="348"/>
            <x v="358"/>
            <x v="367"/>
            <x v="372"/>
            <x v="377"/>
            <x v="378"/>
            <x v="380"/>
            <x v="385"/>
            <x v="400"/>
            <x v="401"/>
            <x v="405"/>
            <x v="426"/>
          </reference>
        </references>
      </pivotArea>
    </format>
    <format dxfId="322">
      <pivotArea dataOnly="0" labelOnly="1" fieldPosition="0">
        <references count="2">
          <reference field="8" count="1" selected="0">
            <x v="111"/>
          </reference>
          <reference field="10" count="37">
            <x v="5"/>
            <x v="6"/>
            <x v="7"/>
            <x v="12"/>
            <x v="13"/>
            <x v="39"/>
            <x v="50"/>
            <x v="93"/>
            <x v="102"/>
            <x v="145"/>
            <x v="165"/>
            <x v="182"/>
            <x v="183"/>
            <x v="197"/>
            <x v="234"/>
            <x v="235"/>
            <x v="242"/>
            <x v="252"/>
            <x v="303"/>
            <x v="305"/>
            <x v="309"/>
            <x v="314"/>
            <x v="316"/>
            <x v="318"/>
            <x v="322"/>
            <x v="324"/>
            <x v="331"/>
            <x v="362"/>
            <x v="370"/>
            <x v="377"/>
            <x v="383"/>
            <x v="393"/>
            <x v="394"/>
            <x v="395"/>
            <x v="396"/>
            <x v="397"/>
            <x v="427"/>
          </reference>
        </references>
      </pivotArea>
    </format>
    <format dxfId="321">
      <pivotArea dataOnly="0" labelOnly="1" fieldPosition="0">
        <references count="2">
          <reference field="8" count="1" selected="0">
            <x v="112"/>
          </reference>
          <reference field="10" count="9">
            <x v="8"/>
            <x v="18"/>
            <x v="32"/>
            <x v="65"/>
            <x v="197"/>
            <x v="294"/>
            <x v="303"/>
            <x v="312"/>
            <x v="366"/>
          </reference>
        </references>
      </pivotArea>
    </format>
    <format dxfId="320">
      <pivotArea dataOnly="0" labelOnly="1" fieldPosition="0">
        <references count="2">
          <reference field="8" count="1" selected="0">
            <x v="113"/>
          </reference>
          <reference field="10" count="28">
            <x v="17"/>
            <x v="35"/>
            <x v="37"/>
            <x v="39"/>
            <x v="83"/>
            <x v="138"/>
            <x v="145"/>
            <x v="166"/>
            <x v="182"/>
            <x v="183"/>
            <x v="197"/>
            <x v="200"/>
            <x v="209"/>
            <x v="216"/>
            <x v="227"/>
            <x v="230"/>
            <x v="249"/>
            <x v="301"/>
            <x v="303"/>
            <x v="311"/>
            <x v="326"/>
            <x v="327"/>
            <x v="331"/>
            <x v="339"/>
            <x v="344"/>
            <x v="346"/>
            <x v="348"/>
            <x v="426"/>
          </reference>
        </references>
      </pivotArea>
    </format>
    <format dxfId="319">
      <pivotArea dataOnly="0" labelOnly="1" fieldPosition="0">
        <references count="2">
          <reference field="8" count="1" selected="0">
            <x v="114"/>
          </reference>
          <reference field="10" count="3">
            <x v="26"/>
            <x v="182"/>
            <x v="328"/>
          </reference>
        </references>
      </pivotArea>
    </format>
    <format dxfId="318">
      <pivotArea dataOnly="0" labelOnly="1" fieldPosition="0">
        <references count="2">
          <reference field="8" count="1" selected="0">
            <x v="115"/>
          </reference>
          <reference field="10" count="1">
            <x v="182"/>
          </reference>
        </references>
      </pivotArea>
    </format>
    <format dxfId="317">
      <pivotArea dataOnly="0" labelOnly="1" fieldPosition="0">
        <references count="2">
          <reference field="8" count="1" selected="0">
            <x v="116"/>
          </reference>
          <reference field="10" count="2">
            <x v="131"/>
            <x v="182"/>
          </reference>
        </references>
      </pivotArea>
    </format>
    <format dxfId="316">
      <pivotArea dataOnly="0" labelOnly="1" fieldPosition="0">
        <references count="2">
          <reference field="8" count="1" selected="0">
            <x v="117"/>
          </reference>
          <reference field="10" count="1">
            <x v="192"/>
          </reference>
        </references>
      </pivotArea>
    </format>
    <format dxfId="315">
      <pivotArea dataOnly="0" labelOnly="1" fieldPosition="0">
        <references count="2">
          <reference field="8" count="1" selected="0">
            <x v="118"/>
          </reference>
          <reference field="10" count="10">
            <x v="5"/>
            <x v="10"/>
            <x v="32"/>
            <x v="34"/>
            <x v="177"/>
            <x v="182"/>
            <x v="191"/>
            <x v="197"/>
            <x v="358"/>
            <x v="372"/>
          </reference>
        </references>
      </pivotArea>
    </format>
    <format dxfId="314">
      <pivotArea dataOnly="0" labelOnly="1" fieldPosition="0">
        <references count="2">
          <reference field="8" count="1" selected="0">
            <x v="119"/>
          </reference>
          <reference field="10" count="5">
            <x v="72"/>
            <x v="176"/>
            <x v="265"/>
            <x v="297"/>
            <x v="358"/>
          </reference>
        </references>
      </pivotArea>
    </format>
    <format dxfId="313">
      <pivotArea dataOnly="0" labelOnly="1" fieldPosition="0">
        <references count="2">
          <reference field="8" count="1" selected="0">
            <x v="120"/>
          </reference>
          <reference field="10" count="2">
            <x v="182"/>
            <x v="191"/>
          </reference>
        </references>
      </pivotArea>
    </format>
    <format dxfId="312">
      <pivotArea dataOnly="0" labelOnly="1" fieldPosition="0">
        <references count="2">
          <reference field="8" count="1" selected="0">
            <x v="121"/>
          </reference>
          <reference field="10" count="50">
            <x v="14"/>
            <x v="32"/>
            <x v="33"/>
            <x v="35"/>
            <x v="37"/>
            <x v="38"/>
            <x v="39"/>
            <x v="41"/>
            <x v="46"/>
            <x v="49"/>
            <x v="51"/>
            <x v="53"/>
            <x v="54"/>
            <x v="57"/>
            <x v="58"/>
            <x v="62"/>
            <x v="63"/>
            <x v="68"/>
            <x v="90"/>
            <x v="92"/>
            <x v="95"/>
            <x v="97"/>
            <x v="99"/>
            <x v="103"/>
            <x v="104"/>
            <x v="137"/>
            <x v="152"/>
            <x v="154"/>
            <x v="182"/>
            <x v="183"/>
            <x v="184"/>
            <x v="186"/>
            <x v="188"/>
            <x v="190"/>
            <x v="197"/>
            <x v="211"/>
            <x v="216"/>
            <x v="220"/>
            <x v="222"/>
            <x v="223"/>
            <x v="224"/>
            <x v="227"/>
            <x v="228"/>
            <x v="232"/>
            <x v="241"/>
            <x v="249"/>
            <x v="252"/>
            <x v="258"/>
            <x v="259"/>
            <x v="261"/>
          </reference>
        </references>
      </pivotArea>
    </format>
    <format dxfId="311">
      <pivotArea dataOnly="0" labelOnly="1" fieldPosition="0">
        <references count="2">
          <reference field="8" count="1" selected="0">
            <x v="121"/>
          </reference>
          <reference field="10" count="32">
            <x v="262"/>
            <x v="264"/>
            <x v="290"/>
            <x v="297"/>
            <x v="301"/>
            <x v="303"/>
            <x v="320"/>
            <x v="322"/>
            <x v="326"/>
            <x v="327"/>
            <x v="332"/>
            <x v="339"/>
            <x v="340"/>
            <x v="342"/>
            <x v="344"/>
            <x v="348"/>
            <x v="358"/>
            <x v="367"/>
            <x v="370"/>
            <x v="380"/>
            <x v="386"/>
            <x v="397"/>
            <x v="399"/>
            <x v="401"/>
            <x v="402"/>
            <x v="409"/>
            <x v="410"/>
            <x v="415"/>
            <x v="418"/>
            <x v="423"/>
            <x v="430"/>
            <x v="470"/>
          </reference>
        </references>
      </pivotArea>
    </format>
    <format dxfId="310">
      <pivotArea dataOnly="0" labelOnly="1" fieldPosition="0">
        <references count="2">
          <reference field="8" count="1" selected="0">
            <x v="122"/>
          </reference>
          <reference field="10" count="50">
            <x v="3"/>
            <x v="18"/>
            <x v="19"/>
            <x v="20"/>
            <x v="29"/>
            <x v="33"/>
            <x v="38"/>
            <x v="39"/>
            <x v="50"/>
            <x v="53"/>
            <x v="59"/>
            <x v="60"/>
            <x v="84"/>
            <x v="88"/>
            <x v="89"/>
            <x v="91"/>
            <x v="96"/>
            <x v="99"/>
            <x v="100"/>
            <x v="101"/>
            <x v="103"/>
            <x v="105"/>
            <x v="137"/>
            <x v="138"/>
            <x v="140"/>
            <x v="141"/>
            <x v="144"/>
            <x v="145"/>
            <x v="163"/>
            <x v="181"/>
            <x v="182"/>
            <x v="183"/>
            <x v="185"/>
            <x v="190"/>
            <x v="194"/>
            <x v="197"/>
            <x v="211"/>
            <x v="227"/>
            <x v="230"/>
            <x v="235"/>
            <x v="236"/>
            <x v="238"/>
            <x v="242"/>
            <x v="245"/>
            <x v="260"/>
            <x v="262"/>
            <x v="264"/>
            <x v="291"/>
            <x v="301"/>
            <x v="303"/>
          </reference>
        </references>
      </pivotArea>
    </format>
    <format dxfId="309">
      <pivotArea dataOnly="0" labelOnly="1" fieldPosition="0">
        <references count="2">
          <reference field="8" count="1" selected="0">
            <x v="122"/>
          </reference>
          <reference field="10" count="27">
            <x v="310"/>
            <x v="316"/>
            <x v="318"/>
            <x v="326"/>
            <x v="330"/>
            <x v="331"/>
            <x v="338"/>
            <x v="339"/>
            <x v="340"/>
            <x v="342"/>
            <x v="343"/>
            <x v="344"/>
            <x v="348"/>
            <x v="370"/>
            <x v="383"/>
            <x v="384"/>
            <x v="387"/>
            <x v="395"/>
            <x v="397"/>
            <x v="410"/>
            <x v="416"/>
            <x v="421"/>
            <x v="422"/>
            <x v="423"/>
            <x v="424"/>
            <x v="427"/>
            <x v="470"/>
          </reference>
        </references>
      </pivotArea>
    </format>
    <format dxfId="308">
      <pivotArea dataOnly="0" labelOnly="1" fieldPosition="0">
        <references count="2">
          <reference field="8" count="1" selected="0">
            <x v="123"/>
          </reference>
          <reference field="10" count="50">
            <x v="1"/>
            <x v="18"/>
            <x v="32"/>
            <x v="33"/>
            <x v="35"/>
            <x v="38"/>
            <x v="39"/>
            <x v="41"/>
            <x v="51"/>
            <x v="53"/>
            <x v="57"/>
            <x v="58"/>
            <x v="62"/>
            <x v="64"/>
            <x v="66"/>
            <x v="79"/>
            <x v="80"/>
            <x v="83"/>
            <x v="89"/>
            <x v="91"/>
            <x v="95"/>
            <x v="97"/>
            <x v="99"/>
            <x v="144"/>
            <x v="145"/>
            <x v="146"/>
            <x v="151"/>
            <x v="153"/>
            <x v="154"/>
            <x v="165"/>
            <x v="180"/>
            <x v="182"/>
            <x v="183"/>
            <x v="184"/>
            <x v="186"/>
            <x v="187"/>
            <x v="188"/>
            <x v="189"/>
            <x v="190"/>
            <x v="195"/>
            <x v="197"/>
            <x v="220"/>
            <x v="227"/>
            <x v="228"/>
            <x v="234"/>
            <x v="235"/>
            <x v="238"/>
            <x v="240"/>
            <x v="242"/>
            <x v="253"/>
          </reference>
        </references>
      </pivotArea>
    </format>
    <format dxfId="307">
      <pivotArea dataOnly="0" labelOnly="1" fieldPosition="0">
        <references count="2">
          <reference field="8" count="1" selected="0">
            <x v="123"/>
          </reference>
          <reference field="10" count="41">
            <x v="256"/>
            <x v="260"/>
            <x v="261"/>
            <x v="262"/>
            <x v="265"/>
            <x v="269"/>
            <x v="291"/>
            <x v="301"/>
            <x v="303"/>
            <x v="319"/>
            <x v="323"/>
            <x v="324"/>
            <x v="325"/>
            <x v="326"/>
            <x v="327"/>
            <x v="335"/>
            <x v="339"/>
            <x v="340"/>
            <x v="342"/>
            <x v="344"/>
            <x v="347"/>
            <x v="348"/>
            <x v="367"/>
            <x v="378"/>
            <x v="379"/>
            <x v="387"/>
            <x v="389"/>
            <x v="397"/>
            <x v="398"/>
            <x v="399"/>
            <x v="405"/>
            <x v="407"/>
            <x v="409"/>
            <x v="410"/>
            <x v="413"/>
            <x v="417"/>
            <x v="420"/>
            <x v="422"/>
            <x v="423"/>
            <x v="430"/>
            <x v="470"/>
          </reference>
        </references>
      </pivotArea>
    </format>
    <format dxfId="306">
      <pivotArea dataOnly="0" labelOnly="1" fieldPosition="0">
        <references count="2">
          <reference field="8" count="1" selected="0">
            <x v="124"/>
          </reference>
          <reference field="10" count="29">
            <x v="35"/>
            <x v="37"/>
            <x v="38"/>
            <x v="39"/>
            <x v="51"/>
            <x v="57"/>
            <x v="80"/>
            <x v="91"/>
            <x v="140"/>
            <x v="152"/>
            <x v="182"/>
            <x v="190"/>
            <x v="197"/>
            <x v="209"/>
            <x v="220"/>
            <x v="221"/>
            <x v="223"/>
            <x v="227"/>
            <x v="228"/>
            <x v="249"/>
            <x v="260"/>
            <x v="264"/>
            <x v="301"/>
            <x v="366"/>
            <x v="397"/>
            <x v="410"/>
            <x v="422"/>
            <x v="430"/>
            <x v="470"/>
          </reference>
        </references>
      </pivotArea>
    </format>
    <format dxfId="305">
      <pivotArea dataOnly="0" labelOnly="1" fieldPosition="0">
        <references count="2">
          <reference field="8" count="1" selected="0">
            <x v="125"/>
          </reference>
          <reference field="10" count="25">
            <x v="35"/>
            <x v="50"/>
            <x v="51"/>
            <x v="57"/>
            <x v="80"/>
            <x v="92"/>
            <x v="105"/>
            <x v="140"/>
            <x v="152"/>
            <x v="183"/>
            <x v="190"/>
            <x v="197"/>
            <x v="211"/>
            <x v="227"/>
            <x v="228"/>
            <x v="260"/>
            <x v="261"/>
            <x v="301"/>
            <x v="303"/>
            <x v="322"/>
            <x v="339"/>
            <x v="386"/>
            <x v="399"/>
            <x v="410"/>
            <x v="429"/>
          </reference>
        </references>
      </pivotArea>
    </format>
    <format dxfId="304">
      <pivotArea dataOnly="0" labelOnly="1" fieldPosition="0">
        <references count="2">
          <reference field="8" count="1" selected="0">
            <x v="126"/>
          </reference>
          <reference field="10" count="4">
            <x v="95"/>
            <x v="182"/>
            <x v="214"/>
            <x v="216"/>
          </reference>
        </references>
      </pivotArea>
    </format>
    <format dxfId="303">
      <pivotArea dataOnly="0" labelOnly="1" fieldPosition="0">
        <references count="2">
          <reference field="8" count="1" selected="0">
            <x v="127"/>
          </reference>
          <reference field="10" count="2">
            <x v="339"/>
            <x v="348"/>
          </reference>
        </references>
      </pivotArea>
    </format>
    <format dxfId="302">
      <pivotArea dataOnly="0" labelOnly="1" fieldPosition="0">
        <references count="2">
          <reference field="8" count="1" selected="0">
            <x v="128"/>
          </reference>
          <reference field="10" count="10">
            <x v="38"/>
            <x v="39"/>
            <x v="83"/>
            <x v="91"/>
            <x v="103"/>
            <x v="183"/>
            <x v="197"/>
            <x v="214"/>
            <x v="227"/>
            <x v="228"/>
          </reference>
        </references>
      </pivotArea>
    </format>
    <format dxfId="301">
      <pivotArea dataOnly="0" labelOnly="1" fieldPosition="0">
        <references count="2">
          <reference field="8" count="1" selected="0">
            <x v="129"/>
          </reference>
          <reference field="10" count="50">
            <x v="1"/>
            <x v="33"/>
            <x v="35"/>
            <x v="38"/>
            <x v="39"/>
            <x v="41"/>
            <x v="46"/>
            <x v="47"/>
            <x v="49"/>
            <x v="53"/>
            <x v="54"/>
            <x v="62"/>
            <x v="66"/>
            <x v="80"/>
            <x v="81"/>
            <x v="83"/>
            <x v="90"/>
            <x v="92"/>
            <x v="95"/>
            <x v="97"/>
            <x v="99"/>
            <x v="137"/>
            <x v="144"/>
            <x v="145"/>
            <x v="152"/>
            <x v="176"/>
            <x v="182"/>
            <x v="183"/>
            <x v="187"/>
            <x v="190"/>
            <x v="197"/>
            <x v="209"/>
            <x v="220"/>
            <x v="221"/>
            <x v="224"/>
            <x v="227"/>
            <x v="228"/>
            <x v="233"/>
            <x v="234"/>
            <x v="235"/>
            <x v="241"/>
            <x v="242"/>
            <x v="249"/>
            <x v="257"/>
            <x v="260"/>
            <x v="261"/>
            <x v="262"/>
            <x v="269"/>
            <x v="292"/>
            <x v="300"/>
          </reference>
        </references>
      </pivotArea>
    </format>
    <format dxfId="300">
      <pivotArea dataOnly="0" labelOnly="1" fieldPosition="0">
        <references count="2">
          <reference field="8" count="1" selected="0">
            <x v="129"/>
          </reference>
          <reference field="10" count="20">
            <x v="301"/>
            <x v="303"/>
            <x v="318"/>
            <x v="319"/>
            <x v="331"/>
            <x v="339"/>
            <x v="340"/>
            <x v="364"/>
            <x v="367"/>
            <x v="378"/>
            <x v="386"/>
            <x v="387"/>
            <x v="390"/>
            <x v="392"/>
            <x v="397"/>
            <x v="409"/>
            <x v="410"/>
            <x v="427"/>
            <x v="430"/>
            <x v="470"/>
          </reference>
        </references>
      </pivotArea>
    </format>
    <format dxfId="299">
      <pivotArea dataOnly="0" labelOnly="1" fieldPosition="0">
        <references count="2">
          <reference field="8" count="1" selected="0">
            <x v="130"/>
          </reference>
          <reference field="10" count="3">
            <x v="89"/>
            <x v="105"/>
            <x v="197"/>
          </reference>
        </references>
      </pivotArea>
    </format>
    <format dxfId="298">
      <pivotArea dataOnly="0" labelOnly="1" fieldPosition="0">
        <references count="2">
          <reference field="8" count="1" selected="0">
            <x v="131"/>
          </reference>
          <reference field="10" count="22">
            <x v="32"/>
            <x v="35"/>
            <x v="38"/>
            <x v="39"/>
            <x v="91"/>
            <x v="103"/>
            <x v="140"/>
            <x v="152"/>
            <x v="182"/>
            <x v="183"/>
            <x v="197"/>
            <x v="201"/>
            <x v="216"/>
            <x v="220"/>
            <x v="227"/>
            <x v="228"/>
            <x v="241"/>
            <x v="339"/>
            <x v="348"/>
            <x v="369"/>
            <x v="384"/>
            <x v="387"/>
          </reference>
        </references>
      </pivotArea>
    </format>
    <format dxfId="297">
      <pivotArea dataOnly="0" labelOnly="1" fieldPosition="0">
        <references count="2">
          <reference field="8" count="1" selected="0">
            <x v="132"/>
          </reference>
          <reference field="10" count="41">
            <x v="18"/>
            <x v="35"/>
            <x v="38"/>
            <x v="39"/>
            <x v="51"/>
            <x v="85"/>
            <x v="91"/>
            <x v="94"/>
            <x v="95"/>
            <x v="99"/>
            <x v="105"/>
            <x v="137"/>
            <x v="140"/>
            <x v="144"/>
            <x v="145"/>
            <x v="154"/>
            <x v="182"/>
            <x v="190"/>
            <x v="197"/>
            <x v="205"/>
            <x v="213"/>
            <x v="220"/>
            <x v="221"/>
            <x v="227"/>
            <x v="241"/>
            <x v="246"/>
            <x v="249"/>
            <x v="257"/>
            <x v="260"/>
            <x v="263"/>
            <x v="269"/>
            <x v="320"/>
            <x v="339"/>
            <x v="340"/>
            <x v="341"/>
            <x v="371"/>
            <x v="410"/>
            <x v="414"/>
            <x v="429"/>
            <x v="430"/>
            <x v="470"/>
          </reference>
        </references>
      </pivotArea>
    </format>
    <format dxfId="296">
      <pivotArea dataOnly="0" labelOnly="1" fieldPosition="0">
        <references count="2">
          <reference field="8" count="1" selected="0">
            <x v="133"/>
          </reference>
          <reference field="10" count="6">
            <x v="94"/>
            <x v="182"/>
            <x v="241"/>
            <x v="251"/>
            <x v="339"/>
            <x v="401"/>
          </reference>
        </references>
      </pivotArea>
    </format>
    <format dxfId="295">
      <pivotArea dataOnly="0" labelOnly="1" fieldPosition="0">
        <references count="2">
          <reference field="8" count="1" selected="0">
            <x v="134"/>
          </reference>
          <reference field="10" count="13">
            <x v="22"/>
            <x v="33"/>
            <x v="35"/>
            <x v="154"/>
            <x v="182"/>
            <x v="220"/>
            <x v="313"/>
            <x v="322"/>
            <x v="384"/>
            <x v="397"/>
            <x v="399"/>
            <x v="422"/>
            <x v="430"/>
          </reference>
        </references>
      </pivotArea>
    </format>
    <format dxfId="294">
      <pivotArea dataOnly="0" labelOnly="1" fieldPosition="0">
        <references count="2">
          <reference field="8" count="1" selected="0">
            <x v="135"/>
          </reference>
          <reference field="10" count="7">
            <x v="69"/>
            <x v="182"/>
            <x v="193"/>
            <x v="204"/>
            <x v="346"/>
            <x v="363"/>
            <x v="403"/>
          </reference>
        </references>
      </pivotArea>
    </format>
    <format dxfId="293">
      <pivotArea dataOnly="0" labelOnly="1" fieldPosition="0">
        <references count="2">
          <reference field="8" count="1" selected="0">
            <x v="136"/>
          </reference>
          <reference field="10" count="50">
            <x v="13"/>
            <x v="17"/>
            <x v="32"/>
            <x v="35"/>
            <x v="37"/>
            <x v="46"/>
            <x v="55"/>
            <x v="62"/>
            <x v="63"/>
            <x v="64"/>
            <x v="66"/>
            <x v="67"/>
            <x v="83"/>
            <x v="86"/>
            <x v="95"/>
            <x v="98"/>
            <x v="99"/>
            <x v="106"/>
            <x v="107"/>
            <x v="167"/>
            <x v="173"/>
            <x v="178"/>
            <x v="182"/>
            <x v="183"/>
            <x v="186"/>
            <x v="188"/>
            <x v="190"/>
            <x v="197"/>
            <x v="216"/>
            <x v="217"/>
            <x v="220"/>
            <x v="267"/>
            <x v="290"/>
            <x v="291"/>
            <x v="294"/>
            <x v="297"/>
            <x v="298"/>
            <x v="301"/>
            <x v="302"/>
            <x v="303"/>
            <x v="317"/>
            <x v="332"/>
            <x v="335"/>
            <x v="339"/>
            <x v="340"/>
            <x v="344"/>
            <x v="348"/>
            <x v="358"/>
            <x v="366"/>
            <x v="371"/>
          </reference>
        </references>
      </pivotArea>
    </format>
    <format dxfId="292">
      <pivotArea dataOnly="0" labelOnly="1" fieldPosition="0">
        <references count="2">
          <reference field="8" count="1" selected="0">
            <x v="136"/>
          </reference>
          <reference field="10" count="4">
            <x v="372"/>
            <x v="387"/>
            <x v="425"/>
            <x v="428"/>
          </reference>
        </references>
      </pivotArea>
    </format>
    <format dxfId="291">
      <pivotArea dataOnly="0" labelOnly="1" fieldPosition="0">
        <references count="2">
          <reference field="8" count="1" selected="0">
            <x v="137"/>
          </reference>
          <reference field="10" count="17">
            <x v="25"/>
            <x v="35"/>
            <x v="39"/>
            <x v="62"/>
            <x v="103"/>
            <x v="182"/>
            <x v="183"/>
            <x v="197"/>
            <x v="216"/>
            <x v="301"/>
            <x v="303"/>
            <x v="311"/>
            <x v="339"/>
            <x v="364"/>
            <x v="378"/>
            <x v="427"/>
            <x v="470"/>
          </reference>
        </references>
      </pivotArea>
    </format>
    <format dxfId="290">
      <pivotArea dataOnly="0" labelOnly="1" fieldPosition="0">
        <references count="2">
          <reference field="8" count="1" selected="0">
            <x v="138"/>
          </reference>
          <reference field="10" count="37">
            <x v="9"/>
            <x v="15"/>
            <x v="26"/>
            <x v="35"/>
            <x v="37"/>
            <x v="38"/>
            <x v="39"/>
            <x v="62"/>
            <x v="83"/>
            <x v="86"/>
            <x v="99"/>
            <x v="134"/>
            <x v="135"/>
            <x v="141"/>
            <x v="144"/>
            <x v="145"/>
            <x v="182"/>
            <x v="183"/>
            <x v="190"/>
            <x v="197"/>
            <x v="216"/>
            <x v="241"/>
            <x v="248"/>
            <x v="256"/>
            <x v="294"/>
            <x v="297"/>
            <x v="303"/>
            <x v="318"/>
            <x v="326"/>
            <x v="339"/>
            <x v="348"/>
            <x v="358"/>
            <x v="362"/>
            <x v="365"/>
            <x v="366"/>
            <x v="427"/>
            <x v="470"/>
          </reference>
        </references>
      </pivotArea>
    </format>
    <format dxfId="289">
      <pivotArea dataOnly="0" labelOnly="1" fieldPosition="0">
        <references count="2">
          <reference field="8" count="1" selected="0">
            <x v="139"/>
          </reference>
          <reference field="10" count="1">
            <x v="182"/>
          </reference>
        </references>
      </pivotArea>
    </format>
    <format dxfId="288">
      <pivotArea dataOnly="0" labelOnly="1" fieldPosition="0">
        <references count="2">
          <reference field="8" count="1" selected="0">
            <x v="140"/>
          </reference>
          <reference field="10" count="2">
            <x v="182"/>
            <x v="332"/>
          </reference>
        </references>
      </pivotArea>
    </format>
    <format dxfId="287">
      <pivotArea dataOnly="0" labelOnly="1" fieldPosition="0">
        <references count="2">
          <reference field="8" count="1" selected="0">
            <x v="141"/>
          </reference>
          <reference field="10" count="45">
            <x v="14"/>
            <x v="17"/>
            <x v="32"/>
            <x v="35"/>
            <x v="37"/>
            <x v="38"/>
            <x v="39"/>
            <x v="46"/>
            <x v="57"/>
            <x v="63"/>
            <x v="64"/>
            <x v="66"/>
            <x v="67"/>
            <x v="83"/>
            <x v="86"/>
            <x v="99"/>
            <x v="106"/>
            <x v="173"/>
            <x v="182"/>
            <x v="183"/>
            <x v="197"/>
            <x v="212"/>
            <x v="216"/>
            <x v="217"/>
            <x v="248"/>
            <x v="261"/>
            <x v="289"/>
            <x v="290"/>
            <x v="291"/>
            <x v="294"/>
            <x v="297"/>
            <x v="300"/>
            <x v="301"/>
            <x v="302"/>
            <x v="303"/>
            <x v="332"/>
            <x v="339"/>
            <x v="340"/>
            <x v="344"/>
            <x v="348"/>
            <x v="358"/>
            <x v="366"/>
            <x v="371"/>
            <x v="372"/>
            <x v="376"/>
          </reference>
        </references>
      </pivotArea>
    </format>
    <format dxfId="286">
      <pivotArea dataOnly="0" labelOnly="1" fieldPosition="0">
        <references count="2">
          <reference field="8" count="1" selected="0">
            <x v="142"/>
          </reference>
          <reference field="10" count="2">
            <x v="182"/>
            <x v="427"/>
          </reference>
        </references>
      </pivotArea>
    </format>
    <format dxfId="285">
      <pivotArea dataOnly="0" labelOnly="1" fieldPosition="0">
        <references count="2">
          <reference field="8" count="1" selected="0">
            <x v="143"/>
          </reference>
          <reference field="10" count="21">
            <x v="32"/>
            <x v="39"/>
            <x v="46"/>
            <x v="62"/>
            <x v="63"/>
            <x v="66"/>
            <x v="82"/>
            <x v="95"/>
            <x v="99"/>
            <x v="146"/>
            <x v="182"/>
            <x v="183"/>
            <x v="186"/>
            <x v="187"/>
            <x v="197"/>
            <x v="220"/>
            <x v="264"/>
            <x v="332"/>
            <x v="367"/>
            <x v="380"/>
            <x v="428"/>
          </reference>
        </references>
      </pivotArea>
    </format>
    <format dxfId="284">
      <pivotArea dataOnly="0" labelOnly="1" fieldPosition="0">
        <references count="2">
          <reference field="8" count="1" selected="0">
            <x v="144"/>
          </reference>
          <reference field="10" count="50">
            <x v="4"/>
            <x v="5"/>
            <x v="7"/>
            <x v="9"/>
            <x v="11"/>
            <x v="13"/>
            <x v="17"/>
            <x v="26"/>
            <x v="31"/>
            <x v="33"/>
            <x v="35"/>
            <x v="38"/>
            <x v="39"/>
            <x v="46"/>
            <x v="57"/>
            <x v="62"/>
            <x v="64"/>
            <x v="83"/>
            <x v="86"/>
            <x v="95"/>
            <x v="99"/>
            <x v="100"/>
            <x v="101"/>
            <x v="104"/>
            <x v="106"/>
            <x v="134"/>
            <x v="135"/>
            <x v="136"/>
            <x v="138"/>
            <x v="139"/>
            <x v="140"/>
            <x v="143"/>
            <x v="149"/>
            <x v="165"/>
            <x v="173"/>
            <x v="182"/>
            <x v="183"/>
            <x v="186"/>
            <x v="188"/>
            <x v="190"/>
            <x v="197"/>
            <x v="200"/>
            <x v="208"/>
            <x v="209"/>
            <x v="214"/>
            <x v="220"/>
            <x v="222"/>
            <x v="226"/>
            <x v="227"/>
            <x v="241"/>
          </reference>
        </references>
      </pivotArea>
    </format>
    <format dxfId="283">
      <pivotArea dataOnly="0" labelOnly="1" fieldPosition="0">
        <references count="2">
          <reference field="8" count="1" selected="0">
            <x v="144"/>
          </reference>
          <reference field="10" count="32">
            <x v="246"/>
            <x v="249"/>
            <x v="256"/>
            <x v="260"/>
            <x v="261"/>
            <x v="262"/>
            <x v="291"/>
            <x v="294"/>
            <x v="297"/>
            <x v="301"/>
            <x v="303"/>
            <x v="315"/>
            <x v="324"/>
            <x v="326"/>
            <x v="331"/>
            <x v="339"/>
            <x v="340"/>
            <x v="344"/>
            <x v="348"/>
            <x v="358"/>
            <x v="365"/>
            <x v="367"/>
            <x v="371"/>
            <x v="377"/>
            <x v="380"/>
            <x v="401"/>
            <x v="410"/>
            <x v="414"/>
            <x v="427"/>
            <x v="428"/>
            <x v="430"/>
            <x v="470"/>
          </reference>
        </references>
      </pivotArea>
    </format>
    <format dxfId="282">
      <pivotArea dataOnly="0" labelOnly="1" fieldPosition="0">
        <references count="2">
          <reference field="8" count="1" selected="0">
            <x v="145"/>
          </reference>
          <reference field="10" count="21">
            <x v="32"/>
            <x v="35"/>
            <x v="63"/>
            <x v="64"/>
            <x v="79"/>
            <x v="85"/>
            <x v="99"/>
            <x v="106"/>
            <x v="178"/>
            <x v="182"/>
            <x v="183"/>
            <x v="197"/>
            <x v="218"/>
            <x v="247"/>
            <x v="290"/>
            <x v="294"/>
            <x v="297"/>
            <x v="301"/>
            <x v="303"/>
            <x v="372"/>
            <x v="377"/>
          </reference>
        </references>
      </pivotArea>
    </format>
    <format dxfId="281">
      <pivotArea dataOnly="0" labelOnly="1" fieldPosition="0">
        <references count="2">
          <reference field="8" count="1" selected="0">
            <x v="146"/>
          </reference>
          <reference field="10" count="50">
            <x v="5"/>
            <x v="11"/>
            <x v="17"/>
            <x v="32"/>
            <x v="35"/>
            <x v="37"/>
            <x v="38"/>
            <x v="39"/>
            <x v="46"/>
            <x v="50"/>
            <x v="57"/>
            <x v="63"/>
            <x v="66"/>
            <x v="67"/>
            <x v="80"/>
            <x v="83"/>
            <x v="86"/>
            <x v="95"/>
            <x v="99"/>
            <x v="103"/>
            <x v="105"/>
            <x v="106"/>
            <x v="138"/>
            <x v="142"/>
            <x v="144"/>
            <x v="145"/>
            <x v="165"/>
            <x v="173"/>
            <x v="175"/>
            <x v="177"/>
            <x v="182"/>
            <x v="183"/>
            <x v="197"/>
            <x v="208"/>
            <x v="209"/>
            <x v="216"/>
            <x v="220"/>
            <x v="221"/>
            <x v="222"/>
            <x v="223"/>
            <x v="224"/>
            <x v="227"/>
            <x v="228"/>
            <x v="240"/>
            <x v="241"/>
            <x v="248"/>
            <x v="256"/>
            <x v="259"/>
            <x v="260"/>
            <x v="261"/>
          </reference>
        </references>
      </pivotArea>
    </format>
    <format dxfId="280">
      <pivotArea dataOnly="0" labelOnly="1" fieldPosition="0">
        <references count="2">
          <reference field="8" count="1" selected="0">
            <x v="146"/>
          </reference>
          <reference field="10" count="32">
            <x v="262"/>
            <x v="290"/>
            <x v="293"/>
            <x v="294"/>
            <x v="297"/>
            <x v="301"/>
            <x v="302"/>
            <x v="303"/>
            <x v="311"/>
            <x v="321"/>
            <x v="324"/>
            <x v="326"/>
            <x v="331"/>
            <x v="332"/>
            <x v="339"/>
            <x v="340"/>
            <x v="341"/>
            <x v="344"/>
            <x v="348"/>
            <x v="358"/>
            <x v="366"/>
            <x v="370"/>
            <x v="371"/>
            <x v="372"/>
            <x v="395"/>
            <x v="399"/>
            <x v="410"/>
            <x v="414"/>
            <x v="426"/>
            <x v="427"/>
            <x v="430"/>
            <x v="470"/>
          </reference>
        </references>
      </pivotArea>
    </format>
    <format dxfId="279">
      <pivotArea dataOnly="0" labelOnly="1" fieldPosition="0">
        <references count="2">
          <reference field="8" count="1" selected="0">
            <x v="147"/>
          </reference>
          <reference field="10" count="39">
            <x v="14"/>
            <x v="17"/>
            <x v="32"/>
            <x v="35"/>
            <x v="37"/>
            <x v="46"/>
            <x v="63"/>
            <x v="64"/>
            <x v="65"/>
            <x v="86"/>
            <x v="95"/>
            <x v="99"/>
            <x v="106"/>
            <x v="178"/>
            <x v="182"/>
            <x v="183"/>
            <x v="186"/>
            <x v="197"/>
            <x v="216"/>
            <x v="218"/>
            <x v="220"/>
            <x v="248"/>
            <x v="269"/>
            <x v="290"/>
            <x v="291"/>
            <x v="294"/>
            <x v="297"/>
            <x v="301"/>
            <x v="302"/>
            <x v="303"/>
            <x v="332"/>
            <x v="340"/>
            <x v="344"/>
            <x v="348"/>
            <x v="358"/>
            <x v="371"/>
            <x v="372"/>
            <x v="387"/>
            <x v="428"/>
          </reference>
        </references>
      </pivotArea>
    </format>
    <format dxfId="278">
      <pivotArea dataOnly="0" labelOnly="1" fieldPosition="0">
        <references count="2">
          <reference field="8" count="1" selected="0">
            <x v="148"/>
          </reference>
          <reference field="10" count="2">
            <x v="326"/>
            <x v="331"/>
          </reference>
        </references>
      </pivotArea>
    </format>
    <format dxfId="277">
      <pivotArea dataOnly="0" labelOnly="1" fieldPosition="0">
        <references count="2">
          <reference field="8" count="1" selected="0">
            <x v="149"/>
          </reference>
          <reference field="10" count="1">
            <x v="182"/>
          </reference>
        </references>
      </pivotArea>
    </format>
    <format dxfId="276">
      <pivotArea dataOnly="0" labelOnly="1" fieldPosition="0">
        <references count="2">
          <reference field="8" count="1" selected="0">
            <x v="150"/>
          </reference>
          <reference field="10" count="50">
            <x v="18"/>
            <x v="35"/>
            <x v="38"/>
            <x v="39"/>
            <x v="51"/>
            <x v="53"/>
            <x v="57"/>
            <x v="89"/>
            <x v="91"/>
            <x v="99"/>
            <x v="103"/>
            <x v="105"/>
            <x v="137"/>
            <x v="141"/>
            <x v="144"/>
            <x v="152"/>
            <x v="153"/>
            <x v="161"/>
            <x v="164"/>
            <x v="182"/>
            <x v="183"/>
            <x v="190"/>
            <x v="197"/>
            <x v="216"/>
            <x v="220"/>
            <x v="226"/>
            <x v="227"/>
            <x v="228"/>
            <x v="249"/>
            <x v="260"/>
            <x v="261"/>
            <x v="301"/>
            <x v="303"/>
            <x v="316"/>
            <x v="318"/>
            <x v="319"/>
            <x v="324"/>
            <x v="326"/>
            <x v="339"/>
            <x v="341"/>
            <x v="348"/>
            <x v="366"/>
            <x v="376"/>
            <x v="388"/>
            <x v="397"/>
            <x v="399"/>
            <x v="410"/>
            <x v="414"/>
            <x v="415"/>
            <x v="422"/>
          </reference>
        </references>
      </pivotArea>
    </format>
    <format dxfId="275">
      <pivotArea dataOnly="0" labelOnly="1" fieldPosition="0">
        <references count="2">
          <reference field="8" count="1" selected="0">
            <x v="150"/>
          </reference>
          <reference field="10" count="2">
            <x v="430"/>
            <x v="470"/>
          </reference>
        </references>
      </pivotArea>
    </format>
    <format dxfId="274">
      <pivotArea dataOnly="0" labelOnly="1" fieldPosition="0">
        <references count="2">
          <reference field="8" count="1" selected="0">
            <x v="151"/>
          </reference>
          <reference field="10" count="49">
            <x v="18"/>
            <x v="19"/>
            <x v="33"/>
            <x v="38"/>
            <x v="39"/>
            <x v="50"/>
            <x v="53"/>
            <x v="57"/>
            <x v="75"/>
            <x v="87"/>
            <x v="88"/>
            <x v="91"/>
            <x v="99"/>
            <x v="102"/>
            <x v="103"/>
            <x v="105"/>
            <x v="137"/>
            <x v="140"/>
            <x v="144"/>
            <x v="145"/>
            <x v="152"/>
            <x v="182"/>
            <x v="183"/>
            <x v="190"/>
            <x v="197"/>
            <x v="220"/>
            <x v="227"/>
            <x v="256"/>
            <x v="260"/>
            <x v="261"/>
            <x v="298"/>
            <x v="301"/>
            <x v="303"/>
            <x v="307"/>
            <x v="318"/>
            <x v="319"/>
            <x v="321"/>
            <x v="324"/>
            <x v="326"/>
            <x v="328"/>
            <x v="329"/>
            <x v="331"/>
            <x v="339"/>
            <x v="376"/>
            <x v="394"/>
            <x v="397"/>
            <x v="421"/>
            <x v="422"/>
            <x v="470"/>
          </reference>
        </references>
      </pivotArea>
    </format>
    <format dxfId="273">
      <pivotArea dataOnly="0" labelOnly="1" fieldPosition="0">
        <references count="2">
          <reference field="8" count="1" selected="0">
            <x v="152"/>
          </reference>
          <reference field="10" count="34">
            <x v="35"/>
            <x v="37"/>
            <x v="38"/>
            <x v="39"/>
            <x v="41"/>
            <x v="62"/>
            <x v="66"/>
            <x v="83"/>
            <x v="89"/>
            <x v="99"/>
            <x v="146"/>
            <x v="148"/>
            <x v="182"/>
            <x v="183"/>
            <x v="188"/>
            <x v="189"/>
            <x v="197"/>
            <x v="216"/>
            <x v="217"/>
            <x v="221"/>
            <x v="228"/>
            <x v="280"/>
            <x v="315"/>
            <x v="333"/>
            <x v="334"/>
            <x v="337"/>
            <x v="344"/>
            <x v="348"/>
            <x v="368"/>
            <x v="378"/>
            <x v="384"/>
            <x v="390"/>
            <x v="406"/>
            <x v="470"/>
          </reference>
        </references>
      </pivotArea>
    </format>
    <format dxfId="272">
      <pivotArea dataOnly="0" labelOnly="1" fieldPosition="0">
        <references count="2">
          <reference field="8" count="1" selected="0">
            <x v="153"/>
          </reference>
          <reference field="10" count="2">
            <x v="182"/>
            <x v="313"/>
          </reference>
        </references>
      </pivotArea>
    </format>
    <format dxfId="271">
      <pivotArea dataOnly="0" labelOnly="1" fieldPosition="0">
        <references count="2">
          <reference field="8" count="1" selected="0">
            <x v="154"/>
          </reference>
          <reference field="10" count="2">
            <x v="308"/>
            <x v="313"/>
          </reference>
        </references>
      </pivotArea>
    </format>
    <format dxfId="270">
      <pivotArea dataOnly="0" labelOnly="1" fieldPosition="0">
        <references count="2">
          <reference field="8" count="1" selected="0">
            <x v="155"/>
          </reference>
          <reference field="10" count="1">
            <x v="182"/>
          </reference>
        </references>
      </pivotArea>
    </format>
    <format dxfId="269">
      <pivotArea dataOnly="0" labelOnly="1" fieldPosition="0">
        <references count="2">
          <reference field="8" count="1" selected="0">
            <x v="156"/>
          </reference>
          <reference field="10" count="19">
            <x v="1"/>
            <x v="36"/>
            <x v="38"/>
            <x v="41"/>
            <x v="58"/>
            <x v="59"/>
            <x v="62"/>
            <x v="150"/>
            <x v="182"/>
            <x v="204"/>
            <x v="261"/>
            <x v="335"/>
            <x v="340"/>
            <x v="344"/>
            <x v="349"/>
            <x v="367"/>
            <x v="368"/>
            <x v="379"/>
            <x v="407"/>
          </reference>
        </references>
      </pivotArea>
    </format>
    <format dxfId="268">
      <pivotArea dataOnly="0" labelOnly="1" fieldPosition="0">
        <references count="2">
          <reference field="8" count="1" selected="0">
            <x v="157"/>
          </reference>
          <reference field="10" count="28">
            <x v="32"/>
            <x v="35"/>
            <x v="41"/>
            <x v="58"/>
            <x v="62"/>
            <x v="66"/>
            <x v="83"/>
            <x v="95"/>
            <x v="146"/>
            <x v="182"/>
            <x v="183"/>
            <x v="188"/>
            <x v="197"/>
            <x v="204"/>
            <x v="219"/>
            <x v="220"/>
            <x v="262"/>
            <x v="332"/>
            <x v="340"/>
            <x v="344"/>
            <x v="348"/>
            <x v="367"/>
            <x v="374"/>
            <x v="379"/>
            <x v="392"/>
            <x v="404"/>
            <x v="407"/>
            <x v="413"/>
          </reference>
        </references>
      </pivotArea>
    </format>
    <format dxfId="267">
      <pivotArea dataOnly="0" labelOnly="1" fieldPosition="0">
        <references count="2">
          <reference field="8" count="1" selected="0">
            <x v="158"/>
          </reference>
          <reference field="10" count="40">
            <x v="32"/>
            <x v="35"/>
            <x v="41"/>
            <x v="42"/>
            <x v="54"/>
            <x v="58"/>
            <x v="62"/>
            <x v="64"/>
            <x v="66"/>
            <x v="95"/>
            <x v="97"/>
            <x v="106"/>
            <x v="146"/>
            <x v="174"/>
            <x v="178"/>
            <x v="182"/>
            <x v="183"/>
            <x v="187"/>
            <x v="197"/>
            <x v="201"/>
            <x v="231"/>
            <x v="233"/>
            <x v="250"/>
            <x v="262"/>
            <x v="268"/>
            <x v="269"/>
            <x v="291"/>
            <x v="304"/>
            <x v="327"/>
            <x v="332"/>
            <x v="337"/>
            <x v="340"/>
            <x v="344"/>
            <x v="367"/>
            <x v="377"/>
            <x v="379"/>
            <x v="382"/>
            <x v="390"/>
            <x v="413"/>
            <x v="470"/>
          </reference>
        </references>
      </pivotArea>
    </format>
    <format dxfId="266">
      <pivotArea dataOnly="0" labelOnly="1" fieldPosition="0">
        <references count="2">
          <reference field="8" count="1" selected="0">
            <x v="159"/>
          </reference>
          <reference field="10" count="29">
            <x v="28"/>
            <x v="32"/>
            <x v="114"/>
            <x v="115"/>
            <x v="118"/>
            <x v="157"/>
            <x v="159"/>
            <x v="160"/>
            <x v="182"/>
            <x v="198"/>
            <x v="201"/>
            <x v="202"/>
            <x v="204"/>
            <x v="214"/>
            <x v="215"/>
            <x v="285"/>
            <x v="288"/>
            <x v="334"/>
            <x v="346"/>
            <x v="433"/>
            <x v="437"/>
            <x v="438"/>
            <x v="439"/>
            <x v="440"/>
            <x v="441"/>
            <x v="442"/>
            <x v="443"/>
            <x v="444"/>
            <x v="445"/>
          </reference>
        </references>
      </pivotArea>
    </format>
    <format dxfId="265">
      <pivotArea dataOnly="0" labelOnly="1" fieldPosition="0">
        <references count="2">
          <reference field="8" count="1" selected="0">
            <x v="160"/>
          </reference>
          <reference field="10" count="26">
            <x v="28"/>
            <x v="124"/>
            <x v="131"/>
            <x v="132"/>
            <x v="157"/>
            <x v="158"/>
            <x v="160"/>
            <x v="182"/>
            <x v="198"/>
            <x v="204"/>
            <x v="214"/>
            <x v="273"/>
            <x v="279"/>
            <x v="284"/>
            <x v="285"/>
            <x v="287"/>
            <x v="288"/>
            <x v="290"/>
            <x v="346"/>
            <x v="371"/>
            <x v="434"/>
            <x v="438"/>
            <x v="440"/>
            <x v="441"/>
            <x v="442"/>
            <x v="443"/>
          </reference>
        </references>
      </pivotArea>
    </format>
    <format dxfId="264">
      <pivotArea dataOnly="0" labelOnly="1" fieldPosition="0">
        <references count="2">
          <reference field="8" count="1" selected="0">
            <x v="161"/>
          </reference>
          <reference field="10" count="16">
            <x v="30"/>
            <x v="157"/>
            <x v="158"/>
            <x v="182"/>
            <x v="198"/>
            <x v="214"/>
            <x v="273"/>
            <x v="284"/>
            <x v="288"/>
            <x v="346"/>
            <x v="368"/>
            <x v="371"/>
            <x v="451"/>
            <x v="453"/>
            <x v="465"/>
            <x v="466"/>
          </reference>
        </references>
      </pivotArea>
    </format>
    <format dxfId="263">
      <pivotArea dataOnly="0" labelOnly="1" fieldPosition="0">
        <references count="2">
          <reference field="8" count="1" selected="0">
            <x v="162"/>
          </reference>
          <reference field="10" count="8">
            <x v="132"/>
            <x v="156"/>
            <x v="214"/>
            <x v="279"/>
            <x v="288"/>
            <x v="346"/>
            <x v="356"/>
            <x v="357"/>
          </reference>
        </references>
      </pivotArea>
    </format>
    <format dxfId="262">
      <pivotArea dataOnly="0" labelOnly="1" fieldPosition="0">
        <references count="2">
          <reference field="8" count="1" selected="0">
            <x v="163"/>
          </reference>
          <reference field="10" count="29">
            <x v="70"/>
            <x v="117"/>
            <x v="126"/>
            <x v="132"/>
            <x v="157"/>
            <x v="182"/>
            <x v="184"/>
            <x v="214"/>
            <x v="216"/>
            <x v="279"/>
            <x v="281"/>
            <x v="283"/>
            <x v="284"/>
            <x v="285"/>
            <x v="288"/>
            <x v="290"/>
            <x v="346"/>
            <x v="371"/>
            <x v="437"/>
            <x v="438"/>
            <x v="439"/>
            <x v="440"/>
            <x v="441"/>
            <x v="442"/>
            <x v="443"/>
            <x v="453"/>
            <x v="456"/>
            <x v="463"/>
            <x v="464"/>
          </reference>
        </references>
      </pivotArea>
    </format>
    <format dxfId="261">
      <pivotArea dataOnly="0" labelOnly="1" fieldPosition="0">
        <references count="2">
          <reference field="8" count="1" selected="0">
            <x v="164"/>
          </reference>
          <reference field="10" count="13">
            <x v="132"/>
            <x v="157"/>
            <x v="214"/>
            <x v="288"/>
            <x v="346"/>
            <x v="432"/>
            <x v="436"/>
            <x v="437"/>
            <x v="438"/>
            <x v="439"/>
            <x v="440"/>
            <x v="442"/>
            <x v="454"/>
          </reference>
        </references>
      </pivotArea>
    </format>
    <format dxfId="260">
      <pivotArea dataOnly="0" labelOnly="1" fieldPosition="0">
        <references count="2">
          <reference field="8" count="1" selected="0">
            <x v="165"/>
          </reference>
          <reference field="10" count="3">
            <x v="130"/>
            <x v="288"/>
            <x v="371"/>
          </reference>
        </references>
      </pivotArea>
    </format>
    <format dxfId="259">
      <pivotArea dataOnly="0" labelOnly="1" fieldPosition="0">
        <references count="2">
          <reference field="8" count="1" selected="0">
            <x v="166"/>
          </reference>
          <reference field="10" count="43">
            <x v="2"/>
            <x v="28"/>
            <x v="110"/>
            <x v="111"/>
            <x v="112"/>
            <x v="114"/>
            <x v="117"/>
            <x v="120"/>
            <x v="129"/>
            <x v="130"/>
            <x v="132"/>
            <x v="157"/>
            <x v="179"/>
            <x v="182"/>
            <x v="184"/>
            <x v="201"/>
            <x v="202"/>
            <x v="203"/>
            <x v="204"/>
            <x v="207"/>
            <x v="267"/>
            <x v="279"/>
            <x v="280"/>
            <x v="285"/>
            <x v="288"/>
            <x v="290"/>
            <x v="334"/>
            <x v="346"/>
            <x v="351"/>
            <x v="356"/>
            <x v="368"/>
            <x v="371"/>
            <x v="436"/>
            <x v="437"/>
            <x v="438"/>
            <x v="439"/>
            <x v="440"/>
            <x v="441"/>
            <x v="442"/>
            <x v="443"/>
            <x v="444"/>
            <x v="445"/>
            <x v="447"/>
          </reference>
        </references>
      </pivotArea>
    </format>
    <format dxfId="258">
      <pivotArea dataOnly="0" labelOnly="1" fieldPosition="0">
        <references count="2">
          <reference field="8" count="1" selected="0">
            <x v="167"/>
          </reference>
          <reference field="10" count="15">
            <x v="132"/>
            <x v="157"/>
            <x v="214"/>
            <x v="288"/>
            <x v="346"/>
            <x v="436"/>
            <x v="437"/>
            <x v="438"/>
            <x v="439"/>
            <x v="440"/>
            <x v="441"/>
            <x v="442"/>
            <x v="445"/>
            <x v="454"/>
            <x v="464"/>
          </reference>
        </references>
      </pivotArea>
    </format>
    <format dxfId="257">
      <pivotArea dataOnly="0" labelOnly="1" fieldPosition="0">
        <references count="2">
          <reference field="8" count="1" selected="0">
            <x v="168"/>
          </reference>
          <reference field="10" count="9">
            <x v="132"/>
            <x v="156"/>
            <x v="157"/>
            <x v="182"/>
            <x v="279"/>
            <x v="288"/>
            <x v="346"/>
            <x v="356"/>
            <x v="451"/>
          </reference>
        </references>
      </pivotArea>
    </format>
    <format dxfId="256">
      <pivotArea dataOnly="0" labelOnly="1" fieldPosition="0">
        <references count="2">
          <reference field="8" count="1" selected="0">
            <x v="169"/>
          </reference>
          <reference field="10" count="6">
            <x v="132"/>
            <x v="157"/>
            <x v="214"/>
            <x v="288"/>
            <x v="346"/>
            <x v="440"/>
          </reference>
        </references>
      </pivotArea>
    </format>
    <format dxfId="255">
      <pivotArea dataOnly="0" labelOnly="1" fieldPosition="0">
        <references count="2">
          <reference field="8" count="1" selected="0">
            <x v="170"/>
          </reference>
          <reference field="10" count="32">
            <x v="28"/>
            <x v="32"/>
            <x v="114"/>
            <x v="124"/>
            <x v="130"/>
            <x v="131"/>
            <x v="132"/>
            <x v="155"/>
            <x v="157"/>
            <x v="158"/>
            <x v="160"/>
            <x v="177"/>
            <x v="182"/>
            <x v="198"/>
            <x v="216"/>
            <x v="279"/>
            <x v="282"/>
            <x v="283"/>
            <x v="284"/>
            <x v="285"/>
            <x v="287"/>
            <x v="288"/>
            <x v="290"/>
            <x v="346"/>
            <x v="368"/>
            <x v="371"/>
            <x v="438"/>
            <x v="439"/>
            <x v="440"/>
            <x v="441"/>
            <x v="447"/>
            <x v="453"/>
          </reference>
        </references>
      </pivotArea>
    </format>
    <format dxfId="254">
      <pivotArea dataOnly="0" labelOnly="1" fieldPosition="0">
        <references count="2">
          <reference field="8" count="1" selected="0">
            <x v="171"/>
          </reference>
          <reference field="10" count="13">
            <x v="28"/>
            <x v="112"/>
            <x v="113"/>
            <x v="117"/>
            <x v="157"/>
            <x v="179"/>
            <x v="279"/>
            <x v="285"/>
            <x v="288"/>
            <x v="290"/>
            <x v="334"/>
            <x v="371"/>
            <x v="453"/>
          </reference>
        </references>
      </pivotArea>
    </format>
    <format dxfId="253">
      <pivotArea dataOnly="0" labelOnly="1" fieldPosition="0">
        <references count="2">
          <reference field="8" count="1" selected="0">
            <x v="172"/>
          </reference>
          <reference field="10" count="3">
            <x v="32"/>
            <x v="157"/>
            <x v="182"/>
          </reference>
        </references>
      </pivotArea>
    </format>
    <format dxfId="252">
      <pivotArea dataOnly="0" labelOnly="1" fieldPosition="0">
        <references count="2">
          <reference field="8" count="1" selected="0">
            <x v="173"/>
          </reference>
          <reference field="10" count="11">
            <x v="28"/>
            <x v="131"/>
            <x v="157"/>
            <x v="182"/>
            <x v="198"/>
            <x v="214"/>
            <x v="279"/>
            <x v="288"/>
            <x v="346"/>
            <x v="371"/>
            <x v="377"/>
          </reference>
        </references>
      </pivotArea>
    </format>
    <format dxfId="251">
      <pivotArea dataOnly="0" labelOnly="1" fieldPosition="0">
        <references count="2">
          <reference field="8" count="1" selected="0">
            <x v="174"/>
          </reference>
          <reference field="10" count="30">
            <x v="32"/>
            <x v="83"/>
            <x v="114"/>
            <x v="117"/>
            <x v="124"/>
            <x v="132"/>
            <x v="157"/>
            <x v="158"/>
            <x v="160"/>
            <x v="179"/>
            <x v="182"/>
            <x v="198"/>
            <x v="201"/>
            <x v="214"/>
            <x v="281"/>
            <x v="282"/>
            <x v="283"/>
            <x v="284"/>
            <x v="285"/>
            <x v="287"/>
            <x v="288"/>
            <x v="335"/>
            <x v="346"/>
            <x v="371"/>
            <x v="438"/>
            <x v="451"/>
            <x v="453"/>
            <x v="454"/>
            <x v="456"/>
            <x v="469"/>
          </reference>
        </references>
      </pivotArea>
    </format>
    <format dxfId="250">
      <pivotArea dataOnly="0" labelOnly="1" fieldPosition="0">
        <references count="2">
          <reference field="8" count="1" selected="0">
            <x v="175"/>
          </reference>
          <reference field="10" count="14">
            <x v="109"/>
            <x v="124"/>
            <x v="131"/>
            <x v="157"/>
            <x v="158"/>
            <x v="159"/>
            <x v="182"/>
            <x v="201"/>
            <x v="279"/>
            <x v="285"/>
            <x v="288"/>
            <x v="334"/>
            <x v="346"/>
            <x v="371"/>
          </reference>
        </references>
      </pivotArea>
    </format>
    <format dxfId="249">
      <pivotArea dataOnly="0" labelOnly="1" fieldPosition="0">
        <references count="2">
          <reference field="8" count="1" selected="0">
            <x v="176"/>
          </reference>
          <reference field="10" count="7">
            <x v="132"/>
            <x v="157"/>
            <x v="214"/>
            <x v="216"/>
            <x v="288"/>
            <x v="346"/>
            <x v="371"/>
          </reference>
        </references>
      </pivotArea>
    </format>
    <format dxfId="248">
      <pivotArea dataOnly="0" labelOnly="1" fieldPosition="0">
        <references count="2">
          <reference field="8" count="1" selected="0">
            <x v="177"/>
          </reference>
          <reference field="10" count="7">
            <x v="132"/>
            <x v="157"/>
            <x v="182"/>
            <x v="198"/>
            <x v="288"/>
            <x v="346"/>
            <x v="371"/>
          </reference>
        </references>
      </pivotArea>
    </format>
    <format dxfId="247">
      <pivotArea dataOnly="0" labelOnly="1" fieldPosition="0">
        <references count="2">
          <reference field="8" count="1" selected="0">
            <x v="178"/>
          </reference>
          <reference field="10" count="21">
            <x v="30"/>
            <x v="132"/>
            <x v="147"/>
            <x v="157"/>
            <x v="182"/>
            <x v="214"/>
            <x v="216"/>
            <x v="246"/>
            <x v="267"/>
            <x v="285"/>
            <x v="287"/>
            <x v="288"/>
            <x v="290"/>
            <x v="346"/>
            <x v="438"/>
            <x v="439"/>
            <x v="440"/>
            <x v="442"/>
            <x v="443"/>
            <x v="453"/>
            <x v="464"/>
          </reference>
        </references>
      </pivotArea>
    </format>
    <format dxfId="246">
      <pivotArea dataOnly="0" labelOnly="1" fieldPosition="0">
        <references count="2">
          <reference field="8" count="1" selected="0">
            <x v="179"/>
          </reference>
          <reference field="10" count="13">
            <x v="27"/>
            <x v="28"/>
            <x v="41"/>
            <x v="119"/>
            <x v="124"/>
            <x v="182"/>
            <x v="203"/>
            <x v="246"/>
            <x v="248"/>
            <x v="278"/>
            <x v="290"/>
            <x v="339"/>
            <x v="343"/>
          </reference>
        </references>
      </pivotArea>
    </format>
    <format dxfId="245">
      <pivotArea dataOnly="0" labelOnly="1" fieldPosition="0">
        <references count="2">
          <reference field="8" count="1" selected="0">
            <x v="180"/>
          </reference>
          <reference field="10" count="13">
            <x v="132"/>
            <x v="157"/>
            <x v="158"/>
            <x v="182"/>
            <x v="184"/>
            <x v="207"/>
            <x v="284"/>
            <x v="285"/>
            <x v="288"/>
            <x v="346"/>
            <x v="368"/>
            <x v="371"/>
            <x v="453"/>
          </reference>
        </references>
      </pivotArea>
    </format>
    <format dxfId="244">
      <pivotArea dataOnly="0" labelOnly="1" fieldPosition="0">
        <references count="2">
          <reference field="8" count="1" selected="0">
            <x v="181"/>
          </reference>
          <reference field="10" count="18">
            <x v="132"/>
            <x v="157"/>
            <x v="214"/>
            <x v="216"/>
            <x v="288"/>
            <x v="346"/>
            <x v="432"/>
            <x v="433"/>
            <x v="434"/>
            <x v="436"/>
            <x v="437"/>
            <x v="438"/>
            <x v="439"/>
            <x v="440"/>
            <x v="441"/>
            <x v="442"/>
            <x v="464"/>
            <x v="465"/>
          </reference>
        </references>
      </pivotArea>
    </format>
    <format dxfId="243">
      <pivotArea dataOnly="0" labelOnly="1" fieldPosition="0">
        <references count="2">
          <reference field="8" count="1" selected="0">
            <x v="182"/>
          </reference>
          <reference field="10" count="22">
            <x v="1"/>
            <x v="28"/>
            <x v="116"/>
            <x v="117"/>
            <x v="124"/>
            <x v="157"/>
            <x v="182"/>
            <x v="198"/>
            <x v="201"/>
            <x v="204"/>
            <x v="205"/>
            <x v="211"/>
            <x v="214"/>
            <x v="272"/>
            <x v="280"/>
            <x v="284"/>
            <x v="285"/>
            <x v="288"/>
            <x v="290"/>
            <x v="334"/>
            <x v="346"/>
            <x v="371"/>
          </reference>
        </references>
      </pivotArea>
    </format>
    <format dxfId="242">
      <pivotArea dataOnly="0" labelOnly="1" fieldPosition="0">
        <references count="2">
          <reference field="8" count="1" selected="0">
            <x v="183"/>
          </reference>
          <reference field="10" count="13">
            <x v="110"/>
            <x v="117"/>
            <x v="124"/>
            <x v="157"/>
            <x v="179"/>
            <x v="182"/>
            <x v="201"/>
            <x v="204"/>
            <x v="284"/>
            <x v="285"/>
            <x v="334"/>
            <x v="346"/>
            <x v="371"/>
          </reference>
        </references>
      </pivotArea>
    </format>
    <format dxfId="241">
      <pivotArea dataOnly="0" labelOnly="1" fieldPosition="0">
        <references count="2">
          <reference field="8" count="1" selected="0">
            <x v="184"/>
          </reference>
          <reference field="10" count="6">
            <x v="2"/>
            <x v="157"/>
            <x v="182"/>
            <x v="288"/>
            <x v="290"/>
            <x v="371"/>
          </reference>
        </references>
      </pivotArea>
    </format>
    <format dxfId="240">
      <pivotArea dataOnly="0" labelOnly="1" fieldPosition="0">
        <references count="2">
          <reference field="8" count="1" selected="0">
            <x v="185"/>
          </reference>
          <reference field="10" count="9">
            <x v="28"/>
            <x v="132"/>
            <x v="157"/>
            <x v="198"/>
            <x v="288"/>
            <x v="371"/>
            <x v="439"/>
            <x v="441"/>
            <x v="442"/>
          </reference>
        </references>
      </pivotArea>
    </format>
    <format dxfId="239">
      <pivotArea dataOnly="0" labelOnly="1" fieldPosition="0">
        <references count="2">
          <reference field="8" count="1" selected="0">
            <x v="186"/>
          </reference>
          <reference field="10" count="10">
            <x v="132"/>
            <x v="156"/>
            <x v="157"/>
            <x v="279"/>
            <x v="288"/>
            <x v="346"/>
            <x v="354"/>
            <x v="355"/>
            <x v="356"/>
            <x v="454"/>
          </reference>
        </references>
      </pivotArea>
    </format>
    <format dxfId="238">
      <pivotArea dataOnly="0" labelOnly="1" fieldPosition="0">
        <references count="2">
          <reference field="8" count="1" selected="0">
            <x v="187"/>
          </reference>
          <reference field="10" count="3">
            <x v="157"/>
            <x v="288"/>
            <x v="371"/>
          </reference>
        </references>
      </pivotArea>
    </format>
    <format dxfId="237">
      <pivotArea dataOnly="0" labelOnly="1" fieldPosition="0">
        <references count="2">
          <reference field="8" count="1" selected="0">
            <x v="188"/>
          </reference>
          <reference field="10" count="16">
            <x v="28"/>
            <x v="32"/>
            <x v="126"/>
            <x v="128"/>
            <x v="157"/>
            <x v="160"/>
            <x v="177"/>
            <x v="182"/>
            <x v="198"/>
            <x v="266"/>
            <x v="284"/>
            <x v="288"/>
            <x v="290"/>
            <x v="437"/>
            <x v="439"/>
            <x v="444"/>
          </reference>
        </references>
      </pivotArea>
    </format>
    <format dxfId="236">
      <pivotArea dataOnly="0" labelOnly="1" fieldPosition="0">
        <references count="2">
          <reference field="8" count="1" selected="0">
            <x v="189"/>
          </reference>
          <reference field="10" count="5">
            <x v="157"/>
            <x v="182"/>
            <x v="288"/>
            <x v="371"/>
            <x v="438"/>
          </reference>
        </references>
      </pivotArea>
    </format>
    <format dxfId="235">
      <pivotArea dataOnly="0" labelOnly="1" fieldPosition="0">
        <references count="2">
          <reference field="8" count="1" selected="0">
            <x v="190"/>
          </reference>
          <reference field="10" count="5">
            <x v="132"/>
            <x v="157"/>
            <x v="288"/>
            <x v="371"/>
            <x v="437"/>
          </reference>
        </references>
      </pivotArea>
    </format>
    <format dxfId="234">
      <pivotArea dataOnly="0" labelOnly="1" fieldPosition="0">
        <references count="2">
          <reference field="8" count="1" selected="0">
            <x v="191"/>
          </reference>
          <reference field="10" count="4">
            <x v="208"/>
            <x v="288"/>
            <x v="290"/>
            <x v="371"/>
          </reference>
        </references>
      </pivotArea>
    </format>
    <format dxfId="233">
      <pivotArea dataOnly="0" labelOnly="1" fieldPosition="0">
        <references count="2">
          <reference field="8" count="1" selected="0">
            <x v="192"/>
          </reference>
          <reference field="10" count="11">
            <x v="28"/>
            <x v="132"/>
            <x v="157"/>
            <x v="288"/>
            <x v="290"/>
            <x v="346"/>
            <x v="437"/>
            <x v="439"/>
            <x v="442"/>
            <x v="451"/>
            <x v="453"/>
          </reference>
        </references>
      </pivotArea>
    </format>
    <format dxfId="232">
      <pivotArea dataOnly="0" labelOnly="1" fieldPosition="0">
        <references count="2">
          <reference field="8" count="1" selected="0">
            <x v="193"/>
          </reference>
          <reference field="10" count="14">
            <x v="28"/>
            <x v="132"/>
            <x v="157"/>
            <x v="182"/>
            <x v="208"/>
            <x v="279"/>
            <x v="288"/>
            <x v="290"/>
            <x v="346"/>
            <x v="371"/>
            <x v="438"/>
            <x v="439"/>
            <x v="454"/>
            <x v="464"/>
          </reference>
        </references>
      </pivotArea>
    </format>
    <format dxfId="231">
      <pivotArea dataOnly="0" labelOnly="1" fieldPosition="0">
        <references count="2">
          <reference field="8" count="1" selected="0">
            <x v="194"/>
          </reference>
          <reference field="10" count="3">
            <x v="157"/>
            <x v="182"/>
            <x v="288"/>
          </reference>
        </references>
      </pivotArea>
    </format>
    <format dxfId="230">
      <pivotArea dataOnly="0" labelOnly="1" fieldPosition="0">
        <references count="2">
          <reference field="8" count="1" selected="0">
            <x v="195"/>
          </reference>
          <reference field="10" count="4">
            <x v="157"/>
            <x v="288"/>
            <x v="371"/>
            <x v="438"/>
          </reference>
        </references>
      </pivotArea>
    </format>
    <format dxfId="229">
      <pivotArea dataOnly="0" labelOnly="1" fieldPosition="0">
        <references count="2">
          <reference field="8" count="1" selected="0">
            <x v="196"/>
          </reference>
          <reference field="10" count="7">
            <x v="157"/>
            <x v="182"/>
            <x v="271"/>
            <x v="288"/>
            <x v="290"/>
            <x v="371"/>
            <x v="438"/>
          </reference>
        </references>
      </pivotArea>
    </format>
    <format dxfId="228">
      <pivotArea dataOnly="0" labelOnly="1" fieldPosition="0">
        <references count="2">
          <reference field="8" count="1" selected="0">
            <x v="197"/>
          </reference>
          <reference field="10" count="8">
            <x v="28"/>
            <x v="131"/>
            <x v="157"/>
            <x v="182"/>
            <x v="198"/>
            <x v="288"/>
            <x v="290"/>
            <x v="371"/>
          </reference>
        </references>
      </pivotArea>
    </format>
    <format dxfId="227">
      <pivotArea dataOnly="0" labelOnly="1" fieldPosition="0">
        <references count="2">
          <reference field="8" count="1" selected="0">
            <x v="198"/>
          </reference>
          <reference field="10" count="9">
            <x v="157"/>
            <x v="182"/>
            <x v="198"/>
            <x v="214"/>
            <x v="288"/>
            <x v="290"/>
            <x v="371"/>
            <x v="438"/>
            <x v="440"/>
          </reference>
        </references>
      </pivotArea>
    </format>
    <format dxfId="226">
      <pivotArea dataOnly="0" labelOnly="1" fieldPosition="0">
        <references count="2">
          <reference field="8" count="1" selected="0">
            <x v="199"/>
          </reference>
          <reference field="10" count="1">
            <x v="182"/>
          </reference>
        </references>
      </pivotArea>
    </format>
    <format dxfId="225">
      <pivotArea dataOnly="0" labelOnly="1" fieldPosition="0">
        <references count="2">
          <reference field="8" count="1" selected="0">
            <x v="200"/>
          </reference>
          <reference field="10" count="12">
            <x v="28"/>
            <x v="131"/>
            <x v="132"/>
            <x v="157"/>
            <x v="182"/>
            <x v="198"/>
            <x v="288"/>
            <x v="290"/>
            <x v="371"/>
            <x v="432"/>
            <x v="439"/>
            <x v="451"/>
          </reference>
        </references>
      </pivotArea>
    </format>
    <format dxfId="224">
      <pivotArea dataOnly="0" labelOnly="1" fieldPosition="0">
        <references count="2">
          <reference field="8" count="1" selected="0">
            <x v="201"/>
          </reference>
          <reference field="10" count="11">
            <x v="132"/>
            <x v="157"/>
            <x v="182"/>
            <x v="214"/>
            <x v="273"/>
            <x v="288"/>
            <x v="290"/>
            <x v="346"/>
            <x v="371"/>
            <x v="438"/>
            <x v="439"/>
          </reference>
        </references>
      </pivotArea>
    </format>
    <format dxfId="223">
      <pivotArea dataOnly="0" labelOnly="1" fieldPosition="0">
        <references count="2">
          <reference field="8" count="1" selected="0">
            <x v="202"/>
          </reference>
          <reference field="10" count="11">
            <x v="132"/>
            <x v="156"/>
            <x v="157"/>
            <x v="214"/>
            <x v="288"/>
            <x v="339"/>
            <x v="342"/>
            <x v="346"/>
            <x v="437"/>
            <x v="438"/>
            <x v="451"/>
          </reference>
        </references>
      </pivotArea>
    </format>
    <format dxfId="222">
      <pivotArea dataOnly="0" labelOnly="1" fieldPosition="0">
        <references count="2">
          <reference field="8" count="1" selected="0">
            <x v="203"/>
          </reference>
          <reference field="10" count="5">
            <x v="157"/>
            <x v="288"/>
            <x v="346"/>
            <x v="371"/>
            <x v="439"/>
          </reference>
        </references>
      </pivotArea>
    </format>
    <format dxfId="221">
      <pivotArea dataOnly="0" labelOnly="1" fieldPosition="0">
        <references count="2">
          <reference field="8" count="1" selected="0">
            <x v="204"/>
          </reference>
          <reference field="10" count="5">
            <x v="132"/>
            <x v="157"/>
            <x v="288"/>
            <x v="346"/>
            <x v="439"/>
          </reference>
        </references>
      </pivotArea>
    </format>
    <format dxfId="220">
      <pivotArea dataOnly="0" labelOnly="1" fieldPosition="0">
        <references count="2">
          <reference field="8" count="1" selected="0">
            <x v="205"/>
          </reference>
          <reference field="10" count="11">
            <x v="132"/>
            <x v="157"/>
            <x v="214"/>
            <x v="288"/>
            <x v="346"/>
            <x v="378"/>
            <x v="437"/>
            <x v="439"/>
            <x v="453"/>
            <x v="464"/>
            <x v="467"/>
          </reference>
        </references>
      </pivotArea>
    </format>
    <format dxfId="219">
      <pivotArea dataOnly="0" labelOnly="1" fieldPosition="0">
        <references count="2">
          <reference field="8" count="1" selected="0">
            <x v="206"/>
          </reference>
          <reference field="10" count="8">
            <x v="132"/>
            <x v="157"/>
            <x v="288"/>
            <x v="346"/>
            <x v="371"/>
            <x v="437"/>
            <x v="439"/>
            <x v="463"/>
          </reference>
        </references>
      </pivotArea>
    </format>
    <format dxfId="218">
      <pivotArea dataOnly="0" labelOnly="1" fieldPosition="0">
        <references count="2">
          <reference field="8" count="1" selected="0">
            <x v="207"/>
          </reference>
          <reference field="10" count="10">
            <x v="132"/>
            <x v="157"/>
            <x v="267"/>
            <x v="288"/>
            <x v="346"/>
            <x v="371"/>
            <x v="437"/>
            <x v="438"/>
            <x v="440"/>
            <x v="463"/>
          </reference>
        </references>
      </pivotArea>
    </format>
    <format dxfId="217">
      <pivotArea dataOnly="0" labelOnly="1" fieldPosition="0">
        <references count="2">
          <reference field="8" count="1" selected="0">
            <x v="208"/>
          </reference>
          <reference field="10" count="14">
            <x v="124"/>
            <x v="157"/>
            <x v="160"/>
            <x v="182"/>
            <x v="267"/>
            <x v="284"/>
            <x v="285"/>
            <x v="287"/>
            <x v="288"/>
            <x v="371"/>
            <x v="431"/>
            <x v="438"/>
            <x v="439"/>
            <x v="440"/>
          </reference>
        </references>
      </pivotArea>
    </format>
    <format dxfId="216">
      <pivotArea dataOnly="0" labelOnly="1" fieldPosition="0">
        <references count="2">
          <reference field="8" count="1" selected="0">
            <x v="209"/>
          </reference>
          <reference field="10" count="5">
            <x v="157"/>
            <x v="288"/>
            <x v="371"/>
            <x v="438"/>
            <x v="439"/>
          </reference>
        </references>
      </pivotArea>
    </format>
    <format dxfId="215">
      <pivotArea dataOnly="0" labelOnly="1" fieldPosition="0">
        <references count="2">
          <reference field="8" count="1" selected="0">
            <x v="210"/>
          </reference>
          <reference field="10" count="11">
            <x v="28"/>
            <x v="157"/>
            <x v="160"/>
            <x v="182"/>
            <x v="284"/>
            <x v="285"/>
            <x v="288"/>
            <x v="371"/>
            <x v="437"/>
            <x v="438"/>
            <x v="439"/>
          </reference>
        </references>
      </pivotArea>
    </format>
    <format dxfId="214">
      <pivotArea dataOnly="0" labelOnly="1" fieldPosition="0">
        <references count="2">
          <reference field="8" count="1" selected="0">
            <x v="211"/>
          </reference>
          <reference field="10" count="12">
            <x v="124"/>
            <x v="132"/>
            <x v="157"/>
            <x v="160"/>
            <x v="182"/>
            <x v="284"/>
            <x v="288"/>
            <x v="371"/>
            <x v="438"/>
            <x v="439"/>
            <x v="453"/>
            <x v="464"/>
          </reference>
        </references>
      </pivotArea>
    </format>
    <format dxfId="213">
      <pivotArea dataOnly="0" labelOnly="1" fieldPosition="0">
        <references count="2">
          <reference field="8" count="1" selected="0">
            <x v="212"/>
          </reference>
          <reference field="10" count="12">
            <x v="28"/>
            <x v="157"/>
            <x v="182"/>
            <x v="198"/>
            <x v="285"/>
            <x v="288"/>
            <x v="346"/>
            <x v="371"/>
            <x v="438"/>
            <x v="439"/>
            <x v="451"/>
            <x v="453"/>
          </reference>
        </references>
      </pivotArea>
    </format>
    <format dxfId="212">
      <pivotArea dataOnly="0" labelOnly="1" fieldPosition="0">
        <references count="2">
          <reference field="8" count="1" selected="0">
            <x v="213"/>
          </reference>
          <reference field="10" count="12">
            <x v="28"/>
            <x v="132"/>
            <x v="157"/>
            <x v="198"/>
            <x v="214"/>
            <x v="288"/>
            <x v="290"/>
            <x v="346"/>
            <x v="371"/>
            <x v="437"/>
            <x v="438"/>
            <x v="439"/>
          </reference>
        </references>
      </pivotArea>
    </format>
    <format dxfId="211">
      <pivotArea dataOnly="0" labelOnly="1" fieldPosition="0">
        <references count="2">
          <reference field="8" count="1" selected="0">
            <x v="214"/>
          </reference>
          <reference field="10" count="7">
            <x v="28"/>
            <x v="131"/>
            <x v="157"/>
            <x v="182"/>
            <x v="198"/>
            <x v="288"/>
            <x v="371"/>
          </reference>
        </references>
      </pivotArea>
    </format>
    <format dxfId="210">
      <pivotArea dataOnly="0" labelOnly="1" fieldPosition="0">
        <references count="2">
          <reference field="8" count="1" selected="0">
            <x v="215"/>
          </reference>
          <reference field="10" count="9">
            <x v="132"/>
            <x v="157"/>
            <x v="198"/>
            <x v="288"/>
            <x v="290"/>
            <x v="346"/>
            <x v="371"/>
            <x v="439"/>
            <x v="454"/>
          </reference>
        </references>
      </pivotArea>
    </format>
    <format dxfId="209">
      <pivotArea dataOnly="0" labelOnly="1" fieldPosition="0">
        <references count="2">
          <reference field="8" count="1" selected="0">
            <x v="216"/>
          </reference>
          <reference field="10" count="11">
            <x v="157"/>
            <x v="182"/>
            <x v="273"/>
            <x v="280"/>
            <x v="287"/>
            <x v="288"/>
            <x v="371"/>
            <x v="378"/>
            <x v="437"/>
            <x v="439"/>
            <x v="453"/>
          </reference>
        </references>
      </pivotArea>
    </format>
    <format dxfId="208">
      <pivotArea dataOnly="0" labelOnly="1" fieldPosition="0">
        <references count="2">
          <reference field="8" count="1" selected="0">
            <x v="217"/>
          </reference>
          <reference field="10" count="9">
            <x v="28"/>
            <x v="132"/>
            <x v="157"/>
            <x v="182"/>
            <x v="288"/>
            <x v="290"/>
            <x v="346"/>
            <x v="371"/>
            <x v="439"/>
          </reference>
        </references>
      </pivotArea>
    </format>
    <format dxfId="207">
      <pivotArea dataOnly="0" labelOnly="1" fieldPosition="0">
        <references count="2">
          <reference field="8" count="1" selected="0">
            <x v="218"/>
          </reference>
          <reference field="10" count="11">
            <x v="132"/>
            <x v="157"/>
            <x v="198"/>
            <x v="267"/>
            <x v="288"/>
            <x v="290"/>
            <x v="342"/>
            <x v="346"/>
            <x v="371"/>
            <x v="378"/>
            <x v="387"/>
          </reference>
        </references>
      </pivotArea>
    </format>
    <format dxfId="206">
      <pivotArea dataOnly="0" labelOnly="1" fieldPosition="0">
        <references count="2">
          <reference field="8" count="1" selected="0">
            <x v="219"/>
          </reference>
          <reference field="10" count="6">
            <x v="157"/>
            <x v="288"/>
            <x v="387"/>
            <x v="440"/>
            <x v="451"/>
            <x v="463"/>
          </reference>
        </references>
      </pivotArea>
    </format>
    <format dxfId="205">
      <pivotArea dataOnly="0" labelOnly="1" fieldPosition="0">
        <references count="2">
          <reference field="8" count="1" selected="0">
            <x v="220"/>
          </reference>
          <reference field="10" count="8">
            <x v="157"/>
            <x v="160"/>
            <x v="182"/>
            <x v="283"/>
            <x v="285"/>
            <x v="288"/>
            <x v="371"/>
            <x v="438"/>
          </reference>
        </references>
      </pivotArea>
    </format>
    <format dxfId="204">
      <pivotArea dataOnly="0" labelOnly="1" fieldPosition="0">
        <references count="2">
          <reference field="8" count="1" selected="0">
            <x v="221"/>
          </reference>
          <reference field="10" count="10">
            <x v="28"/>
            <x v="132"/>
            <x v="157"/>
            <x v="182"/>
            <x v="288"/>
            <x v="290"/>
            <x v="346"/>
            <x v="371"/>
            <x v="437"/>
            <x v="451"/>
          </reference>
        </references>
      </pivotArea>
    </format>
    <format dxfId="203">
      <pivotArea dataOnly="0" labelOnly="1" fieldPosition="0">
        <references count="2">
          <reference field="8" count="1" selected="0">
            <x v="222"/>
          </reference>
          <reference field="10" count="5">
            <x v="132"/>
            <x v="157"/>
            <x v="288"/>
            <x v="346"/>
            <x v="437"/>
          </reference>
        </references>
      </pivotArea>
    </format>
    <format dxfId="202">
      <pivotArea dataOnly="0" labelOnly="1" fieldPosition="0">
        <references count="2">
          <reference field="8" count="1" selected="0">
            <x v="223"/>
          </reference>
          <reference field="10" count="10">
            <x v="157"/>
            <x v="182"/>
            <x v="206"/>
            <x v="288"/>
            <x v="290"/>
            <x v="371"/>
            <x v="433"/>
            <x v="437"/>
            <x v="438"/>
            <x v="439"/>
          </reference>
        </references>
      </pivotArea>
    </format>
    <format dxfId="201">
      <pivotArea dataOnly="0" labelOnly="1" fieldPosition="0">
        <references count="2">
          <reference field="8" count="1" selected="0">
            <x v="224"/>
          </reference>
          <reference field="10" count="17">
            <x v="28"/>
            <x v="130"/>
            <x v="131"/>
            <x v="157"/>
            <x v="182"/>
            <x v="198"/>
            <x v="267"/>
            <x v="288"/>
            <x v="290"/>
            <x v="346"/>
            <x v="371"/>
            <x v="438"/>
            <x v="440"/>
            <x v="441"/>
            <x v="442"/>
            <x v="443"/>
            <x v="444"/>
          </reference>
        </references>
      </pivotArea>
    </format>
    <format dxfId="200">
      <pivotArea dataOnly="0" labelOnly="1" fieldPosition="0">
        <references count="2">
          <reference field="8" count="1" selected="0">
            <x v="225"/>
          </reference>
          <reference field="10" count="23">
            <x v="132"/>
            <x v="133"/>
            <x v="157"/>
            <x v="198"/>
            <x v="211"/>
            <x v="214"/>
            <x v="267"/>
            <x v="288"/>
            <x v="290"/>
            <x v="342"/>
            <x v="346"/>
            <x v="371"/>
            <x v="378"/>
            <x v="387"/>
            <x v="433"/>
            <x v="436"/>
            <x v="437"/>
            <x v="438"/>
            <x v="439"/>
            <x v="440"/>
            <x v="442"/>
            <x v="444"/>
            <x v="457"/>
          </reference>
        </references>
      </pivotArea>
    </format>
    <format dxfId="199">
      <pivotArea dataOnly="0" labelOnly="1" fieldPosition="0">
        <references count="2">
          <reference field="8" count="1" selected="0">
            <x v="226"/>
          </reference>
          <reference field="10" count="19">
            <x v="8"/>
            <x v="28"/>
            <x v="113"/>
            <x v="121"/>
            <x v="125"/>
            <x v="157"/>
            <x v="176"/>
            <x v="182"/>
            <x v="198"/>
            <x v="205"/>
            <x v="211"/>
            <x v="274"/>
            <x v="280"/>
            <x v="288"/>
            <x v="290"/>
            <x v="371"/>
            <x v="436"/>
            <x v="437"/>
            <x v="438"/>
          </reference>
        </references>
      </pivotArea>
    </format>
    <format dxfId="198">
      <pivotArea dataOnly="0" labelOnly="1" fieldPosition="0">
        <references count="2">
          <reference field="8" count="1" selected="0">
            <x v="227"/>
          </reference>
          <reference field="10" count="10">
            <x v="132"/>
            <x v="157"/>
            <x v="214"/>
            <x v="288"/>
            <x v="346"/>
            <x v="387"/>
            <x v="437"/>
            <x v="438"/>
            <x v="451"/>
            <x v="462"/>
          </reference>
        </references>
      </pivotArea>
    </format>
    <format dxfId="197">
      <pivotArea dataOnly="0" labelOnly="1" fieldPosition="0">
        <references count="2">
          <reference field="8" count="1" selected="0">
            <x v="228"/>
          </reference>
          <reference field="10" count="15">
            <x v="132"/>
            <x v="155"/>
            <x v="157"/>
            <x v="182"/>
            <x v="214"/>
            <x v="288"/>
            <x v="290"/>
            <x v="346"/>
            <x v="434"/>
            <x v="436"/>
            <x v="437"/>
            <x v="438"/>
            <x v="440"/>
            <x v="451"/>
            <x v="462"/>
          </reference>
        </references>
      </pivotArea>
    </format>
    <format dxfId="196">
      <pivotArea dataOnly="0" labelOnly="1" fieldPosition="0">
        <references count="2">
          <reference field="8" count="1" selected="0">
            <x v="229"/>
          </reference>
          <reference field="10" count="14">
            <x v="28"/>
            <x v="124"/>
            <x v="157"/>
            <x v="160"/>
            <x v="182"/>
            <x v="198"/>
            <x v="207"/>
            <x v="282"/>
            <x v="283"/>
            <x v="284"/>
            <x v="285"/>
            <x v="288"/>
            <x v="290"/>
            <x v="371"/>
          </reference>
        </references>
      </pivotArea>
    </format>
    <format dxfId="195">
      <pivotArea dataOnly="0" labelOnly="1" fieldPosition="0">
        <references count="2">
          <reference field="8" count="1" selected="0">
            <x v="230"/>
          </reference>
          <reference field="10" count="3">
            <x v="182"/>
            <x v="359"/>
            <x v="360"/>
          </reference>
        </references>
      </pivotArea>
    </format>
    <format dxfId="194">
      <pivotArea dataOnly="0" labelOnly="1" fieldPosition="0">
        <references count="2">
          <reference field="8" count="1" selected="0">
            <x v="231"/>
          </reference>
          <reference field="10" count="50">
            <x v="28"/>
            <x v="32"/>
            <x v="33"/>
            <x v="73"/>
            <x v="108"/>
            <x v="123"/>
            <x v="124"/>
            <x v="127"/>
            <x v="132"/>
            <x v="156"/>
            <x v="157"/>
            <x v="160"/>
            <x v="175"/>
            <x v="182"/>
            <x v="183"/>
            <x v="198"/>
            <x v="211"/>
            <x v="214"/>
            <x v="216"/>
            <x v="267"/>
            <x v="279"/>
            <x v="288"/>
            <x v="290"/>
            <x v="346"/>
            <x v="350"/>
            <x v="351"/>
            <x v="352"/>
            <x v="354"/>
            <x v="371"/>
            <x v="373"/>
            <x v="376"/>
            <x v="378"/>
            <x v="431"/>
            <x v="432"/>
            <x v="433"/>
            <x v="434"/>
            <x v="435"/>
            <x v="436"/>
            <x v="437"/>
            <x v="438"/>
            <x v="439"/>
            <x v="440"/>
            <x v="441"/>
            <x v="442"/>
            <x v="443"/>
            <x v="444"/>
            <x v="445"/>
            <x v="446"/>
            <x v="451"/>
            <x v="453"/>
          </reference>
        </references>
      </pivotArea>
    </format>
    <format dxfId="193">
      <pivotArea dataOnly="0" labelOnly="1" fieldPosition="0">
        <references count="2">
          <reference field="8" count="1" selected="0">
            <x v="231"/>
          </reference>
          <reference field="10" count="2">
            <x v="454"/>
            <x v="468"/>
          </reference>
        </references>
      </pivotArea>
    </format>
    <format dxfId="192">
      <pivotArea dataOnly="0" labelOnly="1" fieldPosition="0">
        <references count="2">
          <reference field="8" count="1" selected="0">
            <x v="232"/>
          </reference>
          <reference field="10" count="1">
            <x v="205"/>
          </reference>
        </references>
      </pivotArea>
    </format>
    <format dxfId="191">
      <pivotArea dataOnly="0" labelOnly="1" fieldPosition="0">
        <references count="2">
          <reference field="8" count="1" selected="0">
            <x v="233"/>
          </reference>
          <reference field="10" count="1">
            <x v="182"/>
          </reference>
        </references>
      </pivotArea>
    </format>
    <format dxfId="190">
      <pivotArea dataOnly="0" labelOnly="1" fieldPosition="0">
        <references count="2">
          <reference field="8" count="1" selected="0">
            <x v="234"/>
          </reference>
          <reference field="10" count="1">
            <x v="182"/>
          </reference>
        </references>
      </pivotArea>
    </format>
    <format dxfId="189">
      <pivotArea dataOnly="0" labelOnly="1" fieldPosition="0">
        <references count="2">
          <reference field="8" count="1" selected="0">
            <x v="235"/>
          </reference>
          <reference field="10" count="1">
            <x v="182"/>
          </reference>
        </references>
      </pivotArea>
    </format>
    <format dxfId="188">
      <pivotArea dataOnly="0" labelOnly="1" fieldPosition="0">
        <references count="2">
          <reference field="8" count="1" selected="0">
            <x v="236"/>
          </reference>
          <reference field="10" count="1">
            <x v="182"/>
          </reference>
        </references>
      </pivotArea>
    </format>
    <format dxfId="187">
      <pivotArea dataOnly="0" labelOnly="1" fieldPosition="0">
        <references count="2">
          <reference field="8" count="1" selected="0">
            <x v="237"/>
          </reference>
          <reference field="10" count="2">
            <x v="182"/>
            <x v="210"/>
          </reference>
        </references>
      </pivotArea>
    </format>
    <format dxfId="186">
      <pivotArea dataOnly="0" labelOnly="1" fieldPosition="0">
        <references count="2">
          <reference field="8" count="1" selected="0">
            <x v="238"/>
          </reference>
          <reference field="10" count="1">
            <x v="28"/>
          </reference>
        </references>
      </pivotArea>
    </format>
    <format dxfId="185">
      <pivotArea dataOnly="0" labelOnly="1" fieldPosition="0">
        <references count="2">
          <reference field="8" count="1" selected="0">
            <x v="239"/>
          </reference>
          <reference field="10" count="1">
            <x v="176"/>
          </reference>
        </references>
      </pivotArea>
    </format>
    <format dxfId="184">
      <pivotArea dataOnly="0" labelOnly="1" fieldPosition="0">
        <references count="2">
          <reference field="8" count="1" selected="0">
            <x v="240"/>
          </reference>
          <reference field="10" count="2">
            <x v="157"/>
            <x v="288"/>
          </reference>
        </references>
      </pivotArea>
    </format>
    <format dxfId="183">
      <pivotArea dataOnly="0" labelOnly="1" fieldPosition="0">
        <references count="2">
          <reference field="8" count="1" selected="0">
            <x v="241"/>
          </reference>
          <reference field="10" count="6">
            <x v="132"/>
            <x v="156"/>
            <x v="214"/>
            <x v="279"/>
            <x v="288"/>
            <x v="346"/>
          </reference>
        </references>
      </pivotArea>
    </format>
    <format dxfId="182">
      <pivotArea dataOnly="0" labelOnly="1" fieldPosition="0">
        <references count="2">
          <reference field="8" count="1" selected="0">
            <x v="242"/>
          </reference>
          <reference field="10" count="7">
            <x v="28"/>
            <x v="132"/>
            <x v="157"/>
            <x v="288"/>
            <x v="290"/>
            <x v="346"/>
            <x v="371"/>
          </reference>
        </references>
      </pivotArea>
    </format>
    <format dxfId="181">
      <pivotArea dataOnly="0" labelOnly="1" fieldPosition="0">
        <references count="2">
          <reference field="8" count="1" selected="0">
            <x v="243"/>
          </reference>
          <reference field="10" count="14">
            <x v="1"/>
            <x v="36"/>
            <x v="41"/>
            <x v="44"/>
            <x v="58"/>
            <x v="59"/>
            <x v="62"/>
            <x v="182"/>
            <x v="204"/>
            <x v="335"/>
            <x v="349"/>
            <x v="368"/>
            <x v="379"/>
            <x v="407"/>
          </reference>
        </references>
      </pivotArea>
    </format>
    <format dxfId="180">
      <pivotArea dataOnly="0" labelOnly="1" fieldPosition="0">
        <references count="2">
          <reference field="8" count="1" selected="0">
            <x v="244"/>
          </reference>
          <reference field="10" count="1">
            <x v="182"/>
          </reference>
        </references>
      </pivotArea>
    </format>
    <format dxfId="179">
      <pivotArea dataOnly="0" labelOnly="1" outline="0" fieldPosition="0">
        <references count="1">
          <reference field="4294967294" count="3">
            <x v="0"/>
            <x v="1"/>
            <x v="2"/>
          </reference>
        </references>
      </pivotArea>
    </format>
    <format dxfId="178">
      <pivotArea collapsedLevelsAreSubtotals="1" fieldPosition="0">
        <references count="2">
          <reference field="8" count="1" selected="0">
            <x v="103"/>
          </reference>
          <reference field="10" count="1">
            <x v="397"/>
          </reference>
        </references>
      </pivotArea>
    </format>
    <format dxfId="177">
      <pivotArea dataOnly="0" labelOnly="1" fieldPosition="0">
        <references count="2">
          <reference field="8" count="1" selected="0">
            <x v="103"/>
          </reference>
          <reference field="10" count="1">
            <x v="397"/>
          </reference>
        </references>
      </pivotArea>
    </format>
    <format dxfId="176">
      <pivotArea collapsedLevelsAreSubtotals="1" fieldPosition="0">
        <references count="2">
          <reference field="8" count="1" selected="0">
            <x v="104"/>
          </reference>
          <reference field="10" count="1">
            <x v="32"/>
          </reference>
        </references>
      </pivotArea>
    </format>
    <format dxfId="175">
      <pivotArea dataOnly="0" labelOnly="1" fieldPosition="0">
        <references count="2">
          <reference field="8" count="1" selected="0">
            <x v="104"/>
          </reference>
          <reference field="10" count="1">
            <x v="32"/>
          </reference>
        </references>
      </pivotArea>
    </format>
    <format dxfId="174">
      <pivotArea collapsedLevelsAreSubtotals="1" fieldPosition="0">
        <references count="2">
          <reference field="8" count="1" selected="0">
            <x v="104"/>
          </reference>
          <reference field="10" count="1">
            <x v="77"/>
          </reference>
        </references>
      </pivotArea>
    </format>
    <format dxfId="173">
      <pivotArea dataOnly="0" labelOnly="1" fieldPosition="0">
        <references count="2">
          <reference field="8" count="1" selected="0">
            <x v="104"/>
          </reference>
          <reference field="10" count="1">
            <x v="77"/>
          </reference>
        </references>
      </pivotArea>
    </format>
    <format dxfId="172">
      <pivotArea collapsedLevelsAreSubtotals="1" fieldPosition="0">
        <references count="2">
          <reference field="8" count="1" selected="0">
            <x v="104"/>
          </reference>
          <reference field="10" count="1">
            <x v="408"/>
          </reference>
        </references>
      </pivotArea>
    </format>
    <format dxfId="171">
      <pivotArea dataOnly="0" labelOnly="1" fieldPosition="0">
        <references count="2">
          <reference field="8" count="1" selected="0">
            <x v="104"/>
          </reference>
          <reference field="10" count="1">
            <x v="408"/>
          </reference>
        </references>
      </pivotArea>
    </format>
    <format dxfId="170">
      <pivotArea collapsedLevelsAreSubtotals="1" fieldPosition="0">
        <references count="2">
          <reference field="8" count="1" selected="0">
            <x v="105"/>
          </reference>
          <reference field="10" count="3">
            <x v="21"/>
            <x v="32"/>
            <x v="33"/>
          </reference>
        </references>
      </pivotArea>
    </format>
    <format dxfId="169">
      <pivotArea dataOnly="0" labelOnly="1" fieldPosition="0">
        <references count="2">
          <reference field="8" count="1" selected="0">
            <x v="105"/>
          </reference>
          <reference field="10" count="3">
            <x v="21"/>
            <x v="32"/>
            <x v="33"/>
          </reference>
        </references>
      </pivotArea>
    </format>
    <format dxfId="168">
      <pivotArea collapsedLevelsAreSubtotals="1" fieldPosition="0">
        <references count="2">
          <reference field="8" count="1" selected="0">
            <x v="105"/>
          </reference>
          <reference field="10" count="1">
            <x v="53"/>
          </reference>
        </references>
      </pivotArea>
    </format>
    <format dxfId="167">
      <pivotArea dataOnly="0" labelOnly="1" fieldPosition="0">
        <references count="2">
          <reference field="8" count="1" selected="0">
            <x v="105"/>
          </reference>
          <reference field="10" count="1">
            <x v="53"/>
          </reference>
        </references>
      </pivotArea>
    </format>
    <format dxfId="166">
      <pivotArea collapsedLevelsAreSubtotals="1" fieldPosition="0">
        <references count="2">
          <reference field="8" count="1" selected="0">
            <x v="105"/>
          </reference>
          <reference field="10" count="1">
            <x v="48"/>
          </reference>
        </references>
      </pivotArea>
    </format>
    <format dxfId="165">
      <pivotArea dataOnly="0" labelOnly="1" fieldPosition="0">
        <references count="2">
          <reference field="8" count="1" selected="0">
            <x v="105"/>
          </reference>
          <reference field="10" count="1">
            <x v="48"/>
          </reference>
        </references>
      </pivotArea>
    </format>
    <format dxfId="164">
      <pivotArea collapsedLevelsAreSubtotals="1" fieldPosition="0">
        <references count="2">
          <reference field="8" count="1" selected="0">
            <x v="105"/>
          </reference>
          <reference field="10" count="1">
            <x v="89"/>
          </reference>
        </references>
      </pivotArea>
    </format>
    <format dxfId="163">
      <pivotArea dataOnly="0" labelOnly="1" fieldPosition="0">
        <references count="2">
          <reference field="8" count="1" selected="0">
            <x v="105"/>
          </reference>
          <reference field="10" count="1">
            <x v="89"/>
          </reference>
        </references>
      </pivotArea>
    </format>
    <format dxfId="162">
      <pivotArea collapsedLevelsAreSubtotals="1" fieldPosition="0">
        <references count="2">
          <reference field="8" count="1" selected="0">
            <x v="105"/>
          </reference>
          <reference field="10" count="1">
            <x v="397"/>
          </reference>
        </references>
      </pivotArea>
    </format>
    <format dxfId="161">
      <pivotArea dataOnly="0" labelOnly="1" fieldPosition="0">
        <references count="2">
          <reference field="8" count="1" selected="0">
            <x v="105"/>
          </reference>
          <reference field="10" count="1">
            <x v="397"/>
          </reference>
        </references>
      </pivotArea>
    </format>
    <format dxfId="160">
      <pivotArea collapsedLevelsAreSubtotals="1" fieldPosition="0">
        <references count="2">
          <reference field="8" count="1" selected="0">
            <x v="110"/>
          </reference>
          <reference field="10" count="1">
            <x v="32"/>
          </reference>
        </references>
      </pivotArea>
    </format>
    <format dxfId="159">
      <pivotArea dataOnly="0" labelOnly="1" fieldPosition="0">
        <references count="2">
          <reference field="8" count="1" selected="0">
            <x v="110"/>
          </reference>
          <reference field="10" count="1">
            <x v="32"/>
          </reference>
        </references>
      </pivotArea>
    </format>
    <format dxfId="158">
      <pivotArea collapsedLevelsAreSubtotals="1" fieldPosition="0">
        <references count="2">
          <reference field="8" count="1" selected="0">
            <x v="110"/>
          </reference>
          <reference field="10" count="1">
            <x v="45"/>
          </reference>
        </references>
      </pivotArea>
    </format>
    <format dxfId="157">
      <pivotArea dataOnly="0" labelOnly="1" fieldPosition="0">
        <references count="2">
          <reference field="8" count="1" selected="0">
            <x v="110"/>
          </reference>
          <reference field="10" count="1">
            <x v="45"/>
          </reference>
        </references>
      </pivotArea>
    </format>
    <format dxfId="156">
      <pivotArea collapsedLevelsAreSubtotals="1" fieldPosition="0">
        <references count="2">
          <reference field="8" count="1" selected="0">
            <x v="110"/>
          </reference>
          <reference field="10" count="3">
            <x v="74"/>
            <x v="76"/>
            <x v="77"/>
          </reference>
        </references>
      </pivotArea>
    </format>
    <format dxfId="155">
      <pivotArea dataOnly="0" labelOnly="1" fieldPosition="0">
        <references count="2">
          <reference field="8" count="1" selected="0">
            <x v="110"/>
          </reference>
          <reference field="10" count="3">
            <x v="74"/>
            <x v="76"/>
            <x v="77"/>
          </reference>
        </references>
      </pivotArea>
    </format>
    <format dxfId="154">
      <pivotArea collapsedLevelsAreSubtotals="1" fieldPosition="0">
        <references count="2">
          <reference field="8" count="1" selected="0">
            <x v="113"/>
          </reference>
          <reference field="10" count="1">
            <x v="311"/>
          </reference>
        </references>
      </pivotArea>
    </format>
    <format dxfId="153">
      <pivotArea dataOnly="0" labelOnly="1" fieldPosition="0">
        <references count="2">
          <reference field="8" count="1" selected="0">
            <x v="113"/>
          </reference>
          <reference field="10" count="1">
            <x v="311"/>
          </reference>
        </references>
      </pivotArea>
    </format>
    <format dxfId="152">
      <pivotArea collapsedLevelsAreSubtotals="1" fieldPosition="0">
        <references count="2">
          <reference field="8" count="1" selected="0">
            <x v="121"/>
          </reference>
          <reference field="10" count="3">
            <x v="14"/>
            <x v="32"/>
            <x v="33"/>
          </reference>
        </references>
      </pivotArea>
    </format>
    <format dxfId="151">
      <pivotArea dataOnly="0" labelOnly="1" fieldPosition="0">
        <references count="2">
          <reference field="8" count="1" selected="0">
            <x v="121"/>
          </reference>
          <reference field="10" count="3">
            <x v="14"/>
            <x v="32"/>
            <x v="33"/>
          </reference>
        </references>
      </pivotArea>
    </format>
    <format dxfId="150">
      <pivotArea collapsedLevelsAreSubtotals="1" fieldPosition="0">
        <references count="2">
          <reference field="8" count="1" selected="0">
            <x v="121"/>
          </reference>
          <reference field="10" count="1">
            <x v="53"/>
          </reference>
        </references>
      </pivotArea>
    </format>
    <format dxfId="149">
      <pivotArea dataOnly="0" labelOnly="1" fieldPosition="0">
        <references count="2">
          <reference field="8" count="1" selected="0">
            <x v="121"/>
          </reference>
          <reference field="10" count="1">
            <x v="53"/>
          </reference>
        </references>
      </pivotArea>
    </format>
    <format dxfId="148">
      <pivotArea collapsedLevelsAreSubtotals="1" fieldPosition="0">
        <references count="2">
          <reference field="8" count="1" selected="0">
            <x v="121"/>
          </reference>
          <reference field="10" count="1">
            <x v="211"/>
          </reference>
        </references>
      </pivotArea>
    </format>
    <format dxfId="147">
      <pivotArea dataOnly="0" labelOnly="1" fieldPosition="0">
        <references count="2">
          <reference field="8" count="1" selected="0">
            <x v="121"/>
          </reference>
          <reference field="10" count="1">
            <x v="211"/>
          </reference>
        </references>
      </pivotArea>
    </format>
    <format dxfId="146">
      <pivotArea collapsedLevelsAreSubtotals="1" fieldPosition="0">
        <references count="2">
          <reference field="8" count="1" selected="0">
            <x v="121"/>
          </reference>
          <reference field="10" count="1">
            <x v="90"/>
          </reference>
        </references>
      </pivotArea>
    </format>
    <format dxfId="145">
      <pivotArea dataOnly="0" labelOnly="1" fieldPosition="0">
        <references count="2">
          <reference field="8" count="1" selected="0">
            <x v="121"/>
          </reference>
          <reference field="10" count="1">
            <x v="90"/>
          </reference>
        </references>
      </pivotArea>
    </format>
    <format dxfId="144">
      <pivotArea collapsedLevelsAreSubtotals="1" fieldPosition="0">
        <references count="2">
          <reference field="8" count="1" selected="0">
            <x v="121"/>
          </reference>
          <reference field="10" count="1">
            <x v="152"/>
          </reference>
        </references>
      </pivotArea>
    </format>
    <format dxfId="143">
      <pivotArea dataOnly="0" labelOnly="1" fieldPosition="0">
        <references count="2">
          <reference field="8" count="1" selected="0">
            <x v="121"/>
          </reference>
          <reference field="10" count="1">
            <x v="152"/>
          </reference>
        </references>
      </pivotArea>
    </format>
    <format dxfId="142">
      <pivotArea collapsedLevelsAreSubtotals="1" fieldPosition="0">
        <references count="2">
          <reference field="8" count="1" selected="0">
            <x v="121"/>
          </reference>
          <reference field="10" count="1">
            <x v="397"/>
          </reference>
        </references>
      </pivotArea>
    </format>
    <format dxfId="141">
      <pivotArea dataOnly="0" labelOnly="1" fieldPosition="0">
        <references count="2">
          <reference field="8" count="1" selected="0">
            <x v="121"/>
          </reference>
          <reference field="10" count="1">
            <x v="397"/>
          </reference>
        </references>
      </pivotArea>
    </format>
    <format dxfId="140">
      <pivotArea collapsedLevelsAreSubtotals="1" fieldPosition="0">
        <references count="2">
          <reference field="8" count="1" selected="0">
            <x v="122"/>
          </reference>
          <reference field="10" count="4">
            <x v="3"/>
            <x v="18"/>
            <x v="19"/>
            <x v="20"/>
          </reference>
        </references>
      </pivotArea>
    </format>
    <format dxfId="139">
      <pivotArea dataOnly="0" labelOnly="1" fieldPosition="0">
        <references count="2">
          <reference field="8" count="1" selected="0">
            <x v="122"/>
          </reference>
          <reference field="10" count="4">
            <x v="3"/>
            <x v="18"/>
            <x v="19"/>
            <x v="20"/>
          </reference>
        </references>
      </pivotArea>
    </format>
    <format dxfId="138">
      <pivotArea collapsedLevelsAreSubtotals="1" fieldPosition="0">
        <references count="2">
          <reference field="8" count="1" selected="0">
            <x v="122"/>
          </reference>
          <reference field="10" count="1">
            <x v="33"/>
          </reference>
        </references>
      </pivotArea>
    </format>
    <format dxfId="137">
      <pivotArea dataOnly="0" labelOnly="1" fieldPosition="0">
        <references count="2">
          <reference field="8" count="1" selected="0">
            <x v="122"/>
          </reference>
          <reference field="10" count="1">
            <x v="33"/>
          </reference>
        </references>
      </pivotArea>
    </format>
    <format dxfId="136">
      <pivotArea collapsedLevelsAreSubtotals="1" fieldPosition="0">
        <references count="2">
          <reference field="8" count="1" selected="0">
            <x v="122"/>
          </reference>
          <reference field="10" count="2">
            <x v="50"/>
            <x v="53"/>
          </reference>
        </references>
      </pivotArea>
    </format>
    <format dxfId="135">
      <pivotArea dataOnly="0" labelOnly="1" fieldPosition="0">
        <references count="2">
          <reference field="8" count="1" selected="0">
            <x v="122"/>
          </reference>
          <reference field="10" count="2">
            <x v="50"/>
            <x v="53"/>
          </reference>
        </references>
      </pivotArea>
    </format>
    <format dxfId="134">
      <pivotArea collapsedLevelsAreSubtotals="1" fieldPosition="0">
        <references count="2">
          <reference field="8" count="1" selected="0">
            <x v="122"/>
          </reference>
          <reference field="10" count="2">
            <x v="88"/>
            <x v="89"/>
          </reference>
        </references>
      </pivotArea>
    </format>
    <format dxfId="133">
      <pivotArea dataOnly="0" labelOnly="1" fieldPosition="0">
        <references count="2">
          <reference field="8" count="1" selected="0">
            <x v="122"/>
          </reference>
          <reference field="10" count="2">
            <x v="88"/>
            <x v="89"/>
          </reference>
        </references>
      </pivotArea>
    </format>
    <format dxfId="132">
      <pivotArea collapsedLevelsAreSubtotals="1" fieldPosition="0">
        <references count="2">
          <reference field="8" count="1" selected="0">
            <x v="122"/>
          </reference>
          <reference field="10" count="1">
            <x v="395"/>
          </reference>
        </references>
      </pivotArea>
    </format>
    <format dxfId="131">
      <pivotArea dataOnly="0" labelOnly="1" fieldPosition="0">
        <references count="2">
          <reference field="8" count="1" selected="0">
            <x v="122"/>
          </reference>
          <reference field="10" count="1">
            <x v="395"/>
          </reference>
        </references>
      </pivotArea>
    </format>
    <format dxfId="130">
      <pivotArea collapsedLevelsAreSubtotals="1" fieldPosition="0">
        <references count="2">
          <reference field="8" count="1" selected="0">
            <x v="122"/>
          </reference>
          <reference field="10" count="1">
            <x v="397"/>
          </reference>
        </references>
      </pivotArea>
    </format>
    <format dxfId="129">
      <pivotArea dataOnly="0" labelOnly="1" fieldPosition="0">
        <references count="2">
          <reference field="8" count="1" selected="0">
            <x v="122"/>
          </reference>
          <reference field="10" count="1">
            <x v="397"/>
          </reference>
        </references>
      </pivotArea>
    </format>
    <format dxfId="128">
      <pivotArea collapsedLevelsAreSubtotals="1" fieldPosition="0">
        <references count="2">
          <reference field="8" count="1" selected="0">
            <x v="123"/>
          </reference>
          <reference field="10" count="3">
            <x v="18"/>
            <x v="32"/>
            <x v="33"/>
          </reference>
        </references>
      </pivotArea>
    </format>
    <format dxfId="127">
      <pivotArea dataOnly="0" labelOnly="1" fieldPosition="0">
        <references count="2">
          <reference field="8" count="1" selected="0">
            <x v="123"/>
          </reference>
          <reference field="10" count="3">
            <x v="18"/>
            <x v="32"/>
            <x v="33"/>
          </reference>
        </references>
      </pivotArea>
    </format>
    <format dxfId="126">
      <pivotArea collapsedLevelsAreSubtotals="1" fieldPosition="0">
        <references count="2">
          <reference field="8" count="1" selected="0">
            <x v="123"/>
          </reference>
          <reference field="10" count="1">
            <x v="53"/>
          </reference>
        </references>
      </pivotArea>
    </format>
    <format dxfId="125">
      <pivotArea dataOnly="0" labelOnly="1" fieldPosition="0">
        <references count="2">
          <reference field="8" count="1" selected="0">
            <x v="123"/>
          </reference>
          <reference field="10" count="1">
            <x v="53"/>
          </reference>
        </references>
      </pivotArea>
    </format>
    <format dxfId="124">
      <pivotArea collapsedLevelsAreSubtotals="1" fieldPosition="0">
        <references count="2">
          <reference field="8" count="1" selected="0">
            <x v="123"/>
          </reference>
          <reference field="10" count="1">
            <x v="89"/>
          </reference>
        </references>
      </pivotArea>
    </format>
    <format dxfId="123">
      <pivotArea dataOnly="0" labelOnly="1" fieldPosition="0">
        <references count="2">
          <reference field="8" count="1" selected="0">
            <x v="123"/>
          </reference>
          <reference field="10" count="1">
            <x v="89"/>
          </reference>
        </references>
      </pivotArea>
    </format>
    <format dxfId="122">
      <pivotArea collapsedLevelsAreSubtotals="1" fieldPosition="0">
        <references count="2">
          <reference field="8" count="1" selected="0">
            <x v="123"/>
          </reference>
          <reference field="10" count="1">
            <x v="195"/>
          </reference>
        </references>
      </pivotArea>
    </format>
    <format dxfId="121">
      <pivotArea dataOnly="0" labelOnly="1" fieldPosition="0">
        <references count="2">
          <reference field="8" count="1" selected="0">
            <x v="123"/>
          </reference>
          <reference field="10" count="1">
            <x v="195"/>
          </reference>
        </references>
      </pivotArea>
    </format>
    <format dxfId="120">
      <pivotArea collapsedLevelsAreSubtotals="1" fieldPosition="0">
        <references count="2">
          <reference field="8" count="1" selected="0">
            <x v="123"/>
          </reference>
          <reference field="10" count="1">
            <x v="397"/>
          </reference>
        </references>
      </pivotArea>
    </format>
    <format dxfId="119">
      <pivotArea dataOnly="0" labelOnly="1" fieldPosition="0">
        <references count="2">
          <reference field="8" count="1" selected="0">
            <x v="123"/>
          </reference>
          <reference field="10" count="1">
            <x v="397"/>
          </reference>
        </references>
      </pivotArea>
    </format>
    <format dxfId="118">
      <pivotArea collapsedLevelsAreSubtotals="1" fieldPosition="0">
        <references count="2">
          <reference field="8" count="1" selected="0">
            <x v="123"/>
          </reference>
          <reference field="10" count="1">
            <x v="398"/>
          </reference>
        </references>
      </pivotArea>
    </format>
    <format dxfId="117">
      <pivotArea dataOnly="0" labelOnly="1" fieldPosition="0">
        <references count="2">
          <reference field="8" count="1" selected="0">
            <x v="123"/>
          </reference>
          <reference field="10" count="1">
            <x v="398"/>
          </reference>
        </references>
      </pivotArea>
    </format>
    <format dxfId="116">
      <pivotArea collapsedLevelsAreSubtotals="1" fieldPosition="0">
        <references count="2">
          <reference field="8" count="1" selected="0">
            <x v="124"/>
          </reference>
          <reference field="10" count="1">
            <x v="152"/>
          </reference>
        </references>
      </pivotArea>
    </format>
    <format dxfId="115">
      <pivotArea dataOnly="0" labelOnly="1" fieldPosition="0">
        <references count="2">
          <reference field="8" count="1" selected="0">
            <x v="124"/>
          </reference>
          <reference field="10" count="1">
            <x v="152"/>
          </reference>
        </references>
      </pivotArea>
    </format>
    <format dxfId="114">
      <pivotArea collapsedLevelsAreSubtotals="1" fieldPosition="0">
        <references count="2">
          <reference field="8" count="1" selected="0">
            <x v="124"/>
          </reference>
          <reference field="10" count="1">
            <x v="397"/>
          </reference>
        </references>
      </pivotArea>
    </format>
    <format dxfId="113">
      <pivotArea dataOnly="0" labelOnly="1" fieldPosition="0">
        <references count="2">
          <reference field="8" count="1" selected="0">
            <x v="124"/>
          </reference>
          <reference field="10" count="1">
            <x v="397"/>
          </reference>
        </references>
      </pivotArea>
    </format>
    <format dxfId="112">
      <pivotArea collapsedLevelsAreSubtotals="1" fieldPosition="0">
        <references count="2">
          <reference field="8" count="1" selected="0">
            <x v="129"/>
          </reference>
          <reference field="10" count="1">
            <x v="33"/>
          </reference>
        </references>
      </pivotArea>
    </format>
    <format dxfId="111">
      <pivotArea dataOnly="0" labelOnly="1" fieldPosition="0">
        <references count="2">
          <reference field="8" count="1" selected="0">
            <x v="129"/>
          </reference>
          <reference field="10" count="1">
            <x v="33"/>
          </reference>
        </references>
      </pivotArea>
    </format>
    <format dxfId="110">
      <pivotArea collapsedLevelsAreSubtotals="1" fieldPosition="0">
        <references count="2">
          <reference field="8" count="1" selected="0">
            <x v="129"/>
          </reference>
          <reference field="10" count="1">
            <x v="176"/>
          </reference>
        </references>
      </pivotArea>
    </format>
    <format dxfId="109">
      <pivotArea dataOnly="0" labelOnly="1" fieldPosition="0">
        <references count="2">
          <reference field="8" count="1" selected="0">
            <x v="129"/>
          </reference>
          <reference field="10" count="1">
            <x v="176"/>
          </reference>
        </references>
      </pivotArea>
    </format>
    <format dxfId="108">
      <pivotArea collapsedLevelsAreSubtotals="1" fieldPosition="0">
        <references count="2">
          <reference field="8" count="1" selected="0">
            <x v="129"/>
          </reference>
          <reference field="10" count="1">
            <x v="292"/>
          </reference>
        </references>
      </pivotArea>
    </format>
    <format dxfId="107">
      <pivotArea dataOnly="0" labelOnly="1" fieldPosition="0">
        <references count="2">
          <reference field="8" count="1" selected="0">
            <x v="129"/>
          </reference>
          <reference field="10" count="1">
            <x v="292"/>
          </reference>
        </references>
      </pivotArea>
    </format>
    <format dxfId="106">
      <pivotArea collapsedLevelsAreSubtotals="1" fieldPosition="0">
        <references count="2">
          <reference field="8" count="1" selected="0">
            <x v="129"/>
          </reference>
          <reference field="10" count="1">
            <x v="397"/>
          </reference>
        </references>
      </pivotArea>
    </format>
    <format dxfId="105">
      <pivotArea dataOnly="0" labelOnly="1" fieldPosition="0">
        <references count="2">
          <reference field="8" count="1" selected="0">
            <x v="129"/>
          </reference>
          <reference field="10" count="1">
            <x v="397"/>
          </reference>
        </references>
      </pivotArea>
    </format>
    <format dxfId="104">
      <pivotArea collapsedLevelsAreSubtotals="1" fieldPosition="0">
        <references count="2">
          <reference field="8" count="1" selected="0">
            <x v="131"/>
          </reference>
          <reference field="10" count="1">
            <x v="32"/>
          </reference>
        </references>
      </pivotArea>
    </format>
    <format dxfId="103">
      <pivotArea dataOnly="0" labelOnly="1" fieldPosition="0">
        <references count="2">
          <reference field="8" count="1" selected="0">
            <x v="131"/>
          </reference>
          <reference field="10" count="1">
            <x v="32"/>
          </reference>
        </references>
      </pivotArea>
    </format>
    <format dxfId="102">
      <pivotArea collapsedLevelsAreSubtotals="1" fieldPosition="0">
        <references count="2">
          <reference field="8" count="1" selected="0">
            <x v="131"/>
          </reference>
          <reference field="10" count="1">
            <x v="152"/>
          </reference>
        </references>
      </pivotArea>
    </format>
    <format dxfId="101">
      <pivotArea dataOnly="0" labelOnly="1" fieldPosition="0">
        <references count="2">
          <reference field="8" count="1" selected="0">
            <x v="131"/>
          </reference>
          <reference field="10" count="1">
            <x v="152"/>
          </reference>
        </references>
      </pivotArea>
    </format>
    <format dxfId="100">
      <pivotArea collapsedLevelsAreSubtotals="1" fieldPosition="0">
        <references count="2">
          <reference field="8" count="1" selected="0">
            <x v="132"/>
          </reference>
          <reference field="10" count="1">
            <x v="18"/>
          </reference>
        </references>
      </pivotArea>
    </format>
    <format dxfId="99">
      <pivotArea dataOnly="0" labelOnly="1" fieldPosition="0">
        <references count="2">
          <reference field="8" count="1" selected="0">
            <x v="132"/>
          </reference>
          <reference field="10" count="1">
            <x v="18"/>
          </reference>
        </references>
      </pivotArea>
    </format>
    <format dxfId="98">
      <pivotArea collapsedLevelsAreSubtotals="1" fieldPosition="0">
        <references count="2">
          <reference field="8" count="1" selected="0">
            <x v="132"/>
          </reference>
          <reference field="10" count="1">
            <x v="205"/>
          </reference>
        </references>
      </pivotArea>
    </format>
    <format dxfId="97">
      <pivotArea dataOnly="0" labelOnly="1" fieldPosition="0">
        <references count="2">
          <reference field="8" count="1" selected="0">
            <x v="132"/>
          </reference>
          <reference field="10" count="1">
            <x v="205"/>
          </reference>
        </references>
      </pivotArea>
    </format>
    <format dxfId="96">
      <pivotArea collapsedLevelsAreSubtotals="1" fieldPosition="0">
        <references count="2">
          <reference field="8" count="1" selected="0">
            <x v="135"/>
          </reference>
          <reference field="10" count="1">
            <x v="69"/>
          </reference>
        </references>
      </pivotArea>
    </format>
    <format dxfId="95">
      <pivotArea dataOnly="0" labelOnly="1" fieldPosition="0">
        <references count="2">
          <reference field="8" count="1" selected="0">
            <x v="135"/>
          </reference>
          <reference field="10" count="1">
            <x v="69"/>
          </reference>
        </references>
      </pivotArea>
    </format>
    <format dxfId="94">
      <pivotArea collapsedLevelsAreSubtotals="1" fieldPosition="0">
        <references count="2">
          <reference field="8" count="1" selected="0">
            <x v="135"/>
          </reference>
          <reference field="10" count="7">
            <x v="69"/>
            <x v="182"/>
            <x v="193"/>
            <x v="204"/>
            <x v="346"/>
            <x v="363"/>
            <x v="403"/>
          </reference>
        </references>
      </pivotArea>
    </format>
    <format dxfId="93">
      <pivotArea dataOnly="0" labelOnly="1" fieldPosition="0">
        <references count="2">
          <reference field="8" count="1" selected="0">
            <x v="135"/>
          </reference>
          <reference field="10" count="7">
            <x v="69"/>
            <x v="182"/>
            <x v="193"/>
            <x v="204"/>
            <x v="346"/>
            <x v="363"/>
            <x v="403"/>
          </reference>
        </references>
      </pivotArea>
    </format>
    <format dxfId="92">
      <pivotArea collapsedLevelsAreSubtotals="1" fieldPosition="0">
        <references count="2">
          <reference field="8" count="1" selected="0">
            <x v="136"/>
          </reference>
          <reference field="10" count="1">
            <x v="13"/>
          </reference>
        </references>
      </pivotArea>
    </format>
    <format dxfId="91">
      <pivotArea dataOnly="0" labelOnly="1" fieldPosition="0">
        <references count="2">
          <reference field="8" count="1" selected="0">
            <x v="136"/>
          </reference>
          <reference field="10" count="1">
            <x v="13"/>
          </reference>
        </references>
      </pivotArea>
    </format>
    <format dxfId="90">
      <pivotArea collapsedLevelsAreSubtotals="1" fieldPosition="0">
        <references count="2">
          <reference field="8" count="1" selected="0">
            <x v="136"/>
          </reference>
          <reference field="10" count="1">
            <x v="32"/>
          </reference>
        </references>
      </pivotArea>
    </format>
    <format dxfId="89">
      <pivotArea dataOnly="0" labelOnly="1" fieldPosition="0">
        <references count="2">
          <reference field="8" count="1" selected="0">
            <x v="136"/>
          </reference>
          <reference field="10" count="1">
            <x v="32"/>
          </reference>
        </references>
      </pivotArea>
    </format>
    <format dxfId="88">
      <pivotArea collapsedLevelsAreSubtotals="1" fieldPosition="0">
        <references count="2">
          <reference field="8" count="1" selected="0">
            <x v="136"/>
          </reference>
          <reference field="10" count="1">
            <x v="55"/>
          </reference>
        </references>
      </pivotArea>
    </format>
    <format dxfId="87">
      <pivotArea dataOnly="0" labelOnly="1" fieldPosition="0">
        <references count="2">
          <reference field="8" count="1" selected="0">
            <x v="136"/>
          </reference>
          <reference field="10" count="1">
            <x v="55"/>
          </reference>
        </references>
      </pivotArea>
    </format>
    <format dxfId="86">
      <pivotArea collapsedLevelsAreSubtotals="1" fieldPosition="0">
        <references count="2">
          <reference field="8" count="1" selected="0">
            <x v="136"/>
          </reference>
          <reference field="10" count="1">
            <x v="86"/>
          </reference>
        </references>
      </pivotArea>
    </format>
    <format dxfId="85">
      <pivotArea dataOnly="0" labelOnly="1" fieldPosition="0">
        <references count="2">
          <reference field="8" count="1" selected="0">
            <x v="136"/>
          </reference>
          <reference field="10" count="1">
            <x v="86"/>
          </reference>
        </references>
      </pivotArea>
    </format>
    <format dxfId="84">
      <pivotArea collapsedLevelsAreSubtotals="1" fieldPosition="0">
        <references count="2">
          <reference field="8" count="1" selected="0">
            <x v="137"/>
          </reference>
          <reference field="10" count="1">
            <x v="311"/>
          </reference>
        </references>
      </pivotArea>
    </format>
    <format dxfId="83">
      <pivotArea dataOnly="0" labelOnly="1" fieldPosition="0">
        <references count="2">
          <reference field="8" count="1" selected="0">
            <x v="137"/>
          </reference>
          <reference field="10" count="1">
            <x v="311"/>
          </reference>
        </references>
      </pivotArea>
    </format>
    <format dxfId="82">
      <pivotArea collapsedLevelsAreSubtotals="1" fieldPosition="0">
        <references count="2">
          <reference field="8" count="1" selected="0">
            <x v="138"/>
          </reference>
          <reference field="10" count="1">
            <x v="9"/>
          </reference>
        </references>
      </pivotArea>
    </format>
    <format dxfId="81">
      <pivotArea dataOnly="0" labelOnly="1" fieldPosition="0">
        <references count="2">
          <reference field="8" count="1" selected="0">
            <x v="138"/>
          </reference>
          <reference field="10" count="1">
            <x v="9"/>
          </reference>
        </references>
      </pivotArea>
    </format>
    <format dxfId="80">
      <pivotArea collapsedLevelsAreSubtotals="1" fieldPosition="0">
        <references count="2">
          <reference field="8" count="1" selected="0">
            <x v="138"/>
          </reference>
          <reference field="10" count="1">
            <x v="26"/>
          </reference>
        </references>
      </pivotArea>
    </format>
    <format dxfId="79">
      <pivotArea dataOnly="0" labelOnly="1" fieldPosition="0">
        <references count="2">
          <reference field="8" count="1" selected="0">
            <x v="138"/>
          </reference>
          <reference field="10" count="1">
            <x v="26"/>
          </reference>
        </references>
      </pivotArea>
    </format>
    <format dxfId="78">
      <pivotArea collapsedLevelsAreSubtotals="1" fieldPosition="0">
        <references count="2">
          <reference field="8" count="1" selected="0">
            <x v="138"/>
          </reference>
          <reference field="10" count="1">
            <x v="86"/>
          </reference>
        </references>
      </pivotArea>
    </format>
    <format dxfId="77">
      <pivotArea dataOnly="0" labelOnly="1" fieldPosition="0">
        <references count="2">
          <reference field="8" count="1" selected="0">
            <x v="138"/>
          </reference>
          <reference field="10" count="1">
            <x v="86"/>
          </reference>
        </references>
      </pivotArea>
    </format>
    <format dxfId="76">
      <pivotArea collapsedLevelsAreSubtotals="1" fieldPosition="0">
        <references count="2">
          <reference field="8" count="1" selected="0">
            <x v="138"/>
          </reference>
          <reference field="10" count="1">
            <x v="365"/>
          </reference>
        </references>
      </pivotArea>
    </format>
    <format dxfId="75">
      <pivotArea dataOnly="0" labelOnly="1" fieldPosition="0">
        <references count="2">
          <reference field="8" count="1" selected="0">
            <x v="138"/>
          </reference>
          <reference field="10" count="1">
            <x v="365"/>
          </reference>
        </references>
      </pivotArea>
    </format>
    <format dxfId="74">
      <pivotArea collapsedLevelsAreSubtotals="1" fieldPosition="0">
        <references count="2">
          <reference field="8" count="1" selected="0">
            <x v="141"/>
          </reference>
          <reference field="10" count="1">
            <x v="32"/>
          </reference>
        </references>
      </pivotArea>
    </format>
    <format dxfId="73">
      <pivotArea dataOnly="0" labelOnly="1" fieldPosition="0">
        <references count="2">
          <reference field="8" count="1" selected="0">
            <x v="141"/>
          </reference>
          <reference field="10" count="1">
            <x v="32"/>
          </reference>
        </references>
      </pivotArea>
    </format>
    <format dxfId="72">
      <pivotArea collapsedLevelsAreSubtotals="1" fieldPosition="0">
        <references count="2">
          <reference field="8" count="1" selected="0">
            <x v="141"/>
          </reference>
          <reference field="10" count="1">
            <x v="14"/>
          </reference>
        </references>
      </pivotArea>
    </format>
    <format dxfId="71">
      <pivotArea dataOnly="0" labelOnly="1" fieldPosition="0">
        <references count="2">
          <reference field="8" count="1" selected="0">
            <x v="141"/>
          </reference>
          <reference field="10" count="1">
            <x v="14"/>
          </reference>
        </references>
      </pivotArea>
    </format>
    <format dxfId="70">
      <pivotArea collapsedLevelsAreSubtotals="1" fieldPosition="0">
        <references count="2">
          <reference field="8" count="1" selected="0">
            <x v="141"/>
          </reference>
          <reference field="10" count="1">
            <x v="86"/>
          </reference>
        </references>
      </pivotArea>
    </format>
    <format dxfId="69">
      <pivotArea dataOnly="0" labelOnly="1" fieldPosition="0">
        <references count="2">
          <reference field="8" count="1" selected="0">
            <x v="141"/>
          </reference>
          <reference field="10" count="1">
            <x v="86"/>
          </reference>
        </references>
      </pivotArea>
    </format>
    <format dxfId="68">
      <pivotArea collapsedLevelsAreSubtotals="1" fieldPosition="0">
        <references count="2">
          <reference field="8" count="1" selected="0">
            <x v="143"/>
          </reference>
          <reference field="10" count="1">
            <x v="32"/>
          </reference>
        </references>
      </pivotArea>
    </format>
    <format dxfId="67">
      <pivotArea dataOnly="0" labelOnly="1" fieldPosition="0">
        <references count="2">
          <reference field="8" count="1" selected="0">
            <x v="143"/>
          </reference>
          <reference field="10" count="1">
            <x v="32"/>
          </reference>
        </references>
      </pivotArea>
    </format>
    <format dxfId="66">
      <pivotArea collapsedLevelsAreSubtotals="1" fieldPosition="0">
        <references count="2">
          <reference field="8" count="1" selected="0">
            <x v="144"/>
          </reference>
          <reference field="10" count="1">
            <x v="4"/>
          </reference>
        </references>
      </pivotArea>
    </format>
    <format dxfId="65">
      <pivotArea dataOnly="0" labelOnly="1" fieldPosition="0">
        <references count="2">
          <reference field="8" count="1" selected="0">
            <x v="144"/>
          </reference>
          <reference field="10" count="1">
            <x v="4"/>
          </reference>
        </references>
      </pivotArea>
    </format>
    <format dxfId="64">
      <pivotArea collapsedLevelsAreSubtotals="1" fieldPosition="0">
        <references count="2">
          <reference field="8" count="1" selected="0">
            <x v="144"/>
          </reference>
          <reference field="10" count="3">
            <x v="5"/>
            <x v="7"/>
            <x v="9"/>
          </reference>
        </references>
      </pivotArea>
    </format>
    <format dxfId="63">
      <pivotArea dataOnly="0" labelOnly="1" fieldPosition="0">
        <references count="2">
          <reference field="8" count="1" selected="0">
            <x v="144"/>
          </reference>
          <reference field="10" count="3">
            <x v="5"/>
            <x v="7"/>
            <x v="9"/>
          </reference>
        </references>
      </pivotArea>
    </format>
    <format dxfId="62">
      <pivotArea collapsedLevelsAreSubtotals="1" fieldPosition="0">
        <references count="2">
          <reference field="8" count="1" selected="0">
            <x v="144"/>
          </reference>
          <reference field="10" count="1">
            <x v="33"/>
          </reference>
        </references>
      </pivotArea>
    </format>
    <format dxfId="61">
      <pivotArea dataOnly="0" labelOnly="1" fieldPosition="0">
        <references count="2">
          <reference field="8" count="1" selected="0">
            <x v="144"/>
          </reference>
          <reference field="10" count="1">
            <x v="33"/>
          </reference>
        </references>
      </pivotArea>
    </format>
    <format dxfId="60">
      <pivotArea collapsedLevelsAreSubtotals="1" fieldPosition="0">
        <references count="2">
          <reference field="8" count="1" selected="0">
            <x v="144"/>
          </reference>
          <reference field="10" count="1">
            <x v="13"/>
          </reference>
        </references>
      </pivotArea>
    </format>
    <format dxfId="59">
      <pivotArea dataOnly="0" labelOnly="1" fieldPosition="0">
        <references count="2">
          <reference field="8" count="1" selected="0">
            <x v="144"/>
          </reference>
          <reference field="10" count="1">
            <x v="13"/>
          </reference>
        </references>
      </pivotArea>
    </format>
    <format dxfId="58">
      <pivotArea collapsedLevelsAreSubtotals="1" fieldPosition="0">
        <references count="2">
          <reference field="8" count="1" selected="0">
            <x v="144"/>
          </reference>
          <reference field="10" count="1">
            <x v="26"/>
          </reference>
        </references>
      </pivotArea>
    </format>
    <format dxfId="57">
      <pivotArea dataOnly="0" labelOnly="1" fieldPosition="0">
        <references count="2">
          <reference field="8" count="1" selected="0">
            <x v="144"/>
          </reference>
          <reference field="10" count="1">
            <x v="26"/>
          </reference>
        </references>
      </pivotArea>
    </format>
    <format dxfId="56">
      <pivotArea collapsedLevelsAreSubtotals="1" fieldPosition="0">
        <references count="2">
          <reference field="8" count="1" selected="0">
            <x v="144"/>
          </reference>
          <reference field="10" count="1">
            <x v="365"/>
          </reference>
        </references>
      </pivotArea>
    </format>
    <format dxfId="55">
      <pivotArea dataOnly="0" labelOnly="1" fieldPosition="0">
        <references count="2">
          <reference field="8" count="1" selected="0">
            <x v="144"/>
          </reference>
          <reference field="10" count="1">
            <x v="365"/>
          </reference>
        </references>
      </pivotArea>
    </format>
    <format dxfId="54">
      <pivotArea collapsedLevelsAreSubtotals="1" fieldPosition="0">
        <references count="2">
          <reference field="8" count="1" selected="0">
            <x v="145"/>
          </reference>
          <reference field="10" count="1">
            <x v="32"/>
          </reference>
        </references>
      </pivotArea>
    </format>
    <format dxfId="53">
      <pivotArea dataOnly="0" labelOnly="1" fieldPosition="0">
        <references count="2">
          <reference field="8" count="1" selected="0">
            <x v="145"/>
          </reference>
          <reference field="10" count="1">
            <x v="32"/>
          </reference>
        </references>
      </pivotArea>
    </format>
    <format dxfId="52">
      <pivotArea collapsedLevelsAreSubtotals="1" fieldPosition="0">
        <references count="2">
          <reference field="8" count="1" selected="0">
            <x v="146"/>
          </reference>
          <reference field="10" count="1">
            <x v="32"/>
          </reference>
        </references>
      </pivotArea>
    </format>
    <format dxfId="51">
      <pivotArea dataOnly="0" labelOnly="1" fieldPosition="0">
        <references count="2">
          <reference field="8" count="1" selected="0">
            <x v="146"/>
          </reference>
          <reference field="10" count="1">
            <x v="32"/>
          </reference>
        </references>
      </pivotArea>
    </format>
    <format dxfId="50">
      <pivotArea collapsedLevelsAreSubtotals="1" fieldPosition="0">
        <references count="2">
          <reference field="8" count="1" selected="0">
            <x v="146"/>
          </reference>
          <reference field="10" count="1">
            <x v="5"/>
          </reference>
        </references>
      </pivotArea>
    </format>
    <format dxfId="49">
      <pivotArea dataOnly="0" labelOnly="1" fieldPosition="0">
        <references count="2">
          <reference field="8" count="1" selected="0">
            <x v="146"/>
          </reference>
          <reference field="10" count="1">
            <x v="5"/>
          </reference>
        </references>
      </pivotArea>
    </format>
    <format dxfId="48">
      <pivotArea collapsedLevelsAreSubtotals="1" fieldPosition="0">
        <references count="2">
          <reference field="8" count="1" selected="0">
            <x v="146"/>
          </reference>
          <reference field="10" count="1">
            <x v="165"/>
          </reference>
        </references>
      </pivotArea>
    </format>
    <format dxfId="47">
      <pivotArea dataOnly="0" labelOnly="1" fieldPosition="0">
        <references count="2">
          <reference field="8" count="1" selected="0">
            <x v="146"/>
          </reference>
          <reference field="10" count="1">
            <x v="165"/>
          </reference>
        </references>
      </pivotArea>
    </format>
    <format dxfId="46">
      <pivotArea collapsedLevelsAreSubtotals="1" fieldPosition="0">
        <references count="2">
          <reference field="8" count="1" selected="0">
            <x v="146"/>
          </reference>
          <reference field="10" count="2">
            <x v="175"/>
            <x v="177"/>
          </reference>
        </references>
      </pivotArea>
    </format>
    <format dxfId="45">
      <pivotArea dataOnly="0" labelOnly="1" fieldPosition="0">
        <references count="2">
          <reference field="8" count="1" selected="0">
            <x v="146"/>
          </reference>
          <reference field="10" count="2">
            <x v="175"/>
            <x v="177"/>
          </reference>
        </references>
      </pivotArea>
    </format>
    <format dxfId="44">
      <pivotArea collapsedLevelsAreSubtotals="1" fieldPosition="0">
        <references count="2">
          <reference field="8" count="1" selected="0">
            <x v="146"/>
          </reference>
          <reference field="10" count="1">
            <x v="208"/>
          </reference>
        </references>
      </pivotArea>
    </format>
    <format dxfId="43">
      <pivotArea dataOnly="0" labelOnly="1" fieldPosition="0">
        <references count="2">
          <reference field="8" count="1" selected="0">
            <x v="146"/>
          </reference>
          <reference field="10" count="1">
            <x v="208"/>
          </reference>
        </references>
      </pivotArea>
    </format>
    <format dxfId="42">
      <pivotArea collapsedLevelsAreSubtotals="1" fieldPosition="0">
        <references count="2">
          <reference field="8" count="1" selected="0">
            <x v="146"/>
          </reference>
          <reference field="10" count="1">
            <x v="311"/>
          </reference>
        </references>
      </pivotArea>
    </format>
    <format dxfId="41">
      <pivotArea dataOnly="0" labelOnly="1" fieldPosition="0">
        <references count="2">
          <reference field="8" count="1" selected="0">
            <x v="146"/>
          </reference>
          <reference field="10" count="1">
            <x v="311"/>
          </reference>
        </references>
      </pivotArea>
    </format>
    <format dxfId="40">
      <pivotArea collapsedLevelsAreSubtotals="1" fieldPosition="0">
        <references count="2">
          <reference field="8" count="1" selected="0">
            <x v="146"/>
          </reference>
          <reference field="10" count="1">
            <x v="395"/>
          </reference>
        </references>
      </pivotArea>
    </format>
    <format dxfId="39">
      <pivotArea dataOnly="0" labelOnly="1" fieldPosition="0">
        <references count="2">
          <reference field="8" count="1" selected="0">
            <x v="146"/>
          </reference>
          <reference field="10" count="1">
            <x v="395"/>
          </reference>
        </references>
      </pivotArea>
    </format>
    <format dxfId="38">
      <pivotArea collapsedLevelsAreSubtotals="1" fieldPosition="0">
        <references count="2">
          <reference field="8" count="1" selected="0">
            <x v="147"/>
          </reference>
          <reference field="10" count="1">
            <x v="86"/>
          </reference>
        </references>
      </pivotArea>
    </format>
    <format dxfId="37">
      <pivotArea dataOnly="0" labelOnly="1" fieldPosition="0">
        <references count="2">
          <reference field="8" count="1" selected="0">
            <x v="147"/>
          </reference>
          <reference field="10" count="1">
            <x v="86"/>
          </reference>
        </references>
      </pivotArea>
    </format>
    <format dxfId="36">
      <pivotArea collapsedLevelsAreSubtotals="1" fieldPosition="0">
        <references count="2">
          <reference field="8" count="1" selected="0">
            <x v="147"/>
          </reference>
          <reference field="10" count="1">
            <x v="14"/>
          </reference>
        </references>
      </pivotArea>
    </format>
    <format dxfId="35">
      <pivotArea dataOnly="0" labelOnly="1" fieldPosition="0">
        <references count="2">
          <reference field="8" count="1" selected="0">
            <x v="147"/>
          </reference>
          <reference field="10" count="1">
            <x v="14"/>
          </reference>
        </references>
      </pivotArea>
    </format>
    <format dxfId="34">
      <pivotArea collapsedLevelsAreSubtotals="1" fieldPosition="0">
        <references count="2">
          <reference field="8" count="1" selected="0">
            <x v="147"/>
          </reference>
          <reference field="10" count="1">
            <x v="32"/>
          </reference>
        </references>
      </pivotArea>
    </format>
    <format dxfId="33">
      <pivotArea dataOnly="0" labelOnly="1" fieldPosition="0">
        <references count="2">
          <reference field="8" count="1" selected="0">
            <x v="147"/>
          </reference>
          <reference field="10" count="1">
            <x v="32"/>
          </reference>
        </references>
      </pivotArea>
    </format>
    <format dxfId="32">
      <pivotArea collapsedLevelsAreSubtotals="1" fieldPosition="0">
        <references count="2">
          <reference field="8" count="1" selected="0">
            <x v="157"/>
          </reference>
          <reference field="10" count="1">
            <x v="32"/>
          </reference>
        </references>
      </pivotArea>
    </format>
    <format dxfId="31">
      <pivotArea dataOnly="0" labelOnly="1" fieldPosition="0">
        <references count="2">
          <reference field="8" count="1" selected="0">
            <x v="157"/>
          </reference>
          <reference field="10" count="1">
            <x v="32"/>
          </reference>
        </references>
      </pivotArea>
    </format>
    <format dxfId="30">
      <pivotArea collapsedLevelsAreSubtotals="1" fieldPosition="0">
        <references count="2">
          <reference field="8" count="1" selected="0">
            <x v="158"/>
          </reference>
          <reference field="10" count="1">
            <x v="42"/>
          </reference>
        </references>
      </pivotArea>
    </format>
    <format dxfId="29">
      <pivotArea dataOnly="0" labelOnly="1" fieldPosition="0">
        <references count="2">
          <reference field="8" count="1" selected="0">
            <x v="158"/>
          </reference>
          <reference field="10" count="1">
            <x v="42"/>
          </reference>
        </references>
      </pivotArea>
    </format>
    <format dxfId="28">
      <pivotArea collapsedLevelsAreSubtotals="1" fieldPosition="0">
        <references count="2">
          <reference field="8" count="1" selected="0">
            <x v="158"/>
          </reference>
          <reference field="10" count="1">
            <x v="32"/>
          </reference>
        </references>
      </pivotArea>
    </format>
    <format dxfId="27">
      <pivotArea dataOnly="0" labelOnly="1" fieldPosition="0">
        <references count="2">
          <reference field="8" count="1" selected="0">
            <x v="158"/>
          </reference>
          <reference field="10" count="1">
            <x v="32"/>
          </reference>
        </references>
      </pivotArea>
    </format>
    <format dxfId="26">
      <pivotArea collapsedLevelsAreSubtotals="1" fieldPosition="0">
        <references count="2">
          <reference field="8" count="1" selected="0">
            <x v="7"/>
          </reference>
          <reference field="10" count="1">
            <x v="189"/>
          </reference>
        </references>
      </pivotArea>
    </format>
    <format dxfId="25">
      <pivotArea dataOnly="0" labelOnly="1" fieldPosition="0">
        <references count="2">
          <reference field="8" count="1" selected="0">
            <x v="7"/>
          </reference>
          <reference field="10" count="1">
            <x v="189"/>
          </reference>
        </references>
      </pivotArea>
    </format>
    <format dxfId="24">
      <pivotArea collapsedLevelsAreSubtotals="1" fieldPosition="0">
        <references count="2">
          <reference field="8" count="1" selected="0">
            <x v="41"/>
          </reference>
          <reference field="10" count="1">
            <x v="189"/>
          </reference>
        </references>
      </pivotArea>
    </format>
    <format dxfId="23">
      <pivotArea dataOnly="0" labelOnly="1" fieldPosition="0">
        <references count="2">
          <reference field="8" count="1" selected="0">
            <x v="41"/>
          </reference>
          <reference field="10" count="1">
            <x v="18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144CE-18BE-4062-A7D9-8667B0EB32C3}">
  <dimension ref="A1:E2"/>
  <sheetViews>
    <sheetView tabSelected="1" zoomScale="80" zoomScaleNormal="80" workbookViewId="0"/>
  </sheetViews>
  <sheetFormatPr defaultColWidth="8.85546875" defaultRowHeight="15"/>
  <cols>
    <col min="1" max="1" width="13.85546875" style="45" bestFit="1" customWidth="1"/>
    <col min="2" max="2" width="46.85546875" style="45" bestFit="1" customWidth="1"/>
    <col min="3" max="3" width="6.28515625" style="45" bestFit="1" customWidth="1"/>
    <col min="4" max="4" width="41.28515625" style="45" bestFit="1" customWidth="1"/>
    <col min="5" max="5" width="32.42578125" style="45" bestFit="1" customWidth="1"/>
    <col min="6" max="16384" width="8.85546875" style="45"/>
  </cols>
  <sheetData>
    <row r="1" spans="1:5">
      <c r="A1" s="44" t="s">
        <v>58</v>
      </c>
      <c r="B1" s="44" t="s">
        <v>59</v>
      </c>
      <c r="C1" s="44" t="s">
        <v>60</v>
      </c>
      <c r="D1" s="44" t="s">
        <v>61</v>
      </c>
      <c r="E1" s="44" t="s">
        <v>62</v>
      </c>
    </row>
    <row r="2" spans="1:5">
      <c r="A2" s="45" t="s">
        <v>3969</v>
      </c>
      <c r="B2" s="45" t="s">
        <v>3970</v>
      </c>
      <c r="C2" s="45">
        <v>19</v>
      </c>
      <c r="D2" s="45" t="s">
        <v>3971</v>
      </c>
      <c r="E2" s="45" t="s">
        <v>3972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EFDF5-D800-4D0C-B0F1-D65088650930}">
  <sheetPr>
    <pageSetUpPr fitToPage="1"/>
  </sheetPr>
  <dimension ref="A1:W66"/>
  <sheetViews>
    <sheetView zoomScale="80" zoomScaleNormal="80" workbookViewId="0">
      <selection activeCell="Z36" sqref="Z36"/>
    </sheetView>
  </sheetViews>
  <sheetFormatPr defaultColWidth="8.85546875" defaultRowHeight="15"/>
  <cols>
    <col min="1" max="1" width="8.5703125" style="107" customWidth="1"/>
    <col min="2" max="2" width="26.7109375" style="107" bestFit="1" customWidth="1"/>
    <col min="3" max="4" width="12.28515625" style="107" customWidth="1"/>
    <col min="5" max="5" width="15" style="107" bestFit="1" customWidth="1"/>
    <col min="6" max="6" width="9.42578125" style="107" bestFit="1" customWidth="1"/>
    <col min="7" max="7" width="13.42578125" style="107" bestFit="1" customWidth="1"/>
    <col min="8" max="8" width="16.140625" style="107" bestFit="1" customWidth="1"/>
    <col min="9" max="9" width="8.85546875" style="107" bestFit="1" customWidth="1"/>
    <col min="10" max="10" width="9.7109375" style="107" bestFit="1" customWidth="1"/>
    <col min="11" max="11" width="16.5703125" style="107" bestFit="1" customWidth="1"/>
    <col min="12" max="12" width="12.28515625" style="107" bestFit="1" customWidth="1"/>
    <col min="13" max="13" width="14.42578125" style="107" bestFit="1" customWidth="1"/>
    <col min="14" max="14" width="12.28515625" style="107" bestFit="1" customWidth="1"/>
    <col min="15" max="15" width="2.85546875" style="107" customWidth="1"/>
    <col min="16" max="16" width="12.7109375" style="107" customWidth="1"/>
    <col min="17" max="17" width="15.140625" style="107" bestFit="1" customWidth="1"/>
    <col min="18" max="18" width="13.42578125" style="107" bestFit="1" customWidth="1"/>
    <col min="19" max="19" width="6.7109375" style="107" bestFit="1" customWidth="1"/>
    <col min="20" max="20" width="7.7109375" style="107" bestFit="1" customWidth="1"/>
    <col min="21" max="21" width="13" style="107" bestFit="1" customWidth="1"/>
    <col min="22" max="16384" width="8.85546875" style="107"/>
  </cols>
  <sheetData>
    <row r="1" spans="1:23">
      <c r="A1" s="278" t="s">
        <v>3734</v>
      </c>
      <c r="B1" s="278"/>
      <c r="C1" s="278"/>
      <c r="D1" s="278"/>
      <c r="E1" s="111"/>
      <c r="F1" s="278"/>
      <c r="G1" s="278"/>
      <c r="H1" s="278"/>
      <c r="I1" s="278"/>
      <c r="J1" s="278"/>
      <c r="K1" s="278"/>
      <c r="L1" s="278"/>
      <c r="M1" s="278"/>
      <c r="N1" s="279"/>
    </row>
    <row r="2" spans="1:23">
      <c r="A2" s="280" t="s">
        <v>4246</v>
      </c>
      <c r="B2" s="278"/>
      <c r="C2" s="278"/>
      <c r="D2" s="278"/>
      <c r="E2" s="278"/>
      <c r="F2" s="278"/>
      <c r="G2" s="278"/>
      <c r="H2" s="278"/>
      <c r="I2" s="278"/>
      <c r="J2" s="278"/>
      <c r="K2" s="278"/>
      <c r="L2" s="278"/>
      <c r="M2" s="278"/>
      <c r="N2" s="279"/>
    </row>
    <row r="3" spans="1:23">
      <c r="A3" s="280" t="s">
        <v>3735</v>
      </c>
      <c r="B3" s="278"/>
      <c r="C3" s="278"/>
      <c r="D3" s="278"/>
      <c r="E3" s="278"/>
      <c r="F3" s="278"/>
      <c r="G3" s="278"/>
      <c r="H3" s="278"/>
      <c r="I3" s="278"/>
      <c r="J3" s="278"/>
      <c r="K3" s="278"/>
      <c r="L3" s="278"/>
      <c r="M3" s="278"/>
      <c r="N3" s="279"/>
    </row>
    <row r="4" spans="1:23">
      <c r="A4" s="280" t="s">
        <v>4247</v>
      </c>
      <c r="B4" s="281"/>
      <c r="C4" s="281"/>
      <c r="D4" s="281"/>
      <c r="E4" s="281"/>
      <c r="F4" s="281"/>
      <c r="G4" s="281"/>
      <c r="H4" s="281"/>
      <c r="I4" s="281"/>
      <c r="J4" s="281"/>
      <c r="K4" s="281"/>
      <c r="L4" s="281"/>
      <c r="M4" s="281"/>
      <c r="N4" s="281"/>
    </row>
    <row r="5" spans="1:23">
      <c r="A5" s="112"/>
      <c r="B5" s="111"/>
      <c r="C5" s="111"/>
      <c r="D5" s="111"/>
      <c r="E5" s="111"/>
      <c r="F5" s="111"/>
      <c r="G5" s="111"/>
      <c r="H5" s="111"/>
      <c r="I5" s="111"/>
      <c r="J5" s="111"/>
      <c r="K5" s="111"/>
      <c r="L5" s="111"/>
      <c r="M5" s="111"/>
      <c r="N5" s="111"/>
    </row>
    <row r="6" spans="1:23" ht="15.6" customHeight="1">
      <c r="C6" s="111"/>
      <c r="D6" s="111"/>
      <c r="E6" s="111"/>
      <c r="F6" s="111"/>
      <c r="G6" s="111"/>
      <c r="H6" s="111"/>
      <c r="I6" s="111"/>
      <c r="J6" s="111"/>
      <c r="K6" s="111"/>
      <c r="L6" s="111"/>
      <c r="M6" s="111"/>
      <c r="N6" s="111"/>
      <c r="T6" s="269"/>
    </row>
    <row r="7" spans="1:23" ht="17.45" customHeight="1">
      <c r="A7" s="112"/>
      <c r="B7" s="114" t="s">
        <v>16</v>
      </c>
      <c r="C7" s="114" t="s">
        <v>17</v>
      </c>
      <c r="D7" s="114" t="s">
        <v>3736</v>
      </c>
      <c r="E7" s="114" t="s">
        <v>19</v>
      </c>
      <c r="F7" s="114" t="s">
        <v>20</v>
      </c>
      <c r="G7" s="114" t="s">
        <v>21</v>
      </c>
      <c r="H7" s="114" t="s">
        <v>22</v>
      </c>
      <c r="I7" s="114" t="s">
        <v>23</v>
      </c>
      <c r="J7" s="114" t="s">
        <v>3737</v>
      </c>
      <c r="K7" s="114" t="s">
        <v>3738</v>
      </c>
      <c r="L7" s="114" t="s">
        <v>3739</v>
      </c>
      <c r="M7" s="114" t="s">
        <v>3740</v>
      </c>
      <c r="N7" s="114" t="s">
        <v>3741</v>
      </c>
      <c r="P7" s="313" t="s">
        <v>4248</v>
      </c>
      <c r="Q7" s="313"/>
      <c r="R7" s="313"/>
      <c r="S7" s="313"/>
      <c r="T7" s="313"/>
      <c r="U7" s="313"/>
    </row>
    <row r="8" spans="1:23" ht="15.6" customHeight="1">
      <c r="A8" s="112"/>
      <c r="B8" s="114"/>
      <c r="C8" s="114"/>
      <c r="D8" s="114"/>
      <c r="E8" s="114"/>
      <c r="F8" s="115"/>
      <c r="G8" s="115" t="s">
        <v>3742</v>
      </c>
      <c r="H8" s="114"/>
      <c r="I8" s="114"/>
      <c r="J8" s="114"/>
      <c r="K8" s="112"/>
      <c r="L8" s="115" t="s">
        <v>3743</v>
      </c>
      <c r="M8" s="114"/>
      <c r="N8" s="115" t="s">
        <v>3744</v>
      </c>
      <c r="P8" s="313"/>
      <c r="Q8" s="313"/>
      <c r="R8" s="313"/>
      <c r="S8" s="313"/>
      <c r="T8" s="313"/>
      <c r="U8" s="313"/>
    </row>
    <row r="9" spans="1:23" ht="43.5">
      <c r="A9" s="116" t="s">
        <v>3745</v>
      </c>
      <c r="B9" s="116" t="s">
        <v>3746</v>
      </c>
      <c r="C9" s="116" t="s">
        <v>3747</v>
      </c>
      <c r="D9" s="116" t="s">
        <v>3748</v>
      </c>
      <c r="E9" s="116" t="s">
        <v>3749</v>
      </c>
      <c r="F9" s="116" t="s">
        <v>3750</v>
      </c>
      <c r="G9" s="116" t="s">
        <v>3751</v>
      </c>
      <c r="H9" s="116" t="s">
        <v>3752</v>
      </c>
      <c r="I9" s="116" t="s">
        <v>3753</v>
      </c>
      <c r="J9" s="116" t="s">
        <v>3754</v>
      </c>
      <c r="K9" s="116" t="s">
        <v>3755</v>
      </c>
      <c r="L9" s="116" t="s">
        <v>3756</v>
      </c>
      <c r="M9" s="116" t="s">
        <v>3757</v>
      </c>
      <c r="N9" s="116" t="s">
        <v>3758</v>
      </c>
      <c r="P9" s="271"/>
      <c r="Q9" s="267" t="s">
        <v>3759</v>
      </c>
      <c r="R9" s="267" t="s">
        <v>3758</v>
      </c>
      <c r="S9" s="268" t="s">
        <v>3760</v>
      </c>
      <c r="T9" s="267" t="s">
        <v>3761</v>
      </c>
      <c r="U9" s="267" t="s">
        <v>3762</v>
      </c>
    </row>
    <row r="10" spans="1:23">
      <c r="A10" s="112">
        <v>1</v>
      </c>
      <c r="B10" s="117"/>
      <c r="C10" s="117"/>
      <c r="D10" s="117"/>
      <c r="E10" s="117"/>
      <c r="F10" s="117"/>
      <c r="G10" s="117"/>
      <c r="H10" s="117"/>
      <c r="I10" s="117"/>
      <c r="J10" s="117"/>
      <c r="K10" s="117"/>
      <c r="L10" s="117"/>
      <c r="M10" s="117"/>
      <c r="N10" s="117"/>
      <c r="P10" s="287">
        <v>45688</v>
      </c>
      <c r="Q10" s="272">
        <f t="shared" ref="Q10:Q18" si="0">SUM($M$13:$M$22)</f>
        <v>3750000000</v>
      </c>
      <c r="R10" s="272">
        <f>SUM($N$13:$N$22)</f>
        <v>173010000</v>
      </c>
      <c r="S10" s="273">
        <f>R10/Q10</f>
        <v>4.6136000000000003E-2</v>
      </c>
      <c r="T10" s="274">
        <f>DAY(EOMONTH(P10,0))</f>
        <v>31</v>
      </c>
      <c r="U10" s="275">
        <f>S10</f>
        <v>4.6136000000000003E-2</v>
      </c>
    </row>
    <row r="11" spans="1:23">
      <c r="A11" s="112">
        <f t="shared" ref="A11:A59" si="1">A10+1</f>
        <v>2</v>
      </c>
      <c r="B11" s="113" t="s">
        <v>4249</v>
      </c>
      <c r="P11" s="287">
        <v>45689</v>
      </c>
      <c r="Q11" s="272">
        <f t="shared" si="0"/>
        <v>3750000000</v>
      </c>
      <c r="R11" s="272">
        <f>SUM($N$13:$N$22)</f>
        <v>173010000</v>
      </c>
      <c r="S11" s="273">
        <f t="shared" ref="S11:S21" si="2">R11/Q11</f>
        <v>4.6136000000000003E-2</v>
      </c>
      <c r="T11" s="274">
        <v>28</v>
      </c>
      <c r="U11" s="275">
        <f>S11</f>
        <v>4.6136000000000003E-2</v>
      </c>
    </row>
    <row r="12" spans="1:23">
      <c r="A12" s="112">
        <f t="shared" si="1"/>
        <v>3</v>
      </c>
      <c r="P12" s="287">
        <v>45747</v>
      </c>
      <c r="Q12" s="272">
        <f t="shared" si="0"/>
        <v>3750000000</v>
      </c>
      <c r="R12" s="272">
        <f t="shared" ref="R12:R13" si="3">SUM($N$13:$N$22)</f>
        <v>173010000</v>
      </c>
      <c r="S12" s="273">
        <f>R12/Q12</f>
        <v>4.6136000000000003E-2</v>
      </c>
      <c r="T12" s="274">
        <f>DAY(EOMONTH(P12,0))</f>
        <v>31</v>
      </c>
      <c r="U12" s="275">
        <f t="shared" ref="U12:U21" si="4">S12</f>
        <v>4.6136000000000003E-2</v>
      </c>
    </row>
    <row r="13" spans="1:23">
      <c r="A13" s="112">
        <f t="shared" si="1"/>
        <v>4</v>
      </c>
      <c r="B13" s="107" t="s">
        <v>3763</v>
      </c>
      <c r="C13" s="125">
        <v>42382</v>
      </c>
      <c r="D13" s="125">
        <v>46037</v>
      </c>
      <c r="E13" s="126">
        <v>300000000</v>
      </c>
      <c r="F13" s="127">
        <v>0.997</v>
      </c>
      <c r="G13" s="120">
        <v>299091000</v>
      </c>
      <c r="H13" s="128">
        <v>3.95E-2</v>
      </c>
      <c r="I13" s="122">
        <v>3.9866274969216742E-2</v>
      </c>
      <c r="J13" s="123">
        <v>9.5578199999999996E-4</v>
      </c>
      <c r="K13" s="123">
        <v>0</v>
      </c>
      <c r="L13" s="128">
        <v>4.0800000000000003E-2</v>
      </c>
      <c r="M13" s="126">
        <f>E13</f>
        <v>300000000</v>
      </c>
      <c r="N13" s="129">
        <f>M13*L13</f>
        <v>12240000</v>
      </c>
      <c r="P13" s="287">
        <v>45777</v>
      </c>
      <c r="Q13" s="272">
        <f t="shared" si="0"/>
        <v>3750000000</v>
      </c>
      <c r="R13" s="272">
        <f t="shared" si="3"/>
        <v>173010000</v>
      </c>
      <c r="S13" s="273">
        <f t="shared" si="2"/>
        <v>4.6136000000000003E-2</v>
      </c>
      <c r="T13" s="274">
        <f t="shared" ref="T13:T21" si="5">DAY(EOMONTH(P13,0))</f>
        <v>30</v>
      </c>
      <c r="U13" s="275">
        <f t="shared" si="4"/>
        <v>4.6136000000000003E-2</v>
      </c>
    </row>
    <row r="14" spans="1:23">
      <c r="A14" s="112">
        <f t="shared" si="1"/>
        <v>5</v>
      </c>
      <c r="B14" s="130" t="s">
        <v>3764</v>
      </c>
      <c r="C14" s="118">
        <v>42601</v>
      </c>
      <c r="D14" s="118">
        <v>46402</v>
      </c>
      <c r="E14" s="131">
        <v>400000000</v>
      </c>
      <c r="F14" s="119">
        <v>0.99950000000000006</v>
      </c>
      <c r="G14" s="120">
        <v>399796000</v>
      </c>
      <c r="H14" s="121">
        <v>3.15E-2</v>
      </c>
      <c r="I14" s="122">
        <v>3.1554605496621493E-2</v>
      </c>
      <c r="J14" s="123">
        <v>7.8739633247484741E-3</v>
      </c>
      <c r="K14" s="123">
        <v>2.0300187E-3</v>
      </c>
      <c r="L14" s="121">
        <v>4.1500000000000002E-2</v>
      </c>
      <c r="M14" s="126">
        <f t="shared" ref="M14:M22" si="6">E14</f>
        <v>400000000</v>
      </c>
      <c r="N14" s="124">
        <f t="shared" ref="N14" si="7">M14*L14</f>
        <v>16600000</v>
      </c>
      <c r="P14" s="287">
        <v>45808</v>
      </c>
      <c r="Q14" s="272">
        <f t="shared" si="0"/>
        <v>3750000000</v>
      </c>
      <c r="R14" s="272">
        <f>SUM($N$13:$N$22)</f>
        <v>173010000</v>
      </c>
      <c r="S14" s="273">
        <f t="shared" si="2"/>
        <v>4.6136000000000003E-2</v>
      </c>
      <c r="T14" s="274">
        <f t="shared" si="5"/>
        <v>31</v>
      </c>
      <c r="U14" s="275">
        <f t="shared" si="4"/>
        <v>4.6136000000000003E-2</v>
      </c>
      <c r="W14" s="276"/>
    </row>
    <row r="15" spans="1:23">
      <c r="A15" s="112">
        <f t="shared" si="1"/>
        <v>6</v>
      </c>
      <c r="B15" s="130" t="s">
        <v>3772</v>
      </c>
      <c r="C15" s="118">
        <v>44992</v>
      </c>
      <c r="D15" s="118">
        <v>46827</v>
      </c>
      <c r="E15" s="131">
        <v>350000000</v>
      </c>
      <c r="F15" s="119">
        <v>0.99680000000000002</v>
      </c>
      <c r="G15" s="120">
        <v>348869500</v>
      </c>
      <c r="H15" s="121">
        <v>5.9499999999999997E-2</v>
      </c>
      <c r="I15" s="122">
        <v>6.0243486888810989E-2</v>
      </c>
      <c r="J15" s="123">
        <v>1.9402854596699667E-3</v>
      </c>
      <c r="K15" s="123">
        <v>0</v>
      </c>
      <c r="L15" s="121">
        <v>6.2199999999999998E-2</v>
      </c>
      <c r="M15" s="126">
        <f t="shared" si="6"/>
        <v>350000000</v>
      </c>
      <c r="N15" s="129">
        <f>M15*L15</f>
        <v>21770000</v>
      </c>
      <c r="P15" s="287">
        <v>45838</v>
      </c>
      <c r="Q15" s="272">
        <f t="shared" si="0"/>
        <v>3750000000</v>
      </c>
      <c r="R15" s="272">
        <f>SUM($N$13:$N$22)</f>
        <v>173010000</v>
      </c>
      <c r="S15" s="273">
        <f t="shared" si="2"/>
        <v>4.6136000000000003E-2</v>
      </c>
      <c r="T15" s="274">
        <f t="shared" si="5"/>
        <v>30</v>
      </c>
      <c r="U15" s="275">
        <f t="shared" si="4"/>
        <v>4.6136000000000003E-2</v>
      </c>
    </row>
    <row r="16" spans="1:23">
      <c r="A16" s="112">
        <f t="shared" si="1"/>
        <v>7</v>
      </c>
      <c r="B16" s="130" t="s">
        <v>3765</v>
      </c>
      <c r="C16" s="118">
        <v>43741</v>
      </c>
      <c r="D16" s="118">
        <v>47406</v>
      </c>
      <c r="E16" s="131">
        <v>400000000</v>
      </c>
      <c r="F16" s="119">
        <v>0.99660000000000004</v>
      </c>
      <c r="G16" s="120">
        <v>398624000</v>
      </c>
      <c r="H16" s="121">
        <v>3.0499999999999999E-2</v>
      </c>
      <c r="I16" s="122">
        <v>3.0895842212653402E-2</v>
      </c>
      <c r="J16" s="123">
        <v>9.196206E-4</v>
      </c>
      <c r="K16" s="123">
        <v>1.5607200000000002E-5</v>
      </c>
      <c r="L16" s="121">
        <v>3.1800000000000002E-2</v>
      </c>
      <c r="M16" s="126">
        <f t="shared" si="6"/>
        <v>400000000</v>
      </c>
      <c r="N16" s="129">
        <f>M16*L16</f>
        <v>12720000</v>
      </c>
      <c r="P16" s="287">
        <v>45869</v>
      </c>
      <c r="Q16" s="272">
        <f t="shared" si="0"/>
        <v>3750000000</v>
      </c>
      <c r="R16" s="272">
        <f>SUM($N$13:$N$22)</f>
        <v>173010000</v>
      </c>
      <c r="S16" s="273">
        <f t="shared" si="2"/>
        <v>4.6136000000000003E-2</v>
      </c>
      <c r="T16" s="274">
        <f t="shared" si="5"/>
        <v>31</v>
      </c>
      <c r="U16" s="275">
        <f t="shared" si="4"/>
        <v>4.6136000000000003E-2</v>
      </c>
    </row>
    <row r="17" spans="1:21">
      <c r="A17" s="112">
        <f t="shared" si="1"/>
        <v>8</v>
      </c>
      <c r="B17" s="130" t="s">
        <v>3766</v>
      </c>
      <c r="C17" s="118">
        <v>43999</v>
      </c>
      <c r="D17" s="118">
        <v>47649</v>
      </c>
      <c r="E17" s="131">
        <v>400000000</v>
      </c>
      <c r="F17" s="119">
        <v>0.99660000000000004</v>
      </c>
      <c r="G17" s="120">
        <v>398632000</v>
      </c>
      <c r="H17" s="121">
        <v>2.5000000000000001E-2</v>
      </c>
      <c r="I17" s="122">
        <v>2.5387215039377652E-2</v>
      </c>
      <c r="J17" s="123">
        <v>9.3725519999999997E-4</v>
      </c>
      <c r="K17" s="123">
        <v>0</v>
      </c>
      <c r="L17" s="121">
        <v>2.63E-2</v>
      </c>
      <c r="M17" s="126">
        <f t="shared" si="6"/>
        <v>400000000</v>
      </c>
      <c r="N17" s="129">
        <f>M17*L17</f>
        <v>10520000</v>
      </c>
      <c r="P17" s="287">
        <v>45900</v>
      </c>
      <c r="Q17" s="272">
        <f t="shared" si="0"/>
        <v>3750000000</v>
      </c>
      <c r="R17" s="272">
        <f>SUM($N$13:$N$22)</f>
        <v>173010000</v>
      </c>
      <c r="S17" s="273">
        <f t="shared" si="2"/>
        <v>4.6136000000000003E-2</v>
      </c>
      <c r="T17" s="274">
        <f t="shared" si="5"/>
        <v>31</v>
      </c>
      <c r="U17" s="275">
        <f t="shared" si="4"/>
        <v>4.6136000000000003E-2</v>
      </c>
    </row>
    <row r="18" spans="1:21">
      <c r="A18" s="112">
        <f t="shared" si="1"/>
        <v>9</v>
      </c>
      <c r="B18" s="130" t="s">
        <v>3767</v>
      </c>
      <c r="C18" s="118">
        <v>43329</v>
      </c>
      <c r="D18" s="118">
        <v>48700</v>
      </c>
      <c r="E18" s="126">
        <v>400000000</v>
      </c>
      <c r="F18" s="127">
        <v>0.99539999999999995</v>
      </c>
      <c r="G18" s="132">
        <v>398172000</v>
      </c>
      <c r="H18" s="128">
        <v>4.3499999999999997E-2</v>
      </c>
      <c r="I18" s="122">
        <v>4.3922612137358034E-2</v>
      </c>
      <c r="J18" s="123">
        <v>8.4427530000000001E-4</v>
      </c>
      <c r="K18" s="123">
        <v>3.6077929561768038E-4</v>
      </c>
      <c r="L18" s="128">
        <v>4.5100000000000001E-2</v>
      </c>
      <c r="M18" s="126">
        <f t="shared" si="6"/>
        <v>400000000</v>
      </c>
      <c r="N18" s="129">
        <f>M18*L18</f>
        <v>18040000</v>
      </c>
      <c r="P18" s="287">
        <v>45930</v>
      </c>
      <c r="Q18" s="272">
        <f t="shared" si="0"/>
        <v>3750000000</v>
      </c>
      <c r="R18" s="272">
        <f>SUM($N$13:$N$22)</f>
        <v>173010000</v>
      </c>
      <c r="S18" s="273">
        <f t="shared" si="2"/>
        <v>4.6136000000000003E-2</v>
      </c>
      <c r="T18" s="274">
        <f t="shared" si="5"/>
        <v>30</v>
      </c>
      <c r="U18" s="275">
        <f t="shared" si="4"/>
        <v>4.6136000000000003E-2</v>
      </c>
    </row>
    <row r="19" spans="1:21">
      <c r="A19" s="112">
        <f t="shared" si="1"/>
        <v>10</v>
      </c>
      <c r="B19" s="130" t="s">
        <v>3773</v>
      </c>
      <c r="C19" s="118">
        <v>45184</v>
      </c>
      <c r="D19" s="118">
        <v>49079</v>
      </c>
      <c r="E19" s="131">
        <v>450000000</v>
      </c>
      <c r="F19" s="119">
        <v>0.99229999999999996</v>
      </c>
      <c r="G19" s="120">
        <v>446512500</v>
      </c>
      <c r="H19" s="121">
        <v>6.1499999999999999E-2</v>
      </c>
      <c r="I19" s="122">
        <v>6.248612242128089E-2</v>
      </c>
      <c r="J19" s="123">
        <v>9.1096471267655005E-4</v>
      </c>
      <c r="K19" s="123">
        <v>0</v>
      </c>
      <c r="L19" s="121">
        <v>6.3399999999999998E-2</v>
      </c>
      <c r="M19" s="126">
        <f t="shared" si="6"/>
        <v>450000000</v>
      </c>
      <c r="N19" s="129">
        <f t="shared" ref="N19:N20" si="8">M19*L19</f>
        <v>28530000</v>
      </c>
      <c r="P19" s="287">
        <v>45961</v>
      </c>
      <c r="Q19" s="272">
        <f>SUM($M$29:$M$39)</f>
        <v>4200000000</v>
      </c>
      <c r="R19" s="272">
        <f>SUM($N$29:$N$39)</f>
        <v>194295000</v>
      </c>
      <c r="S19" s="273">
        <f t="shared" si="2"/>
        <v>4.6260714285714287E-2</v>
      </c>
      <c r="T19" s="274">
        <f t="shared" si="5"/>
        <v>31</v>
      </c>
      <c r="U19" s="273">
        <v>4.6293548387096775E-2</v>
      </c>
    </row>
    <row r="20" spans="1:21">
      <c r="A20" s="112">
        <f t="shared" si="1"/>
        <v>11</v>
      </c>
      <c r="B20" s="130" t="s">
        <v>3892</v>
      </c>
      <c r="C20" s="118">
        <v>45428</v>
      </c>
      <c r="D20" s="118">
        <v>49324</v>
      </c>
      <c r="E20" s="131">
        <v>450000000</v>
      </c>
      <c r="F20" s="119">
        <v>0.99790000000000001</v>
      </c>
      <c r="G20" s="120">
        <v>449041500</v>
      </c>
      <c r="H20" s="121">
        <v>0.06</v>
      </c>
      <c r="I20" s="122">
        <v>6.025715512746823E-2</v>
      </c>
      <c r="J20" s="123">
        <v>9.1442307007335633E-4</v>
      </c>
      <c r="K20" s="123">
        <v>0</v>
      </c>
      <c r="L20" s="121">
        <v>6.1199999999999997E-2</v>
      </c>
      <c r="M20" s="126">
        <f t="shared" si="6"/>
        <v>450000000</v>
      </c>
      <c r="N20" s="129">
        <f t="shared" si="8"/>
        <v>27540000</v>
      </c>
      <c r="P20" s="287">
        <v>45991</v>
      </c>
      <c r="Q20" s="272">
        <f>SUM($M$29:$M$39)</f>
        <v>4200000000</v>
      </c>
      <c r="R20" s="272">
        <f>SUM($N$29:$N$39)</f>
        <v>194295000</v>
      </c>
      <c r="S20" s="273">
        <f t="shared" si="2"/>
        <v>4.6260714285714287E-2</v>
      </c>
      <c r="T20" s="274">
        <f t="shared" si="5"/>
        <v>30</v>
      </c>
      <c r="U20" s="275">
        <f t="shared" si="4"/>
        <v>4.6260714285714287E-2</v>
      </c>
    </row>
    <row r="21" spans="1:21">
      <c r="A21" s="112">
        <f t="shared" si="1"/>
        <v>12</v>
      </c>
      <c r="B21" s="130" t="s">
        <v>3768</v>
      </c>
      <c r="C21" s="118">
        <v>42601</v>
      </c>
      <c r="D21" s="118">
        <v>53585</v>
      </c>
      <c r="E21" s="131">
        <v>300000000</v>
      </c>
      <c r="F21" s="119">
        <v>0.99460000000000004</v>
      </c>
      <c r="G21" s="120">
        <v>298365000</v>
      </c>
      <c r="H21" s="121">
        <v>4.2000000000000003E-2</v>
      </c>
      <c r="I21" s="122">
        <v>4.2317478535568533E-2</v>
      </c>
      <c r="J21" s="123">
        <v>3.7018941463470351E-4</v>
      </c>
      <c r="K21" s="123">
        <v>1.0321072000000001E-3</v>
      </c>
      <c r="L21" s="121">
        <v>4.3700000000000003E-2</v>
      </c>
      <c r="M21" s="126">
        <f t="shared" si="6"/>
        <v>300000000</v>
      </c>
      <c r="N21" s="129">
        <f>M21*L21</f>
        <v>13110000</v>
      </c>
      <c r="P21" s="287">
        <v>46022</v>
      </c>
      <c r="Q21" s="272">
        <f>SUM($M$46:$M$56)</f>
        <v>4200000000</v>
      </c>
      <c r="R21" s="272">
        <f>SUM($N$46:$N$56)</f>
        <v>194295000</v>
      </c>
      <c r="S21" s="273">
        <f t="shared" si="2"/>
        <v>4.6260714285714287E-2</v>
      </c>
      <c r="T21" s="274">
        <f t="shared" si="5"/>
        <v>31</v>
      </c>
      <c r="U21" s="275">
        <f t="shared" si="4"/>
        <v>4.6260714285714287E-2</v>
      </c>
    </row>
    <row r="22" spans="1:21">
      <c r="A22" s="112">
        <f t="shared" si="1"/>
        <v>13</v>
      </c>
      <c r="B22" s="130" t="s">
        <v>3769</v>
      </c>
      <c r="C22" s="118">
        <v>43741</v>
      </c>
      <c r="D22" s="118">
        <v>54711</v>
      </c>
      <c r="E22" s="126">
        <v>300000000</v>
      </c>
      <c r="F22" s="119">
        <v>0.99809999999999999</v>
      </c>
      <c r="G22" s="120">
        <v>299415000</v>
      </c>
      <c r="H22" s="128">
        <v>3.875E-2</v>
      </c>
      <c r="I22" s="122">
        <v>3.8857087829320992E-2</v>
      </c>
      <c r="J22" s="123">
        <v>3.7276113213616577E-4</v>
      </c>
      <c r="K22" s="123">
        <v>6.1855508037079955E-4</v>
      </c>
      <c r="L22" s="128">
        <v>3.9800000000000002E-2</v>
      </c>
      <c r="M22" s="126">
        <f t="shared" si="6"/>
        <v>300000000</v>
      </c>
      <c r="N22" s="129">
        <f t="shared" ref="N22" si="9">M22*L22</f>
        <v>11940000</v>
      </c>
      <c r="P22" s="270"/>
      <c r="Q22" s="270"/>
      <c r="R22" s="270"/>
      <c r="S22" s="270"/>
      <c r="T22" s="274"/>
      <c r="U22" s="275"/>
    </row>
    <row r="23" spans="1:21" ht="15.75" thickBot="1">
      <c r="A23" s="112">
        <f t="shared" si="1"/>
        <v>14</v>
      </c>
      <c r="B23" s="130"/>
      <c r="C23" s="118"/>
      <c r="D23" s="118"/>
      <c r="E23" s="126"/>
      <c r="F23" s="127"/>
      <c r="G23" s="126"/>
      <c r="H23" s="133"/>
      <c r="I23" s="134"/>
      <c r="J23" s="123"/>
      <c r="K23" s="123"/>
      <c r="L23" s="128"/>
      <c r="M23" s="135"/>
      <c r="N23" s="136"/>
      <c r="P23" s="270"/>
      <c r="Q23" s="270"/>
      <c r="R23" s="270"/>
      <c r="S23" s="270"/>
      <c r="T23" s="270"/>
      <c r="U23" s="270"/>
    </row>
    <row r="24" spans="1:21" ht="18.75" thickBot="1">
      <c r="A24" s="112">
        <f t="shared" si="1"/>
        <v>15</v>
      </c>
      <c r="B24" s="137" t="s">
        <v>3770</v>
      </c>
      <c r="C24" s="118"/>
      <c r="D24" s="118"/>
      <c r="E24" s="138">
        <f>ROUND(SUM(E13:E23),-1)</f>
        <v>3750000000</v>
      </c>
      <c r="F24" s="139"/>
      <c r="G24" s="140"/>
      <c r="H24" s="121"/>
      <c r="I24" s="122"/>
      <c r="J24" s="123"/>
      <c r="K24" s="123"/>
      <c r="L24" s="282">
        <f>ROUND(+N24/M24,4)</f>
        <v>4.6100000000000002E-2</v>
      </c>
      <c r="M24" s="141">
        <f>SUM(M13:M23)</f>
        <v>3750000000</v>
      </c>
      <c r="N24" s="141">
        <f>SUM(N13:N23)</f>
        <v>173010000</v>
      </c>
      <c r="P24" s="270" t="s">
        <v>4254</v>
      </c>
      <c r="Q24" s="270"/>
      <c r="R24" s="270"/>
      <c r="S24" s="270"/>
      <c r="T24" s="272">
        <f>SUM(T10:T22)</f>
        <v>365</v>
      </c>
      <c r="U24" s="283">
        <f>AVERAGE(U10:U21)</f>
        <v>4.6169914746543785E-2</v>
      </c>
    </row>
    <row r="25" spans="1:21" ht="16.5" thickTop="1" thickBot="1">
      <c r="A25" s="112">
        <f t="shared" si="1"/>
        <v>16</v>
      </c>
      <c r="B25" s="142"/>
      <c r="C25" s="142"/>
      <c r="D25" s="142"/>
      <c r="E25" s="142"/>
      <c r="F25" s="142"/>
      <c r="G25" s="142"/>
      <c r="H25" s="142"/>
      <c r="I25" s="142"/>
      <c r="J25" s="142"/>
      <c r="K25" s="142"/>
      <c r="L25" s="142"/>
      <c r="M25" s="142"/>
      <c r="N25" s="142"/>
      <c r="P25" s="270"/>
      <c r="Q25" s="270"/>
      <c r="R25" s="284"/>
      <c r="S25" s="284"/>
      <c r="T25" s="270"/>
      <c r="U25" s="270"/>
    </row>
    <row r="26" spans="1:21">
      <c r="A26" s="112">
        <f t="shared" si="1"/>
        <v>17</v>
      </c>
      <c r="P26" s="285" t="s">
        <v>3771</v>
      </c>
      <c r="Q26" s="284"/>
      <c r="R26" s="284"/>
      <c r="S26" s="284"/>
      <c r="T26" s="270"/>
      <c r="U26" s="270"/>
    </row>
    <row r="27" spans="1:21" ht="15.75" customHeight="1">
      <c r="A27" s="112">
        <f t="shared" si="1"/>
        <v>18</v>
      </c>
      <c r="B27" s="113" t="s">
        <v>4250</v>
      </c>
      <c r="C27" s="111"/>
      <c r="D27" s="111"/>
      <c r="E27" s="111"/>
      <c r="F27" s="111"/>
      <c r="G27" s="111"/>
      <c r="H27" s="111"/>
      <c r="I27" s="111"/>
      <c r="J27" s="111"/>
      <c r="K27" s="111"/>
      <c r="L27" s="111"/>
      <c r="M27" s="111"/>
      <c r="N27" s="111"/>
      <c r="P27" s="270"/>
      <c r="Q27" s="314" t="s">
        <v>4255</v>
      </c>
      <c r="R27" s="314"/>
      <c r="S27" s="314"/>
      <c r="T27" s="314"/>
      <c r="U27" s="314"/>
    </row>
    <row r="28" spans="1:21">
      <c r="A28" s="112">
        <f t="shared" si="1"/>
        <v>19</v>
      </c>
      <c r="P28" s="285"/>
      <c r="Q28" s="314"/>
      <c r="R28" s="314"/>
      <c r="S28" s="314"/>
      <c r="T28" s="314"/>
      <c r="U28" s="314"/>
    </row>
    <row r="29" spans="1:21">
      <c r="A29" s="112">
        <f t="shared" si="1"/>
        <v>20</v>
      </c>
      <c r="B29" s="107" t="s">
        <v>3763</v>
      </c>
      <c r="C29" s="125">
        <v>42382</v>
      </c>
      <c r="D29" s="125">
        <v>46037</v>
      </c>
      <c r="E29" s="126">
        <v>300000000</v>
      </c>
      <c r="F29" s="127">
        <v>0.997</v>
      </c>
      <c r="G29" s="120">
        <v>299091000</v>
      </c>
      <c r="H29" s="128">
        <v>3.95E-2</v>
      </c>
      <c r="I29" s="122">
        <v>3.9866274969216742E-2</v>
      </c>
      <c r="J29" s="123">
        <v>9.5578199999999996E-4</v>
      </c>
      <c r="K29" s="123">
        <v>0</v>
      </c>
      <c r="L29" s="128">
        <v>4.0800000000000003E-2</v>
      </c>
      <c r="M29" s="126">
        <f>E29</f>
        <v>300000000</v>
      </c>
      <c r="N29" s="129">
        <f>M29*L29</f>
        <v>12240000</v>
      </c>
      <c r="P29" s="270"/>
      <c r="Q29" s="314"/>
      <c r="R29" s="314"/>
      <c r="S29" s="314"/>
      <c r="T29" s="314"/>
      <c r="U29" s="314"/>
    </row>
    <row r="30" spans="1:21">
      <c r="A30" s="112">
        <f t="shared" si="1"/>
        <v>21</v>
      </c>
      <c r="B30" s="130" t="s">
        <v>3764</v>
      </c>
      <c r="C30" s="118">
        <v>42601</v>
      </c>
      <c r="D30" s="118">
        <v>46402</v>
      </c>
      <c r="E30" s="131">
        <v>400000000</v>
      </c>
      <c r="F30" s="119">
        <v>0.99950000000000006</v>
      </c>
      <c r="G30" s="120">
        <v>399796000</v>
      </c>
      <c r="H30" s="121">
        <v>3.15E-2</v>
      </c>
      <c r="I30" s="122">
        <v>3.1554605496621493E-2</v>
      </c>
      <c r="J30" s="123">
        <v>7.8739633247484741E-3</v>
      </c>
      <c r="K30" s="123">
        <v>2.0300187E-3</v>
      </c>
      <c r="L30" s="121">
        <v>4.1500000000000002E-2</v>
      </c>
      <c r="M30" s="126">
        <f t="shared" ref="M30:M39" si="10">E30</f>
        <v>400000000</v>
      </c>
      <c r="N30" s="124">
        <f t="shared" ref="N30" si="11">M30*L30</f>
        <v>16600000</v>
      </c>
      <c r="P30" s="270"/>
      <c r="Q30" s="314"/>
      <c r="R30" s="314"/>
      <c r="S30" s="314"/>
      <c r="T30" s="314"/>
      <c r="U30" s="314"/>
    </row>
    <row r="31" spans="1:21" ht="15.75" customHeight="1">
      <c r="A31" s="112">
        <f t="shared" si="1"/>
        <v>22</v>
      </c>
      <c r="B31" s="130" t="s">
        <v>3772</v>
      </c>
      <c r="C31" s="118">
        <v>44992</v>
      </c>
      <c r="D31" s="118">
        <v>46827</v>
      </c>
      <c r="E31" s="131">
        <v>350000000</v>
      </c>
      <c r="F31" s="119">
        <v>0.99680000000000002</v>
      </c>
      <c r="G31" s="120">
        <v>348869500</v>
      </c>
      <c r="H31" s="121">
        <v>5.9499999999999997E-2</v>
      </c>
      <c r="I31" s="122">
        <v>6.0243486888810989E-2</v>
      </c>
      <c r="J31" s="123">
        <v>1.9648331435936721E-3</v>
      </c>
      <c r="K31" s="123">
        <v>0</v>
      </c>
      <c r="L31" s="121">
        <v>6.2199999999999998E-2</v>
      </c>
      <c r="M31" s="126">
        <f t="shared" si="10"/>
        <v>350000000</v>
      </c>
      <c r="N31" s="129">
        <f>M31*L31</f>
        <v>21770000</v>
      </c>
      <c r="P31" s="270"/>
      <c r="Q31" s="314"/>
      <c r="R31" s="314"/>
      <c r="S31" s="314"/>
      <c r="T31" s="314"/>
      <c r="U31" s="314"/>
    </row>
    <row r="32" spans="1:21" ht="16.149999999999999" customHeight="1">
      <c r="A32" s="112">
        <f t="shared" si="1"/>
        <v>23</v>
      </c>
      <c r="B32" s="130" t="s">
        <v>3765</v>
      </c>
      <c r="C32" s="118">
        <v>43741</v>
      </c>
      <c r="D32" s="118">
        <v>47406</v>
      </c>
      <c r="E32" s="131">
        <v>400000000</v>
      </c>
      <c r="F32" s="119">
        <v>0.99660000000000004</v>
      </c>
      <c r="G32" s="120">
        <v>398624000</v>
      </c>
      <c r="H32" s="121">
        <v>3.0499999999999999E-2</v>
      </c>
      <c r="I32" s="122">
        <v>3.0895842212653402E-2</v>
      </c>
      <c r="J32" s="123">
        <v>9.196206E-4</v>
      </c>
      <c r="K32" s="123">
        <v>1.5607200000000002E-5</v>
      </c>
      <c r="L32" s="121">
        <v>3.1800000000000002E-2</v>
      </c>
      <c r="M32" s="126">
        <f t="shared" si="10"/>
        <v>400000000</v>
      </c>
      <c r="N32" s="129">
        <f>M32*L32</f>
        <v>12720000</v>
      </c>
    </row>
    <row r="33" spans="1:19">
      <c r="A33" s="112">
        <f t="shared" si="1"/>
        <v>24</v>
      </c>
      <c r="B33" s="130" t="s">
        <v>3766</v>
      </c>
      <c r="C33" s="118">
        <v>43999</v>
      </c>
      <c r="D33" s="118">
        <v>47649</v>
      </c>
      <c r="E33" s="131">
        <v>400000000</v>
      </c>
      <c r="F33" s="119">
        <v>0.99660000000000004</v>
      </c>
      <c r="G33" s="120">
        <v>398632000</v>
      </c>
      <c r="H33" s="121">
        <v>2.5000000000000001E-2</v>
      </c>
      <c r="I33" s="122">
        <v>2.5387215039377652E-2</v>
      </c>
      <c r="J33" s="123">
        <v>9.3725519999999997E-4</v>
      </c>
      <c r="K33" s="123">
        <v>0</v>
      </c>
      <c r="L33" s="121">
        <v>2.63E-2</v>
      </c>
      <c r="M33" s="126">
        <f t="shared" si="10"/>
        <v>400000000</v>
      </c>
      <c r="N33" s="129">
        <f>M33*L33</f>
        <v>10520000</v>
      </c>
    </row>
    <row r="34" spans="1:19">
      <c r="A34" s="112">
        <f t="shared" si="1"/>
        <v>25</v>
      </c>
      <c r="B34" s="130" t="s">
        <v>4251</v>
      </c>
      <c r="C34" s="118">
        <v>45932</v>
      </c>
      <c r="D34" s="118">
        <v>47879</v>
      </c>
      <c r="E34" s="126">
        <v>450000000</v>
      </c>
      <c r="F34" s="127">
        <v>0.99939999999999996</v>
      </c>
      <c r="G34" s="132">
        <v>449707500</v>
      </c>
      <c r="H34" s="128">
        <v>4.5499999999999999E-2</v>
      </c>
      <c r="I34" s="122">
        <v>4.5615774038698216E-2</v>
      </c>
      <c r="J34" s="123">
        <v>1.6894284071305348E-3</v>
      </c>
      <c r="K34" s="123">
        <v>0</v>
      </c>
      <c r="L34" s="128">
        <v>4.7300000000000002E-2</v>
      </c>
      <c r="M34" s="126">
        <f t="shared" si="10"/>
        <v>450000000</v>
      </c>
      <c r="N34" s="129">
        <f>M34*L34</f>
        <v>21285000</v>
      </c>
      <c r="Q34" s="286"/>
      <c r="R34" s="286"/>
      <c r="S34" s="286"/>
    </row>
    <row r="35" spans="1:19">
      <c r="A35" s="112">
        <f t="shared" si="1"/>
        <v>26</v>
      </c>
      <c r="B35" s="130" t="s">
        <v>4252</v>
      </c>
      <c r="C35" s="118">
        <v>43329</v>
      </c>
      <c r="D35" s="118">
        <v>48700</v>
      </c>
      <c r="E35" s="131">
        <v>400000000</v>
      </c>
      <c r="F35" s="119">
        <v>0.99539999999999995</v>
      </c>
      <c r="G35" s="120">
        <v>398172000</v>
      </c>
      <c r="H35" s="121">
        <v>4.3499999999999997E-2</v>
      </c>
      <c r="I35" s="122">
        <v>4.3922612137358034E-2</v>
      </c>
      <c r="J35" s="123">
        <v>8.4427530000000001E-4</v>
      </c>
      <c r="K35" s="123">
        <v>3.6077929561768038E-4</v>
      </c>
      <c r="L35" s="121">
        <v>4.5100000000000001E-2</v>
      </c>
      <c r="M35" s="126">
        <f t="shared" si="10"/>
        <v>400000000</v>
      </c>
      <c r="N35" s="129">
        <f t="shared" ref="N35:N37" si="12">M35*L35</f>
        <v>18040000</v>
      </c>
      <c r="Q35" s="286"/>
      <c r="R35" s="286"/>
      <c r="S35" s="286"/>
    </row>
    <row r="36" spans="1:19">
      <c r="A36" s="112">
        <f t="shared" si="1"/>
        <v>27</v>
      </c>
      <c r="B36" s="130" t="s">
        <v>3773</v>
      </c>
      <c r="C36" s="118">
        <v>45184</v>
      </c>
      <c r="D36" s="118">
        <v>49079</v>
      </c>
      <c r="E36" s="131">
        <v>450000000</v>
      </c>
      <c r="F36" s="119">
        <v>0.99229999999999996</v>
      </c>
      <c r="G36" s="120">
        <v>446512500</v>
      </c>
      <c r="H36" s="121">
        <v>6.1499999999999999E-2</v>
      </c>
      <c r="I36" s="122">
        <v>6.248612242128089E-2</v>
      </c>
      <c r="J36" s="123">
        <v>9.1096471267655005E-4</v>
      </c>
      <c r="K36" s="123">
        <v>0</v>
      </c>
      <c r="L36" s="121">
        <v>6.3399999999999998E-2</v>
      </c>
      <c r="M36" s="126">
        <f t="shared" si="10"/>
        <v>450000000</v>
      </c>
      <c r="N36" s="129">
        <f t="shared" si="12"/>
        <v>28530000</v>
      </c>
      <c r="Q36" s="286"/>
      <c r="R36" s="286"/>
    </row>
    <row r="37" spans="1:19">
      <c r="A37" s="112">
        <f t="shared" si="1"/>
        <v>28</v>
      </c>
      <c r="B37" s="130" t="s">
        <v>3892</v>
      </c>
      <c r="C37" s="118">
        <v>45428</v>
      </c>
      <c r="D37" s="118">
        <v>49324</v>
      </c>
      <c r="E37" s="131">
        <v>450000000</v>
      </c>
      <c r="F37" s="119">
        <v>0.99790000000000001</v>
      </c>
      <c r="G37" s="120">
        <v>449041500</v>
      </c>
      <c r="H37" s="121">
        <v>0.06</v>
      </c>
      <c r="I37" s="122">
        <v>6.025715512746823E-2</v>
      </c>
      <c r="J37" s="123">
        <v>9.1442307007335633E-4</v>
      </c>
      <c r="K37" s="123">
        <v>0</v>
      </c>
      <c r="L37" s="121">
        <v>6.1199999999999997E-2</v>
      </c>
      <c r="M37" s="126">
        <f t="shared" si="10"/>
        <v>450000000</v>
      </c>
      <c r="N37" s="129">
        <f t="shared" si="12"/>
        <v>27540000</v>
      </c>
      <c r="Q37" s="286"/>
      <c r="R37" s="286"/>
    </row>
    <row r="38" spans="1:19">
      <c r="A38" s="112">
        <f t="shared" si="1"/>
        <v>29</v>
      </c>
      <c r="B38" s="130" t="s">
        <v>3768</v>
      </c>
      <c r="C38" s="118">
        <v>42601</v>
      </c>
      <c r="D38" s="118">
        <v>53585</v>
      </c>
      <c r="E38" s="131">
        <v>300000000</v>
      </c>
      <c r="F38" s="119">
        <v>0.99460000000000004</v>
      </c>
      <c r="G38" s="120">
        <v>298365000</v>
      </c>
      <c r="H38" s="121">
        <v>4.2000000000000003E-2</v>
      </c>
      <c r="I38" s="122">
        <v>4.2317478535568533E-2</v>
      </c>
      <c r="J38" s="123">
        <v>3.7018941463470351E-4</v>
      </c>
      <c r="K38" s="123">
        <v>1.0321072000000001E-3</v>
      </c>
      <c r="L38" s="121">
        <v>4.3700000000000003E-2</v>
      </c>
      <c r="M38" s="126">
        <f t="shared" si="10"/>
        <v>300000000</v>
      </c>
      <c r="N38" s="129">
        <f>M38*L38</f>
        <v>13110000</v>
      </c>
      <c r="Q38" s="286"/>
      <c r="R38" s="286"/>
    </row>
    <row r="39" spans="1:19">
      <c r="A39" s="112">
        <f t="shared" si="1"/>
        <v>30</v>
      </c>
      <c r="B39" s="130" t="s">
        <v>3769</v>
      </c>
      <c r="C39" s="118">
        <v>43741</v>
      </c>
      <c r="D39" s="118">
        <v>54711</v>
      </c>
      <c r="E39" s="126">
        <v>300000000</v>
      </c>
      <c r="F39" s="119">
        <v>0.99809999999999999</v>
      </c>
      <c r="G39" s="120">
        <v>299415000</v>
      </c>
      <c r="H39" s="128">
        <v>3.875E-2</v>
      </c>
      <c r="I39" s="122">
        <v>3.8857087829320992E-2</v>
      </c>
      <c r="J39" s="123">
        <v>3.7276113213616577E-4</v>
      </c>
      <c r="K39" s="123">
        <v>6.1855508037079955E-4</v>
      </c>
      <c r="L39" s="128">
        <v>3.9800000000000002E-2</v>
      </c>
      <c r="M39" s="126">
        <f t="shared" si="10"/>
        <v>300000000</v>
      </c>
      <c r="N39" s="129">
        <f t="shared" ref="N39" si="13">M39*L39</f>
        <v>11940000</v>
      </c>
      <c r="Q39" s="286"/>
      <c r="R39" s="286"/>
    </row>
    <row r="40" spans="1:19">
      <c r="A40" s="112">
        <f t="shared" si="1"/>
        <v>31</v>
      </c>
      <c r="B40" s="130"/>
      <c r="C40" s="118"/>
      <c r="D40" s="118"/>
      <c r="E40" s="126"/>
      <c r="F40" s="127"/>
      <c r="G40" s="126"/>
      <c r="H40" s="133"/>
      <c r="I40" s="134"/>
      <c r="J40" s="123"/>
      <c r="K40" s="123"/>
      <c r="L40" s="128"/>
      <c r="M40" s="135"/>
      <c r="N40" s="136"/>
      <c r="Q40" s="286"/>
      <c r="R40" s="286"/>
    </row>
    <row r="41" spans="1:19" ht="15.75" thickBot="1">
      <c r="A41" s="112">
        <f t="shared" si="1"/>
        <v>32</v>
      </c>
      <c r="B41" s="137" t="s">
        <v>3770</v>
      </c>
      <c r="C41" s="118"/>
      <c r="D41" s="118"/>
      <c r="E41" s="138">
        <f>ROUND(SUM(E29:E40),-1)</f>
        <v>4200000000</v>
      </c>
      <c r="F41" s="139"/>
      <c r="G41" s="140"/>
      <c r="H41" s="121"/>
      <c r="I41" s="122"/>
      <c r="J41" s="123"/>
      <c r="K41" s="123"/>
      <c r="L41" s="282">
        <f>ROUND(+N41/M41,4)</f>
        <v>4.6300000000000001E-2</v>
      </c>
      <c r="M41" s="141">
        <f>SUM(M29:M40)</f>
        <v>4200000000</v>
      </c>
      <c r="N41" s="141">
        <f>SUM(N29:N40)</f>
        <v>194295000</v>
      </c>
      <c r="Q41" s="286"/>
      <c r="R41" s="286"/>
    </row>
    <row r="42" spans="1:19" ht="16.5" thickTop="1" thickBot="1">
      <c r="A42" s="112">
        <f t="shared" si="1"/>
        <v>33</v>
      </c>
      <c r="B42" s="142"/>
      <c r="C42" s="142"/>
      <c r="D42" s="142"/>
      <c r="E42" s="142"/>
      <c r="F42" s="142"/>
      <c r="G42" s="142"/>
      <c r="H42" s="142"/>
      <c r="I42" s="142"/>
      <c r="J42" s="142"/>
      <c r="K42" s="142"/>
      <c r="L42" s="142"/>
      <c r="M42" s="142"/>
      <c r="N42" s="142"/>
      <c r="Q42" s="286"/>
      <c r="R42" s="286"/>
    </row>
    <row r="43" spans="1:19">
      <c r="A43" s="112">
        <f t="shared" si="1"/>
        <v>34</v>
      </c>
      <c r="Q43" s="286"/>
      <c r="R43" s="286"/>
    </row>
    <row r="44" spans="1:19">
      <c r="A44" s="112">
        <f t="shared" si="1"/>
        <v>35</v>
      </c>
      <c r="B44" s="113" t="s">
        <v>4253</v>
      </c>
      <c r="C44" s="111"/>
      <c r="D44" s="111"/>
      <c r="E44" s="111"/>
      <c r="F44" s="111"/>
      <c r="G44" s="111"/>
      <c r="H44" s="111"/>
      <c r="I44" s="111"/>
      <c r="J44" s="111"/>
      <c r="K44" s="111"/>
      <c r="L44" s="111"/>
      <c r="M44" s="111"/>
      <c r="N44" s="111"/>
      <c r="Q44" s="286"/>
      <c r="R44" s="286"/>
    </row>
    <row r="45" spans="1:19">
      <c r="A45" s="112">
        <f t="shared" si="1"/>
        <v>36</v>
      </c>
      <c r="Q45" s="286"/>
      <c r="R45" s="286"/>
    </row>
    <row r="46" spans="1:19">
      <c r="A46" s="112">
        <f t="shared" si="1"/>
        <v>37</v>
      </c>
      <c r="B46" s="130" t="s">
        <v>3763</v>
      </c>
      <c r="C46" s="118">
        <v>42382</v>
      </c>
      <c r="D46" s="118">
        <v>46037</v>
      </c>
      <c r="E46" s="131">
        <v>300000000</v>
      </c>
      <c r="F46" s="119">
        <v>0.997</v>
      </c>
      <c r="G46" s="120">
        <v>299091000</v>
      </c>
      <c r="H46" s="121">
        <v>3.95E-2</v>
      </c>
      <c r="I46" s="122">
        <v>3.9866274969216742E-2</v>
      </c>
      <c r="J46" s="123">
        <v>9.5578199999999996E-4</v>
      </c>
      <c r="K46" s="123">
        <v>0</v>
      </c>
      <c r="L46" s="121">
        <v>4.0800000000000003E-2</v>
      </c>
      <c r="M46" s="131">
        <f>E46</f>
        <v>300000000</v>
      </c>
      <c r="N46" s="124">
        <f t="shared" ref="N46" si="14">M46*L46</f>
        <v>12240000</v>
      </c>
      <c r="Q46" s="286"/>
      <c r="R46" s="286"/>
    </row>
    <row r="47" spans="1:19">
      <c r="A47" s="112">
        <f t="shared" si="1"/>
        <v>38</v>
      </c>
      <c r="B47" s="130" t="s">
        <v>3764</v>
      </c>
      <c r="C47" s="118">
        <v>42601</v>
      </c>
      <c r="D47" s="118">
        <v>46402</v>
      </c>
      <c r="E47" s="131">
        <v>400000000</v>
      </c>
      <c r="F47" s="119">
        <v>0.99950000000000006</v>
      </c>
      <c r="G47" s="120">
        <v>399796000</v>
      </c>
      <c r="H47" s="121">
        <v>3.15E-2</v>
      </c>
      <c r="I47" s="122">
        <v>3.1554605496621493E-2</v>
      </c>
      <c r="J47" s="123">
        <v>7.8739633247484741E-3</v>
      </c>
      <c r="K47" s="123">
        <v>2.0300187E-3</v>
      </c>
      <c r="L47" s="121">
        <v>4.1500000000000002E-2</v>
      </c>
      <c r="M47" s="131">
        <f t="shared" ref="M47:M56" si="15">E47</f>
        <v>400000000</v>
      </c>
      <c r="N47" s="129">
        <f>M47*L47</f>
        <v>16600000</v>
      </c>
      <c r="Q47" s="286"/>
      <c r="R47" s="286"/>
    </row>
    <row r="48" spans="1:19">
      <c r="A48" s="112">
        <f t="shared" si="1"/>
        <v>39</v>
      </c>
      <c r="B48" s="130" t="s">
        <v>3772</v>
      </c>
      <c r="C48" s="118">
        <v>44992</v>
      </c>
      <c r="D48" s="118">
        <v>46827</v>
      </c>
      <c r="E48" s="131">
        <v>350000000</v>
      </c>
      <c r="F48" s="119">
        <v>0.99680000000000002</v>
      </c>
      <c r="G48" s="120">
        <v>348869500</v>
      </c>
      <c r="H48" s="121">
        <v>5.9499999999999997E-2</v>
      </c>
      <c r="I48" s="122">
        <v>6.0243486888810989E-2</v>
      </c>
      <c r="J48" s="123">
        <v>1.9648331435936721E-3</v>
      </c>
      <c r="K48" s="123">
        <v>0</v>
      </c>
      <c r="L48" s="121">
        <v>6.2199999999999998E-2</v>
      </c>
      <c r="M48" s="131">
        <f t="shared" si="15"/>
        <v>350000000</v>
      </c>
      <c r="N48" s="129">
        <f>M48*L48</f>
        <v>21770000</v>
      </c>
      <c r="Q48" s="286"/>
      <c r="R48" s="286"/>
    </row>
    <row r="49" spans="1:18">
      <c r="A49" s="112">
        <f t="shared" si="1"/>
        <v>40</v>
      </c>
      <c r="B49" s="130" t="s">
        <v>3765</v>
      </c>
      <c r="C49" s="118">
        <v>43741</v>
      </c>
      <c r="D49" s="118">
        <v>47406</v>
      </c>
      <c r="E49" s="131">
        <v>400000000</v>
      </c>
      <c r="F49" s="119">
        <v>0.99660000000000004</v>
      </c>
      <c r="G49" s="120">
        <v>398624000</v>
      </c>
      <c r="H49" s="121">
        <v>3.0499999999999999E-2</v>
      </c>
      <c r="I49" s="122">
        <v>3.0895842212653402E-2</v>
      </c>
      <c r="J49" s="123">
        <v>9.196206E-4</v>
      </c>
      <c r="K49" s="123">
        <v>1.5607200000000002E-5</v>
      </c>
      <c r="L49" s="121">
        <v>3.1800000000000002E-2</v>
      </c>
      <c r="M49" s="131">
        <f t="shared" si="15"/>
        <v>400000000</v>
      </c>
      <c r="N49" s="129">
        <f>M49*L49</f>
        <v>12720000</v>
      </c>
      <c r="Q49" s="286"/>
      <c r="R49" s="286"/>
    </row>
    <row r="50" spans="1:18">
      <c r="A50" s="112">
        <f t="shared" si="1"/>
        <v>41</v>
      </c>
      <c r="B50" s="130" t="s">
        <v>3766</v>
      </c>
      <c r="C50" s="118">
        <v>43999</v>
      </c>
      <c r="D50" s="118">
        <v>47649</v>
      </c>
      <c r="E50" s="126">
        <v>400000000</v>
      </c>
      <c r="F50" s="127">
        <v>0.99660000000000004</v>
      </c>
      <c r="G50" s="132">
        <v>398632000</v>
      </c>
      <c r="H50" s="128">
        <v>2.5000000000000001E-2</v>
      </c>
      <c r="I50" s="122">
        <v>2.5387215039377652E-2</v>
      </c>
      <c r="J50" s="123">
        <v>9.3725519999999997E-4</v>
      </c>
      <c r="K50" s="123">
        <v>0</v>
      </c>
      <c r="L50" s="128">
        <v>2.63E-2</v>
      </c>
      <c r="M50" s="131">
        <f t="shared" si="15"/>
        <v>400000000</v>
      </c>
      <c r="N50" s="129">
        <f>M50*L50</f>
        <v>10520000</v>
      </c>
      <c r="Q50" s="286"/>
      <c r="R50" s="286"/>
    </row>
    <row r="51" spans="1:18">
      <c r="A51" s="112">
        <f t="shared" si="1"/>
        <v>42</v>
      </c>
      <c r="B51" s="130" t="s">
        <v>4251</v>
      </c>
      <c r="C51" s="118">
        <v>45932</v>
      </c>
      <c r="D51" s="118">
        <v>47879</v>
      </c>
      <c r="E51" s="131">
        <v>450000000</v>
      </c>
      <c r="F51" s="119">
        <v>0.99939999999999996</v>
      </c>
      <c r="G51" s="120">
        <v>449707500</v>
      </c>
      <c r="H51" s="121">
        <v>4.5499999999999999E-2</v>
      </c>
      <c r="I51" s="122">
        <v>4.5615774038698216E-2</v>
      </c>
      <c r="J51" s="123">
        <v>1.6894284071305348E-3</v>
      </c>
      <c r="K51" s="123">
        <v>0</v>
      </c>
      <c r="L51" s="121">
        <v>4.7300000000000002E-2</v>
      </c>
      <c r="M51" s="131">
        <f t="shared" si="15"/>
        <v>450000000</v>
      </c>
      <c r="N51" s="129">
        <f t="shared" ref="N51:N53" si="16">M51*L51</f>
        <v>21285000</v>
      </c>
      <c r="Q51" s="286"/>
      <c r="R51" s="286"/>
    </row>
    <row r="52" spans="1:18">
      <c r="A52" s="112">
        <f t="shared" si="1"/>
        <v>43</v>
      </c>
      <c r="B52" s="130" t="s">
        <v>3767</v>
      </c>
      <c r="C52" s="118">
        <v>43329</v>
      </c>
      <c r="D52" s="118">
        <v>48700</v>
      </c>
      <c r="E52" s="131">
        <v>400000000</v>
      </c>
      <c r="F52" s="119">
        <v>0.99539999999999995</v>
      </c>
      <c r="G52" s="120">
        <v>398172000</v>
      </c>
      <c r="H52" s="121">
        <v>4.3499999999999997E-2</v>
      </c>
      <c r="I52" s="122">
        <v>4.3922612137358034E-2</v>
      </c>
      <c r="J52" s="123">
        <v>8.4427530000000001E-4</v>
      </c>
      <c r="K52" s="123">
        <v>3.6077929561768038E-4</v>
      </c>
      <c r="L52" s="121">
        <v>4.5100000000000001E-2</v>
      </c>
      <c r="M52" s="131">
        <f t="shared" si="15"/>
        <v>400000000</v>
      </c>
      <c r="N52" s="129">
        <f t="shared" si="16"/>
        <v>18040000</v>
      </c>
      <c r="Q52" s="286"/>
      <c r="R52" s="286"/>
    </row>
    <row r="53" spans="1:18">
      <c r="A53" s="112">
        <f t="shared" si="1"/>
        <v>44</v>
      </c>
      <c r="B53" s="130" t="s">
        <v>3773</v>
      </c>
      <c r="C53" s="118">
        <v>45184</v>
      </c>
      <c r="D53" s="118">
        <v>49079</v>
      </c>
      <c r="E53" s="131">
        <v>450000000</v>
      </c>
      <c r="F53" s="119">
        <v>0.99229999999999996</v>
      </c>
      <c r="G53" s="120">
        <v>446512500</v>
      </c>
      <c r="H53" s="121">
        <v>6.1499999999999999E-2</v>
      </c>
      <c r="I53" s="122">
        <v>6.248612242128089E-2</v>
      </c>
      <c r="J53" s="123">
        <v>9.1096471267655005E-4</v>
      </c>
      <c r="K53" s="123">
        <v>0</v>
      </c>
      <c r="L53" s="121">
        <v>6.3399999999999998E-2</v>
      </c>
      <c r="M53" s="131">
        <f t="shared" si="15"/>
        <v>450000000</v>
      </c>
      <c r="N53" s="129">
        <f t="shared" si="16"/>
        <v>28530000</v>
      </c>
      <c r="Q53" s="286"/>
      <c r="R53" s="286"/>
    </row>
    <row r="54" spans="1:18">
      <c r="A54" s="112">
        <f t="shared" si="1"/>
        <v>45</v>
      </c>
      <c r="B54" s="130" t="s">
        <v>3892</v>
      </c>
      <c r="C54" s="118">
        <v>45428</v>
      </c>
      <c r="D54" s="118">
        <v>49324</v>
      </c>
      <c r="E54" s="131">
        <v>450000000</v>
      </c>
      <c r="F54" s="119">
        <v>0.99790000000000001</v>
      </c>
      <c r="G54" s="120">
        <v>449041500</v>
      </c>
      <c r="H54" s="121">
        <v>0.06</v>
      </c>
      <c r="I54" s="122">
        <v>6.025715512746823E-2</v>
      </c>
      <c r="J54" s="123">
        <v>9.1442307007335633E-4</v>
      </c>
      <c r="K54" s="123">
        <v>0</v>
      </c>
      <c r="L54" s="121">
        <v>6.1199999999999997E-2</v>
      </c>
      <c r="M54" s="131">
        <f t="shared" si="15"/>
        <v>450000000</v>
      </c>
      <c r="N54" s="129">
        <f>M54*L54</f>
        <v>27540000</v>
      </c>
      <c r="Q54" s="286"/>
      <c r="R54" s="286"/>
    </row>
    <row r="55" spans="1:18">
      <c r="A55" s="112">
        <f t="shared" si="1"/>
        <v>46</v>
      </c>
      <c r="B55" s="130" t="s">
        <v>3768</v>
      </c>
      <c r="C55" s="118">
        <v>42601</v>
      </c>
      <c r="D55" s="118">
        <v>53585</v>
      </c>
      <c r="E55" s="126">
        <v>300000000</v>
      </c>
      <c r="F55" s="119">
        <v>0.99460000000000004</v>
      </c>
      <c r="G55" s="120">
        <v>298365000</v>
      </c>
      <c r="H55" s="128">
        <v>4.2000000000000003E-2</v>
      </c>
      <c r="I55" s="122">
        <v>4.2317478535568533E-2</v>
      </c>
      <c r="J55" s="123">
        <v>3.7018941463470351E-4</v>
      </c>
      <c r="K55" s="123">
        <v>1.0321072000000001E-3</v>
      </c>
      <c r="L55" s="128">
        <v>4.3700000000000003E-2</v>
      </c>
      <c r="M55" s="131">
        <f t="shared" si="15"/>
        <v>300000000</v>
      </c>
      <c r="N55" s="129">
        <f t="shared" ref="N55:N56" si="17">M55*L55</f>
        <v>13110000</v>
      </c>
      <c r="Q55" s="286"/>
      <c r="R55" s="286"/>
    </row>
    <row r="56" spans="1:18">
      <c r="A56" s="112">
        <f t="shared" si="1"/>
        <v>47</v>
      </c>
      <c r="B56" s="130" t="s">
        <v>3769</v>
      </c>
      <c r="C56" s="118">
        <v>43741</v>
      </c>
      <c r="D56" s="118">
        <v>54711</v>
      </c>
      <c r="E56" s="126">
        <v>300000000</v>
      </c>
      <c r="F56" s="119">
        <v>0.99809999999999999</v>
      </c>
      <c r="G56" s="120">
        <v>299415000</v>
      </c>
      <c r="H56" s="128">
        <v>3.875E-2</v>
      </c>
      <c r="I56" s="122">
        <v>3.8857087829320992E-2</v>
      </c>
      <c r="J56" s="123">
        <v>3.7276113213616577E-4</v>
      </c>
      <c r="K56" s="123">
        <v>6.1855508037079955E-4</v>
      </c>
      <c r="L56" s="128">
        <v>3.9800000000000002E-2</v>
      </c>
      <c r="M56" s="131">
        <f t="shared" si="15"/>
        <v>300000000</v>
      </c>
      <c r="N56" s="129">
        <f t="shared" si="17"/>
        <v>11940000</v>
      </c>
      <c r="Q56" s="286"/>
      <c r="R56" s="286"/>
    </row>
    <row r="57" spans="1:18">
      <c r="A57" s="112">
        <f t="shared" si="1"/>
        <v>48</v>
      </c>
      <c r="B57" s="130"/>
      <c r="C57" s="118"/>
      <c r="D57" s="118"/>
      <c r="E57" s="126"/>
      <c r="F57" s="127"/>
      <c r="G57" s="126"/>
      <c r="H57" s="133"/>
      <c r="I57" s="134"/>
      <c r="J57" s="123"/>
      <c r="K57" s="123"/>
      <c r="L57" s="128"/>
      <c r="M57" s="135"/>
      <c r="N57" s="136"/>
      <c r="Q57" s="286"/>
      <c r="R57" s="286"/>
    </row>
    <row r="58" spans="1:18" ht="15.75" thickBot="1">
      <c r="A58" s="112">
        <f t="shared" si="1"/>
        <v>49</v>
      </c>
      <c r="B58" s="137" t="s">
        <v>3770</v>
      </c>
      <c r="C58" s="118"/>
      <c r="D58" s="118"/>
      <c r="E58" s="138">
        <f>ROUND(SUM(E46:E57),-1)</f>
        <v>4200000000</v>
      </c>
      <c r="F58" s="139"/>
      <c r="G58" s="140"/>
      <c r="H58" s="121"/>
      <c r="I58" s="122"/>
      <c r="J58" s="123"/>
      <c r="K58" s="123"/>
      <c r="L58" s="282">
        <f>ROUND(+N58/M58,4)</f>
        <v>4.6300000000000001E-2</v>
      </c>
      <c r="M58" s="141">
        <f>SUM(M46:M57)</f>
        <v>4200000000</v>
      </c>
      <c r="N58" s="141">
        <f>SUM(N46:N57)</f>
        <v>194295000</v>
      </c>
      <c r="Q58" s="286"/>
      <c r="R58" s="286"/>
    </row>
    <row r="59" spans="1:18" ht="16.5" thickTop="1" thickBot="1">
      <c r="A59" s="112">
        <f t="shared" si="1"/>
        <v>50</v>
      </c>
      <c r="B59" s="142"/>
      <c r="C59" s="142"/>
      <c r="D59" s="142"/>
      <c r="E59" s="142"/>
      <c r="F59" s="142"/>
      <c r="G59" s="142"/>
      <c r="H59" s="142"/>
      <c r="I59" s="142"/>
      <c r="J59" s="142"/>
      <c r="K59" s="142"/>
      <c r="L59" s="142"/>
      <c r="M59" s="142"/>
      <c r="N59" s="142"/>
      <c r="Q59" s="286"/>
      <c r="R59" s="286"/>
    </row>
    <row r="60" spans="1:18">
      <c r="A60" s="112"/>
      <c r="Q60" s="286"/>
      <c r="R60" s="286"/>
    </row>
    <row r="61" spans="1:18">
      <c r="A61" s="112"/>
      <c r="Q61" s="286"/>
      <c r="R61" s="286"/>
    </row>
    <row r="62" spans="1:18">
      <c r="Q62" s="286"/>
      <c r="R62" s="286"/>
    </row>
    <row r="63" spans="1:18">
      <c r="Q63" s="286"/>
      <c r="R63" s="286"/>
    </row>
    <row r="64" spans="1:18">
      <c r="Q64" s="286"/>
      <c r="R64" s="286"/>
    </row>
    <row r="66" spans="17:17">
      <c r="Q66" s="277"/>
    </row>
  </sheetData>
  <mergeCells count="2">
    <mergeCell ref="P7:U8"/>
    <mergeCell ref="Q27:U31"/>
  </mergeCells>
  <pageMargins left="0.7" right="0.7" top="0.75" bottom="0.75" header="0.3" footer="0.3"/>
  <pageSetup scale="39"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8952F-6F4F-4211-A900-B351A31B2E1C}">
  <sheetPr>
    <pageSetUpPr fitToPage="1"/>
  </sheetPr>
  <dimension ref="A1:D27"/>
  <sheetViews>
    <sheetView zoomScale="80" zoomScaleNormal="80" workbookViewId="0"/>
  </sheetViews>
  <sheetFormatPr defaultColWidth="8.85546875" defaultRowHeight="15"/>
  <cols>
    <col min="1" max="1" width="5.7109375" style="106" customWidth="1"/>
    <col min="2" max="2" width="40.85546875" style="106" bestFit="1" customWidth="1"/>
    <col min="3" max="3" width="88.28515625" style="106" bestFit="1" customWidth="1"/>
    <col min="4" max="4" width="10.28515625" style="106" bestFit="1" customWidth="1"/>
    <col min="5" max="16384" width="8.85546875" style="106"/>
  </cols>
  <sheetData>
    <row r="1" spans="1:4">
      <c r="A1" s="106" t="s">
        <v>3606</v>
      </c>
    </row>
    <row r="2" spans="1:4">
      <c r="A2" s="106" t="s">
        <v>3978</v>
      </c>
    </row>
    <row r="3" spans="1:4">
      <c r="A3" s="106" t="s">
        <v>3977</v>
      </c>
    </row>
    <row r="5" spans="1:4">
      <c r="A5" s="143" t="s">
        <v>3608</v>
      </c>
    </row>
    <row r="6" spans="1:4">
      <c r="A6" s="143" t="s">
        <v>3609</v>
      </c>
      <c r="B6" s="143" t="s">
        <v>3610</v>
      </c>
      <c r="C6" s="143" t="s">
        <v>3611</v>
      </c>
    </row>
    <row r="7" spans="1:4">
      <c r="A7" s="144" t="s">
        <v>3607</v>
      </c>
      <c r="D7" s="143" t="s">
        <v>3612</v>
      </c>
    </row>
    <row r="8" spans="1:4">
      <c r="A8" s="145">
        <v>1</v>
      </c>
      <c r="B8" s="146" t="s">
        <v>3613</v>
      </c>
      <c r="C8" s="146"/>
    </row>
    <row r="9" spans="1:4">
      <c r="A9" s="145">
        <v>2</v>
      </c>
      <c r="B9" s="146" t="s">
        <v>3614</v>
      </c>
      <c r="D9" s="147">
        <v>0</v>
      </c>
    </row>
    <row r="10" spans="1:4">
      <c r="A10" s="145">
        <v>3</v>
      </c>
      <c r="B10" s="146" t="s">
        <v>3615</v>
      </c>
      <c r="C10" s="146" t="s">
        <v>3979</v>
      </c>
      <c r="D10" s="148">
        <v>1279190</v>
      </c>
    </row>
    <row r="11" spans="1:4">
      <c r="A11" s="145">
        <v>4</v>
      </c>
      <c r="B11" s="146" t="s">
        <v>3616</v>
      </c>
      <c r="C11" s="146" t="s">
        <v>3617</v>
      </c>
      <c r="D11" s="149">
        <f>SUM(D9:D10)</f>
        <v>1279190</v>
      </c>
    </row>
    <row r="12" spans="1:4">
      <c r="A12" s="145">
        <v>5</v>
      </c>
      <c r="B12" s="146" t="s">
        <v>3618</v>
      </c>
      <c r="C12" s="146" t="s">
        <v>3980</v>
      </c>
      <c r="D12" s="150">
        <v>0.11749999999999999</v>
      </c>
    </row>
    <row r="13" spans="1:4">
      <c r="A13" s="145">
        <v>6</v>
      </c>
      <c r="B13" s="146" t="s">
        <v>3619</v>
      </c>
      <c r="C13" s="146" t="s">
        <v>3620</v>
      </c>
      <c r="D13" s="149">
        <f>D11*D12</f>
        <v>150304.82499999998</v>
      </c>
    </row>
    <row r="14" spans="1:4">
      <c r="A14" s="145">
        <v>7</v>
      </c>
      <c r="B14" s="146" t="s">
        <v>3621</v>
      </c>
      <c r="C14" s="146" t="s">
        <v>3981</v>
      </c>
      <c r="D14" s="148">
        <v>172281</v>
      </c>
    </row>
    <row r="15" spans="1:4">
      <c r="A15" s="145">
        <v>8</v>
      </c>
      <c r="B15" s="146" t="s">
        <v>3622</v>
      </c>
      <c r="C15" s="146" t="s">
        <v>3623</v>
      </c>
      <c r="D15" s="149">
        <f>SUM(D13:D14)</f>
        <v>322585.82499999995</v>
      </c>
    </row>
    <row r="17" spans="1:4">
      <c r="A17" s="143"/>
      <c r="B17" s="143"/>
      <c r="C17" s="143"/>
    </row>
    <row r="18" spans="1:4">
      <c r="A18" s="144" t="s">
        <v>3731</v>
      </c>
      <c r="D18" s="143"/>
    </row>
    <row r="19" spans="1:4">
      <c r="A19" s="145">
        <v>1</v>
      </c>
      <c r="B19" s="146" t="s">
        <v>3613</v>
      </c>
      <c r="C19" s="146"/>
    </row>
    <row r="20" spans="1:4">
      <c r="A20" s="145">
        <v>2</v>
      </c>
      <c r="B20" s="146" t="s">
        <v>3614</v>
      </c>
      <c r="D20" s="205">
        <v>0</v>
      </c>
    </row>
    <row r="21" spans="1:4">
      <c r="A21" s="145">
        <v>3</v>
      </c>
      <c r="B21" s="146" t="s">
        <v>3615</v>
      </c>
      <c r="C21" s="146" t="s">
        <v>3982</v>
      </c>
      <c r="D21" s="148">
        <v>792878</v>
      </c>
    </row>
    <row r="22" spans="1:4">
      <c r="A22" s="145">
        <v>4</v>
      </c>
      <c r="B22" s="146" t="s">
        <v>3616</v>
      </c>
      <c r="C22" s="146" t="s">
        <v>3617</v>
      </c>
      <c r="D22" s="149">
        <f>SUM(D20:D21)</f>
        <v>792878</v>
      </c>
    </row>
    <row r="23" spans="1:4">
      <c r="A23" s="145">
        <v>5</v>
      </c>
      <c r="B23" s="146" t="s">
        <v>3618</v>
      </c>
      <c r="C23" s="146" t="s">
        <v>3980</v>
      </c>
      <c r="D23" s="150">
        <v>0.11749999999999999</v>
      </c>
    </row>
    <row r="24" spans="1:4">
      <c r="A24" s="145">
        <v>6</v>
      </c>
      <c r="B24" s="146" t="s">
        <v>3726</v>
      </c>
      <c r="C24" s="146" t="s">
        <v>3620</v>
      </c>
      <c r="D24" s="149">
        <f>D22*D23</f>
        <v>93163.164999999994</v>
      </c>
    </row>
    <row r="25" spans="1:4">
      <c r="A25" s="145">
        <v>7</v>
      </c>
      <c r="B25" s="146" t="s">
        <v>3727</v>
      </c>
      <c r="C25" s="146" t="s">
        <v>3983</v>
      </c>
      <c r="D25" s="149">
        <v>227851</v>
      </c>
    </row>
    <row r="26" spans="1:4">
      <c r="A26" s="145">
        <v>8</v>
      </c>
      <c r="B26" s="146" t="s">
        <v>3728</v>
      </c>
      <c r="C26" s="146"/>
      <c r="D26" s="148">
        <v>6658.1800000000012</v>
      </c>
    </row>
    <row r="27" spans="1:4">
      <c r="A27" s="145">
        <v>9</v>
      </c>
      <c r="B27" s="146" t="s">
        <v>3729</v>
      </c>
      <c r="C27" s="146" t="s">
        <v>3730</v>
      </c>
      <c r="D27" s="149">
        <f>SUM(D24:D26)</f>
        <v>327672.34499999997</v>
      </c>
    </row>
  </sheetData>
  <pageMargins left="0.7" right="0.7" top="0.75" bottom="0.75" header="0.3" footer="0.3"/>
  <pageSetup scale="88"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A5C55-2028-4965-BA1F-B922E3CB4A30}">
  <sheetPr>
    <pageSetUpPr fitToPage="1"/>
  </sheetPr>
  <dimension ref="A1:S52"/>
  <sheetViews>
    <sheetView zoomScale="80" zoomScaleNormal="80" workbookViewId="0"/>
  </sheetViews>
  <sheetFormatPr defaultColWidth="8.85546875" defaultRowHeight="15"/>
  <cols>
    <col min="1" max="1" width="5.7109375" style="106" bestFit="1" customWidth="1"/>
    <col min="2" max="2" width="24.28515625" style="106" customWidth="1"/>
    <col min="3" max="3" width="11.28515625" style="106" bestFit="1" customWidth="1"/>
    <col min="4" max="5" width="17.85546875" style="106" bestFit="1" customWidth="1"/>
    <col min="6" max="6" width="18.28515625" style="106" bestFit="1" customWidth="1"/>
    <col min="7" max="7" width="15.140625" style="106" customWidth="1"/>
    <col min="8" max="8" width="23.42578125" style="106" customWidth="1"/>
    <col min="9" max="9" width="17.28515625" style="106" bestFit="1" customWidth="1"/>
    <col min="10" max="10" width="30" style="106" customWidth="1"/>
    <col min="11" max="11" width="17.7109375" style="106" customWidth="1"/>
    <col min="12" max="12" width="123.28515625" style="106" bestFit="1" customWidth="1"/>
    <col min="13" max="18" width="27.140625" style="106" customWidth="1"/>
    <col min="19" max="16384" width="8.85546875" style="106"/>
  </cols>
  <sheetData>
    <row r="1" spans="1:7" ht="15.75" thickBot="1"/>
    <row r="2" spans="1:7" ht="57.75">
      <c r="A2" s="151" t="s">
        <v>3608</v>
      </c>
      <c r="B2" s="152" t="s">
        <v>8</v>
      </c>
      <c r="C2" s="153" t="s">
        <v>3651</v>
      </c>
      <c r="D2" s="153" t="s">
        <v>3652</v>
      </c>
      <c r="E2" s="153" t="s">
        <v>3653</v>
      </c>
      <c r="F2" s="154" t="s">
        <v>3654</v>
      </c>
    </row>
    <row r="3" spans="1:7">
      <c r="A3" s="155"/>
      <c r="B3" s="156" t="s">
        <v>16</v>
      </c>
      <c r="C3" s="157" t="s">
        <v>17</v>
      </c>
      <c r="D3" s="157" t="s">
        <v>18</v>
      </c>
      <c r="E3" s="157" t="s">
        <v>19</v>
      </c>
      <c r="F3" s="158" t="s">
        <v>20</v>
      </c>
    </row>
    <row r="4" spans="1:7">
      <c r="A4" s="159">
        <v>1</v>
      </c>
      <c r="B4" s="160" t="s">
        <v>33</v>
      </c>
      <c r="C4" s="161">
        <v>2025</v>
      </c>
      <c r="D4" s="261">
        <f>(299+17+0)*1000</f>
        <v>316000</v>
      </c>
      <c r="E4" s="162">
        <f>D4</f>
        <v>316000</v>
      </c>
      <c r="F4" s="163"/>
      <c r="G4" s="46"/>
    </row>
    <row r="5" spans="1:7">
      <c r="A5" s="159">
        <v>2</v>
      </c>
      <c r="B5" s="160" t="s">
        <v>34</v>
      </c>
      <c r="C5" s="164">
        <f>C4</f>
        <v>2025</v>
      </c>
      <c r="D5" s="261">
        <f>(292+15+0)*1000</f>
        <v>307000</v>
      </c>
      <c r="E5" s="162">
        <f t="shared" ref="E5:E11" si="0">D5</f>
        <v>307000</v>
      </c>
      <c r="F5" s="163"/>
    </row>
    <row r="6" spans="1:7">
      <c r="A6" s="159">
        <v>3</v>
      </c>
      <c r="B6" s="160" t="s">
        <v>3655</v>
      </c>
      <c r="C6" s="164">
        <f t="shared" ref="C6:C15" si="1">C5</f>
        <v>2025</v>
      </c>
      <c r="D6" s="261">
        <f>(266+13+3)*1000</f>
        <v>282000</v>
      </c>
      <c r="E6" s="162">
        <f t="shared" si="0"/>
        <v>282000</v>
      </c>
      <c r="F6" s="163"/>
    </row>
    <row r="7" spans="1:7">
      <c r="A7" s="159">
        <v>4</v>
      </c>
      <c r="B7" s="160" t="s">
        <v>36</v>
      </c>
      <c r="C7" s="164">
        <f t="shared" si="1"/>
        <v>2025</v>
      </c>
      <c r="D7" s="261">
        <f>(252+11+3)*1000</f>
        <v>266000</v>
      </c>
      <c r="E7" s="162">
        <f t="shared" si="0"/>
        <v>266000</v>
      </c>
      <c r="F7" s="163"/>
    </row>
    <row r="8" spans="1:7">
      <c r="A8" s="159">
        <v>5</v>
      </c>
      <c r="B8" s="160" t="s">
        <v>37</v>
      </c>
      <c r="C8" s="164">
        <f t="shared" si="1"/>
        <v>2025</v>
      </c>
      <c r="D8" s="261">
        <f>(276+11+3)*1000</f>
        <v>290000</v>
      </c>
      <c r="E8" s="162">
        <f t="shared" si="0"/>
        <v>290000</v>
      </c>
      <c r="F8" s="163"/>
    </row>
    <row r="9" spans="1:7">
      <c r="A9" s="159">
        <v>6</v>
      </c>
      <c r="B9" s="160" t="s">
        <v>38</v>
      </c>
      <c r="C9" s="164">
        <f t="shared" si="1"/>
        <v>2025</v>
      </c>
      <c r="D9" s="261">
        <f>(375+13+3)*1000</f>
        <v>391000</v>
      </c>
      <c r="E9" s="162">
        <f t="shared" si="0"/>
        <v>391000</v>
      </c>
      <c r="F9" s="163"/>
    </row>
    <row r="10" spans="1:7">
      <c r="A10" s="159">
        <v>7</v>
      </c>
      <c r="B10" s="160" t="s">
        <v>39</v>
      </c>
      <c r="C10" s="164">
        <f t="shared" si="1"/>
        <v>2025</v>
      </c>
      <c r="D10" s="261">
        <f>(399+14+3)*1000</f>
        <v>416000</v>
      </c>
      <c r="E10" s="162">
        <f t="shared" si="0"/>
        <v>416000</v>
      </c>
      <c r="F10" s="163"/>
    </row>
    <row r="11" spans="1:7">
      <c r="A11" s="159">
        <v>8</v>
      </c>
      <c r="B11" s="160" t="s">
        <v>3656</v>
      </c>
      <c r="C11" s="164">
        <f t="shared" si="1"/>
        <v>2025</v>
      </c>
      <c r="D11" s="261">
        <f>(396+14+3)*1000</f>
        <v>413000</v>
      </c>
      <c r="E11" s="162">
        <f t="shared" si="0"/>
        <v>413000</v>
      </c>
      <c r="F11" s="163"/>
    </row>
    <row r="12" spans="1:7">
      <c r="A12" s="159">
        <v>9</v>
      </c>
      <c r="B12" s="160" t="s">
        <v>41</v>
      </c>
      <c r="C12" s="164">
        <f t="shared" si="1"/>
        <v>2025</v>
      </c>
      <c r="D12" s="261">
        <f>(330+12+3)*1000</f>
        <v>345000</v>
      </c>
      <c r="E12" s="165"/>
      <c r="F12" s="166">
        <f>D12/E18</f>
        <v>1.0294666169339799</v>
      </c>
    </row>
    <row r="13" spans="1:7">
      <c r="A13" s="159">
        <v>10</v>
      </c>
      <c r="B13" s="160" t="s">
        <v>42</v>
      </c>
      <c r="C13" s="164">
        <f t="shared" si="1"/>
        <v>2025</v>
      </c>
      <c r="D13" s="261">
        <f>(277+10+3)*1000</f>
        <v>290000</v>
      </c>
      <c r="E13" s="165"/>
      <c r="F13" s="166">
        <f>D13/E18</f>
        <v>0.86534875046624393</v>
      </c>
    </row>
    <row r="14" spans="1:7">
      <c r="A14" s="159">
        <v>11</v>
      </c>
      <c r="B14" s="160" t="s">
        <v>43</v>
      </c>
      <c r="C14" s="164">
        <f t="shared" si="1"/>
        <v>2025</v>
      </c>
      <c r="D14" s="261">
        <f>(268+14+3)*1000</f>
        <v>285000</v>
      </c>
      <c r="E14" s="165"/>
      <c r="F14" s="166">
        <f>D14/E18</f>
        <v>0.85042894442372252</v>
      </c>
    </row>
    <row r="15" spans="1:7">
      <c r="A15" s="159">
        <v>12</v>
      </c>
      <c r="B15" s="160" t="s">
        <v>3657</v>
      </c>
      <c r="C15" s="164">
        <f t="shared" si="1"/>
        <v>2025</v>
      </c>
      <c r="D15" s="261">
        <f>(284+14+3)*1000</f>
        <v>301000</v>
      </c>
      <c r="E15" s="165"/>
      <c r="F15" s="166">
        <f>D15/E18</f>
        <v>0.89817232375979117</v>
      </c>
    </row>
    <row r="16" spans="1:7">
      <c r="A16" s="159">
        <v>13</v>
      </c>
      <c r="B16" s="167" t="s">
        <v>3624</v>
      </c>
      <c r="C16" s="167"/>
      <c r="D16" s="168">
        <f t="shared" ref="D16" si="2">SUM(D4:D15)</f>
        <v>3902000</v>
      </c>
      <c r="E16" s="169"/>
      <c r="F16" s="166"/>
    </row>
    <row r="17" spans="1:19">
      <c r="A17" s="159">
        <v>14</v>
      </c>
      <c r="B17" s="167" t="s">
        <v>3658</v>
      </c>
      <c r="C17" s="167"/>
      <c r="D17" s="170">
        <f t="shared" ref="D17" si="3">D16/12</f>
        <v>325166.66666666669</v>
      </c>
      <c r="E17" s="169"/>
      <c r="F17" s="171"/>
    </row>
    <row r="18" spans="1:19">
      <c r="A18" s="159">
        <v>15</v>
      </c>
      <c r="B18" s="172" t="s">
        <v>3659</v>
      </c>
      <c r="C18" s="169"/>
      <c r="D18" s="169"/>
      <c r="E18" s="162">
        <f>AVERAGE(E4:E11)</f>
        <v>335125</v>
      </c>
      <c r="F18" s="173"/>
    </row>
    <row r="19" spans="1:19">
      <c r="A19" s="159"/>
      <c r="B19" s="169"/>
      <c r="C19" s="169"/>
      <c r="D19" s="169"/>
      <c r="E19" s="169"/>
      <c r="F19" s="174"/>
    </row>
    <row r="20" spans="1:19">
      <c r="A20" s="159" t="s">
        <v>3660</v>
      </c>
      <c r="B20" s="169"/>
      <c r="C20" s="169"/>
      <c r="D20" s="169"/>
      <c r="E20" s="169"/>
      <c r="F20" s="174"/>
    </row>
    <row r="21" spans="1:19">
      <c r="A21" s="159" t="s">
        <v>3661</v>
      </c>
      <c r="B21" s="169" t="s">
        <v>3662</v>
      </c>
      <c r="C21" s="169"/>
      <c r="D21" s="169"/>
      <c r="E21" s="169"/>
      <c r="F21" s="174"/>
    </row>
    <row r="22" spans="1:19" ht="15.75" thickBot="1">
      <c r="A22" s="175" t="s">
        <v>3663</v>
      </c>
      <c r="B22" s="176" t="s">
        <v>3664</v>
      </c>
      <c r="C22" s="177"/>
      <c r="D22" s="177"/>
      <c r="E22" s="177"/>
      <c r="F22" s="178"/>
    </row>
    <row r="24" spans="1:19" ht="15.75" thickBot="1"/>
    <row r="25" spans="1:19" ht="15.75" thickBot="1">
      <c r="A25" s="321" t="s">
        <v>3774</v>
      </c>
      <c r="B25" s="322"/>
      <c r="C25" s="322"/>
      <c r="D25" s="322"/>
      <c r="E25" s="322"/>
      <c r="F25" s="322"/>
      <c r="G25" s="322"/>
      <c r="H25" s="322"/>
      <c r="I25" s="322"/>
      <c r="J25" s="322"/>
      <c r="K25" s="323"/>
      <c r="L25" s="179"/>
    </row>
    <row r="26" spans="1:19">
      <c r="A26" s="324" t="s">
        <v>3775</v>
      </c>
      <c r="B26" s="325"/>
      <c r="C26" s="325"/>
      <c r="D26" s="325"/>
      <c r="E26" s="325"/>
      <c r="F26" s="325"/>
      <c r="G26" s="325"/>
      <c r="H26" s="325"/>
      <c r="I26" s="325"/>
      <c r="J26" s="325"/>
      <c r="K26" s="326"/>
      <c r="L26" s="179"/>
    </row>
    <row r="27" spans="1:19">
      <c r="A27" s="327" t="s">
        <v>3776</v>
      </c>
      <c r="B27" s="328"/>
      <c r="C27" s="328"/>
      <c r="D27" s="328"/>
      <c r="E27" s="328"/>
      <c r="F27" s="328"/>
      <c r="G27" s="328"/>
      <c r="H27" s="328"/>
      <c r="I27" s="328"/>
      <c r="J27" s="328"/>
      <c r="K27" s="329"/>
      <c r="L27" s="179"/>
    </row>
    <row r="28" spans="1:19">
      <c r="A28" s="327" t="s">
        <v>3777</v>
      </c>
      <c r="B28" s="328"/>
      <c r="C28" s="328"/>
      <c r="D28" s="328"/>
      <c r="E28" s="328"/>
      <c r="F28" s="328"/>
      <c r="G28" s="328"/>
      <c r="H28" s="328"/>
      <c r="I28" s="328"/>
      <c r="J28" s="328"/>
      <c r="K28" s="329"/>
      <c r="L28" s="179"/>
    </row>
    <row r="29" spans="1:19" ht="15.75" thickBot="1">
      <c r="A29" s="330" t="s">
        <v>3778</v>
      </c>
      <c r="B29" s="331"/>
      <c r="C29" s="331"/>
      <c r="D29" s="331"/>
      <c r="E29" s="331"/>
      <c r="F29" s="331"/>
      <c r="G29" s="331"/>
      <c r="H29" s="331"/>
      <c r="I29" s="331"/>
      <c r="J29" s="331"/>
      <c r="K29" s="332"/>
      <c r="L29" s="179"/>
      <c r="N29" s="180"/>
      <c r="O29" s="180"/>
      <c r="P29" s="180"/>
      <c r="Q29" s="180"/>
      <c r="R29" s="180"/>
      <c r="S29" s="179"/>
    </row>
    <row r="30" spans="1:19" ht="15.75" thickBot="1">
      <c r="A30" s="318" t="s">
        <v>3867</v>
      </c>
      <c r="B30" s="319"/>
      <c r="C30" s="319"/>
      <c r="D30" s="319"/>
      <c r="E30" s="319"/>
      <c r="F30" s="319"/>
      <c r="G30" s="319"/>
      <c r="H30" s="319"/>
      <c r="I30" s="319"/>
      <c r="J30" s="319"/>
      <c r="K30" s="320"/>
      <c r="L30" s="179"/>
    </row>
    <row r="31" spans="1:19" ht="60.75" thickBot="1">
      <c r="A31" s="181" t="s">
        <v>3745</v>
      </c>
      <c r="B31" s="182" t="s">
        <v>3779</v>
      </c>
      <c r="C31" s="183" t="s">
        <v>3780</v>
      </c>
      <c r="D31" s="184" t="s">
        <v>3781</v>
      </c>
      <c r="E31" s="184" t="s">
        <v>3782</v>
      </c>
      <c r="F31" s="185" t="s">
        <v>3783</v>
      </c>
      <c r="G31" s="184" t="s">
        <v>3784</v>
      </c>
      <c r="H31" s="186" t="s">
        <v>3785</v>
      </c>
      <c r="I31" s="184" t="s">
        <v>3786</v>
      </c>
      <c r="J31" s="186" t="s">
        <v>3787</v>
      </c>
      <c r="K31" s="186" t="s">
        <v>3788</v>
      </c>
      <c r="L31" s="179"/>
    </row>
    <row r="32" spans="1:19" ht="15.75" thickBot="1">
      <c r="A32" s="187">
        <v>1</v>
      </c>
      <c r="B32" s="188" t="s">
        <v>33</v>
      </c>
      <c r="C32" s="189">
        <v>316.30758979999996</v>
      </c>
      <c r="D32" s="190">
        <v>20</v>
      </c>
      <c r="E32" s="190">
        <v>19</v>
      </c>
      <c r="F32" s="191">
        <v>299</v>
      </c>
      <c r="G32" s="191">
        <v>17</v>
      </c>
      <c r="H32" s="192">
        <v>0</v>
      </c>
      <c r="I32" s="193"/>
      <c r="J32" s="194">
        <v>1</v>
      </c>
      <c r="K32" s="195">
        <v>96</v>
      </c>
      <c r="L32" s="196" t="s">
        <v>3789</v>
      </c>
    </row>
    <row r="33" spans="1:12" ht="15.75" thickBot="1">
      <c r="A33" s="187">
        <v>2</v>
      </c>
      <c r="B33" s="197" t="s">
        <v>34</v>
      </c>
      <c r="C33" s="189">
        <v>306.35828608999998</v>
      </c>
      <c r="D33" s="190">
        <v>11</v>
      </c>
      <c r="E33" s="190">
        <v>18</v>
      </c>
      <c r="F33" s="191">
        <v>292</v>
      </c>
      <c r="G33" s="191">
        <v>15</v>
      </c>
      <c r="H33" s="192">
        <v>0</v>
      </c>
      <c r="I33" s="193"/>
      <c r="J33" s="194">
        <v>1</v>
      </c>
      <c r="K33" s="194">
        <v>175</v>
      </c>
      <c r="L33" s="196"/>
    </row>
    <row r="34" spans="1:12" ht="15.75" thickBot="1">
      <c r="A34" s="187">
        <v>3</v>
      </c>
      <c r="B34" s="197" t="s">
        <v>3655</v>
      </c>
      <c r="C34" s="189">
        <v>280.17806805000004</v>
      </c>
      <c r="D34" s="190">
        <v>20</v>
      </c>
      <c r="E34" s="190">
        <v>8</v>
      </c>
      <c r="F34" s="191">
        <v>266</v>
      </c>
      <c r="G34" s="191">
        <v>13</v>
      </c>
      <c r="H34" s="192">
        <v>3</v>
      </c>
      <c r="I34" s="193"/>
      <c r="J34" s="194">
        <v>0</v>
      </c>
      <c r="K34" s="194">
        <v>103</v>
      </c>
      <c r="L34" s="196" t="s">
        <v>3790</v>
      </c>
    </row>
    <row r="35" spans="1:12" ht="15.75" thickBot="1">
      <c r="A35" s="187">
        <v>4</v>
      </c>
      <c r="B35" s="197" t="s">
        <v>3791</v>
      </c>
      <c r="C35" s="198">
        <v>902.84394393999992</v>
      </c>
      <c r="D35" s="199" t="s">
        <v>4231</v>
      </c>
      <c r="E35" s="199" t="s">
        <v>4231</v>
      </c>
      <c r="F35" s="200">
        <v>857</v>
      </c>
      <c r="G35" s="200">
        <v>45</v>
      </c>
      <c r="H35" s="200">
        <v>3</v>
      </c>
      <c r="I35" s="200" t="s">
        <v>4231</v>
      </c>
      <c r="J35" s="198" t="s">
        <v>4231</v>
      </c>
      <c r="K35" s="198">
        <v>374</v>
      </c>
      <c r="L35" s="196"/>
    </row>
    <row r="36" spans="1:12" ht="15.75" thickBot="1">
      <c r="A36" s="187">
        <v>5</v>
      </c>
      <c r="B36" s="197" t="s">
        <v>36</v>
      </c>
      <c r="C36" s="189">
        <v>263.52284487000003</v>
      </c>
      <c r="D36" s="190">
        <v>4</v>
      </c>
      <c r="E36" s="190">
        <v>21</v>
      </c>
      <c r="F36" s="191">
        <v>252</v>
      </c>
      <c r="G36" s="191">
        <v>11</v>
      </c>
      <c r="H36" s="192">
        <v>3</v>
      </c>
      <c r="I36" s="193"/>
      <c r="J36" s="194">
        <v>0</v>
      </c>
      <c r="K36" s="195">
        <v>103</v>
      </c>
      <c r="L36" s="201" t="s">
        <v>3792</v>
      </c>
    </row>
    <row r="37" spans="1:12" ht="15.75" thickBot="1">
      <c r="A37" s="187">
        <v>6</v>
      </c>
      <c r="B37" s="197" t="s">
        <v>37</v>
      </c>
      <c r="C37" s="189">
        <v>287.41436553999995</v>
      </c>
      <c r="D37" s="190">
        <v>23</v>
      </c>
      <c r="E37" s="190">
        <v>19</v>
      </c>
      <c r="F37" s="191">
        <v>276</v>
      </c>
      <c r="G37" s="191">
        <v>11</v>
      </c>
      <c r="H37" s="192">
        <v>3</v>
      </c>
      <c r="I37" s="193"/>
      <c r="J37" s="194">
        <v>0</v>
      </c>
      <c r="K37" s="195">
        <v>63</v>
      </c>
      <c r="L37" s="201"/>
    </row>
    <row r="38" spans="1:12" ht="15.75" thickBot="1">
      <c r="A38" s="187">
        <v>7</v>
      </c>
      <c r="B38" s="197" t="s">
        <v>38</v>
      </c>
      <c r="C38" s="189">
        <v>389.61596154</v>
      </c>
      <c r="D38" s="190">
        <v>20</v>
      </c>
      <c r="E38" s="190">
        <v>19</v>
      </c>
      <c r="F38" s="191">
        <v>375</v>
      </c>
      <c r="G38" s="191">
        <v>13</v>
      </c>
      <c r="H38" s="192">
        <v>3</v>
      </c>
      <c r="I38" s="193"/>
      <c r="J38" s="194">
        <v>0</v>
      </c>
      <c r="K38" s="195">
        <v>339</v>
      </c>
      <c r="L38" s="201" t="s">
        <v>3793</v>
      </c>
    </row>
    <row r="39" spans="1:12" ht="15.75" thickBot="1">
      <c r="A39" s="187">
        <v>8</v>
      </c>
      <c r="B39" s="197" t="s">
        <v>3791</v>
      </c>
      <c r="C39" s="198">
        <v>940.55317194999998</v>
      </c>
      <c r="D39" s="199" t="s">
        <v>4231</v>
      </c>
      <c r="E39" s="199" t="s">
        <v>4231</v>
      </c>
      <c r="F39" s="200">
        <v>903</v>
      </c>
      <c r="G39" s="200">
        <v>35</v>
      </c>
      <c r="H39" s="200">
        <v>9</v>
      </c>
      <c r="I39" s="200" t="s">
        <v>4231</v>
      </c>
      <c r="J39" s="198" t="s">
        <v>4231</v>
      </c>
      <c r="K39" s="198">
        <v>505</v>
      </c>
      <c r="L39" s="196"/>
    </row>
    <row r="40" spans="1:12" ht="15.75" thickBot="1">
      <c r="A40" s="187">
        <v>9</v>
      </c>
      <c r="B40" s="197" t="s">
        <v>39</v>
      </c>
      <c r="C40" s="189">
        <v>413.95271147</v>
      </c>
      <c r="D40" s="190">
        <v>9</v>
      </c>
      <c r="E40" s="190">
        <v>19</v>
      </c>
      <c r="F40" s="191">
        <v>399</v>
      </c>
      <c r="G40" s="191">
        <v>14</v>
      </c>
      <c r="H40" s="192">
        <v>3</v>
      </c>
      <c r="I40" s="193"/>
      <c r="J40" s="194">
        <v>0</v>
      </c>
      <c r="K40" s="195">
        <v>186</v>
      </c>
      <c r="L40" s="107" t="s">
        <v>3868</v>
      </c>
    </row>
    <row r="41" spans="1:12" ht="15.75" thickBot="1">
      <c r="A41" s="187">
        <v>10</v>
      </c>
      <c r="B41" s="197" t="s">
        <v>3656</v>
      </c>
      <c r="C41" s="189">
        <v>410.39897566999997</v>
      </c>
      <c r="D41" s="190">
        <v>6</v>
      </c>
      <c r="E41" s="190">
        <v>17</v>
      </c>
      <c r="F41" s="191">
        <v>396</v>
      </c>
      <c r="G41" s="191">
        <v>14</v>
      </c>
      <c r="H41" s="192">
        <v>3</v>
      </c>
      <c r="I41" s="193"/>
      <c r="J41" s="194">
        <v>0</v>
      </c>
      <c r="K41" s="195">
        <v>126</v>
      </c>
      <c r="L41" s="201"/>
    </row>
    <row r="42" spans="1:12" ht="15.75" thickBot="1">
      <c r="A42" s="187">
        <v>11</v>
      </c>
      <c r="B42" s="197" t="s">
        <v>41</v>
      </c>
      <c r="C42" s="189">
        <v>342.70699419000005</v>
      </c>
      <c r="D42" s="190">
        <v>4</v>
      </c>
      <c r="E42" s="190">
        <v>18</v>
      </c>
      <c r="F42" s="191">
        <v>330</v>
      </c>
      <c r="G42" s="191">
        <v>12</v>
      </c>
      <c r="H42" s="192">
        <v>3</v>
      </c>
      <c r="I42" s="193"/>
      <c r="J42" s="194">
        <v>0</v>
      </c>
      <c r="K42" s="195">
        <v>55</v>
      </c>
      <c r="L42" s="107" t="s">
        <v>3794</v>
      </c>
    </row>
    <row r="43" spans="1:12" ht="15.75" thickBot="1">
      <c r="A43" s="187">
        <v>12</v>
      </c>
      <c r="B43" s="197" t="s">
        <v>3791</v>
      </c>
      <c r="C43" s="198">
        <v>1167.0586813300001</v>
      </c>
      <c r="D43" s="199" t="s">
        <v>4231</v>
      </c>
      <c r="E43" s="199" t="s">
        <v>4231</v>
      </c>
      <c r="F43" s="200">
        <v>1125</v>
      </c>
      <c r="G43" s="200">
        <v>40</v>
      </c>
      <c r="H43" s="200">
        <v>9</v>
      </c>
      <c r="I43" s="200" t="s">
        <v>4231</v>
      </c>
      <c r="J43" s="198" t="s">
        <v>4231</v>
      </c>
      <c r="K43" s="198">
        <v>367</v>
      </c>
      <c r="L43" s="196"/>
    </row>
    <row r="44" spans="1:12" ht="15.75" thickBot="1">
      <c r="A44" s="187">
        <v>13</v>
      </c>
      <c r="B44" s="197" t="s">
        <v>42</v>
      </c>
      <c r="C44" s="189">
        <v>286.39403340999996</v>
      </c>
      <c r="D44" s="190">
        <v>3</v>
      </c>
      <c r="E44" s="190">
        <v>18</v>
      </c>
      <c r="F44" s="191">
        <v>277</v>
      </c>
      <c r="G44" s="191">
        <v>10</v>
      </c>
      <c r="H44" s="192">
        <v>3</v>
      </c>
      <c r="I44" s="193"/>
      <c r="J44" s="194">
        <v>0</v>
      </c>
      <c r="K44" s="195">
        <v>13</v>
      </c>
      <c r="L44" s="196"/>
    </row>
    <row r="45" spans="1:12" ht="15.75" thickBot="1">
      <c r="A45" s="187">
        <v>14</v>
      </c>
      <c r="B45" s="197" t="s">
        <v>43</v>
      </c>
      <c r="C45" s="189">
        <v>282.52420990000007</v>
      </c>
      <c r="D45" s="190">
        <v>30</v>
      </c>
      <c r="E45" s="190">
        <v>18</v>
      </c>
      <c r="F45" s="191">
        <v>268</v>
      </c>
      <c r="G45" s="191">
        <v>14</v>
      </c>
      <c r="H45" s="192">
        <v>3</v>
      </c>
      <c r="I45" s="193"/>
      <c r="J45" s="194">
        <v>0</v>
      </c>
      <c r="K45" s="195">
        <v>55</v>
      </c>
      <c r="L45" s="196"/>
    </row>
    <row r="46" spans="1:12" ht="15.75" thickBot="1">
      <c r="A46" s="187">
        <v>15</v>
      </c>
      <c r="B46" s="197" t="s">
        <v>3657</v>
      </c>
      <c r="C46" s="189">
        <v>298.44699931999997</v>
      </c>
      <c r="D46" s="190">
        <v>3</v>
      </c>
      <c r="E46" s="190">
        <v>18</v>
      </c>
      <c r="F46" s="191">
        <v>284</v>
      </c>
      <c r="G46" s="191">
        <v>14</v>
      </c>
      <c r="H46" s="192">
        <v>3</v>
      </c>
      <c r="I46" s="193"/>
      <c r="J46" s="194">
        <v>0</v>
      </c>
      <c r="K46" s="195">
        <v>133</v>
      </c>
      <c r="L46" s="196"/>
    </row>
    <row r="47" spans="1:12" ht="15.75" thickBot="1">
      <c r="A47" s="187">
        <v>16</v>
      </c>
      <c r="B47" s="197" t="s">
        <v>3791</v>
      </c>
      <c r="C47" s="198">
        <v>867.36524263000001</v>
      </c>
      <c r="D47" s="199" t="s">
        <v>4231</v>
      </c>
      <c r="E47" s="199" t="s">
        <v>4231</v>
      </c>
      <c r="F47" s="200">
        <v>829</v>
      </c>
      <c r="G47" s="200">
        <v>38</v>
      </c>
      <c r="H47" s="200">
        <v>9</v>
      </c>
      <c r="I47" s="200" t="s">
        <v>4231</v>
      </c>
      <c r="J47" s="198" t="s">
        <v>4231</v>
      </c>
      <c r="K47" s="198">
        <v>201</v>
      </c>
      <c r="L47" s="196"/>
    </row>
    <row r="48" spans="1:12" ht="15.75" thickBot="1">
      <c r="A48" s="187">
        <v>17</v>
      </c>
      <c r="B48" s="197" t="s">
        <v>3795</v>
      </c>
      <c r="C48" s="198" t="s">
        <v>4231</v>
      </c>
      <c r="D48" s="199" t="s">
        <v>4231</v>
      </c>
      <c r="E48" s="199" t="s">
        <v>4231</v>
      </c>
      <c r="F48" s="200">
        <v>3714</v>
      </c>
      <c r="G48" s="200">
        <v>158</v>
      </c>
      <c r="H48" s="200">
        <v>30</v>
      </c>
      <c r="I48" s="200" t="s">
        <v>4231</v>
      </c>
      <c r="J48" s="198" t="s">
        <v>4231</v>
      </c>
      <c r="K48" s="198">
        <v>1447</v>
      </c>
      <c r="L48" s="196"/>
    </row>
    <row r="49" spans="1:12">
      <c r="A49" s="202"/>
      <c r="B49" s="203"/>
      <c r="C49" s="180"/>
      <c r="D49" s="180"/>
      <c r="E49" s="180"/>
      <c r="F49" s="180" t="s">
        <v>3796</v>
      </c>
      <c r="G49" s="180"/>
      <c r="H49" s="180"/>
      <c r="I49" s="180"/>
      <c r="J49" s="180"/>
      <c r="K49" s="180"/>
      <c r="L49" s="179"/>
    </row>
    <row r="50" spans="1:12">
      <c r="A50" s="202"/>
      <c r="B50" s="204" t="s">
        <v>3797</v>
      </c>
      <c r="C50" s="180"/>
      <c r="D50" s="180"/>
      <c r="E50" s="180"/>
      <c r="F50" s="180"/>
      <c r="G50" s="180"/>
      <c r="H50" s="180"/>
      <c r="I50" s="180"/>
      <c r="J50" s="180"/>
      <c r="K50" s="180"/>
      <c r="L50" s="179"/>
    </row>
    <row r="51" spans="1:12">
      <c r="A51" s="202"/>
      <c r="B51" s="204" t="s">
        <v>3798</v>
      </c>
      <c r="C51" s="180"/>
      <c r="D51" s="180"/>
      <c r="E51" s="180"/>
      <c r="F51" s="180"/>
      <c r="G51" s="180"/>
      <c r="H51" s="180"/>
      <c r="I51" s="180"/>
      <c r="J51" s="180"/>
      <c r="K51" s="180"/>
      <c r="L51" s="179"/>
    </row>
    <row r="52" spans="1:12">
      <c r="A52" s="202"/>
      <c r="B52" s="204" t="s">
        <v>3799</v>
      </c>
      <c r="C52" s="180"/>
      <c r="D52" s="180"/>
      <c r="E52" s="180"/>
      <c r="F52" s="180"/>
      <c r="G52" s="180"/>
      <c r="H52" s="180"/>
      <c r="I52" s="180"/>
      <c r="J52" s="180"/>
      <c r="K52" s="180"/>
      <c r="L52" s="179"/>
    </row>
  </sheetData>
  <mergeCells count="6">
    <mergeCell ref="A30:K30"/>
    <mergeCell ref="A25:K25"/>
    <mergeCell ref="A26:K26"/>
    <mergeCell ref="A27:K27"/>
    <mergeCell ref="A28:K28"/>
    <mergeCell ref="A29:K29"/>
  </mergeCells>
  <pageMargins left="0.7" right="0.7" top="0.75" bottom="0.75" header="0.3" footer="0.3"/>
  <pageSetup scale="38"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742D6-BC3A-4F41-ADFF-BDFE070CE5E0}">
  <sheetPr>
    <pageSetUpPr fitToPage="1"/>
  </sheetPr>
  <dimension ref="A1:K28"/>
  <sheetViews>
    <sheetView topLeftCell="C1" zoomScale="80" zoomScaleNormal="80" workbookViewId="0">
      <selection sqref="A1:H1"/>
    </sheetView>
  </sheetViews>
  <sheetFormatPr defaultColWidth="8.7109375" defaultRowHeight="12.75"/>
  <cols>
    <col min="1" max="1" width="2.5703125" style="47" customWidth="1"/>
    <col min="2" max="2" width="5.7109375" style="47" customWidth="1"/>
    <col min="3" max="3" width="21.28515625" style="47" customWidth="1"/>
    <col min="4" max="4" width="44.7109375" style="47" bestFit="1" customWidth="1"/>
    <col min="5" max="5" width="18.85546875" style="47" bestFit="1" customWidth="1"/>
    <col min="6" max="6" width="8.7109375" style="47" customWidth="1"/>
    <col min="7" max="7" width="9.28515625" style="47" customWidth="1"/>
    <col min="8" max="8" width="11.28515625" style="75" customWidth="1"/>
    <col min="9" max="9" width="10" style="47" customWidth="1"/>
    <col min="10" max="10" width="8.7109375" style="49"/>
    <col min="11" max="256" width="8.7109375" style="47"/>
    <col min="257" max="257" width="12.42578125" style="47" customWidth="1"/>
    <col min="258" max="258" width="4.28515625" style="47" customWidth="1"/>
    <col min="259" max="260" width="2" style="47" customWidth="1"/>
    <col min="261" max="261" width="4.85546875" style="47" customWidth="1"/>
    <col min="262" max="262" width="29.5703125" style="47" customWidth="1"/>
    <col min="263" max="263" width="2" style="47" customWidth="1"/>
    <col min="264" max="265" width="10" style="47" customWidth="1"/>
    <col min="266" max="512" width="8.7109375" style="47"/>
    <col min="513" max="513" width="12.42578125" style="47" customWidth="1"/>
    <col min="514" max="514" width="4.28515625" style="47" customWidth="1"/>
    <col min="515" max="516" width="2" style="47" customWidth="1"/>
    <col min="517" max="517" width="4.85546875" style="47" customWidth="1"/>
    <col min="518" max="518" width="29.5703125" style="47" customWidth="1"/>
    <col min="519" max="519" width="2" style="47" customWidth="1"/>
    <col min="520" max="521" width="10" style="47" customWidth="1"/>
    <col min="522" max="768" width="8.7109375" style="47"/>
    <col min="769" max="769" width="12.42578125" style="47" customWidth="1"/>
    <col min="770" max="770" width="4.28515625" style="47" customWidth="1"/>
    <col min="771" max="772" width="2" style="47" customWidth="1"/>
    <col min="773" max="773" width="4.85546875" style="47" customWidth="1"/>
    <col min="774" max="774" width="29.5703125" style="47" customWidth="1"/>
    <col min="775" max="775" width="2" style="47" customWidth="1"/>
    <col min="776" max="777" width="10" style="47" customWidth="1"/>
    <col min="778" max="1024" width="8.7109375" style="47"/>
    <col min="1025" max="1025" width="12.42578125" style="47" customWidth="1"/>
    <col min="1026" max="1026" width="4.28515625" style="47" customWidth="1"/>
    <col min="1027" max="1028" width="2" style="47" customWidth="1"/>
    <col min="1029" max="1029" width="4.85546875" style="47" customWidth="1"/>
    <col min="1030" max="1030" width="29.5703125" style="47" customWidth="1"/>
    <col min="1031" max="1031" width="2" style="47" customWidth="1"/>
    <col min="1032" max="1033" width="10" style="47" customWidth="1"/>
    <col min="1034" max="1280" width="8.7109375" style="47"/>
    <col min="1281" max="1281" width="12.42578125" style="47" customWidth="1"/>
    <col min="1282" max="1282" width="4.28515625" style="47" customWidth="1"/>
    <col min="1283" max="1284" width="2" style="47" customWidth="1"/>
    <col min="1285" max="1285" width="4.85546875" style="47" customWidth="1"/>
    <col min="1286" max="1286" width="29.5703125" style="47" customWidth="1"/>
    <col min="1287" max="1287" width="2" style="47" customWidth="1"/>
    <col min="1288" max="1289" width="10" style="47" customWidth="1"/>
    <col min="1290" max="1536" width="8.7109375" style="47"/>
    <col min="1537" max="1537" width="12.42578125" style="47" customWidth="1"/>
    <col min="1538" max="1538" width="4.28515625" style="47" customWidth="1"/>
    <col min="1539" max="1540" width="2" style="47" customWidth="1"/>
    <col min="1541" max="1541" width="4.85546875" style="47" customWidth="1"/>
    <col min="1542" max="1542" width="29.5703125" style="47" customWidth="1"/>
    <col min="1543" max="1543" width="2" style="47" customWidth="1"/>
    <col min="1544" max="1545" width="10" style="47" customWidth="1"/>
    <col min="1546" max="1792" width="8.7109375" style="47"/>
    <col min="1793" max="1793" width="12.42578125" style="47" customWidth="1"/>
    <col min="1794" max="1794" width="4.28515625" style="47" customWidth="1"/>
    <col min="1795" max="1796" width="2" style="47" customWidth="1"/>
    <col min="1797" max="1797" width="4.85546875" style="47" customWidth="1"/>
    <col min="1798" max="1798" width="29.5703125" style="47" customWidth="1"/>
    <col min="1799" max="1799" width="2" style="47" customWidth="1"/>
    <col min="1800" max="1801" width="10" style="47" customWidth="1"/>
    <col min="1802" max="2048" width="8.7109375" style="47"/>
    <col min="2049" max="2049" width="12.42578125" style="47" customWidth="1"/>
    <col min="2050" max="2050" width="4.28515625" style="47" customWidth="1"/>
    <col min="2051" max="2052" width="2" style="47" customWidth="1"/>
    <col min="2053" max="2053" width="4.85546875" style="47" customWidth="1"/>
    <col min="2054" max="2054" width="29.5703125" style="47" customWidth="1"/>
    <col min="2055" max="2055" width="2" style="47" customWidth="1"/>
    <col min="2056" max="2057" width="10" style="47" customWidth="1"/>
    <col min="2058" max="2304" width="8.7109375" style="47"/>
    <col min="2305" max="2305" width="12.42578125" style="47" customWidth="1"/>
    <col min="2306" max="2306" width="4.28515625" style="47" customWidth="1"/>
    <col min="2307" max="2308" width="2" style="47" customWidth="1"/>
    <col min="2309" max="2309" width="4.85546875" style="47" customWidth="1"/>
    <col min="2310" max="2310" width="29.5703125" style="47" customWidth="1"/>
    <col min="2311" max="2311" width="2" style="47" customWidth="1"/>
    <col min="2312" max="2313" width="10" style="47" customWidth="1"/>
    <col min="2314" max="2560" width="8.7109375" style="47"/>
    <col min="2561" max="2561" width="12.42578125" style="47" customWidth="1"/>
    <col min="2562" max="2562" width="4.28515625" style="47" customWidth="1"/>
    <col min="2563" max="2564" width="2" style="47" customWidth="1"/>
    <col min="2565" max="2565" width="4.85546875" style="47" customWidth="1"/>
    <col min="2566" max="2566" width="29.5703125" style="47" customWidth="1"/>
    <col min="2567" max="2567" width="2" style="47" customWidth="1"/>
    <col min="2568" max="2569" width="10" style="47" customWidth="1"/>
    <col min="2570" max="2816" width="8.7109375" style="47"/>
    <col min="2817" max="2817" width="12.42578125" style="47" customWidth="1"/>
    <col min="2818" max="2818" width="4.28515625" style="47" customWidth="1"/>
    <col min="2819" max="2820" width="2" style="47" customWidth="1"/>
    <col min="2821" max="2821" width="4.85546875" style="47" customWidth="1"/>
    <col min="2822" max="2822" width="29.5703125" style="47" customWidth="1"/>
    <col min="2823" max="2823" width="2" style="47" customWidth="1"/>
    <col min="2824" max="2825" width="10" style="47" customWidth="1"/>
    <col min="2826" max="3072" width="8.7109375" style="47"/>
    <col min="3073" max="3073" width="12.42578125" style="47" customWidth="1"/>
    <col min="3074" max="3074" width="4.28515625" style="47" customWidth="1"/>
    <col min="3075" max="3076" width="2" style="47" customWidth="1"/>
    <col min="3077" max="3077" width="4.85546875" style="47" customWidth="1"/>
    <col min="3078" max="3078" width="29.5703125" style="47" customWidth="1"/>
    <col min="3079" max="3079" width="2" style="47" customWidth="1"/>
    <col min="3080" max="3081" width="10" style="47" customWidth="1"/>
    <col min="3082" max="3328" width="8.7109375" style="47"/>
    <col min="3329" max="3329" width="12.42578125" style="47" customWidth="1"/>
    <col min="3330" max="3330" width="4.28515625" style="47" customWidth="1"/>
    <col min="3331" max="3332" width="2" style="47" customWidth="1"/>
    <col min="3333" max="3333" width="4.85546875" style="47" customWidth="1"/>
    <col min="3334" max="3334" width="29.5703125" style="47" customWidth="1"/>
    <col min="3335" max="3335" width="2" style="47" customWidth="1"/>
    <col min="3336" max="3337" width="10" style="47" customWidth="1"/>
    <col min="3338" max="3584" width="8.7109375" style="47"/>
    <col min="3585" max="3585" width="12.42578125" style="47" customWidth="1"/>
    <col min="3586" max="3586" width="4.28515625" style="47" customWidth="1"/>
    <col min="3587" max="3588" width="2" style="47" customWidth="1"/>
    <col min="3589" max="3589" width="4.85546875" style="47" customWidth="1"/>
    <col min="3590" max="3590" width="29.5703125" style="47" customWidth="1"/>
    <col min="3591" max="3591" width="2" style="47" customWidth="1"/>
    <col min="3592" max="3593" width="10" style="47" customWidth="1"/>
    <col min="3594" max="3840" width="8.7109375" style="47"/>
    <col min="3841" max="3841" width="12.42578125" style="47" customWidth="1"/>
    <col min="3842" max="3842" width="4.28515625" style="47" customWidth="1"/>
    <col min="3843" max="3844" width="2" style="47" customWidth="1"/>
    <col min="3845" max="3845" width="4.85546875" style="47" customWidth="1"/>
    <col min="3846" max="3846" width="29.5703125" style="47" customWidth="1"/>
    <col min="3847" max="3847" width="2" style="47" customWidth="1"/>
    <col min="3848" max="3849" width="10" style="47" customWidth="1"/>
    <col min="3850" max="4096" width="8.7109375" style="47"/>
    <col min="4097" max="4097" width="12.42578125" style="47" customWidth="1"/>
    <col min="4098" max="4098" width="4.28515625" style="47" customWidth="1"/>
    <col min="4099" max="4100" width="2" style="47" customWidth="1"/>
    <col min="4101" max="4101" width="4.85546875" style="47" customWidth="1"/>
    <col min="4102" max="4102" width="29.5703125" style="47" customWidth="1"/>
    <col min="4103" max="4103" width="2" style="47" customWidth="1"/>
    <col min="4104" max="4105" width="10" style="47" customWidth="1"/>
    <col min="4106" max="4352" width="8.7109375" style="47"/>
    <col min="4353" max="4353" width="12.42578125" style="47" customWidth="1"/>
    <col min="4354" max="4354" width="4.28515625" style="47" customWidth="1"/>
    <col min="4355" max="4356" width="2" style="47" customWidth="1"/>
    <col min="4357" max="4357" width="4.85546875" style="47" customWidth="1"/>
    <col min="4358" max="4358" width="29.5703125" style="47" customWidth="1"/>
    <col min="4359" max="4359" width="2" style="47" customWidth="1"/>
    <col min="4360" max="4361" width="10" style="47" customWidth="1"/>
    <col min="4362" max="4608" width="8.7109375" style="47"/>
    <col min="4609" max="4609" width="12.42578125" style="47" customWidth="1"/>
    <col min="4610" max="4610" width="4.28515625" style="47" customWidth="1"/>
    <col min="4611" max="4612" width="2" style="47" customWidth="1"/>
    <col min="4613" max="4613" width="4.85546875" style="47" customWidth="1"/>
    <col min="4614" max="4614" width="29.5703125" style="47" customWidth="1"/>
    <col min="4615" max="4615" width="2" style="47" customWidth="1"/>
    <col min="4616" max="4617" width="10" style="47" customWidth="1"/>
    <col min="4618" max="4864" width="8.7109375" style="47"/>
    <col min="4865" max="4865" width="12.42578125" style="47" customWidth="1"/>
    <col min="4866" max="4866" width="4.28515625" style="47" customWidth="1"/>
    <col min="4867" max="4868" width="2" style="47" customWidth="1"/>
    <col min="4869" max="4869" width="4.85546875" style="47" customWidth="1"/>
    <col min="4870" max="4870" width="29.5703125" style="47" customWidth="1"/>
    <col min="4871" max="4871" width="2" style="47" customWidth="1"/>
    <col min="4872" max="4873" width="10" style="47" customWidth="1"/>
    <col min="4874" max="5120" width="8.7109375" style="47"/>
    <col min="5121" max="5121" width="12.42578125" style="47" customWidth="1"/>
    <col min="5122" max="5122" width="4.28515625" style="47" customWidth="1"/>
    <col min="5123" max="5124" width="2" style="47" customWidth="1"/>
    <col min="5125" max="5125" width="4.85546875" style="47" customWidth="1"/>
    <col min="5126" max="5126" width="29.5703125" style="47" customWidth="1"/>
    <col min="5127" max="5127" width="2" style="47" customWidth="1"/>
    <col min="5128" max="5129" width="10" style="47" customWidth="1"/>
    <col min="5130" max="5376" width="8.7109375" style="47"/>
    <col min="5377" max="5377" width="12.42578125" style="47" customWidth="1"/>
    <col min="5378" max="5378" width="4.28515625" style="47" customWidth="1"/>
    <col min="5379" max="5380" width="2" style="47" customWidth="1"/>
    <col min="5381" max="5381" width="4.85546875" style="47" customWidth="1"/>
    <col min="5382" max="5382" width="29.5703125" style="47" customWidth="1"/>
    <col min="5383" max="5383" width="2" style="47" customWidth="1"/>
    <col min="5384" max="5385" width="10" style="47" customWidth="1"/>
    <col min="5386" max="5632" width="8.7109375" style="47"/>
    <col min="5633" max="5633" width="12.42578125" style="47" customWidth="1"/>
    <col min="5634" max="5634" width="4.28515625" style="47" customWidth="1"/>
    <col min="5635" max="5636" width="2" style="47" customWidth="1"/>
    <col min="5637" max="5637" width="4.85546875" style="47" customWidth="1"/>
    <col min="5638" max="5638" width="29.5703125" style="47" customWidth="1"/>
    <col min="5639" max="5639" width="2" style="47" customWidth="1"/>
    <col min="5640" max="5641" width="10" style="47" customWidth="1"/>
    <col min="5642" max="5888" width="8.7109375" style="47"/>
    <col min="5889" max="5889" width="12.42578125" style="47" customWidth="1"/>
    <col min="5890" max="5890" width="4.28515625" style="47" customWidth="1"/>
    <col min="5891" max="5892" width="2" style="47" customWidth="1"/>
    <col min="5893" max="5893" width="4.85546875" style="47" customWidth="1"/>
    <col min="5894" max="5894" width="29.5703125" style="47" customWidth="1"/>
    <col min="5895" max="5895" width="2" style="47" customWidth="1"/>
    <col min="5896" max="5897" width="10" style="47" customWidth="1"/>
    <col min="5898" max="6144" width="8.7109375" style="47"/>
    <col min="6145" max="6145" width="12.42578125" style="47" customWidth="1"/>
    <col min="6146" max="6146" width="4.28515625" style="47" customWidth="1"/>
    <col min="6147" max="6148" width="2" style="47" customWidth="1"/>
    <col min="6149" max="6149" width="4.85546875" style="47" customWidth="1"/>
    <col min="6150" max="6150" width="29.5703125" style="47" customWidth="1"/>
    <col min="6151" max="6151" width="2" style="47" customWidth="1"/>
    <col min="6152" max="6153" width="10" style="47" customWidth="1"/>
    <col min="6154" max="6400" width="8.7109375" style="47"/>
    <col min="6401" max="6401" width="12.42578125" style="47" customWidth="1"/>
    <col min="6402" max="6402" width="4.28515625" style="47" customWidth="1"/>
    <col min="6403" max="6404" width="2" style="47" customWidth="1"/>
    <col min="6405" max="6405" width="4.85546875" style="47" customWidth="1"/>
    <col min="6406" max="6406" width="29.5703125" style="47" customWidth="1"/>
    <col min="6407" max="6407" width="2" style="47" customWidth="1"/>
    <col min="6408" max="6409" width="10" style="47" customWidth="1"/>
    <col min="6410" max="6656" width="8.7109375" style="47"/>
    <col min="6657" max="6657" width="12.42578125" style="47" customWidth="1"/>
    <col min="6658" max="6658" width="4.28515625" style="47" customWidth="1"/>
    <col min="6659" max="6660" width="2" style="47" customWidth="1"/>
    <col min="6661" max="6661" width="4.85546875" style="47" customWidth="1"/>
    <col min="6662" max="6662" width="29.5703125" style="47" customWidth="1"/>
    <col min="6663" max="6663" width="2" style="47" customWidth="1"/>
    <col min="6664" max="6665" width="10" style="47" customWidth="1"/>
    <col min="6666" max="6912" width="8.7109375" style="47"/>
    <col min="6913" max="6913" width="12.42578125" style="47" customWidth="1"/>
    <col min="6914" max="6914" width="4.28515625" style="47" customWidth="1"/>
    <col min="6915" max="6916" width="2" style="47" customWidth="1"/>
    <col min="6917" max="6917" width="4.85546875" style="47" customWidth="1"/>
    <col min="6918" max="6918" width="29.5703125" style="47" customWidth="1"/>
    <col min="6919" max="6919" width="2" style="47" customWidth="1"/>
    <col min="6920" max="6921" width="10" style="47" customWidth="1"/>
    <col min="6922" max="7168" width="8.7109375" style="47"/>
    <col min="7169" max="7169" width="12.42578125" style="47" customWidth="1"/>
    <col min="7170" max="7170" width="4.28515625" style="47" customWidth="1"/>
    <col min="7171" max="7172" width="2" style="47" customWidth="1"/>
    <col min="7173" max="7173" width="4.85546875" style="47" customWidth="1"/>
    <col min="7174" max="7174" width="29.5703125" style="47" customWidth="1"/>
    <col min="7175" max="7175" width="2" style="47" customWidth="1"/>
    <col min="7176" max="7177" width="10" style="47" customWidth="1"/>
    <col min="7178" max="7424" width="8.7109375" style="47"/>
    <col min="7425" max="7425" width="12.42578125" style="47" customWidth="1"/>
    <col min="7426" max="7426" width="4.28515625" style="47" customWidth="1"/>
    <col min="7427" max="7428" width="2" style="47" customWidth="1"/>
    <col min="7429" max="7429" width="4.85546875" style="47" customWidth="1"/>
    <col min="7430" max="7430" width="29.5703125" style="47" customWidth="1"/>
    <col min="7431" max="7431" width="2" style="47" customWidth="1"/>
    <col min="7432" max="7433" width="10" style="47" customWidth="1"/>
    <col min="7434" max="7680" width="8.7109375" style="47"/>
    <col min="7681" max="7681" width="12.42578125" style="47" customWidth="1"/>
    <col min="7682" max="7682" width="4.28515625" style="47" customWidth="1"/>
    <col min="7683" max="7684" width="2" style="47" customWidth="1"/>
    <col min="7685" max="7685" width="4.85546875" style="47" customWidth="1"/>
    <col min="7686" max="7686" width="29.5703125" style="47" customWidth="1"/>
    <col min="7687" max="7687" width="2" style="47" customWidth="1"/>
    <col min="7688" max="7689" width="10" style="47" customWidth="1"/>
    <col min="7690" max="7936" width="8.7109375" style="47"/>
    <col min="7937" max="7937" width="12.42578125" style="47" customWidth="1"/>
    <col min="7938" max="7938" width="4.28515625" style="47" customWidth="1"/>
    <col min="7939" max="7940" width="2" style="47" customWidth="1"/>
    <col min="7941" max="7941" width="4.85546875" style="47" customWidth="1"/>
    <col min="7942" max="7942" width="29.5703125" style="47" customWidth="1"/>
    <col min="7943" max="7943" width="2" style="47" customWidth="1"/>
    <col min="7944" max="7945" width="10" style="47" customWidth="1"/>
    <col min="7946" max="8192" width="8.7109375" style="47"/>
    <col min="8193" max="8193" width="12.42578125" style="47" customWidth="1"/>
    <col min="8194" max="8194" width="4.28515625" style="47" customWidth="1"/>
    <col min="8195" max="8196" width="2" style="47" customWidth="1"/>
    <col min="8197" max="8197" width="4.85546875" style="47" customWidth="1"/>
    <col min="8198" max="8198" width="29.5703125" style="47" customWidth="1"/>
    <col min="8199" max="8199" width="2" style="47" customWidth="1"/>
    <col min="8200" max="8201" width="10" style="47" customWidth="1"/>
    <col min="8202" max="8448" width="8.7109375" style="47"/>
    <col min="8449" max="8449" width="12.42578125" style="47" customWidth="1"/>
    <col min="8450" max="8450" width="4.28515625" style="47" customWidth="1"/>
    <col min="8451" max="8452" width="2" style="47" customWidth="1"/>
    <col min="8453" max="8453" width="4.85546875" style="47" customWidth="1"/>
    <col min="8454" max="8454" width="29.5703125" style="47" customWidth="1"/>
    <col min="8455" max="8455" width="2" style="47" customWidth="1"/>
    <col min="8456" max="8457" width="10" style="47" customWidth="1"/>
    <col min="8458" max="8704" width="8.7109375" style="47"/>
    <col min="8705" max="8705" width="12.42578125" style="47" customWidth="1"/>
    <col min="8706" max="8706" width="4.28515625" style="47" customWidth="1"/>
    <col min="8707" max="8708" width="2" style="47" customWidth="1"/>
    <col min="8709" max="8709" width="4.85546875" style="47" customWidth="1"/>
    <col min="8710" max="8710" width="29.5703125" style="47" customWidth="1"/>
    <col min="8711" max="8711" width="2" style="47" customWidth="1"/>
    <col min="8712" max="8713" width="10" style="47" customWidth="1"/>
    <col min="8714" max="8960" width="8.7109375" style="47"/>
    <col min="8961" max="8961" width="12.42578125" style="47" customWidth="1"/>
    <col min="8962" max="8962" width="4.28515625" style="47" customWidth="1"/>
    <col min="8963" max="8964" width="2" style="47" customWidth="1"/>
    <col min="8965" max="8965" width="4.85546875" style="47" customWidth="1"/>
    <col min="8966" max="8966" width="29.5703125" style="47" customWidth="1"/>
    <col min="8967" max="8967" width="2" style="47" customWidth="1"/>
    <col min="8968" max="8969" width="10" style="47" customWidth="1"/>
    <col min="8970" max="9216" width="8.7109375" style="47"/>
    <col min="9217" max="9217" width="12.42578125" style="47" customWidth="1"/>
    <col min="9218" max="9218" width="4.28515625" style="47" customWidth="1"/>
    <col min="9219" max="9220" width="2" style="47" customWidth="1"/>
    <col min="9221" max="9221" width="4.85546875" style="47" customWidth="1"/>
    <col min="9222" max="9222" width="29.5703125" style="47" customWidth="1"/>
    <col min="9223" max="9223" width="2" style="47" customWidth="1"/>
    <col min="9224" max="9225" width="10" style="47" customWidth="1"/>
    <col min="9226" max="9472" width="8.7109375" style="47"/>
    <col min="9473" max="9473" width="12.42578125" style="47" customWidth="1"/>
    <col min="9474" max="9474" width="4.28515625" style="47" customWidth="1"/>
    <col min="9475" max="9476" width="2" style="47" customWidth="1"/>
    <col min="9477" max="9477" width="4.85546875" style="47" customWidth="1"/>
    <col min="9478" max="9478" width="29.5703125" style="47" customWidth="1"/>
    <col min="9479" max="9479" width="2" style="47" customWidth="1"/>
    <col min="9480" max="9481" width="10" style="47" customWidth="1"/>
    <col min="9482" max="9728" width="8.7109375" style="47"/>
    <col min="9729" max="9729" width="12.42578125" style="47" customWidth="1"/>
    <col min="9730" max="9730" width="4.28515625" style="47" customWidth="1"/>
    <col min="9731" max="9732" width="2" style="47" customWidth="1"/>
    <col min="9733" max="9733" width="4.85546875" style="47" customWidth="1"/>
    <col min="9734" max="9734" width="29.5703125" style="47" customWidth="1"/>
    <col min="9735" max="9735" width="2" style="47" customWidth="1"/>
    <col min="9736" max="9737" width="10" style="47" customWidth="1"/>
    <col min="9738" max="9984" width="8.7109375" style="47"/>
    <col min="9985" max="9985" width="12.42578125" style="47" customWidth="1"/>
    <col min="9986" max="9986" width="4.28515625" style="47" customWidth="1"/>
    <col min="9987" max="9988" width="2" style="47" customWidth="1"/>
    <col min="9989" max="9989" width="4.85546875" style="47" customWidth="1"/>
    <col min="9990" max="9990" width="29.5703125" style="47" customWidth="1"/>
    <col min="9991" max="9991" width="2" style="47" customWidth="1"/>
    <col min="9992" max="9993" width="10" style="47" customWidth="1"/>
    <col min="9994" max="10240" width="8.7109375" style="47"/>
    <col min="10241" max="10241" width="12.42578125" style="47" customWidth="1"/>
    <col min="10242" max="10242" width="4.28515625" style="47" customWidth="1"/>
    <col min="10243" max="10244" width="2" style="47" customWidth="1"/>
    <col min="10245" max="10245" width="4.85546875" style="47" customWidth="1"/>
    <col min="10246" max="10246" width="29.5703125" style="47" customWidth="1"/>
    <col min="10247" max="10247" width="2" style="47" customWidth="1"/>
    <col min="10248" max="10249" width="10" style="47" customWidth="1"/>
    <col min="10250" max="10496" width="8.7109375" style="47"/>
    <col min="10497" max="10497" width="12.42578125" style="47" customWidth="1"/>
    <col min="10498" max="10498" width="4.28515625" style="47" customWidth="1"/>
    <col min="10499" max="10500" width="2" style="47" customWidth="1"/>
    <col min="10501" max="10501" width="4.85546875" style="47" customWidth="1"/>
    <col min="10502" max="10502" width="29.5703125" style="47" customWidth="1"/>
    <col min="10503" max="10503" width="2" style="47" customWidth="1"/>
    <col min="10504" max="10505" width="10" style="47" customWidth="1"/>
    <col min="10506" max="10752" width="8.7109375" style="47"/>
    <col min="10753" max="10753" width="12.42578125" style="47" customWidth="1"/>
    <col min="10754" max="10754" width="4.28515625" style="47" customWidth="1"/>
    <col min="10755" max="10756" width="2" style="47" customWidth="1"/>
    <col min="10757" max="10757" width="4.85546875" style="47" customWidth="1"/>
    <col min="10758" max="10758" width="29.5703125" style="47" customWidth="1"/>
    <col min="10759" max="10759" width="2" style="47" customWidth="1"/>
    <col min="10760" max="10761" width="10" style="47" customWidth="1"/>
    <col min="10762" max="11008" width="8.7109375" style="47"/>
    <col min="11009" max="11009" width="12.42578125" style="47" customWidth="1"/>
    <col min="11010" max="11010" width="4.28515625" style="47" customWidth="1"/>
    <col min="11011" max="11012" width="2" style="47" customWidth="1"/>
    <col min="11013" max="11013" width="4.85546875" style="47" customWidth="1"/>
    <col min="11014" max="11014" width="29.5703125" style="47" customWidth="1"/>
    <col min="11015" max="11015" width="2" style="47" customWidth="1"/>
    <col min="11016" max="11017" width="10" style="47" customWidth="1"/>
    <col min="11018" max="11264" width="8.7109375" style="47"/>
    <col min="11265" max="11265" width="12.42578125" style="47" customWidth="1"/>
    <col min="11266" max="11266" width="4.28515625" style="47" customWidth="1"/>
    <col min="11267" max="11268" width="2" style="47" customWidth="1"/>
    <col min="11269" max="11269" width="4.85546875" style="47" customWidth="1"/>
    <col min="11270" max="11270" width="29.5703125" style="47" customWidth="1"/>
    <col min="11271" max="11271" width="2" style="47" customWidth="1"/>
    <col min="11272" max="11273" width="10" style="47" customWidth="1"/>
    <col min="11274" max="11520" width="8.7109375" style="47"/>
    <col min="11521" max="11521" width="12.42578125" style="47" customWidth="1"/>
    <col min="11522" max="11522" width="4.28515625" style="47" customWidth="1"/>
    <col min="11523" max="11524" width="2" style="47" customWidth="1"/>
    <col min="11525" max="11525" width="4.85546875" style="47" customWidth="1"/>
    <col min="11526" max="11526" width="29.5703125" style="47" customWidth="1"/>
    <col min="11527" max="11527" width="2" style="47" customWidth="1"/>
    <col min="11528" max="11529" width="10" style="47" customWidth="1"/>
    <col min="11530" max="11776" width="8.7109375" style="47"/>
    <col min="11777" max="11777" width="12.42578125" style="47" customWidth="1"/>
    <col min="11778" max="11778" width="4.28515625" style="47" customWidth="1"/>
    <col min="11779" max="11780" width="2" style="47" customWidth="1"/>
    <col min="11781" max="11781" width="4.85546875" style="47" customWidth="1"/>
    <col min="11782" max="11782" width="29.5703125" style="47" customWidth="1"/>
    <col min="11783" max="11783" width="2" style="47" customWidth="1"/>
    <col min="11784" max="11785" width="10" style="47" customWidth="1"/>
    <col min="11786" max="12032" width="8.7109375" style="47"/>
    <col min="12033" max="12033" width="12.42578125" style="47" customWidth="1"/>
    <col min="12034" max="12034" width="4.28515625" style="47" customWidth="1"/>
    <col min="12035" max="12036" width="2" style="47" customWidth="1"/>
    <col min="12037" max="12037" width="4.85546875" style="47" customWidth="1"/>
    <col min="12038" max="12038" width="29.5703125" style="47" customWidth="1"/>
    <col min="12039" max="12039" width="2" style="47" customWidth="1"/>
    <col min="12040" max="12041" width="10" style="47" customWidth="1"/>
    <col min="12042" max="12288" width="8.7109375" style="47"/>
    <col min="12289" max="12289" width="12.42578125" style="47" customWidth="1"/>
    <col min="12290" max="12290" width="4.28515625" style="47" customWidth="1"/>
    <col min="12291" max="12292" width="2" style="47" customWidth="1"/>
    <col min="12293" max="12293" width="4.85546875" style="47" customWidth="1"/>
    <col min="12294" max="12294" width="29.5703125" style="47" customWidth="1"/>
    <col min="12295" max="12295" width="2" style="47" customWidth="1"/>
    <col min="12296" max="12297" width="10" style="47" customWidth="1"/>
    <col min="12298" max="12544" width="8.7109375" style="47"/>
    <col min="12545" max="12545" width="12.42578125" style="47" customWidth="1"/>
    <col min="12546" max="12546" width="4.28515625" style="47" customWidth="1"/>
    <col min="12547" max="12548" width="2" style="47" customWidth="1"/>
    <col min="12549" max="12549" width="4.85546875" style="47" customWidth="1"/>
    <col min="12550" max="12550" width="29.5703125" style="47" customWidth="1"/>
    <col min="12551" max="12551" width="2" style="47" customWidth="1"/>
    <col min="12552" max="12553" width="10" style="47" customWidth="1"/>
    <col min="12554" max="12800" width="8.7109375" style="47"/>
    <col min="12801" max="12801" width="12.42578125" style="47" customWidth="1"/>
    <col min="12802" max="12802" width="4.28515625" style="47" customWidth="1"/>
    <col min="12803" max="12804" width="2" style="47" customWidth="1"/>
    <col min="12805" max="12805" width="4.85546875" style="47" customWidth="1"/>
    <col min="12806" max="12806" width="29.5703125" style="47" customWidth="1"/>
    <col min="12807" max="12807" width="2" style="47" customWidth="1"/>
    <col min="12808" max="12809" width="10" style="47" customWidth="1"/>
    <col min="12810" max="13056" width="8.7109375" style="47"/>
    <col min="13057" max="13057" width="12.42578125" style="47" customWidth="1"/>
    <col min="13058" max="13058" width="4.28515625" style="47" customWidth="1"/>
    <col min="13059" max="13060" width="2" style="47" customWidth="1"/>
    <col min="13061" max="13061" width="4.85546875" style="47" customWidth="1"/>
    <col min="13062" max="13062" width="29.5703125" style="47" customWidth="1"/>
    <col min="13063" max="13063" width="2" style="47" customWidth="1"/>
    <col min="13064" max="13065" width="10" style="47" customWidth="1"/>
    <col min="13066" max="13312" width="8.7109375" style="47"/>
    <col min="13313" max="13313" width="12.42578125" style="47" customWidth="1"/>
    <col min="13314" max="13314" width="4.28515625" style="47" customWidth="1"/>
    <col min="13315" max="13316" width="2" style="47" customWidth="1"/>
    <col min="13317" max="13317" width="4.85546875" style="47" customWidth="1"/>
    <col min="13318" max="13318" width="29.5703125" style="47" customWidth="1"/>
    <col min="13319" max="13319" width="2" style="47" customWidth="1"/>
    <col min="13320" max="13321" width="10" style="47" customWidth="1"/>
    <col min="13322" max="13568" width="8.7109375" style="47"/>
    <col min="13569" max="13569" width="12.42578125" style="47" customWidth="1"/>
    <col min="13570" max="13570" width="4.28515625" style="47" customWidth="1"/>
    <col min="13571" max="13572" width="2" style="47" customWidth="1"/>
    <col min="13573" max="13573" width="4.85546875" style="47" customWidth="1"/>
    <col min="13574" max="13574" width="29.5703125" style="47" customWidth="1"/>
    <col min="13575" max="13575" width="2" style="47" customWidth="1"/>
    <col min="13576" max="13577" width="10" style="47" customWidth="1"/>
    <col min="13578" max="13824" width="8.7109375" style="47"/>
    <col min="13825" max="13825" width="12.42578125" style="47" customWidth="1"/>
    <col min="13826" max="13826" width="4.28515625" style="47" customWidth="1"/>
    <col min="13827" max="13828" width="2" style="47" customWidth="1"/>
    <col min="13829" max="13829" width="4.85546875" style="47" customWidth="1"/>
    <col min="13830" max="13830" width="29.5703125" style="47" customWidth="1"/>
    <col min="13831" max="13831" width="2" style="47" customWidth="1"/>
    <col min="13832" max="13833" width="10" style="47" customWidth="1"/>
    <col min="13834" max="14080" width="8.7109375" style="47"/>
    <col min="14081" max="14081" width="12.42578125" style="47" customWidth="1"/>
    <col min="14082" max="14082" width="4.28515625" style="47" customWidth="1"/>
    <col min="14083" max="14084" width="2" style="47" customWidth="1"/>
    <col min="14085" max="14085" width="4.85546875" style="47" customWidth="1"/>
    <col min="14086" max="14086" width="29.5703125" style="47" customWidth="1"/>
    <col min="14087" max="14087" width="2" style="47" customWidth="1"/>
    <col min="14088" max="14089" width="10" style="47" customWidth="1"/>
    <col min="14090" max="14336" width="8.7109375" style="47"/>
    <col min="14337" max="14337" width="12.42578125" style="47" customWidth="1"/>
    <col min="14338" max="14338" width="4.28515625" style="47" customWidth="1"/>
    <col min="14339" max="14340" width="2" style="47" customWidth="1"/>
    <col min="14341" max="14341" width="4.85546875" style="47" customWidth="1"/>
    <col min="14342" max="14342" width="29.5703125" style="47" customWidth="1"/>
    <col min="14343" max="14343" width="2" style="47" customWidth="1"/>
    <col min="14344" max="14345" width="10" style="47" customWidth="1"/>
    <col min="14346" max="14592" width="8.7109375" style="47"/>
    <col min="14593" max="14593" width="12.42578125" style="47" customWidth="1"/>
    <col min="14594" max="14594" width="4.28515625" style="47" customWidth="1"/>
    <col min="14595" max="14596" width="2" style="47" customWidth="1"/>
    <col min="14597" max="14597" width="4.85546875" style="47" customWidth="1"/>
    <col min="14598" max="14598" width="29.5703125" style="47" customWidth="1"/>
    <col min="14599" max="14599" width="2" style="47" customWidth="1"/>
    <col min="14600" max="14601" width="10" style="47" customWidth="1"/>
    <col min="14602" max="14848" width="8.7109375" style="47"/>
    <col min="14849" max="14849" width="12.42578125" style="47" customWidth="1"/>
    <col min="14850" max="14850" width="4.28515625" style="47" customWidth="1"/>
    <col min="14851" max="14852" width="2" style="47" customWidth="1"/>
    <col min="14853" max="14853" width="4.85546875" style="47" customWidth="1"/>
    <col min="14854" max="14854" width="29.5703125" style="47" customWidth="1"/>
    <col min="14855" max="14855" width="2" style="47" customWidth="1"/>
    <col min="14856" max="14857" width="10" style="47" customWidth="1"/>
    <col min="14858" max="15104" width="8.7109375" style="47"/>
    <col min="15105" max="15105" width="12.42578125" style="47" customWidth="1"/>
    <col min="15106" max="15106" width="4.28515625" style="47" customWidth="1"/>
    <col min="15107" max="15108" width="2" style="47" customWidth="1"/>
    <col min="15109" max="15109" width="4.85546875" style="47" customWidth="1"/>
    <col min="15110" max="15110" width="29.5703125" style="47" customWidth="1"/>
    <col min="15111" max="15111" width="2" style="47" customWidth="1"/>
    <col min="15112" max="15113" width="10" style="47" customWidth="1"/>
    <col min="15114" max="15360" width="8.7109375" style="47"/>
    <col min="15361" max="15361" width="12.42578125" style="47" customWidth="1"/>
    <col min="15362" max="15362" width="4.28515625" style="47" customWidth="1"/>
    <col min="15363" max="15364" width="2" style="47" customWidth="1"/>
    <col min="15365" max="15365" width="4.85546875" style="47" customWidth="1"/>
    <col min="15366" max="15366" width="29.5703125" style="47" customWidth="1"/>
    <col min="15367" max="15367" width="2" style="47" customWidth="1"/>
    <col min="15368" max="15369" width="10" style="47" customWidth="1"/>
    <col min="15370" max="15616" width="8.7109375" style="47"/>
    <col min="15617" max="15617" width="12.42578125" style="47" customWidth="1"/>
    <col min="15618" max="15618" width="4.28515625" style="47" customWidth="1"/>
    <col min="15619" max="15620" width="2" style="47" customWidth="1"/>
    <col min="15621" max="15621" width="4.85546875" style="47" customWidth="1"/>
    <col min="15622" max="15622" width="29.5703125" style="47" customWidth="1"/>
    <col min="15623" max="15623" width="2" style="47" customWidth="1"/>
    <col min="15624" max="15625" width="10" style="47" customWidth="1"/>
    <col min="15626" max="15872" width="8.7109375" style="47"/>
    <col min="15873" max="15873" width="12.42578125" style="47" customWidth="1"/>
    <col min="15874" max="15874" width="4.28515625" style="47" customWidth="1"/>
    <col min="15875" max="15876" width="2" style="47" customWidth="1"/>
    <col min="15877" max="15877" width="4.85546875" style="47" customWidth="1"/>
    <col min="15878" max="15878" width="29.5703125" style="47" customWidth="1"/>
    <col min="15879" max="15879" width="2" style="47" customWidth="1"/>
    <col min="15880" max="15881" width="10" style="47" customWidth="1"/>
    <col min="15882" max="16128" width="8.7109375" style="47"/>
    <col min="16129" max="16129" width="12.42578125" style="47" customWidth="1"/>
    <col min="16130" max="16130" width="4.28515625" style="47" customWidth="1"/>
    <col min="16131" max="16132" width="2" style="47" customWidth="1"/>
    <col min="16133" max="16133" width="4.85546875" style="47" customWidth="1"/>
    <col min="16134" max="16134" width="29.5703125" style="47" customWidth="1"/>
    <col min="16135" max="16135" width="2" style="47" customWidth="1"/>
    <col min="16136" max="16137" width="10" style="47" customWidth="1"/>
    <col min="16138" max="16384" width="8.7109375" style="47"/>
  </cols>
  <sheetData>
    <row r="1" spans="1:9" ht="14.25" customHeight="1">
      <c r="A1" s="333" t="s">
        <v>3665</v>
      </c>
      <c r="B1" s="333"/>
      <c r="C1" s="333"/>
      <c r="D1" s="333"/>
      <c r="E1" s="333"/>
      <c r="F1" s="333"/>
      <c r="G1" s="333"/>
      <c r="H1" s="333"/>
    </row>
    <row r="2" spans="1:9">
      <c r="A2" s="333" t="s">
        <v>3666</v>
      </c>
      <c r="B2" s="333"/>
      <c r="C2" s="333"/>
      <c r="D2" s="333"/>
      <c r="E2" s="333"/>
      <c r="F2" s="333"/>
      <c r="G2" s="333"/>
      <c r="H2" s="333"/>
    </row>
    <row r="3" spans="1:9">
      <c r="A3" s="334" t="s">
        <v>2</v>
      </c>
      <c r="B3" s="334"/>
      <c r="C3" s="334"/>
      <c r="D3" s="334"/>
      <c r="E3" s="334"/>
      <c r="F3" s="334"/>
      <c r="G3" s="334"/>
      <c r="H3" s="334"/>
    </row>
    <row r="4" spans="1:9">
      <c r="F4" s="34"/>
      <c r="H4" s="48" t="s">
        <v>3667</v>
      </c>
    </row>
    <row r="5" spans="1:9">
      <c r="A5" s="50"/>
      <c r="B5" s="50"/>
      <c r="C5" s="50"/>
      <c r="D5" s="50"/>
      <c r="E5" s="50"/>
      <c r="F5" s="50"/>
      <c r="G5" s="50"/>
      <c r="H5" s="50"/>
    </row>
    <row r="6" spans="1:9" ht="60.75" customHeight="1">
      <c r="B6" s="51" t="s">
        <v>3608</v>
      </c>
      <c r="C6" s="51" t="s">
        <v>3668</v>
      </c>
      <c r="D6" s="51" t="s">
        <v>3610</v>
      </c>
      <c r="E6" s="52" t="s">
        <v>3669</v>
      </c>
      <c r="F6" s="52" t="s">
        <v>3670</v>
      </c>
      <c r="G6" s="52" t="s">
        <v>3618</v>
      </c>
      <c r="H6" s="52" t="s">
        <v>3671</v>
      </c>
    </row>
    <row r="7" spans="1:9" ht="15" customHeight="1">
      <c r="B7" s="53"/>
      <c r="C7" s="54" t="s">
        <v>16</v>
      </c>
      <c r="D7" s="55" t="s">
        <v>17</v>
      </c>
      <c r="E7" s="55" t="s">
        <v>18</v>
      </c>
      <c r="F7" s="55" t="s">
        <v>19</v>
      </c>
      <c r="G7" s="55" t="s">
        <v>20</v>
      </c>
      <c r="H7" s="55" t="s">
        <v>21</v>
      </c>
    </row>
    <row r="8" spans="1:9" ht="15" customHeight="1">
      <c r="B8" s="56">
        <v>1</v>
      </c>
      <c r="C8" s="57" t="s">
        <v>3672</v>
      </c>
      <c r="D8" s="58" t="s">
        <v>3673</v>
      </c>
      <c r="E8" s="59"/>
      <c r="F8" s="60" t="s">
        <v>3674</v>
      </c>
      <c r="G8" s="61">
        <v>1</v>
      </c>
      <c r="H8" s="62">
        <f t="shared" ref="H8:H15" si="0">G8*E8</f>
        <v>0</v>
      </c>
    </row>
    <row r="9" spans="1:9" ht="30" customHeight="1">
      <c r="B9" s="56">
        <v>2</v>
      </c>
      <c r="C9" s="57" t="s">
        <v>3675</v>
      </c>
      <c r="D9" s="58" t="s">
        <v>3676</v>
      </c>
      <c r="E9" s="63">
        <f>+'A8 - 165012 Detail'!T8+'A8 - 165012 Detail'!T9+'A8 - 165012 Detail'!T10+'A8 - 165020 Detail'!T4+'A8 - 165020 Detail'!T5+'A8 - 165020 Detail'!T6+'A8 - 165020 Detail'!T7+'A8 - 165020 Detail'!T8+'A8 - 165020 Detail'!T9</f>
        <v>232102.50999999998</v>
      </c>
      <c r="F9" s="60" t="s">
        <v>3677</v>
      </c>
      <c r="G9" s="61">
        <v>0.93495713255492408</v>
      </c>
      <c r="H9" s="64">
        <f t="shared" si="0"/>
        <v>217005.89720840057</v>
      </c>
    </row>
    <row r="10" spans="1:9" ht="30" customHeight="1">
      <c r="B10" s="56">
        <v>3</v>
      </c>
      <c r="C10" s="57" t="s">
        <v>3678</v>
      </c>
      <c r="D10" s="58" t="s">
        <v>3679</v>
      </c>
      <c r="E10" s="63"/>
      <c r="F10" s="60" t="s">
        <v>3680</v>
      </c>
      <c r="G10" s="61">
        <v>0.93495713255492408</v>
      </c>
      <c r="H10" s="64">
        <f t="shared" si="0"/>
        <v>0</v>
      </c>
    </row>
    <row r="11" spans="1:9" ht="30" customHeight="1">
      <c r="B11" s="56">
        <v>4</v>
      </c>
      <c r="C11" s="57" t="s">
        <v>3681</v>
      </c>
      <c r="D11" s="58" t="s">
        <v>3682</v>
      </c>
      <c r="E11" s="63"/>
      <c r="F11" s="60" t="s">
        <v>3683</v>
      </c>
      <c r="G11" s="61">
        <v>0.12201673244143903</v>
      </c>
      <c r="H11" s="64">
        <f t="shared" si="0"/>
        <v>0</v>
      </c>
    </row>
    <row r="12" spans="1:9" ht="30" customHeight="1">
      <c r="B12" s="56">
        <v>5</v>
      </c>
      <c r="C12" s="57" t="s">
        <v>3684</v>
      </c>
      <c r="D12" s="58" t="s">
        <v>3685</v>
      </c>
      <c r="E12" s="63">
        <f>+'A8 - 165002 Detail'!T4+'A8 - 165002 Detail'!T5+'A8 - 165002 Detail'!T6+'A8 - 165002 Detail'!T9+'A8 - 165002 Detail'!T10+'A8 - 165002 Detail'!T11+'A8 - 165004 Detail'!T4</f>
        <v>479527.89999999997</v>
      </c>
      <c r="F12" s="60" t="s">
        <v>3686</v>
      </c>
      <c r="G12" s="61">
        <v>0.1248254792149225</v>
      </c>
      <c r="H12" s="64">
        <f t="shared" si="0"/>
        <v>59857.299914425428</v>
      </c>
    </row>
    <row r="13" spans="1:9" ht="30" customHeight="1">
      <c r="B13" s="56">
        <v>6</v>
      </c>
      <c r="C13" s="57" t="s">
        <v>3687</v>
      </c>
      <c r="D13" s="58" t="s">
        <v>3688</v>
      </c>
      <c r="E13" s="63"/>
      <c r="F13" s="60" t="s">
        <v>3689</v>
      </c>
      <c r="G13" s="61">
        <v>0.2414768897603051</v>
      </c>
      <c r="H13" s="64">
        <f t="shared" si="0"/>
        <v>0</v>
      </c>
    </row>
    <row r="14" spans="1:9" ht="30" customHeight="1">
      <c r="B14" s="56">
        <v>7</v>
      </c>
      <c r="C14" s="57" t="s">
        <v>3690</v>
      </c>
      <c r="D14" s="58" t="s">
        <v>3691</v>
      </c>
      <c r="E14" s="63"/>
      <c r="F14" s="60" t="s">
        <v>3692</v>
      </c>
      <c r="G14" s="61">
        <v>0.28982569808017855</v>
      </c>
      <c r="H14" s="64">
        <f t="shared" si="0"/>
        <v>0</v>
      </c>
    </row>
    <row r="15" spans="1:9" ht="60" customHeight="1">
      <c r="B15" s="56">
        <v>8</v>
      </c>
      <c r="C15" s="57" t="s">
        <v>3693</v>
      </c>
      <c r="D15" s="58" t="s">
        <v>3694</v>
      </c>
      <c r="E15" s="63">
        <f>+'A8 - 165002 Detail'!T7+'A8 - 165002 Detail'!T8+'A8 - 165002 Detail'!T12+'A8 - 165002 Detail'!T13+'A8 - 165012 Detail'!T4+'A8 - 165012 Detail'!T5+'A8 - 165012 Detail'!T6+'A8 - 165012 Detail'!T7+'A8 - 165012 Detail'!T11+'A8 - 165012 Detail'!T12+'A8 - 165012 Detail'!T13+'A8 - 165012 Detail'!T14</f>
        <v>592202.97999999986</v>
      </c>
      <c r="F15" s="60" t="s">
        <v>3695</v>
      </c>
      <c r="G15" s="61">
        <v>0</v>
      </c>
      <c r="H15" s="64">
        <f t="shared" si="0"/>
        <v>0</v>
      </c>
    </row>
    <row r="16" spans="1:9">
      <c r="B16" s="65">
        <v>9</v>
      </c>
      <c r="C16" s="66" t="s">
        <v>3624</v>
      </c>
      <c r="D16" s="66" t="s">
        <v>3696</v>
      </c>
      <c r="E16" s="67">
        <f>SUM(E8:E15)</f>
        <v>1303833.3899999997</v>
      </c>
      <c r="F16" s="68"/>
      <c r="G16" s="69"/>
      <c r="H16" s="70">
        <f>SUM(H8:H15)</f>
        <v>276863.19712282601</v>
      </c>
      <c r="I16" s="71"/>
    </row>
    <row r="17" spans="2:11">
      <c r="B17" s="65">
        <v>10</v>
      </c>
      <c r="C17" s="47" t="s">
        <v>3697</v>
      </c>
      <c r="E17" s="101">
        <v>1303833.3853846155</v>
      </c>
      <c r="F17" s="72"/>
      <c r="G17" s="72"/>
      <c r="H17" s="72"/>
      <c r="I17" s="71"/>
    </row>
    <row r="18" spans="2:11">
      <c r="B18" s="65">
        <v>11</v>
      </c>
      <c r="C18" s="47" t="s">
        <v>49</v>
      </c>
      <c r="E18" s="67">
        <f>E17-E16</f>
        <v>-4.61538415402174E-3</v>
      </c>
      <c r="F18" s="72"/>
      <c r="G18" s="72"/>
      <c r="H18" s="72"/>
      <c r="I18" s="71"/>
    </row>
    <row r="19" spans="2:11">
      <c r="B19" s="65"/>
      <c r="H19" s="71"/>
    </row>
    <row r="20" spans="2:11">
      <c r="B20" s="65"/>
      <c r="H20" s="71"/>
    </row>
    <row r="21" spans="2:11">
      <c r="B21" s="73" t="s">
        <v>3660</v>
      </c>
      <c r="H21" s="71"/>
    </row>
    <row r="22" spans="2:11">
      <c r="B22" s="65" t="s">
        <v>3661</v>
      </c>
      <c r="C22" s="47" t="s">
        <v>3698</v>
      </c>
      <c r="H22" s="71"/>
    </row>
    <row r="23" spans="2:11" ht="26.25" customHeight="1">
      <c r="B23" s="56" t="s">
        <v>3663</v>
      </c>
      <c r="C23" s="335" t="s">
        <v>3699</v>
      </c>
      <c r="D23" s="335"/>
      <c r="E23" s="335"/>
      <c r="F23" s="335"/>
      <c r="G23" s="335"/>
      <c r="H23" s="335"/>
      <c r="K23" s="74"/>
    </row>
    <row r="24" spans="2:11">
      <c r="B24" s="65"/>
    </row>
    <row r="27" spans="2:11">
      <c r="E27" s="76"/>
    </row>
    <row r="28" spans="2:11">
      <c r="E28" s="77"/>
    </row>
  </sheetData>
  <mergeCells count="4">
    <mergeCell ref="A1:H1"/>
    <mergeCell ref="A2:H2"/>
    <mergeCell ref="A3:H3"/>
    <mergeCell ref="C23:H23"/>
  </mergeCells>
  <printOptions horizontalCentered="1"/>
  <pageMargins left="0.75" right="0.75" top="1" bottom="1" header="0.5" footer="0.5"/>
  <pageSetup scale="8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42E30-BA03-49CB-9455-AA227C816C5D}">
  <sheetPr>
    <pageSetUpPr fitToPage="1"/>
  </sheetPr>
  <dimension ref="A1:U17"/>
  <sheetViews>
    <sheetView zoomScale="80" zoomScaleNormal="80" workbookViewId="0"/>
  </sheetViews>
  <sheetFormatPr defaultColWidth="8.85546875" defaultRowHeight="15"/>
  <cols>
    <col min="1" max="4" width="8.85546875" style="79"/>
    <col min="5" max="5" width="23.28515625" style="79" customWidth="1"/>
    <col min="6" max="13" width="11.85546875" style="79" bestFit="1" customWidth="1"/>
    <col min="14" max="15" width="11" style="79" bestFit="1" customWidth="1"/>
    <col min="16" max="16" width="13.28515625" style="79" bestFit="1" customWidth="1"/>
    <col min="17" max="17" width="12.28515625" style="79" bestFit="1" customWidth="1"/>
    <col min="18" max="18" width="11.85546875" style="79" bestFit="1" customWidth="1"/>
    <col min="19" max="19" width="8.85546875" style="79"/>
    <col min="20" max="20" width="10.7109375" style="79" bestFit="1" customWidth="1"/>
    <col min="21" max="16384" width="8.85546875" style="79"/>
  </cols>
  <sheetData>
    <row r="1" spans="1:21" ht="15.75" thickBot="1">
      <c r="A1" s="78"/>
      <c r="B1" s="78"/>
      <c r="C1" s="78"/>
      <c r="D1" s="78"/>
      <c r="E1" s="78"/>
    </row>
    <row r="2" spans="1:21">
      <c r="F2" s="262">
        <v>2024</v>
      </c>
      <c r="G2" s="262">
        <v>2025</v>
      </c>
      <c r="H2" s="262">
        <v>2025</v>
      </c>
      <c r="I2" s="262">
        <v>2025</v>
      </c>
      <c r="J2" s="262">
        <v>2025</v>
      </c>
      <c r="K2" s="262">
        <v>2025</v>
      </c>
      <c r="L2" s="262">
        <v>2025</v>
      </c>
      <c r="M2" s="262">
        <v>2025</v>
      </c>
      <c r="N2" s="262">
        <v>2025</v>
      </c>
      <c r="O2" s="262">
        <v>2025</v>
      </c>
      <c r="P2" s="262">
        <v>2025</v>
      </c>
      <c r="Q2" s="262">
        <v>2025</v>
      </c>
      <c r="R2" s="262">
        <v>2025</v>
      </c>
      <c r="T2" s="80" t="s">
        <v>3700</v>
      </c>
    </row>
    <row r="3" spans="1:21">
      <c r="A3" s="81" t="s">
        <v>3701</v>
      </c>
      <c r="B3" s="81" t="s">
        <v>3702</v>
      </c>
      <c r="C3" s="81" t="s">
        <v>3703</v>
      </c>
      <c r="D3" s="81" t="s">
        <v>3610</v>
      </c>
      <c r="F3" s="263">
        <v>12</v>
      </c>
      <c r="G3" s="263">
        <v>1</v>
      </c>
      <c r="H3" s="263">
        <v>2</v>
      </c>
      <c r="I3" s="263">
        <v>3</v>
      </c>
      <c r="J3" s="263">
        <v>4</v>
      </c>
      <c r="K3" s="263">
        <v>5</v>
      </c>
      <c r="L3" s="263">
        <v>6</v>
      </c>
      <c r="M3" s="263">
        <v>7</v>
      </c>
      <c r="N3" s="263">
        <v>8</v>
      </c>
      <c r="O3" s="263">
        <v>9</v>
      </c>
      <c r="P3" s="263">
        <v>10</v>
      </c>
      <c r="Q3" s="263">
        <v>11</v>
      </c>
      <c r="R3" s="263">
        <v>12</v>
      </c>
      <c r="T3" s="82" t="s">
        <v>3659</v>
      </c>
    </row>
    <row r="4" spans="1:21">
      <c r="A4" s="83" t="s">
        <v>3704</v>
      </c>
      <c r="B4" s="83"/>
      <c r="C4" s="83"/>
      <c r="D4" s="83" t="s">
        <v>4232</v>
      </c>
      <c r="E4" s="83"/>
      <c r="F4" s="84">
        <v>0</v>
      </c>
      <c r="G4" s="84">
        <v>0</v>
      </c>
      <c r="H4" s="84">
        <v>0</v>
      </c>
      <c r="I4" s="84">
        <v>0</v>
      </c>
      <c r="J4" s="84">
        <v>0</v>
      </c>
      <c r="K4" s="84">
        <v>0</v>
      </c>
      <c r="L4" s="84">
        <v>0</v>
      </c>
      <c r="M4" s="84">
        <v>50513.31</v>
      </c>
      <c r="N4" s="84">
        <v>45921.19</v>
      </c>
      <c r="O4" s="84">
        <v>41329</v>
      </c>
      <c r="P4" s="84">
        <v>36737</v>
      </c>
      <c r="Q4" s="84">
        <v>32144.84</v>
      </c>
      <c r="R4" s="84">
        <v>27552.720000000001</v>
      </c>
      <c r="S4" s="84"/>
      <c r="T4" s="85">
        <f>ROUND(AVERAGE(F4:R4),2)</f>
        <v>18015.240000000002</v>
      </c>
      <c r="U4" s="83" t="s">
        <v>3705</v>
      </c>
    </row>
    <row r="5" spans="1:21">
      <c r="A5" s="83" t="s">
        <v>3704</v>
      </c>
      <c r="B5" s="83"/>
      <c r="C5" s="83"/>
      <c r="D5" s="83" t="s">
        <v>4233</v>
      </c>
      <c r="E5" s="83"/>
      <c r="F5" s="84">
        <v>20694.82</v>
      </c>
      <c r="G5" s="84">
        <v>17245.689999999999</v>
      </c>
      <c r="H5" s="84">
        <v>13796.55</v>
      </c>
      <c r="I5" s="84">
        <v>10347.209999999999</v>
      </c>
      <c r="J5" s="84">
        <v>6898.27</v>
      </c>
      <c r="K5" s="84">
        <v>3185.13</v>
      </c>
      <c r="L5" s="84">
        <v>-264</v>
      </c>
      <c r="M5" s="84">
        <v>0</v>
      </c>
      <c r="N5" s="84">
        <v>0</v>
      </c>
      <c r="O5" s="84">
        <v>0</v>
      </c>
      <c r="P5" s="84">
        <v>0</v>
      </c>
      <c r="Q5" s="84">
        <v>0</v>
      </c>
      <c r="R5" s="84">
        <v>0</v>
      </c>
      <c r="S5" s="84"/>
      <c r="T5" s="85">
        <f t="shared" ref="T5:T6" si="0">ROUND(AVERAGE(F5:R5),2)</f>
        <v>5531.05</v>
      </c>
      <c r="U5" s="83" t="s">
        <v>3705</v>
      </c>
    </row>
    <row r="6" spans="1:21">
      <c r="A6" s="83" t="s">
        <v>3706</v>
      </c>
      <c r="B6" s="83"/>
      <c r="C6" s="83"/>
      <c r="D6" s="83" t="s">
        <v>4234</v>
      </c>
      <c r="E6" s="83"/>
      <c r="F6" s="84">
        <v>604831.49</v>
      </c>
      <c r="G6" s="84">
        <v>537627.99</v>
      </c>
      <c r="H6" s="84">
        <v>470424.49</v>
      </c>
      <c r="I6" s="84">
        <v>403221</v>
      </c>
      <c r="J6" s="84">
        <v>336017.49</v>
      </c>
      <c r="K6" s="84">
        <v>268813.99</v>
      </c>
      <c r="L6" s="84">
        <v>201610.49</v>
      </c>
      <c r="M6" s="84">
        <v>134407</v>
      </c>
      <c r="N6" s="84">
        <v>67203.490000000005</v>
      </c>
      <c r="O6" s="84">
        <v>0</v>
      </c>
      <c r="P6" s="84">
        <v>0</v>
      </c>
      <c r="Q6" s="84">
        <v>226268.04999999996</v>
      </c>
      <c r="R6" s="84">
        <v>1141253.3799999999</v>
      </c>
      <c r="S6" s="84"/>
      <c r="T6" s="85">
        <f t="shared" si="0"/>
        <v>337821.45</v>
      </c>
      <c r="U6" s="83" t="s">
        <v>3705</v>
      </c>
    </row>
    <row r="7" spans="1:21">
      <c r="A7" s="86" t="s">
        <v>3706</v>
      </c>
      <c r="B7" s="86"/>
      <c r="C7" s="86"/>
      <c r="D7" s="86" t="s">
        <v>4235</v>
      </c>
      <c r="E7" s="86"/>
      <c r="F7" s="87">
        <v>71965.899999999994</v>
      </c>
      <c r="G7" s="87">
        <v>63969.69</v>
      </c>
      <c r="H7" s="87">
        <v>55973.47</v>
      </c>
      <c r="I7" s="87">
        <v>47977.25</v>
      </c>
      <c r="J7" s="87">
        <v>39981.050000000003</v>
      </c>
      <c r="K7" s="87">
        <v>31984.84</v>
      </c>
      <c r="L7" s="87">
        <v>23988.63</v>
      </c>
      <c r="M7" s="87">
        <v>15992.48</v>
      </c>
      <c r="N7" s="87">
        <v>7996.21</v>
      </c>
      <c r="O7" s="87">
        <v>0</v>
      </c>
      <c r="P7" s="87">
        <v>0</v>
      </c>
      <c r="Q7" s="87">
        <v>80820.789999999994</v>
      </c>
      <c r="R7" s="87">
        <v>72738.710000000006</v>
      </c>
      <c r="S7" s="87"/>
      <c r="T7" s="88">
        <f t="shared" ref="T7:T13" si="1">ROUND(AVERAGE(F7:R7),2)</f>
        <v>39491.46</v>
      </c>
      <c r="U7" s="86" t="s">
        <v>3695</v>
      </c>
    </row>
    <row r="8" spans="1:21">
      <c r="A8" s="86" t="s">
        <v>3706</v>
      </c>
      <c r="B8" s="86"/>
      <c r="C8" s="86"/>
      <c r="D8" s="86" t="s">
        <v>4236</v>
      </c>
      <c r="E8" s="86"/>
      <c r="F8" s="87">
        <v>192642.43000000002</v>
      </c>
      <c r="G8" s="87">
        <v>171237.69</v>
      </c>
      <c r="H8" s="87">
        <v>149832.98000000001</v>
      </c>
      <c r="I8" s="87">
        <v>128428.27</v>
      </c>
      <c r="J8" s="87">
        <v>107023.65</v>
      </c>
      <c r="K8" s="87">
        <v>85618.84</v>
      </c>
      <c r="L8" s="87">
        <v>64214.13</v>
      </c>
      <c r="M8" s="87">
        <v>42809.48</v>
      </c>
      <c r="N8" s="87">
        <v>21404.71</v>
      </c>
      <c r="O8" s="87">
        <v>0</v>
      </c>
      <c r="P8" s="87">
        <v>0</v>
      </c>
      <c r="Q8" s="87">
        <v>749840.1</v>
      </c>
      <c r="R8" s="87">
        <v>203641.22</v>
      </c>
      <c r="S8" s="87"/>
      <c r="T8" s="88">
        <f t="shared" si="1"/>
        <v>147437.96</v>
      </c>
      <c r="U8" s="86" t="s">
        <v>3695</v>
      </c>
    </row>
    <row r="9" spans="1:21">
      <c r="A9" s="83" t="s">
        <v>3704</v>
      </c>
      <c r="B9" s="83"/>
      <c r="C9" s="83"/>
      <c r="D9" s="83" t="s">
        <v>4237</v>
      </c>
      <c r="E9" s="83"/>
      <c r="F9" s="84">
        <v>14415.22</v>
      </c>
      <c r="G9" s="84">
        <v>12012.67</v>
      </c>
      <c r="H9" s="84">
        <v>9610.14</v>
      </c>
      <c r="I9" s="84">
        <v>7207.6</v>
      </c>
      <c r="J9" s="84">
        <v>4805.3599999999997</v>
      </c>
      <c r="K9" s="84">
        <v>2402.5300000000002</v>
      </c>
      <c r="L9" s="84">
        <v>0</v>
      </c>
      <c r="M9" s="84">
        <v>28500.21</v>
      </c>
      <c r="N9" s="84">
        <v>25909.11</v>
      </c>
      <c r="O9" s="84">
        <v>23318</v>
      </c>
      <c r="P9" s="84">
        <v>20727</v>
      </c>
      <c r="Q9" s="84">
        <v>18136.38</v>
      </c>
      <c r="R9" s="84">
        <v>15545.4</v>
      </c>
      <c r="S9" s="84"/>
      <c r="T9" s="85">
        <f t="shared" si="1"/>
        <v>14045.36</v>
      </c>
      <c r="U9" s="83" t="s">
        <v>3705</v>
      </c>
    </row>
    <row r="10" spans="1:21">
      <c r="A10" s="83" t="s">
        <v>4238</v>
      </c>
      <c r="B10" s="83"/>
      <c r="C10" s="83"/>
      <c r="D10" s="83" t="s">
        <v>4239</v>
      </c>
      <c r="E10" s="83"/>
      <c r="F10" s="84">
        <v>296476.5</v>
      </c>
      <c r="G10" s="84">
        <v>247063.75</v>
      </c>
      <c r="H10" s="84">
        <v>197651</v>
      </c>
      <c r="I10" s="84">
        <v>148238.25</v>
      </c>
      <c r="J10" s="84">
        <v>98825.5</v>
      </c>
      <c r="K10" s="84">
        <v>49412.75</v>
      </c>
      <c r="L10" s="84">
        <v>0</v>
      </c>
      <c r="M10" s="84">
        <v>0</v>
      </c>
      <c r="N10" s="84">
        <v>0</v>
      </c>
      <c r="O10" s="84">
        <v>0</v>
      </c>
      <c r="P10" s="84">
        <v>0</v>
      </c>
      <c r="Q10" s="84">
        <v>0</v>
      </c>
      <c r="R10" s="84">
        <v>0</v>
      </c>
      <c r="S10" s="84"/>
      <c r="T10" s="85">
        <f t="shared" si="1"/>
        <v>79820.600000000006</v>
      </c>
      <c r="U10" s="83" t="s">
        <v>3705</v>
      </c>
    </row>
    <row r="11" spans="1:21">
      <c r="A11" s="83" t="s">
        <v>3707</v>
      </c>
      <c r="B11" s="83"/>
      <c r="C11" s="83"/>
      <c r="D11" s="83" t="s">
        <v>4240</v>
      </c>
      <c r="E11" s="83"/>
      <c r="F11" s="84">
        <v>172.09</v>
      </c>
      <c r="G11" s="84">
        <v>152.82</v>
      </c>
      <c r="H11" s="84">
        <v>133.85</v>
      </c>
      <c r="I11" s="84">
        <v>114.72</v>
      </c>
      <c r="J11" s="84">
        <v>95.6</v>
      </c>
      <c r="K11" s="84">
        <v>76.48</v>
      </c>
      <c r="L11" s="84">
        <v>57.36</v>
      </c>
      <c r="M11" s="84">
        <v>38.24</v>
      </c>
      <c r="N11" s="84">
        <v>19.12</v>
      </c>
      <c r="O11" s="84">
        <v>0</v>
      </c>
      <c r="P11" s="84">
        <v>0</v>
      </c>
      <c r="Q11" s="84">
        <v>4932.21</v>
      </c>
      <c r="R11" s="84">
        <v>24877.17</v>
      </c>
      <c r="S11" s="84"/>
      <c r="T11" s="85">
        <f t="shared" si="1"/>
        <v>2359.1999999999998</v>
      </c>
      <c r="U11" s="83" t="s">
        <v>3705</v>
      </c>
    </row>
    <row r="12" spans="1:21">
      <c r="A12" s="86" t="s">
        <v>3707</v>
      </c>
      <c r="B12" s="86"/>
      <c r="C12" s="86"/>
      <c r="D12" s="86" t="s">
        <v>4241</v>
      </c>
      <c r="E12" s="86"/>
      <c r="F12" s="87">
        <v>4862.6099999999997</v>
      </c>
      <c r="G12" s="87">
        <v>4322.2</v>
      </c>
      <c r="H12" s="87">
        <v>3782.12</v>
      </c>
      <c r="I12" s="87">
        <v>3241.74</v>
      </c>
      <c r="J12" s="87">
        <v>2701.45</v>
      </c>
      <c r="K12" s="87">
        <v>2161.16</v>
      </c>
      <c r="L12" s="87">
        <v>1620.87</v>
      </c>
      <c r="M12" s="87">
        <v>1080.58</v>
      </c>
      <c r="N12" s="87">
        <v>540.16999999999996</v>
      </c>
      <c r="O12" s="87">
        <v>0</v>
      </c>
      <c r="P12" s="87">
        <v>0</v>
      </c>
      <c r="Q12" s="87">
        <v>16345.1</v>
      </c>
      <c r="R12" s="87">
        <v>1585.51</v>
      </c>
      <c r="S12" s="87"/>
      <c r="T12" s="88">
        <f t="shared" si="1"/>
        <v>3249.5</v>
      </c>
      <c r="U12" s="86" t="s">
        <v>3695</v>
      </c>
    </row>
    <row r="13" spans="1:21" ht="15.75" thickBot="1">
      <c r="A13" s="86" t="s">
        <v>3707</v>
      </c>
      <c r="B13" s="86"/>
      <c r="C13" s="86"/>
      <c r="D13" s="86" t="s">
        <v>4242</v>
      </c>
      <c r="E13" s="86"/>
      <c r="F13" s="87">
        <v>15266.94</v>
      </c>
      <c r="G13" s="87">
        <v>13570.5</v>
      </c>
      <c r="H13" s="87">
        <v>11874.4</v>
      </c>
      <c r="I13" s="87">
        <v>10177.959999999999</v>
      </c>
      <c r="J13" s="87">
        <v>8481.6299999999992</v>
      </c>
      <c r="K13" s="87">
        <v>6785.28</v>
      </c>
      <c r="L13" s="87">
        <v>5088.5200000000004</v>
      </c>
      <c r="M13" s="87">
        <v>3392.7</v>
      </c>
      <c r="N13" s="87">
        <v>1696</v>
      </c>
      <c r="O13" s="87">
        <v>0</v>
      </c>
      <c r="P13" s="87">
        <v>0</v>
      </c>
      <c r="Q13" s="87">
        <v>1761.54</v>
      </c>
      <c r="R13" s="87">
        <v>4438.8999999999996</v>
      </c>
      <c r="S13" s="87"/>
      <c r="T13" s="88">
        <f t="shared" si="1"/>
        <v>6348.8</v>
      </c>
      <c r="U13" s="86" t="s">
        <v>3695</v>
      </c>
    </row>
    <row r="14" spans="1:21" ht="15.75" thickBot="1">
      <c r="F14" s="89">
        <f t="shared" ref="F14:R14" si="2">SUM(F4:F13)</f>
        <v>1221328</v>
      </c>
      <c r="G14" s="89">
        <f t="shared" si="2"/>
        <v>1067203</v>
      </c>
      <c r="H14" s="89">
        <f t="shared" si="2"/>
        <v>913079</v>
      </c>
      <c r="I14" s="89">
        <f t="shared" si="2"/>
        <v>758953.99999999988</v>
      </c>
      <c r="J14" s="89">
        <f t="shared" si="2"/>
        <v>604829.99999999988</v>
      </c>
      <c r="K14" s="89">
        <f t="shared" si="2"/>
        <v>450441.00000000006</v>
      </c>
      <c r="L14" s="89">
        <f t="shared" si="2"/>
        <v>296316</v>
      </c>
      <c r="M14" s="89">
        <f t="shared" si="2"/>
        <v>276734.00000000006</v>
      </c>
      <c r="N14" s="89">
        <f t="shared" si="2"/>
        <v>170690.00000000003</v>
      </c>
      <c r="O14" s="89">
        <f t="shared" si="2"/>
        <v>64647</v>
      </c>
      <c r="P14" s="89">
        <f t="shared" si="2"/>
        <v>57464</v>
      </c>
      <c r="Q14" s="89">
        <f t="shared" si="2"/>
        <v>1130249.0099999998</v>
      </c>
      <c r="R14" s="89">
        <f t="shared" si="2"/>
        <v>1491633.0099999995</v>
      </c>
      <c r="S14" s="90"/>
      <c r="T14" s="91">
        <f>SUM(T4:T13)</f>
        <v>654120.62</v>
      </c>
    </row>
    <row r="16" spans="1:21">
      <c r="E16" s="92" t="s">
        <v>3639</v>
      </c>
      <c r="F16" s="90">
        <v>1221328</v>
      </c>
      <c r="G16" s="90">
        <v>1067203</v>
      </c>
      <c r="H16" s="90">
        <v>913079</v>
      </c>
      <c r="I16" s="90">
        <v>758954</v>
      </c>
      <c r="J16" s="90">
        <v>604830</v>
      </c>
      <c r="K16" s="90">
        <v>450441</v>
      </c>
      <c r="L16" s="90">
        <v>296316</v>
      </c>
      <c r="M16" s="90">
        <v>276734</v>
      </c>
      <c r="N16" s="90">
        <v>170690</v>
      </c>
      <c r="O16" s="90">
        <v>64647</v>
      </c>
      <c r="P16" s="90">
        <v>57464</v>
      </c>
      <c r="Q16" s="90">
        <v>1130249</v>
      </c>
      <c r="R16" s="90">
        <v>1491633</v>
      </c>
      <c r="S16" s="90"/>
      <c r="T16" s="90">
        <f>AVERAGE(F16:R16)</f>
        <v>654120.61538461538</v>
      </c>
      <c r="U16" s="90"/>
    </row>
    <row r="17" spans="6:21">
      <c r="F17" s="89">
        <f>+F14-F16</f>
        <v>0</v>
      </c>
      <c r="G17" s="89">
        <f t="shared" ref="G17:R17" si="3">+G14-G16</f>
        <v>0</v>
      </c>
      <c r="H17" s="89">
        <f t="shared" si="3"/>
        <v>0</v>
      </c>
      <c r="I17" s="89">
        <f t="shared" si="3"/>
        <v>0</v>
      </c>
      <c r="J17" s="89">
        <f t="shared" si="3"/>
        <v>0</v>
      </c>
      <c r="K17" s="89">
        <f t="shared" si="3"/>
        <v>0</v>
      </c>
      <c r="L17" s="89">
        <f t="shared" si="3"/>
        <v>0</v>
      </c>
      <c r="M17" s="89">
        <f t="shared" si="3"/>
        <v>0</v>
      </c>
      <c r="N17" s="89">
        <f t="shared" si="3"/>
        <v>0</v>
      </c>
      <c r="O17" s="89">
        <f t="shared" si="3"/>
        <v>0</v>
      </c>
      <c r="P17" s="89">
        <f t="shared" si="3"/>
        <v>0</v>
      </c>
      <c r="Q17" s="89">
        <f t="shared" si="3"/>
        <v>9.9999997764825821E-3</v>
      </c>
      <c r="R17" s="89">
        <f t="shared" si="3"/>
        <v>9.9999995436519384E-3</v>
      </c>
      <c r="S17" s="90"/>
      <c r="T17" s="90">
        <f>+T14-T16</f>
        <v>4.6153846196830273E-3</v>
      </c>
      <c r="U17" s="90"/>
    </row>
  </sheetData>
  <pageMargins left="0.7" right="0.7" top="0.75" bottom="0.75" header="0.3" footer="0.3"/>
  <pageSetup scale="5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9B5EB-97B3-4A9E-95F2-58D8D2F8323F}">
  <sheetPr>
    <pageSetUpPr fitToPage="1"/>
  </sheetPr>
  <dimension ref="A1:U381"/>
  <sheetViews>
    <sheetView zoomScale="80" zoomScaleNormal="80" workbookViewId="0"/>
  </sheetViews>
  <sheetFormatPr defaultColWidth="8.85546875" defaultRowHeight="15"/>
  <cols>
    <col min="1" max="1" width="13.28515625" style="79" customWidth="1"/>
    <col min="2" max="2" width="12.28515625" style="79" bestFit="1" customWidth="1"/>
    <col min="3" max="3" width="11" style="79" bestFit="1" customWidth="1"/>
    <col min="4" max="4" width="40.85546875" style="79" customWidth="1"/>
    <col min="5" max="5" width="11.140625" style="79" bestFit="1" customWidth="1"/>
    <col min="6" max="8" width="11.28515625" style="79" bestFit="1" customWidth="1"/>
    <col min="9" max="9" width="10.7109375" style="79" bestFit="1" customWidth="1"/>
    <col min="10" max="10" width="9.42578125" style="79" bestFit="1" customWidth="1"/>
    <col min="11" max="11" width="9.140625" style="79" bestFit="1" customWidth="1"/>
    <col min="12" max="17" width="11.28515625" style="79" bestFit="1" customWidth="1"/>
    <col min="18" max="18" width="12.42578125" style="79" bestFit="1" customWidth="1"/>
    <col min="19" max="19" width="2.28515625" style="79" customWidth="1"/>
    <col min="20" max="20" width="11.28515625" style="79" bestFit="1" customWidth="1"/>
    <col min="21" max="16384" width="8.85546875" style="79"/>
  </cols>
  <sheetData>
    <row r="1" spans="1:21" ht="15.75" thickBot="1">
      <c r="A1" s="78"/>
      <c r="B1" s="78"/>
      <c r="C1" s="78"/>
      <c r="D1" s="78"/>
      <c r="E1" s="78"/>
    </row>
    <row r="2" spans="1:21">
      <c r="F2" s="262">
        <v>2024</v>
      </c>
      <c r="G2" s="262">
        <v>2025</v>
      </c>
      <c r="H2" s="262">
        <v>2025</v>
      </c>
      <c r="I2" s="262">
        <v>2025</v>
      </c>
      <c r="J2" s="262">
        <v>2025</v>
      </c>
      <c r="K2" s="262">
        <v>2025</v>
      </c>
      <c r="L2" s="262">
        <v>2025</v>
      </c>
      <c r="M2" s="262">
        <v>2025</v>
      </c>
      <c r="N2" s="262">
        <v>2025</v>
      </c>
      <c r="O2" s="262">
        <v>2025</v>
      </c>
      <c r="P2" s="262">
        <v>2025</v>
      </c>
      <c r="Q2" s="262">
        <v>2025</v>
      </c>
      <c r="R2" s="262">
        <v>2025</v>
      </c>
      <c r="T2" s="80" t="s">
        <v>3700</v>
      </c>
    </row>
    <row r="3" spans="1:21">
      <c r="A3" s="81" t="s">
        <v>3701</v>
      </c>
      <c r="B3" s="81" t="s">
        <v>3702</v>
      </c>
      <c r="C3" s="81" t="s">
        <v>3703</v>
      </c>
      <c r="D3" s="81" t="s">
        <v>3610</v>
      </c>
      <c r="F3" s="263">
        <v>12</v>
      </c>
      <c r="G3" s="263">
        <v>1</v>
      </c>
      <c r="H3" s="263">
        <v>2</v>
      </c>
      <c r="I3" s="263">
        <v>3</v>
      </c>
      <c r="J3" s="263">
        <v>4</v>
      </c>
      <c r="K3" s="263">
        <v>5</v>
      </c>
      <c r="L3" s="263">
        <v>6</v>
      </c>
      <c r="M3" s="263">
        <v>7</v>
      </c>
      <c r="N3" s="263">
        <v>8</v>
      </c>
      <c r="O3" s="263">
        <v>9</v>
      </c>
      <c r="P3" s="263">
        <v>10</v>
      </c>
      <c r="Q3" s="263">
        <v>11</v>
      </c>
      <c r="R3" s="263">
        <v>12</v>
      </c>
      <c r="T3" s="82" t="s">
        <v>3659</v>
      </c>
    </row>
    <row r="4" spans="1:21">
      <c r="A4" s="206" t="s">
        <v>3708</v>
      </c>
      <c r="B4" s="206" t="s">
        <v>3709</v>
      </c>
      <c r="C4" s="206" t="s">
        <v>3710</v>
      </c>
      <c r="D4" s="206" t="s">
        <v>3711</v>
      </c>
      <c r="E4" s="207"/>
      <c r="F4" s="93">
        <v>16417</v>
      </c>
      <c r="G4" s="93">
        <v>25993</v>
      </c>
      <c r="H4" s="93">
        <v>24625</v>
      </c>
      <c r="I4" s="93">
        <v>16417</v>
      </c>
      <c r="J4" s="93">
        <v>21889</v>
      </c>
      <c r="K4" s="93">
        <v>20521</v>
      </c>
      <c r="L4" s="93">
        <v>0</v>
      </c>
      <c r="M4" s="93">
        <v>32320</v>
      </c>
      <c r="N4" s="93">
        <v>30012</v>
      </c>
      <c r="O4" s="93">
        <v>27703</v>
      </c>
      <c r="P4" s="93">
        <v>25395</v>
      </c>
      <c r="Q4" s="93">
        <v>23086</v>
      </c>
      <c r="R4" s="93">
        <v>20777</v>
      </c>
      <c r="S4" s="83"/>
      <c r="T4" s="85">
        <f>ROUND(AVERAGE(F4:R4),2)</f>
        <v>21935</v>
      </c>
      <c r="U4" s="83" t="s">
        <v>3705</v>
      </c>
    </row>
    <row r="5" spans="1:21" ht="15.75" thickBot="1">
      <c r="F5" s="89">
        <f t="shared" ref="F5:R5" si="0">SUM(F4:F4)</f>
        <v>16417</v>
      </c>
      <c r="G5" s="89">
        <f t="shared" si="0"/>
        <v>25993</v>
      </c>
      <c r="H5" s="89">
        <f t="shared" si="0"/>
        <v>24625</v>
      </c>
      <c r="I5" s="89">
        <f t="shared" si="0"/>
        <v>16417</v>
      </c>
      <c r="J5" s="89">
        <f t="shared" si="0"/>
        <v>21889</v>
      </c>
      <c r="K5" s="89">
        <f t="shared" si="0"/>
        <v>20521</v>
      </c>
      <c r="L5" s="89">
        <f t="shared" si="0"/>
        <v>0</v>
      </c>
      <c r="M5" s="89">
        <f t="shared" si="0"/>
        <v>32320</v>
      </c>
      <c r="N5" s="89">
        <f t="shared" si="0"/>
        <v>30012</v>
      </c>
      <c r="O5" s="89">
        <f t="shared" si="0"/>
        <v>27703</v>
      </c>
      <c r="P5" s="89">
        <f t="shared" si="0"/>
        <v>25395</v>
      </c>
      <c r="Q5" s="89">
        <f t="shared" si="0"/>
        <v>23086</v>
      </c>
      <c r="R5" s="89">
        <f t="shared" si="0"/>
        <v>20777</v>
      </c>
      <c r="S5" s="90"/>
      <c r="T5" s="94">
        <f>SUM(T4:T4)</f>
        <v>21935</v>
      </c>
    </row>
    <row r="6" spans="1:21">
      <c r="F6" s="90"/>
      <c r="G6" s="90"/>
      <c r="H6" s="90"/>
      <c r="I6" s="90"/>
      <c r="J6" s="90"/>
      <c r="K6" s="90"/>
      <c r="L6" s="90"/>
      <c r="M6" s="90"/>
      <c r="N6" s="90"/>
      <c r="O6" s="90"/>
      <c r="P6" s="90"/>
      <c r="Q6" s="90"/>
      <c r="R6" s="90"/>
      <c r="S6" s="90"/>
      <c r="T6" s="90"/>
    </row>
    <row r="7" spans="1:21">
      <c r="E7" s="92" t="s">
        <v>3638</v>
      </c>
      <c r="F7" s="90">
        <v>16417</v>
      </c>
      <c r="G7" s="90">
        <v>25993</v>
      </c>
      <c r="H7" s="90">
        <v>24625</v>
      </c>
      <c r="I7" s="90">
        <v>16417</v>
      </c>
      <c r="J7" s="90">
        <v>21889</v>
      </c>
      <c r="K7" s="90">
        <v>20521</v>
      </c>
      <c r="L7" s="90">
        <v>0</v>
      </c>
      <c r="M7" s="90">
        <v>32320</v>
      </c>
      <c r="N7" s="90">
        <v>30012</v>
      </c>
      <c r="O7" s="90">
        <v>27703</v>
      </c>
      <c r="P7" s="90">
        <v>25395</v>
      </c>
      <c r="Q7" s="90">
        <v>23086</v>
      </c>
      <c r="R7" s="90">
        <v>20777</v>
      </c>
      <c r="S7" s="90"/>
      <c r="T7" s="90">
        <f>AVERAGE(F7:R7)</f>
        <v>21935</v>
      </c>
    </row>
    <row r="8" spans="1:21">
      <c r="F8" s="89">
        <f>+F5-F7</f>
        <v>0</v>
      </c>
      <c r="G8" s="89">
        <f t="shared" ref="G8:R8" si="1">+G5-G7</f>
        <v>0</v>
      </c>
      <c r="H8" s="89">
        <f t="shared" si="1"/>
        <v>0</v>
      </c>
      <c r="I8" s="95">
        <f t="shared" si="1"/>
        <v>0</v>
      </c>
      <c r="J8" s="89">
        <f t="shared" si="1"/>
        <v>0</v>
      </c>
      <c r="K8" s="89">
        <f t="shared" si="1"/>
        <v>0</v>
      </c>
      <c r="L8" s="89">
        <f t="shared" si="1"/>
        <v>0</v>
      </c>
      <c r="M8" s="89">
        <f t="shared" si="1"/>
        <v>0</v>
      </c>
      <c r="N8" s="89">
        <f t="shared" si="1"/>
        <v>0</v>
      </c>
      <c r="O8" s="89">
        <f t="shared" si="1"/>
        <v>0</v>
      </c>
      <c r="P8" s="89">
        <f t="shared" si="1"/>
        <v>0</v>
      </c>
      <c r="Q8" s="89">
        <f t="shared" si="1"/>
        <v>0</v>
      </c>
      <c r="R8" s="95">
        <f t="shared" si="1"/>
        <v>0</v>
      </c>
      <c r="S8" s="90"/>
      <c r="T8" s="90">
        <f>+T5-T7</f>
        <v>0</v>
      </c>
    </row>
    <row r="9" spans="1:21">
      <c r="F9" s="90"/>
      <c r="G9" s="90"/>
      <c r="H9" s="90"/>
      <c r="I9" s="90"/>
      <c r="J9" s="90"/>
      <c r="K9" s="90"/>
      <c r="L9" s="90"/>
      <c r="M9" s="90"/>
      <c r="N9" s="90"/>
      <c r="O9" s="90"/>
      <c r="P9" s="90"/>
      <c r="Q9" s="90"/>
      <c r="R9" s="90"/>
      <c r="S9" s="90"/>
      <c r="T9" s="90"/>
    </row>
    <row r="10" spans="1:21">
      <c r="F10" s="90"/>
      <c r="G10" s="90"/>
      <c r="H10" s="90"/>
      <c r="I10" s="90"/>
      <c r="J10" s="90"/>
      <c r="K10" s="90"/>
      <c r="L10" s="90"/>
      <c r="M10" s="90"/>
      <c r="N10" s="90"/>
      <c r="O10" s="90"/>
      <c r="P10" s="90"/>
      <c r="Q10" s="90"/>
      <c r="R10" s="90"/>
      <c r="S10" s="90"/>
      <c r="T10" s="90"/>
    </row>
    <row r="11" spans="1:21">
      <c r="F11" s="90"/>
      <c r="G11" s="90"/>
      <c r="H11" s="90"/>
      <c r="I11" s="90"/>
      <c r="J11" s="90"/>
      <c r="K11" s="90"/>
      <c r="L11" s="90"/>
      <c r="M11" s="90"/>
      <c r="N11" s="90"/>
      <c r="O11" s="90"/>
      <c r="P11" s="90"/>
      <c r="Q11" s="90"/>
      <c r="R11" s="90"/>
      <c r="S11" s="90"/>
      <c r="T11" s="90"/>
    </row>
    <row r="12" spans="1:21">
      <c r="F12" s="90"/>
      <c r="G12" s="90"/>
      <c r="H12" s="90"/>
      <c r="I12" s="90"/>
      <c r="J12" s="90"/>
      <c r="K12" s="90"/>
      <c r="L12" s="90"/>
      <c r="M12" s="90"/>
      <c r="N12" s="90"/>
      <c r="O12" s="90"/>
      <c r="P12" s="90"/>
      <c r="Q12" s="90"/>
      <c r="R12" s="90"/>
      <c r="S12" s="90"/>
      <c r="T12" s="90"/>
    </row>
    <row r="13" spans="1:21">
      <c r="F13" s="90"/>
      <c r="G13" s="90"/>
      <c r="H13" s="90"/>
      <c r="I13" s="90"/>
      <c r="J13" s="90"/>
      <c r="K13" s="90"/>
      <c r="L13" s="90"/>
      <c r="M13" s="90"/>
      <c r="N13" s="90"/>
      <c r="O13" s="90"/>
      <c r="P13" s="90"/>
      <c r="Q13" s="90"/>
      <c r="R13" s="90"/>
      <c r="S13" s="90"/>
      <c r="T13" s="90"/>
    </row>
    <row r="14" spans="1:21">
      <c r="F14" s="90"/>
      <c r="G14" s="90"/>
      <c r="H14" s="90"/>
      <c r="I14" s="90"/>
      <c r="J14" s="90"/>
      <c r="K14" s="90"/>
      <c r="L14" s="90"/>
      <c r="M14" s="90"/>
      <c r="N14" s="90"/>
      <c r="O14" s="90"/>
      <c r="P14" s="90"/>
      <c r="Q14" s="90"/>
      <c r="R14" s="90"/>
      <c r="S14" s="90"/>
      <c r="T14" s="90"/>
    </row>
    <row r="15" spans="1:21">
      <c r="F15" s="90"/>
      <c r="G15" s="90"/>
      <c r="H15" s="90"/>
      <c r="I15" s="90"/>
      <c r="J15" s="90"/>
      <c r="K15" s="90"/>
      <c r="L15" s="90"/>
      <c r="M15" s="90"/>
      <c r="N15" s="90"/>
      <c r="O15" s="90"/>
      <c r="P15" s="90"/>
      <c r="Q15" s="90"/>
      <c r="R15" s="90"/>
      <c r="S15" s="90"/>
      <c r="T15" s="90"/>
    </row>
    <row r="16" spans="1:21">
      <c r="F16" s="90"/>
      <c r="G16" s="90"/>
      <c r="H16" s="90"/>
      <c r="I16" s="90"/>
      <c r="J16" s="90"/>
      <c r="K16" s="90"/>
      <c r="L16" s="90"/>
      <c r="M16" s="90"/>
      <c r="N16" s="90"/>
      <c r="O16" s="90"/>
      <c r="P16" s="90"/>
      <c r="Q16" s="90"/>
      <c r="R16" s="90"/>
      <c r="S16" s="90"/>
      <c r="T16" s="90"/>
    </row>
    <row r="17" spans="6:20">
      <c r="F17" s="90"/>
      <c r="G17" s="90"/>
      <c r="H17" s="90"/>
      <c r="I17" s="90"/>
      <c r="J17" s="90"/>
      <c r="K17" s="90"/>
      <c r="L17" s="90"/>
      <c r="M17" s="90"/>
      <c r="N17" s="90"/>
      <c r="O17" s="90"/>
      <c r="P17" s="90"/>
      <c r="Q17" s="90"/>
      <c r="R17" s="90"/>
      <c r="S17" s="90"/>
      <c r="T17" s="90"/>
    </row>
    <row r="18" spans="6:20">
      <c r="F18" s="90"/>
      <c r="G18" s="90"/>
      <c r="H18" s="90"/>
      <c r="I18" s="90"/>
      <c r="J18" s="90"/>
      <c r="K18" s="90"/>
      <c r="L18" s="90"/>
      <c r="M18" s="90"/>
      <c r="N18" s="90"/>
      <c r="O18" s="90"/>
      <c r="P18" s="90"/>
      <c r="Q18" s="90"/>
      <c r="R18" s="90"/>
      <c r="S18" s="90"/>
      <c r="T18" s="90"/>
    </row>
    <row r="19" spans="6:20">
      <c r="F19" s="90"/>
      <c r="G19" s="90"/>
      <c r="H19" s="90"/>
      <c r="I19" s="90"/>
      <c r="J19" s="90"/>
      <c r="K19" s="90"/>
      <c r="L19" s="90"/>
      <c r="M19" s="90"/>
      <c r="N19" s="90"/>
      <c r="O19" s="90"/>
      <c r="P19" s="90"/>
      <c r="Q19" s="90"/>
      <c r="R19" s="90"/>
      <c r="S19" s="90"/>
      <c r="T19" s="90"/>
    </row>
    <row r="20" spans="6:20">
      <c r="F20" s="90"/>
      <c r="G20" s="90"/>
      <c r="H20" s="90"/>
      <c r="I20" s="90"/>
      <c r="J20" s="90"/>
      <c r="K20" s="90"/>
      <c r="L20" s="90"/>
      <c r="M20" s="90"/>
      <c r="N20" s="90"/>
      <c r="O20" s="90"/>
      <c r="P20" s="90"/>
      <c r="Q20" s="90"/>
      <c r="R20" s="90"/>
      <c r="S20" s="90"/>
      <c r="T20" s="90"/>
    </row>
    <row r="21" spans="6:20">
      <c r="F21" s="90"/>
      <c r="G21" s="90"/>
      <c r="H21" s="90"/>
      <c r="I21" s="90"/>
      <c r="J21" s="90"/>
      <c r="K21" s="90"/>
      <c r="L21" s="90"/>
      <c r="M21" s="90"/>
      <c r="N21" s="90"/>
      <c r="O21" s="90"/>
      <c r="P21" s="90"/>
      <c r="Q21" s="90"/>
      <c r="R21" s="90"/>
      <c r="S21" s="90"/>
      <c r="T21" s="90"/>
    </row>
    <row r="22" spans="6:20">
      <c r="F22" s="90"/>
      <c r="G22" s="90"/>
      <c r="H22" s="90"/>
      <c r="I22" s="90"/>
      <c r="J22" s="90"/>
      <c r="K22" s="90"/>
      <c r="L22" s="90"/>
      <c r="M22" s="90"/>
      <c r="N22" s="90"/>
      <c r="O22" s="90"/>
      <c r="P22" s="90"/>
      <c r="Q22" s="90"/>
      <c r="R22" s="90"/>
      <c r="S22" s="90"/>
      <c r="T22" s="90"/>
    </row>
    <row r="23" spans="6:20">
      <c r="F23" s="90"/>
      <c r="G23" s="90"/>
      <c r="H23" s="90"/>
      <c r="I23" s="90"/>
      <c r="J23" s="90"/>
      <c r="K23" s="90"/>
      <c r="L23" s="90"/>
      <c r="M23" s="90"/>
      <c r="N23" s="90"/>
      <c r="O23" s="90"/>
      <c r="P23" s="90"/>
      <c r="Q23" s="90"/>
      <c r="R23" s="90"/>
      <c r="S23" s="90"/>
      <c r="T23" s="90"/>
    </row>
    <row r="24" spans="6:20">
      <c r="F24" s="90"/>
      <c r="G24" s="90"/>
      <c r="H24" s="90"/>
      <c r="I24" s="90"/>
      <c r="J24" s="90"/>
      <c r="K24" s="90"/>
      <c r="L24" s="90"/>
      <c r="M24" s="90"/>
      <c r="N24" s="90"/>
      <c r="O24" s="90"/>
      <c r="P24" s="90"/>
      <c r="Q24" s="90"/>
      <c r="R24" s="90"/>
      <c r="S24" s="90"/>
      <c r="T24" s="90"/>
    </row>
    <row r="25" spans="6:20">
      <c r="F25" s="90"/>
      <c r="G25" s="90"/>
      <c r="H25" s="90"/>
      <c r="I25" s="90"/>
      <c r="J25" s="90"/>
      <c r="K25" s="90"/>
      <c r="L25" s="90"/>
      <c r="M25" s="90"/>
      <c r="N25" s="90"/>
      <c r="O25" s="90"/>
      <c r="P25" s="90"/>
      <c r="Q25" s="90"/>
      <c r="R25" s="90"/>
      <c r="S25" s="90"/>
      <c r="T25" s="90"/>
    </row>
    <row r="26" spans="6:20">
      <c r="F26" s="90"/>
      <c r="G26" s="90"/>
      <c r="H26" s="90"/>
      <c r="I26" s="90"/>
      <c r="J26" s="90"/>
      <c r="K26" s="90"/>
      <c r="L26" s="90"/>
      <c r="M26" s="90"/>
      <c r="N26" s="90"/>
      <c r="O26" s="90"/>
      <c r="P26" s="90"/>
      <c r="Q26" s="90"/>
      <c r="R26" s="90"/>
      <c r="S26" s="90"/>
      <c r="T26" s="90"/>
    </row>
    <row r="27" spans="6:20">
      <c r="F27" s="90"/>
      <c r="G27" s="90"/>
      <c r="H27" s="90"/>
      <c r="I27" s="90"/>
      <c r="J27" s="90"/>
      <c r="K27" s="90"/>
      <c r="L27" s="90"/>
      <c r="M27" s="90"/>
      <c r="N27" s="90"/>
      <c r="O27" s="90"/>
      <c r="P27" s="90"/>
      <c r="Q27" s="90"/>
      <c r="R27" s="90"/>
      <c r="S27" s="90"/>
      <c r="T27" s="90"/>
    </row>
    <row r="28" spans="6:20">
      <c r="F28" s="90"/>
      <c r="G28" s="90"/>
      <c r="H28" s="90"/>
      <c r="I28" s="90"/>
      <c r="J28" s="90"/>
      <c r="K28" s="90"/>
      <c r="L28" s="90"/>
      <c r="M28" s="90"/>
      <c r="N28" s="90"/>
      <c r="O28" s="90"/>
      <c r="P28" s="90"/>
      <c r="Q28" s="90"/>
      <c r="R28" s="90"/>
      <c r="S28" s="90"/>
      <c r="T28" s="90"/>
    </row>
    <row r="29" spans="6:20">
      <c r="F29" s="90"/>
      <c r="G29" s="90"/>
      <c r="H29" s="90"/>
      <c r="I29" s="90"/>
      <c r="J29" s="90"/>
      <c r="K29" s="90"/>
      <c r="L29" s="90"/>
      <c r="M29" s="90"/>
      <c r="N29" s="90"/>
      <c r="O29" s="90"/>
      <c r="P29" s="90"/>
      <c r="Q29" s="90"/>
      <c r="R29" s="90"/>
      <c r="S29" s="90"/>
      <c r="T29" s="90"/>
    </row>
    <row r="30" spans="6:20">
      <c r="F30" s="90"/>
      <c r="G30" s="90"/>
      <c r="H30" s="90"/>
      <c r="I30" s="90"/>
      <c r="J30" s="90"/>
      <c r="K30" s="90"/>
      <c r="L30" s="90"/>
      <c r="M30" s="90"/>
      <c r="N30" s="90"/>
      <c r="O30" s="90"/>
      <c r="P30" s="90"/>
      <c r="Q30" s="90"/>
      <c r="R30" s="90"/>
      <c r="S30" s="90"/>
      <c r="T30" s="90"/>
    </row>
    <row r="31" spans="6:20">
      <c r="F31" s="90"/>
      <c r="G31" s="90"/>
      <c r="H31" s="90"/>
      <c r="I31" s="90"/>
      <c r="J31" s="90"/>
      <c r="K31" s="90"/>
      <c r="L31" s="90"/>
      <c r="M31" s="90"/>
      <c r="N31" s="90"/>
      <c r="O31" s="90"/>
      <c r="P31" s="90"/>
      <c r="Q31" s="90"/>
      <c r="R31" s="90"/>
      <c r="S31" s="90"/>
      <c r="T31" s="90"/>
    </row>
    <row r="32" spans="6:20">
      <c r="F32" s="90"/>
      <c r="G32" s="90"/>
      <c r="H32" s="90"/>
      <c r="I32" s="90"/>
      <c r="J32" s="90"/>
      <c r="K32" s="90"/>
      <c r="L32" s="90"/>
      <c r="M32" s="90"/>
      <c r="N32" s="90"/>
      <c r="O32" s="90"/>
      <c r="P32" s="90"/>
      <c r="Q32" s="90"/>
      <c r="R32" s="90"/>
      <c r="S32" s="90"/>
      <c r="T32" s="90"/>
    </row>
    <row r="33" spans="6:20">
      <c r="F33" s="90"/>
      <c r="G33" s="90"/>
      <c r="H33" s="90"/>
      <c r="I33" s="90"/>
      <c r="J33" s="90"/>
      <c r="K33" s="90"/>
      <c r="L33" s="90"/>
      <c r="M33" s="90"/>
      <c r="N33" s="90"/>
      <c r="O33" s="90"/>
      <c r="P33" s="90"/>
      <c r="Q33" s="90"/>
      <c r="R33" s="90"/>
      <c r="S33" s="90"/>
      <c r="T33" s="90"/>
    </row>
    <row r="34" spans="6:20">
      <c r="F34" s="90"/>
      <c r="G34" s="90"/>
      <c r="H34" s="90"/>
      <c r="I34" s="90"/>
      <c r="J34" s="90"/>
      <c r="K34" s="90"/>
      <c r="L34" s="90"/>
      <c r="M34" s="90"/>
      <c r="N34" s="90"/>
      <c r="O34" s="90"/>
      <c r="P34" s="90"/>
      <c r="Q34" s="90"/>
      <c r="R34" s="90"/>
      <c r="S34" s="90"/>
      <c r="T34" s="90"/>
    </row>
    <row r="35" spans="6:20">
      <c r="F35" s="90"/>
      <c r="G35" s="90"/>
      <c r="H35" s="90"/>
      <c r="I35" s="90"/>
      <c r="J35" s="90"/>
      <c r="K35" s="90"/>
      <c r="L35" s="90"/>
      <c r="M35" s="90"/>
      <c r="N35" s="90"/>
      <c r="O35" s="90"/>
      <c r="P35" s="90"/>
      <c r="Q35" s="90"/>
      <c r="R35" s="90"/>
      <c r="S35" s="90"/>
      <c r="T35" s="90"/>
    </row>
    <row r="36" spans="6:20">
      <c r="F36" s="90"/>
      <c r="G36" s="90"/>
      <c r="H36" s="90"/>
      <c r="I36" s="90"/>
      <c r="J36" s="90"/>
      <c r="K36" s="90"/>
      <c r="L36" s="90"/>
      <c r="M36" s="90"/>
      <c r="N36" s="90"/>
      <c r="O36" s="90"/>
      <c r="P36" s="90"/>
      <c r="Q36" s="90"/>
      <c r="R36" s="90"/>
      <c r="S36" s="90"/>
      <c r="T36" s="90"/>
    </row>
    <row r="37" spans="6:20">
      <c r="F37" s="90"/>
      <c r="G37" s="90"/>
      <c r="H37" s="90"/>
      <c r="I37" s="90"/>
      <c r="J37" s="90"/>
      <c r="K37" s="90"/>
      <c r="L37" s="90"/>
      <c r="M37" s="90"/>
      <c r="N37" s="90"/>
      <c r="O37" s="90"/>
      <c r="P37" s="90"/>
      <c r="Q37" s="90"/>
      <c r="R37" s="90"/>
      <c r="S37" s="90"/>
      <c r="T37" s="90"/>
    </row>
    <row r="38" spans="6:20">
      <c r="F38" s="90"/>
      <c r="G38" s="90"/>
      <c r="H38" s="90"/>
      <c r="I38" s="90"/>
      <c r="J38" s="90"/>
      <c r="K38" s="90"/>
      <c r="L38" s="90"/>
      <c r="M38" s="90"/>
      <c r="N38" s="90"/>
      <c r="O38" s="90"/>
      <c r="P38" s="90"/>
      <c r="Q38" s="90"/>
      <c r="R38" s="90"/>
      <c r="S38" s="90"/>
      <c r="T38" s="90"/>
    </row>
    <row r="39" spans="6:20">
      <c r="F39" s="90"/>
      <c r="G39" s="90"/>
      <c r="H39" s="90"/>
      <c r="I39" s="90"/>
      <c r="J39" s="90"/>
      <c r="K39" s="90"/>
      <c r="L39" s="90"/>
      <c r="M39" s="90"/>
      <c r="N39" s="90"/>
      <c r="O39" s="90"/>
      <c r="P39" s="90"/>
      <c r="Q39" s="90"/>
      <c r="R39" s="90"/>
      <c r="S39" s="90"/>
      <c r="T39" s="90"/>
    </row>
    <row r="40" spans="6:20">
      <c r="F40" s="90"/>
      <c r="G40" s="90"/>
      <c r="H40" s="90"/>
      <c r="I40" s="90"/>
      <c r="J40" s="90"/>
      <c r="K40" s="90"/>
      <c r="L40" s="90"/>
      <c r="M40" s="90"/>
      <c r="N40" s="90"/>
      <c r="O40" s="90"/>
      <c r="P40" s="90"/>
      <c r="Q40" s="90"/>
      <c r="R40" s="90"/>
      <c r="S40" s="90"/>
      <c r="T40" s="90"/>
    </row>
    <row r="41" spans="6:20">
      <c r="F41" s="90"/>
      <c r="G41" s="90"/>
      <c r="H41" s="90"/>
      <c r="I41" s="90"/>
      <c r="J41" s="90"/>
      <c r="K41" s="90"/>
      <c r="L41" s="90"/>
      <c r="M41" s="90"/>
      <c r="N41" s="90"/>
      <c r="O41" s="90"/>
      <c r="P41" s="90"/>
      <c r="Q41" s="90"/>
      <c r="R41" s="90"/>
      <c r="S41" s="90"/>
      <c r="T41" s="90"/>
    </row>
    <row r="42" spans="6:20">
      <c r="F42" s="90"/>
      <c r="G42" s="90"/>
      <c r="H42" s="90"/>
      <c r="I42" s="90"/>
      <c r="J42" s="90"/>
      <c r="K42" s="90"/>
      <c r="L42" s="90"/>
      <c r="M42" s="90"/>
      <c r="N42" s="90"/>
      <c r="O42" s="90"/>
      <c r="P42" s="90"/>
      <c r="Q42" s="90"/>
      <c r="R42" s="90"/>
      <c r="S42" s="90"/>
      <c r="T42" s="90"/>
    </row>
    <row r="43" spans="6:20">
      <c r="F43" s="90"/>
      <c r="G43" s="90"/>
      <c r="H43" s="90"/>
      <c r="I43" s="90"/>
      <c r="J43" s="90"/>
      <c r="K43" s="90"/>
      <c r="L43" s="90"/>
      <c r="M43" s="90"/>
      <c r="N43" s="90"/>
      <c r="O43" s="90"/>
      <c r="P43" s="90"/>
      <c r="Q43" s="90"/>
      <c r="R43" s="90"/>
      <c r="S43" s="90"/>
      <c r="T43" s="90"/>
    </row>
    <row r="44" spans="6:20">
      <c r="F44" s="90"/>
      <c r="G44" s="90"/>
      <c r="H44" s="90"/>
      <c r="I44" s="90"/>
      <c r="J44" s="90"/>
      <c r="K44" s="90"/>
      <c r="L44" s="90"/>
      <c r="M44" s="90"/>
      <c r="N44" s="90"/>
      <c r="O44" s="90"/>
      <c r="P44" s="90"/>
      <c r="Q44" s="90"/>
      <c r="R44" s="90"/>
      <c r="S44" s="90"/>
      <c r="T44" s="90"/>
    </row>
    <row r="45" spans="6:20">
      <c r="F45" s="90"/>
      <c r="G45" s="90"/>
      <c r="H45" s="90"/>
      <c r="I45" s="90"/>
      <c r="J45" s="90"/>
      <c r="K45" s="90"/>
      <c r="L45" s="90"/>
      <c r="M45" s="90"/>
      <c r="N45" s="90"/>
      <c r="O45" s="90"/>
      <c r="P45" s="90"/>
      <c r="Q45" s="90"/>
      <c r="R45" s="90"/>
      <c r="S45" s="90"/>
      <c r="T45" s="90"/>
    </row>
    <row r="46" spans="6:20">
      <c r="F46" s="90"/>
      <c r="G46" s="90"/>
      <c r="H46" s="90"/>
      <c r="I46" s="90"/>
      <c r="J46" s="90"/>
      <c r="K46" s="90"/>
      <c r="L46" s="90"/>
      <c r="M46" s="90"/>
      <c r="N46" s="90"/>
      <c r="O46" s="90"/>
      <c r="P46" s="90"/>
      <c r="Q46" s="90"/>
      <c r="R46" s="90"/>
      <c r="S46" s="90"/>
      <c r="T46" s="90"/>
    </row>
    <row r="47" spans="6:20">
      <c r="F47" s="90"/>
      <c r="G47" s="90"/>
      <c r="H47" s="90"/>
      <c r="I47" s="90"/>
      <c r="J47" s="90"/>
      <c r="K47" s="90"/>
      <c r="L47" s="90"/>
      <c r="M47" s="90"/>
      <c r="N47" s="90"/>
      <c r="O47" s="90"/>
      <c r="P47" s="90"/>
      <c r="Q47" s="90"/>
      <c r="R47" s="90"/>
      <c r="S47" s="90"/>
      <c r="T47" s="90"/>
    </row>
    <row r="48" spans="6:20">
      <c r="F48" s="90"/>
      <c r="G48" s="90"/>
      <c r="H48" s="90"/>
      <c r="I48" s="90"/>
      <c r="J48" s="90"/>
      <c r="K48" s="90"/>
      <c r="L48" s="90"/>
      <c r="M48" s="90"/>
      <c r="N48" s="90"/>
      <c r="O48" s="90"/>
      <c r="P48" s="90"/>
      <c r="Q48" s="90"/>
      <c r="R48" s="90"/>
      <c r="S48" s="90"/>
      <c r="T48" s="90"/>
    </row>
    <row r="49" spans="6:20">
      <c r="F49" s="90"/>
      <c r="G49" s="90"/>
      <c r="H49" s="90"/>
      <c r="I49" s="90"/>
      <c r="J49" s="90"/>
      <c r="K49" s="90"/>
      <c r="L49" s="90"/>
      <c r="M49" s="90"/>
      <c r="N49" s="90"/>
      <c r="O49" s="90"/>
      <c r="P49" s="90"/>
      <c r="Q49" s="90"/>
      <c r="R49" s="90"/>
      <c r="S49" s="90"/>
      <c r="T49" s="90"/>
    </row>
    <row r="50" spans="6:20">
      <c r="F50" s="90"/>
      <c r="G50" s="90"/>
      <c r="H50" s="90"/>
      <c r="I50" s="90"/>
      <c r="J50" s="90"/>
      <c r="K50" s="90"/>
      <c r="L50" s="90"/>
      <c r="M50" s="90"/>
      <c r="N50" s="90"/>
      <c r="O50" s="90"/>
      <c r="P50" s="90"/>
      <c r="Q50" s="90"/>
      <c r="R50" s="90"/>
      <c r="S50" s="90"/>
      <c r="T50" s="90"/>
    </row>
    <row r="51" spans="6:20">
      <c r="F51" s="90"/>
      <c r="G51" s="90"/>
      <c r="H51" s="90"/>
      <c r="I51" s="90"/>
      <c r="J51" s="90"/>
      <c r="K51" s="90"/>
      <c r="L51" s="90"/>
      <c r="M51" s="90"/>
      <c r="N51" s="90"/>
      <c r="O51" s="90"/>
      <c r="P51" s="90"/>
      <c r="Q51" s="90"/>
      <c r="R51" s="90"/>
      <c r="S51" s="90"/>
      <c r="T51" s="90"/>
    </row>
    <row r="52" spans="6:20">
      <c r="F52" s="90"/>
      <c r="G52" s="90"/>
      <c r="H52" s="90"/>
      <c r="I52" s="90"/>
      <c r="J52" s="90"/>
      <c r="K52" s="90"/>
      <c r="L52" s="90"/>
      <c r="M52" s="90"/>
      <c r="N52" s="90"/>
      <c r="O52" s="90"/>
      <c r="P52" s="90"/>
      <c r="Q52" s="90"/>
      <c r="R52" s="90"/>
      <c r="S52" s="90"/>
      <c r="T52" s="90"/>
    </row>
    <row r="53" spans="6:20">
      <c r="F53" s="90"/>
      <c r="G53" s="90"/>
      <c r="H53" s="90"/>
      <c r="I53" s="90"/>
      <c r="J53" s="90"/>
      <c r="K53" s="90"/>
      <c r="L53" s="90"/>
      <c r="M53" s="90"/>
      <c r="N53" s="90"/>
      <c r="O53" s="90"/>
      <c r="P53" s="90"/>
      <c r="Q53" s="90"/>
      <c r="R53" s="90"/>
      <c r="S53" s="90"/>
      <c r="T53" s="90"/>
    </row>
    <row r="54" spans="6:20">
      <c r="F54" s="90"/>
      <c r="G54" s="90"/>
      <c r="H54" s="90"/>
      <c r="I54" s="90"/>
      <c r="J54" s="90"/>
      <c r="K54" s="90"/>
      <c r="L54" s="90"/>
      <c r="M54" s="90"/>
      <c r="N54" s="90"/>
      <c r="O54" s="90"/>
      <c r="P54" s="90"/>
      <c r="Q54" s="90"/>
      <c r="R54" s="90"/>
      <c r="S54" s="90"/>
      <c r="T54" s="90"/>
    </row>
    <row r="55" spans="6:20">
      <c r="F55" s="90"/>
      <c r="G55" s="90"/>
      <c r="H55" s="90"/>
      <c r="I55" s="90"/>
      <c r="J55" s="90"/>
      <c r="K55" s="90"/>
      <c r="L55" s="90"/>
      <c r="M55" s="90"/>
      <c r="N55" s="90"/>
      <c r="O55" s="90"/>
      <c r="P55" s="90"/>
      <c r="Q55" s="90"/>
      <c r="R55" s="90"/>
      <c r="S55" s="90"/>
      <c r="T55" s="90"/>
    </row>
    <row r="56" spans="6:20">
      <c r="F56" s="90"/>
      <c r="G56" s="90"/>
      <c r="H56" s="90"/>
      <c r="I56" s="90"/>
      <c r="J56" s="90"/>
      <c r="K56" s="90"/>
      <c r="L56" s="90"/>
      <c r="M56" s="90"/>
      <c r="N56" s="90"/>
      <c r="O56" s="90"/>
      <c r="P56" s="90"/>
      <c r="Q56" s="90"/>
      <c r="R56" s="90"/>
      <c r="S56" s="90"/>
      <c r="T56" s="90"/>
    </row>
    <row r="57" spans="6:20">
      <c r="F57" s="90"/>
      <c r="G57" s="90"/>
      <c r="H57" s="90"/>
      <c r="I57" s="90"/>
      <c r="J57" s="90"/>
      <c r="K57" s="90"/>
      <c r="L57" s="90"/>
      <c r="M57" s="90"/>
      <c r="N57" s="90"/>
      <c r="O57" s="90"/>
      <c r="P57" s="90"/>
      <c r="Q57" s="90"/>
      <c r="R57" s="90"/>
      <c r="S57" s="90"/>
      <c r="T57" s="90"/>
    </row>
    <row r="58" spans="6:20">
      <c r="F58" s="90"/>
      <c r="G58" s="90"/>
      <c r="H58" s="90"/>
      <c r="I58" s="90"/>
      <c r="J58" s="90"/>
      <c r="K58" s="90"/>
      <c r="L58" s="90"/>
      <c r="M58" s="90"/>
      <c r="N58" s="90"/>
      <c r="O58" s="90"/>
      <c r="P58" s="90"/>
      <c r="Q58" s="90"/>
      <c r="R58" s="90"/>
      <c r="S58" s="90"/>
      <c r="T58" s="90"/>
    </row>
    <row r="59" spans="6:20">
      <c r="F59" s="90"/>
      <c r="G59" s="90"/>
      <c r="H59" s="90"/>
      <c r="I59" s="90"/>
      <c r="J59" s="90"/>
      <c r="K59" s="90"/>
      <c r="L59" s="90"/>
      <c r="M59" s="90"/>
      <c r="N59" s="90"/>
      <c r="O59" s="90"/>
      <c r="P59" s="90"/>
      <c r="Q59" s="90"/>
      <c r="R59" s="90"/>
      <c r="S59" s="90"/>
      <c r="T59" s="90"/>
    </row>
    <row r="60" spans="6:20">
      <c r="F60" s="90"/>
      <c r="G60" s="90"/>
      <c r="H60" s="90"/>
      <c r="I60" s="90"/>
      <c r="J60" s="90"/>
      <c r="K60" s="90"/>
      <c r="L60" s="90"/>
      <c r="M60" s="90"/>
      <c r="N60" s="90"/>
      <c r="O60" s="90"/>
      <c r="P60" s="90"/>
      <c r="Q60" s="90"/>
      <c r="R60" s="90"/>
      <c r="S60" s="90"/>
      <c r="T60" s="90"/>
    </row>
    <row r="61" spans="6:20">
      <c r="F61" s="90"/>
      <c r="G61" s="90"/>
      <c r="H61" s="90"/>
      <c r="I61" s="90"/>
      <c r="J61" s="90"/>
      <c r="K61" s="90"/>
      <c r="L61" s="90"/>
      <c r="M61" s="90"/>
      <c r="N61" s="90"/>
      <c r="O61" s="90"/>
      <c r="P61" s="90"/>
      <c r="Q61" s="90"/>
      <c r="R61" s="90"/>
      <c r="S61" s="90"/>
      <c r="T61" s="90"/>
    </row>
    <row r="62" spans="6:20">
      <c r="F62" s="90"/>
      <c r="G62" s="90"/>
      <c r="H62" s="90"/>
      <c r="I62" s="90"/>
      <c r="J62" s="90"/>
      <c r="K62" s="90"/>
      <c r="L62" s="90"/>
      <c r="M62" s="90"/>
      <c r="N62" s="90"/>
      <c r="O62" s="90"/>
      <c r="P62" s="90"/>
      <c r="Q62" s="90"/>
      <c r="R62" s="90"/>
      <c r="S62" s="90"/>
      <c r="T62" s="90"/>
    </row>
    <row r="63" spans="6:20">
      <c r="F63" s="90"/>
      <c r="G63" s="90"/>
      <c r="H63" s="90"/>
      <c r="I63" s="90"/>
      <c r="J63" s="90"/>
      <c r="K63" s="90"/>
      <c r="L63" s="90"/>
      <c r="M63" s="90"/>
      <c r="N63" s="90"/>
      <c r="O63" s="90"/>
      <c r="P63" s="90"/>
      <c r="Q63" s="90"/>
      <c r="R63" s="90"/>
      <c r="S63" s="90"/>
      <c r="T63" s="90"/>
    </row>
    <row r="64" spans="6:20">
      <c r="F64" s="90"/>
      <c r="G64" s="90"/>
      <c r="H64" s="90"/>
      <c r="I64" s="90"/>
      <c r="J64" s="90"/>
      <c r="K64" s="90"/>
      <c r="L64" s="90"/>
      <c r="M64" s="90"/>
      <c r="N64" s="90"/>
      <c r="O64" s="90"/>
      <c r="P64" s="90"/>
      <c r="Q64" s="90"/>
      <c r="R64" s="90"/>
      <c r="S64" s="90"/>
      <c r="T64" s="90"/>
    </row>
    <row r="65" spans="6:20">
      <c r="F65" s="90"/>
      <c r="G65" s="90"/>
      <c r="H65" s="90"/>
      <c r="I65" s="90"/>
      <c r="J65" s="90"/>
      <c r="K65" s="90"/>
      <c r="L65" s="90"/>
      <c r="M65" s="90"/>
      <c r="N65" s="90"/>
      <c r="O65" s="90"/>
      <c r="P65" s="90"/>
      <c r="Q65" s="90"/>
      <c r="R65" s="90"/>
      <c r="S65" s="90"/>
      <c r="T65" s="90"/>
    </row>
    <row r="66" spans="6:20">
      <c r="F66" s="90"/>
      <c r="G66" s="90"/>
      <c r="H66" s="90"/>
      <c r="I66" s="90"/>
      <c r="J66" s="90"/>
      <c r="K66" s="90"/>
      <c r="L66" s="90"/>
      <c r="M66" s="90"/>
      <c r="N66" s="90"/>
      <c r="O66" s="90"/>
      <c r="P66" s="90"/>
      <c r="Q66" s="90"/>
      <c r="R66" s="90"/>
      <c r="S66" s="90"/>
      <c r="T66" s="90"/>
    </row>
    <row r="67" spans="6:20">
      <c r="F67" s="90"/>
      <c r="G67" s="90"/>
      <c r="H67" s="90"/>
      <c r="I67" s="90"/>
      <c r="J67" s="90"/>
      <c r="K67" s="90"/>
      <c r="L67" s="90"/>
      <c r="M67" s="90"/>
      <c r="N67" s="90"/>
      <c r="O67" s="90"/>
      <c r="P67" s="90"/>
      <c r="Q67" s="90"/>
      <c r="R67" s="90"/>
      <c r="S67" s="90"/>
      <c r="T67" s="90"/>
    </row>
    <row r="68" spans="6:20">
      <c r="F68" s="90"/>
      <c r="G68" s="90"/>
      <c r="H68" s="90"/>
      <c r="I68" s="90"/>
      <c r="J68" s="90"/>
      <c r="K68" s="90"/>
      <c r="L68" s="90"/>
      <c r="M68" s="90"/>
      <c r="N68" s="90"/>
      <c r="O68" s="90"/>
      <c r="P68" s="90"/>
      <c r="Q68" s="90"/>
      <c r="R68" s="90"/>
      <c r="S68" s="90"/>
      <c r="T68" s="90"/>
    </row>
    <row r="69" spans="6:20">
      <c r="F69" s="90"/>
      <c r="G69" s="90"/>
      <c r="H69" s="90"/>
      <c r="I69" s="90"/>
      <c r="J69" s="90"/>
      <c r="K69" s="90"/>
      <c r="L69" s="90"/>
      <c r="M69" s="90"/>
      <c r="N69" s="90"/>
      <c r="O69" s="90"/>
      <c r="P69" s="90"/>
      <c r="Q69" s="90"/>
      <c r="R69" s="90"/>
      <c r="S69" s="90"/>
      <c r="T69" s="90"/>
    </row>
    <row r="70" spans="6:20">
      <c r="F70" s="90"/>
      <c r="G70" s="90"/>
      <c r="H70" s="90"/>
      <c r="I70" s="90"/>
      <c r="J70" s="90"/>
      <c r="K70" s="90"/>
      <c r="L70" s="90"/>
      <c r="M70" s="90"/>
      <c r="N70" s="90"/>
      <c r="O70" s="90"/>
      <c r="P70" s="90"/>
      <c r="Q70" s="90"/>
      <c r="R70" s="90"/>
      <c r="S70" s="90"/>
      <c r="T70" s="90"/>
    </row>
    <row r="71" spans="6:20">
      <c r="F71" s="90"/>
      <c r="G71" s="90"/>
      <c r="H71" s="90"/>
      <c r="I71" s="90"/>
      <c r="J71" s="90"/>
      <c r="K71" s="90"/>
      <c r="L71" s="90"/>
      <c r="M71" s="90"/>
      <c r="N71" s="90"/>
      <c r="O71" s="90"/>
      <c r="P71" s="90"/>
      <c r="Q71" s="90"/>
      <c r="R71" s="90"/>
      <c r="S71" s="90"/>
      <c r="T71" s="90"/>
    </row>
    <row r="72" spans="6:20">
      <c r="F72" s="90"/>
      <c r="G72" s="90"/>
      <c r="H72" s="90"/>
      <c r="I72" s="90"/>
      <c r="J72" s="90"/>
      <c r="K72" s="90"/>
      <c r="L72" s="90"/>
      <c r="M72" s="90"/>
      <c r="N72" s="90"/>
      <c r="O72" s="90"/>
      <c r="P72" s="90"/>
      <c r="Q72" s="90"/>
      <c r="R72" s="90"/>
      <c r="S72" s="90"/>
      <c r="T72" s="90"/>
    </row>
    <row r="73" spans="6:20">
      <c r="F73" s="90"/>
      <c r="G73" s="90"/>
      <c r="H73" s="90"/>
      <c r="I73" s="90"/>
      <c r="J73" s="90"/>
      <c r="K73" s="90"/>
      <c r="L73" s="90"/>
      <c r="M73" s="90"/>
      <c r="N73" s="90"/>
      <c r="O73" s="90"/>
      <c r="P73" s="90"/>
      <c r="Q73" s="90"/>
      <c r="R73" s="90"/>
      <c r="S73" s="90"/>
      <c r="T73" s="90"/>
    </row>
    <row r="74" spans="6:20">
      <c r="F74" s="90"/>
      <c r="G74" s="90"/>
      <c r="H74" s="90"/>
      <c r="I74" s="90"/>
      <c r="J74" s="90"/>
      <c r="K74" s="90"/>
      <c r="L74" s="90"/>
      <c r="M74" s="90"/>
      <c r="N74" s="90"/>
      <c r="O74" s="90"/>
      <c r="P74" s="90"/>
      <c r="Q74" s="90"/>
      <c r="R74" s="90"/>
      <c r="S74" s="90"/>
      <c r="T74" s="90"/>
    </row>
    <row r="75" spans="6:20">
      <c r="F75" s="90"/>
      <c r="G75" s="90"/>
      <c r="H75" s="90"/>
      <c r="I75" s="90"/>
      <c r="J75" s="90"/>
      <c r="K75" s="90"/>
      <c r="L75" s="90"/>
      <c r="M75" s="90"/>
      <c r="N75" s="90"/>
      <c r="O75" s="90"/>
      <c r="P75" s="90"/>
      <c r="Q75" s="90"/>
      <c r="R75" s="90"/>
      <c r="S75" s="90"/>
      <c r="T75" s="90"/>
    </row>
    <row r="76" spans="6:20">
      <c r="F76" s="90"/>
      <c r="G76" s="90"/>
      <c r="H76" s="90"/>
      <c r="I76" s="90"/>
      <c r="J76" s="90"/>
      <c r="K76" s="90"/>
      <c r="L76" s="90"/>
      <c r="M76" s="90"/>
      <c r="N76" s="90"/>
      <c r="O76" s="90"/>
      <c r="P76" s="90"/>
      <c r="Q76" s="90"/>
      <c r="R76" s="90"/>
      <c r="S76" s="90"/>
      <c r="T76" s="90"/>
    </row>
    <row r="77" spans="6:20">
      <c r="F77" s="90"/>
      <c r="G77" s="90"/>
      <c r="H77" s="90"/>
      <c r="I77" s="90"/>
      <c r="J77" s="90"/>
      <c r="K77" s="90"/>
      <c r="L77" s="90"/>
      <c r="M77" s="90"/>
      <c r="N77" s="90"/>
      <c r="O77" s="90"/>
      <c r="P77" s="90"/>
      <c r="Q77" s="90"/>
      <c r="R77" s="90"/>
      <c r="S77" s="90"/>
      <c r="T77" s="90"/>
    </row>
    <row r="78" spans="6:20">
      <c r="F78" s="90"/>
      <c r="G78" s="90"/>
      <c r="H78" s="90"/>
      <c r="I78" s="90"/>
      <c r="J78" s="90"/>
      <c r="K78" s="90"/>
      <c r="L78" s="90"/>
      <c r="M78" s="90"/>
      <c r="N78" s="90"/>
      <c r="O78" s="90"/>
      <c r="P78" s="90"/>
      <c r="Q78" s="90"/>
      <c r="R78" s="90"/>
      <c r="S78" s="90"/>
      <c r="T78" s="90"/>
    </row>
    <row r="79" spans="6:20">
      <c r="F79" s="90"/>
      <c r="G79" s="90"/>
      <c r="H79" s="90"/>
      <c r="I79" s="90"/>
      <c r="J79" s="90"/>
      <c r="K79" s="90"/>
      <c r="L79" s="90"/>
      <c r="M79" s="90"/>
      <c r="N79" s="90"/>
      <c r="O79" s="90"/>
      <c r="P79" s="90"/>
      <c r="Q79" s="90"/>
      <c r="R79" s="90"/>
      <c r="S79" s="90"/>
      <c r="T79" s="90"/>
    </row>
    <row r="80" spans="6:20">
      <c r="F80" s="90"/>
      <c r="G80" s="90"/>
      <c r="H80" s="90"/>
      <c r="I80" s="90"/>
      <c r="J80" s="90"/>
      <c r="K80" s="90"/>
      <c r="L80" s="90"/>
      <c r="M80" s="90"/>
      <c r="N80" s="90"/>
      <c r="O80" s="90"/>
      <c r="P80" s="90"/>
      <c r="Q80" s="90"/>
      <c r="R80" s="90"/>
      <c r="S80" s="90"/>
      <c r="T80" s="90"/>
    </row>
    <row r="81" spans="6:20">
      <c r="F81" s="90"/>
      <c r="G81" s="90"/>
      <c r="H81" s="90"/>
      <c r="I81" s="90"/>
      <c r="J81" s="90"/>
      <c r="K81" s="90"/>
      <c r="L81" s="90"/>
      <c r="M81" s="90"/>
      <c r="N81" s="90"/>
      <c r="O81" s="90"/>
      <c r="P81" s="90"/>
      <c r="Q81" s="90"/>
      <c r="R81" s="90"/>
      <c r="S81" s="90"/>
      <c r="T81" s="90"/>
    </row>
    <row r="82" spans="6:20">
      <c r="F82" s="90"/>
      <c r="G82" s="90"/>
      <c r="H82" s="90"/>
      <c r="I82" s="90"/>
      <c r="J82" s="90"/>
      <c r="K82" s="90"/>
      <c r="L82" s="90"/>
      <c r="M82" s="90"/>
      <c r="N82" s="90"/>
      <c r="O82" s="90"/>
      <c r="P82" s="90"/>
      <c r="Q82" s="90"/>
      <c r="R82" s="90"/>
      <c r="S82" s="90"/>
      <c r="T82" s="90"/>
    </row>
    <row r="83" spans="6:20">
      <c r="F83" s="90"/>
      <c r="G83" s="90"/>
      <c r="H83" s="90"/>
      <c r="I83" s="90"/>
      <c r="J83" s="90"/>
      <c r="K83" s="90"/>
      <c r="L83" s="90"/>
      <c r="M83" s="90"/>
      <c r="N83" s="90"/>
      <c r="O83" s="90"/>
      <c r="P83" s="90"/>
      <c r="Q83" s="90"/>
      <c r="R83" s="90"/>
      <c r="S83" s="90"/>
      <c r="T83" s="90"/>
    </row>
    <row r="84" spans="6:20">
      <c r="F84" s="90"/>
      <c r="G84" s="90"/>
      <c r="H84" s="90"/>
      <c r="I84" s="90"/>
      <c r="J84" s="90"/>
      <c r="K84" s="90"/>
      <c r="L84" s="90"/>
      <c r="M84" s="90"/>
      <c r="N84" s="90"/>
      <c r="O84" s="90"/>
      <c r="P84" s="90"/>
      <c r="Q84" s="90"/>
      <c r="R84" s="90"/>
      <c r="S84" s="90"/>
      <c r="T84" s="90"/>
    </row>
    <row r="85" spans="6:20">
      <c r="F85" s="90"/>
      <c r="G85" s="90"/>
      <c r="H85" s="90"/>
      <c r="I85" s="90"/>
      <c r="J85" s="90"/>
      <c r="K85" s="90"/>
      <c r="L85" s="90"/>
      <c r="M85" s="90"/>
      <c r="N85" s="90"/>
      <c r="O85" s="90"/>
      <c r="P85" s="90"/>
      <c r="Q85" s="90"/>
      <c r="R85" s="90"/>
      <c r="S85" s="90"/>
      <c r="T85" s="90"/>
    </row>
    <row r="86" spans="6:20">
      <c r="F86" s="90"/>
      <c r="G86" s="90"/>
      <c r="H86" s="90"/>
      <c r="I86" s="90"/>
      <c r="J86" s="90"/>
      <c r="K86" s="90"/>
      <c r="L86" s="90"/>
      <c r="M86" s="90"/>
      <c r="N86" s="90"/>
      <c r="O86" s="90"/>
      <c r="P86" s="90"/>
      <c r="Q86" s="90"/>
      <c r="R86" s="90"/>
      <c r="S86" s="90"/>
      <c r="T86" s="90"/>
    </row>
    <row r="87" spans="6:20">
      <c r="F87" s="90"/>
      <c r="G87" s="90"/>
      <c r="H87" s="90"/>
      <c r="I87" s="90"/>
      <c r="J87" s="90"/>
      <c r="K87" s="90"/>
      <c r="L87" s="90"/>
      <c r="M87" s="90"/>
      <c r="N87" s="90"/>
      <c r="O87" s="90"/>
      <c r="P87" s="90"/>
      <c r="Q87" s="90"/>
      <c r="R87" s="90"/>
      <c r="S87" s="90"/>
      <c r="T87" s="90"/>
    </row>
    <row r="88" spans="6:20">
      <c r="F88" s="90"/>
      <c r="G88" s="90"/>
      <c r="H88" s="90"/>
      <c r="I88" s="90"/>
      <c r="J88" s="90"/>
      <c r="K88" s="90"/>
      <c r="L88" s="90"/>
      <c r="M88" s="90"/>
      <c r="N88" s="90"/>
      <c r="O88" s="90"/>
      <c r="P88" s="90"/>
      <c r="Q88" s="90"/>
      <c r="R88" s="90"/>
      <c r="S88" s="90"/>
      <c r="T88" s="90"/>
    </row>
    <row r="89" spans="6:20">
      <c r="F89" s="90"/>
      <c r="G89" s="90"/>
      <c r="H89" s="90"/>
      <c r="I89" s="90"/>
      <c r="J89" s="90"/>
      <c r="K89" s="90"/>
      <c r="L89" s="90"/>
      <c r="M89" s="90"/>
      <c r="N89" s="90"/>
      <c r="O89" s="90"/>
      <c r="P89" s="90"/>
      <c r="Q89" s="90"/>
      <c r="R89" s="90"/>
      <c r="S89" s="90"/>
      <c r="T89" s="90"/>
    </row>
    <row r="90" spans="6:20">
      <c r="F90" s="90"/>
      <c r="G90" s="90"/>
      <c r="H90" s="90"/>
      <c r="I90" s="90"/>
      <c r="J90" s="90"/>
      <c r="K90" s="90"/>
      <c r="L90" s="90"/>
      <c r="M90" s="90"/>
      <c r="N90" s="90"/>
      <c r="O90" s="90"/>
      <c r="P90" s="90"/>
      <c r="Q90" s="90"/>
      <c r="R90" s="90"/>
      <c r="S90" s="90"/>
      <c r="T90" s="90"/>
    </row>
    <row r="91" spans="6:20">
      <c r="F91" s="90"/>
      <c r="G91" s="90"/>
      <c r="H91" s="90"/>
      <c r="I91" s="90"/>
      <c r="J91" s="90"/>
      <c r="K91" s="90"/>
      <c r="L91" s="90"/>
      <c r="M91" s="90"/>
      <c r="N91" s="90"/>
      <c r="O91" s="90"/>
      <c r="P91" s="90"/>
      <c r="Q91" s="90"/>
      <c r="R91" s="90"/>
      <c r="S91" s="90"/>
      <c r="T91" s="90"/>
    </row>
    <row r="92" spans="6:20">
      <c r="F92" s="90"/>
      <c r="G92" s="90"/>
      <c r="H92" s="90"/>
      <c r="I92" s="90"/>
      <c r="J92" s="90"/>
      <c r="K92" s="90"/>
      <c r="L92" s="90"/>
      <c r="M92" s="90"/>
      <c r="N92" s="90"/>
      <c r="O92" s="90"/>
      <c r="P92" s="90"/>
      <c r="Q92" s="90"/>
      <c r="R92" s="90"/>
      <c r="S92" s="90"/>
      <c r="T92" s="90"/>
    </row>
    <row r="93" spans="6:20">
      <c r="F93" s="90"/>
      <c r="G93" s="90"/>
      <c r="H93" s="90"/>
      <c r="I93" s="90"/>
      <c r="J93" s="90"/>
      <c r="K93" s="90"/>
      <c r="L93" s="90"/>
      <c r="M93" s="90"/>
      <c r="N93" s="90"/>
      <c r="O93" s="90"/>
      <c r="P93" s="90"/>
      <c r="Q93" s="90"/>
      <c r="R93" s="90"/>
      <c r="S93" s="90"/>
      <c r="T93" s="90"/>
    </row>
    <row r="94" spans="6:20">
      <c r="F94" s="90"/>
      <c r="G94" s="90"/>
      <c r="H94" s="90"/>
      <c r="I94" s="90"/>
      <c r="J94" s="90"/>
      <c r="K94" s="90"/>
      <c r="L94" s="90"/>
      <c r="M94" s="90"/>
      <c r="N94" s="90"/>
      <c r="O94" s="90"/>
      <c r="P94" s="90"/>
      <c r="Q94" s="90"/>
      <c r="R94" s="90"/>
      <c r="S94" s="90"/>
      <c r="T94" s="90"/>
    </row>
    <row r="95" spans="6:20">
      <c r="F95" s="90"/>
      <c r="G95" s="90"/>
      <c r="H95" s="90"/>
      <c r="I95" s="90"/>
      <c r="J95" s="90"/>
      <c r="K95" s="90"/>
      <c r="L95" s="90"/>
      <c r="M95" s="90"/>
      <c r="N95" s="90"/>
      <c r="O95" s="90"/>
      <c r="P95" s="90"/>
      <c r="Q95" s="90"/>
      <c r="R95" s="90"/>
      <c r="S95" s="90"/>
      <c r="T95" s="90"/>
    </row>
    <row r="96" spans="6:20">
      <c r="F96" s="90"/>
      <c r="G96" s="90"/>
      <c r="H96" s="90"/>
      <c r="I96" s="90"/>
      <c r="J96" s="90"/>
      <c r="K96" s="90"/>
      <c r="L96" s="90"/>
      <c r="M96" s="90"/>
      <c r="N96" s="90"/>
      <c r="O96" s="90"/>
      <c r="P96" s="90"/>
      <c r="Q96" s="90"/>
      <c r="R96" s="90"/>
      <c r="S96" s="90"/>
      <c r="T96" s="90"/>
    </row>
    <row r="97" spans="6:20">
      <c r="F97" s="90"/>
      <c r="G97" s="90"/>
      <c r="H97" s="90"/>
      <c r="I97" s="90"/>
      <c r="J97" s="90"/>
      <c r="K97" s="90"/>
      <c r="L97" s="90"/>
      <c r="M97" s="90"/>
      <c r="N97" s="90"/>
      <c r="O97" s="90"/>
      <c r="P97" s="90"/>
      <c r="Q97" s="90"/>
      <c r="R97" s="90"/>
      <c r="S97" s="90"/>
      <c r="T97" s="90"/>
    </row>
    <row r="98" spans="6:20">
      <c r="F98" s="90"/>
      <c r="G98" s="90"/>
      <c r="H98" s="90"/>
      <c r="I98" s="90"/>
      <c r="J98" s="90"/>
      <c r="K98" s="90"/>
      <c r="L98" s="90"/>
      <c r="M98" s="90"/>
      <c r="N98" s="90"/>
      <c r="O98" s="90"/>
      <c r="P98" s="90"/>
      <c r="Q98" s="90"/>
      <c r="R98" s="90"/>
      <c r="S98" s="90"/>
      <c r="T98" s="90"/>
    </row>
    <row r="99" spans="6:20">
      <c r="F99" s="90"/>
      <c r="G99" s="90"/>
      <c r="H99" s="90"/>
      <c r="I99" s="90"/>
      <c r="J99" s="90"/>
      <c r="K99" s="90"/>
      <c r="L99" s="90"/>
      <c r="M99" s="90"/>
      <c r="N99" s="90"/>
      <c r="O99" s="90"/>
      <c r="P99" s="90"/>
      <c r="Q99" s="90"/>
      <c r="R99" s="90"/>
      <c r="S99" s="90"/>
      <c r="T99" s="90"/>
    </row>
    <row r="100" spans="6:20">
      <c r="F100" s="90"/>
      <c r="G100" s="90"/>
      <c r="H100" s="90"/>
      <c r="I100" s="90"/>
      <c r="J100" s="90"/>
      <c r="K100" s="90"/>
      <c r="L100" s="90"/>
      <c r="M100" s="90"/>
      <c r="N100" s="90"/>
      <c r="O100" s="90"/>
      <c r="P100" s="90"/>
      <c r="Q100" s="90"/>
      <c r="R100" s="90"/>
      <c r="S100" s="90"/>
      <c r="T100" s="90"/>
    </row>
    <row r="101" spans="6:20">
      <c r="F101" s="90"/>
      <c r="G101" s="90"/>
      <c r="H101" s="90"/>
      <c r="I101" s="90"/>
      <c r="J101" s="90"/>
      <c r="K101" s="90"/>
      <c r="L101" s="90"/>
      <c r="M101" s="90"/>
      <c r="N101" s="90"/>
      <c r="O101" s="90"/>
      <c r="P101" s="90"/>
      <c r="Q101" s="90"/>
      <c r="R101" s="90"/>
      <c r="S101" s="90"/>
      <c r="T101" s="90"/>
    </row>
    <row r="102" spans="6:20">
      <c r="F102" s="90"/>
      <c r="G102" s="90"/>
      <c r="H102" s="90"/>
      <c r="I102" s="90"/>
      <c r="J102" s="90"/>
      <c r="K102" s="90"/>
      <c r="L102" s="90"/>
      <c r="M102" s="90"/>
      <c r="N102" s="90"/>
      <c r="O102" s="90"/>
      <c r="P102" s="90"/>
      <c r="Q102" s="90"/>
      <c r="R102" s="90"/>
      <c r="S102" s="90"/>
      <c r="T102" s="90"/>
    </row>
    <row r="103" spans="6:20">
      <c r="F103" s="90"/>
      <c r="G103" s="90"/>
      <c r="H103" s="90"/>
      <c r="I103" s="90"/>
      <c r="J103" s="90"/>
      <c r="K103" s="90"/>
      <c r="L103" s="90"/>
      <c r="M103" s="90"/>
      <c r="N103" s="90"/>
      <c r="O103" s="90"/>
      <c r="P103" s="90"/>
      <c r="Q103" s="90"/>
      <c r="R103" s="90"/>
      <c r="S103" s="90"/>
      <c r="T103" s="90"/>
    </row>
    <row r="104" spans="6:20">
      <c r="F104" s="90"/>
      <c r="G104" s="90"/>
      <c r="H104" s="90"/>
      <c r="I104" s="90"/>
      <c r="J104" s="90"/>
      <c r="K104" s="90"/>
      <c r="L104" s="90"/>
      <c r="M104" s="90"/>
      <c r="N104" s="90"/>
      <c r="O104" s="90"/>
      <c r="P104" s="90"/>
      <c r="Q104" s="90"/>
      <c r="R104" s="90"/>
      <c r="S104" s="90"/>
      <c r="T104" s="90"/>
    </row>
    <row r="105" spans="6:20">
      <c r="F105" s="90"/>
      <c r="G105" s="90"/>
      <c r="H105" s="90"/>
      <c r="I105" s="90"/>
      <c r="J105" s="90"/>
      <c r="K105" s="90"/>
      <c r="L105" s="90"/>
      <c r="M105" s="90"/>
      <c r="N105" s="90"/>
      <c r="O105" s="90"/>
      <c r="P105" s="90"/>
      <c r="Q105" s="90"/>
      <c r="R105" s="90"/>
      <c r="S105" s="90"/>
      <c r="T105" s="90"/>
    </row>
    <row r="106" spans="6:20">
      <c r="F106" s="90"/>
      <c r="G106" s="90"/>
      <c r="H106" s="90"/>
      <c r="I106" s="90"/>
      <c r="J106" s="90"/>
      <c r="K106" s="90"/>
      <c r="L106" s="90"/>
      <c r="M106" s="90"/>
      <c r="N106" s="90"/>
      <c r="O106" s="90"/>
      <c r="P106" s="90"/>
      <c r="Q106" s="90"/>
      <c r="R106" s="90"/>
      <c r="S106" s="90"/>
      <c r="T106" s="90"/>
    </row>
    <row r="107" spans="6:20">
      <c r="F107" s="90"/>
      <c r="G107" s="90"/>
      <c r="H107" s="90"/>
      <c r="I107" s="90"/>
      <c r="J107" s="90"/>
      <c r="K107" s="90"/>
      <c r="L107" s="90"/>
      <c r="M107" s="90"/>
      <c r="N107" s="90"/>
      <c r="O107" s="90"/>
      <c r="P107" s="90"/>
      <c r="Q107" s="90"/>
      <c r="R107" s="90"/>
      <c r="S107" s="90"/>
      <c r="T107" s="90"/>
    </row>
    <row r="108" spans="6:20">
      <c r="F108" s="90"/>
      <c r="G108" s="90"/>
      <c r="H108" s="90"/>
      <c r="I108" s="90"/>
      <c r="J108" s="90"/>
      <c r="K108" s="90"/>
      <c r="L108" s="90"/>
      <c r="M108" s="90"/>
      <c r="N108" s="90"/>
      <c r="O108" s="90"/>
      <c r="P108" s="90"/>
      <c r="Q108" s="90"/>
      <c r="R108" s="90"/>
      <c r="S108" s="90"/>
      <c r="T108" s="90"/>
    </row>
    <row r="109" spans="6:20">
      <c r="F109" s="90"/>
      <c r="G109" s="90"/>
      <c r="H109" s="90"/>
      <c r="I109" s="90"/>
      <c r="J109" s="90"/>
      <c r="K109" s="90"/>
      <c r="L109" s="90"/>
      <c r="M109" s="90"/>
      <c r="N109" s="90"/>
      <c r="O109" s="90"/>
      <c r="P109" s="90"/>
      <c r="Q109" s="90"/>
      <c r="R109" s="90"/>
      <c r="S109" s="90"/>
      <c r="T109" s="90"/>
    </row>
    <row r="110" spans="6:20">
      <c r="F110" s="90"/>
      <c r="G110" s="90"/>
      <c r="H110" s="90"/>
      <c r="I110" s="90"/>
      <c r="J110" s="90"/>
      <c r="K110" s="90"/>
      <c r="L110" s="90"/>
      <c r="M110" s="90"/>
      <c r="N110" s="90"/>
      <c r="O110" s="90"/>
      <c r="P110" s="90"/>
      <c r="Q110" s="90"/>
      <c r="R110" s="90"/>
      <c r="S110" s="90"/>
      <c r="T110" s="90"/>
    </row>
    <row r="111" spans="6:20">
      <c r="F111" s="90"/>
      <c r="G111" s="90"/>
      <c r="H111" s="90"/>
      <c r="I111" s="90"/>
      <c r="J111" s="90"/>
      <c r="K111" s="90"/>
      <c r="L111" s="90"/>
      <c r="M111" s="90"/>
      <c r="N111" s="90"/>
      <c r="O111" s="90"/>
      <c r="P111" s="90"/>
      <c r="Q111" s="90"/>
      <c r="R111" s="90"/>
      <c r="S111" s="90"/>
      <c r="T111" s="90"/>
    </row>
    <row r="112" spans="6:20">
      <c r="F112" s="90"/>
      <c r="G112" s="90"/>
      <c r="H112" s="90"/>
      <c r="I112" s="90"/>
      <c r="J112" s="90"/>
      <c r="K112" s="90"/>
      <c r="L112" s="90"/>
      <c r="M112" s="90"/>
      <c r="N112" s="90"/>
      <c r="O112" s="90"/>
      <c r="P112" s="90"/>
      <c r="Q112" s="90"/>
      <c r="R112" s="90"/>
      <c r="S112" s="90"/>
      <c r="T112" s="90"/>
    </row>
    <row r="113" spans="6:20">
      <c r="F113" s="90"/>
      <c r="G113" s="90"/>
      <c r="H113" s="90"/>
      <c r="I113" s="90"/>
      <c r="J113" s="90"/>
      <c r="K113" s="90"/>
      <c r="L113" s="90"/>
      <c r="M113" s="90"/>
      <c r="N113" s="90"/>
      <c r="O113" s="90"/>
      <c r="P113" s="90"/>
      <c r="Q113" s="90"/>
      <c r="R113" s="90"/>
      <c r="S113" s="90"/>
      <c r="T113" s="90"/>
    </row>
    <row r="114" spans="6:20">
      <c r="F114" s="90"/>
      <c r="G114" s="90"/>
      <c r="H114" s="90"/>
      <c r="I114" s="90"/>
      <c r="J114" s="90"/>
      <c r="K114" s="90"/>
      <c r="L114" s="90"/>
      <c r="M114" s="90"/>
      <c r="N114" s="90"/>
      <c r="O114" s="90"/>
      <c r="P114" s="90"/>
      <c r="Q114" s="90"/>
      <c r="R114" s="90"/>
      <c r="S114" s="90"/>
      <c r="T114" s="90"/>
    </row>
    <row r="115" spans="6:20">
      <c r="F115" s="90"/>
      <c r="G115" s="90"/>
      <c r="H115" s="90"/>
      <c r="I115" s="90"/>
      <c r="J115" s="90"/>
      <c r="K115" s="90"/>
      <c r="L115" s="90"/>
      <c r="M115" s="90"/>
      <c r="N115" s="90"/>
      <c r="O115" s="90"/>
      <c r="P115" s="90"/>
      <c r="Q115" s="90"/>
      <c r="R115" s="90"/>
      <c r="S115" s="90"/>
      <c r="T115" s="90"/>
    </row>
    <row r="116" spans="6:20">
      <c r="F116" s="90"/>
      <c r="G116" s="90"/>
      <c r="H116" s="90"/>
      <c r="I116" s="90"/>
      <c r="J116" s="90"/>
      <c r="K116" s="90"/>
      <c r="L116" s="90"/>
      <c r="M116" s="90"/>
      <c r="N116" s="90"/>
      <c r="O116" s="90"/>
      <c r="P116" s="90"/>
      <c r="Q116" s="90"/>
      <c r="R116" s="90"/>
      <c r="S116" s="90"/>
      <c r="T116" s="90"/>
    </row>
    <row r="117" spans="6:20">
      <c r="F117" s="90"/>
      <c r="G117" s="90"/>
      <c r="H117" s="90"/>
      <c r="I117" s="90"/>
      <c r="J117" s="90"/>
      <c r="K117" s="90"/>
      <c r="L117" s="90"/>
      <c r="M117" s="90"/>
      <c r="N117" s="90"/>
      <c r="O117" s="90"/>
      <c r="P117" s="90"/>
      <c r="Q117" s="90"/>
      <c r="R117" s="90"/>
      <c r="S117" s="90"/>
      <c r="T117" s="90"/>
    </row>
    <row r="118" spans="6:20">
      <c r="F118" s="90"/>
      <c r="G118" s="90"/>
      <c r="H118" s="90"/>
      <c r="I118" s="90"/>
      <c r="J118" s="90"/>
      <c r="K118" s="90"/>
      <c r="L118" s="90"/>
      <c r="M118" s="90"/>
      <c r="N118" s="90"/>
      <c r="O118" s="90"/>
      <c r="P118" s="90"/>
      <c r="Q118" s="90"/>
      <c r="R118" s="90"/>
      <c r="S118" s="90"/>
      <c r="T118" s="90"/>
    </row>
    <row r="119" spans="6:20">
      <c r="F119" s="90"/>
      <c r="G119" s="90"/>
      <c r="H119" s="90"/>
      <c r="I119" s="90"/>
      <c r="J119" s="90"/>
      <c r="K119" s="90"/>
      <c r="L119" s="90"/>
      <c r="M119" s="90"/>
      <c r="N119" s="90"/>
      <c r="O119" s="90"/>
      <c r="P119" s="90"/>
      <c r="Q119" s="90"/>
      <c r="R119" s="90"/>
      <c r="S119" s="90"/>
      <c r="T119" s="90"/>
    </row>
    <row r="120" spans="6:20">
      <c r="F120" s="90"/>
      <c r="G120" s="90"/>
      <c r="H120" s="90"/>
      <c r="I120" s="90"/>
      <c r="J120" s="90"/>
      <c r="K120" s="90"/>
      <c r="L120" s="90"/>
      <c r="M120" s="90"/>
      <c r="N120" s="90"/>
      <c r="O120" s="90"/>
      <c r="P120" s="90"/>
      <c r="Q120" s="90"/>
      <c r="R120" s="90"/>
      <c r="S120" s="90"/>
      <c r="T120" s="90"/>
    </row>
    <row r="121" spans="6:20">
      <c r="F121" s="90"/>
      <c r="G121" s="90"/>
      <c r="H121" s="90"/>
      <c r="I121" s="90"/>
      <c r="J121" s="90"/>
      <c r="K121" s="90"/>
      <c r="L121" s="90"/>
      <c r="M121" s="90"/>
      <c r="N121" s="90"/>
      <c r="O121" s="90"/>
      <c r="P121" s="90"/>
      <c r="Q121" s="90"/>
      <c r="R121" s="90"/>
      <c r="S121" s="90"/>
      <c r="T121" s="90"/>
    </row>
    <row r="122" spans="6:20">
      <c r="F122" s="90"/>
      <c r="G122" s="90"/>
      <c r="H122" s="90"/>
      <c r="I122" s="90"/>
      <c r="J122" s="90"/>
      <c r="K122" s="90"/>
      <c r="L122" s="90"/>
      <c r="M122" s="90"/>
      <c r="N122" s="90"/>
      <c r="O122" s="90"/>
      <c r="P122" s="90"/>
      <c r="Q122" s="90"/>
      <c r="R122" s="90"/>
      <c r="S122" s="90"/>
      <c r="T122" s="90"/>
    </row>
    <row r="123" spans="6:20">
      <c r="F123" s="90"/>
      <c r="G123" s="90"/>
      <c r="H123" s="90"/>
      <c r="I123" s="90"/>
      <c r="J123" s="90"/>
      <c r="K123" s="90"/>
      <c r="L123" s="90"/>
      <c r="M123" s="90"/>
      <c r="N123" s="90"/>
      <c r="O123" s="90"/>
      <c r="P123" s="90"/>
      <c r="Q123" s="90"/>
      <c r="R123" s="90"/>
      <c r="S123" s="90"/>
      <c r="T123" s="90"/>
    </row>
    <row r="124" spans="6:20">
      <c r="F124" s="90"/>
      <c r="G124" s="90"/>
      <c r="H124" s="90"/>
      <c r="I124" s="90"/>
      <c r="J124" s="90"/>
      <c r="K124" s="90"/>
      <c r="L124" s="90"/>
      <c r="M124" s="90"/>
      <c r="N124" s="90"/>
      <c r="O124" s="90"/>
      <c r="P124" s="90"/>
      <c r="Q124" s="90"/>
      <c r="R124" s="90"/>
      <c r="S124" s="90"/>
      <c r="T124" s="90"/>
    </row>
    <row r="125" spans="6:20">
      <c r="F125" s="90"/>
      <c r="G125" s="90"/>
      <c r="H125" s="90"/>
      <c r="I125" s="90"/>
      <c r="J125" s="90"/>
      <c r="K125" s="90"/>
      <c r="L125" s="90"/>
      <c r="M125" s="90"/>
      <c r="N125" s="90"/>
      <c r="O125" s="90"/>
      <c r="P125" s="90"/>
      <c r="Q125" s="90"/>
      <c r="R125" s="90"/>
      <c r="S125" s="90"/>
      <c r="T125" s="90"/>
    </row>
    <row r="126" spans="6:20">
      <c r="F126" s="90"/>
      <c r="G126" s="90"/>
      <c r="H126" s="90"/>
      <c r="I126" s="90"/>
      <c r="J126" s="90"/>
      <c r="K126" s="90"/>
      <c r="L126" s="90"/>
      <c r="M126" s="90"/>
      <c r="N126" s="90"/>
      <c r="O126" s="90"/>
      <c r="P126" s="90"/>
      <c r="Q126" s="90"/>
      <c r="R126" s="90"/>
      <c r="S126" s="90"/>
      <c r="T126" s="90"/>
    </row>
    <row r="127" spans="6:20">
      <c r="F127" s="90"/>
      <c r="G127" s="90"/>
      <c r="H127" s="90"/>
      <c r="I127" s="90"/>
      <c r="J127" s="90"/>
      <c r="K127" s="90"/>
      <c r="L127" s="90"/>
      <c r="M127" s="90"/>
      <c r="N127" s="90"/>
      <c r="O127" s="90"/>
      <c r="P127" s="90"/>
      <c r="Q127" s="90"/>
      <c r="R127" s="90"/>
      <c r="S127" s="90"/>
      <c r="T127" s="90"/>
    </row>
    <row r="128" spans="6:20">
      <c r="F128" s="90"/>
      <c r="G128" s="90"/>
      <c r="H128" s="90"/>
      <c r="I128" s="90"/>
      <c r="J128" s="90"/>
      <c r="K128" s="90"/>
      <c r="L128" s="90"/>
      <c r="M128" s="90"/>
      <c r="N128" s="90"/>
      <c r="O128" s="90"/>
      <c r="P128" s="90"/>
      <c r="Q128" s="90"/>
      <c r="R128" s="90"/>
      <c r="S128" s="90"/>
      <c r="T128" s="90"/>
    </row>
    <row r="129" spans="6:20">
      <c r="F129" s="90"/>
      <c r="G129" s="90"/>
      <c r="H129" s="90"/>
      <c r="I129" s="90"/>
      <c r="J129" s="90"/>
      <c r="K129" s="90"/>
      <c r="L129" s="90"/>
      <c r="M129" s="90"/>
      <c r="N129" s="90"/>
      <c r="O129" s="90"/>
      <c r="P129" s="90"/>
      <c r="Q129" s="90"/>
      <c r="R129" s="90"/>
      <c r="S129" s="90"/>
      <c r="T129" s="90"/>
    </row>
    <row r="130" spans="6:20">
      <c r="F130" s="90"/>
      <c r="G130" s="90"/>
      <c r="H130" s="90"/>
      <c r="I130" s="90"/>
      <c r="J130" s="90"/>
      <c r="K130" s="90"/>
      <c r="L130" s="90"/>
      <c r="M130" s="90"/>
      <c r="N130" s="90"/>
      <c r="O130" s="90"/>
      <c r="P130" s="90"/>
      <c r="Q130" s="90"/>
      <c r="R130" s="90"/>
      <c r="S130" s="90"/>
      <c r="T130" s="90"/>
    </row>
    <row r="131" spans="6:20">
      <c r="F131" s="90"/>
      <c r="G131" s="90"/>
      <c r="H131" s="90"/>
      <c r="I131" s="90"/>
      <c r="J131" s="90"/>
      <c r="K131" s="90"/>
      <c r="L131" s="90"/>
      <c r="M131" s="90"/>
      <c r="N131" s="90"/>
      <c r="O131" s="90"/>
      <c r="P131" s="90"/>
      <c r="Q131" s="90"/>
      <c r="R131" s="90"/>
      <c r="S131" s="90"/>
      <c r="T131" s="90"/>
    </row>
    <row r="132" spans="6:20">
      <c r="F132" s="90"/>
      <c r="G132" s="90"/>
      <c r="H132" s="90"/>
      <c r="I132" s="90"/>
      <c r="J132" s="90"/>
      <c r="K132" s="90"/>
      <c r="L132" s="90"/>
      <c r="M132" s="90"/>
      <c r="N132" s="90"/>
      <c r="O132" s="90"/>
      <c r="P132" s="90"/>
      <c r="Q132" s="90"/>
      <c r="R132" s="90"/>
      <c r="S132" s="90"/>
      <c r="T132" s="90"/>
    </row>
    <row r="133" spans="6:20">
      <c r="F133" s="90"/>
      <c r="G133" s="90"/>
      <c r="H133" s="90"/>
      <c r="I133" s="90"/>
      <c r="J133" s="90"/>
      <c r="K133" s="90"/>
      <c r="L133" s="90"/>
      <c r="M133" s="90"/>
      <c r="N133" s="90"/>
      <c r="O133" s="90"/>
      <c r="P133" s="90"/>
      <c r="Q133" s="90"/>
      <c r="R133" s="90"/>
      <c r="S133" s="90"/>
      <c r="T133" s="90"/>
    </row>
    <row r="134" spans="6:20">
      <c r="F134" s="90"/>
      <c r="G134" s="90"/>
      <c r="H134" s="90"/>
      <c r="I134" s="90"/>
      <c r="J134" s="90"/>
      <c r="K134" s="90"/>
      <c r="L134" s="90"/>
      <c r="M134" s="90"/>
      <c r="N134" s="90"/>
      <c r="O134" s="90"/>
      <c r="P134" s="90"/>
      <c r="Q134" s="90"/>
      <c r="R134" s="90"/>
      <c r="S134" s="90"/>
      <c r="T134" s="90"/>
    </row>
    <row r="135" spans="6:20">
      <c r="F135" s="90"/>
      <c r="G135" s="90"/>
      <c r="H135" s="90"/>
      <c r="I135" s="90"/>
      <c r="J135" s="90"/>
      <c r="K135" s="90"/>
      <c r="L135" s="90"/>
      <c r="M135" s="90"/>
      <c r="N135" s="90"/>
      <c r="O135" s="90"/>
      <c r="P135" s="90"/>
      <c r="Q135" s="90"/>
      <c r="R135" s="90"/>
      <c r="S135" s="90"/>
      <c r="T135" s="90"/>
    </row>
    <row r="136" spans="6:20">
      <c r="F136" s="90"/>
      <c r="G136" s="90"/>
      <c r="H136" s="90"/>
      <c r="I136" s="90"/>
      <c r="J136" s="90"/>
      <c r="K136" s="90"/>
      <c r="L136" s="90"/>
      <c r="M136" s="90"/>
      <c r="N136" s="90"/>
      <c r="O136" s="90"/>
      <c r="P136" s="90"/>
      <c r="Q136" s="90"/>
      <c r="R136" s="90"/>
      <c r="S136" s="90"/>
      <c r="T136" s="90"/>
    </row>
    <row r="137" spans="6:20">
      <c r="F137" s="90"/>
      <c r="G137" s="90"/>
      <c r="H137" s="90"/>
      <c r="I137" s="90"/>
      <c r="J137" s="90"/>
      <c r="K137" s="90"/>
      <c r="L137" s="90"/>
      <c r="M137" s="90"/>
      <c r="N137" s="90"/>
      <c r="O137" s="90"/>
      <c r="P137" s="90"/>
      <c r="Q137" s="90"/>
      <c r="R137" s="90"/>
      <c r="S137" s="90"/>
      <c r="T137" s="90"/>
    </row>
    <row r="138" spans="6:20">
      <c r="F138" s="90"/>
      <c r="G138" s="90"/>
      <c r="H138" s="90"/>
      <c r="I138" s="90"/>
      <c r="J138" s="90"/>
      <c r="K138" s="90"/>
      <c r="L138" s="90"/>
      <c r="M138" s="90"/>
      <c r="N138" s="90"/>
      <c r="O138" s="90"/>
      <c r="P138" s="90"/>
      <c r="Q138" s="90"/>
      <c r="R138" s="90"/>
      <c r="S138" s="90"/>
      <c r="T138" s="90"/>
    </row>
    <row r="139" spans="6:20">
      <c r="F139" s="90"/>
      <c r="G139" s="90"/>
      <c r="H139" s="90"/>
      <c r="I139" s="90"/>
      <c r="J139" s="90"/>
      <c r="K139" s="90"/>
      <c r="L139" s="90"/>
      <c r="M139" s="90"/>
      <c r="N139" s="90"/>
      <c r="O139" s="90"/>
      <c r="P139" s="90"/>
      <c r="Q139" s="90"/>
      <c r="R139" s="90"/>
      <c r="S139" s="90"/>
      <c r="T139" s="90"/>
    </row>
    <row r="140" spans="6:20">
      <c r="F140" s="90"/>
      <c r="G140" s="90"/>
      <c r="H140" s="90"/>
      <c r="I140" s="90"/>
      <c r="J140" s="90"/>
      <c r="K140" s="90"/>
      <c r="L140" s="90"/>
      <c r="M140" s="90"/>
      <c r="N140" s="90"/>
      <c r="O140" s="90"/>
      <c r="P140" s="90"/>
      <c r="Q140" s="90"/>
      <c r="R140" s="90"/>
      <c r="S140" s="90"/>
      <c r="T140" s="90"/>
    </row>
    <row r="141" spans="6:20">
      <c r="F141" s="90"/>
      <c r="G141" s="90"/>
      <c r="H141" s="90"/>
      <c r="I141" s="90"/>
      <c r="J141" s="90"/>
      <c r="K141" s="90"/>
      <c r="L141" s="90"/>
      <c r="M141" s="90"/>
      <c r="N141" s="90"/>
      <c r="O141" s="90"/>
      <c r="P141" s="90"/>
      <c r="Q141" s="90"/>
      <c r="R141" s="90"/>
      <c r="S141" s="90"/>
      <c r="T141" s="90"/>
    </row>
    <row r="142" spans="6:20">
      <c r="F142" s="90"/>
      <c r="G142" s="90"/>
      <c r="H142" s="90"/>
      <c r="I142" s="90"/>
      <c r="J142" s="90"/>
      <c r="K142" s="90"/>
      <c r="L142" s="90"/>
      <c r="M142" s="90"/>
      <c r="N142" s="90"/>
      <c r="O142" s="90"/>
      <c r="P142" s="90"/>
      <c r="Q142" s="90"/>
      <c r="R142" s="90"/>
      <c r="S142" s="90"/>
      <c r="T142" s="90"/>
    </row>
    <row r="143" spans="6:20">
      <c r="F143" s="90"/>
      <c r="G143" s="90"/>
      <c r="H143" s="90"/>
      <c r="I143" s="90"/>
      <c r="J143" s="90"/>
      <c r="K143" s="90"/>
      <c r="L143" s="90"/>
      <c r="M143" s="90"/>
      <c r="N143" s="90"/>
      <c r="O143" s="90"/>
      <c r="P143" s="90"/>
      <c r="Q143" s="90"/>
      <c r="R143" s="90"/>
      <c r="S143" s="90"/>
      <c r="T143" s="90"/>
    </row>
    <row r="144" spans="6:20">
      <c r="F144" s="90"/>
      <c r="G144" s="90"/>
      <c r="H144" s="90"/>
      <c r="I144" s="90"/>
      <c r="J144" s="90"/>
      <c r="K144" s="90"/>
      <c r="L144" s="90"/>
      <c r="M144" s="90"/>
      <c r="N144" s="90"/>
      <c r="O144" s="90"/>
      <c r="P144" s="90"/>
      <c r="Q144" s="90"/>
      <c r="R144" s="90"/>
      <c r="S144" s="90"/>
      <c r="T144" s="90"/>
    </row>
    <row r="145" spans="6:20">
      <c r="F145" s="90"/>
      <c r="G145" s="90"/>
      <c r="H145" s="90"/>
      <c r="I145" s="90"/>
      <c r="J145" s="90"/>
      <c r="K145" s="90"/>
      <c r="L145" s="90"/>
      <c r="M145" s="90"/>
      <c r="N145" s="90"/>
      <c r="O145" s="90"/>
      <c r="P145" s="90"/>
      <c r="Q145" s="90"/>
      <c r="R145" s="90"/>
      <c r="S145" s="90"/>
      <c r="T145" s="90"/>
    </row>
    <row r="146" spans="6:20">
      <c r="F146" s="90"/>
      <c r="G146" s="90"/>
      <c r="H146" s="90"/>
      <c r="I146" s="90"/>
      <c r="J146" s="90"/>
      <c r="K146" s="90"/>
      <c r="L146" s="90"/>
      <c r="M146" s="90"/>
      <c r="N146" s="90"/>
      <c r="O146" s="90"/>
      <c r="P146" s="90"/>
      <c r="Q146" s="90"/>
      <c r="R146" s="90"/>
      <c r="S146" s="90"/>
      <c r="T146" s="90"/>
    </row>
    <row r="147" spans="6:20">
      <c r="F147" s="90"/>
      <c r="G147" s="90"/>
      <c r="H147" s="90"/>
      <c r="I147" s="90"/>
      <c r="J147" s="90"/>
      <c r="K147" s="90"/>
      <c r="L147" s="90"/>
      <c r="M147" s="90"/>
      <c r="N147" s="90"/>
      <c r="O147" s="90"/>
      <c r="P147" s="90"/>
      <c r="Q147" s="90"/>
      <c r="R147" s="90"/>
      <c r="S147" s="90"/>
      <c r="T147" s="90"/>
    </row>
    <row r="148" spans="6:20">
      <c r="F148" s="90"/>
      <c r="G148" s="90"/>
      <c r="H148" s="90"/>
      <c r="I148" s="90"/>
      <c r="J148" s="90"/>
      <c r="K148" s="90"/>
      <c r="L148" s="90"/>
      <c r="M148" s="90"/>
      <c r="N148" s="90"/>
      <c r="O148" s="90"/>
      <c r="P148" s="90"/>
      <c r="Q148" s="90"/>
      <c r="R148" s="90"/>
      <c r="S148" s="90"/>
      <c r="T148" s="90"/>
    </row>
    <row r="149" spans="6:20">
      <c r="F149" s="90"/>
      <c r="G149" s="90"/>
      <c r="H149" s="90"/>
      <c r="I149" s="90"/>
      <c r="J149" s="90"/>
      <c r="K149" s="90"/>
      <c r="L149" s="90"/>
      <c r="M149" s="90"/>
      <c r="N149" s="90"/>
      <c r="O149" s="90"/>
      <c r="P149" s="90"/>
      <c r="Q149" s="90"/>
      <c r="R149" s="90"/>
      <c r="S149" s="90"/>
      <c r="T149" s="90"/>
    </row>
    <row r="150" spans="6:20">
      <c r="F150" s="90"/>
      <c r="G150" s="90"/>
      <c r="H150" s="90"/>
      <c r="I150" s="90"/>
      <c r="J150" s="90"/>
      <c r="K150" s="90"/>
      <c r="L150" s="90"/>
      <c r="M150" s="90"/>
      <c r="N150" s="90"/>
      <c r="O150" s="90"/>
      <c r="P150" s="90"/>
      <c r="Q150" s="90"/>
      <c r="R150" s="90"/>
      <c r="S150" s="90"/>
      <c r="T150" s="90"/>
    </row>
    <row r="151" spans="6:20">
      <c r="F151" s="90"/>
      <c r="G151" s="90"/>
      <c r="H151" s="90"/>
      <c r="I151" s="90"/>
      <c r="J151" s="90"/>
      <c r="K151" s="90"/>
      <c r="L151" s="90"/>
      <c r="M151" s="90"/>
      <c r="N151" s="90"/>
      <c r="O151" s="90"/>
      <c r="P151" s="90"/>
      <c r="Q151" s="90"/>
      <c r="R151" s="90"/>
      <c r="S151" s="90"/>
      <c r="T151" s="90"/>
    </row>
    <row r="152" spans="6:20">
      <c r="F152" s="90"/>
      <c r="G152" s="90"/>
      <c r="H152" s="90"/>
      <c r="I152" s="90"/>
      <c r="J152" s="90"/>
      <c r="K152" s="90"/>
      <c r="L152" s="90"/>
      <c r="M152" s="90"/>
      <c r="N152" s="90"/>
      <c r="O152" s="90"/>
      <c r="P152" s="90"/>
      <c r="Q152" s="90"/>
      <c r="R152" s="90"/>
      <c r="S152" s="90"/>
      <c r="T152" s="90"/>
    </row>
    <row r="153" spans="6:20">
      <c r="F153" s="90"/>
      <c r="G153" s="90"/>
      <c r="H153" s="90"/>
      <c r="I153" s="90"/>
      <c r="J153" s="90"/>
      <c r="K153" s="90"/>
      <c r="L153" s="90"/>
      <c r="M153" s="90"/>
      <c r="N153" s="90"/>
      <c r="O153" s="90"/>
      <c r="P153" s="90"/>
      <c r="Q153" s="90"/>
      <c r="R153" s="90"/>
      <c r="S153" s="90"/>
      <c r="T153" s="90"/>
    </row>
    <row r="154" spans="6:20">
      <c r="F154" s="90"/>
      <c r="G154" s="90"/>
      <c r="H154" s="90"/>
      <c r="I154" s="90"/>
      <c r="J154" s="90"/>
      <c r="K154" s="90"/>
      <c r="L154" s="90"/>
      <c r="M154" s="90"/>
      <c r="N154" s="90"/>
      <c r="O154" s="90"/>
      <c r="P154" s="90"/>
      <c r="Q154" s="90"/>
      <c r="R154" s="90"/>
      <c r="S154" s="90"/>
      <c r="T154" s="90"/>
    </row>
    <row r="155" spans="6:20">
      <c r="F155" s="90"/>
      <c r="G155" s="90"/>
      <c r="H155" s="90"/>
      <c r="I155" s="90"/>
      <c r="J155" s="90"/>
      <c r="K155" s="90"/>
      <c r="L155" s="90"/>
      <c r="M155" s="90"/>
      <c r="N155" s="90"/>
      <c r="O155" s="90"/>
      <c r="P155" s="90"/>
      <c r="Q155" s="90"/>
      <c r="R155" s="90"/>
      <c r="S155" s="90"/>
      <c r="T155" s="90"/>
    </row>
    <row r="156" spans="6:20">
      <c r="F156" s="90"/>
      <c r="G156" s="90"/>
      <c r="H156" s="90"/>
      <c r="I156" s="90"/>
      <c r="J156" s="90"/>
      <c r="K156" s="90"/>
      <c r="L156" s="90"/>
      <c r="M156" s="90"/>
      <c r="N156" s="90"/>
      <c r="O156" s="90"/>
      <c r="P156" s="90"/>
      <c r="Q156" s="90"/>
      <c r="R156" s="90"/>
      <c r="S156" s="90"/>
      <c r="T156" s="90"/>
    </row>
    <row r="157" spans="6:20">
      <c r="F157" s="90"/>
      <c r="G157" s="90"/>
      <c r="H157" s="90"/>
      <c r="I157" s="90"/>
      <c r="J157" s="90"/>
      <c r="K157" s="90"/>
      <c r="L157" s="90"/>
      <c r="M157" s="90"/>
      <c r="N157" s="90"/>
      <c r="O157" s="90"/>
      <c r="P157" s="90"/>
      <c r="Q157" s="90"/>
      <c r="R157" s="90"/>
      <c r="S157" s="90"/>
      <c r="T157" s="90"/>
    </row>
    <row r="158" spans="6:20">
      <c r="F158" s="90"/>
      <c r="G158" s="90"/>
      <c r="H158" s="90"/>
      <c r="I158" s="90"/>
      <c r="J158" s="90"/>
      <c r="K158" s="90"/>
      <c r="L158" s="90"/>
      <c r="M158" s="90"/>
      <c r="N158" s="90"/>
      <c r="O158" s="90"/>
      <c r="P158" s="90"/>
      <c r="Q158" s="90"/>
      <c r="R158" s="90"/>
      <c r="S158" s="90"/>
      <c r="T158" s="90"/>
    </row>
    <row r="159" spans="6:20">
      <c r="F159" s="90"/>
      <c r="G159" s="90"/>
      <c r="H159" s="90"/>
      <c r="I159" s="90"/>
      <c r="J159" s="90"/>
      <c r="K159" s="90"/>
      <c r="L159" s="90"/>
      <c r="M159" s="90"/>
      <c r="N159" s="90"/>
      <c r="O159" s="90"/>
      <c r="P159" s="90"/>
      <c r="Q159" s="90"/>
      <c r="R159" s="90"/>
      <c r="S159" s="90"/>
      <c r="T159" s="90"/>
    </row>
    <row r="160" spans="6:20">
      <c r="F160" s="90"/>
      <c r="G160" s="90"/>
      <c r="H160" s="90"/>
      <c r="I160" s="90"/>
      <c r="J160" s="90"/>
      <c r="K160" s="90"/>
      <c r="L160" s="90"/>
      <c r="M160" s="90"/>
      <c r="N160" s="90"/>
      <c r="O160" s="90"/>
      <c r="P160" s="90"/>
      <c r="Q160" s="90"/>
      <c r="R160" s="90"/>
      <c r="S160" s="90"/>
      <c r="T160" s="90"/>
    </row>
    <row r="161" spans="6:20">
      <c r="F161" s="90"/>
      <c r="G161" s="90"/>
      <c r="H161" s="90"/>
      <c r="I161" s="90"/>
      <c r="J161" s="90"/>
      <c r="K161" s="90"/>
      <c r="L161" s="90"/>
      <c r="M161" s="90"/>
      <c r="N161" s="90"/>
      <c r="O161" s="90"/>
      <c r="P161" s="90"/>
      <c r="Q161" s="90"/>
      <c r="R161" s="90"/>
      <c r="S161" s="90"/>
      <c r="T161" s="90"/>
    </row>
    <row r="162" spans="6:20">
      <c r="F162" s="90"/>
      <c r="G162" s="90"/>
      <c r="H162" s="90"/>
      <c r="I162" s="90"/>
      <c r="J162" s="90"/>
      <c r="K162" s="90"/>
      <c r="L162" s="90"/>
      <c r="M162" s="90"/>
      <c r="N162" s="90"/>
      <c r="O162" s="90"/>
      <c r="P162" s="90"/>
      <c r="Q162" s="90"/>
      <c r="R162" s="90"/>
      <c r="S162" s="90"/>
      <c r="T162" s="90"/>
    </row>
    <row r="163" spans="6:20">
      <c r="F163" s="90"/>
      <c r="G163" s="90"/>
      <c r="H163" s="90"/>
      <c r="I163" s="90"/>
      <c r="J163" s="90"/>
      <c r="K163" s="90"/>
      <c r="L163" s="90"/>
      <c r="M163" s="90"/>
      <c r="N163" s="90"/>
      <c r="O163" s="90"/>
      <c r="P163" s="90"/>
      <c r="Q163" s="90"/>
      <c r="R163" s="90"/>
      <c r="S163" s="90"/>
      <c r="T163" s="90"/>
    </row>
    <row r="164" spans="6:20">
      <c r="F164" s="90"/>
      <c r="G164" s="90"/>
      <c r="H164" s="90"/>
      <c r="I164" s="90"/>
      <c r="J164" s="90"/>
      <c r="K164" s="90"/>
      <c r="L164" s="90"/>
      <c r="M164" s="90"/>
      <c r="N164" s="90"/>
      <c r="O164" s="90"/>
      <c r="P164" s="90"/>
      <c r="Q164" s="90"/>
      <c r="R164" s="90"/>
      <c r="S164" s="90"/>
      <c r="T164" s="90"/>
    </row>
    <row r="165" spans="6:20">
      <c r="F165" s="90"/>
      <c r="G165" s="90"/>
      <c r="H165" s="90"/>
      <c r="I165" s="90"/>
      <c r="J165" s="90"/>
      <c r="K165" s="90"/>
      <c r="L165" s="90"/>
      <c r="M165" s="90"/>
      <c r="N165" s="90"/>
      <c r="O165" s="90"/>
      <c r="P165" s="90"/>
      <c r="Q165" s="90"/>
      <c r="R165" s="90"/>
      <c r="S165" s="90"/>
      <c r="T165" s="90"/>
    </row>
    <row r="166" spans="6:20">
      <c r="F166" s="90"/>
      <c r="G166" s="90"/>
      <c r="H166" s="90"/>
      <c r="I166" s="90"/>
      <c r="J166" s="90"/>
      <c r="K166" s="90"/>
      <c r="L166" s="90"/>
      <c r="M166" s="90"/>
      <c r="N166" s="90"/>
      <c r="O166" s="90"/>
      <c r="P166" s="90"/>
      <c r="Q166" s="90"/>
      <c r="R166" s="90"/>
      <c r="S166" s="90"/>
      <c r="T166" s="90"/>
    </row>
    <row r="167" spans="6:20">
      <c r="F167" s="90"/>
      <c r="G167" s="90"/>
      <c r="H167" s="90"/>
      <c r="I167" s="90"/>
      <c r="J167" s="90"/>
      <c r="K167" s="90"/>
      <c r="L167" s="90"/>
      <c r="M167" s="90"/>
      <c r="N167" s="90"/>
      <c r="O167" s="90"/>
      <c r="P167" s="90"/>
      <c r="Q167" s="90"/>
      <c r="R167" s="90"/>
      <c r="S167" s="90"/>
      <c r="T167" s="90"/>
    </row>
    <row r="168" spans="6:20">
      <c r="F168" s="90"/>
      <c r="G168" s="90"/>
      <c r="H168" s="90"/>
      <c r="I168" s="90"/>
      <c r="J168" s="90"/>
      <c r="K168" s="90"/>
      <c r="L168" s="90"/>
      <c r="M168" s="90"/>
      <c r="N168" s="90"/>
      <c r="O168" s="90"/>
      <c r="P168" s="90"/>
      <c r="Q168" s="90"/>
      <c r="R168" s="90"/>
      <c r="S168" s="90"/>
      <c r="T168" s="90"/>
    </row>
    <row r="169" spans="6:20">
      <c r="F169" s="90"/>
      <c r="G169" s="90"/>
      <c r="H169" s="90"/>
      <c r="I169" s="90"/>
      <c r="J169" s="90"/>
      <c r="K169" s="90"/>
      <c r="L169" s="90"/>
      <c r="M169" s="90"/>
      <c r="N169" s="90"/>
      <c r="O169" s="90"/>
      <c r="P169" s="90"/>
      <c r="Q169" s="90"/>
      <c r="R169" s="90"/>
      <c r="S169" s="90"/>
      <c r="T169" s="90"/>
    </row>
    <row r="170" spans="6:20">
      <c r="F170" s="90"/>
      <c r="G170" s="90"/>
      <c r="H170" s="90"/>
      <c r="I170" s="90"/>
      <c r="J170" s="90"/>
      <c r="K170" s="90"/>
      <c r="L170" s="90"/>
      <c r="M170" s="90"/>
      <c r="N170" s="90"/>
      <c r="O170" s="90"/>
      <c r="P170" s="90"/>
      <c r="Q170" s="90"/>
      <c r="R170" s="90"/>
      <c r="S170" s="90"/>
      <c r="T170" s="90"/>
    </row>
    <row r="171" spans="6:20">
      <c r="F171" s="90"/>
      <c r="G171" s="90"/>
      <c r="H171" s="90"/>
      <c r="I171" s="90"/>
      <c r="J171" s="90"/>
      <c r="K171" s="90"/>
      <c r="L171" s="90"/>
      <c r="M171" s="90"/>
      <c r="N171" s="90"/>
      <c r="O171" s="90"/>
      <c r="P171" s="90"/>
      <c r="Q171" s="90"/>
      <c r="R171" s="90"/>
      <c r="S171" s="90"/>
      <c r="T171" s="90"/>
    </row>
    <row r="172" spans="6:20">
      <c r="F172" s="90"/>
      <c r="G172" s="90"/>
      <c r="H172" s="90"/>
      <c r="I172" s="90"/>
      <c r="J172" s="90"/>
      <c r="K172" s="90"/>
      <c r="L172" s="90"/>
      <c r="M172" s="90"/>
      <c r="N172" s="90"/>
      <c r="O172" s="90"/>
      <c r="P172" s="90"/>
      <c r="Q172" s="90"/>
      <c r="R172" s="90"/>
      <c r="S172" s="90"/>
      <c r="T172" s="90"/>
    </row>
    <row r="173" spans="6:20">
      <c r="F173" s="90"/>
      <c r="G173" s="90"/>
      <c r="H173" s="90"/>
      <c r="I173" s="90"/>
      <c r="J173" s="90"/>
      <c r="K173" s="90"/>
      <c r="L173" s="90"/>
      <c r="M173" s="90"/>
      <c r="N173" s="90"/>
      <c r="O173" s="90"/>
      <c r="P173" s="90"/>
      <c r="Q173" s="90"/>
      <c r="R173" s="90"/>
      <c r="S173" s="90"/>
      <c r="T173" s="90"/>
    </row>
    <row r="174" spans="6:20">
      <c r="F174" s="90"/>
      <c r="G174" s="90"/>
      <c r="H174" s="90"/>
      <c r="I174" s="90"/>
      <c r="J174" s="90"/>
      <c r="K174" s="90"/>
      <c r="L174" s="90"/>
      <c r="M174" s="90"/>
      <c r="N174" s="90"/>
      <c r="O174" s="90"/>
      <c r="P174" s="90"/>
      <c r="Q174" s="90"/>
      <c r="R174" s="90"/>
      <c r="S174" s="90"/>
      <c r="T174" s="90"/>
    </row>
    <row r="175" spans="6:20">
      <c r="F175" s="90"/>
      <c r="G175" s="90"/>
      <c r="H175" s="90"/>
      <c r="I175" s="90"/>
      <c r="J175" s="90"/>
      <c r="K175" s="90"/>
      <c r="L175" s="90"/>
      <c r="M175" s="90"/>
      <c r="N175" s="90"/>
      <c r="O175" s="90"/>
      <c r="P175" s="90"/>
      <c r="Q175" s="90"/>
      <c r="R175" s="90"/>
      <c r="S175" s="90"/>
      <c r="T175" s="90"/>
    </row>
    <row r="176" spans="6:20">
      <c r="F176" s="90"/>
      <c r="G176" s="90"/>
      <c r="H176" s="90"/>
      <c r="I176" s="90"/>
      <c r="J176" s="90"/>
      <c r="K176" s="90"/>
      <c r="L176" s="90"/>
      <c r="M176" s="90"/>
      <c r="N176" s="90"/>
      <c r="O176" s="90"/>
      <c r="P176" s="90"/>
      <c r="Q176" s="90"/>
      <c r="R176" s="90"/>
      <c r="S176" s="90"/>
      <c r="T176" s="90"/>
    </row>
    <row r="177" spans="6:20">
      <c r="F177" s="90"/>
      <c r="G177" s="90"/>
      <c r="H177" s="90"/>
      <c r="I177" s="90"/>
      <c r="J177" s="90"/>
      <c r="K177" s="90"/>
      <c r="L177" s="90"/>
      <c r="M177" s="90"/>
      <c r="N177" s="90"/>
      <c r="O177" s="90"/>
      <c r="P177" s="90"/>
      <c r="Q177" s="90"/>
      <c r="R177" s="90"/>
      <c r="S177" s="90"/>
      <c r="T177" s="90"/>
    </row>
    <row r="178" spans="6:20">
      <c r="F178" s="90"/>
      <c r="G178" s="90"/>
      <c r="H178" s="90"/>
      <c r="I178" s="90"/>
      <c r="J178" s="90"/>
      <c r="K178" s="90"/>
      <c r="L178" s="90"/>
      <c r="M178" s="90"/>
      <c r="N178" s="90"/>
      <c r="O178" s="90"/>
      <c r="P178" s="90"/>
      <c r="Q178" s="90"/>
      <c r="R178" s="90"/>
      <c r="S178" s="90"/>
      <c r="T178" s="90"/>
    </row>
    <row r="179" spans="6:20">
      <c r="F179" s="90"/>
      <c r="G179" s="90"/>
      <c r="H179" s="90"/>
      <c r="I179" s="90"/>
      <c r="J179" s="90"/>
      <c r="K179" s="90"/>
      <c r="L179" s="90"/>
      <c r="M179" s="90"/>
      <c r="N179" s="90"/>
      <c r="O179" s="90"/>
      <c r="P179" s="90"/>
      <c r="Q179" s="90"/>
      <c r="R179" s="90"/>
      <c r="S179" s="90"/>
      <c r="T179" s="90"/>
    </row>
    <row r="180" spans="6:20">
      <c r="F180" s="90"/>
      <c r="G180" s="90"/>
      <c r="H180" s="90"/>
      <c r="I180" s="90"/>
      <c r="J180" s="90"/>
      <c r="K180" s="90"/>
      <c r="L180" s="90"/>
      <c r="M180" s="90"/>
      <c r="N180" s="90"/>
      <c r="O180" s="90"/>
      <c r="P180" s="90"/>
      <c r="Q180" s="90"/>
      <c r="R180" s="90"/>
      <c r="S180" s="90"/>
      <c r="T180" s="90"/>
    </row>
    <row r="181" spans="6:20">
      <c r="F181" s="90"/>
      <c r="G181" s="90"/>
      <c r="H181" s="90"/>
      <c r="I181" s="90"/>
      <c r="J181" s="90"/>
      <c r="K181" s="90"/>
      <c r="L181" s="90"/>
      <c r="M181" s="90"/>
      <c r="N181" s="90"/>
      <c r="O181" s="90"/>
      <c r="P181" s="90"/>
      <c r="Q181" s="90"/>
      <c r="R181" s="90"/>
      <c r="S181" s="90"/>
      <c r="T181" s="90"/>
    </row>
    <row r="182" spans="6:20">
      <c r="F182" s="90"/>
      <c r="G182" s="90"/>
      <c r="H182" s="90"/>
      <c r="I182" s="90"/>
      <c r="J182" s="90"/>
      <c r="K182" s="90"/>
      <c r="L182" s="90"/>
      <c r="M182" s="90"/>
      <c r="N182" s="90"/>
      <c r="O182" s="90"/>
      <c r="P182" s="90"/>
      <c r="Q182" s="90"/>
      <c r="R182" s="90"/>
      <c r="S182" s="90"/>
      <c r="T182" s="90"/>
    </row>
    <row r="183" spans="6:20">
      <c r="F183" s="90"/>
      <c r="G183" s="90"/>
      <c r="H183" s="90"/>
      <c r="I183" s="90"/>
      <c r="J183" s="90"/>
      <c r="K183" s="90"/>
      <c r="L183" s="90"/>
      <c r="M183" s="90"/>
      <c r="N183" s="90"/>
      <c r="O183" s="90"/>
      <c r="P183" s="90"/>
      <c r="Q183" s="90"/>
      <c r="R183" s="90"/>
      <c r="S183" s="90"/>
      <c r="T183" s="90"/>
    </row>
    <row r="184" spans="6:20">
      <c r="F184" s="90"/>
      <c r="G184" s="90"/>
      <c r="H184" s="90"/>
      <c r="I184" s="90"/>
      <c r="J184" s="90"/>
      <c r="K184" s="90"/>
      <c r="L184" s="90"/>
      <c r="M184" s="90"/>
      <c r="N184" s="90"/>
      <c r="O184" s="90"/>
      <c r="P184" s="90"/>
      <c r="Q184" s="90"/>
      <c r="R184" s="90"/>
      <c r="S184" s="90"/>
      <c r="T184" s="90"/>
    </row>
    <row r="185" spans="6:20">
      <c r="F185" s="90"/>
      <c r="G185" s="90"/>
      <c r="H185" s="90"/>
      <c r="I185" s="90"/>
      <c r="J185" s="90"/>
      <c r="K185" s="90"/>
      <c r="L185" s="90"/>
      <c r="M185" s="90"/>
      <c r="N185" s="90"/>
      <c r="O185" s="90"/>
      <c r="P185" s="90"/>
      <c r="Q185" s="90"/>
      <c r="R185" s="90"/>
      <c r="S185" s="90"/>
      <c r="T185" s="90"/>
    </row>
    <row r="186" spans="6:20">
      <c r="F186" s="90"/>
      <c r="G186" s="90"/>
      <c r="H186" s="90"/>
      <c r="I186" s="90"/>
      <c r="J186" s="90"/>
      <c r="K186" s="90"/>
      <c r="L186" s="90"/>
      <c r="M186" s="90"/>
      <c r="N186" s="90"/>
      <c r="O186" s="90"/>
      <c r="P186" s="90"/>
      <c r="Q186" s="90"/>
      <c r="R186" s="90"/>
      <c r="S186" s="90"/>
      <c r="T186" s="90"/>
    </row>
    <row r="187" spans="6:20">
      <c r="F187" s="90"/>
      <c r="G187" s="90"/>
      <c r="H187" s="90"/>
      <c r="I187" s="90"/>
      <c r="J187" s="90"/>
      <c r="K187" s="90"/>
      <c r="L187" s="90"/>
      <c r="M187" s="90"/>
      <c r="N187" s="90"/>
      <c r="O187" s="90"/>
      <c r="P187" s="90"/>
      <c r="Q187" s="90"/>
      <c r="R187" s="90"/>
      <c r="S187" s="90"/>
      <c r="T187" s="90"/>
    </row>
    <row r="188" spans="6:20">
      <c r="F188" s="90"/>
      <c r="G188" s="90"/>
      <c r="H188" s="90"/>
      <c r="I188" s="90"/>
      <c r="J188" s="90"/>
      <c r="K188" s="90"/>
      <c r="L188" s="90"/>
      <c r="M188" s="90"/>
      <c r="N188" s="90"/>
      <c r="O188" s="90"/>
      <c r="P188" s="90"/>
      <c r="Q188" s="90"/>
      <c r="R188" s="90"/>
      <c r="S188" s="90"/>
      <c r="T188" s="90"/>
    </row>
    <row r="189" spans="6:20">
      <c r="F189" s="90"/>
      <c r="G189" s="90"/>
      <c r="H189" s="90"/>
      <c r="I189" s="90"/>
      <c r="J189" s="90"/>
      <c r="K189" s="90"/>
      <c r="L189" s="90"/>
      <c r="M189" s="90"/>
      <c r="N189" s="90"/>
      <c r="O189" s="90"/>
      <c r="P189" s="90"/>
      <c r="Q189" s="90"/>
      <c r="R189" s="90"/>
      <c r="S189" s="90"/>
      <c r="T189" s="90"/>
    </row>
    <row r="190" spans="6:20">
      <c r="F190" s="90"/>
      <c r="G190" s="90"/>
      <c r="H190" s="90"/>
      <c r="I190" s="90"/>
      <c r="J190" s="90"/>
      <c r="K190" s="90"/>
      <c r="L190" s="90"/>
      <c r="M190" s="90"/>
      <c r="N190" s="90"/>
      <c r="O190" s="90"/>
      <c r="P190" s="90"/>
      <c r="Q190" s="90"/>
      <c r="R190" s="90"/>
      <c r="S190" s="90"/>
      <c r="T190" s="90"/>
    </row>
    <row r="191" spans="6:20">
      <c r="F191" s="90"/>
      <c r="G191" s="90"/>
      <c r="H191" s="90"/>
      <c r="I191" s="90"/>
      <c r="J191" s="90"/>
      <c r="K191" s="90"/>
      <c r="L191" s="90"/>
      <c r="M191" s="90"/>
      <c r="N191" s="90"/>
      <c r="O191" s="90"/>
      <c r="P191" s="90"/>
      <c r="Q191" s="90"/>
      <c r="R191" s="90"/>
      <c r="S191" s="90"/>
      <c r="T191" s="90"/>
    </row>
    <row r="192" spans="6:20">
      <c r="F192" s="90"/>
      <c r="G192" s="90"/>
      <c r="H192" s="90"/>
      <c r="I192" s="90"/>
      <c r="J192" s="90"/>
      <c r="K192" s="90"/>
      <c r="L192" s="90"/>
      <c r="M192" s="90"/>
      <c r="N192" s="90"/>
      <c r="O192" s="90"/>
      <c r="P192" s="90"/>
      <c r="Q192" s="90"/>
      <c r="R192" s="90"/>
      <c r="S192" s="90"/>
      <c r="T192" s="90"/>
    </row>
    <row r="193" spans="6:20">
      <c r="F193" s="90"/>
      <c r="G193" s="90"/>
      <c r="H193" s="90"/>
      <c r="I193" s="90"/>
      <c r="J193" s="90"/>
      <c r="K193" s="90"/>
      <c r="L193" s="90"/>
      <c r="M193" s="90"/>
      <c r="N193" s="90"/>
      <c r="O193" s="90"/>
      <c r="P193" s="90"/>
      <c r="Q193" s="90"/>
      <c r="R193" s="90"/>
      <c r="S193" s="90"/>
      <c r="T193" s="90"/>
    </row>
    <row r="194" spans="6:20">
      <c r="F194" s="90"/>
      <c r="G194" s="90"/>
      <c r="H194" s="90"/>
      <c r="I194" s="90"/>
      <c r="J194" s="90"/>
      <c r="K194" s="90"/>
      <c r="L194" s="90"/>
      <c r="M194" s="90"/>
      <c r="N194" s="90"/>
      <c r="O194" s="90"/>
      <c r="P194" s="90"/>
      <c r="Q194" s="90"/>
      <c r="R194" s="90"/>
      <c r="S194" s="90"/>
      <c r="T194" s="90"/>
    </row>
    <row r="195" spans="6:20">
      <c r="F195" s="90"/>
      <c r="G195" s="90"/>
      <c r="H195" s="90"/>
      <c r="I195" s="90"/>
      <c r="J195" s="90"/>
      <c r="K195" s="90"/>
      <c r="L195" s="90"/>
      <c r="M195" s="90"/>
      <c r="N195" s="90"/>
      <c r="O195" s="90"/>
      <c r="P195" s="90"/>
      <c r="Q195" s="90"/>
      <c r="R195" s="90"/>
      <c r="S195" s="90"/>
      <c r="T195" s="90"/>
    </row>
    <row r="196" spans="6:20">
      <c r="F196" s="90"/>
      <c r="G196" s="90"/>
      <c r="H196" s="90"/>
      <c r="I196" s="90"/>
      <c r="J196" s="90"/>
      <c r="K196" s="90"/>
      <c r="L196" s="90"/>
      <c r="M196" s="90"/>
      <c r="N196" s="90"/>
      <c r="O196" s="90"/>
      <c r="P196" s="90"/>
      <c r="Q196" s="90"/>
      <c r="R196" s="90"/>
      <c r="S196" s="90"/>
      <c r="T196" s="90"/>
    </row>
    <row r="197" spans="6:20">
      <c r="F197" s="90"/>
      <c r="G197" s="90"/>
      <c r="H197" s="90"/>
      <c r="I197" s="90"/>
      <c r="J197" s="90"/>
      <c r="K197" s="90"/>
      <c r="L197" s="90"/>
      <c r="M197" s="90"/>
      <c r="N197" s="90"/>
      <c r="O197" s="90"/>
      <c r="P197" s="90"/>
      <c r="Q197" s="90"/>
      <c r="R197" s="90"/>
      <c r="S197" s="90"/>
      <c r="T197" s="90"/>
    </row>
    <row r="198" spans="6:20">
      <c r="F198" s="90"/>
      <c r="G198" s="90"/>
      <c r="H198" s="90"/>
      <c r="I198" s="90"/>
      <c r="J198" s="90"/>
      <c r="K198" s="90"/>
      <c r="L198" s="90"/>
      <c r="M198" s="90"/>
      <c r="N198" s="90"/>
      <c r="O198" s="90"/>
      <c r="P198" s="90"/>
      <c r="Q198" s="90"/>
      <c r="R198" s="90"/>
      <c r="S198" s="90"/>
      <c r="T198" s="90"/>
    </row>
    <row r="199" spans="6:20">
      <c r="F199" s="90"/>
      <c r="G199" s="90"/>
      <c r="H199" s="90"/>
      <c r="I199" s="90"/>
      <c r="J199" s="90"/>
      <c r="K199" s="90"/>
      <c r="L199" s="90"/>
      <c r="M199" s="90"/>
      <c r="N199" s="90"/>
      <c r="O199" s="90"/>
      <c r="P199" s="90"/>
      <c r="Q199" s="90"/>
      <c r="R199" s="90"/>
      <c r="S199" s="90"/>
      <c r="T199" s="90"/>
    </row>
    <row r="200" spans="6:20">
      <c r="F200" s="90"/>
      <c r="G200" s="90"/>
      <c r="H200" s="90"/>
      <c r="I200" s="90"/>
      <c r="J200" s="90"/>
      <c r="K200" s="90"/>
      <c r="L200" s="90"/>
      <c r="M200" s="90"/>
      <c r="N200" s="90"/>
      <c r="O200" s="90"/>
      <c r="P200" s="90"/>
      <c r="Q200" s="90"/>
      <c r="R200" s="90"/>
      <c r="S200" s="90"/>
      <c r="T200" s="90"/>
    </row>
    <row r="201" spans="6:20">
      <c r="F201" s="90"/>
      <c r="G201" s="90"/>
      <c r="H201" s="90"/>
      <c r="I201" s="90"/>
      <c r="J201" s="90"/>
      <c r="K201" s="90"/>
      <c r="L201" s="90"/>
      <c r="M201" s="90"/>
      <c r="N201" s="90"/>
      <c r="O201" s="90"/>
      <c r="P201" s="90"/>
      <c r="Q201" s="90"/>
      <c r="R201" s="90"/>
      <c r="S201" s="90"/>
      <c r="T201" s="90"/>
    </row>
    <row r="202" spans="6:20">
      <c r="F202" s="90"/>
      <c r="G202" s="90"/>
      <c r="H202" s="90"/>
      <c r="I202" s="90"/>
      <c r="J202" s="90"/>
      <c r="K202" s="90"/>
      <c r="L202" s="90"/>
      <c r="M202" s="90"/>
      <c r="N202" s="90"/>
      <c r="O202" s="90"/>
      <c r="P202" s="90"/>
      <c r="Q202" s="90"/>
      <c r="R202" s="90"/>
      <c r="S202" s="90"/>
      <c r="T202" s="90"/>
    </row>
    <row r="203" spans="6:20">
      <c r="F203" s="90"/>
      <c r="G203" s="90"/>
      <c r="H203" s="90"/>
      <c r="I203" s="90"/>
      <c r="J203" s="90"/>
      <c r="K203" s="90"/>
      <c r="L203" s="90"/>
      <c r="M203" s="90"/>
      <c r="N203" s="90"/>
      <c r="O203" s="90"/>
      <c r="P203" s="90"/>
      <c r="Q203" s="90"/>
      <c r="R203" s="90"/>
      <c r="S203" s="90"/>
      <c r="T203" s="90"/>
    </row>
    <row r="204" spans="6:20">
      <c r="F204" s="90"/>
      <c r="G204" s="90"/>
      <c r="H204" s="90"/>
      <c r="I204" s="90"/>
      <c r="J204" s="90"/>
      <c r="K204" s="90"/>
      <c r="L204" s="90"/>
      <c r="M204" s="90"/>
      <c r="N204" s="90"/>
      <c r="O204" s="90"/>
      <c r="P204" s="90"/>
      <c r="Q204" s="90"/>
      <c r="R204" s="90"/>
      <c r="S204" s="90"/>
      <c r="T204" s="90"/>
    </row>
    <row r="205" spans="6:20">
      <c r="F205" s="90"/>
      <c r="G205" s="90"/>
      <c r="H205" s="90"/>
      <c r="I205" s="90"/>
      <c r="J205" s="90"/>
      <c r="K205" s="90"/>
      <c r="L205" s="90"/>
      <c r="M205" s="90"/>
      <c r="N205" s="90"/>
      <c r="O205" s="90"/>
      <c r="P205" s="90"/>
      <c r="Q205" s="90"/>
      <c r="R205" s="90"/>
      <c r="S205" s="90"/>
      <c r="T205" s="90"/>
    </row>
    <row r="206" spans="6:20">
      <c r="F206" s="90"/>
      <c r="G206" s="90"/>
      <c r="H206" s="90"/>
      <c r="I206" s="90"/>
      <c r="J206" s="90"/>
      <c r="K206" s="90"/>
      <c r="L206" s="90"/>
      <c r="M206" s="90"/>
      <c r="N206" s="90"/>
      <c r="O206" s="90"/>
      <c r="P206" s="90"/>
      <c r="Q206" s="90"/>
      <c r="R206" s="90"/>
      <c r="S206" s="90"/>
      <c r="T206" s="90"/>
    </row>
    <row r="207" spans="6:20">
      <c r="F207" s="90"/>
      <c r="G207" s="90"/>
      <c r="H207" s="90"/>
      <c r="I207" s="90"/>
      <c r="J207" s="90"/>
      <c r="K207" s="90"/>
      <c r="L207" s="90"/>
      <c r="M207" s="90"/>
      <c r="N207" s="90"/>
      <c r="O207" s="90"/>
      <c r="P207" s="90"/>
      <c r="Q207" s="90"/>
      <c r="R207" s="90"/>
      <c r="S207" s="90"/>
      <c r="T207" s="90"/>
    </row>
    <row r="208" spans="6:20">
      <c r="F208" s="90"/>
      <c r="G208" s="90"/>
      <c r="H208" s="90"/>
      <c r="I208" s="90"/>
      <c r="J208" s="90"/>
      <c r="K208" s="90"/>
      <c r="L208" s="90"/>
      <c r="M208" s="90"/>
      <c r="N208" s="90"/>
      <c r="O208" s="90"/>
      <c r="P208" s="90"/>
      <c r="Q208" s="90"/>
      <c r="R208" s="90"/>
      <c r="S208" s="90"/>
      <c r="T208" s="90"/>
    </row>
    <row r="209" spans="6:20">
      <c r="F209" s="90"/>
      <c r="G209" s="90"/>
      <c r="H209" s="90"/>
      <c r="I209" s="90"/>
      <c r="J209" s="90"/>
      <c r="K209" s="90"/>
      <c r="L209" s="90"/>
      <c r="M209" s="90"/>
      <c r="N209" s="90"/>
      <c r="O209" s="90"/>
      <c r="P209" s="90"/>
      <c r="Q209" s="90"/>
      <c r="R209" s="90"/>
      <c r="S209" s="90"/>
      <c r="T209" s="90"/>
    </row>
    <row r="210" spans="6:20">
      <c r="F210" s="90"/>
      <c r="G210" s="90"/>
      <c r="H210" s="90"/>
      <c r="I210" s="90"/>
      <c r="J210" s="90"/>
      <c r="K210" s="90"/>
      <c r="L210" s="90"/>
      <c r="M210" s="90"/>
      <c r="N210" s="90"/>
      <c r="O210" s="90"/>
      <c r="P210" s="90"/>
      <c r="Q210" s="90"/>
      <c r="R210" s="90"/>
      <c r="S210" s="90"/>
      <c r="T210" s="90"/>
    </row>
    <row r="211" spans="6:20">
      <c r="F211" s="90"/>
      <c r="G211" s="90"/>
      <c r="H211" s="90"/>
      <c r="I211" s="90"/>
      <c r="J211" s="90"/>
      <c r="K211" s="90"/>
      <c r="L211" s="90"/>
      <c r="M211" s="90"/>
      <c r="N211" s="90"/>
      <c r="O211" s="90"/>
      <c r="P211" s="90"/>
      <c r="Q211" s="90"/>
      <c r="R211" s="90"/>
      <c r="S211" s="90"/>
      <c r="T211" s="90"/>
    </row>
    <row r="212" spans="6:20">
      <c r="F212" s="90"/>
      <c r="G212" s="90"/>
      <c r="H212" s="90"/>
      <c r="I212" s="90"/>
      <c r="J212" s="90"/>
      <c r="K212" s="90"/>
      <c r="L212" s="90"/>
      <c r="M212" s="90"/>
      <c r="N212" s="90"/>
      <c r="O212" s="90"/>
      <c r="P212" s="90"/>
      <c r="Q212" s="90"/>
      <c r="R212" s="90"/>
      <c r="S212" s="90"/>
      <c r="T212" s="90"/>
    </row>
    <row r="213" spans="6:20">
      <c r="F213" s="90"/>
      <c r="G213" s="90"/>
      <c r="H213" s="90"/>
      <c r="I213" s="90"/>
      <c r="J213" s="90"/>
      <c r="K213" s="90"/>
      <c r="L213" s="90"/>
      <c r="M213" s="90"/>
      <c r="N213" s="90"/>
      <c r="O213" s="90"/>
      <c r="P213" s="90"/>
      <c r="Q213" s="90"/>
      <c r="R213" s="90"/>
      <c r="S213" s="90"/>
      <c r="T213" s="90"/>
    </row>
    <row r="214" spans="6:20">
      <c r="F214" s="90"/>
      <c r="G214" s="90"/>
      <c r="H214" s="90"/>
      <c r="I214" s="90"/>
      <c r="J214" s="90"/>
      <c r="K214" s="90"/>
      <c r="L214" s="90"/>
      <c r="M214" s="90"/>
      <c r="N214" s="90"/>
      <c r="O214" s="90"/>
      <c r="P214" s="90"/>
      <c r="Q214" s="90"/>
      <c r="R214" s="90"/>
      <c r="S214" s="90"/>
      <c r="T214" s="90"/>
    </row>
    <row r="215" spans="6:20">
      <c r="F215" s="90"/>
      <c r="G215" s="90"/>
      <c r="H215" s="90"/>
      <c r="I215" s="90"/>
      <c r="J215" s="90"/>
      <c r="K215" s="90"/>
      <c r="L215" s="90"/>
      <c r="M215" s="90"/>
      <c r="N215" s="90"/>
      <c r="O215" s="90"/>
      <c r="P215" s="90"/>
      <c r="Q215" s="90"/>
      <c r="R215" s="90"/>
      <c r="S215" s="90"/>
      <c r="T215" s="90"/>
    </row>
    <row r="216" spans="6:20">
      <c r="F216" s="90"/>
      <c r="G216" s="90"/>
      <c r="H216" s="90"/>
      <c r="I216" s="90"/>
      <c r="J216" s="90"/>
      <c r="K216" s="90"/>
      <c r="L216" s="90"/>
      <c r="M216" s="90"/>
      <c r="N216" s="90"/>
      <c r="O216" s="90"/>
      <c r="P216" s="90"/>
      <c r="Q216" s="90"/>
      <c r="R216" s="90"/>
      <c r="S216" s="90"/>
      <c r="T216" s="90"/>
    </row>
    <row r="217" spans="6:20">
      <c r="F217" s="90"/>
      <c r="G217" s="90"/>
      <c r="H217" s="90"/>
      <c r="I217" s="90"/>
      <c r="J217" s="90"/>
      <c r="K217" s="90"/>
      <c r="L217" s="90"/>
      <c r="M217" s="90"/>
      <c r="N217" s="90"/>
      <c r="O217" s="90"/>
      <c r="P217" s="90"/>
      <c r="Q217" s="90"/>
      <c r="R217" s="90"/>
      <c r="S217" s="90"/>
      <c r="T217" s="90"/>
    </row>
    <row r="218" spans="6:20">
      <c r="F218" s="90"/>
      <c r="G218" s="90"/>
      <c r="H218" s="90"/>
      <c r="I218" s="90"/>
      <c r="J218" s="90"/>
      <c r="K218" s="90"/>
      <c r="L218" s="90"/>
      <c r="M218" s="90"/>
      <c r="N218" s="90"/>
      <c r="O218" s="90"/>
      <c r="P218" s="90"/>
      <c r="Q218" s="90"/>
      <c r="R218" s="90"/>
      <c r="S218" s="90"/>
      <c r="T218" s="90"/>
    </row>
    <row r="219" spans="6:20">
      <c r="F219" s="90"/>
      <c r="G219" s="90"/>
      <c r="H219" s="90"/>
      <c r="I219" s="90"/>
      <c r="J219" s="90"/>
      <c r="K219" s="90"/>
      <c r="L219" s="90"/>
      <c r="M219" s="90"/>
      <c r="N219" s="90"/>
      <c r="O219" s="90"/>
      <c r="P219" s="90"/>
      <c r="Q219" s="90"/>
      <c r="R219" s="90"/>
      <c r="S219" s="90"/>
      <c r="T219" s="90"/>
    </row>
    <row r="220" spans="6:20">
      <c r="F220" s="90"/>
      <c r="G220" s="90"/>
      <c r="H220" s="90"/>
      <c r="I220" s="90"/>
      <c r="J220" s="90"/>
      <c r="K220" s="90"/>
      <c r="L220" s="90"/>
      <c r="M220" s="90"/>
      <c r="N220" s="90"/>
      <c r="O220" s="90"/>
      <c r="P220" s="90"/>
      <c r="Q220" s="90"/>
      <c r="R220" s="90"/>
      <c r="S220" s="90"/>
      <c r="T220" s="90"/>
    </row>
    <row r="221" spans="6:20">
      <c r="F221" s="90"/>
      <c r="G221" s="90"/>
      <c r="H221" s="90"/>
      <c r="I221" s="90"/>
      <c r="J221" s="90"/>
      <c r="K221" s="90"/>
      <c r="L221" s="90"/>
      <c r="M221" s="90"/>
      <c r="N221" s="90"/>
      <c r="O221" s="90"/>
      <c r="P221" s="90"/>
      <c r="Q221" s="90"/>
      <c r="R221" s="90"/>
      <c r="S221" s="90"/>
      <c r="T221" s="90"/>
    </row>
    <row r="222" spans="6:20">
      <c r="F222" s="90"/>
      <c r="G222" s="90"/>
      <c r="H222" s="90"/>
      <c r="I222" s="90"/>
      <c r="J222" s="90"/>
      <c r="K222" s="90"/>
      <c r="L222" s="90"/>
      <c r="M222" s="90"/>
      <c r="N222" s="90"/>
      <c r="O222" s="90"/>
      <c r="P222" s="90"/>
      <c r="Q222" s="90"/>
      <c r="R222" s="90"/>
      <c r="S222" s="90"/>
      <c r="T222" s="90"/>
    </row>
    <row r="223" spans="6:20">
      <c r="F223" s="90"/>
      <c r="G223" s="90"/>
      <c r="H223" s="90"/>
      <c r="I223" s="90"/>
      <c r="J223" s="90"/>
      <c r="K223" s="90"/>
      <c r="L223" s="90"/>
      <c r="M223" s="90"/>
      <c r="N223" s="90"/>
      <c r="O223" s="90"/>
      <c r="P223" s="90"/>
      <c r="Q223" s="90"/>
      <c r="R223" s="90"/>
      <c r="S223" s="90"/>
      <c r="T223" s="90"/>
    </row>
    <row r="224" spans="6:20">
      <c r="F224" s="90"/>
      <c r="G224" s="90"/>
      <c r="H224" s="90"/>
      <c r="I224" s="90"/>
      <c r="J224" s="90"/>
      <c r="K224" s="90"/>
      <c r="L224" s="90"/>
      <c r="M224" s="90"/>
      <c r="N224" s="90"/>
      <c r="O224" s="90"/>
      <c r="P224" s="90"/>
      <c r="Q224" s="90"/>
      <c r="R224" s="90"/>
      <c r="S224" s="90"/>
      <c r="T224" s="90"/>
    </row>
    <row r="225" spans="6:20">
      <c r="F225" s="90"/>
      <c r="G225" s="90"/>
      <c r="H225" s="90"/>
      <c r="I225" s="90"/>
      <c r="J225" s="90"/>
      <c r="K225" s="90"/>
      <c r="L225" s="90"/>
      <c r="M225" s="90"/>
      <c r="N225" s="90"/>
      <c r="O225" s="90"/>
      <c r="P225" s="90"/>
      <c r="Q225" s="90"/>
      <c r="R225" s="90"/>
      <c r="S225" s="90"/>
      <c r="T225" s="90"/>
    </row>
    <row r="226" spans="6:20">
      <c r="F226" s="90"/>
      <c r="G226" s="90"/>
      <c r="H226" s="90"/>
      <c r="I226" s="90"/>
      <c r="J226" s="90"/>
      <c r="K226" s="90"/>
      <c r="L226" s="90"/>
      <c r="M226" s="90"/>
      <c r="N226" s="90"/>
      <c r="O226" s="90"/>
      <c r="P226" s="90"/>
      <c r="Q226" s="90"/>
      <c r="R226" s="90"/>
      <c r="S226" s="90"/>
      <c r="T226" s="90"/>
    </row>
    <row r="227" spans="6:20">
      <c r="F227" s="90"/>
      <c r="G227" s="90"/>
      <c r="H227" s="90"/>
      <c r="I227" s="90"/>
      <c r="J227" s="90"/>
      <c r="K227" s="90"/>
      <c r="L227" s="90"/>
      <c r="M227" s="90"/>
      <c r="N227" s="90"/>
      <c r="O227" s="90"/>
      <c r="P227" s="90"/>
      <c r="Q227" s="90"/>
      <c r="R227" s="90"/>
      <c r="S227" s="90"/>
      <c r="T227" s="90"/>
    </row>
    <row r="228" spans="6:20">
      <c r="F228" s="90"/>
      <c r="G228" s="90"/>
      <c r="H228" s="90"/>
      <c r="I228" s="90"/>
      <c r="J228" s="90"/>
      <c r="K228" s="90"/>
      <c r="L228" s="90"/>
      <c r="M228" s="90"/>
      <c r="N228" s="90"/>
      <c r="O228" s="90"/>
      <c r="P228" s="90"/>
      <c r="Q228" s="90"/>
      <c r="R228" s="90"/>
      <c r="S228" s="90"/>
      <c r="T228" s="90"/>
    </row>
    <row r="229" spans="6:20">
      <c r="F229" s="90"/>
      <c r="G229" s="90"/>
      <c r="H229" s="90"/>
      <c r="I229" s="90"/>
      <c r="J229" s="90"/>
      <c r="K229" s="90"/>
      <c r="L229" s="90"/>
      <c r="M229" s="90"/>
      <c r="N229" s="90"/>
      <c r="O229" s="90"/>
      <c r="P229" s="90"/>
      <c r="Q229" s="90"/>
      <c r="R229" s="90"/>
      <c r="S229" s="90"/>
      <c r="T229" s="90"/>
    </row>
    <row r="230" spans="6:20">
      <c r="F230" s="90"/>
      <c r="G230" s="90"/>
      <c r="H230" s="90"/>
      <c r="I230" s="90"/>
      <c r="J230" s="90"/>
      <c r="K230" s="90"/>
      <c r="L230" s="90"/>
      <c r="M230" s="90"/>
      <c r="N230" s="90"/>
      <c r="O230" s="90"/>
      <c r="P230" s="90"/>
      <c r="Q230" s="90"/>
      <c r="R230" s="90"/>
      <c r="S230" s="90"/>
      <c r="T230" s="90"/>
    </row>
    <row r="231" spans="6:20">
      <c r="F231" s="90"/>
      <c r="G231" s="90"/>
      <c r="H231" s="90"/>
      <c r="I231" s="90"/>
      <c r="J231" s="90"/>
      <c r="K231" s="90"/>
      <c r="L231" s="90"/>
      <c r="M231" s="90"/>
      <c r="N231" s="90"/>
      <c r="O231" s="90"/>
      <c r="P231" s="90"/>
      <c r="Q231" s="90"/>
      <c r="R231" s="90"/>
      <c r="S231" s="90"/>
      <c r="T231" s="90"/>
    </row>
    <row r="232" spans="6:20">
      <c r="F232" s="90"/>
      <c r="G232" s="90"/>
      <c r="H232" s="90"/>
      <c r="I232" s="90"/>
      <c r="J232" s="90"/>
      <c r="K232" s="90"/>
      <c r="L232" s="90"/>
      <c r="M232" s="90"/>
      <c r="N232" s="90"/>
      <c r="O232" s="90"/>
      <c r="P232" s="90"/>
      <c r="Q232" s="90"/>
      <c r="R232" s="90"/>
      <c r="S232" s="90"/>
      <c r="T232" s="90"/>
    </row>
    <row r="233" spans="6:20">
      <c r="F233" s="90"/>
      <c r="G233" s="90"/>
      <c r="H233" s="90"/>
      <c r="I233" s="90"/>
      <c r="J233" s="90"/>
      <c r="K233" s="90"/>
      <c r="L233" s="90"/>
      <c r="M233" s="90"/>
      <c r="N233" s="90"/>
      <c r="O233" s="90"/>
      <c r="P233" s="90"/>
      <c r="Q233" s="90"/>
      <c r="R233" s="90"/>
      <c r="S233" s="90"/>
      <c r="T233" s="90"/>
    </row>
    <row r="234" spans="6:20">
      <c r="F234" s="90"/>
      <c r="G234" s="90"/>
      <c r="H234" s="90"/>
      <c r="I234" s="90"/>
      <c r="J234" s="90"/>
      <c r="K234" s="90"/>
      <c r="L234" s="90"/>
      <c r="M234" s="90"/>
      <c r="N234" s="90"/>
      <c r="O234" s="90"/>
      <c r="P234" s="90"/>
      <c r="Q234" s="90"/>
      <c r="R234" s="90"/>
      <c r="S234" s="90"/>
      <c r="T234" s="90"/>
    </row>
    <row r="235" spans="6:20">
      <c r="F235" s="90"/>
      <c r="G235" s="90"/>
      <c r="H235" s="90"/>
      <c r="I235" s="90"/>
      <c r="J235" s="90"/>
      <c r="K235" s="90"/>
      <c r="L235" s="90"/>
      <c r="M235" s="90"/>
      <c r="N235" s="90"/>
      <c r="O235" s="90"/>
      <c r="P235" s="90"/>
      <c r="Q235" s="90"/>
      <c r="R235" s="90"/>
      <c r="S235" s="90"/>
      <c r="T235" s="90"/>
    </row>
    <row r="236" spans="6:20">
      <c r="F236" s="90"/>
      <c r="G236" s="90"/>
      <c r="H236" s="90"/>
      <c r="I236" s="90"/>
      <c r="J236" s="90"/>
      <c r="K236" s="90"/>
      <c r="L236" s="90"/>
      <c r="M236" s="90"/>
      <c r="N236" s="90"/>
      <c r="O236" s="90"/>
      <c r="P236" s="90"/>
      <c r="Q236" s="90"/>
      <c r="R236" s="90"/>
      <c r="S236" s="90"/>
      <c r="T236" s="90"/>
    </row>
    <row r="237" spans="6:20">
      <c r="F237" s="90"/>
      <c r="G237" s="90"/>
      <c r="H237" s="90"/>
      <c r="I237" s="90"/>
      <c r="J237" s="90"/>
      <c r="K237" s="90"/>
      <c r="L237" s="90"/>
      <c r="M237" s="90"/>
      <c r="N237" s="90"/>
      <c r="O237" s="90"/>
      <c r="P237" s="90"/>
      <c r="Q237" s="90"/>
      <c r="R237" s="90"/>
      <c r="S237" s="90"/>
      <c r="T237" s="90"/>
    </row>
    <row r="238" spans="6:20">
      <c r="F238" s="90"/>
      <c r="G238" s="90"/>
      <c r="H238" s="90"/>
      <c r="I238" s="90"/>
      <c r="J238" s="90"/>
      <c r="K238" s="90"/>
      <c r="L238" s="90"/>
      <c r="M238" s="90"/>
      <c r="N238" s="90"/>
      <c r="O238" s="90"/>
      <c r="P238" s="90"/>
      <c r="Q238" s="90"/>
      <c r="R238" s="90"/>
      <c r="S238" s="90"/>
      <c r="T238" s="90"/>
    </row>
    <row r="239" spans="6:20">
      <c r="F239" s="90"/>
      <c r="G239" s="90"/>
      <c r="H239" s="90"/>
      <c r="I239" s="90"/>
      <c r="J239" s="90"/>
      <c r="K239" s="90"/>
      <c r="L239" s="90"/>
      <c r="M239" s="90"/>
      <c r="N239" s="90"/>
      <c r="O239" s="90"/>
      <c r="P239" s="90"/>
      <c r="Q239" s="90"/>
      <c r="R239" s="90"/>
      <c r="S239" s="90"/>
      <c r="T239" s="90"/>
    </row>
    <row r="240" spans="6:20">
      <c r="F240" s="90"/>
      <c r="G240" s="90"/>
      <c r="H240" s="90"/>
      <c r="I240" s="90"/>
      <c r="J240" s="90"/>
      <c r="K240" s="90"/>
      <c r="L240" s="90"/>
      <c r="M240" s="90"/>
      <c r="N240" s="90"/>
      <c r="O240" s="90"/>
      <c r="P240" s="90"/>
      <c r="Q240" s="90"/>
      <c r="R240" s="90"/>
      <c r="S240" s="90"/>
      <c r="T240" s="90"/>
    </row>
    <row r="241" spans="6:20">
      <c r="F241" s="90"/>
      <c r="G241" s="90"/>
      <c r="H241" s="90"/>
      <c r="I241" s="90"/>
      <c r="J241" s="90"/>
      <c r="K241" s="90"/>
      <c r="L241" s="90"/>
      <c r="M241" s="90"/>
      <c r="N241" s="90"/>
      <c r="O241" s="90"/>
      <c r="P241" s="90"/>
      <c r="Q241" s="90"/>
      <c r="R241" s="90"/>
      <c r="S241" s="90"/>
      <c r="T241" s="90"/>
    </row>
    <row r="242" spans="6:20">
      <c r="F242" s="90"/>
      <c r="G242" s="90"/>
      <c r="H242" s="90"/>
      <c r="I242" s="90"/>
      <c r="J242" s="90"/>
      <c r="K242" s="90"/>
      <c r="L242" s="90"/>
      <c r="M242" s="90"/>
      <c r="N242" s="90"/>
      <c r="O242" s="90"/>
      <c r="P242" s="90"/>
      <c r="Q242" s="90"/>
      <c r="R242" s="90"/>
      <c r="S242" s="90"/>
      <c r="T242" s="90"/>
    </row>
    <row r="243" spans="6:20">
      <c r="F243" s="90"/>
      <c r="G243" s="90"/>
      <c r="H243" s="90"/>
      <c r="I243" s="90"/>
      <c r="J243" s="90"/>
      <c r="K243" s="90"/>
      <c r="L243" s="90"/>
      <c r="M243" s="90"/>
      <c r="N243" s="90"/>
      <c r="O243" s="90"/>
      <c r="P243" s="90"/>
      <c r="Q243" s="90"/>
      <c r="R243" s="90"/>
      <c r="S243" s="90"/>
      <c r="T243" s="90"/>
    </row>
    <row r="244" spans="6:20">
      <c r="F244" s="90"/>
      <c r="G244" s="90"/>
      <c r="H244" s="90"/>
      <c r="I244" s="90"/>
      <c r="J244" s="90"/>
      <c r="K244" s="90"/>
      <c r="L244" s="90"/>
      <c r="M244" s="90"/>
      <c r="N244" s="90"/>
      <c r="O244" s="90"/>
      <c r="P244" s="90"/>
      <c r="Q244" s="90"/>
      <c r="R244" s="90"/>
      <c r="S244" s="90"/>
      <c r="T244" s="90"/>
    </row>
    <row r="245" spans="6:20">
      <c r="F245" s="90"/>
      <c r="G245" s="90"/>
      <c r="H245" s="90"/>
      <c r="I245" s="90"/>
      <c r="J245" s="90"/>
      <c r="K245" s="90"/>
      <c r="L245" s="90"/>
      <c r="M245" s="90"/>
      <c r="N245" s="90"/>
      <c r="O245" s="90"/>
      <c r="P245" s="90"/>
      <c r="Q245" s="90"/>
      <c r="R245" s="90"/>
      <c r="S245" s="90"/>
      <c r="T245" s="90"/>
    </row>
    <row r="246" spans="6:20">
      <c r="F246" s="90"/>
      <c r="G246" s="90"/>
      <c r="H246" s="90"/>
      <c r="I246" s="90"/>
      <c r="J246" s="90"/>
      <c r="K246" s="90"/>
      <c r="L246" s="90"/>
      <c r="M246" s="90"/>
      <c r="N246" s="90"/>
      <c r="O246" s="90"/>
      <c r="P246" s="90"/>
      <c r="Q246" s="90"/>
      <c r="R246" s="90"/>
      <c r="S246" s="90"/>
      <c r="T246" s="90"/>
    </row>
    <row r="247" spans="6:20">
      <c r="F247" s="90"/>
      <c r="G247" s="90"/>
      <c r="H247" s="90"/>
      <c r="I247" s="90"/>
      <c r="J247" s="90"/>
      <c r="K247" s="90"/>
      <c r="L247" s="90"/>
      <c r="M247" s="90"/>
      <c r="N247" s="90"/>
      <c r="O247" s="90"/>
      <c r="P247" s="90"/>
      <c r="Q247" s="90"/>
      <c r="R247" s="90"/>
      <c r="S247" s="90"/>
      <c r="T247" s="90"/>
    </row>
    <row r="248" spans="6:20">
      <c r="F248" s="90"/>
      <c r="G248" s="90"/>
      <c r="H248" s="90"/>
      <c r="I248" s="90"/>
      <c r="J248" s="90"/>
      <c r="K248" s="90"/>
      <c r="L248" s="90"/>
      <c r="M248" s="90"/>
      <c r="N248" s="90"/>
      <c r="O248" s="90"/>
      <c r="P248" s="90"/>
      <c r="Q248" s="90"/>
      <c r="R248" s="90"/>
      <c r="S248" s="90"/>
      <c r="T248" s="90"/>
    </row>
    <row r="249" spans="6:20">
      <c r="F249" s="90"/>
      <c r="G249" s="90"/>
      <c r="H249" s="90"/>
      <c r="I249" s="90"/>
      <c r="J249" s="90"/>
      <c r="K249" s="90"/>
      <c r="L249" s="90"/>
      <c r="M249" s="90"/>
      <c r="N249" s="90"/>
      <c r="O249" s="90"/>
      <c r="P249" s="90"/>
      <c r="Q249" s="90"/>
      <c r="R249" s="90"/>
      <c r="S249" s="90"/>
      <c r="T249" s="90"/>
    </row>
    <row r="250" spans="6:20">
      <c r="F250" s="90"/>
      <c r="G250" s="90"/>
      <c r="H250" s="90"/>
      <c r="I250" s="90"/>
      <c r="J250" s="90"/>
      <c r="K250" s="90"/>
      <c r="L250" s="90"/>
      <c r="M250" s="90"/>
      <c r="N250" s="90"/>
      <c r="O250" s="90"/>
      <c r="P250" s="90"/>
      <c r="Q250" s="90"/>
      <c r="R250" s="90"/>
      <c r="S250" s="90"/>
      <c r="T250" s="90"/>
    </row>
    <row r="251" spans="6:20">
      <c r="F251" s="90"/>
      <c r="G251" s="90"/>
      <c r="H251" s="90"/>
      <c r="I251" s="90"/>
      <c r="J251" s="90"/>
      <c r="K251" s="90"/>
      <c r="L251" s="90"/>
      <c r="M251" s="90"/>
      <c r="N251" s="90"/>
      <c r="O251" s="90"/>
      <c r="P251" s="90"/>
      <c r="Q251" s="90"/>
      <c r="R251" s="90"/>
      <c r="S251" s="90"/>
      <c r="T251" s="90"/>
    </row>
    <row r="252" spans="6:20">
      <c r="F252" s="90"/>
      <c r="G252" s="90"/>
      <c r="H252" s="90"/>
      <c r="I252" s="90"/>
      <c r="J252" s="90"/>
      <c r="K252" s="90"/>
      <c r="L252" s="90"/>
      <c r="M252" s="90"/>
      <c r="N252" s="90"/>
      <c r="O252" s="90"/>
      <c r="P252" s="90"/>
      <c r="Q252" s="90"/>
      <c r="R252" s="90"/>
      <c r="S252" s="90"/>
      <c r="T252" s="90"/>
    </row>
    <row r="253" spans="6:20">
      <c r="F253" s="90"/>
      <c r="G253" s="90"/>
      <c r="H253" s="90"/>
      <c r="I253" s="90"/>
      <c r="J253" s="90"/>
      <c r="K253" s="90"/>
      <c r="L253" s="90"/>
      <c r="M253" s="90"/>
      <c r="N253" s="90"/>
      <c r="O253" s="90"/>
      <c r="P253" s="90"/>
      <c r="Q253" s="90"/>
      <c r="R253" s="90"/>
      <c r="S253" s="90"/>
      <c r="T253" s="90"/>
    </row>
    <row r="254" spans="6:20">
      <c r="F254" s="90"/>
      <c r="G254" s="90"/>
      <c r="H254" s="90"/>
      <c r="I254" s="90"/>
      <c r="J254" s="90"/>
      <c r="K254" s="90"/>
      <c r="L254" s="90"/>
      <c r="M254" s="90"/>
      <c r="N254" s="90"/>
      <c r="O254" s="90"/>
      <c r="P254" s="90"/>
      <c r="Q254" s="90"/>
      <c r="R254" s="90"/>
      <c r="S254" s="90"/>
      <c r="T254" s="90"/>
    </row>
    <row r="255" spans="6:20">
      <c r="F255" s="90"/>
      <c r="G255" s="90"/>
      <c r="H255" s="90"/>
      <c r="I255" s="90"/>
      <c r="J255" s="90"/>
      <c r="K255" s="90"/>
      <c r="L255" s="90"/>
      <c r="M255" s="90"/>
      <c r="N255" s="90"/>
      <c r="O255" s="90"/>
      <c r="P255" s="90"/>
      <c r="Q255" s="90"/>
      <c r="R255" s="90"/>
      <c r="S255" s="90"/>
      <c r="T255" s="90"/>
    </row>
    <row r="256" spans="6:20">
      <c r="F256" s="90"/>
      <c r="G256" s="90"/>
      <c r="H256" s="90"/>
      <c r="I256" s="90"/>
      <c r="J256" s="90"/>
      <c r="K256" s="90"/>
      <c r="L256" s="90"/>
      <c r="M256" s="90"/>
      <c r="N256" s="90"/>
      <c r="O256" s="90"/>
      <c r="P256" s="90"/>
      <c r="Q256" s="90"/>
      <c r="R256" s="90"/>
      <c r="S256" s="90"/>
      <c r="T256" s="90"/>
    </row>
    <row r="257" spans="6:20">
      <c r="F257" s="90"/>
      <c r="G257" s="90"/>
      <c r="H257" s="90"/>
      <c r="I257" s="90"/>
      <c r="J257" s="90"/>
      <c r="K257" s="90"/>
      <c r="L257" s="90"/>
      <c r="M257" s="90"/>
      <c r="N257" s="90"/>
      <c r="O257" s="90"/>
      <c r="P257" s="90"/>
      <c r="Q257" s="90"/>
      <c r="R257" s="90"/>
      <c r="S257" s="90"/>
      <c r="T257" s="90"/>
    </row>
    <row r="258" spans="6:20">
      <c r="F258" s="90"/>
      <c r="G258" s="90"/>
      <c r="H258" s="90"/>
      <c r="I258" s="90"/>
      <c r="J258" s="90"/>
      <c r="K258" s="90"/>
      <c r="L258" s="90"/>
      <c r="M258" s="90"/>
      <c r="N258" s="90"/>
      <c r="O258" s="90"/>
      <c r="P258" s="90"/>
      <c r="Q258" s="90"/>
      <c r="R258" s="90"/>
      <c r="S258" s="90"/>
      <c r="T258" s="90"/>
    </row>
    <row r="259" spans="6:20">
      <c r="F259" s="90"/>
      <c r="G259" s="90"/>
      <c r="H259" s="90"/>
      <c r="I259" s="90"/>
      <c r="J259" s="90"/>
      <c r="K259" s="90"/>
      <c r="L259" s="90"/>
      <c r="M259" s="90"/>
      <c r="N259" s="90"/>
      <c r="O259" s="90"/>
      <c r="P259" s="90"/>
      <c r="Q259" s="90"/>
      <c r="R259" s="90"/>
      <c r="S259" s="90"/>
      <c r="T259" s="90"/>
    </row>
    <row r="260" spans="6:20">
      <c r="F260" s="90"/>
      <c r="G260" s="90"/>
      <c r="H260" s="90"/>
      <c r="I260" s="90"/>
      <c r="J260" s="90"/>
      <c r="K260" s="90"/>
      <c r="L260" s="90"/>
      <c r="M260" s="90"/>
      <c r="N260" s="90"/>
      <c r="O260" s="90"/>
      <c r="P260" s="90"/>
      <c r="Q260" s="90"/>
      <c r="R260" s="90"/>
      <c r="S260" s="90"/>
      <c r="T260" s="90"/>
    </row>
    <row r="261" spans="6:20">
      <c r="F261" s="90"/>
      <c r="G261" s="90"/>
      <c r="H261" s="90"/>
      <c r="I261" s="90"/>
      <c r="J261" s="90"/>
      <c r="K261" s="90"/>
      <c r="L261" s="90"/>
      <c r="M261" s="90"/>
      <c r="N261" s="90"/>
      <c r="O261" s="90"/>
      <c r="P261" s="90"/>
      <c r="Q261" s="90"/>
      <c r="R261" s="90"/>
      <c r="S261" s="90"/>
      <c r="T261" s="90"/>
    </row>
    <row r="262" spans="6:20">
      <c r="F262" s="90"/>
      <c r="G262" s="90"/>
      <c r="H262" s="90"/>
      <c r="I262" s="90"/>
      <c r="J262" s="90"/>
      <c r="K262" s="90"/>
      <c r="L262" s="90"/>
      <c r="M262" s="90"/>
      <c r="N262" s="90"/>
      <c r="O262" s="90"/>
      <c r="P262" s="90"/>
      <c r="Q262" s="90"/>
      <c r="R262" s="90"/>
      <c r="S262" s="90"/>
      <c r="T262" s="90"/>
    </row>
    <row r="263" spans="6:20">
      <c r="F263" s="90"/>
      <c r="G263" s="90"/>
      <c r="H263" s="90"/>
      <c r="I263" s="90"/>
      <c r="J263" s="90"/>
      <c r="K263" s="90"/>
      <c r="L263" s="90"/>
      <c r="M263" s="90"/>
      <c r="N263" s="90"/>
      <c r="O263" s="90"/>
      <c r="P263" s="90"/>
      <c r="Q263" s="90"/>
      <c r="R263" s="90"/>
      <c r="S263" s="90"/>
      <c r="T263" s="90"/>
    </row>
    <row r="264" spans="6:20">
      <c r="F264" s="90"/>
      <c r="G264" s="90"/>
      <c r="H264" s="90"/>
      <c r="I264" s="90"/>
      <c r="J264" s="90"/>
      <c r="K264" s="90"/>
      <c r="L264" s="90"/>
      <c r="M264" s="90"/>
      <c r="N264" s="90"/>
      <c r="O264" s="90"/>
      <c r="P264" s="90"/>
      <c r="Q264" s="90"/>
      <c r="R264" s="90"/>
      <c r="S264" s="90"/>
      <c r="T264" s="90"/>
    </row>
    <row r="265" spans="6:20">
      <c r="F265" s="90"/>
      <c r="G265" s="90"/>
      <c r="H265" s="90"/>
      <c r="I265" s="90"/>
      <c r="J265" s="90"/>
      <c r="K265" s="90"/>
      <c r="L265" s="90"/>
      <c r="M265" s="90"/>
      <c r="N265" s="90"/>
      <c r="O265" s="90"/>
      <c r="P265" s="90"/>
      <c r="Q265" s="90"/>
      <c r="R265" s="90"/>
      <c r="S265" s="90"/>
      <c r="T265" s="90"/>
    </row>
    <row r="266" spans="6:20">
      <c r="F266" s="90"/>
      <c r="G266" s="90"/>
      <c r="H266" s="90"/>
      <c r="I266" s="90"/>
      <c r="J266" s="90"/>
      <c r="K266" s="90"/>
      <c r="L266" s="90"/>
      <c r="M266" s="90"/>
      <c r="N266" s="90"/>
      <c r="O266" s="90"/>
      <c r="P266" s="90"/>
      <c r="Q266" s="90"/>
      <c r="R266" s="90"/>
      <c r="S266" s="90"/>
      <c r="T266" s="90"/>
    </row>
    <row r="267" spans="6:20">
      <c r="F267" s="90"/>
      <c r="G267" s="90"/>
      <c r="H267" s="90"/>
      <c r="I267" s="90"/>
      <c r="J267" s="90"/>
      <c r="K267" s="90"/>
      <c r="L267" s="90"/>
      <c r="M267" s="90"/>
      <c r="N267" s="90"/>
      <c r="O267" s="90"/>
      <c r="P267" s="90"/>
      <c r="Q267" s="90"/>
      <c r="R267" s="90"/>
      <c r="S267" s="90"/>
      <c r="T267" s="90"/>
    </row>
    <row r="268" spans="6:20">
      <c r="F268" s="90"/>
      <c r="G268" s="90"/>
      <c r="H268" s="90"/>
      <c r="I268" s="90"/>
      <c r="J268" s="90"/>
      <c r="K268" s="90"/>
      <c r="L268" s="90"/>
      <c r="M268" s="90"/>
      <c r="N268" s="90"/>
      <c r="O268" s="90"/>
      <c r="P268" s="90"/>
      <c r="Q268" s="90"/>
      <c r="R268" s="90"/>
      <c r="S268" s="90"/>
      <c r="T268" s="90"/>
    </row>
    <row r="269" spans="6:20">
      <c r="F269" s="90"/>
      <c r="G269" s="90"/>
      <c r="H269" s="90"/>
      <c r="I269" s="90"/>
      <c r="J269" s="90"/>
      <c r="K269" s="90"/>
      <c r="L269" s="90"/>
      <c r="M269" s="90"/>
      <c r="N269" s="90"/>
      <c r="O269" s="90"/>
      <c r="P269" s="90"/>
      <c r="Q269" s="90"/>
      <c r="R269" s="90"/>
      <c r="S269" s="90"/>
      <c r="T269" s="90"/>
    </row>
    <row r="270" spans="6:20">
      <c r="F270" s="90"/>
      <c r="G270" s="90"/>
      <c r="H270" s="90"/>
      <c r="I270" s="90"/>
      <c r="J270" s="90"/>
      <c r="K270" s="90"/>
      <c r="L270" s="90"/>
      <c r="M270" s="90"/>
      <c r="N270" s="90"/>
      <c r="O270" s="90"/>
      <c r="P270" s="90"/>
      <c r="Q270" s="90"/>
      <c r="R270" s="90"/>
      <c r="S270" s="90"/>
      <c r="T270" s="90"/>
    </row>
    <row r="271" spans="6:20">
      <c r="F271" s="90"/>
      <c r="G271" s="90"/>
      <c r="H271" s="90"/>
      <c r="I271" s="90"/>
      <c r="J271" s="90"/>
      <c r="K271" s="90"/>
      <c r="L271" s="90"/>
      <c r="M271" s="90"/>
      <c r="N271" s="90"/>
      <c r="O271" s="90"/>
      <c r="P271" s="90"/>
      <c r="Q271" s="90"/>
      <c r="R271" s="90"/>
      <c r="S271" s="90"/>
      <c r="T271" s="90"/>
    </row>
    <row r="272" spans="6:20">
      <c r="F272" s="90"/>
      <c r="G272" s="90"/>
      <c r="H272" s="90"/>
      <c r="I272" s="90"/>
      <c r="J272" s="90"/>
      <c r="K272" s="90"/>
      <c r="L272" s="90"/>
      <c r="M272" s="90"/>
      <c r="N272" s="90"/>
      <c r="O272" s="90"/>
      <c r="P272" s="90"/>
      <c r="Q272" s="90"/>
      <c r="R272" s="90"/>
      <c r="S272" s="90"/>
      <c r="T272" s="90"/>
    </row>
    <row r="273" spans="6:20">
      <c r="F273" s="90"/>
      <c r="G273" s="90"/>
      <c r="H273" s="90"/>
      <c r="I273" s="90"/>
      <c r="J273" s="90"/>
      <c r="K273" s="90"/>
      <c r="L273" s="90"/>
      <c r="M273" s="90"/>
      <c r="N273" s="90"/>
      <c r="O273" s="90"/>
      <c r="P273" s="90"/>
      <c r="Q273" s="90"/>
      <c r="R273" s="90"/>
      <c r="S273" s="90"/>
      <c r="T273" s="90"/>
    </row>
    <row r="274" spans="6:20">
      <c r="F274" s="90"/>
      <c r="G274" s="90"/>
      <c r="H274" s="90"/>
      <c r="I274" s="90"/>
      <c r="J274" s="90"/>
      <c r="K274" s="90"/>
      <c r="L274" s="90"/>
      <c r="M274" s="90"/>
      <c r="N274" s="90"/>
      <c r="O274" s="90"/>
      <c r="P274" s="90"/>
      <c r="Q274" s="90"/>
      <c r="R274" s="90"/>
      <c r="S274" s="90"/>
      <c r="T274" s="90"/>
    </row>
    <row r="275" spans="6:20">
      <c r="F275" s="90"/>
      <c r="G275" s="90"/>
      <c r="H275" s="90"/>
      <c r="I275" s="90"/>
      <c r="J275" s="90"/>
      <c r="K275" s="90"/>
      <c r="L275" s="90"/>
      <c r="M275" s="90"/>
      <c r="N275" s="90"/>
      <c r="O275" s="90"/>
      <c r="P275" s="90"/>
      <c r="Q275" s="90"/>
      <c r="R275" s="90"/>
      <c r="S275" s="90"/>
      <c r="T275" s="90"/>
    </row>
    <row r="276" spans="6:20">
      <c r="F276" s="90"/>
      <c r="G276" s="90"/>
      <c r="H276" s="90"/>
      <c r="I276" s="90"/>
      <c r="J276" s="90"/>
      <c r="K276" s="90"/>
      <c r="L276" s="90"/>
      <c r="M276" s="90"/>
      <c r="N276" s="90"/>
      <c r="O276" s="90"/>
      <c r="P276" s="90"/>
      <c r="Q276" s="90"/>
      <c r="R276" s="90"/>
      <c r="S276" s="90"/>
      <c r="T276" s="90"/>
    </row>
    <row r="277" spans="6:20">
      <c r="F277" s="90"/>
      <c r="G277" s="90"/>
      <c r="H277" s="90"/>
      <c r="I277" s="90"/>
      <c r="J277" s="90"/>
      <c r="K277" s="90"/>
      <c r="L277" s="90"/>
      <c r="M277" s="90"/>
      <c r="N277" s="90"/>
      <c r="O277" s="90"/>
      <c r="P277" s="90"/>
      <c r="Q277" s="90"/>
      <c r="R277" s="90"/>
      <c r="S277" s="90"/>
      <c r="T277" s="90"/>
    </row>
    <row r="278" spans="6:20">
      <c r="F278" s="90"/>
      <c r="G278" s="90"/>
      <c r="H278" s="90"/>
      <c r="I278" s="90"/>
      <c r="J278" s="90"/>
      <c r="K278" s="90"/>
      <c r="L278" s="90"/>
      <c r="M278" s="90"/>
      <c r="N278" s="90"/>
      <c r="O278" s="90"/>
      <c r="P278" s="90"/>
      <c r="Q278" s="90"/>
      <c r="R278" s="90"/>
      <c r="S278" s="90"/>
      <c r="T278" s="90"/>
    </row>
    <row r="279" spans="6:20">
      <c r="F279" s="90"/>
      <c r="G279" s="90"/>
      <c r="H279" s="90"/>
      <c r="I279" s="90"/>
      <c r="J279" s="90"/>
      <c r="K279" s="90"/>
      <c r="L279" s="90"/>
      <c r="M279" s="90"/>
      <c r="N279" s="90"/>
      <c r="O279" s="90"/>
      <c r="P279" s="90"/>
      <c r="Q279" s="90"/>
      <c r="R279" s="90"/>
      <c r="S279" s="90"/>
      <c r="T279" s="90"/>
    </row>
    <row r="280" spans="6:20">
      <c r="F280" s="90"/>
      <c r="G280" s="90"/>
      <c r="H280" s="90"/>
      <c r="I280" s="90"/>
      <c r="J280" s="90"/>
      <c r="K280" s="90"/>
      <c r="L280" s="90"/>
      <c r="M280" s="90"/>
      <c r="N280" s="90"/>
      <c r="O280" s="90"/>
      <c r="P280" s="90"/>
      <c r="Q280" s="90"/>
      <c r="R280" s="90"/>
      <c r="S280" s="90"/>
      <c r="T280" s="90"/>
    </row>
    <row r="281" spans="6:20">
      <c r="F281" s="90"/>
      <c r="G281" s="90"/>
      <c r="H281" s="90"/>
      <c r="I281" s="90"/>
      <c r="J281" s="90"/>
      <c r="K281" s="90"/>
      <c r="L281" s="90"/>
      <c r="M281" s="90"/>
      <c r="N281" s="90"/>
      <c r="O281" s="90"/>
      <c r="P281" s="90"/>
      <c r="Q281" s="90"/>
      <c r="R281" s="90"/>
      <c r="S281" s="90"/>
      <c r="T281" s="90"/>
    </row>
    <row r="282" spans="6:20">
      <c r="F282" s="90"/>
      <c r="G282" s="90"/>
      <c r="H282" s="90"/>
      <c r="I282" s="90"/>
      <c r="J282" s="90"/>
      <c r="K282" s="90"/>
      <c r="L282" s="90"/>
      <c r="M282" s="90"/>
      <c r="N282" s="90"/>
      <c r="O282" s="90"/>
      <c r="P282" s="90"/>
      <c r="Q282" s="90"/>
      <c r="R282" s="90"/>
      <c r="S282" s="90"/>
      <c r="T282" s="90"/>
    </row>
    <row r="283" spans="6:20">
      <c r="F283" s="90"/>
      <c r="G283" s="90"/>
      <c r="H283" s="90"/>
      <c r="I283" s="90"/>
      <c r="J283" s="90"/>
      <c r="K283" s="90"/>
      <c r="L283" s="90"/>
      <c r="M283" s="90"/>
      <c r="N283" s="90"/>
      <c r="O283" s="90"/>
      <c r="P283" s="90"/>
      <c r="Q283" s="90"/>
      <c r="R283" s="90"/>
      <c r="S283" s="90"/>
      <c r="T283" s="90"/>
    </row>
    <row r="284" spans="6:20">
      <c r="F284" s="90"/>
      <c r="G284" s="90"/>
      <c r="H284" s="90"/>
      <c r="I284" s="90"/>
      <c r="J284" s="90"/>
      <c r="K284" s="90"/>
      <c r="L284" s="90"/>
      <c r="M284" s="90"/>
      <c r="N284" s="90"/>
      <c r="O284" s="90"/>
      <c r="P284" s="90"/>
      <c r="Q284" s="90"/>
      <c r="R284" s="90"/>
      <c r="S284" s="90"/>
      <c r="T284" s="90"/>
    </row>
    <row r="285" spans="6:20">
      <c r="F285" s="90"/>
      <c r="G285" s="90"/>
      <c r="H285" s="90"/>
      <c r="I285" s="90"/>
      <c r="J285" s="90"/>
      <c r="K285" s="90"/>
      <c r="L285" s="90"/>
      <c r="M285" s="90"/>
      <c r="N285" s="90"/>
      <c r="O285" s="90"/>
      <c r="P285" s="90"/>
      <c r="Q285" s="90"/>
      <c r="R285" s="90"/>
      <c r="S285" s="90"/>
      <c r="T285" s="90"/>
    </row>
    <row r="286" spans="6:20">
      <c r="F286" s="90"/>
      <c r="G286" s="90"/>
      <c r="H286" s="90"/>
      <c r="I286" s="90"/>
      <c r="J286" s="90"/>
      <c r="K286" s="90"/>
      <c r="L286" s="90"/>
      <c r="M286" s="90"/>
      <c r="N286" s="90"/>
      <c r="O286" s="90"/>
      <c r="P286" s="90"/>
      <c r="Q286" s="90"/>
      <c r="R286" s="90"/>
      <c r="S286" s="90"/>
      <c r="T286" s="90"/>
    </row>
    <row r="287" spans="6:20">
      <c r="F287" s="90"/>
      <c r="G287" s="90"/>
      <c r="H287" s="90"/>
      <c r="I287" s="90"/>
      <c r="J287" s="90"/>
      <c r="K287" s="90"/>
      <c r="L287" s="90"/>
      <c r="M287" s="90"/>
      <c r="N287" s="90"/>
      <c r="O287" s="90"/>
      <c r="P287" s="90"/>
      <c r="Q287" s="90"/>
      <c r="R287" s="90"/>
      <c r="S287" s="90"/>
      <c r="T287" s="90"/>
    </row>
    <row r="288" spans="6:20">
      <c r="F288" s="90"/>
      <c r="G288" s="90"/>
      <c r="H288" s="90"/>
      <c r="I288" s="90"/>
      <c r="J288" s="90"/>
      <c r="K288" s="90"/>
      <c r="L288" s="90"/>
      <c r="M288" s="90"/>
      <c r="N288" s="90"/>
      <c r="O288" s="90"/>
      <c r="P288" s="90"/>
      <c r="Q288" s="90"/>
      <c r="R288" s="90"/>
      <c r="S288" s="90"/>
      <c r="T288" s="90"/>
    </row>
    <row r="289" spans="6:20">
      <c r="F289" s="90"/>
      <c r="G289" s="90"/>
      <c r="H289" s="90"/>
      <c r="I289" s="90"/>
      <c r="J289" s="90"/>
      <c r="K289" s="90"/>
      <c r="L289" s="90"/>
      <c r="M289" s="90"/>
      <c r="N289" s="90"/>
      <c r="O289" s="90"/>
      <c r="P289" s="90"/>
      <c r="Q289" s="90"/>
      <c r="R289" s="90"/>
      <c r="S289" s="90"/>
      <c r="T289" s="90"/>
    </row>
    <row r="290" spans="6:20">
      <c r="F290" s="90"/>
      <c r="G290" s="90"/>
      <c r="H290" s="90"/>
      <c r="I290" s="90"/>
      <c r="J290" s="90"/>
      <c r="K290" s="90"/>
      <c r="L290" s="90"/>
      <c r="M290" s="90"/>
      <c r="N290" s="90"/>
      <c r="O290" s="90"/>
      <c r="P290" s="90"/>
      <c r="Q290" s="90"/>
      <c r="R290" s="90"/>
      <c r="S290" s="90"/>
      <c r="T290" s="90"/>
    </row>
    <row r="291" spans="6:20">
      <c r="F291" s="90"/>
      <c r="G291" s="90"/>
      <c r="H291" s="90"/>
      <c r="I291" s="90"/>
      <c r="J291" s="90"/>
      <c r="K291" s="90"/>
      <c r="L291" s="90"/>
      <c r="M291" s="90"/>
      <c r="N291" s="90"/>
      <c r="O291" s="90"/>
      <c r="P291" s="90"/>
      <c r="Q291" s="90"/>
      <c r="R291" s="90"/>
      <c r="S291" s="90"/>
      <c r="T291" s="90"/>
    </row>
    <row r="292" spans="6:20">
      <c r="F292" s="90"/>
      <c r="G292" s="90"/>
      <c r="H292" s="90"/>
      <c r="I292" s="90"/>
      <c r="J292" s="90"/>
      <c r="K292" s="90"/>
      <c r="L292" s="90"/>
      <c r="M292" s="90"/>
      <c r="N292" s="90"/>
      <c r="O292" s="90"/>
      <c r="P292" s="90"/>
      <c r="Q292" s="90"/>
      <c r="R292" s="90"/>
      <c r="S292" s="90"/>
      <c r="T292" s="90"/>
    </row>
    <row r="293" spans="6:20">
      <c r="F293" s="90"/>
      <c r="G293" s="90"/>
      <c r="H293" s="90"/>
      <c r="I293" s="90"/>
      <c r="J293" s="90"/>
      <c r="K293" s="90"/>
      <c r="L293" s="90"/>
      <c r="M293" s="90"/>
      <c r="N293" s="90"/>
      <c r="O293" s="90"/>
      <c r="P293" s="90"/>
      <c r="Q293" s="90"/>
      <c r="R293" s="90"/>
      <c r="S293" s="90"/>
      <c r="T293" s="90"/>
    </row>
    <row r="294" spans="6:20">
      <c r="F294" s="90"/>
      <c r="G294" s="90"/>
      <c r="H294" s="90"/>
      <c r="I294" s="90"/>
      <c r="J294" s="90"/>
      <c r="K294" s="90"/>
      <c r="L294" s="90"/>
      <c r="M294" s="90"/>
      <c r="N294" s="90"/>
      <c r="O294" s="90"/>
      <c r="P294" s="90"/>
      <c r="Q294" s="90"/>
      <c r="R294" s="90"/>
      <c r="S294" s="90"/>
      <c r="T294" s="90"/>
    </row>
    <row r="295" spans="6:20">
      <c r="F295" s="90"/>
      <c r="G295" s="90"/>
      <c r="H295" s="90"/>
      <c r="I295" s="90"/>
      <c r="J295" s="90"/>
      <c r="K295" s="90"/>
      <c r="L295" s="90"/>
      <c r="M295" s="90"/>
      <c r="N295" s="90"/>
      <c r="O295" s="90"/>
      <c r="P295" s="90"/>
      <c r="Q295" s="90"/>
      <c r="R295" s="90"/>
      <c r="S295" s="90"/>
      <c r="T295" s="90"/>
    </row>
    <row r="296" spans="6:20">
      <c r="F296" s="90"/>
      <c r="G296" s="90"/>
      <c r="H296" s="90"/>
      <c r="I296" s="90"/>
      <c r="J296" s="90"/>
      <c r="K296" s="90"/>
      <c r="L296" s="90"/>
      <c r="M296" s="90"/>
      <c r="N296" s="90"/>
      <c r="O296" s="90"/>
      <c r="P296" s="90"/>
      <c r="Q296" s="90"/>
      <c r="R296" s="90"/>
      <c r="S296" s="90"/>
      <c r="T296" s="90"/>
    </row>
    <row r="297" spans="6:20">
      <c r="F297" s="90"/>
      <c r="G297" s="90"/>
      <c r="H297" s="90"/>
      <c r="I297" s="90"/>
      <c r="J297" s="90"/>
      <c r="K297" s="90"/>
      <c r="L297" s="90"/>
      <c r="M297" s="90"/>
      <c r="N297" s="90"/>
      <c r="O297" s="90"/>
      <c r="P297" s="90"/>
      <c r="Q297" s="90"/>
      <c r="R297" s="90"/>
      <c r="S297" s="90"/>
      <c r="T297" s="90"/>
    </row>
    <row r="298" spans="6:20">
      <c r="F298" s="90"/>
      <c r="G298" s="90"/>
      <c r="H298" s="90"/>
      <c r="I298" s="90"/>
      <c r="J298" s="90"/>
      <c r="K298" s="90"/>
      <c r="L298" s="90"/>
      <c r="M298" s="90"/>
      <c r="N298" s="90"/>
      <c r="O298" s="90"/>
      <c r="P298" s="90"/>
      <c r="Q298" s="90"/>
      <c r="R298" s="90"/>
      <c r="S298" s="90"/>
      <c r="T298" s="90"/>
    </row>
    <row r="299" spans="6:20">
      <c r="F299" s="90"/>
      <c r="G299" s="90"/>
      <c r="H299" s="90"/>
      <c r="I299" s="90"/>
      <c r="J299" s="90"/>
      <c r="K299" s="90"/>
      <c r="L299" s="90"/>
      <c r="M299" s="90"/>
      <c r="N299" s="90"/>
      <c r="O299" s="90"/>
      <c r="P299" s="90"/>
      <c r="Q299" s="90"/>
      <c r="R299" s="90"/>
      <c r="S299" s="90"/>
      <c r="T299" s="90"/>
    </row>
    <row r="300" spans="6:20">
      <c r="F300" s="90"/>
      <c r="G300" s="90"/>
      <c r="H300" s="90"/>
      <c r="I300" s="90"/>
      <c r="J300" s="90"/>
      <c r="K300" s="90"/>
      <c r="L300" s="90"/>
      <c r="M300" s="90"/>
      <c r="N300" s="90"/>
      <c r="O300" s="90"/>
      <c r="P300" s="90"/>
      <c r="Q300" s="90"/>
      <c r="R300" s="90"/>
      <c r="S300" s="90"/>
      <c r="T300" s="90"/>
    </row>
    <row r="301" spans="6:20">
      <c r="F301" s="90"/>
      <c r="G301" s="90"/>
      <c r="H301" s="90"/>
      <c r="I301" s="90"/>
      <c r="J301" s="90"/>
      <c r="K301" s="90"/>
      <c r="L301" s="90"/>
      <c r="M301" s="90"/>
      <c r="N301" s="90"/>
      <c r="O301" s="90"/>
      <c r="P301" s="90"/>
      <c r="Q301" s="90"/>
      <c r="R301" s="90"/>
      <c r="S301" s="90"/>
      <c r="T301" s="90"/>
    </row>
    <row r="302" spans="6:20">
      <c r="F302" s="90"/>
      <c r="G302" s="90"/>
      <c r="H302" s="90"/>
      <c r="I302" s="90"/>
      <c r="J302" s="90"/>
      <c r="K302" s="90"/>
      <c r="L302" s="90"/>
      <c r="M302" s="90"/>
      <c r="N302" s="90"/>
      <c r="O302" s="90"/>
      <c r="P302" s="90"/>
      <c r="Q302" s="90"/>
      <c r="R302" s="90"/>
      <c r="S302" s="90"/>
      <c r="T302" s="90"/>
    </row>
    <row r="303" spans="6:20">
      <c r="F303" s="90"/>
      <c r="G303" s="90"/>
      <c r="H303" s="90"/>
      <c r="I303" s="90"/>
      <c r="J303" s="90"/>
      <c r="K303" s="90"/>
      <c r="L303" s="90"/>
      <c r="M303" s="90"/>
      <c r="N303" s="90"/>
      <c r="O303" s="90"/>
      <c r="P303" s="90"/>
      <c r="Q303" s="90"/>
      <c r="R303" s="90"/>
      <c r="S303" s="90"/>
      <c r="T303" s="90"/>
    </row>
    <row r="304" spans="6:20">
      <c r="F304" s="90"/>
      <c r="G304" s="90"/>
      <c r="H304" s="90"/>
      <c r="I304" s="90"/>
      <c r="J304" s="90"/>
      <c r="K304" s="90"/>
      <c r="L304" s="90"/>
      <c r="M304" s="90"/>
      <c r="N304" s="90"/>
      <c r="O304" s="90"/>
      <c r="P304" s="90"/>
      <c r="Q304" s="90"/>
      <c r="R304" s="90"/>
      <c r="S304" s="90"/>
      <c r="T304" s="90"/>
    </row>
    <row r="305" spans="6:20">
      <c r="F305" s="90"/>
      <c r="G305" s="90"/>
      <c r="H305" s="90"/>
      <c r="I305" s="90"/>
      <c r="J305" s="90"/>
      <c r="K305" s="90"/>
      <c r="L305" s="90"/>
      <c r="M305" s="90"/>
      <c r="N305" s="90"/>
      <c r="O305" s="90"/>
      <c r="P305" s="90"/>
      <c r="Q305" s="90"/>
      <c r="R305" s="90"/>
      <c r="S305" s="90"/>
      <c r="T305" s="90"/>
    </row>
    <row r="306" spans="6:20">
      <c r="F306" s="90"/>
      <c r="G306" s="90"/>
      <c r="H306" s="90"/>
      <c r="I306" s="90"/>
      <c r="J306" s="90"/>
      <c r="K306" s="90"/>
      <c r="L306" s="90"/>
      <c r="M306" s="90"/>
      <c r="N306" s="90"/>
      <c r="O306" s="90"/>
      <c r="P306" s="90"/>
      <c r="Q306" s="90"/>
      <c r="R306" s="90"/>
      <c r="S306" s="90"/>
      <c r="T306" s="90"/>
    </row>
    <row r="307" spans="6:20">
      <c r="F307" s="90"/>
      <c r="G307" s="90"/>
      <c r="H307" s="90"/>
      <c r="I307" s="90"/>
      <c r="J307" s="90"/>
      <c r="K307" s="90"/>
      <c r="L307" s="90"/>
      <c r="M307" s="90"/>
      <c r="N307" s="90"/>
      <c r="O307" s="90"/>
      <c r="P307" s="90"/>
      <c r="Q307" s="90"/>
      <c r="R307" s="90"/>
      <c r="S307" s="90"/>
      <c r="T307" s="90"/>
    </row>
    <row r="308" spans="6:20">
      <c r="F308" s="90"/>
      <c r="G308" s="90"/>
      <c r="H308" s="90"/>
      <c r="I308" s="90"/>
      <c r="J308" s="90"/>
      <c r="K308" s="90"/>
      <c r="L308" s="90"/>
      <c r="M308" s="90"/>
      <c r="N308" s="90"/>
      <c r="O308" s="90"/>
      <c r="P308" s="90"/>
      <c r="Q308" s="90"/>
      <c r="R308" s="90"/>
      <c r="S308" s="90"/>
      <c r="T308" s="90"/>
    </row>
    <row r="309" spans="6:20">
      <c r="F309" s="90"/>
      <c r="G309" s="90"/>
      <c r="H309" s="90"/>
      <c r="I309" s="90"/>
      <c r="J309" s="90"/>
      <c r="K309" s="90"/>
      <c r="L309" s="90"/>
      <c r="M309" s="90"/>
      <c r="N309" s="90"/>
      <c r="O309" s="90"/>
      <c r="P309" s="90"/>
      <c r="Q309" s="90"/>
      <c r="R309" s="90"/>
      <c r="S309" s="90"/>
      <c r="T309" s="90"/>
    </row>
    <row r="310" spans="6:20">
      <c r="F310" s="90"/>
      <c r="G310" s="90"/>
      <c r="H310" s="90"/>
      <c r="I310" s="90"/>
      <c r="J310" s="90"/>
      <c r="K310" s="90"/>
      <c r="L310" s="90"/>
      <c r="M310" s="90"/>
      <c r="N310" s="90"/>
      <c r="O310" s="90"/>
      <c r="P310" s="90"/>
      <c r="Q310" s="90"/>
      <c r="R310" s="90"/>
      <c r="S310" s="90"/>
      <c r="T310" s="90"/>
    </row>
    <row r="311" spans="6:20">
      <c r="F311" s="90"/>
      <c r="G311" s="90"/>
      <c r="H311" s="90"/>
      <c r="I311" s="90"/>
      <c r="J311" s="90"/>
      <c r="K311" s="90"/>
      <c r="L311" s="90"/>
      <c r="M311" s="90"/>
      <c r="N311" s="90"/>
      <c r="O311" s="90"/>
      <c r="P311" s="90"/>
      <c r="Q311" s="90"/>
      <c r="R311" s="90"/>
      <c r="S311" s="90"/>
      <c r="T311" s="90"/>
    </row>
    <row r="312" spans="6:20">
      <c r="F312" s="90"/>
      <c r="G312" s="90"/>
      <c r="H312" s="90"/>
      <c r="I312" s="90"/>
      <c r="J312" s="90"/>
      <c r="K312" s="90"/>
      <c r="L312" s="90"/>
      <c r="M312" s="90"/>
      <c r="N312" s="90"/>
      <c r="O312" s="90"/>
      <c r="P312" s="90"/>
      <c r="Q312" s="90"/>
      <c r="R312" s="90"/>
      <c r="S312" s="90"/>
      <c r="T312" s="90"/>
    </row>
    <row r="313" spans="6:20">
      <c r="F313" s="90"/>
      <c r="G313" s="90"/>
      <c r="H313" s="90"/>
      <c r="I313" s="90"/>
      <c r="J313" s="90"/>
      <c r="K313" s="90"/>
      <c r="L313" s="90"/>
      <c r="M313" s="90"/>
      <c r="N313" s="90"/>
      <c r="O313" s="90"/>
      <c r="P313" s="90"/>
      <c r="Q313" s="90"/>
      <c r="R313" s="90"/>
      <c r="S313" s="90"/>
      <c r="T313" s="90"/>
    </row>
    <row r="314" spans="6:20">
      <c r="F314" s="90"/>
      <c r="G314" s="90"/>
      <c r="H314" s="90"/>
      <c r="I314" s="90"/>
      <c r="J314" s="90"/>
      <c r="K314" s="90"/>
      <c r="L314" s="90"/>
      <c r="M314" s="90"/>
      <c r="N314" s="90"/>
      <c r="O314" s="90"/>
      <c r="P314" s="90"/>
      <c r="Q314" s="90"/>
      <c r="R314" s="90"/>
      <c r="S314" s="90"/>
      <c r="T314" s="90"/>
    </row>
    <row r="315" spans="6:20">
      <c r="F315" s="90"/>
      <c r="G315" s="90"/>
      <c r="H315" s="90"/>
      <c r="I315" s="90"/>
      <c r="J315" s="90"/>
      <c r="K315" s="90"/>
      <c r="L315" s="90"/>
      <c r="M315" s="90"/>
      <c r="N315" s="90"/>
      <c r="O315" s="90"/>
      <c r="P315" s="90"/>
      <c r="Q315" s="90"/>
      <c r="R315" s="90"/>
      <c r="S315" s="90"/>
      <c r="T315" s="90"/>
    </row>
    <row r="316" spans="6:20">
      <c r="F316" s="90"/>
      <c r="G316" s="90"/>
      <c r="H316" s="90"/>
      <c r="I316" s="90"/>
      <c r="J316" s="90"/>
      <c r="K316" s="90"/>
      <c r="L316" s="90"/>
      <c r="M316" s="90"/>
      <c r="N316" s="90"/>
      <c r="O316" s="90"/>
      <c r="P316" s="90"/>
      <c r="Q316" s="90"/>
      <c r="R316" s="90"/>
      <c r="S316" s="90"/>
      <c r="T316" s="90"/>
    </row>
    <row r="317" spans="6:20">
      <c r="F317" s="90"/>
      <c r="G317" s="90"/>
      <c r="H317" s="90"/>
      <c r="I317" s="90"/>
      <c r="J317" s="90"/>
      <c r="K317" s="90"/>
      <c r="L317" s="90"/>
      <c r="M317" s="90"/>
      <c r="N317" s="90"/>
      <c r="O317" s="90"/>
      <c r="P317" s="90"/>
      <c r="Q317" s="90"/>
      <c r="R317" s="90"/>
      <c r="S317" s="90"/>
      <c r="T317" s="90"/>
    </row>
    <row r="318" spans="6:20">
      <c r="F318" s="90"/>
      <c r="G318" s="90"/>
      <c r="H318" s="90"/>
      <c r="I318" s="90"/>
      <c r="J318" s="90"/>
      <c r="K318" s="90"/>
      <c r="L318" s="90"/>
      <c r="M318" s="90"/>
      <c r="N318" s="90"/>
      <c r="O318" s="90"/>
      <c r="P318" s="90"/>
      <c r="Q318" s="90"/>
      <c r="R318" s="90"/>
      <c r="S318" s="90"/>
      <c r="T318" s="90"/>
    </row>
    <row r="319" spans="6:20">
      <c r="F319" s="90"/>
      <c r="G319" s="90"/>
      <c r="H319" s="90"/>
      <c r="I319" s="90"/>
      <c r="J319" s="90"/>
      <c r="K319" s="90"/>
      <c r="L319" s="90"/>
      <c r="M319" s="90"/>
      <c r="N319" s="90"/>
      <c r="O319" s="90"/>
      <c r="P319" s="90"/>
      <c r="Q319" s="90"/>
      <c r="R319" s="90"/>
      <c r="S319" s="90"/>
      <c r="T319" s="90"/>
    </row>
    <row r="320" spans="6:20">
      <c r="F320" s="90"/>
      <c r="G320" s="90"/>
      <c r="H320" s="90"/>
      <c r="I320" s="90"/>
      <c r="J320" s="90"/>
      <c r="K320" s="90"/>
      <c r="L320" s="90"/>
      <c r="M320" s="90"/>
      <c r="N320" s="90"/>
      <c r="O320" s="90"/>
      <c r="P320" s="90"/>
      <c r="Q320" s="90"/>
      <c r="R320" s="90"/>
      <c r="S320" s="90"/>
      <c r="T320" s="90"/>
    </row>
    <row r="321" spans="6:20">
      <c r="F321" s="90"/>
      <c r="G321" s="90"/>
      <c r="H321" s="90"/>
      <c r="I321" s="90"/>
      <c r="J321" s="90"/>
      <c r="K321" s="90"/>
      <c r="L321" s="90"/>
      <c r="M321" s="90"/>
      <c r="N321" s="90"/>
      <c r="O321" s="90"/>
      <c r="P321" s="90"/>
      <c r="Q321" s="90"/>
      <c r="R321" s="90"/>
      <c r="S321" s="90"/>
      <c r="T321" s="90"/>
    </row>
    <row r="322" spans="6:20">
      <c r="F322" s="90"/>
      <c r="G322" s="90"/>
      <c r="H322" s="90"/>
      <c r="I322" s="90"/>
      <c r="J322" s="90"/>
      <c r="K322" s="90"/>
      <c r="L322" s="90"/>
      <c r="M322" s="90"/>
      <c r="N322" s="90"/>
      <c r="O322" s="90"/>
      <c r="P322" s="90"/>
      <c r="Q322" s="90"/>
      <c r="R322" s="90"/>
      <c r="S322" s="90"/>
      <c r="T322" s="90"/>
    </row>
    <row r="323" spans="6:20">
      <c r="F323" s="90"/>
      <c r="G323" s="90"/>
      <c r="H323" s="90"/>
      <c r="I323" s="90"/>
      <c r="J323" s="90"/>
      <c r="K323" s="90"/>
      <c r="L323" s="90"/>
      <c r="M323" s="90"/>
      <c r="N323" s="90"/>
      <c r="O323" s="90"/>
      <c r="P323" s="90"/>
      <c r="Q323" s="90"/>
      <c r="R323" s="90"/>
      <c r="S323" s="90"/>
      <c r="T323" s="90"/>
    </row>
    <row r="324" spans="6:20">
      <c r="F324" s="90"/>
      <c r="G324" s="90"/>
      <c r="H324" s="90"/>
      <c r="I324" s="90"/>
      <c r="J324" s="90"/>
      <c r="K324" s="90"/>
      <c r="L324" s="90"/>
      <c r="M324" s="90"/>
      <c r="N324" s="90"/>
      <c r="O324" s="90"/>
      <c r="P324" s="90"/>
      <c r="Q324" s="90"/>
      <c r="R324" s="90"/>
      <c r="S324" s="90"/>
      <c r="T324" s="90"/>
    </row>
    <row r="325" spans="6:20">
      <c r="F325" s="90"/>
      <c r="G325" s="90"/>
      <c r="H325" s="90"/>
      <c r="I325" s="90"/>
      <c r="J325" s="90"/>
      <c r="K325" s="90"/>
      <c r="L325" s="90"/>
      <c r="M325" s="90"/>
      <c r="N325" s="90"/>
      <c r="O325" s="90"/>
      <c r="P325" s="90"/>
      <c r="Q325" s="90"/>
      <c r="R325" s="90"/>
      <c r="S325" s="90"/>
      <c r="T325" s="90"/>
    </row>
    <row r="326" spans="6:20">
      <c r="F326" s="90"/>
      <c r="G326" s="90"/>
      <c r="H326" s="90"/>
      <c r="I326" s="90"/>
      <c r="J326" s="90"/>
      <c r="K326" s="90"/>
      <c r="L326" s="90"/>
      <c r="M326" s="90"/>
      <c r="N326" s="90"/>
      <c r="O326" s="90"/>
      <c r="P326" s="90"/>
      <c r="Q326" s="90"/>
      <c r="R326" s="90"/>
      <c r="S326" s="90"/>
      <c r="T326" s="90"/>
    </row>
    <row r="327" spans="6:20">
      <c r="F327" s="90"/>
      <c r="G327" s="90"/>
      <c r="H327" s="90"/>
      <c r="I327" s="90"/>
      <c r="J327" s="90"/>
      <c r="K327" s="90"/>
      <c r="L327" s="90"/>
      <c r="M327" s="90"/>
      <c r="N327" s="90"/>
      <c r="O327" s="90"/>
      <c r="P327" s="90"/>
      <c r="Q327" s="90"/>
      <c r="R327" s="90"/>
      <c r="S327" s="90"/>
      <c r="T327" s="90"/>
    </row>
    <row r="328" spans="6:20">
      <c r="F328" s="90"/>
      <c r="G328" s="90"/>
      <c r="H328" s="90"/>
      <c r="I328" s="90"/>
      <c r="J328" s="90"/>
      <c r="K328" s="90"/>
      <c r="L328" s="90"/>
      <c r="M328" s="90"/>
      <c r="N328" s="90"/>
      <c r="O328" s="90"/>
      <c r="P328" s="90"/>
      <c r="Q328" s="90"/>
      <c r="R328" s="90"/>
      <c r="S328" s="90"/>
      <c r="T328" s="90"/>
    </row>
    <row r="329" spans="6:20">
      <c r="F329" s="90"/>
      <c r="G329" s="90"/>
      <c r="H329" s="90"/>
      <c r="I329" s="90"/>
      <c r="J329" s="90"/>
      <c r="K329" s="90"/>
      <c r="L329" s="90"/>
      <c r="M329" s="90"/>
      <c r="N329" s="90"/>
      <c r="O329" s="90"/>
      <c r="P329" s="90"/>
      <c r="Q329" s="90"/>
      <c r="R329" s="90"/>
      <c r="S329" s="90"/>
      <c r="T329" s="90"/>
    </row>
    <row r="330" spans="6:20">
      <c r="F330" s="90"/>
      <c r="G330" s="90"/>
      <c r="H330" s="90"/>
      <c r="I330" s="90"/>
      <c r="J330" s="90"/>
      <c r="K330" s="90"/>
      <c r="L330" s="90"/>
      <c r="M330" s="90"/>
      <c r="N330" s="90"/>
      <c r="O330" s="90"/>
      <c r="P330" s="90"/>
      <c r="Q330" s="90"/>
      <c r="R330" s="90"/>
      <c r="S330" s="90"/>
      <c r="T330" s="90"/>
    </row>
    <row r="331" spans="6:20">
      <c r="F331" s="90"/>
      <c r="G331" s="90"/>
      <c r="H331" s="90"/>
      <c r="I331" s="90"/>
      <c r="J331" s="90"/>
      <c r="K331" s="90"/>
      <c r="L331" s="90"/>
      <c r="M331" s="90"/>
      <c r="N331" s="90"/>
      <c r="O331" s="90"/>
      <c r="P331" s="90"/>
      <c r="Q331" s="90"/>
      <c r="R331" s="90"/>
      <c r="S331" s="90"/>
      <c r="T331" s="90"/>
    </row>
    <row r="332" spans="6:20">
      <c r="F332" s="90"/>
      <c r="G332" s="90"/>
      <c r="H332" s="90"/>
      <c r="I332" s="90"/>
      <c r="J332" s="90"/>
      <c r="K332" s="90"/>
      <c r="L332" s="90"/>
      <c r="M332" s="90"/>
      <c r="N332" s="90"/>
      <c r="O332" s="90"/>
      <c r="P332" s="90"/>
      <c r="Q332" s="90"/>
      <c r="R332" s="90"/>
      <c r="S332" s="90"/>
      <c r="T332" s="90"/>
    </row>
    <row r="333" spans="6:20">
      <c r="F333" s="90"/>
      <c r="G333" s="90"/>
      <c r="H333" s="90"/>
      <c r="I333" s="90"/>
      <c r="J333" s="90"/>
      <c r="K333" s="90"/>
      <c r="L333" s="90"/>
      <c r="M333" s="90"/>
      <c r="N333" s="90"/>
      <c r="O333" s="90"/>
      <c r="P333" s="90"/>
      <c r="Q333" s="90"/>
      <c r="R333" s="90"/>
      <c r="S333" s="90"/>
      <c r="T333" s="90"/>
    </row>
    <row r="334" spans="6:20">
      <c r="F334" s="90"/>
      <c r="G334" s="90"/>
      <c r="H334" s="90"/>
      <c r="I334" s="90"/>
      <c r="J334" s="90"/>
      <c r="K334" s="90"/>
      <c r="L334" s="90"/>
      <c r="M334" s="90"/>
      <c r="N334" s="90"/>
      <c r="O334" s="90"/>
      <c r="P334" s="90"/>
      <c r="Q334" s="90"/>
      <c r="R334" s="90"/>
      <c r="S334" s="90"/>
      <c r="T334" s="90"/>
    </row>
    <row r="335" spans="6:20">
      <c r="F335" s="90"/>
      <c r="G335" s="90"/>
      <c r="H335" s="90"/>
      <c r="I335" s="90"/>
      <c r="J335" s="90"/>
      <c r="K335" s="90"/>
      <c r="L335" s="90"/>
      <c r="M335" s="90"/>
      <c r="N335" s="90"/>
      <c r="O335" s="90"/>
      <c r="P335" s="90"/>
      <c r="Q335" s="90"/>
      <c r="R335" s="90"/>
      <c r="S335" s="90"/>
      <c r="T335" s="90"/>
    </row>
    <row r="336" spans="6:20">
      <c r="F336" s="90"/>
      <c r="G336" s="90"/>
      <c r="H336" s="90"/>
      <c r="I336" s="90"/>
      <c r="J336" s="90"/>
      <c r="K336" s="90"/>
      <c r="L336" s="90"/>
      <c r="M336" s="90"/>
      <c r="N336" s="90"/>
      <c r="O336" s="90"/>
      <c r="P336" s="90"/>
      <c r="Q336" s="90"/>
      <c r="R336" s="90"/>
      <c r="S336" s="90"/>
      <c r="T336" s="90"/>
    </row>
    <row r="337" spans="6:20">
      <c r="F337" s="90"/>
      <c r="G337" s="90"/>
      <c r="H337" s="90"/>
      <c r="I337" s="90"/>
      <c r="J337" s="90"/>
      <c r="K337" s="90"/>
      <c r="L337" s="90"/>
      <c r="M337" s="90"/>
      <c r="N337" s="90"/>
      <c r="O337" s="90"/>
      <c r="P337" s="90"/>
      <c r="Q337" s="90"/>
      <c r="R337" s="90"/>
      <c r="S337" s="90"/>
      <c r="T337" s="90"/>
    </row>
    <row r="338" spans="6:20">
      <c r="F338" s="90"/>
      <c r="G338" s="90"/>
      <c r="H338" s="90"/>
      <c r="I338" s="90"/>
      <c r="J338" s="90"/>
      <c r="K338" s="90"/>
      <c r="L338" s="90"/>
      <c r="M338" s="90"/>
      <c r="N338" s="90"/>
      <c r="O338" s="90"/>
      <c r="P338" s="90"/>
      <c r="Q338" s="90"/>
      <c r="R338" s="90"/>
      <c r="S338" s="90"/>
      <c r="T338" s="90"/>
    </row>
    <row r="339" spans="6:20">
      <c r="F339" s="90"/>
      <c r="G339" s="90"/>
      <c r="H339" s="90"/>
      <c r="I339" s="90"/>
      <c r="J339" s="90"/>
      <c r="K339" s="90"/>
      <c r="L339" s="90"/>
      <c r="M339" s="90"/>
      <c r="N339" s="90"/>
      <c r="O339" s="90"/>
      <c r="P339" s="90"/>
      <c r="Q339" s="90"/>
      <c r="R339" s="90"/>
      <c r="S339" s="90"/>
      <c r="T339" s="90"/>
    </row>
    <row r="340" spans="6:20">
      <c r="F340" s="90"/>
      <c r="G340" s="90"/>
      <c r="H340" s="90"/>
      <c r="I340" s="90"/>
      <c r="J340" s="90"/>
      <c r="K340" s="90"/>
      <c r="L340" s="90"/>
      <c r="M340" s="90"/>
      <c r="N340" s="90"/>
      <c r="O340" s="90"/>
      <c r="P340" s="90"/>
      <c r="Q340" s="90"/>
      <c r="R340" s="90"/>
      <c r="S340" s="90"/>
      <c r="T340" s="90"/>
    </row>
    <row r="341" spans="6:20">
      <c r="F341" s="90"/>
      <c r="G341" s="90"/>
      <c r="H341" s="90"/>
      <c r="I341" s="90"/>
      <c r="J341" s="90"/>
      <c r="K341" s="90"/>
      <c r="L341" s="90"/>
      <c r="M341" s="90"/>
      <c r="N341" s="90"/>
      <c r="O341" s="90"/>
      <c r="P341" s="90"/>
      <c r="Q341" s="90"/>
      <c r="R341" s="90"/>
      <c r="S341" s="90"/>
      <c r="T341" s="90"/>
    </row>
    <row r="342" spans="6:20">
      <c r="F342" s="90"/>
      <c r="G342" s="90"/>
      <c r="H342" s="90"/>
      <c r="I342" s="90"/>
      <c r="J342" s="90"/>
      <c r="K342" s="90"/>
      <c r="L342" s="90"/>
      <c r="M342" s="90"/>
      <c r="N342" s="90"/>
      <c r="O342" s="90"/>
      <c r="P342" s="90"/>
      <c r="Q342" s="90"/>
      <c r="R342" s="90"/>
      <c r="S342" s="90"/>
      <c r="T342" s="90"/>
    </row>
    <row r="343" spans="6:20">
      <c r="F343" s="90"/>
      <c r="G343" s="90"/>
      <c r="H343" s="90"/>
      <c r="I343" s="90"/>
      <c r="J343" s="90"/>
      <c r="K343" s="90"/>
      <c r="L343" s="90"/>
      <c r="M343" s="90"/>
      <c r="N343" s="90"/>
      <c r="O343" s="90"/>
      <c r="P343" s="90"/>
      <c r="Q343" s="90"/>
      <c r="R343" s="90"/>
      <c r="S343" s="90"/>
      <c r="T343" s="90"/>
    </row>
    <row r="344" spans="6:20">
      <c r="F344" s="90"/>
      <c r="G344" s="90"/>
      <c r="H344" s="90"/>
      <c r="I344" s="90"/>
      <c r="J344" s="90"/>
      <c r="K344" s="90"/>
      <c r="L344" s="90"/>
      <c r="M344" s="90"/>
      <c r="N344" s="90"/>
      <c r="O344" s="90"/>
      <c r="P344" s="90"/>
      <c r="Q344" s="90"/>
      <c r="R344" s="90"/>
      <c r="S344" s="90"/>
      <c r="T344" s="90"/>
    </row>
    <row r="345" spans="6:20">
      <c r="F345" s="90"/>
      <c r="G345" s="90"/>
      <c r="H345" s="90"/>
      <c r="I345" s="90"/>
      <c r="J345" s="90"/>
      <c r="K345" s="90"/>
      <c r="L345" s="90"/>
      <c r="M345" s="90"/>
      <c r="N345" s="90"/>
      <c r="O345" s="90"/>
      <c r="P345" s="90"/>
      <c r="Q345" s="90"/>
      <c r="R345" s="90"/>
      <c r="S345" s="90"/>
      <c r="T345" s="90"/>
    </row>
    <row r="346" spans="6:20">
      <c r="F346" s="90"/>
      <c r="G346" s="90"/>
      <c r="H346" s="90"/>
      <c r="I346" s="90"/>
      <c r="J346" s="90"/>
      <c r="K346" s="90"/>
      <c r="L346" s="90"/>
      <c r="M346" s="90"/>
      <c r="N346" s="90"/>
      <c r="O346" s="90"/>
      <c r="P346" s="90"/>
      <c r="Q346" s="90"/>
      <c r="R346" s="90"/>
      <c r="S346" s="90"/>
      <c r="T346" s="90"/>
    </row>
    <row r="347" spans="6:20">
      <c r="F347" s="90"/>
      <c r="G347" s="90"/>
      <c r="H347" s="90"/>
      <c r="I347" s="90"/>
      <c r="J347" s="90"/>
      <c r="K347" s="90"/>
      <c r="L347" s="90"/>
      <c r="M347" s="90"/>
      <c r="N347" s="90"/>
      <c r="O347" s="90"/>
      <c r="P347" s="90"/>
      <c r="Q347" s="90"/>
      <c r="R347" s="90"/>
      <c r="S347" s="90"/>
      <c r="T347" s="90"/>
    </row>
    <row r="348" spans="6:20">
      <c r="F348" s="90"/>
      <c r="G348" s="90"/>
      <c r="H348" s="90"/>
      <c r="I348" s="90"/>
      <c r="J348" s="90"/>
      <c r="K348" s="90"/>
      <c r="L348" s="90"/>
      <c r="M348" s="90"/>
      <c r="N348" s="90"/>
      <c r="O348" s="90"/>
      <c r="P348" s="90"/>
      <c r="Q348" s="90"/>
      <c r="R348" s="90"/>
      <c r="S348" s="90"/>
      <c r="T348" s="90"/>
    </row>
    <row r="349" spans="6:20">
      <c r="F349" s="90"/>
      <c r="G349" s="90"/>
      <c r="H349" s="90"/>
      <c r="I349" s="90"/>
      <c r="J349" s="90"/>
      <c r="K349" s="90"/>
      <c r="L349" s="90"/>
      <c r="M349" s="90"/>
      <c r="N349" s="90"/>
      <c r="O349" s="90"/>
      <c r="P349" s="90"/>
      <c r="Q349" s="90"/>
      <c r="R349" s="90"/>
      <c r="S349" s="90"/>
      <c r="T349" s="90"/>
    </row>
    <row r="350" spans="6:20">
      <c r="F350" s="90"/>
      <c r="G350" s="90"/>
      <c r="H350" s="90"/>
      <c r="I350" s="90"/>
      <c r="J350" s="90"/>
      <c r="K350" s="90"/>
      <c r="L350" s="90"/>
      <c r="M350" s="90"/>
      <c r="N350" s="90"/>
      <c r="O350" s="90"/>
      <c r="P350" s="90"/>
      <c r="Q350" s="90"/>
      <c r="R350" s="90"/>
      <c r="S350" s="90"/>
      <c r="T350" s="90"/>
    </row>
    <row r="351" spans="6:20">
      <c r="F351" s="90"/>
      <c r="G351" s="90"/>
      <c r="H351" s="90"/>
      <c r="I351" s="90"/>
      <c r="J351" s="90"/>
      <c r="K351" s="90"/>
      <c r="L351" s="90"/>
      <c r="M351" s="90"/>
      <c r="N351" s="90"/>
      <c r="O351" s="90"/>
      <c r="P351" s="90"/>
      <c r="Q351" s="90"/>
      <c r="R351" s="90"/>
      <c r="S351" s="90"/>
      <c r="T351" s="90"/>
    </row>
    <row r="352" spans="6:20">
      <c r="F352" s="90"/>
      <c r="G352" s="90"/>
      <c r="H352" s="90"/>
      <c r="I352" s="90"/>
      <c r="J352" s="90"/>
      <c r="K352" s="90"/>
      <c r="L352" s="90"/>
      <c r="M352" s="90"/>
      <c r="N352" s="90"/>
      <c r="O352" s="90"/>
      <c r="P352" s="90"/>
      <c r="Q352" s="90"/>
      <c r="R352" s="90"/>
      <c r="S352" s="90"/>
      <c r="T352" s="90"/>
    </row>
    <row r="353" spans="6:20">
      <c r="F353" s="90"/>
      <c r="G353" s="90"/>
      <c r="H353" s="90"/>
      <c r="I353" s="90"/>
      <c r="J353" s="90"/>
      <c r="K353" s="90"/>
      <c r="L353" s="90"/>
      <c r="M353" s="90"/>
      <c r="N353" s="90"/>
      <c r="O353" s="90"/>
      <c r="P353" s="90"/>
      <c r="Q353" s="90"/>
      <c r="R353" s="90"/>
      <c r="S353" s="90"/>
      <c r="T353" s="90"/>
    </row>
    <row r="354" spans="6:20">
      <c r="F354" s="90"/>
      <c r="G354" s="90"/>
      <c r="H354" s="90"/>
      <c r="I354" s="90"/>
      <c r="J354" s="90"/>
      <c r="K354" s="90"/>
      <c r="L354" s="90"/>
      <c r="M354" s="90"/>
      <c r="N354" s="90"/>
      <c r="O354" s="90"/>
      <c r="P354" s="90"/>
      <c r="Q354" s="90"/>
      <c r="R354" s="90"/>
      <c r="S354" s="90"/>
      <c r="T354" s="90"/>
    </row>
    <row r="355" spans="6:20">
      <c r="F355" s="90"/>
      <c r="G355" s="90"/>
      <c r="H355" s="90"/>
      <c r="I355" s="90"/>
      <c r="J355" s="90"/>
      <c r="K355" s="90"/>
      <c r="L355" s="90"/>
      <c r="M355" s="90"/>
      <c r="N355" s="90"/>
      <c r="O355" s="90"/>
      <c r="P355" s="90"/>
      <c r="Q355" s="90"/>
      <c r="R355" s="90"/>
      <c r="S355" s="90"/>
      <c r="T355" s="90"/>
    </row>
    <row r="356" spans="6:20">
      <c r="F356" s="90"/>
      <c r="G356" s="90"/>
      <c r="H356" s="90"/>
      <c r="I356" s="90"/>
      <c r="J356" s="90"/>
      <c r="K356" s="90"/>
      <c r="L356" s="90"/>
      <c r="M356" s="90"/>
      <c r="N356" s="90"/>
      <c r="O356" s="90"/>
      <c r="P356" s="90"/>
      <c r="Q356" s="90"/>
      <c r="R356" s="90"/>
      <c r="S356" s="90"/>
      <c r="T356" s="90"/>
    </row>
    <row r="357" spans="6:20">
      <c r="F357" s="90"/>
      <c r="G357" s="90"/>
      <c r="H357" s="90"/>
      <c r="I357" s="90"/>
      <c r="J357" s="90"/>
      <c r="K357" s="90"/>
      <c r="L357" s="90"/>
      <c r="M357" s="90"/>
      <c r="N357" s="90"/>
      <c r="O357" s="90"/>
      <c r="P357" s="90"/>
      <c r="Q357" s="90"/>
      <c r="R357" s="90"/>
      <c r="S357" s="90"/>
      <c r="T357" s="90"/>
    </row>
    <row r="358" spans="6:20">
      <c r="F358" s="90"/>
      <c r="G358" s="90"/>
      <c r="H358" s="90"/>
      <c r="I358" s="90"/>
      <c r="J358" s="90"/>
      <c r="K358" s="90"/>
      <c r="L358" s="90"/>
      <c r="M358" s="90"/>
      <c r="N358" s="90"/>
      <c r="O358" s="90"/>
      <c r="P358" s="90"/>
      <c r="Q358" s="90"/>
      <c r="R358" s="90"/>
      <c r="S358" s="90"/>
      <c r="T358" s="90"/>
    </row>
    <row r="359" spans="6:20">
      <c r="F359" s="90"/>
      <c r="G359" s="90"/>
      <c r="H359" s="90"/>
      <c r="I359" s="90"/>
      <c r="J359" s="90"/>
      <c r="K359" s="90"/>
      <c r="L359" s="90"/>
      <c r="M359" s="90"/>
      <c r="N359" s="90"/>
      <c r="O359" s="90"/>
      <c r="P359" s="90"/>
      <c r="Q359" s="90"/>
      <c r="R359" s="90"/>
      <c r="S359" s="90"/>
      <c r="T359" s="90"/>
    </row>
    <row r="360" spans="6:20">
      <c r="F360" s="90"/>
      <c r="G360" s="90"/>
      <c r="H360" s="90"/>
      <c r="I360" s="90"/>
      <c r="J360" s="90"/>
      <c r="K360" s="90"/>
      <c r="L360" s="90"/>
      <c r="M360" s="90"/>
      <c r="N360" s="90"/>
      <c r="O360" s="90"/>
      <c r="P360" s="90"/>
      <c r="Q360" s="90"/>
      <c r="R360" s="90"/>
      <c r="S360" s="90"/>
      <c r="T360" s="90"/>
    </row>
    <row r="361" spans="6:20">
      <c r="F361" s="90"/>
      <c r="G361" s="90"/>
      <c r="H361" s="90"/>
      <c r="I361" s="90"/>
      <c r="J361" s="90"/>
      <c r="K361" s="90"/>
      <c r="L361" s="90"/>
      <c r="M361" s="90"/>
      <c r="N361" s="90"/>
      <c r="O361" s="90"/>
      <c r="P361" s="90"/>
      <c r="Q361" s="90"/>
      <c r="R361" s="90"/>
      <c r="S361" s="90"/>
      <c r="T361" s="90"/>
    </row>
    <row r="362" spans="6:20">
      <c r="F362" s="90"/>
      <c r="G362" s="90"/>
      <c r="H362" s="90"/>
      <c r="I362" s="90"/>
      <c r="J362" s="90"/>
      <c r="K362" s="90"/>
      <c r="L362" s="90"/>
      <c r="M362" s="90"/>
      <c r="N362" s="90"/>
      <c r="O362" s="90"/>
      <c r="P362" s="90"/>
      <c r="Q362" s="90"/>
      <c r="R362" s="90"/>
      <c r="S362" s="90"/>
      <c r="T362" s="90"/>
    </row>
    <row r="363" spans="6:20">
      <c r="F363" s="90"/>
      <c r="G363" s="90"/>
      <c r="H363" s="90"/>
      <c r="I363" s="90"/>
      <c r="J363" s="90"/>
      <c r="K363" s="90"/>
      <c r="L363" s="90"/>
      <c r="M363" s="90"/>
      <c r="N363" s="90"/>
      <c r="O363" s="90"/>
      <c r="P363" s="90"/>
      <c r="Q363" s="90"/>
      <c r="R363" s="90"/>
      <c r="S363" s="90"/>
      <c r="T363" s="90"/>
    </row>
    <row r="364" spans="6:20">
      <c r="F364" s="90"/>
      <c r="G364" s="90"/>
      <c r="H364" s="90"/>
      <c r="I364" s="90"/>
      <c r="J364" s="90"/>
      <c r="K364" s="90"/>
      <c r="L364" s="90"/>
      <c r="M364" s="90"/>
      <c r="N364" s="90"/>
      <c r="O364" s="90"/>
      <c r="P364" s="90"/>
      <c r="Q364" s="90"/>
      <c r="R364" s="90"/>
      <c r="S364" s="90"/>
      <c r="T364" s="90"/>
    </row>
    <row r="365" spans="6:20">
      <c r="F365" s="90"/>
      <c r="G365" s="90"/>
      <c r="H365" s="90"/>
      <c r="I365" s="90"/>
      <c r="J365" s="90"/>
      <c r="K365" s="90"/>
      <c r="L365" s="90"/>
      <c r="M365" s="90"/>
      <c r="N365" s="90"/>
      <c r="O365" s="90"/>
      <c r="P365" s="90"/>
      <c r="Q365" s="90"/>
      <c r="R365" s="90"/>
      <c r="S365" s="90"/>
      <c r="T365" s="90"/>
    </row>
    <row r="366" spans="6:20">
      <c r="F366" s="90"/>
      <c r="G366" s="90"/>
      <c r="H366" s="90"/>
      <c r="I366" s="90"/>
      <c r="J366" s="90"/>
      <c r="K366" s="90"/>
      <c r="L366" s="90"/>
      <c r="M366" s="90"/>
      <c r="N366" s="90"/>
      <c r="O366" s="90"/>
      <c r="P366" s="90"/>
      <c r="Q366" s="90"/>
      <c r="R366" s="90"/>
      <c r="S366" s="90"/>
      <c r="T366" s="90"/>
    </row>
    <row r="367" spans="6:20">
      <c r="F367" s="90"/>
      <c r="G367" s="90"/>
      <c r="H367" s="90"/>
      <c r="I367" s="90"/>
      <c r="J367" s="90"/>
      <c r="K367" s="90"/>
      <c r="L367" s="90"/>
      <c r="M367" s="90"/>
      <c r="N367" s="90"/>
      <c r="O367" s="90"/>
      <c r="P367" s="90"/>
      <c r="Q367" s="90"/>
      <c r="R367" s="90"/>
      <c r="S367" s="90"/>
      <c r="T367" s="90"/>
    </row>
    <row r="368" spans="6:20">
      <c r="F368" s="90"/>
      <c r="G368" s="90"/>
      <c r="H368" s="90"/>
      <c r="I368" s="90"/>
      <c r="J368" s="90"/>
      <c r="K368" s="90"/>
      <c r="L368" s="90"/>
      <c r="M368" s="90"/>
      <c r="N368" s="90"/>
      <c r="O368" s="90"/>
      <c r="P368" s="90"/>
      <c r="Q368" s="90"/>
      <c r="R368" s="90"/>
      <c r="S368" s="90"/>
      <c r="T368" s="90"/>
    </row>
    <row r="369" spans="6:20">
      <c r="F369" s="90"/>
      <c r="G369" s="90"/>
      <c r="H369" s="90"/>
      <c r="I369" s="90"/>
      <c r="J369" s="90"/>
      <c r="K369" s="90"/>
      <c r="L369" s="90"/>
      <c r="M369" s="90"/>
      <c r="N369" s="90"/>
      <c r="O369" s="90"/>
      <c r="P369" s="90"/>
      <c r="Q369" s="90"/>
      <c r="R369" s="90"/>
      <c r="S369" s="90"/>
      <c r="T369" s="90"/>
    </row>
    <row r="370" spans="6:20">
      <c r="F370" s="90"/>
      <c r="G370" s="90"/>
      <c r="H370" s="90"/>
      <c r="I370" s="90"/>
      <c r="J370" s="90"/>
      <c r="K370" s="90"/>
      <c r="L370" s="90"/>
      <c r="M370" s="90"/>
      <c r="N370" s="90"/>
      <c r="O370" s="90"/>
      <c r="P370" s="90"/>
      <c r="Q370" s="90"/>
      <c r="R370" s="90"/>
      <c r="S370" s="90"/>
      <c r="T370" s="90"/>
    </row>
    <row r="371" spans="6:20">
      <c r="F371" s="90"/>
      <c r="G371" s="90"/>
      <c r="H371" s="90"/>
      <c r="I371" s="90"/>
      <c r="J371" s="90"/>
      <c r="K371" s="90"/>
      <c r="L371" s="90"/>
      <c r="M371" s="90"/>
      <c r="N371" s="90"/>
      <c r="O371" s="90"/>
      <c r="P371" s="90"/>
      <c r="Q371" s="90"/>
      <c r="R371" s="90"/>
      <c r="S371" s="90"/>
      <c r="T371" s="90"/>
    </row>
    <row r="372" spans="6:20">
      <c r="F372" s="90"/>
      <c r="G372" s="90"/>
      <c r="H372" s="90"/>
      <c r="I372" s="90"/>
      <c r="J372" s="90"/>
      <c r="K372" s="90"/>
      <c r="L372" s="90"/>
      <c r="M372" s="90"/>
      <c r="N372" s="90"/>
      <c r="O372" s="90"/>
      <c r="P372" s="90"/>
      <c r="Q372" s="90"/>
      <c r="R372" s="90"/>
      <c r="S372" s="90"/>
      <c r="T372" s="90"/>
    </row>
    <row r="373" spans="6:20">
      <c r="F373" s="90"/>
      <c r="G373" s="90"/>
      <c r="H373" s="90"/>
      <c r="I373" s="90"/>
      <c r="J373" s="90"/>
      <c r="K373" s="90"/>
      <c r="L373" s="90"/>
      <c r="M373" s="90"/>
      <c r="N373" s="90"/>
      <c r="O373" s="90"/>
      <c r="P373" s="90"/>
      <c r="Q373" s="90"/>
      <c r="R373" s="90"/>
      <c r="S373" s="90"/>
      <c r="T373" s="90"/>
    </row>
    <row r="374" spans="6:20">
      <c r="F374" s="90"/>
      <c r="G374" s="90"/>
      <c r="H374" s="90"/>
      <c r="I374" s="90"/>
      <c r="J374" s="90"/>
      <c r="K374" s="90"/>
      <c r="L374" s="90"/>
      <c r="M374" s="90"/>
      <c r="N374" s="90"/>
      <c r="O374" s="90"/>
      <c r="P374" s="90"/>
      <c r="Q374" s="90"/>
      <c r="R374" s="90"/>
      <c r="S374" s="90"/>
      <c r="T374" s="90"/>
    </row>
    <row r="375" spans="6:20">
      <c r="F375" s="90"/>
      <c r="G375" s="90"/>
      <c r="H375" s="90"/>
      <c r="I375" s="90"/>
      <c r="J375" s="90"/>
      <c r="K375" s="90"/>
      <c r="L375" s="90"/>
      <c r="M375" s="90"/>
      <c r="N375" s="90"/>
      <c r="O375" s="90"/>
      <c r="P375" s="90"/>
      <c r="Q375" s="90"/>
      <c r="R375" s="90"/>
      <c r="S375" s="90"/>
      <c r="T375" s="90"/>
    </row>
    <row r="376" spans="6:20">
      <c r="F376" s="90"/>
      <c r="G376" s="90"/>
      <c r="H376" s="90"/>
      <c r="I376" s="90"/>
      <c r="J376" s="90"/>
      <c r="K376" s="90"/>
      <c r="L376" s="90"/>
      <c r="M376" s="90"/>
      <c r="N376" s="90"/>
      <c r="O376" s="90"/>
      <c r="P376" s="90"/>
      <c r="Q376" s="90"/>
      <c r="R376" s="90"/>
      <c r="S376" s="90"/>
      <c r="T376" s="90"/>
    </row>
    <row r="377" spans="6:20">
      <c r="F377" s="90"/>
      <c r="G377" s="90"/>
      <c r="H377" s="90"/>
      <c r="I377" s="90"/>
      <c r="J377" s="90"/>
      <c r="K377" s="90"/>
      <c r="L377" s="90"/>
      <c r="M377" s="90"/>
      <c r="N377" s="90"/>
      <c r="O377" s="90"/>
      <c r="P377" s="90"/>
      <c r="Q377" s="90"/>
      <c r="R377" s="90"/>
      <c r="S377" s="90"/>
      <c r="T377" s="90"/>
    </row>
    <row r="378" spans="6:20">
      <c r="F378" s="90"/>
      <c r="G378" s="90"/>
      <c r="H378" s="90"/>
      <c r="I378" s="90"/>
      <c r="J378" s="90"/>
      <c r="K378" s="90"/>
      <c r="L378" s="90"/>
      <c r="M378" s="90"/>
      <c r="N378" s="90"/>
      <c r="O378" s="90"/>
      <c r="P378" s="90"/>
      <c r="Q378" s="90"/>
      <c r="R378" s="90"/>
      <c r="S378" s="90"/>
      <c r="T378" s="90"/>
    </row>
    <row r="379" spans="6:20">
      <c r="F379" s="90"/>
      <c r="G379" s="90"/>
      <c r="H379" s="90"/>
      <c r="I379" s="90"/>
      <c r="J379" s="90"/>
      <c r="K379" s="90"/>
      <c r="L379" s="90"/>
      <c r="M379" s="90"/>
      <c r="N379" s="90"/>
      <c r="O379" s="90"/>
      <c r="P379" s="90"/>
      <c r="Q379" s="90"/>
      <c r="R379" s="90"/>
      <c r="S379" s="90"/>
      <c r="T379" s="90"/>
    </row>
    <row r="380" spans="6:20">
      <c r="F380" s="90"/>
      <c r="G380" s="90"/>
      <c r="H380" s="90"/>
      <c r="I380" s="90"/>
      <c r="J380" s="90"/>
      <c r="K380" s="90"/>
      <c r="L380" s="90"/>
      <c r="M380" s="90"/>
      <c r="N380" s="90"/>
      <c r="O380" s="90"/>
      <c r="P380" s="90"/>
      <c r="Q380" s="90"/>
      <c r="R380" s="90"/>
      <c r="S380" s="90"/>
      <c r="T380" s="90"/>
    </row>
    <row r="381" spans="6:20">
      <c r="F381" s="90"/>
      <c r="G381" s="90"/>
      <c r="H381" s="90"/>
      <c r="I381" s="90"/>
      <c r="J381" s="90"/>
      <c r="K381" s="90"/>
      <c r="L381" s="90"/>
      <c r="M381" s="90"/>
      <c r="N381" s="90"/>
      <c r="O381" s="90"/>
      <c r="P381" s="90"/>
      <c r="Q381" s="90"/>
      <c r="R381" s="90"/>
      <c r="S381" s="90"/>
      <c r="T381" s="90"/>
    </row>
  </sheetData>
  <pageMargins left="0.7" right="0.7" top="0.75" bottom="0.75" header="0.3" footer="0.3"/>
  <pageSetup scale="4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8BAC1-09FA-4A46-8E08-3F911D0CDD17}">
  <sheetPr>
    <pageSetUpPr fitToPage="1"/>
  </sheetPr>
  <dimension ref="A1:U21"/>
  <sheetViews>
    <sheetView topLeftCell="C1" zoomScale="80" zoomScaleNormal="80" workbookViewId="0"/>
  </sheetViews>
  <sheetFormatPr defaultColWidth="8.85546875" defaultRowHeight="15"/>
  <cols>
    <col min="1" max="1" width="15.42578125" style="79" customWidth="1"/>
    <col min="2" max="2" width="11" style="79" bestFit="1" customWidth="1"/>
    <col min="3" max="3" width="9.28515625" style="79" bestFit="1" customWidth="1"/>
    <col min="4" max="4" width="53.42578125" style="79" customWidth="1"/>
    <col min="5" max="5" width="8.85546875" style="79"/>
    <col min="6" max="6" width="15.28515625" style="79" bestFit="1" customWidth="1"/>
    <col min="7" max="7" width="10.42578125" style="79" bestFit="1" customWidth="1"/>
    <col min="8" max="14" width="11.42578125" style="79" bestFit="1" customWidth="1"/>
    <col min="15" max="15" width="11.28515625" style="79" customWidth="1"/>
    <col min="16" max="16" width="12.5703125" style="79" bestFit="1" customWidth="1"/>
    <col min="17" max="17" width="11.42578125" style="79" bestFit="1" customWidth="1"/>
    <col min="18" max="18" width="13.85546875" style="79" bestFit="1" customWidth="1"/>
    <col min="19" max="19" width="3.7109375" style="79" customWidth="1"/>
    <col min="20" max="20" width="19.5703125" style="79" bestFit="1" customWidth="1"/>
    <col min="21" max="16384" width="8.85546875" style="79"/>
  </cols>
  <sheetData>
    <row r="1" spans="1:21" ht="15.75" thickBot="1">
      <c r="A1" s="78"/>
      <c r="B1" s="78"/>
      <c r="C1" s="78"/>
      <c r="D1" s="78"/>
      <c r="E1" s="78"/>
    </row>
    <row r="2" spans="1:21">
      <c r="F2" s="262">
        <v>2024</v>
      </c>
      <c r="G2" s="262">
        <v>2025</v>
      </c>
      <c r="H2" s="262">
        <v>2025</v>
      </c>
      <c r="I2" s="262">
        <v>2025</v>
      </c>
      <c r="J2" s="262">
        <v>2025</v>
      </c>
      <c r="K2" s="262">
        <v>2025</v>
      </c>
      <c r="L2" s="262">
        <v>2025</v>
      </c>
      <c r="M2" s="262">
        <v>2025</v>
      </c>
      <c r="N2" s="262">
        <v>2025</v>
      </c>
      <c r="O2" s="262">
        <v>2025</v>
      </c>
      <c r="P2" s="262">
        <v>2025</v>
      </c>
      <c r="Q2" s="262">
        <v>2025</v>
      </c>
      <c r="R2" s="262">
        <v>2025</v>
      </c>
      <c r="T2" s="80" t="s">
        <v>3700</v>
      </c>
    </row>
    <row r="3" spans="1:21">
      <c r="A3" s="81" t="s">
        <v>3701</v>
      </c>
      <c r="B3" s="81" t="s">
        <v>3702</v>
      </c>
      <c r="C3" s="81" t="s">
        <v>3703</v>
      </c>
      <c r="D3" s="81" t="s">
        <v>3610</v>
      </c>
      <c r="F3" s="263">
        <v>12</v>
      </c>
      <c r="G3" s="263">
        <v>1</v>
      </c>
      <c r="H3" s="263">
        <v>2</v>
      </c>
      <c r="I3" s="263">
        <v>3</v>
      </c>
      <c r="J3" s="263">
        <v>4</v>
      </c>
      <c r="K3" s="263">
        <v>5</v>
      </c>
      <c r="L3" s="263">
        <v>6</v>
      </c>
      <c r="M3" s="263">
        <v>7</v>
      </c>
      <c r="N3" s="263">
        <v>8</v>
      </c>
      <c r="O3" s="263">
        <v>9</v>
      </c>
      <c r="P3" s="263">
        <v>10</v>
      </c>
      <c r="Q3" s="263">
        <v>11</v>
      </c>
      <c r="R3" s="263">
        <v>12</v>
      </c>
      <c r="T3" s="82" t="s">
        <v>3659</v>
      </c>
    </row>
    <row r="4" spans="1:21">
      <c r="A4" s="208" t="s">
        <v>3712</v>
      </c>
      <c r="B4" s="208"/>
      <c r="C4" s="208"/>
      <c r="D4" s="208" t="s">
        <v>3713</v>
      </c>
      <c r="E4" s="209"/>
      <c r="F4" s="87">
        <v>62130.91</v>
      </c>
      <c r="G4" s="87">
        <v>62130.9</v>
      </c>
      <c r="H4" s="87">
        <v>62130.96</v>
      </c>
      <c r="I4" s="87">
        <v>62130.51</v>
      </c>
      <c r="J4" s="87">
        <v>62130.92</v>
      </c>
      <c r="K4" s="87">
        <v>62130.91</v>
      </c>
      <c r="L4" s="87">
        <v>62130.9</v>
      </c>
      <c r="M4" s="87">
        <v>62130.96</v>
      </c>
      <c r="N4" s="87">
        <v>62130.92</v>
      </c>
      <c r="O4" s="87">
        <v>62130.99</v>
      </c>
      <c r="P4" s="87">
        <v>62130.96</v>
      </c>
      <c r="Q4" s="87">
        <v>0</v>
      </c>
      <c r="R4" s="87">
        <v>0</v>
      </c>
      <c r="S4" s="87"/>
      <c r="T4" s="88">
        <f>ROUND(AVERAGE(F4:R4),2)</f>
        <v>52572.3</v>
      </c>
      <c r="U4" s="208" t="s">
        <v>3695</v>
      </c>
    </row>
    <row r="5" spans="1:21">
      <c r="A5" s="208" t="s">
        <v>3714</v>
      </c>
      <c r="B5" s="208"/>
      <c r="C5" s="208"/>
      <c r="D5" s="208" t="s">
        <v>3715</v>
      </c>
      <c r="E5" s="208"/>
      <c r="F5" s="87">
        <v>0</v>
      </c>
      <c r="G5" s="87">
        <v>273236.62</v>
      </c>
      <c r="H5" s="87">
        <v>137040.85</v>
      </c>
      <c r="I5" s="87">
        <v>409432.41</v>
      </c>
      <c r="J5" s="87">
        <v>273236.62</v>
      </c>
      <c r="K5" s="87">
        <v>137040.81</v>
      </c>
      <c r="L5" s="87">
        <v>446205.3</v>
      </c>
      <c r="M5" s="87">
        <v>296906.95</v>
      </c>
      <c r="N5" s="87">
        <v>148453.43</v>
      </c>
      <c r="O5" s="87">
        <v>420845.1</v>
      </c>
      <c r="P5" s="87">
        <v>280563.40000000002</v>
      </c>
      <c r="Q5" s="87">
        <v>140281.67000000001</v>
      </c>
      <c r="R5" s="87">
        <v>338433.3</v>
      </c>
      <c r="S5" s="87"/>
      <c r="T5" s="88">
        <f t="shared" ref="T5:T14" si="0">ROUND(AVERAGE(F5:R5),2)</f>
        <v>253975.11</v>
      </c>
      <c r="U5" s="208" t="s">
        <v>3695</v>
      </c>
    </row>
    <row r="6" spans="1:21">
      <c r="A6" s="208" t="s">
        <v>3716</v>
      </c>
      <c r="B6" s="208"/>
      <c r="C6" s="208"/>
      <c r="D6" s="208" t="s">
        <v>3893</v>
      </c>
      <c r="E6" s="208"/>
      <c r="F6" s="87">
        <v>0.01</v>
      </c>
      <c r="G6" s="87">
        <v>115104.12</v>
      </c>
      <c r="H6" s="87">
        <v>103499.75</v>
      </c>
      <c r="I6" s="87">
        <v>91895.3</v>
      </c>
      <c r="J6" s="87">
        <v>80290.89</v>
      </c>
      <c r="K6" s="87">
        <v>68686.48</v>
      </c>
      <c r="L6" s="87">
        <v>57082.070000000007</v>
      </c>
      <c r="M6" s="87">
        <v>56732.81</v>
      </c>
      <c r="N6" s="87">
        <v>45128.27</v>
      </c>
      <c r="O6" s="87">
        <v>33523.86</v>
      </c>
      <c r="P6" s="87">
        <v>21919.48</v>
      </c>
      <c r="Q6" s="87">
        <v>10315.030000000001</v>
      </c>
      <c r="R6" s="87">
        <v>0</v>
      </c>
      <c r="S6" s="87"/>
      <c r="T6" s="88">
        <f t="shared" si="0"/>
        <v>52629.08</v>
      </c>
      <c r="U6" s="208" t="s">
        <v>3695</v>
      </c>
    </row>
    <row r="7" spans="1:21">
      <c r="A7" s="208" t="s">
        <v>3716</v>
      </c>
      <c r="B7" s="208"/>
      <c r="C7" s="208"/>
      <c r="D7" s="208" t="s">
        <v>3893</v>
      </c>
      <c r="E7" s="208"/>
      <c r="F7" s="87">
        <v>0</v>
      </c>
      <c r="G7" s="87">
        <v>0</v>
      </c>
      <c r="H7" s="87">
        <v>0</v>
      </c>
      <c r="I7" s="87">
        <v>40214.44</v>
      </c>
      <c r="J7" s="87">
        <v>35746.18</v>
      </c>
      <c r="K7" s="87">
        <v>31277.9</v>
      </c>
      <c r="L7" s="87">
        <v>26809.63</v>
      </c>
      <c r="M7" s="87">
        <v>22341.4</v>
      </c>
      <c r="N7" s="87">
        <v>17873.2</v>
      </c>
      <c r="O7" s="87">
        <v>13404.85</v>
      </c>
      <c r="P7" s="87">
        <v>8936.6</v>
      </c>
      <c r="Q7" s="87">
        <v>4468.28</v>
      </c>
      <c r="R7" s="87">
        <v>0</v>
      </c>
      <c r="S7" s="87"/>
      <c r="T7" s="88">
        <f t="shared" si="0"/>
        <v>15467.11</v>
      </c>
      <c r="U7" s="208" t="s">
        <v>3695</v>
      </c>
    </row>
    <row r="8" spans="1:21">
      <c r="A8" s="210" t="s">
        <v>3717</v>
      </c>
      <c r="B8" s="210"/>
      <c r="C8" s="210"/>
      <c r="D8" s="210" t="s">
        <v>3718</v>
      </c>
      <c r="E8" s="210"/>
      <c r="F8" s="97">
        <v>10394.64</v>
      </c>
      <c r="G8" s="97">
        <v>10394.64</v>
      </c>
      <c r="H8" s="97">
        <v>10394.68</v>
      </c>
      <c r="I8" s="97">
        <v>10394.64</v>
      </c>
      <c r="J8" s="97">
        <v>10394.64</v>
      </c>
      <c r="K8" s="97">
        <v>10394.6</v>
      </c>
      <c r="L8" s="97">
        <v>10394.6</v>
      </c>
      <c r="M8" s="97">
        <v>10394.75</v>
      </c>
      <c r="N8" s="97">
        <v>10394.75</v>
      </c>
      <c r="O8" s="97">
        <v>10394.700000000001</v>
      </c>
      <c r="P8" s="97">
        <v>10394.75</v>
      </c>
      <c r="Q8" s="97">
        <v>10394.64</v>
      </c>
      <c r="R8" s="97">
        <v>10394.64</v>
      </c>
      <c r="S8" s="97"/>
      <c r="T8" s="98">
        <f t="shared" si="0"/>
        <v>10394.67</v>
      </c>
      <c r="U8" s="210" t="s">
        <v>3677</v>
      </c>
    </row>
    <row r="9" spans="1:21">
      <c r="A9" s="210" t="s">
        <v>3717</v>
      </c>
      <c r="B9" s="210"/>
      <c r="C9" s="210"/>
      <c r="D9" s="210" t="s">
        <v>4243</v>
      </c>
      <c r="E9" s="210"/>
      <c r="F9" s="97">
        <v>4871.63</v>
      </c>
      <c r="G9" s="97">
        <v>4281.9399999999987</v>
      </c>
      <c r="H9" s="97">
        <v>4281.9799999999996</v>
      </c>
      <c r="I9" s="97">
        <v>4281.9399999999987</v>
      </c>
      <c r="J9" s="97">
        <v>4281.9399999999987</v>
      </c>
      <c r="K9" s="97">
        <v>4281.8</v>
      </c>
      <c r="L9" s="97">
        <v>4281.8</v>
      </c>
      <c r="M9" s="97">
        <v>4281.9399999999987</v>
      </c>
      <c r="N9" s="97">
        <v>4500.0699999999979</v>
      </c>
      <c r="O9" s="97">
        <v>4500.1000000000004</v>
      </c>
      <c r="P9" s="97">
        <v>4500.2</v>
      </c>
      <c r="Q9" s="97">
        <v>-207.24</v>
      </c>
      <c r="R9" s="97">
        <v>4138.5999999999967</v>
      </c>
      <c r="S9" s="97"/>
      <c r="T9" s="98">
        <f t="shared" si="0"/>
        <v>4021.28</v>
      </c>
      <c r="U9" s="210" t="s">
        <v>3677</v>
      </c>
    </row>
    <row r="10" spans="1:21">
      <c r="A10" s="210" t="s">
        <v>3717</v>
      </c>
      <c r="B10" s="210"/>
      <c r="C10" s="210"/>
      <c r="D10" s="210" t="s">
        <v>3719</v>
      </c>
      <c r="E10" s="210"/>
      <c r="F10" s="97">
        <v>0</v>
      </c>
      <c r="G10" s="97">
        <v>381.96</v>
      </c>
      <c r="H10" s="97">
        <v>381.98</v>
      </c>
      <c r="I10" s="97">
        <v>381.96</v>
      </c>
      <c r="J10" s="97">
        <v>381.96</v>
      </c>
      <c r="K10" s="97">
        <v>381.7</v>
      </c>
      <c r="L10" s="97">
        <v>381.9</v>
      </c>
      <c r="M10" s="97">
        <v>381.98</v>
      </c>
      <c r="N10" s="97">
        <v>381.98</v>
      </c>
      <c r="O10" s="97">
        <v>381.96</v>
      </c>
      <c r="P10" s="97">
        <v>381.96</v>
      </c>
      <c r="Q10" s="97">
        <v>381.96</v>
      </c>
      <c r="R10" s="97">
        <v>381.96</v>
      </c>
      <c r="S10" s="97"/>
      <c r="T10" s="98">
        <f t="shared" si="0"/>
        <v>352.56</v>
      </c>
      <c r="U10" s="210" t="s">
        <v>3677</v>
      </c>
    </row>
    <row r="11" spans="1:21">
      <c r="A11" s="208" t="s">
        <v>3717</v>
      </c>
      <c r="B11" s="208"/>
      <c r="C11" s="208"/>
      <c r="D11" s="208" t="s">
        <v>3720</v>
      </c>
      <c r="E11" s="208"/>
      <c r="F11" s="87">
        <v>2500</v>
      </c>
      <c r="G11" s="87">
        <v>2500</v>
      </c>
      <c r="H11" s="87">
        <v>2500</v>
      </c>
      <c r="I11" s="87">
        <v>2500</v>
      </c>
      <c r="J11" s="87">
        <v>2500</v>
      </c>
      <c r="K11" s="87">
        <v>2500</v>
      </c>
      <c r="L11" s="87">
        <v>2500</v>
      </c>
      <c r="M11" s="87">
        <v>2500</v>
      </c>
      <c r="N11" s="87">
        <v>2500</v>
      </c>
      <c r="O11" s="87">
        <v>2500</v>
      </c>
      <c r="P11" s="87">
        <v>2500</v>
      </c>
      <c r="Q11" s="87">
        <v>0</v>
      </c>
      <c r="R11" s="87">
        <v>2500</v>
      </c>
      <c r="S11" s="87"/>
      <c r="T11" s="88">
        <f t="shared" si="0"/>
        <v>2307.69</v>
      </c>
      <c r="U11" s="208" t="s">
        <v>3695</v>
      </c>
    </row>
    <row r="12" spans="1:21">
      <c r="A12" s="208" t="s">
        <v>3717</v>
      </c>
      <c r="B12" s="208"/>
      <c r="C12" s="208"/>
      <c r="D12" s="208" t="s">
        <v>4244</v>
      </c>
      <c r="E12" s="208"/>
      <c r="F12" s="87">
        <v>44.82</v>
      </c>
      <c r="G12" s="87">
        <v>44.82</v>
      </c>
      <c r="H12" s="87">
        <v>44.81</v>
      </c>
      <c r="I12" s="87">
        <v>44.81</v>
      </c>
      <c r="J12" s="87">
        <v>44.82</v>
      </c>
      <c r="K12" s="87">
        <v>44.81</v>
      </c>
      <c r="L12" s="87">
        <v>44.81</v>
      </c>
      <c r="M12" s="87">
        <v>44.82</v>
      </c>
      <c r="N12" s="87">
        <v>44.9</v>
      </c>
      <c r="O12" s="87">
        <v>44.85</v>
      </c>
      <c r="P12" s="87">
        <v>44.88</v>
      </c>
      <c r="Q12" s="87">
        <v>44.82</v>
      </c>
      <c r="R12" s="87">
        <v>44.82</v>
      </c>
      <c r="S12" s="87"/>
      <c r="T12" s="88">
        <f t="shared" si="0"/>
        <v>44.83</v>
      </c>
      <c r="U12" s="208" t="s">
        <v>3695</v>
      </c>
    </row>
    <row r="13" spans="1:21">
      <c r="A13" s="208"/>
      <c r="B13" s="208"/>
      <c r="C13" s="208"/>
      <c r="D13" s="208" t="s">
        <v>3894</v>
      </c>
      <c r="E13" s="208"/>
      <c r="F13" s="87">
        <v>-10411.950000000001</v>
      </c>
      <c r="G13" s="87">
        <v>205</v>
      </c>
      <c r="H13" s="87">
        <v>53824</v>
      </c>
      <c r="I13" s="87">
        <v>206</v>
      </c>
      <c r="J13" s="87">
        <v>205.04</v>
      </c>
      <c r="K13" s="87">
        <v>206</v>
      </c>
      <c r="L13" s="87">
        <v>206</v>
      </c>
      <c r="M13" s="87">
        <v>205</v>
      </c>
      <c r="N13" s="87">
        <v>205</v>
      </c>
      <c r="O13" s="87">
        <v>205</v>
      </c>
      <c r="P13" s="87">
        <v>205</v>
      </c>
      <c r="Q13" s="87">
        <v>0</v>
      </c>
      <c r="R13" s="87">
        <v>79664.679999999993</v>
      </c>
      <c r="S13" s="87"/>
      <c r="T13" s="88">
        <f t="shared" si="0"/>
        <v>9609.6</v>
      </c>
      <c r="U13" s="208" t="s">
        <v>3695</v>
      </c>
    </row>
    <row r="14" spans="1:21" ht="15.75" thickBot="1">
      <c r="A14" s="208"/>
      <c r="B14" s="208"/>
      <c r="C14" s="208"/>
      <c r="D14" s="208" t="s">
        <v>3895</v>
      </c>
      <c r="E14" s="208"/>
      <c r="F14" s="87">
        <v>-0.06</v>
      </c>
      <c r="G14" s="87">
        <v>0</v>
      </c>
      <c r="H14" s="87">
        <v>0</v>
      </c>
      <c r="I14" s="87">
        <v>0</v>
      </c>
      <c r="J14" s="87">
        <v>0</v>
      </c>
      <c r="K14" s="87">
        <v>42874</v>
      </c>
      <c r="L14" s="87">
        <v>21437</v>
      </c>
      <c r="M14" s="87">
        <v>17864.400000000001</v>
      </c>
      <c r="N14" s="87">
        <v>14291.49</v>
      </c>
      <c r="O14" s="87">
        <v>10718.599999999995</v>
      </c>
      <c r="P14" s="87">
        <v>7145.78</v>
      </c>
      <c r="Q14" s="87">
        <v>3572.84</v>
      </c>
      <c r="R14" s="87">
        <v>0</v>
      </c>
      <c r="S14" s="87"/>
      <c r="T14" s="88">
        <f t="shared" si="0"/>
        <v>9069.5400000000009</v>
      </c>
      <c r="U14" s="208" t="s">
        <v>3695</v>
      </c>
    </row>
    <row r="15" spans="1:21" ht="15.75" thickBot="1">
      <c r="F15" s="89">
        <f t="shared" ref="F15:R15" si="1">SUM(F4:F14)</f>
        <v>69530.000000000015</v>
      </c>
      <c r="G15" s="89">
        <f t="shared" si="1"/>
        <v>468280.00000000006</v>
      </c>
      <c r="H15" s="89">
        <f t="shared" si="1"/>
        <v>374099.00999999995</v>
      </c>
      <c r="I15" s="89">
        <f t="shared" si="1"/>
        <v>621482.00999999989</v>
      </c>
      <c r="J15" s="89">
        <f t="shared" si="1"/>
        <v>469213.01</v>
      </c>
      <c r="K15" s="89">
        <f t="shared" si="1"/>
        <v>359819.01</v>
      </c>
      <c r="L15" s="89">
        <f t="shared" si="1"/>
        <v>631474.01000000013</v>
      </c>
      <c r="M15" s="89">
        <f t="shared" si="1"/>
        <v>473785.01000000007</v>
      </c>
      <c r="N15" s="89">
        <f t="shared" si="1"/>
        <v>305904.00999999995</v>
      </c>
      <c r="O15" s="89">
        <f t="shared" si="1"/>
        <v>558650.00999999978</v>
      </c>
      <c r="P15" s="89">
        <f t="shared" si="1"/>
        <v>398723.01000000007</v>
      </c>
      <c r="Q15" s="89">
        <f t="shared" si="1"/>
        <v>169252</v>
      </c>
      <c r="R15" s="89">
        <f t="shared" si="1"/>
        <v>435558</v>
      </c>
      <c r="S15" s="90"/>
      <c r="T15" s="91">
        <f>SUM(T4:T14)</f>
        <v>410443.76999999996</v>
      </c>
    </row>
    <row r="16" spans="1:21">
      <c r="F16" s="90"/>
      <c r="G16" s="90"/>
      <c r="H16" s="90"/>
      <c r="I16" s="90"/>
      <c r="J16" s="90"/>
      <c r="K16" s="90"/>
      <c r="L16" s="90"/>
      <c r="M16" s="90"/>
      <c r="N16" s="90"/>
      <c r="O16" s="90"/>
      <c r="P16" s="90"/>
      <c r="Q16" s="90"/>
      <c r="R16" s="90"/>
      <c r="S16" s="90"/>
      <c r="T16" s="90"/>
    </row>
    <row r="17" spans="5:20">
      <c r="F17" s="90"/>
      <c r="G17" s="90"/>
      <c r="H17" s="90"/>
      <c r="I17" s="90"/>
      <c r="J17" s="90"/>
      <c r="K17" s="90"/>
      <c r="L17" s="90"/>
      <c r="M17" s="90"/>
      <c r="N17" s="90"/>
      <c r="O17" s="90"/>
      <c r="P17" s="90"/>
      <c r="Q17" s="90"/>
      <c r="R17" s="90"/>
      <c r="S17" s="90"/>
      <c r="T17" s="90"/>
    </row>
    <row r="18" spans="5:20">
      <c r="F18" s="90"/>
      <c r="G18" s="90"/>
      <c r="H18" s="90"/>
      <c r="I18" s="90"/>
      <c r="J18" s="90"/>
      <c r="K18" s="90"/>
      <c r="L18" s="90"/>
      <c r="M18" s="90"/>
      <c r="N18" s="90"/>
      <c r="O18" s="90"/>
      <c r="P18" s="90"/>
      <c r="Q18" s="90"/>
      <c r="R18" s="90"/>
      <c r="S18" s="90"/>
      <c r="T18" s="90"/>
    </row>
    <row r="19" spans="5:20">
      <c r="E19" s="92" t="s">
        <v>3637</v>
      </c>
      <c r="F19" s="90">
        <v>69530</v>
      </c>
      <c r="G19" s="90">
        <v>468280</v>
      </c>
      <c r="H19" s="90">
        <v>374099</v>
      </c>
      <c r="I19" s="90">
        <v>621482</v>
      </c>
      <c r="J19" s="90">
        <v>469213</v>
      </c>
      <c r="K19" s="90">
        <v>359819</v>
      </c>
      <c r="L19" s="90">
        <v>631474</v>
      </c>
      <c r="M19" s="90">
        <v>473785</v>
      </c>
      <c r="N19" s="90">
        <v>305904</v>
      </c>
      <c r="O19" s="90">
        <v>558650</v>
      </c>
      <c r="P19" s="90">
        <v>398723</v>
      </c>
      <c r="Q19" s="90">
        <v>169252</v>
      </c>
      <c r="R19" s="90">
        <v>435558</v>
      </c>
      <c r="S19" s="90"/>
      <c r="T19" s="90">
        <f>AVERAGE(F19:R19)</f>
        <v>410443.76923076925</v>
      </c>
    </row>
    <row r="20" spans="5:20">
      <c r="F20" s="89">
        <f>+F15-F19</f>
        <v>0</v>
      </c>
      <c r="G20" s="89">
        <f t="shared" ref="G20:R20" si="2">+G15-G19</f>
        <v>0</v>
      </c>
      <c r="H20" s="89">
        <f t="shared" si="2"/>
        <v>9.9999999511055648E-3</v>
      </c>
      <c r="I20" s="89">
        <f t="shared" si="2"/>
        <v>9.9999998928979039E-3</v>
      </c>
      <c r="J20" s="89">
        <f t="shared" si="2"/>
        <v>1.0000000009313226E-2</v>
      </c>
      <c r="K20" s="89">
        <f t="shared" si="2"/>
        <v>1.0000000009313226E-2</v>
      </c>
      <c r="L20" s="89">
        <f t="shared" si="2"/>
        <v>1.0000000125728548E-2</v>
      </c>
      <c r="M20" s="89">
        <f t="shared" si="2"/>
        <v>1.0000000067520887E-2</v>
      </c>
      <c r="N20" s="89">
        <f>+N15-N19</f>
        <v>9.9999999511055648E-3</v>
      </c>
      <c r="O20" s="89">
        <f t="shared" si="2"/>
        <v>9.9999997764825821E-3</v>
      </c>
      <c r="P20" s="89">
        <f t="shared" si="2"/>
        <v>1.0000000067520887E-2</v>
      </c>
      <c r="Q20" s="89">
        <f t="shared" si="2"/>
        <v>0</v>
      </c>
      <c r="R20" s="95">
        <f t="shared" si="2"/>
        <v>0</v>
      </c>
      <c r="S20" s="95"/>
      <c r="T20" s="95">
        <f>+T15-T19</f>
        <v>7.692307117395103E-4</v>
      </c>
    </row>
    <row r="21" spans="5:20">
      <c r="F21" s="90"/>
      <c r="G21" s="90"/>
      <c r="H21" s="90"/>
      <c r="I21" s="90"/>
      <c r="J21" s="90"/>
      <c r="K21" s="90"/>
      <c r="L21" s="90"/>
      <c r="M21" s="90"/>
      <c r="N21" s="90"/>
      <c r="O21" s="90"/>
      <c r="P21" s="90"/>
      <c r="Q21" s="90"/>
      <c r="R21" s="90"/>
      <c r="S21" s="90"/>
      <c r="T21" s="90"/>
    </row>
  </sheetData>
  <pageMargins left="0.7" right="0.7" top="0.75" bottom="0.75" header="0.3" footer="0.3"/>
  <pageSetup scale="44"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57D90-D9FE-4BBF-BE1B-79B4663020D5}">
  <sheetPr>
    <pageSetUpPr fitToPage="1"/>
  </sheetPr>
  <dimension ref="A1:U33"/>
  <sheetViews>
    <sheetView zoomScale="80" zoomScaleNormal="80" workbookViewId="0"/>
  </sheetViews>
  <sheetFormatPr defaultColWidth="8.85546875" defaultRowHeight="15"/>
  <cols>
    <col min="1" max="1" width="37" style="79" customWidth="1"/>
    <col min="2" max="2" width="12.28515625" style="79" bestFit="1" customWidth="1"/>
    <col min="3" max="3" width="11.28515625" style="79" bestFit="1" customWidth="1"/>
    <col min="4" max="4" width="36.7109375" style="79" bestFit="1" customWidth="1"/>
    <col min="5" max="5" width="2.7109375" style="79" customWidth="1"/>
    <col min="6" max="6" width="12.42578125" style="79" bestFit="1" customWidth="1"/>
    <col min="7" max="12" width="13.7109375" style="79" bestFit="1" customWidth="1"/>
    <col min="13" max="16" width="12.42578125" style="79" bestFit="1" customWidth="1"/>
    <col min="17" max="18" width="13.7109375" style="79" bestFit="1" customWidth="1"/>
    <col min="19" max="19" width="2.42578125" style="79" customWidth="1"/>
    <col min="20" max="20" width="9.85546875" style="79" bestFit="1" customWidth="1"/>
    <col min="21" max="16384" width="8.85546875" style="79"/>
  </cols>
  <sheetData>
    <row r="1" spans="1:21" ht="15.75" thickBot="1">
      <c r="A1" s="78"/>
      <c r="B1" s="78"/>
      <c r="C1" s="78"/>
      <c r="D1" s="78"/>
      <c r="E1" s="78"/>
    </row>
    <row r="2" spans="1:21">
      <c r="F2" s="262">
        <v>2024</v>
      </c>
      <c r="G2" s="262">
        <v>2025</v>
      </c>
      <c r="H2" s="262">
        <v>2025</v>
      </c>
      <c r="I2" s="262">
        <v>2025</v>
      </c>
      <c r="J2" s="262">
        <v>2025</v>
      </c>
      <c r="K2" s="262">
        <v>2025</v>
      </c>
      <c r="L2" s="262">
        <v>2025</v>
      </c>
      <c r="M2" s="262">
        <v>2025</v>
      </c>
      <c r="N2" s="262">
        <v>2025</v>
      </c>
      <c r="O2" s="262">
        <v>2025</v>
      </c>
      <c r="P2" s="262">
        <v>2025</v>
      </c>
      <c r="Q2" s="262">
        <v>2025</v>
      </c>
      <c r="R2" s="262">
        <v>2025</v>
      </c>
      <c r="T2" s="80" t="s">
        <v>3700</v>
      </c>
    </row>
    <row r="3" spans="1:21">
      <c r="A3" s="81" t="s">
        <v>3701</v>
      </c>
      <c r="B3" s="81" t="s">
        <v>3702</v>
      </c>
      <c r="C3" s="81" t="s">
        <v>3703</v>
      </c>
      <c r="D3" s="81" t="s">
        <v>3610</v>
      </c>
      <c r="F3" s="263">
        <v>12</v>
      </c>
      <c r="G3" s="263">
        <v>1</v>
      </c>
      <c r="H3" s="263">
        <v>2</v>
      </c>
      <c r="I3" s="263">
        <v>3</v>
      </c>
      <c r="J3" s="263">
        <v>4</v>
      </c>
      <c r="K3" s="263">
        <v>5</v>
      </c>
      <c r="L3" s="263">
        <v>6</v>
      </c>
      <c r="M3" s="263">
        <v>7</v>
      </c>
      <c r="N3" s="263">
        <v>8</v>
      </c>
      <c r="O3" s="263">
        <v>9</v>
      </c>
      <c r="P3" s="263">
        <v>10</v>
      </c>
      <c r="Q3" s="263">
        <v>11</v>
      </c>
      <c r="R3" s="263">
        <v>12</v>
      </c>
      <c r="T3" s="99" t="s">
        <v>3659</v>
      </c>
    </row>
    <row r="4" spans="1:21">
      <c r="A4" s="210" t="s">
        <v>3722</v>
      </c>
      <c r="B4" s="211">
        <v>63251</v>
      </c>
      <c r="C4" s="211" t="s">
        <v>3896</v>
      </c>
      <c r="D4" s="210" t="s">
        <v>3897</v>
      </c>
      <c r="E4" s="212"/>
      <c r="F4" s="100">
        <v>12267.129999999981</v>
      </c>
      <c r="G4" s="100">
        <v>0</v>
      </c>
      <c r="H4" s="100">
        <v>0</v>
      </c>
      <c r="I4" s="100">
        <v>0</v>
      </c>
      <c r="J4" s="100">
        <v>0</v>
      </c>
      <c r="K4" s="100">
        <v>0</v>
      </c>
      <c r="L4" s="100">
        <v>0</v>
      </c>
      <c r="M4" s="100">
        <v>0</v>
      </c>
      <c r="N4" s="100">
        <v>0</v>
      </c>
      <c r="O4" s="100">
        <v>0</v>
      </c>
      <c r="P4" s="100">
        <v>0</v>
      </c>
      <c r="Q4" s="100">
        <v>0</v>
      </c>
      <c r="R4" s="100">
        <v>0</v>
      </c>
      <c r="S4" s="96"/>
      <c r="T4" s="98">
        <f t="shared" ref="T4:T8" si="0">ROUND(AVERAGE(F4:R4),2)</f>
        <v>943.63</v>
      </c>
      <c r="U4" s="97" t="s">
        <v>3677</v>
      </c>
    </row>
    <row r="5" spans="1:21">
      <c r="A5" s="210" t="s">
        <v>3722</v>
      </c>
      <c r="B5" s="211">
        <v>63251</v>
      </c>
      <c r="C5" s="211" t="s">
        <v>3898</v>
      </c>
      <c r="D5" s="210" t="s">
        <v>3897</v>
      </c>
      <c r="E5" s="210"/>
      <c r="F5" s="100">
        <v>149110.95000000001</v>
      </c>
      <c r="G5" s="100">
        <v>149110.95000000001</v>
      </c>
      <c r="H5" s="100">
        <v>136685</v>
      </c>
      <c r="I5" s="100">
        <v>124259</v>
      </c>
      <c r="J5" s="100">
        <v>111833.22</v>
      </c>
      <c r="K5" s="100">
        <v>99407.299999999988</v>
      </c>
      <c r="L5" s="100">
        <v>86981.02</v>
      </c>
      <c r="M5" s="100">
        <v>74555.399999999994</v>
      </c>
      <c r="N5" s="100">
        <v>62129.56</v>
      </c>
      <c r="O5" s="100">
        <v>49703.7</v>
      </c>
      <c r="P5" s="100">
        <v>37277.5</v>
      </c>
      <c r="Q5" s="100">
        <v>24851.7</v>
      </c>
      <c r="R5" s="100">
        <v>12425.5</v>
      </c>
      <c r="S5" s="96"/>
      <c r="T5" s="98">
        <f t="shared" si="0"/>
        <v>86025.45</v>
      </c>
      <c r="U5" s="97" t="s">
        <v>3677</v>
      </c>
    </row>
    <row r="6" spans="1:21">
      <c r="A6" s="210" t="s">
        <v>3722</v>
      </c>
      <c r="B6" s="211">
        <v>63251</v>
      </c>
      <c r="C6" s="211" t="s">
        <v>3899</v>
      </c>
      <c r="D6" s="210" t="s">
        <v>3900</v>
      </c>
      <c r="E6" s="210"/>
      <c r="F6" s="97">
        <v>-0.19999999993160614</v>
      </c>
      <c r="G6" s="97">
        <v>0</v>
      </c>
      <c r="H6" s="97">
        <v>0</v>
      </c>
      <c r="I6" s="97">
        <v>0</v>
      </c>
      <c r="J6" s="97">
        <v>0</v>
      </c>
      <c r="K6" s="97">
        <v>0</v>
      </c>
      <c r="L6" s="97">
        <v>0</v>
      </c>
      <c r="M6" s="97">
        <v>0</v>
      </c>
      <c r="N6" s="97">
        <v>0</v>
      </c>
      <c r="O6" s="97">
        <v>0</v>
      </c>
      <c r="P6" s="97">
        <v>0</v>
      </c>
      <c r="Q6" s="97">
        <v>0</v>
      </c>
      <c r="R6" s="97">
        <v>0</v>
      </c>
      <c r="S6" s="97"/>
      <c r="T6" s="98">
        <f>ROUND(AVERAGE(F6:R6),2)</f>
        <v>-0.02</v>
      </c>
      <c r="U6" s="97" t="s">
        <v>3677</v>
      </c>
    </row>
    <row r="7" spans="1:21">
      <c r="A7" s="210" t="s">
        <v>3722</v>
      </c>
      <c r="B7" s="211">
        <v>63251</v>
      </c>
      <c r="C7" s="211" t="s">
        <v>3901</v>
      </c>
      <c r="D7" s="210" t="s">
        <v>3900</v>
      </c>
      <c r="E7" s="210"/>
      <c r="F7" s="97">
        <v>96024.12</v>
      </c>
      <c r="G7" s="97">
        <v>88022.11</v>
      </c>
      <c r="H7" s="97">
        <v>80020</v>
      </c>
      <c r="I7" s="97">
        <v>72018</v>
      </c>
      <c r="J7" s="97">
        <v>64016.1</v>
      </c>
      <c r="K7" s="97">
        <v>56014.21</v>
      </c>
      <c r="L7" s="97">
        <v>48012</v>
      </c>
      <c r="M7" s="97">
        <v>40010</v>
      </c>
      <c r="N7" s="97">
        <v>32008.04</v>
      </c>
      <c r="O7" s="97">
        <v>24006.31</v>
      </c>
      <c r="P7" s="97">
        <v>16004</v>
      </c>
      <c r="Q7" s="97">
        <v>8002</v>
      </c>
      <c r="R7" s="97">
        <v>99909.5</v>
      </c>
      <c r="S7" s="97"/>
      <c r="T7" s="98">
        <f t="shared" si="0"/>
        <v>55697.41</v>
      </c>
      <c r="U7" s="97" t="s">
        <v>3677</v>
      </c>
    </row>
    <row r="8" spans="1:21">
      <c r="A8" s="210" t="s">
        <v>3721</v>
      </c>
      <c r="B8" s="211" t="s">
        <v>3723</v>
      </c>
      <c r="C8" s="211" t="s">
        <v>3903</v>
      </c>
      <c r="D8" s="210" t="s">
        <v>3902</v>
      </c>
      <c r="E8" s="97"/>
      <c r="F8" s="97">
        <v>129208</v>
      </c>
      <c r="G8" s="97">
        <v>118440.94</v>
      </c>
      <c r="H8" s="97">
        <v>107673</v>
      </c>
      <c r="I8" s="97">
        <v>96906</v>
      </c>
      <c r="J8" s="97">
        <v>86138.68</v>
      </c>
      <c r="K8" s="97">
        <v>75371.490000000005</v>
      </c>
      <c r="L8" s="97">
        <v>64603.979999999996</v>
      </c>
      <c r="M8" s="97">
        <v>53836.6</v>
      </c>
      <c r="N8" s="97">
        <v>43069.4</v>
      </c>
      <c r="O8" s="97">
        <v>32301.989999999998</v>
      </c>
      <c r="P8" s="97">
        <v>21534.5</v>
      </c>
      <c r="Q8" s="97">
        <v>10767.3</v>
      </c>
      <c r="R8" s="97">
        <v>0</v>
      </c>
      <c r="S8" s="97"/>
      <c r="T8" s="98">
        <f t="shared" si="0"/>
        <v>64603.99</v>
      </c>
      <c r="U8" s="97" t="s">
        <v>3677</v>
      </c>
    </row>
    <row r="9" spans="1:21" ht="15.75" thickBot="1">
      <c r="A9" s="210" t="s">
        <v>3722</v>
      </c>
      <c r="B9" s="211">
        <v>63251</v>
      </c>
      <c r="C9" s="211" t="s">
        <v>3724</v>
      </c>
      <c r="D9" s="210" t="s">
        <v>3725</v>
      </c>
      <c r="E9" s="97"/>
      <c r="F9" s="97">
        <v>0</v>
      </c>
      <c r="G9" s="97">
        <v>0</v>
      </c>
      <c r="H9" s="97">
        <v>0</v>
      </c>
      <c r="I9" s="97">
        <v>0</v>
      </c>
      <c r="J9" s="97">
        <v>0</v>
      </c>
      <c r="K9" s="97">
        <v>0</v>
      </c>
      <c r="L9" s="97">
        <v>0</v>
      </c>
      <c r="M9" s="97">
        <v>0</v>
      </c>
      <c r="N9" s="97">
        <v>0</v>
      </c>
      <c r="O9" s="97">
        <v>0</v>
      </c>
      <c r="P9" s="97">
        <v>0</v>
      </c>
      <c r="Q9" s="97">
        <v>0</v>
      </c>
      <c r="R9" s="97">
        <v>130826</v>
      </c>
      <c r="S9" s="97"/>
      <c r="T9" s="98">
        <f>ROUND(AVERAGE(F9:R9),2)</f>
        <v>10063.540000000001</v>
      </c>
      <c r="U9" s="97" t="s">
        <v>3677</v>
      </c>
    </row>
    <row r="10" spans="1:21" ht="15.75" thickBot="1">
      <c r="F10" s="89">
        <f t="shared" ref="F10:R10" si="1">SUM(F4:F9)</f>
        <v>386610.00000000006</v>
      </c>
      <c r="G10" s="89">
        <f t="shared" si="1"/>
        <v>355574</v>
      </c>
      <c r="H10" s="89">
        <f t="shared" si="1"/>
        <v>324378</v>
      </c>
      <c r="I10" s="89">
        <f t="shared" si="1"/>
        <v>293183</v>
      </c>
      <c r="J10" s="89">
        <f t="shared" si="1"/>
        <v>261988</v>
      </c>
      <c r="K10" s="89">
        <f t="shared" si="1"/>
        <v>230793</v>
      </c>
      <c r="L10" s="89">
        <f t="shared" si="1"/>
        <v>199597</v>
      </c>
      <c r="M10" s="89">
        <f t="shared" si="1"/>
        <v>168402</v>
      </c>
      <c r="N10" s="89">
        <f t="shared" si="1"/>
        <v>137207</v>
      </c>
      <c r="O10" s="89">
        <f t="shared" si="1"/>
        <v>106012</v>
      </c>
      <c r="P10" s="89">
        <f t="shared" si="1"/>
        <v>74816</v>
      </c>
      <c r="Q10" s="89">
        <f t="shared" si="1"/>
        <v>43621</v>
      </c>
      <c r="R10" s="89">
        <f t="shared" si="1"/>
        <v>243161</v>
      </c>
      <c r="S10" s="90"/>
      <c r="T10" s="91">
        <f>SUM(T4:T9)</f>
        <v>217334</v>
      </c>
      <c r="U10" s="90"/>
    </row>
    <row r="11" spans="1:21">
      <c r="F11" s="90"/>
      <c r="G11" s="90"/>
      <c r="H11" s="90"/>
      <c r="I11" s="90"/>
      <c r="J11" s="90"/>
      <c r="K11" s="90"/>
      <c r="L11" s="90"/>
      <c r="M11" s="90"/>
      <c r="N11" s="90"/>
      <c r="O11" s="90"/>
      <c r="P11" s="90"/>
      <c r="Q11" s="90"/>
      <c r="R11" s="90"/>
      <c r="S11" s="90"/>
      <c r="T11" s="90"/>
      <c r="U11" s="90"/>
    </row>
    <row r="12" spans="1:21">
      <c r="F12" s="90"/>
      <c r="G12" s="90"/>
      <c r="H12" s="90"/>
      <c r="I12" s="90"/>
      <c r="J12" s="90"/>
      <c r="K12" s="90"/>
      <c r="L12" s="90"/>
      <c r="M12" s="90"/>
      <c r="N12" s="90"/>
      <c r="O12" s="90"/>
      <c r="P12" s="90"/>
      <c r="Q12" s="90"/>
      <c r="R12" s="90"/>
      <c r="S12" s="90"/>
      <c r="T12" s="90"/>
      <c r="U12" s="90"/>
    </row>
    <row r="13" spans="1:21">
      <c r="F13" s="90"/>
      <c r="G13" s="90"/>
      <c r="H13" s="90"/>
      <c r="I13" s="90"/>
      <c r="J13" s="90"/>
      <c r="K13" s="90"/>
      <c r="L13" s="90"/>
      <c r="M13" s="90"/>
      <c r="N13" s="90"/>
      <c r="O13" s="90"/>
      <c r="P13" s="90"/>
      <c r="Q13" s="90"/>
      <c r="R13" s="90"/>
      <c r="S13" s="90"/>
      <c r="T13" s="90"/>
      <c r="U13" s="90"/>
    </row>
    <row r="14" spans="1:21">
      <c r="E14" s="92" t="s">
        <v>3636</v>
      </c>
      <c r="F14" s="90">
        <v>386610</v>
      </c>
      <c r="G14" s="90">
        <v>355574</v>
      </c>
      <c r="H14" s="90">
        <v>324378</v>
      </c>
      <c r="I14" s="90">
        <v>293183</v>
      </c>
      <c r="J14" s="90">
        <v>261988</v>
      </c>
      <c r="K14" s="90">
        <v>230793</v>
      </c>
      <c r="L14" s="90">
        <v>199597</v>
      </c>
      <c r="M14" s="90">
        <v>168402</v>
      </c>
      <c r="N14" s="90">
        <v>137207</v>
      </c>
      <c r="O14" s="90">
        <v>106012</v>
      </c>
      <c r="P14" s="90">
        <v>74816</v>
      </c>
      <c r="Q14" s="90">
        <v>43621</v>
      </c>
      <c r="R14" s="90">
        <v>243161</v>
      </c>
      <c r="S14" s="90"/>
      <c r="T14" s="90">
        <f>AVERAGE(F14:R14)</f>
        <v>217334</v>
      </c>
      <c r="U14" s="90"/>
    </row>
    <row r="15" spans="1:21">
      <c r="F15" s="89">
        <f>+F10-F14</f>
        <v>0</v>
      </c>
      <c r="G15" s="89">
        <f t="shared" ref="G15:T15" si="2">+G10-G14</f>
        <v>0</v>
      </c>
      <c r="H15" s="89">
        <f t="shared" si="2"/>
        <v>0</v>
      </c>
      <c r="I15" s="89">
        <f t="shared" si="2"/>
        <v>0</v>
      </c>
      <c r="J15" s="89">
        <f t="shared" si="2"/>
        <v>0</v>
      </c>
      <c r="K15" s="89">
        <f t="shared" si="2"/>
        <v>0</v>
      </c>
      <c r="L15" s="89">
        <f t="shared" si="2"/>
        <v>0</v>
      </c>
      <c r="M15" s="89">
        <f t="shared" si="2"/>
        <v>0</v>
      </c>
      <c r="N15" s="89">
        <f t="shared" si="2"/>
        <v>0</v>
      </c>
      <c r="O15" s="89">
        <f t="shared" si="2"/>
        <v>0</v>
      </c>
      <c r="P15" s="89">
        <f t="shared" si="2"/>
        <v>0</v>
      </c>
      <c r="Q15" s="89">
        <f t="shared" si="2"/>
        <v>0</v>
      </c>
      <c r="R15" s="89">
        <f t="shared" si="2"/>
        <v>0</v>
      </c>
      <c r="S15" s="89"/>
      <c r="T15" s="89">
        <f t="shared" si="2"/>
        <v>0</v>
      </c>
      <c r="U15" s="90"/>
    </row>
    <row r="16" spans="1:21">
      <c r="F16" s="90"/>
      <c r="G16" s="90"/>
      <c r="H16" s="90"/>
      <c r="I16" s="90"/>
      <c r="J16" s="90"/>
      <c r="K16" s="90"/>
      <c r="L16" s="90"/>
      <c r="M16" s="90"/>
      <c r="N16" s="90"/>
      <c r="O16" s="90"/>
      <c r="P16" s="90"/>
      <c r="Q16" s="90"/>
      <c r="R16" s="90"/>
      <c r="S16" s="90"/>
      <c r="T16" s="90"/>
      <c r="U16" s="90"/>
    </row>
    <row r="17" spans="6:21">
      <c r="F17" s="90"/>
      <c r="G17" s="90"/>
      <c r="H17" s="90"/>
      <c r="I17" s="90"/>
      <c r="J17" s="90"/>
      <c r="K17" s="90"/>
      <c r="L17" s="90"/>
      <c r="M17" s="90"/>
      <c r="N17" s="90"/>
      <c r="O17" s="90"/>
      <c r="P17" s="90"/>
      <c r="Q17" s="90"/>
      <c r="R17" s="90"/>
      <c r="S17" s="90"/>
      <c r="T17" s="90"/>
      <c r="U17" s="90"/>
    </row>
    <row r="18" spans="6:21">
      <c r="G18" s="90"/>
      <c r="H18" s="90"/>
      <c r="I18" s="90"/>
      <c r="J18" s="90"/>
      <c r="K18" s="90"/>
      <c r="L18" s="90"/>
      <c r="M18" s="90"/>
      <c r="N18" s="90"/>
      <c r="O18" s="90"/>
      <c r="P18" s="90"/>
      <c r="Q18" s="90"/>
      <c r="R18" s="90"/>
      <c r="S18" s="90"/>
      <c r="T18" s="90"/>
      <c r="U18" s="90"/>
    </row>
    <row r="19" spans="6:21">
      <c r="F19" s="90"/>
      <c r="G19" s="90"/>
      <c r="H19" s="90"/>
      <c r="I19" s="90"/>
      <c r="J19" s="90"/>
      <c r="K19" s="90"/>
      <c r="L19" s="90"/>
      <c r="M19" s="90"/>
      <c r="N19" s="90"/>
      <c r="O19" s="90"/>
      <c r="P19" s="90"/>
      <c r="Q19" s="90"/>
      <c r="R19" s="90"/>
      <c r="S19" s="90"/>
      <c r="T19" s="90"/>
      <c r="U19" s="90"/>
    </row>
    <row r="20" spans="6:21">
      <c r="G20" s="90"/>
      <c r="H20" s="90"/>
      <c r="I20" s="90"/>
      <c r="J20" s="90"/>
      <c r="K20" s="90"/>
      <c r="L20" s="90"/>
      <c r="M20" s="90"/>
      <c r="N20" s="90"/>
      <c r="O20" s="90"/>
      <c r="P20" s="90"/>
      <c r="Q20" s="90"/>
      <c r="R20" s="90"/>
      <c r="S20" s="90"/>
      <c r="T20" s="90"/>
      <c r="U20" s="90"/>
    </row>
    <row r="21" spans="6:21">
      <c r="F21" s="90"/>
      <c r="G21" s="90"/>
      <c r="H21" s="90"/>
      <c r="I21" s="90"/>
      <c r="J21" s="90"/>
      <c r="K21" s="90"/>
      <c r="L21" s="90"/>
      <c r="M21" s="90"/>
      <c r="N21" s="90"/>
      <c r="O21" s="90"/>
      <c r="P21" s="90"/>
      <c r="Q21" s="90"/>
      <c r="R21" s="90"/>
      <c r="S21" s="90"/>
      <c r="T21" s="90"/>
      <c r="U21" s="90"/>
    </row>
    <row r="22" spans="6:21">
      <c r="G22" s="90"/>
      <c r="H22" s="90"/>
      <c r="I22" s="90"/>
      <c r="J22" s="90"/>
      <c r="K22" s="90"/>
      <c r="L22" s="90"/>
      <c r="M22" s="90"/>
      <c r="N22" s="90"/>
      <c r="O22" s="90"/>
      <c r="P22" s="90"/>
      <c r="Q22" s="90"/>
      <c r="R22" s="90"/>
      <c r="S22" s="90"/>
      <c r="T22" s="90"/>
      <c r="U22" s="90"/>
    </row>
    <row r="33" spans="21:21">
      <c r="U33" s="79" t="s">
        <v>4245</v>
      </c>
    </row>
  </sheetData>
  <pageMargins left="0.7" right="0.7" top="0.75" bottom="0.75" header="0.3" footer="0.3"/>
  <pageSetup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2CCEF-1767-4DC5-95D6-4C5A2BB2866A}">
  <sheetPr>
    <pageSetUpPr fitToPage="1"/>
  </sheetPr>
  <dimension ref="A1:I57"/>
  <sheetViews>
    <sheetView zoomScale="80" zoomScaleNormal="80" workbookViewId="0">
      <selection activeCell="C25" sqref="C25"/>
    </sheetView>
  </sheetViews>
  <sheetFormatPr defaultRowHeight="15"/>
  <cols>
    <col min="1" max="1" width="7.28515625" bestFit="1" customWidth="1"/>
    <col min="2" max="2" width="29.5703125" bestFit="1" customWidth="1"/>
    <col min="3" max="3" width="19.28515625" customWidth="1"/>
    <col min="4" max="4" width="19.5703125" bestFit="1" customWidth="1"/>
    <col min="5" max="5" width="21.28515625" customWidth="1"/>
    <col min="6" max="6" width="17.7109375" customWidth="1"/>
    <col min="7" max="7" width="16.42578125" customWidth="1"/>
    <col min="8" max="8" width="20.5703125" customWidth="1"/>
    <col min="9" max="9" width="19.28515625" customWidth="1"/>
  </cols>
  <sheetData>
    <row r="1" spans="1:9">
      <c r="A1" s="1"/>
      <c r="B1" s="2"/>
      <c r="C1" s="3"/>
      <c r="D1" s="2"/>
      <c r="E1" s="4" t="s">
        <v>0</v>
      </c>
      <c r="F1" s="3"/>
      <c r="G1" s="2"/>
      <c r="H1" s="3"/>
      <c r="I1" s="3"/>
    </row>
    <row r="2" spans="1:9">
      <c r="A2" s="5"/>
      <c r="B2" s="2"/>
      <c r="C2" s="3"/>
      <c r="D2" s="3"/>
      <c r="E2" s="6" t="s">
        <v>1</v>
      </c>
      <c r="F2" s="3"/>
      <c r="G2" s="2"/>
      <c r="H2" s="3"/>
      <c r="I2" s="3"/>
    </row>
    <row r="3" spans="1:9">
      <c r="A3" s="5"/>
      <c r="B3" s="2"/>
      <c r="C3" s="3"/>
      <c r="D3" s="3"/>
      <c r="E3" s="7" t="s">
        <v>2</v>
      </c>
      <c r="F3" s="3"/>
      <c r="G3" s="2"/>
      <c r="H3" s="3"/>
      <c r="I3" s="8" t="s">
        <v>3</v>
      </c>
    </row>
    <row r="4" spans="1:9">
      <c r="A4" s="5"/>
      <c r="B4" s="2"/>
      <c r="C4" s="3"/>
      <c r="D4" s="3"/>
      <c r="E4" s="3"/>
      <c r="F4" s="3"/>
      <c r="G4" s="3"/>
      <c r="H4" s="3"/>
      <c r="I4" s="3"/>
    </row>
    <row r="5" spans="1:9">
      <c r="A5" s="5"/>
      <c r="B5" s="9"/>
      <c r="C5" s="307" t="s">
        <v>4</v>
      </c>
      <c r="D5" s="308"/>
      <c r="E5" s="308"/>
      <c r="F5" s="308"/>
      <c r="G5" s="309"/>
      <c r="H5" s="10" t="s">
        <v>5</v>
      </c>
      <c r="I5" s="10" t="s">
        <v>6</v>
      </c>
    </row>
    <row r="6" spans="1:9">
      <c r="A6" s="5"/>
      <c r="B6" s="9"/>
      <c r="C6" s="2"/>
      <c r="D6" s="2"/>
      <c r="E6" s="2"/>
      <c r="F6" s="2"/>
      <c r="G6" s="2"/>
      <c r="H6" s="2"/>
      <c r="I6" s="2"/>
    </row>
    <row r="7" spans="1:9" ht="26.25">
      <c r="A7" s="11" t="s">
        <v>7</v>
      </c>
      <c r="B7" s="12" t="s">
        <v>8</v>
      </c>
      <c r="C7" s="12" t="s">
        <v>9</v>
      </c>
      <c r="D7" s="12" t="s">
        <v>10</v>
      </c>
      <c r="E7" s="12" t="s">
        <v>11</v>
      </c>
      <c r="F7" s="12" t="s">
        <v>12</v>
      </c>
      <c r="G7" s="13" t="s">
        <v>13</v>
      </c>
      <c r="H7" s="12" t="s">
        <v>14</v>
      </c>
      <c r="I7" s="12" t="s">
        <v>15</v>
      </c>
    </row>
    <row r="8" spans="1:9">
      <c r="A8" s="5"/>
      <c r="B8" s="6" t="s">
        <v>16</v>
      </c>
      <c r="C8" s="6" t="s">
        <v>17</v>
      </c>
      <c r="D8" s="6" t="s">
        <v>18</v>
      </c>
      <c r="E8" s="12" t="s">
        <v>19</v>
      </c>
      <c r="F8" s="12" t="s">
        <v>20</v>
      </c>
      <c r="G8" s="12" t="s">
        <v>21</v>
      </c>
      <c r="H8" s="12" t="s">
        <v>22</v>
      </c>
      <c r="I8" s="14" t="s">
        <v>23</v>
      </c>
    </row>
    <row r="9" spans="1:9" ht="39">
      <c r="A9" s="5"/>
      <c r="B9" s="15" t="s">
        <v>24</v>
      </c>
      <c r="C9" s="12" t="s">
        <v>25</v>
      </c>
      <c r="D9" s="12" t="s">
        <v>26</v>
      </c>
      <c r="E9" s="12" t="s">
        <v>27</v>
      </c>
      <c r="F9" s="12" t="s">
        <v>28</v>
      </c>
      <c r="G9" s="12" t="s">
        <v>29</v>
      </c>
      <c r="H9" s="6" t="s">
        <v>30</v>
      </c>
      <c r="I9" s="6" t="s">
        <v>31</v>
      </c>
    </row>
    <row r="10" spans="1:9">
      <c r="A10" s="5">
        <v>1</v>
      </c>
      <c r="B10" s="16" t="s">
        <v>32</v>
      </c>
      <c r="C10" s="17">
        <v>432352603.50000006</v>
      </c>
      <c r="D10" s="17">
        <v>333438896.3900001</v>
      </c>
      <c r="E10" s="17">
        <v>478810183.71437263</v>
      </c>
      <c r="F10" s="17">
        <v>51228693.220000014</v>
      </c>
      <c r="G10" s="17">
        <v>28415403</v>
      </c>
      <c r="H10" s="17">
        <v>0</v>
      </c>
      <c r="I10" s="17">
        <v>0</v>
      </c>
    </row>
    <row r="11" spans="1:9">
      <c r="A11" s="5">
        <v>2</v>
      </c>
      <c r="B11" s="16" t="s">
        <v>33</v>
      </c>
      <c r="C11" s="17">
        <v>432903726.34999996</v>
      </c>
      <c r="D11" s="17">
        <v>333848354.84999996</v>
      </c>
      <c r="E11" s="17">
        <v>486057103.63000005</v>
      </c>
      <c r="F11" s="17">
        <v>50788915.610000007</v>
      </c>
      <c r="G11" s="17">
        <v>27901152</v>
      </c>
      <c r="H11" s="17">
        <v>0</v>
      </c>
      <c r="I11" s="17">
        <v>0</v>
      </c>
    </row>
    <row r="12" spans="1:9">
      <c r="A12" s="5">
        <v>3</v>
      </c>
      <c r="B12" s="3" t="s">
        <v>34</v>
      </c>
      <c r="C12" s="17">
        <v>432697969.40999997</v>
      </c>
      <c r="D12" s="17">
        <v>333924322.59999996</v>
      </c>
      <c r="E12" s="17">
        <v>488607639.03999996</v>
      </c>
      <c r="F12" s="17">
        <v>50828871.160000011</v>
      </c>
      <c r="G12" s="17">
        <v>27832731</v>
      </c>
      <c r="H12" s="17">
        <v>0</v>
      </c>
      <c r="I12" s="17">
        <v>0</v>
      </c>
    </row>
    <row r="13" spans="1:9">
      <c r="A13" s="5">
        <v>4</v>
      </c>
      <c r="B13" s="3" t="s">
        <v>35</v>
      </c>
      <c r="C13" s="17">
        <v>433114769.35999995</v>
      </c>
      <c r="D13" s="17">
        <v>333535784.20999998</v>
      </c>
      <c r="E13" s="17">
        <v>488084087.71000004</v>
      </c>
      <c r="F13" s="17">
        <v>50846499.000000015</v>
      </c>
      <c r="G13" s="17">
        <v>28212931</v>
      </c>
      <c r="H13" s="17">
        <v>0</v>
      </c>
      <c r="I13" s="17">
        <v>0</v>
      </c>
    </row>
    <row r="14" spans="1:9">
      <c r="A14" s="5">
        <v>5</v>
      </c>
      <c r="B14" s="3" t="s">
        <v>36</v>
      </c>
      <c r="C14" s="17">
        <v>433182043.63999993</v>
      </c>
      <c r="D14" s="17">
        <v>337222069.74000001</v>
      </c>
      <c r="E14" s="17">
        <v>489927956.7099998</v>
      </c>
      <c r="F14" s="17">
        <v>51020044.960000008</v>
      </c>
      <c r="G14" s="17">
        <v>28195020</v>
      </c>
      <c r="H14" s="17">
        <v>0</v>
      </c>
      <c r="I14" s="17">
        <v>0</v>
      </c>
    </row>
    <row r="15" spans="1:9">
      <c r="A15" s="5">
        <v>6</v>
      </c>
      <c r="B15" s="3" t="s">
        <v>37</v>
      </c>
      <c r="C15" s="17">
        <v>433200668.74999994</v>
      </c>
      <c r="D15" s="17">
        <v>337178056.76999998</v>
      </c>
      <c r="E15" s="17">
        <v>487499476.24000007</v>
      </c>
      <c r="F15" s="17">
        <v>53543662.780000001</v>
      </c>
      <c r="G15" s="17">
        <v>28024321</v>
      </c>
      <c r="H15" s="17">
        <v>0</v>
      </c>
      <c r="I15" s="17">
        <v>0</v>
      </c>
    </row>
    <row r="16" spans="1:9">
      <c r="A16" s="5">
        <v>7</v>
      </c>
      <c r="B16" s="3" t="s">
        <v>38</v>
      </c>
      <c r="C16" s="17">
        <v>433794138.33999985</v>
      </c>
      <c r="D16" s="17">
        <v>335765529.38</v>
      </c>
      <c r="E16" s="17">
        <v>488506053.71023637</v>
      </c>
      <c r="F16" s="17">
        <v>53763632.199999996</v>
      </c>
      <c r="G16" s="17">
        <v>28652805</v>
      </c>
      <c r="H16" s="17">
        <v>0</v>
      </c>
      <c r="I16" s="17">
        <v>0</v>
      </c>
    </row>
    <row r="17" spans="1:9">
      <c r="A17" s="5">
        <v>8</v>
      </c>
      <c r="B17" s="3" t="s">
        <v>39</v>
      </c>
      <c r="C17" s="17">
        <v>434033694.05999988</v>
      </c>
      <c r="D17" s="17">
        <v>336097371.82999992</v>
      </c>
      <c r="E17" s="17">
        <v>492400948.94999999</v>
      </c>
      <c r="F17" s="17">
        <v>52832799.779999994</v>
      </c>
      <c r="G17" s="17">
        <v>27979842</v>
      </c>
      <c r="H17" s="17">
        <v>0</v>
      </c>
      <c r="I17" s="17">
        <v>0</v>
      </c>
    </row>
    <row r="18" spans="1:9">
      <c r="A18" s="5">
        <v>9</v>
      </c>
      <c r="B18" s="3" t="s">
        <v>40</v>
      </c>
      <c r="C18" s="17">
        <v>433870850.1699999</v>
      </c>
      <c r="D18" s="17">
        <v>340257301.85999995</v>
      </c>
      <c r="E18" s="17">
        <v>493011729.08999991</v>
      </c>
      <c r="F18" s="17">
        <v>52846697.439999998</v>
      </c>
      <c r="G18" s="17">
        <v>27966945</v>
      </c>
      <c r="H18" s="17">
        <v>0</v>
      </c>
      <c r="I18" s="17">
        <v>0</v>
      </c>
    </row>
    <row r="19" spans="1:9">
      <c r="A19" s="5">
        <v>10</v>
      </c>
      <c r="B19" s="3" t="s">
        <v>41</v>
      </c>
      <c r="C19" s="17">
        <v>434038003.90999991</v>
      </c>
      <c r="D19" s="17">
        <v>338055068.29999995</v>
      </c>
      <c r="E19" s="17">
        <v>497148454.55909687</v>
      </c>
      <c r="F19" s="17">
        <v>52841016.369999997</v>
      </c>
      <c r="G19" s="17">
        <v>28024854</v>
      </c>
      <c r="H19" s="17">
        <v>0</v>
      </c>
      <c r="I19" s="17">
        <v>0</v>
      </c>
    </row>
    <row r="20" spans="1:9">
      <c r="A20" s="5">
        <v>11</v>
      </c>
      <c r="B20" s="3" t="s">
        <v>42</v>
      </c>
      <c r="C20" s="17">
        <v>434268931.41000003</v>
      </c>
      <c r="D20" s="17">
        <v>338494567.25</v>
      </c>
      <c r="E20" s="17">
        <v>497324243.02000004</v>
      </c>
      <c r="F20" s="17">
        <v>53335663.799999997</v>
      </c>
      <c r="G20" s="17">
        <v>27452558</v>
      </c>
      <c r="H20" s="17">
        <v>0</v>
      </c>
      <c r="I20" s="17">
        <v>0</v>
      </c>
    </row>
    <row r="21" spans="1:9">
      <c r="A21" s="5">
        <v>12</v>
      </c>
      <c r="B21" s="3" t="s">
        <v>43</v>
      </c>
      <c r="C21" s="17">
        <v>434274847.08999997</v>
      </c>
      <c r="D21" s="17">
        <v>338533458.24000001</v>
      </c>
      <c r="E21" s="17">
        <v>501285042.05000001</v>
      </c>
      <c r="F21" s="17">
        <v>53286565.810000002</v>
      </c>
      <c r="G21" s="17">
        <v>27472418</v>
      </c>
      <c r="H21" s="17">
        <v>0</v>
      </c>
      <c r="I21" s="17">
        <v>0</v>
      </c>
    </row>
    <row r="22" spans="1:9">
      <c r="A22" s="5">
        <v>13</v>
      </c>
      <c r="B22" s="3" t="s">
        <v>44</v>
      </c>
      <c r="C22" s="17">
        <v>434826889.14000005</v>
      </c>
      <c r="D22" s="17">
        <v>338805321.23000002</v>
      </c>
      <c r="E22" s="17">
        <v>500741905.57421839</v>
      </c>
      <c r="F22" s="17">
        <v>54905758.320000008</v>
      </c>
      <c r="G22" s="17">
        <v>29430102</v>
      </c>
      <c r="H22" s="17">
        <v>0</v>
      </c>
      <c r="I22" s="17">
        <v>0</v>
      </c>
    </row>
    <row r="23" spans="1:9" ht="15.75" thickBot="1">
      <c r="A23" s="5">
        <v>14</v>
      </c>
      <c r="B23" s="18" t="s">
        <v>45</v>
      </c>
      <c r="C23" s="19">
        <f>SUM(C10:C22)/13</f>
        <v>433581471.93307692</v>
      </c>
      <c r="D23" s="19">
        <f>SUM(D10:D22)/13</f>
        <v>336550469.43461537</v>
      </c>
      <c r="E23" s="19">
        <f t="shared" ref="E23:I23" si="0">SUM(E10:E22)/13</f>
        <v>491492678.76907122</v>
      </c>
      <c r="F23" s="19">
        <f t="shared" si="0"/>
        <v>52466832.342307687</v>
      </c>
      <c r="G23" s="19">
        <f t="shared" si="0"/>
        <v>28120083.230769232</v>
      </c>
      <c r="H23" s="19">
        <f t="shared" si="0"/>
        <v>0</v>
      </c>
      <c r="I23" s="19">
        <f t="shared" si="0"/>
        <v>0</v>
      </c>
    </row>
    <row r="24" spans="1:9" ht="16.5" thickTop="1" thickBot="1">
      <c r="A24" s="20"/>
      <c r="B24" s="18"/>
      <c r="C24" s="21"/>
      <c r="D24" s="21"/>
      <c r="E24" s="21"/>
      <c r="F24" s="21"/>
      <c r="G24" s="21"/>
      <c r="H24" s="21"/>
      <c r="I24" s="21"/>
    </row>
    <row r="25" spans="1:9" ht="15.75">
      <c r="A25" s="20"/>
      <c r="B25" s="22" t="s">
        <v>46</v>
      </c>
      <c r="C25" s="42">
        <v>442011824</v>
      </c>
      <c r="D25" s="42">
        <v>338805321</v>
      </c>
      <c r="E25" s="42">
        <v>500741906</v>
      </c>
      <c r="F25" s="42">
        <f>529900+55309890</f>
        <v>55839790</v>
      </c>
      <c r="G25" s="43">
        <f>29430102+261441404</f>
        <v>290871506</v>
      </c>
      <c r="H25" s="41"/>
      <c r="I25" s="23"/>
    </row>
    <row r="26" spans="1:9">
      <c r="A26" s="20"/>
      <c r="B26" s="24" t="s">
        <v>47</v>
      </c>
      <c r="C26" s="25">
        <v>7184936</v>
      </c>
      <c r="D26" s="25"/>
      <c r="E26" s="25"/>
      <c r="F26" s="25">
        <v>11288</v>
      </c>
      <c r="G26" s="26"/>
      <c r="H26" s="21"/>
      <c r="I26" s="23"/>
    </row>
    <row r="27" spans="1:9">
      <c r="A27" s="20"/>
      <c r="B27" s="27" t="s">
        <v>48</v>
      </c>
      <c r="C27" s="25"/>
      <c r="D27" s="25"/>
      <c r="E27" s="25"/>
      <c r="F27" s="25">
        <v>922743</v>
      </c>
      <c r="G27" s="26"/>
      <c r="H27" s="21"/>
      <c r="I27" s="23"/>
    </row>
    <row r="28" spans="1:9" ht="15.75" thickBot="1">
      <c r="A28" s="20"/>
      <c r="B28" s="35" t="s">
        <v>3869</v>
      </c>
      <c r="C28" s="25"/>
      <c r="D28" s="25"/>
      <c r="E28" s="25"/>
      <c r="F28" s="25"/>
      <c r="G28" s="26">
        <v>261441404</v>
      </c>
      <c r="H28" s="21"/>
      <c r="I28" s="23"/>
    </row>
    <row r="29" spans="1:9" ht="15.75" thickBot="1">
      <c r="A29" s="20"/>
      <c r="B29" s="28" t="s">
        <v>49</v>
      </c>
      <c r="C29" s="29">
        <f>+C22-C25+C26</f>
        <v>1.14000004529953</v>
      </c>
      <c r="D29" s="29">
        <f t="shared" ref="D29:E29" si="1">+D22-D25+D26</f>
        <v>0.23000001907348633</v>
      </c>
      <c r="E29" s="29">
        <f t="shared" si="1"/>
        <v>-0.42578160762786865</v>
      </c>
      <c r="F29" s="29">
        <f>+F22-F25+F26+F27</f>
        <v>-0.67999999225139618</v>
      </c>
      <c r="G29" s="30">
        <f>+G22-G25+G28</f>
        <v>0</v>
      </c>
      <c r="H29" s="23"/>
      <c r="I29" s="23"/>
    </row>
    <row r="30" spans="1:9">
      <c r="A30" s="20"/>
      <c r="B30" s="3"/>
      <c r="C30" s="23"/>
      <c r="D30" s="23"/>
      <c r="E30" s="23"/>
      <c r="F30" s="23"/>
      <c r="G30" s="23"/>
      <c r="H30" s="23"/>
      <c r="I30" s="23"/>
    </row>
    <row r="31" spans="1:9">
      <c r="A31" s="5"/>
      <c r="B31" s="3"/>
      <c r="C31" s="31"/>
      <c r="D31" s="32"/>
      <c r="E31" s="310" t="s">
        <v>50</v>
      </c>
      <c r="F31" s="311"/>
      <c r="G31" s="311"/>
      <c r="H31" s="311"/>
      <c r="I31" s="312"/>
    </row>
    <row r="32" spans="1:9">
      <c r="A32" s="5"/>
      <c r="B32" s="3"/>
      <c r="C32" s="2"/>
      <c r="D32" s="2"/>
      <c r="E32" s="2"/>
      <c r="F32" s="2"/>
      <c r="G32" s="2"/>
      <c r="H32" s="2"/>
      <c r="I32" s="2"/>
    </row>
    <row r="33" spans="1:9">
      <c r="A33" s="11" t="s">
        <v>7</v>
      </c>
      <c r="B33" s="12" t="s">
        <v>8</v>
      </c>
      <c r="C33" s="12" t="s">
        <v>51</v>
      </c>
      <c r="D33" s="12" t="s">
        <v>51</v>
      </c>
      <c r="E33" s="12" t="s">
        <v>9</v>
      </c>
      <c r="F33" s="12" t="s">
        <v>10</v>
      </c>
      <c r="G33" s="12" t="s">
        <v>11</v>
      </c>
      <c r="H33" s="12" t="s">
        <v>12</v>
      </c>
      <c r="I33" s="12" t="s">
        <v>13</v>
      </c>
    </row>
    <row r="34" spans="1:9">
      <c r="A34" s="5"/>
      <c r="B34" s="6" t="s">
        <v>16</v>
      </c>
      <c r="C34" s="6" t="s">
        <v>17</v>
      </c>
      <c r="D34" s="6" t="s">
        <v>18</v>
      </c>
      <c r="E34" s="12" t="s">
        <v>19</v>
      </c>
      <c r="F34" s="12" t="s">
        <v>20</v>
      </c>
      <c r="G34" s="12" t="s">
        <v>21</v>
      </c>
      <c r="H34" s="12" t="s">
        <v>22</v>
      </c>
      <c r="I34" s="14" t="s">
        <v>23</v>
      </c>
    </row>
    <row r="35" spans="1:9" ht="26.25">
      <c r="A35" s="5"/>
      <c r="B35" s="15" t="s">
        <v>24</v>
      </c>
      <c r="C35" s="12"/>
      <c r="D35" s="6"/>
      <c r="E35" s="33" t="s">
        <v>52</v>
      </c>
      <c r="F35" s="33" t="s">
        <v>53</v>
      </c>
      <c r="G35" s="33" t="s">
        <v>54</v>
      </c>
      <c r="H35" s="33" t="s">
        <v>55</v>
      </c>
      <c r="I35" s="33" t="s">
        <v>56</v>
      </c>
    </row>
    <row r="36" spans="1:9">
      <c r="A36" s="5">
        <v>15</v>
      </c>
      <c r="B36" s="16" t="s">
        <v>32</v>
      </c>
      <c r="C36" s="12"/>
      <c r="D36" s="12"/>
      <c r="E36" s="17">
        <v>150545318.10000002</v>
      </c>
      <c r="F36" s="17">
        <v>55540844.059999987</v>
      </c>
      <c r="G36" s="17">
        <v>170909050.63437265</v>
      </c>
      <c r="H36" s="17">
        <v>23265381.149999999</v>
      </c>
      <c r="I36" s="17">
        <v>9644633</v>
      </c>
    </row>
    <row r="37" spans="1:9">
      <c r="A37" s="5">
        <v>16</v>
      </c>
      <c r="B37" s="16" t="s">
        <v>33</v>
      </c>
      <c r="C37" s="12"/>
      <c r="D37" s="12"/>
      <c r="E37" s="17">
        <v>152143739.36999997</v>
      </c>
      <c r="F37" s="17">
        <v>54739425.080000006</v>
      </c>
      <c r="G37" s="17">
        <v>174194656.97</v>
      </c>
      <c r="H37" s="17">
        <v>24734444.419999994</v>
      </c>
      <c r="I37" s="17">
        <v>9478141</v>
      </c>
    </row>
    <row r="38" spans="1:9">
      <c r="A38" s="5">
        <v>17</v>
      </c>
      <c r="B38" s="3" t="s">
        <v>34</v>
      </c>
      <c r="C38" s="12"/>
      <c r="D38" s="12"/>
      <c r="E38" s="17">
        <v>153261266.68000004</v>
      </c>
      <c r="F38" s="17">
        <v>55205376.240000002</v>
      </c>
      <c r="G38" s="17">
        <v>174798165.11999997</v>
      </c>
      <c r="H38" s="17">
        <v>25176733.039999999</v>
      </c>
      <c r="I38" s="17">
        <v>9596564</v>
      </c>
    </row>
    <row r="39" spans="1:9">
      <c r="A39" s="5">
        <v>18</v>
      </c>
      <c r="B39" s="3" t="s">
        <v>35</v>
      </c>
      <c r="C39" s="12"/>
      <c r="D39" s="12"/>
      <c r="E39" s="17">
        <v>154550920.90000001</v>
      </c>
      <c r="F39" s="17">
        <v>55457536.079999998</v>
      </c>
      <c r="G39" s="17">
        <v>174287939.40000004</v>
      </c>
      <c r="H39" s="17">
        <v>25368462.550000001</v>
      </c>
      <c r="I39" s="17">
        <v>9898866</v>
      </c>
    </row>
    <row r="40" spans="1:9">
      <c r="A40" s="5">
        <v>19</v>
      </c>
      <c r="B40" s="3" t="s">
        <v>36</v>
      </c>
      <c r="C40" s="12"/>
      <c r="D40" s="12"/>
      <c r="E40" s="17">
        <v>155790151.87</v>
      </c>
      <c r="F40" s="17">
        <v>55840840.870000005</v>
      </c>
      <c r="G40" s="17">
        <v>176190984.36000001</v>
      </c>
      <c r="H40" s="17">
        <v>25147844.019999996</v>
      </c>
      <c r="I40" s="17">
        <v>10196124</v>
      </c>
    </row>
    <row r="41" spans="1:9">
      <c r="A41" s="5">
        <v>20</v>
      </c>
      <c r="B41" s="3" t="s">
        <v>37</v>
      </c>
      <c r="C41" s="12"/>
      <c r="D41" s="12"/>
      <c r="E41" s="17">
        <v>157029515.95000002</v>
      </c>
      <c r="F41" s="17">
        <v>55216780.350000001</v>
      </c>
      <c r="G41" s="17">
        <v>176970030.19000003</v>
      </c>
      <c r="H41" s="17">
        <v>25249960.400000002</v>
      </c>
      <c r="I41" s="17">
        <v>10279899</v>
      </c>
    </row>
    <row r="42" spans="1:9">
      <c r="A42" s="5">
        <v>21</v>
      </c>
      <c r="B42" s="3" t="s">
        <v>38</v>
      </c>
      <c r="C42" s="12"/>
      <c r="D42" s="12"/>
      <c r="E42" s="17">
        <v>158227778.56000003</v>
      </c>
      <c r="F42" s="17">
        <v>54604005.809999995</v>
      </c>
      <c r="G42" s="17">
        <v>177196100.03023642</v>
      </c>
      <c r="H42" s="17">
        <v>25396119.799999997</v>
      </c>
      <c r="I42" s="17">
        <v>10551438</v>
      </c>
    </row>
    <row r="43" spans="1:9">
      <c r="A43" s="5">
        <v>22</v>
      </c>
      <c r="B43" s="3" t="s">
        <v>39</v>
      </c>
      <c r="C43" s="12"/>
      <c r="D43" s="12"/>
      <c r="E43" s="17">
        <v>159466417.35000005</v>
      </c>
      <c r="F43" s="17">
        <v>54890112.869999997</v>
      </c>
      <c r="G43" s="17">
        <v>178872062.44</v>
      </c>
      <c r="H43" s="17">
        <v>25629231.599999998</v>
      </c>
      <c r="I43" s="17">
        <v>10694508</v>
      </c>
    </row>
    <row r="44" spans="1:9">
      <c r="A44" s="5">
        <v>23</v>
      </c>
      <c r="B44" s="3" t="s">
        <v>40</v>
      </c>
      <c r="C44" s="12"/>
      <c r="D44" s="12"/>
      <c r="E44" s="17">
        <v>160487542.42000002</v>
      </c>
      <c r="F44" s="17">
        <v>55630624.25999999</v>
      </c>
      <c r="G44" s="17">
        <v>179685975.25</v>
      </c>
      <c r="H44" s="17">
        <v>24225567.469999999</v>
      </c>
      <c r="I44" s="17">
        <v>10980684</v>
      </c>
    </row>
    <row r="45" spans="1:9">
      <c r="A45" s="5">
        <v>24</v>
      </c>
      <c r="B45" s="3" t="s">
        <v>41</v>
      </c>
      <c r="C45" s="12"/>
      <c r="D45" s="12"/>
      <c r="E45" s="17">
        <v>161440979.41999996</v>
      </c>
      <c r="F45" s="17">
        <v>54150615.989999995</v>
      </c>
      <c r="G45" s="17">
        <v>179720172.07909679</v>
      </c>
      <c r="H45" s="17">
        <v>24299632.100000005</v>
      </c>
      <c r="I45" s="17">
        <v>11289943</v>
      </c>
    </row>
    <row r="46" spans="1:9">
      <c r="A46" s="5">
        <v>25</v>
      </c>
      <c r="B46" s="3" t="s">
        <v>42</v>
      </c>
      <c r="C46" s="12"/>
      <c r="D46" s="12"/>
      <c r="E46" s="17">
        <v>162668374.94999999</v>
      </c>
      <c r="F46" s="17">
        <v>53809850.759999998</v>
      </c>
      <c r="G46" s="17">
        <v>181552920.65999997</v>
      </c>
      <c r="H46" s="17">
        <v>25908649.539999999</v>
      </c>
      <c r="I46" s="17">
        <v>10620889</v>
      </c>
    </row>
    <row r="47" spans="1:9">
      <c r="A47" s="5">
        <v>26</v>
      </c>
      <c r="B47" s="3" t="s">
        <v>43</v>
      </c>
      <c r="C47" s="12"/>
      <c r="D47" s="12"/>
      <c r="E47" s="17">
        <v>163910691.28</v>
      </c>
      <c r="F47" s="17">
        <v>54583454.009999998</v>
      </c>
      <c r="G47" s="17">
        <v>182228848.03999996</v>
      </c>
      <c r="H47" s="17">
        <v>25957815</v>
      </c>
      <c r="I47" s="17">
        <v>10901025</v>
      </c>
    </row>
    <row r="48" spans="1:9">
      <c r="A48" s="5">
        <v>27</v>
      </c>
      <c r="B48" s="3" t="s">
        <v>44</v>
      </c>
      <c r="C48" s="12"/>
      <c r="D48" s="12"/>
      <c r="E48" s="17">
        <v>162758515.94000003</v>
      </c>
      <c r="F48" s="17">
        <v>53786920.619999997</v>
      </c>
      <c r="G48" s="17">
        <v>182438179.75421834</v>
      </c>
      <c r="H48" s="17">
        <v>25655531.919999998</v>
      </c>
      <c r="I48" s="17">
        <v>10758119</v>
      </c>
    </row>
    <row r="49" spans="1:9" ht="15.75" thickBot="1">
      <c r="A49" s="5">
        <v>28</v>
      </c>
      <c r="B49" s="18" t="s">
        <v>45</v>
      </c>
      <c r="C49" s="19"/>
      <c r="D49" s="19"/>
      <c r="E49" s="19">
        <f t="shared" ref="E49:I49" si="2">SUM(E36:E48)/13</f>
        <v>157867785.5992308</v>
      </c>
      <c r="F49" s="19">
        <f t="shared" si="2"/>
        <v>54881260.538461536</v>
      </c>
      <c r="G49" s="19">
        <f t="shared" si="2"/>
        <v>177618852.68676341</v>
      </c>
      <c r="H49" s="19">
        <f t="shared" si="2"/>
        <v>25078105.616153844</v>
      </c>
      <c r="I49" s="19">
        <f t="shared" si="2"/>
        <v>10376217.923076924</v>
      </c>
    </row>
    <row r="50" spans="1:9" ht="15.75" thickTop="1">
      <c r="A50" s="20"/>
      <c r="B50" s="18"/>
      <c r="C50" s="21"/>
      <c r="D50" s="21"/>
      <c r="E50" s="34"/>
      <c r="F50" s="34"/>
      <c r="G50" s="34"/>
      <c r="H50" s="34"/>
      <c r="I50" s="34"/>
    </row>
    <row r="51" spans="1:9" ht="15.75" thickBot="1">
      <c r="A51" s="20"/>
      <c r="B51" s="18"/>
      <c r="C51" s="21"/>
      <c r="D51" s="21"/>
      <c r="E51" s="34"/>
      <c r="F51" s="34"/>
      <c r="G51" s="34"/>
      <c r="H51" s="34"/>
      <c r="I51" s="34"/>
    </row>
    <row r="52" spans="1:9">
      <c r="A52" s="20"/>
      <c r="B52" s="18"/>
      <c r="C52" s="21"/>
      <c r="D52" s="22" t="s">
        <v>46</v>
      </c>
      <c r="E52" s="42">
        <v>166713834</v>
      </c>
      <c r="F52" s="42">
        <v>53786921</v>
      </c>
      <c r="G52" s="42">
        <v>182438180</v>
      </c>
      <c r="H52" s="42">
        <v>25666356</v>
      </c>
      <c r="I52" s="43">
        <v>193767101</v>
      </c>
    </row>
    <row r="53" spans="1:9">
      <c r="A53" s="20"/>
      <c r="B53" s="18"/>
      <c r="C53" s="21"/>
      <c r="D53" s="24" t="s">
        <v>47</v>
      </c>
      <c r="E53" s="25">
        <v>3436510</v>
      </c>
      <c r="F53" s="25"/>
      <c r="G53" s="25"/>
      <c r="H53" s="25">
        <v>10825</v>
      </c>
      <c r="I53" s="26">
        <v>183008982</v>
      </c>
    </row>
    <row r="54" spans="1:9">
      <c r="A54" s="20"/>
      <c r="B54" s="18"/>
      <c r="C54" s="21"/>
      <c r="D54" s="35" t="s">
        <v>57</v>
      </c>
      <c r="E54" s="36">
        <v>518808</v>
      </c>
      <c r="F54" s="36"/>
      <c r="G54" s="36"/>
      <c r="H54" s="36"/>
      <c r="I54" s="37"/>
    </row>
    <row r="55" spans="1:9" ht="15.75" thickBot="1">
      <c r="A55" s="20"/>
      <c r="B55" s="18"/>
      <c r="C55" s="21"/>
      <c r="D55" s="38"/>
      <c r="E55" s="39">
        <f>+E48-E52+E53+E54</f>
        <v>-5.9999972581863403E-2</v>
      </c>
      <c r="F55" s="39">
        <f t="shared" ref="F55:H55" si="3">+F48-F52+F53+F54</f>
        <v>-0.38000000268220901</v>
      </c>
      <c r="G55" s="39">
        <f t="shared" si="3"/>
        <v>-0.24578166007995605</v>
      </c>
      <c r="H55" s="39">
        <f t="shared" si="3"/>
        <v>0.91999999806284904</v>
      </c>
      <c r="I55" s="40">
        <f>+I48-I52+I53+I54</f>
        <v>0</v>
      </c>
    </row>
    <row r="56" spans="1:9">
      <c r="A56" s="20"/>
      <c r="B56" s="3"/>
      <c r="C56" s="34"/>
      <c r="D56" s="34"/>
      <c r="E56" s="34"/>
      <c r="F56" s="23"/>
      <c r="G56" s="23"/>
      <c r="H56" s="23"/>
      <c r="I56" s="23"/>
    </row>
    <row r="57" spans="1:9">
      <c r="A57" s="20"/>
      <c r="B57" s="3"/>
      <c r="C57" s="34"/>
      <c r="D57" s="34"/>
      <c r="E57" s="34"/>
      <c r="F57" s="34"/>
      <c r="G57" s="34"/>
      <c r="H57" s="34"/>
      <c r="I57" s="34"/>
    </row>
  </sheetData>
  <mergeCells count="2">
    <mergeCell ref="C5:G5"/>
    <mergeCell ref="E31:I31"/>
  </mergeCells>
  <pageMargins left="0.7" right="0.7" top="0.75" bottom="0.75" header="0.3" footer="0.3"/>
  <pageSetup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E42CB-6F3A-4EAD-8AB0-589CB097045B}">
  <dimension ref="A1:O272"/>
  <sheetViews>
    <sheetView zoomScale="80" zoomScaleNormal="80" workbookViewId="0">
      <selection sqref="A1:H1"/>
    </sheetView>
  </sheetViews>
  <sheetFormatPr defaultColWidth="8.85546875" defaultRowHeight="15"/>
  <cols>
    <col min="1" max="1" width="47.85546875" style="232" customWidth="1"/>
    <col min="2" max="13" width="15.42578125" style="232" customWidth="1"/>
    <col min="14" max="14" width="19.140625" style="232" customWidth="1"/>
    <col min="15" max="16384" width="8.85546875" style="232"/>
  </cols>
  <sheetData>
    <row r="1" spans="1:15" ht="17.25">
      <c r="A1" s="316" t="s">
        <v>3650</v>
      </c>
      <c r="B1" s="316"/>
      <c r="C1" s="316"/>
      <c r="D1" s="316"/>
      <c r="E1" s="316"/>
      <c r="F1" s="316"/>
      <c r="G1" s="316"/>
      <c r="H1" s="316"/>
      <c r="I1" s="231"/>
      <c r="J1" s="231"/>
      <c r="K1" s="231"/>
      <c r="L1" s="231"/>
      <c r="M1" s="231"/>
      <c r="N1" s="231"/>
      <c r="O1" s="231"/>
    </row>
    <row r="2" spans="1:15" ht="17.25">
      <c r="A2" s="316" t="s">
        <v>3649</v>
      </c>
      <c r="B2" s="316"/>
      <c r="C2" s="316"/>
      <c r="D2" s="316"/>
      <c r="E2" s="316"/>
      <c r="F2" s="316"/>
      <c r="G2" s="316"/>
      <c r="H2" s="316"/>
      <c r="I2" s="231"/>
      <c r="J2" s="231"/>
      <c r="K2" s="231"/>
      <c r="L2" s="231"/>
      <c r="M2" s="231"/>
      <c r="N2" s="231"/>
      <c r="O2" s="231"/>
    </row>
    <row r="3" spans="1:15" ht="17.25">
      <c r="A3" s="317" t="s">
        <v>4230</v>
      </c>
      <c r="B3" s="317"/>
      <c r="C3" s="317"/>
      <c r="D3" s="317"/>
      <c r="E3" s="317"/>
      <c r="F3" s="317"/>
      <c r="G3" s="317"/>
      <c r="H3" s="317"/>
      <c r="I3" s="231"/>
      <c r="J3" s="231"/>
      <c r="K3" s="231"/>
      <c r="L3" s="231"/>
      <c r="M3" s="231"/>
      <c r="N3" s="231"/>
      <c r="O3" s="231"/>
    </row>
    <row r="4" spans="1:15">
      <c r="A4" s="231"/>
      <c r="B4" s="231"/>
      <c r="C4" s="231"/>
      <c r="D4" s="231"/>
      <c r="E4" s="231"/>
      <c r="F4" s="231"/>
      <c r="G4" s="231"/>
      <c r="H4" s="231"/>
      <c r="I4" s="231"/>
      <c r="J4" s="231"/>
      <c r="K4" s="231"/>
      <c r="L4" s="231"/>
      <c r="M4" s="231"/>
      <c r="N4" s="231"/>
      <c r="O4" s="231"/>
    </row>
    <row r="5" spans="1:15">
      <c r="A5" s="231"/>
      <c r="B5" s="231"/>
      <c r="C5" s="231"/>
      <c r="D5" s="231"/>
      <c r="E5" s="231"/>
      <c r="F5" s="231"/>
      <c r="G5" s="231"/>
      <c r="H5" s="231"/>
      <c r="I5" s="231"/>
      <c r="J5" s="231"/>
      <c r="K5" s="231"/>
      <c r="L5" s="231"/>
      <c r="M5" s="231"/>
      <c r="N5" s="231"/>
      <c r="O5" s="231"/>
    </row>
    <row r="6" spans="1:15">
      <c r="A6" s="233"/>
      <c r="B6" s="234" t="s">
        <v>3984</v>
      </c>
      <c r="C6" s="234" t="s">
        <v>3985</v>
      </c>
      <c r="D6" s="234" t="s">
        <v>3986</v>
      </c>
      <c r="E6" s="234" t="s">
        <v>3987</v>
      </c>
      <c r="F6" s="234" t="s">
        <v>3988</v>
      </c>
      <c r="G6" s="234" t="s">
        <v>3989</v>
      </c>
      <c r="H6" s="234" t="s">
        <v>3990</v>
      </c>
      <c r="I6" s="234" t="s">
        <v>3991</v>
      </c>
      <c r="J6" s="234" t="s">
        <v>3992</v>
      </c>
      <c r="K6" s="234" t="s">
        <v>3993</v>
      </c>
      <c r="L6" s="234" t="s">
        <v>3994</v>
      </c>
      <c r="M6" s="234" t="s">
        <v>3995</v>
      </c>
      <c r="N6" s="251" t="s">
        <v>3995</v>
      </c>
      <c r="O6" s="231"/>
    </row>
    <row r="7" spans="1:15">
      <c r="A7" s="233"/>
      <c r="B7" s="235" t="s">
        <v>3996</v>
      </c>
      <c r="C7" s="235" t="s">
        <v>3996</v>
      </c>
      <c r="D7" s="235" t="s">
        <v>3996</v>
      </c>
      <c r="E7" s="235" t="s">
        <v>3996</v>
      </c>
      <c r="F7" s="235" t="s">
        <v>3996</v>
      </c>
      <c r="G7" s="235" t="s">
        <v>3996</v>
      </c>
      <c r="H7" s="235" t="s">
        <v>3996</v>
      </c>
      <c r="I7" s="235" t="s">
        <v>3996</v>
      </c>
      <c r="J7" s="235" t="s">
        <v>3996</v>
      </c>
      <c r="K7" s="235" t="s">
        <v>3996</v>
      </c>
      <c r="L7" s="235" t="s">
        <v>3996</v>
      </c>
      <c r="M7" s="235" t="s">
        <v>3996</v>
      </c>
      <c r="N7" s="252" t="s">
        <v>3997</v>
      </c>
      <c r="O7" s="231"/>
    </row>
    <row r="8" spans="1:15">
      <c r="A8" s="233" t="s">
        <v>3998</v>
      </c>
      <c r="B8" s="236"/>
      <c r="C8" s="236"/>
      <c r="D8" s="236"/>
      <c r="E8" s="236"/>
      <c r="F8" s="236"/>
      <c r="G8" s="236"/>
      <c r="H8" s="236"/>
      <c r="I8" s="236"/>
      <c r="J8" s="236"/>
      <c r="K8" s="236"/>
      <c r="L8" s="236"/>
      <c r="M8" s="236"/>
      <c r="N8" s="253"/>
      <c r="O8" s="231"/>
    </row>
    <row r="9" spans="1:15">
      <c r="A9" s="237" t="s">
        <v>3648</v>
      </c>
      <c r="B9" s="236"/>
      <c r="C9" s="236"/>
      <c r="D9" s="236"/>
      <c r="E9" s="236"/>
      <c r="F9" s="236"/>
      <c r="G9" s="236"/>
      <c r="H9" s="236"/>
      <c r="I9" s="236"/>
      <c r="J9" s="236"/>
      <c r="K9" s="236"/>
      <c r="L9" s="236"/>
      <c r="M9" s="236"/>
      <c r="N9" s="253"/>
      <c r="O9" s="231"/>
    </row>
    <row r="10" spans="1:15">
      <c r="A10" s="238" t="s">
        <v>3647</v>
      </c>
      <c r="B10" s="239"/>
      <c r="C10" s="239"/>
      <c r="D10" s="239"/>
      <c r="E10" s="239"/>
      <c r="F10" s="239"/>
      <c r="G10" s="239"/>
      <c r="H10" s="239"/>
      <c r="I10" s="239"/>
      <c r="J10" s="239"/>
      <c r="K10" s="239"/>
      <c r="L10" s="239"/>
      <c r="M10" s="239"/>
      <c r="N10" s="254"/>
      <c r="O10" s="231"/>
    </row>
    <row r="11" spans="1:15">
      <c r="A11" s="229" t="s">
        <v>3999</v>
      </c>
      <c r="B11" s="230">
        <v>1243350169</v>
      </c>
      <c r="C11" s="230">
        <v>1244792351</v>
      </c>
      <c r="D11" s="230">
        <v>1251399111</v>
      </c>
      <c r="E11" s="230">
        <v>1261650037</v>
      </c>
      <c r="F11" s="230">
        <v>1265087674</v>
      </c>
      <c r="G11" s="230">
        <v>1263270575</v>
      </c>
      <c r="H11" s="230">
        <v>1272453042</v>
      </c>
      <c r="I11" s="230">
        <v>1274982380</v>
      </c>
      <c r="J11" s="230">
        <v>1273454226</v>
      </c>
      <c r="K11" s="230">
        <v>1281400819</v>
      </c>
      <c r="L11" s="230">
        <v>1282525045</v>
      </c>
      <c r="M11" s="230">
        <v>1280044673</v>
      </c>
      <c r="N11" s="255">
        <v>1226687309</v>
      </c>
      <c r="O11" s="231"/>
    </row>
    <row r="12" spans="1:15">
      <c r="A12" s="229" t="s">
        <v>4000</v>
      </c>
      <c r="B12" s="230">
        <v>529900</v>
      </c>
      <c r="C12" s="230">
        <v>529900</v>
      </c>
      <c r="D12" s="230">
        <v>529900</v>
      </c>
      <c r="E12" s="230">
        <v>529900</v>
      </c>
      <c r="F12" s="230">
        <v>529900</v>
      </c>
      <c r="G12" s="230">
        <v>529900</v>
      </c>
      <c r="H12" s="230">
        <v>529900</v>
      </c>
      <c r="I12" s="230">
        <v>529900</v>
      </c>
      <c r="J12" s="230">
        <v>529900</v>
      </c>
      <c r="K12" s="230">
        <v>529900</v>
      </c>
      <c r="L12" s="230">
        <v>529900</v>
      </c>
      <c r="M12" s="230">
        <v>529900</v>
      </c>
      <c r="N12" s="255">
        <v>529900</v>
      </c>
      <c r="O12" s="231"/>
    </row>
    <row r="13" spans="1:15">
      <c r="A13" s="229" t="s">
        <v>4001</v>
      </c>
      <c r="B13" s="230">
        <v>939680</v>
      </c>
      <c r="C13" s="230">
        <v>939680</v>
      </c>
      <c r="D13" s="230">
        <v>939680</v>
      </c>
      <c r="E13" s="230">
        <v>939680</v>
      </c>
      <c r="F13" s="230">
        <v>939680</v>
      </c>
      <c r="G13" s="230">
        <v>939680</v>
      </c>
      <c r="H13" s="230">
        <v>939680</v>
      </c>
      <c r="I13" s="230">
        <v>939680</v>
      </c>
      <c r="J13" s="230">
        <v>922743</v>
      </c>
      <c r="K13" s="230">
        <v>922743</v>
      </c>
      <c r="L13" s="230">
        <v>922743</v>
      </c>
      <c r="M13" s="230">
        <v>922743</v>
      </c>
      <c r="N13" s="255">
        <v>939680</v>
      </c>
      <c r="O13" s="231"/>
    </row>
    <row r="14" spans="1:15">
      <c r="A14" s="229" t="s">
        <v>4002</v>
      </c>
      <c r="B14" s="230">
        <v>7196224</v>
      </c>
      <c r="C14" s="230">
        <v>7196224</v>
      </c>
      <c r="D14" s="230">
        <v>7196224</v>
      </c>
      <c r="E14" s="230">
        <v>7196224</v>
      </c>
      <c r="F14" s="230">
        <v>7196224</v>
      </c>
      <c r="G14" s="230">
        <v>7196224</v>
      </c>
      <c r="H14" s="230">
        <v>7196224</v>
      </c>
      <c r="I14" s="230">
        <v>7196224</v>
      </c>
      <c r="J14" s="230">
        <v>7196224</v>
      </c>
      <c r="K14" s="230">
        <v>7196224</v>
      </c>
      <c r="L14" s="230">
        <v>7196224</v>
      </c>
      <c r="M14" s="230">
        <v>7196224</v>
      </c>
      <c r="N14" s="255">
        <v>7196224</v>
      </c>
      <c r="O14" s="231"/>
    </row>
    <row r="15" spans="1:15">
      <c r="A15" s="229" t="s">
        <v>4003</v>
      </c>
      <c r="B15" s="230">
        <v>3181183</v>
      </c>
      <c r="C15" s="230">
        <v>3181183</v>
      </c>
      <c r="D15" s="230">
        <v>3181183</v>
      </c>
      <c r="E15" s="230">
        <v>3181183</v>
      </c>
      <c r="F15" s="230">
        <v>3181183</v>
      </c>
      <c r="G15" s="230">
        <v>3181183</v>
      </c>
      <c r="H15" s="230">
        <v>3251715</v>
      </c>
      <c r="I15" s="230">
        <v>3251715</v>
      </c>
      <c r="J15" s="230">
        <v>3251715</v>
      </c>
      <c r="K15" s="230">
        <v>3251715</v>
      </c>
      <c r="L15" s="230">
        <v>3251715</v>
      </c>
      <c r="M15" s="230">
        <v>3251715</v>
      </c>
      <c r="N15" s="255">
        <v>3181183</v>
      </c>
      <c r="O15" s="231"/>
    </row>
    <row r="16" spans="1:15">
      <c r="A16" s="229" t="s">
        <v>4004</v>
      </c>
      <c r="B16" s="230">
        <v>59718031</v>
      </c>
      <c r="C16" s="230">
        <v>60736551</v>
      </c>
      <c r="D16" s="230">
        <v>53652129</v>
      </c>
      <c r="E16" s="230">
        <v>49172178</v>
      </c>
      <c r="F16" s="230">
        <v>45804290</v>
      </c>
      <c r="G16" s="230">
        <v>48028879</v>
      </c>
      <c r="H16" s="230">
        <v>42381872</v>
      </c>
      <c r="I16" s="230">
        <v>44474298</v>
      </c>
      <c r="J16" s="230">
        <v>48098417</v>
      </c>
      <c r="K16" s="230">
        <v>41492686</v>
      </c>
      <c r="L16" s="230">
        <v>44324967</v>
      </c>
      <c r="M16" s="230">
        <v>48705301</v>
      </c>
      <c r="N16" s="255">
        <v>68613167</v>
      </c>
      <c r="O16" s="231"/>
    </row>
    <row r="17" spans="1:15">
      <c r="A17" s="229" t="s">
        <v>4005</v>
      </c>
      <c r="B17" s="230">
        <v>234762278</v>
      </c>
      <c r="C17" s="230">
        <v>234762278</v>
      </c>
      <c r="D17" s="230">
        <v>234762278</v>
      </c>
      <c r="E17" s="230">
        <v>234762278</v>
      </c>
      <c r="F17" s="230">
        <v>234762278</v>
      </c>
      <c r="G17" s="230">
        <v>234762278</v>
      </c>
      <c r="H17" s="230">
        <v>234762278</v>
      </c>
      <c r="I17" s="230">
        <v>234762278</v>
      </c>
      <c r="J17" s="230">
        <v>234762278</v>
      </c>
      <c r="K17" s="230">
        <v>234762278</v>
      </c>
      <c r="L17" s="230">
        <v>234762278</v>
      </c>
      <c r="M17" s="230">
        <v>234762278</v>
      </c>
      <c r="N17" s="255">
        <v>234762278</v>
      </c>
      <c r="O17" s="231"/>
    </row>
    <row r="18" spans="1:15">
      <c r="A18" s="229" t="s">
        <v>4006</v>
      </c>
      <c r="B18" s="230">
        <v>3066559</v>
      </c>
      <c r="C18" s="230">
        <v>3088712</v>
      </c>
      <c r="D18" s="230">
        <v>3098592</v>
      </c>
      <c r="E18" s="230">
        <v>3099651</v>
      </c>
      <c r="F18" s="230">
        <v>3099984</v>
      </c>
      <c r="G18" s="230">
        <v>3076154</v>
      </c>
      <c r="H18" s="230">
        <v>3077791</v>
      </c>
      <c r="I18" s="230">
        <v>3076482</v>
      </c>
      <c r="J18" s="230">
        <v>3076482</v>
      </c>
      <c r="K18" s="230">
        <v>3262877</v>
      </c>
      <c r="L18" s="240">
        <v>3273729</v>
      </c>
      <c r="M18" s="240">
        <v>3945051</v>
      </c>
      <c r="N18" s="255">
        <v>3080384</v>
      </c>
      <c r="O18" s="231"/>
    </row>
    <row r="19" spans="1:15">
      <c r="A19" s="229" t="s">
        <v>4007</v>
      </c>
      <c r="B19" s="230">
        <v>24834593</v>
      </c>
      <c r="C19" s="230">
        <v>24744019</v>
      </c>
      <c r="D19" s="230">
        <v>25114339</v>
      </c>
      <c r="E19" s="230">
        <v>25095369</v>
      </c>
      <c r="F19" s="230">
        <v>24924337</v>
      </c>
      <c r="G19" s="230">
        <v>25576651</v>
      </c>
      <c r="H19" s="230">
        <v>24902051</v>
      </c>
      <c r="I19" s="230">
        <v>24890463</v>
      </c>
      <c r="J19" s="230">
        <v>24948372</v>
      </c>
      <c r="K19" s="230">
        <v>24189681</v>
      </c>
      <c r="L19" s="240">
        <v>24198689</v>
      </c>
      <c r="M19" s="240">
        <v>25485051</v>
      </c>
      <c r="N19" s="255">
        <v>25335019</v>
      </c>
      <c r="O19" s="231"/>
    </row>
    <row r="20" spans="1:15">
      <c r="A20" s="229" t="s">
        <v>3646</v>
      </c>
      <c r="B20" s="230">
        <v>1577578618</v>
      </c>
      <c r="C20" s="230">
        <v>1579970899</v>
      </c>
      <c r="D20" s="230">
        <v>1579873437</v>
      </c>
      <c r="E20" s="230">
        <v>1585626500</v>
      </c>
      <c r="F20" s="230">
        <v>1585525551</v>
      </c>
      <c r="G20" s="230">
        <v>1586561523</v>
      </c>
      <c r="H20" s="230">
        <v>1589494554</v>
      </c>
      <c r="I20" s="230">
        <v>1594103421</v>
      </c>
      <c r="J20" s="230">
        <v>1596240357</v>
      </c>
      <c r="K20" s="230">
        <v>1597008923</v>
      </c>
      <c r="L20" s="230">
        <v>1600985291</v>
      </c>
      <c r="M20" s="230">
        <v>1604842935</v>
      </c>
      <c r="N20" s="255">
        <v>1570325145</v>
      </c>
      <c r="O20" s="231"/>
    </row>
    <row r="21" spans="1:15">
      <c r="A21" s="229" t="s">
        <v>4008</v>
      </c>
      <c r="B21" s="230">
        <v>33680432</v>
      </c>
      <c r="C21" s="230">
        <v>33048386</v>
      </c>
      <c r="D21" s="230">
        <v>34606696</v>
      </c>
      <c r="E21" s="230">
        <v>32366981</v>
      </c>
      <c r="F21" s="230">
        <v>35371021</v>
      </c>
      <c r="G21" s="230">
        <v>34448011</v>
      </c>
      <c r="H21" s="230">
        <v>35231654</v>
      </c>
      <c r="I21" s="230">
        <v>31287218</v>
      </c>
      <c r="J21" s="230">
        <v>32957904</v>
      </c>
      <c r="K21" s="230">
        <v>35561813</v>
      </c>
      <c r="L21" s="230">
        <v>36884227</v>
      </c>
      <c r="M21" s="230">
        <v>35670621</v>
      </c>
      <c r="N21" s="255">
        <v>36365646</v>
      </c>
      <c r="O21" s="231"/>
    </row>
    <row r="22" spans="1:15">
      <c r="A22" s="229" t="s">
        <v>4009</v>
      </c>
      <c r="B22" s="230">
        <v>33680432</v>
      </c>
      <c r="C22" s="230">
        <v>33048386</v>
      </c>
      <c r="D22" s="230">
        <v>34606696</v>
      </c>
      <c r="E22" s="230">
        <v>32366981</v>
      </c>
      <c r="F22" s="230">
        <v>35371021</v>
      </c>
      <c r="G22" s="230">
        <v>34448011</v>
      </c>
      <c r="H22" s="230">
        <v>35231654</v>
      </c>
      <c r="I22" s="230">
        <v>31287218</v>
      </c>
      <c r="J22" s="230">
        <v>32957904</v>
      </c>
      <c r="K22" s="230">
        <v>35561813</v>
      </c>
      <c r="L22" s="230">
        <v>36884227</v>
      </c>
      <c r="M22" s="230">
        <v>35670621</v>
      </c>
      <c r="N22" s="255">
        <v>36365646</v>
      </c>
      <c r="O22" s="231"/>
    </row>
    <row r="23" spans="1:15">
      <c r="A23" s="241" t="s">
        <v>3645</v>
      </c>
      <c r="B23" s="230">
        <v>1611259049</v>
      </c>
      <c r="C23" s="230">
        <v>1613019285</v>
      </c>
      <c r="D23" s="230">
        <v>1614480133</v>
      </c>
      <c r="E23" s="230">
        <v>1617993481</v>
      </c>
      <c r="F23" s="230">
        <v>1620896572</v>
      </c>
      <c r="G23" s="230">
        <v>1621009534</v>
      </c>
      <c r="H23" s="230">
        <v>1624726209</v>
      </c>
      <c r="I23" s="230">
        <v>1625390638</v>
      </c>
      <c r="J23" s="230">
        <v>1629198261</v>
      </c>
      <c r="K23" s="230">
        <v>1632570736</v>
      </c>
      <c r="L23" s="230">
        <v>1637869518</v>
      </c>
      <c r="M23" s="230">
        <v>1640513557</v>
      </c>
      <c r="N23" s="255">
        <v>1606690791</v>
      </c>
      <c r="O23" s="231"/>
    </row>
    <row r="24" spans="1:15">
      <c r="A24" s="229" t="s">
        <v>4010</v>
      </c>
      <c r="B24" s="230">
        <v>-379340177</v>
      </c>
      <c r="C24" s="230">
        <v>-381385861</v>
      </c>
      <c r="D24" s="230">
        <v>-382301163</v>
      </c>
      <c r="E24" s="230">
        <v>-385592894</v>
      </c>
      <c r="F24" s="230">
        <v>-386465147</v>
      </c>
      <c r="G24" s="230">
        <v>-386253070</v>
      </c>
      <c r="H24" s="230">
        <v>-389101165</v>
      </c>
      <c r="I24" s="230">
        <v>-391148276</v>
      </c>
      <c r="J24" s="230">
        <v>-390118631</v>
      </c>
      <c r="K24" s="230">
        <v>-393551324</v>
      </c>
      <c r="L24" s="230">
        <v>-395670694</v>
      </c>
      <c r="M24" s="230">
        <v>-393075101</v>
      </c>
      <c r="N24" s="255">
        <v>-374213035</v>
      </c>
      <c r="O24" s="231"/>
    </row>
    <row r="25" spans="1:15">
      <c r="A25" s="229" t="s">
        <v>4011</v>
      </c>
      <c r="B25" s="230">
        <v>-25346797</v>
      </c>
      <c r="C25" s="230">
        <v>-25793810</v>
      </c>
      <c r="D25" s="230">
        <v>-26129834</v>
      </c>
      <c r="E25" s="230">
        <v>-26394895</v>
      </c>
      <c r="F25" s="230">
        <v>-26994280</v>
      </c>
      <c r="G25" s="230">
        <v>-28146472</v>
      </c>
      <c r="H25" s="230">
        <v>-28261183</v>
      </c>
      <c r="I25" s="240">
        <v>-28856963</v>
      </c>
      <c r="J25" s="230">
        <v>-29462500</v>
      </c>
      <c r="K25" s="230">
        <v>-28900098</v>
      </c>
      <c r="L25" s="230">
        <v>-29518741</v>
      </c>
      <c r="M25" s="230">
        <v>-30100883</v>
      </c>
      <c r="N25" s="255">
        <v>-26437846</v>
      </c>
      <c r="O25" s="231"/>
    </row>
    <row r="26" spans="1:15">
      <c r="A26" s="229" t="s">
        <v>4012</v>
      </c>
      <c r="B26" s="230">
        <v>-1897462</v>
      </c>
      <c r="C26" s="230">
        <v>-1895931</v>
      </c>
      <c r="D26" s="230">
        <v>-1895294</v>
      </c>
      <c r="E26" s="230">
        <v>-1894234</v>
      </c>
      <c r="F26" s="230">
        <v>-1894136</v>
      </c>
      <c r="G26" s="230">
        <v>-1894075</v>
      </c>
      <c r="H26" s="230">
        <v>-1892759</v>
      </c>
      <c r="I26" s="230">
        <v>0</v>
      </c>
      <c r="J26" s="230">
        <v>-1891596</v>
      </c>
      <c r="K26" s="230">
        <v>-3777579</v>
      </c>
      <c r="L26" s="230">
        <v>-3777610</v>
      </c>
      <c r="M26" s="230">
        <v>-3777928</v>
      </c>
      <c r="N26" s="255">
        <v>-1899015</v>
      </c>
      <c r="O26" s="231"/>
    </row>
    <row r="27" spans="1:15">
      <c r="A27" s="229" t="s">
        <v>4013</v>
      </c>
      <c r="B27" s="230">
        <v>-3157842</v>
      </c>
      <c r="C27" s="230">
        <v>-3184159</v>
      </c>
      <c r="D27" s="230">
        <v>-3210477</v>
      </c>
      <c r="E27" s="230">
        <v>-3236794</v>
      </c>
      <c r="F27" s="230">
        <v>-3263112</v>
      </c>
      <c r="G27" s="230">
        <v>-3289429</v>
      </c>
      <c r="H27" s="230">
        <v>-3315747</v>
      </c>
      <c r="I27" s="230">
        <v>-3342065</v>
      </c>
      <c r="J27" s="230">
        <v>-3368382</v>
      </c>
      <c r="K27" s="230">
        <v>-3394700</v>
      </c>
      <c r="L27" s="230">
        <v>-3421017</v>
      </c>
      <c r="M27" s="230">
        <v>-3447335</v>
      </c>
      <c r="N27" s="255">
        <v>-3131524</v>
      </c>
      <c r="O27" s="231"/>
    </row>
    <row r="28" spans="1:15">
      <c r="A28" s="229" t="s">
        <v>4014</v>
      </c>
      <c r="B28" s="230">
        <v>615070</v>
      </c>
      <c r="C28" s="230">
        <v>484655</v>
      </c>
      <c r="D28" s="230">
        <v>518827</v>
      </c>
      <c r="E28" s="230">
        <v>770073</v>
      </c>
      <c r="F28" s="230">
        <v>751384</v>
      </c>
      <c r="G28" s="230">
        <v>739945</v>
      </c>
      <c r="H28" s="230">
        <v>275094</v>
      </c>
      <c r="I28" s="230">
        <v>1753032</v>
      </c>
      <c r="J28" s="230">
        <v>1753396</v>
      </c>
      <c r="K28" s="230">
        <v>301455</v>
      </c>
      <c r="L28" s="230">
        <v>304617</v>
      </c>
      <c r="M28" s="230">
        <v>338989</v>
      </c>
      <c r="N28" s="255">
        <v>2124488</v>
      </c>
      <c r="O28" s="231"/>
    </row>
    <row r="29" spans="1:15">
      <c r="A29" s="229" t="s">
        <v>4015</v>
      </c>
      <c r="B29" s="230">
        <v>-240942</v>
      </c>
      <c r="C29" s="230">
        <v>-240942</v>
      </c>
      <c r="D29" s="230">
        <v>-240942</v>
      </c>
      <c r="E29" s="230">
        <v>-240942</v>
      </c>
      <c r="F29" s="230">
        <v>-240942</v>
      </c>
      <c r="G29" s="230">
        <v>-240942</v>
      </c>
      <c r="H29" s="230">
        <v>-240942</v>
      </c>
      <c r="I29" s="230">
        <v>-240942</v>
      </c>
      <c r="J29" s="230">
        <v>-240942</v>
      </c>
      <c r="K29" s="230">
        <v>-240942</v>
      </c>
      <c r="L29" s="230">
        <v>-240942</v>
      </c>
      <c r="M29" s="230">
        <v>-240942</v>
      </c>
      <c r="N29" s="255">
        <v>-240942</v>
      </c>
      <c r="O29" s="231"/>
    </row>
    <row r="30" spans="1:15">
      <c r="A30" s="229" t="s">
        <v>4016</v>
      </c>
      <c r="B30" s="230">
        <v>-465455</v>
      </c>
      <c r="C30" s="230">
        <v>-470420</v>
      </c>
      <c r="D30" s="230">
        <v>-475400</v>
      </c>
      <c r="E30" s="230">
        <v>-480395</v>
      </c>
      <c r="F30" s="230">
        <v>-485406</v>
      </c>
      <c r="G30" s="230">
        <v>-490432</v>
      </c>
      <c r="H30" s="230">
        <v>-495474</v>
      </c>
      <c r="I30" s="230">
        <v>-500532</v>
      </c>
      <c r="J30" s="230">
        <v>-505602</v>
      </c>
      <c r="K30" s="230">
        <v>-510742</v>
      </c>
      <c r="L30" s="230">
        <v>-515899</v>
      </c>
      <c r="M30" s="230">
        <v>-518808</v>
      </c>
      <c r="N30" s="255">
        <v>-460506</v>
      </c>
      <c r="O30" s="231"/>
    </row>
    <row r="31" spans="1:15">
      <c r="A31" s="229" t="s">
        <v>4017</v>
      </c>
      <c r="B31" s="230">
        <v>-1499420</v>
      </c>
      <c r="C31" s="230">
        <v>-1505583</v>
      </c>
      <c r="D31" s="230">
        <v>-1511746</v>
      </c>
      <c r="E31" s="230">
        <v>-1511163</v>
      </c>
      <c r="F31" s="230">
        <v>-1517302</v>
      </c>
      <c r="G31" s="230">
        <v>-1523465</v>
      </c>
      <c r="H31" s="230">
        <v>-1529628</v>
      </c>
      <c r="I31" s="230">
        <v>-1536560</v>
      </c>
      <c r="J31" s="230">
        <v>-1542723</v>
      </c>
      <c r="K31" s="230">
        <v>-1548886</v>
      </c>
      <c r="L31" s="230">
        <v>-1555048</v>
      </c>
      <c r="M31" s="230">
        <v>-1561211</v>
      </c>
      <c r="N31" s="255">
        <v>-1493258</v>
      </c>
      <c r="O31" s="231"/>
    </row>
    <row r="32" spans="1:15">
      <c r="A32" s="229" t="s">
        <v>4018</v>
      </c>
      <c r="B32" s="230">
        <v>-731130</v>
      </c>
      <c r="C32" s="230">
        <v>-771883</v>
      </c>
      <c r="D32" s="230">
        <v>-811763</v>
      </c>
      <c r="E32" s="230">
        <v>-851794</v>
      </c>
      <c r="F32" s="230">
        <v>-891071</v>
      </c>
      <c r="G32" s="230">
        <v>-926459</v>
      </c>
      <c r="H32" s="230">
        <v>-968431</v>
      </c>
      <c r="I32" s="230">
        <v>-993016</v>
      </c>
      <c r="J32" s="230">
        <v>-1030868</v>
      </c>
      <c r="K32" s="230">
        <v>-1069456</v>
      </c>
      <c r="L32" s="240">
        <v>-1110595</v>
      </c>
      <c r="M32" s="240">
        <v>-1158678</v>
      </c>
      <c r="N32" s="255">
        <v>-693308</v>
      </c>
      <c r="O32" s="231"/>
    </row>
    <row r="33" spans="1:15">
      <c r="A33" s="229" t="s">
        <v>4019</v>
      </c>
      <c r="B33" s="230">
        <v>-6849549</v>
      </c>
      <c r="C33" s="230">
        <v>-6928750</v>
      </c>
      <c r="D33" s="230">
        <v>-7191809</v>
      </c>
      <c r="E33" s="230">
        <v>-7450096</v>
      </c>
      <c r="F33" s="230">
        <v>-7494692</v>
      </c>
      <c r="G33" s="230">
        <v>-7730904</v>
      </c>
      <c r="H33" s="230">
        <v>-7833318</v>
      </c>
      <c r="I33" s="230">
        <v>-9987668</v>
      </c>
      <c r="J33" s="230">
        <v>-8367479</v>
      </c>
      <c r="K33" s="230">
        <v>-5773854</v>
      </c>
      <c r="L33" s="230">
        <v>-6012820</v>
      </c>
      <c r="M33" s="230">
        <v>-5821513</v>
      </c>
      <c r="N33" s="255">
        <v>-7052310</v>
      </c>
      <c r="O33" s="231"/>
    </row>
    <row r="34" spans="1:15">
      <c r="A34" s="241" t="s">
        <v>4020</v>
      </c>
      <c r="B34" s="230">
        <v>-418913704</v>
      </c>
      <c r="C34" s="230">
        <v>-421692684</v>
      </c>
      <c r="D34" s="230">
        <v>-423249603</v>
      </c>
      <c r="E34" s="230">
        <v>-426883134</v>
      </c>
      <c r="F34" s="230">
        <v>-428494704</v>
      </c>
      <c r="G34" s="230">
        <v>-429755304</v>
      </c>
      <c r="H34" s="230">
        <v>-433363553</v>
      </c>
      <c r="I34" s="230">
        <v>-434852989</v>
      </c>
      <c r="J34" s="230">
        <v>-434775327</v>
      </c>
      <c r="K34" s="230">
        <v>-438466127</v>
      </c>
      <c r="L34" s="230">
        <v>-441518750</v>
      </c>
      <c r="M34" s="230">
        <v>-439363410</v>
      </c>
      <c r="N34" s="255">
        <v>-413497257</v>
      </c>
      <c r="O34" s="231"/>
    </row>
    <row r="35" spans="1:15">
      <c r="A35" s="242" t="s">
        <v>3644</v>
      </c>
      <c r="B35" s="243">
        <v>1192345345</v>
      </c>
      <c r="C35" s="243">
        <v>1191326601</v>
      </c>
      <c r="D35" s="243">
        <v>1191230530</v>
      </c>
      <c r="E35" s="243">
        <v>1191110347</v>
      </c>
      <c r="F35" s="243">
        <v>1192401868</v>
      </c>
      <c r="G35" s="243">
        <v>1191254231</v>
      </c>
      <c r="H35" s="243">
        <v>1191362656</v>
      </c>
      <c r="I35" s="243">
        <v>1190537649</v>
      </c>
      <c r="J35" s="243">
        <v>1194422934</v>
      </c>
      <c r="K35" s="243">
        <v>1194104610</v>
      </c>
      <c r="L35" s="243">
        <v>1196350768</v>
      </c>
      <c r="M35" s="243">
        <v>1201150146</v>
      </c>
      <c r="N35" s="256">
        <v>1193193535</v>
      </c>
      <c r="O35" s="231"/>
    </row>
    <row r="36" spans="1:15">
      <c r="A36" s="233"/>
      <c r="B36" s="244"/>
      <c r="C36" s="244"/>
      <c r="D36" s="244"/>
      <c r="E36" s="244"/>
      <c r="F36" s="244"/>
      <c r="G36" s="244"/>
      <c r="H36" s="244"/>
      <c r="I36" s="244"/>
      <c r="J36" s="244"/>
      <c r="K36" s="244"/>
      <c r="L36" s="244"/>
      <c r="M36" s="244"/>
      <c r="N36" s="257"/>
      <c r="O36" s="231"/>
    </row>
    <row r="37" spans="1:15">
      <c r="A37" s="238" t="s">
        <v>4021</v>
      </c>
      <c r="B37" s="239"/>
      <c r="C37" s="239"/>
      <c r="D37" s="239"/>
      <c r="E37" s="239"/>
      <c r="F37" s="239"/>
      <c r="G37" s="239"/>
      <c r="H37" s="239"/>
      <c r="I37" s="239"/>
      <c r="J37" s="239"/>
      <c r="K37" s="239"/>
      <c r="L37" s="239"/>
      <c r="M37" s="239"/>
      <c r="N37" s="254"/>
      <c r="O37" s="231"/>
    </row>
    <row r="38" spans="1:15">
      <c r="A38" s="245" t="s">
        <v>4022</v>
      </c>
      <c r="B38" s="230">
        <v>182766</v>
      </c>
      <c r="C38" s="230">
        <v>182766</v>
      </c>
      <c r="D38" s="230">
        <v>182766</v>
      </c>
      <c r="E38" s="230">
        <v>182766</v>
      </c>
      <c r="F38" s="230">
        <v>182766</v>
      </c>
      <c r="G38" s="230">
        <v>182766</v>
      </c>
      <c r="H38" s="230">
        <v>182766</v>
      </c>
      <c r="I38" s="230">
        <v>182766</v>
      </c>
      <c r="J38" s="230">
        <v>182766</v>
      </c>
      <c r="K38" s="230">
        <v>182766</v>
      </c>
      <c r="L38" s="230">
        <v>182766</v>
      </c>
      <c r="M38" s="230">
        <v>182766</v>
      </c>
      <c r="N38" s="255">
        <v>182766</v>
      </c>
      <c r="O38" s="231"/>
    </row>
    <row r="39" spans="1:15">
      <c r="A39" s="246" t="s">
        <v>3643</v>
      </c>
      <c r="B39" s="230">
        <v>182766</v>
      </c>
      <c r="C39" s="230">
        <v>182766</v>
      </c>
      <c r="D39" s="230">
        <v>182766</v>
      </c>
      <c r="E39" s="230">
        <v>182766</v>
      </c>
      <c r="F39" s="230">
        <v>182766</v>
      </c>
      <c r="G39" s="230">
        <v>182766</v>
      </c>
      <c r="H39" s="230">
        <v>182766</v>
      </c>
      <c r="I39" s="230">
        <v>182766</v>
      </c>
      <c r="J39" s="230">
        <v>182766</v>
      </c>
      <c r="K39" s="230">
        <v>182766</v>
      </c>
      <c r="L39" s="230">
        <v>182766</v>
      </c>
      <c r="M39" s="230">
        <v>182766</v>
      </c>
      <c r="N39" s="255">
        <v>182766</v>
      </c>
      <c r="O39" s="231"/>
    </row>
    <row r="40" spans="1:15">
      <c r="A40" s="245" t="s">
        <v>4023</v>
      </c>
      <c r="B40" s="230">
        <v>-5652</v>
      </c>
      <c r="C40" s="230">
        <v>-5812</v>
      </c>
      <c r="D40" s="230">
        <v>-5972</v>
      </c>
      <c r="E40" s="230">
        <v>-6133</v>
      </c>
      <c r="F40" s="230">
        <v>-6293</v>
      </c>
      <c r="G40" s="230">
        <v>-6453</v>
      </c>
      <c r="H40" s="230">
        <v>-6613</v>
      </c>
      <c r="I40" s="230">
        <v>-6774</v>
      </c>
      <c r="J40" s="230">
        <v>-6934</v>
      </c>
      <c r="K40" s="230">
        <v>-7094</v>
      </c>
      <c r="L40" s="230">
        <v>-7254</v>
      </c>
      <c r="M40" s="230">
        <v>-7415</v>
      </c>
      <c r="N40" s="255">
        <v>-5492</v>
      </c>
      <c r="O40" s="231"/>
    </row>
    <row r="41" spans="1:15">
      <c r="A41" s="246" t="s">
        <v>4024</v>
      </c>
      <c r="B41" s="230">
        <v>-5652</v>
      </c>
      <c r="C41" s="230">
        <v>-5812</v>
      </c>
      <c r="D41" s="230">
        <v>-5972</v>
      </c>
      <c r="E41" s="230">
        <v>-6133</v>
      </c>
      <c r="F41" s="230">
        <v>-6293</v>
      </c>
      <c r="G41" s="230">
        <v>-6453</v>
      </c>
      <c r="H41" s="230">
        <v>-6613</v>
      </c>
      <c r="I41" s="230">
        <v>-6774</v>
      </c>
      <c r="J41" s="230">
        <v>-6934</v>
      </c>
      <c r="K41" s="230">
        <v>-7094</v>
      </c>
      <c r="L41" s="230">
        <v>-7254</v>
      </c>
      <c r="M41" s="230">
        <v>-7415</v>
      </c>
      <c r="N41" s="255">
        <v>-5492</v>
      </c>
      <c r="O41" s="231"/>
    </row>
    <row r="42" spans="1:15">
      <c r="A42" s="242" t="s">
        <v>4025</v>
      </c>
      <c r="B42" s="243">
        <v>177114</v>
      </c>
      <c r="C42" s="243">
        <v>176954</v>
      </c>
      <c r="D42" s="243">
        <v>176794</v>
      </c>
      <c r="E42" s="243">
        <v>176634</v>
      </c>
      <c r="F42" s="243">
        <v>176473</v>
      </c>
      <c r="G42" s="243">
        <v>176313</v>
      </c>
      <c r="H42" s="243">
        <v>176153</v>
      </c>
      <c r="I42" s="243">
        <v>175993</v>
      </c>
      <c r="J42" s="243">
        <v>175832</v>
      </c>
      <c r="K42" s="243">
        <v>175672</v>
      </c>
      <c r="L42" s="243">
        <v>175512</v>
      </c>
      <c r="M42" s="243">
        <v>175351</v>
      </c>
      <c r="N42" s="256">
        <v>177275</v>
      </c>
      <c r="O42" s="231"/>
    </row>
    <row r="43" spans="1:15">
      <c r="A43" s="233"/>
      <c r="B43" s="244"/>
      <c r="C43" s="244"/>
      <c r="D43" s="244"/>
      <c r="E43" s="244"/>
      <c r="F43" s="244"/>
      <c r="G43" s="244"/>
      <c r="H43" s="244"/>
      <c r="I43" s="244"/>
      <c r="J43" s="244"/>
      <c r="K43" s="244"/>
      <c r="L43" s="244"/>
      <c r="M43" s="244"/>
      <c r="N43" s="257"/>
      <c r="O43" s="231"/>
    </row>
    <row r="44" spans="1:15">
      <c r="A44" s="238" t="s">
        <v>3642</v>
      </c>
      <c r="B44" s="239"/>
      <c r="C44" s="239"/>
      <c r="D44" s="239"/>
      <c r="E44" s="239"/>
      <c r="F44" s="239"/>
      <c r="G44" s="239"/>
      <c r="H44" s="239"/>
      <c r="I44" s="239"/>
      <c r="J44" s="239"/>
      <c r="K44" s="239"/>
      <c r="L44" s="239"/>
      <c r="M44" s="239"/>
      <c r="N44" s="254"/>
      <c r="O44" s="231"/>
    </row>
    <row r="45" spans="1:15">
      <c r="A45" s="245" t="s">
        <v>4026</v>
      </c>
      <c r="B45" s="230">
        <v>23273</v>
      </c>
      <c r="C45" s="230">
        <v>31152</v>
      </c>
      <c r="D45" s="230">
        <v>1157021</v>
      </c>
      <c r="E45" s="230">
        <v>16955</v>
      </c>
      <c r="F45" s="230">
        <v>16955</v>
      </c>
      <c r="G45" s="230">
        <v>-139906</v>
      </c>
      <c r="H45" s="230">
        <v>16955</v>
      </c>
      <c r="I45" s="230">
        <v>16955</v>
      </c>
      <c r="J45" s="230">
        <v>798379</v>
      </c>
      <c r="K45" s="230">
        <v>12299</v>
      </c>
      <c r="L45" s="230">
        <v>17455</v>
      </c>
      <c r="M45" s="230">
        <v>1025577</v>
      </c>
      <c r="N45" s="255">
        <v>1132436</v>
      </c>
      <c r="O45" s="231"/>
    </row>
    <row r="46" spans="1:15">
      <c r="A46" s="245" t="s">
        <v>4027</v>
      </c>
      <c r="B46" s="230">
        <v>-646736</v>
      </c>
      <c r="C46" s="230">
        <v>-1207454</v>
      </c>
      <c r="D46" s="230">
        <v>-481654</v>
      </c>
      <c r="E46" s="230">
        <v>-316341</v>
      </c>
      <c r="F46" s="230">
        <v>-211560</v>
      </c>
      <c r="G46" s="230">
        <v>-299535</v>
      </c>
      <c r="H46" s="230">
        <v>-543321</v>
      </c>
      <c r="I46" s="230">
        <v>-404396</v>
      </c>
      <c r="J46" s="230">
        <v>-295959</v>
      </c>
      <c r="K46" s="230">
        <v>-254259</v>
      </c>
      <c r="L46" s="230">
        <v>-370130</v>
      </c>
      <c r="M46" s="230">
        <v>-380502</v>
      </c>
      <c r="N46" s="255">
        <v>-503439</v>
      </c>
      <c r="O46" s="231"/>
    </row>
    <row r="47" spans="1:15">
      <c r="A47" s="245" t="s">
        <v>4028</v>
      </c>
      <c r="B47" s="230">
        <v>-631073</v>
      </c>
      <c r="C47" s="230">
        <v>447073</v>
      </c>
      <c r="D47" s="230">
        <v>-651483</v>
      </c>
      <c r="E47" s="230">
        <v>-800565</v>
      </c>
      <c r="F47" s="230">
        <v>-225056</v>
      </c>
      <c r="G47" s="230">
        <v>465081</v>
      </c>
      <c r="H47" s="230">
        <v>670202</v>
      </c>
      <c r="I47" s="230">
        <v>373776</v>
      </c>
      <c r="J47" s="230">
        <v>-522625</v>
      </c>
      <c r="K47" s="230">
        <v>-494225</v>
      </c>
      <c r="L47" s="230">
        <v>18349</v>
      </c>
      <c r="M47" s="230">
        <v>-702259</v>
      </c>
      <c r="N47" s="255">
        <v>-573515</v>
      </c>
      <c r="O47" s="231"/>
    </row>
    <row r="48" spans="1:15">
      <c r="A48" s="245" t="s">
        <v>4029</v>
      </c>
      <c r="B48" s="240">
        <v>2361</v>
      </c>
      <c r="C48" s="240">
        <v>23005</v>
      </c>
      <c r="D48" s="240">
        <v>13049</v>
      </c>
      <c r="E48" s="240">
        <v>4364</v>
      </c>
      <c r="F48" s="240">
        <v>242</v>
      </c>
      <c r="G48" s="240">
        <v>630</v>
      </c>
      <c r="H48" s="240">
        <v>32409</v>
      </c>
      <c r="I48" s="240">
        <v>0</v>
      </c>
      <c r="J48" s="240">
        <v>63571</v>
      </c>
      <c r="K48" s="240">
        <v>9143</v>
      </c>
      <c r="L48" s="230">
        <v>388</v>
      </c>
      <c r="M48" s="230">
        <v>13092</v>
      </c>
      <c r="N48" s="258">
        <v>634</v>
      </c>
      <c r="O48" s="231"/>
    </row>
    <row r="49" spans="1:15">
      <c r="A49" s="245" t="s">
        <v>4030</v>
      </c>
      <c r="B49" s="230">
        <v>17280</v>
      </c>
      <c r="C49" s="230">
        <v>-23438</v>
      </c>
      <c r="D49" s="230">
        <v>-9460</v>
      </c>
      <c r="E49" s="230">
        <v>2995</v>
      </c>
      <c r="F49" s="230">
        <v>-2726</v>
      </c>
      <c r="G49" s="230">
        <v>1143</v>
      </c>
      <c r="H49" s="230">
        <v>33616</v>
      </c>
      <c r="I49" s="240">
        <v>88659</v>
      </c>
      <c r="J49" s="230">
        <v>-33765</v>
      </c>
      <c r="K49" s="230">
        <v>-29121</v>
      </c>
      <c r="L49" s="230">
        <v>323529</v>
      </c>
      <c r="M49" s="230">
        <v>53720</v>
      </c>
      <c r="N49" s="255">
        <v>-46952</v>
      </c>
      <c r="O49" s="231"/>
    </row>
    <row r="50" spans="1:15">
      <c r="A50" s="245" t="s">
        <v>4031</v>
      </c>
      <c r="B50" s="230">
        <v>-2553</v>
      </c>
      <c r="C50" s="230">
        <v>-2553</v>
      </c>
      <c r="D50" s="230">
        <v>-2553</v>
      </c>
      <c r="E50" s="230">
        <v>-2553</v>
      </c>
      <c r="F50" s="230">
        <v>-2553</v>
      </c>
      <c r="G50" s="230">
        <v>-2553</v>
      </c>
      <c r="H50" s="230">
        <v>-2553</v>
      </c>
      <c r="I50" s="230">
        <v>-2553</v>
      </c>
      <c r="J50" s="230">
        <v>-2553</v>
      </c>
      <c r="K50" s="230">
        <v>-2553</v>
      </c>
      <c r="L50" s="230">
        <v>-2553</v>
      </c>
      <c r="M50" s="230">
        <v>-2553</v>
      </c>
      <c r="N50" s="255">
        <v>-2553</v>
      </c>
      <c r="O50" s="231"/>
    </row>
    <row r="51" spans="1:15">
      <c r="A51" s="245" t="s">
        <v>4032</v>
      </c>
      <c r="B51" s="230">
        <v>-400</v>
      </c>
      <c r="C51" s="230">
        <v>-400</v>
      </c>
      <c r="D51" s="230">
        <v>-400</v>
      </c>
      <c r="E51" s="230">
        <v>-400</v>
      </c>
      <c r="F51" s="230">
        <v>-400</v>
      </c>
      <c r="G51" s="230">
        <v>-400</v>
      </c>
      <c r="H51" s="230">
        <v>-400</v>
      </c>
      <c r="I51" s="230">
        <v>-400</v>
      </c>
      <c r="J51" s="230">
        <v>-400</v>
      </c>
      <c r="K51" s="230">
        <v>-400</v>
      </c>
      <c r="L51" s="230">
        <v>-400</v>
      </c>
      <c r="M51" s="230">
        <v>-400</v>
      </c>
      <c r="N51" s="255">
        <v>-400</v>
      </c>
      <c r="O51" s="231"/>
    </row>
    <row r="52" spans="1:15">
      <c r="A52" s="245" t="s">
        <v>4033</v>
      </c>
      <c r="B52" s="230">
        <v>251</v>
      </c>
      <c r="C52" s="230">
        <v>251</v>
      </c>
      <c r="D52" s="230">
        <v>251</v>
      </c>
      <c r="E52" s="230">
        <v>251</v>
      </c>
      <c r="F52" s="230">
        <v>251</v>
      </c>
      <c r="G52" s="230">
        <v>251</v>
      </c>
      <c r="H52" s="230">
        <v>251</v>
      </c>
      <c r="I52" s="230">
        <v>251</v>
      </c>
      <c r="J52" s="230">
        <v>251</v>
      </c>
      <c r="K52" s="230">
        <v>223</v>
      </c>
      <c r="L52" s="230">
        <v>223</v>
      </c>
      <c r="M52" s="230">
        <v>223</v>
      </c>
      <c r="N52" s="255">
        <v>-40</v>
      </c>
      <c r="O52" s="231"/>
    </row>
    <row r="53" spans="1:15">
      <c r="A53" s="245" t="s">
        <v>4034</v>
      </c>
      <c r="B53" s="230">
        <v>-6383</v>
      </c>
      <c r="C53" s="230">
        <v>-6383</v>
      </c>
      <c r="D53" s="230">
        <v>-6383</v>
      </c>
      <c r="E53" s="230">
        <v>-6383</v>
      </c>
      <c r="F53" s="230">
        <v>-6383</v>
      </c>
      <c r="G53" s="230">
        <v>-6383</v>
      </c>
      <c r="H53" s="230">
        <v>-6383</v>
      </c>
      <c r="I53" s="230">
        <v>-7108</v>
      </c>
      <c r="J53" s="230">
        <v>-7108</v>
      </c>
      <c r="K53" s="230">
        <v>-7108</v>
      </c>
      <c r="L53" s="230">
        <v>-7108</v>
      </c>
      <c r="M53" s="230">
        <v>-7108</v>
      </c>
      <c r="N53" s="255">
        <v>-6383</v>
      </c>
      <c r="O53" s="231"/>
    </row>
    <row r="54" spans="1:15">
      <c r="A54" s="245" t="s">
        <v>4035</v>
      </c>
      <c r="B54" s="230">
        <v>210</v>
      </c>
      <c r="C54" s="230">
        <v>210</v>
      </c>
      <c r="D54" s="230">
        <v>210</v>
      </c>
      <c r="E54" s="230">
        <v>210</v>
      </c>
      <c r="F54" s="230">
        <v>210</v>
      </c>
      <c r="G54" s="230">
        <v>210</v>
      </c>
      <c r="H54" s="230">
        <v>210</v>
      </c>
      <c r="I54" s="230">
        <v>210</v>
      </c>
      <c r="J54" s="230">
        <v>210</v>
      </c>
      <c r="K54" s="230">
        <v>210</v>
      </c>
      <c r="L54" s="230">
        <v>210</v>
      </c>
      <c r="M54" s="230">
        <v>210</v>
      </c>
      <c r="N54" s="255">
        <v>210</v>
      </c>
      <c r="O54" s="231"/>
    </row>
    <row r="55" spans="1:15">
      <c r="A55" s="245" t="s">
        <v>3641</v>
      </c>
      <c r="B55" s="230">
        <v>-1243768</v>
      </c>
      <c r="C55" s="230">
        <v>-738537</v>
      </c>
      <c r="D55" s="230">
        <v>18600</v>
      </c>
      <c r="E55" s="230">
        <v>-1101467</v>
      </c>
      <c r="F55" s="230">
        <v>-431019</v>
      </c>
      <c r="G55" s="230">
        <v>18538</v>
      </c>
      <c r="H55" s="230">
        <v>200987</v>
      </c>
      <c r="I55" s="230">
        <v>65394</v>
      </c>
      <c r="J55" s="230">
        <v>0</v>
      </c>
      <c r="K55" s="230">
        <v>-765791</v>
      </c>
      <c r="L55" s="230">
        <v>-20035</v>
      </c>
      <c r="M55" s="230">
        <v>0</v>
      </c>
      <c r="N55" s="255">
        <v>0</v>
      </c>
      <c r="O55" s="231"/>
    </row>
    <row r="56" spans="1:15">
      <c r="A56" s="246" t="s">
        <v>4036</v>
      </c>
      <c r="B56" s="230">
        <v>7361498</v>
      </c>
      <c r="C56" s="230">
        <v>7432406</v>
      </c>
      <c r="D56" s="230">
        <v>7500629</v>
      </c>
      <c r="E56" s="230">
        <v>7565520</v>
      </c>
      <c r="F56" s="230">
        <v>7629037</v>
      </c>
      <c r="G56" s="230">
        <v>7696881</v>
      </c>
      <c r="H56" s="230">
        <v>7767264</v>
      </c>
      <c r="I56" s="230">
        <v>7855236</v>
      </c>
      <c r="J56" s="240">
        <v>7948732</v>
      </c>
      <c r="K56" s="230">
        <v>7427932</v>
      </c>
      <c r="L56" s="230">
        <v>7503823</v>
      </c>
      <c r="M56" s="230">
        <v>7569199</v>
      </c>
      <c r="N56" s="258">
        <v>7293458</v>
      </c>
      <c r="O56" s="231"/>
    </row>
    <row r="57" spans="1:15">
      <c r="A57" s="245" t="s">
        <v>3640</v>
      </c>
      <c r="B57" s="230">
        <v>7361498</v>
      </c>
      <c r="C57" s="230">
        <v>7432406</v>
      </c>
      <c r="D57" s="230">
        <v>7500629</v>
      </c>
      <c r="E57" s="230">
        <v>7565520</v>
      </c>
      <c r="F57" s="230">
        <v>7629037</v>
      </c>
      <c r="G57" s="230">
        <v>7696881</v>
      </c>
      <c r="H57" s="230">
        <v>7767264</v>
      </c>
      <c r="I57" s="230">
        <v>7855236</v>
      </c>
      <c r="J57" s="230">
        <v>7948732</v>
      </c>
      <c r="K57" s="230">
        <v>7427932</v>
      </c>
      <c r="L57" s="230">
        <v>7503823</v>
      </c>
      <c r="M57" s="230">
        <v>7569199</v>
      </c>
      <c r="N57" s="255">
        <v>7293458</v>
      </c>
      <c r="O57" s="231"/>
    </row>
    <row r="58" spans="1:15">
      <c r="A58" s="246" t="s">
        <v>4037</v>
      </c>
      <c r="B58" s="230">
        <v>14905028</v>
      </c>
      <c r="C58" s="230">
        <v>15563166</v>
      </c>
      <c r="D58" s="230">
        <v>13811585</v>
      </c>
      <c r="E58" s="230">
        <v>13110469</v>
      </c>
      <c r="F58" s="230">
        <v>14179299</v>
      </c>
      <c r="G58" s="230">
        <v>14647081</v>
      </c>
      <c r="H58" s="230">
        <v>17495397</v>
      </c>
      <c r="I58" s="230">
        <v>20576075</v>
      </c>
      <c r="J58" s="230">
        <v>27701347</v>
      </c>
      <c r="K58" s="230">
        <v>18197329</v>
      </c>
      <c r="L58" s="230">
        <v>18246178</v>
      </c>
      <c r="M58" s="230">
        <v>17615148</v>
      </c>
      <c r="N58" s="255">
        <v>14166910</v>
      </c>
      <c r="O58" s="231"/>
    </row>
    <row r="59" spans="1:15">
      <c r="A59" s="245" t="s">
        <v>4038</v>
      </c>
      <c r="B59" s="230">
        <v>41993</v>
      </c>
      <c r="C59" s="230">
        <v>144111</v>
      </c>
      <c r="D59" s="230">
        <v>92213</v>
      </c>
      <c r="E59" s="230">
        <v>0</v>
      </c>
      <c r="F59" s="230">
        <v>0</v>
      </c>
      <c r="G59" s="230">
        <v>8830</v>
      </c>
      <c r="H59" s="230">
        <v>0</v>
      </c>
      <c r="I59" s="230">
        <v>36200</v>
      </c>
      <c r="J59" s="230">
        <v>0</v>
      </c>
      <c r="K59" s="230">
        <v>17503</v>
      </c>
      <c r="L59" s="230">
        <v>17503</v>
      </c>
      <c r="M59" s="230">
        <v>0</v>
      </c>
      <c r="N59" s="255">
        <v>20</v>
      </c>
      <c r="O59" s="231"/>
    </row>
    <row r="60" spans="1:15">
      <c r="A60" s="245" t="s">
        <v>4039</v>
      </c>
      <c r="B60" s="230">
        <v>88651</v>
      </c>
      <c r="C60" s="230">
        <v>94338</v>
      </c>
      <c r="D60" s="230">
        <v>93961</v>
      </c>
      <c r="E60" s="240">
        <v>86453</v>
      </c>
      <c r="F60" s="240">
        <v>91241</v>
      </c>
      <c r="G60" s="230">
        <v>89740</v>
      </c>
      <c r="H60" s="240">
        <v>89666</v>
      </c>
      <c r="I60" s="230">
        <v>97702</v>
      </c>
      <c r="J60" s="240">
        <v>94748</v>
      </c>
      <c r="K60" s="230">
        <v>91818</v>
      </c>
      <c r="L60" s="230">
        <v>108499</v>
      </c>
      <c r="M60" s="230">
        <v>95924</v>
      </c>
      <c r="N60" s="255">
        <v>86334</v>
      </c>
      <c r="O60" s="231"/>
    </row>
    <row r="61" spans="1:15">
      <c r="A61" s="245" t="s">
        <v>4040</v>
      </c>
      <c r="B61" s="230">
        <v>104619</v>
      </c>
      <c r="C61" s="230">
        <v>101794</v>
      </c>
      <c r="D61" s="230">
        <v>301250</v>
      </c>
      <c r="E61" s="230">
        <v>286038</v>
      </c>
      <c r="F61" s="230">
        <v>210817</v>
      </c>
      <c r="G61" s="230">
        <v>336714</v>
      </c>
      <c r="H61" s="230">
        <v>396291</v>
      </c>
      <c r="I61" s="230">
        <v>471312</v>
      </c>
      <c r="J61" s="230">
        <v>473192</v>
      </c>
      <c r="K61" s="230">
        <v>377302</v>
      </c>
      <c r="L61" s="230">
        <v>385452</v>
      </c>
      <c r="M61" s="230">
        <v>385452</v>
      </c>
      <c r="N61" s="255">
        <v>128318</v>
      </c>
      <c r="O61" s="231"/>
    </row>
    <row r="62" spans="1:15">
      <c r="A62" s="245" t="s">
        <v>4041</v>
      </c>
      <c r="B62" s="230">
        <v>1211951</v>
      </c>
      <c r="C62" s="230">
        <v>1565925</v>
      </c>
      <c r="D62" s="230">
        <v>3106113</v>
      </c>
      <c r="E62" s="230">
        <v>2255908</v>
      </c>
      <c r="F62" s="230">
        <v>1717279</v>
      </c>
      <c r="G62" s="230">
        <v>1186095</v>
      </c>
      <c r="H62" s="230">
        <v>564562</v>
      </c>
      <c r="I62" s="230">
        <v>747615</v>
      </c>
      <c r="J62" s="230">
        <v>381959</v>
      </c>
      <c r="K62" s="230">
        <v>704512</v>
      </c>
      <c r="L62" s="230">
        <v>653574</v>
      </c>
      <c r="M62" s="230">
        <v>598940</v>
      </c>
      <c r="N62" s="255">
        <v>1187755</v>
      </c>
      <c r="O62" s="231"/>
    </row>
    <row r="63" spans="1:15">
      <c r="A63" s="245" t="s">
        <v>4042</v>
      </c>
      <c r="B63" s="230">
        <v>0</v>
      </c>
      <c r="C63" s="230">
        <v>0</v>
      </c>
      <c r="D63" s="230">
        <v>0</v>
      </c>
      <c r="E63" s="230">
        <v>0</v>
      </c>
      <c r="F63" s="230">
        <v>0</v>
      </c>
      <c r="G63" s="230">
        <v>0</v>
      </c>
      <c r="H63" s="230">
        <v>0</v>
      </c>
      <c r="I63" s="230">
        <v>0</v>
      </c>
      <c r="J63" s="230">
        <v>5246</v>
      </c>
      <c r="K63" s="230">
        <v>0</v>
      </c>
      <c r="L63" s="230">
        <v>0</v>
      </c>
      <c r="M63" s="230">
        <v>33750</v>
      </c>
      <c r="N63" s="255">
        <v>123115</v>
      </c>
      <c r="O63" s="231"/>
    </row>
    <row r="64" spans="1:15">
      <c r="A64" s="245" t="s">
        <v>4043</v>
      </c>
      <c r="B64" s="240">
        <v>16352242</v>
      </c>
      <c r="C64" s="240">
        <v>17469333</v>
      </c>
      <c r="D64" s="240">
        <v>17405122</v>
      </c>
      <c r="E64" s="240">
        <v>15738868</v>
      </c>
      <c r="F64" s="240">
        <v>16198636</v>
      </c>
      <c r="G64" s="240">
        <v>16268460</v>
      </c>
      <c r="H64" s="240">
        <v>18545916</v>
      </c>
      <c r="I64" s="240">
        <v>21928903</v>
      </c>
      <c r="J64" s="230">
        <v>28656492</v>
      </c>
      <c r="K64" s="240">
        <v>19388464</v>
      </c>
      <c r="L64" s="240">
        <v>19411206</v>
      </c>
      <c r="M64" s="240">
        <v>18729215</v>
      </c>
      <c r="N64" s="255">
        <v>15692452</v>
      </c>
      <c r="O64" s="231"/>
    </row>
    <row r="65" spans="1:15">
      <c r="A65" s="246" t="s">
        <v>4044</v>
      </c>
      <c r="B65" s="230">
        <v>276522</v>
      </c>
      <c r="C65" s="230">
        <v>114280</v>
      </c>
      <c r="D65" s="230">
        <v>194759</v>
      </c>
      <c r="E65" s="230">
        <v>704538</v>
      </c>
      <c r="F65" s="230">
        <v>676751</v>
      </c>
      <c r="G65" s="230">
        <v>540169</v>
      </c>
      <c r="H65" s="230">
        <v>540169</v>
      </c>
      <c r="I65" s="230">
        <v>343616</v>
      </c>
      <c r="J65" s="230">
        <v>343616</v>
      </c>
      <c r="K65" s="230">
        <v>20273</v>
      </c>
      <c r="L65" s="230">
        <v>20273</v>
      </c>
      <c r="M65" s="230">
        <v>2056</v>
      </c>
      <c r="N65" s="255">
        <v>220410</v>
      </c>
      <c r="O65" s="231"/>
    </row>
    <row r="66" spans="1:15">
      <c r="A66" s="245" t="s">
        <v>4045</v>
      </c>
      <c r="B66" s="230">
        <v>2225636</v>
      </c>
      <c r="C66" s="230">
        <v>2715763</v>
      </c>
      <c r="D66" s="230">
        <v>2858499</v>
      </c>
      <c r="E66" s="230">
        <v>2755860</v>
      </c>
      <c r="F66" s="230">
        <v>2720075</v>
      </c>
      <c r="G66" s="230">
        <v>3753191</v>
      </c>
      <c r="H66" s="230">
        <v>3932814</v>
      </c>
      <c r="I66" s="230">
        <v>3243226</v>
      </c>
      <c r="J66" s="230">
        <v>3154592</v>
      </c>
      <c r="K66" s="230">
        <v>2826931</v>
      </c>
      <c r="L66" s="230">
        <v>2812052</v>
      </c>
      <c r="M66" s="230">
        <v>2424129</v>
      </c>
      <c r="N66" s="255">
        <v>2126465</v>
      </c>
      <c r="O66" s="231"/>
    </row>
    <row r="67" spans="1:15">
      <c r="A67" s="245" t="s">
        <v>4046</v>
      </c>
      <c r="B67" s="230">
        <v>1170244</v>
      </c>
      <c r="C67" s="230">
        <v>1170244</v>
      </c>
      <c r="D67" s="230">
        <v>1529757</v>
      </c>
      <c r="E67" s="230">
        <v>1529757</v>
      </c>
      <c r="F67" s="230">
        <v>1152219</v>
      </c>
      <c r="G67" s="230">
        <v>2018790</v>
      </c>
      <c r="H67" s="230">
        <v>998790</v>
      </c>
      <c r="I67" s="230">
        <v>998790</v>
      </c>
      <c r="J67" s="230">
        <v>1437112</v>
      </c>
      <c r="K67" s="230">
        <v>1286869</v>
      </c>
      <c r="L67" s="230">
        <v>1286869</v>
      </c>
      <c r="M67" s="230">
        <v>1540570</v>
      </c>
      <c r="N67" s="255">
        <v>1170244</v>
      </c>
      <c r="O67" s="231"/>
    </row>
    <row r="68" spans="1:15">
      <c r="A68" s="245" t="s">
        <v>4047</v>
      </c>
      <c r="B68" s="230">
        <v>418787</v>
      </c>
      <c r="C68" s="230">
        <v>464540</v>
      </c>
      <c r="D68" s="230">
        <v>487401</v>
      </c>
      <c r="E68" s="230">
        <v>473457</v>
      </c>
      <c r="F68" s="230">
        <v>471971</v>
      </c>
      <c r="G68" s="230">
        <v>452748</v>
      </c>
      <c r="H68" s="230">
        <v>488451</v>
      </c>
      <c r="I68" s="230">
        <v>496785</v>
      </c>
      <c r="J68" s="230">
        <v>477208</v>
      </c>
      <c r="K68" s="230">
        <v>495410</v>
      </c>
      <c r="L68" s="240">
        <v>512221</v>
      </c>
      <c r="M68" s="240">
        <v>543337</v>
      </c>
      <c r="N68" s="255">
        <v>412080</v>
      </c>
      <c r="O68" s="231"/>
    </row>
    <row r="69" spans="1:15">
      <c r="A69" s="245" t="s">
        <v>4048</v>
      </c>
      <c r="B69" s="230">
        <v>0</v>
      </c>
      <c r="C69" s="230">
        <v>0</v>
      </c>
      <c r="D69" s="230">
        <v>3118</v>
      </c>
      <c r="E69" s="230">
        <v>1379</v>
      </c>
      <c r="F69" s="230">
        <v>1309</v>
      </c>
      <c r="G69" s="230">
        <v>1241</v>
      </c>
      <c r="H69" s="230">
        <v>1168</v>
      </c>
      <c r="I69" s="230">
        <v>2001</v>
      </c>
      <c r="J69" s="230">
        <v>1320</v>
      </c>
      <c r="K69" s="230">
        <v>1132</v>
      </c>
      <c r="L69" s="230">
        <v>968</v>
      </c>
      <c r="M69" s="230">
        <v>779</v>
      </c>
      <c r="N69" s="255">
        <v>0</v>
      </c>
      <c r="O69" s="231"/>
    </row>
    <row r="70" spans="1:15">
      <c r="A70" s="245" t="s">
        <v>4049</v>
      </c>
      <c r="B70" s="240">
        <v>0</v>
      </c>
      <c r="C70" s="240">
        <v>0</v>
      </c>
      <c r="D70" s="230">
        <v>106702</v>
      </c>
      <c r="E70" s="230">
        <v>0</v>
      </c>
      <c r="F70" s="230">
        <v>0</v>
      </c>
      <c r="G70" s="230">
        <v>22</v>
      </c>
      <c r="H70" s="230">
        <v>0</v>
      </c>
      <c r="I70" s="230">
        <v>0</v>
      </c>
      <c r="J70" s="230">
        <v>68630</v>
      </c>
      <c r="K70" s="230">
        <v>0</v>
      </c>
      <c r="L70" s="230">
        <v>0</v>
      </c>
      <c r="M70" s="230">
        <v>5674</v>
      </c>
      <c r="N70" s="258">
        <v>42258</v>
      </c>
      <c r="O70" s="231"/>
    </row>
    <row r="71" spans="1:15">
      <c r="A71" s="245" t="s">
        <v>4050</v>
      </c>
      <c r="B71" s="240">
        <v>1435414</v>
      </c>
      <c r="C71" s="240">
        <v>928508</v>
      </c>
      <c r="D71" s="230">
        <v>183715</v>
      </c>
      <c r="E71" s="240">
        <v>411613</v>
      </c>
      <c r="F71" s="240">
        <v>447338</v>
      </c>
      <c r="G71" s="230">
        <v>438774</v>
      </c>
      <c r="H71" s="240">
        <v>1462414</v>
      </c>
      <c r="I71" s="240">
        <v>584731</v>
      </c>
      <c r="J71" s="230">
        <v>370063</v>
      </c>
      <c r="K71" s="240">
        <v>625174</v>
      </c>
      <c r="L71" s="240">
        <v>757775</v>
      </c>
      <c r="M71" s="240">
        <v>599830</v>
      </c>
      <c r="N71" s="255">
        <v>849370</v>
      </c>
      <c r="O71" s="231"/>
    </row>
    <row r="72" spans="1:15">
      <c r="A72" s="245" t="s">
        <v>4051</v>
      </c>
      <c r="B72" s="230">
        <v>35958</v>
      </c>
      <c r="C72" s="230">
        <v>81037</v>
      </c>
      <c r="D72" s="230">
        <v>89270</v>
      </c>
      <c r="E72" s="230">
        <v>96183</v>
      </c>
      <c r="F72" s="230">
        <v>34193</v>
      </c>
      <c r="G72" s="230">
        <v>28479</v>
      </c>
      <c r="H72" s="230">
        <v>75647</v>
      </c>
      <c r="I72" s="230">
        <v>101322</v>
      </c>
      <c r="J72" s="230">
        <v>189982</v>
      </c>
      <c r="K72" s="230">
        <v>83521</v>
      </c>
      <c r="L72" s="230">
        <v>74191</v>
      </c>
      <c r="M72" s="230">
        <v>153666</v>
      </c>
      <c r="N72" s="255">
        <v>89755</v>
      </c>
      <c r="O72" s="231"/>
    </row>
    <row r="73" spans="1:15">
      <c r="A73" s="245" t="s">
        <v>4052</v>
      </c>
      <c r="B73" s="230">
        <v>0</v>
      </c>
      <c r="C73" s="230">
        <v>0</v>
      </c>
      <c r="D73" s="230">
        <v>0</v>
      </c>
      <c r="E73" s="230">
        <v>0</v>
      </c>
      <c r="F73" s="230">
        <v>0</v>
      </c>
      <c r="G73" s="230">
        <v>0</v>
      </c>
      <c r="H73" s="230">
        <v>0</v>
      </c>
      <c r="I73" s="230">
        <v>0</v>
      </c>
      <c r="J73" s="230">
        <v>0</v>
      </c>
      <c r="K73" s="230">
        <v>0</v>
      </c>
      <c r="L73" s="230">
        <v>0</v>
      </c>
      <c r="M73" s="230">
        <v>20000000</v>
      </c>
      <c r="N73" s="255">
        <v>0</v>
      </c>
      <c r="O73" s="231"/>
    </row>
    <row r="74" spans="1:15">
      <c r="A74" s="246" t="s">
        <v>4053</v>
      </c>
      <c r="B74" s="230">
        <v>5562560</v>
      </c>
      <c r="C74" s="230">
        <v>5474372</v>
      </c>
      <c r="D74" s="230">
        <v>5453219</v>
      </c>
      <c r="E74" s="230">
        <v>5972787</v>
      </c>
      <c r="F74" s="230">
        <v>5503856</v>
      </c>
      <c r="G74" s="230">
        <v>7233415</v>
      </c>
      <c r="H74" s="230">
        <v>7499453</v>
      </c>
      <c r="I74" s="230">
        <v>5770470</v>
      </c>
      <c r="J74" s="230">
        <v>6042522</v>
      </c>
      <c r="K74" s="230">
        <v>5339309</v>
      </c>
      <c r="L74" s="230">
        <v>5464348</v>
      </c>
      <c r="M74" s="230">
        <v>25270041</v>
      </c>
      <c r="N74" s="255">
        <v>4910581</v>
      </c>
      <c r="O74" s="231"/>
    </row>
    <row r="75" spans="1:15">
      <c r="A75" s="245" t="s">
        <v>4054</v>
      </c>
      <c r="B75" s="230">
        <v>-500876</v>
      </c>
      <c r="C75" s="230">
        <v>-563261</v>
      </c>
      <c r="D75" s="230">
        <v>-535561</v>
      </c>
      <c r="E75" s="230">
        <v>-573599</v>
      </c>
      <c r="F75" s="230">
        <v>-558031</v>
      </c>
      <c r="G75" s="230">
        <v>-523252</v>
      </c>
      <c r="H75" s="230">
        <v>-525472</v>
      </c>
      <c r="I75" s="230">
        <v>-514665</v>
      </c>
      <c r="J75" s="230">
        <v>-560805</v>
      </c>
      <c r="K75" s="230">
        <v>-491555</v>
      </c>
      <c r="L75" s="230">
        <v>-484044</v>
      </c>
      <c r="M75" s="230">
        <v>-491318</v>
      </c>
      <c r="N75" s="255">
        <v>-410723</v>
      </c>
      <c r="O75" s="231"/>
    </row>
    <row r="76" spans="1:15">
      <c r="A76" s="246" t="s">
        <v>4055</v>
      </c>
      <c r="B76" s="230">
        <v>-500876</v>
      </c>
      <c r="C76" s="230">
        <v>-563261</v>
      </c>
      <c r="D76" s="230">
        <v>-535561</v>
      </c>
      <c r="E76" s="230">
        <v>-573599</v>
      </c>
      <c r="F76" s="230">
        <v>-558031</v>
      </c>
      <c r="G76" s="230">
        <v>-523252</v>
      </c>
      <c r="H76" s="230">
        <v>-525472</v>
      </c>
      <c r="I76" s="230">
        <v>-514665</v>
      </c>
      <c r="J76" s="230">
        <v>-560805</v>
      </c>
      <c r="K76" s="230">
        <v>-491555</v>
      </c>
      <c r="L76" s="230">
        <v>-484044</v>
      </c>
      <c r="M76" s="230">
        <v>-491318</v>
      </c>
      <c r="N76" s="255">
        <v>-410723</v>
      </c>
      <c r="O76" s="231"/>
    </row>
    <row r="77" spans="1:15">
      <c r="A77" s="245" t="s">
        <v>4056</v>
      </c>
      <c r="B77" s="230">
        <v>8909457</v>
      </c>
      <c r="C77" s="230">
        <v>9052734</v>
      </c>
      <c r="D77" s="230">
        <v>19776797</v>
      </c>
      <c r="E77" s="230">
        <v>17889011</v>
      </c>
      <c r="F77" s="230">
        <v>20987795</v>
      </c>
      <c r="G77" s="230">
        <v>13866064</v>
      </c>
      <c r="H77" s="230">
        <v>13893089</v>
      </c>
      <c r="I77" s="230">
        <v>21591806</v>
      </c>
      <c r="J77" s="230">
        <v>28055301</v>
      </c>
      <c r="K77" s="230">
        <v>26877724</v>
      </c>
      <c r="L77" s="230">
        <v>22415986</v>
      </c>
      <c r="M77" s="230">
        <v>30229992</v>
      </c>
      <c r="N77" s="255">
        <v>11571453</v>
      </c>
      <c r="O77" s="231"/>
    </row>
    <row r="78" spans="1:15">
      <c r="A78" s="245" t="s">
        <v>4057</v>
      </c>
      <c r="B78" s="230">
        <v>50607</v>
      </c>
      <c r="C78" s="230">
        <v>50489</v>
      </c>
      <c r="D78" s="230">
        <v>93506</v>
      </c>
      <c r="E78" s="230">
        <v>91727</v>
      </c>
      <c r="F78" s="230">
        <v>88242</v>
      </c>
      <c r="G78" s="230">
        <v>65175</v>
      </c>
      <c r="H78" s="230">
        <v>68098</v>
      </c>
      <c r="I78" s="230">
        <v>85326</v>
      </c>
      <c r="J78" s="230">
        <v>109098</v>
      </c>
      <c r="K78" s="230">
        <v>135517</v>
      </c>
      <c r="L78" s="230">
        <v>125001</v>
      </c>
      <c r="M78" s="230">
        <v>119291</v>
      </c>
      <c r="N78" s="255">
        <v>60750</v>
      </c>
      <c r="O78" s="231"/>
    </row>
    <row r="79" spans="1:15">
      <c r="A79" s="246" t="s">
        <v>4058</v>
      </c>
      <c r="B79" s="230">
        <v>8960064</v>
      </c>
      <c r="C79" s="230">
        <v>9103223</v>
      </c>
      <c r="D79" s="230">
        <v>19870303</v>
      </c>
      <c r="E79" s="230">
        <v>17980738</v>
      </c>
      <c r="F79" s="230">
        <v>21076037</v>
      </c>
      <c r="G79" s="230">
        <v>13931238</v>
      </c>
      <c r="H79" s="230">
        <v>13961187</v>
      </c>
      <c r="I79" s="230">
        <v>21677133</v>
      </c>
      <c r="J79" s="230">
        <v>28164399</v>
      </c>
      <c r="K79" s="230">
        <v>27013241</v>
      </c>
      <c r="L79" s="230">
        <v>22540987</v>
      </c>
      <c r="M79" s="230">
        <v>30349283</v>
      </c>
      <c r="N79" s="255">
        <v>11632203</v>
      </c>
      <c r="O79" s="231"/>
    </row>
    <row r="80" spans="1:15">
      <c r="A80" s="245" t="s">
        <v>4059</v>
      </c>
      <c r="B80" s="230">
        <v>3999559</v>
      </c>
      <c r="C80" s="230">
        <v>4616909</v>
      </c>
      <c r="D80" s="230">
        <v>1340649</v>
      </c>
      <c r="E80" s="230">
        <v>2070381</v>
      </c>
      <c r="F80" s="230">
        <v>1947186</v>
      </c>
      <c r="G80" s="230">
        <v>3337132</v>
      </c>
      <c r="H80" s="230">
        <v>2969468</v>
      </c>
      <c r="I80" s="230">
        <v>3950936</v>
      </c>
      <c r="J80" s="230">
        <v>3433367</v>
      </c>
      <c r="K80" s="230">
        <v>3539607</v>
      </c>
      <c r="L80" s="230">
        <v>4005029</v>
      </c>
      <c r="M80" s="230">
        <v>4112374</v>
      </c>
      <c r="N80" s="255">
        <v>3232034</v>
      </c>
      <c r="O80" s="231"/>
    </row>
    <row r="81" spans="1:15">
      <c r="A81" s="246" t="s">
        <v>4060</v>
      </c>
      <c r="B81" s="230">
        <v>3999559</v>
      </c>
      <c r="C81" s="230">
        <v>4616909</v>
      </c>
      <c r="D81" s="230">
        <v>1340649</v>
      </c>
      <c r="E81" s="230">
        <v>2070381</v>
      </c>
      <c r="F81" s="230">
        <v>1947186</v>
      </c>
      <c r="G81" s="230">
        <v>3337132</v>
      </c>
      <c r="H81" s="230">
        <v>2969468</v>
      </c>
      <c r="I81" s="230">
        <v>3950936</v>
      </c>
      <c r="J81" s="230">
        <v>3433367</v>
      </c>
      <c r="K81" s="230">
        <v>3539607</v>
      </c>
      <c r="L81" s="230">
        <v>4005029</v>
      </c>
      <c r="M81" s="230">
        <v>4112374</v>
      </c>
      <c r="N81" s="255">
        <v>3232034</v>
      </c>
      <c r="O81" s="231"/>
    </row>
    <row r="82" spans="1:15">
      <c r="A82" s="245" t="s">
        <v>4061</v>
      </c>
      <c r="B82" s="240">
        <v>0</v>
      </c>
      <c r="C82" s="230">
        <v>196220</v>
      </c>
      <c r="D82" s="240">
        <v>0</v>
      </c>
      <c r="E82" s="240">
        <v>0</v>
      </c>
      <c r="F82" s="240">
        <v>0</v>
      </c>
      <c r="G82" s="240">
        <v>0</v>
      </c>
      <c r="H82" s="240">
        <v>0</v>
      </c>
      <c r="I82" s="240">
        <v>0</v>
      </c>
      <c r="J82" s="240">
        <v>0</v>
      </c>
      <c r="K82" s="240">
        <v>0</v>
      </c>
      <c r="L82" s="240">
        <v>0</v>
      </c>
      <c r="M82" s="240">
        <v>0</v>
      </c>
      <c r="N82" s="258">
        <v>0</v>
      </c>
      <c r="O82" s="231"/>
    </row>
    <row r="83" spans="1:15">
      <c r="A83" s="245" t="s">
        <v>4062</v>
      </c>
      <c r="B83" s="230">
        <v>446621</v>
      </c>
      <c r="C83" s="230">
        <v>446621</v>
      </c>
      <c r="D83" s="230">
        <v>435926</v>
      </c>
      <c r="E83" s="230">
        <v>432487</v>
      </c>
      <c r="F83" s="230">
        <v>428415</v>
      </c>
      <c r="G83" s="230">
        <v>423747</v>
      </c>
      <c r="H83" s="230">
        <v>419720</v>
      </c>
      <c r="I83" s="230">
        <v>418435</v>
      </c>
      <c r="J83" s="230">
        <v>413937</v>
      </c>
      <c r="K83" s="230">
        <v>408586</v>
      </c>
      <c r="L83" s="230">
        <v>408586</v>
      </c>
      <c r="M83" s="230">
        <v>408586</v>
      </c>
      <c r="N83" s="255">
        <v>446621</v>
      </c>
      <c r="O83" s="231"/>
    </row>
    <row r="84" spans="1:15">
      <c r="A84" s="246" t="s">
        <v>4063</v>
      </c>
      <c r="B84" s="230">
        <v>446621</v>
      </c>
      <c r="C84" s="230">
        <v>642841</v>
      </c>
      <c r="D84" s="230">
        <v>435926</v>
      </c>
      <c r="E84" s="230">
        <v>432487</v>
      </c>
      <c r="F84" s="230">
        <v>428415</v>
      </c>
      <c r="G84" s="230">
        <v>423747</v>
      </c>
      <c r="H84" s="230">
        <v>419720</v>
      </c>
      <c r="I84" s="230">
        <v>418435</v>
      </c>
      <c r="J84" s="230">
        <v>413937</v>
      </c>
      <c r="K84" s="230">
        <v>408586</v>
      </c>
      <c r="L84" s="230">
        <v>408586</v>
      </c>
      <c r="M84" s="230">
        <v>408586</v>
      </c>
      <c r="N84" s="255">
        <v>446621</v>
      </c>
      <c r="O84" s="231"/>
    </row>
    <row r="85" spans="1:15">
      <c r="A85" s="245" t="s">
        <v>4064</v>
      </c>
      <c r="B85" s="230">
        <v>11862709</v>
      </c>
      <c r="C85" s="230">
        <v>11985054</v>
      </c>
      <c r="D85" s="230">
        <v>11897330</v>
      </c>
      <c r="E85" s="230">
        <v>11726874</v>
      </c>
      <c r="F85" s="230">
        <v>12109459</v>
      </c>
      <c r="G85" s="230">
        <v>12754778</v>
      </c>
      <c r="H85" s="230">
        <v>13303879</v>
      </c>
      <c r="I85" s="230">
        <v>13679781</v>
      </c>
      <c r="J85" s="230">
        <v>13535691</v>
      </c>
      <c r="K85" s="230">
        <v>13878184</v>
      </c>
      <c r="L85" s="230">
        <v>14035076</v>
      </c>
      <c r="M85" s="230">
        <v>13858301</v>
      </c>
      <c r="N85" s="255">
        <v>11519217</v>
      </c>
      <c r="O85" s="231"/>
    </row>
    <row r="86" spans="1:15">
      <c r="A86" s="245" t="s">
        <v>4065</v>
      </c>
      <c r="B86" s="230">
        <v>72350</v>
      </c>
      <c r="C86" s="230">
        <v>72350</v>
      </c>
      <c r="D86" s="230">
        <v>72350</v>
      </c>
      <c r="E86" s="240">
        <v>0</v>
      </c>
      <c r="F86" s="240">
        <v>0</v>
      </c>
      <c r="G86" s="240">
        <v>0</v>
      </c>
      <c r="H86" s="230">
        <v>-3624</v>
      </c>
      <c r="I86" s="230">
        <v>-3624</v>
      </c>
      <c r="J86" s="230">
        <v>-3624</v>
      </c>
      <c r="K86" s="230">
        <v>-3624</v>
      </c>
      <c r="L86" s="230">
        <v>-3624</v>
      </c>
      <c r="M86" s="230">
        <v>-3624</v>
      </c>
      <c r="N86" s="255">
        <v>135851</v>
      </c>
      <c r="O86" s="231"/>
    </row>
    <row r="87" spans="1:15">
      <c r="A87" s="245" t="s">
        <v>4066</v>
      </c>
      <c r="B87" s="240">
        <v>0</v>
      </c>
      <c r="C87" s="240">
        <v>0</v>
      </c>
      <c r="D87" s="240">
        <v>0</v>
      </c>
      <c r="E87" s="240">
        <v>0</v>
      </c>
      <c r="F87" s="240">
        <v>0</v>
      </c>
      <c r="G87" s="240">
        <v>0</v>
      </c>
      <c r="H87" s="230">
        <v>10311</v>
      </c>
      <c r="I87" s="240">
        <v>0</v>
      </c>
      <c r="J87" s="240">
        <v>0</v>
      </c>
      <c r="K87" s="240">
        <v>0</v>
      </c>
      <c r="L87" s="240">
        <v>0</v>
      </c>
      <c r="M87" s="240">
        <v>0</v>
      </c>
      <c r="N87" s="258">
        <v>0</v>
      </c>
      <c r="O87" s="231"/>
    </row>
    <row r="88" spans="1:15">
      <c r="A88" s="246" t="s">
        <v>4067</v>
      </c>
      <c r="B88" s="230">
        <v>11935059</v>
      </c>
      <c r="C88" s="230">
        <v>12057404</v>
      </c>
      <c r="D88" s="230">
        <v>11969680</v>
      </c>
      <c r="E88" s="230">
        <v>11726874</v>
      </c>
      <c r="F88" s="230">
        <v>12109459</v>
      </c>
      <c r="G88" s="230">
        <v>12754778</v>
      </c>
      <c r="H88" s="230">
        <v>13310566</v>
      </c>
      <c r="I88" s="230">
        <v>13676157</v>
      </c>
      <c r="J88" s="230">
        <v>13532067</v>
      </c>
      <c r="K88" s="230">
        <v>13874559</v>
      </c>
      <c r="L88" s="230">
        <v>14031452</v>
      </c>
      <c r="M88" s="230">
        <v>13854676</v>
      </c>
      <c r="N88" s="255">
        <v>11655068</v>
      </c>
      <c r="O88" s="231"/>
    </row>
    <row r="89" spans="1:15">
      <c r="A89" s="245" t="s">
        <v>4068</v>
      </c>
      <c r="B89" s="230">
        <v>769434</v>
      </c>
      <c r="C89" s="230">
        <v>898956</v>
      </c>
      <c r="D89" s="230">
        <v>898839</v>
      </c>
      <c r="E89" s="230">
        <v>847868</v>
      </c>
      <c r="F89" s="230">
        <v>864833</v>
      </c>
      <c r="G89" s="230">
        <v>922758</v>
      </c>
      <c r="H89" s="230">
        <v>966068</v>
      </c>
      <c r="I89" s="230">
        <v>964909</v>
      </c>
      <c r="J89" s="230">
        <v>933328</v>
      </c>
      <c r="K89" s="230">
        <v>987911</v>
      </c>
      <c r="L89" s="230">
        <v>1009851</v>
      </c>
      <c r="M89" s="230">
        <v>906025</v>
      </c>
      <c r="N89" s="255">
        <v>713582</v>
      </c>
      <c r="O89" s="231"/>
    </row>
    <row r="90" spans="1:15">
      <c r="A90" s="246" t="s">
        <v>4069</v>
      </c>
      <c r="B90" s="230">
        <v>769434</v>
      </c>
      <c r="C90" s="230">
        <v>898956</v>
      </c>
      <c r="D90" s="230">
        <v>898839</v>
      </c>
      <c r="E90" s="230">
        <v>847868</v>
      </c>
      <c r="F90" s="230">
        <v>864833</v>
      </c>
      <c r="G90" s="230">
        <v>922758</v>
      </c>
      <c r="H90" s="230">
        <v>966068</v>
      </c>
      <c r="I90" s="230">
        <v>964909</v>
      </c>
      <c r="J90" s="230">
        <v>933328</v>
      </c>
      <c r="K90" s="230">
        <v>987911</v>
      </c>
      <c r="L90" s="230">
        <v>1009851</v>
      </c>
      <c r="M90" s="230">
        <v>906025</v>
      </c>
      <c r="N90" s="255">
        <v>713582</v>
      </c>
      <c r="O90" s="231"/>
    </row>
    <row r="91" spans="1:15">
      <c r="A91" s="245" t="s">
        <v>4070</v>
      </c>
      <c r="B91" s="230">
        <v>1067203</v>
      </c>
      <c r="C91" s="230">
        <v>913079</v>
      </c>
      <c r="D91" s="230">
        <v>758954</v>
      </c>
      <c r="E91" s="230">
        <v>604830</v>
      </c>
      <c r="F91" s="230">
        <v>450441</v>
      </c>
      <c r="G91" s="230">
        <v>296316</v>
      </c>
      <c r="H91" s="230">
        <v>276734</v>
      </c>
      <c r="I91" s="230">
        <v>170690</v>
      </c>
      <c r="J91" s="230">
        <v>64647</v>
      </c>
      <c r="K91" s="230">
        <v>57464</v>
      </c>
      <c r="L91" s="230">
        <v>1130249</v>
      </c>
      <c r="M91" s="230">
        <v>1491633</v>
      </c>
      <c r="N91" s="255">
        <v>1221328</v>
      </c>
      <c r="O91" s="231"/>
    </row>
    <row r="92" spans="1:15">
      <c r="A92" s="245" t="s">
        <v>4071</v>
      </c>
      <c r="B92" s="230">
        <v>25993</v>
      </c>
      <c r="C92" s="230">
        <v>24625</v>
      </c>
      <c r="D92" s="230">
        <v>16417</v>
      </c>
      <c r="E92" s="230">
        <v>21889</v>
      </c>
      <c r="F92" s="230">
        <v>20521</v>
      </c>
      <c r="G92" s="240">
        <v>0</v>
      </c>
      <c r="H92" s="230">
        <v>32320</v>
      </c>
      <c r="I92" s="230">
        <v>30012</v>
      </c>
      <c r="J92" s="230">
        <v>27703</v>
      </c>
      <c r="K92" s="230">
        <v>25395</v>
      </c>
      <c r="L92" s="230">
        <v>23086</v>
      </c>
      <c r="M92" s="230">
        <v>20777</v>
      </c>
      <c r="N92" s="255">
        <v>16417</v>
      </c>
      <c r="O92" s="231"/>
    </row>
    <row r="93" spans="1:15">
      <c r="A93" s="245" t="s">
        <v>4072</v>
      </c>
      <c r="B93" s="230">
        <v>468280</v>
      </c>
      <c r="C93" s="230">
        <v>374099</v>
      </c>
      <c r="D93" s="230">
        <v>621482</v>
      </c>
      <c r="E93" s="230">
        <v>469213</v>
      </c>
      <c r="F93" s="230">
        <v>359819</v>
      </c>
      <c r="G93" s="230">
        <v>631474</v>
      </c>
      <c r="H93" s="230">
        <v>473785</v>
      </c>
      <c r="I93" s="230">
        <v>305904</v>
      </c>
      <c r="J93" s="230">
        <v>558650</v>
      </c>
      <c r="K93" s="230">
        <v>398723</v>
      </c>
      <c r="L93" s="230">
        <v>169252</v>
      </c>
      <c r="M93" s="230">
        <v>435558</v>
      </c>
      <c r="N93" s="255">
        <v>69530</v>
      </c>
      <c r="O93" s="231"/>
    </row>
    <row r="94" spans="1:15">
      <c r="A94" s="245" t="s">
        <v>4073</v>
      </c>
      <c r="B94" s="230">
        <v>355574</v>
      </c>
      <c r="C94" s="230">
        <v>324378</v>
      </c>
      <c r="D94" s="230">
        <v>293183</v>
      </c>
      <c r="E94" s="230">
        <v>261988</v>
      </c>
      <c r="F94" s="230">
        <v>230793</v>
      </c>
      <c r="G94" s="230">
        <v>199597</v>
      </c>
      <c r="H94" s="230">
        <v>168402</v>
      </c>
      <c r="I94" s="230">
        <v>137207</v>
      </c>
      <c r="J94" s="230">
        <v>106012</v>
      </c>
      <c r="K94" s="230">
        <v>74816</v>
      </c>
      <c r="L94" s="230">
        <v>43621</v>
      </c>
      <c r="M94" s="230">
        <v>243161</v>
      </c>
      <c r="N94" s="255">
        <v>386610</v>
      </c>
      <c r="O94" s="231"/>
    </row>
    <row r="95" spans="1:15">
      <c r="A95" s="246" t="s">
        <v>3635</v>
      </c>
      <c r="B95" s="230">
        <v>1917051</v>
      </c>
      <c r="C95" s="230">
        <v>1636182</v>
      </c>
      <c r="D95" s="230">
        <v>1690036</v>
      </c>
      <c r="E95" s="230">
        <v>1357920</v>
      </c>
      <c r="F95" s="230">
        <v>1061573</v>
      </c>
      <c r="G95" s="230">
        <v>1127387</v>
      </c>
      <c r="H95" s="230">
        <v>951241</v>
      </c>
      <c r="I95" s="230">
        <v>643813</v>
      </c>
      <c r="J95" s="230">
        <v>757012</v>
      </c>
      <c r="K95" s="230">
        <v>556398</v>
      </c>
      <c r="L95" s="230">
        <v>1366208</v>
      </c>
      <c r="M95" s="230">
        <v>2191130</v>
      </c>
      <c r="N95" s="255">
        <v>1693884</v>
      </c>
      <c r="O95" s="231"/>
    </row>
    <row r="96" spans="1:15">
      <c r="A96" s="245" t="s">
        <v>4074</v>
      </c>
      <c r="B96" s="230">
        <v>-2</v>
      </c>
      <c r="C96" s="230">
        <v>-2</v>
      </c>
      <c r="D96" s="240">
        <v>0</v>
      </c>
      <c r="E96" s="230">
        <v>-2</v>
      </c>
      <c r="F96" s="230">
        <v>-2</v>
      </c>
      <c r="G96" s="240">
        <v>0</v>
      </c>
      <c r="H96" s="230">
        <v>-2</v>
      </c>
      <c r="I96" s="230">
        <v>-2</v>
      </c>
      <c r="J96" s="240">
        <v>0</v>
      </c>
      <c r="K96" s="230">
        <v>-2</v>
      </c>
      <c r="L96" s="230">
        <v>-2</v>
      </c>
      <c r="M96" s="230">
        <v>0</v>
      </c>
      <c r="N96" s="258">
        <v>0</v>
      </c>
      <c r="O96" s="231"/>
    </row>
    <row r="97" spans="1:15">
      <c r="A97" s="246" t="s">
        <v>4075</v>
      </c>
      <c r="B97" s="230">
        <v>-2</v>
      </c>
      <c r="C97" s="230">
        <v>-2</v>
      </c>
      <c r="D97" s="240">
        <v>0</v>
      </c>
      <c r="E97" s="230">
        <v>-2</v>
      </c>
      <c r="F97" s="230">
        <v>-2</v>
      </c>
      <c r="G97" s="240">
        <v>0</v>
      </c>
      <c r="H97" s="230">
        <v>-2</v>
      </c>
      <c r="I97" s="230">
        <v>-2</v>
      </c>
      <c r="J97" s="240">
        <v>0</v>
      </c>
      <c r="K97" s="230">
        <v>-2</v>
      </c>
      <c r="L97" s="230">
        <v>-2</v>
      </c>
      <c r="M97" s="230">
        <v>0</v>
      </c>
      <c r="N97" s="258">
        <v>0</v>
      </c>
      <c r="O97" s="231"/>
    </row>
    <row r="98" spans="1:15">
      <c r="A98" s="245" t="s">
        <v>4076</v>
      </c>
      <c r="B98" s="230">
        <v>15124023</v>
      </c>
      <c r="C98" s="230">
        <v>12623336</v>
      </c>
      <c r="D98" s="230">
        <v>13740420</v>
      </c>
      <c r="E98" s="230">
        <v>13599523</v>
      </c>
      <c r="F98" s="230">
        <v>14441418</v>
      </c>
      <c r="G98" s="230">
        <v>18283780</v>
      </c>
      <c r="H98" s="230">
        <v>20764964</v>
      </c>
      <c r="I98" s="230">
        <v>19635956</v>
      </c>
      <c r="J98" s="230">
        <v>15768222</v>
      </c>
      <c r="K98" s="230">
        <v>14646014</v>
      </c>
      <c r="L98" s="230">
        <v>16041036</v>
      </c>
      <c r="M98" s="240">
        <v>16640797</v>
      </c>
      <c r="N98" s="255">
        <v>14031127</v>
      </c>
      <c r="O98" s="231"/>
    </row>
    <row r="99" spans="1:15">
      <c r="A99" s="246" t="s">
        <v>4077</v>
      </c>
      <c r="B99" s="230">
        <v>15124023</v>
      </c>
      <c r="C99" s="230">
        <v>12623336</v>
      </c>
      <c r="D99" s="230">
        <v>13740420</v>
      </c>
      <c r="E99" s="230">
        <v>13599523</v>
      </c>
      <c r="F99" s="230">
        <v>14441418</v>
      </c>
      <c r="G99" s="230">
        <v>18283780</v>
      </c>
      <c r="H99" s="230">
        <v>20764964</v>
      </c>
      <c r="I99" s="230">
        <v>19635956</v>
      </c>
      <c r="J99" s="230">
        <v>15768222</v>
      </c>
      <c r="K99" s="230">
        <v>14646014</v>
      </c>
      <c r="L99" s="230">
        <v>16041036</v>
      </c>
      <c r="M99" s="240">
        <v>16640797</v>
      </c>
      <c r="N99" s="255">
        <v>14031127</v>
      </c>
      <c r="O99" s="231"/>
    </row>
    <row r="100" spans="1:15">
      <c r="A100" s="242" t="s">
        <v>4078</v>
      </c>
      <c r="B100" s="243">
        <v>70683467</v>
      </c>
      <c r="C100" s="243">
        <v>70653161</v>
      </c>
      <c r="D100" s="243">
        <v>79787863</v>
      </c>
      <c r="E100" s="243">
        <v>75617898</v>
      </c>
      <c r="F100" s="243">
        <v>80271397</v>
      </c>
      <c r="G100" s="243">
        <v>81474862</v>
      </c>
      <c r="H100" s="243">
        <v>86831360</v>
      </c>
      <c r="I100" s="243">
        <v>96072676</v>
      </c>
      <c r="J100" s="243">
        <v>105089274</v>
      </c>
      <c r="K100" s="243">
        <v>91924672</v>
      </c>
      <c r="L100" s="243">
        <v>91278444</v>
      </c>
      <c r="M100" s="243">
        <v>119540008</v>
      </c>
      <c r="N100" s="256">
        <v>70890289</v>
      </c>
      <c r="O100" s="231"/>
    </row>
    <row r="101" spans="1:15">
      <c r="A101" s="233"/>
      <c r="B101" s="244"/>
      <c r="C101" s="244"/>
      <c r="D101" s="244"/>
      <c r="E101" s="244"/>
      <c r="F101" s="244"/>
      <c r="G101" s="244"/>
      <c r="H101" s="244"/>
      <c r="I101" s="244"/>
      <c r="J101" s="244"/>
      <c r="K101" s="244"/>
      <c r="L101" s="244"/>
      <c r="M101" s="244"/>
      <c r="N101" s="257"/>
      <c r="O101" s="231"/>
    </row>
    <row r="102" spans="1:15">
      <c r="A102" s="238" t="s">
        <v>4079</v>
      </c>
      <c r="B102" s="239"/>
      <c r="C102" s="239"/>
      <c r="D102" s="239"/>
      <c r="E102" s="239"/>
      <c r="F102" s="239"/>
      <c r="G102" s="239"/>
      <c r="H102" s="239"/>
      <c r="I102" s="239"/>
      <c r="J102" s="239"/>
      <c r="K102" s="239"/>
      <c r="L102" s="239"/>
      <c r="M102" s="239"/>
      <c r="N102" s="254"/>
      <c r="O102" s="231"/>
    </row>
    <row r="103" spans="1:15">
      <c r="A103" s="245" t="s">
        <v>4080</v>
      </c>
      <c r="B103" s="230" t="s">
        <v>4081</v>
      </c>
      <c r="C103" s="230" t="s">
        <v>4081</v>
      </c>
      <c r="D103" s="230" t="s">
        <v>4081</v>
      </c>
      <c r="E103" s="230" t="s">
        <v>4081</v>
      </c>
      <c r="F103" s="230" t="s">
        <v>4081</v>
      </c>
      <c r="G103" s="230" t="s">
        <v>4081</v>
      </c>
      <c r="H103" s="230" t="s">
        <v>4081</v>
      </c>
      <c r="I103" s="230" t="s">
        <v>4081</v>
      </c>
      <c r="J103" s="230" t="s">
        <v>4081</v>
      </c>
      <c r="K103" s="230" t="s">
        <v>4081</v>
      </c>
      <c r="L103" s="230" t="s">
        <v>4081</v>
      </c>
      <c r="M103" s="230">
        <v>8347</v>
      </c>
      <c r="N103" s="255" t="s">
        <v>4081</v>
      </c>
      <c r="O103" s="231"/>
    </row>
    <row r="104" spans="1:15">
      <c r="A104" s="245" t="s">
        <v>4082</v>
      </c>
      <c r="B104" s="240">
        <v>4768057</v>
      </c>
      <c r="C104" s="240">
        <v>4818338</v>
      </c>
      <c r="D104" s="240">
        <v>4276732</v>
      </c>
      <c r="E104" s="240">
        <v>5008582</v>
      </c>
      <c r="F104" s="240">
        <v>5046138</v>
      </c>
      <c r="G104" s="240">
        <v>4916033</v>
      </c>
      <c r="H104" s="240">
        <v>4966615</v>
      </c>
      <c r="I104" s="240">
        <v>5064611</v>
      </c>
      <c r="J104" s="240">
        <v>5000593</v>
      </c>
      <c r="K104" s="240">
        <v>5274609</v>
      </c>
      <c r="L104" s="230">
        <v>5503153</v>
      </c>
      <c r="M104" s="230">
        <v>4960638</v>
      </c>
      <c r="N104" s="258">
        <v>5006735</v>
      </c>
      <c r="O104" s="231"/>
    </row>
    <row r="105" spans="1:15">
      <c r="A105" s="245" t="s">
        <v>4083</v>
      </c>
      <c r="B105" s="230">
        <v>348784</v>
      </c>
      <c r="C105" s="230">
        <v>349257</v>
      </c>
      <c r="D105" s="230">
        <v>349732</v>
      </c>
      <c r="E105" s="230">
        <v>350209</v>
      </c>
      <c r="F105" s="230">
        <v>350690</v>
      </c>
      <c r="G105" s="230">
        <v>351172</v>
      </c>
      <c r="H105" s="230">
        <v>351658</v>
      </c>
      <c r="I105" s="230">
        <v>352146</v>
      </c>
      <c r="J105" s="230">
        <v>352636</v>
      </c>
      <c r="K105" s="230">
        <v>353129</v>
      </c>
      <c r="L105" s="230">
        <v>353625</v>
      </c>
      <c r="M105" s="230">
        <v>354123</v>
      </c>
      <c r="N105" s="255">
        <v>348314</v>
      </c>
      <c r="O105" s="231"/>
    </row>
    <row r="106" spans="1:15">
      <c r="A106" s="245" t="s">
        <v>4084</v>
      </c>
      <c r="B106" s="240" t="s">
        <v>4081</v>
      </c>
      <c r="C106" s="240" t="s">
        <v>4081</v>
      </c>
      <c r="D106" s="240" t="s">
        <v>4081</v>
      </c>
      <c r="E106" s="230">
        <v>5776</v>
      </c>
      <c r="F106" s="230">
        <v>11552</v>
      </c>
      <c r="G106" s="230">
        <v>17329</v>
      </c>
      <c r="H106" s="230">
        <v>23105</v>
      </c>
      <c r="I106" s="230">
        <v>28881</v>
      </c>
      <c r="J106" s="230">
        <v>34657</v>
      </c>
      <c r="K106" s="230">
        <v>40434</v>
      </c>
      <c r="L106" s="230">
        <v>46210</v>
      </c>
      <c r="M106" s="230">
        <v>51986</v>
      </c>
      <c r="N106" s="258" t="s">
        <v>4081</v>
      </c>
      <c r="O106" s="231"/>
    </row>
    <row r="107" spans="1:15">
      <c r="A107" s="245" t="s">
        <v>4085</v>
      </c>
      <c r="B107" s="230">
        <v>10660879</v>
      </c>
      <c r="C107" s="230">
        <v>10635636</v>
      </c>
      <c r="D107" s="230">
        <v>10610394</v>
      </c>
      <c r="E107" s="230">
        <v>10585152</v>
      </c>
      <c r="F107" s="230">
        <v>10559910</v>
      </c>
      <c r="G107" s="230">
        <v>10534667</v>
      </c>
      <c r="H107" s="230">
        <v>10509425</v>
      </c>
      <c r="I107" s="230">
        <v>10484183</v>
      </c>
      <c r="J107" s="230">
        <v>10458941</v>
      </c>
      <c r="K107" s="230">
        <v>10433698</v>
      </c>
      <c r="L107" s="230">
        <v>10408456</v>
      </c>
      <c r="M107" s="230">
        <v>10658948</v>
      </c>
      <c r="N107" s="255">
        <v>10686121</v>
      </c>
      <c r="O107" s="231"/>
    </row>
    <row r="108" spans="1:15">
      <c r="A108" s="245" t="s">
        <v>4086</v>
      </c>
      <c r="B108" s="230">
        <v>-164656</v>
      </c>
      <c r="C108" s="230">
        <v>-197192</v>
      </c>
      <c r="D108" s="240">
        <v>0</v>
      </c>
      <c r="E108" s="230">
        <v>-219580</v>
      </c>
      <c r="F108" s="230">
        <v>-231449</v>
      </c>
      <c r="G108" s="240">
        <v>0</v>
      </c>
      <c r="H108" s="230">
        <v>-252788</v>
      </c>
      <c r="I108" s="230">
        <v>-248996</v>
      </c>
      <c r="J108" s="240">
        <v>0</v>
      </c>
      <c r="K108" s="230">
        <v>-257754</v>
      </c>
      <c r="L108" s="230">
        <v>-339784</v>
      </c>
      <c r="M108" s="230">
        <v>0</v>
      </c>
      <c r="N108" s="258">
        <v>0</v>
      </c>
      <c r="O108" s="231"/>
    </row>
    <row r="109" spans="1:15" ht="25.5">
      <c r="A109" s="245" t="s">
        <v>4087</v>
      </c>
      <c r="B109" s="230">
        <v>-25615010</v>
      </c>
      <c r="C109" s="230">
        <v>-25879220</v>
      </c>
      <c r="D109" s="240">
        <v>0</v>
      </c>
      <c r="E109" s="230">
        <v>-26244929</v>
      </c>
      <c r="F109" s="230">
        <v>-26804090</v>
      </c>
      <c r="G109" s="240">
        <v>0</v>
      </c>
      <c r="H109" s="230">
        <v>-27147938</v>
      </c>
      <c r="I109" s="230">
        <v>-27378696</v>
      </c>
      <c r="J109" s="240">
        <v>0</v>
      </c>
      <c r="K109" s="230">
        <v>-28293089</v>
      </c>
      <c r="L109" s="230">
        <v>-28688971</v>
      </c>
      <c r="M109" s="230">
        <v>0</v>
      </c>
      <c r="N109" s="258">
        <v>0</v>
      </c>
      <c r="O109" s="231"/>
    </row>
    <row r="110" spans="1:15">
      <c r="A110" s="245" t="s">
        <v>4088</v>
      </c>
      <c r="B110" s="230">
        <v>-124227</v>
      </c>
      <c r="C110" s="230">
        <v>-449178</v>
      </c>
      <c r="D110" s="240">
        <v>0</v>
      </c>
      <c r="E110" s="230">
        <v>-1055570</v>
      </c>
      <c r="F110" s="230">
        <v>-1378673</v>
      </c>
      <c r="G110" s="240">
        <v>0</v>
      </c>
      <c r="H110" s="230">
        <v>-2115898</v>
      </c>
      <c r="I110" s="230">
        <v>-2585192</v>
      </c>
      <c r="J110" s="240">
        <v>0</v>
      </c>
      <c r="K110" s="230">
        <v>-3272093</v>
      </c>
      <c r="L110" s="230">
        <v>-3574565</v>
      </c>
      <c r="M110" s="230">
        <v>0</v>
      </c>
      <c r="N110" s="258" t="s">
        <v>4081</v>
      </c>
      <c r="O110" s="231"/>
    </row>
    <row r="111" spans="1:15">
      <c r="A111" s="245" t="s">
        <v>4089</v>
      </c>
      <c r="B111" s="230">
        <v>-390349</v>
      </c>
      <c r="C111" s="230">
        <v>2208818</v>
      </c>
      <c r="D111" s="230">
        <v>2424328</v>
      </c>
      <c r="E111" s="230">
        <v>1938996</v>
      </c>
      <c r="F111" s="230">
        <v>1078720</v>
      </c>
      <c r="G111" s="230">
        <v>781770</v>
      </c>
      <c r="H111" s="230">
        <v>-1562213</v>
      </c>
      <c r="I111" s="230">
        <v>-4024027</v>
      </c>
      <c r="J111" s="240">
        <v>0</v>
      </c>
      <c r="K111" s="230">
        <v>-7717182</v>
      </c>
      <c r="L111" s="230">
        <v>-8803387</v>
      </c>
      <c r="M111" s="230">
        <v>0</v>
      </c>
      <c r="N111" s="258">
        <v>0</v>
      </c>
      <c r="O111" s="231"/>
    </row>
    <row r="112" spans="1:15" ht="25.5">
      <c r="A112" s="245" t="s">
        <v>4090</v>
      </c>
      <c r="B112" s="230">
        <v>2013915</v>
      </c>
      <c r="C112" s="230">
        <v>2469895</v>
      </c>
      <c r="D112" s="230">
        <v>2254393</v>
      </c>
      <c r="E112" s="230">
        <v>2302779</v>
      </c>
      <c r="F112" s="230">
        <v>2467756</v>
      </c>
      <c r="G112" s="230">
        <v>2618042</v>
      </c>
      <c r="H112" s="230">
        <v>2330784</v>
      </c>
      <c r="I112" s="230">
        <v>1767120</v>
      </c>
      <c r="J112" s="230">
        <v>1657183</v>
      </c>
      <c r="K112" s="230">
        <v>1118743</v>
      </c>
      <c r="L112" s="230">
        <v>843022</v>
      </c>
      <c r="M112" s="230">
        <v>750715</v>
      </c>
      <c r="N112" s="255">
        <v>2177626</v>
      </c>
      <c r="O112" s="231"/>
    </row>
    <row r="113" spans="1:15">
      <c r="A113" s="245" t="s">
        <v>4091</v>
      </c>
      <c r="B113" s="240">
        <v>0</v>
      </c>
      <c r="C113" s="240">
        <v>0</v>
      </c>
      <c r="D113" s="230">
        <v>50046</v>
      </c>
      <c r="E113" s="240">
        <v>0</v>
      </c>
      <c r="F113" s="240">
        <v>0</v>
      </c>
      <c r="G113" s="230">
        <v>51028</v>
      </c>
      <c r="H113" s="240">
        <v>0</v>
      </c>
      <c r="I113" s="240">
        <v>0</v>
      </c>
      <c r="J113" s="230">
        <v>51015</v>
      </c>
      <c r="K113" s="240">
        <v>0</v>
      </c>
      <c r="L113" s="240">
        <v>0</v>
      </c>
      <c r="M113" s="240">
        <v>610263</v>
      </c>
      <c r="N113" s="255">
        <v>48871</v>
      </c>
      <c r="O113" s="231"/>
    </row>
    <row r="114" spans="1:15">
      <c r="A114" s="245" t="s">
        <v>4092</v>
      </c>
      <c r="B114" s="230" t="s">
        <v>4081</v>
      </c>
      <c r="C114" s="230" t="s">
        <v>4081</v>
      </c>
      <c r="D114" s="230" t="s">
        <v>4081</v>
      </c>
      <c r="E114" s="230" t="s">
        <v>4081</v>
      </c>
      <c r="F114" s="230" t="s">
        <v>4081</v>
      </c>
      <c r="G114" s="230" t="s">
        <v>4081</v>
      </c>
      <c r="H114" s="230" t="s">
        <v>4081</v>
      </c>
      <c r="I114" s="230" t="s">
        <v>4081</v>
      </c>
      <c r="J114" s="230" t="s">
        <v>4081</v>
      </c>
      <c r="K114" s="230" t="s">
        <v>4081</v>
      </c>
      <c r="L114" s="230" t="s">
        <v>4081</v>
      </c>
      <c r="M114" s="230">
        <v>18110</v>
      </c>
      <c r="N114" s="255" t="s">
        <v>4081</v>
      </c>
      <c r="O114" s="231"/>
    </row>
    <row r="115" spans="1:15">
      <c r="A115" s="245" t="s">
        <v>4093</v>
      </c>
      <c r="B115" s="230">
        <v>536983</v>
      </c>
      <c r="C115" s="230">
        <v>536869</v>
      </c>
      <c r="D115" s="230">
        <v>536754</v>
      </c>
      <c r="E115" s="230">
        <v>536639</v>
      </c>
      <c r="F115" s="230">
        <v>536524</v>
      </c>
      <c r="G115" s="230">
        <v>536410</v>
      </c>
      <c r="H115" s="230">
        <v>536295</v>
      </c>
      <c r="I115" s="230">
        <v>536180</v>
      </c>
      <c r="J115" s="230">
        <v>536066</v>
      </c>
      <c r="K115" s="230">
        <v>535951</v>
      </c>
      <c r="L115" s="230">
        <v>535836</v>
      </c>
      <c r="M115" s="230">
        <v>549641</v>
      </c>
      <c r="N115" s="255">
        <v>537098</v>
      </c>
      <c r="O115" s="231"/>
    </row>
    <row r="116" spans="1:15">
      <c r="A116" s="245" t="s">
        <v>4094</v>
      </c>
      <c r="B116" s="230">
        <v>208398</v>
      </c>
      <c r="C116" s="230">
        <v>207985</v>
      </c>
      <c r="D116" s="230">
        <v>218496</v>
      </c>
      <c r="E116" s="230">
        <v>212681</v>
      </c>
      <c r="F116" s="230">
        <v>212042</v>
      </c>
      <c r="G116" s="230">
        <v>207933</v>
      </c>
      <c r="H116" s="230">
        <v>199586</v>
      </c>
      <c r="I116" s="230">
        <v>193396</v>
      </c>
      <c r="J116" s="230">
        <v>194155</v>
      </c>
      <c r="K116" s="230">
        <v>193662</v>
      </c>
      <c r="L116" s="230">
        <v>193221</v>
      </c>
      <c r="M116" s="230">
        <v>195630</v>
      </c>
      <c r="N116" s="255">
        <v>209321</v>
      </c>
      <c r="O116" s="231"/>
    </row>
    <row r="117" spans="1:15">
      <c r="A117" s="246" t="s">
        <v>4095</v>
      </c>
      <c r="B117" s="230">
        <v>39788897</v>
      </c>
      <c r="C117" s="230">
        <v>39567272</v>
      </c>
      <c r="D117" s="230">
        <v>40049982</v>
      </c>
      <c r="E117" s="230">
        <v>39763322</v>
      </c>
      <c r="F117" s="230">
        <v>39731829</v>
      </c>
      <c r="G117" s="230">
        <v>39529286</v>
      </c>
      <c r="H117" s="230">
        <v>39117831</v>
      </c>
      <c r="I117" s="230">
        <v>38812646</v>
      </c>
      <c r="J117" s="230">
        <v>38792034</v>
      </c>
      <c r="K117" s="230">
        <v>38767737</v>
      </c>
      <c r="L117" s="230">
        <v>38745954</v>
      </c>
      <c r="M117" s="230">
        <v>38959104</v>
      </c>
      <c r="N117" s="255">
        <v>39597725</v>
      </c>
      <c r="O117" s="231"/>
    </row>
    <row r="118" spans="1:15">
      <c r="A118" s="245" t="s">
        <v>4096</v>
      </c>
      <c r="B118" s="230">
        <v>32031671</v>
      </c>
      <c r="C118" s="230">
        <v>34268480</v>
      </c>
      <c r="D118" s="230">
        <v>60770856</v>
      </c>
      <c r="E118" s="230">
        <v>33184057</v>
      </c>
      <c r="F118" s="230">
        <v>31580950</v>
      </c>
      <c r="G118" s="230">
        <v>59543670</v>
      </c>
      <c r="H118" s="230">
        <v>26956462</v>
      </c>
      <c r="I118" s="230">
        <v>23002252</v>
      </c>
      <c r="J118" s="230">
        <v>57077281</v>
      </c>
      <c r="K118" s="230">
        <v>17177845</v>
      </c>
      <c r="L118" s="230">
        <v>15222769</v>
      </c>
      <c r="M118" s="230">
        <v>57117504</v>
      </c>
      <c r="N118" s="255">
        <v>58611811</v>
      </c>
      <c r="O118" s="231"/>
    </row>
    <row r="119" spans="1:15">
      <c r="A119" s="246" t="s">
        <v>4097</v>
      </c>
      <c r="B119" s="230" t="s">
        <v>4081</v>
      </c>
      <c r="C119" s="230" t="s">
        <v>4081</v>
      </c>
      <c r="D119" s="230" t="s">
        <v>4081</v>
      </c>
      <c r="E119" s="230" t="s">
        <v>4081</v>
      </c>
      <c r="F119" s="230" t="s">
        <v>4081</v>
      </c>
      <c r="G119" s="230" t="s">
        <v>4081</v>
      </c>
      <c r="H119" s="230" t="s">
        <v>4081</v>
      </c>
      <c r="I119" s="230" t="s">
        <v>4081</v>
      </c>
      <c r="J119" s="230" t="s">
        <v>4081</v>
      </c>
      <c r="K119" s="230" t="s">
        <v>4081</v>
      </c>
      <c r="L119" s="230" t="s">
        <v>4081</v>
      </c>
      <c r="M119" s="230">
        <v>498289</v>
      </c>
      <c r="N119" s="255" t="s">
        <v>4081</v>
      </c>
      <c r="O119" s="231"/>
    </row>
    <row r="120" spans="1:15">
      <c r="A120" s="245" t="s">
        <v>4098</v>
      </c>
      <c r="B120" s="230">
        <v>194395</v>
      </c>
      <c r="C120" s="230">
        <v>254198</v>
      </c>
      <c r="D120" s="230">
        <v>311682</v>
      </c>
      <c r="E120" s="230">
        <v>365695</v>
      </c>
      <c r="F120" s="230">
        <v>432590</v>
      </c>
      <c r="G120" s="230">
        <v>481965</v>
      </c>
      <c r="H120" s="230">
        <v>527767</v>
      </c>
      <c r="I120" s="230">
        <v>570745</v>
      </c>
      <c r="J120" s="230">
        <v>594818</v>
      </c>
      <c r="K120" s="230">
        <v>813102</v>
      </c>
      <c r="L120" s="230">
        <v>890080</v>
      </c>
      <c r="M120" s="230">
        <v>816102</v>
      </c>
      <c r="N120" s="255">
        <v>155141</v>
      </c>
      <c r="O120" s="231"/>
    </row>
    <row r="121" spans="1:15">
      <c r="A121" s="245" t="s">
        <v>4099</v>
      </c>
      <c r="B121" s="230">
        <v>194395</v>
      </c>
      <c r="C121" s="230">
        <v>254198</v>
      </c>
      <c r="D121" s="230">
        <v>311682</v>
      </c>
      <c r="E121" s="230">
        <v>365695</v>
      </c>
      <c r="F121" s="230">
        <v>432590</v>
      </c>
      <c r="G121" s="230">
        <v>481965</v>
      </c>
      <c r="H121" s="230">
        <v>527767</v>
      </c>
      <c r="I121" s="230">
        <v>570745</v>
      </c>
      <c r="J121" s="230">
        <v>594818</v>
      </c>
      <c r="K121" s="230">
        <v>813102</v>
      </c>
      <c r="L121" s="230">
        <v>890080</v>
      </c>
      <c r="M121" s="230">
        <v>1314391</v>
      </c>
      <c r="N121" s="255">
        <v>155141</v>
      </c>
      <c r="O121" s="231"/>
    </row>
    <row r="122" spans="1:15">
      <c r="A122" s="245" t="s">
        <v>4100</v>
      </c>
      <c r="B122" s="230">
        <v>134477</v>
      </c>
      <c r="C122" s="230">
        <v>122925</v>
      </c>
      <c r="D122" s="230">
        <v>126423</v>
      </c>
      <c r="E122" s="230">
        <v>11144</v>
      </c>
      <c r="F122" s="230">
        <v>154958</v>
      </c>
      <c r="G122" s="230">
        <v>127799</v>
      </c>
      <c r="H122" s="230">
        <v>128531</v>
      </c>
      <c r="I122" s="230">
        <v>128194</v>
      </c>
      <c r="J122" s="230">
        <v>129658</v>
      </c>
      <c r="K122" s="230">
        <v>128456</v>
      </c>
      <c r="L122" s="230">
        <v>128128</v>
      </c>
      <c r="M122" s="230">
        <v>129132</v>
      </c>
      <c r="N122" s="255">
        <v>160976</v>
      </c>
      <c r="O122" s="231"/>
    </row>
    <row r="123" spans="1:15">
      <c r="A123" s="245" t="s">
        <v>4101</v>
      </c>
      <c r="B123" s="230">
        <v>50965</v>
      </c>
      <c r="C123" s="230">
        <v>269773</v>
      </c>
      <c r="D123" s="230">
        <v>425326</v>
      </c>
      <c r="E123" s="230">
        <v>489372</v>
      </c>
      <c r="F123" s="230">
        <v>575001</v>
      </c>
      <c r="G123" s="230">
        <v>675747</v>
      </c>
      <c r="H123" s="230">
        <v>789783</v>
      </c>
      <c r="I123" s="230">
        <v>951356</v>
      </c>
      <c r="J123" s="230">
        <v>982189</v>
      </c>
      <c r="K123" s="230">
        <v>1107350</v>
      </c>
      <c r="L123" s="230">
        <v>1262292</v>
      </c>
      <c r="M123" s="230">
        <v>1283439</v>
      </c>
      <c r="N123" s="255">
        <v>6528</v>
      </c>
      <c r="O123" s="231"/>
    </row>
    <row r="124" spans="1:15">
      <c r="A124" s="245" t="s">
        <v>4102</v>
      </c>
      <c r="B124" s="240">
        <v>615298</v>
      </c>
      <c r="C124" s="240">
        <v>735814</v>
      </c>
      <c r="D124" s="240">
        <v>932253</v>
      </c>
      <c r="E124" s="230">
        <v>1160114</v>
      </c>
      <c r="F124" s="240">
        <v>1234626</v>
      </c>
      <c r="G124" s="240">
        <v>1787460</v>
      </c>
      <c r="H124" s="240">
        <v>1910352</v>
      </c>
      <c r="I124" s="240">
        <v>2216122</v>
      </c>
      <c r="J124" s="240">
        <v>2330786</v>
      </c>
      <c r="K124" s="240">
        <v>2672022</v>
      </c>
      <c r="L124" s="230">
        <v>2436032</v>
      </c>
      <c r="M124" s="230">
        <v>2423802</v>
      </c>
      <c r="N124" s="258">
        <v>521863</v>
      </c>
      <c r="O124" s="231"/>
    </row>
    <row r="125" spans="1:15">
      <c r="A125" s="245" t="s">
        <v>4103</v>
      </c>
      <c r="B125" s="230">
        <v>102144</v>
      </c>
      <c r="C125" s="240">
        <v>116895</v>
      </c>
      <c r="D125" s="240">
        <v>134893</v>
      </c>
      <c r="E125" s="240">
        <v>163993</v>
      </c>
      <c r="F125" s="240">
        <v>190166</v>
      </c>
      <c r="G125" s="240">
        <v>222431</v>
      </c>
      <c r="H125" s="240">
        <v>241409</v>
      </c>
      <c r="I125" s="240">
        <v>264028</v>
      </c>
      <c r="J125" s="230">
        <v>227777</v>
      </c>
      <c r="K125" s="240">
        <v>442497</v>
      </c>
      <c r="L125" s="240">
        <v>410361</v>
      </c>
      <c r="M125" s="240">
        <v>250268</v>
      </c>
      <c r="N125" s="255">
        <v>87076</v>
      </c>
      <c r="O125" s="231"/>
    </row>
    <row r="126" spans="1:15">
      <c r="A126" s="245" t="s">
        <v>4104</v>
      </c>
      <c r="B126" s="240">
        <v>0</v>
      </c>
      <c r="C126" s="240">
        <v>0</v>
      </c>
      <c r="D126" s="240">
        <v>0</v>
      </c>
      <c r="E126" s="240">
        <v>-27651</v>
      </c>
      <c r="F126" s="240">
        <v>0</v>
      </c>
      <c r="G126" s="240">
        <v>0</v>
      </c>
      <c r="H126" s="240">
        <v>0</v>
      </c>
      <c r="I126" s="240">
        <v>0</v>
      </c>
      <c r="J126" s="240">
        <v>0</v>
      </c>
      <c r="K126" s="240">
        <v>0</v>
      </c>
      <c r="L126" s="240">
        <v>-5807</v>
      </c>
      <c r="M126" s="230">
        <v>0</v>
      </c>
      <c r="N126" s="258">
        <v>0</v>
      </c>
      <c r="O126" s="231"/>
    </row>
    <row r="127" spans="1:15">
      <c r="A127" s="245" t="s">
        <v>4105</v>
      </c>
      <c r="B127" s="230">
        <v>5479</v>
      </c>
      <c r="C127" s="230">
        <v>0</v>
      </c>
      <c r="D127" s="230">
        <v>0</v>
      </c>
      <c r="E127" s="240">
        <v>0</v>
      </c>
      <c r="F127" s="230">
        <v>0</v>
      </c>
      <c r="G127" s="240">
        <v>0</v>
      </c>
      <c r="H127" s="230">
        <v>0</v>
      </c>
      <c r="I127" s="230">
        <v>0</v>
      </c>
      <c r="J127" s="240">
        <v>23245</v>
      </c>
      <c r="K127" s="230">
        <v>0</v>
      </c>
      <c r="L127" s="230">
        <v>0</v>
      </c>
      <c r="M127" s="230">
        <v>0</v>
      </c>
      <c r="N127" s="255">
        <v>5479</v>
      </c>
      <c r="O127" s="231"/>
    </row>
    <row r="128" spans="1:15">
      <c r="A128" s="246" t="s">
        <v>4106</v>
      </c>
      <c r="B128" s="230">
        <v>1</v>
      </c>
      <c r="C128" s="230">
        <v>1</v>
      </c>
      <c r="D128" s="230">
        <v>1</v>
      </c>
      <c r="E128" s="230">
        <v>0</v>
      </c>
      <c r="F128" s="230">
        <v>-1</v>
      </c>
      <c r="G128" s="230">
        <v>0</v>
      </c>
      <c r="H128" s="230">
        <v>-1</v>
      </c>
      <c r="I128" s="230">
        <v>-789</v>
      </c>
      <c r="J128" s="230">
        <v>0</v>
      </c>
      <c r="K128" s="230">
        <v>-1</v>
      </c>
      <c r="L128" s="230">
        <v>-1</v>
      </c>
      <c r="M128" s="230">
        <v>0</v>
      </c>
      <c r="N128" s="255">
        <v>1</v>
      </c>
      <c r="O128" s="231"/>
    </row>
    <row r="129" spans="1:15">
      <c r="A129" s="245" t="s">
        <v>3634</v>
      </c>
      <c r="B129" s="230">
        <v>908365</v>
      </c>
      <c r="C129" s="230">
        <v>1245409</v>
      </c>
      <c r="D129" s="230">
        <v>1618897</v>
      </c>
      <c r="E129" s="230">
        <v>1796972</v>
      </c>
      <c r="F129" s="230">
        <v>2154749</v>
      </c>
      <c r="G129" s="230">
        <v>2813438</v>
      </c>
      <c r="H129" s="230">
        <v>3070072</v>
      </c>
      <c r="I129" s="230">
        <v>3558911</v>
      </c>
      <c r="J129" s="230">
        <v>3693654</v>
      </c>
      <c r="K129" s="230">
        <v>4350324</v>
      </c>
      <c r="L129" s="230">
        <v>4231005</v>
      </c>
      <c r="M129" s="230">
        <v>4086641</v>
      </c>
      <c r="N129" s="255">
        <v>781924</v>
      </c>
      <c r="O129" s="231"/>
    </row>
    <row r="130" spans="1:15">
      <c r="A130" s="245" t="s">
        <v>4107</v>
      </c>
      <c r="B130" s="230">
        <v>390532</v>
      </c>
      <c r="C130" s="230">
        <v>390532</v>
      </c>
      <c r="D130" s="230">
        <v>306362</v>
      </c>
      <c r="E130" s="230">
        <v>122033</v>
      </c>
      <c r="F130" s="230">
        <v>122033</v>
      </c>
      <c r="G130" s="240">
        <v>121382</v>
      </c>
      <c r="H130" s="240">
        <v>121382</v>
      </c>
      <c r="I130" s="240">
        <v>121382</v>
      </c>
      <c r="J130" s="240">
        <v>121382</v>
      </c>
      <c r="K130" s="240">
        <v>121382</v>
      </c>
      <c r="L130" s="240">
        <v>149382</v>
      </c>
      <c r="M130" s="240">
        <v>149382</v>
      </c>
      <c r="N130" s="255">
        <v>390532</v>
      </c>
      <c r="O130" s="231"/>
    </row>
    <row r="131" spans="1:15">
      <c r="A131" s="246" t="s">
        <v>4108</v>
      </c>
      <c r="B131" s="230">
        <v>550533</v>
      </c>
      <c r="C131" s="230">
        <v>554358</v>
      </c>
      <c r="D131" s="230">
        <v>453281</v>
      </c>
      <c r="E131" s="230">
        <v>52601</v>
      </c>
      <c r="F131" s="230">
        <v>52601</v>
      </c>
      <c r="G131" s="230">
        <v>0</v>
      </c>
      <c r="H131" s="230">
        <v>0</v>
      </c>
      <c r="I131" s="230">
        <v>0</v>
      </c>
      <c r="J131" s="230">
        <v>0</v>
      </c>
      <c r="K131" s="230">
        <v>0</v>
      </c>
      <c r="L131" s="230">
        <v>0</v>
      </c>
      <c r="M131" s="230">
        <v>0</v>
      </c>
      <c r="N131" s="255">
        <v>502621</v>
      </c>
      <c r="O131" s="231"/>
    </row>
    <row r="132" spans="1:15" ht="15.75" customHeight="1">
      <c r="A132" s="245" t="s">
        <v>4109</v>
      </c>
      <c r="B132" s="230">
        <v>0</v>
      </c>
      <c r="C132" s="230">
        <v>0</v>
      </c>
      <c r="D132" s="230">
        <v>0</v>
      </c>
      <c r="E132" s="230">
        <v>0</v>
      </c>
      <c r="F132" s="230">
        <v>0</v>
      </c>
      <c r="G132" s="230">
        <v>0</v>
      </c>
      <c r="H132" s="230">
        <v>0</v>
      </c>
      <c r="I132" s="230">
        <v>0</v>
      </c>
      <c r="J132" s="230">
        <v>0</v>
      </c>
      <c r="K132" s="230">
        <v>0</v>
      </c>
      <c r="L132" s="230">
        <v>0</v>
      </c>
      <c r="M132" s="230">
        <v>82412</v>
      </c>
      <c r="N132" s="255">
        <v>0</v>
      </c>
      <c r="O132" s="231"/>
    </row>
    <row r="133" spans="1:15">
      <c r="A133" s="245" t="s">
        <v>3633</v>
      </c>
      <c r="B133" s="230">
        <v>941065</v>
      </c>
      <c r="C133" s="230">
        <v>944890</v>
      </c>
      <c r="D133" s="230">
        <v>759643</v>
      </c>
      <c r="E133" s="230">
        <v>174634</v>
      </c>
      <c r="F133" s="230">
        <v>174634</v>
      </c>
      <c r="G133" s="230">
        <v>121382</v>
      </c>
      <c r="H133" s="230">
        <v>121382</v>
      </c>
      <c r="I133" s="230">
        <v>121382</v>
      </c>
      <c r="J133" s="230">
        <v>121382</v>
      </c>
      <c r="K133" s="230">
        <v>121382</v>
      </c>
      <c r="L133" s="230">
        <v>149382</v>
      </c>
      <c r="M133" s="230">
        <v>231794</v>
      </c>
      <c r="N133" s="255">
        <v>893153</v>
      </c>
      <c r="O133" s="231"/>
    </row>
    <row r="134" spans="1:15">
      <c r="A134" s="245" t="s">
        <v>4110</v>
      </c>
      <c r="B134" s="230">
        <v>76531010</v>
      </c>
      <c r="C134" s="230">
        <v>76353431</v>
      </c>
      <c r="D134" s="230">
        <v>73672846</v>
      </c>
      <c r="E134" s="230">
        <v>75544517</v>
      </c>
      <c r="F134" s="230">
        <v>75975651</v>
      </c>
      <c r="G134" s="230">
        <v>77286543</v>
      </c>
      <c r="H134" s="230">
        <v>79614019</v>
      </c>
      <c r="I134" s="230">
        <v>81425550</v>
      </c>
      <c r="J134" s="230">
        <v>75331825</v>
      </c>
      <c r="K134" s="230">
        <v>75684282</v>
      </c>
      <c r="L134" s="230">
        <v>75846450</v>
      </c>
      <c r="M134" s="230">
        <v>74974199</v>
      </c>
      <c r="N134" s="255">
        <v>74926091</v>
      </c>
      <c r="O134" s="231"/>
    </row>
    <row r="135" spans="1:15">
      <c r="A135" s="246" t="s">
        <v>4111</v>
      </c>
      <c r="B135" s="230">
        <v>1651937</v>
      </c>
      <c r="C135" s="230">
        <v>706089</v>
      </c>
      <c r="D135" s="230">
        <v>1676727</v>
      </c>
      <c r="E135" s="230">
        <v>1135578</v>
      </c>
      <c r="F135" s="230">
        <v>7196</v>
      </c>
      <c r="G135" s="230">
        <v>-2566786</v>
      </c>
      <c r="H135" s="230">
        <v>-790665</v>
      </c>
      <c r="I135" s="230">
        <v>-775256</v>
      </c>
      <c r="J135" s="230">
        <v>-6230330</v>
      </c>
      <c r="K135" s="230">
        <v>-2225388</v>
      </c>
      <c r="L135" s="230">
        <v>-2209947</v>
      </c>
      <c r="M135" s="230">
        <v>-4300920</v>
      </c>
      <c r="N135" s="255">
        <v>1636751</v>
      </c>
      <c r="O135" s="231"/>
    </row>
    <row r="136" spans="1:15">
      <c r="A136" s="242" t="s">
        <v>4112</v>
      </c>
      <c r="B136" s="243">
        <v>123983</v>
      </c>
      <c r="C136" s="243">
        <v>123983</v>
      </c>
      <c r="D136" s="243">
        <v>119214</v>
      </c>
      <c r="E136" s="243">
        <v>119214</v>
      </c>
      <c r="F136" s="243">
        <v>119214</v>
      </c>
      <c r="G136" s="243">
        <v>114445</v>
      </c>
      <c r="H136" s="243">
        <v>114445</v>
      </c>
      <c r="I136" s="243">
        <v>114445</v>
      </c>
      <c r="J136" s="243">
        <v>110796</v>
      </c>
      <c r="K136" s="243">
        <v>110796</v>
      </c>
      <c r="L136" s="243">
        <v>110796</v>
      </c>
      <c r="M136" s="243">
        <v>107245</v>
      </c>
      <c r="N136" s="256">
        <v>123983</v>
      </c>
      <c r="O136" s="231"/>
    </row>
    <row r="137" spans="1:15">
      <c r="A137" s="233" t="s">
        <v>4113</v>
      </c>
      <c r="B137" s="244">
        <v>78306930</v>
      </c>
      <c r="C137" s="244">
        <v>77183503</v>
      </c>
      <c r="D137" s="244">
        <v>75468788</v>
      </c>
      <c r="E137" s="244">
        <v>76799309</v>
      </c>
      <c r="F137" s="244">
        <v>76102061</v>
      </c>
      <c r="G137" s="244">
        <v>74834202</v>
      </c>
      <c r="H137" s="244">
        <v>78937800</v>
      </c>
      <c r="I137" s="244">
        <v>80764739</v>
      </c>
      <c r="J137" s="244">
        <v>69212291</v>
      </c>
      <c r="K137" s="244">
        <v>73569690</v>
      </c>
      <c r="L137" s="244">
        <v>73747299</v>
      </c>
      <c r="M137" s="244">
        <v>70780525</v>
      </c>
      <c r="N137" s="257">
        <v>76686825</v>
      </c>
      <c r="O137" s="231"/>
    </row>
    <row r="138" spans="1:15">
      <c r="A138" s="242" t="s">
        <v>3632</v>
      </c>
      <c r="B138" s="243">
        <v>112382426</v>
      </c>
      <c r="C138" s="243">
        <v>113896480</v>
      </c>
      <c r="D138" s="243">
        <v>138929865</v>
      </c>
      <c r="E138" s="243">
        <v>112320668</v>
      </c>
      <c r="F138" s="243">
        <v>110444985</v>
      </c>
      <c r="G138" s="243">
        <v>137794657</v>
      </c>
      <c r="H138" s="243">
        <v>109613483</v>
      </c>
      <c r="I138" s="243">
        <v>108018029</v>
      </c>
      <c r="J138" s="243">
        <v>130699426</v>
      </c>
      <c r="K138" s="243">
        <v>96032342</v>
      </c>
      <c r="L138" s="243">
        <v>94240535</v>
      </c>
      <c r="M138" s="243">
        <v>133530856</v>
      </c>
      <c r="N138" s="256">
        <v>137128854</v>
      </c>
      <c r="O138" s="231"/>
    </row>
    <row r="139" spans="1:15">
      <c r="A139" s="233"/>
      <c r="B139" s="244"/>
      <c r="C139" s="244"/>
      <c r="D139" s="244"/>
      <c r="E139" s="244"/>
      <c r="F139" s="244"/>
      <c r="G139" s="244"/>
      <c r="H139" s="244"/>
      <c r="I139" s="244"/>
      <c r="J139" s="244"/>
      <c r="K139" s="244"/>
      <c r="L139" s="244"/>
      <c r="M139" s="244"/>
      <c r="N139" s="257"/>
      <c r="O139" s="231"/>
    </row>
    <row r="140" spans="1:15">
      <c r="A140" s="233" t="s">
        <v>4114</v>
      </c>
      <c r="B140" s="244">
        <v>1375588353</v>
      </c>
      <c r="C140" s="244">
        <v>1376053195</v>
      </c>
      <c r="D140" s="244">
        <v>1410125053</v>
      </c>
      <c r="E140" s="244">
        <v>1379225547</v>
      </c>
      <c r="F140" s="244">
        <v>1383294723</v>
      </c>
      <c r="G140" s="244">
        <v>1410700063</v>
      </c>
      <c r="H140" s="244">
        <v>1387983652</v>
      </c>
      <c r="I140" s="244">
        <v>1394804346</v>
      </c>
      <c r="J140" s="244">
        <v>1430387466</v>
      </c>
      <c r="K140" s="244">
        <v>1382237296</v>
      </c>
      <c r="L140" s="244">
        <v>1382045259</v>
      </c>
      <c r="M140" s="244">
        <v>1454396362</v>
      </c>
      <c r="N140" s="257">
        <v>1401389952</v>
      </c>
      <c r="O140" s="231"/>
    </row>
    <row r="141" spans="1:15">
      <c r="A141" s="233"/>
      <c r="B141" s="236"/>
      <c r="C141" s="236"/>
      <c r="D141" s="236"/>
      <c r="E141" s="236"/>
      <c r="F141" s="236"/>
      <c r="G141" s="236"/>
      <c r="H141" s="236"/>
      <c r="I141" s="236"/>
      <c r="J141" s="236"/>
      <c r="K141" s="236"/>
      <c r="L141" s="236"/>
      <c r="M141" s="236"/>
      <c r="N141" s="253"/>
      <c r="O141" s="231"/>
    </row>
    <row r="142" spans="1:15">
      <c r="A142" s="237"/>
      <c r="B142" s="236"/>
      <c r="C142" s="236"/>
      <c r="D142" s="236"/>
      <c r="E142" s="236"/>
      <c r="F142" s="236"/>
      <c r="G142" s="236"/>
      <c r="H142" s="236"/>
      <c r="I142" s="236"/>
      <c r="J142" s="236"/>
      <c r="K142" s="236"/>
      <c r="L142" s="236"/>
      <c r="M142" s="236"/>
      <c r="N142" s="253"/>
      <c r="O142" s="231"/>
    </row>
    <row r="143" spans="1:15">
      <c r="A143" s="238" t="s">
        <v>3998</v>
      </c>
      <c r="B143" s="239"/>
      <c r="C143" s="239"/>
      <c r="D143" s="239"/>
      <c r="E143" s="239"/>
      <c r="F143" s="239"/>
      <c r="G143" s="239"/>
      <c r="H143" s="239"/>
      <c r="I143" s="239"/>
      <c r="J143" s="239"/>
      <c r="K143" s="239"/>
      <c r="L143" s="239"/>
      <c r="M143" s="239"/>
      <c r="N143" s="254"/>
      <c r="O143" s="231"/>
    </row>
    <row r="144" spans="1:15">
      <c r="A144" s="245" t="s">
        <v>3631</v>
      </c>
      <c r="B144" s="230"/>
      <c r="C144" s="230"/>
      <c r="D144" s="230"/>
      <c r="E144" s="230"/>
      <c r="F144" s="230"/>
      <c r="G144" s="230"/>
      <c r="H144" s="230"/>
      <c r="I144" s="230"/>
      <c r="J144" s="230"/>
      <c r="K144" s="230"/>
      <c r="L144" s="230"/>
      <c r="M144" s="230"/>
      <c r="N144" s="255"/>
      <c r="O144" s="231"/>
    </row>
    <row r="145" spans="1:15">
      <c r="A145" s="246" t="s">
        <v>3630</v>
      </c>
      <c r="B145" s="230"/>
      <c r="C145" s="230"/>
      <c r="D145" s="230"/>
      <c r="E145" s="230"/>
      <c r="F145" s="230"/>
      <c r="G145" s="230"/>
      <c r="H145" s="230"/>
      <c r="I145" s="230"/>
      <c r="J145" s="230"/>
      <c r="K145" s="230"/>
      <c r="L145" s="230"/>
      <c r="M145" s="230"/>
      <c r="N145" s="255"/>
      <c r="O145" s="231"/>
    </row>
    <row r="146" spans="1:15">
      <c r="A146" s="245" t="s">
        <v>4115</v>
      </c>
      <c r="B146" s="230">
        <v>418981943</v>
      </c>
      <c r="C146" s="230">
        <v>418981943</v>
      </c>
      <c r="D146" s="230">
        <v>426981943</v>
      </c>
      <c r="E146" s="230">
        <v>426981943</v>
      </c>
      <c r="F146" s="230">
        <v>426981943</v>
      </c>
      <c r="G146" s="230">
        <v>426981943</v>
      </c>
      <c r="H146" s="230">
        <v>426981943</v>
      </c>
      <c r="I146" s="230">
        <v>426981943</v>
      </c>
      <c r="J146" s="230">
        <v>426981943</v>
      </c>
      <c r="K146" s="230">
        <v>426981943</v>
      </c>
      <c r="L146" s="230">
        <v>426981943</v>
      </c>
      <c r="M146" s="230">
        <v>426981943</v>
      </c>
      <c r="N146" s="255">
        <v>418981943</v>
      </c>
      <c r="O146" s="231"/>
    </row>
    <row r="147" spans="1:15">
      <c r="A147" s="245" t="s">
        <v>4116</v>
      </c>
      <c r="B147" s="230">
        <v>418981943</v>
      </c>
      <c r="C147" s="230">
        <v>418981943</v>
      </c>
      <c r="D147" s="230">
        <v>426981943</v>
      </c>
      <c r="E147" s="230">
        <v>426981943</v>
      </c>
      <c r="F147" s="230">
        <v>426981943</v>
      </c>
      <c r="G147" s="230">
        <v>426981943</v>
      </c>
      <c r="H147" s="230">
        <v>426981943</v>
      </c>
      <c r="I147" s="230">
        <v>426981943</v>
      </c>
      <c r="J147" s="230">
        <v>426981943</v>
      </c>
      <c r="K147" s="230">
        <v>426981943</v>
      </c>
      <c r="L147" s="230">
        <v>426981943</v>
      </c>
      <c r="M147" s="230">
        <v>426981943</v>
      </c>
      <c r="N147" s="255">
        <v>418981943</v>
      </c>
      <c r="O147" s="231"/>
    </row>
    <row r="148" spans="1:15">
      <c r="A148" s="246" t="s">
        <v>4117</v>
      </c>
      <c r="B148" s="230">
        <v>101459737</v>
      </c>
      <c r="C148" s="230">
        <v>101459737</v>
      </c>
      <c r="D148" s="230">
        <v>101459737</v>
      </c>
      <c r="E148" s="230">
        <v>101459737</v>
      </c>
      <c r="F148" s="230">
        <v>101459737</v>
      </c>
      <c r="G148" s="230">
        <v>88459737</v>
      </c>
      <c r="H148" s="230">
        <v>88459737</v>
      </c>
      <c r="I148" s="230">
        <v>88459737</v>
      </c>
      <c r="J148" s="230">
        <v>76459737</v>
      </c>
      <c r="K148" s="230">
        <v>76459737</v>
      </c>
      <c r="L148" s="230">
        <v>76459737</v>
      </c>
      <c r="M148" s="230">
        <v>75459737</v>
      </c>
      <c r="N148" s="255">
        <v>78379745</v>
      </c>
      <c r="O148" s="231"/>
    </row>
    <row r="149" spans="1:15">
      <c r="A149" s="242" t="s">
        <v>4118</v>
      </c>
      <c r="B149" s="243">
        <v>21867</v>
      </c>
      <c r="C149" s="243">
        <v>21867</v>
      </c>
      <c r="D149" s="243">
        <v>21867</v>
      </c>
      <c r="E149" s="243">
        <v>21867</v>
      </c>
      <c r="F149" s="243">
        <v>21867</v>
      </c>
      <c r="G149" s="243">
        <v>21867</v>
      </c>
      <c r="H149" s="243">
        <v>21867</v>
      </c>
      <c r="I149" s="243">
        <v>21867</v>
      </c>
      <c r="J149" s="243">
        <v>21867</v>
      </c>
      <c r="K149" s="243">
        <v>21867</v>
      </c>
      <c r="L149" s="243">
        <v>21867</v>
      </c>
      <c r="M149" s="243">
        <v>21867</v>
      </c>
      <c r="N149" s="256">
        <v>21867</v>
      </c>
      <c r="O149" s="231"/>
    </row>
    <row r="150" spans="1:15">
      <c r="A150" s="233" t="s">
        <v>4119</v>
      </c>
      <c r="B150" s="244">
        <v>101481604</v>
      </c>
      <c r="C150" s="244">
        <v>101481604</v>
      </c>
      <c r="D150" s="244">
        <v>101481604</v>
      </c>
      <c r="E150" s="244">
        <v>101481604</v>
      </c>
      <c r="F150" s="244">
        <v>101481604</v>
      </c>
      <c r="G150" s="244">
        <v>88481604</v>
      </c>
      <c r="H150" s="244">
        <v>88481604</v>
      </c>
      <c r="I150" s="244">
        <v>88481604</v>
      </c>
      <c r="J150" s="244">
        <v>76481604</v>
      </c>
      <c r="K150" s="244">
        <v>76481604</v>
      </c>
      <c r="L150" s="244">
        <v>76481604</v>
      </c>
      <c r="M150" s="244">
        <v>75481604</v>
      </c>
      <c r="N150" s="257">
        <v>78401612</v>
      </c>
      <c r="O150" s="231"/>
    </row>
    <row r="151" spans="1:15">
      <c r="A151" s="238" t="s">
        <v>4120</v>
      </c>
      <c r="B151" s="239">
        <v>520463547</v>
      </c>
      <c r="C151" s="239">
        <v>520463547</v>
      </c>
      <c r="D151" s="239">
        <v>528463547</v>
      </c>
      <c r="E151" s="239">
        <v>528463547</v>
      </c>
      <c r="F151" s="239">
        <v>528463547</v>
      </c>
      <c r="G151" s="239">
        <v>515463547</v>
      </c>
      <c r="H151" s="239">
        <v>515463547</v>
      </c>
      <c r="I151" s="239">
        <v>515463547</v>
      </c>
      <c r="J151" s="239">
        <v>503463547</v>
      </c>
      <c r="K151" s="239">
        <v>503463547</v>
      </c>
      <c r="L151" s="239">
        <v>503463547</v>
      </c>
      <c r="M151" s="239">
        <v>502463547</v>
      </c>
      <c r="N151" s="254">
        <v>497383555</v>
      </c>
      <c r="O151" s="231"/>
    </row>
    <row r="152" spans="1:15">
      <c r="A152" s="233"/>
      <c r="B152" s="244"/>
      <c r="C152" s="244"/>
      <c r="D152" s="244"/>
      <c r="E152" s="244"/>
      <c r="F152" s="244"/>
      <c r="G152" s="244"/>
      <c r="H152" s="244"/>
      <c r="I152" s="244"/>
      <c r="J152" s="244"/>
      <c r="K152" s="244"/>
      <c r="L152" s="244"/>
      <c r="M152" s="244"/>
      <c r="N152" s="257"/>
      <c r="O152" s="231"/>
    </row>
    <row r="153" spans="1:15">
      <c r="A153" s="238" t="s">
        <v>3629</v>
      </c>
      <c r="B153" s="239"/>
      <c r="C153" s="239"/>
      <c r="D153" s="239"/>
      <c r="E153" s="239"/>
      <c r="F153" s="239"/>
      <c r="G153" s="239"/>
      <c r="H153" s="239"/>
      <c r="I153" s="239"/>
      <c r="J153" s="239"/>
      <c r="K153" s="239"/>
      <c r="L153" s="239"/>
      <c r="M153" s="239"/>
      <c r="N153" s="254"/>
      <c r="O153" s="231"/>
    </row>
    <row r="154" spans="1:15">
      <c r="A154" s="245"/>
      <c r="B154" s="230"/>
      <c r="C154" s="230"/>
      <c r="D154" s="230"/>
      <c r="E154" s="230"/>
      <c r="F154" s="230"/>
      <c r="G154" s="230"/>
      <c r="H154" s="230"/>
      <c r="I154" s="230"/>
      <c r="J154" s="230"/>
      <c r="K154" s="230"/>
      <c r="L154" s="230"/>
      <c r="M154" s="230"/>
      <c r="N154" s="255"/>
      <c r="O154" s="231"/>
    </row>
    <row r="155" spans="1:15">
      <c r="A155" s="246" t="s">
        <v>3628</v>
      </c>
      <c r="B155" s="230"/>
      <c r="C155" s="230"/>
      <c r="D155" s="230"/>
      <c r="E155" s="230"/>
      <c r="F155" s="230"/>
      <c r="G155" s="230"/>
      <c r="H155" s="230"/>
      <c r="I155" s="230"/>
      <c r="J155" s="230"/>
      <c r="K155" s="230"/>
      <c r="L155" s="230"/>
      <c r="M155" s="230"/>
      <c r="N155" s="255"/>
      <c r="O155" s="231"/>
    </row>
    <row r="156" spans="1:15">
      <c r="A156" s="245" t="s">
        <v>4121</v>
      </c>
      <c r="B156" s="240">
        <v>630808</v>
      </c>
      <c r="C156" s="240">
        <v>626338</v>
      </c>
      <c r="D156" s="240">
        <v>561875</v>
      </c>
      <c r="E156" s="240">
        <v>617351</v>
      </c>
      <c r="F156" s="240">
        <v>612834</v>
      </c>
      <c r="G156" s="240">
        <v>547116</v>
      </c>
      <c r="H156" s="240">
        <v>603755</v>
      </c>
      <c r="I156" s="240">
        <v>599191</v>
      </c>
      <c r="J156" s="230">
        <v>528335</v>
      </c>
      <c r="K156" s="240">
        <v>572613</v>
      </c>
      <c r="L156" s="240">
        <v>567741</v>
      </c>
      <c r="M156" s="240">
        <v>516192</v>
      </c>
      <c r="N156" s="258">
        <v>557994</v>
      </c>
      <c r="O156" s="231"/>
    </row>
    <row r="157" spans="1:15" ht="25.5">
      <c r="A157" s="245" t="s">
        <v>4122</v>
      </c>
      <c r="B157" s="230">
        <v>630808</v>
      </c>
      <c r="C157" s="230">
        <v>626338</v>
      </c>
      <c r="D157" s="230">
        <v>561875</v>
      </c>
      <c r="E157" s="230">
        <v>617351</v>
      </c>
      <c r="F157" s="230">
        <v>612834</v>
      </c>
      <c r="G157" s="230">
        <v>547116</v>
      </c>
      <c r="H157" s="230">
        <v>603755</v>
      </c>
      <c r="I157" s="230">
        <v>599191</v>
      </c>
      <c r="J157" s="230">
        <v>528335</v>
      </c>
      <c r="K157" s="230">
        <v>572613</v>
      </c>
      <c r="L157" s="230">
        <v>567741</v>
      </c>
      <c r="M157" s="230">
        <v>516192</v>
      </c>
      <c r="N157" s="255">
        <v>557994</v>
      </c>
      <c r="O157" s="231"/>
    </row>
    <row r="158" spans="1:15">
      <c r="A158" s="245" t="s">
        <v>4123</v>
      </c>
      <c r="B158" s="240">
        <v>0</v>
      </c>
      <c r="C158" s="240">
        <v>0</v>
      </c>
      <c r="D158" s="240">
        <v>0</v>
      </c>
      <c r="E158" s="240">
        <v>0</v>
      </c>
      <c r="F158" s="240">
        <v>0</v>
      </c>
      <c r="G158" s="240">
        <v>0</v>
      </c>
      <c r="H158" s="240">
        <v>0</v>
      </c>
      <c r="I158" s="240">
        <v>0</v>
      </c>
      <c r="J158" s="240">
        <v>146157</v>
      </c>
      <c r="K158" s="230">
        <v>0</v>
      </c>
      <c r="L158" s="240">
        <v>0</v>
      </c>
      <c r="M158" s="240">
        <v>0</v>
      </c>
      <c r="N158" s="258">
        <v>0</v>
      </c>
      <c r="O158" s="231"/>
    </row>
    <row r="159" spans="1:15" ht="25.5">
      <c r="A159" s="245" t="s">
        <v>4124</v>
      </c>
      <c r="B159" s="230">
        <v>619821</v>
      </c>
      <c r="C159" s="230">
        <v>620888</v>
      </c>
      <c r="D159" s="230">
        <v>633193</v>
      </c>
      <c r="E159" s="230">
        <v>638828</v>
      </c>
      <c r="F159" s="230">
        <v>652302</v>
      </c>
      <c r="G159" s="230">
        <v>666337</v>
      </c>
      <c r="H159" s="230">
        <v>681479</v>
      </c>
      <c r="I159" s="230">
        <v>698286</v>
      </c>
      <c r="J159" s="230">
        <v>693824</v>
      </c>
      <c r="K159" s="230">
        <v>698788</v>
      </c>
      <c r="L159" s="230">
        <v>562090</v>
      </c>
      <c r="M159" s="230">
        <v>562090</v>
      </c>
      <c r="N159" s="255">
        <v>623967</v>
      </c>
      <c r="O159" s="231"/>
    </row>
    <row r="160" spans="1:15">
      <c r="A160" s="246" t="s">
        <v>4125</v>
      </c>
      <c r="B160" s="230">
        <v>0</v>
      </c>
      <c r="C160" s="230">
        <v>0</v>
      </c>
      <c r="D160" s="230">
        <v>0</v>
      </c>
      <c r="E160" s="230">
        <v>0</v>
      </c>
      <c r="F160" s="230">
        <v>0</v>
      </c>
      <c r="G160" s="230">
        <v>0</v>
      </c>
      <c r="H160" s="230">
        <v>0</v>
      </c>
      <c r="I160" s="230">
        <v>0</v>
      </c>
      <c r="J160" s="230">
        <v>0</v>
      </c>
      <c r="K160" s="230">
        <v>42069</v>
      </c>
      <c r="L160" s="230">
        <v>0</v>
      </c>
      <c r="M160" s="230">
        <v>19911000</v>
      </c>
      <c r="N160" s="255">
        <v>0</v>
      </c>
      <c r="O160" s="231"/>
    </row>
    <row r="161" spans="1:15">
      <c r="A161" s="245" t="s">
        <v>4126</v>
      </c>
      <c r="B161" s="230">
        <v>179484</v>
      </c>
      <c r="C161" s="230">
        <v>179484</v>
      </c>
      <c r="D161" s="230">
        <v>179484</v>
      </c>
      <c r="E161" s="230">
        <v>179484</v>
      </c>
      <c r="F161" s="230">
        <v>179484</v>
      </c>
      <c r="G161" s="230">
        <v>172561</v>
      </c>
      <c r="H161" s="230">
        <v>172561</v>
      </c>
      <c r="I161" s="230">
        <v>172561</v>
      </c>
      <c r="J161" s="230">
        <v>172561</v>
      </c>
      <c r="K161" s="230">
        <v>172561</v>
      </c>
      <c r="L161" s="230">
        <v>109624</v>
      </c>
      <c r="M161" s="230">
        <v>109624</v>
      </c>
      <c r="N161" s="255">
        <v>179809</v>
      </c>
      <c r="O161" s="231"/>
    </row>
    <row r="162" spans="1:15">
      <c r="A162" s="245" t="s">
        <v>4127</v>
      </c>
      <c r="B162" s="230">
        <v>799305</v>
      </c>
      <c r="C162" s="230">
        <v>800372</v>
      </c>
      <c r="D162" s="230">
        <v>812677</v>
      </c>
      <c r="E162" s="230">
        <v>818312</v>
      </c>
      <c r="F162" s="230">
        <v>831787</v>
      </c>
      <c r="G162" s="230">
        <v>838898</v>
      </c>
      <c r="H162" s="230">
        <v>854040</v>
      </c>
      <c r="I162" s="230">
        <v>870846</v>
      </c>
      <c r="J162" s="230">
        <v>1012541</v>
      </c>
      <c r="K162" s="230">
        <v>913417</v>
      </c>
      <c r="L162" s="230">
        <v>671714</v>
      </c>
      <c r="M162" s="230">
        <v>20582714</v>
      </c>
      <c r="N162" s="255">
        <v>803776</v>
      </c>
      <c r="O162" s="231"/>
    </row>
    <row r="163" spans="1:15" ht="25.5">
      <c r="A163" s="246" t="s">
        <v>4128</v>
      </c>
      <c r="B163" s="230">
        <v>1917928</v>
      </c>
      <c r="C163" s="230">
        <v>1916744</v>
      </c>
      <c r="D163" s="230">
        <v>1915426</v>
      </c>
      <c r="E163" s="230">
        <v>1912624</v>
      </c>
      <c r="F163" s="230">
        <v>1920897</v>
      </c>
      <c r="G163" s="230">
        <v>1900422</v>
      </c>
      <c r="H163" s="230">
        <v>1893681</v>
      </c>
      <c r="I163" s="230">
        <v>1890691</v>
      </c>
      <c r="J163" s="230">
        <v>1888626</v>
      </c>
      <c r="K163" s="230">
        <v>1879136</v>
      </c>
      <c r="L163" s="230">
        <v>1876710</v>
      </c>
      <c r="M163" s="230">
        <v>1846373</v>
      </c>
      <c r="N163" s="255">
        <v>1918227</v>
      </c>
      <c r="O163" s="231"/>
    </row>
    <row r="164" spans="1:15">
      <c r="A164" s="245" t="s">
        <v>4129</v>
      </c>
      <c r="B164" s="230">
        <v>2981594</v>
      </c>
      <c r="C164" s="240">
        <v>2979415</v>
      </c>
      <c r="D164" s="240">
        <v>2977236</v>
      </c>
      <c r="E164" s="240">
        <v>2975057</v>
      </c>
      <c r="F164" s="240">
        <v>2972878</v>
      </c>
      <c r="G164" s="240">
        <v>2830699</v>
      </c>
      <c r="H164" s="240">
        <v>2828520</v>
      </c>
      <c r="I164" s="240">
        <v>2826341</v>
      </c>
      <c r="J164" s="240">
        <v>2824162</v>
      </c>
      <c r="K164" s="240">
        <v>2821983</v>
      </c>
      <c r="L164" s="240">
        <v>2819804</v>
      </c>
      <c r="M164" s="240">
        <v>3093359</v>
      </c>
      <c r="N164" s="255">
        <v>2983773</v>
      </c>
      <c r="O164" s="231"/>
    </row>
    <row r="165" spans="1:15">
      <c r="A165" s="245" t="s">
        <v>4130</v>
      </c>
      <c r="B165" s="230">
        <v>4899522</v>
      </c>
      <c r="C165" s="240">
        <v>4896159</v>
      </c>
      <c r="D165" s="240">
        <v>4892662</v>
      </c>
      <c r="E165" s="240">
        <v>4887681</v>
      </c>
      <c r="F165" s="240">
        <v>4893775</v>
      </c>
      <c r="G165" s="240">
        <v>4731121</v>
      </c>
      <c r="H165" s="240">
        <v>4722201</v>
      </c>
      <c r="I165" s="240">
        <v>4717032</v>
      </c>
      <c r="J165" s="240">
        <v>4712788</v>
      </c>
      <c r="K165" s="240">
        <v>4701120</v>
      </c>
      <c r="L165" s="240">
        <v>4696514</v>
      </c>
      <c r="M165" s="240">
        <v>4939732</v>
      </c>
      <c r="N165" s="258">
        <v>4902000</v>
      </c>
      <c r="O165" s="231"/>
    </row>
    <row r="166" spans="1:15">
      <c r="A166" s="246" t="s">
        <v>4131</v>
      </c>
      <c r="B166" s="240">
        <v>7</v>
      </c>
      <c r="C166" s="240">
        <v>0</v>
      </c>
      <c r="D166" s="240">
        <v>0</v>
      </c>
      <c r="E166" s="240">
        <v>0</v>
      </c>
      <c r="F166" s="240">
        <v>0</v>
      </c>
      <c r="G166" s="240">
        <v>0</v>
      </c>
      <c r="H166" s="240">
        <v>0</v>
      </c>
      <c r="I166" s="240">
        <v>0</v>
      </c>
      <c r="J166" s="240">
        <v>0</v>
      </c>
      <c r="K166" s="240">
        <v>0</v>
      </c>
      <c r="L166" s="240">
        <v>0</v>
      </c>
      <c r="M166" s="240">
        <v>0</v>
      </c>
      <c r="N166" s="255">
        <v>7</v>
      </c>
      <c r="O166" s="231"/>
    </row>
    <row r="167" spans="1:15">
      <c r="A167" s="245" t="s">
        <v>4132</v>
      </c>
      <c r="B167" s="230">
        <v>-7</v>
      </c>
      <c r="C167" s="230">
        <v>0</v>
      </c>
      <c r="D167" s="230">
        <v>0</v>
      </c>
      <c r="E167" s="230">
        <v>0</v>
      </c>
      <c r="F167" s="230">
        <v>0</v>
      </c>
      <c r="G167" s="230">
        <v>0</v>
      </c>
      <c r="H167" s="230">
        <v>0</v>
      </c>
      <c r="I167" s="230">
        <v>0</v>
      </c>
      <c r="J167" s="230">
        <v>0</v>
      </c>
      <c r="K167" s="230">
        <v>0</v>
      </c>
      <c r="L167" s="230">
        <v>0</v>
      </c>
      <c r="M167" s="230">
        <v>0</v>
      </c>
      <c r="N167" s="255">
        <v>0</v>
      </c>
      <c r="O167" s="231"/>
    </row>
    <row r="168" spans="1:15">
      <c r="A168" s="246" t="s">
        <v>4133</v>
      </c>
      <c r="B168" s="230">
        <v>0</v>
      </c>
      <c r="C168" s="230">
        <v>0</v>
      </c>
      <c r="D168" s="230">
        <v>0</v>
      </c>
      <c r="E168" s="230">
        <v>0</v>
      </c>
      <c r="F168" s="230">
        <v>0</v>
      </c>
      <c r="G168" s="230">
        <v>0</v>
      </c>
      <c r="H168" s="230">
        <v>0</v>
      </c>
      <c r="I168" s="230">
        <v>0</v>
      </c>
      <c r="J168" s="230">
        <v>0</v>
      </c>
      <c r="K168" s="230">
        <v>0</v>
      </c>
      <c r="L168" s="230">
        <v>0</v>
      </c>
      <c r="M168" s="230">
        <v>0</v>
      </c>
      <c r="N168" s="255">
        <v>7</v>
      </c>
      <c r="O168" s="231"/>
    </row>
    <row r="169" spans="1:15">
      <c r="A169" s="242" t="s">
        <v>4134</v>
      </c>
      <c r="B169" s="243">
        <v>11514694</v>
      </c>
      <c r="C169" s="243">
        <v>11555413</v>
      </c>
      <c r="D169" s="243">
        <v>11596278</v>
      </c>
      <c r="E169" s="243">
        <v>11637290</v>
      </c>
      <c r="F169" s="243">
        <v>11678448</v>
      </c>
      <c r="G169" s="243">
        <v>11719754</v>
      </c>
      <c r="H169" s="243">
        <v>11761208</v>
      </c>
      <c r="I169" s="243">
        <v>11802810</v>
      </c>
      <c r="J169" s="243">
        <v>11844561</v>
      </c>
      <c r="K169" s="243">
        <v>11886461</v>
      </c>
      <c r="L169" s="243">
        <v>11928511</v>
      </c>
      <c r="M169" s="243">
        <v>11970712</v>
      </c>
      <c r="N169" s="256">
        <v>11474119</v>
      </c>
      <c r="O169" s="231"/>
    </row>
    <row r="170" spans="1:15">
      <c r="A170" s="233" t="s">
        <v>4135</v>
      </c>
      <c r="B170" s="244">
        <v>11514694</v>
      </c>
      <c r="C170" s="244">
        <v>11555413</v>
      </c>
      <c r="D170" s="244">
        <v>11596278</v>
      </c>
      <c r="E170" s="244">
        <v>11637290</v>
      </c>
      <c r="F170" s="244">
        <v>11678448</v>
      </c>
      <c r="G170" s="244">
        <v>11719754</v>
      </c>
      <c r="H170" s="244">
        <v>11761208</v>
      </c>
      <c r="I170" s="244">
        <v>11802810</v>
      </c>
      <c r="J170" s="244">
        <v>11844561</v>
      </c>
      <c r="K170" s="244">
        <v>11886461</v>
      </c>
      <c r="L170" s="244">
        <v>11928511</v>
      </c>
      <c r="M170" s="244">
        <v>11970712</v>
      </c>
      <c r="N170" s="257">
        <v>11474119</v>
      </c>
      <c r="O170" s="231"/>
    </row>
    <row r="171" spans="1:15">
      <c r="A171" s="238" t="s">
        <v>4136</v>
      </c>
      <c r="B171" s="239">
        <v>17844329</v>
      </c>
      <c r="C171" s="239">
        <v>17878282</v>
      </c>
      <c r="D171" s="239">
        <v>17863493</v>
      </c>
      <c r="E171" s="239">
        <v>17960634</v>
      </c>
      <c r="F171" s="239">
        <v>18016844</v>
      </c>
      <c r="G171" s="239">
        <v>17836889</v>
      </c>
      <c r="H171" s="239">
        <v>17941203</v>
      </c>
      <c r="I171" s="239">
        <v>17989879</v>
      </c>
      <c r="J171" s="239">
        <v>18098225</v>
      </c>
      <c r="K171" s="239">
        <v>18073611</v>
      </c>
      <c r="L171" s="239">
        <v>17864480</v>
      </c>
      <c r="M171" s="239">
        <v>38009350</v>
      </c>
      <c r="N171" s="254">
        <v>17737897</v>
      </c>
      <c r="O171" s="231"/>
    </row>
    <row r="172" spans="1:15">
      <c r="A172" s="245"/>
      <c r="B172" s="230"/>
      <c r="C172" s="230"/>
      <c r="D172" s="230"/>
      <c r="E172" s="230"/>
      <c r="F172" s="230"/>
      <c r="G172" s="230"/>
      <c r="H172" s="230"/>
      <c r="I172" s="230"/>
      <c r="J172" s="230"/>
      <c r="K172" s="230"/>
      <c r="L172" s="230"/>
      <c r="M172" s="230"/>
      <c r="N172" s="255"/>
      <c r="O172" s="231"/>
    </row>
    <row r="173" spans="1:15">
      <c r="A173" s="245" t="s">
        <v>3627</v>
      </c>
      <c r="B173" s="230"/>
      <c r="C173" s="230"/>
      <c r="D173" s="240"/>
      <c r="E173" s="230"/>
      <c r="F173" s="230"/>
      <c r="G173" s="230"/>
      <c r="H173" s="230"/>
      <c r="I173" s="230"/>
      <c r="J173" s="240"/>
      <c r="K173" s="230"/>
      <c r="L173" s="230"/>
      <c r="M173" s="230"/>
      <c r="N173" s="258"/>
      <c r="O173" s="231"/>
    </row>
    <row r="174" spans="1:15">
      <c r="A174" s="245" t="s">
        <v>4137</v>
      </c>
      <c r="B174" s="230">
        <v>2741649</v>
      </c>
      <c r="C174" s="230">
        <v>2792531</v>
      </c>
      <c r="D174" s="230">
        <v>1950118</v>
      </c>
      <c r="E174" s="230">
        <v>1576452</v>
      </c>
      <c r="F174" s="230">
        <v>7852459</v>
      </c>
      <c r="G174" s="230">
        <v>4595075</v>
      </c>
      <c r="H174" s="230">
        <v>2253048</v>
      </c>
      <c r="I174" s="230">
        <v>1563574</v>
      </c>
      <c r="J174" s="230">
        <v>4915494</v>
      </c>
      <c r="K174" s="230">
        <v>2129989</v>
      </c>
      <c r="L174" s="230">
        <v>1800532</v>
      </c>
      <c r="M174" s="230">
        <v>2890059</v>
      </c>
      <c r="N174" s="255">
        <v>3903370</v>
      </c>
      <c r="O174" s="231"/>
    </row>
    <row r="175" spans="1:15">
      <c r="A175" s="245" t="s">
        <v>4138</v>
      </c>
      <c r="B175" s="230">
        <v>72996</v>
      </c>
      <c r="C175" s="230">
        <v>-32449</v>
      </c>
      <c r="D175" s="230">
        <v>0</v>
      </c>
      <c r="E175" s="230">
        <v>-36453</v>
      </c>
      <c r="F175" s="230">
        <v>-56124</v>
      </c>
      <c r="G175" s="230">
        <v>80358</v>
      </c>
      <c r="H175" s="230">
        <v>396805</v>
      </c>
      <c r="I175" s="230">
        <v>219795</v>
      </c>
      <c r="J175" s="230">
        <v>0</v>
      </c>
      <c r="K175" s="230">
        <v>-20652</v>
      </c>
      <c r="L175" s="230">
        <v>281695</v>
      </c>
      <c r="M175" s="240">
        <v>0</v>
      </c>
      <c r="N175" s="255">
        <v>0</v>
      </c>
      <c r="O175" s="231"/>
    </row>
    <row r="176" spans="1:15">
      <c r="A176" s="245" t="s">
        <v>4139</v>
      </c>
      <c r="B176" s="230">
        <v>624772</v>
      </c>
      <c r="C176" s="230">
        <v>567449</v>
      </c>
      <c r="D176" s="230">
        <v>426476</v>
      </c>
      <c r="E176" s="230">
        <v>413843</v>
      </c>
      <c r="F176" s="230">
        <v>411690</v>
      </c>
      <c r="G176" s="230">
        <v>376521</v>
      </c>
      <c r="H176" s="230">
        <v>358763</v>
      </c>
      <c r="I176" s="230">
        <v>304649</v>
      </c>
      <c r="J176" s="230">
        <v>334382</v>
      </c>
      <c r="K176" s="230">
        <v>439864</v>
      </c>
      <c r="L176" s="240">
        <v>431854</v>
      </c>
      <c r="M176" s="240">
        <v>522053</v>
      </c>
      <c r="N176" s="255">
        <v>555841</v>
      </c>
      <c r="O176" s="231"/>
    </row>
    <row r="177" spans="1:15">
      <c r="A177" s="245" t="s">
        <v>4140</v>
      </c>
      <c r="B177" s="230">
        <v>158426</v>
      </c>
      <c r="C177" s="230">
        <v>137184</v>
      </c>
      <c r="D177" s="230">
        <v>12672</v>
      </c>
      <c r="E177" s="230">
        <v>39941</v>
      </c>
      <c r="F177" s="230">
        <v>211004</v>
      </c>
      <c r="G177" s="230">
        <v>81388</v>
      </c>
      <c r="H177" s="230">
        <v>26565</v>
      </c>
      <c r="I177" s="230">
        <v>108674</v>
      </c>
      <c r="J177" s="230">
        <v>138023</v>
      </c>
      <c r="K177" s="230">
        <v>817003</v>
      </c>
      <c r="L177" s="230">
        <v>355453</v>
      </c>
      <c r="M177" s="230">
        <v>224562</v>
      </c>
      <c r="N177" s="255">
        <v>595348</v>
      </c>
      <c r="O177" s="231"/>
    </row>
    <row r="178" spans="1:15">
      <c r="A178" s="245" t="s">
        <v>4141</v>
      </c>
      <c r="B178" s="230">
        <v>6901327</v>
      </c>
      <c r="C178" s="230">
        <v>5136085</v>
      </c>
      <c r="D178" s="230">
        <v>3477302</v>
      </c>
      <c r="E178" s="230">
        <v>3306705</v>
      </c>
      <c r="F178" s="230">
        <v>3031074</v>
      </c>
      <c r="G178" s="230">
        <v>3866850</v>
      </c>
      <c r="H178" s="230">
        <v>5351095</v>
      </c>
      <c r="I178" s="230">
        <v>5057733</v>
      </c>
      <c r="J178" s="230">
        <v>3479416</v>
      </c>
      <c r="K178" s="230">
        <v>3669266</v>
      </c>
      <c r="L178" s="230">
        <v>4110078</v>
      </c>
      <c r="M178" s="240">
        <v>6051611</v>
      </c>
      <c r="N178" s="255">
        <v>5095821</v>
      </c>
      <c r="O178" s="231"/>
    </row>
    <row r="179" spans="1:15">
      <c r="A179" s="245" t="s">
        <v>4142</v>
      </c>
      <c r="B179" s="230">
        <v>2855912</v>
      </c>
      <c r="C179" s="230">
        <v>3521836</v>
      </c>
      <c r="D179" s="230">
        <v>3945941</v>
      </c>
      <c r="E179" s="230">
        <v>3488289</v>
      </c>
      <c r="F179" s="230">
        <v>3973647</v>
      </c>
      <c r="G179" s="230">
        <v>3328812</v>
      </c>
      <c r="H179" s="230">
        <v>2800203</v>
      </c>
      <c r="I179" s="230">
        <v>3437516</v>
      </c>
      <c r="J179" s="230">
        <v>6043165</v>
      </c>
      <c r="K179" s="230">
        <v>4953614</v>
      </c>
      <c r="L179" s="230">
        <v>7705668</v>
      </c>
      <c r="M179" s="240">
        <v>7930602</v>
      </c>
      <c r="N179" s="255">
        <v>5849396</v>
      </c>
      <c r="O179" s="231"/>
    </row>
    <row r="180" spans="1:15">
      <c r="A180" s="245" t="s">
        <v>4143</v>
      </c>
      <c r="B180" s="230">
        <v>3509</v>
      </c>
      <c r="C180" s="230">
        <v>3504</v>
      </c>
      <c r="D180" s="230">
        <v>3855</v>
      </c>
      <c r="E180" s="230">
        <v>4818</v>
      </c>
      <c r="F180" s="230">
        <v>5744</v>
      </c>
      <c r="G180" s="230">
        <v>6130</v>
      </c>
      <c r="H180" s="230">
        <v>3344</v>
      </c>
      <c r="I180" s="230">
        <v>3593</v>
      </c>
      <c r="J180" s="230">
        <v>4310</v>
      </c>
      <c r="K180" s="230">
        <v>4856</v>
      </c>
      <c r="L180" s="230">
        <v>4856</v>
      </c>
      <c r="M180" s="240">
        <v>2600</v>
      </c>
      <c r="N180" s="255">
        <v>2351</v>
      </c>
      <c r="O180" s="231"/>
    </row>
    <row r="181" spans="1:15">
      <c r="A181" s="245" t="s">
        <v>4144</v>
      </c>
      <c r="B181" s="230">
        <v>29208</v>
      </c>
      <c r="C181" s="230">
        <v>28892</v>
      </c>
      <c r="D181" s="230">
        <v>31464</v>
      </c>
      <c r="E181" s="230">
        <v>37807</v>
      </c>
      <c r="F181" s="230">
        <v>43809</v>
      </c>
      <c r="G181" s="230">
        <v>45913</v>
      </c>
      <c r="H181" s="230">
        <v>23582</v>
      </c>
      <c r="I181" s="230">
        <v>27547</v>
      </c>
      <c r="J181" s="230">
        <v>32201</v>
      </c>
      <c r="K181" s="230">
        <v>39533</v>
      </c>
      <c r="L181" s="230">
        <v>39278</v>
      </c>
      <c r="M181" s="240">
        <v>18888</v>
      </c>
      <c r="N181" s="255">
        <v>18851</v>
      </c>
      <c r="O181" s="231"/>
    </row>
    <row r="182" spans="1:15">
      <c r="A182" s="245" t="s">
        <v>4145</v>
      </c>
      <c r="B182" s="230">
        <v>127</v>
      </c>
      <c r="C182" s="230">
        <v>131</v>
      </c>
      <c r="D182" s="230">
        <v>144</v>
      </c>
      <c r="E182" s="230">
        <v>170</v>
      </c>
      <c r="F182" s="230">
        <v>151</v>
      </c>
      <c r="G182" s="230">
        <v>161</v>
      </c>
      <c r="H182" s="230">
        <v>91</v>
      </c>
      <c r="I182" s="230">
        <v>101</v>
      </c>
      <c r="J182" s="230">
        <v>121</v>
      </c>
      <c r="K182" s="230">
        <v>112</v>
      </c>
      <c r="L182" s="230">
        <v>112</v>
      </c>
      <c r="M182" s="240">
        <v>60</v>
      </c>
      <c r="N182" s="255">
        <v>89</v>
      </c>
      <c r="O182" s="231"/>
    </row>
    <row r="183" spans="1:15">
      <c r="A183" s="245" t="s">
        <v>4146</v>
      </c>
      <c r="B183" s="230">
        <v>410</v>
      </c>
      <c r="C183" s="230">
        <v>410</v>
      </c>
      <c r="D183" s="230">
        <v>451</v>
      </c>
      <c r="E183" s="230">
        <v>566</v>
      </c>
      <c r="F183" s="230">
        <v>700</v>
      </c>
      <c r="G183" s="230">
        <v>692</v>
      </c>
      <c r="H183" s="230">
        <v>327</v>
      </c>
      <c r="I183" s="230">
        <v>364</v>
      </c>
      <c r="J183" s="230">
        <v>437</v>
      </c>
      <c r="K183" s="230">
        <v>546</v>
      </c>
      <c r="L183" s="230">
        <v>546</v>
      </c>
      <c r="M183" s="240">
        <v>235</v>
      </c>
      <c r="N183" s="255">
        <v>460</v>
      </c>
      <c r="O183" s="231"/>
    </row>
    <row r="184" spans="1:15">
      <c r="A184" s="245" t="s">
        <v>4147</v>
      </c>
      <c r="B184" s="230">
        <v>891</v>
      </c>
      <c r="C184" s="230">
        <v>891</v>
      </c>
      <c r="D184" s="230">
        <v>980</v>
      </c>
      <c r="E184" s="230">
        <v>1158</v>
      </c>
      <c r="F184" s="230">
        <v>1036</v>
      </c>
      <c r="G184" s="230">
        <v>2247</v>
      </c>
      <c r="H184" s="230">
        <v>937</v>
      </c>
      <c r="I184" s="230">
        <v>843</v>
      </c>
      <c r="J184" s="230">
        <v>1011</v>
      </c>
      <c r="K184" s="230">
        <v>889</v>
      </c>
      <c r="L184" s="230">
        <v>1943</v>
      </c>
      <c r="M184" s="240">
        <v>917</v>
      </c>
      <c r="N184" s="255">
        <v>623</v>
      </c>
      <c r="O184" s="231"/>
    </row>
    <row r="185" spans="1:15">
      <c r="A185" s="245" t="s">
        <v>4148</v>
      </c>
      <c r="B185" s="240">
        <v>5122</v>
      </c>
      <c r="C185" s="240">
        <v>5089</v>
      </c>
      <c r="D185" s="240">
        <v>5680</v>
      </c>
      <c r="E185" s="230">
        <v>6908</v>
      </c>
      <c r="F185" s="230">
        <v>7971</v>
      </c>
      <c r="G185" s="230">
        <v>8285</v>
      </c>
      <c r="H185" s="240">
        <v>3706</v>
      </c>
      <c r="I185" s="240">
        <v>4562</v>
      </c>
      <c r="J185" s="240">
        <v>5500</v>
      </c>
      <c r="K185" s="240">
        <v>6895</v>
      </c>
      <c r="L185" s="240">
        <v>6474</v>
      </c>
      <c r="M185" s="240">
        <v>2786</v>
      </c>
      <c r="N185" s="258">
        <v>3183</v>
      </c>
      <c r="O185" s="231"/>
    </row>
    <row r="186" spans="1:15">
      <c r="A186" s="245" t="s">
        <v>4149</v>
      </c>
      <c r="B186" s="230">
        <v>2</v>
      </c>
      <c r="C186" s="230">
        <v>2</v>
      </c>
      <c r="D186" s="230">
        <v>2</v>
      </c>
      <c r="E186" s="230">
        <v>3</v>
      </c>
      <c r="F186" s="230">
        <v>3</v>
      </c>
      <c r="G186" s="230">
        <v>3</v>
      </c>
      <c r="H186" s="230">
        <v>2</v>
      </c>
      <c r="I186" s="230">
        <v>2</v>
      </c>
      <c r="J186" s="230">
        <v>2</v>
      </c>
      <c r="K186" s="230">
        <v>3</v>
      </c>
      <c r="L186" s="230">
        <v>3</v>
      </c>
      <c r="M186" s="230">
        <v>2</v>
      </c>
      <c r="N186" s="255">
        <v>2</v>
      </c>
      <c r="O186" s="231"/>
    </row>
    <row r="187" spans="1:15">
      <c r="A187" s="245" t="s">
        <v>4150</v>
      </c>
      <c r="B187" s="230" t="s">
        <v>4081</v>
      </c>
      <c r="C187" s="230" t="s">
        <v>4081</v>
      </c>
      <c r="D187" s="230" t="s">
        <v>4081</v>
      </c>
      <c r="E187" s="230">
        <v>87</v>
      </c>
      <c r="F187" s="230">
        <v>87</v>
      </c>
      <c r="G187" s="230">
        <v>87</v>
      </c>
      <c r="H187" s="230">
        <v>0</v>
      </c>
      <c r="I187" s="230">
        <v>0</v>
      </c>
      <c r="J187" s="230">
        <v>0</v>
      </c>
      <c r="K187" s="230">
        <v>0</v>
      </c>
      <c r="L187" s="230">
        <v>0</v>
      </c>
      <c r="M187" s="230">
        <v>0</v>
      </c>
      <c r="N187" s="255" t="s">
        <v>4081</v>
      </c>
      <c r="O187" s="231"/>
    </row>
    <row r="188" spans="1:15">
      <c r="A188" s="246" t="s">
        <v>4151</v>
      </c>
      <c r="B188" s="230">
        <v>30476</v>
      </c>
      <c r="C188" s="230">
        <v>37359</v>
      </c>
      <c r="D188" s="230">
        <v>38462</v>
      </c>
      <c r="E188" s="230">
        <v>53203</v>
      </c>
      <c r="F188" s="230">
        <v>71582</v>
      </c>
      <c r="G188" s="230">
        <v>71188</v>
      </c>
      <c r="H188" s="230">
        <v>87931</v>
      </c>
      <c r="I188" s="230">
        <v>90349</v>
      </c>
      <c r="J188" s="230">
        <v>92103</v>
      </c>
      <c r="K188" s="230">
        <v>93909</v>
      </c>
      <c r="L188" s="230">
        <v>104380</v>
      </c>
      <c r="M188" s="230">
        <v>90736</v>
      </c>
      <c r="N188" s="255">
        <v>26329</v>
      </c>
      <c r="O188" s="231"/>
    </row>
    <row r="189" spans="1:15">
      <c r="A189" s="245" t="s">
        <v>4152</v>
      </c>
      <c r="B189" s="230">
        <v>13719</v>
      </c>
      <c r="C189" s="230">
        <v>937933</v>
      </c>
      <c r="D189" s="230">
        <v>13342</v>
      </c>
      <c r="E189" s="230">
        <v>18334</v>
      </c>
      <c r="F189" s="230">
        <v>55328</v>
      </c>
      <c r="G189" s="230">
        <v>15173</v>
      </c>
      <c r="H189" s="230">
        <v>12419</v>
      </c>
      <c r="I189" s="230">
        <v>14558</v>
      </c>
      <c r="J189" s="230">
        <v>14335</v>
      </c>
      <c r="K189" s="230">
        <v>14335</v>
      </c>
      <c r="L189" s="230">
        <v>13100</v>
      </c>
      <c r="M189" s="230">
        <v>13563</v>
      </c>
      <c r="N189" s="255">
        <v>38208</v>
      </c>
      <c r="O189" s="231"/>
    </row>
    <row r="190" spans="1:15">
      <c r="A190" s="245" t="s">
        <v>4153</v>
      </c>
      <c r="B190" s="230">
        <v>13438545</v>
      </c>
      <c r="C190" s="230">
        <v>13136848</v>
      </c>
      <c r="D190" s="230">
        <v>9906889</v>
      </c>
      <c r="E190" s="230">
        <v>8911832</v>
      </c>
      <c r="F190" s="230">
        <v>15610161</v>
      </c>
      <c r="G190" s="230">
        <v>12478884</v>
      </c>
      <c r="H190" s="230">
        <v>11318818</v>
      </c>
      <c r="I190" s="230">
        <v>10833859</v>
      </c>
      <c r="J190" s="230">
        <v>15060500</v>
      </c>
      <c r="K190" s="230">
        <v>12150162</v>
      </c>
      <c r="L190" s="230">
        <v>14855970</v>
      </c>
      <c r="M190" s="230">
        <v>17748671</v>
      </c>
      <c r="N190" s="255">
        <v>16089873</v>
      </c>
      <c r="O190" s="231"/>
    </row>
    <row r="191" spans="1:15">
      <c r="A191" s="246" t="s">
        <v>4154</v>
      </c>
      <c r="B191" s="230">
        <v>470440000</v>
      </c>
      <c r="C191" s="230">
        <v>470440000</v>
      </c>
      <c r="D191" s="230">
        <v>477440000</v>
      </c>
      <c r="E191" s="230">
        <v>477440000</v>
      </c>
      <c r="F191" s="230">
        <v>477440000</v>
      </c>
      <c r="G191" s="230">
        <v>487440000</v>
      </c>
      <c r="H191" s="230">
        <v>487440000</v>
      </c>
      <c r="I191" s="230">
        <v>487440000</v>
      </c>
      <c r="J191" s="230">
        <v>497440000</v>
      </c>
      <c r="K191" s="230">
        <v>497440000</v>
      </c>
      <c r="L191" s="230">
        <v>497440000</v>
      </c>
      <c r="M191" s="230">
        <v>497440000</v>
      </c>
      <c r="N191" s="255">
        <v>470440000</v>
      </c>
      <c r="O191" s="231"/>
    </row>
    <row r="192" spans="1:15">
      <c r="A192" s="245" t="s">
        <v>4155</v>
      </c>
      <c r="B192" s="230">
        <v>1808215</v>
      </c>
      <c r="C192" s="230">
        <v>1808215</v>
      </c>
      <c r="D192" s="230">
        <v>1835598</v>
      </c>
      <c r="E192" s="230">
        <v>1835598</v>
      </c>
      <c r="F192" s="230">
        <v>1835598</v>
      </c>
      <c r="G192" s="230">
        <v>1874044</v>
      </c>
      <c r="H192" s="230">
        <v>1874044</v>
      </c>
      <c r="I192" s="230">
        <v>1874044</v>
      </c>
      <c r="J192" s="230">
        <v>1912491</v>
      </c>
      <c r="K192" s="230">
        <v>1917494</v>
      </c>
      <c r="L192" s="230">
        <v>1917661</v>
      </c>
      <c r="M192" s="230">
        <v>1917661</v>
      </c>
      <c r="N192" s="255">
        <v>1808215</v>
      </c>
      <c r="O192" s="231"/>
    </row>
    <row r="193" spans="1:15">
      <c r="A193" s="245" t="s">
        <v>4156</v>
      </c>
      <c r="B193" s="240">
        <v>472248215</v>
      </c>
      <c r="C193" s="240">
        <v>472248215</v>
      </c>
      <c r="D193" s="240">
        <v>479275598</v>
      </c>
      <c r="E193" s="240">
        <v>479275598</v>
      </c>
      <c r="F193" s="240">
        <v>479275598</v>
      </c>
      <c r="G193" s="240">
        <v>489314044</v>
      </c>
      <c r="H193" s="240">
        <v>489314044</v>
      </c>
      <c r="I193" s="240">
        <v>489314044</v>
      </c>
      <c r="J193" s="240">
        <v>499352491</v>
      </c>
      <c r="K193" s="240">
        <v>499357494</v>
      </c>
      <c r="L193" s="230">
        <v>499357661</v>
      </c>
      <c r="M193" s="230">
        <v>499357661</v>
      </c>
      <c r="N193" s="258">
        <v>472248215</v>
      </c>
      <c r="O193" s="231"/>
    </row>
    <row r="194" spans="1:15">
      <c r="A194" s="245" t="s">
        <v>4157</v>
      </c>
      <c r="B194" s="240">
        <v>34645373</v>
      </c>
      <c r="C194" s="240">
        <v>37321893</v>
      </c>
      <c r="D194" s="240">
        <v>34130475</v>
      </c>
      <c r="E194" s="240">
        <v>30880930</v>
      </c>
      <c r="F194" s="240">
        <v>31562351</v>
      </c>
      <c r="G194" s="240">
        <v>32981168</v>
      </c>
      <c r="H194" s="240">
        <v>33067624</v>
      </c>
      <c r="I194" s="240">
        <v>33014042</v>
      </c>
      <c r="J194" s="240">
        <v>31340197</v>
      </c>
      <c r="K194" s="240">
        <v>31125621</v>
      </c>
      <c r="L194" s="230">
        <v>26930566</v>
      </c>
      <c r="M194" s="230">
        <v>35685407</v>
      </c>
      <c r="N194" s="258">
        <v>32773822</v>
      </c>
      <c r="O194" s="231"/>
    </row>
    <row r="195" spans="1:15">
      <c r="A195" s="246" t="s">
        <v>4158</v>
      </c>
      <c r="B195" s="230">
        <v>0</v>
      </c>
      <c r="C195" s="230">
        <v>0</v>
      </c>
      <c r="D195" s="230">
        <v>0</v>
      </c>
      <c r="E195" s="230">
        <v>0</v>
      </c>
      <c r="F195" s="230">
        <v>0</v>
      </c>
      <c r="G195" s="230">
        <v>0</v>
      </c>
      <c r="H195" s="230">
        <v>0</v>
      </c>
      <c r="I195" s="230">
        <v>0</v>
      </c>
      <c r="J195" s="230">
        <v>0</v>
      </c>
      <c r="K195" s="230">
        <v>0</v>
      </c>
      <c r="L195" s="230">
        <v>0</v>
      </c>
      <c r="M195" s="230">
        <v>53</v>
      </c>
      <c r="N195" s="255">
        <v>0</v>
      </c>
      <c r="O195" s="231"/>
    </row>
    <row r="196" spans="1:15">
      <c r="A196" s="245" t="s">
        <v>4159</v>
      </c>
      <c r="B196" s="230">
        <v>34645373</v>
      </c>
      <c r="C196" s="230">
        <v>37321893</v>
      </c>
      <c r="D196" s="230">
        <v>34130475</v>
      </c>
      <c r="E196" s="230">
        <v>30880930</v>
      </c>
      <c r="F196" s="230">
        <v>31562351</v>
      </c>
      <c r="G196" s="230">
        <v>32981168</v>
      </c>
      <c r="H196" s="230">
        <v>33067624</v>
      </c>
      <c r="I196" s="230">
        <v>33014042</v>
      </c>
      <c r="J196" s="230">
        <v>31340197</v>
      </c>
      <c r="K196" s="230">
        <v>31125621</v>
      </c>
      <c r="L196" s="230">
        <v>26930566</v>
      </c>
      <c r="M196" s="230">
        <v>35685460</v>
      </c>
      <c r="N196" s="255">
        <v>32773822</v>
      </c>
      <c r="O196" s="231"/>
    </row>
    <row r="197" spans="1:15">
      <c r="A197" s="245" t="s">
        <v>4160</v>
      </c>
      <c r="B197" s="230">
        <v>1913142</v>
      </c>
      <c r="C197" s="230">
        <v>1875430</v>
      </c>
      <c r="D197" s="230">
        <v>1886867</v>
      </c>
      <c r="E197" s="230">
        <v>1879647</v>
      </c>
      <c r="F197" s="230">
        <v>1891427</v>
      </c>
      <c r="G197" s="230">
        <v>1891323</v>
      </c>
      <c r="H197" s="230">
        <v>1883597</v>
      </c>
      <c r="I197" s="230">
        <v>1931298</v>
      </c>
      <c r="J197" s="230">
        <v>1925842</v>
      </c>
      <c r="K197" s="230">
        <v>1904885</v>
      </c>
      <c r="L197" s="230">
        <v>1928215</v>
      </c>
      <c r="M197" s="230">
        <v>1917928</v>
      </c>
      <c r="N197" s="255">
        <v>1915993</v>
      </c>
      <c r="O197" s="231"/>
    </row>
    <row r="198" spans="1:15">
      <c r="A198" s="246" t="s">
        <v>4161</v>
      </c>
      <c r="B198" s="230">
        <v>215000</v>
      </c>
      <c r="C198" s="230">
        <v>165000</v>
      </c>
      <c r="D198" s="230">
        <v>175000</v>
      </c>
      <c r="E198" s="230">
        <v>175000</v>
      </c>
      <c r="F198" s="230">
        <v>125000</v>
      </c>
      <c r="G198" s="230">
        <v>125000</v>
      </c>
      <c r="H198" s="230">
        <v>125000</v>
      </c>
      <c r="I198" s="230">
        <v>125000</v>
      </c>
      <c r="J198" s="230">
        <v>130000</v>
      </c>
      <c r="K198" s="230">
        <v>130000</v>
      </c>
      <c r="L198" s="230">
        <v>130000</v>
      </c>
      <c r="M198" s="230">
        <v>880000</v>
      </c>
      <c r="N198" s="255">
        <v>275025</v>
      </c>
      <c r="O198" s="231"/>
    </row>
    <row r="199" spans="1:15">
      <c r="A199" s="245" t="s">
        <v>4162</v>
      </c>
      <c r="B199" s="230">
        <v>2128142</v>
      </c>
      <c r="C199" s="230">
        <v>2040430</v>
      </c>
      <c r="D199" s="230">
        <v>2061867</v>
      </c>
      <c r="E199" s="230">
        <v>2054647</v>
      </c>
      <c r="F199" s="230">
        <v>2016427</v>
      </c>
      <c r="G199" s="230">
        <v>2016323</v>
      </c>
      <c r="H199" s="230">
        <v>2008597</v>
      </c>
      <c r="I199" s="230">
        <v>2056298</v>
      </c>
      <c r="J199" s="230">
        <v>2055842</v>
      </c>
      <c r="K199" s="230">
        <v>2034885</v>
      </c>
      <c r="L199" s="230">
        <v>2058215</v>
      </c>
      <c r="M199" s="230">
        <v>2797928</v>
      </c>
      <c r="N199" s="255">
        <v>2191018</v>
      </c>
      <c r="O199" s="231"/>
    </row>
    <row r="200" spans="1:15">
      <c r="A200" s="245" t="s">
        <v>4163</v>
      </c>
      <c r="B200" s="230">
        <v>-5036136</v>
      </c>
      <c r="C200" s="230">
        <v>-195545</v>
      </c>
      <c r="D200" s="230">
        <v>-2</v>
      </c>
      <c r="E200" s="230">
        <v>1090445</v>
      </c>
      <c r="F200" s="230">
        <v>725810</v>
      </c>
      <c r="G200" s="230">
        <v>3538</v>
      </c>
      <c r="H200" s="230">
        <v>1854593</v>
      </c>
      <c r="I200" s="230">
        <v>3688914</v>
      </c>
      <c r="J200" s="230">
        <v>931807</v>
      </c>
      <c r="K200" s="230">
        <v>1433924</v>
      </c>
      <c r="L200" s="230">
        <v>1723703</v>
      </c>
      <c r="M200" s="230">
        <v>959952</v>
      </c>
      <c r="N200" s="255">
        <v>-2</v>
      </c>
      <c r="O200" s="231"/>
    </row>
    <row r="201" spans="1:15">
      <c r="A201" s="245" t="s">
        <v>4164</v>
      </c>
      <c r="B201" s="230">
        <v>49689</v>
      </c>
      <c r="C201" s="230">
        <v>-42855</v>
      </c>
      <c r="D201" s="230">
        <v>2</v>
      </c>
      <c r="E201" s="230">
        <v>238992</v>
      </c>
      <c r="F201" s="230">
        <v>159076</v>
      </c>
      <c r="G201" s="230">
        <v>-16852</v>
      </c>
      <c r="H201" s="230">
        <v>406468</v>
      </c>
      <c r="I201" s="230">
        <v>808491</v>
      </c>
      <c r="J201" s="230">
        <v>204224</v>
      </c>
      <c r="K201" s="230">
        <v>314271</v>
      </c>
      <c r="L201" s="230">
        <v>377781</v>
      </c>
      <c r="M201" s="230">
        <v>210392</v>
      </c>
      <c r="N201" s="255">
        <v>2</v>
      </c>
      <c r="O201" s="231"/>
    </row>
    <row r="202" spans="1:15">
      <c r="A202" s="245" t="s">
        <v>4165</v>
      </c>
      <c r="B202" s="230">
        <v>1868</v>
      </c>
      <c r="C202" s="230">
        <v>7179</v>
      </c>
      <c r="D202" s="230">
        <v>5059</v>
      </c>
      <c r="E202" s="230">
        <v>2423</v>
      </c>
      <c r="F202" s="230">
        <v>27789</v>
      </c>
      <c r="G202" s="230">
        <v>25476</v>
      </c>
      <c r="H202" s="230">
        <v>4004</v>
      </c>
      <c r="I202" s="230">
        <v>3641</v>
      </c>
      <c r="J202" s="230">
        <v>51013</v>
      </c>
      <c r="K202" s="230">
        <v>4874</v>
      </c>
      <c r="L202" s="230">
        <v>19665</v>
      </c>
      <c r="M202" s="230">
        <v>26210</v>
      </c>
      <c r="N202" s="255">
        <v>17180</v>
      </c>
      <c r="O202" s="231"/>
    </row>
    <row r="203" spans="1:15">
      <c r="A203" s="245" t="s">
        <v>4166</v>
      </c>
      <c r="B203" s="230">
        <v>12427243</v>
      </c>
      <c r="C203" s="230">
        <v>7623697</v>
      </c>
      <c r="D203" s="230">
        <v>8577864</v>
      </c>
      <c r="E203" s="230">
        <v>9532031</v>
      </c>
      <c r="F203" s="230">
        <v>4770833</v>
      </c>
      <c r="G203" s="230">
        <v>5725000</v>
      </c>
      <c r="H203" s="230">
        <v>6635445</v>
      </c>
      <c r="I203" s="230">
        <v>7589611</v>
      </c>
      <c r="J203" s="230">
        <v>8543778</v>
      </c>
      <c r="K203" s="230">
        <v>9478114</v>
      </c>
      <c r="L203" s="230">
        <v>10426034</v>
      </c>
      <c r="M203" s="240">
        <v>11375048</v>
      </c>
      <c r="N203" s="255">
        <v>11473076</v>
      </c>
      <c r="O203" s="231"/>
    </row>
    <row r="204" spans="1:15">
      <c r="A204" s="245" t="s">
        <v>4167</v>
      </c>
      <c r="B204" s="230">
        <v>116566</v>
      </c>
      <c r="C204" s="230">
        <v>57332</v>
      </c>
      <c r="D204" s="230">
        <v>66649</v>
      </c>
      <c r="E204" s="230">
        <v>85625</v>
      </c>
      <c r="F204" s="230">
        <v>60925</v>
      </c>
      <c r="G204" s="240">
        <v>64252</v>
      </c>
      <c r="H204" s="230">
        <v>85497</v>
      </c>
      <c r="I204" s="240">
        <v>96434</v>
      </c>
      <c r="J204" s="240">
        <v>106012</v>
      </c>
      <c r="K204" s="230">
        <v>77212</v>
      </c>
      <c r="L204" s="230">
        <v>123906</v>
      </c>
      <c r="M204" s="240">
        <v>100000</v>
      </c>
      <c r="N204" s="255">
        <v>92165</v>
      </c>
      <c r="O204" s="231"/>
    </row>
    <row r="205" spans="1:15">
      <c r="A205" s="245" t="s">
        <v>4168</v>
      </c>
      <c r="B205" s="230">
        <v>1920</v>
      </c>
      <c r="C205" s="230">
        <v>35</v>
      </c>
      <c r="D205" s="230">
        <v>37</v>
      </c>
      <c r="E205" s="230">
        <v>79</v>
      </c>
      <c r="F205" s="230">
        <v>105</v>
      </c>
      <c r="G205" s="230">
        <v>0</v>
      </c>
      <c r="H205" s="230">
        <v>1</v>
      </c>
      <c r="I205" s="230">
        <v>0</v>
      </c>
      <c r="J205" s="230">
        <v>0</v>
      </c>
      <c r="K205" s="230">
        <v>-31</v>
      </c>
      <c r="L205" s="230">
        <v>9</v>
      </c>
      <c r="M205" s="240">
        <v>21</v>
      </c>
      <c r="N205" s="255">
        <v>8</v>
      </c>
      <c r="O205" s="231"/>
    </row>
    <row r="206" spans="1:15">
      <c r="A206" s="246" t="s">
        <v>4169</v>
      </c>
      <c r="B206" s="230">
        <v>6579</v>
      </c>
      <c r="C206" s="230">
        <v>6336</v>
      </c>
      <c r="D206" s="230">
        <v>2187</v>
      </c>
      <c r="E206" s="230">
        <v>1203</v>
      </c>
      <c r="F206" s="230">
        <v>423</v>
      </c>
      <c r="G206" s="230">
        <v>353</v>
      </c>
      <c r="H206" s="230">
        <v>140</v>
      </c>
      <c r="I206" s="230">
        <v>54</v>
      </c>
      <c r="J206" s="230">
        <v>50</v>
      </c>
      <c r="K206" s="230">
        <v>-128</v>
      </c>
      <c r="L206" s="230">
        <v>131</v>
      </c>
      <c r="M206" s="230">
        <v>65</v>
      </c>
      <c r="N206" s="255">
        <v>140</v>
      </c>
      <c r="O206" s="231"/>
    </row>
    <row r="207" spans="1:15">
      <c r="A207" s="245" t="s">
        <v>4170</v>
      </c>
      <c r="B207" s="230">
        <v>7567728</v>
      </c>
      <c r="C207" s="230">
        <v>7456178</v>
      </c>
      <c r="D207" s="230">
        <v>8651797</v>
      </c>
      <c r="E207" s="230">
        <v>10950798</v>
      </c>
      <c r="F207" s="230">
        <v>5744962</v>
      </c>
      <c r="G207" s="230">
        <v>5801767</v>
      </c>
      <c r="H207" s="230">
        <v>8986146</v>
      </c>
      <c r="I207" s="230">
        <v>12187145</v>
      </c>
      <c r="J207" s="230">
        <v>9836883</v>
      </c>
      <c r="K207" s="230">
        <v>11308235</v>
      </c>
      <c r="L207" s="230">
        <v>12671230</v>
      </c>
      <c r="M207" s="230">
        <v>12671687</v>
      </c>
      <c r="N207" s="255">
        <v>11582570</v>
      </c>
      <c r="O207" s="231"/>
    </row>
    <row r="208" spans="1:15">
      <c r="A208" s="246" t="s">
        <v>4171</v>
      </c>
      <c r="B208" s="230">
        <v>182314</v>
      </c>
      <c r="C208" s="230">
        <v>184341</v>
      </c>
      <c r="D208" s="230">
        <v>194046</v>
      </c>
      <c r="E208" s="230">
        <v>200893</v>
      </c>
      <c r="F208" s="230">
        <v>206576</v>
      </c>
      <c r="G208" s="230">
        <v>214602</v>
      </c>
      <c r="H208" s="230">
        <v>221315</v>
      </c>
      <c r="I208" s="230">
        <v>228560</v>
      </c>
      <c r="J208" s="230">
        <v>235822</v>
      </c>
      <c r="K208" s="230">
        <v>241014</v>
      </c>
      <c r="L208" s="230">
        <v>247108</v>
      </c>
      <c r="M208" s="230">
        <v>182173</v>
      </c>
      <c r="N208" s="255">
        <v>176994</v>
      </c>
      <c r="O208" s="231"/>
    </row>
    <row r="209" spans="1:15">
      <c r="A209" s="245" t="s">
        <v>4172</v>
      </c>
      <c r="B209" s="230">
        <v>182314</v>
      </c>
      <c r="C209" s="230">
        <v>184341</v>
      </c>
      <c r="D209" s="230">
        <v>194046</v>
      </c>
      <c r="E209" s="230">
        <v>200893</v>
      </c>
      <c r="F209" s="230">
        <v>206576</v>
      </c>
      <c r="G209" s="230">
        <v>214602</v>
      </c>
      <c r="H209" s="230">
        <v>221315</v>
      </c>
      <c r="I209" s="230">
        <v>228560</v>
      </c>
      <c r="J209" s="230">
        <v>235822</v>
      </c>
      <c r="K209" s="230">
        <v>241014</v>
      </c>
      <c r="L209" s="230">
        <v>247108</v>
      </c>
      <c r="M209" s="240">
        <v>182173</v>
      </c>
      <c r="N209" s="255">
        <v>176994</v>
      </c>
      <c r="O209" s="231"/>
    </row>
    <row r="210" spans="1:15">
      <c r="A210" s="245" t="s">
        <v>4173</v>
      </c>
      <c r="B210" s="230">
        <v>46105</v>
      </c>
      <c r="C210" s="230">
        <v>47239</v>
      </c>
      <c r="D210" s="230">
        <v>50547</v>
      </c>
      <c r="E210" s="230">
        <v>64156</v>
      </c>
      <c r="F210" s="230">
        <v>33827</v>
      </c>
      <c r="G210" s="230">
        <v>29966</v>
      </c>
      <c r="H210" s="230">
        <v>45688</v>
      </c>
      <c r="I210" s="230">
        <v>50935</v>
      </c>
      <c r="J210" s="230">
        <v>55148</v>
      </c>
      <c r="K210" s="230">
        <v>20608</v>
      </c>
      <c r="L210" s="230">
        <v>62948</v>
      </c>
      <c r="M210" s="240">
        <v>33978</v>
      </c>
      <c r="N210" s="255">
        <v>27423</v>
      </c>
      <c r="O210" s="231"/>
    </row>
    <row r="211" spans="1:15">
      <c r="A211" s="245" t="s">
        <v>4174</v>
      </c>
      <c r="B211" s="230">
        <v>65552</v>
      </c>
      <c r="C211" s="230">
        <v>65323</v>
      </c>
      <c r="D211" s="230">
        <v>71156</v>
      </c>
      <c r="E211" s="230">
        <v>95329</v>
      </c>
      <c r="F211" s="230">
        <v>52094</v>
      </c>
      <c r="G211" s="230">
        <v>39117</v>
      </c>
      <c r="H211" s="230">
        <v>67203</v>
      </c>
      <c r="I211" s="230">
        <v>74764</v>
      </c>
      <c r="J211" s="230">
        <v>84992</v>
      </c>
      <c r="K211" s="230">
        <v>30326</v>
      </c>
      <c r="L211" s="230">
        <v>126893</v>
      </c>
      <c r="M211" s="230">
        <v>74394</v>
      </c>
      <c r="N211" s="255">
        <v>55187</v>
      </c>
      <c r="O211" s="231"/>
    </row>
    <row r="212" spans="1:15">
      <c r="A212" s="245" t="s">
        <v>4175</v>
      </c>
      <c r="B212" s="230">
        <v>335914</v>
      </c>
      <c r="C212" s="230">
        <v>376734</v>
      </c>
      <c r="D212" s="230">
        <v>374476</v>
      </c>
      <c r="E212" s="230">
        <v>394511</v>
      </c>
      <c r="F212" s="230">
        <v>448129</v>
      </c>
      <c r="G212" s="230">
        <v>503176</v>
      </c>
      <c r="H212" s="230">
        <v>640134</v>
      </c>
      <c r="I212" s="230">
        <v>723114</v>
      </c>
      <c r="J212" s="230">
        <v>715126</v>
      </c>
      <c r="K212" s="230">
        <v>685776</v>
      </c>
      <c r="L212" s="230">
        <v>676071</v>
      </c>
      <c r="M212" s="230">
        <v>742245</v>
      </c>
      <c r="N212" s="255">
        <v>688700</v>
      </c>
      <c r="O212" s="231"/>
    </row>
    <row r="213" spans="1:15">
      <c r="A213" s="245" t="s">
        <v>4176</v>
      </c>
      <c r="B213" s="230">
        <v>628882</v>
      </c>
      <c r="C213" s="230">
        <v>620929</v>
      </c>
      <c r="D213" s="230">
        <v>225575</v>
      </c>
      <c r="E213" s="230">
        <v>250431</v>
      </c>
      <c r="F213" s="230">
        <v>598142</v>
      </c>
      <c r="G213" s="230">
        <v>620179</v>
      </c>
      <c r="H213" s="230">
        <v>821534</v>
      </c>
      <c r="I213" s="230">
        <v>878654</v>
      </c>
      <c r="J213" s="230">
        <v>788356</v>
      </c>
      <c r="K213" s="230">
        <v>677843</v>
      </c>
      <c r="L213" s="230">
        <v>600294</v>
      </c>
      <c r="M213" s="240">
        <v>660365</v>
      </c>
      <c r="N213" s="255">
        <v>579746</v>
      </c>
      <c r="O213" s="231"/>
    </row>
    <row r="214" spans="1:15">
      <c r="A214" s="245" t="s">
        <v>4177</v>
      </c>
      <c r="B214" s="230">
        <v>21295</v>
      </c>
      <c r="C214" s="230">
        <v>20500</v>
      </c>
      <c r="D214" s="230">
        <v>23924</v>
      </c>
      <c r="E214" s="230">
        <v>30311</v>
      </c>
      <c r="F214" s="230">
        <v>15073</v>
      </c>
      <c r="G214" s="230">
        <v>13490</v>
      </c>
      <c r="H214" s="230">
        <v>20996</v>
      </c>
      <c r="I214" s="230">
        <v>23096</v>
      </c>
      <c r="J214" s="230">
        <v>26987</v>
      </c>
      <c r="K214" s="230">
        <v>9619</v>
      </c>
      <c r="L214" s="230">
        <v>38009</v>
      </c>
      <c r="M214" s="230">
        <v>20734</v>
      </c>
      <c r="N214" s="255">
        <v>16953</v>
      </c>
      <c r="O214" s="231"/>
    </row>
    <row r="215" spans="1:15">
      <c r="A215" s="246" t="s">
        <v>4178</v>
      </c>
      <c r="B215" s="230">
        <v>77556</v>
      </c>
      <c r="C215" s="230">
        <v>154898</v>
      </c>
      <c r="D215" s="230">
        <v>232770</v>
      </c>
      <c r="E215" s="230">
        <v>77729</v>
      </c>
      <c r="F215" s="230">
        <v>155300</v>
      </c>
      <c r="G215" s="230">
        <v>233252</v>
      </c>
      <c r="H215" s="230">
        <v>77451</v>
      </c>
      <c r="I215" s="230">
        <v>155010</v>
      </c>
      <c r="J215" s="230">
        <v>232672</v>
      </c>
      <c r="K215" s="230">
        <v>78479</v>
      </c>
      <c r="L215" s="230">
        <v>157355</v>
      </c>
      <c r="M215" s="230">
        <v>236526</v>
      </c>
      <c r="N215" s="255">
        <v>230742</v>
      </c>
      <c r="O215" s="231"/>
    </row>
    <row r="216" spans="1:15">
      <c r="A216" s="245" t="s">
        <v>4179</v>
      </c>
      <c r="B216" s="230">
        <v>1175304</v>
      </c>
      <c r="C216" s="230">
        <v>1285623</v>
      </c>
      <c r="D216" s="230">
        <v>978448</v>
      </c>
      <c r="E216" s="230">
        <v>912466</v>
      </c>
      <c r="F216" s="230">
        <v>1302564</v>
      </c>
      <c r="G216" s="230">
        <v>1439181</v>
      </c>
      <c r="H216" s="230">
        <v>1673006</v>
      </c>
      <c r="I216" s="230">
        <v>1905573</v>
      </c>
      <c r="J216" s="230">
        <v>1903280</v>
      </c>
      <c r="K216" s="230">
        <v>1502650</v>
      </c>
      <c r="L216" s="230">
        <v>1661569</v>
      </c>
      <c r="M216" s="230">
        <v>1768241</v>
      </c>
      <c r="N216" s="255">
        <v>1598750</v>
      </c>
      <c r="O216" s="231"/>
    </row>
    <row r="217" spans="1:15" ht="25.5">
      <c r="A217" s="245" t="s">
        <v>4180</v>
      </c>
      <c r="B217" s="230">
        <v>574616</v>
      </c>
      <c r="C217" s="230">
        <v>628521</v>
      </c>
      <c r="D217" s="230">
        <v>673314</v>
      </c>
      <c r="E217" s="230">
        <v>717672</v>
      </c>
      <c r="F217" s="230">
        <v>674777</v>
      </c>
      <c r="G217" s="230">
        <v>662227</v>
      </c>
      <c r="H217" s="230">
        <v>678534</v>
      </c>
      <c r="I217" s="230">
        <v>677071</v>
      </c>
      <c r="J217" s="230">
        <v>708330</v>
      </c>
      <c r="K217" s="230">
        <v>686172</v>
      </c>
      <c r="L217" s="230">
        <v>685965</v>
      </c>
      <c r="M217" s="230">
        <v>675070</v>
      </c>
      <c r="N217" s="255">
        <v>599556</v>
      </c>
      <c r="O217" s="231"/>
    </row>
    <row r="218" spans="1:15" ht="25.5">
      <c r="A218" s="245" t="s">
        <v>4181</v>
      </c>
      <c r="B218" s="230">
        <v>283000</v>
      </c>
      <c r="C218" s="230">
        <v>283000</v>
      </c>
      <c r="D218" s="230">
        <v>283000</v>
      </c>
      <c r="E218" s="230">
        <v>283000</v>
      </c>
      <c r="F218" s="230">
        <v>283000</v>
      </c>
      <c r="G218" s="230">
        <v>283000</v>
      </c>
      <c r="H218" s="230">
        <v>283000</v>
      </c>
      <c r="I218" s="230">
        <v>283000</v>
      </c>
      <c r="J218" s="230">
        <v>283000</v>
      </c>
      <c r="K218" s="230">
        <v>283000</v>
      </c>
      <c r="L218" s="230">
        <v>283000</v>
      </c>
      <c r="M218" s="230">
        <v>269000</v>
      </c>
      <c r="N218" s="255">
        <v>283000</v>
      </c>
      <c r="O218" s="231"/>
    </row>
    <row r="219" spans="1:15">
      <c r="A219" s="245" t="s">
        <v>4182</v>
      </c>
      <c r="B219" s="230">
        <v>180111</v>
      </c>
      <c r="C219" s="230">
        <v>173078</v>
      </c>
      <c r="D219" s="230">
        <v>193720</v>
      </c>
      <c r="E219" s="230">
        <v>233880</v>
      </c>
      <c r="F219" s="230">
        <v>279271</v>
      </c>
      <c r="G219" s="230">
        <v>303579</v>
      </c>
      <c r="H219" s="230">
        <v>194840</v>
      </c>
      <c r="I219" s="230">
        <v>214276</v>
      </c>
      <c r="J219" s="230">
        <v>236636</v>
      </c>
      <c r="K219" s="230">
        <v>269456</v>
      </c>
      <c r="L219" s="230">
        <v>253418</v>
      </c>
      <c r="M219" s="230">
        <v>169939</v>
      </c>
      <c r="N219" s="255">
        <v>123657</v>
      </c>
      <c r="O219" s="231"/>
    </row>
    <row r="220" spans="1:15">
      <c r="A220" s="245" t="s">
        <v>4183</v>
      </c>
      <c r="B220" s="230">
        <v>10767</v>
      </c>
      <c r="C220" s="230">
        <v>10307</v>
      </c>
      <c r="D220" s="230">
        <v>14867</v>
      </c>
      <c r="E220" s="230">
        <v>11415</v>
      </c>
      <c r="F220" s="230">
        <v>7827</v>
      </c>
      <c r="G220" s="230">
        <v>11582</v>
      </c>
      <c r="H220" s="230">
        <v>10448</v>
      </c>
      <c r="I220" s="230">
        <v>8270</v>
      </c>
      <c r="J220" s="230">
        <v>12110</v>
      </c>
      <c r="K220" s="230">
        <v>3725</v>
      </c>
      <c r="L220" s="230">
        <v>8036</v>
      </c>
      <c r="M220" s="230">
        <v>14901</v>
      </c>
      <c r="N220" s="255">
        <v>11591</v>
      </c>
      <c r="O220" s="231"/>
    </row>
    <row r="221" spans="1:15">
      <c r="A221" s="245" t="s">
        <v>4184</v>
      </c>
      <c r="B221" s="230">
        <v>23447</v>
      </c>
      <c r="C221" s="230">
        <v>23452</v>
      </c>
      <c r="D221" s="230">
        <v>23465</v>
      </c>
      <c r="E221" s="230">
        <v>23469</v>
      </c>
      <c r="F221" s="230">
        <v>23484</v>
      </c>
      <c r="G221" s="230">
        <v>23500</v>
      </c>
      <c r="H221" s="230">
        <v>23511</v>
      </c>
      <c r="I221" s="230">
        <v>121500</v>
      </c>
      <c r="J221" s="230">
        <v>121426</v>
      </c>
      <c r="K221" s="230">
        <v>121427</v>
      </c>
      <c r="L221" s="230">
        <v>121437</v>
      </c>
      <c r="M221" s="240">
        <v>121439</v>
      </c>
      <c r="N221" s="255">
        <v>23447</v>
      </c>
      <c r="O221" s="231"/>
    </row>
    <row r="222" spans="1:15">
      <c r="A222" s="245" t="s">
        <v>4185</v>
      </c>
      <c r="B222" s="230">
        <v>921057</v>
      </c>
      <c r="C222" s="230">
        <v>132251</v>
      </c>
      <c r="D222" s="230">
        <v>210799</v>
      </c>
      <c r="E222" s="230">
        <v>280959</v>
      </c>
      <c r="F222" s="230">
        <v>350802</v>
      </c>
      <c r="G222" s="230">
        <v>447029</v>
      </c>
      <c r="H222" s="230">
        <v>521534</v>
      </c>
      <c r="I222" s="230">
        <v>596039</v>
      </c>
      <c r="J222" s="230">
        <v>667148</v>
      </c>
      <c r="K222" s="230">
        <v>741275</v>
      </c>
      <c r="L222" s="230">
        <v>815403</v>
      </c>
      <c r="M222" s="240">
        <v>874773</v>
      </c>
      <c r="N222" s="255">
        <v>855397</v>
      </c>
      <c r="O222" s="231"/>
    </row>
    <row r="223" spans="1:15">
      <c r="A223" s="245" t="s">
        <v>4186</v>
      </c>
      <c r="B223" s="230">
        <v>356242</v>
      </c>
      <c r="C223" s="230">
        <v>392147</v>
      </c>
      <c r="D223" s="230">
        <v>422255</v>
      </c>
      <c r="E223" s="230">
        <v>518748</v>
      </c>
      <c r="F223" s="230">
        <v>661604</v>
      </c>
      <c r="G223" s="230">
        <v>658846</v>
      </c>
      <c r="H223" s="230">
        <v>432275</v>
      </c>
      <c r="I223" s="230">
        <v>423407</v>
      </c>
      <c r="J223" s="230">
        <v>450695</v>
      </c>
      <c r="K223" s="230">
        <v>567499</v>
      </c>
      <c r="L223" s="230">
        <v>579308</v>
      </c>
      <c r="M223" s="230">
        <v>403422</v>
      </c>
      <c r="N223" s="255">
        <v>319596</v>
      </c>
      <c r="O223" s="231"/>
    </row>
    <row r="224" spans="1:15">
      <c r="A224" s="245" t="s">
        <v>4187</v>
      </c>
      <c r="B224" s="230">
        <v>7471</v>
      </c>
      <c r="C224" s="230">
        <v>30451</v>
      </c>
      <c r="D224" s="230">
        <v>15252</v>
      </c>
      <c r="E224" s="230">
        <v>19265</v>
      </c>
      <c r="F224" s="230">
        <v>15498</v>
      </c>
      <c r="G224" s="230">
        <v>17812</v>
      </c>
      <c r="H224" s="230">
        <v>23852</v>
      </c>
      <c r="I224" s="230">
        <v>24052</v>
      </c>
      <c r="J224" s="230">
        <v>32795</v>
      </c>
      <c r="K224" s="230">
        <v>19314</v>
      </c>
      <c r="L224" s="230">
        <v>41996</v>
      </c>
      <c r="M224" s="230">
        <v>25032</v>
      </c>
      <c r="N224" s="255">
        <v>20442</v>
      </c>
      <c r="O224" s="231"/>
    </row>
    <row r="225" spans="1:15">
      <c r="A225" s="245" t="s">
        <v>4188</v>
      </c>
      <c r="B225" s="240">
        <v>9395</v>
      </c>
      <c r="C225" s="240">
        <v>18790</v>
      </c>
      <c r="D225" s="230">
        <v>526476</v>
      </c>
      <c r="E225" s="240">
        <v>37580</v>
      </c>
      <c r="F225" s="240">
        <v>46975</v>
      </c>
      <c r="G225" s="230">
        <v>554661</v>
      </c>
      <c r="H225" s="240">
        <v>2</v>
      </c>
      <c r="I225" s="240">
        <v>12259</v>
      </c>
      <c r="J225" s="230">
        <v>522806</v>
      </c>
      <c r="K225" s="240">
        <v>36773</v>
      </c>
      <c r="L225" s="240">
        <v>49030</v>
      </c>
      <c r="M225" s="240">
        <v>0</v>
      </c>
      <c r="N225" s="255">
        <v>498291</v>
      </c>
      <c r="O225" s="231"/>
    </row>
    <row r="226" spans="1:15">
      <c r="A226" s="245" t="s">
        <v>4189</v>
      </c>
      <c r="B226" s="230">
        <v>0</v>
      </c>
      <c r="C226" s="230">
        <v>0</v>
      </c>
      <c r="D226" s="230">
        <v>2</v>
      </c>
      <c r="E226" s="230">
        <v>0</v>
      </c>
      <c r="F226" s="230">
        <v>0</v>
      </c>
      <c r="G226" s="230">
        <v>51408</v>
      </c>
      <c r="H226" s="230">
        <v>0</v>
      </c>
      <c r="I226" s="230">
        <v>0</v>
      </c>
      <c r="J226" s="230">
        <v>3</v>
      </c>
      <c r="K226" s="230">
        <v>0</v>
      </c>
      <c r="L226" s="240">
        <v>0</v>
      </c>
      <c r="M226" s="240">
        <v>109361</v>
      </c>
      <c r="N226" s="255">
        <v>2</v>
      </c>
      <c r="O226" s="231"/>
    </row>
    <row r="227" spans="1:15">
      <c r="A227" s="245" t="s">
        <v>4190</v>
      </c>
      <c r="B227" s="230">
        <v>2919176</v>
      </c>
      <c r="C227" s="230">
        <v>1791422</v>
      </c>
      <c r="D227" s="230">
        <v>1872962</v>
      </c>
      <c r="E227" s="230">
        <v>624213</v>
      </c>
      <c r="F227" s="230">
        <v>1938357</v>
      </c>
      <c r="G227" s="230">
        <v>2083154</v>
      </c>
      <c r="H227" s="230">
        <v>1775701</v>
      </c>
      <c r="I227" s="230">
        <v>1374832</v>
      </c>
      <c r="J227" s="230">
        <v>9598940</v>
      </c>
      <c r="K227" s="230">
        <v>1546766</v>
      </c>
      <c r="L227" s="230">
        <v>1358887</v>
      </c>
      <c r="M227" s="230">
        <v>1514683</v>
      </c>
      <c r="N227" s="255">
        <v>3209225</v>
      </c>
      <c r="O227" s="231"/>
    </row>
    <row r="228" spans="1:15">
      <c r="A228" s="246" t="s">
        <v>4191</v>
      </c>
      <c r="B228" s="230">
        <v>1696382</v>
      </c>
      <c r="C228" s="230">
        <v>1871238</v>
      </c>
      <c r="D228" s="230">
        <v>1553065</v>
      </c>
      <c r="E228" s="230">
        <v>1976150</v>
      </c>
      <c r="F228" s="230">
        <v>2146734</v>
      </c>
      <c r="G228" s="230">
        <v>1680989</v>
      </c>
      <c r="H228" s="230">
        <v>2136193</v>
      </c>
      <c r="I228" s="230">
        <v>2332937</v>
      </c>
      <c r="J228" s="230">
        <v>1994960</v>
      </c>
      <c r="K228" s="230">
        <v>2395543</v>
      </c>
      <c r="L228" s="230">
        <v>2562474</v>
      </c>
      <c r="M228" s="230">
        <v>3309901</v>
      </c>
      <c r="N228" s="255">
        <v>2680300</v>
      </c>
      <c r="O228" s="231"/>
    </row>
    <row r="229" spans="1:15">
      <c r="A229" s="245" t="s">
        <v>4192</v>
      </c>
      <c r="B229" s="240">
        <v>6981665</v>
      </c>
      <c r="C229" s="240">
        <v>5354658</v>
      </c>
      <c r="D229" s="230">
        <v>5789175</v>
      </c>
      <c r="E229" s="240">
        <v>4726351</v>
      </c>
      <c r="F229" s="240">
        <v>6428330</v>
      </c>
      <c r="G229" s="230">
        <v>6777788</v>
      </c>
      <c r="H229" s="240">
        <v>6079890</v>
      </c>
      <c r="I229" s="240">
        <v>6067642</v>
      </c>
      <c r="J229" s="230">
        <v>14628848</v>
      </c>
      <c r="K229" s="240">
        <v>6670949</v>
      </c>
      <c r="L229" s="240">
        <v>6758953</v>
      </c>
      <c r="M229" s="240">
        <v>7487520</v>
      </c>
      <c r="N229" s="255">
        <v>8624504</v>
      </c>
      <c r="O229" s="231"/>
    </row>
    <row r="230" spans="1:15">
      <c r="A230" s="246" t="s">
        <v>4193</v>
      </c>
      <c r="B230" s="240">
        <v>0</v>
      </c>
      <c r="C230" s="240">
        <v>0</v>
      </c>
      <c r="D230" s="230">
        <v>59977</v>
      </c>
      <c r="E230" s="240">
        <v>0</v>
      </c>
      <c r="F230" s="240">
        <v>0</v>
      </c>
      <c r="G230" s="230">
        <v>61186</v>
      </c>
      <c r="H230" s="240">
        <v>0</v>
      </c>
      <c r="I230" s="240">
        <v>0</v>
      </c>
      <c r="J230" s="230">
        <v>49133</v>
      </c>
      <c r="K230" s="240">
        <v>0</v>
      </c>
      <c r="L230" s="240">
        <v>0</v>
      </c>
      <c r="M230" s="240">
        <v>43193</v>
      </c>
      <c r="N230" s="255">
        <v>77269</v>
      </c>
      <c r="O230" s="231"/>
    </row>
    <row r="231" spans="1:15">
      <c r="A231" s="242" t="s">
        <v>4194</v>
      </c>
      <c r="B231" s="243">
        <v>0</v>
      </c>
      <c r="C231" s="243">
        <v>0</v>
      </c>
      <c r="D231" s="243">
        <v>59977</v>
      </c>
      <c r="E231" s="243">
        <v>0</v>
      </c>
      <c r="F231" s="243">
        <v>0</v>
      </c>
      <c r="G231" s="243">
        <v>61186</v>
      </c>
      <c r="H231" s="243">
        <v>0</v>
      </c>
      <c r="I231" s="243">
        <v>0</v>
      </c>
      <c r="J231" s="243">
        <v>49133</v>
      </c>
      <c r="K231" s="243">
        <v>0</v>
      </c>
      <c r="L231" s="243">
        <v>0</v>
      </c>
      <c r="M231" s="243">
        <v>43193</v>
      </c>
      <c r="N231" s="256">
        <v>77269</v>
      </c>
      <c r="O231" s="231"/>
    </row>
    <row r="232" spans="1:15">
      <c r="A232" s="233" t="s">
        <v>4195</v>
      </c>
      <c r="B232" s="244">
        <v>538367284</v>
      </c>
      <c r="C232" s="244">
        <v>539028185</v>
      </c>
      <c r="D232" s="244">
        <v>541048272</v>
      </c>
      <c r="E232" s="244">
        <v>537913513</v>
      </c>
      <c r="F232" s="244">
        <v>542146969</v>
      </c>
      <c r="G232" s="244">
        <v>551084942</v>
      </c>
      <c r="H232" s="244">
        <v>552669440</v>
      </c>
      <c r="I232" s="244">
        <v>555607162</v>
      </c>
      <c r="J232" s="244">
        <v>574462995</v>
      </c>
      <c r="K232" s="244">
        <v>564391010</v>
      </c>
      <c r="L232" s="244">
        <v>564541271</v>
      </c>
      <c r="M232" s="244">
        <v>577742533</v>
      </c>
      <c r="N232" s="257">
        <v>545363013</v>
      </c>
      <c r="O232" s="231"/>
    </row>
    <row r="233" spans="1:15">
      <c r="A233" s="238"/>
      <c r="B233" s="239"/>
      <c r="C233" s="239"/>
      <c r="D233" s="239"/>
      <c r="E233" s="239"/>
      <c r="F233" s="239"/>
      <c r="G233" s="239"/>
      <c r="H233" s="239"/>
      <c r="I233" s="239"/>
      <c r="J233" s="239"/>
      <c r="K233" s="239"/>
      <c r="L233" s="239"/>
      <c r="M233" s="239"/>
      <c r="N233" s="254"/>
      <c r="O233" s="231"/>
    </row>
    <row r="234" spans="1:15">
      <c r="A234" s="245" t="s">
        <v>4196</v>
      </c>
      <c r="B234" s="230"/>
      <c r="C234" s="230"/>
      <c r="D234" s="230"/>
      <c r="E234" s="230"/>
      <c r="F234" s="230"/>
      <c r="G234" s="230"/>
      <c r="H234" s="230"/>
      <c r="I234" s="230"/>
      <c r="J234" s="230"/>
      <c r="K234" s="230"/>
      <c r="L234" s="230"/>
      <c r="M234" s="230"/>
      <c r="N234" s="255"/>
      <c r="O234" s="231"/>
    </row>
    <row r="235" spans="1:15">
      <c r="A235" s="245" t="s">
        <v>4197</v>
      </c>
      <c r="B235" s="230">
        <v>2173302</v>
      </c>
      <c r="C235" s="230">
        <v>2182724</v>
      </c>
      <c r="D235" s="230">
        <v>2218044</v>
      </c>
      <c r="E235" s="230">
        <v>2227575</v>
      </c>
      <c r="F235" s="230">
        <v>2227575</v>
      </c>
      <c r="G235" s="230">
        <v>2258486</v>
      </c>
      <c r="H235" s="230">
        <v>2221285</v>
      </c>
      <c r="I235" s="230">
        <v>2245284</v>
      </c>
      <c r="J235" s="230">
        <v>2245295</v>
      </c>
      <c r="K235" s="230">
        <v>2302783</v>
      </c>
      <c r="L235" s="230">
        <v>2302783</v>
      </c>
      <c r="M235" s="230">
        <v>2390181</v>
      </c>
      <c r="N235" s="255">
        <v>2179656</v>
      </c>
      <c r="O235" s="231"/>
    </row>
    <row r="236" spans="1:15" ht="19.350000000000001" customHeight="1">
      <c r="A236" s="245" t="s">
        <v>4198</v>
      </c>
      <c r="B236" s="230">
        <v>196278</v>
      </c>
      <c r="C236" s="230">
        <v>196278</v>
      </c>
      <c r="D236" s="230">
        <v>196278</v>
      </c>
      <c r="E236" s="230">
        <v>196278</v>
      </c>
      <c r="F236" s="230">
        <v>196278</v>
      </c>
      <c r="G236" s="230">
        <v>196278</v>
      </c>
      <c r="H236" s="230">
        <v>196278</v>
      </c>
      <c r="I236" s="230">
        <v>196278</v>
      </c>
      <c r="J236" s="230">
        <v>196278</v>
      </c>
      <c r="K236" s="230">
        <v>196278</v>
      </c>
      <c r="L236" s="230">
        <v>196278</v>
      </c>
      <c r="M236" s="230">
        <v>85016</v>
      </c>
      <c r="N236" s="255">
        <v>196278</v>
      </c>
      <c r="O236" s="231"/>
    </row>
    <row r="237" spans="1:15">
      <c r="A237" s="246" t="s">
        <v>4199</v>
      </c>
      <c r="B237" s="230">
        <v>7406849</v>
      </c>
      <c r="C237" s="230">
        <v>7477490</v>
      </c>
      <c r="D237" s="230">
        <v>7539766</v>
      </c>
      <c r="E237" s="230">
        <v>7603984</v>
      </c>
      <c r="F237" s="230">
        <v>7670965</v>
      </c>
      <c r="G237" s="230">
        <v>7742054</v>
      </c>
      <c r="H237" s="230">
        <v>7828859</v>
      </c>
      <c r="I237" s="230">
        <v>7922117</v>
      </c>
      <c r="J237" s="230">
        <v>7402312</v>
      </c>
      <c r="K237" s="230">
        <v>7477972</v>
      </c>
      <c r="L237" s="230">
        <v>7546554</v>
      </c>
      <c r="M237" s="230">
        <v>7615949</v>
      </c>
      <c r="N237" s="255">
        <v>7335077</v>
      </c>
      <c r="O237" s="231"/>
    </row>
    <row r="238" spans="1:15">
      <c r="A238" s="245" t="s">
        <v>4200</v>
      </c>
      <c r="B238" s="230">
        <v>9776428</v>
      </c>
      <c r="C238" s="230">
        <v>9856492</v>
      </c>
      <c r="D238" s="230">
        <v>9954088</v>
      </c>
      <c r="E238" s="230">
        <v>10027837</v>
      </c>
      <c r="F238" s="230">
        <v>10094818</v>
      </c>
      <c r="G238" s="230">
        <v>10196818</v>
      </c>
      <c r="H238" s="230">
        <v>10246422</v>
      </c>
      <c r="I238" s="230">
        <v>10363679</v>
      </c>
      <c r="J238" s="230">
        <v>9843885</v>
      </c>
      <c r="K238" s="230">
        <v>9977033</v>
      </c>
      <c r="L238" s="230">
        <v>10045614</v>
      </c>
      <c r="M238" s="230">
        <v>10091145</v>
      </c>
      <c r="N238" s="255">
        <v>9711011</v>
      </c>
      <c r="O238" s="231"/>
    </row>
    <row r="239" spans="1:15">
      <c r="A239" s="246" t="s">
        <v>4201</v>
      </c>
      <c r="B239" s="230">
        <v>3133477</v>
      </c>
      <c r="C239" s="230">
        <v>3133477</v>
      </c>
      <c r="D239" s="230">
        <v>3090392</v>
      </c>
      <c r="E239" s="230">
        <v>3090392</v>
      </c>
      <c r="F239" s="230">
        <v>3090392</v>
      </c>
      <c r="G239" s="230">
        <v>3047306</v>
      </c>
      <c r="H239" s="230">
        <v>3047306</v>
      </c>
      <c r="I239" s="230">
        <v>3047306</v>
      </c>
      <c r="J239" s="230">
        <v>3004221</v>
      </c>
      <c r="K239" s="230">
        <v>3004221</v>
      </c>
      <c r="L239" s="230">
        <v>3004221</v>
      </c>
      <c r="M239" s="230">
        <v>2961135</v>
      </c>
      <c r="N239" s="255">
        <v>3133477</v>
      </c>
      <c r="O239" s="231"/>
    </row>
    <row r="240" spans="1:15">
      <c r="A240" s="245" t="s">
        <v>4202</v>
      </c>
      <c r="B240" s="230">
        <v>3133477</v>
      </c>
      <c r="C240" s="230">
        <v>3133477</v>
      </c>
      <c r="D240" s="240">
        <v>3090392</v>
      </c>
      <c r="E240" s="230">
        <v>3090392</v>
      </c>
      <c r="F240" s="230">
        <v>3090392</v>
      </c>
      <c r="G240" s="240">
        <v>3047306</v>
      </c>
      <c r="H240" s="230">
        <v>3047306</v>
      </c>
      <c r="I240" s="230">
        <v>3047306</v>
      </c>
      <c r="J240" s="240">
        <v>3004221</v>
      </c>
      <c r="K240" s="230">
        <v>3004221</v>
      </c>
      <c r="L240" s="230">
        <v>3004221</v>
      </c>
      <c r="M240" s="230">
        <v>2961135</v>
      </c>
      <c r="N240" s="258">
        <v>3133477</v>
      </c>
      <c r="O240" s="231"/>
    </row>
    <row r="241" spans="1:15">
      <c r="A241" s="245" t="s">
        <v>4203</v>
      </c>
      <c r="B241" s="240">
        <v>145227</v>
      </c>
      <c r="C241" s="240">
        <v>122500</v>
      </c>
      <c r="D241" s="230">
        <v>0</v>
      </c>
      <c r="E241" s="240">
        <v>172647</v>
      </c>
      <c r="F241" s="240">
        <v>172647</v>
      </c>
      <c r="G241" s="230">
        <v>0</v>
      </c>
      <c r="H241" s="240">
        <v>217647</v>
      </c>
      <c r="I241" s="240">
        <v>137017</v>
      </c>
      <c r="J241" s="230">
        <v>0</v>
      </c>
      <c r="K241" s="240">
        <v>198696</v>
      </c>
      <c r="L241" s="240">
        <v>92500</v>
      </c>
      <c r="M241" s="240">
        <v>0</v>
      </c>
      <c r="N241" s="255">
        <v>0</v>
      </c>
      <c r="O241" s="231"/>
    </row>
    <row r="242" spans="1:15">
      <c r="A242" s="245" t="s">
        <v>4204</v>
      </c>
      <c r="B242" s="240">
        <v>0</v>
      </c>
      <c r="C242" s="240">
        <v>0</v>
      </c>
      <c r="D242" s="240">
        <v>132500</v>
      </c>
      <c r="E242" s="230">
        <v>0</v>
      </c>
      <c r="F242" s="230">
        <v>0</v>
      </c>
      <c r="G242" s="230">
        <v>192647</v>
      </c>
      <c r="H242" s="230">
        <v>0</v>
      </c>
      <c r="I242" s="230">
        <v>0</v>
      </c>
      <c r="J242" s="230">
        <v>197017</v>
      </c>
      <c r="K242" s="230">
        <v>0</v>
      </c>
      <c r="L242" s="230">
        <v>0</v>
      </c>
      <c r="M242" s="230">
        <v>149926</v>
      </c>
      <c r="N242" s="258">
        <v>99159</v>
      </c>
      <c r="O242" s="231"/>
    </row>
    <row r="243" spans="1:15">
      <c r="A243" s="245" t="s">
        <v>4205</v>
      </c>
      <c r="B243" s="230">
        <v>0</v>
      </c>
      <c r="C243" s="230">
        <v>0</v>
      </c>
      <c r="D243" s="230">
        <v>0</v>
      </c>
      <c r="E243" s="230">
        <v>489296</v>
      </c>
      <c r="F243" s="230">
        <v>428134</v>
      </c>
      <c r="G243" s="230">
        <v>403837</v>
      </c>
      <c r="H243" s="230">
        <v>321170</v>
      </c>
      <c r="I243" s="230">
        <v>256936</v>
      </c>
      <c r="J243" s="230">
        <v>192702</v>
      </c>
      <c r="K243" s="230">
        <v>128468</v>
      </c>
      <c r="L243" s="230">
        <v>64234</v>
      </c>
      <c r="M243" s="230">
        <v>0</v>
      </c>
      <c r="N243" s="255">
        <v>0</v>
      </c>
      <c r="O243" s="231"/>
    </row>
    <row r="244" spans="1:15">
      <c r="A244" s="246" t="s">
        <v>4206</v>
      </c>
      <c r="B244" s="230">
        <v>22965</v>
      </c>
      <c r="C244" s="230">
        <v>62960</v>
      </c>
      <c r="D244" s="230">
        <v>43661</v>
      </c>
      <c r="E244" s="230">
        <v>23948</v>
      </c>
      <c r="F244" s="230">
        <v>27465</v>
      </c>
      <c r="G244" s="230">
        <v>83392</v>
      </c>
      <c r="H244" s="230">
        <v>47273</v>
      </c>
      <c r="I244" s="230">
        <v>30630</v>
      </c>
      <c r="J244" s="230">
        <v>23193</v>
      </c>
      <c r="K244" s="230">
        <v>19297</v>
      </c>
      <c r="L244" s="230">
        <v>16682</v>
      </c>
      <c r="M244" s="230">
        <v>26384</v>
      </c>
      <c r="N244" s="255">
        <v>23912</v>
      </c>
      <c r="O244" s="231"/>
    </row>
    <row r="245" spans="1:15">
      <c r="A245" s="245" t="s">
        <v>4207</v>
      </c>
      <c r="B245" s="240">
        <v>168192</v>
      </c>
      <c r="C245" s="240">
        <v>185460</v>
      </c>
      <c r="D245" s="230">
        <v>176161</v>
      </c>
      <c r="E245" s="240">
        <v>685891</v>
      </c>
      <c r="F245" s="240">
        <v>628247</v>
      </c>
      <c r="G245" s="230">
        <v>679876</v>
      </c>
      <c r="H245" s="240">
        <v>586090</v>
      </c>
      <c r="I245" s="240">
        <v>424583</v>
      </c>
      <c r="J245" s="230">
        <v>412912</v>
      </c>
      <c r="K245" s="240">
        <v>346462</v>
      </c>
      <c r="L245" s="240">
        <v>173416</v>
      </c>
      <c r="M245" s="240">
        <v>176311</v>
      </c>
      <c r="N245" s="258">
        <v>123071</v>
      </c>
      <c r="O245" s="231"/>
    </row>
    <row r="246" spans="1:15">
      <c r="A246" s="245" t="s">
        <v>4208</v>
      </c>
      <c r="B246" s="230">
        <v>0</v>
      </c>
      <c r="C246" s="230">
        <v>0</v>
      </c>
      <c r="D246" s="230">
        <v>736063</v>
      </c>
      <c r="E246" s="230">
        <v>0</v>
      </c>
      <c r="F246" s="230">
        <v>0</v>
      </c>
      <c r="G246" s="230">
        <v>1713859</v>
      </c>
      <c r="H246" s="230">
        <v>0</v>
      </c>
      <c r="I246" s="230">
        <v>0</v>
      </c>
      <c r="J246" s="230">
        <v>2939848</v>
      </c>
      <c r="K246" s="230">
        <v>0</v>
      </c>
      <c r="L246" s="230">
        <v>0</v>
      </c>
      <c r="M246" s="230">
        <v>3822811</v>
      </c>
      <c r="N246" s="255">
        <v>0</v>
      </c>
      <c r="O246" s="231"/>
    </row>
    <row r="247" spans="1:15">
      <c r="A247" s="245" t="s">
        <v>4209</v>
      </c>
      <c r="B247" s="230">
        <v>1015507</v>
      </c>
      <c r="C247" s="230">
        <v>1015507</v>
      </c>
      <c r="D247" s="230">
        <v>1001544</v>
      </c>
      <c r="E247" s="230">
        <v>1001544</v>
      </c>
      <c r="F247" s="230">
        <v>1001544</v>
      </c>
      <c r="G247" s="230">
        <v>987581</v>
      </c>
      <c r="H247" s="230">
        <v>987581</v>
      </c>
      <c r="I247" s="230">
        <v>987581</v>
      </c>
      <c r="J247" s="230">
        <v>973617</v>
      </c>
      <c r="K247" s="230">
        <v>973617</v>
      </c>
      <c r="L247" s="230">
        <v>973617</v>
      </c>
      <c r="M247" s="230">
        <v>959654</v>
      </c>
      <c r="N247" s="255">
        <v>1015507</v>
      </c>
      <c r="O247" s="231"/>
    </row>
    <row r="248" spans="1:15">
      <c r="A248" s="245" t="s">
        <v>4210</v>
      </c>
      <c r="B248" s="240">
        <v>69285193</v>
      </c>
      <c r="C248" s="240">
        <v>69140223</v>
      </c>
      <c r="D248" s="230">
        <v>70280468</v>
      </c>
      <c r="E248" s="240">
        <v>69649620</v>
      </c>
      <c r="F248" s="240">
        <v>69580314</v>
      </c>
      <c r="G248" s="230">
        <v>69134580</v>
      </c>
      <c r="H248" s="240">
        <v>68229096</v>
      </c>
      <c r="I248" s="240">
        <v>67557481</v>
      </c>
      <c r="J248" s="230">
        <v>67587529</v>
      </c>
      <c r="K248" s="240">
        <v>67534058</v>
      </c>
      <c r="L248" s="240">
        <v>67486121</v>
      </c>
      <c r="M248" s="240">
        <v>67217906</v>
      </c>
      <c r="N248" s="255">
        <v>69285193</v>
      </c>
      <c r="O248" s="231"/>
    </row>
    <row r="249" spans="1:15">
      <c r="A249" s="245" t="s">
        <v>4211</v>
      </c>
      <c r="B249" s="230">
        <v>0</v>
      </c>
      <c r="C249" s="230">
        <v>0</v>
      </c>
      <c r="D249" s="230">
        <v>26530501</v>
      </c>
      <c r="E249" s="230">
        <v>0</v>
      </c>
      <c r="F249" s="230">
        <v>0</v>
      </c>
      <c r="G249" s="230">
        <v>27405448</v>
      </c>
      <c r="H249" s="230">
        <v>0</v>
      </c>
      <c r="I249" s="230">
        <v>0</v>
      </c>
      <c r="J249" s="230">
        <v>34123892</v>
      </c>
      <c r="K249" s="230">
        <v>0</v>
      </c>
      <c r="L249" s="230">
        <v>0</v>
      </c>
      <c r="M249" s="230">
        <v>37694631</v>
      </c>
      <c r="N249" s="255">
        <v>27394265</v>
      </c>
      <c r="O249" s="231"/>
    </row>
    <row r="250" spans="1:15">
      <c r="A250" s="245" t="s">
        <v>4212</v>
      </c>
      <c r="B250" s="230">
        <v>3455003</v>
      </c>
      <c r="C250" s="230">
        <v>3446823</v>
      </c>
      <c r="D250" s="230">
        <v>3438642</v>
      </c>
      <c r="E250" s="230">
        <v>3430462</v>
      </c>
      <c r="F250" s="230">
        <v>3422281</v>
      </c>
      <c r="G250" s="230">
        <v>3414100</v>
      </c>
      <c r="H250" s="230">
        <v>3405920</v>
      </c>
      <c r="I250" s="230">
        <v>3397739</v>
      </c>
      <c r="J250" s="230">
        <v>3389559</v>
      </c>
      <c r="K250" s="230">
        <v>3381378</v>
      </c>
      <c r="L250" s="230">
        <v>3373198</v>
      </c>
      <c r="M250" s="230">
        <v>3454378</v>
      </c>
      <c r="N250" s="255">
        <v>3463184</v>
      </c>
      <c r="O250" s="231"/>
    </row>
    <row r="251" spans="1:15">
      <c r="A251" s="245" t="s">
        <v>4213</v>
      </c>
      <c r="B251" s="240">
        <v>1656934</v>
      </c>
      <c r="C251" s="240">
        <v>1656580</v>
      </c>
      <c r="D251" s="240">
        <v>1656226</v>
      </c>
      <c r="E251" s="230">
        <v>1655872</v>
      </c>
      <c r="F251" s="230">
        <v>1655518</v>
      </c>
      <c r="G251" s="230">
        <v>1655164</v>
      </c>
      <c r="H251" s="230">
        <v>1654810</v>
      </c>
      <c r="I251" s="230">
        <v>1654456</v>
      </c>
      <c r="J251" s="230">
        <v>1654102</v>
      </c>
      <c r="K251" s="230">
        <v>1653748</v>
      </c>
      <c r="L251" s="230">
        <v>1653394</v>
      </c>
      <c r="M251" s="230">
        <v>1695991</v>
      </c>
      <c r="N251" s="258">
        <v>1657288</v>
      </c>
      <c r="O251" s="231"/>
    </row>
    <row r="252" spans="1:15">
      <c r="A252" s="245" t="s">
        <v>4214</v>
      </c>
      <c r="B252" s="230" t="s">
        <v>4081</v>
      </c>
      <c r="C252" s="230" t="s">
        <v>4081</v>
      </c>
      <c r="D252" s="230" t="s">
        <v>4081</v>
      </c>
      <c r="E252" s="230">
        <v>2476</v>
      </c>
      <c r="F252" s="230">
        <v>4951</v>
      </c>
      <c r="G252" s="230">
        <v>7427</v>
      </c>
      <c r="H252" s="230">
        <v>9902</v>
      </c>
      <c r="I252" s="230">
        <v>12378</v>
      </c>
      <c r="J252" s="230">
        <v>14853</v>
      </c>
      <c r="K252" s="230">
        <v>17329</v>
      </c>
      <c r="L252" s="230">
        <v>19805</v>
      </c>
      <c r="M252" s="230">
        <v>22280</v>
      </c>
      <c r="N252" s="255" t="s">
        <v>4081</v>
      </c>
      <c r="O252" s="231"/>
    </row>
    <row r="253" spans="1:15">
      <c r="A253" s="246" t="s">
        <v>4215</v>
      </c>
      <c r="B253" s="230">
        <v>586328</v>
      </c>
      <c r="C253" s="230">
        <v>586328</v>
      </c>
      <c r="D253" s="230">
        <v>563822</v>
      </c>
      <c r="E253" s="230">
        <v>563822</v>
      </c>
      <c r="F253" s="230">
        <v>563822</v>
      </c>
      <c r="G253" s="230">
        <v>541316</v>
      </c>
      <c r="H253" s="230">
        <v>541316</v>
      </c>
      <c r="I253" s="230">
        <v>541316</v>
      </c>
      <c r="J253" s="230">
        <v>524092</v>
      </c>
      <c r="K253" s="230">
        <v>524092</v>
      </c>
      <c r="L253" s="230">
        <v>524092</v>
      </c>
      <c r="M253" s="230">
        <v>507337</v>
      </c>
      <c r="N253" s="255">
        <v>586328</v>
      </c>
      <c r="O253" s="231"/>
    </row>
    <row r="254" spans="1:15">
      <c r="A254" s="245" t="s">
        <v>4216</v>
      </c>
      <c r="B254" s="230">
        <v>75998965</v>
      </c>
      <c r="C254" s="230">
        <v>75845461</v>
      </c>
      <c r="D254" s="230">
        <v>104207267</v>
      </c>
      <c r="E254" s="230">
        <v>76303795</v>
      </c>
      <c r="F254" s="230">
        <v>76228429</v>
      </c>
      <c r="G254" s="230">
        <v>104859475</v>
      </c>
      <c r="H254" s="230">
        <v>74828624</v>
      </c>
      <c r="I254" s="230">
        <v>74150950</v>
      </c>
      <c r="J254" s="230">
        <v>111207493</v>
      </c>
      <c r="K254" s="230">
        <v>74084223</v>
      </c>
      <c r="L254" s="230">
        <v>74030226</v>
      </c>
      <c r="M254" s="230">
        <v>115374988</v>
      </c>
      <c r="N254" s="255">
        <v>103401765</v>
      </c>
      <c r="O254" s="231"/>
    </row>
    <row r="255" spans="1:15">
      <c r="A255" s="245" t="s">
        <v>4217</v>
      </c>
      <c r="B255" s="230">
        <v>143794503</v>
      </c>
      <c r="C255" s="230">
        <v>143526468</v>
      </c>
      <c r="D255" s="230">
        <v>143295471</v>
      </c>
      <c r="E255" s="230">
        <v>143177696</v>
      </c>
      <c r="F255" s="230">
        <v>143088049</v>
      </c>
      <c r="G255" s="230">
        <v>142627865</v>
      </c>
      <c r="H255" s="230">
        <v>142449417</v>
      </c>
      <c r="I255" s="230">
        <v>142376772</v>
      </c>
      <c r="J255" s="230">
        <v>142171464</v>
      </c>
      <c r="K255" s="230">
        <v>142095336</v>
      </c>
      <c r="L255" s="230">
        <v>142025779</v>
      </c>
      <c r="M255" s="230">
        <v>145316484</v>
      </c>
      <c r="N255" s="255">
        <v>143875835</v>
      </c>
      <c r="O255" s="231"/>
    </row>
    <row r="256" spans="1:15">
      <c r="A256" s="245" t="s">
        <v>4218</v>
      </c>
      <c r="B256" s="230">
        <v>-4193472</v>
      </c>
      <c r="C256" s="230">
        <v>-4193472</v>
      </c>
      <c r="D256" s="230">
        <v>-4129859</v>
      </c>
      <c r="E256" s="230">
        <v>-4129859</v>
      </c>
      <c r="F256" s="230">
        <v>-4129859</v>
      </c>
      <c r="G256" s="230">
        <v>-4066246</v>
      </c>
      <c r="H256" s="230">
        <v>-4066246</v>
      </c>
      <c r="I256" s="230">
        <v>-4066246</v>
      </c>
      <c r="J256" s="230">
        <v>-4002030</v>
      </c>
      <c r="K256" s="230">
        <v>-4002030</v>
      </c>
      <c r="L256" s="230">
        <v>-4002030</v>
      </c>
      <c r="M256" s="230">
        <v>-3630437</v>
      </c>
      <c r="N256" s="255">
        <v>-4193472</v>
      </c>
      <c r="O256" s="231"/>
    </row>
    <row r="257" spans="1:15" ht="25.5">
      <c r="A257" s="245" t="s">
        <v>4219</v>
      </c>
      <c r="B257" s="230">
        <v>157385</v>
      </c>
      <c r="C257" s="230">
        <v>157073</v>
      </c>
      <c r="D257" s="230">
        <v>165011</v>
      </c>
      <c r="E257" s="230">
        <v>160620</v>
      </c>
      <c r="F257" s="230">
        <v>160137</v>
      </c>
      <c r="G257" s="230">
        <v>157034</v>
      </c>
      <c r="H257" s="230">
        <v>150730</v>
      </c>
      <c r="I257" s="230">
        <v>146055</v>
      </c>
      <c r="J257" s="230">
        <v>146628</v>
      </c>
      <c r="K257" s="230">
        <v>146256</v>
      </c>
      <c r="L257" s="230">
        <v>145922</v>
      </c>
      <c r="M257" s="230">
        <v>147742</v>
      </c>
      <c r="N257" s="255">
        <v>158082</v>
      </c>
      <c r="O257" s="231"/>
    </row>
    <row r="258" spans="1:15">
      <c r="A258" s="246" t="s">
        <v>4220</v>
      </c>
      <c r="B258" s="230">
        <v>2402582</v>
      </c>
      <c r="C258" s="230">
        <v>2402582</v>
      </c>
      <c r="D258" s="230">
        <v>2326815</v>
      </c>
      <c r="E258" s="230">
        <v>2326815</v>
      </c>
      <c r="F258" s="230">
        <v>2326815</v>
      </c>
      <c r="G258" s="230">
        <v>2251048</v>
      </c>
      <c r="H258" s="230">
        <v>2251048</v>
      </c>
      <c r="I258" s="230">
        <v>2251048</v>
      </c>
      <c r="J258" s="230">
        <v>1464027</v>
      </c>
      <c r="K258" s="230">
        <v>1464027</v>
      </c>
      <c r="L258" s="230">
        <v>1464027</v>
      </c>
      <c r="M258" s="230">
        <v>1579888</v>
      </c>
      <c r="N258" s="255">
        <v>2402582</v>
      </c>
      <c r="O258" s="231"/>
    </row>
    <row r="259" spans="1:15" ht="25.5">
      <c r="A259" s="245" t="s">
        <v>4221</v>
      </c>
      <c r="B259" s="230">
        <v>142160997</v>
      </c>
      <c r="C259" s="230">
        <v>141892650</v>
      </c>
      <c r="D259" s="230">
        <v>141657438</v>
      </c>
      <c r="E259" s="230">
        <v>141535271</v>
      </c>
      <c r="F259" s="230">
        <v>141445141</v>
      </c>
      <c r="G259" s="230">
        <v>140969700</v>
      </c>
      <c r="H259" s="230">
        <v>140784949</v>
      </c>
      <c r="I259" s="230">
        <v>140707628</v>
      </c>
      <c r="J259" s="230">
        <v>139780089</v>
      </c>
      <c r="K259" s="230">
        <v>139703589</v>
      </c>
      <c r="L259" s="230">
        <v>139633698</v>
      </c>
      <c r="M259" s="230">
        <v>143413678</v>
      </c>
      <c r="N259" s="255">
        <v>142243027</v>
      </c>
      <c r="O259" s="231"/>
    </row>
    <row r="260" spans="1:15">
      <c r="A260" s="245" t="s">
        <v>4222</v>
      </c>
      <c r="B260" s="230">
        <v>1536886</v>
      </c>
      <c r="C260" s="230">
        <v>1468140</v>
      </c>
      <c r="D260" s="230">
        <v>1481322</v>
      </c>
      <c r="E260" s="230">
        <v>1400033</v>
      </c>
      <c r="F260" s="230">
        <v>1327499</v>
      </c>
      <c r="G260" s="230">
        <v>1331026</v>
      </c>
      <c r="H260" s="230">
        <v>1300494</v>
      </c>
      <c r="I260" s="230">
        <v>1225248</v>
      </c>
      <c r="J260" s="230">
        <v>1249989</v>
      </c>
      <c r="K260" s="230">
        <v>1200886</v>
      </c>
      <c r="L260" s="230">
        <v>1399095</v>
      </c>
      <c r="M260" s="230">
        <v>1439500</v>
      </c>
      <c r="N260" s="255">
        <v>1482264</v>
      </c>
      <c r="O260" s="231"/>
    </row>
    <row r="261" spans="1:15">
      <c r="A261" s="245" t="s">
        <v>4223</v>
      </c>
      <c r="B261" s="230">
        <v>64177458</v>
      </c>
      <c r="C261" s="230">
        <v>64936327</v>
      </c>
      <c r="D261" s="230">
        <v>64575600</v>
      </c>
      <c r="E261" s="230">
        <v>64490038</v>
      </c>
      <c r="F261" s="230">
        <v>64231746</v>
      </c>
      <c r="G261" s="230">
        <v>64003838</v>
      </c>
      <c r="H261" s="230">
        <v>63378706</v>
      </c>
      <c r="I261" s="230">
        <v>62676660</v>
      </c>
      <c r="J261" s="230">
        <v>55840873</v>
      </c>
      <c r="K261" s="230">
        <v>55367436</v>
      </c>
      <c r="L261" s="230">
        <v>55111342</v>
      </c>
      <c r="M261" s="230">
        <v>48039179</v>
      </c>
      <c r="N261" s="255">
        <v>57679641</v>
      </c>
      <c r="O261" s="231"/>
    </row>
    <row r="262" spans="1:15">
      <c r="A262" s="246" t="s">
        <v>4224</v>
      </c>
      <c r="B262" s="230">
        <v>51013</v>
      </c>
      <c r="C262" s="230">
        <v>50912</v>
      </c>
      <c r="D262" s="230">
        <v>53484</v>
      </c>
      <c r="E262" s="230">
        <v>52061</v>
      </c>
      <c r="F262" s="230">
        <v>51905</v>
      </c>
      <c r="G262" s="230">
        <v>50899</v>
      </c>
      <c r="H262" s="230">
        <v>48856</v>
      </c>
      <c r="I262" s="230">
        <v>47341</v>
      </c>
      <c r="J262" s="230">
        <v>47527</v>
      </c>
      <c r="K262" s="230">
        <v>47406</v>
      </c>
      <c r="L262" s="230">
        <v>47298</v>
      </c>
      <c r="M262" s="230">
        <v>47888</v>
      </c>
      <c r="N262" s="255">
        <v>51239</v>
      </c>
      <c r="O262" s="231"/>
    </row>
    <row r="263" spans="1:15">
      <c r="A263" s="242" t="s">
        <v>4225</v>
      </c>
      <c r="B263" s="243">
        <v>65765357</v>
      </c>
      <c r="C263" s="243">
        <v>66455380</v>
      </c>
      <c r="D263" s="243">
        <v>66110406</v>
      </c>
      <c r="E263" s="243">
        <v>65942132</v>
      </c>
      <c r="F263" s="243">
        <v>65611150</v>
      </c>
      <c r="G263" s="243">
        <v>65385763</v>
      </c>
      <c r="H263" s="243">
        <v>64728056</v>
      </c>
      <c r="I263" s="243">
        <v>63949249</v>
      </c>
      <c r="J263" s="243">
        <v>57138389</v>
      </c>
      <c r="K263" s="243">
        <v>56615728</v>
      </c>
      <c r="L263" s="243">
        <v>56557736</v>
      </c>
      <c r="M263" s="243">
        <v>49526567</v>
      </c>
      <c r="N263" s="256">
        <v>59213143</v>
      </c>
      <c r="O263" s="231"/>
    </row>
    <row r="264" spans="1:15">
      <c r="A264" s="233" t="s">
        <v>4226</v>
      </c>
      <c r="B264" s="244">
        <v>297003417</v>
      </c>
      <c r="C264" s="244">
        <v>297368920</v>
      </c>
      <c r="D264" s="244">
        <v>325195752</v>
      </c>
      <c r="E264" s="244">
        <v>297585317</v>
      </c>
      <c r="F264" s="244">
        <v>297098177</v>
      </c>
      <c r="G264" s="244">
        <v>325138939</v>
      </c>
      <c r="H264" s="244">
        <v>294221448</v>
      </c>
      <c r="I264" s="244">
        <v>292643395</v>
      </c>
      <c r="J264" s="244">
        <v>321386989</v>
      </c>
      <c r="K264" s="244">
        <v>283731255</v>
      </c>
      <c r="L264" s="244">
        <v>283444911</v>
      </c>
      <c r="M264" s="244">
        <v>321543823</v>
      </c>
      <c r="N264" s="257">
        <v>317825495</v>
      </c>
      <c r="O264" s="231"/>
    </row>
    <row r="265" spans="1:15">
      <c r="A265" s="247"/>
      <c r="B265" s="248"/>
      <c r="C265" s="248"/>
      <c r="D265" s="248"/>
      <c r="E265" s="248"/>
      <c r="F265" s="248"/>
      <c r="G265" s="248"/>
      <c r="H265" s="248"/>
      <c r="I265" s="248"/>
      <c r="J265" s="248"/>
      <c r="K265" s="248"/>
      <c r="L265" s="248"/>
      <c r="M265" s="248"/>
      <c r="N265" s="259"/>
      <c r="O265" s="231"/>
    </row>
    <row r="266" spans="1:15">
      <c r="A266" s="233" t="s">
        <v>4227</v>
      </c>
      <c r="B266" s="244">
        <v>1909734</v>
      </c>
      <c r="C266" s="244">
        <v>1314178</v>
      </c>
      <c r="D266" s="244">
        <v>-2446011</v>
      </c>
      <c r="E266" s="244">
        <v>-2697507</v>
      </c>
      <c r="F266" s="244">
        <v>-2430898</v>
      </c>
      <c r="G266" s="244">
        <v>1175745</v>
      </c>
      <c r="H266" s="244">
        <v>7687963</v>
      </c>
      <c r="I266" s="244">
        <v>13100263</v>
      </c>
      <c r="J266" s="244">
        <v>12975710</v>
      </c>
      <c r="K266" s="244">
        <v>12577819</v>
      </c>
      <c r="L266" s="244">
        <v>12730942</v>
      </c>
      <c r="M266" s="244">
        <v>14637108</v>
      </c>
      <c r="N266" s="257">
        <v>23079992</v>
      </c>
      <c r="O266" s="231"/>
    </row>
    <row r="267" spans="1:15">
      <c r="A267" s="242"/>
      <c r="B267" s="243"/>
      <c r="C267" s="243"/>
      <c r="D267" s="243"/>
      <c r="E267" s="243"/>
      <c r="F267" s="243"/>
      <c r="G267" s="243"/>
      <c r="H267" s="243"/>
      <c r="I267" s="243"/>
      <c r="J267" s="243"/>
      <c r="K267" s="243"/>
      <c r="L267" s="243"/>
      <c r="M267" s="243"/>
      <c r="N267" s="256"/>
      <c r="O267" s="231"/>
    </row>
    <row r="268" spans="1:15">
      <c r="A268" s="249" t="s">
        <v>4228</v>
      </c>
      <c r="B268" s="250">
        <v>1375588311</v>
      </c>
      <c r="C268" s="250">
        <v>1376053113</v>
      </c>
      <c r="D268" s="250">
        <v>1410125053</v>
      </c>
      <c r="E268" s="250">
        <v>1379225505</v>
      </c>
      <c r="F268" s="250">
        <v>1383294640</v>
      </c>
      <c r="G268" s="250">
        <v>1410700063</v>
      </c>
      <c r="H268" s="250">
        <v>1387983602</v>
      </c>
      <c r="I268" s="250">
        <v>1394804247</v>
      </c>
      <c r="J268" s="250">
        <v>1430387466</v>
      </c>
      <c r="K268" s="250">
        <v>1382237242</v>
      </c>
      <c r="L268" s="250">
        <v>1382045151</v>
      </c>
      <c r="M268" s="250">
        <v>1454396362</v>
      </c>
      <c r="N268" s="260">
        <v>1401389952</v>
      </c>
      <c r="O268" s="231"/>
    </row>
    <row r="269" spans="1:15">
      <c r="A269" s="231" t="s">
        <v>4229</v>
      </c>
      <c r="B269" s="231">
        <v>41</v>
      </c>
      <c r="C269" s="231">
        <v>41</v>
      </c>
      <c r="D269" s="231">
        <v>41</v>
      </c>
      <c r="E269" s="231">
        <v>41</v>
      </c>
      <c r="F269" s="231">
        <v>41</v>
      </c>
      <c r="G269" s="231">
        <v>41</v>
      </c>
      <c r="H269" s="231">
        <v>41</v>
      </c>
      <c r="I269" s="231">
        <v>41</v>
      </c>
      <c r="J269" s="231">
        <v>41</v>
      </c>
      <c r="K269" s="231">
        <v>41</v>
      </c>
      <c r="L269" s="231">
        <v>41</v>
      </c>
      <c r="M269" s="231">
        <v>41</v>
      </c>
      <c r="N269" s="231">
        <v>41</v>
      </c>
      <c r="O269" s="231"/>
    </row>
    <row r="270" spans="1:15">
      <c r="A270" s="231"/>
      <c r="B270" s="231"/>
      <c r="C270" s="231"/>
      <c r="D270" s="231"/>
      <c r="E270" s="231"/>
      <c r="F270" s="231"/>
      <c r="G270" s="231"/>
      <c r="H270" s="231"/>
      <c r="I270" s="231"/>
      <c r="J270" s="231"/>
      <c r="K270" s="231"/>
      <c r="L270" s="231"/>
      <c r="M270" s="231"/>
      <c r="N270" s="231"/>
      <c r="O270" s="231"/>
    </row>
    <row r="271" spans="1:15">
      <c r="A271" s="231"/>
      <c r="B271" s="231"/>
      <c r="C271" s="231"/>
      <c r="D271" s="231"/>
      <c r="E271" s="231"/>
      <c r="F271" s="231"/>
      <c r="G271" s="231"/>
      <c r="H271" s="231"/>
      <c r="I271" s="231"/>
      <c r="J271" s="231"/>
      <c r="K271" s="231"/>
      <c r="L271" s="231"/>
      <c r="M271" s="231"/>
      <c r="N271" s="231"/>
      <c r="O271" s="231"/>
    </row>
    <row r="272" spans="1:15">
      <c r="A272" s="315" t="s">
        <v>3626</v>
      </c>
      <c r="B272" s="315"/>
      <c r="C272" s="315"/>
      <c r="D272" s="315"/>
      <c r="E272" s="315"/>
      <c r="F272" s="315"/>
      <c r="G272" s="315"/>
      <c r="H272" s="315"/>
    </row>
  </sheetData>
  <mergeCells count="4">
    <mergeCell ref="A272:H272"/>
    <mergeCell ref="A1:H1"/>
    <mergeCell ref="A2:H2"/>
    <mergeCell ref="A3:H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907B7-4F9F-4935-84F3-831F141A665C}">
  <dimension ref="A3:O6"/>
  <sheetViews>
    <sheetView zoomScale="80" zoomScaleNormal="80" workbookViewId="0"/>
  </sheetViews>
  <sheetFormatPr defaultColWidth="8.85546875" defaultRowHeight="15"/>
  <cols>
    <col min="1" max="1" width="37.42578125" style="79" bestFit="1" customWidth="1"/>
    <col min="2" max="2" width="20.140625" style="79" bestFit="1" customWidth="1"/>
    <col min="3" max="14" width="12.42578125" style="79" bestFit="1" customWidth="1"/>
    <col min="15" max="15" width="15" style="79" bestFit="1" customWidth="1"/>
    <col min="16" max="16" width="16.85546875" style="79" bestFit="1" customWidth="1"/>
    <col min="17" max="17" width="18.28515625" style="79" bestFit="1" customWidth="1"/>
    <col min="18" max="16384" width="8.85546875" style="79"/>
  </cols>
  <sheetData>
    <row r="3" spans="1:15">
      <c r="A3" s="79" t="s">
        <v>3891</v>
      </c>
      <c r="B3" s="79" t="s">
        <v>3890</v>
      </c>
    </row>
    <row r="4" spans="1:15" ht="15.75" thickBot="1">
      <c r="B4" s="79" t="s">
        <v>3870</v>
      </c>
      <c r="C4" s="79" t="s">
        <v>3976</v>
      </c>
    </row>
    <row r="5" spans="1:15" ht="15.75" thickBot="1">
      <c r="A5" s="79" t="s">
        <v>75</v>
      </c>
      <c r="B5" s="79" t="s">
        <v>3889</v>
      </c>
      <c r="C5" s="79" t="s">
        <v>3879</v>
      </c>
      <c r="D5" s="79" t="s">
        <v>3880</v>
      </c>
      <c r="E5" s="79" t="s">
        <v>3881</v>
      </c>
      <c r="F5" s="79" t="s">
        <v>3882</v>
      </c>
      <c r="G5" s="79" t="s">
        <v>37</v>
      </c>
      <c r="H5" s="79" t="s">
        <v>3883</v>
      </c>
      <c r="I5" s="79" t="s">
        <v>3884</v>
      </c>
      <c r="J5" s="79" t="s">
        <v>3885</v>
      </c>
      <c r="K5" s="79" t="s">
        <v>3886</v>
      </c>
      <c r="L5" s="79" t="s">
        <v>3887</v>
      </c>
      <c r="M5" s="79" t="s">
        <v>3888</v>
      </c>
      <c r="N5" s="79" t="s">
        <v>3889</v>
      </c>
      <c r="O5" s="223" t="s">
        <v>73</v>
      </c>
    </row>
    <row r="6" spans="1:15" ht="15.75" thickBot="1">
      <c r="A6" s="224" t="s">
        <v>72</v>
      </c>
      <c r="B6" s="225">
        <v>8252049.5599999996</v>
      </c>
      <c r="C6" s="225">
        <v>8252049.5599999996</v>
      </c>
      <c r="D6" s="225">
        <v>8252049.5599999996</v>
      </c>
      <c r="E6" s="225">
        <v>8252049.5599999996</v>
      </c>
      <c r="F6" s="225">
        <v>8252049.5599999996</v>
      </c>
      <c r="G6" s="225">
        <v>8252049.5599999996</v>
      </c>
      <c r="H6" s="225">
        <v>8252049.5599999996</v>
      </c>
      <c r="I6" s="225">
        <v>8252049.5599999996</v>
      </c>
      <c r="J6" s="225">
        <v>8252049.5599999996</v>
      </c>
      <c r="K6" s="225">
        <v>8252049.5599999996</v>
      </c>
      <c r="L6" s="225">
        <v>8252049.5599999996</v>
      </c>
      <c r="M6" s="225">
        <v>8252049.5599999996</v>
      </c>
      <c r="N6" s="225">
        <v>8252049.5599999996</v>
      </c>
      <c r="O6" s="226">
        <f>AVERAGE(B6:N6)</f>
        <v>8252049.5600000015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BD955-8660-4980-A299-3E3DBA93B6BD}">
  <dimension ref="A1:N14"/>
  <sheetViews>
    <sheetView zoomScale="80" zoomScaleNormal="80" workbookViewId="0"/>
  </sheetViews>
  <sheetFormatPr defaultColWidth="8.85546875" defaultRowHeight="15"/>
  <cols>
    <col min="1" max="1" width="11.85546875" style="228" bestFit="1" customWidth="1"/>
    <col min="2" max="2" width="11.140625" style="228" bestFit="1" customWidth="1"/>
    <col min="3" max="3" width="13.28515625" style="228" bestFit="1" customWidth="1"/>
    <col min="4" max="4" width="26.7109375" style="228" bestFit="1" customWidth="1"/>
    <col min="5" max="5" width="21.28515625" style="228" bestFit="1" customWidth="1"/>
    <col min="6" max="6" width="20.7109375" style="228" bestFit="1" customWidth="1"/>
    <col min="7" max="7" width="25" style="228" bestFit="1" customWidth="1"/>
    <col min="8" max="8" width="8.85546875" style="228" bestFit="1" customWidth="1"/>
    <col min="9" max="9" width="31.5703125" style="228" bestFit="1" customWidth="1"/>
    <col min="10" max="10" width="13.140625" style="228" bestFit="1" customWidth="1"/>
    <col min="11" max="11" width="9.28515625" style="228" bestFit="1" customWidth="1"/>
    <col min="12" max="12" width="11.7109375" style="228" bestFit="1" customWidth="1"/>
    <col min="13" max="13" width="9.42578125" style="228" bestFit="1" customWidth="1"/>
    <col min="14" max="14" width="13.140625" style="228" bestFit="1" customWidth="1"/>
    <col min="15" max="16384" width="8.85546875" style="228"/>
  </cols>
  <sheetData>
    <row r="1" spans="1:14">
      <c r="A1" s="265" t="s">
        <v>63</v>
      </c>
      <c r="B1" s="265" t="s">
        <v>3871</v>
      </c>
      <c r="C1" s="227" t="s">
        <v>64</v>
      </c>
      <c r="D1" s="227" t="s">
        <v>65</v>
      </c>
      <c r="E1" s="227" t="s">
        <v>66</v>
      </c>
      <c r="F1" s="227" t="s">
        <v>67</v>
      </c>
      <c r="G1" s="227" t="s">
        <v>3973</v>
      </c>
      <c r="H1" s="227" t="s">
        <v>3974</v>
      </c>
      <c r="I1" s="227" t="s">
        <v>67</v>
      </c>
      <c r="J1" s="227" t="s">
        <v>3872</v>
      </c>
      <c r="K1" s="227" t="s">
        <v>3873</v>
      </c>
      <c r="L1" s="227" t="s">
        <v>3874</v>
      </c>
      <c r="M1" s="227" t="s">
        <v>3875</v>
      </c>
      <c r="N1" s="227" t="s">
        <v>3876</v>
      </c>
    </row>
    <row r="2" spans="1:14">
      <c r="A2" s="264">
        <v>45658</v>
      </c>
      <c r="B2" s="264">
        <v>45658</v>
      </c>
      <c r="C2" s="228" t="s">
        <v>68</v>
      </c>
      <c r="D2" s="228" t="s">
        <v>69</v>
      </c>
      <c r="E2" s="228" t="s">
        <v>70</v>
      </c>
      <c r="F2" s="228" t="s">
        <v>71</v>
      </c>
      <c r="G2" s="228" t="s">
        <v>3975</v>
      </c>
      <c r="H2" s="228">
        <v>6</v>
      </c>
      <c r="I2" s="228" t="s">
        <v>72</v>
      </c>
      <c r="J2" s="222">
        <v>8252049.5599999996</v>
      </c>
      <c r="K2" s="222">
        <v>0</v>
      </c>
      <c r="L2" s="222">
        <v>0</v>
      </c>
      <c r="M2" s="222">
        <v>0</v>
      </c>
      <c r="N2" s="222">
        <v>8252049.5599999996</v>
      </c>
    </row>
    <row r="3" spans="1:14">
      <c r="A3" s="264">
        <v>45689</v>
      </c>
      <c r="B3" s="264">
        <v>45689</v>
      </c>
      <c r="C3" s="228" t="s">
        <v>68</v>
      </c>
      <c r="D3" s="228" t="s">
        <v>69</v>
      </c>
      <c r="E3" s="228" t="s">
        <v>70</v>
      </c>
      <c r="F3" s="228" t="s">
        <v>71</v>
      </c>
      <c r="G3" s="228" t="s">
        <v>3975</v>
      </c>
      <c r="H3" s="228">
        <v>6</v>
      </c>
      <c r="I3" s="228" t="s">
        <v>72</v>
      </c>
      <c r="J3" s="222">
        <v>8252049.5599999996</v>
      </c>
      <c r="K3" s="222">
        <v>0</v>
      </c>
      <c r="L3" s="222">
        <v>0</v>
      </c>
      <c r="M3" s="222">
        <v>0</v>
      </c>
      <c r="N3" s="222">
        <v>8252049.5599999996</v>
      </c>
    </row>
    <row r="4" spans="1:14">
      <c r="A4" s="264">
        <v>45627</v>
      </c>
      <c r="B4" s="264">
        <v>45627</v>
      </c>
      <c r="C4" s="228" t="s">
        <v>68</v>
      </c>
      <c r="D4" s="228" t="s">
        <v>69</v>
      </c>
      <c r="E4" s="228" t="s">
        <v>70</v>
      </c>
      <c r="F4" s="228" t="s">
        <v>71</v>
      </c>
      <c r="G4" s="228" t="s">
        <v>3975</v>
      </c>
      <c r="H4" s="228">
        <v>6</v>
      </c>
      <c r="I4" s="228" t="s">
        <v>72</v>
      </c>
      <c r="J4" s="222">
        <v>8252049.5599999996</v>
      </c>
      <c r="K4" s="222">
        <v>0</v>
      </c>
      <c r="L4" s="222">
        <v>0</v>
      </c>
      <c r="M4" s="222">
        <v>0</v>
      </c>
      <c r="N4" s="222">
        <v>8252049.5599999996</v>
      </c>
    </row>
    <row r="5" spans="1:14">
      <c r="A5" s="264">
        <v>45717</v>
      </c>
      <c r="B5" s="264">
        <v>45717</v>
      </c>
      <c r="C5" s="228" t="s">
        <v>68</v>
      </c>
      <c r="D5" s="228" t="s">
        <v>69</v>
      </c>
      <c r="E5" s="228" t="s">
        <v>70</v>
      </c>
      <c r="F5" s="228" t="s">
        <v>71</v>
      </c>
      <c r="G5" s="228" t="s">
        <v>3975</v>
      </c>
      <c r="H5" s="228">
        <v>6</v>
      </c>
      <c r="I5" s="228" t="s">
        <v>72</v>
      </c>
      <c r="J5" s="222">
        <v>8252049.5599999996</v>
      </c>
      <c r="K5" s="222">
        <v>0</v>
      </c>
      <c r="L5" s="222">
        <v>0</v>
      </c>
      <c r="M5" s="222">
        <v>0</v>
      </c>
      <c r="N5" s="222">
        <v>8252049.5599999996</v>
      </c>
    </row>
    <row r="6" spans="1:14">
      <c r="A6" s="264">
        <v>45748</v>
      </c>
      <c r="B6" s="264">
        <v>45748</v>
      </c>
      <c r="C6" s="228" t="s">
        <v>68</v>
      </c>
      <c r="D6" s="228" t="s">
        <v>69</v>
      </c>
      <c r="E6" s="228" t="s">
        <v>70</v>
      </c>
      <c r="F6" s="228" t="s">
        <v>71</v>
      </c>
      <c r="G6" s="228" t="s">
        <v>3975</v>
      </c>
      <c r="H6" s="228">
        <v>6</v>
      </c>
      <c r="I6" s="228" t="s">
        <v>72</v>
      </c>
      <c r="J6" s="222">
        <v>8252049.5599999996</v>
      </c>
      <c r="K6" s="222">
        <v>0</v>
      </c>
      <c r="L6" s="222">
        <v>0</v>
      </c>
      <c r="M6" s="222">
        <v>0</v>
      </c>
      <c r="N6" s="222">
        <v>8252049.5599999996</v>
      </c>
    </row>
    <row r="7" spans="1:14">
      <c r="A7" s="264">
        <v>45778</v>
      </c>
      <c r="B7" s="264">
        <v>45778</v>
      </c>
      <c r="C7" s="228" t="s">
        <v>68</v>
      </c>
      <c r="D7" s="228" t="s">
        <v>69</v>
      </c>
      <c r="E7" s="228" t="s">
        <v>70</v>
      </c>
      <c r="F7" s="228" t="s">
        <v>71</v>
      </c>
      <c r="G7" s="228" t="s">
        <v>3975</v>
      </c>
      <c r="H7" s="228">
        <v>6</v>
      </c>
      <c r="I7" s="228" t="s">
        <v>72</v>
      </c>
      <c r="J7" s="222">
        <v>8252049.5599999996</v>
      </c>
      <c r="K7" s="222">
        <v>0</v>
      </c>
      <c r="L7" s="222">
        <v>0</v>
      </c>
      <c r="M7" s="222">
        <v>0</v>
      </c>
      <c r="N7" s="222">
        <v>8252049.5599999996</v>
      </c>
    </row>
    <row r="8" spans="1:14">
      <c r="A8" s="264">
        <v>45809</v>
      </c>
      <c r="B8" s="264">
        <v>45809</v>
      </c>
      <c r="C8" s="228" t="s">
        <v>68</v>
      </c>
      <c r="D8" s="228" t="s">
        <v>69</v>
      </c>
      <c r="E8" s="228" t="s">
        <v>70</v>
      </c>
      <c r="F8" s="228" t="s">
        <v>71</v>
      </c>
      <c r="G8" s="228" t="s">
        <v>3975</v>
      </c>
      <c r="H8" s="228">
        <v>6</v>
      </c>
      <c r="I8" s="228" t="s">
        <v>72</v>
      </c>
      <c r="J8" s="266">
        <v>8252049.5599999996</v>
      </c>
      <c r="K8" s="266">
        <v>0</v>
      </c>
      <c r="L8" s="266">
        <v>0</v>
      </c>
      <c r="M8" s="266">
        <v>0</v>
      </c>
      <c r="N8" s="266">
        <v>8252049.5599999996</v>
      </c>
    </row>
    <row r="9" spans="1:14">
      <c r="A9" s="264">
        <v>45839</v>
      </c>
      <c r="B9" s="264">
        <v>45839</v>
      </c>
      <c r="C9" s="228" t="s">
        <v>68</v>
      </c>
      <c r="D9" s="228" t="s">
        <v>69</v>
      </c>
      <c r="E9" s="228" t="s">
        <v>70</v>
      </c>
      <c r="F9" s="228" t="s">
        <v>71</v>
      </c>
      <c r="G9" s="228" t="s">
        <v>3975</v>
      </c>
      <c r="H9" s="228">
        <v>6</v>
      </c>
      <c r="I9" s="228" t="s">
        <v>72</v>
      </c>
      <c r="J9" s="266">
        <v>8252049.5599999996</v>
      </c>
      <c r="K9" s="266">
        <v>0</v>
      </c>
      <c r="L9" s="266">
        <v>0</v>
      </c>
      <c r="M9" s="266">
        <v>0</v>
      </c>
      <c r="N9" s="266">
        <v>8252049.5599999996</v>
      </c>
    </row>
    <row r="10" spans="1:14">
      <c r="A10" s="264">
        <v>45870</v>
      </c>
      <c r="B10" s="264">
        <v>45870</v>
      </c>
      <c r="C10" s="228" t="s">
        <v>68</v>
      </c>
      <c r="D10" s="228" t="s">
        <v>69</v>
      </c>
      <c r="E10" s="228" t="s">
        <v>70</v>
      </c>
      <c r="F10" s="228" t="s">
        <v>71</v>
      </c>
      <c r="G10" s="228" t="s">
        <v>3975</v>
      </c>
      <c r="H10" s="228">
        <v>6</v>
      </c>
      <c r="I10" s="228" t="s">
        <v>72</v>
      </c>
      <c r="J10" s="266">
        <v>8252049.5599999996</v>
      </c>
      <c r="K10" s="266">
        <v>0</v>
      </c>
      <c r="L10" s="266">
        <v>0</v>
      </c>
      <c r="M10" s="266">
        <v>0</v>
      </c>
      <c r="N10" s="266">
        <v>8252049.5599999996</v>
      </c>
    </row>
    <row r="11" spans="1:14">
      <c r="A11" s="264">
        <v>45901</v>
      </c>
      <c r="B11" s="264">
        <v>45901</v>
      </c>
      <c r="C11" s="228" t="s">
        <v>68</v>
      </c>
      <c r="D11" s="228" t="s">
        <v>69</v>
      </c>
      <c r="E11" s="228" t="s">
        <v>70</v>
      </c>
      <c r="F11" s="228" t="s">
        <v>71</v>
      </c>
      <c r="G11" s="228" t="s">
        <v>3975</v>
      </c>
      <c r="H11" s="228">
        <v>6</v>
      </c>
      <c r="I11" s="228" t="s">
        <v>72</v>
      </c>
      <c r="J11" s="266">
        <v>8252049.5599999996</v>
      </c>
      <c r="K11" s="266">
        <v>0</v>
      </c>
      <c r="L11" s="266">
        <v>0</v>
      </c>
      <c r="M11" s="266">
        <v>0</v>
      </c>
      <c r="N11" s="266">
        <v>8252049.5599999996</v>
      </c>
    </row>
    <row r="12" spans="1:14">
      <c r="A12" s="264">
        <v>45931</v>
      </c>
      <c r="B12" s="264">
        <v>45931</v>
      </c>
      <c r="C12" s="228" t="s">
        <v>68</v>
      </c>
      <c r="D12" s="228" t="s">
        <v>69</v>
      </c>
      <c r="E12" s="228" t="s">
        <v>70</v>
      </c>
      <c r="F12" s="228" t="s">
        <v>71</v>
      </c>
      <c r="G12" s="228" t="s">
        <v>3975</v>
      </c>
      <c r="H12" s="228">
        <v>6</v>
      </c>
      <c r="I12" s="228" t="s">
        <v>72</v>
      </c>
      <c r="J12" s="266">
        <v>8252049.5599999996</v>
      </c>
      <c r="K12" s="266">
        <v>0</v>
      </c>
      <c r="L12" s="266">
        <v>0</v>
      </c>
      <c r="M12" s="266">
        <v>0</v>
      </c>
      <c r="N12" s="266">
        <v>8252049.5599999996</v>
      </c>
    </row>
    <row r="13" spans="1:14">
      <c r="A13" s="264">
        <v>45962</v>
      </c>
      <c r="B13" s="264">
        <v>45962</v>
      </c>
      <c r="C13" s="228" t="s">
        <v>68</v>
      </c>
      <c r="D13" s="228" t="s">
        <v>69</v>
      </c>
      <c r="E13" s="228" t="s">
        <v>70</v>
      </c>
      <c r="F13" s="228" t="s">
        <v>71</v>
      </c>
      <c r="G13" s="228" t="s">
        <v>3975</v>
      </c>
      <c r="H13" s="228">
        <v>6</v>
      </c>
      <c r="I13" s="228" t="s">
        <v>72</v>
      </c>
      <c r="J13" s="266">
        <v>8252049.5599999996</v>
      </c>
      <c r="K13" s="266">
        <v>0</v>
      </c>
      <c r="L13" s="266">
        <v>0</v>
      </c>
      <c r="M13" s="266">
        <v>0</v>
      </c>
      <c r="N13" s="266">
        <v>8252049.5599999996</v>
      </c>
    </row>
    <row r="14" spans="1:14">
      <c r="A14" s="264">
        <v>45992</v>
      </c>
      <c r="B14" s="264">
        <v>45992</v>
      </c>
      <c r="C14" s="228" t="s">
        <v>68</v>
      </c>
      <c r="D14" s="228" t="s">
        <v>69</v>
      </c>
      <c r="E14" s="228" t="s">
        <v>70</v>
      </c>
      <c r="F14" s="228" t="s">
        <v>71</v>
      </c>
      <c r="G14" s="228" t="s">
        <v>3975</v>
      </c>
      <c r="H14" s="228">
        <v>6</v>
      </c>
      <c r="I14" s="228" t="s">
        <v>72</v>
      </c>
      <c r="J14" s="266">
        <v>8252049.5599999996</v>
      </c>
      <c r="K14" s="266">
        <v>0</v>
      </c>
      <c r="L14" s="266">
        <v>0</v>
      </c>
      <c r="M14" s="266">
        <v>0</v>
      </c>
      <c r="N14" s="266">
        <v>8252049.5599999996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2841E-2192-4146-B83B-DAFDAF7EAAEF}">
  <dimension ref="A3:H3572"/>
  <sheetViews>
    <sheetView zoomScale="80" zoomScaleNormal="80" workbookViewId="0">
      <selection activeCell="L28" sqref="L28"/>
    </sheetView>
  </sheetViews>
  <sheetFormatPr defaultColWidth="8.85546875" defaultRowHeight="15"/>
  <cols>
    <col min="1" max="1" width="79.85546875" style="106" bestFit="1" customWidth="1"/>
    <col min="2" max="2" width="18.140625" style="106" bestFit="1" customWidth="1"/>
    <col min="3" max="3" width="14.7109375" style="106" bestFit="1" customWidth="1"/>
    <col min="4" max="4" width="13.7109375" style="106" bestFit="1" customWidth="1"/>
    <col min="5" max="5" width="8.85546875" style="106"/>
    <col min="6" max="6" width="19.85546875" style="106" bestFit="1" customWidth="1"/>
    <col min="7" max="7" width="16.28515625" style="106" bestFit="1" customWidth="1"/>
    <col min="8" max="8" width="13.5703125" style="106" bestFit="1" customWidth="1"/>
    <col min="9" max="16384" width="8.85546875" style="106"/>
  </cols>
  <sheetData>
    <row r="3" spans="1:8">
      <c r="A3" s="106" t="s">
        <v>75</v>
      </c>
      <c r="B3" s="106" t="s">
        <v>76</v>
      </c>
      <c r="C3" s="106" t="s">
        <v>77</v>
      </c>
      <c r="D3" s="106" t="s">
        <v>78</v>
      </c>
      <c r="F3" s="306" t="s">
        <v>74</v>
      </c>
      <c r="G3" s="306"/>
      <c r="H3" s="306"/>
    </row>
    <row r="4" spans="1:8">
      <c r="A4" s="291" t="s">
        <v>79</v>
      </c>
      <c r="B4" s="292">
        <v>0</v>
      </c>
      <c r="C4" s="292">
        <v>0</v>
      </c>
      <c r="D4" s="292">
        <v>0</v>
      </c>
      <c r="F4" s="293" t="s">
        <v>76</v>
      </c>
      <c r="G4" s="293" t="s">
        <v>77</v>
      </c>
      <c r="H4" s="293" t="s">
        <v>78</v>
      </c>
    </row>
    <row r="5" spans="1:8">
      <c r="A5" s="294" t="s">
        <v>80</v>
      </c>
      <c r="B5" s="292">
        <v>0</v>
      </c>
      <c r="C5" s="292">
        <v>0</v>
      </c>
      <c r="D5" s="292">
        <v>0</v>
      </c>
      <c r="F5" s="292">
        <f>SUM(B120,B128,B214,B224,B254,B283,B372,B381,B397,B544,B560,B596:B597,B599:B600,B622:B629,B636,B651,B665,B899:B925,B953,B967:B968,B987,B994,B1006,B1026,B1041,B1050,B1106,B1112:B1114,B1120,B1122,B1128,B1199,B1231,B1234,B1237:B1239,B1347,B1388:B1390,B1399,B1406,B1414,B1423,B1459,B1471:B1474,B1476,B1479:B1480,B1484:B1485,B1538:B1539,B1550:B1552,B1558,B1567,B1588,B1626:B1627,B1650,B1665,B1717,B1741,B1764,B1780,B1791,B1798,B1814,B1833,B1877:B1883,B1885,B1887,B1891,B1898,B1951,B1958,B1960,B1967,B1991,B2001,B2003,B2015,B2050,B2072:B2075,B2077,B2079,B2081,B2142,B2155,B2177,B2180,B2203,B2205:B2206,B2210,B2235,B2251,B2260,B2262,B2269,B2471,B2500,B2503)</f>
        <v>17115291.459999997</v>
      </c>
      <c r="G5" s="292">
        <f t="shared" ref="G5:H5" si="0">SUM(C120,C128,C214,C224,C254,C283,C372,C381,C397,C544,C560,C596:C597,C599:C600,C622:C629,C636,C651,C665,C899:C925,C953,C967:C968,C987,C994,C1006,C1026,C1041,C1050,C1106,C1112:C1114,C1120,C1122,C1128,C1199,C1231,C1234,C1237:C1239,C1347,C1388:C1390,C1399,C1406,C1414,C1423,C1459,C1471:C1474,C1476,C1479:C1480,C1484:C1485,C1538:C1539,C1550:C1552,C1558,C1567,C1588,C1626:C1627,C1650,C1665,C1717,C1741,C1764,C1780,C1791,C1798,C1814,C1833,C1877:C1883,C1885,C1887,C1891,C1898,C1951,C1958,C1960,C1967,C1991,C2001,C2003,C2015,C2050,C2072:C2075,C2077,C2079,C2081,C2142,C2155,C2177,C2180,C2203,C2205:C2206,C2210,C2235,C2251,C2260,C2262,C2269,C2471,C2500,C2503)</f>
        <v>4576855.7713899696</v>
      </c>
      <c r="H5" s="292">
        <f t="shared" si="0"/>
        <v>12538435.68861003</v>
      </c>
    </row>
    <row r="6" spans="1:8">
      <c r="A6" s="294" t="s">
        <v>81</v>
      </c>
      <c r="B6" s="292">
        <v>0</v>
      </c>
      <c r="C6" s="292">
        <v>0</v>
      </c>
      <c r="D6" s="292">
        <v>0</v>
      </c>
    </row>
    <row r="7" spans="1:8">
      <c r="A7" s="294" t="s">
        <v>82</v>
      </c>
      <c r="B7" s="292">
        <v>0</v>
      </c>
      <c r="C7" s="292">
        <v>0</v>
      </c>
      <c r="D7" s="292">
        <v>0</v>
      </c>
    </row>
    <row r="8" spans="1:8">
      <c r="A8" s="294" t="s">
        <v>83</v>
      </c>
      <c r="B8" s="292">
        <v>0</v>
      </c>
      <c r="C8" s="292">
        <v>0</v>
      </c>
      <c r="D8" s="292">
        <v>0</v>
      </c>
    </row>
    <row r="9" spans="1:8">
      <c r="A9" s="294" t="s">
        <v>84</v>
      </c>
      <c r="B9" s="292">
        <v>0</v>
      </c>
      <c r="C9" s="292">
        <v>0</v>
      </c>
      <c r="D9" s="292">
        <v>0</v>
      </c>
    </row>
    <row r="10" spans="1:8">
      <c r="A10" s="294" t="s">
        <v>85</v>
      </c>
      <c r="B10" s="292">
        <v>0</v>
      </c>
      <c r="C10" s="292">
        <v>0</v>
      </c>
      <c r="D10" s="292">
        <v>0</v>
      </c>
    </row>
    <row r="11" spans="1:8">
      <c r="A11" s="294" t="s">
        <v>86</v>
      </c>
      <c r="B11" s="292">
        <v>0</v>
      </c>
      <c r="C11" s="292">
        <v>0</v>
      </c>
      <c r="D11" s="292">
        <v>0</v>
      </c>
    </row>
    <row r="12" spans="1:8">
      <c r="A12" s="294" t="s">
        <v>87</v>
      </c>
      <c r="B12" s="292">
        <v>0</v>
      </c>
      <c r="C12" s="292">
        <v>0</v>
      </c>
      <c r="D12" s="292">
        <v>0</v>
      </c>
    </row>
    <row r="13" spans="1:8">
      <c r="A13" s="294" t="s">
        <v>88</v>
      </c>
      <c r="B13" s="292">
        <v>0</v>
      </c>
      <c r="C13" s="292">
        <v>0</v>
      </c>
      <c r="D13" s="292">
        <v>0</v>
      </c>
    </row>
    <row r="14" spans="1:8">
      <c r="A14" s="294" t="s">
        <v>89</v>
      </c>
      <c r="B14" s="292">
        <v>0</v>
      </c>
      <c r="C14" s="292">
        <v>0</v>
      </c>
      <c r="D14" s="292">
        <v>0</v>
      </c>
    </row>
    <row r="15" spans="1:8">
      <c r="A15" s="291" t="s">
        <v>90</v>
      </c>
      <c r="B15" s="292">
        <v>0</v>
      </c>
      <c r="C15" s="292">
        <v>0</v>
      </c>
      <c r="D15" s="292">
        <v>0</v>
      </c>
    </row>
    <row r="16" spans="1:8">
      <c r="A16" s="294" t="s">
        <v>91</v>
      </c>
      <c r="B16" s="292">
        <v>0</v>
      </c>
      <c r="C16" s="292">
        <v>0</v>
      </c>
      <c r="D16" s="292">
        <v>0</v>
      </c>
    </row>
    <row r="17" spans="1:4">
      <c r="A17" s="294" t="s">
        <v>83</v>
      </c>
      <c r="B17" s="292">
        <v>0</v>
      </c>
      <c r="C17" s="292">
        <v>0</v>
      </c>
      <c r="D17" s="292">
        <v>0</v>
      </c>
    </row>
    <row r="18" spans="1:4">
      <c r="A18" s="294" t="s">
        <v>86</v>
      </c>
      <c r="B18" s="292">
        <v>0</v>
      </c>
      <c r="C18" s="292">
        <v>0</v>
      </c>
      <c r="D18" s="292">
        <v>0</v>
      </c>
    </row>
    <row r="19" spans="1:4">
      <c r="A19" s="294" t="s">
        <v>92</v>
      </c>
      <c r="B19" s="292">
        <v>0</v>
      </c>
      <c r="C19" s="292">
        <v>0</v>
      </c>
      <c r="D19" s="292">
        <v>0</v>
      </c>
    </row>
    <row r="20" spans="1:4">
      <c r="A20" s="294" t="s">
        <v>88</v>
      </c>
      <c r="B20" s="292">
        <v>0</v>
      </c>
      <c r="C20" s="292">
        <v>0</v>
      </c>
      <c r="D20" s="292">
        <v>0</v>
      </c>
    </row>
    <row r="21" spans="1:4">
      <c r="A21" s="294" t="s">
        <v>93</v>
      </c>
      <c r="B21" s="292">
        <v>0</v>
      </c>
      <c r="C21" s="292">
        <v>0</v>
      </c>
      <c r="D21" s="292">
        <v>0</v>
      </c>
    </row>
    <row r="22" spans="1:4">
      <c r="A22" s="294" t="s">
        <v>94</v>
      </c>
      <c r="B22" s="292">
        <v>0</v>
      </c>
      <c r="C22" s="292">
        <v>0</v>
      </c>
      <c r="D22" s="292">
        <v>0</v>
      </c>
    </row>
    <row r="23" spans="1:4">
      <c r="A23" s="294" t="s">
        <v>95</v>
      </c>
      <c r="B23" s="292">
        <v>0</v>
      </c>
      <c r="C23" s="292">
        <v>0</v>
      </c>
      <c r="D23" s="292">
        <v>0</v>
      </c>
    </row>
    <row r="24" spans="1:4">
      <c r="A24" s="291" t="s">
        <v>96</v>
      </c>
      <c r="B24" s="292">
        <v>0</v>
      </c>
      <c r="C24" s="292">
        <v>0</v>
      </c>
      <c r="D24" s="292">
        <v>0</v>
      </c>
    </row>
    <row r="25" spans="1:4">
      <c r="A25" s="294" t="s">
        <v>91</v>
      </c>
      <c r="B25" s="292">
        <v>0</v>
      </c>
      <c r="C25" s="292">
        <v>0</v>
      </c>
      <c r="D25" s="292">
        <v>0</v>
      </c>
    </row>
    <row r="26" spans="1:4">
      <c r="A26" s="294" t="s">
        <v>83</v>
      </c>
      <c r="B26" s="292">
        <v>0</v>
      </c>
      <c r="C26" s="292">
        <v>0</v>
      </c>
      <c r="D26" s="292">
        <v>0</v>
      </c>
    </row>
    <row r="27" spans="1:4">
      <c r="A27" s="294" t="s">
        <v>84</v>
      </c>
      <c r="B27" s="292">
        <v>0</v>
      </c>
      <c r="C27" s="292">
        <v>0</v>
      </c>
      <c r="D27" s="292">
        <v>0</v>
      </c>
    </row>
    <row r="28" spans="1:4">
      <c r="A28" s="294" t="s">
        <v>85</v>
      </c>
      <c r="B28" s="292">
        <v>0</v>
      </c>
      <c r="C28" s="292">
        <v>0</v>
      </c>
      <c r="D28" s="292">
        <v>0</v>
      </c>
    </row>
    <row r="29" spans="1:4">
      <c r="A29" s="294" t="s">
        <v>97</v>
      </c>
      <c r="B29" s="292">
        <v>0</v>
      </c>
      <c r="C29" s="292">
        <v>0</v>
      </c>
      <c r="D29" s="292">
        <v>0</v>
      </c>
    </row>
    <row r="30" spans="1:4">
      <c r="A30" s="294" t="s">
        <v>86</v>
      </c>
      <c r="B30" s="292">
        <v>0</v>
      </c>
      <c r="C30" s="292">
        <v>0</v>
      </c>
      <c r="D30" s="292">
        <v>0</v>
      </c>
    </row>
    <row r="31" spans="1:4">
      <c r="A31" s="294" t="s">
        <v>98</v>
      </c>
      <c r="B31" s="292">
        <v>0</v>
      </c>
      <c r="C31" s="292">
        <v>0</v>
      </c>
      <c r="D31" s="292">
        <v>0</v>
      </c>
    </row>
    <row r="32" spans="1:4">
      <c r="A32" s="294" t="s">
        <v>99</v>
      </c>
      <c r="B32" s="292">
        <v>0</v>
      </c>
      <c r="C32" s="292">
        <v>0</v>
      </c>
      <c r="D32" s="292">
        <v>0</v>
      </c>
    </row>
    <row r="33" spans="1:4">
      <c r="A33" s="294" t="s">
        <v>92</v>
      </c>
      <c r="B33" s="292">
        <v>0</v>
      </c>
      <c r="C33" s="292">
        <v>0</v>
      </c>
      <c r="D33" s="292">
        <v>0</v>
      </c>
    </row>
    <row r="34" spans="1:4">
      <c r="A34" s="294" t="s">
        <v>93</v>
      </c>
      <c r="B34" s="292">
        <v>0</v>
      </c>
      <c r="C34" s="292">
        <v>0</v>
      </c>
      <c r="D34" s="292">
        <v>0</v>
      </c>
    </row>
    <row r="35" spans="1:4">
      <c r="A35" s="294" t="s">
        <v>94</v>
      </c>
      <c r="B35" s="292">
        <v>0</v>
      </c>
      <c r="C35" s="292">
        <v>0</v>
      </c>
      <c r="D35" s="292">
        <v>0</v>
      </c>
    </row>
    <row r="36" spans="1:4">
      <c r="A36" s="291" t="s">
        <v>100</v>
      </c>
      <c r="B36" s="292">
        <v>0</v>
      </c>
      <c r="C36" s="292">
        <v>0</v>
      </c>
      <c r="D36" s="292">
        <v>0</v>
      </c>
    </row>
    <row r="37" spans="1:4">
      <c r="A37" s="294" t="s">
        <v>80</v>
      </c>
      <c r="B37" s="292">
        <v>0</v>
      </c>
      <c r="C37" s="292">
        <v>0</v>
      </c>
      <c r="D37" s="292">
        <v>0</v>
      </c>
    </row>
    <row r="38" spans="1:4">
      <c r="A38" s="294" t="s">
        <v>101</v>
      </c>
      <c r="B38" s="292">
        <v>0</v>
      </c>
      <c r="C38" s="292">
        <v>0</v>
      </c>
      <c r="D38" s="292">
        <v>0</v>
      </c>
    </row>
    <row r="39" spans="1:4">
      <c r="A39" s="294" t="s">
        <v>102</v>
      </c>
      <c r="B39" s="292">
        <v>0</v>
      </c>
      <c r="C39" s="292">
        <v>0</v>
      </c>
      <c r="D39" s="292">
        <v>0</v>
      </c>
    </row>
    <row r="40" spans="1:4">
      <c r="A40" s="294" t="s">
        <v>82</v>
      </c>
      <c r="B40" s="292">
        <v>0</v>
      </c>
      <c r="C40" s="292">
        <v>0</v>
      </c>
      <c r="D40" s="292">
        <v>0</v>
      </c>
    </row>
    <row r="41" spans="1:4">
      <c r="A41" s="294" t="s">
        <v>103</v>
      </c>
      <c r="B41" s="292">
        <v>0</v>
      </c>
      <c r="C41" s="292">
        <v>0</v>
      </c>
      <c r="D41" s="292">
        <v>0</v>
      </c>
    </row>
    <row r="42" spans="1:4">
      <c r="A42" s="294" t="s">
        <v>104</v>
      </c>
      <c r="B42" s="292">
        <v>0</v>
      </c>
      <c r="C42" s="292">
        <v>0</v>
      </c>
      <c r="D42" s="292">
        <v>0</v>
      </c>
    </row>
    <row r="43" spans="1:4">
      <c r="A43" s="294" t="s">
        <v>91</v>
      </c>
      <c r="B43" s="292">
        <v>0</v>
      </c>
      <c r="C43" s="292">
        <v>0</v>
      </c>
      <c r="D43" s="292">
        <v>0</v>
      </c>
    </row>
    <row r="44" spans="1:4">
      <c r="A44" s="294" t="s">
        <v>105</v>
      </c>
      <c r="B44" s="292">
        <v>0</v>
      </c>
      <c r="C44" s="292">
        <v>0</v>
      </c>
      <c r="D44" s="292">
        <v>0</v>
      </c>
    </row>
    <row r="45" spans="1:4">
      <c r="A45" s="294" t="s">
        <v>83</v>
      </c>
      <c r="B45" s="292">
        <v>0</v>
      </c>
      <c r="C45" s="292">
        <v>0</v>
      </c>
      <c r="D45" s="292">
        <v>0</v>
      </c>
    </row>
    <row r="46" spans="1:4">
      <c r="A46" s="294" t="s">
        <v>84</v>
      </c>
      <c r="B46" s="292">
        <v>0</v>
      </c>
      <c r="C46" s="292">
        <v>0</v>
      </c>
      <c r="D46" s="292">
        <v>0</v>
      </c>
    </row>
    <row r="47" spans="1:4">
      <c r="A47" s="294" t="s">
        <v>85</v>
      </c>
      <c r="B47" s="292">
        <v>0</v>
      </c>
      <c r="C47" s="292">
        <v>0</v>
      </c>
      <c r="D47" s="292">
        <v>0</v>
      </c>
    </row>
    <row r="48" spans="1:4">
      <c r="A48" s="294" t="s">
        <v>106</v>
      </c>
      <c r="B48" s="292">
        <v>0</v>
      </c>
      <c r="C48" s="292">
        <v>0</v>
      </c>
      <c r="D48" s="292">
        <v>0</v>
      </c>
    </row>
    <row r="49" spans="1:4">
      <c r="A49" s="294" t="s">
        <v>107</v>
      </c>
      <c r="B49" s="292">
        <v>0</v>
      </c>
      <c r="C49" s="292">
        <v>0</v>
      </c>
      <c r="D49" s="292">
        <v>0</v>
      </c>
    </row>
    <row r="50" spans="1:4">
      <c r="A50" s="294" t="s">
        <v>108</v>
      </c>
      <c r="B50" s="292">
        <v>0</v>
      </c>
      <c r="C50" s="292">
        <v>0</v>
      </c>
      <c r="D50" s="292">
        <v>0</v>
      </c>
    </row>
    <row r="51" spans="1:4">
      <c r="A51" s="294" t="s">
        <v>86</v>
      </c>
      <c r="B51" s="292">
        <v>0</v>
      </c>
      <c r="C51" s="292">
        <v>0</v>
      </c>
      <c r="D51" s="292">
        <v>0</v>
      </c>
    </row>
    <row r="52" spans="1:4">
      <c r="A52" s="294" t="s">
        <v>98</v>
      </c>
      <c r="B52" s="292">
        <v>0</v>
      </c>
      <c r="C52" s="292">
        <v>0</v>
      </c>
      <c r="D52" s="292">
        <v>0</v>
      </c>
    </row>
    <row r="53" spans="1:4">
      <c r="A53" s="294" t="s">
        <v>99</v>
      </c>
      <c r="B53" s="292">
        <v>0</v>
      </c>
      <c r="C53" s="292">
        <v>0</v>
      </c>
      <c r="D53" s="292">
        <v>0</v>
      </c>
    </row>
    <row r="54" spans="1:4">
      <c r="A54" s="294" t="s">
        <v>109</v>
      </c>
      <c r="B54" s="292">
        <v>0</v>
      </c>
      <c r="C54" s="292">
        <v>0</v>
      </c>
      <c r="D54" s="292">
        <v>0</v>
      </c>
    </row>
    <row r="55" spans="1:4">
      <c r="A55" s="294" t="s">
        <v>92</v>
      </c>
      <c r="B55" s="292">
        <v>0</v>
      </c>
      <c r="C55" s="292">
        <v>0</v>
      </c>
      <c r="D55" s="292">
        <v>0</v>
      </c>
    </row>
    <row r="56" spans="1:4">
      <c r="A56" s="294" t="s">
        <v>110</v>
      </c>
      <c r="B56" s="292">
        <v>0</v>
      </c>
      <c r="C56" s="292">
        <v>0</v>
      </c>
      <c r="D56" s="292">
        <v>0</v>
      </c>
    </row>
    <row r="57" spans="1:4">
      <c r="A57" s="294" t="s">
        <v>111</v>
      </c>
      <c r="B57" s="292">
        <v>0</v>
      </c>
      <c r="C57" s="292">
        <v>0</v>
      </c>
      <c r="D57" s="292">
        <v>0</v>
      </c>
    </row>
    <row r="58" spans="1:4">
      <c r="A58" s="294" t="s">
        <v>88</v>
      </c>
      <c r="B58" s="292">
        <v>0</v>
      </c>
      <c r="C58" s="292">
        <v>0</v>
      </c>
      <c r="D58" s="292">
        <v>0</v>
      </c>
    </row>
    <row r="59" spans="1:4">
      <c r="A59" s="294" t="s">
        <v>93</v>
      </c>
      <c r="B59" s="292">
        <v>0</v>
      </c>
      <c r="C59" s="292">
        <v>0</v>
      </c>
      <c r="D59" s="292">
        <v>0</v>
      </c>
    </row>
    <row r="60" spans="1:4">
      <c r="A60" s="294" t="s">
        <v>94</v>
      </c>
      <c r="B60" s="292">
        <v>0</v>
      </c>
      <c r="C60" s="292">
        <v>0</v>
      </c>
      <c r="D60" s="292">
        <v>0</v>
      </c>
    </row>
    <row r="61" spans="1:4">
      <c r="A61" s="294" t="s">
        <v>112</v>
      </c>
      <c r="B61" s="292">
        <v>0</v>
      </c>
      <c r="C61" s="292">
        <v>0</v>
      </c>
      <c r="D61" s="292">
        <v>0</v>
      </c>
    </row>
    <row r="62" spans="1:4">
      <c r="A62" s="294" t="s">
        <v>89</v>
      </c>
      <c r="B62" s="292">
        <v>0</v>
      </c>
      <c r="C62" s="292">
        <v>0</v>
      </c>
      <c r="D62" s="292">
        <v>0</v>
      </c>
    </row>
    <row r="63" spans="1:4">
      <c r="A63" s="294" t="s">
        <v>113</v>
      </c>
      <c r="B63" s="292">
        <v>0</v>
      </c>
      <c r="C63" s="292">
        <v>0</v>
      </c>
      <c r="D63" s="292">
        <v>0</v>
      </c>
    </row>
    <row r="64" spans="1:4">
      <c r="A64" s="294" t="s">
        <v>114</v>
      </c>
      <c r="B64" s="292">
        <v>0</v>
      </c>
      <c r="C64" s="292">
        <v>0</v>
      </c>
      <c r="D64" s="292">
        <v>0</v>
      </c>
    </row>
    <row r="65" spans="1:4">
      <c r="A65" s="294" t="s">
        <v>115</v>
      </c>
      <c r="B65" s="292">
        <v>0</v>
      </c>
      <c r="C65" s="292">
        <v>0</v>
      </c>
      <c r="D65" s="292">
        <v>0</v>
      </c>
    </row>
    <row r="66" spans="1:4">
      <c r="A66" s="294" t="s">
        <v>116</v>
      </c>
      <c r="B66" s="292">
        <v>0</v>
      </c>
      <c r="C66" s="292">
        <v>0</v>
      </c>
      <c r="D66" s="292">
        <v>0</v>
      </c>
    </row>
    <row r="67" spans="1:4">
      <c r="A67" s="294" t="s">
        <v>117</v>
      </c>
      <c r="B67" s="292">
        <v>0</v>
      </c>
      <c r="C67" s="292">
        <v>0</v>
      </c>
      <c r="D67" s="292">
        <v>0</v>
      </c>
    </row>
    <row r="68" spans="1:4">
      <c r="A68" s="294" t="s">
        <v>118</v>
      </c>
      <c r="B68" s="292">
        <v>0</v>
      </c>
      <c r="C68" s="292">
        <v>0</v>
      </c>
      <c r="D68" s="292">
        <v>0</v>
      </c>
    </row>
    <row r="69" spans="1:4">
      <c r="A69" s="294" t="s">
        <v>119</v>
      </c>
      <c r="B69" s="292">
        <v>0</v>
      </c>
      <c r="C69" s="292">
        <v>0</v>
      </c>
      <c r="D69" s="292">
        <v>0</v>
      </c>
    </row>
    <row r="70" spans="1:4">
      <c r="A70" s="294" t="s">
        <v>120</v>
      </c>
      <c r="B70" s="292">
        <v>0</v>
      </c>
      <c r="C70" s="292">
        <v>0</v>
      </c>
      <c r="D70" s="292">
        <v>0</v>
      </c>
    </row>
    <row r="71" spans="1:4">
      <c r="A71" s="294" t="s">
        <v>121</v>
      </c>
      <c r="B71" s="292">
        <v>0</v>
      </c>
      <c r="C71" s="292">
        <v>0</v>
      </c>
      <c r="D71" s="292">
        <v>0</v>
      </c>
    </row>
    <row r="72" spans="1:4">
      <c r="A72" s="294" t="s">
        <v>122</v>
      </c>
      <c r="B72" s="292">
        <v>0</v>
      </c>
      <c r="C72" s="292">
        <v>0</v>
      </c>
      <c r="D72" s="292">
        <v>0</v>
      </c>
    </row>
    <row r="73" spans="1:4">
      <c r="A73" s="294" t="s">
        <v>123</v>
      </c>
      <c r="B73" s="292">
        <v>0</v>
      </c>
      <c r="C73" s="292">
        <v>0</v>
      </c>
      <c r="D73" s="292">
        <v>0</v>
      </c>
    </row>
    <row r="74" spans="1:4">
      <c r="A74" s="294" t="s">
        <v>124</v>
      </c>
      <c r="B74" s="292">
        <v>0</v>
      </c>
      <c r="C74" s="292">
        <v>0</v>
      </c>
      <c r="D74" s="292">
        <v>0</v>
      </c>
    </row>
    <row r="75" spans="1:4">
      <c r="A75" s="294" t="s">
        <v>125</v>
      </c>
      <c r="B75" s="292">
        <v>0</v>
      </c>
      <c r="C75" s="292">
        <v>0</v>
      </c>
      <c r="D75" s="292">
        <v>0</v>
      </c>
    </row>
    <row r="76" spans="1:4">
      <c r="A76" s="291" t="s">
        <v>126</v>
      </c>
      <c r="B76" s="292">
        <v>21774372.780000001</v>
      </c>
      <c r="C76" s="292">
        <v>470937.06253112893</v>
      </c>
      <c r="D76" s="292">
        <v>21303435.717468873</v>
      </c>
    </row>
    <row r="77" spans="1:4">
      <c r="A77" s="294" t="s">
        <v>80</v>
      </c>
      <c r="B77" s="292">
        <v>16086.95</v>
      </c>
      <c r="C77" s="292">
        <v>361.9114924095</v>
      </c>
      <c r="D77" s="292">
        <v>15725.038507590501</v>
      </c>
    </row>
    <row r="78" spans="1:4">
      <c r="A78" s="294" t="s">
        <v>127</v>
      </c>
      <c r="B78" s="292">
        <v>1032272.54</v>
      </c>
      <c r="C78" s="292">
        <v>35653.072863712201</v>
      </c>
      <c r="D78" s="292">
        <v>996619.46713628783</v>
      </c>
    </row>
    <row r="79" spans="1:4">
      <c r="A79" s="294" t="s">
        <v>128</v>
      </c>
      <c r="B79" s="292">
        <v>83411.83</v>
      </c>
      <c r="C79" s="292">
        <v>1876.5334559943001</v>
      </c>
      <c r="D79" s="292">
        <v>81535.296544005701</v>
      </c>
    </row>
    <row r="80" spans="1:4">
      <c r="A80" s="294" t="s">
        <v>84</v>
      </c>
      <c r="B80" s="292">
        <v>2216.87</v>
      </c>
      <c r="C80" s="292">
        <v>9.9746735528000006</v>
      </c>
      <c r="D80" s="292">
        <v>2206.8953264471997</v>
      </c>
    </row>
    <row r="81" spans="1:4">
      <c r="A81" s="294" t="s">
        <v>129</v>
      </c>
      <c r="B81" s="292">
        <v>484308.91000000003</v>
      </c>
      <c r="C81" s="292">
        <v>16727.269386411303</v>
      </c>
      <c r="D81" s="292">
        <v>467581.64061358874</v>
      </c>
    </row>
    <row r="82" spans="1:4">
      <c r="A82" s="294" t="s">
        <v>85</v>
      </c>
      <c r="B82" s="292">
        <v>19046.93</v>
      </c>
      <c r="C82" s="292">
        <v>428.50278406529998</v>
      </c>
      <c r="D82" s="292">
        <v>18618.427215934702</v>
      </c>
    </row>
    <row r="83" spans="1:4">
      <c r="A83" s="294" t="s">
        <v>107</v>
      </c>
      <c r="B83" s="292">
        <v>0</v>
      </c>
      <c r="C83" s="292">
        <v>0</v>
      </c>
      <c r="D83" s="292">
        <v>0</v>
      </c>
    </row>
    <row r="84" spans="1:4">
      <c r="A84" s="294" t="s">
        <v>130</v>
      </c>
      <c r="B84" s="292">
        <v>0</v>
      </c>
      <c r="C84" s="292">
        <v>0</v>
      </c>
      <c r="D84" s="292">
        <v>0</v>
      </c>
    </row>
    <row r="85" spans="1:4">
      <c r="A85" s="294" t="s">
        <v>131</v>
      </c>
      <c r="B85" s="292">
        <v>16373362.609999999</v>
      </c>
      <c r="C85" s="292">
        <v>368354.97704331815</v>
      </c>
      <c r="D85" s="292">
        <v>16005007.632956682</v>
      </c>
    </row>
    <row r="86" spans="1:4">
      <c r="A86" s="294" t="s">
        <v>132</v>
      </c>
      <c r="B86" s="292">
        <v>14874.39</v>
      </c>
      <c r="C86" s="292">
        <v>334.6322754519</v>
      </c>
      <c r="D86" s="292">
        <v>14539.757724548099</v>
      </c>
    </row>
    <row r="87" spans="1:4">
      <c r="A87" s="294" t="s">
        <v>133</v>
      </c>
      <c r="B87" s="292">
        <v>26728</v>
      </c>
      <c r="C87" s="292">
        <v>601.30542888000002</v>
      </c>
      <c r="D87" s="292">
        <v>26126.694571119999</v>
      </c>
    </row>
    <row r="88" spans="1:4">
      <c r="A88" s="294" t="s">
        <v>134</v>
      </c>
      <c r="B88" s="292">
        <v>108887.40000000001</v>
      </c>
      <c r="C88" s="292">
        <v>2449.662704154</v>
      </c>
      <c r="D88" s="292">
        <v>106437.737295846</v>
      </c>
    </row>
    <row r="89" spans="1:4">
      <c r="A89" s="294" t="s">
        <v>135</v>
      </c>
      <c r="B89" s="292">
        <v>1621915.1600000001</v>
      </c>
      <c r="C89" s="292">
        <v>36488.565956703598</v>
      </c>
      <c r="D89" s="292">
        <v>1585426.5940432965</v>
      </c>
    </row>
    <row r="90" spans="1:4">
      <c r="A90" s="294" t="s">
        <v>98</v>
      </c>
      <c r="B90" s="292">
        <v>80077.180000000008</v>
      </c>
      <c r="C90" s="292">
        <v>2765.7400760274004</v>
      </c>
      <c r="D90" s="292">
        <v>77311.439923972604</v>
      </c>
    </row>
    <row r="91" spans="1:4">
      <c r="A91" s="294" t="s">
        <v>136</v>
      </c>
      <c r="B91" s="292">
        <v>1769662.5</v>
      </c>
      <c r="C91" s="292">
        <v>-3.0163761808000005</v>
      </c>
      <c r="D91" s="292">
        <v>1769665.5163761806</v>
      </c>
    </row>
    <row r="92" spans="1:4">
      <c r="A92" s="294" t="s">
        <v>99</v>
      </c>
      <c r="B92" s="292">
        <v>119249.25</v>
      </c>
      <c r="C92" s="292">
        <v>4118.6818736775003</v>
      </c>
      <c r="D92" s="292">
        <v>115130.5681263225</v>
      </c>
    </row>
    <row r="93" spans="1:4">
      <c r="A93" s="294" t="s">
        <v>92</v>
      </c>
      <c r="B93" s="292">
        <v>22272.260000000002</v>
      </c>
      <c r="C93" s="292">
        <v>769.24889295180003</v>
      </c>
      <c r="D93" s="292">
        <v>21503.011107048202</v>
      </c>
    </row>
    <row r="94" spans="1:4">
      <c r="A94" s="291" t="s">
        <v>137</v>
      </c>
      <c r="B94" s="292">
        <v>468585.68000000005</v>
      </c>
      <c r="C94" s="292">
        <v>224803.31751295482</v>
      </c>
      <c r="D94" s="292">
        <v>243782.3624870452</v>
      </c>
    </row>
    <row r="95" spans="1:4">
      <c r="A95" s="294" t="s">
        <v>138</v>
      </c>
      <c r="B95" s="292">
        <v>0</v>
      </c>
      <c r="C95" s="292">
        <v>0</v>
      </c>
      <c r="D95" s="292">
        <v>0</v>
      </c>
    </row>
    <row r="96" spans="1:4">
      <c r="A96" s="294" t="s">
        <v>91</v>
      </c>
      <c r="B96" s="292">
        <v>52337.16</v>
      </c>
      <c r="C96" s="292">
        <v>48806.368007101199</v>
      </c>
      <c r="D96" s="292">
        <v>3530.7919928988049</v>
      </c>
    </row>
    <row r="97" spans="1:4">
      <c r="A97" s="294" t="s">
        <v>83</v>
      </c>
      <c r="B97" s="292">
        <v>18489.740000000002</v>
      </c>
      <c r="C97" s="292">
        <v>11222.799709390598</v>
      </c>
      <c r="D97" s="292">
        <v>7266.9402906094019</v>
      </c>
    </row>
    <row r="98" spans="1:4">
      <c r="A98" s="294" t="s">
        <v>128</v>
      </c>
      <c r="B98" s="292">
        <v>15565.960000000001</v>
      </c>
      <c r="C98" s="292">
        <v>210.11446484680002</v>
      </c>
      <c r="D98" s="292">
        <v>15355.845535153201</v>
      </c>
    </row>
    <row r="99" spans="1:4">
      <c r="A99" s="294" t="s">
        <v>84</v>
      </c>
      <c r="B99" s="292">
        <v>0</v>
      </c>
      <c r="C99" s="292">
        <v>0</v>
      </c>
      <c r="D99" s="292">
        <v>0</v>
      </c>
    </row>
    <row r="100" spans="1:4">
      <c r="A100" s="294" t="s">
        <v>172</v>
      </c>
      <c r="B100" s="292">
        <v>21916.46</v>
      </c>
      <c r="C100" s="292">
        <v>295.83560951179999</v>
      </c>
      <c r="D100" s="292">
        <v>21620.624390488199</v>
      </c>
    </row>
    <row r="101" spans="1:4">
      <c r="A101" s="294" t="s">
        <v>108</v>
      </c>
      <c r="B101" s="292">
        <v>135064.46</v>
      </c>
      <c r="C101" s="292">
        <v>28562.594601148001</v>
      </c>
      <c r="D101" s="292">
        <v>106501.86539885199</v>
      </c>
    </row>
    <row r="102" spans="1:4">
      <c r="A102" s="294" t="s">
        <v>134</v>
      </c>
      <c r="B102" s="292">
        <v>150883.88</v>
      </c>
      <c r="C102" s="292">
        <v>91650.603088029995</v>
      </c>
      <c r="D102" s="292">
        <v>59233.27691197001</v>
      </c>
    </row>
    <row r="103" spans="1:4">
      <c r="A103" s="294" t="s">
        <v>86</v>
      </c>
      <c r="B103" s="292">
        <v>54799.28</v>
      </c>
      <c r="C103" s="292">
        <v>25843.718288164604</v>
      </c>
      <c r="D103" s="292">
        <v>28955.561711835402</v>
      </c>
    </row>
    <row r="104" spans="1:4">
      <c r="A104" s="294" t="s">
        <v>99</v>
      </c>
      <c r="B104" s="292">
        <v>19528.740000000002</v>
      </c>
      <c r="C104" s="292">
        <v>18211.2837447618</v>
      </c>
      <c r="D104" s="292">
        <v>1317.4562552382013</v>
      </c>
    </row>
    <row r="105" spans="1:4">
      <c r="A105" s="291" t="s">
        <v>139</v>
      </c>
      <c r="B105" s="292">
        <v>0</v>
      </c>
      <c r="C105" s="292">
        <v>0</v>
      </c>
      <c r="D105" s="292">
        <v>0</v>
      </c>
    </row>
    <row r="106" spans="1:4">
      <c r="A106" s="294" t="s">
        <v>91</v>
      </c>
      <c r="B106" s="292">
        <v>0</v>
      </c>
      <c r="C106" s="292">
        <v>0</v>
      </c>
      <c r="D106" s="292">
        <v>0</v>
      </c>
    </row>
    <row r="107" spans="1:4">
      <c r="A107" s="294" t="s">
        <v>83</v>
      </c>
      <c r="B107" s="292">
        <v>0</v>
      </c>
      <c r="C107" s="292">
        <v>0</v>
      </c>
      <c r="D107" s="292">
        <v>0</v>
      </c>
    </row>
    <row r="108" spans="1:4">
      <c r="A108" s="294" t="s">
        <v>140</v>
      </c>
      <c r="B108" s="292">
        <v>0</v>
      </c>
      <c r="C108" s="292">
        <v>0</v>
      </c>
      <c r="D108" s="292">
        <v>0</v>
      </c>
    </row>
    <row r="109" spans="1:4">
      <c r="A109" s="294" t="s">
        <v>108</v>
      </c>
      <c r="B109" s="292">
        <v>0</v>
      </c>
      <c r="C109" s="292">
        <v>0</v>
      </c>
      <c r="D109" s="292">
        <v>0</v>
      </c>
    </row>
    <row r="110" spans="1:4">
      <c r="A110" s="294" t="s">
        <v>134</v>
      </c>
      <c r="B110" s="292">
        <v>0</v>
      </c>
      <c r="C110" s="292">
        <v>0</v>
      </c>
      <c r="D110" s="292">
        <v>0</v>
      </c>
    </row>
    <row r="111" spans="1:4">
      <c r="A111" s="294" t="s">
        <v>86</v>
      </c>
      <c r="B111" s="292">
        <v>0</v>
      </c>
      <c r="C111" s="292">
        <v>0</v>
      </c>
      <c r="D111" s="292">
        <v>0</v>
      </c>
    </row>
    <row r="112" spans="1:4">
      <c r="A112" s="294" t="s">
        <v>99</v>
      </c>
      <c r="B112" s="292">
        <v>0</v>
      </c>
      <c r="C112" s="292">
        <v>0</v>
      </c>
      <c r="D112" s="292">
        <v>0</v>
      </c>
    </row>
    <row r="113" spans="1:6">
      <c r="A113" s="291" t="s">
        <v>141</v>
      </c>
      <c r="B113" s="292">
        <v>3647678.4599999995</v>
      </c>
      <c r="C113" s="292">
        <v>161794.32008155523</v>
      </c>
      <c r="D113" s="292">
        <v>3485884.1399184451</v>
      </c>
    </row>
    <row r="114" spans="1:6">
      <c r="A114" s="294" t="s">
        <v>142</v>
      </c>
      <c r="B114" s="292">
        <v>9612.5300000000007</v>
      </c>
      <c r="C114" s="292">
        <v>462.36423100479999</v>
      </c>
      <c r="D114" s="292">
        <v>9150.1657689952008</v>
      </c>
    </row>
    <row r="115" spans="1:6">
      <c r="A115" s="294" t="s">
        <v>143</v>
      </c>
      <c r="B115" s="292">
        <v>33129.160000000003</v>
      </c>
      <c r="C115" s="292">
        <v>1593.5178966655999</v>
      </c>
      <c r="D115" s="292">
        <v>31535.642103334405</v>
      </c>
    </row>
    <row r="116" spans="1:6">
      <c r="A116" s="294" t="s">
        <v>144</v>
      </c>
      <c r="B116" s="292">
        <v>378107.29</v>
      </c>
      <c r="C116" s="292">
        <v>18187.0211461664</v>
      </c>
      <c r="D116" s="292">
        <v>359920.26885383355</v>
      </c>
    </row>
    <row r="117" spans="1:6">
      <c r="A117" s="294" t="s">
        <v>145</v>
      </c>
      <c r="B117" s="292">
        <v>148508.61000000002</v>
      </c>
      <c r="C117" s="292">
        <v>7143.2879023775995</v>
      </c>
      <c r="D117" s="292">
        <v>141365.32209762241</v>
      </c>
    </row>
    <row r="118" spans="1:6">
      <c r="A118" s="294" t="s">
        <v>146</v>
      </c>
      <c r="B118" s="292">
        <v>44272.07</v>
      </c>
      <c r="C118" s="292">
        <v>2129.4936505312003</v>
      </c>
      <c r="D118" s="292">
        <v>42142.5763494688</v>
      </c>
    </row>
    <row r="119" spans="1:6">
      <c r="A119" s="294" t="s">
        <v>147</v>
      </c>
      <c r="B119" s="292">
        <v>429250.98</v>
      </c>
      <c r="C119" s="292">
        <v>20647.040818156802</v>
      </c>
      <c r="D119" s="292">
        <v>408603.93918184319</v>
      </c>
    </row>
    <row r="120" spans="1:6">
      <c r="A120" s="295" t="s">
        <v>148</v>
      </c>
      <c r="B120" s="296">
        <v>457348.06</v>
      </c>
      <c r="C120" s="296">
        <v>21998.5148616896</v>
      </c>
      <c r="D120" s="296">
        <v>435349.54513831041</v>
      </c>
      <c r="E120" s="297" t="s">
        <v>149</v>
      </c>
    </row>
    <row r="121" spans="1:6">
      <c r="A121" s="294" t="s">
        <v>150</v>
      </c>
      <c r="B121" s="292">
        <v>6849.28</v>
      </c>
      <c r="C121" s="292">
        <v>13.634176768000001</v>
      </c>
      <c r="D121" s="292">
        <v>6835.6458232320001</v>
      </c>
    </row>
    <row r="122" spans="1:6">
      <c r="A122" s="294" t="s">
        <v>151</v>
      </c>
      <c r="B122" s="292">
        <v>36410.270000000004</v>
      </c>
      <c r="C122" s="292">
        <v>1751.3398126431998</v>
      </c>
      <c r="D122" s="292">
        <v>34658.930187356804</v>
      </c>
    </row>
    <row r="123" spans="1:6">
      <c r="A123" s="294" t="s">
        <v>152</v>
      </c>
      <c r="B123" s="292">
        <v>96073.39</v>
      </c>
      <c r="C123" s="292">
        <v>4621.1454307424001</v>
      </c>
      <c r="D123" s="292">
        <v>91452.2445692576</v>
      </c>
    </row>
    <row r="124" spans="1:6">
      <c r="A124" s="294" t="s">
        <v>153</v>
      </c>
      <c r="B124" s="292">
        <v>313648.61</v>
      </c>
      <c r="C124" s="292">
        <v>15086.548324777601</v>
      </c>
      <c r="D124" s="292">
        <v>298562.06167522236</v>
      </c>
    </row>
    <row r="125" spans="1:6">
      <c r="A125" s="294" t="s">
        <v>84</v>
      </c>
      <c r="B125" s="292">
        <v>0</v>
      </c>
      <c r="C125" s="292">
        <v>0</v>
      </c>
      <c r="D125" s="292">
        <v>0</v>
      </c>
    </row>
    <row r="126" spans="1:6">
      <c r="A126" s="294" t="s">
        <v>154</v>
      </c>
      <c r="B126" s="292">
        <v>47775.43</v>
      </c>
      <c r="C126" s="292">
        <v>2298.0058270688</v>
      </c>
      <c r="D126" s="292">
        <v>45477.424172931198</v>
      </c>
    </row>
    <row r="127" spans="1:6">
      <c r="A127" s="294" t="s">
        <v>155</v>
      </c>
      <c r="B127" s="292">
        <v>306282.14</v>
      </c>
      <c r="C127" s="292">
        <v>14732.219939142402</v>
      </c>
      <c r="D127" s="292">
        <v>291549.92006085766</v>
      </c>
    </row>
    <row r="128" spans="1:6">
      <c r="A128" s="295" t="s">
        <v>156</v>
      </c>
      <c r="B128" s="296">
        <v>22363.71</v>
      </c>
      <c r="C128" s="296">
        <v>1075.6980291936</v>
      </c>
      <c r="D128" s="296">
        <v>21288.011970806398</v>
      </c>
      <c r="E128" s="297" t="s">
        <v>149</v>
      </c>
      <c r="F128" s="298"/>
    </row>
    <row r="129" spans="1:4">
      <c r="A129" s="294" t="s">
        <v>157</v>
      </c>
      <c r="B129" s="292">
        <v>125264.58</v>
      </c>
      <c r="C129" s="292">
        <v>6025.2463403328002</v>
      </c>
      <c r="D129" s="292">
        <v>119239.3336596672</v>
      </c>
    </row>
    <row r="130" spans="1:4">
      <c r="A130" s="294" t="s">
        <v>130</v>
      </c>
      <c r="B130" s="292">
        <v>182936.49</v>
      </c>
      <c r="C130" s="292">
        <v>-3402.5784679722001</v>
      </c>
      <c r="D130" s="292">
        <v>186339.06846797219</v>
      </c>
    </row>
    <row r="131" spans="1:4">
      <c r="A131" s="294" t="s">
        <v>158</v>
      </c>
      <c r="B131" s="292">
        <v>71032.3</v>
      </c>
      <c r="C131" s="292">
        <v>3416.6649951679997</v>
      </c>
      <c r="D131" s="292">
        <v>67615.635004832002</v>
      </c>
    </row>
    <row r="132" spans="1:4">
      <c r="A132" s="294" t="s">
        <v>159</v>
      </c>
      <c r="B132" s="292">
        <v>26055.18</v>
      </c>
      <c r="C132" s="292">
        <v>1253.2583268287999</v>
      </c>
      <c r="D132" s="292">
        <v>24801.9216731712</v>
      </c>
    </row>
    <row r="133" spans="1:4">
      <c r="A133" s="294" t="s">
        <v>160</v>
      </c>
      <c r="B133" s="292">
        <v>2609.9</v>
      </c>
      <c r="C133" s="292">
        <v>5.1952669399999998</v>
      </c>
      <c r="D133" s="292">
        <v>2604.7047330600003</v>
      </c>
    </row>
    <row r="134" spans="1:4">
      <c r="A134" s="294" t="s">
        <v>161</v>
      </c>
      <c r="B134" s="292">
        <v>21896.5</v>
      </c>
      <c r="C134" s="292">
        <v>31.639215013000005</v>
      </c>
      <c r="D134" s="292">
        <v>21864.860784987002</v>
      </c>
    </row>
    <row r="135" spans="1:4">
      <c r="A135" s="294" t="s">
        <v>162</v>
      </c>
      <c r="B135" s="292">
        <v>2642.36</v>
      </c>
      <c r="C135" s="292">
        <v>127.09793877760001</v>
      </c>
      <c r="D135" s="292">
        <v>2515.2620612224</v>
      </c>
    </row>
    <row r="136" spans="1:4">
      <c r="A136" s="294" t="s">
        <v>163</v>
      </c>
      <c r="B136" s="292">
        <v>151389.08000000002</v>
      </c>
      <c r="C136" s="292">
        <v>7281.8389702528002</v>
      </c>
      <c r="D136" s="292">
        <v>144107.24102974721</v>
      </c>
    </row>
    <row r="137" spans="1:4">
      <c r="A137" s="294" t="s">
        <v>164</v>
      </c>
      <c r="B137" s="292">
        <v>296668.58000000007</v>
      </c>
      <c r="C137" s="292">
        <v>14269.806164972802</v>
      </c>
      <c r="D137" s="292">
        <v>282398.77383502724</v>
      </c>
    </row>
    <row r="138" spans="1:4">
      <c r="A138" s="294" t="s">
        <v>110</v>
      </c>
      <c r="B138" s="292">
        <v>300769.12</v>
      </c>
      <c r="C138" s="292">
        <v>14467.0427950592</v>
      </c>
      <c r="D138" s="292">
        <v>286302.07720494078</v>
      </c>
    </row>
    <row r="139" spans="1:4">
      <c r="A139" s="294" t="s">
        <v>165</v>
      </c>
      <c r="B139" s="292">
        <v>69588.67</v>
      </c>
      <c r="C139" s="292">
        <v>3347.2261611872004</v>
      </c>
      <c r="D139" s="292">
        <v>66241.443838812804</v>
      </c>
    </row>
    <row r="140" spans="1:4">
      <c r="A140" s="294" t="s">
        <v>166</v>
      </c>
      <c r="B140" s="292">
        <v>58040.35</v>
      </c>
      <c r="C140" s="292">
        <v>2791.7501214560002</v>
      </c>
      <c r="D140" s="292">
        <v>55248.599878543995</v>
      </c>
    </row>
    <row r="141" spans="1:4">
      <c r="A141" s="294" t="s">
        <v>167</v>
      </c>
      <c r="B141" s="292">
        <v>9153.82</v>
      </c>
      <c r="C141" s="292">
        <v>440.3002066112</v>
      </c>
      <c r="D141" s="292">
        <v>8713.5197933887994</v>
      </c>
    </row>
    <row r="142" spans="1:4">
      <c r="A142" s="291" t="s">
        <v>4258</v>
      </c>
      <c r="B142" s="292">
        <v>3475303.0699999994</v>
      </c>
      <c r="C142" s="292">
        <v>17580.8726145816</v>
      </c>
      <c r="D142" s="292">
        <v>3457722.1973854182</v>
      </c>
    </row>
    <row r="143" spans="1:4">
      <c r="A143" s="294" t="s">
        <v>138</v>
      </c>
      <c r="B143" s="292">
        <v>0</v>
      </c>
      <c r="C143" s="292">
        <v>0</v>
      </c>
      <c r="D143" s="292">
        <v>0</v>
      </c>
    </row>
    <row r="144" spans="1:4">
      <c r="A144" s="294" t="s">
        <v>80</v>
      </c>
      <c r="B144" s="292">
        <v>0</v>
      </c>
      <c r="C144" s="292">
        <v>0</v>
      </c>
      <c r="D144" s="292">
        <v>0</v>
      </c>
    </row>
    <row r="145" spans="1:4">
      <c r="A145" s="294" t="s">
        <v>127</v>
      </c>
      <c r="B145" s="292">
        <v>627692.48</v>
      </c>
      <c r="C145" s="292">
        <v>4335.8987902464005</v>
      </c>
      <c r="D145" s="292">
        <v>623356.58120975352</v>
      </c>
    </row>
    <row r="146" spans="1:4">
      <c r="A146" s="294" t="s">
        <v>168</v>
      </c>
      <c r="B146" s="292">
        <v>0</v>
      </c>
      <c r="C146" s="292">
        <v>0</v>
      </c>
      <c r="D146" s="292">
        <v>0</v>
      </c>
    </row>
    <row r="147" spans="1:4">
      <c r="A147" s="294" t="s">
        <v>104</v>
      </c>
      <c r="B147" s="292">
        <v>0</v>
      </c>
      <c r="C147" s="292">
        <v>0</v>
      </c>
      <c r="D147" s="292">
        <v>0</v>
      </c>
    </row>
    <row r="148" spans="1:4">
      <c r="A148" s="294" t="s">
        <v>91</v>
      </c>
      <c r="B148" s="292">
        <v>0</v>
      </c>
      <c r="C148" s="292">
        <v>0</v>
      </c>
      <c r="D148" s="292">
        <v>0</v>
      </c>
    </row>
    <row r="149" spans="1:4">
      <c r="A149" s="294" t="s">
        <v>83</v>
      </c>
      <c r="B149" s="292">
        <v>0</v>
      </c>
      <c r="C149" s="292">
        <v>0</v>
      </c>
      <c r="D149" s="292">
        <v>0</v>
      </c>
    </row>
    <row r="150" spans="1:4">
      <c r="A150" s="294" t="s">
        <v>128</v>
      </c>
      <c r="B150" s="292">
        <v>0</v>
      </c>
      <c r="C150" s="292">
        <v>0</v>
      </c>
      <c r="D150" s="292">
        <v>0</v>
      </c>
    </row>
    <row r="151" spans="1:4">
      <c r="A151" s="294" t="s">
        <v>169</v>
      </c>
      <c r="B151" s="292">
        <v>51705.279999999999</v>
      </c>
      <c r="C151" s="292">
        <v>232.64480504320002</v>
      </c>
      <c r="D151" s="292">
        <v>51472.635194956798</v>
      </c>
    </row>
    <row r="152" spans="1:4">
      <c r="A152" s="294" t="s">
        <v>84</v>
      </c>
      <c r="B152" s="292">
        <v>0</v>
      </c>
      <c r="C152" s="292">
        <v>0</v>
      </c>
      <c r="D152" s="292">
        <v>0</v>
      </c>
    </row>
    <row r="153" spans="1:4">
      <c r="A153" s="294" t="s">
        <v>129</v>
      </c>
      <c r="B153" s="292">
        <v>139438.93</v>
      </c>
      <c r="C153" s="292">
        <v>963.19950798240006</v>
      </c>
      <c r="D153" s="292">
        <v>138475.73049201758</v>
      </c>
    </row>
    <row r="154" spans="1:4">
      <c r="A154" s="294" t="s">
        <v>85</v>
      </c>
      <c r="B154" s="292">
        <v>0</v>
      </c>
      <c r="C154" s="292">
        <v>0</v>
      </c>
      <c r="D154" s="292">
        <v>0</v>
      </c>
    </row>
    <row r="155" spans="1:4">
      <c r="A155" s="294" t="s">
        <v>170</v>
      </c>
      <c r="B155" s="292">
        <v>0</v>
      </c>
      <c r="C155" s="292">
        <v>0</v>
      </c>
      <c r="D155" s="292">
        <v>0</v>
      </c>
    </row>
    <row r="156" spans="1:4">
      <c r="A156" s="294" t="s">
        <v>107</v>
      </c>
      <c r="B156" s="292">
        <v>10803.599999999997</v>
      </c>
      <c r="C156" s="292">
        <v>-0.42306897599999987</v>
      </c>
      <c r="D156" s="292">
        <v>10804.023068975997</v>
      </c>
    </row>
    <row r="157" spans="1:4">
      <c r="A157" s="294" t="s">
        <v>171</v>
      </c>
      <c r="B157" s="292">
        <v>0</v>
      </c>
      <c r="C157" s="292">
        <v>0</v>
      </c>
      <c r="D157" s="292">
        <v>0</v>
      </c>
    </row>
    <row r="158" spans="1:4">
      <c r="A158" s="294" t="s">
        <v>172</v>
      </c>
      <c r="B158" s="292">
        <v>0</v>
      </c>
      <c r="C158" s="292">
        <v>0</v>
      </c>
      <c r="D158" s="292">
        <v>0</v>
      </c>
    </row>
    <row r="159" spans="1:4">
      <c r="A159" s="294" t="s">
        <v>131</v>
      </c>
      <c r="B159" s="292">
        <v>2068708.7</v>
      </c>
      <c r="C159" s="292">
        <v>9308.0306731279998</v>
      </c>
      <c r="D159" s="292">
        <v>2059400.6693268719</v>
      </c>
    </row>
    <row r="160" spans="1:4">
      <c r="A160" s="294" t="s">
        <v>134</v>
      </c>
      <c r="B160" s="292">
        <v>55275.630000000005</v>
      </c>
      <c r="C160" s="292">
        <v>248.70938064720002</v>
      </c>
      <c r="D160" s="292">
        <v>55026.920619352808</v>
      </c>
    </row>
    <row r="161" spans="1:4">
      <c r="A161" s="294" t="s">
        <v>135</v>
      </c>
      <c r="B161" s="292">
        <v>461239.44</v>
      </c>
      <c r="C161" s="292">
        <v>2075.3191859136</v>
      </c>
      <c r="D161" s="292">
        <v>459164.1208140864</v>
      </c>
    </row>
    <row r="162" spans="1:4">
      <c r="A162" s="294" t="s">
        <v>173</v>
      </c>
      <c r="B162" s="292">
        <v>0</v>
      </c>
      <c r="C162" s="292">
        <v>0</v>
      </c>
      <c r="D162" s="292">
        <v>0</v>
      </c>
    </row>
    <row r="163" spans="1:4">
      <c r="A163" s="294" t="s">
        <v>98</v>
      </c>
      <c r="B163" s="292">
        <v>0</v>
      </c>
      <c r="C163" s="292">
        <v>0</v>
      </c>
      <c r="D163" s="292">
        <v>0</v>
      </c>
    </row>
    <row r="164" spans="1:4">
      <c r="A164" s="294" t="s">
        <v>99</v>
      </c>
      <c r="B164" s="292">
        <v>60439.01</v>
      </c>
      <c r="C164" s="292">
        <v>417.49334059680001</v>
      </c>
      <c r="D164" s="292">
        <v>60021.516659403205</v>
      </c>
    </row>
    <row r="165" spans="1:4">
      <c r="A165" s="294" t="s">
        <v>92</v>
      </c>
      <c r="B165" s="292">
        <v>0</v>
      </c>
      <c r="C165" s="292">
        <v>0</v>
      </c>
      <c r="D165" s="292">
        <v>0</v>
      </c>
    </row>
    <row r="166" spans="1:4">
      <c r="A166" s="291" t="s">
        <v>4259</v>
      </c>
      <c r="B166" s="292">
        <v>4493884.84</v>
      </c>
      <c r="C166" s="292">
        <v>22516.138646149302</v>
      </c>
      <c r="D166" s="292">
        <v>4471368.7013538498</v>
      </c>
    </row>
    <row r="167" spans="1:4">
      <c r="A167" s="294" t="s">
        <v>447</v>
      </c>
      <c r="B167" s="292">
        <v>12610.25</v>
      </c>
      <c r="C167" s="292">
        <v>5.0205188325000005</v>
      </c>
      <c r="D167" s="292">
        <v>12605.2294811675</v>
      </c>
    </row>
    <row r="168" spans="1:4">
      <c r="A168" s="294" t="s">
        <v>127</v>
      </c>
      <c r="B168" s="292">
        <v>702990.33</v>
      </c>
      <c r="C168" s="292">
        <v>4856.0322427343999</v>
      </c>
      <c r="D168" s="292">
        <v>698134.29775726551</v>
      </c>
    </row>
    <row r="169" spans="1:4">
      <c r="A169" s="294" t="s">
        <v>169</v>
      </c>
      <c r="B169" s="292">
        <v>42146.590000000004</v>
      </c>
      <c r="C169" s="292">
        <v>189.63605290959998</v>
      </c>
      <c r="D169" s="292">
        <v>41956.953947090406</v>
      </c>
    </row>
    <row r="170" spans="1:4">
      <c r="A170" s="294" t="s">
        <v>84</v>
      </c>
      <c r="B170" s="292">
        <v>0</v>
      </c>
      <c r="C170" s="292">
        <v>0</v>
      </c>
      <c r="D170" s="292">
        <v>0</v>
      </c>
    </row>
    <row r="171" spans="1:4">
      <c r="A171" s="294" t="s">
        <v>129</v>
      </c>
      <c r="B171" s="292">
        <v>118192.48</v>
      </c>
      <c r="C171" s="292">
        <v>816.43583024640009</v>
      </c>
      <c r="D171" s="292">
        <v>117376.0441697536</v>
      </c>
    </row>
    <row r="172" spans="1:4">
      <c r="A172" s="294" t="s">
        <v>108</v>
      </c>
      <c r="B172" s="292">
        <v>3002637.19</v>
      </c>
      <c r="C172" s="292">
        <v>13510.185878173601</v>
      </c>
      <c r="D172" s="292">
        <v>2989127.0041218265</v>
      </c>
    </row>
    <row r="173" spans="1:4">
      <c r="A173" s="294" t="s">
        <v>135</v>
      </c>
      <c r="B173" s="292">
        <v>461549.78</v>
      </c>
      <c r="C173" s="292">
        <v>2076.7155421232001</v>
      </c>
      <c r="D173" s="292">
        <v>459473.06445787684</v>
      </c>
    </row>
    <row r="174" spans="1:4">
      <c r="A174" s="294" t="s">
        <v>98</v>
      </c>
      <c r="B174" s="292">
        <v>60073.51</v>
      </c>
      <c r="C174" s="292">
        <v>414.96858355680001</v>
      </c>
      <c r="D174" s="292">
        <v>59658.5414164432</v>
      </c>
    </row>
    <row r="175" spans="1:4">
      <c r="A175" s="294" t="s">
        <v>99</v>
      </c>
      <c r="B175" s="292">
        <v>54318.75</v>
      </c>
      <c r="C175" s="292">
        <v>375.216543</v>
      </c>
      <c r="D175" s="292">
        <v>53943.533456999998</v>
      </c>
    </row>
    <row r="176" spans="1:4">
      <c r="A176" s="294" t="s">
        <v>92</v>
      </c>
      <c r="B176" s="292">
        <v>39365.96</v>
      </c>
      <c r="C176" s="292">
        <v>271.9274545728</v>
      </c>
      <c r="D176" s="292">
        <v>39094.032545427202</v>
      </c>
    </row>
    <row r="177" spans="1:4">
      <c r="A177" s="291" t="s">
        <v>174</v>
      </c>
      <c r="B177" s="292">
        <v>3668364.9400000004</v>
      </c>
      <c r="C177" s="292">
        <v>96433.167906137212</v>
      </c>
      <c r="D177" s="292">
        <v>3571931.7720938628</v>
      </c>
    </row>
    <row r="178" spans="1:4">
      <c r="A178" s="294" t="s">
        <v>127</v>
      </c>
      <c r="B178" s="292">
        <v>918768.58000000007</v>
      </c>
      <c r="C178" s="292">
        <v>31732.824286529401</v>
      </c>
      <c r="D178" s="292">
        <v>887035.75571347063</v>
      </c>
    </row>
    <row r="179" spans="1:4">
      <c r="A179" s="294" t="s">
        <v>83</v>
      </c>
      <c r="B179" s="292">
        <v>0</v>
      </c>
      <c r="C179" s="292">
        <v>0</v>
      </c>
      <c r="D179" s="292">
        <v>0</v>
      </c>
    </row>
    <row r="180" spans="1:4">
      <c r="A180" s="294" t="s">
        <v>169</v>
      </c>
      <c r="B180" s="292">
        <v>88785.73</v>
      </c>
      <c r="C180" s="292">
        <v>1997.4312128133001</v>
      </c>
      <c r="D180" s="292">
        <v>86788.298787186694</v>
      </c>
    </row>
    <row r="181" spans="1:4">
      <c r="A181" s="294" t="s">
        <v>84</v>
      </c>
      <c r="B181" s="292">
        <v>0</v>
      </c>
      <c r="C181" s="292">
        <v>0</v>
      </c>
      <c r="D181" s="292">
        <v>0</v>
      </c>
    </row>
    <row r="182" spans="1:4">
      <c r="A182" s="294" t="s">
        <v>129</v>
      </c>
      <c r="B182" s="292">
        <v>158265.12</v>
      </c>
      <c r="C182" s="292">
        <v>5466.2287685616002</v>
      </c>
      <c r="D182" s="292">
        <v>152798.89123143841</v>
      </c>
    </row>
    <row r="183" spans="1:4">
      <c r="A183" s="294" t="s">
        <v>107</v>
      </c>
      <c r="B183" s="292">
        <v>31267.13</v>
      </c>
      <c r="C183" s="292">
        <v>-0.64003815110000006</v>
      </c>
      <c r="D183" s="292">
        <v>31267.770038151102</v>
      </c>
    </row>
    <row r="184" spans="1:4">
      <c r="A184" s="294" t="s">
        <v>131</v>
      </c>
      <c r="B184" s="292">
        <v>1451303.81</v>
      </c>
      <c r="C184" s="292">
        <v>32650.286587370101</v>
      </c>
      <c r="D184" s="292">
        <v>1418653.52341263</v>
      </c>
    </row>
    <row r="185" spans="1:4">
      <c r="A185" s="294" t="s">
        <v>134</v>
      </c>
      <c r="B185" s="292">
        <v>25452.28</v>
      </c>
      <c r="C185" s="292">
        <v>572.60528813880001</v>
      </c>
      <c r="D185" s="292">
        <v>24879.6747118612</v>
      </c>
    </row>
    <row r="186" spans="1:4">
      <c r="A186" s="294" t="s">
        <v>135</v>
      </c>
      <c r="B186" s="292">
        <v>858285.68</v>
      </c>
      <c r="C186" s="292">
        <v>19309.0331829528</v>
      </c>
      <c r="D186" s="292">
        <v>838976.64681704727</v>
      </c>
    </row>
    <row r="187" spans="1:4">
      <c r="A187" s="294" t="s">
        <v>86</v>
      </c>
      <c r="B187" s="292">
        <v>0</v>
      </c>
      <c r="C187" s="292">
        <v>0</v>
      </c>
      <c r="D187" s="292">
        <v>0</v>
      </c>
    </row>
    <row r="188" spans="1:4">
      <c r="A188" s="294" t="s">
        <v>98</v>
      </c>
      <c r="B188" s="292">
        <v>54811.97</v>
      </c>
      <c r="C188" s="292">
        <v>1893.1193890071002</v>
      </c>
      <c r="D188" s="292">
        <v>52918.8506109929</v>
      </c>
    </row>
    <row r="189" spans="1:4">
      <c r="A189" s="294" t="s">
        <v>99</v>
      </c>
      <c r="B189" s="292">
        <v>60973.39</v>
      </c>
      <c r="C189" s="292">
        <v>2105.9251623777</v>
      </c>
      <c r="D189" s="292">
        <v>58867.464837622298</v>
      </c>
    </row>
    <row r="190" spans="1:4">
      <c r="A190" s="294" t="s">
        <v>92</v>
      </c>
      <c r="B190" s="292">
        <v>20451.25</v>
      </c>
      <c r="C190" s="292">
        <v>706.35406653749999</v>
      </c>
      <c r="D190" s="292">
        <v>19744.8959334625</v>
      </c>
    </row>
    <row r="191" spans="1:4">
      <c r="A191" s="291" t="s">
        <v>175</v>
      </c>
      <c r="B191" s="292">
        <v>7691151.1600000011</v>
      </c>
      <c r="C191" s="292">
        <v>118518.80928107798</v>
      </c>
      <c r="D191" s="292">
        <v>7572632.3507189229</v>
      </c>
    </row>
    <row r="192" spans="1:4">
      <c r="A192" s="294" t="s">
        <v>176</v>
      </c>
      <c r="B192" s="292">
        <v>-569.32000000000005</v>
      </c>
      <c r="C192" s="292">
        <v>-156.25945565559999</v>
      </c>
      <c r="D192" s="292">
        <v>-413.06054434440006</v>
      </c>
    </row>
    <row r="193" spans="1:4">
      <c r="A193" s="294" t="s">
        <v>203</v>
      </c>
      <c r="B193" s="292">
        <v>325859.56</v>
      </c>
      <c r="C193" s="292">
        <v>6752.803954858</v>
      </c>
      <c r="D193" s="292">
        <v>319106.75604514201</v>
      </c>
    </row>
    <row r="194" spans="1:4">
      <c r="A194" s="294" t="s">
        <v>127</v>
      </c>
      <c r="B194" s="292">
        <v>1511619.48</v>
      </c>
      <c r="C194" s="292">
        <v>31325.366065014001</v>
      </c>
      <c r="D194" s="292">
        <v>1480294.1139349861</v>
      </c>
    </row>
    <row r="195" spans="1:4">
      <c r="A195" s="294" t="s">
        <v>83</v>
      </c>
      <c r="B195" s="292">
        <v>0</v>
      </c>
      <c r="C195" s="292">
        <v>0</v>
      </c>
      <c r="D195" s="292">
        <v>0</v>
      </c>
    </row>
    <row r="196" spans="1:4">
      <c r="A196" s="294" t="s">
        <v>128</v>
      </c>
      <c r="B196" s="292">
        <v>0</v>
      </c>
      <c r="C196" s="292">
        <v>0</v>
      </c>
      <c r="D196" s="292">
        <v>0</v>
      </c>
    </row>
    <row r="197" spans="1:4">
      <c r="A197" s="294" t="s">
        <v>169</v>
      </c>
      <c r="B197" s="292">
        <v>153306.73000000001</v>
      </c>
      <c r="C197" s="292">
        <v>2069.3848327609003</v>
      </c>
      <c r="D197" s="292">
        <v>151237.34516723911</v>
      </c>
    </row>
    <row r="198" spans="1:4">
      <c r="A198" s="294" t="s">
        <v>84</v>
      </c>
      <c r="B198" s="292">
        <v>0</v>
      </c>
      <c r="C198" s="292">
        <v>0</v>
      </c>
      <c r="D198" s="292">
        <v>0</v>
      </c>
    </row>
    <row r="199" spans="1:4">
      <c r="A199" s="294" t="s">
        <v>85</v>
      </c>
      <c r="B199" s="292">
        <v>0</v>
      </c>
      <c r="C199" s="292">
        <v>0</v>
      </c>
      <c r="D199" s="292">
        <v>0</v>
      </c>
    </row>
    <row r="200" spans="1:4">
      <c r="A200" s="294" t="s">
        <v>107</v>
      </c>
      <c r="B200" s="292">
        <v>15363.75</v>
      </c>
      <c r="C200" s="292">
        <v>-0.70059957829999997</v>
      </c>
      <c r="D200" s="292">
        <v>15364.4505995783</v>
      </c>
    </row>
    <row r="201" spans="1:4">
      <c r="A201" s="294" t="s">
        <v>171</v>
      </c>
      <c r="B201" s="292">
        <v>0</v>
      </c>
      <c r="C201" s="292">
        <v>0</v>
      </c>
      <c r="D201" s="292">
        <v>0</v>
      </c>
    </row>
    <row r="202" spans="1:4">
      <c r="A202" s="294" t="s">
        <v>131</v>
      </c>
      <c r="B202" s="292">
        <v>3679434.34</v>
      </c>
      <c r="C202" s="292">
        <v>49666.218934652199</v>
      </c>
      <c r="D202" s="292">
        <v>3629768.1210653475</v>
      </c>
    </row>
    <row r="203" spans="1:4">
      <c r="A203" s="294" t="s">
        <v>133</v>
      </c>
      <c r="B203" s="292">
        <v>168753.09</v>
      </c>
      <c r="C203" s="292">
        <v>2277.8848973397003</v>
      </c>
      <c r="D203" s="292">
        <v>166475.20510266029</v>
      </c>
    </row>
    <row r="204" spans="1:4">
      <c r="A204" s="294" t="s">
        <v>134</v>
      </c>
      <c r="B204" s="292">
        <v>24256.07</v>
      </c>
      <c r="C204" s="292">
        <v>327.41643736310004</v>
      </c>
      <c r="D204" s="292">
        <v>23928.6535626369</v>
      </c>
    </row>
    <row r="205" spans="1:4">
      <c r="A205" s="294" t="s">
        <v>135</v>
      </c>
      <c r="B205" s="292">
        <v>1550202.52</v>
      </c>
      <c r="C205" s="292">
        <v>20925.145181791599</v>
      </c>
      <c r="D205" s="292">
        <v>1529277.3748182084</v>
      </c>
    </row>
    <row r="206" spans="1:4">
      <c r="A206" s="294" t="s">
        <v>86</v>
      </c>
      <c r="B206" s="292">
        <v>0</v>
      </c>
      <c r="C206" s="292">
        <v>0</v>
      </c>
      <c r="D206" s="292">
        <v>0</v>
      </c>
    </row>
    <row r="207" spans="1:4">
      <c r="A207" s="294" t="s">
        <v>98</v>
      </c>
      <c r="B207" s="292">
        <v>29449.920000000002</v>
      </c>
      <c r="C207" s="292">
        <v>610.29216465599995</v>
      </c>
      <c r="D207" s="292">
        <v>28839.627835344003</v>
      </c>
    </row>
    <row r="208" spans="1:4">
      <c r="A208" s="294" t="s">
        <v>136</v>
      </c>
      <c r="B208" s="292">
        <v>3979.1200000000003</v>
      </c>
      <c r="C208" s="292">
        <v>-3.1037136000000003E-3</v>
      </c>
      <c r="D208" s="292">
        <v>3979.1231037136004</v>
      </c>
    </row>
    <row r="209" spans="1:5">
      <c r="A209" s="294" t="s">
        <v>99</v>
      </c>
      <c r="B209" s="292">
        <v>158866.61000000002</v>
      </c>
      <c r="C209" s="292">
        <v>3292.2007023605001</v>
      </c>
      <c r="D209" s="292">
        <v>155574.4092976395</v>
      </c>
    </row>
    <row r="210" spans="1:5">
      <c r="A210" s="294" t="s">
        <v>177</v>
      </c>
      <c r="B210" s="292">
        <v>0</v>
      </c>
      <c r="C210" s="292">
        <v>0</v>
      </c>
      <c r="D210" s="292">
        <v>0</v>
      </c>
    </row>
    <row r="211" spans="1:5">
      <c r="A211" s="294" t="s">
        <v>92</v>
      </c>
      <c r="B211" s="292">
        <v>68857.790000000008</v>
      </c>
      <c r="C211" s="292">
        <v>1426.9434250595</v>
      </c>
      <c r="D211" s="292">
        <v>67430.846574940515</v>
      </c>
    </row>
    <row r="212" spans="1:5">
      <c r="A212" s="294" t="s">
        <v>4260</v>
      </c>
      <c r="B212" s="292">
        <v>1771.5</v>
      </c>
      <c r="C212" s="292">
        <v>2.1158441699999999</v>
      </c>
      <c r="D212" s="292">
        <v>1769.3841558300001</v>
      </c>
    </row>
    <row r="213" spans="1:5">
      <c r="A213" s="291" t="s">
        <v>178</v>
      </c>
      <c r="B213" s="292">
        <v>3079004.72</v>
      </c>
      <c r="C213" s="292">
        <v>416670.74540601729</v>
      </c>
      <c r="D213" s="292">
        <v>2662333.974593983</v>
      </c>
    </row>
    <row r="214" spans="1:5">
      <c r="A214" s="295" t="s">
        <v>81</v>
      </c>
      <c r="B214" s="296">
        <v>45.54</v>
      </c>
      <c r="C214" s="296">
        <v>13.5267789888</v>
      </c>
      <c r="D214" s="296">
        <v>32.013221011200002</v>
      </c>
      <c r="E214" s="297" t="s">
        <v>149</v>
      </c>
    </row>
    <row r="215" spans="1:5">
      <c r="A215" s="294" t="s">
        <v>127</v>
      </c>
      <c r="B215" s="292">
        <v>595216.73</v>
      </c>
      <c r="C215" s="292">
        <v>91138.953594148712</v>
      </c>
      <c r="D215" s="292">
        <v>504077.77640585136</v>
      </c>
    </row>
    <row r="216" spans="1:5">
      <c r="A216" s="294" t="s">
        <v>179</v>
      </c>
      <c r="B216" s="292">
        <v>2099.9299999999998</v>
      </c>
      <c r="C216" s="292">
        <v>884.84427020780004</v>
      </c>
      <c r="D216" s="292">
        <v>1215.0857297921998</v>
      </c>
    </row>
    <row r="217" spans="1:5">
      <c r="A217" s="294" t="s">
        <v>91</v>
      </c>
      <c r="B217" s="292">
        <v>76046.990000000005</v>
      </c>
      <c r="C217" s="292">
        <v>46752.477262979402</v>
      </c>
      <c r="D217" s="292">
        <v>29294.512737020603</v>
      </c>
    </row>
    <row r="218" spans="1:5">
      <c r="A218" s="294" t="s">
        <v>83</v>
      </c>
      <c r="B218" s="292">
        <v>506696.45</v>
      </c>
      <c r="C218" s="292">
        <v>54255.730261584198</v>
      </c>
      <c r="D218" s="292">
        <v>452440.71973841585</v>
      </c>
    </row>
    <row r="219" spans="1:5">
      <c r="A219" s="294" t="s">
        <v>84</v>
      </c>
      <c r="B219" s="292">
        <v>0</v>
      </c>
      <c r="C219" s="292">
        <v>0</v>
      </c>
      <c r="D219" s="292">
        <v>0</v>
      </c>
    </row>
    <row r="220" spans="1:5">
      <c r="A220" s="294" t="s">
        <v>129</v>
      </c>
      <c r="B220" s="292">
        <v>186906.06000000003</v>
      </c>
      <c r="C220" s="292">
        <v>28712.917033804202</v>
      </c>
      <c r="D220" s="292">
        <v>158193.14296619582</v>
      </c>
    </row>
    <row r="221" spans="1:5">
      <c r="A221" s="294" t="s">
        <v>107</v>
      </c>
      <c r="B221" s="292">
        <v>2965.92</v>
      </c>
      <c r="C221" s="292">
        <v>-0.1062014689</v>
      </c>
      <c r="D221" s="292">
        <v>2966.0262014689001</v>
      </c>
    </row>
    <row r="222" spans="1:5">
      <c r="A222" s="294" t="s">
        <v>130</v>
      </c>
      <c r="B222" s="292">
        <v>1880.55</v>
      </c>
      <c r="C222" s="292">
        <v>-328.79000243249999</v>
      </c>
      <c r="D222" s="292">
        <v>2209.3400024325001</v>
      </c>
    </row>
    <row r="223" spans="1:5">
      <c r="A223" s="294" t="s">
        <v>108</v>
      </c>
      <c r="B223" s="292">
        <v>112446.76000000001</v>
      </c>
      <c r="C223" s="292">
        <v>17708.170863712403</v>
      </c>
      <c r="D223" s="292">
        <v>94738.589136287599</v>
      </c>
    </row>
    <row r="224" spans="1:5">
      <c r="A224" s="295" t="s">
        <v>180</v>
      </c>
      <c r="B224" s="296">
        <v>21312.12</v>
      </c>
      <c r="C224" s="296">
        <v>2205.5311986216002</v>
      </c>
      <c r="D224" s="296">
        <v>19106.588801378399</v>
      </c>
      <c r="E224" s="297" t="s">
        <v>149</v>
      </c>
    </row>
    <row r="225" spans="1:4">
      <c r="A225" s="294" t="s">
        <v>133</v>
      </c>
      <c r="B225" s="292">
        <v>185435.95</v>
      </c>
      <c r="C225" s="292">
        <v>19190.243536121001</v>
      </c>
      <c r="D225" s="292">
        <v>166245.706463879</v>
      </c>
    </row>
    <row r="226" spans="1:4">
      <c r="A226" s="294" t="s">
        <v>134</v>
      </c>
      <c r="B226" s="292">
        <v>199653.06</v>
      </c>
      <c r="C226" s="292">
        <v>20661.532157770798</v>
      </c>
      <c r="D226" s="292">
        <v>178991.5278422292</v>
      </c>
    </row>
    <row r="227" spans="1:4">
      <c r="A227" s="294" t="s">
        <v>135</v>
      </c>
      <c r="B227" s="292">
        <v>984525.98</v>
      </c>
      <c r="C227" s="292">
        <v>92621.267255923303</v>
      </c>
      <c r="D227" s="292">
        <v>891904.71274407674</v>
      </c>
    </row>
    <row r="228" spans="1:4">
      <c r="A228" s="294" t="s">
        <v>86</v>
      </c>
      <c r="B228" s="292">
        <v>60050.16</v>
      </c>
      <c r="C228" s="292">
        <v>16493.038181026401</v>
      </c>
      <c r="D228" s="292">
        <v>43557.12181897361</v>
      </c>
    </row>
    <row r="229" spans="1:4">
      <c r="A229" s="294" t="s">
        <v>98</v>
      </c>
      <c r="B229" s="292">
        <v>38502.5</v>
      </c>
      <c r="C229" s="292">
        <v>8212.9426510713001</v>
      </c>
      <c r="D229" s="292">
        <v>30289.557348928698</v>
      </c>
    </row>
    <row r="230" spans="1:4">
      <c r="A230" s="294" t="s">
        <v>99</v>
      </c>
      <c r="B230" s="292">
        <v>61693.310000000005</v>
      </c>
      <c r="C230" s="292">
        <v>11225.449013355001</v>
      </c>
      <c r="D230" s="292">
        <v>50467.860986644999</v>
      </c>
    </row>
    <row r="231" spans="1:4">
      <c r="A231" s="294" t="s">
        <v>92</v>
      </c>
      <c r="B231" s="292">
        <v>43526.71</v>
      </c>
      <c r="C231" s="292">
        <v>6923.0175506037003</v>
      </c>
      <c r="D231" s="292">
        <v>36603.692449396302</v>
      </c>
    </row>
    <row r="232" spans="1:4">
      <c r="A232" s="291" t="s">
        <v>181</v>
      </c>
      <c r="B232" s="292">
        <v>229447.80000000002</v>
      </c>
      <c r="C232" s="292">
        <v>105808.50321740439</v>
      </c>
      <c r="D232" s="292">
        <v>123639.29678259563</v>
      </c>
    </row>
    <row r="233" spans="1:4">
      <c r="A233" s="294" t="s">
        <v>182</v>
      </c>
      <c r="B233" s="292">
        <v>26651.38</v>
      </c>
      <c r="C233" s="292">
        <v>2393.2915253758001</v>
      </c>
      <c r="D233" s="292">
        <v>24258.088474624201</v>
      </c>
    </row>
    <row r="234" spans="1:4">
      <c r="A234" s="294" t="s">
        <v>91</v>
      </c>
      <c r="B234" s="292">
        <v>77103.06</v>
      </c>
      <c r="C234" s="292">
        <v>75597.273530104387</v>
      </c>
      <c r="D234" s="292">
        <v>1505.7864698956078</v>
      </c>
    </row>
    <row r="235" spans="1:4">
      <c r="A235" s="294" t="s">
        <v>83</v>
      </c>
      <c r="B235" s="292">
        <v>3168.58</v>
      </c>
      <c r="C235" s="292">
        <v>1280.3588691954001</v>
      </c>
      <c r="D235" s="292">
        <v>1888.2211308046001</v>
      </c>
    </row>
    <row r="236" spans="1:4">
      <c r="A236" s="294" t="s">
        <v>128</v>
      </c>
      <c r="B236" s="292">
        <v>14755.92</v>
      </c>
      <c r="C236" s="292">
        <v>671.05529323600001</v>
      </c>
      <c r="D236" s="292">
        <v>14084.864706764001</v>
      </c>
    </row>
    <row r="237" spans="1:4">
      <c r="A237" s="294" t="s">
        <v>84</v>
      </c>
      <c r="B237" s="292">
        <v>0</v>
      </c>
      <c r="C237" s="292">
        <v>0</v>
      </c>
      <c r="D237" s="292">
        <v>0</v>
      </c>
    </row>
    <row r="238" spans="1:4">
      <c r="A238" s="294" t="s">
        <v>107</v>
      </c>
      <c r="B238" s="292">
        <v>1487.35</v>
      </c>
      <c r="C238" s="292">
        <v>-5.4599327500000003E-2</v>
      </c>
      <c r="D238" s="292">
        <v>1487.4045993275001</v>
      </c>
    </row>
    <row r="239" spans="1:4">
      <c r="A239" s="294" t="s">
        <v>132</v>
      </c>
      <c r="B239" s="292">
        <v>0</v>
      </c>
      <c r="C239" s="292">
        <v>0</v>
      </c>
      <c r="D239" s="292">
        <v>0</v>
      </c>
    </row>
    <row r="240" spans="1:4">
      <c r="A240" s="294" t="s">
        <v>134</v>
      </c>
      <c r="B240" s="292">
        <v>0</v>
      </c>
      <c r="C240" s="292">
        <v>0</v>
      </c>
      <c r="D240" s="292">
        <v>0</v>
      </c>
    </row>
    <row r="241" spans="1:5">
      <c r="A241" s="294" t="s">
        <v>135</v>
      </c>
      <c r="B241" s="292">
        <v>63184.850000000006</v>
      </c>
      <c r="C241" s="292">
        <v>3462.0341362455001</v>
      </c>
      <c r="D241" s="292">
        <v>59722.815863754513</v>
      </c>
    </row>
    <row r="242" spans="1:5">
      <c r="A242" s="294" t="s">
        <v>86</v>
      </c>
      <c r="B242" s="292">
        <v>28761.910000000003</v>
      </c>
      <c r="C242" s="292">
        <v>11586.200064714201</v>
      </c>
      <c r="D242" s="292">
        <v>17175.709935285802</v>
      </c>
    </row>
    <row r="243" spans="1:5">
      <c r="A243" s="294" t="s">
        <v>99</v>
      </c>
      <c r="B243" s="292">
        <v>14334.75</v>
      </c>
      <c r="C243" s="292">
        <v>10818.344397860599</v>
      </c>
      <c r="D243" s="292">
        <v>3516.4056021394008</v>
      </c>
    </row>
    <row r="244" spans="1:5">
      <c r="A244" s="291" t="s">
        <v>183</v>
      </c>
      <c r="B244" s="292">
        <v>79632.67</v>
      </c>
      <c r="C244" s="292">
        <v>5835.2865927638004</v>
      </c>
      <c r="D244" s="292">
        <v>73797.383407236208</v>
      </c>
    </row>
    <row r="245" spans="1:5">
      <c r="A245" s="294" t="s">
        <v>184</v>
      </c>
      <c r="B245" s="292">
        <v>492.86</v>
      </c>
      <c r="C245" s="292">
        <v>146.39456065920001</v>
      </c>
      <c r="D245" s="292">
        <v>346.4654393408</v>
      </c>
    </row>
    <row r="246" spans="1:5">
      <c r="A246" s="294" t="s">
        <v>86</v>
      </c>
      <c r="B246" s="292">
        <v>11376.66</v>
      </c>
      <c r="C246" s="292">
        <v>2201.1106701600002</v>
      </c>
      <c r="D246" s="292">
        <v>9175.5493298399997</v>
      </c>
    </row>
    <row r="247" spans="1:5">
      <c r="A247" s="294" t="s">
        <v>92</v>
      </c>
      <c r="B247" s="292">
        <v>3057.11</v>
      </c>
      <c r="C247" s="292">
        <v>358.99844499260001</v>
      </c>
      <c r="D247" s="292">
        <v>2698.1115550074001</v>
      </c>
    </row>
    <row r="248" spans="1:5">
      <c r="A248" s="294" t="s">
        <v>110</v>
      </c>
      <c r="B248" s="292">
        <v>64706.04</v>
      </c>
      <c r="C248" s="292">
        <v>3128.7829169520001</v>
      </c>
      <c r="D248" s="292">
        <v>61577.257083048004</v>
      </c>
    </row>
    <row r="249" spans="1:5">
      <c r="A249" s="291" t="s">
        <v>185</v>
      </c>
      <c r="B249" s="292">
        <v>10938832.329999998</v>
      </c>
      <c r="C249" s="292">
        <v>1531271.771390398</v>
      </c>
      <c r="D249" s="292">
        <v>9407560.558609603</v>
      </c>
    </row>
    <row r="250" spans="1:5">
      <c r="A250" s="294" t="s">
        <v>186</v>
      </c>
      <c r="B250" s="292">
        <v>15718.31</v>
      </c>
      <c r="C250" s="292">
        <v>1845.8115173845999</v>
      </c>
      <c r="D250" s="292">
        <v>13872.4984826154</v>
      </c>
    </row>
    <row r="251" spans="1:5">
      <c r="A251" s="294" t="s">
        <v>80</v>
      </c>
      <c r="B251" s="292">
        <v>18897.2</v>
      </c>
      <c r="C251" s="292">
        <v>1445.4568435159999</v>
      </c>
      <c r="D251" s="292">
        <v>17451.743156484001</v>
      </c>
    </row>
    <row r="252" spans="1:5">
      <c r="A252" s="294" t="s">
        <v>187</v>
      </c>
      <c r="B252" s="292">
        <v>135899.68</v>
      </c>
      <c r="C252" s="292">
        <v>12203.779033028801</v>
      </c>
      <c r="D252" s="292">
        <v>123695.9009669712</v>
      </c>
    </row>
    <row r="253" spans="1:5">
      <c r="A253" s="294" t="s">
        <v>182</v>
      </c>
      <c r="B253" s="292">
        <v>5457.46</v>
      </c>
      <c r="C253" s="292">
        <v>1093.2541046848</v>
      </c>
      <c r="D253" s="292">
        <v>4364.2058953152</v>
      </c>
    </row>
    <row r="254" spans="1:5">
      <c r="A254" s="295" t="s">
        <v>188</v>
      </c>
      <c r="B254" s="296">
        <v>19566.3</v>
      </c>
      <c r="C254" s="296">
        <v>2297.683522758</v>
      </c>
      <c r="D254" s="296">
        <v>17268.616477241998</v>
      </c>
      <c r="E254" s="297" t="s">
        <v>149</v>
      </c>
    </row>
    <row r="255" spans="1:5">
      <c r="A255" s="294" t="s">
        <v>127</v>
      </c>
      <c r="B255" s="292">
        <v>1508829.48</v>
      </c>
      <c r="C255" s="292">
        <v>286257.24183086702</v>
      </c>
      <c r="D255" s="292">
        <v>1222572.238169133</v>
      </c>
    </row>
    <row r="256" spans="1:5">
      <c r="A256" s="294" t="s">
        <v>189</v>
      </c>
      <c r="B256" s="292">
        <v>1987.21</v>
      </c>
      <c r="C256" s="292">
        <v>398.0836303648</v>
      </c>
      <c r="D256" s="292">
        <v>1589.1263696352</v>
      </c>
    </row>
    <row r="257" spans="1:4">
      <c r="A257" s="294" t="s">
        <v>190</v>
      </c>
      <c r="B257" s="292">
        <v>316381.25</v>
      </c>
      <c r="C257" s="292">
        <v>63378.403178</v>
      </c>
      <c r="D257" s="292">
        <v>253002.84682199999</v>
      </c>
    </row>
    <row r="258" spans="1:4">
      <c r="A258" s="294" t="s">
        <v>91</v>
      </c>
      <c r="B258" s="292">
        <v>103076.40000000001</v>
      </c>
      <c r="C258" s="292">
        <v>12104.329682424001</v>
      </c>
      <c r="D258" s="292">
        <v>90972.070317576014</v>
      </c>
    </row>
    <row r="259" spans="1:4">
      <c r="A259" s="294" t="s">
        <v>191</v>
      </c>
      <c r="B259" s="292">
        <v>14886.220000000001</v>
      </c>
      <c r="C259" s="292">
        <v>1748.0986395052003</v>
      </c>
      <c r="D259" s="292">
        <v>13138.121360494801</v>
      </c>
    </row>
    <row r="260" spans="1:4">
      <c r="A260" s="294" t="s">
        <v>129</v>
      </c>
      <c r="B260" s="292">
        <v>210315.4</v>
      </c>
      <c r="C260" s="292">
        <v>40493.635255449401</v>
      </c>
      <c r="D260" s="292">
        <v>169821.76474455063</v>
      </c>
    </row>
    <row r="261" spans="1:4">
      <c r="A261" s="294" t="s">
        <v>192</v>
      </c>
      <c r="B261" s="292">
        <v>218419.81</v>
      </c>
      <c r="C261" s="292">
        <v>43754.485388252804</v>
      </c>
      <c r="D261" s="292">
        <v>174665.3246117472</v>
      </c>
    </row>
    <row r="262" spans="1:4">
      <c r="A262" s="294" t="s">
        <v>193</v>
      </c>
      <c r="B262" s="292">
        <v>39385.56</v>
      </c>
      <c r="C262" s="292">
        <v>4625.0723052695994</v>
      </c>
      <c r="D262" s="292">
        <v>34760.4876947304</v>
      </c>
    </row>
    <row r="263" spans="1:4">
      <c r="A263" s="294" t="s">
        <v>170</v>
      </c>
      <c r="B263" s="292">
        <v>34655.4</v>
      </c>
      <c r="C263" s="292">
        <v>7421.047055604</v>
      </c>
      <c r="D263" s="292">
        <v>27234.352944396</v>
      </c>
    </row>
    <row r="264" spans="1:4">
      <c r="A264" s="294" t="s">
        <v>108</v>
      </c>
      <c r="B264" s="292">
        <v>1843953.6800000002</v>
      </c>
      <c r="C264" s="292">
        <v>213966.83236638442</v>
      </c>
      <c r="D264" s="292">
        <v>1629986.8476336158</v>
      </c>
    </row>
    <row r="265" spans="1:4">
      <c r="A265" s="294" t="s">
        <v>86</v>
      </c>
      <c r="B265" s="292">
        <v>19793.07</v>
      </c>
      <c r="C265" s="292">
        <v>2582.6755810580999</v>
      </c>
      <c r="D265" s="292">
        <v>17210.394418941898</v>
      </c>
    </row>
    <row r="266" spans="1:4">
      <c r="A266" s="294" t="s">
        <v>98</v>
      </c>
      <c r="B266" s="292">
        <v>104606.64</v>
      </c>
      <c r="C266" s="292">
        <v>12284.026775582401</v>
      </c>
      <c r="D266" s="292">
        <v>92322.613224417597</v>
      </c>
    </row>
    <row r="267" spans="1:4">
      <c r="A267" s="294" t="s">
        <v>136</v>
      </c>
      <c r="B267" s="292">
        <v>172743.82</v>
      </c>
      <c r="C267" s="292">
        <v>-1.4389560206000003</v>
      </c>
      <c r="D267" s="292">
        <v>172745.25895602061</v>
      </c>
    </row>
    <row r="268" spans="1:4">
      <c r="A268" s="294" t="s">
        <v>99</v>
      </c>
      <c r="B268" s="292">
        <v>173240.03999999998</v>
      </c>
      <c r="C268" s="292">
        <v>36724.365360338401</v>
      </c>
      <c r="D268" s="292">
        <v>136515.67463966159</v>
      </c>
    </row>
    <row r="269" spans="1:4">
      <c r="A269" s="294" t="s">
        <v>194</v>
      </c>
      <c r="B269" s="292">
        <v>17962.600000000002</v>
      </c>
      <c r="C269" s="292">
        <v>1373.9687941780001</v>
      </c>
      <c r="D269" s="292">
        <v>16588.631205822003</v>
      </c>
    </row>
    <row r="270" spans="1:4">
      <c r="A270" s="294" t="s">
        <v>195</v>
      </c>
      <c r="B270" s="292">
        <v>300453.7</v>
      </c>
      <c r="C270" s="292">
        <v>22981.862753460999</v>
      </c>
      <c r="D270" s="292">
        <v>277471.83724653901</v>
      </c>
    </row>
    <row r="271" spans="1:4">
      <c r="A271" s="294" t="s">
        <v>177</v>
      </c>
      <c r="B271" s="292">
        <v>4893153.1399999997</v>
      </c>
      <c r="C271" s="292">
        <v>638477.36248372623</v>
      </c>
      <c r="D271" s="292">
        <v>4254675.7775162738</v>
      </c>
    </row>
    <row r="272" spans="1:4">
      <c r="A272" s="294" t="s">
        <v>92</v>
      </c>
      <c r="B272" s="292">
        <v>359164.25</v>
      </c>
      <c r="C272" s="292">
        <v>69162.336124263806</v>
      </c>
      <c r="D272" s="292">
        <v>290001.91387573618</v>
      </c>
    </row>
    <row r="273" spans="1:5">
      <c r="A273" s="294" t="s">
        <v>87</v>
      </c>
      <c r="B273" s="292">
        <v>7625.95</v>
      </c>
      <c r="C273" s="292">
        <v>995.06316338850002</v>
      </c>
      <c r="D273" s="292">
        <v>6630.8868366115003</v>
      </c>
    </row>
    <row r="274" spans="1:5">
      <c r="A274" s="294" t="s">
        <v>88</v>
      </c>
      <c r="B274" s="292">
        <v>7736.9800000000005</v>
      </c>
      <c r="C274" s="292">
        <v>1009.5507830334001</v>
      </c>
      <c r="D274" s="292">
        <v>6727.4292169666005</v>
      </c>
    </row>
    <row r="275" spans="1:5">
      <c r="A275" s="294" t="s">
        <v>93</v>
      </c>
      <c r="B275" s="292">
        <v>15722.45</v>
      </c>
      <c r="C275" s="292">
        <v>2051.5254929835</v>
      </c>
      <c r="D275" s="292">
        <v>13670.924507016502</v>
      </c>
    </row>
    <row r="276" spans="1:5">
      <c r="A276" s="294" t="s">
        <v>94</v>
      </c>
      <c r="B276" s="292">
        <v>16733.740000000002</v>
      </c>
      <c r="C276" s="292">
        <v>2183.4824854242001</v>
      </c>
      <c r="D276" s="292">
        <v>14550.257514575802</v>
      </c>
    </row>
    <row r="277" spans="1:5">
      <c r="A277" s="294" t="s">
        <v>112</v>
      </c>
      <c r="B277" s="292">
        <v>35292.01</v>
      </c>
      <c r="C277" s="292">
        <v>4759.8818911679</v>
      </c>
      <c r="D277" s="292">
        <v>30532.128108832105</v>
      </c>
    </row>
    <row r="278" spans="1:5">
      <c r="A278" s="294" t="s">
        <v>89</v>
      </c>
      <c r="B278" s="292">
        <v>4938.08</v>
      </c>
      <c r="C278" s="292">
        <v>644.3395912464</v>
      </c>
      <c r="D278" s="292">
        <v>4293.7404087535997</v>
      </c>
    </row>
    <row r="279" spans="1:5">
      <c r="A279" s="294" t="s">
        <v>113</v>
      </c>
      <c r="B279" s="292">
        <v>82287.53</v>
      </c>
      <c r="C279" s="292">
        <v>11354.4149961167</v>
      </c>
      <c r="D279" s="292">
        <v>70933.1150038833</v>
      </c>
    </row>
    <row r="280" spans="1:5">
      <c r="A280" s="294" t="s">
        <v>114</v>
      </c>
      <c r="B280" s="292">
        <v>37168.93</v>
      </c>
      <c r="C280" s="292">
        <v>5108.9866430146994</v>
      </c>
      <c r="D280" s="292">
        <v>32059.943356985303</v>
      </c>
    </row>
    <row r="281" spans="1:5">
      <c r="A281" s="294" t="s">
        <v>115</v>
      </c>
      <c r="B281" s="292">
        <v>12723.52</v>
      </c>
      <c r="C281" s="292">
        <v>1660.2136206816001</v>
      </c>
      <c r="D281" s="292">
        <v>11063.306379318401</v>
      </c>
    </row>
    <row r="282" spans="1:5">
      <c r="A282" s="294" t="s">
        <v>196</v>
      </c>
      <c r="B282" s="292">
        <v>180429.01</v>
      </c>
      <c r="C282" s="292">
        <v>23543.0682679083</v>
      </c>
      <c r="D282" s="292">
        <v>156885.94173209171</v>
      </c>
    </row>
    <row r="283" spans="1:5">
      <c r="A283" s="295" t="s">
        <v>197</v>
      </c>
      <c r="B283" s="296">
        <v>9627.51</v>
      </c>
      <c r="C283" s="296">
        <v>1342.8711853521002</v>
      </c>
      <c r="D283" s="296">
        <v>8284.6388146479003</v>
      </c>
      <c r="E283" s="297" t="s">
        <v>149</v>
      </c>
    </row>
    <row r="284" spans="1:5">
      <c r="A284" s="291" t="s">
        <v>198</v>
      </c>
      <c r="B284" s="292">
        <v>218492.53</v>
      </c>
      <c r="C284" s="292">
        <v>73713.625169129722</v>
      </c>
      <c r="D284" s="292">
        <v>144778.90483087031</v>
      </c>
    </row>
    <row r="285" spans="1:5">
      <c r="A285" s="294" t="s">
        <v>91</v>
      </c>
      <c r="B285" s="292">
        <v>23109.77</v>
      </c>
      <c r="C285" s="292">
        <v>17150.830032210302</v>
      </c>
      <c r="D285" s="292">
        <v>5958.9399677896999</v>
      </c>
    </row>
    <row r="286" spans="1:5">
      <c r="A286" s="294" t="s">
        <v>105</v>
      </c>
      <c r="B286" s="292">
        <v>3021.92</v>
      </c>
      <c r="C286" s="292">
        <v>909.66798612800005</v>
      </c>
      <c r="D286" s="292">
        <v>2112.2520138720001</v>
      </c>
    </row>
    <row r="287" spans="1:5">
      <c r="A287" s="294" t="s">
        <v>83</v>
      </c>
      <c r="B287" s="292">
        <v>11275.17</v>
      </c>
      <c r="C287" s="292">
        <v>3394.9827371626998</v>
      </c>
      <c r="D287" s="292">
        <v>7880.1872628373012</v>
      </c>
    </row>
    <row r="288" spans="1:5">
      <c r="A288" s="294" t="s">
        <v>84</v>
      </c>
      <c r="B288" s="292">
        <v>0</v>
      </c>
      <c r="C288" s="292">
        <v>0</v>
      </c>
      <c r="D288" s="292">
        <v>0</v>
      </c>
    </row>
    <row r="289" spans="1:4">
      <c r="A289" s="294" t="s">
        <v>108</v>
      </c>
      <c r="B289" s="292">
        <v>27197.230000000003</v>
      </c>
      <c r="C289" s="292">
        <v>8186.9968020205006</v>
      </c>
      <c r="D289" s="292">
        <v>19010.233197979502</v>
      </c>
    </row>
    <row r="290" spans="1:4">
      <c r="A290" s="294" t="s">
        <v>135</v>
      </c>
      <c r="B290" s="292">
        <v>4443.1000000000004</v>
      </c>
      <c r="C290" s="292">
        <v>59.974430022999996</v>
      </c>
      <c r="D290" s="292">
        <v>4383.1255699769999</v>
      </c>
    </row>
    <row r="291" spans="1:4">
      <c r="A291" s="294" t="s">
        <v>86</v>
      </c>
      <c r="B291" s="292">
        <v>133517.32999999999</v>
      </c>
      <c r="C291" s="292">
        <v>40200.191251990705</v>
      </c>
      <c r="D291" s="292">
        <v>93317.138748009296</v>
      </c>
    </row>
    <row r="292" spans="1:4">
      <c r="A292" s="294" t="s">
        <v>98</v>
      </c>
      <c r="B292" s="292">
        <v>3550.39</v>
      </c>
      <c r="C292" s="292">
        <v>73.574909489500001</v>
      </c>
      <c r="D292" s="292">
        <v>3476.8150905104999</v>
      </c>
    </row>
    <row r="293" spans="1:4">
      <c r="A293" s="294" t="s">
        <v>99</v>
      </c>
      <c r="B293" s="292">
        <v>3259.91</v>
      </c>
      <c r="C293" s="292">
        <v>3039.9885498187</v>
      </c>
      <c r="D293" s="292">
        <v>219.92145018129986</v>
      </c>
    </row>
    <row r="294" spans="1:4">
      <c r="A294" s="294" t="s">
        <v>112</v>
      </c>
      <c r="B294" s="292">
        <v>9117.7100000000009</v>
      </c>
      <c r="C294" s="292">
        <v>697.41847028630002</v>
      </c>
      <c r="D294" s="292">
        <v>8420.2915297137006</v>
      </c>
    </row>
    <row r="295" spans="1:4">
      <c r="A295" s="291" t="s">
        <v>199</v>
      </c>
      <c r="B295" s="292">
        <v>15258530.709999999</v>
      </c>
      <c r="C295" s="292">
        <v>1891145.5868145211</v>
      </c>
      <c r="D295" s="292">
        <v>13367385.12318548</v>
      </c>
    </row>
    <row r="296" spans="1:4">
      <c r="A296" s="294" t="s">
        <v>80</v>
      </c>
      <c r="B296" s="292">
        <v>210515.89</v>
      </c>
      <c r="C296" s="292">
        <v>12313.6533247975</v>
      </c>
      <c r="D296" s="292">
        <v>198202.23667520253</v>
      </c>
    </row>
    <row r="297" spans="1:4">
      <c r="A297" s="294" t="s">
        <v>188</v>
      </c>
      <c r="B297" s="292">
        <v>0</v>
      </c>
      <c r="C297" s="292">
        <v>0</v>
      </c>
      <c r="D297" s="292">
        <v>0</v>
      </c>
    </row>
    <row r="298" spans="1:4">
      <c r="A298" s="294" t="s">
        <v>127</v>
      </c>
      <c r="B298" s="292">
        <v>4051784.58</v>
      </c>
      <c r="C298" s="292">
        <v>363849.89062338782</v>
      </c>
      <c r="D298" s="292">
        <v>3687934.6893766122</v>
      </c>
    </row>
    <row r="299" spans="1:4">
      <c r="A299" s="294" t="s">
        <v>168</v>
      </c>
      <c r="B299" s="292">
        <v>0</v>
      </c>
      <c r="C299" s="292">
        <v>0</v>
      </c>
      <c r="D299" s="292">
        <v>0</v>
      </c>
    </row>
    <row r="300" spans="1:4">
      <c r="A300" s="294" t="s">
        <v>91</v>
      </c>
      <c r="B300" s="292">
        <v>550024.67999999993</v>
      </c>
      <c r="C300" s="292">
        <v>470196.8155499092</v>
      </c>
      <c r="D300" s="292">
        <v>79827.864450090798</v>
      </c>
    </row>
    <row r="301" spans="1:4">
      <c r="A301" s="294" t="s">
        <v>200</v>
      </c>
      <c r="B301" s="292">
        <v>0</v>
      </c>
      <c r="C301" s="292">
        <v>0</v>
      </c>
      <c r="D301" s="292">
        <v>0</v>
      </c>
    </row>
    <row r="302" spans="1:4">
      <c r="A302" s="294" t="s">
        <v>83</v>
      </c>
      <c r="B302" s="292">
        <v>56316.83</v>
      </c>
      <c r="C302" s="292">
        <v>28995.3184696514</v>
      </c>
      <c r="D302" s="292">
        <v>27321.511530348598</v>
      </c>
    </row>
    <row r="303" spans="1:4">
      <c r="A303" s="294" t="s">
        <v>128</v>
      </c>
      <c r="B303" s="292">
        <v>0</v>
      </c>
      <c r="C303" s="292">
        <v>0</v>
      </c>
      <c r="D303" s="292">
        <v>0</v>
      </c>
    </row>
    <row r="304" spans="1:4">
      <c r="A304" s="294" t="s">
        <v>169</v>
      </c>
      <c r="B304" s="292">
        <v>0</v>
      </c>
      <c r="C304" s="292">
        <v>0</v>
      </c>
      <c r="D304" s="292">
        <v>0</v>
      </c>
    </row>
    <row r="305" spans="1:4">
      <c r="A305" s="294" t="s">
        <v>84</v>
      </c>
      <c r="B305" s="292">
        <v>0</v>
      </c>
      <c r="C305" s="292">
        <v>0</v>
      </c>
      <c r="D305" s="292">
        <v>0</v>
      </c>
    </row>
    <row r="306" spans="1:4">
      <c r="A306" s="294" t="s">
        <v>201</v>
      </c>
      <c r="B306" s="292">
        <v>2448088.7400000002</v>
      </c>
      <c r="C306" s="292">
        <v>219838.14852401341</v>
      </c>
      <c r="D306" s="292">
        <v>2228250.5914759869</v>
      </c>
    </row>
    <row r="307" spans="1:4">
      <c r="A307" s="294" t="s">
        <v>108</v>
      </c>
      <c r="B307" s="292">
        <v>0</v>
      </c>
      <c r="C307" s="292">
        <v>0</v>
      </c>
      <c r="D307" s="292">
        <v>0</v>
      </c>
    </row>
    <row r="308" spans="1:4">
      <c r="A308" s="294" t="s">
        <v>132</v>
      </c>
      <c r="B308" s="292">
        <v>0</v>
      </c>
      <c r="C308" s="292">
        <v>0</v>
      </c>
      <c r="D308" s="292">
        <v>0</v>
      </c>
    </row>
    <row r="309" spans="1:4">
      <c r="A309" s="294" t="s">
        <v>133</v>
      </c>
      <c r="B309" s="292">
        <v>35742.17</v>
      </c>
      <c r="C309" s="292">
        <v>2090.6578142675003</v>
      </c>
      <c r="D309" s="292">
        <v>33651.512185732499</v>
      </c>
    </row>
    <row r="310" spans="1:4">
      <c r="A310" s="294" t="s">
        <v>134</v>
      </c>
      <c r="B310" s="292">
        <v>132820.71</v>
      </c>
      <c r="C310" s="292">
        <v>7769.0485848524995</v>
      </c>
      <c r="D310" s="292">
        <v>125051.66141514749</v>
      </c>
    </row>
    <row r="311" spans="1:4">
      <c r="A311" s="294" t="s">
        <v>135</v>
      </c>
      <c r="B311" s="292">
        <v>4355328.8099999996</v>
      </c>
      <c r="C311" s="292">
        <v>254755.15925112751</v>
      </c>
      <c r="D311" s="292">
        <v>4100573.6507488722</v>
      </c>
    </row>
    <row r="312" spans="1:4">
      <c r="A312" s="294" t="s">
        <v>86</v>
      </c>
      <c r="B312" s="292">
        <v>506906.78999999992</v>
      </c>
      <c r="C312" s="292">
        <v>260496.18399211002</v>
      </c>
      <c r="D312" s="292">
        <v>246410.60600789002</v>
      </c>
    </row>
    <row r="313" spans="1:4">
      <c r="A313" s="294" t="s">
        <v>98</v>
      </c>
      <c r="B313" s="292">
        <v>0</v>
      </c>
      <c r="C313" s="292">
        <v>0</v>
      </c>
      <c r="D313" s="292">
        <v>0</v>
      </c>
    </row>
    <row r="314" spans="1:4">
      <c r="A314" s="294" t="s">
        <v>99</v>
      </c>
      <c r="B314" s="292">
        <v>279900.15999999997</v>
      </c>
      <c r="C314" s="292">
        <v>117294.77372870781</v>
      </c>
      <c r="D314" s="292">
        <v>162605.3862712922</v>
      </c>
    </row>
    <row r="315" spans="1:4">
      <c r="A315" s="294" t="s">
        <v>177</v>
      </c>
      <c r="B315" s="292">
        <v>2612649.27</v>
      </c>
      <c r="C315" s="292">
        <v>152821.04058779252</v>
      </c>
      <c r="D315" s="292">
        <v>2459828.2294122074</v>
      </c>
    </row>
    <row r="316" spans="1:4">
      <c r="A316" s="294" t="s">
        <v>92</v>
      </c>
      <c r="B316" s="292">
        <v>18452.080000000002</v>
      </c>
      <c r="C316" s="292">
        <v>724.89636390400005</v>
      </c>
      <c r="D316" s="292">
        <v>17727.183636096001</v>
      </c>
    </row>
    <row r="317" spans="1:4">
      <c r="A317" s="294" t="s">
        <v>93</v>
      </c>
      <c r="B317" s="292">
        <v>0</v>
      </c>
      <c r="C317" s="292">
        <v>0</v>
      </c>
      <c r="D317" s="292">
        <v>0</v>
      </c>
    </row>
    <row r="318" spans="1:4">
      <c r="A318" s="294" t="s">
        <v>94</v>
      </c>
      <c r="B318" s="292">
        <v>0</v>
      </c>
      <c r="C318" s="292">
        <v>0</v>
      </c>
      <c r="D318" s="292">
        <v>0</v>
      </c>
    </row>
    <row r="319" spans="1:4">
      <c r="A319" s="294" t="s">
        <v>112</v>
      </c>
      <c r="B319" s="292">
        <v>0</v>
      </c>
      <c r="C319" s="292">
        <v>0</v>
      </c>
      <c r="D319" s="292">
        <v>0</v>
      </c>
    </row>
    <row r="320" spans="1:4">
      <c r="A320" s="294" t="s">
        <v>89</v>
      </c>
      <c r="B320" s="292">
        <v>0</v>
      </c>
      <c r="C320" s="292">
        <v>0</v>
      </c>
      <c r="D320" s="292">
        <v>0</v>
      </c>
    </row>
    <row r="321" spans="1:4">
      <c r="A321" s="291" t="s">
        <v>202</v>
      </c>
      <c r="B321" s="292">
        <v>2144416.52</v>
      </c>
      <c r="C321" s="292">
        <v>94731.486623593315</v>
      </c>
      <c r="D321" s="292">
        <v>2049685.0333764066</v>
      </c>
    </row>
    <row r="322" spans="1:4">
      <c r="A322" s="294" t="s">
        <v>80</v>
      </c>
      <c r="B322" s="292">
        <v>0</v>
      </c>
      <c r="C322" s="292">
        <v>0</v>
      </c>
      <c r="D322" s="292">
        <v>0</v>
      </c>
    </row>
    <row r="323" spans="1:4">
      <c r="A323" s="294" t="s">
        <v>101</v>
      </c>
      <c r="B323" s="292">
        <v>0</v>
      </c>
      <c r="C323" s="292">
        <v>0</v>
      </c>
      <c r="D323" s="292">
        <v>0</v>
      </c>
    </row>
    <row r="324" spans="1:4">
      <c r="A324" s="294" t="s">
        <v>203</v>
      </c>
      <c r="B324" s="292">
        <v>94206.1</v>
      </c>
      <c r="C324" s="292">
        <v>5856.7150459370005</v>
      </c>
      <c r="D324" s="292">
        <v>88349.384954063004</v>
      </c>
    </row>
    <row r="325" spans="1:4">
      <c r="A325" s="294" t="s">
        <v>127</v>
      </c>
      <c r="B325" s="292">
        <v>295347.77</v>
      </c>
      <c r="C325" s="292">
        <v>18361.525722250899</v>
      </c>
      <c r="D325" s="292">
        <v>276986.24427774909</v>
      </c>
    </row>
    <row r="326" spans="1:4">
      <c r="A326" s="294" t="s">
        <v>184</v>
      </c>
      <c r="B326" s="292">
        <v>0</v>
      </c>
      <c r="C326" s="292">
        <v>0</v>
      </c>
      <c r="D326" s="292">
        <v>0</v>
      </c>
    </row>
    <row r="327" spans="1:4">
      <c r="A327" s="294" t="s">
        <v>104</v>
      </c>
      <c r="B327" s="292">
        <v>0</v>
      </c>
      <c r="C327" s="292">
        <v>0</v>
      </c>
      <c r="D327" s="292">
        <v>0</v>
      </c>
    </row>
    <row r="328" spans="1:4">
      <c r="A328" s="294" t="s">
        <v>204</v>
      </c>
      <c r="B328" s="292">
        <v>0</v>
      </c>
      <c r="C328" s="292">
        <v>0</v>
      </c>
      <c r="D328" s="292">
        <v>0</v>
      </c>
    </row>
    <row r="329" spans="1:4">
      <c r="A329" s="294" t="s">
        <v>84</v>
      </c>
      <c r="B329" s="292">
        <v>0</v>
      </c>
      <c r="C329" s="292">
        <v>0</v>
      </c>
      <c r="D329" s="292">
        <v>0</v>
      </c>
    </row>
    <row r="330" spans="1:4">
      <c r="A330" s="294" t="s">
        <v>85</v>
      </c>
      <c r="B330" s="292">
        <v>0</v>
      </c>
      <c r="C330" s="292">
        <v>0</v>
      </c>
      <c r="D330" s="292">
        <v>0</v>
      </c>
    </row>
    <row r="331" spans="1:4">
      <c r="A331" s="294" t="s">
        <v>130</v>
      </c>
      <c r="B331" s="292">
        <v>48360.65</v>
      </c>
      <c r="C331" s="292">
        <v>-2938.3602087580002</v>
      </c>
      <c r="D331" s="292">
        <v>51299.010208758002</v>
      </c>
    </row>
    <row r="332" spans="1:4">
      <c r="A332" s="294" t="s">
        <v>205</v>
      </c>
      <c r="B332" s="292">
        <v>0</v>
      </c>
      <c r="C332" s="292">
        <v>0</v>
      </c>
      <c r="D332" s="292">
        <v>0</v>
      </c>
    </row>
    <row r="333" spans="1:4">
      <c r="A333" s="294" t="s">
        <v>172</v>
      </c>
      <c r="B333" s="292">
        <v>0</v>
      </c>
      <c r="C333" s="292">
        <v>0</v>
      </c>
      <c r="D333" s="292">
        <v>0</v>
      </c>
    </row>
    <row r="334" spans="1:4">
      <c r="A334" s="294" t="s">
        <v>108</v>
      </c>
      <c r="B334" s="292">
        <v>1505948.8699999999</v>
      </c>
      <c r="C334" s="292">
        <v>60983.384431161307</v>
      </c>
      <c r="D334" s="292">
        <v>1444965.4855688387</v>
      </c>
    </row>
    <row r="335" spans="1:4">
      <c r="A335" s="294" t="s">
        <v>86</v>
      </c>
      <c r="B335" s="292">
        <v>0</v>
      </c>
      <c r="C335" s="292">
        <v>0</v>
      </c>
      <c r="D335" s="292">
        <v>0</v>
      </c>
    </row>
    <row r="336" spans="1:4">
      <c r="A336" s="294" t="s">
        <v>98</v>
      </c>
      <c r="B336" s="292">
        <v>200553.13</v>
      </c>
      <c r="C336" s="292">
        <v>12468.221633002102</v>
      </c>
      <c r="D336" s="292">
        <v>188084.9083669979</v>
      </c>
    </row>
    <row r="337" spans="1:4">
      <c r="A337" s="294" t="s">
        <v>92</v>
      </c>
      <c r="B337" s="292">
        <v>0</v>
      </c>
      <c r="C337" s="292">
        <v>0</v>
      </c>
      <c r="D337" s="292">
        <v>0</v>
      </c>
    </row>
    <row r="338" spans="1:4">
      <c r="A338" s="291" t="s">
        <v>206</v>
      </c>
      <c r="B338" s="292">
        <v>7371281.8399999999</v>
      </c>
      <c r="C338" s="292">
        <v>1384669.6841759132</v>
      </c>
      <c r="D338" s="292">
        <v>5986612.1558240876</v>
      </c>
    </row>
    <row r="339" spans="1:4">
      <c r="A339" s="294" t="s">
        <v>203</v>
      </c>
      <c r="B339" s="292">
        <v>179592.54</v>
      </c>
      <c r="C339" s="292">
        <v>35976.494839315201</v>
      </c>
      <c r="D339" s="292">
        <v>143616.04516068479</v>
      </c>
    </row>
    <row r="340" spans="1:4">
      <c r="A340" s="294" t="s">
        <v>187</v>
      </c>
      <c r="B340" s="292">
        <v>4281566.41</v>
      </c>
      <c r="C340" s="292">
        <v>857695.71416246076</v>
      </c>
      <c r="D340" s="292">
        <v>3423870.6958375396</v>
      </c>
    </row>
    <row r="341" spans="1:4">
      <c r="A341" s="294" t="s">
        <v>91</v>
      </c>
      <c r="B341" s="292">
        <v>13592.59</v>
      </c>
      <c r="C341" s="292">
        <v>2722.9067754592002</v>
      </c>
      <c r="D341" s="292">
        <v>10869.6832245408</v>
      </c>
    </row>
    <row r="342" spans="1:4">
      <c r="A342" s="294" t="s">
        <v>207</v>
      </c>
      <c r="B342" s="292">
        <v>665598.39</v>
      </c>
      <c r="C342" s="292">
        <v>133334.58640816322</v>
      </c>
      <c r="D342" s="292">
        <v>532263.80359183683</v>
      </c>
    </row>
    <row r="343" spans="1:4">
      <c r="A343" s="294" t="s">
        <v>170</v>
      </c>
      <c r="B343" s="292">
        <v>876943.48</v>
      </c>
      <c r="C343" s="292">
        <v>175671.84351082239</v>
      </c>
      <c r="D343" s="292">
        <v>701271.63648917759</v>
      </c>
    </row>
    <row r="344" spans="1:4">
      <c r="A344" s="294" t="s">
        <v>208</v>
      </c>
      <c r="B344" s="292">
        <v>37150.31</v>
      </c>
      <c r="C344" s="292">
        <v>7442.0570920928003</v>
      </c>
      <c r="D344" s="292">
        <v>29708.252907907197</v>
      </c>
    </row>
    <row r="345" spans="1:4">
      <c r="A345" s="294" t="s">
        <v>108</v>
      </c>
      <c r="B345" s="292">
        <v>1080458.44</v>
      </c>
      <c r="C345" s="292">
        <v>140982.3554070252</v>
      </c>
      <c r="D345" s="292">
        <v>939476.08459297474</v>
      </c>
    </row>
    <row r="346" spans="1:4">
      <c r="A346" s="294" t="s">
        <v>177</v>
      </c>
      <c r="B346" s="292">
        <v>229078.55000000002</v>
      </c>
      <c r="C346" s="292">
        <v>29891.046574846503</v>
      </c>
      <c r="D346" s="292">
        <v>199187.50342515353</v>
      </c>
    </row>
    <row r="347" spans="1:4">
      <c r="A347" s="294" t="s">
        <v>89</v>
      </c>
      <c r="B347" s="292">
        <v>4037.1</v>
      </c>
      <c r="C347" s="292">
        <v>526.77627009299999</v>
      </c>
      <c r="D347" s="292">
        <v>3510.3237299069997</v>
      </c>
    </row>
    <row r="348" spans="1:4">
      <c r="A348" s="294" t="s">
        <v>113</v>
      </c>
      <c r="B348" s="292">
        <v>3264.03</v>
      </c>
      <c r="C348" s="292">
        <v>425.90313563490002</v>
      </c>
      <c r="D348" s="292">
        <v>2838.1268643651001</v>
      </c>
    </row>
    <row r="349" spans="1:4">
      <c r="A349" s="291" t="s">
        <v>209</v>
      </c>
      <c r="B349" s="292">
        <v>5955041.8800000008</v>
      </c>
      <c r="C349" s="292">
        <v>670090.48650541343</v>
      </c>
      <c r="D349" s="292">
        <v>5284951.3934945865</v>
      </c>
    </row>
    <row r="350" spans="1:4">
      <c r="A350" s="294" t="s">
        <v>80</v>
      </c>
      <c r="B350" s="292">
        <v>7824.24</v>
      </c>
      <c r="C350" s="292">
        <v>739.2990581496</v>
      </c>
      <c r="D350" s="292">
        <v>7084.9409418504001</v>
      </c>
    </row>
    <row r="351" spans="1:4">
      <c r="A351" s="294" t="s">
        <v>182</v>
      </c>
      <c r="B351" s="292">
        <v>9320.4699999999993</v>
      </c>
      <c r="C351" s="292">
        <v>1352.0405200626999</v>
      </c>
      <c r="D351" s="292">
        <v>7968.4294799372992</v>
      </c>
    </row>
    <row r="352" spans="1:4">
      <c r="A352" s="294" t="s">
        <v>82</v>
      </c>
      <c r="B352" s="292">
        <v>1806.78</v>
      </c>
      <c r="C352" s="292">
        <v>262.09405435980005</v>
      </c>
      <c r="D352" s="292">
        <v>1544.6859456401999</v>
      </c>
    </row>
    <row r="353" spans="1:4">
      <c r="A353" s="294" t="s">
        <v>127</v>
      </c>
      <c r="B353" s="292">
        <v>1745247.32</v>
      </c>
      <c r="C353" s="292">
        <v>253168.0370379212</v>
      </c>
      <c r="D353" s="292">
        <v>1492079.2829620789</v>
      </c>
    </row>
    <row r="354" spans="1:4">
      <c r="A354" s="294" t="s">
        <v>191</v>
      </c>
      <c r="B354" s="292">
        <v>21524.7</v>
      </c>
      <c r="C354" s="292">
        <v>3122.4033318269999</v>
      </c>
      <c r="D354" s="292">
        <v>18402.296668172999</v>
      </c>
    </row>
    <row r="355" spans="1:4">
      <c r="A355" s="294" t="s">
        <v>108</v>
      </c>
      <c r="B355" s="292">
        <v>3505782.75</v>
      </c>
      <c r="C355" s="292">
        <v>331255.41715899756</v>
      </c>
      <c r="D355" s="292">
        <v>3174527.3328410024</v>
      </c>
    </row>
    <row r="356" spans="1:4">
      <c r="A356" s="294" t="s">
        <v>135</v>
      </c>
      <c r="B356" s="292">
        <v>11783.28</v>
      </c>
      <c r="C356" s="292">
        <v>1113.3819777912001</v>
      </c>
      <c r="D356" s="292">
        <v>10669.898022208801</v>
      </c>
    </row>
    <row r="357" spans="1:4">
      <c r="A357" s="294" t="s">
        <v>98</v>
      </c>
      <c r="B357" s="292">
        <v>495970.44</v>
      </c>
      <c r="C357" s="292">
        <v>71946.171344720395</v>
      </c>
      <c r="D357" s="292">
        <v>424024.26865527959</v>
      </c>
    </row>
    <row r="358" spans="1:4">
      <c r="A358" s="294" t="s">
        <v>136</v>
      </c>
      <c r="B358" s="292">
        <v>106614.5</v>
      </c>
      <c r="C358" s="292">
        <v>-0.65034844999999997</v>
      </c>
      <c r="D358" s="292">
        <v>106615.15034845</v>
      </c>
    </row>
    <row r="359" spans="1:4">
      <c r="A359" s="294" t="s">
        <v>92</v>
      </c>
      <c r="B359" s="292">
        <v>49167.4</v>
      </c>
      <c r="C359" s="292">
        <v>7132.2923700339998</v>
      </c>
      <c r="D359" s="292">
        <v>42035.107629966005</v>
      </c>
    </row>
    <row r="360" spans="1:4">
      <c r="A360" s="291" t="s">
        <v>4261</v>
      </c>
      <c r="B360" s="292">
        <v>81046.61</v>
      </c>
      <c r="C360" s="292">
        <v>429.72431111280002</v>
      </c>
      <c r="D360" s="292">
        <v>80616.885688887211</v>
      </c>
    </row>
    <row r="361" spans="1:4">
      <c r="A361" s="294" t="s">
        <v>84</v>
      </c>
      <c r="B361" s="292">
        <v>81046.61</v>
      </c>
      <c r="C361" s="292">
        <v>429.72431111280002</v>
      </c>
      <c r="D361" s="292">
        <v>80616.885688887211</v>
      </c>
    </row>
    <row r="362" spans="1:4">
      <c r="A362" s="291" t="s">
        <v>210</v>
      </c>
      <c r="B362" s="292">
        <v>8791277.9899999984</v>
      </c>
      <c r="C362" s="292">
        <v>1439101.1879814127</v>
      </c>
      <c r="D362" s="292">
        <v>7352176.8020185875</v>
      </c>
    </row>
    <row r="363" spans="1:4">
      <c r="A363" s="294" t="s">
        <v>80</v>
      </c>
      <c r="B363" s="292">
        <v>2928.69</v>
      </c>
      <c r="C363" s="292">
        <v>39.532424087700001</v>
      </c>
      <c r="D363" s="292">
        <v>2889.1575759123002</v>
      </c>
    </row>
    <row r="364" spans="1:4">
      <c r="A364" s="294" t="s">
        <v>182</v>
      </c>
      <c r="B364" s="292">
        <v>28780.170000000002</v>
      </c>
      <c r="C364" s="292">
        <v>2584.4566757847001</v>
      </c>
      <c r="D364" s="292">
        <v>26195.713324215303</v>
      </c>
    </row>
    <row r="365" spans="1:4">
      <c r="A365" s="294" t="s">
        <v>127</v>
      </c>
      <c r="B365" s="292">
        <v>3198015.82</v>
      </c>
      <c r="C365" s="292">
        <v>596453.96752880816</v>
      </c>
      <c r="D365" s="292">
        <v>2601561.8524711914</v>
      </c>
    </row>
    <row r="366" spans="1:4">
      <c r="A366" s="294" t="s">
        <v>128</v>
      </c>
      <c r="B366" s="292">
        <v>14297.6</v>
      </c>
      <c r="C366" s="292">
        <v>192.99372300800002</v>
      </c>
      <c r="D366" s="292">
        <v>14104.606276992001</v>
      </c>
    </row>
    <row r="367" spans="1:4">
      <c r="A367" s="294" t="s">
        <v>169</v>
      </c>
      <c r="B367" s="292">
        <v>942943.09000000008</v>
      </c>
      <c r="C367" s="292">
        <v>112432.2571609735</v>
      </c>
      <c r="D367" s="292">
        <v>830510.83283902658</v>
      </c>
    </row>
    <row r="368" spans="1:4">
      <c r="A368" s="294" t="s">
        <v>191</v>
      </c>
      <c r="B368" s="292">
        <v>140510.88</v>
      </c>
      <c r="C368" s="292">
        <v>26206.334356708801</v>
      </c>
      <c r="D368" s="292">
        <v>114304.5456432912</v>
      </c>
    </row>
    <row r="369" spans="1:5">
      <c r="A369" s="294" t="s">
        <v>84</v>
      </c>
      <c r="B369" s="292">
        <v>0</v>
      </c>
      <c r="C369" s="292">
        <v>0</v>
      </c>
      <c r="D369" s="292">
        <v>0</v>
      </c>
    </row>
    <row r="370" spans="1:5">
      <c r="A370" s="294" t="s">
        <v>85</v>
      </c>
      <c r="B370" s="292">
        <v>2736.7400000000002</v>
      </c>
      <c r="C370" s="292">
        <v>36.941419644199996</v>
      </c>
      <c r="D370" s="292">
        <v>2699.7985803558004</v>
      </c>
    </row>
    <row r="371" spans="1:5">
      <c r="A371" s="294" t="s">
        <v>192</v>
      </c>
      <c r="B371" s="292">
        <v>195978.80000000002</v>
      </c>
      <c r="C371" s="292">
        <v>36551.518000788004</v>
      </c>
      <c r="D371" s="292">
        <v>159427.28199921202</v>
      </c>
    </row>
    <row r="372" spans="1:5">
      <c r="A372" s="295" t="s">
        <v>180</v>
      </c>
      <c r="B372" s="296">
        <v>10640.380000000001</v>
      </c>
      <c r="C372" s="296">
        <v>622.38508724500002</v>
      </c>
      <c r="D372" s="296">
        <v>10017.994912755001</v>
      </c>
      <c r="E372" s="297" t="s">
        <v>149</v>
      </c>
    </row>
    <row r="373" spans="1:5">
      <c r="A373" s="294" t="s">
        <v>132</v>
      </c>
      <c r="B373" s="292">
        <v>15320.970000000001</v>
      </c>
      <c r="C373" s="292">
        <v>206.80750898010001</v>
      </c>
      <c r="D373" s="292">
        <v>15114.162491019901</v>
      </c>
    </row>
    <row r="374" spans="1:5">
      <c r="A374" s="294" t="s">
        <v>133</v>
      </c>
      <c r="B374" s="292">
        <v>35353.840000000004</v>
      </c>
      <c r="C374" s="292">
        <v>2067.9433246600001</v>
      </c>
      <c r="D374" s="292">
        <v>33285.896675340002</v>
      </c>
    </row>
    <row r="375" spans="1:5">
      <c r="A375" s="294" t="s">
        <v>134</v>
      </c>
      <c r="B375" s="292">
        <v>37049.370000000003</v>
      </c>
      <c r="C375" s="292">
        <v>4500.9408619815003</v>
      </c>
      <c r="D375" s="292">
        <v>32548.429138018502</v>
      </c>
    </row>
    <row r="376" spans="1:5">
      <c r="A376" s="294" t="s">
        <v>135</v>
      </c>
      <c r="B376" s="292">
        <v>1648493.82</v>
      </c>
      <c r="C376" s="292">
        <v>193236.97379342103</v>
      </c>
      <c r="D376" s="292">
        <v>1455256.8462065789</v>
      </c>
    </row>
    <row r="377" spans="1:5">
      <c r="A377" s="294" t="s">
        <v>99</v>
      </c>
      <c r="B377" s="292">
        <v>2515146.7800000003</v>
      </c>
      <c r="C377" s="292">
        <v>463904.28756935004</v>
      </c>
      <c r="D377" s="292">
        <v>2051242.4924306502</v>
      </c>
    </row>
    <row r="378" spans="1:5">
      <c r="A378" s="294" t="s">
        <v>92</v>
      </c>
      <c r="B378" s="292">
        <v>3081.04</v>
      </c>
      <c r="C378" s="292">
        <v>63.848545972000004</v>
      </c>
      <c r="D378" s="292">
        <v>3017.191454028</v>
      </c>
    </row>
    <row r="379" spans="1:5">
      <c r="A379" s="291" t="s">
        <v>211</v>
      </c>
      <c r="B379" s="292">
        <v>14126.83</v>
      </c>
      <c r="C379" s="292">
        <v>1669.8111676936001</v>
      </c>
      <c r="D379" s="292">
        <v>12457.018832306399</v>
      </c>
    </row>
    <row r="380" spans="1:5">
      <c r="A380" s="294" t="s">
        <v>138</v>
      </c>
      <c r="B380" s="292">
        <v>0</v>
      </c>
      <c r="C380" s="292">
        <v>0</v>
      </c>
      <c r="D380" s="292">
        <v>0</v>
      </c>
    </row>
    <row r="381" spans="1:5">
      <c r="A381" s="295" t="s">
        <v>101</v>
      </c>
      <c r="B381" s="296">
        <v>1090.74</v>
      </c>
      <c r="C381" s="296">
        <v>203.43120145739999</v>
      </c>
      <c r="D381" s="296">
        <v>887.30879854260002</v>
      </c>
      <c r="E381" s="297" t="s">
        <v>149</v>
      </c>
    </row>
    <row r="382" spans="1:5">
      <c r="A382" s="294" t="s">
        <v>83</v>
      </c>
      <c r="B382" s="292">
        <v>13036.09</v>
      </c>
      <c r="C382" s="292">
        <v>1466.3799662362001</v>
      </c>
      <c r="D382" s="292">
        <v>11569.7100337638</v>
      </c>
    </row>
    <row r="383" spans="1:5">
      <c r="A383" s="294" t="s">
        <v>84</v>
      </c>
      <c r="B383" s="292">
        <v>0</v>
      </c>
      <c r="C383" s="292">
        <v>0</v>
      </c>
      <c r="D383" s="292">
        <v>0</v>
      </c>
    </row>
    <row r="384" spans="1:5">
      <c r="A384" s="291" t="s">
        <v>212</v>
      </c>
      <c r="B384" s="292">
        <v>4530.1900000000005</v>
      </c>
      <c r="C384" s="292">
        <v>807.13316881759999</v>
      </c>
      <c r="D384" s="292">
        <v>3723.0568311823999</v>
      </c>
    </row>
    <row r="385" spans="1:5">
      <c r="A385" s="294" t="s">
        <v>80</v>
      </c>
      <c r="B385" s="292">
        <v>15.02</v>
      </c>
      <c r="C385" s="292">
        <v>2.90600952</v>
      </c>
      <c r="D385" s="292">
        <v>12.11399048</v>
      </c>
    </row>
    <row r="386" spans="1:5">
      <c r="A386" s="294" t="s">
        <v>104</v>
      </c>
      <c r="B386" s="292">
        <v>99.990000000000009</v>
      </c>
      <c r="C386" s="292">
        <v>29.700101692800001</v>
      </c>
      <c r="D386" s="292">
        <v>70.289898307200005</v>
      </c>
    </row>
    <row r="387" spans="1:5">
      <c r="A387" s="294" t="s">
        <v>83</v>
      </c>
      <c r="B387" s="292">
        <v>59.88</v>
      </c>
      <c r="C387" s="292">
        <v>11.585342880000001</v>
      </c>
      <c r="D387" s="292">
        <v>48.294657120000004</v>
      </c>
    </row>
    <row r="388" spans="1:5">
      <c r="A388" s="294" t="s">
        <v>85</v>
      </c>
      <c r="B388" s="292">
        <v>30.03</v>
      </c>
      <c r="C388" s="292">
        <v>5.8100842799999999</v>
      </c>
      <c r="D388" s="292">
        <v>24.219915720000003</v>
      </c>
    </row>
    <row r="389" spans="1:5">
      <c r="A389" s="294" t="s">
        <v>107</v>
      </c>
      <c r="B389" s="292">
        <v>800</v>
      </c>
      <c r="C389" s="292">
        <v>-0.01</v>
      </c>
      <c r="D389" s="292">
        <v>800.01</v>
      </c>
    </row>
    <row r="390" spans="1:5">
      <c r="A390" s="294" t="s">
        <v>108</v>
      </c>
      <c r="B390" s="292">
        <v>15.58</v>
      </c>
      <c r="C390" s="292">
        <v>3.0143560800000002</v>
      </c>
      <c r="D390" s="292">
        <v>12.565643919999999</v>
      </c>
    </row>
    <row r="391" spans="1:5">
      <c r="A391" s="294" t="s">
        <v>86</v>
      </c>
      <c r="B391" s="292">
        <v>2784.6</v>
      </c>
      <c r="C391" s="292">
        <v>538.75326959999995</v>
      </c>
      <c r="D391" s="292">
        <v>2245.8467304000001</v>
      </c>
    </row>
    <row r="392" spans="1:5">
      <c r="A392" s="294" t="s">
        <v>99</v>
      </c>
      <c r="B392" s="292">
        <v>400.02</v>
      </c>
      <c r="C392" s="292">
        <v>118.8182286144</v>
      </c>
      <c r="D392" s="292">
        <v>281.20177138559995</v>
      </c>
    </row>
    <row r="393" spans="1:5">
      <c r="A393" s="294" t="s">
        <v>92</v>
      </c>
      <c r="B393" s="292">
        <v>250.05</v>
      </c>
      <c r="C393" s="292">
        <v>74.272531536000002</v>
      </c>
      <c r="D393" s="292">
        <v>175.77746846400001</v>
      </c>
    </row>
    <row r="394" spans="1:5">
      <c r="A394" s="294" t="s">
        <v>213</v>
      </c>
      <c r="B394" s="292">
        <v>75.02</v>
      </c>
      <c r="C394" s="292">
        <v>22.283244614400001</v>
      </c>
      <c r="D394" s="292">
        <v>52.736755385599992</v>
      </c>
    </row>
    <row r="395" spans="1:5">
      <c r="A395" s="291" t="s">
        <v>214</v>
      </c>
      <c r="B395" s="292">
        <v>1643138.08</v>
      </c>
      <c r="C395" s="292">
        <v>246432.79203916978</v>
      </c>
      <c r="D395" s="292">
        <v>1396705.2879608304</v>
      </c>
    </row>
    <row r="396" spans="1:5">
      <c r="A396" s="294" t="s">
        <v>138</v>
      </c>
      <c r="B396" s="292">
        <v>0</v>
      </c>
      <c r="C396" s="292">
        <v>0</v>
      </c>
      <c r="D396" s="292">
        <v>0</v>
      </c>
    </row>
    <row r="397" spans="1:5">
      <c r="A397" s="295" t="s">
        <v>101</v>
      </c>
      <c r="B397" s="296">
        <v>179.71</v>
      </c>
      <c r="C397" s="296">
        <v>40.965546847300004</v>
      </c>
      <c r="D397" s="296">
        <v>138.7444531527</v>
      </c>
      <c r="E397" s="297" t="s">
        <v>149</v>
      </c>
    </row>
    <row r="398" spans="1:5">
      <c r="A398" s="294" t="s">
        <v>188</v>
      </c>
      <c r="B398" s="292">
        <v>14082.86</v>
      </c>
      <c r="C398" s="292">
        <v>1848.3194660458</v>
      </c>
      <c r="D398" s="292">
        <v>12234.540533954201</v>
      </c>
    </row>
    <row r="399" spans="1:5">
      <c r="A399" s="294" t="s">
        <v>127</v>
      </c>
      <c r="B399" s="292">
        <v>89601.03</v>
      </c>
      <c r="C399" s="292">
        <v>8046.1644299072996</v>
      </c>
      <c r="D399" s="292">
        <v>81554.865570092705</v>
      </c>
    </row>
    <row r="400" spans="1:5">
      <c r="A400" s="294" t="s">
        <v>91</v>
      </c>
      <c r="B400" s="292">
        <v>6842.22</v>
      </c>
      <c r="C400" s="292">
        <v>2977.6276106345999</v>
      </c>
      <c r="D400" s="292">
        <v>3864.5923893654003</v>
      </c>
    </row>
    <row r="401" spans="1:4">
      <c r="A401" s="294" t="s">
        <v>83</v>
      </c>
      <c r="B401" s="292">
        <v>44915.350000000006</v>
      </c>
      <c r="C401" s="292">
        <v>12093.459076256298</v>
      </c>
      <c r="D401" s="292">
        <v>32821.890923743704</v>
      </c>
    </row>
    <row r="402" spans="1:4">
      <c r="A402" s="294" t="s">
        <v>169</v>
      </c>
      <c r="B402" s="292">
        <v>359552.73</v>
      </c>
      <c r="C402" s="292">
        <v>31998.508803102901</v>
      </c>
      <c r="D402" s="292">
        <v>327554.2211968971</v>
      </c>
    </row>
    <row r="403" spans="1:4">
      <c r="A403" s="294" t="s">
        <v>84</v>
      </c>
      <c r="B403" s="292">
        <v>0</v>
      </c>
      <c r="C403" s="292">
        <v>0</v>
      </c>
      <c r="D403" s="292">
        <v>0</v>
      </c>
    </row>
    <row r="404" spans="1:4">
      <c r="A404" s="294" t="s">
        <v>129</v>
      </c>
      <c r="B404" s="292">
        <v>8460.4600000000009</v>
      </c>
      <c r="C404" s="292">
        <v>759.74854655859997</v>
      </c>
      <c r="D404" s="292">
        <v>7700.7114534414013</v>
      </c>
    </row>
    <row r="405" spans="1:4">
      <c r="A405" s="294" t="s">
        <v>85</v>
      </c>
      <c r="B405" s="292">
        <v>86323.45</v>
      </c>
      <c r="C405" s="292">
        <v>20427.315939071901</v>
      </c>
      <c r="D405" s="292">
        <v>65896.134060928103</v>
      </c>
    </row>
    <row r="406" spans="1:4">
      <c r="A406" s="294" t="s">
        <v>107</v>
      </c>
      <c r="B406" s="292">
        <v>2754.3500000000004</v>
      </c>
      <c r="C406" s="292">
        <v>-0.1128457195</v>
      </c>
      <c r="D406" s="292">
        <v>2754.4628457195004</v>
      </c>
    </row>
    <row r="407" spans="1:4">
      <c r="A407" s="294" t="s">
        <v>133</v>
      </c>
      <c r="B407" s="292">
        <v>17676.91</v>
      </c>
      <c r="C407" s="292">
        <v>1033.9710774025</v>
      </c>
      <c r="D407" s="292">
        <v>16642.938922597499</v>
      </c>
    </row>
    <row r="408" spans="1:4">
      <c r="A408" s="294" t="s">
        <v>135</v>
      </c>
      <c r="B408" s="292">
        <v>112478.32</v>
      </c>
      <c r="C408" s="292">
        <v>6579.1662521799999</v>
      </c>
      <c r="D408" s="292">
        <v>105899.15374782</v>
      </c>
    </row>
    <row r="409" spans="1:4">
      <c r="A409" s="294" t="s">
        <v>173</v>
      </c>
      <c r="B409" s="292">
        <v>510196.78</v>
      </c>
      <c r="C409" s="292">
        <v>43616.421706099798</v>
      </c>
      <c r="D409" s="292">
        <v>466580.35829390021</v>
      </c>
    </row>
    <row r="410" spans="1:4">
      <c r="A410" s="294" t="s">
        <v>86</v>
      </c>
      <c r="B410" s="292">
        <v>333512.23000000004</v>
      </c>
      <c r="C410" s="292">
        <v>97530.463902668009</v>
      </c>
      <c r="D410" s="292">
        <v>235981.766097332</v>
      </c>
    </row>
    <row r="411" spans="1:4">
      <c r="A411" s="294" t="s">
        <v>98</v>
      </c>
      <c r="B411" s="292">
        <v>4807.66</v>
      </c>
      <c r="C411" s="292">
        <v>33.209776828800003</v>
      </c>
      <c r="D411" s="292">
        <v>4774.4502231711995</v>
      </c>
    </row>
    <row r="412" spans="1:4">
      <c r="A412" s="294" t="s">
        <v>99</v>
      </c>
      <c r="B412" s="292">
        <v>4365.5300000000007</v>
      </c>
      <c r="C412" s="292">
        <v>1234.2167223607</v>
      </c>
      <c r="D412" s="292">
        <v>3131.3132776393004</v>
      </c>
    </row>
    <row r="413" spans="1:4">
      <c r="A413" s="294" t="s">
        <v>92</v>
      </c>
      <c r="B413" s="292">
        <v>47388.49</v>
      </c>
      <c r="C413" s="292">
        <v>18213.3460289248</v>
      </c>
      <c r="D413" s="292">
        <v>29175.143971075198</v>
      </c>
    </row>
    <row r="414" spans="1:4">
      <c r="A414" s="291" t="s">
        <v>215</v>
      </c>
      <c r="B414" s="292">
        <v>23931453.079999994</v>
      </c>
      <c r="C414" s="292">
        <v>522009.72536487057</v>
      </c>
      <c r="D414" s="292">
        <v>23409443.354635131</v>
      </c>
    </row>
    <row r="415" spans="1:4">
      <c r="A415" s="294" t="s">
        <v>203</v>
      </c>
      <c r="B415" s="292">
        <v>553848.98</v>
      </c>
      <c r="C415" s="292">
        <v>19129.0742263014</v>
      </c>
      <c r="D415" s="292">
        <v>534719.90577369859</v>
      </c>
    </row>
    <row r="416" spans="1:4">
      <c r="A416" s="294" t="s">
        <v>127</v>
      </c>
      <c r="B416" s="292">
        <v>3270851.56</v>
      </c>
      <c r="C416" s="292">
        <v>112970.0776454508</v>
      </c>
      <c r="D416" s="292">
        <v>3157881.4823545492</v>
      </c>
    </row>
    <row r="417" spans="1:4">
      <c r="A417" s="294" t="s">
        <v>84</v>
      </c>
      <c r="B417" s="292">
        <v>0</v>
      </c>
      <c r="C417" s="292">
        <v>0</v>
      </c>
      <c r="D417" s="292">
        <v>0</v>
      </c>
    </row>
    <row r="418" spans="1:4">
      <c r="A418" s="294" t="s">
        <v>130</v>
      </c>
      <c r="B418" s="292">
        <v>0</v>
      </c>
      <c r="C418" s="292">
        <v>0</v>
      </c>
      <c r="D418" s="292">
        <v>0</v>
      </c>
    </row>
    <row r="419" spans="1:4">
      <c r="A419" s="294" t="s">
        <v>131</v>
      </c>
      <c r="B419" s="292">
        <v>16460164.27</v>
      </c>
      <c r="C419" s="292">
        <v>370307.77221668675</v>
      </c>
      <c r="D419" s="292">
        <v>16089856.497783313</v>
      </c>
    </row>
    <row r="420" spans="1:4">
      <c r="A420" s="294" t="s">
        <v>98</v>
      </c>
      <c r="B420" s="292">
        <v>481689.9</v>
      </c>
      <c r="C420" s="292">
        <v>16636.812892857</v>
      </c>
      <c r="D420" s="292">
        <v>465053.08710714302</v>
      </c>
    </row>
    <row r="421" spans="1:4">
      <c r="A421" s="294" t="s">
        <v>136</v>
      </c>
      <c r="B421" s="292">
        <v>3078795.75</v>
      </c>
      <c r="C421" s="292">
        <v>-7.8609301120000001</v>
      </c>
      <c r="D421" s="292">
        <v>3078803.6109301122</v>
      </c>
    </row>
    <row r="422" spans="1:4">
      <c r="A422" s="294" t="s">
        <v>99</v>
      </c>
      <c r="B422" s="292">
        <v>67606.33</v>
      </c>
      <c r="C422" s="292">
        <v>2335.0164962619001</v>
      </c>
      <c r="D422" s="292">
        <v>65271.3135037381</v>
      </c>
    </row>
    <row r="423" spans="1:4">
      <c r="A423" s="294" t="s">
        <v>92</v>
      </c>
      <c r="B423" s="292">
        <v>18496.29</v>
      </c>
      <c r="C423" s="292">
        <v>638.83281742470001</v>
      </c>
      <c r="D423" s="292">
        <v>17857.457182575301</v>
      </c>
    </row>
    <row r="424" spans="1:4">
      <c r="A424" s="291" t="s">
        <v>216</v>
      </c>
      <c r="B424" s="292">
        <v>4880322.0199999996</v>
      </c>
      <c r="C424" s="292">
        <v>120075.94620189421</v>
      </c>
      <c r="D424" s="292">
        <v>4760246.073798107</v>
      </c>
    </row>
    <row r="425" spans="1:4">
      <c r="A425" s="294" t="s">
        <v>80</v>
      </c>
      <c r="B425" s="292">
        <v>809.43000000000006</v>
      </c>
      <c r="C425" s="292">
        <v>18.209916690299998</v>
      </c>
      <c r="D425" s="292">
        <v>791.22008330970004</v>
      </c>
    </row>
    <row r="426" spans="1:4">
      <c r="A426" s="294" t="s">
        <v>103</v>
      </c>
      <c r="B426" s="292">
        <v>226847.91</v>
      </c>
      <c r="C426" s="292">
        <v>7834.9706601813004</v>
      </c>
      <c r="D426" s="292">
        <v>219012.93933981869</v>
      </c>
    </row>
    <row r="427" spans="1:4">
      <c r="A427" s="294" t="s">
        <v>127</v>
      </c>
      <c r="B427" s="292">
        <v>345928.41000000003</v>
      </c>
      <c r="C427" s="292">
        <v>11947.8241737963</v>
      </c>
      <c r="D427" s="292">
        <v>333980.58582620375</v>
      </c>
    </row>
    <row r="428" spans="1:4">
      <c r="A428" s="294" t="s">
        <v>84</v>
      </c>
      <c r="B428" s="292">
        <v>0</v>
      </c>
      <c r="C428" s="292">
        <v>0</v>
      </c>
      <c r="D428" s="292">
        <v>0</v>
      </c>
    </row>
    <row r="429" spans="1:4">
      <c r="A429" s="294" t="s">
        <v>129</v>
      </c>
      <c r="B429" s="292">
        <v>32791.5</v>
      </c>
      <c r="C429" s="292">
        <v>1132.5669273449998</v>
      </c>
      <c r="D429" s="292">
        <v>31658.933072655</v>
      </c>
    </row>
    <row r="430" spans="1:4">
      <c r="A430" s="294" t="s">
        <v>85</v>
      </c>
      <c r="B430" s="292">
        <v>268.33</v>
      </c>
      <c r="C430" s="292">
        <v>6.0366763593000003</v>
      </c>
      <c r="D430" s="292">
        <v>262.29332364070001</v>
      </c>
    </row>
    <row r="431" spans="1:4">
      <c r="A431" s="294" t="s">
        <v>131</v>
      </c>
      <c r="B431" s="292">
        <v>4021087.24</v>
      </c>
      <c r="C431" s="292">
        <v>90463.244066600411</v>
      </c>
      <c r="D431" s="292">
        <v>3930623.9959334</v>
      </c>
    </row>
    <row r="432" spans="1:4">
      <c r="A432" s="294" t="s">
        <v>217</v>
      </c>
      <c r="B432" s="292">
        <v>820.5</v>
      </c>
      <c r="C432" s="292">
        <v>18.458960805</v>
      </c>
      <c r="D432" s="292">
        <v>802.04103919500005</v>
      </c>
    </row>
    <row r="433" spans="1:4">
      <c r="A433" s="294" t="s">
        <v>180</v>
      </c>
      <c r="B433" s="292">
        <v>3410.02</v>
      </c>
      <c r="C433" s="292">
        <v>76.715936044200006</v>
      </c>
      <c r="D433" s="292">
        <v>3333.3040639557998</v>
      </c>
    </row>
    <row r="434" spans="1:4">
      <c r="A434" s="294" t="s">
        <v>98</v>
      </c>
      <c r="B434" s="292">
        <v>215455.36000000002</v>
      </c>
      <c r="C434" s="292">
        <v>7441.4898694848007</v>
      </c>
      <c r="D434" s="292">
        <v>208013.87013051522</v>
      </c>
    </row>
    <row r="435" spans="1:4">
      <c r="A435" s="294" t="s">
        <v>99</v>
      </c>
      <c r="B435" s="292">
        <v>3319.96</v>
      </c>
      <c r="C435" s="292">
        <v>114.6662060628</v>
      </c>
      <c r="D435" s="292">
        <v>3205.2937939372</v>
      </c>
    </row>
    <row r="436" spans="1:4">
      <c r="A436" s="294" t="s">
        <v>92</v>
      </c>
      <c r="B436" s="292">
        <v>28703.18</v>
      </c>
      <c r="C436" s="292">
        <v>991.36277320739998</v>
      </c>
      <c r="D436" s="292">
        <v>27711.817226792602</v>
      </c>
    </row>
    <row r="437" spans="1:4">
      <c r="A437" s="294" t="s">
        <v>218</v>
      </c>
      <c r="B437" s="292">
        <v>880.18000000000006</v>
      </c>
      <c r="C437" s="292">
        <v>30.4000353174</v>
      </c>
      <c r="D437" s="292">
        <v>849.77996468260005</v>
      </c>
    </row>
    <row r="438" spans="1:4">
      <c r="A438" s="291" t="s">
        <v>219</v>
      </c>
      <c r="B438" s="292">
        <v>1275926.3900000001</v>
      </c>
      <c r="C438" s="292">
        <v>57974.088580130294</v>
      </c>
      <c r="D438" s="292">
        <v>1217952.3014198698</v>
      </c>
    </row>
    <row r="439" spans="1:4">
      <c r="A439" s="294" t="s">
        <v>220</v>
      </c>
      <c r="B439" s="292">
        <v>0</v>
      </c>
      <c r="C439" s="292">
        <v>0</v>
      </c>
      <c r="D439" s="292">
        <v>0</v>
      </c>
    </row>
    <row r="440" spans="1:4">
      <c r="A440" s="294" t="s">
        <v>203</v>
      </c>
      <c r="B440" s="292">
        <v>91831.73</v>
      </c>
      <c r="C440" s="292">
        <v>5709.1024337641002</v>
      </c>
      <c r="D440" s="292">
        <v>86122.627566235897</v>
      </c>
    </row>
    <row r="441" spans="1:4">
      <c r="A441" s="294" t="s">
        <v>127</v>
      </c>
      <c r="B441" s="292">
        <v>244363.41</v>
      </c>
      <c r="C441" s="292">
        <v>15191.870378069701</v>
      </c>
      <c r="D441" s="292">
        <v>229171.53962193031</v>
      </c>
    </row>
    <row r="442" spans="1:4">
      <c r="A442" s="294" t="s">
        <v>168</v>
      </c>
      <c r="B442" s="292">
        <v>0</v>
      </c>
      <c r="C442" s="292">
        <v>0</v>
      </c>
      <c r="D442" s="292">
        <v>0</v>
      </c>
    </row>
    <row r="443" spans="1:4">
      <c r="A443" s="294" t="s">
        <v>104</v>
      </c>
      <c r="B443" s="292">
        <v>0</v>
      </c>
      <c r="C443" s="292">
        <v>0</v>
      </c>
      <c r="D443" s="292">
        <v>0</v>
      </c>
    </row>
    <row r="444" spans="1:4">
      <c r="A444" s="294" t="s">
        <v>83</v>
      </c>
      <c r="B444" s="292">
        <v>0</v>
      </c>
      <c r="C444" s="292">
        <v>0</v>
      </c>
      <c r="D444" s="292">
        <v>0</v>
      </c>
    </row>
    <row r="445" spans="1:4">
      <c r="A445" s="294" t="s">
        <v>221</v>
      </c>
      <c r="B445" s="292">
        <v>0</v>
      </c>
      <c r="C445" s="292">
        <v>0</v>
      </c>
      <c r="D445" s="292">
        <v>0</v>
      </c>
    </row>
    <row r="446" spans="1:4">
      <c r="A446" s="294" t="s">
        <v>169</v>
      </c>
      <c r="B446" s="292">
        <v>84952.74</v>
      </c>
      <c r="C446" s="292">
        <v>3440.1603567725997</v>
      </c>
      <c r="D446" s="292">
        <v>81512.579643227407</v>
      </c>
    </row>
    <row r="447" spans="1:4">
      <c r="A447" s="294" t="s">
        <v>84</v>
      </c>
      <c r="B447" s="292">
        <v>0</v>
      </c>
      <c r="C447" s="292">
        <v>0</v>
      </c>
      <c r="D447" s="292">
        <v>0</v>
      </c>
    </row>
    <row r="448" spans="1:4">
      <c r="A448" s="294" t="s">
        <v>192</v>
      </c>
      <c r="B448" s="292">
        <v>0</v>
      </c>
      <c r="C448" s="292">
        <v>0</v>
      </c>
      <c r="D448" s="292">
        <v>0</v>
      </c>
    </row>
    <row r="449" spans="1:4">
      <c r="A449" s="294" t="s">
        <v>131</v>
      </c>
      <c r="B449" s="292">
        <v>436296.56</v>
      </c>
      <c r="C449" s="292">
        <v>17667.824834234401</v>
      </c>
      <c r="D449" s="292">
        <v>418628.73516576563</v>
      </c>
    </row>
    <row r="450" spans="1:4">
      <c r="A450" s="294" t="s">
        <v>108</v>
      </c>
      <c r="B450" s="292">
        <v>0</v>
      </c>
      <c r="C450" s="292">
        <v>0</v>
      </c>
      <c r="D450" s="292">
        <v>0</v>
      </c>
    </row>
    <row r="451" spans="1:4">
      <c r="A451" s="294" t="s">
        <v>135</v>
      </c>
      <c r="B451" s="292">
        <v>311587.58</v>
      </c>
      <c r="C451" s="292">
        <v>12617.735936224199</v>
      </c>
      <c r="D451" s="292">
        <v>298969.84406377585</v>
      </c>
    </row>
    <row r="452" spans="1:4">
      <c r="A452" s="294" t="s">
        <v>86</v>
      </c>
      <c r="B452" s="292">
        <v>0</v>
      </c>
      <c r="C452" s="292">
        <v>0</v>
      </c>
      <c r="D452" s="292">
        <v>0</v>
      </c>
    </row>
    <row r="453" spans="1:4">
      <c r="A453" s="294" t="s">
        <v>98</v>
      </c>
      <c r="B453" s="292">
        <v>9872.01</v>
      </c>
      <c r="C453" s="292">
        <v>613.73466793170007</v>
      </c>
      <c r="D453" s="292">
        <v>9258.2753320683005</v>
      </c>
    </row>
    <row r="454" spans="1:4">
      <c r="A454" s="294" t="s">
        <v>136</v>
      </c>
      <c r="B454" s="292">
        <v>53044.04</v>
      </c>
      <c r="C454" s="292">
        <v>-0.43567926080000008</v>
      </c>
      <c r="D454" s="292">
        <v>53044.47567926081</v>
      </c>
    </row>
    <row r="455" spans="1:4">
      <c r="A455" s="294" t="s">
        <v>99</v>
      </c>
      <c r="B455" s="292">
        <v>22582.760000000002</v>
      </c>
      <c r="C455" s="292">
        <v>1403.9514455092001</v>
      </c>
      <c r="D455" s="292">
        <v>21178.808554490803</v>
      </c>
    </row>
    <row r="456" spans="1:4">
      <c r="A456" s="294" t="s">
        <v>92</v>
      </c>
      <c r="B456" s="292">
        <v>21395.56</v>
      </c>
      <c r="C456" s="292">
        <v>1330.1442068852</v>
      </c>
      <c r="D456" s="292">
        <v>20065.4157931148</v>
      </c>
    </row>
    <row r="457" spans="1:4">
      <c r="A457" s="291" t="s">
        <v>222</v>
      </c>
      <c r="B457" s="292">
        <v>2223290.7000000002</v>
      </c>
      <c r="C457" s="292">
        <v>101539.5272342699</v>
      </c>
      <c r="D457" s="292">
        <v>2121751.1727657299</v>
      </c>
    </row>
    <row r="458" spans="1:4">
      <c r="A458" s="294" t="s">
        <v>127</v>
      </c>
      <c r="B458" s="292">
        <v>467971.5</v>
      </c>
      <c r="C458" s="292">
        <v>29093.399738655</v>
      </c>
      <c r="D458" s="292">
        <v>438878.10026134498</v>
      </c>
    </row>
    <row r="459" spans="1:4">
      <c r="A459" s="294" t="s">
        <v>91</v>
      </c>
      <c r="B459" s="292">
        <v>0</v>
      </c>
      <c r="C459" s="292">
        <v>0</v>
      </c>
      <c r="D459" s="292">
        <v>0</v>
      </c>
    </row>
    <row r="460" spans="1:4">
      <c r="A460" s="294" t="s">
        <v>83</v>
      </c>
      <c r="B460" s="292">
        <v>0</v>
      </c>
      <c r="C460" s="292">
        <v>0</v>
      </c>
      <c r="D460" s="292">
        <v>0</v>
      </c>
    </row>
    <row r="461" spans="1:4">
      <c r="A461" s="294" t="s">
        <v>169</v>
      </c>
      <c r="B461" s="292">
        <v>175235.1</v>
      </c>
      <c r="C461" s="292">
        <v>7096.1436221490003</v>
      </c>
      <c r="D461" s="292">
        <v>168138.95637785102</v>
      </c>
    </row>
    <row r="462" spans="1:4">
      <c r="A462" s="294" t="s">
        <v>84</v>
      </c>
      <c r="B462" s="292">
        <v>0</v>
      </c>
      <c r="C462" s="292">
        <v>0</v>
      </c>
      <c r="D462" s="292">
        <v>0</v>
      </c>
    </row>
    <row r="463" spans="1:4">
      <c r="A463" s="294" t="s">
        <v>129</v>
      </c>
      <c r="B463" s="292">
        <v>181242.75</v>
      </c>
      <c r="C463" s="292">
        <v>11267.711336017501</v>
      </c>
      <c r="D463" s="292">
        <v>169975.0386639825</v>
      </c>
    </row>
    <row r="464" spans="1:4">
      <c r="A464" s="294" t="s">
        <v>107</v>
      </c>
      <c r="B464" s="292">
        <v>13008.29</v>
      </c>
      <c r="C464" s="292">
        <v>-0.45776172509999996</v>
      </c>
      <c r="D464" s="292">
        <v>13008.747761725099</v>
      </c>
    </row>
    <row r="465" spans="1:4">
      <c r="A465" s="294" t="s">
        <v>130</v>
      </c>
      <c r="B465" s="292">
        <v>30010.550000000003</v>
      </c>
      <c r="C465" s="292">
        <v>-3632.4725291860004</v>
      </c>
      <c r="D465" s="292">
        <v>33643.022529186004</v>
      </c>
    </row>
    <row r="466" spans="1:4">
      <c r="A466" s="294" t="s">
        <v>131</v>
      </c>
      <c r="B466" s="292">
        <v>856444.29</v>
      </c>
      <c r="C466" s="292">
        <v>34681.702959107097</v>
      </c>
      <c r="D466" s="292">
        <v>821762.58704089292</v>
      </c>
    </row>
    <row r="467" spans="1:4">
      <c r="A467" s="294" t="s">
        <v>135</v>
      </c>
      <c r="B467" s="292">
        <v>369676.25</v>
      </c>
      <c r="C467" s="292">
        <v>14970.036046987501</v>
      </c>
      <c r="D467" s="292">
        <v>354706.21395301248</v>
      </c>
    </row>
    <row r="468" spans="1:4">
      <c r="A468" s="294" t="s">
        <v>86</v>
      </c>
      <c r="B468" s="292">
        <v>0</v>
      </c>
      <c r="C468" s="292">
        <v>0</v>
      </c>
      <c r="D468" s="292">
        <v>0</v>
      </c>
    </row>
    <row r="469" spans="1:4">
      <c r="A469" s="294" t="s">
        <v>99</v>
      </c>
      <c r="B469" s="292">
        <v>35961.120000000003</v>
      </c>
      <c r="C469" s="292">
        <v>2235.6729826704</v>
      </c>
      <c r="D469" s="292">
        <v>33725.447017329599</v>
      </c>
    </row>
    <row r="470" spans="1:4">
      <c r="A470" s="294" t="s">
        <v>92</v>
      </c>
      <c r="B470" s="292">
        <v>93740.85</v>
      </c>
      <c r="C470" s="292">
        <v>5827.7908395944996</v>
      </c>
      <c r="D470" s="292">
        <v>87913.059160405508</v>
      </c>
    </row>
    <row r="471" spans="1:4">
      <c r="A471" s="291" t="s">
        <v>223</v>
      </c>
      <c r="B471" s="292">
        <v>2123700.8699999996</v>
      </c>
      <c r="C471" s="292">
        <v>58805.749815977397</v>
      </c>
      <c r="D471" s="292">
        <v>2064895.1201840225</v>
      </c>
    </row>
    <row r="472" spans="1:4">
      <c r="A472" s="294" t="s">
        <v>182</v>
      </c>
      <c r="B472" s="292">
        <v>0</v>
      </c>
      <c r="C472" s="292">
        <v>0</v>
      </c>
      <c r="D472" s="292">
        <v>0</v>
      </c>
    </row>
    <row r="473" spans="1:4">
      <c r="A473" s="294" t="s">
        <v>127</v>
      </c>
      <c r="B473" s="292">
        <v>464398.60000000003</v>
      </c>
      <c r="C473" s="292">
        <v>22455.437024679999</v>
      </c>
      <c r="D473" s="292">
        <v>441943.16297532001</v>
      </c>
    </row>
    <row r="474" spans="1:4">
      <c r="A474" s="294" t="s">
        <v>91</v>
      </c>
      <c r="B474" s="292">
        <v>0</v>
      </c>
      <c r="C474" s="292">
        <v>0</v>
      </c>
      <c r="D474" s="292">
        <v>0</v>
      </c>
    </row>
    <row r="475" spans="1:4">
      <c r="A475" s="294" t="s">
        <v>83</v>
      </c>
      <c r="B475" s="292">
        <v>0</v>
      </c>
      <c r="C475" s="292">
        <v>0</v>
      </c>
      <c r="D475" s="292">
        <v>0</v>
      </c>
    </row>
    <row r="476" spans="1:4">
      <c r="A476" s="294" t="s">
        <v>128</v>
      </c>
      <c r="B476" s="292">
        <v>42743.99</v>
      </c>
      <c r="C476" s="292">
        <v>4423.4549870481997</v>
      </c>
      <c r="D476" s="292">
        <v>38320.535012951797</v>
      </c>
    </row>
    <row r="477" spans="1:4">
      <c r="A477" s="294" t="s">
        <v>169</v>
      </c>
      <c r="B477" s="292">
        <v>123386.14</v>
      </c>
      <c r="C477" s="292">
        <v>3886.1822040540001</v>
      </c>
      <c r="D477" s="292">
        <v>119499.957795946</v>
      </c>
    </row>
    <row r="478" spans="1:4">
      <c r="A478" s="294" t="s">
        <v>84</v>
      </c>
      <c r="B478" s="292">
        <v>0</v>
      </c>
      <c r="C478" s="292">
        <v>0</v>
      </c>
      <c r="D478" s="292">
        <v>0</v>
      </c>
    </row>
    <row r="479" spans="1:4">
      <c r="A479" s="294" t="s">
        <v>129</v>
      </c>
      <c r="B479" s="292">
        <v>35138.400000000009</v>
      </c>
      <c r="C479" s="292">
        <v>-19181.955544422799</v>
      </c>
      <c r="D479" s="292">
        <v>54320.355544422811</v>
      </c>
    </row>
    <row r="480" spans="1:4">
      <c r="A480" s="294" t="s">
        <v>85</v>
      </c>
      <c r="B480" s="292">
        <v>0</v>
      </c>
      <c r="C480" s="292">
        <v>0</v>
      </c>
      <c r="D480" s="292">
        <v>0</v>
      </c>
    </row>
    <row r="481" spans="1:4">
      <c r="A481" s="294" t="s">
        <v>224</v>
      </c>
      <c r="B481" s="292">
        <v>0</v>
      </c>
      <c r="C481" s="292">
        <v>0</v>
      </c>
      <c r="D481" s="292">
        <v>0</v>
      </c>
    </row>
    <row r="482" spans="1:4">
      <c r="A482" s="294" t="s">
        <v>131</v>
      </c>
      <c r="B482" s="292">
        <v>1071449.42</v>
      </c>
      <c r="C482" s="292">
        <v>33746.478077262</v>
      </c>
      <c r="D482" s="292">
        <v>1037702.941922738</v>
      </c>
    </row>
    <row r="483" spans="1:4">
      <c r="A483" s="294" t="s">
        <v>132</v>
      </c>
      <c r="B483" s="292">
        <v>0</v>
      </c>
      <c r="C483" s="292">
        <v>0</v>
      </c>
      <c r="D483" s="292">
        <v>0</v>
      </c>
    </row>
    <row r="484" spans="1:4">
      <c r="A484" s="294" t="s">
        <v>133</v>
      </c>
      <c r="B484" s="292">
        <v>8762.43</v>
      </c>
      <c r="C484" s="292">
        <v>275.98237152300004</v>
      </c>
      <c r="D484" s="292">
        <v>8486.4476284770008</v>
      </c>
    </row>
    <row r="485" spans="1:4">
      <c r="A485" s="294" t="s">
        <v>134</v>
      </c>
      <c r="B485" s="292">
        <v>13371.65</v>
      </c>
      <c r="C485" s="292">
        <v>421.15482556500001</v>
      </c>
      <c r="D485" s="292">
        <v>12950.495174435</v>
      </c>
    </row>
    <row r="486" spans="1:4">
      <c r="A486" s="294" t="s">
        <v>135</v>
      </c>
      <c r="B486" s="292">
        <v>284163.72000000003</v>
      </c>
      <c r="C486" s="292">
        <v>8950.0489414920012</v>
      </c>
      <c r="D486" s="292">
        <v>275213.67105850804</v>
      </c>
    </row>
    <row r="487" spans="1:4">
      <c r="A487" s="294" t="s">
        <v>86</v>
      </c>
      <c r="B487" s="292">
        <v>0</v>
      </c>
      <c r="C487" s="292">
        <v>0</v>
      </c>
      <c r="D487" s="292">
        <v>0</v>
      </c>
    </row>
    <row r="488" spans="1:4">
      <c r="A488" s="294" t="s">
        <v>136</v>
      </c>
      <c r="B488" s="292">
        <v>1100</v>
      </c>
      <c r="C488" s="292">
        <v>-2.222E-3</v>
      </c>
      <c r="D488" s="292">
        <v>1100.0022220000001</v>
      </c>
    </row>
    <row r="489" spans="1:4">
      <c r="A489" s="294" t="s">
        <v>99</v>
      </c>
      <c r="B489" s="292">
        <v>33886.379999999997</v>
      </c>
      <c r="C489" s="292">
        <v>1638.535241244</v>
      </c>
      <c r="D489" s="292">
        <v>32247.844758755997</v>
      </c>
    </row>
    <row r="490" spans="1:4">
      <c r="A490" s="294" t="s">
        <v>92</v>
      </c>
      <c r="B490" s="292">
        <v>45300.14</v>
      </c>
      <c r="C490" s="292">
        <v>2190.4339095319997</v>
      </c>
      <c r="D490" s="292">
        <v>43109.706090467997</v>
      </c>
    </row>
    <row r="491" spans="1:4">
      <c r="A491" s="291" t="s">
        <v>225</v>
      </c>
      <c r="B491" s="292">
        <v>1276529.9900000002</v>
      </c>
      <c r="C491" s="292">
        <v>310541.536103905</v>
      </c>
      <c r="D491" s="292">
        <v>965988.45389609504</v>
      </c>
    </row>
    <row r="492" spans="1:4">
      <c r="A492" s="294" t="s">
        <v>176</v>
      </c>
      <c r="B492" s="292">
        <v>-666.04</v>
      </c>
      <c r="C492" s="292">
        <v>-666.28527589039993</v>
      </c>
      <c r="D492" s="292">
        <v>0.24527589039996656</v>
      </c>
    </row>
    <row r="493" spans="1:4">
      <c r="A493" s="294" t="s">
        <v>91</v>
      </c>
      <c r="B493" s="292">
        <v>196784.76</v>
      </c>
      <c r="C493" s="292">
        <v>124019.4227374617</v>
      </c>
      <c r="D493" s="292">
        <v>72765.337262538291</v>
      </c>
    </row>
    <row r="494" spans="1:4">
      <c r="A494" s="294" t="s">
        <v>83</v>
      </c>
      <c r="B494" s="292">
        <v>306316.02000000008</v>
      </c>
      <c r="C494" s="292">
        <v>34735.784145658501</v>
      </c>
      <c r="D494" s="292">
        <v>271580.23585434153</v>
      </c>
    </row>
    <row r="495" spans="1:4">
      <c r="A495" s="294" t="s">
        <v>107</v>
      </c>
      <c r="B495" s="292">
        <v>30394.31</v>
      </c>
      <c r="C495" s="292">
        <v>-0.8076258758</v>
      </c>
      <c r="D495" s="292">
        <v>30395.117625875799</v>
      </c>
    </row>
    <row r="496" spans="1:4">
      <c r="A496" s="294" t="s">
        <v>130</v>
      </c>
      <c r="B496" s="292">
        <v>1684.89</v>
      </c>
      <c r="C496" s="292">
        <v>-185.9399954415</v>
      </c>
      <c r="D496" s="292">
        <v>1870.8299954415002</v>
      </c>
    </row>
    <row r="497" spans="1:4">
      <c r="A497" s="294" t="s">
        <v>201</v>
      </c>
      <c r="B497" s="292">
        <v>353721.68</v>
      </c>
      <c r="C497" s="292">
        <v>51311.365648368803</v>
      </c>
      <c r="D497" s="292">
        <v>302410.31435163121</v>
      </c>
    </row>
    <row r="498" spans="1:4">
      <c r="A498" s="294" t="s">
        <v>97</v>
      </c>
      <c r="B498" s="292">
        <v>2065.6799999999998</v>
      </c>
      <c r="C498" s="292">
        <v>613.57041768960005</v>
      </c>
      <c r="D498" s="292">
        <v>1452.1095823103997</v>
      </c>
    </row>
    <row r="499" spans="1:4">
      <c r="A499" s="294" t="s">
        <v>135</v>
      </c>
      <c r="B499" s="292">
        <v>185758.17</v>
      </c>
      <c r="C499" s="292">
        <v>17551.9718368293</v>
      </c>
      <c r="D499" s="292">
        <v>168206.19816317072</v>
      </c>
    </row>
    <row r="500" spans="1:4">
      <c r="A500" s="294" t="s">
        <v>173</v>
      </c>
      <c r="B500" s="292">
        <v>1309.01</v>
      </c>
      <c r="C500" s="292">
        <v>206.14353621490002</v>
      </c>
      <c r="D500" s="292">
        <v>1102.8664637851</v>
      </c>
    </row>
    <row r="501" spans="1:4">
      <c r="A501" s="294" t="s">
        <v>86</v>
      </c>
      <c r="B501" s="292">
        <v>182120.65</v>
      </c>
      <c r="C501" s="292">
        <v>72929.44752529361</v>
      </c>
      <c r="D501" s="292">
        <v>109191.2024747064</v>
      </c>
    </row>
    <row r="502" spans="1:4">
      <c r="A502" s="294" t="s">
        <v>98</v>
      </c>
      <c r="B502" s="292">
        <v>2775.26</v>
      </c>
      <c r="C502" s="292">
        <v>422.05444207319999</v>
      </c>
      <c r="D502" s="292">
        <v>2353.2055579268003</v>
      </c>
    </row>
    <row r="503" spans="1:4">
      <c r="A503" s="294" t="s">
        <v>99</v>
      </c>
      <c r="B503" s="292">
        <v>14265.600000000002</v>
      </c>
      <c r="C503" s="292">
        <v>9604.808711523101</v>
      </c>
      <c r="D503" s="292">
        <v>4660.7912884769012</v>
      </c>
    </row>
    <row r="504" spans="1:4">
      <c r="A504" s="291" t="s">
        <v>226</v>
      </c>
      <c r="B504" s="292">
        <v>542119.37000000023</v>
      </c>
      <c r="C504" s="292">
        <v>54128.903929620101</v>
      </c>
      <c r="D504" s="292">
        <v>487990.46607037989</v>
      </c>
    </row>
    <row r="505" spans="1:4">
      <c r="A505" s="294" t="s">
        <v>138</v>
      </c>
      <c r="B505" s="292">
        <v>0</v>
      </c>
      <c r="C505" s="292">
        <v>0</v>
      </c>
      <c r="D505" s="292">
        <v>0</v>
      </c>
    </row>
    <row r="506" spans="1:4">
      <c r="A506" s="294" t="s">
        <v>227</v>
      </c>
      <c r="B506" s="292">
        <v>115598.37</v>
      </c>
      <c r="C506" s="292">
        <v>13574.7928840242</v>
      </c>
      <c r="D506" s="292">
        <v>102023.5771159758</v>
      </c>
    </row>
    <row r="507" spans="1:4">
      <c r="A507" s="294" t="s">
        <v>80</v>
      </c>
      <c r="B507" s="292">
        <v>27640.97</v>
      </c>
      <c r="C507" s="292">
        <v>2114.2724450141</v>
      </c>
      <c r="D507" s="292">
        <v>25526.697554985902</v>
      </c>
    </row>
    <row r="508" spans="1:4">
      <c r="A508" s="294" t="s">
        <v>144</v>
      </c>
      <c r="B508" s="292">
        <v>77342.63</v>
      </c>
      <c r="C508" s="292">
        <v>9082.3960870357987</v>
      </c>
      <c r="D508" s="292">
        <v>68260.233912964206</v>
      </c>
    </row>
    <row r="509" spans="1:4">
      <c r="A509" s="294" t="s">
        <v>228</v>
      </c>
      <c r="B509" s="292">
        <v>867.42000000000007</v>
      </c>
      <c r="C509" s="292">
        <v>101.86170309719999</v>
      </c>
      <c r="D509" s="292">
        <v>765.55829690280007</v>
      </c>
    </row>
    <row r="510" spans="1:4">
      <c r="A510" s="294" t="s">
        <v>168</v>
      </c>
      <c r="B510" s="292">
        <v>3829.11</v>
      </c>
      <c r="C510" s="292">
        <v>449.65491451260004</v>
      </c>
      <c r="D510" s="292">
        <v>3379.4550854874001</v>
      </c>
    </row>
    <row r="511" spans="1:4">
      <c r="A511" s="294" t="s">
        <v>193</v>
      </c>
      <c r="B511" s="292">
        <v>8684.1</v>
      </c>
      <c r="C511" s="292">
        <v>1019.779594506</v>
      </c>
      <c r="D511" s="292">
        <v>7664.3204054940006</v>
      </c>
    </row>
    <row r="512" spans="1:4">
      <c r="A512" s="294" t="s">
        <v>201</v>
      </c>
      <c r="B512" s="292">
        <v>69585.570000000007</v>
      </c>
      <c r="C512" s="292">
        <v>8171.4794115762006</v>
      </c>
      <c r="D512" s="292">
        <v>61414.090588423809</v>
      </c>
    </row>
    <row r="513" spans="1:4">
      <c r="A513" s="294" t="s">
        <v>229</v>
      </c>
      <c r="B513" s="292">
        <v>49274.15</v>
      </c>
      <c r="C513" s="292">
        <v>5786.295955439</v>
      </c>
      <c r="D513" s="292">
        <v>43487.854044560998</v>
      </c>
    </row>
    <row r="514" spans="1:4">
      <c r="A514" s="294" t="s">
        <v>131</v>
      </c>
      <c r="B514" s="292">
        <v>147966.66</v>
      </c>
      <c r="C514" s="292">
        <v>11318.0482457298</v>
      </c>
      <c r="D514" s="292">
        <v>136648.61175427021</v>
      </c>
    </row>
    <row r="515" spans="1:4">
      <c r="A515" s="294" t="s">
        <v>98</v>
      </c>
      <c r="B515" s="292">
        <v>20156.77</v>
      </c>
      <c r="C515" s="292">
        <v>2367.0228045682002</v>
      </c>
      <c r="D515" s="292">
        <v>17789.747195431799</v>
      </c>
    </row>
    <row r="516" spans="1:4">
      <c r="A516" s="294" t="s">
        <v>230</v>
      </c>
      <c r="B516" s="292">
        <v>14431.56</v>
      </c>
      <c r="C516" s="292">
        <v>97.670633346000002</v>
      </c>
      <c r="D516" s="292">
        <v>14333.889366653999</v>
      </c>
    </row>
    <row r="517" spans="1:4">
      <c r="A517" s="294" t="s">
        <v>231</v>
      </c>
      <c r="B517" s="292">
        <v>6742.06</v>
      </c>
      <c r="C517" s="292">
        <v>45.629250770999995</v>
      </c>
      <c r="D517" s="292">
        <v>6696.430749229</v>
      </c>
    </row>
    <row r="518" spans="1:4">
      <c r="A518" s="291" t="s">
        <v>232</v>
      </c>
      <c r="B518" s="292">
        <v>2954459.63</v>
      </c>
      <c r="C518" s="292">
        <v>186182.80497098251</v>
      </c>
      <c r="D518" s="292">
        <v>2768276.8250290174</v>
      </c>
    </row>
    <row r="519" spans="1:4">
      <c r="A519" s="294" t="s">
        <v>127</v>
      </c>
      <c r="B519" s="292">
        <v>1117249.06</v>
      </c>
      <c r="C519" s="292">
        <v>84893.667062023</v>
      </c>
      <c r="D519" s="292">
        <v>1032355.3929379769</v>
      </c>
    </row>
    <row r="520" spans="1:4">
      <c r="A520" s="294" t="s">
        <v>91</v>
      </c>
      <c r="B520" s="292">
        <v>0</v>
      </c>
      <c r="C520" s="292">
        <v>0</v>
      </c>
      <c r="D520" s="292">
        <v>0</v>
      </c>
    </row>
    <row r="521" spans="1:4">
      <c r="A521" s="294" t="s">
        <v>83</v>
      </c>
      <c r="B521" s="292">
        <v>0</v>
      </c>
      <c r="C521" s="292">
        <v>0</v>
      </c>
      <c r="D521" s="292">
        <v>0</v>
      </c>
    </row>
    <row r="522" spans="1:4">
      <c r="A522" s="294" t="s">
        <v>169</v>
      </c>
      <c r="B522" s="292">
        <v>287209.67</v>
      </c>
      <c r="C522" s="292">
        <v>14215.118069722901</v>
      </c>
      <c r="D522" s="292">
        <v>272994.55193027708</v>
      </c>
    </row>
    <row r="523" spans="1:4">
      <c r="A523" s="294" t="s">
        <v>84</v>
      </c>
      <c r="B523" s="292">
        <v>0</v>
      </c>
      <c r="C523" s="292">
        <v>0</v>
      </c>
      <c r="D523" s="292">
        <v>0</v>
      </c>
    </row>
    <row r="524" spans="1:4">
      <c r="A524" s="294" t="s">
        <v>129</v>
      </c>
      <c r="B524" s="292">
        <v>0</v>
      </c>
      <c r="C524" s="292">
        <v>0</v>
      </c>
      <c r="D524" s="292">
        <v>0</v>
      </c>
    </row>
    <row r="525" spans="1:4">
      <c r="A525" s="294" t="s">
        <v>208</v>
      </c>
      <c r="B525" s="292">
        <v>0</v>
      </c>
      <c r="C525" s="292">
        <v>0</v>
      </c>
      <c r="D525" s="292">
        <v>0</v>
      </c>
    </row>
    <row r="526" spans="1:4">
      <c r="A526" s="294" t="s">
        <v>201</v>
      </c>
      <c r="B526" s="292">
        <v>272065.5</v>
      </c>
      <c r="C526" s="292">
        <v>20672.774588025</v>
      </c>
      <c r="D526" s="292">
        <v>251392.725411975</v>
      </c>
    </row>
    <row r="527" spans="1:4">
      <c r="A527" s="294" t="s">
        <v>205</v>
      </c>
      <c r="B527" s="292">
        <v>153070.71</v>
      </c>
      <c r="C527" s="292">
        <v>7576.0618215477007</v>
      </c>
      <c r="D527" s="292">
        <v>145494.64817845228</v>
      </c>
    </row>
    <row r="528" spans="1:4">
      <c r="A528" s="294" t="s">
        <v>172</v>
      </c>
      <c r="B528" s="292">
        <v>204742.45</v>
      </c>
      <c r="C528" s="292">
        <v>10133.4962037815</v>
      </c>
      <c r="D528" s="292">
        <v>194608.9537962185</v>
      </c>
    </row>
    <row r="529" spans="1:5">
      <c r="A529" s="294" t="s">
        <v>133</v>
      </c>
      <c r="B529" s="292">
        <v>13299.49</v>
      </c>
      <c r="C529" s="292">
        <v>658.24322912629998</v>
      </c>
      <c r="D529" s="292">
        <v>12641.2467708737</v>
      </c>
    </row>
    <row r="530" spans="1:5">
      <c r="A530" s="294" t="s">
        <v>134</v>
      </c>
      <c r="B530" s="292">
        <v>26863.11</v>
      </c>
      <c r="C530" s="292">
        <v>1329.5592741357</v>
      </c>
      <c r="D530" s="292">
        <v>25533.550725864301</v>
      </c>
    </row>
    <row r="531" spans="1:5">
      <c r="A531" s="294" t="s">
        <v>135</v>
      </c>
      <c r="B531" s="292">
        <v>739664.25</v>
      </c>
      <c r="C531" s="292">
        <v>36608.846233147502</v>
      </c>
      <c r="D531" s="292">
        <v>703055.40376685245</v>
      </c>
    </row>
    <row r="532" spans="1:5">
      <c r="A532" s="294" t="s">
        <v>86</v>
      </c>
      <c r="B532" s="292">
        <v>0</v>
      </c>
      <c r="C532" s="292">
        <v>0</v>
      </c>
      <c r="D532" s="292">
        <v>0</v>
      </c>
    </row>
    <row r="533" spans="1:5">
      <c r="A533" s="294" t="s">
        <v>98</v>
      </c>
      <c r="B533" s="292">
        <v>6631.33</v>
      </c>
      <c r="C533" s="292">
        <v>503.8786259515</v>
      </c>
      <c r="D533" s="292">
        <v>6127.4513740484999</v>
      </c>
    </row>
    <row r="534" spans="1:5">
      <c r="A534" s="294" t="s">
        <v>99</v>
      </c>
      <c r="B534" s="292">
        <v>0</v>
      </c>
      <c r="C534" s="292">
        <v>0</v>
      </c>
      <c r="D534" s="292">
        <v>0</v>
      </c>
    </row>
    <row r="535" spans="1:5">
      <c r="A535" s="294" t="s">
        <v>177</v>
      </c>
      <c r="B535" s="292">
        <v>66554.759999999995</v>
      </c>
      <c r="C535" s="292">
        <v>4491.8899022063997</v>
      </c>
      <c r="D535" s="292">
        <v>62062.870097793595</v>
      </c>
    </row>
    <row r="536" spans="1:5">
      <c r="A536" s="294" t="s">
        <v>92</v>
      </c>
      <c r="B536" s="292">
        <v>67109.3</v>
      </c>
      <c r="C536" s="292">
        <v>5099.2699613149998</v>
      </c>
      <c r="D536" s="292">
        <v>62010.030038684999</v>
      </c>
    </row>
    <row r="537" spans="1:5">
      <c r="A537" s="291" t="s">
        <v>233</v>
      </c>
      <c r="B537" s="292">
        <v>3443775.71</v>
      </c>
      <c r="C537" s="292">
        <v>307478.15575684037</v>
      </c>
      <c r="D537" s="292">
        <v>3136297.5542431595</v>
      </c>
    </row>
    <row r="538" spans="1:5">
      <c r="A538" s="294" t="s">
        <v>127</v>
      </c>
      <c r="B538" s="292">
        <v>178593.33</v>
      </c>
      <c r="C538" s="292">
        <v>22027.880144501905</v>
      </c>
      <c r="D538" s="292">
        <v>156565.4498554981</v>
      </c>
    </row>
    <row r="539" spans="1:5">
      <c r="A539" s="294" t="s">
        <v>169</v>
      </c>
      <c r="B539" s="292">
        <v>33673.01</v>
      </c>
      <c r="C539" s="292">
        <v>1969.6269556775001</v>
      </c>
      <c r="D539" s="292">
        <v>31703.383044322502</v>
      </c>
    </row>
    <row r="540" spans="1:5">
      <c r="A540" s="294" t="s">
        <v>129</v>
      </c>
      <c r="B540" s="292">
        <v>3264.82</v>
      </c>
      <c r="C540" s="292">
        <v>293.18054216619998</v>
      </c>
      <c r="D540" s="292">
        <v>2971.6394578338004</v>
      </c>
    </row>
    <row r="541" spans="1:5">
      <c r="A541" s="294" t="s">
        <v>201</v>
      </c>
      <c r="B541" s="292">
        <v>200872.52000000002</v>
      </c>
      <c r="C541" s="292">
        <v>26363.7207860956</v>
      </c>
      <c r="D541" s="292">
        <v>174508.79921390442</v>
      </c>
    </row>
    <row r="542" spans="1:5">
      <c r="A542" s="294" t="s">
        <v>205</v>
      </c>
      <c r="B542" s="292">
        <v>189690.11000000002</v>
      </c>
      <c r="C542" s="292">
        <v>16216.4955867351</v>
      </c>
      <c r="D542" s="292">
        <v>173473.61441326491</v>
      </c>
    </row>
    <row r="543" spans="1:5">
      <c r="A543" s="294" t="s">
        <v>172</v>
      </c>
      <c r="B543" s="292">
        <v>2712641.48</v>
      </c>
      <c r="C543" s="292">
        <v>231902.11966672682</v>
      </c>
      <c r="D543" s="292">
        <v>2480739.3603332732</v>
      </c>
    </row>
    <row r="544" spans="1:5">
      <c r="A544" s="295" t="s">
        <v>180</v>
      </c>
      <c r="B544" s="296">
        <v>1069.23</v>
      </c>
      <c r="C544" s="296">
        <v>62.542203082500002</v>
      </c>
      <c r="D544" s="296">
        <v>1006.6877969175</v>
      </c>
      <c r="E544" s="299" t="s">
        <v>149</v>
      </c>
    </row>
    <row r="545" spans="1:5">
      <c r="A545" s="294" t="s">
        <v>133</v>
      </c>
      <c r="B545" s="292">
        <v>35353.840000000004</v>
      </c>
      <c r="C545" s="292">
        <v>2067.9433246600001</v>
      </c>
      <c r="D545" s="292">
        <v>33285.896675340002</v>
      </c>
    </row>
    <row r="546" spans="1:5">
      <c r="A546" s="294" t="s">
        <v>134</v>
      </c>
      <c r="B546" s="292">
        <v>50693.32</v>
      </c>
      <c r="C546" s="292">
        <v>4333.7420177411996</v>
      </c>
      <c r="D546" s="292">
        <v>46359.577982258801</v>
      </c>
    </row>
    <row r="547" spans="1:5">
      <c r="A547" s="294" t="s">
        <v>135</v>
      </c>
      <c r="B547" s="292">
        <v>37201.450000000004</v>
      </c>
      <c r="C547" s="292">
        <v>2176.0151144875003</v>
      </c>
      <c r="D547" s="292">
        <v>35025.434885512506</v>
      </c>
    </row>
    <row r="548" spans="1:5">
      <c r="A548" s="294" t="s">
        <v>99</v>
      </c>
      <c r="B548" s="292">
        <v>722.6</v>
      </c>
      <c r="C548" s="292">
        <v>64.88941496599999</v>
      </c>
      <c r="D548" s="292">
        <v>657.71058503400002</v>
      </c>
    </row>
    <row r="549" spans="1:5">
      <c r="A549" s="291" t="s">
        <v>234</v>
      </c>
      <c r="B549" s="292">
        <v>2141655.4099999997</v>
      </c>
      <c r="C549" s="292">
        <v>98906.280034586118</v>
      </c>
      <c r="D549" s="292">
        <v>2042749.1299654141</v>
      </c>
    </row>
    <row r="550" spans="1:5">
      <c r="A550" s="294" t="s">
        <v>203</v>
      </c>
      <c r="B550" s="292">
        <v>86744.34</v>
      </c>
      <c r="C550" s="292">
        <v>5392.8236199978001</v>
      </c>
      <c r="D550" s="292">
        <v>81351.516380002198</v>
      </c>
    </row>
    <row r="551" spans="1:5">
      <c r="A551" s="294" t="s">
        <v>127</v>
      </c>
      <c r="B551" s="292">
        <v>313532.45</v>
      </c>
      <c r="C551" s="292">
        <v>19492.052184566499</v>
      </c>
      <c r="D551" s="292">
        <v>294040.39781543351</v>
      </c>
    </row>
    <row r="552" spans="1:5">
      <c r="A552" s="294" t="s">
        <v>84</v>
      </c>
      <c r="B552" s="292">
        <v>0</v>
      </c>
      <c r="C552" s="292">
        <v>0</v>
      </c>
      <c r="D552" s="292">
        <v>0</v>
      </c>
    </row>
    <row r="553" spans="1:5">
      <c r="A553" s="294" t="s">
        <v>172</v>
      </c>
      <c r="B553" s="292">
        <v>0</v>
      </c>
      <c r="C553" s="292">
        <v>0</v>
      </c>
      <c r="D553" s="292">
        <v>0</v>
      </c>
    </row>
    <row r="554" spans="1:5">
      <c r="A554" s="294" t="s">
        <v>108</v>
      </c>
      <c r="B554" s="292">
        <v>1292754.67</v>
      </c>
      <c r="C554" s="292">
        <v>52350.087434103305</v>
      </c>
      <c r="D554" s="292">
        <v>1240404.5825658967</v>
      </c>
    </row>
    <row r="555" spans="1:5">
      <c r="A555" s="294" t="s">
        <v>98</v>
      </c>
      <c r="B555" s="292">
        <v>154424.01</v>
      </c>
      <c r="C555" s="292">
        <v>9600.4125297717001</v>
      </c>
      <c r="D555" s="292">
        <v>144823.5974702283</v>
      </c>
    </row>
    <row r="556" spans="1:5">
      <c r="A556" s="294" t="s">
        <v>164</v>
      </c>
      <c r="B556" s="292">
        <v>286943.35000000003</v>
      </c>
      <c r="C556" s="292">
        <v>11619.7680888165</v>
      </c>
      <c r="D556" s="292">
        <v>275323.58191118354</v>
      </c>
    </row>
    <row r="557" spans="1:5">
      <c r="A557" s="294" t="s">
        <v>92</v>
      </c>
      <c r="B557" s="292">
        <v>7256.59</v>
      </c>
      <c r="C557" s="292">
        <v>451.13617733029997</v>
      </c>
      <c r="D557" s="292">
        <v>6805.4538226697005</v>
      </c>
    </row>
    <row r="558" spans="1:5">
      <c r="A558" s="291" t="s">
        <v>235</v>
      </c>
      <c r="B558" s="292">
        <v>13747253.189999998</v>
      </c>
      <c r="C558" s="292">
        <v>2615729.4483903507</v>
      </c>
      <c r="D558" s="292">
        <v>11131523.741609653</v>
      </c>
    </row>
    <row r="559" spans="1:5">
      <c r="A559" s="294" t="s">
        <v>80</v>
      </c>
      <c r="B559" s="292">
        <v>124513.31</v>
      </c>
      <c r="C559" s="292">
        <v>18295.938159379199</v>
      </c>
      <c r="D559" s="292">
        <v>106217.37184062079</v>
      </c>
    </row>
    <row r="560" spans="1:5">
      <c r="A560" s="295" t="s">
        <v>101</v>
      </c>
      <c r="B560" s="296">
        <v>145106.48000000001</v>
      </c>
      <c r="C560" s="296">
        <v>33077.548852522399</v>
      </c>
      <c r="D560" s="296">
        <v>112028.93114747762</v>
      </c>
      <c r="E560" s="299" t="s">
        <v>149</v>
      </c>
    </row>
    <row r="561" spans="1:4">
      <c r="A561" s="294" t="s">
        <v>188</v>
      </c>
      <c r="B561" s="292">
        <v>115141.53</v>
      </c>
      <c r="C561" s="292">
        <v>26246.929727253901</v>
      </c>
      <c r="D561" s="292">
        <v>88894.600272746102</v>
      </c>
    </row>
    <row r="562" spans="1:4">
      <c r="A562" s="294" t="s">
        <v>103</v>
      </c>
      <c r="B562" s="292">
        <v>5341.2300000000005</v>
      </c>
      <c r="C562" s="292">
        <v>1217.5527671648999</v>
      </c>
      <c r="D562" s="292">
        <v>4123.6772328351008</v>
      </c>
    </row>
    <row r="563" spans="1:4">
      <c r="A563" s="294" t="s">
        <v>236</v>
      </c>
      <c r="B563" s="292">
        <v>4026352.87</v>
      </c>
      <c r="C563" s="292">
        <v>917821.7523774181</v>
      </c>
      <c r="D563" s="292">
        <v>3108531.1176225822</v>
      </c>
    </row>
    <row r="564" spans="1:4">
      <c r="A564" s="294" t="s">
        <v>83</v>
      </c>
      <c r="B564" s="292">
        <v>2333.5099999999998</v>
      </c>
      <c r="C564" s="292">
        <v>1228.6284320397999</v>
      </c>
      <c r="D564" s="292">
        <v>1104.8815679601998</v>
      </c>
    </row>
    <row r="565" spans="1:4">
      <c r="A565" s="294" t="s">
        <v>221</v>
      </c>
      <c r="B565" s="292">
        <v>843.6</v>
      </c>
      <c r="C565" s="292">
        <v>125.25907776</v>
      </c>
      <c r="D565" s="292">
        <v>718.34092224000005</v>
      </c>
    </row>
    <row r="566" spans="1:4">
      <c r="A566" s="294" t="s">
        <v>169</v>
      </c>
      <c r="B566" s="292">
        <v>252645.88</v>
      </c>
      <c r="C566" s="292">
        <v>37513.264495808005</v>
      </c>
      <c r="D566" s="292">
        <v>215132.61550419201</v>
      </c>
    </row>
    <row r="567" spans="1:4">
      <c r="A567" s="294" t="s">
        <v>84</v>
      </c>
      <c r="B567" s="292">
        <v>0</v>
      </c>
      <c r="C567" s="292">
        <v>0</v>
      </c>
      <c r="D567" s="292">
        <v>0</v>
      </c>
    </row>
    <row r="568" spans="1:4">
      <c r="A568" s="294" t="s">
        <v>85</v>
      </c>
      <c r="B568" s="292">
        <v>229622.93</v>
      </c>
      <c r="C568" s="292">
        <v>20573.504704398001</v>
      </c>
      <c r="D568" s="292">
        <v>209049.42529560201</v>
      </c>
    </row>
    <row r="569" spans="1:4">
      <c r="A569" s="294" t="s">
        <v>192</v>
      </c>
      <c r="B569" s="292">
        <v>1672455.67</v>
      </c>
      <c r="C569" s="292">
        <v>381242.34099058213</v>
      </c>
      <c r="D569" s="292">
        <v>1291213.3290094179</v>
      </c>
    </row>
    <row r="570" spans="1:4">
      <c r="A570" s="294" t="s">
        <v>207</v>
      </c>
      <c r="B570" s="292">
        <v>2132.42</v>
      </c>
      <c r="C570" s="292">
        <v>486.09287968460001</v>
      </c>
      <c r="D570" s="292">
        <v>1646.3271203154</v>
      </c>
    </row>
    <row r="571" spans="1:4">
      <c r="A571" s="294" t="s">
        <v>170</v>
      </c>
      <c r="B571" s="292">
        <v>1716646.06</v>
      </c>
      <c r="C571" s="292">
        <v>391315.7008021978</v>
      </c>
      <c r="D571" s="292">
        <v>1325330.3591978024</v>
      </c>
    </row>
    <row r="572" spans="1:4">
      <c r="A572" s="294" t="s">
        <v>107</v>
      </c>
      <c r="B572" s="292">
        <v>111211.68999999999</v>
      </c>
      <c r="C572" s="292">
        <v>-1.2590415987999999</v>
      </c>
      <c r="D572" s="292">
        <v>111212.94904159881</v>
      </c>
    </row>
    <row r="573" spans="1:4">
      <c r="A573" s="294" t="s">
        <v>135</v>
      </c>
      <c r="B573" s="292">
        <v>187648.34</v>
      </c>
      <c r="C573" s="292">
        <v>11599.522571338699</v>
      </c>
      <c r="D573" s="292">
        <v>176048.81742866131</v>
      </c>
    </row>
    <row r="574" spans="1:4">
      <c r="A574" s="294" t="s">
        <v>86</v>
      </c>
      <c r="B574" s="292">
        <v>27037.300000000003</v>
      </c>
      <c r="C574" s="292">
        <v>11870.928968190499</v>
      </c>
      <c r="D574" s="292">
        <v>15166.371031809504</v>
      </c>
    </row>
    <row r="575" spans="1:4">
      <c r="A575" s="294" t="s">
        <v>136</v>
      </c>
      <c r="B575" s="292">
        <v>61492.66</v>
      </c>
      <c r="C575" s="292">
        <v>-0.58541012319999997</v>
      </c>
      <c r="D575" s="292">
        <v>61493.245410123207</v>
      </c>
    </row>
    <row r="576" spans="1:4">
      <c r="A576" s="294" t="s">
        <v>99</v>
      </c>
      <c r="B576" s="292">
        <v>16072.330000000002</v>
      </c>
      <c r="C576" s="292">
        <v>13186.9361653265</v>
      </c>
      <c r="D576" s="292">
        <v>2885.3938346735004</v>
      </c>
    </row>
    <row r="577" spans="1:4">
      <c r="A577" s="294" t="s">
        <v>111</v>
      </c>
      <c r="B577" s="292">
        <v>247980.11000000002</v>
      </c>
      <c r="C577" s="292">
        <v>36820.483500975999</v>
      </c>
      <c r="D577" s="292">
        <v>211159.62649902402</v>
      </c>
    </row>
    <row r="578" spans="1:4">
      <c r="A578" s="294" t="s">
        <v>88</v>
      </c>
      <c r="B578" s="292">
        <v>256986</v>
      </c>
      <c r="C578" s="292">
        <v>38157.692457600002</v>
      </c>
      <c r="D578" s="292">
        <v>218828.3075424</v>
      </c>
    </row>
    <row r="579" spans="1:4">
      <c r="A579" s="294" t="s">
        <v>93</v>
      </c>
      <c r="B579" s="292">
        <v>670812.18000000005</v>
      </c>
      <c r="C579" s="292">
        <v>99603.265785887997</v>
      </c>
      <c r="D579" s="292">
        <v>571208.9142141121</v>
      </c>
    </row>
    <row r="580" spans="1:4">
      <c r="A580" s="294" t="s">
        <v>94</v>
      </c>
      <c r="B580" s="292">
        <v>808049.66</v>
      </c>
      <c r="C580" s="292">
        <v>119980.50639625599</v>
      </c>
      <c r="D580" s="292">
        <v>688069.15360374399</v>
      </c>
    </row>
    <row r="581" spans="1:4">
      <c r="A581" s="294" t="s">
        <v>112</v>
      </c>
      <c r="B581" s="292">
        <v>1042453.21</v>
      </c>
      <c r="C581" s="292">
        <v>154785.12054593599</v>
      </c>
      <c r="D581" s="292">
        <v>887668.08945406391</v>
      </c>
    </row>
    <row r="582" spans="1:4">
      <c r="A582" s="294" t="s">
        <v>89</v>
      </c>
      <c r="B582" s="292">
        <v>960064.59</v>
      </c>
      <c r="C582" s="292">
        <v>142551.926426544</v>
      </c>
      <c r="D582" s="292">
        <v>817512.663573456</v>
      </c>
    </row>
    <row r="583" spans="1:4">
      <c r="A583" s="294" t="s">
        <v>113</v>
      </c>
      <c r="B583" s="292">
        <v>387813.49</v>
      </c>
      <c r="C583" s="292">
        <v>57583.167496784001</v>
      </c>
      <c r="D583" s="292">
        <v>330230.32250321598</v>
      </c>
    </row>
    <row r="584" spans="1:4">
      <c r="A584" s="294" t="s">
        <v>114</v>
      </c>
      <c r="B584" s="292">
        <v>277218.67</v>
      </c>
      <c r="C584" s="292">
        <v>41161.871671471999</v>
      </c>
      <c r="D584" s="292">
        <v>236056.79832852798</v>
      </c>
    </row>
    <row r="585" spans="1:4">
      <c r="A585" s="294" t="s">
        <v>115</v>
      </c>
      <c r="B585" s="292">
        <v>258572.18</v>
      </c>
      <c r="C585" s="292">
        <v>38393.211001887998</v>
      </c>
      <c r="D585" s="292">
        <v>220178.96899811199</v>
      </c>
    </row>
    <row r="586" spans="1:4">
      <c r="A586" s="294" t="s">
        <v>196</v>
      </c>
      <c r="B586" s="292">
        <v>140705.29</v>
      </c>
      <c r="C586" s="292">
        <v>20892.146587664</v>
      </c>
      <c r="D586" s="292">
        <v>119813.14341233601</v>
      </c>
    </row>
    <row r="587" spans="1:4">
      <c r="A587" s="291" t="s">
        <v>237</v>
      </c>
      <c r="B587" s="292">
        <v>3555564.98</v>
      </c>
      <c r="C587" s="292">
        <v>588075.98152234766</v>
      </c>
      <c r="D587" s="292">
        <v>2967488.9984776527</v>
      </c>
    </row>
    <row r="588" spans="1:4">
      <c r="A588" s="294" t="s">
        <v>80</v>
      </c>
      <c r="B588" s="292">
        <v>84592.960000000006</v>
      </c>
      <c r="C588" s="292">
        <v>11799.2553077216</v>
      </c>
      <c r="D588" s="292">
        <v>72793.704692278407</v>
      </c>
    </row>
    <row r="589" spans="1:4">
      <c r="A589" s="294" t="s">
        <v>238</v>
      </c>
      <c r="B589" s="292">
        <v>2638.81</v>
      </c>
      <c r="C589" s="292">
        <v>565.07018187060009</v>
      </c>
      <c r="D589" s="292">
        <v>2073.7398181293997</v>
      </c>
    </row>
    <row r="590" spans="1:4">
      <c r="A590" s="294" t="s">
        <v>127</v>
      </c>
      <c r="B590" s="292">
        <v>810298.89</v>
      </c>
      <c r="C590" s="292">
        <v>173515.9943845314</v>
      </c>
      <c r="D590" s="292">
        <v>636782.89561546862</v>
      </c>
    </row>
    <row r="591" spans="1:4">
      <c r="A591" s="294" t="s">
        <v>168</v>
      </c>
      <c r="B591" s="292">
        <v>20617.52</v>
      </c>
      <c r="C591" s="292">
        <v>4414.9998583152001</v>
      </c>
      <c r="D591" s="292">
        <v>16202.520141684799</v>
      </c>
    </row>
    <row r="592" spans="1:4">
      <c r="A592" s="294" t="s">
        <v>83</v>
      </c>
      <c r="B592" s="292">
        <v>48784.5</v>
      </c>
      <c r="C592" s="292">
        <v>6804.5942659950006</v>
      </c>
      <c r="D592" s="292">
        <v>41979.905734004999</v>
      </c>
    </row>
    <row r="593" spans="1:5">
      <c r="A593" s="294" t="s">
        <v>85</v>
      </c>
      <c r="B593" s="292">
        <v>49497.87</v>
      </c>
      <c r="C593" s="292">
        <v>6904.0970468277001</v>
      </c>
      <c r="D593" s="292">
        <v>42593.772953172302</v>
      </c>
    </row>
    <row r="594" spans="1:5">
      <c r="A594" s="294" t="s">
        <v>192</v>
      </c>
      <c r="B594" s="292">
        <v>293581.91000000003</v>
      </c>
      <c r="C594" s="292">
        <v>62867.119374876602</v>
      </c>
      <c r="D594" s="292">
        <v>230714.79062512342</v>
      </c>
    </row>
    <row r="595" spans="1:5">
      <c r="A595" s="294" t="s">
        <v>170</v>
      </c>
      <c r="B595" s="292">
        <v>18917.170000000002</v>
      </c>
      <c r="C595" s="292">
        <v>4050.8898679242002</v>
      </c>
      <c r="D595" s="292">
        <v>14866.280132075801</v>
      </c>
    </row>
    <row r="596" spans="1:5">
      <c r="A596" s="295" t="s">
        <v>239</v>
      </c>
      <c r="B596" s="296">
        <v>1521.3</v>
      </c>
      <c r="C596" s="296">
        <v>325.76853493800002</v>
      </c>
      <c r="D596" s="296">
        <v>1195.5314650619998</v>
      </c>
      <c r="E596" s="299" t="s">
        <v>149</v>
      </c>
    </row>
    <row r="597" spans="1:5">
      <c r="A597" s="295" t="s">
        <v>106</v>
      </c>
      <c r="B597" s="296">
        <v>8936.61</v>
      </c>
      <c r="C597" s="296">
        <v>1913.6701156986001</v>
      </c>
      <c r="D597" s="296">
        <v>7022.9398843014005</v>
      </c>
      <c r="E597" s="299" t="s">
        <v>149</v>
      </c>
    </row>
    <row r="598" spans="1:5">
      <c r="A598" s="294" t="s">
        <v>107</v>
      </c>
      <c r="B598" s="292">
        <v>24568.389999999996</v>
      </c>
      <c r="C598" s="292">
        <v>-0.76036887889999971</v>
      </c>
      <c r="D598" s="292">
        <v>24569.150368878902</v>
      </c>
    </row>
    <row r="599" spans="1:5">
      <c r="A599" s="295" t="s">
        <v>240</v>
      </c>
      <c r="B599" s="296">
        <v>1396.18</v>
      </c>
      <c r="C599" s="296">
        <v>194.74297004780001</v>
      </c>
      <c r="D599" s="296">
        <v>1201.4370299522</v>
      </c>
      <c r="E599" s="299" t="s">
        <v>149</v>
      </c>
    </row>
    <row r="600" spans="1:5">
      <c r="A600" s="295" t="s">
        <v>217</v>
      </c>
      <c r="B600" s="296">
        <v>2366.0700000000002</v>
      </c>
      <c r="C600" s="296">
        <v>330.02585564969996</v>
      </c>
      <c r="D600" s="296">
        <v>2036.0441443503003</v>
      </c>
      <c r="E600" s="299" t="s">
        <v>149</v>
      </c>
    </row>
    <row r="601" spans="1:5">
      <c r="A601" s="294" t="s">
        <v>134</v>
      </c>
      <c r="B601" s="292">
        <v>12145.9</v>
      </c>
      <c r="C601" s="292">
        <v>1694.143047389</v>
      </c>
      <c r="D601" s="292">
        <v>10451.756952611</v>
      </c>
    </row>
    <row r="602" spans="1:5">
      <c r="A602" s="294" t="s">
        <v>135</v>
      </c>
      <c r="B602" s="292">
        <v>1152849.6599999999</v>
      </c>
      <c r="C602" s="292">
        <v>160802.5947993786</v>
      </c>
      <c r="D602" s="292">
        <v>992047.06520062126</v>
      </c>
    </row>
    <row r="603" spans="1:5">
      <c r="A603" s="294" t="s">
        <v>86</v>
      </c>
      <c r="B603" s="292">
        <v>294811.72000000003</v>
      </c>
      <c r="C603" s="292">
        <v>41121.137645361196</v>
      </c>
      <c r="D603" s="292">
        <v>253690.58235463884</v>
      </c>
    </row>
    <row r="604" spans="1:5">
      <c r="A604" s="294" t="s">
        <v>98</v>
      </c>
      <c r="B604" s="292">
        <v>295312.40000000002</v>
      </c>
      <c r="C604" s="292">
        <v>63237.683492424003</v>
      </c>
      <c r="D604" s="292">
        <v>232074.71650757603</v>
      </c>
    </row>
    <row r="605" spans="1:5">
      <c r="A605" s="294" t="s">
        <v>136</v>
      </c>
      <c r="B605" s="292">
        <v>210735.21000000002</v>
      </c>
      <c r="C605" s="292">
        <v>-2.0061991992000001</v>
      </c>
      <c r="D605" s="292">
        <v>210737.2161991992</v>
      </c>
    </row>
    <row r="606" spans="1:5">
      <c r="A606" s="294" t="s">
        <v>99</v>
      </c>
      <c r="B606" s="292">
        <v>82009.680000000008</v>
      </c>
      <c r="C606" s="292">
        <v>17561.4101783568</v>
      </c>
      <c r="D606" s="292">
        <v>64448.269821643204</v>
      </c>
    </row>
    <row r="607" spans="1:5">
      <c r="A607" s="294" t="s">
        <v>92</v>
      </c>
      <c r="B607" s="292">
        <v>139982.23000000001</v>
      </c>
      <c r="C607" s="292">
        <v>29975.551163119799</v>
      </c>
      <c r="D607" s="292">
        <v>110006.67883688021</v>
      </c>
    </row>
    <row r="608" spans="1:5">
      <c r="A608" s="291" t="s">
        <v>241</v>
      </c>
      <c r="B608" s="292">
        <v>16564379.320000002</v>
      </c>
      <c r="C608" s="292">
        <v>2655612.2817520369</v>
      </c>
      <c r="D608" s="292">
        <v>13908767.038247962</v>
      </c>
    </row>
    <row r="609" spans="1:5">
      <c r="A609" s="294" t="s">
        <v>203</v>
      </c>
      <c r="B609" s="292">
        <v>1140314.22</v>
      </c>
      <c r="C609" s="292">
        <v>212677.1657897922</v>
      </c>
      <c r="D609" s="292">
        <v>927637.05421020777</v>
      </c>
    </row>
    <row r="610" spans="1:5">
      <c r="A610" s="294" t="s">
        <v>127</v>
      </c>
      <c r="B610" s="292">
        <v>5419861.7699999996</v>
      </c>
      <c r="C610" s="292">
        <v>1010844.92326689</v>
      </c>
      <c r="D610" s="292">
        <v>4409016.84673311</v>
      </c>
    </row>
    <row r="611" spans="1:5">
      <c r="A611" s="294" t="s">
        <v>168</v>
      </c>
      <c r="B611" s="292">
        <v>193075.5</v>
      </c>
      <c r="C611" s="292">
        <v>36010.030747004996</v>
      </c>
      <c r="D611" s="292">
        <v>157065.46925299501</v>
      </c>
    </row>
    <row r="612" spans="1:5">
      <c r="A612" s="294" t="s">
        <v>83</v>
      </c>
      <c r="B612" s="292">
        <v>491125.77</v>
      </c>
      <c r="C612" s="292">
        <v>59664.389612161503</v>
      </c>
      <c r="D612" s="292">
        <v>431461.38038783852</v>
      </c>
    </row>
    <row r="613" spans="1:5">
      <c r="A613" s="294" t="s">
        <v>191</v>
      </c>
      <c r="B613" s="292">
        <v>451171.94</v>
      </c>
      <c r="C613" s="292">
        <v>84146.955111269403</v>
      </c>
      <c r="D613" s="292">
        <v>367024.98488873057</v>
      </c>
    </row>
    <row r="614" spans="1:5">
      <c r="A614" s="294" t="s">
        <v>192</v>
      </c>
      <c r="B614" s="292">
        <v>1486831.96</v>
      </c>
      <c r="C614" s="292">
        <v>277305.3266480196</v>
      </c>
      <c r="D614" s="292">
        <v>1209526.6333519802</v>
      </c>
    </row>
    <row r="615" spans="1:5">
      <c r="A615" s="294" t="s">
        <v>170</v>
      </c>
      <c r="B615" s="292">
        <v>77825.38</v>
      </c>
      <c r="C615" s="292">
        <v>14515.017838603801</v>
      </c>
      <c r="D615" s="292">
        <v>63310.362161396202</v>
      </c>
    </row>
    <row r="616" spans="1:5">
      <c r="A616" s="294" t="s">
        <v>134</v>
      </c>
      <c r="B616" s="292">
        <v>1120383.06</v>
      </c>
      <c r="C616" s="292">
        <v>136109.68002494698</v>
      </c>
      <c r="D616" s="292">
        <v>984273.37997505302</v>
      </c>
    </row>
    <row r="617" spans="1:5">
      <c r="A617" s="294" t="s">
        <v>135</v>
      </c>
      <c r="B617" s="292">
        <v>4540366.1399999997</v>
      </c>
      <c r="C617" s="292">
        <v>551586.15349959303</v>
      </c>
      <c r="D617" s="292">
        <v>3988779.9865004066</v>
      </c>
    </row>
    <row r="618" spans="1:5">
      <c r="A618" s="294" t="s">
        <v>136</v>
      </c>
      <c r="B618" s="292">
        <v>180994.27</v>
      </c>
      <c r="C618" s="292">
        <v>-1.4099453633000001</v>
      </c>
      <c r="D618" s="292">
        <v>180995.67994536328</v>
      </c>
    </row>
    <row r="619" spans="1:5">
      <c r="A619" s="294" t="s">
        <v>99</v>
      </c>
      <c r="B619" s="292">
        <v>451859.73</v>
      </c>
      <c r="C619" s="292">
        <v>84275.233111572292</v>
      </c>
      <c r="D619" s="292">
        <v>367584.4968884277</v>
      </c>
    </row>
    <row r="620" spans="1:5">
      <c r="A620" s="294" t="s">
        <v>92</v>
      </c>
      <c r="B620" s="292">
        <v>1010569.58</v>
      </c>
      <c r="C620" s="292">
        <v>188478.81604754578</v>
      </c>
      <c r="D620" s="292">
        <v>822090.7639524542</v>
      </c>
    </row>
    <row r="621" spans="1:5">
      <c r="A621" s="291" t="s">
        <v>242</v>
      </c>
      <c r="B621" s="292">
        <v>4973188.62</v>
      </c>
      <c r="C621" s="292">
        <v>461872.53049909713</v>
      </c>
      <c r="D621" s="292">
        <v>4511316.0895009022</v>
      </c>
    </row>
    <row r="622" spans="1:5">
      <c r="A622" s="295" t="s">
        <v>243</v>
      </c>
      <c r="B622" s="296">
        <v>133076.70000000001</v>
      </c>
      <c r="C622" s="296">
        <v>17465.788560500998</v>
      </c>
      <c r="D622" s="296">
        <v>115610.91143949902</v>
      </c>
      <c r="E622" s="299" t="s">
        <v>149</v>
      </c>
    </row>
    <row r="623" spans="1:5">
      <c r="A623" s="295" t="s">
        <v>127</v>
      </c>
      <c r="B623" s="296">
        <v>1596197.42</v>
      </c>
      <c r="C623" s="296">
        <v>209494.57447124261</v>
      </c>
      <c r="D623" s="296">
        <v>1386702.8455287572</v>
      </c>
      <c r="E623" s="299" t="s">
        <v>149</v>
      </c>
    </row>
    <row r="624" spans="1:5">
      <c r="A624" s="295" t="s">
        <v>169</v>
      </c>
      <c r="B624" s="296">
        <v>144640.9</v>
      </c>
      <c r="C624" s="296">
        <v>12365.265202869001</v>
      </c>
      <c r="D624" s="296">
        <v>132275.634797131</v>
      </c>
      <c r="E624" s="299" t="s">
        <v>149</v>
      </c>
    </row>
    <row r="625" spans="1:5">
      <c r="A625" s="295" t="s">
        <v>84</v>
      </c>
      <c r="B625" s="296">
        <v>2697.87</v>
      </c>
      <c r="C625" s="296">
        <v>12.1389041928</v>
      </c>
      <c r="D625" s="296">
        <v>2685.7310958071998</v>
      </c>
      <c r="E625" s="299" t="s">
        <v>149</v>
      </c>
    </row>
    <row r="626" spans="1:5">
      <c r="A626" s="295" t="s">
        <v>201</v>
      </c>
      <c r="B626" s="296">
        <v>335832.67</v>
      </c>
      <c r="C626" s="296">
        <v>44076.704681800104</v>
      </c>
      <c r="D626" s="296">
        <v>291755.96531819989</v>
      </c>
      <c r="E626" s="299" t="s">
        <v>149</v>
      </c>
    </row>
    <row r="627" spans="1:5">
      <c r="A627" s="295" t="s">
        <v>173</v>
      </c>
      <c r="B627" s="296">
        <v>1630622.47</v>
      </c>
      <c r="C627" s="296">
        <v>139400.9528930427</v>
      </c>
      <c r="D627" s="296">
        <v>1491221.5171069573</v>
      </c>
      <c r="E627" s="299" t="s">
        <v>149</v>
      </c>
    </row>
    <row r="628" spans="1:5">
      <c r="A628" s="295" t="s">
        <v>136</v>
      </c>
      <c r="B628" s="296">
        <v>832498.88</v>
      </c>
      <c r="C628" s="296">
        <v>-4.5620938624000011</v>
      </c>
      <c r="D628" s="296">
        <v>832503.44209386245</v>
      </c>
      <c r="E628" s="299" t="s">
        <v>149</v>
      </c>
    </row>
    <row r="629" spans="1:5">
      <c r="A629" s="295" t="s">
        <v>92</v>
      </c>
      <c r="B629" s="296">
        <v>297621.71000000002</v>
      </c>
      <c r="C629" s="296">
        <v>39061.667879311302</v>
      </c>
      <c r="D629" s="296">
        <v>258560.04212068871</v>
      </c>
      <c r="E629" s="299" t="s">
        <v>149</v>
      </c>
    </row>
    <row r="630" spans="1:5">
      <c r="A630" s="291" t="s">
        <v>244</v>
      </c>
      <c r="B630" s="292">
        <v>5866939.9699999988</v>
      </c>
      <c r="C630" s="292">
        <v>940705.24388462456</v>
      </c>
      <c r="D630" s="292">
        <v>4926234.7261153758</v>
      </c>
    </row>
    <row r="631" spans="1:5">
      <c r="A631" s="294" t="s">
        <v>142</v>
      </c>
      <c r="B631" s="292">
        <v>100572.22</v>
      </c>
      <c r="C631" s="292">
        <v>16447.635167798802</v>
      </c>
      <c r="D631" s="292">
        <v>84124.584832201203</v>
      </c>
    </row>
    <row r="632" spans="1:5">
      <c r="A632" s="294" t="s">
        <v>245</v>
      </c>
      <c r="B632" s="292">
        <v>353849.87</v>
      </c>
      <c r="C632" s="292">
        <v>57868.798818729803</v>
      </c>
      <c r="D632" s="292">
        <v>295981.07118127018</v>
      </c>
    </row>
    <row r="633" spans="1:5">
      <c r="A633" s="294" t="s">
        <v>145</v>
      </c>
      <c r="B633" s="292">
        <v>323716.76</v>
      </c>
      <c r="C633" s="292">
        <v>52940.8137374504</v>
      </c>
      <c r="D633" s="292">
        <v>270775.94626254961</v>
      </c>
    </row>
    <row r="634" spans="1:5">
      <c r="A634" s="294" t="s">
        <v>146</v>
      </c>
      <c r="B634" s="292">
        <v>117858.04000000001</v>
      </c>
      <c r="C634" s="292">
        <v>19274.567504941602</v>
      </c>
      <c r="D634" s="292">
        <v>98583.472495058406</v>
      </c>
    </row>
    <row r="635" spans="1:5">
      <c r="A635" s="294" t="s">
        <v>147</v>
      </c>
      <c r="B635" s="292">
        <v>51483.03</v>
      </c>
      <c r="C635" s="292">
        <v>6958.4998771512001</v>
      </c>
      <c r="D635" s="292">
        <v>44524.530122848795</v>
      </c>
    </row>
    <row r="636" spans="1:5">
      <c r="A636" s="295" t="s">
        <v>148</v>
      </c>
      <c r="B636" s="296">
        <v>1002207.97</v>
      </c>
      <c r="C636" s="296">
        <v>163901.63260610381</v>
      </c>
      <c r="D636" s="296">
        <v>838306.33739389619</v>
      </c>
      <c r="E636" s="299" t="s">
        <v>149</v>
      </c>
    </row>
    <row r="637" spans="1:5">
      <c r="A637" s="294" t="s">
        <v>151</v>
      </c>
      <c r="B637" s="292">
        <v>94757.86</v>
      </c>
      <c r="C637" s="292">
        <v>15496.7515936444</v>
      </c>
      <c r="D637" s="292">
        <v>79261.108406355605</v>
      </c>
    </row>
    <row r="638" spans="1:5">
      <c r="A638" s="294" t="s">
        <v>152</v>
      </c>
      <c r="B638" s="292">
        <v>117858.04000000001</v>
      </c>
      <c r="C638" s="292">
        <v>19274.567504941602</v>
      </c>
      <c r="D638" s="292">
        <v>98583.472495058406</v>
      </c>
    </row>
    <row r="639" spans="1:5">
      <c r="A639" s="294" t="s">
        <v>84</v>
      </c>
      <c r="B639" s="292">
        <v>0</v>
      </c>
      <c r="C639" s="292">
        <v>0</v>
      </c>
      <c r="D639" s="292">
        <v>0</v>
      </c>
    </row>
    <row r="640" spans="1:5">
      <c r="A640" s="294" t="s">
        <v>154</v>
      </c>
      <c r="B640" s="292">
        <v>34571.69</v>
      </c>
      <c r="C640" s="292">
        <v>4672.7455749576002</v>
      </c>
      <c r="D640" s="292">
        <v>29898.944425042402</v>
      </c>
    </row>
    <row r="641" spans="1:5">
      <c r="A641" s="294" t="s">
        <v>246</v>
      </c>
      <c r="B641" s="292">
        <v>377145.74</v>
      </c>
      <c r="C641" s="292">
        <v>61678.617978299604</v>
      </c>
      <c r="D641" s="292">
        <v>315467.12202170037</v>
      </c>
    </row>
    <row r="642" spans="1:5">
      <c r="A642" s="294" t="s">
        <v>157</v>
      </c>
      <c r="B642" s="292">
        <v>133572.45000000001</v>
      </c>
      <c r="C642" s="292">
        <v>21844.510602123002</v>
      </c>
      <c r="D642" s="292">
        <v>111727.93939787701</v>
      </c>
    </row>
    <row r="643" spans="1:5">
      <c r="A643" s="294" t="s">
        <v>130</v>
      </c>
      <c r="B643" s="292">
        <v>45563.57</v>
      </c>
      <c r="C643" s="292">
        <v>-960.47003161459998</v>
      </c>
      <c r="D643" s="292">
        <v>46524.040031614597</v>
      </c>
    </row>
    <row r="644" spans="1:5">
      <c r="A644" s="294" t="s">
        <v>247</v>
      </c>
      <c r="B644" s="292">
        <v>2322.46</v>
      </c>
      <c r="C644" s="292">
        <v>379.81636252840002</v>
      </c>
      <c r="D644" s="292">
        <v>1942.6436374716</v>
      </c>
    </row>
    <row r="645" spans="1:5">
      <c r="A645" s="294" t="s">
        <v>248</v>
      </c>
      <c r="B645" s="292">
        <v>1751685.83</v>
      </c>
      <c r="C645" s="292">
        <v>286471.64654854819</v>
      </c>
      <c r="D645" s="292">
        <v>1465214.1834514518</v>
      </c>
    </row>
    <row r="646" spans="1:5">
      <c r="A646" s="294" t="s">
        <v>161</v>
      </c>
      <c r="B646" s="292">
        <v>15005.85</v>
      </c>
      <c r="C646" s="292">
        <v>17.922687123000003</v>
      </c>
      <c r="D646" s="292">
        <v>14987.927312877</v>
      </c>
    </row>
    <row r="647" spans="1:5">
      <c r="A647" s="294" t="s">
        <v>162</v>
      </c>
      <c r="B647" s="292">
        <v>8270.16</v>
      </c>
      <c r="C647" s="292">
        <v>1034.2696003655999</v>
      </c>
      <c r="D647" s="292">
        <v>7235.8903996343997</v>
      </c>
    </row>
    <row r="648" spans="1:5">
      <c r="A648" s="294" t="s">
        <v>163</v>
      </c>
      <c r="B648" s="292">
        <v>182129.96</v>
      </c>
      <c r="C648" s="292">
        <v>24616.874808758399</v>
      </c>
      <c r="D648" s="292">
        <v>157513.08519124158</v>
      </c>
    </row>
    <row r="649" spans="1:5">
      <c r="A649" s="294" t="s">
        <v>177</v>
      </c>
      <c r="B649" s="292">
        <v>848577.89</v>
      </c>
      <c r="C649" s="292">
        <v>138776.88636266062</v>
      </c>
      <c r="D649" s="292">
        <v>709801.00363733945</v>
      </c>
    </row>
    <row r="650" spans="1:5">
      <c r="A650" s="294" t="s">
        <v>110</v>
      </c>
      <c r="B650" s="292">
        <v>235716.13</v>
      </c>
      <c r="C650" s="292">
        <v>38549.143186910202</v>
      </c>
      <c r="D650" s="292">
        <v>197166.98681308981</v>
      </c>
    </row>
    <row r="651" spans="1:5">
      <c r="A651" s="295" t="s">
        <v>249</v>
      </c>
      <c r="B651" s="296">
        <v>70074.45</v>
      </c>
      <c r="C651" s="296">
        <v>11460.013393203</v>
      </c>
      <c r="D651" s="296">
        <v>58614.436606796997</v>
      </c>
      <c r="E651" s="299" t="s">
        <v>149</v>
      </c>
    </row>
    <row r="652" spans="1:5">
      <c r="A652" s="291" t="s">
        <v>3905</v>
      </c>
      <c r="B652" s="292">
        <v>4058119.2900000005</v>
      </c>
      <c r="C652" s="292">
        <v>110141.69537682971</v>
      </c>
      <c r="D652" s="292">
        <v>3947977.5946231703</v>
      </c>
    </row>
    <row r="653" spans="1:5">
      <c r="A653" s="294" t="s">
        <v>142</v>
      </c>
      <c r="B653" s="292">
        <v>22015.27</v>
      </c>
      <c r="C653" s="292">
        <v>635.36267357430006</v>
      </c>
      <c r="D653" s="292">
        <v>21379.907326425702</v>
      </c>
    </row>
    <row r="654" spans="1:5">
      <c r="A654" s="294" t="s">
        <v>143</v>
      </c>
      <c r="B654" s="292">
        <v>81591.12</v>
      </c>
      <c r="C654" s="292">
        <v>2354.7270664008001</v>
      </c>
      <c r="D654" s="292">
        <v>79236.3929335992</v>
      </c>
    </row>
    <row r="655" spans="1:5">
      <c r="A655" s="294" t="s">
        <v>251</v>
      </c>
      <c r="B655" s="292">
        <v>12009.550000000001</v>
      </c>
      <c r="C655" s="292">
        <v>346.59669385950002</v>
      </c>
      <c r="D655" s="292">
        <v>11662.953306140502</v>
      </c>
    </row>
    <row r="656" spans="1:5">
      <c r="A656" s="294" t="s">
        <v>144</v>
      </c>
      <c r="B656" s="292">
        <v>514602.27</v>
      </c>
      <c r="C656" s="292">
        <v>14851.467826404301</v>
      </c>
      <c r="D656" s="292">
        <v>499750.8021735957</v>
      </c>
    </row>
    <row r="657" spans="1:5">
      <c r="A657" s="294" t="s">
        <v>420</v>
      </c>
      <c r="B657" s="292">
        <v>167557.93</v>
      </c>
      <c r="C657" s="292">
        <v>4835.7369400137004</v>
      </c>
      <c r="D657" s="292">
        <v>162722.19305998628</v>
      </c>
    </row>
    <row r="658" spans="1:5">
      <c r="A658" s="294" t="s">
        <v>146</v>
      </c>
      <c r="B658" s="292">
        <v>109412.46</v>
      </c>
      <c r="C658" s="292">
        <v>3157.6534427214001</v>
      </c>
      <c r="D658" s="292">
        <v>106254.8065572786</v>
      </c>
    </row>
    <row r="659" spans="1:5">
      <c r="A659" s="294" t="s">
        <v>147</v>
      </c>
      <c r="B659" s="292">
        <v>65967.98</v>
      </c>
      <c r="C659" s="292">
        <v>1573.464960561</v>
      </c>
      <c r="D659" s="292">
        <v>64394.515039438993</v>
      </c>
    </row>
    <row r="660" spans="1:5">
      <c r="A660" s="294" t="s">
        <v>447</v>
      </c>
      <c r="B660" s="292">
        <v>17078.510000000002</v>
      </c>
      <c r="C660" s="292">
        <v>20.398230773800002</v>
      </c>
      <c r="D660" s="292">
        <v>17058.111769226201</v>
      </c>
    </row>
    <row r="661" spans="1:5">
      <c r="A661" s="294" t="s">
        <v>152</v>
      </c>
      <c r="B661" s="292">
        <v>38045.93</v>
      </c>
      <c r="C661" s="292">
        <v>1098.0089639337</v>
      </c>
      <c r="D661" s="292">
        <v>36947.921036066298</v>
      </c>
    </row>
    <row r="662" spans="1:5">
      <c r="A662" s="294" t="s">
        <v>153</v>
      </c>
      <c r="B662" s="292">
        <v>978508.38</v>
      </c>
      <c r="C662" s="292">
        <v>28239.839912554202</v>
      </c>
      <c r="D662" s="292">
        <v>950268.54008744576</v>
      </c>
    </row>
    <row r="663" spans="1:5">
      <c r="A663" s="294" t="s">
        <v>84</v>
      </c>
      <c r="B663" s="292">
        <v>0</v>
      </c>
      <c r="C663" s="292">
        <v>0</v>
      </c>
      <c r="D663" s="292">
        <v>0</v>
      </c>
    </row>
    <row r="664" spans="1:5">
      <c r="A664" s="294" t="s">
        <v>246</v>
      </c>
      <c r="B664" s="292">
        <v>344863.20000000007</v>
      </c>
      <c r="C664" s="292">
        <v>9952.7829896879994</v>
      </c>
      <c r="D664" s="292">
        <v>334910.41701031203</v>
      </c>
    </row>
    <row r="665" spans="1:5">
      <c r="A665" s="295" t="s">
        <v>156</v>
      </c>
      <c r="B665" s="296">
        <v>56869.33</v>
      </c>
      <c r="C665" s="296">
        <v>1641.2539820397001</v>
      </c>
      <c r="D665" s="296">
        <v>55228.076017960302</v>
      </c>
      <c r="E665" s="299" t="s">
        <v>149</v>
      </c>
    </row>
    <row r="666" spans="1:5">
      <c r="A666" s="294" t="s">
        <v>107</v>
      </c>
      <c r="B666" s="292">
        <v>150000</v>
      </c>
      <c r="C666" s="292">
        <v>-0.11700000000000001</v>
      </c>
      <c r="D666" s="292">
        <v>150000.117</v>
      </c>
    </row>
    <row r="667" spans="1:5">
      <c r="A667" s="294" t="s">
        <v>480</v>
      </c>
      <c r="B667" s="292">
        <v>37803.980000000003</v>
      </c>
      <c r="C667" s="292">
        <v>1091.0262651582</v>
      </c>
      <c r="D667" s="292">
        <v>36712.953734841802</v>
      </c>
    </row>
    <row r="668" spans="1:5">
      <c r="A668" s="294" t="s">
        <v>3906</v>
      </c>
      <c r="B668" s="292">
        <v>103899.68000000001</v>
      </c>
      <c r="C668" s="292">
        <v>2998.5541157712</v>
      </c>
      <c r="D668" s="292">
        <v>100901.12588422881</v>
      </c>
    </row>
    <row r="669" spans="1:5">
      <c r="A669" s="294" t="s">
        <v>161</v>
      </c>
      <c r="B669" s="292">
        <v>15005.85</v>
      </c>
      <c r="C669" s="292">
        <v>17.922687123000003</v>
      </c>
      <c r="D669" s="292">
        <v>14987.927312877</v>
      </c>
    </row>
    <row r="670" spans="1:5">
      <c r="A670" s="294" t="s">
        <v>162</v>
      </c>
      <c r="B670" s="292">
        <v>14926</v>
      </c>
      <c r="C670" s="292">
        <v>430.76570334000002</v>
      </c>
      <c r="D670" s="292">
        <v>14495.234296660001</v>
      </c>
    </row>
    <row r="671" spans="1:5">
      <c r="A671" s="294" t="s">
        <v>163</v>
      </c>
      <c r="B671" s="292">
        <v>285305.24</v>
      </c>
      <c r="C671" s="292">
        <v>6805.0863192179995</v>
      </c>
      <c r="D671" s="292">
        <v>278500.15368078201</v>
      </c>
    </row>
    <row r="672" spans="1:5">
      <c r="A672" s="294" t="s">
        <v>164</v>
      </c>
      <c r="B672" s="292">
        <v>380148.28000000009</v>
      </c>
      <c r="C672" s="292">
        <v>10971.113574145202</v>
      </c>
      <c r="D672" s="292">
        <v>369177.16642585484</v>
      </c>
    </row>
    <row r="673" spans="1:4">
      <c r="A673" s="294" t="s">
        <v>110</v>
      </c>
      <c r="B673" s="292">
        <v>460419.69</v>
      </c>
      <c r="C673" s="292">
        <v>13287.7536911721</v>
      </c>
      <c r="D673" s="292">
        <v>447131.93630882789</v>
      </c>
    </row>
    <row r="674" spans="1:4">
      <c r="A674" s="294" t="s">
        <v>165</v>
      </c>
      <c r="B674" s="292">
        <v>107646.36</v>
      </c>
      <c r="C674" s="292">
        <v>3106.6836377724003</v>
      </c>
      <c r="D674" s="292">
        <v>104539.6763622276</v>
      </c>
    </row>
    <row r="675" spans="1:4">
      <c r="A675" s="294" t="s">
        <v>166</v>
      </c>
      <c r="B675" s="292">
        <v>82356.55</v>
      </c>
      <c r="C675" s="292">
        <v>2376.8174450894999</v>
      </c>
      <c r="D675" s="292">
        <v>79979.732554910501</v>
      </c>
    </row>
    <row r="676" spans="1:4">
      <c r="A676" s="294" t="s">
        <v>167</v>
      </c>
      <c r="B676" s="292">
        <v>12085.73</v>
      </c>
      <c r="C676" s="292">
        <v>348.79525551570003</v>
      </c>
      <c r="D676" s="292">
        <v>11736.934744484299</v>
      </c>
    </row>
    <row r="677" spans="1:4">
      <c r="A677" s="291" t="s">
        <v>250</v>
      </c>
      <c r="B677" s="292">
        <v>2939857.5599999996</v>
      </c>
      <c r="C677" s="292">
        <v>175141.36847382915</v>
      </c>
      <c r="D677" s="292">
        <v>2764716.1915261713</v>
      </c>
    </row>
    <row r="678" spans="1:4">
      <c r="A678" s="294" t="s">
        <v>142</v>
      </c>
      <c r="B678" s="292">
        <v>13431.49</v>
      </c>
      <c r="C678" s="292">
        <v>904.47949152780006</v>
      </c>
      <c r="D678" s="292">
        <v>12527.0105084722</v>
      </c>
    </row>
    <row r="679" spans="1:4">
      <c r="A679" s="294" t="s">
        <v>143</v>
      </c>
      <c r="B679" s="292">
        <v>24867.54</v>
      </c>
      <c r="C679" s="292">
        <v>1674.5856144587999</v>
      </c>
      <c r="D679" s="292">
        <v>23192.954385541201</v>
      </c>
    </row>
    <row r="680" spans="1:4">
      <c r="A680" s="294" t="s">
        <v>251</v>
      </c>
      <c r="B680" s="292">
        <v>8142.33</v>
      </c>
      <c r="C680" s="292">
        <v>548.30629351260006</v>
      </c>
      <c r="D680" s="292">
        <v>7594.0237064874</v>
      </c>
    </row>
    <row r="681" spans="1:4">
      <c r="A681" s="294" t="s">
        <v>144</v>
      </c>
      <c r="B681" s="292">
        <v>388532.15</v>
      </c>
      <c r="C681" s="292">
        <v>26163.840458072998</v>
      </c>
      <c r="D681" s="292">
        <v>362368.30954192701</v>
      </c>
    </row>
    <row r="682" spans="1:4">
      <c r="A682" s="294" t="s">
        <v>145</v>
      </c>
      <c r="B682" s="292">
        <v>120008.52</v>
      </c>
      <c r="C682" s="292">
        <v>8081.4001386744003</v>
      </c>
      <c r="D682" s="292">
        <v>111927.1198613256</v>
      </c>
    </row>
    <row r="683" spans="1:4">
      <c r="A683" s="294" t="s">
        <v>146</v>
      </c>
      <c r="B683" s="292">
        <v>48369.950000000004</v>
      </c>
      <c r="C683" s="292">
        <v>3257.2430743890004</v>
      </c>
      <c r="D683" s="292">
        <v>45112.706925611004</v>
      </c>
    </row>
    <row r="684" spans="1:4">
      <c r="A684" s="294" t="s">
        <v>147</v>
      </c>
      <c r="B684" s="292">
        <v>418144.29000000004</v>
      </c>
      <c r="C684" s="292">
        <v>23271.632295019503</v>
      </c>
      <c r="D684" s="292">
        <v>394872.65770498052</v>
      </c>
    </row>
    <row r="685" spans="1:4">
      <c r="A685" s="294" t="s">
        <v>151</v>
      </c>
      <c r="B685" s="292">
        <v>75023.48</v>
      </c>
      <c r="C685" s="292">
        <v>5052.0976483656004</v>
      </c>
      <c r="D685" s="292">
        <v>69971.382351634398</v>
      </c>
    </row>
    <row r="686" spans="1:4">
      <c r="A686" s="294" t="s">
        <v>203</v>
      </c>
      <c r="B686" s="292">
        <v>1725.74</v>
      </c>
      <c r="C686" s="292">
        <v>116.21171126280001</v>
      </c>
      <c r="D686" s="292">
        <v>1609.5282887372</v>
      </c>
    </row>
    <row r="687" spans="1:4">
      <c r="A687" s="294" t="s">
        <v>152</v>
      </c>
      <c r="B687" s="292">
        <v>66596.160000000003</v>
      </c>
      <c r="C687" s="292">
        <v>4484.6000655552007</v>
      </c>
      <c r="D687" s="292">
        <v>62111.559934444806</v>
      </c>
    </row>
    <row r="688" spans="1:4">
      <c r="A688" s="294" t="s">
        <v>153</v>
      </c>
      <c r="B688" s="292">
        <v>210054.29</v>
      </c>
      <c r="C688" s="292">
        <v>14145.1021005438</v>
      </c>
      <c r="D688" s="292">
        <v>195909.18789945621</v>
      </c>
    </row>
    <row r="689" spans="1:4">
      <c r="A689" s="294" t="s">
        <v>84</v>
      </c>
      <c r="B689" s="292">
        <v>0</v>
      </c>
      <c r="C689" s="292">
        <v>0</v>
      </c>
      <c r="D689" s="292">
        <v>0</v>
      </c>
    </row>
    <row r="690" spans="1:4">
      <c r="A690" s="294" t="s">
        <v>154</v>
      </c>
      <c r="B690" s="292">
        <v>27454.89</v>
      </c>
      <c r="C690" s="292">
        <v>1848.8183326757999</v>
      </c>
      <c r="D690" s="292">
        <v>25606.071667324199</v>
      </c>
    </row>
    <row r="691" spans="1:4">
      <c r="A691" s="294" t="s">
        <v>155</v>
      </c>
      <c r="B691" s="292">
        <v>240257.6</v>
      </c>
      <c r="C691" s="292">
        <v>16178.999640672002</v>
      </c>
      <c r="D691" s="292">
        <v>224078.600359328</v>
      </c>
    </row>
    <row r="692" spans="1:4">
      <c r="A692" s="294" t="s">
        <v>156</v>
      </c>
      <c r="B692" s="292">
        <v>36857.54</v>
      </c>
      <c r="C692" s="292">
        <v>2481.9948522588002</v>
      </c>
      <c r="D692" s="292">
        <v>34375.545147741199</v>
      </c>
    </row>
    <row r="693" spans="1:4">
      <c r="A693" s="294" t="s">
        <v>157</v>
      </c>
      <c r="B693" s="292">
        <v>114003.18000000001</v>
      </c>
      <c r="C693" s="292">
        <v>7676.9992218995994</v>
      </c>
      <c r="D693" s="292">
        <v>106326.1807781004</v>
      </c>
    </row>
    <row r="694" spans="1:4">
      <c r="A694" s="294" t="s">
        <v>130</v>
      </c>
      <c r="B694" s="292">
        <v>188661.51</v>
      </c>
      <c r="C694" s="292">
        <v>-3509.0625804677998</v>
      </c>
      <c r="D694" s="292">
        <v>192170.57258046782</v>
      </c>
    </row>
    <row r="695" spans="1:4">
      <c r="A695" s="294" t="s">
        <v>158</v>
      </c>
      <c r="B695" s="292">
        <v>30134.5</v>
      </c>
      <c r="C695" s="292">
        <v>2029.26385959</v>
      </c>
      <c r="D695" s="292">
        <v>28105.236140410001</v>
      </c>
    </row>
    <row r="696" spans="1:4">
      <c r="A696" s="294" t="s">
        <v>162</v>
      </c>
      <c r="B696" s="292">
        <v>2130.3200000000002</v>
      </c>
      <c r="C696" s="292">
        <v>143.45621747040002</v>
      </c>
      <c r="D696" s="292">
        <v>1986.8637825296</v>
      </c>
    </row>
    <row r="697" spans="1:4">
      <c r="A697" s="294" t="s">
        <v>163</v>
      </c>
      <c r="B697" s="292">
        <v>147994.94</v>
      </c>
      <c r="C697" s="292">
        <v>8236.5917879770004</v>
      </c>
      <c r="D697" s="292">
        <v>139758.348212023</v>
      </c>
    </row>
    <row r="698" spans="1:4">
      <c r="A698" s="294" t="s">
        <v>164</v>
      </c>
      <c r="B698" s="292">
        <v>347759.1</v>
      </c>
      <c r="C698" s="292">
        <v>23418.174301002</v>
      </c>
      <c r="D698" s="292">
        <v>324340.92569899803</v>
      </c>
    </row>
    <row r="699" spans="1:4">
      <c r="A699" s="294" t="s">
        <v>110</v>
      </c>
      <c r="B699" s="292">
        <v>311342.75</v>
      </c>
      <c r="C699" s="292">
        <v>20965.889280405001</v>
      </c>
      <c r="D699" s="292">
        <v>290376.86071959499</v>
      </c>
    </row>
    <row r="700" spans="1:4">
      <c r="A700" s="294" t="s">
        <v>252</v>
      </c>
      <c r="B700" s="292">
        <v>105408.53</v>
      </c>
      <c r="C700" s="292">
        <v>7098.2336000766009</v>
      </c>
      <c r="D700" s="292">
        <v>98310.296399923391</v>
      </c>
    </row>
    <row r="701" spans="1:4">
      <c r="A701" s="294" t="s">
        <v>167</v>
      </c>
      <c r="B701" s="292">
        <v>12956.76</v>
      </c>
      <c r="C701" s="292">
        <v>872.51106888719994</v>
      </c>
      <c r="D701" s="292">
        <v>12084.248931112801</v>
      </c>
    </row>
    <row r="702" spans="1:4">
      <c r="A702" s="291" t="s">
        <v>253</v>
      </c>
      <c r="B702" s="292">
        <v>0</v>
      </c>
      <c r="C702" s="292">
        <v>0</v>
      </c>
      <c r="D702" s="292">
        <v>0</v>
      </c>
    </row>
    <row r="703" spans="1:4">
      <c r="A703" s="294" t="s">
        <v>186</v>
      </c>
      <c r="B703" s="292">
        <v>0</v>
      </c>
      <c r="C703" s="292">
        <v>0</v>
      </c>
      <c r="D703" s="292">
        <v>0</v>
      </c>
    </row>
    <row r="704" spans="1:4">
      <c r="A704" s="294" t="s">
        <v>83</v>
      </c>
      <c r="B704" s="292">
        <v>0</v>
      </c>
      <c r="C704" s="292">
        <v>0</v>
      </c>
      <c r="D704" s="292">
        <v>0</v>
      </c>
    </row>
    <row r="705" spans="1:4">
      <c r="A705" s="294" t="s">
        <v>254</v>
      </c>
      <c r="B705" s="292">
        <v>0</v>
      </c>
      <c r="C705" s="292">
        <v>0</v>
      </c>
      <c r="D705" s="292">
        <v>0</v>
      </c>
    </row>
    <row r="706" spans="1:4">
      <c r="A706" s="294" t="s">
        <v>86</v>
      </c>
      <c r="B706" s="292">
        <v>0</v>
      </c>
      <c r="C706" s="292">
        <v>0</v>
      </c>
      <c r="D706" s="292">
        <v>0</v>
      </c>
    </row>
    <row r="707" spans="1:4">
      <c r="A707" s="294" t="s">
        <v>98</v>
      </c>
      <c r="B707" s="292">
        <v>0</v>
      </c>
      <c r="C707" s="292">
        <v>0</v>
      </c>
      <c r="D707" s="292">
        <v>0</v>
      </c>
    </row>
    <row r="708" spans="1:4">
      <c r="A708" s="294" t="s">
        <v>92</v>
      </c>
      <c r="B708" s="292">
        <v>0</v>
      </c>
      <c r="C708" s="292">
        <v>0</v>
      </c>
      <c r="D708" s="292">
        <v>0</v>
      </c>
    </row>
    <row r="709" spans="1:4">
      <c r="A709" s="291" t="s">
        <v>255</v>
      </c>
      <c r="B709" s="292">
        <v>79059.77</v>
      </c>
      <c r="C709" s="292">
        <v>11287.043313404998</v>
      </c>
      <c r="D709" s="292">
        <v>67772.726686595008</v>
      </c>
    </row>
    <row r="710" spans="1:4">
      <c r="A710" s="294" t="s">
        <v>186</v>
      </c>
      <c r="B710" s="292">
        <v>20619.600000000002</v>
      </c>
      <c r="C710" s="292">
        <v>2136.500060196</v>
      </c>
      <c r="D710" s="292">
        <v>18483.099939804</v>
      </c>
    </row>
    <row r="711" spans="1:4">
      <c r="A711" s="294" t="s">
        <v>83</v>
      </c>
      <c r="B711" s="292">
        <v>12294.95</v>
      </c>
      <c r="C711" s="292">
        <v>2046.8515957975001</v>
      </c>
      <c r="D711" s="292">
        <v>10248.098404202501</v>
      </c>
    </row>
    <row r="712" spans="1:4">
      <c r="A712" s="294" t="s">
        <v>84</v>
      </c>
      <c r="B712" s="292">
        <v>0</v>
      </c>
      <c r="C712" s="292">
        <v>0</v>
      </c>
      <c r="D712" s="292">
        <v>0</v>
      </c>
    </row>
    <row r="713" spans="1:4">
      <c r="A713" s="294" t="s">
        <v>254</v>
      </c>
      <c r="B713" s="292">
        <v>30999.81</v>
      </c>
      <c r="C713" s="292">
        <v>2929.1190372249002</v>
      </c>
      <c r="D713" s="292">
        <v>28070.690962775101</v>
      </c>
    </row>
    <row r="714" spans="1:4">
      <c r="A714" s="294" t="s">
        <v>86</v>
      </c>
      <c r="B714" s="292">
        <v>3376.75</v>
      </c>
      <c r="C714" s="292">
        <v>714.09415415000001</v>
      </c>
      <c r="D714" s="292">
        <v>2662.6558458499999</v>
      </c>
    </row>
    <row r="715" spans="1:4">
      <c r="A715" s="294" t="s">
        <v>98</v>
      </c>
      <c r="B715" s="292">
        <v>11315.210000000001</v>
      </c>
      <c r="C715" s="292">
        <v>3344.5826179731002</v>
      </c>
      <c r="D715" s="292">
        <v>7970.6273820268998</v>
      </c>
    </row>
    <row r="716" spans="1:4">
      <c r="A716" s="294" t="s">
        <v>92</v>
      </c>
      <c r="B716" s="292">
        <v>453.45</v>
      </c>
      <c r="C716" s="292">
        <v>115.8958480635</v>
      </c>
      <c r="D716" s="292">
        <v>337.55415193649998</v>
      </c>
    </row>
    <row r="717" spans="1:4">
      <c r="A717" s="291" t="s">
        <v>256</v>
      </c>
      <c r="B717" s="292">
        <v>0</v>
      </c>
      <c r="C717" s="292">
        <v>0</v>
      </c>
      <c r="D717" s="292">
        <v>0</v>
      </c>
    </row>
    <row r="718" spans="1:4">
      <c r="A718" s="294" t="s">
        <v>83</v>
      </c>
      <c r="B718" s="292">
        <v>0</v>
      </c>
      <c r="C718" s="292">
        <v>0</v>
      </c>
      <c r="D718" s="292">
        <v>0</v>
      </c>
    </row>
    <row r="719" spans="1:4">
      <c r="A719" s="294" t="s">
        <v>169</v>
      </c>
      <c r="B719" s="292">
        <v>0</v>
      </c>
      <c r="C719" s="292">
        <v>0</v>
      </c>
      <c r="D719" s="292">
        <v>0</v>
      </c>
    </row>
    <row r="720" spans="1:4">
      <c r="A720" s="294" t="s">
        <v>204</v>
      </c>
      <c r="B720" s="292">
        <v>0</v>
      </c>
      <c r="C720" s="292">
        <v>0</v>
      </c>
      <c r="D720" s="292">
        <v>0</v>
      </c>
    </row>
    <row r="721" spans="1:4">
      <c r="A721" s="294" t="s">
        <v>257</v>
      </c>
      <c r="B721" s="292">
        <v>0</v>
      </c>
      <c r="C721" s="292">
        <v>0</v>
      </c>
      <c r="D721" s="292">
        <v>0</v>
      </c>
    </row>
    <row r="722" spans="1:4">
      <c r="A722" s="294" t="s">
        <v>134</v>
      </c>
      <c r="B722" s="292">
        <v>0</v>
      </c>
      <c r="C722" s="292">
        <v>0</v>
      </c>
      <c r="D722" s="292">
        <v>0</v>
      </c>
    </row>
    <row r="723" spans="1:4">
      <c r="A723" s="291" t="s">
        <v>258</v>
      </c>
      <c r="B723" s="292">
        <v>0</v>
      </c>
      <c r="C723" s="292">
        <v>0</v>
      </c>
      <c r="D723" s="292">
        <v>0</v>
      </c>
    </row>
    <row r="724" spans="1:4">
      <c r="A724" s="294" t="s">
        <v>83</v>
      </c>
      <c r="B724" s="292">
        <v>0</v>
      </c>
      <c r="C724" s="292">
        <v>0</v>
      </c>
      <c r="D724" s="292">
        <v>0</v>
      </c>
    </row>
    <row r="725" spans="1:4">
      <c r="A725" s="294" t="s">
        <v>86</v>
      </c>
      <c r="B725" s="292">
        <v>0</v>
      </c>
      <c r="C725" s="292">
        <v>0</v>
      </c>
      <c r="D725" s="292">
        <v>0</v>
      </c>
    </row>
    <row r="726" spans="1:4">
      <c r="A726" s="294" t="s">
        <v>92</v>
      </c>
      <c r="B726" s="292">
        <v>0</v>
      </c>
      <c r="C726" s="292">
        <v>0</v>
      </c>
      <c r="D726" s="292">
        <v>0</v>
      </c>
    </row>
    <row r="727" spans="1:4">
      <c r="A727" s="291" t="s">
        <v>259</v>
      </c>
      <c r="B727" s="292">
        <v>0</v>
      </c>
      <c r="C727" s="292">
        <v>0</v>
      </c>
      <c r="D727" s="292">
        <v>0</v>
      </c>
    </row>
    <row r="728" spans="1:4">
      <c r="A728" s="294" t="s">
        <v>83</v>
      </c>
      <c r="B728" s="292">
        <v>0</v>
      </c>
      <c r="C728" s="292">
        <v>0</v>
      </c>
      <c r="D728" s="292">
        <v>0</v>
      </c>
    </row>
    <row r="729" spans="1:4">
      <c r="A729" s="294" t="s">
        <v>92</v>
      </c>
      <c r="B729" s="292">
        <v>0</v>
      </c>
      <c r="C729" s="292">
        <v>0</v>
      </c>
      <c r="D729" s="292">
        <v>0</v>
      </c>
    </row>
    <row r="730" spans="1:4">
      <c r="A730" s="291" t="s">
        <v>260</v>
      </c>
      <c r="B730" s="292">
        <v>0</v>
      </c>
      <c r="C730" s="292">
        <v>0</v>
      </c>
      <c r="D730" s="292">
        <v>0</v>
      </c>
    </row>
    <row r="731" spans="1:4">
      <c r="A731" s="294" t="s">
        <v>86</v>
      </c>
      <c r="B731" s="292">
        <v>0</v>
      </c>
      <c r="C731" s="292">
        <v>0</v>
      </c>
      <c r="D731" s="292">
        <v>0</v>
      </c>
    </row>
    <row r="732" spans="1:4">
      <c r="A732" s="291" t="s">
        <v>261</v>
      </c>
      <c r="B732" s="292">
        <v>0</v>
      </c>
      <c r="C732" s="292">
        <v>0</v>
      </c>
      <c r="D732" s="292">
        <v>0</v>
      </c>
    </row>
    <row r="733" spans="1:4">
      <c r="A733" s="294" t="s">
        <v>83</v>
      </c>
      <c r="B733" s="292">
        <v>0</v>
      </c>
      <c r="C733" s="292">
        <v>0</v>
      </c>
      <c r="D733" s="292">
        <v>0</v>
      </c>
    </row>
    <row r="734" spans="1:4">
      <c r="A734" s="291" t="s">
        <v>262</v>
      </c>
      <c r="B734" s="292">
        <v>11848665.890000002</v>
      </c>
      <c r="C734" s="292">
        <v>435229.69873424422</v>
      </c>
      <c r="D734" s="292">
        <v>11413436.191265756</v>
      </c>
    </row>
    <row r="735" spans="1:4">
      <c r="A735" s="294" t="s">
        <v>203</v>
      </c>
      <c r="B735" s="292">
        <v>366112.72000000003</v>
      </c>
      <c r="C735" s="292">
        <v>17702.941240336</v>
      </c>
      <c r="D735" s="292">
        <v>348409.77875966404</v>
      </c>
    </row>
    <row r="736" spans="1:4">
      <c r="A736" s="294" t="s">
        <v>127</v>
      </c>
      <c r="B736" s="292">
        <v>2854920.81</v>
      </c>
      <c r="C736" s="292">
        <v>138046.26986257802</v>
      </c>
      <c r="D736" s="292">
        <v>2716874.5401374223</v>
      </c>
    </row>
    <row r="737" spans="1:4">
      <c r="A737" s="294" t="s">
        <v>84</v>
      </c>
      <c r="B737" s="292">
        <v>0</v>
      </c>
      <c r="C737" s="292">
        <v>0</v>
      </c>
      <c r="D737" s="292">
        <v>0</v>
      </c>
    </row>
    <row r="738" spans="1:4">
      <c r="A738" s="294" t="s">
        <v>107</v>
      </c>
      <c r="B738" s="292">
        <v>35799.339999999997</v>
      </c>
      <c r="C738" s="292">
        <v>-0.91751019759999997</v>
      </c>
      <c r="D738" s="292">
        <v>35800.257510197604</v>
      </c>
    </row>
    <row r="739" spans="1:4">
      <c r="A739" s="294" t="s">
        <v>263</v>
      </c>
      <c r="B739" s="292">
        <v>333104.78000000003</v>
      </c>
      <c r="C739" s="292">
        <v>10491.501461358001</v>
      </c>
      <c r="D739" s="292">
        <v>322613.27853864204</v>
      </c>
    </row>
    <row r="740" spans="1:4">
      <c r="A740" s="294" t="s">
        <v>264</v>
      </c>
      <c r="B740" s="292">
        <v>50418.91</v>
      </c>
      <c r="C740" s="292">
        <v>1587.9990312509999</v>
      </c>
      <c r="D740" s="292">
        <v>48830.910968749005</v>
      </c>
    </row>
    <row r="741" spans="1:4">
      <c r="A741" s="294" t="s">
        <v>172</v>
      </c>
      <c r="B741" s="292">
        <v>7622151.2300000004</v>
      </c>
      <c r="C741" s="292">
        <v>240068.03735520301</v>
      </c>
      <c r="D741" s="292">
        <v>7382083.1926447973</v>
      </c>
    </row>
    <row r="742" spans="1:4">
      <c r="A742" s="294" t="s">
        <v>98</v>
      </c>
      <c r="B742" s="292">
        <v>565289.79</v>
      </c>
      <c r="C742" s="292">
        <v>27333.909447702001</v>
      </c>
      <c r="D742" s="292">
        <v>537955.88055229804</v>
      </c>
    </row>
    <row r="743" spans="1:4">
      <c r="A743" s="294" t="s">
        <v>265</v>
      </c>
      <c r="B743" s="292">
        <v>0</v>
      </c>
      <c r="C743" s="292">
        <v>0</v>
      </c>
      <c r="D743" s="292">
        <v>0</v>
      </c>
    </row>
    <row r="744" spans="1:4">
      <c r="A744" s="294" t="s">
        <v>136</v>
      </c>
      <c r="B744" s="292">
        <v>20868.310000000001</v>
      </c>
      <c r="C744" s="292">
        <v>-4.21539862E-2</v>
      </c>
      <c r="D744" s="292">
        <v>20868.352153986201</v>
      </c>
    </row>
    <row r="745" spans="1:4">
      <c r="A745" s="291" t="s">
        <v>266</v>
      </c>
      <c r="B745" s="292">
        <v>0</v>
      </c>
      <c r="C745" s="292">
        <v>0</v>
      </c>
      <c r="D745" s="292">
        <v>0</v>
      </c>
    </row>
    <row r="746" spans="1:4">
      <c r="A746" s="294" t="s">
        <v>168</v>
      </c>
      <c r="B746" s="292">
        <v>0</v>
      </c>
      <c r="C746" s="292">
        <v>0</v>
      </c>
      <c r="D746" s="292">
        <v>0</v>
      </c>
    </row>
    <row r="747" spans="1:4">
      <c r="A747" s="294" t="s">
        <v>169</v>
      </c>
      <c r="B747" s="292">
        <v>0</v>
      </c>
      <c r="C747" s="292">
        <v>0</v>
      </c>
      <c r="D747" s="292">
        <v>0</v>
      </c>
    </row>
    <row r="748" spans="1:4">
      <c r="A748" s="294" t="s">
        <v>134</v>
      </c>
      <c r="B748" s="292">
        <v>0</v>
      </c>
      <c r="C748" s="292">
        <v>0</v>
      </c>
      <c r="D748" s="292">
        <v>0</v>
      </c>
    </row>
    <row r="749" spans="1:4">
      <c r="A749" s="294" t="s">
        <v>135</v>
      </c>
      <c r="B749" s="292">
        <v>0</v>
      </c>
      <c r="C749" s="292">
        <v>0</v>
      </c>
      <c r="D749" s="292">
        <v>0</v>
      </c>
    </row>
    <row r="750" spans="1:4">
      <c r="A750" s="294" t="s">
        <v>173</v>
      </c>
      <c r="B750" s="292">
        <v>0</v>
      </c>
      <c r="C750" s="292">
        <v>0</v>
      </c>
      <c r="D750" s="292">
        <v>0</v>
      </c>
    </row>
    <row r="751" spans="1:4">
      <c r="A751" s="294" t="s">
        <v>86</v>
      </c>
      <c r="B751" s="292">
        <v>0</v>
      </c>
      <c r="C751" s="292">
        <v>0</v>
      </c>
      <c r="D751" s="292">
        <v>0</v>
      </c>
    </row>
    <row r="752" spans="1:4">
      <c r="A752" s="291" t="s">
        <v>267</v>
      </c>
      <c r="B752" s="292">
        <v>0</v>
      </c>
      <c r="C752" s="292">
        <v>0</v>
      </c>
      <c r="D752" s="292">
        <v>0</v>
      </c>
    </row>
    <row r="753" spans="1:4">
      <c r="A753" s="294" t="s">
        <v>80</v>
      </c>
      <c r="B753" s="292">
        <v>0</v>
      </c>
      <c r="C753" s="292">
        <v>0</v>
      </c>
      <c r="D753" s="292">
        <v>0</v>
      </c>
    </row>
    <row r="754" spans="1:4">
      <c r="A754" s="294" t="s">
        <v>169</v>
      </c>
      <c r="B754" s="292">
        <v>0</v>
      </c>
      <c r="C754" s="292">
        <v>0</v>
      </c>
      <c r="D754" s="292">
        <v>0</v>
      </c>
    </row>
    <row r="755" spans="1:4">
      <c r="A755" s="291" t="s">
        <v>268</v>
      </c>
      <c r="B755" s="292">
        <v>0</v>
      </c>
      <c r="C755" s="292">
        <v>0</v>
      </c>
      <c r="D755" s="292">
        <v>0</v>
      </c>
    </row>
    <row r="756" spans="1:4">
      <c r="A756" s="294" t="s">
        <v>168</v>
      </c>
      <c r="B756" s="292">
        <v>0</v>
      </c>
      <c r="C756" s="292">
        <v>0</v>
      </c>
      <c r="D756" s="292">
        <v>0</v>
      </c>
    </row>
    <row r="757" spans="1:4">
      <c r="A757" s="294" t="s">
        <v>83</v>
      </c>
      <c r="B757" s="292">
        <v>0</v>
      </c>
      <c r="C757" s="292">
        <v>0</v>
      </c>
      <c r="D757" s="292">
        <v>0</v>
      </c>
    </row>
    <row r="758" spans="1:4">
      <c r="A758" s="294" t="s">
        <v>92</v>
      </c>
      <c r="B758" s="292">
        <v>0</v>
      </c>
      <c r="C758" s="292">
        <v>0</v>
      </c>
      <c r="D758" s="292">
        <v>0</v>
      </c>
    </row>
    <row r="759" spans="1:4">
      <c r="A759" s="291" t="s">
        <v>269</v>
      </c>
      <c r="B759" s="292">
        <v>0</v>
      </c>
      <c r="C759" s="292">
        <v>0</v>
      </c>
      <c r="D759" s="292">
        <v>0</v>
      </c>
    </row>
    <row r="760" spans="1:4">
      <c r="A760" s="294" t="s">
        <v>83</v>
      </c>
      <c r="B760" s="292">
        <v>0</v>
      </c>
      <c r="C760" s="292">
        <v>0</v>
      </c>
      <c r="D760" s="292">
        <v>0</v>
      </c>
    </row>
    <row r="761" spans="1:4">
      <c r="A761" s="294" t="s">
        <v>135</v>
      </c>
      <c r="B761" s="292">
        <v>0</v>
      </c>
      <c r="C761" s="292">
        <v>0</v>
      </c>
      <c r="D761" s="292">
        <v>0</v>
      </c>
    </row>
    <row r="762" spans="1:4">
      <c r="A762" s="294" t="s">
        <v>86</v>
      </c>
      <c r="B762" s="292">
        <v>0</v>
      </c>
      <c r="C762" s="292">
        <v>0</v>
      </c>
      <c r="D762" s="292">
        <v>0</v>
      </c>
    </row>
    <row r="763" spans="1:4">
      <c r="A763" s="294" t="s">
        <v>92</v>
      </c>
      <c r="B763" s="292">
        <v>0</v>
      </c>
      <c r="C763" s="292">
        <v>0</v>
      </c>
      <c r="D763" s="292">
        <v>0</v>
      </c>
    </row>
    <row r="764" spans="1:4">
      <c r="A764" s="291" t="s">
        <v>270</v>
      </c>
      <c r="B764" s="292">
        <v>31589.190000000002</v>
      </c>
      <c r="C764" s="292">
        <v>13091.672442813</v>
      </c>
      <c r="D764" s="292">
        <v>18497.517557187002</v>
      </c>
    </row>
    <row r="765" spans="1:4">
      <c r="A765" s="294" t="s">
        <v>80</v>
      </c>
      <c r="B765" s="292">
        <v>1548.33</v>
      </c>
      <c r="C765" s="292">
        <v>341.36235889560004</v>
      </c>
      <c r="D765" s="292">
        <v>1206.9676411043999</v>
      </c>
    </row>
    <row r="766" spans="1:4">
      <c r="A766" s="294" t="s">
        <v>91</v>
      </c>
      <c r="B766" s="292">
        <v>8750.130000000001</v>
      </c>
      <c r="C766" s="292">
        <v>4654.1235334509001</v>
      </c>
      <c r="D766" s="292">
        <v>4096.0064665491009</v>
      </c>
    </row>
    <row r="767" spans="1:4">
      <c r="A767" s="294" t="s">
        <v>83</v>
      </c>
      <c r="B767" s="292">
        <v>1089.08</v>
      </c>
      <c r="C767" s="292">
        <v>443.63728243980006</v>
      </c>
      <c r="D767" s="292">
        <v>645.44271756019987</v>
      </c>
    </row>
    <row r="768" spans="1:4">
      <c r="A768" s="294" t="s">
        <v>86</v>
      </c>
      <c r="B768" s="292">
        <v>9915.5400000000009</v>
      </c>
      <c r="C768" s="292">
        <v>4032.1655186100002</v>
      </c>
      <c r="D768" s="292">
        <v>5883.3744813899993</v>
      </c>
    </row>
    <row r="769" spans="1:4">
      <c r="A769" s="294" t="s">
        <v>98</v>
      </c>
      <c r="B769" s="292">
        <v>3769.2</v>
      </c>
      <c r="C769" s="292">
        <v>-15.695411979599996</v>
      </c>
      <c r="D769" s="292">
        <v>3784.8954119796003</v>
      </c>
    </row>
    <row r="770" spans="1:4">
      <c r="A770" s="294" t="s">
        <v>99</v>
      </c>
      <c r="B770" s="292">
        <v>7394.71</v>
      </c>
      <c r="C770" s="292">
        <v>3933.1865736903001</v>
      </c>
      <c r="D770" s="292">
        <v>3461.5234263097</v>
      </c>
    </row>
    <row r="771" spans="1:4">
      <c r="A771" s="294" t="s">
        <v>92</v>
      </c>
      <c r="B771" s="292">
        <v>-877.80000000000007</v>
      </c>
      <c r="C771" s="292">
        <v>-297.10741229400003</v>
      </c>
      <c r="D771" s="292">
        <v>-580.69258770600004</v>
      </c>
    </row>
    <row r="772" spans="1:4">
      <c r="A772" s="291" t="s">
        <v>271</v>
      </c>
      <c r="B772" s="292">
        <v>0</v>
      </c>
      <c r="C772" s="292">
        <v>0</v>
      </c>
      <c r="D772" s="292">
        <v>0</v>
      </c>
    </row>
    <row r="773" spans="1:4">
      <c r="A773" s="294" t="s">
        <v>169</v>
      </c>
      <c r="B773" s="292">
        <v>0</v>
      </c>
      <c r="C773" s="292">
        <v>0</v>
      </c>
      <c r="D773" s="292">
        <v>0</v>
      </c>
    </row>
    <row r="774" spans="1:4">
      <c r="A774" s="294" t="s">
        <v>133</v>
      </c>
      <c r="B774" s="292">
        <v>0</v>
      </c>
      <c r="C774" s="292">
        <v>0</v>
      </c>
      <c r="D774" s="292">
        <v>0</v>
      </c>
    </row>
    <row r="775" spans="1:4">
      <c r="A775" s="294" t="s">
        <v>135</v>
      </c>
      <c r="B775" s="292">
        <v>0</v>
      </c>
      <c r="C775" s="292">
        <v>0</v>
      </c>
      <c r="D775" s="292">
        <v>0</v>
      </c>
    </row>
    <row r="776" spans="1:4">
      <c r="A776" s="291" t="s">
        <v>272</v>
      </c>
      <c r="B776" s="292">
        <v>0</v>
      </c>
      <c r="C776" s="292">
        <v>0</v>
      </c>
      <c r="D776" s="292">
        <v>0</v>
      </c>
    </row>
    <row r="777" spans="1:4">
      <c r="A777" s="294" t="s">
        <v>140</v>
      </c>
      <c r="B777" s="292">
        <v>0</v>
      </c>
      <c r="C777" s="292">
        <v>0</v>
      </c>
      <c r="D777" s="292">
        <v>0</v>
      </c>
    </row>
    <row r="778" spans="1:4">
      <c r="A778" s="294" t="s">
        <v>217</v>
      </c>
      <c r="B778" s="292">
        <v>0</v>
      </c>
      <c r="C778" s="292">
        <v>0</v>
      </c>
      <c r="D778" s="292">
        <v>0</v>
      </c>
    </row>
    <row r="779" spans="1:4">
      <c r="A779" s="291" t="s">
        <v>273</v>
      </c>
      <c r="B779" s="292">
        <v>0</v>
      </c>
      <c r="C779" s="292">
        <v>0</v>
      </c>
      <c r="D779" s="292">
        <v>0</v>
      </c>
    </row>
    <row r="780" spans="1:4">
      <c r="A780" s="294" t="s">
        <v>80</v>
      </c>
      <c r="B780" s="292">
        <v>0</v>
      </c>
      <c r="C780" s="292">
        <v>0</v>
      </c>
      <c r="D780" s="292">
        <v>0</v>
      </c>
    </row>
    <row r="781" spans="1:4">
      <c r="A781" s="294" t="s">
        <v>168</v>
      </c>
      <c r="B781" s="292">
        <v>0</v>
      </c>
      <c r="C781" s="292">
        <v>0</v>
      </c>
      <c r="D781" s="292">
        <v>0</v>
      </c>
    </row>
    <row r="782" spans="1:4">
      <c r="A782" s="294" t="s">
        <v>83</v>
      </c>
      <c r="B782" s="292">
        <v>0</v>
      </c>
      <c r="C782" s="292">
        <v>0</v>
      </c>
      <c r="D782" s="292">
        <v>0</v>
      </c>
    </row>
    <row r="783" spans="1:4">
      <c r="A783" s="294" t="s">
        <v>169</v>
      </c>
      <c r="B783" s="292">
        <v>0</v>
      </c>
      <c r="C783" s="292">
        <v>0</v>
      </c>
      <c r="D783" s="292">
        <v>0</v>
      </c>
    </row>
    <row r="784" spans="1:4">
      <c r="A784" s="294" t="s">
        <v>85</v>
      </c>
      <c r="B784" s="292">
        <v>0</v>
      </c>
      <c r="C784" s="292">
        <v>0</v>
      </c>
      <c r="D784" s="292">
        <v>0</v>
      </c>
    </row>
    <row r="785" spans="1:4">
      <c r="A785" s="294" t="s">
        <v>208</v>
      </c>
      <c r="B785" s="292">
        <v>0</v>
      </c>
      <c r="C785" s="292">
        <v>0</v>
      </c>
      <c r="D785" s="292">
        <v>0</v>
      </c>
    </row>
    <row r="786" spans="1:4">
      <c r="A786" s="294" t="s">
        <v>132</v>
      </c>
      <c r="B786" s="292">
        <v>0</v>
      </c>
      <c r="C786" s="292">
        <v>0</v>
      </c>
      <c r="D786" s="292">
        <v>0</v>
      </c>
    </row>
    <row r="787" spans="1:4">
      <c r="A787" s="294" t="s">
        <v>133</v>
      </c>
      <c r="B787" s="292">
        <v>0</v>
      </c>
      <c r="C787" s="292">
        <v>0</v>
      </c>
      <c r="D787" s="292">
        <v>0</v>
      </c>
    </row>
    <row r="788" spans="1:4">
      <c r="A788" s="294" t="s">
        <v>134</v>
      </c>
      <c r="B788" s="292">
        <v>0</v>
      </c>
      <c r="C788" s="292">
        <v>0</v>
      </c>
      <c r="D788" s="292">
        <v>0</v>
      </c>
    </row>
    <row r="789" spans="1:4">
      <c r="A789" s="294" t="s">
        <v>135</v>
      </c>
      <c r="B789" s="292">
        <v>0</v>
      </c>
      <c r="C789" s="292">
        <v>0</v>
      </c>
      <c r="D789" s="292">
        <v>0</v>
      </c>
    </row>
    <row r="790" spans="1:4">
      <c r="A790" s="294" t="s">
        <v>86</v>
      </c>
      <c r="B790" s="292">
        <v>0</v>
      </c>
      <c r="C790" s="292">
        <v>0</v>
      </c>
      <c r="D790" s="292">
        <v>0</v>
      </c>
    </row>
    <row r="791" spans="1:4">
      <c r="A791" s="294" t="s">
        <v>92</v>
      </c>
      <c r="B791" s="292">
        <v>0</v>
      </c>
      <c r="C791" s="292">
        <v>0</v>
      </c>
      <c r="D791" s="292">
        <v>0</v>
      </c>
    </row>
    <row r="792" spans="1:4">
      <c r="A792" s="291" t="s">
        <v>274</v>
      </c>
      <c r="B792" s="292">
        <v>2542266.4899999998</v>
      </c>
      <c r="C792" s="292">
        <v>655534.55699864542</v>
      </c>
      <c r="D792" s="292">
        <v>1886731.9330013546</v>
      </c>
    </row>
    <row r="793" spans="1:4">
      <c r="A793" s="294" t="s">
        <v>275</v>
      </c>
      <c r="B793" s="292">
        <v>49853.55</v>
      </c>
      <c r="C793" s="292">
        <v>8153.076487917001</v>
      </c>
      <c r="D793" s="292">
        <v>41700.473512083001</v>
      </c>
    </row>
    <row r="794" spans="1:4">
      <c r="A794" s="294" t="s">
        <v>276</v>
      </c>
      <c r="B794" s="292">
        <v>2492412.94</v>
      </c>
      <c r="C794" s="292">
        <v>647381.48051072843</v>
      </c>
      <c r="D794" s="292">
        <v>1845031.4594892715</v>
      </c>
    </row>
    <row r="795" spans="1:4">
      <c r="A795" s="291" t="s">
        <v>277</v>
      </c>
      <c r="B795" s="292">
        <v>2542266.4699999997</v>
      </c>
      <c r="C795" s="292">
        <v>655534.54987982183</v>
      </c>
      <c r="D795" s="292">
        <v>1886731.920120178</v>
      </c>
    </row>
    <row r="796" spans="1:4">
      <c r="A796" s="294" t="s">
        <v>275</v>
      </c>
      <c r="B796" s="292">
        <v>49853.57</v>
      </c>
      <c r="C796" s="292">
        <v>8153.0797587278003</v>
      </c>
      <c r="D796" s="292">
        <v>41700.4902412722</v>
      </c>
    </row>
    <row r="797" spans="1:4">
      <c r="A797" s="294" t="s">
        <v>276</v>
      </c>
      <c r="B797" s="292">
        <v>2492412.9</v>
      </c>
      <c r="C797" s="292">
        <v>647381.47012109403</v>
      </c>
      <c r="D797" s="292">
        <v>1845031.4298789059</v>
      </c>
    </row>
    <row r="798" spans="1:4">
      <c r="A798" s="291" t="s">
        <v>278</v>
      </c>
      <c r="B798" s="292">
        <v>0</v>
      </c>
      <c r="C798" s="292">
        <v>0</v>
      </c>
      <c r="D798" s="292">
        <v>0</v>
      </c>
    </row>
    <row r="799" spans="1:4">
      <c r="A799" s="294" t="s">
        <v>84</v>
      </c>
      <c r="B799" s="292">
        <v>0</v>
      </c>
      <c r="C799" s="292">
        <v>0</v>
      </c>
      <c r="D799" s="292">
        <v>0</v>
      </c>
    </row>
    <row r="800" spans="1:4">
      <c r="A800" s="291" t="s">
        <v>279</v>
      </c>
      <c r="B800" s="292">
        <v>0</v>
      </c>
      <c r="C800" s="292">
        <v>0</v>
      </c>
      <c r="D800" s="292">
        <v>0</v>
      </c>
    </row>
    <row r="801" spans="1:4">
      <c r="A801" s="294" t="s">
        <v>84</v>
      </c>
      <c r="B801" s="292">
        <v>0</v>
      </c>
      <c r="C801" s="292">
        <v>0</v>
      </c>
      <c r="D801" s="292">
        <v>0</v>
      </c>
    </row>
    <row r="802" spans="1:4">
      <c r="A802" s="291" t="s">
        <v>280</v>
      </c>
      <c r="B802" s="292">
        <v>0</v>
      </c>
      <c r="C802" s="292">
        <v>0</v>
      </c>
      <c r="D802" s="292">
        <v>0</v>
      </c>
    </row>
    <row r="803" spans="1:4">
      <c r="A803" s="294" t="s">
        <v>281</v>
      </c>
      <c r="B803" s="292">
        <v>0</v>
      </c>
      <c r="C803" s="292">
        <v>0</v>
      </c>
      <c r="D803" s="292">
        <v>0</v>
      </c>
    </row>
    <row r="804" spans="1:4">
      <c r="A804" s="294" t="s">
        <v>84</v>
      </c>
      <c r="B804" s="292">
        <v>0</v>
      </c>
      <c r="C804" s="292">
        <v>0</v>
      </c>
      <c r="D804" s="292">
        <v>0</v>
      </c>
    </row>
    <row r="805" spans="1:4">
      <c r="A805" s="291" t="s">
        <v>4262</v>
      </c>
      <c r="B805" s="292">
        <v>2282.7600000000002</v>
      </c>
      <c r="C805" s="292">
        <v>917.64628150319993</v>
      </c>
      <c r="D805" s="292">
        <v>1365.1137184968002</v>
      </c>
    </row>
    <row r="806" spans="1:4">
      <c r="A806" s="294" t="s">
        <v>4263</v>
      </c>
      <c r="B806" s="292">
        <v>2282.7600000000002</v>
      </c>
      <c r="C806" s="292">
        <v>917.64628150319993</v>
      </c>
      <c r="D806" s="292">
        <v>1365.1137184968002</v>
      </c>
    </row>
    <row r="807" spans="1:4">
      <c r="A807" s="291" t="s">
        <v>282</v>
      </c>
      <c r="B807" s="292">
        <v>0</v>
      </c>
      <c r="C807" s="292">
        <v>0</v>
      </c>
      <c r="D807" s="292">
        <v>0</v>
      </c>
    </row>
    <row r="808" spans="1:4">
      <c r="A808" s="294" t="s">
        <v>84</v>
      </c>
      <c r="B808" s="292">
        <v>0</v>
      </c>
      <c r="C808" s="292">
        <v>0</v>
      </c>
      <c r="D808" s="292">
        <v>0</v>
      </c>
    </row>
    <row r="809" spans="1:4">
      <c r="A809" s="291" t="s">
        <v>283</v>
      </c>
      <c r="B809" s="292">
        <v>2282.7600000000002</v>
      </c>
      <c r="C809" s="292">
        <v>917.64628150319993</v>
      </c>
      <c r="D809" s="292">
        <v>1365.1137184968002</v>
      </c>
    </row>
    <row r="810" spans="1:4">
      <c r="A810" s="294" t="s">
        <v>4263</v>
      </c>
      <c r="B810" s="292">
        <v>2282.7600000000002</v>
      </c>
      <c r="C810" s="292">
        <v>917.64628150319993</v>
      </c>
      <c r="D810" s="292">
        <v>1365.1137184968002</v>
      </c>
    </row>
    <row r="811" spans="1:4">
      <c r="A811" s="294" t="s">
        <v>284</v>
      </c>
      <c r="B811" s="292">
        <v>0</v>
      </c>
      <c r="C811" s="292">
        <v>0</v>
      </c>
      <c r="D811" s="292">
        <v>0</v>
      </c>
    </row>
    <row r="812" spans="1:4">
      <c r="A812" s="294" t="s">
        <v>84</v>
      </c>
      <c r="B812" s="292">
        <v>0</v>
      </c>
      <c r="C812" s="292">
        <v>0</v>
      </c>
      <c r="D812" s="292">
        <v>0</v>
      </c>
    </row>
    <row r="813" spans="1:4">
      <c r="A813" s="291" t="s">
        <v>4264</v>
      </c>
      <c r="B813" s="292">
        <v>1141.3900000000001</v>
      </c>
      <c r="C813" s="292">
        <v>458.82716064980002</v>
      </c>
      <c r="D813" s="292">
        <v>682.56283935020008</v>
      </c>
    </row>
    <row r="814" spans="1:4">
      <c r="A814" s="294" t="s">
        <v>4263</v>
      </c>
      <c r="B814" s="292">
        <v>1141.3900000000001</v>
      </c>
      <c r="C814" s="292">
        <v>458.82716064980002</v>
      </c>
      <c r="D814" s="292">
        <v>682.56283935020008</v>
      </c>
    </row>
    <row r="815" spans="1:4">
      <c r="A815" s="291" t="s">
        <v>4265</v>
      </c>
      <c r="B815" s="292">
        <v>1141.3900000000001</v>
      </c>
      <c r="C815" s="292">
        <v>458.82716064980002</v>
      </c>
      <c r="D815" s="292">
        <v>682.56283935020008</v>
      </c>
    </row>
    <row r="816" spans="1:4">
      <c r="A816" s="294" t="s">
        <v>4263</v>
      </c>
      <c r="B816" s="292">
        <v>1141.3900000000001</v>
      </c>
      <c r="C816" s="292">
        <v>458.82716064980002</v>
      </c>
      <c r="D816" s="292">
        <v>682.56283935020008</v>
      </c>
    </row>
    <row r="817" spans="1:4">
      <c r="A817" s="291" t="s">
        <v>285</v>
      </c>
      <c r="B817" s="292">
        <v>1141.3900000000001</v>
      </c>
      <c r="C817" s="292">
        <v>458.82716064980002</v>
      </c>
      <c r="D817" s="292">
        <v>682.56283935020008</v>
      </c>
    </row>
    <row r="818" spans="1:4">
      <c r="A818" s="294" t="s">
        <v>4263</v>
      </c>
      <c r="B818" s="292">
        <v>1141.3900000000001</v>
      </c>
      <c r="C818" s="292">
        <v>458.82716064980002</v>
      </c>
      <c r="D818" s="292">
        <v>682.56283935020008</v>
      </c>
    </row>
    <row r="819" spans="1:4">
      <c r="A819" s="294" t="s">
        <v>84</v>
      </c>
      <c r="B819" s="292">
        <v>0</v>
      </c>
      <c r="C819" s="292">
        <v>0</v>
      </c>
      <c r="D819" s="292">
        <v>0</v>
      </c>
    </row>
    <row r="820" spans="1:4">
      <c r="A820" s="291" t="s">
        <v>286</v>
      </c>
      <c r="B820" s="292">
        <v>3564.26</v>
      </c>
      <c r="C820" s="292">
        <v>1432.7962358331999</v>
      </c>
      <c r="D820" s="292">
        <v>2131.4637641668005</v>
      </c>
    </row>
    <row r="821" spans="1:4">
      <c r="A821" s="294" t="s">
        <v>4263</v>
      </c>
      <c r="B821" s="292">
        <v>3564.26</v>
      </c>
      <c r="C821" s="292">
        <v>1432.7962358331999</v>
      </c>
      <c r="D821" s="292">
        <v>2131.4637641668005</v>
      </c>
    </row>
    <row r="822" spans="1:4">
      <c r="A822" s="294" t="s">
        <v>84</v>
      </c>
      <c r="B822" s="292">
        <v>0</v>
      </c>
      <c r="C822" s="292">
        <v>0</v>
      </c>
      <c r="D822" s="292">
        <v>0</v>
      </c>
    </row>
    <row r="823" spans="1:4">
      <c r="A823" s="291" t="s">
        <v>287</v>
      </c>
      <c r="B823" s="292">
        <v>2282.7600000000002</v>
      </c>
      <c r="C823" s="292">
        <v>917.64628150319993</v>
      </c>
      <c r="D823" s="292">
        <v>1365.1137184968002</v>
      </c>
    </row>
    <row r="824" spans="1:4">
      <c r="A824" s="294" t="s">
        <v>4263</v>
      </c>
      <c r="B824" s="292">
        <v>2282.7600000000002</v>
      </c>
      <c r="C824" s="292">
        <v>917.64628150319993</v>
      </c>
      <c r="D824" s="292">
        <v>1365.1137184968002</v>
      </c>
    </row>
    <row r="825" spans="1:4">
      <c r="A825" s="294" t="s">
        <v>84</v>
      </c>
      <c r="B825" s="292">
        <v>0</v>
      </c>
      <c r="C825" s="292">
        <v>0</v>
      </c>
      <c r="D825" s="292">
        <v>0</v>
      </c>
    </row>
    <row r="826" spans="1:4">
      <c r="A826" s="294" t="s">
        <v>288</v>
      </c>
      <c r="B826" s="292">
        <v>0</v>
      </c>
      <c r="C826" s="292">
        <v>0</v>
      </c>
      <c r="D826" s="292">
        <v>0</v>
      </c>
    </row>
    <row r="827" spans="1:4">
      <c r="A827" s="291" t="s">
        <v>4266</v>
      </c>
      <c r="B827" s="292">
        <v>2282.7600000000002</v>
      </c>
      <c r="C827" s="292">
        <v>917.64628150319993</v>
      </c>
      <c r="D827" s="292">
        <v>1365.1137184968002</v>
      </c>
    </row>
    <row r="828" spans="1:4">
      <c r="A828" s="294" t="s">
        <v>4263</v>
      </c>
      <c r="B828" s="292">
        <v>2282.7600000000002</v>
      </c>
      <c r="C828" s="292">
        <v>917.64628150319993</v>
      </c>
      <c r="D828" s="292">
        <v>1365.1137184968002</v>
      </c>
    </row>
    <row r="829" spans="1:4">
      <c r="A829" s="291" t="s">
        <v>289</v>
      </c>
      <c r="B829" s="292">
        <v>0</v>
      </c>
      <c r="C829" s="292">
        <v>0</v>
      </c>
      <c r="D829" s="292">
        <v>0</v>
      </c>
    </row>
    <row r="830" spans="1:4">
      <c r="A830" s="294" t="s">
        <v>84</v>
      </c>
      <c r="B830" s="292">
        <v>0</v>
      </c>
      <c r="C830" s="292">
        <v>0</v>
      </c>
      <c r="D830" s="292">
        <v>0</v>
      </c>
    </row>
    <row r="831" spans="1:4">
      <c r="A831" s="291" t="s">
        <v>4267</v>
      </c>
      <c r="B831" s="292">
        <v>1141.3900000000001</v>
      </c>
      <c r="C831" s="292">
        <v>458.82716064980002</v>
      </c>
      <c r="D831" s="292">
        <v>682.56283935020008</v>
      </c>
    </row>
    <row r="832" spans="1:4">
      <c r="A832" s="294" t="s">
        <v>4263</v>
      </c>
      <c r="B832" s="292">
        <v>1141.3900000000001</v>
      </c>
      <c r="C832" s="292">
        <v>458.82716064980002</v>
      </c>
      <c r="D832" s="292">
        <v>682.56283935020008</v>
      </c>
    </row>
    <row r="833" spans="1:4">
      <c r="A833" s="291" t="s">
        <v>4268</v>
      </c>
      <c r="B833" s="292">
        <v>1141.3900000000001</v>
      </c>
      <c r="C833" s="292">
        <v>458.82716064980002</v>
      </c>
      <c r="D833" s="292">
        <v>682.56283935020008</v>
      </c>
    </row>
    <row r="834" spans="1:4">
      <c r="A834" s="294" t="s">
        <v>4263</v>
      </c>
      <c r="B834" s="292">
        <v>1141.3900000000001</v>
      </c>
      <c r="C834" s="292">
        <v>458.82716064980002</v>
      </c>
      <c r="D834" s="292">
        <v>682.56283935020008</v>
      </c>
    </row>
    <row r="835" spans="1:4">
      <c r="A835" s="291" t="s">
        <v>290</v>
      </c>
      <c r="B835" s="292">
        <v>0</v>
      </c>
      <c r="C835" s="292">
        <v>0</v>
      </c>
      <c r="D835" s="292">
        <v>0</v>
      </c>
    </row>
    <row r="836" spans="1:4">
      <c r="A836" s="294" t="s">
        <v>84</v>
      </c>
      <c r="B836" s="292">
        <v>0</v>
      </c>
      <c r="C836" s="292">
        <v>0</v>
      </c>
      <c r="D836" s="292">
        <v>0</v>
      </c>
    </row>
    <row r="837" spans="1:4">
      <c r="A837" s="291" t="s">
        <v>291</v>
      </c>
      <c r="B837" s="292">
        <v>1211.42</v>
      </c>
      <c r="C837" s="292">
        <v>486.97850774440002</v>
      </c>
      <c r="D837" s="292">
        <v>724.4414922556</v>
      </c>
    </row>
    <row r="838" spans="1:4">
      <c r="A838" s="294" t="s">
        <v>4263</v>
      </c>
      <c r="B838" s="292">
        <v>1211.42</v>
      </c>
      <c r="C838" s="292">
        <v>486.97850774440002</v>
      </c>
      <c r="D838" s="292">
        <v>724.4414922556</v>
      </c>
    </row>
    <row r="839" spans="1:4">
      <c r="A839" s="294" t="s">
        <v>84</v>
      </c>
      <c r="B839" s="292">
        <v>0</v>
      </c>
      <c r="C839" s="292">
        <v>0</v>
      </c>
      <c r="D839" s="292">
        <v>0</v>
      </c>
    </row>
    <row r="840" spans="1:4">
      <c r="A840" s="291" t="s">
        <v>292</v>
      </c>
      <c r="B840" s="292">
        <v>0</v>
      </c>
      <c r="C840" s="292">
        <v>0</v>
      </c>
      <c r="D840" s="292">
        <v>0</v>
      </c>
    </row>
    <row r="841" spans="1:4">
      <c r="A841" s="294" t="s">
        <v>84</v>
      </c>
      <c r="B841" s="292">
        <v>0</v>
      </c>
      <c r="C841" s="292">
        <v>0</v>
      </c>
      <c r="D841" s="292">
        <v>0</v>
      </c>
    </row>
    <row r="842" spans="1:4">
      <c r="A842" s="291" t="s">
        <v>293</v>
      </c>
      <c r="B842" s="292">
        <v>0</v>
      </c>
      <c r="C842" s="292">
        <v>0</v>
      </c>
      <c r="D842" s="292">
        <v>0</v>
      </c>
    </row>
    <row r="843" spans="1:4">
      <c r="A843" s="294" t="s">
        <v>84</v>
      </c>
      <c r="B843" s="292">
        <v>0</v>
      </c>
      <c r="C843" s="292">
        <v>0</v>
      </c>
      <c r="D843" s="292">
        <v>0</v>
      </c>
    </row>
    <row r="844" spans="1:4">
      <c r="A844" s="291" t="s">
        <v>294</v>
      </c>
      <c r="B844" s="292">
        <v>1141.3900000000001</v>
      </c>
      <c r="C844" s="292">
        <v>458.82716064980002</v>
      </c>
      <c r="D844" s="292">
        <v>682.56283935020008</v>
      </c>
    </row>
    <row r="845" spans="1:4">
      <c r="A845" s="294" t="s">
        <v>4263</v>
      </c>
      <c r="B845" s="292">
        <v>1141.3900000000001</v>
      </c>
      <c r="C845" s="292">
        <v>458.82716064980002</v>
      </c>
      <c r="D845" s="292">
        <v>682.56283935020008</v>
      </c>
    </row>
    <row r="846" spans="1:4">
      <c r="A846" s="294" t="s">
        <v>204</v>
      </c>
      <c r="B846" s="292">
        <v>0</v>
      </c>
      <c r="C846" s="292">
        <v>0</v>
      </c>
      <c r="D846" s="292">
        <v>0</v>
      </c>
    </row>
    <row r="847" spans="1:4">
      <c r="A847" s="294" t="s">
        <v>84</v>
      </c>
      <c r="B847" s="292">
        <v>0</v>
      </c>
      <c r="C847" s="292">
        <v>0</v>
      </c>
      <c r="D847" s="292">
        <v>0</v>
      </c>
    </row>
    <row r="848" spans="1:4">
      <c r="A848" s="291" t="s">
        <v>295</v>
      </c>
      <c r="B848" s="292">
        <v>0</v>
      </c>
      <c r="C848" s="292">
        <v>0</v>
      </c>
      <c r="D848" s="292">
        <v>0</v>
      </c>
    </row>
    <row r="849" spans="1:4">
      <c r="A849" s="294" t="s">
        <v>84</v>
      </c>
      <c r="B849" s="292">
        <v>0</v>
      </c>
      <c r="C849" s="292">
        <v>0</v>
      </c>
      <c r="D849" s="292">
        <v>0</v>
      </c>
    </row>
    <row r="850" spans="1:4">
      <c r="A850" s="291" t="s">
        <v>296</v>
      </c>
      <c r="B850" s="292">
        <v>2352.81</v>
      </c>
      <c r="C850" s="292">
        <v>945.8056683942001</v>
      </c>
      <c r="D850" s="292">
        <v>1407.0043316058</v>
      </c>
    </row>
    <row r="851" spans="1:4">
      <c r="A851" s="294" t="s">
        <v>4263</v>
      </c>
      <c r="B851" s="292">
        <v>2352.81</v>
      </c>
      <c r="C851" s="292">
        <v>945.8056683942001</v>
      </c>
      <c r="D851" s="292">
        <v>1407.0043316058</v>
      </c>
    </row>
    <row r="852" spans="1:4">
      <c r="A852" s="294" t="s">
        <v>101</v>
      </c>
      <c r="B852" s="292">
        <v>0</v>
      </c>
      <c r="C852" s="292">
        <v>0</v>
      </c>
      <c r="D852" s="292">
        <v>0</v>
      </c>
    </row>
    <row r="853" spans="1:4">
      <c r="A853" s="294" t="s">
        <v>297</v>
      </c>
      <c r="B853" s="292">
        <v>0</v>
      </c>
      <c r="C853" s="292">
        <v>0</v>
      </c>
      <c r="D853" s="292">
        <v>0</v>
      </c>
    </row>
    <row r="854" spans="1:4">
      <c r="A854" s="294" t="s">
        <v>284</v>
      </c>
      <c r="B854" s="292">
        <v>0</v>
      </c>
      <c r="C854" s="292">
        <v>0</v>
      </c>
      <c r="D854" s="292">
        <v>0</v>
      </c>
    </row>
    <row r="855" spans="1:4">
      <c r="A855" s="294" t="s">
        <v>84</v>
      </c>
      <c r="B855" s="292">
        <v>0</v>
      </c>
      <c r="C855" s="292">
        <v>0</v>
      </c>
      <c r="D855" s="292">
        <v>0</v>
      </c>
    </row>
    <row r="856" spans="1:4">
      <c r="A856" s="291" t="s">
        <v>298</v>
      </c>
      <c r="B856" s="292">
        <v>0</v>
      </c>
      <c r="C856" s="292">
        <v>0</v>
      </c>
      <c r="D856" s="292">
        <v>0</v>
      </c>
    </row>
    <row r="857" spans="1:4">
      <c r="A857" s="294" t="s">
        <v>138</v>
      </c>
      <c r="B857" s="292">
        <v>0</v>
      </c>
      <c r="C857" s="292">
        <v>0</v>
      </c>
      <c r="D857" s="292">
        <v>0</v>
      </c>
    </row>
    <row r="858" spans="1:4">
      <c r="A858" s="294" t="s">
        <v>81</v>
      </c>
      <c r="B858" s="292">
        <v>0</v>
      </c>
      <c r="C858" s="292">
        <v>0</v>
      </c>
      <c r="D858" s="292">
        <v>0</v>
      </c>
    </row>
    <row r="859" spans="1:4">
      <c r="A859" s="294" t="s">
        <v>84</v>
      </c>
      <c r="B859" s="292">
        <v>0</v>
      </c>
      <c r="C859" s="292">
        <v>0</v>
      </c>
      <c r="D859" s="292">
        <v>0</v>
      </c>
    </row>
    <row r="860" spans="1:4">
      <c r="A860" s="291" t="s">
        <v>4269</v>
      </c>
      <c r="B860" s="292">
        <v>1141.3900000000001</v>
      </c>
      <c r="C860" s="292">
        <v>458.82716064980002</v>
      </c>
      <c r="D860" s="292">
        <v>682.56283935020008</v>
      </c>
    </row>
    <row r="861" spans="1:4">
      <c r="A861" s="294" t="s">
        <v>4263</v>
      </c>
      <c r="B861" s="292">
        <v>1141.3900000000001</v>
      </c>
      <c r="C861" s="292">
        <v>458.82716064980002</v>
      </c>
      <c r="D861" s="292">
        <v>682.56283935020008</v>
      </c>
    </row>
    <row r="862" spans="1:4">
      <c r="A862" s="291" t="s">
        <v>307</v>
      </c>
      <c r="B862" s="292">
        <v>0</v>
      </c>
      <c r="C862" s="292">
        <v>0</v>
      </c>
      <c r="D862" s="292">
        <v>0</v>
      </c>
    </row>
    <row r="863" spans="1:4">
      <c r="A863" s="294" t="s">
        <v>84</v>
      </c>
      <c r="B863" s="292">
        <v>0</v>
      </c>
      <c r="C863" s="292">
        <v>0</v>
      </c>
      <c r="D863" s="292">
        <v>0</v>
      </c>
    </row>
    <row r="864" spans="1:4">
      <c r="A864" s="291" t="s">
        <v>308</v>
      </c>
      <c r="B864" s="292">
        <v>0</v>
      </c>
      <c r="C864" s="292">
        <v>0</v>
      </c>
      <c r="D864" s="292">
        <v>0</v>
      </c>
    </row>
    <row r="865" spans="1:4">
      <c r="A865" s="294" t="s">
        <v>84</v>
      </c>
      <c r="B865" s="292">
        <v>0</v>
      </c>
      <c r="C865" s="292">
        <v>0</v>
      </c>
      <c r="D865" s="292">
        <v>0</v>
      </c>
    </row>
    <row r="866" spans="1:4">
      <c r="A866" s="291" t="s">
        <v>309</v>
      </c>
      <c r="B866" s="292">
        <v>2282.7800000000002</v>
      </c>
      <c r="C866" s="292">
        <v>917.65432129959993</v>
      </c>
      <c r="D866" s="292">
        <v>1365.1256787004004</v>
      </c>
    </row>
    <row r="867" spans="1:4">
      <c r="A867" s="294" t="s">
        <v>4263</v>
      </c>
      <c r="B867" s="292">
        <v>2282.7800000000002</v>
      </c>
      <c r="C867" s="292">
        <v>917.65432129959993</v>
      </c>
      <c r="D867" s="292">
        <v>1365.1256787004004</v>
      </c>
    </row>
    <row r="868" spans="1:4">
      <c r="A868" s="294" t="s">
        <v>84</v>
      </c>
      <c r="B868" s="292">
        <v>0</v>
      </c>
      <c r="C868" s="292">
        <v>0</v>
      </c>
      <c r="D868" s="292">
        <v>0</v>
      </c>
    </row>
    <row r="869" spans="1:4">
      <c r="A869" s="291" t="s">
        <v>310</v>
      </c>
      <c r="B869" s="292">
        <v>0</v>
      </c>
      <c r="C869" s="292">
        <v>0</v>
      </c>
      <c r="D869" s="292">
        <v>0</v>
      </c>
    </row>
    <row r="870" spans="1:4">
      <c r="A870" s="294" t="s">
        <v>84</v>
      </c>
      <c r="B870" s="292">
        <v>0</v>
      </c>
      <c r="C870" s="292">
        <v>0</v>
      </c>
      <c r="D870" s="292">
        <v>0</v>
      </c>
    </row>
    <row r="871" spans="1:4">
      <c r="A871" s="291" t="s">
        <v>311</v>
      </c>
      <c r="B871" s="292">
        <v>0</v>
      </c>
      <c r="C871" s="292">
        <v>0</v>
      </c>
      <c r="D871" s="292">
        <v>0</v>
      </c>
    </row>
    <row r="872" spans="1:4">
      <c r="A872" s="294" t="s">
        <v>84</v>
      </c>
      <c r="B872" s="292">
        <v>0</v>
      </c>
      <c r="C872" s="292">
        <v>0</v>
      </c>
      <c r="D872" s="292">
        <v>0</v>
      </c>
    </row>
    <row r="873" spans="1:4">
      <c r="A873" s="291" t="s">
        <v>4270</v>
      </c>
      <c r="B873" s="292">
        <v>0</v>
      </c>
      <c r="C873" s="292">
        <v>0</v>
      </c>
      <c r="D873" s="292">
        <v>0</v>
      </c>
    </row>
    <row r="874" spans="1:4">
      <c r="A874" s="294" t="s">
        <v>138</v>
      </c>
      <c r="B874" s="292">
        <v>0</v>
      </c>
      <c r="C874" s="292">
        <v>0</v>
      </c>
      <c r="D874" s="292">
        <v>0</v>
      </c>
    </row>
    <row r="875" spans="1:4">
      <c r="A875" s="291" t="s">
        <v>312</v>
      </c>
      <c r="B875" s="292">
        <v>308060.51</v>
      </c>
      <c r="C875" s="292">
        <v>80015.901799438609</v>
      </c>
      <c r="D875" s="292">
        <v>228044.6082005614</v>
      </c>
    </row>
    <row r="876" spans="1:4">
      <c r="A876" s="294" t="s">
        <v>84</v>
      </c>
      <c r="B876" s="292">
        <v>0</v>
      </c>
      <c r="C876" s="292">
        <v>0</v>
      </c>
      <c r="D876" s="292">
        <v>0</v>
      </c>
    </row>
    <row r="877" spans="1:4">
      <c r="A877" s="294" t="s">
        <v>313</v>
      </c>
      <c r="B877" s="292">
        <v>0</v>
      </c>
      <c r="C877" s="292">
        <v>0</v>
      </c>
      <c r="D877" s="292">
        <v>0</v>
      </c>
    </row>
    <row r="878" spans="1:4">
      <c r="A878" s="294" t="s">
        <v>276</v>
      </c>
      <c r="B878" s="292">
        <v>308060.51</v>
      </c>
      <c r="C878" s="292">
        <v>80015.901799438609</v>
      </c>
      <c r="D878" s="292">
        <v>228044.6082005614</v>
      </c>
    </row>
    <row r="879" spans="1:4">
      <c r="A879" s="291" t="s">
        <v>3878</v>
      </c>
      <c r="B879" s="292">
        <v>2655926.7199999997</v>
      </c>
      <c r="C879" s="292">
        <v>485451.87943763199</v>
      </c>
      <c r="D879" s="292">
        <v>2170474.8405623678</v>
      </c>
    </row>
    <row r="880" spans="1:4">
      <c r="A880" s="294" t="s">
        <v>84</v>
      </c>
      <c r="B880" s="292">
        <v>0</v>
      </c>
      <c r="C880" s="292">
        <v>0</v>
      </c>
      <c r="D880" s="292">
        <v>0</v>
      </c>
    </row>
    <row r="881" spans="1:4">
      <c r="A881" s="294" t="s">
        <v>276</v>
      </c>
      <c r="B881" s="292">
        <v>2655926.7199999997</v>
      </c>
      <c r="C881" s="292">
        <v>485451.87943763199</v>
      </c>
      <c r="D881" s="292">
        <v>2170474.8405623678</v>
      </c>
    </row>
    <row r="882" spans="1:4">
      <c r="A882" s="291" t="s">
        <v>314</v>
      </c>
      <c r="B882" s="292">
        <v>0</v>
      </c>
      <c r="C882" s="292">
        <v>0</v>
      </c>
      <c r="D882" s="292">
        <v>0</v>
      </c>
    </row>
    <row r="883" spans="1:4">
      <c r="A883" s="294" t="s">
        <v>138</v>
      </c>
      <c r="B883" s="292">
        <v>0</v>
      </c>
      <c r="C883" s="292">
        <v>0</v>
      </c>
      <c r="D883" s="292">
        <v>0</v>
      </c>
    </row>
    <row r="884" spans="1:4">
      <c r="A884" s="294" t="s">
        <v>84</v>
      </c>
      <c r="B884" s="292">
        <v>0</v>
      </c>
      <c r="C884" s="292">
        <v>0</v>
      </c>
      <c r="D884" s="292">
        <v>0</v>
      </c>
    </row>
    <row r="885" spans="1:4">
      <c r="A885" s="291" t="s">
        <v>315</v>
      </c>
      <c r="B885" s="292">
        <v>0</v>
      </c>
      <c r="C885" s="292">
        <v>0</v>
      </c>
      <c r="D885" s="292">
        <v>0</v>
      </c>
    </row>
    <row r="886" spans="1:4">
      <c r="A886" s="294" t="s">
        <v>138</v>
      </c>
      <c r="B886" s="292">
        <v>0</v>
      </c>
      <c r="C886" s="292">
        <v>0</v>
      </c>
      <c r="D886" s="292">
        <v>0</v>
      </c>
    </row>
    <row r="887" spans="1:4">
      <c r="A887" s="294" t="s">
        <v>84</v>
      </c>
      <c r="B887" s="292">
        <v>0</v>
      </c>
      <c r="C887" s="292">
        <v>0</v>
      </c>
      <c r="D887" s="292">
        <v>0</v>
      </c>
    </row>
    <row r="888" spans="1:4">
      <c r="A888" s="291" t="s">
        <v>316</v>
      </c>
      <c r="B888" s="292">
        <v>0</v>
      </c>
      <c r="C888" s="292">
        <v>0</v>
      </c>
      <c r="D888" s="292">
        <v>0</v>
      </c>
    </row>
    <row r="889" spans="1:4">
      <c r="A889" s="294" t="s">
        <v>84</v>
      </c>
      <c r="B889" s="292">
        <v>0</v>
      </c>
      <c r="C889" s="292">
        <v>0</v>
      </c>
      <c r="D889" s="292">
        <v>0</v>
      </c>
    </row>
    <row r="890" spans="1:4">
      <c r="A890" s="294" t="s">
        <v>313</v>
      </c>
      <c r="B890" s="292">
        <v>0</v>
      </c>
      <c r="C890" s="292">
        <v>0</v>
      </c>
      <c r="D890" s="292">
        <v>0</v>
      </c>
    </row>
    <row r="891" spans="1:4">
      <c r="A891" s="291" t="s">
        <v>317</v>
      </c>
      <c r="B891" s="292">
        <v>0</v>
      </c>
      <c r="C891" s="292">
        <v>0</v>
      </c>
      <c r="D891" s="292">
        <v>0</v>
      </c>
    </row>
    <row r="892" spans="1:4">
      <c r="A892" s="294" t="s">
        <v>84</v>
      </c>
      <c r="B892" s="292">
        <v>0</v>
      </c>
      <c r="C892" s="292">
        <v>0</v>
      </c>
      <c r="D892" s="292">
        <v>0</v>
      </c>
    </row>
    <row r="893" spans="1:4">
      <c r="A893" s="291" t="s">
        <v>318</v>
      </c>
      <c r="B893" s="292">
        <v>-10874.12</v>
      </c>
      <c r="C893" s="292">
        <v>-1377.6806882892001</v>
      </c>
      <c r="D893" s="292">
        <v>-9496.4393117108011</v>
      </c>
    </row>
    <row r="894" spans="1:4">
      <c r="A894" s="294" t="s">
        <v>84</v>
      </c>
      <c r="B894" s="292">
        <v>0</v>
      </c>
      <c r="C894" s="292">
        <v>0</v>
      </c>
      <c r="D894" s="292">
        <v>0</v>
      </c>
    </row>
    <row r="895" spans="1:4">
      <c r="A895" s="294" t="s">
        <v>135</v>
      </c>
      <c r="B895" s="292">
        <v>-11016.12</v>
      </c>
      <c r="C895" s="292">
        <v>-1377.6804838092</v>
      </c>
      <c r="D895" s="292">
        <v>-9638.4395161908014</v>
      </c>
    </row>
    <row r="896" spans="1:4">
      <c r="A896" s="294" t="s">
        <v>265</v>
      </c>
      <c r="B896" s="292">
        <v>0</v>
      </c>
      <c r="C896" s="292">
        <v>0</v>
      </c>
      <c r="D896" s="292">
        <v>0</v>
      </c>
    </row>
    <row r="897" spans="1:5">
      <c r="A897" s="294" t="s">
        <v>136</v>
      </c>
      <c r="B897" s="292">
        <v>142</v>
      </c>
      <c r="C897" s="292">
        <v>-2.0447999999999999E-4</v>
      </c>
      <c r="D897" s="292">
        <v>142.00020448000001</v>
      </c>
    </row>
    <row r="898" spans="1:5">
      <c r="A898" s="291" t="s">
        <v>319</v>
      </c>
      <c r="B898" s="292">
        <v>3197394.81</v>
      </c>
      <c r="C898" s="292">
        <v>501692.38603469427</v>
      </c>
      <c r="D898" s="292">
        <v>2695702.423965306</v>
      </c>
    </row>
    <row r="899" spans="1:5">
      <c r="A899" s="295" t="s">
        <v>320</v>
      </c>
      <c r="B899" s="296">
        <v>16233.07</v>
      </c>
      <c r="C899" s="296">
        <v>2967.090274442</v>
      </c>
      <c r="D899" s="296">
        <v>13265.979725558</v>
      </c>
      <c r="E899" s="297" t="s">
        <v>149</v>
      </c>
    </row>
    <row r="900" spans="1:5">
      <c r="A900" s="295" t="s">
        <v>142</v>
      </c>
      <c r="B900" s="296">
        <v>5411.01</v>
      </c>
      <c r="C900" s="296">
        <v>989.02765440600001</v>
      </c>
      <c r="D900" s="296">
        <v>4421.9823455940004</v>
      </c>
      <c r="E900" s="297" t="s">
        <v>149</v>
      </c>
    </row>
    <row r="901" spans="1:5">
      <c r="A901" s="295" t="s">
        <v>321</v>
      </c>
      <c r="B901" s="296">
        <v>78669.98</v>
      </c>
      <c r="C901" s="296">
        <v>14379.346146387999</v>
      </c>
      <c r="D901" s="296">
        <v>64290.633853611995</v>
      </c>
      <c r="E901" s="297" t="s">
        <v>149</v>
      </c>
    </row>
    <row r="902" spans="1:5">
      <c r="A902" s="295" t="s">
        <v>322</v>
      </c>
      <c r="B902" s="296">
        <v>28785.99</v>
      </c>
      <c r="C902" s="296">
        <v>5261.5205237940008</v>
      </c>
      <c r="D902" s="296">
        <v>23524.469476206003</v>
      </c>
      <c r="E902" s="297" t="s">
        <v>149</v>
      </c>
    </row>
    <row r="903" spans="1:5">
      <c r="A903" s="295" t="s">
        <v>144</v>
      </c>
      <c r="B903" s="296">
        <v>143290.22</v>
      </c>
      <c r="C903" s="296">
        <v>4135.3686453197997</v>
      </c>
      <c r="D903" s="296">
        <v>139154.8513546802</v>
      </c>
      <c r="E903" s="297" t="s">
        <v>149</v>
      </c>
    </row>
    <row r="904" spans="1:5">
      <c r="A904" s="295" t="s">
        <v>323</v>
      </c>
      <c r="B904" s="296">
        <v>26477</v>
      </c>
      <c r="C904" s="296">
        <v>4839.4819461999996</v>
      </c>
      <c r="D904" s="296">
        <v>21637.518053799999</v>
      </c>
      <c r="E904" s="297" t="s">
        <v>149</v>
      </c>
    </row>
    <row r="905" spans="1:5">
      <c r="A905" s="295" t="s">
        <v>324</v>
      </c>
      <c r="B905" s="296">
        <v>79430.98</v>
      </c>
      <c r="C905" s="296">
        <v>14518.442182988001</v>
      </c>
      <c r="D905" s="296">
        <v>64912.537817011995</v>
      </c>
      <c r="E905" s="297" t="s">
        <v>149</v>
      </c>
    </row>
    <row r="906" spans="1:5">
      <c r="A906" s="295" t="s">
        <v>301</v>
      </c>
      <c r="B906" s="296">
        <v>177639.64</v>
      </c>
      <c r="C906" s="296">
        <v>32469.079982984</v>
      </c>
      <c r="D906" s="296">
        <v>145170.56001701602</v>
      </c>
      <c r="E906" s="297" t="s">
        <v>149</v>
      </c>
    </row>
    <row r="907" spans="1:5">
      <c r="A907" s="295" t="s">
        <v>150</v>
      </c>
      <c r="B907" s="296">
        <v>42439.33</v>
      </c>
      <c r="C907" s="296">
        <v>321.02849224529996</v>
      </c>
      <c r="D907" s="296">
        <v>42118.301507754702</v>
      </c>
      <c r="E907" s="297" t="s">
        <v>149</v>
      </c>
    </row>
    <row r="908" spans="1:5">
      <c r="A908" s="295" t="s">
        <v>325</v>
      </c>
      <c r="B908" s="296">
        <v>101854.40000000001</v>
      </c>
      <c r="C908" s="296">
        <v>18617.008344639999</v>
      </c>
      <c r="D908" s="296">
        <v>83237.391655360014</v>
      </c>
      <c r="E908" s="297" t="s">
        <v>149</v>
      </c>
    </row>
    <row r="909" spans="1:5">
      <c r="A909" s="295" t="s">
        <v>326</v>
      </c>
      <c r="B909" s="296">
        <v>31829.5</v>
      </c>
      <c r="C909" s="296">
        <v>5817.8151077000002</v>
      </c>
      <c r="D909" s="296">
        <v>26011.6848923</v>
      </c>
      <c r="E909" s="297" t="s">
        <v>149</v>
      </c>
    </row>
    <row r="910" spans="1:5">
      <c r="A910" s="295" t="s">
        <v>84</v>
      </c>
      <c r="B910" s="296">
        <v>0</v>
      </c>
      <c r="C910" s="296">
        <v>0</v>
      </c>
      <c r="D910" s="296">
        <v>0</v>
      </c>
      <c r="E910" s="297" t="s">
        <v>149</v>
      </c>
    </row>
    <row r="911" spans="1:5">
      <c r="A911" s="295" t="s">
        <v>154</v>
      </c>
      <c r="B911" s="296">
        <v>29537.45</v>
      </c>
      <c r="C911" s="296">
        <v>5398.8728334699999</v>
      </c>
      <c r="D911" s="296">
        <v>24138.577166530002</v>
      </c>
      <c r="E911" s="297" t="s">
        <v>149</v>
      </c>
    </row>
    <row r="912" spans="1:5">
      <c r="A912" s="295" t="s">
        <v>327</v>
      </c>
      <c r="B912" s="296">
        <v>26907.55</v>
      </c>
      <c r="C912" s="296">
        <v>4918.1781335300002</v>
      </c>
      <c r="D912" s="296">
        <v>21989.371866469999</v>
      </c>
      <c r="E912" s="297" t="s">
        <v>149</v>
      </c>
    </row>
    <row r="913" spans="1:5">
      <c r="A913" s="295" t="s">
        <v>328</v>
      </c>
      <c r="B913" s="296">
        <v>16143.62</v>
      </c>
      <c r="C913" s="296">
        <v>2950.7405497720001</v>
      </c>
      <c r="D913" s="296">
        <v>13192.879450228</v>
      </c>
      <c r="E913" s="297" t="s">
        <v>149</v>
      </c>
    </row>
    <row r="914" spans="1:5">
      <c r="A914" s="295" t="s">
        <v>329</v>
      </c>
      <c r="B914" s="296">
        <v>209563.93</v>
      </c>
      <c r="C914" s="296">
        <v>36291.163400451602</v>
      </c>
      <c r="D914" s="296">
        <v>173272.7665995484</v>
      </c>
      <c r="E914" s="297" t="s">
        <v>149</v>
      </c>
    </row>
    <row r="915" spans="1:5">
      <c r="A915" s="295" t="s">
        <v>248</v>
      </c>
      <c r="B915" s="296">
        <v>1494117.6600000001</v>
      </c>
      <c r="C915" s="296">
        <v>258743.32447553801</v>
      </c>
      <c r="D915" s="296">
        <v>1235374.3355244622</v>
      </c>
      <c r="E915" s="297" t="s">
        <v>149</v>
      </c>
    </row>
    <row r="916" spans="1:5">
      <c r="A916" s="295" t="s">
        <v>330</v>
      </c>
      <c r="B916" s="296">
        <v>184606.95</v>
      </c>
      <c r="C916" s="296">
        <v>33742.569085169998</v>
      </c>
      <c r="D916" s="296">
        <v>150864.38091483002</v>
      </c>
      <c r="E916" s="297" t="s">
        <v>149</v>
      </c>
    </row>
    <row r="917" spans="1:5">
      <c r="A917" s="295" t="s">
        <v>331</v>
      </c>
      <c r="B917" s="296">
        <v>152781.59</v>
      </c>
      <c r="C917" s="296">
        <v>27925.510689154002</v>
      </c>
      <c r="D917" s="296">
        <v>124856.07931084599</v>
      </c>
      <c r="E917" s="297" t="s">
        <v>149</v>
      </c>
    </row>
    <row r="918" spans="1:5">
      <c r="A918" s="295" t="s">
        <v>160</v>
      </c>
      <c r="B918" s="296">
        <v>199941.07</v>
      </c>
      <c r="C918" s="296">
        <v>875.62192195800003</v>
      </c>
      <c r="D918" s="296">
        <v>199065.44807804201</v>
      </c>
      <c r="E918" s="297" t="s">
        <v>149</v>
      </c>
    </row>
    <row r="919" spans="1:5">
      <c r="A919" s="295" t="s">
        <v>163</v>
      </c>
      <c r="B919" s="296">
        <v>16008.37</v>
      </c>
      <c r="C919" s="296">
        <v>2926.0194736220001</v>
      </c>
      <c r="D919" s="296">
        <v>13082.350526378001</v>
      </c>
      <c r="E919" s="297" t="s">
        <v>149</v>
      </c>
    </row>
    <row r="920" spans="1:5">
      <c r="A920" s="295" t="s">
        <v>304</v>
      </c>
      <c r="B920" s="296">
        <v>10566.460000000001</v>
      </c>
      <c r="C920" s="296">
        <v>1931.3438986760002</v>
      </c>
      <c r="D920" s="296">
        <v>8635.1161013240016</v>
      </c>
      <c r="E920" s="297" t="s">
        <v>149</v>
      </c>
    </row>
    <row r="921" spans="1:5">
      <c r="A921" s="295" t="s">
        <v>213</v>
      </c>
      <c r="B921" s="296">
        <v>32287.24</v>
      </c>
      <c r="C921" s="296">
        <v>5901.4810995440002</v>
      </c>
      <c r="D921" s="296">
        <v>26385.758900456</v>
      </c>
      <c r="E921" s="297" t="s">
        <v>149</v>
      </c>
    </row>
    <row r="922" spans="1:5">
      <c r="A922" s="295" t="s">
        <v>305</v>
      </c>
      <c r="B922" s="296">
        <v>17240.98</v>
      </c>
      <c r="C922" s="296">
        <v>3151.3166689879999</v>
      </c>
      <c r="D922" s="296">
        <v>14089.663331012</v>
      </c>
      <c r="E922" s="297" t="s">
        <v>149</v>
      </c>
    </row>
    <row r="923" spans="1:5">
      <c r="A923" s="295" t="s">
        <v>332</v>
      </c>
      <c r="B923" s="296">
        <v>16143.62</v>
      </c>
      <c r="C923" s="296">
        <v>2950.7405497720001</v>
      </c>
      <c r="D923" s="296">
        <v>13192.879450228</v>
      </c>
      <c r="E923" s="297" t="s">
        <v>149</v>
      </c>
    </row>
    <row r="924" spans="1:5">
      <c r="A924" s="295" t="s">
        <v>165</v>
      </c>
      <c r="B924" s="296">
        <v>8930.86</v>
      </c>
      <c r="C924" s="296">
        <v>429.57579493759999</v>
      </c>
      <c r="D924" s="296">
        <v>8501.2842050624004</v>
      </c>
      <c r="E924" s="297" t="s">
        <v>149</v>
      </c>
    </row>
    <row r="925" spans="1:5">
      <c r="A925" s="295" t="s">
        <v>333</v>
      </c>
      <c r="B925" s="296">
        <v>50556.340000000004</v>
      </c>
      <c r="C925" s="296">
        <v>9240.7181590040018</v>
      </c>
      <c r="D925" s="296">
        <v>41315.621840995998</v>
      </c>
      <c r="E925" s="297" t="s">
        <v>149</v>
      </c>
    </row>
    <row r="926" spans="1:5">
      <c r="A926" s="291" t="s">
        <v>334</v>
      </c>
      <c r="B926" s="292">
        <v>73803.06</v>
      </c>
      <c r="C926" s="292">
        <v>16014.378857806099</v>
      </c>
      <c r="D926" s="292">
        <v>57788.681142193891</v>
      </c>
    </row>
    <row r="927" spans="1:5">
      <c r="A927" s="294" t="s">
        <v>335</v>
      </c>
      <c r="B927" s="292">
        <v>43738.79</v>
      </c>
      <c r="C927" s="292">
        <v>10519.2135486441</v>
      </c>
      <c r="D927" s="292">
        <v>33219.576451355897</v>
      </c>
    </row>
    <row r="928" spans="1:5">
      <c r="A928" s="294" t="s">
        <v>84</v>
      </c>
      <c r="B928" s="292">
        <v>0</v>
      </c>
      <c r="C928" s="292">
        <v>0</v>
      </c>
      <c r="D928" s="292">
        <v>0</v>
      </c>
    </row>
    <row r="929" spans="1:4">
      <c r="A929" s="294" t="s">
        <v>336</v>
      </c>
      <c r="B929" s="292">
        <v>30064.269999999997</v>
      </c>
      <c r="C929" s="292">
        <v>5495.1653091620001</v>
      </c>
      <c r="D929" s="292">
        <v>24569.104690837998</v>
      </c>
    </row>
    <row r="930" spans="1:4">
      <c r="A930" s="291" t="s">
        <v>337</v>
      </c>
      <c r="B930" s="292">
        <v>350058.67</v>
      </c>
      <c r="C930" s="292">
        <v>54793.673555398302</v>
      </c>
      <c r="D930" s="292">
        <v>295264.99644460168</v>
      </c>
    </row>
    <row r="931" spans="1:4">
      <c r="A931" s="294" t="s">
        <v>138</v>
      </c>
      <c r="B931" s="292">
        <v>0</v>
      </c>
      <c r="C931" s="292">
        <v>0</v>
      </c>
      <c r="D931" s="292">
        <v>0</v>
      </c>
    </row>
    <row r="932" spans="1:4">
      <c r="A932" s="294" t="s">
        <v>338</v>
      </c>
      <c r="B932" s="292">
        <v>54335.61</v>
      </c>
      <c r="C932" s="292">
        <v>584.0768362023</v>
      </c>
      <c r="D932" s="292">
        <v>53751.5331637977</v>
      </c>
    </row>
    <row r="933" spans="1:4">
      <c r="A933" s="294" t="s">
        <v>128</v>
      </c>
      <c r="B933" s="292">
        <v>0</v>
      </c>
      <c r="C933" s="292">
        <v>0</v>
      </c>
      <c r="D933" s="292">
        <v>0</v>
      </c>
    </row>
    <row r="934" spans="1:4">
      <c r="A934" s="294" t="s">
        <v>84</v>
      </c>
      <c r="B934" s="292">
        <v>0</v>
      </c>
      <c r="C934" s="292">
        <v>0</v>
      </c>
      <c r="D934" s="292">
        <v>0</v>
      </c>
    </row>
    <row r="935" spans="1:4">
      <c r="A935" s="294" t="s">
        <v>339</v>
      </c>
      <c r="B935" s="292">
        <v>203172.18</v>
      </c>
      <c r="C935" s="292">
        <v>44954.022830769602</v>
      </c>
      <c r="D935" s="292">
        <v>158218.1571692304</v>
      </c>
    </row>
    <row r="936" spans="1:4">
      <c r="A936" s="294" t="s">
        <v>340</v>
      </c>
      <c r="B936" s="292">
        <v>39442.04</v>
      </c>
      <c r="C936" s="292">
        <v>8726.9741686687994</v>
      </c>
      <c r="D936" s="292">
        <v>30715.065831331201</v>
      </c>
    </row>
    <row r="937" spans="1:4">
      <c r="A937" s="294" t="s">
        <v>161</v>
      </c>
      <c r="B937" s="292">
        <v>0</v>
      </c>
      <c r="C937" s="292">
        <v>0</v>
      </c>
      <c r="D937" s="292">
        <v>0</v>
      </c>
    </row>
    <row r="938" spans="1:4">
      <c r="A938" s="294" t="s">
        <v>341</v>
      </c>
      <c r="B938" s="292">
        <v>53108.840000000004</v>
      </c>
      <c r="C938" s="292">
        <v>528.59971975760004</v>
      </c>
      <c r="D938" s="292">
        <v>52580.240280242404</v>
      </c>
    </row>
    <row r="939" spans="1:4">
      <c r="A939" s="294" t="s">
        <v>112</v>
      </c>
      <c r="B939" s="292">
        <v>0</v>
      </c>
      <c r="C939" s="292">
        <v>0</v>
      </c>
      <c r="D939" s="292">
        <v>0</v>
      </c>
    </row>
    <row r="940" spans="1:4">
      <c r="A940" s="291" t="s">
        <v>342</v>
      </c>
      <c r="B940" s="292">
        <v>0</v>
      </c>
      <c r="C940" s="292">
        <v>0</v>
      </c>
      <c r="D940" s="292">
        <v>0</v>
      </c>
    </row>
    <row r="941" spans="1:4">
      <c r="A941" s="294" t="s">
        <v>84</v>
      </c>
      <c r="B941" s="292">
        <v>0</v>
      </c>
      <c r="C941" s="292">
        <v>0</v>
      </c>
      <c r="D941" s="292">
        <v>0</v>
      </c>
    </row>
    <row r="942" spans="1:4">
      <c r="A942" s="291" t="s">
        <v>343</v>
      </c>
      <c r="B942" s="292">
        <v>41401.279999999999</v>
      </c>
      <c r="C942" s="292">
        <v>8363.9143244576007</v>
      </c>
      <c r="D942" s="292">
        <v>33037.365675542402</v>
      </c>
    </row>
    <row r="943" spans="1:4">
      <c r="A943" s="294" t="s">
        <v>321</v>
      </c>
      <c r="B943" s="292">
        <v>0</v>
      </c>
      <c r="C943" s="292">
        <v>0</v>
      </c>
      <c r="D943" s="292">
        <v>0</v>
      </c>
    </row>
    <row r="944" spans="1:4">
      <c r="A944" s="294" t="s">
        <v>84</v>
      </c>
      <c r="B944" s="292">
        <v>0</v>
      </c>
      <c r="C944" s="292">
        <v>0</v>
      </c>
      <c r="D944" s="292">
        <v>0</v>
      </c>
    </row>
    <row r="945" spans="1:5">
      <c r="A945" s="294" t="s">
        <v>344</v>
      </c>
      <c r="B945" s="292">
        <v>41401.279999999999</v>
      </c>
      <c r="C945" s="292">
        <v>8363.9143244576007</v>
      </c>
      <c r="D945" s="292">
        <v>33037.365675542402</v>
      </c>
    </row>
    <row r="946" spans="1:5">
      <c r="A946" s="291" t="s">
        <v>345</v>
      </c>
      <c r="B946" s="292">
        <v>6540891.2599999988</v>
      </c>
      <c r="C946" s="292">
        <v>2293446.3184479163</v>
      </c>
      <c r="D946" s="292">
        <v>4247444.9415520849</v>
      </c>
    </row>
    <row r="947" spans="1:5">
      <c r="A947" s="294" t="s">
        <v>138</v>
      </c>
      <c r="B947" s="292">
        <v>0</v>
      </c>
      <c r="C947" s="292">
        <v>0</v>
      </c>
      <c r="D947" s="292">
        <v>0</v>
      </c>
    </row>
    <row r="948" spans="1:5">
      <c r="A948" s="294" t="s">
        <v>346</v>
      </c>
      <c r="B948" s="292">
        <v>0</v>
      </c>
      <c r="C948" s="292">
        <v>0</v>
      </c>
      <c r="D948" s="292">
        <v>0</v>
      </c>
    </row>
    <row r="949" spans="1:5">
      <c r="A949" s="294" t="s">
        <v>347</v>
      </c>
      <c r="B949" s="292">
        <v>0</v>
      </c>
      <c r="C949" s="292">
        <v>0</v>
      </c>
      <c r="D949" s="292">
        <v>0</v>
      </c>
    </row>
    <row r="950" spans="1:5">
      <c r="A950" s="294" t="s">
        <v>348</v>
      </c>
      <c r="B950" s="292">
        <v>0</v>
      </c>
      <c r="C950" s="292">
        <v>0</v>
      </c>
      <c r="D950" s="292">
        <v>0</v>
      </c>
    </row>
    <row r="951" spans="1:5">
      <c r="A951" s="294" t="s">
        <v>349</v>
      </c>
      <c r="B951" s="292">
        <v>0</v>
      </c>
      <c r="C951" s="292">
        <v>0</v>
      </c>
      <c r="D951" s="292">
        <v>0</v>
      </c>
    </row>
    <row r="952" spans="1:5">
      <c r="A952" s="294" t="s">
        <v>350</v>
      </c>
      <c r="B952" s="292">
        <v>0</v>
      </c>
      <c r="C952" s="292">
        <v>0</v>
      </c>
      <c r="D952" s="292">
        <v>0</v>
      </c>
    </row>
    <row r="953" spans="1:5">
      <c r="A953" s="295" t="s">
        <v>320</v>
      </c>
      <c r="B953" s="296">
        <v>18303.560000000001</v>
      </c>
      <c r="C953" s="296">
        <v>12853.900143788</v>
      </c>
      <c r="D953" s="296">
        <v>5449.6598562120016</v>
      </c>
      <c r="E953" s="297" t="s">
        <v>149</v>
      </c>
    </row>
    <row r="954" spans="1:5">
      <c r="A954" s="294" t="s">
        <v>142</v>
      </c>
      <c r="B954" s="292">
        <v>9239.17</v>
      </c>
      <c r="C954" s="292">
        <v>10978.1721594027</v>
      </c>
      <c r="D954" s="292">
        <v>-1739.0021594027007</v>
      </c>
    </row>
    <row r="955" spans="1:5">
      <c r="A955" s="294" t="s">
        <v>321</v>
      </c>
      <c r="B955" s="292">
        <v>3370.38</v>
      </c>
      <c r="C955" s="292">
        <v>940.27171314960003</v>
      </c>
      <c r="D955" s="292">
        <v>2430.1082868504</v>
      </c>
    </row>
    <row r="956" spans="1:5">
      <c r="A956" s="294" t="s">
        <v>322</v>
      </c>
      <c r="B956" s="292">
        <v>9558.9699999999993</v>
      </c>
      <c r="C956" s="292">
        <v>1563.2791156438</v>
      </c>
      <c r="D956" s="292">
        <v>7995.6908843561996</v>
      </c>
    </row>
    <row r="957" spans="1:5">
      <c r="A957" s="294" t="s">
        <v>144</v>
      </c>
      <c r="B957" s="292">
        <v>735434.09000000008</v>
      </c>
      <c r="C957" s="292">
        <v>78848.238899991309</v>
      </c>
      <c r="D957" s="292">
        <v>656585.8511000087</v>
      </c>
    </row>
    <row r="958" spans="1:5">
      <c r="A958" s="294" t="s">
        <v>351</v>
      </c>
      <c r="B958" s="292">
        <v>0</v>
      </c>
      <c r="C958" s="292">
        <v>0</v>
      </c>
      <c r="D958" s="292">
        <v>0</v>
      </c>
    </row>
    <row r="959" spans="1:5">
      <c r="A959" s="294" t="s">
        <v>352</v>
      </c>
      <c r="B959" s="292">
        <v>0</v>
      </c>
      <c r="C959" s="292">
        <v>0</v>
      </c>
      <c r="D959" s="292">
        <v>0</v>
      </c>
    </row>
    <row r="960" spans="1:5">
      <c r="A960" s="294" t="s">
        <v>353</v>
      </c>
      <c r="B960" s="292">
        <v>0</v>
      </c>
      <c r="C960" s="292">
        <v>0</v>
      </c>
      <c r="D960" s="292">
        <v>0</v>
      </c>
    </row>
    <row r="961" spans="1:5">
      <c r="A961" s="294" t="s">
        <v>354</v>
      </c>
      <c r="B961" s="292">
        <v>0</v>
      </c>
      <c r="C961" s="292">
        <v>0</v>
      </c>
      <c r="D961" s="292">
        <v>0</v>
      </c>
    </row>
    <row r="962" spans="1:5">
      <c r="A962" s="294" t="s">
        <v>145</v>
      </c>
      <c r="B962" s="292">
        <v>149684.85999999999</v>
      </c>
      <c r="C962" s="292">
        <v>22408.167833703199</v>
      </c>
      <c r="D962" s="292">
        <v>127276.69216629679</v>
      </c>
    </row>
    <row r="963" spans="1:5">
      <c r="A963" s="294" t="s">
        <v>355</v>
      </c>
      <c r="B963" s="292">
        <v>437860.60000000003</v>
      </c>
      <c r="C963" s="292">
        <v>113730.288804116</v>
      </c>
      <c r="D963" s="292">
        <v>324130.31119588402</v>
      </c>
    </row>
    <row r="964" spans="1:5">
      <c r="A964" s="294" t="s">
        <v>356</v>
      </c>
      <c r="B964" s="292">
        <v>130071</v>
      </c>
      <c r="C964" s="292">
        <v>28779.603111119999</v>
      </c>
      <c r="D964" s="292">
        <v>101291.39688888</v>
      </c>
    </row>
    <row r="965" spans="1:5">
      <c r="A965" s="294" t="s">
        <v>357</v>
      </c>
      <c r="B965" s="292">
        <v>1618954.47</v>
      </c>
      <c r="C965" s="292">
        <v>358211.0316794184</v>
      </c>
      <c r="D965" s="292">
        <v>1260743.4383205818</v>
      </c>
    </row>
    <row r="966" spans="1:5">
      <c r="A966" s="294" t="s">
        <v>358</v>
      </c>
      <c r="B966" s="292">
        <v>0</v>
      </c>
      <c r="C966" s="292">
        <v>0</v>
      </c>
      <c r="D966" s="292">
        <v>0</v>
      </c>
    </row>
    <row r="967" spans="1:5">
      <c r="A967" s="295" t="s">
        <v>359</v>
      </c>
      <c r="B967" s="296">
        <v>2191.39</v>
      </c>
      <c r="C967" s="296">
        <v>2602.8161751713001</v>
      </c>
      <c r="D967" s="296">
        <v>-411.4261751713002</v>
      </c>
      <c r="E967" s="297" t="s">
        <v>149</v>
      </c>
    </row>
    <row r="968" spans="1:5">
      <c r="A968" s="295" t="s">
        <v>360</v>
      </c>
      <c r="B968" s="296">
        <v>47227.92</v>
      </c>
      <c r="C968" s="296">
        <v>33166.387723415995</v>
      </c>
      <c r="D968" s="296">
        <v>14061.532276584003</v>
      </c>
      <c r="E968" s="297" t="s">
        <v>149</v>
      </c>
    </row>
    <row r="969" spans="1:5">
      <c r="A969" s="294" t="s">
        <v>361</v>
      </c>
      <c r="B969" s="292">
        <v>29277.420000000002</v>
      </c>
      <c r="C969" s="292">
        <v>34774.158111191398</v>
      </c>
      <c r="D969" s="292">
        <v>-5496.7381111913965</v>
      </c>
    </row>
    <row r="970" spans="1:5">
      <c r="A970" s="294" t="s">
        <v>362</v>
      </c>
      <c r="B970" s="292">
        <v>11786.16</v>
      </c>
      <c r="C970" s="292">
        <v>8276.975829768</v>
      </c>
      <c r="D970" s="292">
        <v>3509.1841702319998</v>
      </c>
    </row>
    <row r="971" spans="1:5">
      <c r="A971" s="294" t="s">
        <v>151</v>
      </c>
      <c r="B971" s="292">
        <v>5046.21</v>
      </c>
      <c r="C971" s="292">
        <v>2864.1372577505999</v>
      </c>
      <c r="D971" s="292">
        <v>2182.0727422494001</v>
      </c>
    </row>
    <row r="972" spans="1:5">
      <c r="A972" s="294" t="s">
        <v>363</v>
      </c>
      <c r="B972" s="292">
        <v>231.20000000000002</v>
      </c>
      <c r="C972" s="292">
        <v>126.77662416</v>
      </c>
      <c r="D972" s="292">
        <v>104.42337584000002</v>
      </c>
    </row>
    <row r="973" spans="1:5">
      <c r="A973" s="294" t="s">
        <v>364</v>
      </c>
      <c r="B973" s="292">
        <v>7390.37</v>
      </c>
      <c r="C973" s="292">
        <v>4190.4650500687994</v>
      </c>
      <c r="D973" s="292">
        <v>3199.9049499312005</v>
      </c>
    </row>
    <row r="974" spans="1:5">
      <c r="A974" s="294" t="s">
        <v>365</v>
      </c>
      <c r="B974" s="292">
        <v>60737.599999999999</v>
      </c>
      <c r="C974" s="292">
        <v>42653.726672479999</v>
      </c>
      <c r="D974" s="292">
        <v>18083.873327519999</v>
      </c>
    </row>
    <row r="975" spans="1:5">
      <c r="A975" s="294" t="s">
        <v>366</v>
      </c>
      <c r="B975" s="292">
        <v>66084.86</v>
      </c>
      <c r="C975" s="292">
        <v>52256.620906150602</v>
      </c>
      <c r="D975" s="292">
        <v>13828.239093849397</v>
      </c>
    </row>
    <row r="976" spans="1:5">
      <c r="A976" s="294" t="s">
        <v>367</v>
      </c>
      <c r="B976" s="292">
        <v>6126.35</v>
      </c>
      <c r="C976" s="292">
        <v>4473.2919657665998</v>
      </c>
      <c r="D976" s="292">
        <v>1653.0580342334001</v>
      </c>
    </row>
    <row r="977" spans="1:5">
      <c r="A977" s="294" t="s">
        <v>368</v>
      </c>
      <c r="B977" s="292">
        <v>16586.95</v>
      </c>
      <c r="C977" s="292">
        <v>11768.013005753</v>
      </c>
      <c r="D977" s="292">
        <v>4818.9369942470012</v>
      </c>
    </row>
    <row r="978" spans="1:5">
      <c r="A978" s="294" t="s">
        <v>369</v>
      </c>
      <c r="B978" s="292">
        <v>1983.19</v>
      </c>
      <c r="C978" s="292">
        <v>1392.7195707370001</v>
      </c>
      <c r="D978" s="292">
        <v>590.47042926299991</v>
      </c>
    </row>
    <row r="979" spans="1:5">
      <c r="A979" s="294" t="s">
        <v>370</v>
      </c>
      <c r="B979" s="292">
        <v>577.96</v>
      </c>
      <c r="C979" s="292">
        <v>694.01562795279995</v>
      </c>
      <c r="D979" s="292">
        <v>-116.05562795279991</v>
      </c>
    </row>
    <row r="980" spans="1:5">
      <c r="A980" s="294" t="s">
        <v>371</v>
      </c>
      <c r="B980" s="292">
        <v>1623.03</v>
      </c>
      <c r="C980" s="292">
        <v>1940.2561778801999</v>
      </c>
      <c r="D980" s="292">
        <v>-317.2261778802</v>
      </c>
    </row>
    <row r="981" spans="1:5">
      <c r="A981" s="294" t="s">
        <v>153</v>
      </c>
      <c r="B981" s="292">
        <v>651802.45000000007</v>
      </c>
      <c r="C981" s="292">
        <v>144218.27938476403</v>
      </c>
      <c r="D981" s="292">
        <v>507584.17061523604</v>
      </c>
    </row>
    <row r="982" spans="1:5">
      <c r="A982" s="294" t="s">
        <v>372</v>
      </c>
      <c r="B982" s="292">
        <v>0</v>
      </c>
      <c r="C982" s="292">
        <v>0</v>
      </c>
      <c r="D982" s="292">
        <v>0</v>
      </c>
    </row>
    <row r="983" spans="1:5">
      <c r="A983" s="294" t="s">
        <v>373</v>
      </c>
      <c r="B983" s="292">
        <v>0</v>
      </c>
      <c r="C983" s="292">
        <v>0</v>
      </c>
      <c r="D983" s="292">
        <v>0</v>
      </c>
    </row>
    <row r="984" spans="1:5">
      <c r="A984" s="294" t="s">
        <v>374</v>
      </c>
      <c r="B984" s="292">
        <v>0</v>
      </c>
      <c r="C984" s="292">
        <v>0</v>
      </c>
      <c r="D984" s="292">
        <v>0</v>
      </c>
    </row>
    <row r="985" spans="1:5">
      <c r="A985" s="294" t="s">
        <v>375</v>
      </c>
      <c r="B985" s="292">
        <v>0</v>
      </c>
      <c r="C985" s="292">
        <v>0</v>
      </c>
      <c r="D985" s="292">
        <v>0</v>
      </c>
    </row>
    <row r="986" spans="1:5">
      <c r="A986" s="294" t="s">
        <v>376</v>
      </c>
      <c r="B986" s="292">
        <v>597.01</v>
      </c>
      <c r="C986" s="292">
        <v>338.8520462386</v>
      </c>
      <c r="D986" s="292">
        <v>258.15795376139999</v>
      </c>
    </row>
    <row r="987" spans="1:5">
      <c r="A987" s="295" t="s">
        <v>377</v>
      </c>
      <c r="B987" s="296">
        <v>286791.56999999995</v>
      </c>
      <c r="C987" s="296">
        <v>200326.28041020621</v>
      </c>
      <c r="D987" s="296">
        <v>86465.289589793771</v>
      </c>
      <c r="E987" s="297" t="s">
        <v>149</v>
      </c>
    </row>
    <row r="988" spans="1:5">
      <c r="A988" s="294" t="s">
        <v>378</v>
      </c>
      <c r="B988" s="292">
        <v>59100.56</v>
      </c>
      <c r="C988" s="292">
        <v>26721.815258234401</v>
      </c>
      <c r="D988" s="292">
        <v>32378.744741765597</v>
      </c>
    </row>
    <row r="989" spans="1:5">
      <c r="A989" s="294" t="s">
        <v>379</v>
      </c>
      <c r="B989" s="292">
        <v>35381.950000000004</v>
      </c>
      <c r="C989" s="292">
        <v>15997.647592105501</v>
      </c>
      <c r="D989" s="292">
        <v>19384.302407894502</v>
      </c>
    </row>
    <row r="990" spans="1:5">
      <c r="A990" s="294" t="s">
        <v>380</v>
      </c>
      <c r="B990" s="292">
        <v>13676.85</v>
      </c>
      <c r="C990" s="292">
        <v>6183.8713375064999</v>
      </c>
      <c r="D990" s="292">
        <v>7492.9786624935005</v>
      </c>
    </row>
    <row r="991" spans="1:5">
      <c r="A991" s="294" t="s">
        <v>84</v>
      </c>
      <c r="B991" s="292">
        <v>0</v>
      </c>
      <c r="C991" s="292">
        <v>0</v>
      </c>
      <c r="D991" s="292">
        <v>0</v>
      </c>
    </row>
    <row r="992" spans="1:5">
      <c r="A992" s="294" t="s">
        <v>154</v>
      </c>
      <c r="B992" s="292">
        <v>61719.450000000004</v>
      </c>
      <c r="C992" s="292">
        <v>25145.368434506199</v>
      </c>
      <c r="D992" s="292">
        <v>36574.081565493798</v>
      </c>
    </row>
    <row r="993" spans="1:5">
      <c r="A993" s="294" t="s">
        <v>381</v>
      </c>
      <c r="B993" s="292">
        <v>3517.7400000000002</v>
      </c>
      <c r="C993" s="292">
        <v>2470.376183202</v>
      </c>
      <c r="D993" s="292">
        <v>1047.3638167980002</v>
      </c>
    </row>
    <row r="994" spans="1:5">
      <c r="A994" s="295" t="s">
        <v>382</v>
      </c>
      <c r="B994" s="296">
        <v>188708.73</v>
      </c>
      <c r="C994" s="296">
        <v>132523.02675987899</v>
      </c>
      <c r="D994" s="296">
        <v>56185.703240121016</v>
      </c>
      <c r="E994" s="297" t="s">
        <v>149</v>
      </c>
    </row>
    <row r="995" spans="1:5">
      <c r="A995" s="294" t="s">
        <v>157</v>
      </c>
      <c r="B995" s="292">
        <v>8606.34</v>
      </c>
      <c r="C995" s="292">
        <v>6043.9081229820004</v>
      </c>
      <c r="D995" s="292">
        <v>2562.4318770179998</v>
      </c>
    </row>
    <row r="996" spans="1:5">
      <c r="A996" s="294" t="s">
        <v>158</v>
      </c>
      <c r="B996" s="292">
        <v>14217.53</v>
      </c>
      <c r="C996" s="292">
        <v>9311.2698765336008</v>
      </c>
      <c r="D996" s="292">
        <v>4906.2601234664007</v>
      </c>
    </row>
    <row r="997" spans="1:5">
      <c r="A997" s="294" t="s">
        <v>383</v>
      </c>
      <c r="B997" s="292">
        <v>0</v>
      </c>
      <c r="C997" s="292">
        <v>0</v>
      </c>
      <c r="D997" s="292">
        <v>0</v>
      </c>
    </row>
    <row r="998" spans="1:5">
      <c r="A998" s="294" t="s">
        <v>384</v>
      </c>
      <c r="B998" s="292">
        <v>26913.24</v>
      </c>
      <c r="C998" s="292">
        <v>18900.153822852</v>
      </c>
      <c r="D998" s="292">
        <v>8013.0861771480013</v>
      </c>
    </row>
    <row r="999" spans="1:5">
      <c r="A999" s="294" t="s">
        <v>385</v>
      </c>
      <c r="B999" s="292">
        <v>11998.619999999999</v>
      </c>
      <c r="C999" s="292">
        <v>14301.763186882601</v>
      </c>
      <c r="D999" s="292">
        <v>-2303.1431868826007</v>
      </c>
    </row>
    <row r="1000" spans="1:5">
      <c r="A1000" s="294" t="s">
        <v>386</v>
      </c>
      <c r="B1000" s="292">
        <v>132511</v>
      </c>
      <c r="C1000" s="292">
        <v>102208.87942917481</v>
      </c>
      <c r="D1000" s="292">
        <v>30302.120570825198</v>
      </c>
    </row>
    <row r="1001" spans="1:5">
      <c r="A1001" s="294" t="s">
        <v>387</v>
      </c>
      <c r="B1001" s="292">
        <v>26115.54</v>
      </c>
      <c r="C1001" s="292">
        <v>18339.959186142001</v>
      </c>
      <c r="D1001" s="292">
        <v>7775.5808138579996</v>
      </c>
    </row>
    <row r="1002" spans="1:5">
      <c r="A1002" s="294" t="s">
        <v>388</v>
      </c>
      <c r="B1002" s="292">
        <v>11303.13</v>
      </c>
      <c r="C1002" s="292">
        <v>13515.981291551601</v>
      </c>
      <c r="D1002" s="292">
        <v>-2212.8512915516008</v>
      </c>
    </row>
    <row r="1003" spans="1:5">
      <c r="A1003" s="294" t="s">
        <v>389</v>
      </c>
      <c r="B1003" s="292">
        <v>0</v>
      </c>
      <c r="C1003" s="292">
        <v>0</v>
      </c>
      <c r="D1003" s="292">
        <v>0</v>
      </c>
    </row>
    <row r="1004" spans="1:5">
      <c r="A1004" s="294" t="s">
        <v>390</v>
      </c>
      <c r="B1004" s="292">
        <v>0</v>
      </c>
      <c r="C1004" s="292">
        <v>0</v>
      </c>
      <c r="D1004" s="292">
        <v>0</v>
      </c>
    </row>
    <row r="1005" spans="1:5">
      <c r="A1005" s="294" t="s">
        <v>159</v>
      </c>
      <c r="B1005" s="292">
        <v>8764.77</v>
      </c>
      <c r="C1005" s="292">
        <v>1096.1257297557001</v>
      </c>
      <c r="D1005" s="292">
        <v>7668.6442702443001</v>
      </c>
    </row>
    <row r="1006" spans="1:5">
      <c r="A1006" s="295" t="s">
        <v>391</v>
      </c>
      <c r="B1006" s="296">
        <v>180882.47</v>
      </c>
      <c r="C1006" s="296">
        <v>40022.185547578403</v>
      </c>
      <c r="D1006" s="296">
        <v>140860.28445242159</v>
      </c>
      <c r="E1006" s="297" t="s">
        <v>149</v>
      </c>
    </row>
    <row r="1007" spans="1:5">
      <c r="A1007" s="294" t="s">
        <v>329</v>
      </c>
      <c r="B1007" s="292">
        <v>7047.8</v>
      </c>
      <c r="C1007" s="292">
        <v>6108.3033084563003</v>
      </c>
      <c r="D1007" s="292">
        <v>939.49669154369974</v>
      </c>
    </row>
    <row r="1008" spans="1:5">
      <c r="A1008" s="294" t="s">
        <v>248</v>
      </c>
      <c r="B1008" s="292">
        <v>652177.94999999995</v>
      </c>
      <c r="C1008" s="292">
        <v>511508.58218176768</v>
      </c>
      <c r="D1008" s="292">
        <v>140669.36781823233</v>
      </c>
    </row>
    <row r="1009" spans="1:4">
      <c r="A1009" s="294" t="s">
        <v>392</v>
      </c>
      <c r="B1009" s="292">
        <v>0</v>
      </c>
      <c r="C1009" s="292">
        <v>0</v>
      </c>
      <c r="D1009" s="292">
        <v>0</v>
      </c>
    </row>
    <row r="1010" spans="1:4">
      <c r="A1010" s="294" t="s">
        <v>393</v>
      </c>
      <c r="B1010" s="292">
        <v>0</v>
      </c>
      <c r="C1010" s="292">
        <v>0</v>
      </c>
      <c r="D1010" s="292">
        <v>0</v>
      </c>
    </row>
    <row r="1011" spans="1:4">
      <c r="A1011" s="294" t="s">
        <v>394</v>
      </c>
      <c r="B1011" s="292">
        <v>0</v>
      </c>
      <c r="C1011" s="292">
        <v>0</v>
      </c>
      <c r="D1011" s="292">
        <v>0</v>
      </c>
    </row>
    <row r="1012" spans="1:4">
      <c r="A1012" s="294" t="s">
        <v>395</v>
      </c>
      <c r="B1012" s="292">
        <v>2288.31</v>
      </c>
      <c r="C1012" s="292">
        <v>1210.7461711029</v>
      </c>
      <c r="D1012" s="292">
        <v>1077.5638288970999</v>
      </c>
    </row>
    <row r="1013" spans="1:4">
      <c r="A1013" s="294" t="s">
        <v>396</v>
      </c>
      <c r="B1013" s="292">
        <v>207954.18</v>
      </c>
      <c r="C1013" s="292">
        <v>50013.144573802201</v>
      </c>
      <c r="D1013" s="292">
        <v>157941.03542619781</v>
      </c>
    </row>
    <row r="1014" spans="1:4">
      <c r="A1014" s="294" t="s">
        <v>397</v>
      </c>
      <c r="B1014" s="292">
        <v>0</v>
      </c>
      <c r="C1014" s="292">
        <v>0</v>
      </c>
      <c r="D1014" s="292">
        <v>0</v>
      </c>
    </row>
    <row r="1015" spans="1:4">
      <c r="A1015" s="294" t="s">
        <v>398</v>
      </c>
      <c r="B1015" s="292">
        <v>7755.06</v>
      </c>
      <c r="C1015" s="292">
        <v>4401.6313792115998</v>
      </c>
      <c r="D1015" s="292">
        <v>3353.4286207884006</v>
      </c>
    </row>
    <row r="1016" spans="1:4">
      <c r="A1016" s="294" t="s">
        <v>230</v>
      </c>
      <c r="B1016" s="292">
        <v>151823.56</v>
      </c>
      <c r="C1016" s="292">
        <v>1753.1134528836001</v>
      </c>
      <c r="D1016" s="292">
        <v>150070.44654711639</v>
      </c>
    </row>
    <row r="1017" spans="1:4">
      <c r="A1017" s="294" t="s">
        <v>161</v>
      </c>
      <c r="B1017" s="292">
        <v>15005.85</v>
      </c>
      <c r="C1017" s="292">
        <v>17.922687123000003</v>
      </c>
      <c r="D1017" s="292">
        <v>14987.927312877</v>
      </c>
    </row>
    <row r="1018" spans="1:4">
      <c r="A1018" s="294" t="s">
        <v>399</v>
      </c>
      <c r="B1018" s="292">
        <v>0</v>
      </c>
      <c r="C1018" s="292">
        <v>0</v>
      </c>
      <c r="D1018" s="292">
        <v>0</v>
      </c>
    </row>
    <row r="1019" spans="1:4">
      <c r="A1019" s="294" t="s">
        <v>162</v>
      </c>
      <c r="B1019" s="292">
        <v>10042.370000000001</v>
      </c>
      <c r="C1019" s="292">
        <v>1255.9029095717001</v>
      </c>
      <c r="D1019" s="292">
        <v>8786.4670904283012</v>
      </c>
    </row>
    <row r="1020" spans="1:4">
      <c r="A1020" s="294" t="s">
        <v>400</v>
      </c>
      <c r="B1020" s="292">
        <v>0</v>
      </c>
      <c r="C1020" s="292">
        <v>0</v>
      </c>
      <c r="D1020" s="292">
        <v>0</v>
      </c>
    </row>
    <row r="1021" spans="1:4">
      <c r="A1021" s="294" t="s">
        <v>401</v>
      </c>
      <c r="B1021" s="292">
        <v>0</v>
      </c>
      <c r="C1021" s="292">
        <v>0</v>
      </c>
      <c r="D1021" s="292">
        <v>0</v>
      </c>
    </row>
    <row r="1022" spans="1:4">
      <c r="A1022" s="294" t="s">
        <v>402</v>
      </c>
      <c r="B1022" s="292">
        <v>0</v>
      </c>
      <c r="C1022" s="292">
        <v>0</v>
      </c>
      <c r="D1022" s="292">
        <v>0</v>
      </c>
    </row>
    <row r="1023" spans="1:4">
      <c r="A1023" s="294" t="s">
        <v>165</v>
      </c>
      <c r="B1023" s="292">
        <v>175537.98</v>
      </c>
      <c r="C1023" s="292">
        <v>38839.6598421456</v>
      </c>
      <c r="D1023" s="292">
        <v>136698.32015785441</v>
      </c>
    </row>
    <row r="1024" spans="1:4">
      <c r="A1024" s="294" t="s">
        <v>403</v>
      </c>
      <c r="B1024" s="292">
        <v>0</v>
      </c>
      <c r="C1024" s="292">
        <v>0</v>
      </c>
      <c r="D1024" s="292">
        <v>0</v>
      </c>
    </row>
    <row r="1025" spans="1:5">
      <c r="A1025" s="294" t="s">
        <v>404</v>
      </c>
      <c r="B1025" s="292">
        <v>0</v>
      </c>
      <c r="C1025" s="292">
        <v>0</v>
      </c>
      <c r="D1025" s="292">
        <v>0</v>
      </c>
    </row>
    <row r="1026" spans="1:5">
      <c r="A1026" s="295" t="s">
        <v>405</v>
      </c>
      <c r="B1026" s="296">
        <v>19158.830000000002</v>
      </c>
      <c r="C1026" s="296">
        <v>15297.6159203485</v>
      </c>
      <c r="D1026" s="296">
        <v>3861.2140796515014</v>
      </c>
      <c r="E1026" s="297" t="s">
        <v>149</v>
      </c>
    </row>
    <row r="1027" spans="1:5">
      <c r="A1027" s="294" t="s">
        <v>406</v>
      </c>
      <c r="B1027" s="292">
        <v>0</v>
      </c>
      <c r="C1027" s="292">
        <v>0</v>
      </c>
      <c r="D1027" s="292">
        <v>0</v>
      </c>
    </row>
    <row r="1028" spans="1:5">
      <c r="A1028" s="294" t="s">
        <v>252</v>
      </c>
      <c r="B1028" s="292">
        <v>182446.08000000002</v>
      </c>
      <c r="C1028" s="292">
        <v>40368.151021977603</v>
      </c>
      <c r="D1028" s="292">
        <v>142077.92897802242</v>
      </c>
    </row>
    <row r="1029" spans="1:5">
      <c r="A1029" s="294" t="s">
        <v>407</v>
      </c>
      <c r="B1029" s="292">
        <v>0</v>
      </c>
      <c r="C1029" s="292">
        <v>0</v>
      </c>
      <c r="D1029" s="292">
        <v>0</v>
      </c>
    </row>
    <row r="1030" spans="1:5">
      <c r="A1030" s="294" t="s">
        <v>408</v>
      </c>
      <c r="B1030" s="292">
        <v>0</v>
      </c>
      <c r="C1030" s="292">
        <v>0</v>
      </c>
      <c r="D1030" s="292">
        <v>0</v>
      </c>
    </row>
    <row r="1031" spans="1:5">
      <c r="A1031" s="294" t="s">
        <v>409</v>
      </c>
      <c r="B1031" s="292">
        <v>4993.24</v>
      </c>
      <c r="C1031" s="292">
        <v>5967.4629158418002</v>
      </c>
      <c r="D1031" s="292">
        <v>-974.22291584179993</v>
      </c>
    </row>
    <row r="1032" spans="1:5">
      <c r="A1032" s="294" t="s">
        <v>410</v>
      </c>
      <c r="B1032" s="292">
        <v>0</v>
      </c>
      <c r="C1032" s="292">
        <v>0</v>
      </c>
      <c r="D1032" s="292">
        <v>0</v>
      </c>
    </row>
    <row r="1033" spans="1:5">
      <c r="A1033" s="294" t="s">
        <v>411</v>
      </c>
      <c r="B1033" s="292">
        <v>1839.54</v>
      </c>
      <c r="C1033" s="292">
        <v>2141.2683778428004</v>
      </c>
      <c r="D1033" s="292">
        <v>-301.72837784280046</v>
      </c>
    </row>
    <row r="1034" spans="1:5">
      <c r="A1034" s="294" t="s">
        <v>412</v>
      </c>
      <c r="B1034" s="292">
        <v>7178.85</v>
      </c>
      <c r="C1034" s="292">
        <v>5041.4357123549999</v>
      </c>
      <c r="D1034" s="292">
        <v>2137.4142876450005</v>
      </c>
    </row>
    <row r="1035" spans="1:5">
      <c r="A1035" s="294" t="s">
        <v>413</v>
      </c>
      <c r="B1035" s="292">
        <v>3122.64</v>
      </c>
      <c r="C1035" s="292">
        <v>1812.3716999664002</v>
      </c>
      <c r="D1035" s="292">
        <v>1310.2683000335996</v>
      </c>
    </row>
    <row r="1036" spans="1:5">
      <c r="A1036" s="294" t="s">
        <v>414</v>
      </c>
      <c r="B1036" s="292">
        <v>562.36</v>
      </c>
      <c r="C1036" s="292">
        <v>549.94853484480007</v>
      </c>
      <c r="D1036" s="292">
        <v>12.411465155199949</v>
      </c>
    </row>
    <row r="1037" spans="1:5">
      <c r="A1037" s="294" t="s">
        <v>415</v>
      </c>
      <c r="B1037" s="292">
        <v>0</v>
      </c>
      <c r="C1037" s="292">
        <v>0</v>
      </c>
      <c r="D1037" s="292">
        <v>0</v>
      </c>
    </row>
    <row r="1038" spans="1:5">
      <c r="A1038" s="291" t="s">
        <v>416</v>
      </c>
      <c r="B1038" s="292">
        <v>15717078.340000002</v>
      </c>
      <c r="C1038" s="292">
        <v>4281437.1407544194</v>
      </c>
      <c r="D1038" s="292">
        <v>11435641.199245578</v>
      </c>
    </row>
    <row r="1039" spans="1:5">
      <c r="A1039" s="294" t="s">
        <v>417</v>
      </c>
      <c r="B1039" s="292">
        <v>148846.80000000002</v>
      </c>
      <c r="C1039" s="292">
        <v>44389.238565864005</v>
      </c>
      <c r="D1039" s="292">
        <v>104457.56143413601</v>
      </c>
    </row>
    <row r="1040" spans="1:5">
      <c r="A1040" s="294" t="s">
        <v>418</v>
      </c>
      <c r="B1040" s="292">
        <v>209015.57</v>
      </c>
      <c r="C1040" s="292">
        <v>94504.611252999297</v>
      </c>
      <c r="D1040" s="292">
        <v>114510.95874700071</v>
      </c>
    </row>
    <row r="1041" spans="1:5">
      <c r="A1041" s="295" t="s">
        <v>101</v>
      </c>
      <c r="B1041" s="296">
        <v>10357.43</v>
      </c>
      <c r="C1041" s="296">
        <v>3088.8029248814</v>
      </c>
      <c r="D1041" s="296">
        <v>7268.6270751186003</v>
      </c>
      <c r="E1041" s="297" t="s">
        <v>149</v>
      </c>
    </row>
    <row r="1042" spans="1:5">
      <c r="A1042" s="294" t="s">
        <v>142</v>
      </c>
      <c r="B1042" s="292">
        <v>78953.88</v>
      </c>
      <c r="C1042" s="292">
        <v>42012.043574378702</v>
      </c>
      <c r="D1042" s="292">
        <v>36941.836425621295</v>
      </c>
    </row>
    <row r="1043" spans="1:5">
      <c r="A1043" s="294" t="s">
        <v>143</v>
      </c>
      <c r="B1043" s="292">
        <v>42472.79</v>
      </c>
      <c r="C1043" s="292">
        <v>10214.7395485041</v>
      </c>
      <c r="D1043" s="292">
        <v>32258.050451495903</v>
      </c>
    </row>
    <row r="1044" spans="1:5">
      <c r="A1044" s="294" t="s">
        <v>321</v>
      </c>
      <c r="B1044" s="292">
        <v>165203.35</v>
      </c>
      <c r="C1044" s="292">
        <v>48930.182625593006</v>
      </c>
      <c r="D1044" s="292">
        <v>116273.167374407</v>
      </c>
    </row>
    <row r="1045" spans="1:5">
      <c r="A1045" s="294" t="s">
        <v>245</v>
      </c>
      <c r="B1045" s="292">
        <v>908427.41</v>
      </c>
      <c r="C1045" s="292">
        <v>410737.72271424095</v>
      </c>
      <c r="D1045" s="292">
        <v>497689.68728575908</v>
      </c>
    </row>
    <row r="1046" spans="1:5">
      <c r="A1046" s="294" t="s">
        <v>419</v>
      </c>
      <c r="B1046" s="292">
        <v>371889</v>
      </c>
      <c r="C1046" s="292">
        <v>226326.8852208</v>
      </c>
      <c r="D1046" s="292">
        <v>145562.1147792</v>
      </c>
    </row>
    <row r="1047" spans="1:5">
      <c r="A1047" s="294" t="s">
        <v>145</v>
      </c>
      <c r="B1047" s="292">
        <v>7925.21</v>
      </c>
      <c r="C1047" s="292">
        <v>991.1300119361</v>
      </c>
      <c r="D1047" s="292">
        <v>6934.0799880638997</v>
      </c>
    </row>
    <row r="1048" spans="1:5">
      <c r="A1048" s="294" t="s">
        <v>420</v>
      </c>
      <c r="B1048" s="292">
        <v>495990.37</v>
      </c>
      <c r="C1048" s="292">
        <v>286618.70397373859</v>
      </c>
      <c r="D1048" s="292">
        <v>209371.6660262614</v>
      </c>
    </row>
    <row r="1049" spans="1:5">
      <c r="A1049" s="294" t="s">
        <v>421</v>
      </c>
      <c r="B1049" s="292">
        <v>442351.65</v>
      </c>
      <c r="C1049" s="292">
        <v>246435.89850942159</v>
      </c>
      <c r="D1049" s="292">
        <v>195915.75149057843</v>
      </c>
    </row>
    <row r="1050" spans="1:5">
      <c r="A1050" s="295" t="s">
        <v>297</v>
      </c>
      <c r="B1050" s="296">
        <v>2183.52</v>
      </c>
      <c r="C1050" s="296">
        <v>651.17147424960001</v>
      </c>
      <c r="D1050" s="296">
        <v>1532.3485257503999</v>
      </c>
      <c r="E1050" s="297" t="s">
        <v>149</v>
      </c>
    </row>
    <row r="1051" spans="1:5">
      <c r="A1051" s="294" t="s">
        <v>355</v>
      </c>
      <c r="B1051" s="292">
        <v>59382.14</v>
      </c>
      <c r="C1051" s="292">
        <v>26849.1292589886</v>
      </c>
      <c r="D1051" s="292">
        <v>32533.0107410114</v>
      </c>
    </row>
    <row r="1052" spans="1:5">
      <c r="A1052" s="294" t="s">
        <v>422</v>
      </c>
      <c r="B1052" s="292">
        <v>113179.34</v>
      </c>
      <c r="C1052" s="292">
        <v>14154.2546639294</v>
      </c>
      <c r="D1052" s="292">
        <v>99025.085336070595</v>
      </c>
    </row>
    <row r="1053" spans="1:5">
      <c r="A1053" s="294" t="s">
        <v>147</v>
      </c>
      <c r="B1053" s="292">
        <v>460997.09</v>
      </c>
      <c r="C1053" s="292">
        <v>172265.6599695122</v>
      </c>
      <c r="D1053" s="292">
        <v>288731.43003048783</v>
      </c>
    </row>
    <row r="1054" spans="1:5">
      <c r="A1054" s="294" t="s">
        <v>151</v>
      </c>
      <c r="B1054" s="292">
        <v>117820.63</v>
      </c>
      <c r="C1054" s="292">
        <v>71704.127313935998</v>
      </c>
      <c r="D1054" s="292">
        <v>46116.502686064006</v>
      </c>
    </row>
    <row r="1055" spans="1:5">
      <c r="A1055" s="294" t="s">
        <v>366</v>
      </c>
      <c r="B1055" s="292">
        <v>11769.42</v>
      </c>
      <c r="C1055" s="292">
        <v>7162.718363424</v>
      </c>
      <c r="D1055" s="292">
        <v>4606.7016365760001</v>
      </c>
    </row>
    <row r="1056" spans="1:5">
      <c r="A1056" s="294" t="s">
        <v>423</v>
      </c>
      <c r="B1056" s="292">
        <v>0</v>
      </c>
      <c r="C1056" s="292">
        <v>0</v>
      </c>
      <c r="D1056" s="292">
        <v>0</v>
      </c>
    </row>
    <row r="1057" spans="1:4">
      <c r="A1057" s="294" t="s">
        <v>424</v>
      </c>
      <c r="B1057" s="292">
        <v>0</v>
      </c>
      <c r="C1057" s="292">
        <v>0</v>
      </c>
      <c r="D1057" s="292">
        <v>0</v>
      </c>
    </row>
    <row r="1058" spans="1:4">
      <c r="A1058" s="294" t="s">
        <v>152</v>
      </c>
      <c r="B1058" s="292">
        <v>48526.3</v>
      </c>
      <c r="C1058" s="292">
        <v>8108.5552480929</v>
      </c>
      <c r="D1058" s="292">
        <v>40417.744751907099</v>
      </c>
    </row>
    <row r="1059" spans="1:4">
      <c r="A1059" s="294" t="s">
        <v>374</v>
      </c>
      <c r="B1059" s="292">
        <v>117300.67</v>
      </c>
      <c r="C1059" s="292">
        <v>53036.4997117983</v>
      </c>
      <c r="D1059" s="292">
        <v>64264.170288201698</v>
      </c>
    </row>
    <row r="1060" spans="1:4">
      <c r="A1060" s="294" t="s">
        <v>375</v>
      </c>
      <c r="B1060" s="292">
        <v>299174.21000000002</v>
      </c>
      <c r="C1060" s="292">
        <v>182073.594776112</v>
      </c>
      <c r="D1060" s="292">
        <v>117100.61522388802</v>
      </c>
    </row>
    <row r="1061" spans="1:4">
      <c r="A1061" s="294" t="s">
        <v>425</v>
      </c>
      <c r="B1061" s="292">
        <v>142358.78</v>
      </c>
      <c r="C1061" s="292">
        <v>86637.731315615994</v>
      </c>
      <c r="D1061" s="292">
        <v>55721.048684384004</v>
      </c>
    </row>
    <row r="1062" spans="1:4">
      <c r="A1062" s="294" t="s">
        <v>378</v>
      </c>
      <c r="B1062" s="292">
        <v>36956.120000000003</v>
      </c>
      <c r="C1062" s="292">
        <v>16709.395161418801</v>
      </c>
      <c r="D1062" s="292">
        <v>20246.724838581202</v>
      </c>
    </row>
    <row r="1063" spans="1:4">
      <c r="A1063" s="294" t="s">
        <v>426</v>
      </c>
      <c r="B1063" s="292">
        <v>291147.95</v>
      </c>
      <c r="C1063" s="292">
        <v>146708.01758335592</v>
      </c>
      <c r="D1063" s="292">
        <v>144439.93241664409</v>
      </c>
    </row>
    <row r="1064" spans="1:4">
      <c r="A1064" s="294" t="s">
        <v>326</v>
      </c>
      <c r="B1064" s="292">
        <v>546108.64</v>
      </c>
      <c r="C1064" s="292">
        <v>319468.18077533972</v>
      </c>
      <c r="D1064" s="292">
        <v>226640.4592246603</v>
      </c>
    </row>
    <row r="1065" spans="1:4">
      <c r="A1065" s="294" t="s">
        <v>84</v>
      </c>
      <c r="B1065" s="292">
        <v>0</v>
      </c>
      <c r="C1065" s="292">
        <v>0</v>
      </c>
      <c r="D1065" s="292">
        <v>0</v>
      </c>
    </row>
    <row r="1066" spans="1:4">
      <c r="A1066" s="294" t="s">
        <v>154</v>
      </c>
      <c r="B1066" s="292">
        <v>62755.53</v>
      </c>
      <c r="C1066" s="292">
        <v>-90806.861804303015</v>
      </c>
      <c r="D1066" s="292">
        <v>153562.39180430301</v>
      </c>
    </row>
    <row r="1067" spans="1:4">
      <c r="A1067" s="294" t="s">
        <v>155</v>
      </c>
      <c r="B1067" s="292">
        <v>108783.16</v>
      </c>
      <c r="C1067" s="292">
        <v>3139.4917880844</v>
      </c>
      <c r="D1067" s="292">
        <v>105643.6682119156</v>
      </c>
    </row>
    <row r="1068" spans="1:4">
      <c r="A1068" s="294" t="s">
        <v>157</v>
      </c>
      <c r="B1068" s="292">
        <v>147816.39000000001</v>
      </c>
      <c r="C1068" s="292">
        <v>75842.576115322299</v>
      </c>
      <c r="D1068" s="292">
        <v>71973.813884677715</v>
      </c>
    </row>
    <row r="1069" spans="1:4">
      <c r="A1069" s="294" t="s">
        <v>130</v>
      </c>
      <c r="B1069" s="292">
        <v>39959.120000000003</v>
      </c>
      <c r="C1069" s="292">
        <v>-2328.7919397631999</v>
      </c>
      <c r="D1069" s="292">
        <v>42287.911939763202</v>
      </c>
    </row>
    <row r="1070" spans="1:4">
      <c r="A1070" s="294" t="s">
        <v>427</v>
      </c>
      <c r="B1070" s="292">
        <v>42267.38</v>
      </c>
      <c r="C1070" s="292">
        <v>25723.386445536002</v>
      </c>
      <c r="D1070" s="292">
        <v>16543.993554463996</v>
      </c>
    </row>
    <row r="1071" spans="1:4">
      <c r="A1071" s="294" t="s">
        <v>383</v>
      </c>
      <c r="B1071" s="292">
        <v>13661.28</v>
      </c>
      <c r="C1071" s="292">
        <v>6176.8314945071997</v>
      </c>
      <c r="D1071" s="292">
        <v>7484.4485054928009</v>
      </c>
    </row>
    <row r="1072" spans="1:4">
      <c r="A1072" s="294" t="s">
        <v>428</v>
      </c>
      <c r="B1072" s="292">
        <v>5994.61</v>
      </c>
      <c r="C1072" s="292">
        <v>749.68838439010005</v>
      </c>
      <c r="D1072" s="292">
        <v>5244.9216156098992</v>
      </c>
    </row>
    <row r="1073" spans="1:4">
      <c r="A1073" s="294" t="s">
        <v>429</v>
      </c>
      <c r="B1073" s="292">
        <v>397940.27</v>
      </c>
      <c r="C1073" s="292">
        <v>118674.1373008646</v>
      </c>
      <c r="D1073" s="292">
        <v>279266.1326991354</v>
      </c>
    </row>
    <row r="1074" spans="1:4">
      <c r="A1074" s="294" t="s">
        <v>531</v>
      </c>
      <c r="B1074" s="292">
        <v>4199.45</v>
      </c>
      <c r="C1074" s="292">
        <v>121.1965049505</v>
      </c>
      <c r="D1074" s="292">
        <v>4078.2534950494996</v>
      </c>
    </row>
    <row r="1075" spans="1:4">
      <c r="A1075" s="294" t="s">
        <v>430</v>
      </c>
      <c r="B1075" s="292">
        <v>0</v>
      </c>
      <c r="C1075" s="292">
        <v>0</v>
      </c>
      <c r="D1075" s="292">
        <v>0</v>
      </c>
    </row>
    <row r="1076" spans="1:4">
      <c r="A1076" s="294" t="s">
        <v>431</v>
      </c>
      <c r="B1076" s="292">
        <v>67077.180000000008</v>
      </c>
      <c r="C1076" s="292">
        <v>30328.376110198198</v>
      </c>
      <c r="D1076" s="292">
        <v>36748.803889801813</v>
      </c>
    </row>
    <row r="1077" spans="1:4">
      <c r="A1077" s="294" t="s">
        <v>389</v>
      </c>
      <c r="B1077" s="292">
        <v>67949.78</v>
      </c>
      <c r="C1077" s="292">
        <v>30722.914774372199</v>
      </c>
      <c r="D1077" s="292">
        <v>37226.8652256278</v>
      </c>
    </row>
    <row r="1078" spans="1:4">
      <c r="A1078" s="294" t="s">
        <v>390</v>
      </c>
      <c r="B1078" s="292">
        <v>850033.95</v>
      </c>
      <c r="C1078" s="292">
        <v>469549.77078360697</v>
      </c>
      <c r="D1078" s="292">
        <v>380484.17921639298</v>
      </c>
    </row>
    <row r="1079" spans="1:4">
      <c r="A1079" s="294" t="s">
        <v>432</v>
      </c>
      <c r="B1079" s="292">
        <v>68924.479999999996</v>
      </c>
      <c r="C1079" s="292">
        <v>31163.617084675199</v>
      </c>
      <c r="D1079" s="292">
        <v>37760.862915324797</v>
      </c>
    </row>
    <row r="1080" spans="1:4">
      <c r="A1080" s="294" t="s">
        <v>97</v>
      </c>
      <c r="B1080" s="292">
        <v>25.240000000000002</v>
      </c>
      <c r="C1080" s="292">
        <v>11.412051207599999</v>
      </c>
      <c r="D1080" s="292">
        <v>13.827948792400003</v>
      </c>
    </row>
    <row r="1081" spans="1:4">
      <c r="A1081" s="294" t="s">
        <v>433</v>
      </c>
      <c r="B1081" s="292">
        <v>69994.61</v>
      </c>
      <c r="C1081" s="292">
        <v>14140.358008588701</v>
      </c>
      <c r="D1081" s="292">
        <v>55854.2519914113</v>
      </c>
    </row>
    <row r="1082" spans="1:4">
      <c r="A1082" s="294" t="s">
        <v>98</v>
      </c>
      <c r="B1082" s="292">
        <v>52544.320000000007</v>
      </c>
      <c r="C1082" s="292">
        <v>28868.8379061003</v>
      </c>
      <c r="D1082" s="292">
        <v>23675.482093899707</v>
      </c>
    </row>
    <row r="1083" spans="1:4">
      <c r="A1083" s="294" t="s">
        <v>434</v>
      </c>
      <c r="B1083" s="292">
        <v>99653.07</v>
      </c>
      <c r="C1083" s="292">
        <v>29718.636195408602</v>
      </c>
      <c r="D1083" s="292">
        <v>69934.433804591405</v>
      </c>
    </row>
    <row r="1084" spans="1:4">
      <c r="A1084" s="294" t="s">
        <v>435</v>
      </c>
      <c r="B1084" s="292">
        <v>607.80000000000007</v>
      </c>
      <c r="C1084" s="292">
        <v>274.81159762200002</v>
      </c>
      <c r="D1084" s="292">
        <v>332.98840237800005</v>
      </c>
    </row>
    <row r="1085" spans="1:4">
      <c r="A1085" s="294" t="s">
        <v>3906</v>
      </c>
      <c r="B1085" s="292">
        <v>66084.930000000008</v>
      </c>
      <c r="C1085" s="292">
        <v>1907.2170274437001</v>
      </c>
      <c r="D1085" s="292">
        <v>64177.712972556306</v>
      </c>
    </row>
    <row r="1086" spans="1:4">
      <c r="A1086" s="294" t="s">
        <v>436</v>
      </c>
      <c r="B1086" s="292">
        <v>117984.34</v>
      </c>
      <c r="C1086" s="292">
        <v>71715.130946664794</v>
      </c>
      <c r="D1086" s="292">
        <v>46269.209053335202</v>
      </c>
    </row>
    <row r="1087" spans="1:4">
      <c r="A1087" s="294" t="s">
        <v>248</v>
      </c>
      <c r="B1087" s="292">
        <v>1273822.92</v>
      </c>
      <c r="C1087" s="292">
        <v>600456.62245512602</v>
      </c>
      <c r="D1087" s="292">
        <v>673366.2975448739</v>
      </c>
    </row>
    <row r="1088" spans="1:4">
      <c r="A1088" s="294" t="s">
        <v>437</v>
      </c>
      <c r="B1088" s="292">
        <v>41796.51</v>
      </c>
      <c r="C1088" s="292">
        <v>18897.9363081999</v>
      </c>
      <c r="D1088" s="292">
        <v>22898.573691800102</v>
      </c>
    </row>
    <row r="1089" spans="1:4">
      <c r="A1089" s="294" t="s">
        <v>395</v>
      </c>
      <c r="B1089" s="292">
        <v>1136.44</v>
      </c>
      <c r="C1089" s="292">
        <v>513.83167489560003</v>
      </c>
      <c r="D1089" s="292">
        <v>622.60832510440002</v>
      </c>
    </row>
    <row r="1090" spans="1:4">
      <c r="A1090" s="294" t="s">
        <v>398</v>
      </c>
      <c r="B1090" s="292">
        <v>29122.7</v>
      </c>
      <c r="C1090" s="292">
        <v>840.483743043</v>
      </c>
      <c r="D1090" s="292">
        <v>28282.216256956999</v>
      </c>
    </row>
    <row r="1091" spans="1:4">
      <c r="A1091" s="294" t="s">
        <v>331</v>
      </c>
      <c r="B1091" s="292">
        <v>47352.520000000004</v>
      </c>
      <c r="C1091" s="292">
        <v>4099.7944403055999</v>
      </c>
      <c r="D1091" s="292">
        <v>43252.725559694401</v>
      </c>
    </row>
    <row r="1092" spans="1:4">
      <c r="A1092" s="294" t="s">
        <v>303</v>
      </c>
      <c r="B1092" s="292">
        <v>148450.69</v>
      </c>
      <c r="C1092" s="292">
        <v>45732.059038414998</v>
      </c>
      <c r="D1092" s="292">
        <v>102718.630961585</v>
      </c>
    </row>
    <row r="1093" spans="1:4">
      <c r="A1093" s="294" t="s">
        <v>160</v>
      </c>
      <c r="B1093" s="292">
        <v>16087.83</v>
      </c>
      <c r="C1093" s="292">
        <v>19.2149823954</v>
      </c>
      <c r="D1093" s="292">
        <v>16068.615017604599</v>
      </c>
    </row>
    <row r="1094" spans="1:4">
      <c r="A1094" s="294" t="s">
        <v>230</v>
      </c>
      <c r="B1094" s="292">
        <v>79351.02</v>
      </c>
      <c r="C1094" s="292">
        <v>1151.560156641</v>
      </c>
      <c r="D1094" s="292">
        <v>78199.459843359</v>
      </c>
    </row>
    <row r="1095" spans="1:4">
      <c r="A1095" s="294" t="s">
        <v>399</v>
      </c>
      <c r="B1095" s="292">
        <v>0</v>
      </c>
      <c r="C1095" s="292">
        <v>0</v>
      </c>
      <c r="D1095" s="292">
        <v>0</v>
      </c>
    </row>
    <row r="1096" spans="1:4">
      <c r="A1096" s="294" t="s">
        <v>163</v>
      </c>
      <c r="B1096" s="292">
        <v>355803.2</v>
      </c>
      <c r="C1096" s="292">
        <v>-588478.2118817952</v>
      </c>
      <c r="D1096" s="292">
        <v>944281.41188179515</v>
      </c>
    </row>
    <row r="1097" spans="1:4">
      <c r="A1097" s="294" t="s">
        <v>438</v>
      </c>
      <c r="B1097" s="292">
        <v>391.63</v>
      </c>
      <c r="C1097" s="292">
        <v>116.7922823974</v>
      </c>
      <c r="D1097" s="292">
        <v>274.83771760259998</v>
      </c>
    </row>
    <row r="1098" spans="1:4">
      <c r="A1098" s="294" t="s">
        <v>439</v>
      </c>
      <c r="B1098" s="292">
        <v>13759.050000000001</v>
      </c>
      <c r="C1098" s="292">
        <v>8373.58171416</v>
      </c>
      <c r="D1098" s="292">
        <v>5385.468285840001</v>
      </c>
    </row>
    <row r="1099" spans="1:4">
      <c r="A1099" s="294" t="s">
        <v>440</v>
      </c>
      <c r="B1099" s="292">
        <v>82555.03</v>
      </c>
      <c r="C1099" s="292">
        <v>50241.934553616004</v>
      </c>
      <c r="D1099" s="292">
        <v>32313.095446383995</v>
      </c>
    </row>
    <row r="1100" spans="1:4">
      <c r="A1100" s="294" t="s">
        <v>164</v>
      </c>
      <c r="B1100" s="292">
        <v>263253.62</v>
      </c>
      <c r="C1100" s="292">
        <v>78102.454646411294</v>
      </c>
      <c r="D1100" s="292">
        <v>185151.1653535887</v>
      </c>
    </row>
    <row r="1101" spans="1:4">
      <c r="A1101" s="294" t="s">
        <v>92</v>
      </c>
      <c r="B1101" s="292">
        <v>27295.16</v>
      </c>
      <c r="C1101" s="292">
        <v>15696.2322251961</v>
      </c>
      <c r="D1101" s="292">
        <v>11598.9277748039</v>
      </c>
    </row>
    <row r="1102" spans="1:4">
      <c r="A1102" s="294" t="s">
        <v>441</v>
      </c>
      <c r="B1102" s="292">
        <v>326463.24</v>
      </c>
      <c r="C1102" s="292">
        <v>145081.59988192629</v>
      </c>
      <c r="D1102" s="292">
        <v>181381.6401180737</v>
      </c>
    </row>
    <row r="1103" spans="1:4">
      <c r="A1103" s="294" t="s">
        <v>110</v>
      </c>
      <c r="B1103" s="292">
        <v>538156.40999999992</v>
      </c>
      <c r="C1103" s="292">
        <v>326772.50187229505</v>
      </c>
      <c r="D1103" s="292">
        <v>211383.90812770493</v>
      </c>
    </row>
    <row r="1104" spans="1:4">
      <c r="A1104" s="294" t="s">
        <v>442</v>
      </c>
      <c r="B1104" s="292">
        <v>30322.91</v>
      </c>
      <c r="C1104" s="292">
        <v>13710.2457085359</v>
      </c>
      <c r="D1104" s="292">
        <v>16612.664291464098</v>
      </c>
    </row>
    <row r="1105" spans="1:5">
      <c r="A1105" s="294" t="s">
        <v>656</v>
      </c>
      <c r="B1105" s="292">
        <v>4927303.37</v>
      </c>
      <c r="C1105" s="292">
        <v>142202.4187155033</v>
      </c>
      <c r="D1105" s="292">
        <v>4785100.951284497</v>
      </c>
    </row>
    <row r="1106" spans="1:5">
      <c r="A1106" s="295" t="s">
        <v>443</v>
      </c>
      <c r="B1106" s="296">
        <v>49136.72</v>
      </c>
      <c r="C1106" s="296">
        <v>28506.030040051202</v>
      </c>
      <c r="D1106" s="296">
        <v>20630.689959948799</v>
      </c>
      <c r="E1106" s="297" t="s">
        <v>149</v>
      </c>
    </row>
    <row r="1107" spans="1:5">
      <c r="A1107" s="294" t="s">
        <v>407</v>
      </c>
      <c r="B1107" s="292">
        <v>30886.22</v>
      </c>
      <c r="C1107" s="292">
        <v>13964.941531267801</v>
      </c>
      <c r="D1107" s="292">
        <v>16921.278468732198</v>
      </c>
    </row>
    <row r="1108" spans="1:5">
      <c r="A1108" s="294" t="s">
        <v>341</v>
      </c>
      <c r="B1108" s="292">
        <v>0</v>
      </c>
      <c r="C1108" s="292">
        <v>0</v>
      </c>
      <c r="D1108" s="292">
        <v>0</v>
      </c>
    </row>
    <row r="1109" spans="1:5">
      <c r="A1109" s="294" t="s">
        <v>415</v>
      </c>
      <c r="B1109" s="292">
        <v>22035.99</v>
      </c>
      <c r="C1109" s="292">
        <v>9963.3853522251011</v>
      </c>
      <c r="D1109" s="292">
        <v>12072.604647774901</v>
      </c>
    </row>
    <row r="1110" spans="1:5">
      <c r="A1110" s="291" t="s">
        <v>444</v>
      </c>
      <c r="B1110" s="292">
        <v>6976150.9699999969</v>
      </c>
      <c r="C1110" s="292">
        <v>1733359.0937081792</v>
      </c>
      <c r="D1110" s="292">
        <v>5242791.8762918217</v>
      </c>
    </row>
    <row r="1111" spans="1:5">
      <c r="A1111" s="294" t="s">
        <v>418</v>
      </c>
      <c r="B1111" s="292">
        <v>-16065.779999999999</v>
      </c>
      <c r="C1111" s="292">
        <v>-7882.219010163597</v>
      </c>
      <c r="D1111" s="292">
        <v>-8183.5609898364019</v>
      </c>
    </row>
    <row r="1112" spans="1:5">
      <c r="A1112" s="295" t="s">
        <v>347</v>
      </c>
      <c r="B1112" s="296">
        <v>9571.0500000000011</v>
      </c>
      <c r="C1112" s="296">
        <v>8194.5686750714995</v>
      </c>
      <c r="D1112" s="296">
        <v>1376.4813249285016</v>
      </c>
      <c r="E1112" s="297" t="s">
        <v>149</v>
      </c>
    </row>
    <row r="1113" spans="1:5">
      <c r="A1113" s="295" t="s">
        <v>101</v>
      </c>
      <c r="B1113" s="296">
        <v>21169.15</v>
      </c>
      <c r="C1113" s="296">
        <v>5498.4932264689996</v>
      </c>
      <c r="D1113" s="296">
        <v>15670.656773531002</v>
      </c>
      <c r="E1113" s="297" t="s">
        <v>149</v>
      </c>
    </row>
    <row r="1114" spans="1:5">
      <c r="A1114" s="295" t="s">
        <v>320</v>
      </c>
      <c r="B1114" s="296">
        <v>11411.02</v>
      </c>
      <c r="C1114" s="296">
        <v>10373.814323667901</v>
      </c>
      <c r="D1114" s="296">
        <v>1037.2056763320998</v>
      </c>
      <c r="E1114" s="297" t="s">
        <v>149</v>
      </c>
    </row>
    <row r="1115" spans="1:5">
      <c r="A1115" s="294" t="s">
        <v>142</v>
      </c>
      <c r="B1115" s="292">
        <v>20283.810000000001</v>
      </c>
      <c r="C1115" s="292">
        <v>16849.453385178498</v>
      </c>
      <c r="D1115" s="292">
        <v>3434.3566148214973</v>
      </c>
    </row>
    <row r="1116" spans="1:5">
      <c r="A1116" s="294" t="s">
        <v>143</v>
      </c>
      <c r="B1116" s="292">
        <v>48340.04</v>
      </c>
      <c r="C1116" s="292">
        <v>2325.1636584063999</v>
      </c>
      <c r="D1116" s="292">
        <v>46014.876341593597</v>
      </c>
    </row>
    <row r="1117" spans="1:5">
      <c r="A1117" s="294" t="s">
        <v>321</v>
      </c>
      <c r="B1117" s="292">
        <v>13427.81</v>
      </c>
      <c r="C1117" s="292">
        <v>5554.5661464216</v>
      </c>
      <c r="D1117" s="292">
        <v>7873.2438535783995</v>
      </c>
    </row>
    <row r="1118" spans="1:5">
      <c r="A1118" s="294" t="s">
        <v>322</v>
      </c>
      <c r="B1118" s="292">
        <v>10968.44</v>
      </c>
      <c r="C1118" s="292">
        <v>527.5837189504</v>
      </c>
      <c r="D1118" s="292">
        <v>10440.856281049601</v>
      </c>
    </row>
    <row r="1119" spans="1:5">
      <c r="A1119" s="294" t="s">
        <v>144</v>
      </c>
      <c r="B1119" s="292">
        <v>716452.64999999991</v>
      </c>
      <c r="C1119" s="292">
        <v>18454.370769464498</v>
      </c>
      <c r="D1119" s="292">
        <v>697998.2792305355</v>
      </c>
    </row>
    <row r="1120" spans="1:5">
      <c r="A1120" s="295" t="s">
        <v>445</v>
      </c>
      <c r="B1120" s="296">
        <v>4865.1900000000005</v>
      </c>
      <c r="C1120" s="296">
        <v>3884.6739597105002</v>
      </c>
      <c r="D1120" s="296">
        <v>980.51604028950032</v>
      </c>
      <c r="E1120" s="297" t="s">
        <v>149</v>
      </c>
    </row>
    <row r="1121" spans="1:5">
      <c r="A1121" s="294" t="s">
        <v>352</v>
      </c>
      <c r="B1121" s="292">
        <v>0</v>
      </c>
      <c r="C1121" s="292">
        <v>0</v>
      </c>
      <c r="D1121" s="292">
        <v>0</v>
      </c>
    </row>
    <row r="1122" spans="1:5">
      <c r="A1122" s="295" t="s">
        <v>446</v>
      </c>
      <c r="B1122" s="296">
        <v>0</v>
      </c>
      <c r="C1122" s="296">
        <v>0</v>
      </c>
      <c r="D1122" s="296">
        <v>0</v>
      </c>
      <c r="E1122" s="297" t="s">
        <v>149</v>
      </c>
    </row>
    <row r="1123" spans="1:5">
      <c r="A1123" s="294" t="s">
        <v>354</v>
      </c>
      <c r="B1123" s="292">
        <v>45619.51</v>
      </c>
      <c r="C1123" s="292">
        <v>37358.590902084703</v>
      </c>
      <c r="D1123" s="292">
        <v>8260.9190979152991</v>
      </c>
    </row>
    <row r="1124" spans="1:5">
      <c r="A1124" s="294" t="s">
        <v>420</v>
      </c>
      <c r="B1124" s="292">
        <v>38658.18</v>
      </c>
      <c r="C1124" s="292">
        <v>10041.108919234801</v>
      </c>
      <c r="D1124" s="292">
        <v>28617.071080765199</v>
      </c>
    </row>
    <row r="1125" spans="1:5">
      <c r="A1125" s="294" t="s">
        <v>421</v>
      </c>
      <c r="B1125" s="292">
        <v>31691.18</v>
      </c>
      <c r="C1125" s="292">
        <v>9543.1579596735992</v>
      </c>
      <c r="D1125" s="292">
        <v>22148.022040326399</v>
      </c>
    </row>
    <row r="1126" spans="1:5">
      <c r="A1126" s="294" t="s">
        <v>355</v>
      </c>
      <c r="B1126" s="292">
        <v>134209.21</v>
      </c>
      <c r="C1126" s="292">
        <v>65845.940029120204</v>
      </c>
      <c r="D1126" s="292">
        <v>68363.269970879788</v>
      </c>
    </row>
    <row r="1127" spans="1:5">
      <c r="A1127" s="294" t="s">
        <v>356</v>
      </c>
      <c r="B1127" s="292">
        <v>16982.23</v>
      </c>
      <c r="C1127" s="292">
        <v>8331.8491938126008</v>
      </c>
      <c r="D1127" s="292">
        <v>8650.3808061873988</v>
      </c>
    </row>
    <row r="1128" spans="1:5">
      <c r="A1128" s="295" t="s">
        <v>359</v>
      </c>
      <c r="B1128" s="296">
        <v>45065.87</v>
      </c>
      <c r="C1128" s="296">
        <v>41800.430491055398</v>
      </c>
      <c r="D1128" s="296">
        <v>3265.4395089446043</v>
      </c>
      <c r="E1128" s="297" t="s">
        <v>149</v>
      </c>
    </row>
    <row r="1129" spans="1:5">
      <c r="A1129" s="294" t="s">
        <v>361</v>
      </c>
      <c r="B1129" s="292">
        <v>51343.130000000005</v>
      </c>
      <c r="C1129" s="292">
        <v>46656.277241831398</v>
      </c>
      <c r="D1129" s="292">
        <v>4686.8527581685994</v>
      </c>
    </row>
    <row r="1130" spans="1:5">
      <c r="A1130" s="294" t="s">
        <v>150</v>
      </c>
      <c r="B1130" s="292">
        <v>381727.06</v>
      </c>
      <c r="C1130" s="292">
        <v>4103.3483105758005</v>
      </c>
      <c r="D1130" s="292">
        <v>377623.71168942418</v>
      </c>
    </row>
    <row r="1131" spans="1:5">
      <c r="A1131" s="294" t="s">
        <v>447</v>
      </c>
      <c r="B1131" s="292">
        <v>0</v>
      </c>
      <c r="C1131" s="292">
        <v>0</v>
      </c>
      <c r="D1131" s="292">
        <v>0</v>
      </c>
    </row>
    <row r="1132" spans="1:5">
      <c r="A1132" s="294" t="s">
        <v>151</v>
      </c>
      <c r="B1132" s="292">
        <v>86902.39</v>
      </c>
      <c r="C1132" s="292">
        <v>6659.6303367025994</v>
      </c>
      <c r="D1132" s="292">
        <v>80242.759663297402</v>
      </c>
    </row>
    <row r="1133" spans="1:5">
      <c r="A1133" s="294" t="s">
        <v>364</v>
      </c>
      <c r="B1133" s="292">
        <v>0</v>
      </c>
      <c r="C1133" s="292">
        <v>0</v>
      </c>
      <c r="D1133" s="292">
        <v>0</v>
      </c>
    </row>
    <row r="1134" spans="1:5">
      <c r="A1134" s="294" t="s">
        <v>423</v>
      </c>
      <c r="B1134" s="292">
        <v>158.28</v>
      </c>
      <c r="C1134" s="292">
        <v>77.655590013600005</v>
      </c>
      <c r="D1134" s="292">
        <v>80.624409986399996</v>
      </c>
    </row>
    <row r="1135" spans="1:5">
      <c r="A1135" s="294" t="s">
        <v>367</v>
      </c>
      <c r="B1135" s="292">
        <v>5821.53</v>
      </c>
      <c r="C1135" s="292">
        <v>5768.3401939878004</v>
      </c>
      <c r="D1135" s="292">
        <v>53.189806012199369</v>
      </c>
    </row>
    <row r="1136" spans="1:5">
      <c r="A1136" s="294" t="s">
        <v>369</v>
      </c>
      <c r="B1136" s="292">
        <v>11941.28</v>
      </c>
      <c r="C1136" s="292">
        <v>11832.175629372799</v>
      </c>
      <c r="D1136" s="292">
        <v>109.10437062720121</v>
      </c>
    </row>
    <row r="1137" spans="1:4">
      <c r="A1137" s="294" t="s">
        <v>448</v>
      </c>
      <c r="B1137" s="292">
        <v>35271.79</v>
      </c>
      <c r="C1137" s="292">
        <v>17305.102750099799</v>
      </c>
      <c r="D1137" s="292">
        <v>17966.687249900202</v>
      </c>
    </row>
    <row r="1138" spans="1:4">
      <c r="A1138" s="294" t="s">
        <v>84</v>
      </c>
      <c r="B1138" s="292">
        <v>243390.56</v>
      </c>
      <c r="C1138" s="292">
        <v>133.15063399439998</v>
      </c>
      <c r="D1138" s="292">
        <v>243257.4093660056</v>
      </c>
    </row>
    <row r="1139" spans="1:4">
      <c r="A1139" s="294" t="s">
        <v>154</v>
      </c>
      <c r="B1139" s="292">
        <v>64936.200000000004</v>
      </c>
      <c r="C1139" s="292">
        <v>24870.269829385503</v>
      </c>
      <c r="D1139" s="292">
        <v>40065.930170614498</v>
      </c>
    </row>
    <row r="1140" spans="1:4">
      <c r="A1140" s="294" t="s">
        <v>155</v>
      </c>
      <c r="B1140" s="292">
        <v>52863.51</v>
      </c>
      <c r="C1140" s="292">
        <v>6611.1322346390998</v>
      </c>
      <c r="D1140" s="292">
        <v>46252.3777653609</v>
      </c>
    </row>
    <row r="1141" spans="1:4">
      <c r="A1141" s="294" t="s">
        <v>381</v>
      </c>
      <c r="B1141" s="292">
        <v>33486.51</v>
      </c>
      <c r="C1141" s="292">
        <v>21322.4883905674</v>
      </c>
      <c r="D1141" s="292">
        <v>12164.021609432599</v>
      </c>
    </row>
    <row r="1142" spans="1:4">
      <c r="A1142" s="294" t="s">
        <v>157</v>
      </c>
      <c r="B1142" s="292">
        <v>23603.09</v>
      </c>
      <c r="C1142" s="292">
        <v>18154.737524942302</v>
      </c>
      <c r="D1142" s="292">
        <v>5448.3524750576989</v>
      </c>
    </row>
    <row r="1143" spans="1:4">
      <c r="A1143" s="294" t="s">
        <v>85</v>
      </c>
      <c r="B1143" s="292">
        <v>0</v>
      </c>
      <c r="C1143" s="292">
        <v>0</v>
      </c>
      <c r="D1143" s="292">
        <v>0</v>
      </c>
    </row>
    <row r="1144" spans="1:4">
      <c r="A1144" s="294" t="s">
        <v>449</v>
      </c>
      <c r="B1144" s="292">
        <v>-1451.21</v>
      </c>
      <c r="C1144" s="292">
        <v>-711.99500116019999</v>
      </c>
      <c r="D1144" s="292">
        <v>-739.21499883980005</v>
      </c>
    </row>
    <row r="1145" spans="1:4">
      <c r="A1145" s="294" t="s">
        <v>450</v>
      </c>
      <c r="B1145" s="292">
        <v>1605.89</v>
      </c>
      <c r="C1145" s="292">
        <v>787.88435334179997</v>
      </c>
      <c r="D1145" s="292">
        <v>818.00564665820013</v>
      </c>
    </row>
    <row r="1146" spans="1:4">
      <c r="A1146" s="294" t="s">
        <v>130</v>
      </c>
      <c r="B1146" s="292">
        <v>3977.84</v>
      </c>
      <c r="C1146" s="292">
        <v>-364.76999377599998</v>
      </c>
      <c r="D1146" s="292">
        <v>4342.609993776</v>
      </c>
    </row>
    <row r="1147" spans="1:4">
      <c r="A1147" s="294" t="s">
        <v>427</v>
      </c>
      <c r="B1147" s="292">
        <v>12761.6</v>
      </c>
      <c r="C1147" s="292">
        <v>6261.1168657920007</v>
      </c>
      <c r="D1147" s="292">
        <v>6500.4831342079997</v>
      </c>
    </row>
    <row r="1148" spans="1:4">
      <c r="A1148" s="294" t="s">
        <v>384</v>
      </c>
      <c r="B1148" s="292">
        <v>30635.560000000005</v>
      </c>
      <c r="C1148" s="292">
        <v>31187.541594728405</v>
      </c>
      <c r="D1148" s="292">
        <v>-551.98159472840211</v>
      </c>
    </row>
    <row r="1149" spans="1:4">
      <c r="A1149" s="294" t="s">
        <v>428</v>
      </c>
      <c r="B1149" s="292">
        <v>1701.2500000000005</v>
      </c>
      <c r="C1149" s="292">
        <v>2517.5968622778</v>
      </c>
      <c r="D1149" s="292">
        <v>-816.3468622777998</v>
      </c>
    </row>
    <row r="1150" spans="1:4">
      <c r="A1150" s="294" t="s">
        <v>385</v>
      </c>
      <c r="B1150" s="292">
        <v>10372.810000000001</v>
      </c>
      <c r="C1150" s="292">
        <v>9658.0107299781994</v>
      </c>
      <c r="D1150" s="292">
        <v>714.79927002180057</v>
      </c>
    </row>
    <row r="1151" spans="1:4">
      <c r="A1151" s="294" t="s">
        <v>451</v>
      </c>
      <c r="B1151" s="292">
        <v>-28557.460000000003</v>
      </c>
      <c r="C1151" s="292">
        <v>-2452.3289568616019</v>
      </c>
      <c r="D1151" s="292">
        <v>-26105.131043138401</v>
      </c>
    </row>
    <row r="1152" spans="1:4">
      <c r="A1152" s="294" t="s">
        <v>452</v>
      </c>
      <c r="B1152" s="292">
        <v>20164.63</v>
      </c>
      <c r="C1152" s="292">
        <v>19980.391018493799</v>
      </c>
      <c r="D1152" s="292">
        <v>184.23898150620153</v>
      </c>
    </row>
    <row r="1153" spans="1:4">
      <c r="A1153" s="294" t="s">
        <v>453</v>
      </c>
      <c r="B1153" s="292">
        <v>7689.25</v>
      </c>
      <c r="C1153" s="292">
        <v>7618.9953219549998</v>
      </c>
      <c r="D1153" s="292">
        <v>70.254678045000219</v>
      </c>
    </row>
    <row r="1154" spans="1:4">
      <c r="A1154" s="294" t="s">
        <v>386</v>
      </c>
      <c r="B1154" s="292">
        <v>12906.420000000002</v>
      </c>
      <c r="C1154" s="292">
        <v>13101.1067056049</v>
      </c>
      <c r="D1154" s="292">
        <v>-194.68670560489909</v>
      </c>
    </row>
    <row r="1155" spans="1:4">
      <c r="A1155" s="294" t="s">
        <v>387</v>
      </c>
      <c r="B1155" s="292">
        <v>32515.64</v>
      </c>
      <c r="C1155" s="292">
        <v>32218.5530513864</v>
      </c>
      <c r="D1155" s="292">
        <v>297.08694861359982</v>
      </c>
    </row>
    <row r="1156" spans="1:4">
      <c r="A1156" s="294" t="s">
        <v>430</v>
      </c>
      <c r="B1156" s="292">
        <v>0</v>
      </c>
      <c r="C1156" s="292">
        <v>0</v>
      </c>
      <c r="D1156" s="292">
        <v>0</v>
      </c>
    </row>
    <row r="1157" spans="1:4">
      <c r="A1157" s="294" t="s">
        <v>454</v>
      </c>
      <c r="B1157" s="292">
        <v>257979.48</v>
      </c>
      <c r="C1157" s="292">
        <v>308.12553132239998</v>
      </c>
      <c r="D1157" s="292">
        <v>257671.3544686776</v>
      </c>
    </row>
    <row r="1158" spans="1:4">
      <c r="A1158" s="294" t="s">
        <v>455</v>
      </c>
      <c r="B1158" s="292">
        <v>0</v>
      </c>
      <c r="C1158" s="292">
        <v>0</v>
      </c>
      <c r="D1158" s="292">
        <v>0</v>
      </c>
    </row>
    <row r="1159" spans="1:4">
      <c r="A1159" s="294" t="s">
        <v>456</v>
      </c>
      <c r="B1159" s="292">
        <v>69190.259999999995</v>
      </c>
      <c r="C1159" s="292">
        <v>8652.962283606601</v>
      </c>
      <c r="D1159" s="292">
        <v>60537.297716393397</v>
      </c>
    </row>
    <row r="1160" spans="1:4">
      <c r="A1160" s="294" t="s">
        <v>388</v>
      </c>
      <c r="B1160" s="292">
        <v>13694.060000000001</v>
      </c>
      <c r="C1160" s="292">
        <v>12501.0921280688</v>
      </c>
      <c r="D1160" s="292">
        <v>1192.9678719312005</v>
      </c>
    </row>
    <row r="1161" spans="1:4">
      <c r="A1161" s="294" t="s">
        <v>457</v>
      </c>
      <c r="B1161" s="292">
        <v>0</v>
      </c>
      <c r="C1161" s="292">
        <v>0</v>
      </c>
      <c r="D1161" s="292">
        <v>0</v>
      </c>
    </row>
    <row r="1162" spans="1:4">
      <c r="A1162" s="294" t="s">
        <v>458</v>
      </c>
      <c r="B1162" s="292">
        <v>82898.98</v>
      </c>
      <c r="C1162" s="292">
        <v>40672.031863947595</v>
      </c>
      <c r="D1162" s="292">
        <v>42226.948136052401</v>
      </c>
    </row>
    <row r="1163" spans="1:4">
      <c r="A1163" s="294" t="s">
        <v>459</v>
      </c>
      <c r="B1163" s="292">
        <v>-7709.12</v>
      </c>
      <c r="C1163" s="292">
        <v>-3782.2609431744004</v>
      </c>
      <c r="D1163" s="292">
        <v>-3926.8590568255995</v>
      </c>
    </row>
    <row r="1164" spans="1:4">
      <c r="A1164" s="294" t="s">
        <v>460</v>
      </c>
      <c r="B1164" s="292">
        <v>38109.99</v>
      </c>
      <c r="C1164" s="292">
        <v>1833.0966165984</v>
      </c>
      <c r="D1164" s="292">
        <v>36276.893383401599</v>
      </c>
    </row>
    <row r="1165" spans="1:4">
      <c r="A1165" s="294" t="s">
        <v>389</v>
      </c>
      <c r="B1165" s="292">
        <v>-13936.19</v>
      </c>
      <c r="C1165" s="292">
        <v>-6837.3961144278001</v>
      </c>
      <c r="D1165" s="292">
        <v>-7098.7938855722005</v>
      </c>
    </row>
    <row r="1166" spans="1:4">
      <c r="A1166" s="294" t="s">
        <v>390</v>
      </c>
      <c r="B1166" s="292">
        <v>0</v>
      </c>
      <c r="C1166" s="292">
        <v>0</v>
      </c>
      <c r="D1166" s="292">
        <v>0</v>
      </c>
    </row>
    <row r="1167" spans="1:4">
      <c r="A1167" s="294" t="s">
        <v>461</v>
      </c>
      <c r="B1167" s="292">
        <v>194610.39</v>
      </c>
      <c r="C1167" s="292">
        <v>31826.688270210601</v>
      </c>
      <c r="D1167" s="292">
        <v>162783.70172978941</v>
      </c>
    </row>
    <row r="1168" spans="1:4">
      <c r="A1168" s="294" t="s">
        <v>433</v>
      </c>
      <c r="B1168" s="292">
        <v>174985.23</v>
      </c>
      <c r="C1168" s="292">
        <v>35350.633404704095</v>
      </c>
      <c r="D1168" s="292">
        <v>139634.59659529591</v>
      </c>
    </row>
    <row r="1169" spans="1:4">
      <c r="A1169" s="294" t="s">
        <v>462</v>
      </c>
      <c r="B1169" s="292">
        <v>0</v>
      </c>
      <c r="C1169" s="292">
        <v>0</v>
      </c>
      <c r="D1169" s="292">
        <v>0</v>
      </c>
    </row>
    <row r="1170" spans="1:4">
      <c r="A1170" s="294" t="s">
        <v>98</v>
      </c>
      <c r="B1170" s="292">
        <v>-5387.04</v>
      </c>
      <c r="C1170" s="292">
        <v>-2642.9982918048004</v>
      </c>
      <c r="D1170" s="292">
        <v>-2744.0417081951996</v>
      </c>
    </row>
    <row r="1171" spans="1:4">
      <c r="A1171" s="294" t="s">
        <v>434</v>
      </c>
      <c r="B1171" s="292">
        <v>82361.55</v>
      </c>
      <c r="C1171" s="292">
        <v>21392.659827933003</v>
      </c>
      <c r="D1171" s="292">
        <v>60968.890172066996</v>
      </c>
    </row>
    <row r="1172" spans="1:4">
      <c r="A1172" s="294" t="s">
        <v>463</v>
      </c>
      <c r="B1172" s="292">
        <v>1097.21</v>
      </c>
      <c r="C1172" s="292">
        <v>538.31494768020002</v>
      </c>
      <c r="D1172" s="292">
        <v>558.89505231980002</v>
      </c>
    </row>
    <row r="1173" spans="1:4">
      <c r="A1173" s="294" t="s">
        <v>436</v>
      </c>
      <c r="B1173" s="292">
        <v>19794.88</v>
      </c>
      <c r="C1173" s="292">
        <v>9711.7960933056002</v>
      </c>
      <c r="D1173" s="292">
        <v>10083.083906694401</v>
      </c>
    </row>
    <row r="1174" spans="1:4">
      <c r="A1174" s="294" t="s">
        <v>391</v>
      </c>
      <c r="B1174" s="292">
        <v>421469.32</v>
      </c>
      <c r="C1174" s="292">
        <v>206781.9605586984</v>
      </c>
      <c r="D1174" s="292">
        <v>214687.35944130161</v>
      </c>
    </row>
    <row r="1175" spans="1:4">
      <c r="A1175" s="294" t="s">
        <v>329</v>
      </c>
      <c r="B1175" s="292">
        <v>5058.96</v>
      </c>
      <c r="C1175" s="292">
        <v>4772.2752694744004</v>
      </c>
      <c r="D1175" s="292">
        <v>286.68473052559983</v>
      </c>
    </row>
    <row r="1176" spans="1:4">
      <c r="A1176" s="294" t="s">
        <v>248</v>
      </c>
      <c r="B1176" s="292">
        <v>1873237.81</v>
      </c>
      <c r="C1176" s="292">
        <v>354245.97302905656</v>
      </c>
      <c r="D1176" s="292">
        <v>1518991.8369709435</v>
      </c>
    </row>
    <row r="1177" spans="1:4">
      <c r="A1177" s="294" t="s">
        <v>437</v>
      </c>
      <c r="B1177" s="292">
        <v>46580.1</v>
      </c>
      <c r="C1177" s="292">
        <v>22853.204121761999</v>
      </c>
      <c r="D1177" s="292">
        <v>23726.895878238</v>
      </c>
    </row>
    <row r="1178" spans="1:4">
      <c r="A1178" s="294" t="s">
        <v>464</v>
      </c>
      <c r="B1178" s="292">
        <v>12051.86</v>
      </c>
      <c r="C1178" s="292">
        <v>5912.903077213201</v>
      </c>
      <c r="D1178" s="292">
        <v>6138.9569227867996</v>
      </c>
    </row>
    <row r="1179" spans="1:4">
      <c r="A1179" s="294" t="s">
        <v>465</v>
      </c>
      <c r="B1179" s="292">
        <v>25680.560000000001</v>
      </c>
      <c r="C1179" s="292">
        <v>25445.923400225602</v>
      </c>
      <c r="D1179" s="292">
        <v>234.63659977439966</v>
      </c>
    </row>
    <row r="1180" spans="1:4">
      <c r="A1180" s="294" t="s">
        <v>340</v>
      </c>
      <c r="B1180" s="292">
        <v>-1859.6100000000001</v>
      </c>
      <c r="C1180" s="292">
        <v>-912.36487076820003</v>
      </c>
      <c r="D1180" s="292">
        <v>-947.24512923180009</v>
      </c>
    </row>
    <row r="1181" spans="1:4">
      <c r="A1181" s="294" t="s">
        <v>393</v>
      </c>
      <c r="B1181" s="292">
        <v>313998.28999999998</v>
      </c>
      <c r="C1181" s="292">
        <v>81558.185883129408</v>
      </c>
      <c r="D1181" s="292">
        <v>232440.10411687056</v>
      </c>
    </row>
    <row r="1182" spans="1:4">
      <c r="A1182" s="294" t="s">
        <v>394</v>
      </c>
      <c r="B1182" s="292">
        <v>154092.03</v>
      </c>
      <c r="C1182" s="292">
        <v>116326.84941841362</v>
      </c>
      <c r="D1182" s="292">
        <v>37765.180581586399</v>
      </c>
    </row>
    <row r="1183" spans="1:4">
      <c r="A1183" s="294" t="s">
        <v>395</v>
      </c>
      <c r="B1183" s="292">
        <v>-16464.28</v>
      </c>
      <c r="C1183" s="292">
        <v>-8077.7317257336008</v>
      </c>
      <c r="D1183" s="292">
        <v>-8386.5482742663989</v>
      </c>
    </row>
    <row r="1184" spans="1:4">
      <c r="A1184" s="294" t="s">
        <v>397</v>
      </c>
      <c r="B1184" s="292">
        <v>-3409.28</v>
      </c>
      <c r="C1184" s="292">
        <v>-1672.6664766336</v>
      </c>
      <c r="D1184" s="292">
        <v>-1736.6135233664002</v>
      </c>
    </row>
    <row r="1185" spans="1:5">
      <c r="A1185" s="294" t="s">
        <v>331</v>
      </c>
      <c r="B1185" s="292">
        <v>22762.21</v>
      </c>
      <c r="C1185" s="292">
        <v>1970.7585152188001</v>
      </c>
      <c r="D1185" s="292">
        <v>20791.451484781199</v>
      </c>
    </row>
    <row r="1186" spans="1:5">
      <c r="A1186" s="294" t="s">
        <v>303</v>
      </c>
      <c r="B1186" s="292">
        <v>-29076.86</v>
      </c>
      <c r="C1186" s="292">
        <v>-14265.7361577132</v>
      </c>
      <c r="D1186" s="292">
        <v>-14811.123842286801</v>
      </c>
    </row>
    <row r="1187" spans="1:5">
      <c r="A1187" s="294" t="s">
        <v>466</v>
      </c>
      <c r="B1187" s="292">
        <v>16332.75</v>
      </c>
      <c r="C1187" s="292">
        <v>1947.8400084675002</v>
      </c>
      <c r="D1187" s="292">
        <v>14384.9099915325</v>
      </c>
    </row>
    <row r="1188" spans="1:5">
      <c r="A1188" s="294" t="s">
        <v>230</v>
      </c>
      <c r="B1188" s="292">
        <v>162266.54999999999</v>
      </c>
      <c r="C1188" s="292">
        <v>1941.2356303452998</v>
      </c>
      <c r="D1188" s="292">
        <v>160325.31436965469</v>
      </c>
    </row>
    <row r="1189" spans="1:5">
      <c r="A1189" s="294" t="s">
        <v>161</v>
      </c>
      <c r="B1189" s="292">
        <v>15005.85</v>
      </c>
      <c r="C1189" s="292">
        <v>17.922687123000003</v>
      </c>
      <c r="D1189" s="292">
        <v>14987.927312877</v>
      </c>
    </row>
    <row r="1190" spans="1:5">
      <c r="A1190" s="294" t="s">
        <v>231</v>
      </c>
      <c r="B1190" s="292">
        <v>12128.44</v>
      </c>
      <c r="C1190" s="292">
        <v>24.142872664000002</v>
      </c>
      <c r="D1190" s="292">
        <v>12104.297127336</v>
      </c>
    </row>
    <row r="1191" spans="1:5">
      <c r="A1191" s="294" t="s">
        <v>162</v>
      </c>
      <c r="B1191" s="292">
        <v>5213.79</v>
      </c>
      <c r="C1191" s="292">
        <v>538.88930516339997</v>
      </c>
      <c r="D1191" s="292">
        <v>4674.9006948366005</v>
      </c>
    </row>
    <row r="1192" spans="1:5">
      <c r="A1192" s="294" t="s">
        <v>163</v>
      </c>
      <c r="B1192" s="292">
        <v>18406.050000000003</v>
      </c>
      <c r="C1192" s="292">
        <v>13174.550496828</v>
      </c>
      <c r="D1192" s="292">
        <v>5231.499503172</v>
      </c>
    </row>
    <row r="1193" spans="1:5">
      <c r="A1193" s="294" t="s">
        <v>438</v>
      </c>
      <c r="B1193" s="292">
        <v>966.57000000000016</v>
      </c>
      <c r="C1193" s="292">
        <v>474.22013924340007</v>
      </c>
      <c r="D1193" s="292">
        <v>492.34986075660004</v>
      </c>
    </row>
    <row r="1194" spans="1:5">
      <c r="A1194" s="294" t="s">
        <v>440</v>
      </c>
      <c r="B1194" s="292">
        <v>-1306.1400000000001</v>
      </c>
      <c r="C1194" s="292">
        <v>-640.82052274680007</v>
      </c>
      <c r="D1194" s="292">
        <v>-665.31947725320003</v>
      </c>
    </row>
    <row r="1195" spans="1:5">
      <c r="A1195" s="294" t="s">
        <v>164</v>
      </c>
      <c r="B1195" s="292">
        <v>183869.95</v>
      </c>
      <c r="C1195" s="292">
        <v>47758.538941156999</v>
      </c>
      <c r="D1195" s="292">
        <v>136111.41105884302</v>
      </c>
    </row>
    <row r="1196" spans="1:5">
      <c r="A1196" s="294" t="s">
        <v>110</v>
      </c>
      <c r="B1196" s="292">
        <v>258005.3</v>
      </c>
      <c r="C1196" s="292">
        <v>8809.4439024093008</v>
      </c>
      <c r="D1196" s="292">
        <v>249195.8560975907</v>
      </c>
    </row>
    <row r="1197" spans="1:5">
      <c r="A1197" s="294" t="s">
        <v>305</v>
      </c>
      <c r="B1197" s="292">
        <v>82252.180000000008</v>
      </c>
      <c r="C1197" s="292">
        <v>21250.001933205702</v>
      </c>
      <c r="D1197" s="292">
        <v>61002.178066794309</v>
      </c>
    </row>
    <row r="1198" spans="1:5">
      <c r="A1198" s="294" t="s">
        <v>442</v>
      </c>
      <c r="B1198" s="292">
        <v>65661.42</v>
      </c>
      <c r="C1198" s="292">
        <v>24634.932975760799</v>
      </c>
      <c r="D1198" s="292">
        <v>41026.487024239199</v>
      </c>
    </row>
    <row r="1199" spans="1:5">
      <c r="A1199" s="295" t="s">
        <v>405</v>
      </c>
      <c r="B1199" s="296">
        <v>10812.68</v>
      </c>
      <c r="C1199" s="296">
        <v>9257.6309622844019</v>
      </c>
      <c r="D1199" s="296">
        <v>1555.0490377155984</v>
      </c>
      <c r="E1199" s="299" t="s">
        <v>149</v>
      </c>
    </row>
    <row r="1200" spans="1:5">
      <c r="A1200" s="294" t="s">
        <v>406</v>
      </c>
      <c r="B1200" s="292">
        <v>47051.86</v>
      </c>
      <c r="C1200" s="292">
        <v>26855.968344566099</v>
      </c>
      <c r="D1200" s="292">
        <v>20195.891655433898</v>
      </c>
    </row>
    <row r="1201" spans="1:4">
      <c r="A1201" s="294" t="s">
        <v>407</v>
      </c>
      <c r="B1201" s="292">
        <v>10623.85</v>
      </c>
      <c r="C1201" s="292">
        <v>5825.50103193</v>
      </c>
      <c r="D1201" s="292">
        <v>4798.3489680700004</v>
      </c>
    </row>
    <row r="1202" spans="1:4">
      <c r="A1202" s="294" t="s">
        <v>467</v>
      </c>
      <c r="B1202" s="292">
        <v>10585.66</v>
      </c>
      <c r="C1202" s="292">
        <v>10488.941576851601</v>
      </c>
      <c r="D1202" s="292">
        <v>96.71842314839887</v>
      </c>
    </row>
    <row r="1203" spans="1:4">
      <c r="A1203" s="294" t="s">
        <v>468</v>
      </c>
      <c r="B1203" s="292">
        <v>6017.24</v>
      </c>
      <c r="C1203" s="292">
        <v>2952.1880367287995</v>
      </c>
      <c r="D1203" s="292">
        <v>3065.0519632712003</v>
      </c>
    </row>
    <row r="1204" spans="1:4">
      <c r="A1204" s="294" t="s">
        <v>469</v>
      </c>
      <c r="B1204" s="292">
        <v>35492.65</v>
      </c>
      <c r="C1204" s="292">
        <v>40929.765910912596</v>
      </c>
      <c r="D1204" s="292">
        <v>-5437.1159109125992</v>
      </c>
    </row>
    <row r="1205" spans="1:4">
      <c r="A1205" s="294" t="s">
        <v>411</v>
      </c>
      <c r="B1205" s="292">
        <v>20562.55</v>
      </c>
      <c r="C1205" s="292">
        <v>20374.675326913002</v>
      </c>
      <c r="D1205" s="292">
        <v>187.87467308699706</v>
      </c>
    </row>
    <row r="1206" spans="1:4">
      <c r="A1206" s="294" t="s">
        <v>470</v>
      </c>
      <c r="B1206" s="292">
        <v>21862.510000000002</v>
      </c>
      <c r="C1206" s="292">
        <v>21662.757930382599</v>
      </c>
      <c r="D1206" s="292">
        <v>199.75206961740332</v>
      </c>
    </row>
    <row r="1207" spans="1:4">
      <c r="A1207" s="294" t="s">
        <v>413</v>
      </c>
      <c r="B1207" s="292">
        <v>13644.84</v>
      </c>
      <c r="C1207" s="292">
        <v>10236.487846800301</v>
      </c>
      <c r="D1207" s="292">
        <v>3408.3521531996994</v>
      </c>
    </row>
    <row r="1208" spans="1:4">
      <c r="A1208" s="294" t="s">
        <v>167</v>
      </c>
      <c r="B1208" s="292">
        <v>466.52</v>
      </c>
      <c r="C1208" s="292">
        <v>382.04114484440004</v>
      </c>
      <c r="D1208" s="292">
        <v>84.478855155599945</v>
      </c>
    </row>
    <row r="1209" spans="1:4">
      <c r="A1209" s="291" t="s">
        <v>471</v>
      </c>
      <c r="B1209" s="292">
        <v>0</v>
      </c>
      <c r="C1209" s="292">
        <v>0</v>
      </c>
      <c r="D1209" s="292">
        <v>0</v>
      </c>
    </row>
    <row r="1210" spans="1:4">
      <c r="A1210" s="294" t="s">
        <v>321</v>
      </c>
      <c r="B1210" s="292">
        <v>0</v>
      </c>
      <c r="C1210" s="292">
        <v>0</v>
      </c>
      <c r="D1210" s="292">
        <v>0</v>
      </c>
    </row>
    <row r="1211" spans="1:4">
      <c r="A1211" s="294" t="s">
        <v>322</v>
      </c>
      <c r="B1211" s="292">
        <v>0</v>
      </c>
      <c r="C1211" s="292">
        <v>0</v>
      </c>
      <c r="D1211" s="292">
        <v>0</v>
      </c>
    </row>
    <row r="1212" spans="1:4">
      <c r="A1212" s="294" t="s">
        <v>359</v>
      </c>
      <c r="B1212" s="292">
        <v>0</v>
      </c>
      <c r="C1212" s="292">
        <v>0</v>
      </c>
      <c r="D1212" s="292">
        <v>0</v>
      </c>
    </row>
    <row r="1213" spans="1:4">
      <c r="A1213" s="294" t="s">
        <v>395</v>
      </c>
      <c r="B1213" s="292">
        <v>0</v>
      </c>
      <c r="C1213" s="292">
        <v>0</v>
      </c>
      <c r="D1213" s="292">
        <v>0</v>
      </c>
    </row>
    <row r="1214" spans="1:4">
      <c r="A1214" s="294" t="s">
        <v>402</v>
      </c>
      <c r="B1214" s="292">
        <v>0</v>
      </c>
      <c r="C1214" s="292">
        <v>0</v>
      </c>
      <c r="D1214" s="292">
        <v>0</v>
      </c>
    </row>
    <row r="1215" spans="1:4">
      <c r="A1215" s="291" t="s">
        <v>472</v>
      </c>
      <c r="B1215" s="292">
        <v>0</v>
      </c>
      <c r="C1215" s="292">
        <v>0</v>
      </c>
      <c r="D1215" s="292">
        <v>0</v>
      </c>
    </row>
    <row r="1216" spans="1:4">
      <c r="A1216" s="294" t="s">
        <v>230</v>
      </c>
      <c r="B1216" s="292">
        <v>0</v>
      </c>
      <c r="C1216" s="292">
        <v>0</v>
      </c>
      <c r="D1216" s="292">
        <v>0</v>
      </c>
    </row>
    <row r="1217" spans="1:5">
      <c r="A1217" s="291" t="s">
        <v>473</v>
      </c>
      <c r="B1217" s="292">
        <v>0</v>
      </c>
      <c r="C1217" s="292">
        <v>0</v>
      </c>
      <c r="D1217" s="292">
        <v>0</v>
      </c>
    </row>
    <row r="1218" spans="1:5">
      <c r="A1218" s="294" t="s">
        <v>321</v>
      </c>
      <c r="B1218" s="292">
        <v>0</v>
      </c>
      <c r="C1218" s="292">
        <v>0</v>
      </c>
      <c r="D1218" s="292">
        <v>0</v>
      </c>
    </row>
    <row r="1219" spans="1:5">
      <c r="A1219" s="294" t="s">
        <v>322</v>
      </c>
      <c r="B1219" s="292">
        <v>0</v>
      </c>
      <c r="C1219" s="292">
        <v>0</v>
      </c>
      <c r="D1219" s="292">
        <v>0</v>
      </c>
    </row>
    <row r="1220" spans="1:5">
      <c r="A1220" s="291" t="s">
        <v>474</v>
      </c>
      <c r="B1220" s="292">
        <v>0</v>
      </c>
      <c r="C1220" s="292">
        <v>0</v>
      </c>
      <c r="D1220" s="292">
        <v>0</v>
      </c>
    </row>
    <row r="1221" spans="1:5">
      <c r="A1221" s="294" t="s">
        <v>321</v>
      </c>
      <c r="B1221" s="292">
        <v>0</v>
      </c>
      <c r="C1221" s="292">
        <v>0</v>
      </c>
      <c r="D1221" s="292">
        <v>0</v>
      </c>
    </row>
    <row r="1222" spans="1:5">
      <c r="A1222" s="294" t="s">
        <v>322</v>
      </c>
      <c r="B1222" s="292">
        <v>0</v>
      </c>
      <c r="C1222" s="292">
        <v>0</v>
      </c>
      <c r="D1222" s="292">
        <v>0</v>
      </c>
    </row>
    <row r="1223" spans="1:5">
      <c r="A1223" s="294" t="s">
        <v>475</v>
      </c>
      <c r="B1223" s="292">
        <v>0</v>
      </c>
      <c r="C1223" s="292">
        <v>0</v>
      </c>
      <c r="D1223" s="292">
        <v>0</v>
      </c>
    </row>
    <row r="1224" spans="1:5">
      <c r="A1224" s="294" t="s">
        <v>359</v>
      </c>
      <c r="B1224" s="292">
        <v>0</v>
      </c>
      <c r="C1224" s="292">
        <v>0</v>
      </c>
      <c r="D1224" s="292">
        <v>0</v>
      </c>
    </row>
    <row r="1225" spans="1:5">
      <c r="A1225" s="294" t="s">
        <v>366</v>
      </c>
      <c r="B1225" s="292">
        <v>0</v>
      </c>
      <c r="C1225" s="292">
        <v>0</v>
      </c>
      <c r="D1225" s="292">
        <v>0</v>
      </c>
    </row>
    <row r="1226" spans="1:5">
      <c r="A1226" s="294" t="s">
        <v>377</v>
      </c>
      <c r="B1226" s="292">
        <v>0</v>
      </c>
      <c r="C1226" s="292">
        <v>0</v>
      </c>
      <c r="D1226" s="292">
        <v>0</v>
      </c>
    </row>
    <row r="1227" spans="1:5">
      <c r="A1227" s="294" t="s">
        <v>154</v>
      </c>
      <c r="B1227" s="292">
        <v>0</v>
      </c>
      <c r="C1227" s="292">
        <v>0</v>
      </c>
      <c r="D1227" s="292">
        <v>0</v>
      </c>
    </row>
    <row r="1228" spans="1:5">
      <c r="A1228" s="294" t="s">
        <v>452</v>
      </c>
      <c r="B1228" s="292">
        <v>0</v>
      </c>
      <c r="C1228" s="292">
        <v>0</v>
      </c>
      <c r="D1228" s="292">
        <v>0</v>
      </c>
    </row>
    <row r="1229" spans="1:5">
      <c r="A1229" s="294" t="s">
        <v>402</v>
      </c>
      <c r="B1229" s="292">
        <v>0</v>
      </c>
      <c r="C1229" s="292">
        <v>0</v>
      </c>
      <c r="D1229" s="292">
        <v>0</v>
      </c>
    </row>
    <row r="1230" spans="1:5">
      <c r="A1230" s="291" t="s">
        <v>476</v>
      </c>
      <c r="B1230" s="292">
        <v>7568933.4299999988</v>
      </c>
      <c r="C1230" s="292">
        <v>2089808.4748402608</v>
      </c>
      <c r="D1230" s="292">
        <v>5479124.9551597405</v>
      </c>
    </row>
    <row r="1231" spans="1:5">
      <c r="A1231" s="295" t="s">
        <v>101</v>
      </c>
      <c r="B1231" s="296">
        <v>11703.69</v>
      </c>
      <c r="C1231" s="296">
        <v>3490.2859014162</v>
      </c>
      <c r="D1231" s="296">
        <v>8213.4040985838001</v>
      </c>
      <c r="E1231" s="299" t="s">
        <v>149</v>
      </c>
    </row>
    <row r="1232" spans="1:5">
      <c r="A1232" s="294" t="s">
        <v>143</v>
      </c>
      <c r="B1232" s="292">
        <v>38518.870000000003</v>
      </c>
      <c r="C1232" s="292">
        <v>4076.0803050045001</v>
      </c>
      <c r="D1232" s="292">
        <v>34442.789694995503</v>
      </c>
    </row>
    <row r="1233" spans="1:5">
      <c r="A1233" s="294" t="s">
        <v>144</v>
      </c>
      <c r="B1233" s="292">
        <v>361083.37</v>
      </c>
      <c r="C1233" s="292">
        <v>90805.983664025101</v>
      </c>
      <c r="D1233" s="292">
        <v>270277.38633597491</v>
      </c>
    </row>
    <row r="1234" spans="1:5">
      <c r="A1234" s="295" t="s">
        <v>477</v>
      </c>
      <c r="B1234" s="296">
        <v>249562.44</v>
      </c>
      <c r="C1234" s="296">
        <v>74424.7554279912</v>
      </c>
      <c r="D1234" s="296">
        <v>175137.68457200879</v>
      </c>
      <c r="E1234" s="299" t="s">
        <v>149</v>
      </c>
    </row>
    <row r="1235" spans="1:5">
      <c r="A1235" s="294" t="s">
        <v>145</v>
      </c>
      <c r="B1235" s="292">
        <v>115734.65000000001</v>
      </c>
      <c r="C1235" s="292">
        <v>16700.564390285501</v>
      </c>
      <c r="D1235" s="292">
        <v>99034.085609714501</v>
      </c>
    </row>
    <row r="1236" spans="1:5">
      <c r="A1236" s="294" t="s">
        <v>420</v>
      </c>
      <c r="B1236" s="292">
        <v>9433.36</v>
      </c>
      <c r="C1236" s="292">
        <v>2813.2258638928001</v>
      </c>
      <c r="D1236" s="292">
        <v>6620.1341361072009</v>
      </c>
    </row>
    <row r="1237" spans="1:5">
      <c r="A1237" s="295" t="s">
        <v>478</v>
      </c>
      <c r="B1237" s="296">
        <v>1095.44</v>
      </c>
      <c r="C1237" s="296">
        <v>326.68319033120002</v>
      </c>
      <c r="D1237" s="296">
        <v>768.75680966880009</v>
      </c>
      <c r="E1237" s="299" t="s">
        <v>149</v>
      </c>
    </row>
    <row r="1238" spans="1:5">
      <c r="A1238" s="295" t="s">
        <v>479</v>
      </c>
      <c r="B1238" s="296">
        <v>997.5</v>
      </c>
      <c r="C1238" s="296">
        <v>297.47542755000001</v>
      </c>
      <c r="D1238" s="296">
        <v>700.02457245000005</v>
      </c>
      <c r="E1238" s="299" t="s">
        <v>149</v>
      </c>
    </row>
    <row r="1239" spans="1:5">
      <c r="A1239" s="295" t="s">
        <v>297</v>
      </c>
      <c r="B1239" s="296">
        <v>1101.43</v>
      </c>
      <c r="C1239" s="296">
        <v>328.46953400140001</v>
      </c>
      <c r="D1239" s="296">
        <v>772.96046599860006</v>
      </c>
      <c r="E1239" s="299" t="s">
        <v>149</v>
      </c>
    </row>
    <row r="1240" spans="1:5">
      <c r="A1240" s="294" t="s">
        <v>355</v>
      </c>
      <c r="B1240" s="292">
        <v>191269.38</v>
      </c>
      <c r="C1240" s="292">
        <v>27600.261430608603</v>
      </c>
      <c r="D1240" s="292">
        <v>163669.1185693914</v>
      </c>
    </row>
    <row r="1241" spans="1:5">
      <c r="A1241" s="294" t="s">
        <v>147</v>
      </c>
      <c r="B1241" s="292">
        <v>12186.32</v>
      </c>
      <c r="C1241" s="292">
        <v>1758.4917035704</v>
      </c>
      <c r="D1241" s="292">
        <v>10427.8282964296</v>
      </c>
    </row>
    <row r="1242" spans="1:5">
      <c r="A1242" s="294" t="s">
        <v>150</v>
      </c>
      <c r="B1242" s="292">
        <v>0</v>
      </c>
      <c r="C1242" s="292">
        <v>0</v>
      </c>
      <c r="D1242" s="292">
        <v>0</v>
      </c>
    </row>
    <row r="1243" spans="1:5">
      <c r="A1243" s="294" t="s">
        <v>447</v>
      </c>
      <c r="B1243" s="292">
        <v>0</v>
      </c>
      <c r="C1243" s="292">
        <v>0</v>
      </c>
      <c r="D1243" s="292">
        <v>0</v>
      </c>
    </row>
    <row r="1244" spans="1:5">
      <c r="A1244" s="294" t="s">
        <v>151</v>
      </c>
      <c r="B1244" s="292">
        <v>52092.49</v>
      </c>
      <c r="C1244" s="292">
        <v>15535.073418440199</v>
      </c>
      <c r="D1244" s="292">
        <v>36557.416581559795</v>
      </c>
    </row>
    <row r="1245" spans="1:5">
      <c r="A1245" s="294" t="s">
        <v>423</v>
      </c>
      <c r="B1245" s="292">
        <v>17415.37</v>
      </c>
      <c r="C1245" s="292">
        <v>5193.6287084626001</v>
      </c>
      <c r="D1245" s="292">
        <v>12221.741291537399</v>
      </c>
    </row>
    <row r="1246" spans="1:5">
      <c r="A1246" s="294" t="s">
        <v>152</v>
      </c>
      <c r="B1246" s="292">
        <v>34527.910000000003</v>
      </c>
      <c r="C1246" s="292">
        <v>4982.3936411177001</v>
      </c>
      <c r="D1246" s="292">
        <v>29545.516358882305</v>
      </c>
    </row>
    <row r="1247" spans="1:5">
      <c r="A1247" s="294" t="s">
        <v>325</v>
      </c>
      <c r="B1247" s="292">
        <v>681789.04</v>
      </c>
      <c r="C1247" s="292">
        <v>203323.79566205922</v>
      </c>
      <c r="D1247" s="292">
        <v>478465.24433794082</v>
      </c>
    </row>
    <row r="1248" spans="1:5">
      <c r="A1248" s="294" t="s">
        <v>84</v>
      </c>
      <c r="B1248" s="292">
        <v>0</v>
      </c>
      <c r="C1248" s="292">
        <v>0</v>
      </c>
      <c r="D1248" s="292">
        <v>0</v>
      </c>
    </row>
    <row r="1249" spans="1:4">
      <c r="A1249" s="294" t="s">
        <v>154</v>
      </c>
      <c r="B1249" s="292">
        <v>30476.9</v>
      </c>
      <c r="C1249" s="292">
        <v>9088.8509853619998</v>
      </c>
      <c r="D1249" s="292">
        <v>21388.049014638003</v>
      </c>
    </row>
    <row r="1250" spans="1:4">
      <c r="A1250" s="294" t="s">
        <v>155</v>
      </c>
      <c r="B1250" s="292">
        <v>351967.22000000003</v>
      </c>
      <c r="C1250" s="292">
        <v>93145.4153165631</v>
      </c>
      <c r="D1250" s="292">
        <v>258821.80468343693</v>
      </c>
    </row>
    <row r="1251" spans="1:4">
      <c r="A1251" s="294" t="s">
        <v>156</v>
      </c>
      <c r="B1251" s="292">
        <v>26892</v>
      </c>
      <c r="C1251" s="292">
        <v>3880.5282392399999</v>
      </c>
      <c r="D1251" s="292">
        <v>23011.47176076</v>
      </c>
    </row>
    <row r="1252" spans="1:4">
      <c r="A1252" s="294" t="s">
        <v>157</v>
      </c>
      <c r="B1252" s="292">
        <v>83801.61</v>
      </c>
      <c r="C1252" s="292">
        <v>20804.514114961803</v>
      </c>
      <c r="D1252" s="292">
        <v>62997.095885038201</v>
      </c>
    </row>
    <row r="1253" spans="1:4">
      <c r="A1253" s="294" t="s">
        <v>107</v>
      </c>
      <c r="B1253" s="292">
        <v>24008.269999999997</v>
      </c>
      <c r="C1253" s="292">
        <v>-0.24008270000000001</v>
      </c>
      <c r="D1253" s="292">
        <v>24008.510082699999</v>
      </c>
    </row>
    <row r="1254" spans="1:4">
      <c r="A1254" s="294" t="s">
        <v>158</v>
      </c>
      <c r="B1254" s="292">
        <v>7139.69</v>
      </c>
      <c r="C1254" s="292">
        <v>1865.7134452425</v>
      </c>
      <c r="D1254" s="292">
        <v>5273.9765547574998</v>
      </c>
    </row>
    <row r="1255" spans="1:4">
      <c r="A1255" s="294" t="s">
        <v>427</v>
      </c>
      <c r="B1255" s="292">
        <v>47993.69</v>
      </c>
      <c r="C1255" s="292">
        <v>14312.725265616202</v>
      </c>
      <c r="D1255" s="292">
        <v>33680.964734383801</v>
      </c>
    </row>
    <row r="1256" spans="1:4">
      <c r="A1256" s="294" t="s">
        <v>454</v>
      </c>
      <c r="B1256" s="292">
        <v>128989.74</v>
      </c>
      <c r="C1256" s="292">
        <v>154.06276566119999</v>
      </c>
      <c r="D1256" s="292">
        <v>128835.6772343388</v>
      </c>
    </row>
    <row r="1257" spans="1:4">
      <c r="A1257" s="294" t="s">
        <v>480</v>
      </c>
      <c r="B1257" s="292">
        <v>749221.94000000006</v>
      </c>
      <c r="C1257" s="292">
        <v>223433.7011843012</v>
      </c>
      <c r="D1257" s="292">
        <v>525788.23881569877</v>
      </c>
    </row>
    <row r="1258" spans="1:4">
      <c r="A1258" s="294" t="s">
        <v>481</v>
      </c>
      <c r="B1258" s="292">
        <v>59290.26</v>
      </c>
      <c r="C1258" s="292">
        <v>17681.599441654802</v>
      </c>
      <c r="D1258" s="292">
        <v>41608.660558345204</v>
      </c>
    </row>
    <row r="1259" spans="1:4">
      <c r="A1259" s="294" t="s">
        <v>461</v>
      </c>
      <c r="B1259" s="292">
        <v>46869.15</v>
      </c>
      <c r="C1259" s="292">
        <v>6763.2403735005</v>
      </c>
      <c r="D1259" s="292">
        <v>40105.909626499502</v>
      </c>
    </row>
    <row r="1260" spans="1:4">
      <c r="A1260" s="294" t="s">
        <v>98</v>
      </c>
      <c r="B1260" s="292">
        <v>16474.47</v>
      </c>
      <c r="C1260" s="292">
        <v>4401.3931171150998</v>
      </c>
      <c r="D1260" s="292">
        <v>12073.0768828849</v>
      </c>
    </row>
    <row r="1261" spans="1:4">
      <c r="A1261" s="294" t="s">
        <v>435</v>
      </c>
      <c r="B1261" s="292">
        <v>1386</v>
      </c>
      <c r="C1261" s="292">
        <v>413.33427827999998</v>
      </c>
      <c r="D1261" s="292">
        <v>972.66572171999996</v>
      </c>
    </row>
    <row r="1262" spans="1:4">
      <c r="A1262" s="294" t="s">
        <v>436</v>
      </c>
      <c r="B1262" s="292">
        <v>20336.150000000001</v>
      </c>
      <c r="C1262" s="292">
        <v>6064.6665824269994</v>
      </c>
      <c r="D1262" s="292">
        <v>14271.483417573003</v>
      </c>
    </row>
    <row r="1263" spans="1:4">
      <c r="A1263" s="294" t="s">
        <v>248</v>
      </c>
      <c r="B1263" s="292">
        <v>2179799.67</v>
      </c>
      <c r="C1263" s="292">
        <v>650061.99379107659</v>
      </c>
      <c r="D1263" s="292">
        <v>1529737.6762089236</v>
      </c>
    </row>
    <row r="1264" spans="1:4">
      <c r="A1264" s="294" t="s">
        <v>161</v>
      </c>
      <c r="B1264" s="292">
        <v>15005.85</v>
      </c>
      <c r="C1264" s="292">
        <v>17.922687123000003</v>
      </c>
      <c r="D1264" s="292">
        <v>14987.927312877</v>
      </c>
    </row>
    <row r="1265" spans="1:4">
      <c r="A1265" s="294" t="s">
        <v>162</v>
      </c>
      <c r="B1265" s="292">
        <v>8457.65</v>
      </c>
      <c r="C1265" s="292">
        <v>1057.7171766365</v>
      </c>
      <c r="D1265" s="292">
        <v>7399.9328233634997</v>
      </c>
    </row>
    <row r="1266" spans="1:4">
      <c r="A1266" s="294" t="s">
        <v>482</v>
      </c>
      <c r="B1266" s="292">
        <v>2544.42</v>
      </c>
      <c r="C1266" s="292">
        <v>758.79942593160001</v>
      </c>
      <c r="D1266" s="292">
        <v>1785.6205740683999</v>
      </c>
    </row>
    <row r="1267" spans="1:4">
      <c r="A1267" s="294" t="s">
        <v>163</v>
      </c>
      <c r="B1267" s="292">
        <v>2466.31</v>
      </c>
      <c r="C1267" s="292">
        <v>355.88969216570001</v>
      </c>
      <c r="D1267" s="292">
        <v>2110.4203078342998</v>
      </c>
    </row>
    <row r="1268" spans="1:4">
      <c r="A1268" s="294" t="s">
        <v>438</v>
      </c>
      <c r="B1268" s="292">
        <v>19922.060000000001</v>
      </c>
      <c r="C1268" s="292">
        <v>5941.1762568187996</v>
      </c>
      <c r="D1268" s="292">
        <v>13980.883743181203</v>
      </c>
    </row>
    <row r="1269" spans="1:4">
      <c r="A1269" s="294" t="s">
        <v>164</v>
      </c>
      <c r="B1269" s="292">
        <v>221002.5</v>
      </c>
      <c r="C1269" s="292">
        <v>65907.582132449999</v>
      </c>
      <c r="D1269" s="292">
        <v>155094.91786754999</v>
      </c>
    </row>
    <row r="1270" spans="1:4">
      <c r="A1270" s="294" t="s">
        <v>441</v>
      </c>
      <c r="B1270" s="292">
        <v>15038.29</v>
      </c>
      <c r="C1270" s="292">
        <v>2170.0323149963001</v>
      </c>
      <c r="D1270" s="292">
        <v>12868.2576850037</v>
      </c>
    </row>
    <row r="1271" spans="1:4">
      <c r="A1271" s="294" t="s">
        <v>213</v>
      </c>
      <c r="B1271" s="292">
        <v>8739.94</v>
      </c>
      <c r="C1271" s="292">
        <v>2606.4334719412</v>
      </c>
      <c r="D1271" s="292">
        <v>6133.5065280588005</v>
      </c>
    </row>
    <row r="1272" spans="1:4">
      <c r="A1272" s="294" t="s">
        <v>110</v>
      </c>
      <c r="B1272" s="292">
        <v>32024.05</v>
      </c>
      <c r="C1272" s="292">
        <v>4621.0854663034997</v>
      </c>
      <c r="D1272" s="292">
        <v>27402.9645336965</v>
      </c>
    </row>
    <row r="1273" spans="1:4">
      <c r="A1273" s="294" t="s">
        <v>332</v>
      </c>
      <c r="B1273" s="292">
        <v>188463.21</v>
      </c>
      <c r="C1273" s="292">
        <v>56203.683180145803</v>
      </c>
      <c r="D1273" s="292">
        <v>132259.52681985419</v>
      </c>
    </row>
    <row r="1274" spans="1:4">
      <c r="A1274" s="294" t="s">
        <v>483</v>
      </c>
      <c r="B1274" s="292">
        <v>5322.42</v>
      </c>
      <c r="C1274" s="292">
        <v>65.689999554600007</v>
      </c>
      <c r="D1274" s="292">
        <v>5256.7300004454</v>
      </c>
    </row>
    <row r="1275" spans="1:4">
      <c r="A1275" s="294" t="s">
        <v>484</v>
      </c>
      <c r="B1275" s="292">
        <v>102664.65000000001</v>
      </c>
      <c r="C1275" s="292">
        <v>30616.752534357001</v>
      </c>
      <c r="D1275" s="292">
        <v>72047.897465643007</v>
      </c>
    </row>
    <row r="1276" spans="1:4">
      <c r="A1276" s="294" t="s">
        <v>333</v>
      </c>
      <c r="B1276" s="292">
        <v>65034.59</v>
      </c>
      <c r="C1276" s="292">
        <v>19394.679163698198</v>
      </c>
      <c r="D1276" s="292">
        <v>45639.910836301795</v>
      </c>
    </row>
    <row r="1277" spans="1:4">
      <c r="A1277" s="294" t="s">
        <v>485</v>
      </c>
      <c r="B1277" s="292">
        <v>1328389.94</v>
      </c>
      <c r="C1277" s="292">
        <v>396153.74972894124</v>
      </c>
      <c r="D1277" s="292">
        <v>932236.1902710587</v>
      </c>
    </row>
    <row r="1278" spans="1:4">
      <c r="A1278" s="294" t="s">
        <v>413</v>
      </c>
      <c r="B1278" s="292">
        <v>699.53</v>
      </c>
      <c r="C1278" s="292">
        <v>208.61452213940001</v>
      </c>
      <c r="D1278" s="292">
        <v>490.91547786059994</v>
      </c>
    </row>
    <row r="1279" spans="1:4">
      <c r="A1279" s="291" t="s">
        <v>486</v>
      </c>
      <c r="B1279" s="292">
        <v>0</v>
      </c>
      <c r="C1279" s="292">
        <v>0</v>
      </c>
      <c r="D1279" s="292">
        <v>0</v>
      </c>
    </row>
    <row r="1280" spans="1:4">
      <c r="A1280" s="294" t="s">
        <v>487</v>
      </c>
      <c r="B1280" s="292">
        <v>0</v>
      </c>
      <c r="C1280" s="292">
        <v>0</v>
      </c>
      <c r="D1280" s="292">
        <v>0</v>
      </c>
    </row>
    <row r="1281" spans="1:4">
      <c r="A1281" s="294" t="s">
        <v>488</v>
      </c>
      <c r="B1281" s="292">
        <v>0</v>
      </c>
      <c r="C1281" s="292">
        <v>0</v>
      </c>
      <c r="D1281" s="292">
        <v>0</v>
      </c>
    </row>
    <row r="1282" spans="1:4">
      <c r="A1282" s="294" t="s">
        <v>489</v>
      </c>
      <c r="B1282" s="292">
        <v>0</v>
      </c>
      <c r="C1282" s="292">
        <v>0</v>
      </c>
      <c r="D1282" s="292">
        <v>0</v>
      </c>
    </row>
    <row r="1283" spans="1:4">
      <c r="A1283" s="294" t="s">
        <v>490</v>
      </c>
      <c r="B1283" s="292">
        <v>0</v>
      </c>
      <c r="C1283" s="292">
        <v>0</v>
      </c>
      <c r="D1283" s="292">
        <v>0</v>
      </c>
    </row>
    <row r="1284" spans="1:4">
      <c r="A1284" s="294" t="s">
        <v>491</v>
      </c>
      <c r="B1284" s="292">
        <v>0</v>
      </c>
      <c r="C1284" s="292">
        <v>0</v>
      </c>
      <c r="D1284" s="292">
        <v>0</v>
      </c>
    </row>
    <row r="1285" spans="1:4">
      <c r="A1285" s="294" t="s">
        <v>322</v>
      </c>
      <c r="B1285" s="292">
        <v>0</v>
      </c>
      <c r="C1285" s="292">
        <v>0</v>
      </c>
      <c r="D1285" s="292">
        <v>0</v>
      </c>
    </row>
    <row r="1286" spans="1:4">
      <c r="A1286" s="294" t="s">
        <v>351</v>
      </c>
      <c r="B1286" s="292">
        <v>0</v>
      </c>
      <c r="C1286" s="292">
        <v>0</v>
      </c>
      <c r="D1286" s="292">
        <v>0</v>
      </c>
    </row>
    <row r="1287" spans="1:4">
      <c r="A1287" s="294" t="s">
        <v>492</v>
      </c>
      <c r="B1287" s="292">
        <v>0</v>
      </c>
      <c r="C1287" s="292">
        <v>0</v>
      </c>
      <c r="D1287" s="292">
        <v>0</v>
      </c>
    </row>
    <row r="1288" spans="1:4">
      <c r="A1288" s="294" t="s">
        <v>493</v>
      </c>
      <c r="B1288" s="292">
        <v>0</v>
      </c>
      <c r="C1288" s="292">
        <v>0</v>
      </c>
      <c r="D1288" s="292">
        <v>0</v>
      </c>
    </row>
    <row r="1289" spans="1:4">
      <c r="A1289" s="294" t="s">
        <v>371</v>
      </c>
      <c r="B1289" s="292">
        <v>0</v>
      </c>
      <c r="C1289" s="292">
        <v>0</v>
      </c>
      <c r="D1289" s="292">
        <v>0</v>
      </c>
    </row>
    <row r="1290" spans="1:4">
      <c r="A1290" s="294" t="s">
        <v>377</v>
      </c>
      <c r="B1290" s="292">
        <v>0</v>
      </c>
      <c r="C1290" s="292">
        <v>0</v>
      </c>
      <c r="D1290" s="292">
        <v>0</v>
      </c>
    </row>
    <row r="1291" spans="1:4">
      <c r="A1291" s="294" t="s">
        <v>84</v>
      </c>
      <c r="B1291" s="292">
        <v>0</v>
      </c>
      <c r="C1291" s="292">
        <v>0</v>
      </c>
      <c r="D1291" s="292">
        <v>0</v>
      </c>
    </row>
    <row r="1292" spans="1:4">
      <c r="A1292" s="294" t="s">
        <v>154</v>
      </c>
      <c r="B1292" s="292">
        <v>0</v>
      </c>
      <c r="C1292" s="292">
        <v>0</v>
      </c>
      <c r="D1292" s="292">
        <v>0</v>
      </c>
    </row>
    <row r="1293" spans="1:4">
      <c r="A1293" s="294" t="s">
        <v>157</v>
      </c>
      <c r="B1293" s="292">
        <v>0</v>
      </c>
      <c r="C1293" s="292">
        <v>0</v>
      </c>
      <c r="D1293" s="292">
        <v>0</v>
      </c>
    </row>
    <row r="1294" spans="1:4">
      <c r="A1294" s="294" t="s">
        <v>430</v>
      </c>
      <c r="B1294" s="292">
        <v>0</v>
      </c>
      <c r="C1294" s="292">
        <v>0</v>
      </c>
      <c r="D1294" s="292">
        <v>0</v>
      </c>
    </row>
    <row r="1295" spans="1:4">
      <c r="A1295" s="294" t="s">
        <v>454</v>
      </c>
      <c r="B1295" s="292">
        <v>0</v>
      </c>
      <c r="C1295" s="292">
        <v>0</v>
      </c>
      <c r="D1295" s="292">
        <v>0</v>
      </c>
    </row>
    <row r="1296" spans="1:4">
      <c r="A1296" s="294" t="s">
        <v>455</v>
      </c>
      <c r="B1296" s="292">
        <v>0</v>
      </c>
      <c r="C1296" s="292">
        <v>0</v>
      </c>
      <c r="D1296" s="292">
        <v>0</v>
      </c>
    </row>
    <row r="1297" spans="1:4">
      <c r="A1297" s="294" t="s">
        <v>457</v>
      </c>
      <c r="B1297" s="292">
        <v>0</v>
      </c>
      <c r="C1297" s="292">
        <v>0</v>
      </c>
      <c r="D1297" s="292">
        <v>0</v>
      </c>
    </row>
    <row r="1298" spans="1:4">
      <c r="A1298" s="294" t="s">
        <v>248</v>
      </c>
      <c r="B1298" s="292">
        <v>0</v>
      </c>
      <c r="C1298" s="292">
        <v>0</v>
      </c>
      <c r="D1298" s="292">
        <v>0</v>
      </c>
    </row>
    <row r="1299" spans="1:4">
      <c r="A1299" s="294" t="s">
        <v>437</v>
      </c>
      <c r="B1299" s="292">
        <v>0</v>
      </c>
      <c r="C1299" s="292">
        <v>0</v>
      </c>
      <c r="D1299" s="292">
        <v>0</v>
      </c>
    </row>
    <row r="1300" spans="1:4">
      <c r="A1300" s="294" t="s">
        <v>494</v>
      </c>
      <c r="B1300" s="292">
        <v>0</v>
      </c>
      <c r="C1300" s="292">
        <v>0</v>
      </c>
      <c r="D1300" s="292">
        <v>0</v>
      </c>
    </row>
    <row r="1301" spans="1:4">
      <c r="A1301" s="294" t="s">
        <v>495</v>
      </c>
      <c r="B1301" s="292">
        <v>0</v>
      </c>
      <c r="C1301" s="292">
        <v>0</v>
      </c>
      <c r="D1301" s="292">
        <v>0</v>
      </c>
    </row>
    <row r="1302" spans="1:4">
      <c r="A1302" s="294" t="s">
        <v>496</v>
      </c>
      <c r="B1302" s="292">
        <v>0</v>
      </c>
      <c r="C1302" s="292">
        <v>0</v>
      </c>
      <c r="D1302" s="292">
        <v>0</v>
      </c>
    </row>
    <row r="1303" spans="1:4">
      <c r="A1303" s="294" t="s">
        <v>497</v>
      </c>
      <c r="B1303" s="292">
        <v>0</v>
      </c>
      <c r="C1303" s="292">
        <v>0</v>
      </c>
      <c r="D1303" s="292">
        <v>0</v>
      </c>
    </row>
    <row r="1304" spans="1:4">
      <c r="A1304" s="294" t="s">
        <v>393</v>
      </c>
      <c r="B1304" s="292">
        <v>0</v>
      </c>
      <c r="C1304" s="292">
        <v>0</v>
      </c>
      <c r="D1304" s="292">
        <v>0</v>
      </c>
    </row>
    <row r="1305" spans="1:4">
      <c r="A1305" s="294" t="s">
        <v>394</v>
      </c>
      <c r="B1305" s="292">
        <v>0</v>
      </c>
      <c r="C1305" s="292">
        <v>0</v>
      </c>
      <c r="D1305" s="292">
        <v>0</v>
      </c>
    </row>
    <row r="1306" spans="1:4">
      <c r="A1306" s="294" t="s">
        <v>398</v>
      </c>
      <c r="B1306" s="292">
        <v>0</v>
      </c>
      <c r="C1306" s="292">
        <v>0</v>
      </c>
      <c r="D1306" s="292">
        <v>0</v>
      </c>
    </row>
    <row r="1307" spans="1:4">
      <c r="A1307" s="294" t="s">
        <v>498</v>
      </c>
      <c r="B1307" s="292">
        <v>0</v>
      </c>
      <c r="C1307" s="292">
        <v>0</v>
      </c>
      <c r="D1307" s="292">
        <v>0</v>
      </c>
    </row>
    <row r="1308" spans="1:4">
      <c r="A1308" s="294" t="s">
        <v>400</v>
      </c>
      <c r="B1308" s="292">
        <v>0</v>
      </c>
      <c r="C1308" s="292">
        <v>0</v>
      </c>
      <c r="D1308" s="292">
        <v>0</v>
      </c>
    </row>
    <row r="1309" spans="1:4">
      <c r="A1309" s="294" t="s">
        <v>213</v>
      </c>
      <c r="B1309" s="292">
        <v>0</v>
      </c>
      <c r="C1309" s="292">
        <v>0</v>
      </c>
      <c r="D1309" s="292">
        <v>0</v>
      </c>
    </row>
    <row r="1310" spans="1:4">
      <c r="A1310" s="294" t="s">
        <v>499</v>
      </c>
      <c r="B1310" s="292">
        <v>0</v>
      </c>
      <c r="C1310" s="292">
        <v>0</v>
      </c>
      <c r="D1310" s="292">
        <v>0</v>
      </c>
    </row>
    <row r="1311" spans="1:4">
      <c r="A1311" s="294" t="s">
        <v>403</v>
      </c>
      <c r="B1311" s="292">
        <v>0</v>
      </c>
      <c r="C1311" s="292">
        <v>0</v>
      </c>
      <c r="D1311" s="292">
        <v>0</v>
      </c>
    </row>
    <row r="1312" spans="1:4">
      <c r="A1312" s="294" t="s">
        <v>500</v>
      </c>
      <c r="B1312" s="292">
        <v>0</v>
      </c>
      <c r="C1312" s="292">
        <v>0</v>
      </c>
      <c r="D1312" s="292">
        <v>0</v>
      </c>
    </row>
    <row r="1313" spans="1:4">
      <c r="A1313" s="294" t="s">
        <v>404</v>
      </c>
      <c r="B1313" s="292">
        <v>0</v>
      </c>
      <c r="C1313" s="292">
        <v>0</v>
      </c>
      <c r="D1313" s="292">
        <v>0</v>
      </c>
    </row>
    <row r="1314" spans="1:4">
      <c r="A1314" s="294" t="s">
        <v>501</v>
      </c>
      <c r="B1314" s="292">
        <v>0</v>
      </c>
      <c r="C1314" s="292">
        <v>0</v>
      </c>
      <c r="D1314" s="292">
        <v>0</v>
      </c>
    </row>
    <row r="1315" spans="1:4">
      <c r="A1315" s="294" t="s">
        <v>405</v>
      </c>
      <c r="B1315" s="292">
        <v>0</v>
      </c>
      <c r="C1315" s="292">
        <v>0</v>
      </c>
      <c r="D1315" s="292">
        <v>0</v>
      </c>
    </row>
    <row r="1316" spans="1:4">
      <c r="A1316" s="294" t="s">
        <v>414</v>
      </c>
      <c r="B1316" s="292">
        <v>0</v>
      </c>
      <c r="C1316" s="292">
        <v>0</v>
      </c>
      <c r="D1316" s="292">
        <v>0</v>
      </c>
    </row>
    <row r="1317" spans="1:4">
      <c r="A1317" s="291" t="s">
        <v>502</v>
      </c>
      <c r="B1317" s="292">
        <v>0</v>
      </c>
      <c r="C1317" s="292">
        <v>0</v>
      </c>
      <c r="D1317" s="292">
        <v>0</v>
      </c>
    </row>
    <row r="1318" spans="1:4">
      <c r="A1318" s="294" t="s">
        <v>503</v>
      </c>
      <c r="B1318" s="292">
        <v>0</v>
      </c>
      <c r="C1318" s="292">
        <v>0</v>
      </c>
      <c r="D1318" s="292">
        <v>0</v>
      </c>
    </row>
    <row r="1319" spans="1:4">
      <c r="A1319" s="294" t="s">
        <v>504</v>
      </c>
      <c r="B1319" s="292">
        <v>0</v>
      </c>
      <c r="C1319" s="292">
        <v>0</v>
      </c>
      <c r="D1319" s="292">
        <v>0</v>
      </c>
    </row>
    <row r="1320" spans="1:4">
      <c r="A1320" s="294" t="s">
        <v>101</v>
      </c>
      <c r="B1320" s="292">
        <v>0</v>
      </c>
      <c r="C1320" s="292">
        <v>0</v>
      </c>
      <c r="D1320" s="292">
        <v>0</v>
      </c>
    </row>
    <row r="1321" spans="1:4">
      <c r="A1321" s="294" t="s">
        <v>505</v>
      </c>
      <c r="B1321" s="292">
        <v>0</v>
      </c>
      <c r="C1321" s="292">
        <v>0</v>
      </c>
      <c r="D1321" s="292">
        <v>0</v>
      </c>
    </row>
    <row r="1322" spans="1:4">
      <c r="A1322" s="294" t="s">
        <v>157</v>
      </c>
      <c r="B1322" s="292">
        <v>0</v>
      </c>
      <c r="C1322" s="292">
        <v>0</v>
      </c>
      <c r="D1322" s="292">
        <v>0</v>
      </c>
    </row>
    <row r="1323" spans="1:4">
      <c r="A1323" s="294" t="s">
        <v>435</v>
      </c>
      <c r="B1323" s="292">
        <v>0</v>
      </c>
      <c r="C1323" s="292">
        <v>0</v>
      </c>
      <c r="D1323" s="292">
        <v>0</v>
      </c>
    </row>
    <row r="1324" spans="1:4">
      <c r="A1324" s="294" t="s">
        <v>248</v>
      </c>
      <c r="B1324" s="292">
        <v>0</v>
      </c>
      <c r="C1324" s="292">
        <v>0</v>
      </c>
      <c r="D1324" s="292">
        <v>0</v>
      </c>
    </row>
    <row r="1325" spans="1:4">
      <c r="A1325" s="294" t="s">
        <v>506</v>
      </c>
      <c r="B1325" s="292">
        <v>0</v>
      </c>
      <c r="C1325" s="292">
        <v>0</v>
      </c>
      <c r="D1325" s="292">
        <v>0</v>
      </c>
    </row>
    <row r="1326" spans="1:4">
      <c r="A1326" s="294" t="s">
        <v>440</v>
      </c>
      <c r="B1326" s="292">
        <v>0</v>
      </c>
      <c r="C1326" s="292">
        <v>0</v>
      </c>
      <c r="D1326" s="292">
        <v>0</v>
      </c>
    </row>
    <row r="1327" spans="1:4">
      <c r="A1327" s="291" t="s">
        <v>507</v>
      </c>
      <c r="B1327" s="292">
        <v>1457649.9700000002</v>
      </c>
      <c r="C1327" s="292">
        <v>796956.57920678984</v>
      </c>
      <c r="D1327" s="292">
        <v>660693.39079321036</v>
      </c>
    </row>
    <row r="1328" spans="1:4">
      <c r="A1328" s="294" t="s">
        <v>418</v>
      </c>
      <c r="B1328" s="292">
        <v>63135.43</v>
      </c>
      <c r="C1328" s="292">
        <v>41908.173360637396</v>
      </c>
      <c r="D1328" s="292">
        <v>21227.256639362604</v>
      </c>
    </row>
    <row r="1329" spans="1:4">
      <c r="A1329" s="294" t="s">
        <v>142</v>
      </c>
      <c r="B1329" s="292">
        <v>11830.23</v>
      </c>
      <c r="C1329" s="292">
        <v>7852.6958593014006</v>
      </c>
      <c r="D1329" s="292">
        <v>3977.534140698599</v>
      </c>
    </row>
    <row r="1330" spans="1:4">
      <c r="A1330" s="294" t="s">
        <v>143</v>
      </c>
      <c r="B1330" s="292">
        <v>18616.82</v>
      </c>
      <c r="C1330" s="292">
        <v>537.28310071379997</v>
      </c>
      <c r="D1330" s="292">
        <v>18079.536899286199</v>
      </c>
    </row>
    <row r="1331" spans="1:4">
      <c r="A1331" s="294" t="s">
        <v>322</v>
      </c>
      <c r="B1331" s="292">
        <v>19463.150000000001</v>
      </c>
      <c r="C1331" s="292">
        <v>561.70826068350004</v>
      </c>
      <c r="D1331" s="292">
        <v>18901.441739316502</v>
      </c>
    </row>
    <row r="1332" spans="1:4">
      <c r="A1332" s="294" t="s">
        <v>147</v>
      </c>
      <c r="B1332" s="292">
        <v>1446.96</v>
      </c>
      <c r="C1332" s="292">
        <v>816.80352283920001</v>
      </c>
      <c r="D1332" s="292">
        <v>630.15647716080002</v>
      </c>
    </row>
    <row r="1333" spans="1:4">
      <c r="A1333" s="294" t="s">
        <v>368</v>
      </c>
      <c r="B1333" s="292">
        <v>22812.65</v>
      </c>
      <c r="C1333" s="292">
        <v>15142.630548577001</v>
      </c>
      <c r="D1333" s="292">
        <v>7670.0194514230006</v>
      </c>
    </row>
    <row r="1334" spans="1:4">
      <c r="A1334" s="294" t="s">
        <v>371</v>
      </c>
      <c r="B1334" s="292">
        <v>265.05</v>
      </c>
      <c r="C1334" s="292">
        <v>175.93546680900002</v>
      </c>
      <c r="D1334" s="292">
        <v>89.114533190999992</v>
      </c>
    </row>
    <row r="1335" spans="1:4">
      <c r="A1335" s="294" t="s">
        <v>508</v>
      </c>
      <c r="B1335" s="292">
        <v>283710.23</v>
      </c>
      <c r="C1335" s="292">
        <v>188321.79495770141</v>
      </c>
      <c r="D1335" s="292">
        <v>95388.435042298574</v>
      </c>
    </row>
    <row r="1336" spans="1:4">
      <c r="A1336" s="294" t="s">
        <v>84</v>
      </c>
      <c r="B1336" s="292">
        <v>0</v>
      </c>
      <c r="C1336" s="292">
        <v>0</v>
      </c>
      <c r="D1336" s="292">
        <v>0</v>
      </c>
    </row>
    <row r="1337" spans="1:4">
      <c r="A1337" s="294" t="s">
        <v>154</v>
      </c>
      <c r="B1337" s="292">
        <v>11526.580000000002</v>
      </c>
      <c r="C1337" s="292">
        <v>7642.7774311795993</v>
      </c>
      <c r="D1337" s="292">
        <v>3883.8025688204016</v>
      </c>
    </row>
    <row r="1338" spans="1:4">
      <c r="A1338" s="294" t="s">
        <v>157</v>
      </c>
      <c r="B1338" s="292">
        <v>20242.39</v>
      </c>
      <c r="C1338" s="292">
        <v>13436.5377626102</v>
      </c>
      <c r="D1338" s="292">
        <v>6805.8522373897995</v>
      </c>
    </row>
    <row r="1339" spans="1:4">
      <c r="A1339" s="294" t="s">
        <v>254</v>
      </c>
      <c r="B1339" s="292">
        <v>66386.84</v>
      </c>
      <c r="C1339" s="292">
        <v>44066.401378511204</v>
      </c>
      <c r="D1339" s="292">
        <v>22320.438621488793</v>
      </c>
    </row>
    <row r="1340" spans="1:4">
      <c r="A1340" s="294" t="s">
        <v>450</v>
      </c>
      <c r="B1340" s="292">
        <v>27329.83</v>
      </c>
      <c r="C1340" s="292">
        <v>18141.0541364294</v>
      </c>
      <c r="D1340" s="292">
        <v>9188.7758635706014</v>
      </c>
    </row>
    <row r="1341" spans="1:4">
      <c r="A1341" s="294" t="s">
        <v>130</v>
      </c>
      <c r="B1341" s="292">
        <v>43328.9</v>
      </c>
      <c r="C1341" s="292">
        <v>-3814.629994077</v>
      </c>
      <c r="D1341" s="292">
        <v>47143.529994076998</v>
      </c>
    </row>
    <row r="1342" spans="1:4">
      <c r="A1342" s="294" t="s">
        <v>386</v>
      </c>
      <c r="B1342" s="292">
        <v>50270.01</v>
      </c>
      <c r="C1342" s="292">
        <v>33368.336826421801</v>
      </c>
      <c r="D1342" s="292">
        <v>16901.673173578201</v>
      </c>
    </row>
    <row r="1343" spans="1:4">
      <c r="A1343" s="294" t="s">
        <v>509</v>
      </c>
      <c r="B1343" s="292">
        <v>4694.91</v>
      </c>
      <c r="C1343" s="292">
        <v>3116.3975947037998</v>
      </c>
      <c r="D1343" s="292">
        <v>1578.5124052962001</v>
      </c>
    </row>
    <row r="1344" spans="1:4">
      <c r="A1344" s="294" t="s">
        <v>388</v>
      </c>
      <c r="B1344" s="292">
        <v>2236.0100000000002</v>
      </c>
      <c r="C1344" s="292">
        <v>1441.2000096095001</v>
      </c>
      <c r="D1344" s="292">
        <v>794.80999039050016</v>
      </c>
    </row>
    <row r="1345" spans="1:5">
      <c r="A1345" s="294" t="s">
        <v>329</v>
      </c>
      <c r="B1345" s="292">
        <v>50556.700000000004</v>
      </c>
      <c r="C1345" s="292">
        <v>33558.636539605999</v>
      </c>
      <c r="D1345" s="292">
        <v>16998.063460394005</v>
      </c>
    </row>
    <row r="1346" spans="1:5">
      <c r="A1346" s="294" t="s">
        <v>248</v>
      </c>
      <c r="B1346" s="292">
        <v>378058.61</v>
      </c>
      <c r="C1346" s="292">
        <v>250948.56831356979</v>
      </c>
      <c r="D1346" s="292">
        <v>127110.0416864302</v>
      </c>
    </row>
    <row r="1347" spans="1:5">
      <c r="A1347" s="295" t="s">
        <v>510</v>
      </c>
      <c r="B1347" s="296">
        <v>94254.3</v>
      </c>
      <c r="C1347" s="296">
        <v>62564.324728373998</v>
      </c>
      <c r="D1347" s="296">
        <v>31689.975271626005</v>
      </c>
      <c r="E1347" s="299" t="s">
        <v>149</v>
      </c>
    </row>
    <row r="1348" spans="1:5">
      <c r="A1348" s="294" t="s">
        <v>395</v>
      </c>
      <c r="B1348" s="292">
        <v>100908.8</v>
      </c>
      <c r="C1348" s="292">
        <v>22327.153742336002</v>
      </c>
      <c r="D1348" s="292">
        <v>78581.646257664004</v>
      </c>
    </row>
    <row r="1349" spans="1:5">
      <c r="A1349" s="294" t="s">
        <v>396</v>
      </c>
      <c r="B1349" s="292">
        <v>79285.440000000002</v>
      </c>
      <c r="C1349" s="292">
        <v>17542.753539916801</v>
      </c>
      <c r="D1349" s="292">
        <v>61742.686460083205</v>
      </c>
    </row>
    <row r="1350" spans="1:5">
      <c r="A1350" s="294" t="s">
        <v>398</v>
      </c>
      <c r="B1350" s="292">
        <v>10408.06</v>
      </c>
      <c r="C1350" s="292">
        <v>5707.1743549080002</v>
      </c>
      <c r="D1350" s="292">
        <v>4700.8856450919993</v>
      </c>
    </row>
    <row r="1351" spans="1:5">
      <c r="A1351" s="294" t="s">
        <v>230</v>
      </c>
      <c r="B1351" s="292">
        <v>21184.33</v>
      </c>
      <c r="C1351" s="292">
        <v>581.9500688774001</v>
      </c>
      <c r="D1351" s="292">
        <v>20602.379931122603</v>
      </c>
    </row>
    <row r="1352" spans="1:5">
      <c r="A1352" s="294" t="s">
        <v>162</v>
      </c>
      <c r="B1352" s="292">
        <v>8254.41</v>
      </c>
      <c r="C1352" s="292">
        <v>1032.2998989081</v>
      </c>
      <c r="D1352" s="292">
        <v>7222.1101010919001</v>
      </c>
    </row>
    <row r="1353" spans="1:5">
      <c r="A1353" s="294" t="s">
        <v>99</v>
      </c>
      <c r="B1353" s="292">
        <v>20838.810000000001</v>
      </c>
      <c r="C1353" s="292">
        <v>4610.8101045432004</v>
      </c>
      <c r="D1353" s="292">
        <v>16227.9998954568</v>
      </c>
    </row>
    <row r="1354" spans="1:5">
      <c r="A1354" s="294" t="s">
        <v>163</v>
      </c>
      <c r="B1354" s="292">
        <v>12526.6</v>
      </c>
      <c r="C1354" s="292">
        <v>6672.8376455039997</v>
      </c>
      <c r="D1354" s="292">
        <v>5853.7623544960006</v>
      </c>
    </row>
    <row r="1355" spans="1:5">
      <c r="A1355" s="294" t="s">
        <v>413</v>
      </c>
      <c r="B1355" s="292">
        <v>34077.919999999998</v>
      </c>
      <c r="C1355" s="292">
        <v>18694.970047595201</v>
      </c>
      <c r="D1355" s="292">
        <v>15382.949952404797</v>
      </c>
    </row>
    <row r="1356" spans="1:5">
      <c r="A1356" s="291" t="s">
        <v>511</v>
      </c>
      <c r="B1356" s="292">
        <v>0</v>
      </c>
      <c r="C1356" s="292">
        <v>0</v>
      </c>
      <c r="D1356" s="292">
        <v>0</v>
      </c>
    </row>
    <row r="1357" spans="1:5">
      <c r="A1357" s="294" t="s">
        <v>512</v>
      </c>
      <c r="B1357" s="292">
        <v>0</v>
      </c>
      <c r="C1357" s="292">
        <v>0</v>
      </c>
      <c r="D1357" s="292">
        <v>0</v>
      </c>
    </row>
    <row r="1358" spans="1:5">
      <c r="A1358" s="294" t="s">
        <v>84</v>
      </c>
      <c r="B1358" s="292">
        <v>0</v>
      </c>
      <c r="C1358" s="292">
        <v>0</v>
      </c>
      <c r="D1358" s="292">
        <v>0</v>
      </c>
    </row>
    <row r="1359" spans="1:5">
      <c r="A1359" s="294" t="s">
        <v>397</v>
      </c>
      <c r="B1359" s="292">
        <v>0</v>
      </c>
      <c r="C1359" s="292">
        <v>0</v>
      </c>
      <c r="D1359" s="292">
        <v>0</v>
      </c>
    </row>
    <row r="1360" spans="1:5">
      <c r="A1360" s="291" t="s">
        <v>513</v>
      </c>
      <c r="B1360" s="292">
        <v>0</v>
      </c>
      <c r="C1360" s="292">
        <v>0</v>
      </c>
      <c r="D1360" s="292">
        <v>0</v>
      </c>
    </row>
    <row r="1361" spans="1:4">
      <c r="A1361" s="294" t="s">
        <v>84</v>
      </c>
      <c r="B1361" s="292">
        <v>0</v>
      </c>
      <c r="C1361" s="292">
        <v>0</v>
      </c>
      <c r="D1361" s="292">
        <v>0</v>
      </c>
    </row>
    <row r="1362" spans="1:4">
      <c r="A1362" s="291" t="s">
        <v>514</v>
      </c>
      <c r="B1362" s="292">
        <v>0</v>
      </c>
      <c r="C1362" s="292">
        <v>0</v>
      </c>
      <c r="D1362" s="292">
        <v>0</v>
      </c>
    </row>
    <row r="1363" spans="1:4">
      <c r="A1363" s="294" t="s">
        <v>104</v>
      </c>
      <c r="B1363" s="292">
        <v>0</v>
      </c>
      <c r="C1363" s="292">
        <v>0</v>
      </c>
      <c r="D1363" s="292">
        <v>0</v>
      </c>
    </row>
    <row r="1364" spans="1:4">
      <c r="A1364" s="294" t="s">
        <v>84</v>
      </c>
      <c r="B1364" s="292">
        <v>0</v>
      </c>
      <c r="C1364" s="292">
        <v>0</v>
      </c>
      <c r="D1364" s="292">
        <v>0</v>
      </c>
    </row>
    <row r="1365" spans="1:4">
      <c r="A1365" s="291" t="s">
        <v>515</v>
      </c>
      <c r="B1365" s="292">
        <v>0</v>
      </c>
      <c r="C1365" s="292">
        <v>0</v>
      </c>
      <c r="D1365" s="292">
        <v>0</v>
      </c>
    </row>
    <row r="1366" spans="1:4">
      <c r="A1366" s="294" t="s">
        <v>516</v>
      </c>
      <c r="B1366" s="292">
        <v>0</v>
      </c>
      <c r="C1366" s="292">
        <v>0</v>
      </c>
      <c r="D1366" s="292">
        <v>0</v>
      </c>
    </row>
    <row r="1367" spans="1:4">
      <c r="A1367" s="291" t="s">
        <v>517</v>
      </c>
      <c r="B1367" s="292">
        <v>0</v>
      </c>
      <c r="C1367" s="292">
        <v>0</v>
      </c>
      <c r="D1367" s="292">
        <v>0</v>
      </c>
    </row>
    <row r="1368" spans="1:4">
      <c r="A1368" s="294" t="s">
        <v>487</v>
      </c>
      <c r="B1368" s="292">
        <v>0</v>
      </c>
      <c r="C1368" s="292">
        <v>0</v>
      </c>
      <c r="D1368" s="292">
        <v>0</v>
      </c>
    </row>
    <row r="1369" spans="1:4">
      <c r="A1369" s="294" t="s">
        <v>518</v>
      </c>
      <c r="B1369" s="292">
        <v>0</v>
      </c>
      <c r="C1369" s="292">
        <v>0</v>
      </c>
      <c r="D1369" s="292">
        <v>0</v>
      </c>
    </row>
    <row r="1370" spans="1:4">
      <c r="A1370" s="294" t="s">
        <v>101</v>
      </c>
      <c r="B1370" s="292">
        <v>0</v>
      </c>
      <c r="C1370" s="292">
        <v>0</v>
      </c>
      <c r="D1370" s="292">
        <v>0</v>
      </c>
    </row>
    <row r="1371" spans="1:4">
      <c r="A1371" s="294" t="s">
        <v>102</v>
      </c>
      <c r="B1371" s="292">
        <v>0</v>
      </c>
      <c r="C1371" s="292">
        <v>0</v>
      </c>
      <c r="D1371" s="292">
        <v>0</v>
      </c>
    </row>
    <row r="1372" spans="1:4">
      <c r="A1372" s="294" t="s">
        <v>204</v>
      </c>
      <c r="B1372" s="292">
        <v>0</v>
      </c>
      <c r="C1372" s="292">
        <v>0</v>
      </c>
      <c r="D1372" s="292">
        <v>0</v>
      </c>
    </row>
    <row r="1373" spans="1:4">
      <c r="A1373" s="294" t="s">
        <v>84</v>
      </c>
      <c r="B1373" s="292">
        <v>0</v>
      </c>
      <c r="C1373" s="292">
        <v>0</v>
      </c>
      <c r="D1373" s="292">
        <v>0</v>
      </c>
    </row>
    <row r="1374" spans="1:4">
      <c r="A1374" s="294" t="s">
        <v>519</v>
      </c>
      <c r="B1374" s="292">
        <v>0</v>
      </c>
      <c r="C1374" s="292">
        <v>0</v>
      </c>
      <c r="D1374" s="292">
        <v>0</v>
      </c>
    </row>
    <row r="1375" spans="1:4">
      <c r="A1375" s="294" t="s">
        <v>157</v>
      </c>
      <c r="B1375" s="292">
        <v>0</v>
      </c>
      <c r="C1375" s="292">
        <v>0</v>
      </c>
      <c r="D1375" s="292">
        <v>0</v>
      </c>
    </row>
    <row r="1376" spans="1:4">
      <c r="A1376" s="294" t="s">
        <v>438</v>
      </c>
      <c r="B1376" s="292">
        <v>0</v>
      </c>
      <c r="C1376" s="292">
        <v>0</v>
      </c>
      <c r="D1376" s="292">
        <v>0</v>
      </c>
    </row>
    <row r="1377" spans="1:5">
      <c r="A1377" s="294" t="s">
        <v>441</v>
      </c>
      <c r="B1377" s="292">
        <v>0</v>
      </c>
      <c r="C1377" s="292">
        <v>0</v>
      </c>
      <c r="D1377" s="292">
        <v>0</v>
      </c>
    </row>
    <row r="1378" spans="1:5">
      <c r="A1378" s="291" t="s">
        <v>520</v>
      </c>
      <c r="B1378" s="292">
        <v>0</v>
      </c>
      <c r="C1378" s="292">
        <v>0</v>
      </c>
      <c r="D1378" s="292">
        <v>0</v>
      </c>
    </row>
    <row r="1379" spans="1:5">
      <c r="A1379" s="294" t="s">
        <v>521</v>
      </c>
      <c r="B1379" s="292">
        <v>0</v>
      </c>
      <c r="C1379" s="292">
        <v>0</v>
      </c>
      <c r="D1379" s="292">
        <v>0</v>
      </c>
    </row>
    <row r="1380" spans="1:5">
      <c r="A1380" s="294" t="s">
        <v>522</v>
      </c>
      <c r="B1380" s="292">
        <v>0</v>
      </c>
      <c r="C1380" s="292">
        <v>0</v>
      </c>
      <c r="D1380" s="292">
        <v>0</v>
      </c>
    </row>
    <row r="1381" spans="1:5">
      <c r="A1381" s="294" t="s">
        <v>523</v>
      </c>
      <c r="B1381" s="292">
        <v>0</v>
      </c>
      <c r="C1381" s="292">
        <v>0</v>
      </c>
      <c r="D1381" s="292">
        <v>0</v>
      </c>
    </row>
    <row r="1382" spans="1:5">
      <c r="A1382" s="294" t="s">
        <v>436</v>
      </c>
      <c r="B1382" s="292">
        <v>0</v>
      </c>
      <c r="C1382" s="292">
        <v>0</v>
      </c>
      <c r="D1382" s="292">
        <v>0</v>
      </c>
    </row>
    <row r="1383" spans="1:5">
      <c r="A1383" s="294" t="s">
        <v>438</v>
      </c>
      <c r="B1383" s="292">
        <v>0</v>
      </c>
      <c r="C1383" s="292">
        <v>0</v>
      </c>
      <c r="D1383" s="292">
        <v>0</v>
      </c>
    </row>
    <row r="1384" spans="1:5">
      <c r="A1384" s="291" t="s">
        <v>524</v>
      </c>
      <c r="B1384" s="292">
        <v>0</v>
      </c>
      <c r="C1384" s="292">
        <v>0</v>
      </c>
      <c r="D1384" s="292">
        <v>0</v>
      </c>
    </row>
    <row r="1385" spans="1:5">
      <c r="A1385" s="294" t="s">
        <v>84</v>
      </c>
      <c r="B1385" s="292">
        <v>0</v>
      </c>
      <c r="C1385" s="292">
        <v>0</v>
      </c>
      <c r="D1385" s="292">
        <v>0</v>
      </c>
    </row>
    <row r="1386" spans="1:5">
      <c r="A1386" s="294" t="s">
        <v>519</v>
      </c>
      <c r="B1386" s="292">
        <v>0</v>
      </c>
      <c r="C1386" s="292">
        <v>0</v>
      </c>
      <c r="D1386" s="292">
        <v>0</v>
      </c>
    </row>
    <row r="1387" spans="1:5">
      <c r="A1387" s="291" t="s">
        <v>525</v>
      </c>
      <c r="B1387" s="292">
        <v>11415323.289999999</v>
      </c>
      <c r="C1387" s="292">
        <v>3755916.2217152161</v>
      </c>
      <c r="D1387" s="292">
        <v>7659407.0682847826</v>
      </c>
    </row>
    <row r="1388" spans="1:5">
      <c r="A1388" s="295" t="s">
        <v>526</v>
      </c>
      <c r="B1388" s="296">
        <v>237760.7</v>
      </c>
      <c r="C1388" s="296">
        <v>70905.228959486005</v>
      </c>
      <c r="D1388" s="296">
        <v>166855.47104051401</v>
      </c>
      <c r="E1388" s="299" t="s">
        <v>149</v>
      </c>
    </row>
    <row r="1389" spans="1:5">
      <c r="A1389" s="295" t="s">
        <v>101</v>
      </c>
      <c r="B1389" s="296">
        <v>59661.42</v>
      </c>
      <c r="C1389" s="296">
        <v>17342.536885248403</v>
      </c>
      <c r="D1389" s="296">
        <v>42318.883114751603</v>
      </c>
      <c r="E1389" s="299" t="s">
        <v>149</v>
      </c>
    </row>
    <row r="1390" spans="1:5">
      <c r="A1390" s="295" t="s">
        <v>320</v>
      </c>
      <c r="B1390" s="296">
        <v>3035.06</v>
      </c>
      <c r="C1390" s="296">
        <v>2948.9346790413997</v>
      </c>
      <c r="D1390" s="296">
        <v>86.125320958600241</v>
      </c>
      <c r="E1390" s="299" t="s">
        <v>149</v>
      </c>
    </row>
    <row r="1391" spans="1:5">
      <c r="A1391" s="294" t="s">
        <v>142</v>
      </c>
      <c r="B1391" s="292">
        <v>11826.470000000001</v>
      </c>
      <c r="C1391" s="292">
        <v>10254.2512826987</v>
      </c>
      <c r="D1391" s="292">
        <v>1572.2187173013008</v>
      </c>
    </row>
    <row r="1392" spans="1:5">
      <c r="A1392" s="294" t="s">
        <v>143</v>
      </c>
      <c r="B1392" s="292">
        <v>29464.97</v>
      </c>
      <c r="C1392" s="292">
        <v>850.36168604730005</v>
      </c>
      <c r="D1392" s="292">
        <v>28614.6083139527</v>
      </c>
    </row>
    <row r="1393" spans="1:5">
      <c r="A1393" s="294" t="s">
        <v>321</v>
      </c>
      <c r="B1393" s="292">
        <v>0</v>
      </c>
      <c r="C1393" s="292">
        <v>0</v>
      </c>
      <c r="D1393" s="292">
        <v>0</v>
      </c>
    </row>
    <row r="1394" spans="1:5">
      <c r="A1394" s="294" t="s">
        <v>322</v>
      </c>
      <c r="B1394" s="292">
        <v>20927.13</v>
      </c>
      <c r="C1394" s="292">
        <v>603.95885524170001</v>
      </c>
      <c r="D1394" s="292">
        <v>20323.1711447583</v>
      </c>
    </row>
    <row r="1395" spans="1:5">
      <c r="A1395" s="294" t="s">
        <v>144</v>
      </c>
      <c r="B1395" s="292">
        <v>1074779.1099999999</v>
      </c>
      <c r="C1395" s="292">
        <v>318565.15699672542</v>
      </c>
      <c r="D1395" s="292">
        <v>756213.95300327451</v>
      </c>
    </row>
    <row r="1396" spans="1:5">
      <c r="A1396" s="294" t="s">
        <v>245</v>
      </c>
      <c r="B1396" s="292">
        <v>408336.81</v>
      </c>
      <c r="C1396" s="292">
        <v>129631.0283728824</v>
      </c>
      <c r="D1396" s="292">
        <v>278705.7816271176</v>
      </c>
    </row>
    <row r="1397" spans="1:5">
      <c r="A1397" s="294" t="s">
        <v>527</v>
      </c>
      <c r="B1397" s="292">
        <v>0</v>
      </c>
      <c r="C1397" s="292">
        <v>0</v>
      </c>
      <c r="D1397" s="292">
        <v>0</v>
      </c>
    </row>
    <row r="1398" spans="1:5">
      <c r="A1398" s="294" t="s">
        <v>352</v>
      </c>
      <c r="B1398" s="292">
        <v>118405.93000000001</v>
      </c>
      <c r="C1398" s="292">
        <v>105775.35893505209</v>
      </c>
      <c r="D1398" s="292">
        <v>12630.571064947915</v>
      </c>
    </row>
    <row r="1399" spans="1:5">
      <c r="A1399" s="295" t="s">
        <v>446</v>
      </c>
      <c r="B1399" s="296">
        <v>16657.330000000002</v>
      </c>
      <c r="C1399" s="296">
        <v>16505.1363066958</v>
      </c>
      <c r="D1399" s="296">
        <v>152.19369330420159</v>
      </c>
      <c r="E1399" s="299" t="s">
        <v>149</v>
      </c>
    </row>
    <row r="1400" spans="1:5">
      <c r="A1400" s="294" t="s">
        <v>324</v>
      </c>
      <c r="B1400" s="292">
        <v>232215.5</v>
      </c>
      <c r="C1400" s="292">
        <v>60315.85367533</v>
      </c>
      <c r="D1400" s="292">
        <v>171899.64632467</v>
      </c>
    </row>
    <row r="1401" spans="1:5">
      <c r="A1401" s="294" t="s">
        <v>354</v>
      </c>
      <c r="B1401" s="292">
        <v>144363.91999999998</v>
      </c>
      <c r="C1401" s="292">
        <v>115926.49571718321</v>
      </c>
      <c r="D1401" s="292">
        <v>28437.424282816799</v>
      </c>
    </row>
    <row r="1402" spans="1:5">
      <c r="A1402" s="294" t="s">
        <v>301</v>
      </c>
      <c r="B1402" s="292">
        <v>160433.26999999999</v>
      </c>
      <c r="C1402" s="292">
        <v>29324.089350562001</v>
      </c>
      <c r="D1402" s="292">
        <v>131109.180649438</v>
      </c>
    </row>
    <row r="1403" spans="1:5">
      <c r="A1403" s="294" t="s">
        <v>145</v>
      </c>
      <c r="B1403" s="292">
        <v>180110.55</v>
      </c>
      <c r="C1403" s="292">
        <v>53971.819256061201</v>
      </c>
      <c r="D1403" s="292">
        <v>126138.7307439388</v>
      </c>
    </row>
    <row r="1404" spans="1:5">
      <c r="A1404" s="294" t="s">
        <v>420</v>
      </c>
      <c r="B1404" s="292">
        <v>20315.8</v>
      </c>
      <c r="C1404" s="292">
        <v>6058.5977854840003</v>
      </c>
      <c r="D1404" s="292">
        <v>14257.202214515999</v>
      </c>
    </row>
    <row r="1405" spans="1:5">
      <c r="A1405" s="294" t="s">
        <v>528</v>
      </c>
      <c r="B1405" s="292">
        <v>23248.28</v>
      </c>
      <c r="C1405" s="292">
        <v>7380.4231470111999</v>
      </c>
      <c r="D1405" s="292">
        <v>15867.8568529888</v>
      </c>
    </row>
    <row r="1406" spans="1:5">
      <c r="A1406" s="295" t="s">
        <v>360</v>
      </c>
      <c r="B1406" s="296">
        <v>30935.46</v>
      </c>
      <c r="C1406" s="296">
        <v>30057.610329317402</v>
      </c>
      <c r="D1406" s="296">
        <v>877.84967068259721</v>
      </c>
      <c r="E1406" s="299" t="s">
        <v>149</v>
      </c>
    </row>
    <row r="1407" spans="1:5">
      <c r="A1407" s="294" t="s">
        <v>362</v>
      </c>
      <c r="B1407" s="292">
        <v>43637.21</v>
      </c>
      <c r="C1407" s="292">
        <v>41482.683513120704</v>
      </c>
      <c r="D1407" s="292">
        <v>2154.5264868793001</v>
      </c>
    </row>
    <row r="1408" spans="1:5">
      <c r="A1408" s="294" t="s">
        <v>150</v>
      </c>
      <c r="B1408" s="292">
        <v>41216.47</v>
      </c>
      <c r="C1408" s="292">
        <v>398.82391892669995</v>
      </c>
      <c r="D1408" s="292">
        <v>40817.646081073297</v>
      </c>
    </row>
    <row r="1409" spans="1:5">
      <c r="A1409" s="294" t="s">
        <v>447</v>
      </c>
      <c r="B1409" s="292">
        <v>116176.87</v>
      </c>
      <c r="C1409" s="292">
        <v>138.75932999060001</v>
      </c>
      <c r="D1409" s="292">
        <v>116038.1106700094</v>
      </c>
    </row>
    <row r="1410" spans="1:5">
      <c r="A1410" s="294" t="s">
        <v>151</v>
      </c>
      <c r="B1410" s="292">
        <v>93389.01999999999</v>
      </c>
      <c r="C1410" s="292">
        <v>27534.472887563599</v>
      </c>
      <c r="D1410" s="292">
        <v>65854.547112436383</v>
      </c>
    </row>
    <row r="1411" spans="1:5">
      <c r="A1411" s="294" t="s">
        <v>365</v>
      </c>
      <c r="B1411" s="292">
        <v>99033.650000000009</v>
      </c>
      <c r="C1411" s="292">
        <v>96223.390930343507</v>
      </c>
      <c r="D1411" s="292">
        <v>2810.2590696565021</v>
      </c>
    </row>
    <row r="1412" spans="1:5">
      <c r="A1412" s="294" t="s">
        <v>529</v>
      </c>
      <c r="B1412" s="292">
        <v>0</v>
      </c>
      <c r="C1412" s="292">
        <v>0</v>
      </c>
      <c r="D1412" s="292">
        <v>0</v>
      </c>
    </row>
    <row r="1413" spans="1:5">
      <c r="A1413" s="294" t="s">
        <v>367</v>
      </c>
      <c r="B1413" s="292">
        <v>1478.6100000000001</v>
      </c>
      <c r="C1413" s="292">
        <v>1351.3061296161</v>
      </c>
      <c r="D1413" s="292">
        <v>127.30387038390018</v>
      </c>
    </row>
    <row r="1414" spans="1:5">
      <c r="A1414" s="295" t="s">
        <v>373</v>
      </c>
      <c r="B1414" s="296">
        <v>4253.79</v>
      </c>
      <c r="C1414" s="296">
        <v>4133.0810093901</v>
      </c>
      <c r="D1414" s="296">
        <v>120.70899060989996</v>
      </c>
      <c r="E1414" s="299" t="s">
        <v>149</v>
      </c>
    </row>
    <row r="1415" spans="1:5">
      <c r="A1415" s="294" t="s">
        <v>375</v>
      </c>
      <c r="B1415" s="292">
        <v>4047.4700000000003</v>
      </c>
      <c r="C1415" s="292">
        <v>3543.2478036389002</v>
      </c>
      <c r="D1415" s="292">
        <v>504.22219636110003</v>
      </c>
    </row>
    <row r="1416" spans="1:5">
      <c r="A1416" s="294" t="s">
        <v>84</v>
      </c>
      <c r="B1416" s="292">
        <v>0</v>
      </c>
      <c r="C1416" s="292">
        <v>0</v>
      </c>
      <c r="D1416" s="292">
        <v>0</v>
      </c>
    </row>
    <row r="1417" spans="1:5">
      <c r="A1417" s="294" t="s">
        <v>154</v>
      </c>
      <c r="B1417" s="292">
        <v>10432.560000000001</v>
      </c>
      <c r="C1417" s="292">
        <v>10061.2720264605</v>
      </c>
      <c r="D1417" s="292">
        <v>371.28797353950154</v>
      </c>
    </row>
    <row r="1418" spans="1:5">
      <c r="A1418" s="294" t="s">
        <v>129</v>
      </c>
      <c r="B1418" s="292">
        <v>114264.13</v>
      </c>
      <c r="C1418" s="292">
        <v>29679.0633933518</v>
      </c>
      <c r="D1418" s="292">
        <v>84585.066606648208</v>
      </c>
    </row>
    <row r="1419" spans="1:5">
      <c r="A1419" s="294" t="s">
        <v>530</v>
      </c>
      <c r="B1419" s="292">
        <v>21326.27</v>
      </c>
      <c r="C1419" s="292">
        <v>229.2452465261</v>
      </c>
      <c r="D1419" s="292">
        <v>21097.024753473899</v>
      </c>
    </row>
    <row r="1420" spans="1:5">
      <c r="A1420" s="294" t="s">
        <v>155</v>
      </c>
      <c r="B1420" s="292">
        <v>1496910.7299999997</v>
      </c>
      <c r="C1420" s="292">
        <v>461265.73803765984</v>
      </c>
      <c r="D1420" s="292">
        <v>1035644.9919623401</v>
      </c>
    </row>
    <row r="1421" spans="1:5">
      <c r="A1421" s="294" t="s">
        <v>381</v>
      </c>
      <c r="B1421" s="292">
        <v>61255.94000000001</v>
      </c>
      <c r="C1421" s="292">
        <v>51059.719419658999</v>
      </c>
      <c r="D1421" s="292">
        <v>10196.220580341007</v>
      </c>
    </row>
    <row r="1422" spans="1:5">
      <c r="A1422" s="294" t="s">
        <v>157</v>
      </c>
      <c r="B1422" s="292">
        <v>81678.75</v>
      </c>
      <c r="C1422" s="292">
        <v>41078.1935939088</v>
      </c>
      <c r="D1422" s="292">
        <v>40600.556406091193</v>
      </c>
    </row>
    <row r="1423" spans="1:5">
      <c r="A1423" s="295" t="s">
        <v>106</v>
      </c>
      <c r="B1423" s="296">
        <v>40776.28</v>
      </c>
      <c r="C1423" s="296">
        <v>36374.596636645598</v>
      </c>
      <c r="D1423" s="296">
        <v>4401.6833633543993</v>
      </c>
      <c r="E1423" s="299" t="s">
        <v>149</v>
      </c>
    </row>
    <row r="1424" spans="1:5">
      <c r="A1424" s="294" t="s">
        <v>130</v>
      </c>
      <c r="B1424" s="292">
        <v>23233.06</v>
      </c>
      <c r="C1424" s="292">
        <v>-2909.670099851</v>
      </c>
      <c r="D1424" s="292">
        <v>26142.730099851</v>
      </c>
    </row>
    <row r="1425" spans="1:4">
      <c r="A1425" s="294" t="s">
        <v>383</v>
      </c>
      <c r="B1425" s="292">
        <v>24705.280000000002</v>
      </c>
      <c r="C1425" s="292">
        <v>8516.6403368985993</v>
      </c>
      <c r="D1425" s="292">
        <v>16188.639663101401</v>
      </c>
    </row>
    <row r="1426" spans="1:4">
      <c r="A1426" s="294" t="s">
        <v>428</v>
      </c>
      <c r="B1426" s="292">
        <v>23556.469999999998</v>
      </c>
      <c r="C1426" s="292">
        <v>22268.656231560501</v>
      </c>
      <c r="D1426" s="292">
        <v>1287.8137684394987</v>
      </c>
    </row>
    <row r="1427" spans="1:4">
      <c r="A1427" s="294" t="s">
        <v>385</v>
      </c>
      <c r="B1427" s="292">
        <v>20344.040000000005</v>
      </c>
      <c r="C1427" s="292">
        <v>19223.204817083599</v>
      </c>
      <c r="D1427" s="292">
        <v>1120.8351829164021</v>
      </c>
    </row>
    <row r="1428" spans="1:4">
      <c r="A1428" s="294" t="s">
        <v>451</v>
      </c>
      <c r="B1428" s="292">
        <v>160017.94</v>
      </c>
      <c r="C1428" s="292">
        <v>151815.66094050859</v>
      </c>
      <c r="D1428" s="292">
        <v>8202.2790594913968</v>
      </c>
    </row>
    <row r="1429" spans="1:4">
      <c r="A1429" s="294" t="s">
        <v>386</v>
      </c>
      <c r="B1429" s="292">
        <v>28398.9</v>
      </c>
      <c r="C1429" s="292">
        <v>27322.910912127001</v>
      </c>
      <c r="D1429" s="292">
        <v>1075.9890878730012</v>
      </c>
    </row>
    <row r="1430" spans="1:4">
      <c r="A1430" s="294" t="s">
        <v>387</v>
      </c>
      <c r="B1430" s="292">
        <v>159335.59999999998</v>
      </c>
      <c r="C1430" s="292">
        <v>152713.81178396882</v>
      </c>
      <c r="D1430" s="292">
        <v>6621.788216031171</v>
      </c>
    </row>
    <row r="1431" spans="1:4">
      <c r="A1431" s="294" t="s">
        <v>531</v>
      </c>
      <c r="B1431" s="292">
        <v>25360.95</v>
      </c>
      <c r="C1431" s="292">
        <v>7075.2211630740003</v>
      </c>
      <c r="D1431" s="292">
        <v>18285.728836925999</v>
      </c>
    </row>
    <row r="1432" spans="1:4">
      <c r="A1432" s="294" t="s">
        <v>532</v>
      </c>
      <c r="B1432" s="292">
        <v>0</v>
      </c>
      <c r="C1432" s="292">
        <v>0</v>
      </c>
      <c r="D1432" s="292">
        <v>0</v>
      </c>
    </row>
    <row r="1433" spans="1:4">
      <c r="A1433" s="294" t="s">
        <v>388</v>
      </c>
      <c r="B1433" s="292">
        <v>49445.210000000006</v>
      </c>
      <c r="C1433" s="292">
        <v>47034.866459923898</v>
      </c>
      <c r="D1433" s="292">
        <v>2410.3435400761045</v>
      </c>
    </row>
    <row r="1434" spans="1:4">
      <c r="A1434" s="294" t="s">
        <v>457</v>
      </c>
      <c r="B1434" s="292">
        <v>0</v>
      </c>
      <c r="C1434" s="292">
        <v>0</v>
      </c>
      <c r="D1434" s="292">
        <v>0</v>
      </c>
    </row>
    <row r="1435" spans="1:4">
      <c r="A1435" s="294" t="s">
        <v>460</v>
      </c>
      <c r="B1435" s="292">
        <v>1803.44</v>
      </c>
      <c r="C1435" s="292">
        <v>537.82364417120004</v>
      </c>
      <c r="D1435" s="292">
        <v>1265.6163558287999</v>
      </c>
    </row>
    <row r="1436" spans="1:4">
      <c r="A1436" s="294" t="s">
        <v>533</v>
      </c>
      <c r="B1436" s="292">
        <v>7903.31</v>
      </c>
      <c r="C1436" s="292">
        <v>2204.8726948451999</v>
      </c>
      <c r="D1436" s="292">
        <v>5698.4373051548009</v>
      </c>
    </row>
    <row r="1437" spans="1:4">
      <c r="A1437" s="294" t="s">
        <v>390</v>
      </c>
      <c r="B1437" s="292">
        <v>99501.89</v>
      </c>
      <c r="C1437" s="292">
        <v>6700.4791630158006</v>
      </c>
      <c r="D1437" s="292">
        <v>92801.4108369842</v>
      </c>
    </row>
    <row r="1438" spans="1:4">
      <c r="A1438" s="294" t="s">
        <v>461</v>
      </c>
      <c r="B1438" s="292">
        <v>321222.97000000003</v>
      </c>
      <c r="C1438" s="292">
        <v>89288.359958294997</v>
      </c>
      <c r="D1438" s="292">
        <v>231934.61004170502</v>
      </c>
    </row>
    <row r="1439" spans="1:4">
      <c r="A1439" s="294" t="s">
        <v>432</v>
      </c>
      <c r="B1439" s="292">
        <v>43998.559999999998</v>
      </c>
      <c r="C1439" s="292">
        <v>9735.153064563201</v>
      </c>
      <c r="D1439" s="292">
        <v>34263.406935436797</v>
      </c>
    </row>
    <row r="1440" spans="1:4">
      <c r="A1440" s="294" t="s">
        <v>98</v>
      </c>
      <c r="B1440" s="292">
        <v>45024.79</v>
      </c>
      <c r="C1440" s="292">
        <v>14293.6166591816</v>
      </c>
      <c r="D1440" s="292">
        <v>30731.173340818401</v>
      </c>
    </row>
    <row r="1441" spans="1:4">
      <c r="A1441" s="294" t="s">
        <v>436</v>
      </c>
      <c r="B1441" s="292">
        <v>16622.04</v>
      </c>
      <c r="C1441" s="292">
        <v>4957.0410583991998</v>
      </c>
      <c r="D1441" s="292">
        <v>11664.998941600801</v>
      </c>
    </row>
    <row r="1442" spans="1:4">
      <c r="A1442" s="294" t="s">
        <v>329</v>
      </c>
      <c r="B1442" s="292">
        <v>74952.290000000008</v>
      </c>
      <c r="C1442" s="292">
        <v>72825.383107605099</v>
      </c>
      <c r="D1442" s="292">
        <v>2126.9068923949089</v>
      </c>
    </row>
    <row r="1443" spans="1:4">
      <c r="A1443" s="294" t="s">
        <v>248</v>
      </c>
      <c r="B1443" s="292">
        <v>3647143.55</v>
      </c>
      <c r="C1443" s="292">
        <v>806969.607816356</v>
      </c>
      <c r="D1443" s="292">
        <v>2840173.9421836445</v>
      </c>
    </row>
    <row r="1444" spans="1:4">
      <c r="A1444" s="294" t="s">
        <v>534</v>
      </c>
      <c r="B1444" s="292">
        <v>11344.26</v>
      </c>
      <c r="C1444" s="292">
        <v>3383.0963345748</v>
      </c>
      <c r="D1444" s="292">
        <v>7961.1636654251997</v>
      </c>
    </row>
    <row r="1445" spans="1:4">
      <c r="A1445" s="294" t="s">
        <v>393</v>
      </c>
      <c r="B1445" s="292">
        <v>120408.16</v>
      </c>
      <c r="C1445" s="292">
        <v>33591.579252307201</v>
      </c>
      <c r="D1445" s="292">
        <v>86816.580747692802</v>
      </c>
    </row>
    <row r="1446" spans="1:4">
      <c r="A1446" s="294" t="s">
        <v>395</v>
      </c>
      <c r="B1446" s="292">
        <v>0</v>
      </c>
      <c r="C1446" s="292">
        <v>0</v>
      </c>
      <c r="D1446" s="292">
        <v>0</v>
      </c>
    </row>
    <row r="1447" spans="1:4">
      <c r="A1447" s="294" t="s">
        <v>396</v>
      </c>
      <c r="B1447" s="292">
        <v>5636.79</v>
      </c>
      <c r="C1447" s="292">
        <v>704.93926848390004</v>
      </c>
      <c r="D1447" s="292">
        <v>4931.8507315160996</v>
      </c>
    </row>
    <row r="1448" spans="1:4">
      <c r="A1448" s="294" t="s">
        <v>331</v>
      </c>
      <c r="B1448" s="292">
        <v>232351.12</v>
      </c>
      <c r="C1448" s="292">
        <v>68505.466221763607</v>
      </c>
      <c r="D1448" s="292">
        <v>163845.65377823642</v>
      </c>
    </row>
    <row r="1449" spans="1:4">
      <c r="A1449" s="294" t="s">
        <v>230</v>
      </c>
      <c r="B1449" s="292">
        <v>0</v>
      </c>
      <c r="C1449" s="292">
        <v>0</v>
      </c>
      <c r="D1449" s="292">
        <v>0</v>
      </c>
    </row>
    <row r="1450" spans="1:4">
      <c r="A1450" s="294" t="s">
        <v>161</v>
      </c>
      <c r="B1450" s="292">
        <v>15005.85</v>
      </c>
      <c r="C1450" s="292">
        <v>17.922687123000003</v>
      </c>
      <c r="D1450" s="292">
        <v>14987.927312877</v>
      </c>
    </row>
    <row r="1451" spans="1:4">
      <c r="A1451" s="294" t="s">
        <v>399</v>
      </c>
      <c r="B1451" s="292">
        <v>0</v>
      </c>
      <c r="C1451" s="292">
        <v>0</v>
      </c>
      <c r="D1451" s="292">
        <v>0</v>
      </c>
    </row>
    <row r="1452" spans="1:4">
      <c r="A1452" s="294" t="s">
        <v>162</v>
      </c>
      <c r="B1452" s="292">
        <v>13297.93</v>
      </c>
      <c r="C1452" s="292">
        <v>1374.4535659877999</v>
      </c>
      <c r="D1452" s="292">
        <v>11923.4764340122</v>
      </c>
    </row>
    <row r="1453" spans="1:4">
      <c r="A1453" s="294" t="s">
        <v>163</v>
      </c>
      <c r="B1453" s="292">
        <v>92344.69</v>
      </c>
      <c r="C1453" s="292">
        <v>27539.1239495962</v>
      </c>
      <c r="D1453" s="292">
        <v>64805.566050403802</v>
      </c>
    </row>
    <row r="1454" spans="1:4">
      <c r="A1454" s="294" t="s">
        <v>438</v>
      </c>
      <c r="B1454" s="292">
        <v>33244.080000000002</v>
      </c>
      <c r="C1454" s="292">
        <v>9914.0821167983995</v>
      </c>
      <c r="D1454" s="292">
        <v>23329.997883201602</v>
      </c>
    </row>
    <row r="1455" spans="1:4">
      <c r="A1455" s="294" t="s">
        <v>164</v>
      </c>
      <c r="B1455" s="292">
        <v>74785.31</v>
      </c>
      <c r="C1455" s="292">
        <v>22628.115842283602</v>
      </c>
      <c r="D1455" s="292">
        <v>52157.194157716411</v>
      </c>
    </row>
    <row r="1456" spans="1:4">
      <c r="A1456" s="294" t="s">
        <v>400</v>
      </c>
      <c r="B1456" s="292">
        <v>272880.49</v>
      </c>
      <c r="C1456" s="292">
        <v>79079.541924011006</v>
      </c>
      <c r="D1456" s="292">
        <v>193800.948075989</v>
      </c>
    </row>
    <row r="1457" spans="1:5">
      <c r="A1457" s="294" t="s">
        <v>332</v>
      </c>
      <c r="B1457" s="292">
        <v>152043.93</v>
      </c>
      <c r="C1457" s="292">
        <v>48268.0241434872</v>
      </c>
      <c r="D1457" s="292">
        <v>103775.90585651279</v>
      </c>
    </row>
    <row r="1458" spans="1:5">
      <c r="A1458" s="294" t="s">
        <v>401</v>
      </c>
      <c r="B1458" s="292">
        <v>0</v>
      </c>
      <c r="C1458" s="292">
        <v>0</v>
      </c>
      <c r="D1458" s="292">
        <v>0</v>
      </c>
    </row>
    <row r="1459" spans="1:5">
      <c r="A1459" s="295" t="s">
        <v>405</v>
      </c>
      <c r="B1459" s="296">
        <v>17554.82</v>
      </c>
      <c r="C1459" s="296">
        <v>17056.670208275802</v>
      </c>
      <c r="D1459" s="296">
        <v>498.14979172419771</v>
      </c>
      <c r="E1459" s="299" t="s">
        <v>149</v>
      </c>
    </row>
    <row r="1460" spans="1:5">
      <c r="A1460" s="294" t="s">
        <v>406</v>
      </c>
      <c r="B1460" s="292">
        <v>43617.759999999995</v>
      </c>
      <c r="C1460" s="292">
        <v>40371.1210434448</v>
      </c>
      <c r="D1460" s="292">
        <v>3246.6389565551981</v>
      </c>
    </row>
    <row r="1461" spans="1:5">
      <c r="A1461" s="294" t="s">
        <v>333</v>
      </c>
      <c r="B1461" s="292">
        <v>195082.64</v>
      </c>
      <c r="C1461" s="292">
        <v>54842.486687056007</v>
      </c>
      <c r="D1461" s="292">
        <v>140240.15331294399</v>
      </c>
    </row>
    <row r="1462" spans="1:5">
      <c r="A1462" s="294" t="s">
        <v>535</v>
      </c>
      <c r="B1462" s="292">
        <v>16527.599999999999</v>
      </c>
      <c r="C1462" s="292">
        <v>3656.908675872</v>
      </c>
      <c r="D1462" s="292">
        <v>12870.691324127998</v>
      </c>
    </row>
    <row r="1463" spans="1:5">
      <c r="A1463" s="294" t="s">
        <v>252</v>
      </c>
      <c r="B1463" s="292">
        <v>296303.22000000003</v>
      </c>
      <c r="C1463" s="292">
        <v>81042.818281706801</v>
      </c>
      <c r="D1463" s="292">
        <v>215260.4017182932</v>
      </c>
    </row>
    <row r="1464" spans="1:5">
      <c r="A1464" s="294" t="s">
        <v>407</v>
      </c>
      <c r="B1464" s="292">
        <v>9157.7000000000007</v>
      </c>
      <c r="C1464" s="292">
        <v>8016.860016599001</v>
      </c>
      <c r="D1464" s="292">
        <v>1140.8399834009997</v>
      </c>
    </row>
    <row r="1465" spans="1:5">
      <c r="A1465" s="294" t="s">
        <v>469</v>
      </c>
      <c r="B1465" s="292">
        <v>3423.71</v>
      </c>
      <c r="C1465" s="292">
        <v>889.27737979059998</v>
      </c>
      <c r="D1465" s="292">
        <v>2534.4326202093998</v>
      </c>
    </row>
    <row r="1466" spans="1:5">
      <c r="A1466" s="294" t="s">
        <v>536</v>
      </c>
      <c r="B1466" s="292">
        <v>26272.100000000002</v>
      </c>
      <c r="C1466" s="292">
        <v>25526.581609999001</v>
      </c>
      <c r="D1466" s="292">
        <v>745.51839000100153</v>
      </c>
    </row>
    <row r="1467" spans="1:5">
      <c r="A1467" s="294" t="s">
        <v>470</v>
      </c>
      <c r="B1467" s="292">
        <v>0</v>
      </c>
      <c r="C1467" s="292">
        <v>0</v>
      </c>
      <c r="D1467" s="292">
        <v>0</v>
      </c>
    </row>
    <row r="1468" spans="1:5">
      <c r="A1468" s="294" t="s">
        <v>415</v>
      </c>
      <c r="B1468" s="292">
        <v>6395.0499999999993</v>
      </c>
      <c r="C1468" s="292">
        <v>5778.6089710754004</v>
      </c>
      <c r="D1468" s="292">
        <v>616.44102892459978</v>
      </c>
    </row>
    <row r="1469" spans="1:5">
      <c r="A1469" s="294" t="s">
        <v>167</v>
      </c>
      <c r="B1469" s="292">
        <v>2720.33</v>
      </c>
      <c r="C1469" s="292">
        <v>2184.4677263843</v>
      </c>
      <c r="D1469" s="292">
        <v>535.86227361569991</v>
      </c>
    </row>
    <row r="1470" spans="1:5">
      <c r="A1470" s="291" t="s">
        <v>537</v>
      </c>
      <c r="B1470" s="292">
        <v>1932755.1300000001</v>
      </c>
      <c r="C1470" s="292">
        <v>719150.10053503641</v>
      </c>
      <c r="D1470" s="292">
        <v>1213605.0294649645</v>
      </c>
    </row>
    <row r="1471" spans="1:5">
      <c r="A1471" s="295" t="s">
        <v>538</v>
      </c>
      <c r="B1471" s="296">
        <v>60472.15</v>
      </c>
      <c r="C1471" s="296">
        <v>34322.895375198997</v>
      </c>
      <c r="D1471" s="296">
        <v>26149.254624801004</v>
      </c>
      <c r="E1471" s="299" t="s">
        <v>149</v>
      </c>
    </row>
    <row r="1472" spans="1:5">
      <c r="A1472" s="295" t="s">
        <v>504</v>
      </c>
      <c r="B1472" s="296">
        <v>896.13</v>
      </c>
      <c r="C1472" s="296">
        <v>1025.8747840872002</v>
      </c>
      <c r="D1472" s="296">
        <v>-129.74478408720017</v>
      </c>
      <c r="E1472" s="299" t="s">
        <v>149</v>
      </c>
    </row>
    <row r="1473" spans="1:5">
      <c r="A1473" s="295" t="s">
        <v>539</v>
      </c>
      <c r="B1473" s="296">
        <v>938.53</v>
      </c>
      <c r="C1473" s="296">
        <v>1114.518773709</v>
      </c>
      <c r="D1473" s="296">
        <v>-175.9887737090001</v>
      </c>
      <c r="E1473" s="299" t="s">
        <v>149</v>
      </c>
    </row>
    <row r="1474" spans="1:5">
      <c r="A1474" s="295" t="s">
        <v>346</v>
      </c>
      <c r="B1474" s="296">
        <v>495</v>
      </c>
      <c r="C1474" s="296">
        <v>594.39707910000004</v>
      </c>
      <c r="D1474" s="296">
        <v>-99.397079100000042</v>
      </c>
      <c r="E1474" s="299" t="s">
        <v>149</v>
      </c>
    </row>
    <row r="1475" spans="1:5">
      <c r="A1475" s="294" t="s">
        <v>540</v>
      </c>
      <c r="B1475" s="292">
        <v>0</v>
      </c>
      <c r="C1475" s="292">
        <v>0</v>
      </c>
      <c r="D1475" s="292">
        <v>0</v>
      </c>
    </row>
    <row r="1476" spans="1:5">
      <c r="A1476" s="295" t="s">
        <v>320</v>
      </c>
      <c r="B1476" s="296">
        <v>6516.380000000001</v>
      </c>
      <c r="C1476" s="296">
        <v>5021.1654521784003</v>
      </c>
      <c r="D1476" s="296">
        <v>1495.2145478216003</v>
      </c>
      <c r="E1476" s="299" t="s">
        <v>149</v>
      </c>
    </row>
    <row r="1477" spans="1:5">
      <c r="A1477" s="294" t="s">
        <v>321</v>
      </c>
      <c r="B1477" s="292">
        <v>0</v>
      </c>
      <c r="C1477" s="292">
        <v>0</v>
      </c>
      <c r="D1477" s="292">
        <v>0</v>
      </c>
    </row>
    <row r="1478" spans="1:5">
      <c r="A1478" s="294" t="s">
        <v>322</v>
      </c>
      <c r="B1478" s="292">
        <v>0</v>
      </c>
      <c r="C1478" s="292">
        <v>0</v>
      </c>
      <c r="D1478" s="292">
        <v>0</v>
      </c>
    </row>
    <row r="1479" spans="1:5">
      <c r="A1479" s="295" t="s">
        <v>351</v>
      </c>
      <c r="B1479" s="296">
        <v>12133.5</v>
      </c>
      <c r="C1479" s="296">
        <v>14558.5975807056</v>
      </c>
      <c r="D1479" s="296">
        <v>-2425.0975807055993</v>
      </c>
      <c r="E1479" s="299" t="s">
        <v>149</v>
      </c>
    </row>
    <row r="1480" spans="1:5">
      <c r="A1480" s="295" t="s">
        <v>446</v>
      </c>
      <c r="B1480" s="296">
        <v>86029.670000000013</v>
      </c>
      <c r="C1480" s="296">
        <v>101258.63185225541</v>
      </c>
      <c r="D1480" s="296">
        <v>-15228.961852255406</v>
      </c>
      <c r="E1480" s="299" t="s">
        <v>149</v>
      </c>
    </row>
    <row r="1481" spans="1:5">
      <c r="A1481" s="294" t="s">
        <v>302</v>
      </c>
      <c r="B1481" s="292">
        <v>442873.78</v>
      </c>
      <c r="C1481" s="292">
        <v>66901.558388920806</v>
      </c>
      <c r="D1481" s="292">
        <v>375972.22161107924</v>
      </c>
    </row>
    <row r="1482" spans="1:5">
      <c r="A1482" s="294" t="s">
        <v>541</v>
      </c>
      <c r="B1482" s="292">
        <v>143519.46</v>
      </c>
      <c r="C1482" s="292">
        <v>24653.320217790599</v>
      </c>
      <c r="D1482" s="292">
        <v>118866.1397822094</v>
      </c>
    </row>
    <row r="1483" spans="1:5">
      <c r="A1483" s="294" t="s">
        <v>338</v>
      </c>
      <c r="B1483" s="292">
        <v>5102.38</v>
      </c>
      <c r="C1483" s="292">
        <v>38.596494295800007</v>
      </c>
      <c r="D1483" s="292">
        <v>5063.7835057042003</v>
      </c>
    </row>
    <row r="1484" spans="1:5">
      <c r="A1484" s="295" t="s">
        <v>542</v>
      </c>
      <c r="B1484" s="296">
        <v>13001</v>
      </c>
      <c r="C1484" s="296">
        <v>15508.312145329999</v>
      </c>
      <c r="D1484" s="296">
        <v>-2507.3121453299991</v>
      </c>
      <c r="E1484" s="299" t="s">
        <v>149</v>
      </c>
    </row>
    <row r="1485" spans="1:5">
      <c r="A1485" s="295" t="s">
        <v>359</v>
      </c>
      <c r="B1485" s="296">
        <v>4148.4500000000007</v>
      </c>
      <c r="C1485" s="296">
        <v>4969.0373420665001</v>
      </c>
      <c r="D1485" s="296">
        <v>-820.58734206650001</v>
      </c>
      <c r="E1485" s="299" t="s">
        <v>149</v>
      </c>
    </row>
    <row r="1486" spans="1:5">
      <c r="A1486" s="294" t="s">
        <v>361</v>
      </c>
      <c r="B1486" s="292">
        <v>1152.0899999999999</v>
      </c>
      <c r="C1486" s="292">
        <v>1374.2766971397</v>
      </c>
      <c r="D1486" s="292">
        <v>-222.18669713970007</v>
      </c>
    </row>
    <row r="1487" spans="1:5">
      <c r="A1487" s="294" t="s">
        <v>543</v>
      </c>
      <c r="B1487" s="292">
        <v>0</v>
      </c>
      <c r="C1487" s="292">
        <v>0</v>
      </c>
      <c r="D1487" s="292">
        <v>0</v>
      </c>
    </row>
    <row r="1488" spans="1:5">
      <c r="A1488" s="294" t="s">
        <v>151</v>
      </c>
      <c r="B1488" s="292">
        <v>483.62</v>
      </c>
      <c r="C1488" s="292">
        <v>274.4939391332</v>
      </c>
      <c r="D1488" s="292">
        <v>209.1260608668</v>
      </c>
    </row>
    <row r="1489" spans="1:4">
      <c r="A1489" s="294" t="s">
        <v>363</v>
      </c>
      <c r="B1489" s="292">
        <v>12843.54</v>
      </c>
      <c r="C1489" s="292">
        <v>7289.7603221844001</v>
      </c>
      <c r="D1489" s="292">
        <v>5553.7796778156007</v>
      </c>
    </row>
    <row r="1490" spans="1:4">
      <c r="A1490" s="294" t="s">
        <v>364</v>
      </c>
      <c r="B1490" s="292">
        <v>3566.4700000000003</v>
      </c>
      <c r="C1490" s="292">
        <v>2024.2636762341999</v>
      </c>
      <c r="D1490" s="292">
        <v>1542.2063237658003</v>
      </c>
    </row>
    <row r="1491" spans="1:4">
      <c r="A1491" s="294" t="s">
        <v>365</v>
      </c>
      <c r="B1491" s="292">
        <v>7024.07</v>
      </c>
      <c r="C1491" s="292">
        <v>3986.7347153701999</v>
      </c>
      <c r="D1491" s="292">
        <v>3037.3352846297998</v>
      </c>
    </row>
    <row r="1492" spans="1:4">
      <c r="A1492" s="294" t="s">
        <v>366</v>
      </c>
      <c r="B1492" s="292">
        <v>29009.870000000003</v>
      </c>
      <c r="C1492" s="292">
        <v>27890.9066675268</v>
      </c>
      <c r="D1492" s="292">
        <v>1118.9633324731997</v>
      </c>
    </row>
    <row r="1493" spans="1:4">
      <c r="A1493" s="294" t="s">
        <v>367</v>
      </c>
      <c r="B1493" s="292">
        <v>291.62</v>
      </c>
      <c r="C1493" s="292">
        <v>165.51822201319999</v>
      </c>
      <c r="D1493" s="292">
        <v>126.10177798680002</v>
      </c>
    </row>
    <row r="1494" spans="1:4">
      <c r="A1494" s="294" t="s">
        <v>368</v>
      </c>
      <c r="B1494" s="292">
        <v>355.51</v>
      </c>
      <c r="C1494" s="292">
        <v>425.68627684569998</v>
      </c>
      <c r="D1494" s="292">
        <v>-70.176276845699988</v>
      </c>
    </row>
    <row r="1495" spans="1:4">
      <c r="A1495" s="294" t="s">
        <v>369</v>
      </c>
      <c r="B1495" s="292">
        <v>1108.21</v>
      </c>
      <c r="C1495" s="292">
        <v>628.99989307060002</v>
      </c>
      <c r="D1495" s="292">
        <v>479.21010692940001</v>
      </c>
    </row>
    <row r="1496" spans="1:4">
      <c r="A1496" s="294" t="s">
        <v>544</v>
      </c>
      <c r="B1496" s="292">
        <v>134.19</v>
      </c>
      <c r="C1496" s="292">
        <v>160.67857863330002</v>
      </c>
      <c r="D1496" s="292">
        <v>-26.488578633300023</v>
      </c>
    </row>
    <row r="1497" spans="1:4">
      <c r="A1497" s="294" t="s">
        <v>370</v>
      </c>
      <c r="B1497" s="292">
        <v>250</v>
      </c>
      <c r="C1497" s="292">
        <v>300.20054499999998</v>
      </c>
      <c r="D1497" s="292">
        <v>-50.200544999999977</v>
      </c>
    </row>
    <row r="1498" spans="1:4">
      <c r="A1498" s="294" t="s">
        <v>371</v>
      </c>
      <c r="B1498" s="292">
        <v>926.01</v>
      </c>
      <c r="C1498" s="292">
        <v>949.25947375620001</v>
      </c>
      <c r="D1498" s="292">
        <v>-23.24947375619999</v>
      </c>
    </row>
    <row r="1499" spans="1:4">
      <c r="A1499" s="294" t="s">
        <v>376</v>
      </c>
      <c r="B1499" s="292">
        <v>14048.95</v>
      </c>
      <c r="C1499" s="292">
        <v>7973.9291720470001</v>
      </c>
      <c r="D1499" s="292">
        <v>6075.0208279530007</v>
      </c>
    </row>
    <row r="1500" spans="1:4">
      <c r="A1500" s="294" t="s">
        <v>545</v>
      </c>
      <c r="B1500" s="292">
        <v>7179.08</v>
      </c>
      <c r="C1500" s="292">
        <v>54.305504542800001</v>
      </c>
      <c r="D1500" s="292">
        <v>7124.7744954571999</v>
      </c>
    </row>
    <row r="1501" spans="1:4">
      <c r="A1501" s="294" t="s">
        <v>84</v>
      </c>
      <c r="B1501" s="292">
        <v>0</v>
      </c>
      <c r="C1501" s="292">
        <v>0</v>
      </c>
      <c r="D1501" s="292">
        <v>0</v>
      </c>
    </row>
    <row r="1502" spans="1:4">
      <c r="A1502" s="294" t="s">
        <v>154</v>
      </c>
      <c r="B1502" s="292">
        <v>37519.51</v>
      </c>
      <c r="C1502" s="292">
        <v>9791.5956664523001</v>
      </c>
      <c r="D1502" s="292">
        <v>27727.914333547702</v>
      </c>
    </row>
    <row r="1503" spans="1:4">
      <c r="A1503" s="294" t="s">
        <v>546</v>
      </c>
      <c r="B1503" s="292">
        <v>5653.13</v>
      </c>
      <c r="C1503" s="292">
        <v>42.762593103299999</v>
      </c>
      <c r="D1503" s="292">
        <v>5610.3674068967002</v>
      </c>
    </row>
    <row r="1504" spans="1:4">
      <c r="A1504" s="294" t="s">
        <v>381</v>
      </c>
      <c r="B1504" s="292">
        <v>21926.55</v>
      </c>
      <c r="C1504" s="292">
        <v>13692.810960128501</v>
      </c>
      <c r="D1504" s="292">
        <v>8233.7390398714979</v>
      </c>
    </row>
    <row r="1505" spans="1:4">
      <c r="A1505" s="294" t="s">
        <v>547</v>
      </c>
      <c r="B1505" s="292">
        <v>9271.01</v>
      </c>
      <c r="C1505" s="292">
        <v>2408.0601104685998</v>
      </c>
      <c r="D1505" s="292">
        <v>6862.9498895314009</v>
      </c>
    </row>
    <row r="1506" spans="1:4">
      <c r="A1506" s="294" t="s">
        <v>157</v>
      </c>
      <c r="B1506" s="292">
        <v>97</v>
      </c>
      <c r="C1506" s="292">
        <v>116.42270963999999</v>
      </c>
      <c r="D1506" s="292">
        <v>-19.422709639999994</v>
      </c>
    </row>
    <row r="1507" spans="1:4">
      <c r="A1507" s="294" t="s">
        <v>106</v>
      </c>
      <c r="B1507" s="292">
        <v>2191.12</v>
      </c>
      <c r="C1507" s="292">
        <v>1243.6399650832002</v>
      </c>
      <c r="D1507" s="292">
        <v>947.4800349167997</v>
      </c>
    </row>
    <row r="1508" spans="1:4">
      <c r="A1508" s="294" t="s">
        <v>386</v>
      </c>
      <c r="B1508" s="292">
        <v>45136.740000000005</v>
      </c>
      <c r="C1508" s="292">
        <v>51320.972386758694</v>
      </c>
      <c r="D1508" s="292">
        <v>-6184.2323867586983</v>
      </c>
    </row>
    <row r="1509" spans="1:4">
      <c r="A1509" s="294" t="s">
        <v>509</v>
      </c>
      <c r="B1509" s="292">
        <v>888.77</v>
      </c>
      <c r="C1509" s="292">
        <v>1064.2097051339001</v>
      </c>
      <c r="D1509" s="292">
        <v>-175.43970513390013</v>
      </c>
    </row>
    <row r="1510" spans="1:4">
      <c r="A1510" s="294" t="s">
        <v>454</v>
      </c>
      <c r="B1510" s="292">
        <v>0</v>
      </c>
      <c r="C1510" s="292">
        <v>0</v>
      </c>
      <c r="D1510" s="292">
        <v>0</v>
      </c>
    </row>
    <row r="1511" spans="1:4">
      <c r="A1511" s="294" t="s">
        <v>548</v>
      </c>
      <c r="B1511" s="292">
        <v>0</v>
      </c>
      <c r="C1511" s="292">
        <v>0</v>
      </c>
      <c r="D1511" s="292">
        <v>0</v>
      </c>
    </row>
    <row r="1512" spans="1:4">
      <c r="A1512" s="294" t="s">
        <v>344</v>
      </c>
      <c r="B1512" s="292">
        <v>0</v>
      </c>
      <c r="C1512" s="292">
        <v>0</v>
      </c>
      <c r="D1512" s="292">
        <v>0</v>
      </c>
    </row>
    <row r="1513" spans="1:4">
      <c r="A1513" s="294" t="s">
        <v>455</v>
      </c>
      <c r="B1513" s="292">
        <v>398099.48</v>
      </c>
      <c r="C1513" s="292">
        <v>3011.3876875067999</v>
      </c>
      <c r="D1513" s="292">
        <v>395088.09231249319</v>
      </c>
    </row>
    <row r="1514" spans="1:4">
      <c r="A1514" s="294" t="s">
        <v>549</v>
      </c>
      <c r="B1514" s="292">
        <v>420.68</v>
      </c>
      <c r="C1514" s="292">
        <v>503.0000001624</v>
      </c>
      <c r="D1514" s="292">
        <v>-82.320000162399992</v>
      </c>
    </row>
    <row r="1515" spans="1:4">
      <c r="A1515" s="294" t="s">
        <v>389</v>
      </c>
      <c r="B1515" s="292">
        <v>1247.8499999999999</v>
      </c>
      <c r="C1515" s="292">
        <v>1494.1707200106002</v>
      </c>
      <c r="D1515" s="292">
        <v>-246.32072001060027</v>
      </c>
    </row>
    <row r="1516" spans="1:4">
      <c r="A1516" s="294" t="s">
        <v>461</v>
      </c>
      <c r="B1516" s="292">
        <v>75812.08</v>
      </c>
      <c r="C1516" s="292">
        <v>12398.3485017232</v>
      </c>
      <c r="D1516" s="292">
        <v>63413.7314982768</v>
      </c>
    </row>
    <row r="1517" spans="1:4">
      <c r="A1517" s="294" t="s">
        <v>432</v>
      </c>
      <c r="B1517" s="292">
        <v>40562.58</v>
      </c>
      <c r="C1517" s="292">
        <v>23022.584602798801</v>
      </c>
      <c r="D1517" s="292">
        <v>17539.995397201201</v>
      </c>
    </row>
    <row r="1518" spans="1:4">
      <c r="A1518" s="294" t="s">
        <v>434</v>
      </c>
      <c r="B1518" s="292">
        <v>9037.33</v>
      </c>
      <c r="C1518" s="292">
        <v>4086.1518518216999</v>
      </c>
      <c r="D1518" s="292">
        <v>4951.1781481783</v>
      </c>
    </row>
    <row r="1519" spans="1:4">
      <c r="A1519" s="294" t="s">
        <v>329</v>
      </c>
      <c r="B1519" s="292">
        <v>20659.47</v>
      </c>
      <c r="C1519" s="292">
        <v>11992.5307152142</v>
      </c>
      <c r="D1519" s="292">
        <v>8666.9392847858016</v>
      </c>
    </row>
    <row r="1520" spans="1:4">
      <c r="A1520" s="294" t="s">
        <v>248</v>
      </c>
      <c r="B1520" s="292">
        <v>134808.67000000001</v>
      </c>
      <c r="C1520" s="292">
        <v>144211.7837725463</v>
      </c>
      <c r="D1520" s="292">
        <v>-9403.1137725462995</v>
      </c>
    </row>
    <row r="1521" spans="1:4">
      <c r="A1521" s="294" t="s">
        <v>550</v>
      </c>
      <c r="B1521" s="292">
        <v>175.37</v>
      </c>
      <c r="C1521" s="292">
        <v>209.19103922209999</v>
      </c>
      <c r="D1521" s="292">
        <v>-33.821039222099984</v>
      </c>
    </row>
    <row r="1522" spans="1:4">
      <c r="A1522" s="294" t="s">
        <v>496</v>
      </c>
      <c r="B1522" s="292">
        <v>660.12</v>
      </c>
      <c r="C1522" s="292">
        <v>789.95976525510002</v>
      </c>
      <c r="D1522" s="292">
        <v>-129.83976525510002</v>
      </c>
    </row>
    <row r="1523" spans="1:4">
      <c r="A1523" s="294" t="s">
        <v>497</v>
      </c>
      <c r="B1523" s="292">
        <v>34317.79</v>
      </c>
      <c r="C1523" s="292">
        <v>40936.1587153207</v>
      </c>
      <c r="D1523" s="292">
        <v>-6618.3687153206993</v>
      </c>
    </row>
    <row r="1524" spans="1:4">
      <c r="A1524" s="294" t="s">
        <v>395</v>
      </c>
      <c r="B1524" s="292">
        <v>1284.8500000000001</v>
      </c>
      <c r="C1524" s="292">
        <v>1124.7870745195</v>
      </c>
      <c r="D1524" s="292">
        <v>160.0629254805001</v>
      </c>
    </row>
    <row r="1525" spans="1:4">
      <c r="A1525" s="294" t="s">
        <v>551</v>
      </c>
      <c r="B1525" s="292">
        <v>8810.1200000000008</v>
      </c>
      <c r="C1525" s="292">
        <v>1610.319019672</v>
      </c>
      <c r="D1525" s="292">
        <v>7199.8009803280011</v>
      </c>
    </row>
    <row r="1526" spans="1:4">
      <c r="A1526" s="294" t="s">
        <v>398</v>
      </c>
      <c r="B1526" s="292">
        <v>20381.189999999999</v>
      </c>
      <c r="C1526" s="292">
        <v>11567.9937292134</v>
      </c>
      <c r="D1526" s="292">
        <v>8813.1962707865987</v>
      </c>
    </row>
    <row r="1527" spans="1:4">
      <c r="A1527" s="294" t="s">
        <v>552</v>
      </c>
      <c r="B1527" s="292">
        <v>0</v>
      </c>
      <c r="C1527" s="292">
        <v>0</v>
      </c>
      <c r="D1527" s="292">
        <v>0</v>
      </c>
    </row>
    <row r="1528" spans="1:4">
      <c r="A1528" s="294" t="s">
        <v>230</v>
      </c>
      <c r="B1528" s="292">
        <v>49917.450000000004</v>
      </c>
      <c r="C1528" s="292">
        <v>1550.7950792740999</v>
      </c>
      <c r="D1528" s="292">
        <v>48366.654920725901</v>
      </c>
    </row>
    <row r="1529" spans="1:4">
      <c r="A1529" s="294" t="s">
        <v>161</v>
      </c>
      <c r="B1529" s="292">
        <v>0</v>
      </c>
      <c r="C1529" s="292">
        <v>0</v>
      </c>
      <c r="D1529" s="292">
        <v>0</v>
      </c>
    </row>
    <row r="1530" spans="1:4">
      <c r="A1530" s="294" t="s">
        <v>399</v>
      </c>
      <c r="B1530" s="292">
        <v>0</v>
      </c>
      <c r="C1530" s="292">
        <v>0</v>
      </c>
      <c r="D1530" s="292">
        <v>0</v>
      </c>
    </row>
    <row r="1531" spans="1:4">
      <c r="A1531" s="294" t="s">
        <v>231</v>
      </c>
      <c r="B1531" s="292">
        <v>20564.63</v>
      </c>
      <c r="C1531" s="292">
        <v>155.55929281830001</v>
      </c>
      <c r="D1531" s="292">
        <v>20409.070707181701</v>
      </c>
    </row>
    <row r="1532" spans="1:4">
      <c r="A1532" s="294" t="s">
        <v>162</v>
      </c>
      <c r="B1532" s="292">
        <v>7739.96</v>
      </c>
      <c r="C1532" s="292">
        <v>799.99034606160001</v>
      </c>
      <c r="D1532" s="292">
        <v>6939.9696539384004</v>
      </c>
    </row>
    <row r="1533" spans="1:4">
      <c r="A1533" s="294" t="s">
        <v>163</v>
      </c>
      <c r="B1533" s="292">
        <v>28435.14</v>
      </c>
      <c r="C1533" s="292">
        <v>4295.4793553303998</v>
      </c>
      <c r="D1533" s="292">
        <v>24139.660644669599</v>
      </c>
    </row>
    <row r="1534" spans="1:4">
      <c r="A1534" s="294" t="s">
        <v>400</v>
      </c>
      <c r="B1534" s="292">
        <v>65929.7</v>
      </c>
      <c r="C1534" s="292">
        <v>26004.077982610001</v>
      </c>
      <c r="D1534" s="292">
        <v>39925.622017389993</v>
      </c>
    </row>
    <row r="1535" spans="1:4">
      <c r="A1535" s="294" t="s">
        <v>499</v>
      </c>
      <c r="B1535" s="292">
        <v>10463.800000000001</v>
      </c>
      <c r="C1535" s="292">
        <v>79.152473358000009</v>
      </c>
      <c r="D1535" s="292">
        <v>10384.647526642</v>
      </c>
    </row>
    <row r="1536" spans="1:4">
      <c r="A1536" s="294" t="s">
        <v>553</v>
      </c>
      <c r="B1536" s="292">
        <v>0</v>
      </c>
      <c r="C1536" s="292">
        <v>0</v>
      </c>
      <c r="D1536" s="292">
        <v>0</v>
      </c>
    </row>
    <row r="1537" spans="1:5">
      <c r="A1537" s="294" t="s">
        <v>402</v>
      </c>
      <c r="B1537" s="292">
        <v>0</v>
      </c>
      <c r="C1537" s="292">
        <v>0</v>
      </c>
      <c r="D1537" s="292">
        <v>0</v>
      </c>
    </row>
    <row r="1538" spans="1:5">
      <c r="A1538" s="295" t="s">
        <v>404</v>
      </c>
      <c r="B1538" s="296">
        <v>5533.23</v>
      </c>
      <c r="C1538" s="296">
        <v>6598.556698881901</v>
      </c>
      <c r="D1538" s="296">
        <v>-1065.3266988819007</v>
      </c>
      <c r="E1538" s="299" t="s">
        <v>149</v>
      </c>
    </row>
    <row r="1539" spans="1:5">
      <c r="A1539" s="295" t="s">
        <v>405</v>
      </c>
      <c r="B1539" s="296">
        <v>7208.79</v>
      </c>
      <c r="C1539" s="296">
        <v>8627.097733930701</v>
      </c>
      <c r="D1539" s="296">
        <v>-1418.3077339307006</v>
      </c>
      <c r="E1539" s="299" t="s">
        <v>149</v>
      </c>
    </row>
    <row r="1540" spans="1:5">
      <c r="A1540" s="294" t="s">
        <v>407</v>
      </c>
      <c r="B1540" s="292">
        <v>0</v>
      </c>
      <c r="C1540" s="292">
        <v>0</v>
      </c>
      <c r="D1540" s="292">
        <v>0</v>
      </c>
    </row>
    <row r="1541" spans="1:5">
      <c r="A1541" s="294" t="s">
        <v>409</v>
      </c>
      <c r="B1541" s="292">
        <v>5772.32</v>
      </c>
      <c r="C1541" s="292">
        <v>3276.2641221152003</v>
      </c>
      <c r="D1541" s="292">
        <v>2496.0558778847994</v>
      </c>
    </row>
    <row r="1542" spans="1:5">
      <c r="A1542" s="294" t="s">
        <v>410</v>
      </c>
      <c r="B1542" s="292">
        <v>179.85</v>
      </c>
      <c r="C1542" s="292">
        <v>214.53503110049999</v>
      </c>
      <c r="D1542" s="292">
        <v>-34.685031100499998</v>
      </c>
    </row>
    <row r="1543" spans="1:5">
      <c r="A1543" s="294" t="s">
        <v>411</v>
      </c>
      <c r="B1543" s="292">
        <v>2248.5400000000004</v>
      </c>
      <c r="C1543" s="292">
        <v>2679.0401739366002</v>
      </c>
      <c r="D1543" s="292">
        <v>-430.50017393660016</v>
      </c>
    </row>
    <row r="1544" spans="1:5">
      <c r="A1544" s="294" t="s">
        <v>470</v>
      </c>
      <c r="B1544" s="292">
        <v>3247.17</v>
      </c>
      <c r="C1544" s="292">
        <v>2447.2145678930997</v>
      </c>
      <c r="D1544" s="292">
        <v>799.95543210690028</v>
      </c>
    </row>
    <row r="1545" spans="1:5">
      <c r="A1545" s="294" t="s">
        <v>554</v>
      </c>
      <c r="B1545" s="292">
        <v>121.69</v>
      </c>
      <c r="C1545" s="292">
        <v>146.12561728420002</v>
      </c>
      <c r="D1545" s="292">
        <v>-24.435617284200021</v>
      </c>
    </row>
    <row r="1546" spans="1:5">
      <c r="A1546" s="294" t="s">
        <v>414</v>
      </c>
      <c r="B1546" s="292">
        <v>1468.54</v>
      </c>
      <c r="C1546" s="292">
        <v>1615.1799896658001</v>
      </c>
      <c r="D1546" s="292">
        <v>-146.63998966580016</v>
      </c>
    </row>
    <row r="1547" spans="1:5">
      <c r="A1547" s="294" t="s">
        <v>167</v>
      </c>
      <c r="B1547" s="292">
        <v>463.25</v>
      </c>
      <c r="C1547" s="292">
        <v>556.27160988499998</v>
      </c>
      <c r="D1547" s="292">
        <v>-93.021609884999975</v>
      </c>
    </row>
    <row r="1548" spans="1:5">
      <c r="A1548" s="291" t="s">
        <v>555</v>
      </c>
      <c r="B1548" s="292">
        <v>13471606.359999998</v>
      </c>
      <c r="C1548" s="292">
        <v>3315567.5754919103</v>
      </c>
      <c r="D1548" s="292">
        <v>10156038.78450809</v>
      </c>
    </row>
    <row r="1549" spans="1:5">
      <c r="A1549" s="294" t="s">
        <v>138</v>
      </c>
      <c r="B1549" s="292">
        <v>0</v>
      </c>
      <c r="C1549" s="292">
        <v>0</v>
      </c>
      <c r="D1549" s="292">
        <v>0</v>
      </c>
    </row>
    <row r="1550" spans="1:5">
      <c r="A1550" s="295" t="s">
        <v>504</v>
      </c>
      <c r="B1550" s="296">
        <v>531.03</v>
      </c>
      <c r="C1550" s="296">
        <v>628.21151687430006</v>
      </c>
      <c r="D1550" s="296">
        <v>-97.181516874300073</v>
      </c>
      <c r="E1550" s="299" t="s">
        <v>149</v>
      </c>
    </row>
    <row r="1551" spans="1:5">
      <c r="A1551" s="295" t="s">
        <v>101</v>
      </c>
      <c r="B1551" s="296">
        <v>24207.420000000002</v>
      </c>
      <c r="C1551" s="296">
        <v>6287.6560891812005</v>
      </c>
      <c r="D1551" s="296">
        <v>17919.763910818801</v>
      </c>
      <c r="E1551" s="299" t="s">
        <v>149</v>
      </c>
    </row>
    <row r="1552" spans="1:5">
      <c r="A1552" s="295" t="s">
        <v>320</v>
      </c>
      <c r="B1552" s="296">
        <v>11711.36</v>
      </c>
      <c r="C1552" s="296">
        <v>13916.7773802432</v>
      </c>
      <c r="D1552" s="296">
        <v>-2205.4173802431997</v>
      </c>
      <c r="E1552" s="299" t="s">
        <v>149</v>
      </c>
    </row>
    <row r="1553" spans="1:5">
      <c r="A1553" s="294" t="s">
        <v>142</v>
      </c>
      <c r="B1553" s="292">
        <v>74244.88</v>
      </c>
      <c r="C1553" s="292">
        <v>35486.1950885029</v>
      </c>
      <c r="D1553" s="292">
        <v>38758.684911497105</v>
      </c>
    </row>
    <row r="1554" spans="1:5">
      <c r="A1554" s="294" t="s">
        <v>321</v>
      </c>
      <c r="B1554" s="292">
        <v>12475.01</v>
      </c>
      <c r="C1554" s="292">
        <v>5126.6725910263995</v>
      </c>
      <c r="D1554" s="292">
        <v>7348.3374089736008</v>
      </c>
    </row>
    <row r="1555" spans="1:5">
      <c r="A1555" s="294" t="s">
        <v>322</v>
      </c>
      <c r="B1555" s="292">
        <v>35175.39</v>
      </c>
      <c r="C1555" s="292">
        <v>12264.7117258285</v>
      </c>
      <c r="D1555" s="292">
        <v>22910.6782741715</v>
      </c>
    </row>
    <row r="1556" spans="1:5">
      <c r="A1556" s="294" t="s">
        <v>144</v>
      </c>
      <c r="B1556" s="292">
        <v>1888369.5899999999</v>
      </c>
      <c r="C1556" s="292">
        <v>365293.48228087346</v>
      </c>
      <c r="D1556" s="292">
        <v>1523076.1077191266</v>
      </c>
    </row>
    <row r="1557" spans="1:5">
      <c r="A1557" s="294" t="s">
        <v>352</v>
      </c>
      <c r="B1557" s="292">
        <v>203953.88</v>
      </c>
      <c r="C1557" s="292">
        <v>248484.94547178948</v>
      </c>
      <c r="D1557" s="292">
        <v>-44531.065471789509</v>
      </c>
    </row>
    <row r="1558" spans="1:5">
      <c r="A1558" s="295" t="s">
        <v>446</v>
      </c>
      <c r="B1558" s="296">
        <v>43511.990000000005</v>
      </c>
      <c r="C1558" s="296">
        <v>50286.1086302943</v>
      </c>
      <c r="D1558" s="296">
        <v>-6774.1186302943024</v>
      </c>
      <c r="E1558" s="299" t="s">
        <v>149</v>
      </c>
    </row>
    <row r="1559" spans="1:5">
      <c r="A1559" s="294" t="s">
        <v>354</v>
      </c>
      <c r="B1559" s="292">
        <v>17735.620000000003</v>
      </c>
      <c r="C1559" s="292">
        <v>18705.898841266597</v>
      </c>
      <c r="D1559" s="292">
        <v>-970.27884126659626</v>
      </c>
    </row>
    <row r="1560" spans="1:5">
      <c r="A1560" s="294" t="s">
        <v>301</v>
      </c>
      <c r="B1560" s="292">
        <v>990826.96</v>
      </c>
      <c r="C1560" s="292">
        <v>228453.84262446559</v>
      </c>
      <c r="D1560" s="292">
        <v>762373.11737553438</v>
      </c>
    </row>
    <row r="1561" spans="1:5">
      <c r="A1561" s="294" t="s">
        <v>145</v>
      </c>
      <c r="B1561" s="292">
        <v>663017.45000000007</v>
      </c>
      <c r="C1561" s="292">
        <v>114364.85048817741</v>
      </c>
      <c r="D1561" s="292">
        <v>548652.59951182269</v>
      </c>
    </row>
    <row r="1562" spans="1:5">
      <c r="A1562" s="294" t="s">
        <v>421</v>
      </c>
      <c r="B1562" s="292">
        <v>44424.43</v>
      </c>
      <c r="C1562" s="292">
        <v>12393.5683518756</v>
      </c>
      <c r="D1562" s="292">
        <v>32030.861648124403</v>
      </c>
    </row>
    <row r="1563" spans="1:5">
      <c r="A1563" s="294" t="s">
        <v>146</v>
      </c>
      <c r="B1563" s="292">
        <v>91749.27</v>
      </c>
      <c r="C1563" s="292">
        <v>11474.201323400701</v>
      </c>
      <c r="D1563" s="292">
        <v>80275.068676599301</v>
      </c>
    </row>
    <row r="1564" spans="1:5">
      <c r="A1564" s="294" t="s">
        <v>355</v>
      </c>
      <c r="B1564" s="292">
        <v>63406.929999999993</v>
      </c>
      <c r="C1564" s="292">
        <v>58623.1855838427</v>
      </c>
      <c r="D1564" s="292">
        <v>4783.744416157293</v>
      </c>
    </row>
    <row r="1565" spans="1:5">
      <c r="A1565" s="294" t="s">
        <v>356</v>
      </c>
      <c r="B1565" s="292">
        <v>2638.85</v>
      </c>
      <c r="C1565" s="292">
        <v>2360.8812728305002</v>
      </c>
      <c r="D1565" s="292">
        <v>277.96872716949974</v>
      </c>
    </row>
    <row r="1566" spans="1:5">
      <c r="A1566" s="294" t="s">
        <v>147</v>
      </c>
      <c r="B1566" s="292">
        <v>155147.44</v>
      </c>
      <c r="C1566" s="292">
        <v>29952.870597197398</v>
      </c>
      <c r="D1566" s="292">
        <v>125194.5694028026</v>
      </c>
    </row>
    <row r="1567" spans="1:5">
      <c r="A1567" s="295" t="s">
        <v>359</v>
      </c>
      <c r="B1567" s="296">
        <v>23911.95</v>
      </c>
      <c r="C1567" s="296">
        <v>28414.9137997215</v>
      </c>
      <c r="D1567" s="296">
        <v>-4502.9637997214995</v>
      </c>
      <c r="E1567" s="299" t="s">
        <v>149</v>
      </c>
    </row>
    <row r="1568" spans="1:5">
      <c r="A1568" s="294" t="s">
        <v>361</v>
      </c>
      <c r="B1568" s="292">
        <v>70461.840000000011</v>
      </c>
      <c r="C1568" s="292">
        <v>83967.135005482007</v>
      </c>
      <c r="D1568" s="292">
        <v>-13505.295005481994</v>
      </c>
    </row>
    <row r="1569" spans="1:4">
      <c r="A1569" s="294" t="s">
        <v>150</v>
      </c>
      <c r="B1569" s="292">
        <v>103050.44</v>
      </c>
      <c r="C1569" s="292">
        <v>533.35094877720007</v>
      </c>
      <c r="D1569" s="292">
        <v>102517.08905122281</v>
      </c>
    </row>
    <row r="1570" spans="1:4">
      <c r="A1570" s="294" t="s">
        <v>447</v>
      </c>
      <c r="B1570" s="292">
        <v>0</v>
      </c>
      <c r="C1570" s="292">
        <v>0</v>
      </c>
      <c r="D1570" s="292">
        <v>0</v>
      </c>
    </row>
    <row r="1571" spans="1:4">
      <c r="A1571" s="294" t="s">
        <v>151</v>
      </c>
      <c r="B1571" s="292">
        <v>198329.04000000004</v>
      </c>
      <c r="C1571" s="292">
        <v>47280.3066310262</v>
      </c>
      <c r="D1571" s="292">
        <v>151048.7333689738</v>
      </c>
    </row>
    <row r="1572" spans="1:4">
      <c r="A1572" s="294" t="s">
        <v>370</v>
      </c>
      <c r="B1572" s="292">
        <v>5986.64</v>
      </c>
      <c r="C1572" s="292">
        <v>7075.4901593257</v>
      </c>
      <c r="D1572" s="292">
        <v>-1088.8501593256999</v>
      </c>
    </row>
    <row r="1573" spans="1:4">
      <c r="A1573" s="294" t="s">
        <v>371</v>
      </c>
      <c r="B1573" s="292">
        <v>2076.4500000000003</v>
      </c>
      <c r="C1573" s="292">
        <v>2428.7666775541002</v>
      </c>
      <c r="D1573" s="292">
        <v>-352.3166775540999</v>
      </c>
    </row>
    <row r="1574" spans="1:4">
      <c r="A1574" s="294" t="s">
        <v>152</v>
      </c>
      <c r="B1574" s="292">
        <v>190313.55</v>
      </c>
      <c r="C1574" s="292">
        <v>36140.206968491599</v>
      </c>
      <c r="D1574" s="292">
        <v>154173.34303150841</v>
      </c>
    </row>
    <row r="1575" spans="1:4">
      <c r="A1575" s="294" t="s">
        <v>372</v>
      </c>
      <c r="B1575" s="292">
        <v>1241.32</v>
      </c>
      <c r="C1575" s="292">
        <v>1421.0425797408</v>
      </c>
      <c r="D1575" s="292">
        <v>-179.72257974080003</v>
      </c>
    </row>
    <row r="1576" spans="1:4">
      <c r="A1576" s="294" t="s">
        <v>374</v>
      </c>
      <c r="B1576" s="292">
        <v>35329.620000000003</v>
      </c>
      <c r="C1576" s="292">
        <v>41982.695132639405</v>
      </c>
      <c r="D1576" s="292">
        <v>-6653.075132639402</v>
      </c>
    </row>
    <row r="1577" spans="1:4">
      <c r="A1577" s="294" t="s">
        <v>375</v>
      </c>
      <c r="B1577" s="292">
        <v>1758.6000000000001</v>
      </c>
      <c r="C1577" s="292">
        <v>2085.776784954</v>
      </c>
      <c r="D1577" s="292">
        <v>-327.17678495399991</v>
      </c>
    </row>
    <row r="1578" spans="1:4">
      <c r="A1578" s="294" t="s">
        <v>377</v>
      </c>
      <c r="B1578" s="292">
        <v>3060.19</v>
      </c>
      <c r="C1578" s="292">
        <v>3629.5196517391</v>
      </c>
      <c r="D1578" s="292">
        <v>-569.32965173909997</v>
      </c>
    </row>
    <row r="1579" spans="1:4">
      <c r="A1579" s="294" t="s">
        <v>556</v>
      </c>
      <c r="B1579" s="292">
        <v>0</v>
      </c>
      <c r="C1579" s="292">
        <v>0</v>
      </c>
      <c r="D1579" s="292">
        <v>0</v>
      </c>
    </row>
    <row r="1580" spans="1:4">
      <c r="A1580" s="294" t="s">
        <v>84</v>
      </c>
      <c r="B1580" s="292">
        <v>1340974.58</v>
      </c>
      <c r="C1580" s="292">
        <v>533.88220953539997</v>
      </c>
      <c r="D1580" s="292">
        <v>1340440.6977904646</v>
      </c>
    </row>
    <row r="1581" spans="1:4">
      <c r="A1581" s="294" t="s">
        <v>154</v>
      </c>
      <c r="B1581" s="292">
        <v>91635.4</v>
      </c>
      <c r="C1581" s="292">
        <v>26598.117054530001</v>
      </c>
      <c r="D1581" s="292">
        <v>65037.282945470004</v>
      </c>
    </row>
    <row r="1582" spans="1:4">
      <c r="A1582" s="294" t="s">
        <v>129</v>
      </c>
      <c r="B1582" s="292">
        <v>0</v>
      </c>
      <c r="C1582" s="292">
        <v>0</v>
      </c>
      <c r="D1582" s="292">
        <v>0</v>
      </c>
    </row>
    <row r="1583" spans="1:4">
      <c r="A1583" s="294" t="s">
        <v>530</v>
      </c>
      <c r="B1583" s="292">
        <v>20117.37</v>
      </c>
      <c r="C1583" s="292">
        <v>216.25026059909999</v>
      </c>
      <c r="D1583" s="292">
        <v>19901.1197394009</v>
      </c>
    </row>
    <row r="1584" spans="1:4">
      <c r="A1584" s="294" t="s">
        <v>246</v>
      </c>
      <c r="B1584" s="292">
        <v>430857.85000000003</v>
      </c>
      <c r="C1584" s="292">
        <v>53883.259372718501</v>
      </c>
      <c r="D1584" s="292">
        <v>376974.59062728152</v>
      </c>
    </row>
    <row r="1585" spans="1:5">
      <c r="A1585" s="294" t="s">
        <v>155</v>
      </c>
      <c r="B1585" s="292">
        <v>447303.63</v>
      </c>
      <c r="C1585" s="292">
        <v>110965.3694209511</v>
      </c>
      <c r="D1585" s="292">
        <v>336338.26057904895</v>
      </c>
    </row>
    <row r="1586" spans="1:5">
      <c r="A1586" s="294" t="s">
        <v>156</v>
      </c>
      <c r="B1586" s="292">
        <v>263071.86</v>
      </c>
      <c r="C1586" s="292">
        <v>32899.8746710626</v>
      </c>
      <c r="D1586" s="292">
        <v>230171.98532893742</v>
      </c>
    </row>
    <row r="1587" spans="1:5">
      <c r="A1587" s="294" t="s">
        <v>381</v>
      </c>
      <c r="B1587" s="292">
        <v>3589.1000000000004</v>
      </c>
      <c r="C1587" s="292">
        <v>4336.5832180278003</v>
      </c>
      <c r="D1587" s="292">
        <v>-747.48321802780026</v>
      </c>
    </row>
    <row r="1588" spans="1:5">
      <c r="A1588" s="295" t="s">
        <v>382</v>
      </c>
      <c r="B1588" s="296">
        <v>12877.11</v>
      </c>
      <c r="C1588" s="296">
        <v>2849.1986301192001</v>
      </c>
      <c r="D1588" s="296">
        <v>10027.9113698808</v>
      </c>
      <c r="E1588" s="299" t="s">
        <v>149</v>
      </c>
    </row>
    <row r="1589" spans="1:5">
      <c r="A1589" s="294" t="s">
        <v>157</v>
      </c>
      <c r="B1589" s="292">
        <v>437880.12</v>
      </c>
      <c r="C1589" s="292">
        <v>85729.78273340789</v>
      </c>
      <c r="D1589" s="292">
        <v>352150.33726659213</v>
      </c>
    </row>
    <row r="1590" spans="1:5">
      <c r="A1590" s="294" t="s">
        <v>383</v>
      </c>
      <c r="B1590" s="292">
        <v>3853.65</v>
      </c>
      <c r="C1590" s="292">
        <v>4296.5886249956002</v>
      </c>
      <c r="D1590" s="292">
        <v>-442.93862499560004</v>
      </c>
    </row>
    <row r="1591" spans="1:5">
      <c r="A1591" s="294" t="s">
        <v>386</v>
      </c>
      <c r="B1591" s="292">
        <v>41425.96</v>
      </c>
      <c r="C1591" s="292">
        <v>49827.227315621203</v>
      </c>
      <c r="D1591" s="292">
        <v>-8401.267315621204</v>
      </c>
    </row>
    <row r="1592" spans="1:5">
      <c r="A1592" s="294" t="s">
        <v>387</v>
      </c>
      <c r="B1592" s="292">
        <v>50</v>
      </c>
      <c r="C1592" s="292">
        <v>59.302194499999999</v>
      </c>
      <c r="D1592" s="292">
        <v>-9.3021944999999988</v>
      </c>
    </row>
    <row r="1593" spans="1:5">
      <c r="A1593" s="294" t="s">
        <v>430</v>
      </c>
      <c r="B1593" s="292">
        <v>0</v>
      </c>
      <c r="C1593" s="292">
        <v>0</v>
      </c>
      <c r="D1593" s="292">
        <v>0</v>
      </c>
    </row>
    <row r="1594" spans="1:5">
      <c r="A1594" s="294" t="s">
        <v>454</v>
      </c>
      <c r="B1594" s="292">
        <v>257979.48</v>
      </c>
      <c r="C1594" s="292">
        <v>308.12553132239998</v>
      </c>
      <c r="D1594" s="292">
        <v>257671.3544686776</v>
      </c>
    </row>
    <row r="1595" spans="1:5">
      <c r="A1595" s="294" t="s">
        <v>344</v>
      </c>
      <c r="B1595" s="292">
        <v>0</v>
      </c>
      <c r="C1595" s="292">
        <v>0</v>
      </c>
      <c r="D1595" s="292">
        <v>0</v>
      </c>
    </row>
    <row r="1596" spans="1:5">
      <c r="A1596" s="294" t="s">
        <v>557</v>
      </c>
      <c r="B1596" s="292">
        <v>0</v>
      </c>
      <c r="C1596" s="292">
        <v>0</v>
      </c>
      <c r="D1596" s="292">
        <v>0</v>
      </c>
    </row>
    <row r="1597" spans="1:5">
      <c r="A1597" s="294" t="s">
        <v>455</v>
      </c>
      <c r="B1597" s="292">
        <v>0</v>
      </c>
      <c r="C1597" s="292">
        <v>0</v>
      </c>
      <c r="D1597" s="292">
        <v>0</v>
      </c>
    </row>
    <row r="1598" spans="1:5">
      <c r="A1598" s="294" t="s">
        <v>558</v>
      </c>
      <c r="B1598" s="292">
        <v>19755.170000000002</v>
      </c>
      <c r="C1598" s="292">
        <v>5511.3155013564001</v>
      </c>
      <c r="D1598" s="292">
        <v>14243.854498643603</v>
      </c>
    </row>
    <row r="1599" spans="1:5">
      <c r="A1599" s="294" t="s">
        <v>459</v>
      </c>
      <c r="B1599" s="292">
        <v>31985.61</v>
      </c>
      <c r="C1599" s="292">
        <v>8923.3749045612003</v>
      </c>
      <c r="D1599" s="292">
        <v>23062.235095438802</v>
      </c>
    </row>
    <row r="1600" spans="1:5">
      <c r="A1600" s="294" t="s">
        <v>389</v>
      </c>
      <c r="B1600" s="292">
        <v>36294.050000000003</v>
      </c>
      <c r="C1600" s="292">
        <v>33742.261634491704</v>
      </c>
      <c r="D1600" s="292">
        <v>2551.7883655082974</v>
      </c>
    </row>
    <row r="1601" spans="1:4">
      <c r="A1601" s="294" t="s">
        <v>390</v>
      </c>
      <c r="B1601" s="292">
        <v>128172.5</v>
      </c>
      <c r="C1601" s="292">
        <v>10407.5579467812</v>
      </c>
      <c r="D1601" s="292">
        <v>117764.94205321881</v>
      </c>
    </row>
    <row r="1602" spans="1:4">
      <c r="A1602" s="294" t="s">
        <v>461</v>
      </c>
      <c r="B1602" s="292">
        <v>1132785.6199999999</v>
      </c>
      <c r="C1602" s="292">
        <v>310536.56347532599</v>
      </c>
      <c r="D1602" s="292">
        <v>822249.05652467418</v>
      </c>
    </row>
    <row r="1603" spans="1:4">
      <c r="A1603" s="294" t="s">
        <v>523</v>
      </c>
      <c r="B1603" s="292">
        <v>-358.28000000000003</v>
      </c>
      <c r="C1603" s="292">
        <v>-113.73994141120001</v>
      </c>
      <c r="D1603" s="292">
        <v>-244.54005858880004</v>
      </c>
    </row>
    <row r="1604" spans="1:4">
      <c r="A1604" s="294" t="s">
        <v>433</v>
      </c>
      <c r="B1604" s="292">
        <v>104991.90000000001</v>
      </c>
      <c r="C1604" s="292">
        <v>21210.533982572997</v>
      </c>
      <c r="D1604" s="292">
        <v>83781.366017427004</v>
      </c>
    </row>
    <row r="1605" spans="1:4">
      <c r="A1605" s="294" t="s">
        <v>434</v>
      </c>
      <c r="B1605" s="292">
        <v>90706.49</v>
      </c>
      <c r="C1605" s="292">
        <v>23560.181720181401</v>
      </c>
      <c r="D1605" s="292">
        <v>67146.308279818608</v>
      </c>
    </row>
    <row r="1606" spans="1:4">
      <c r="A1606" s="294" t="s">
        <v>329</v>
      </c>
      <c r="B1606" s="292">
        <v>1767.15</v>
      </c>
      <c r="C1606" s="292">
        <v>2074.9426028344997</v>
      </c>
      <c r="D1606" s="292">
        <v>-307.79260283449992</v>
      </c>
    </row>
    <row r="1607" spans="1:4">
      <c r="A1607" s="294" t="s">
        <v>248</v>
      </c>
      <c r="B1607" s="292">
        <v>302544.2</v>
      </c>
      <c r="C1607" s="292">
        <v>335898.99773850804</v>
      </c>
      <c r="D1607" s="292">
        <v>-33354.797738507979</v>
      </c>
    </row>
    <row r="1608" spans="1:4">
      <c r="A1608" s="294" t="s">
        <v>559</v>
      </c>
      <c r="B1608" s="292">
        <v>280</v>
      </c>
      <c r="C1608" s="292">
        <v>332.72802359999997</v>
      </c>
      <c r="D1608" s="292">
        <v>-52.728023599999972</v>
      </c>
    </row>
    <row r="1609" spans="1:4">
      <c r="A1609" s="294" t="s">
        <v>560</v>
      </c>
      <c r="B1609" s="292">
        <v>14384</v>
      </c>
      <c r="C1609" s="292">
        <v>8717.5945134400008</v>
      </c>
      <c r="D1609" s="292">
        <v>5666.4054865599992</v>
      </c>
    </row>
    <row r="1610" spans="1:4">
      <c r="A1610" s="294" t="s">
        <v>394</v>
      </c>
      <c r="B1610" s="292">
        <v>47757.61</v>
      </c>
      <c r="C1610" s="292">
        <v>21239.233183033401</v>
      </c>
      <c r="D1610" s="292">
        <v>26518.3768169666</v>
      </c>
    </row>
    <row r="1611" spans="1:4">
      <c r="A1611" s="294" t="s">
        <v>561</v>
      </c>
      <c r="B1611" s="292">
        <v>46328.55</v>
      </c>
      <c r="C1611" s="292">
        <v>2228.410667568</v>
      </c>
      <c r="D1611" s="292">
        <v>44100.139332432002</v>
      </c>
    </row>
    <row r="1612" spans="1:4">
      <c r="A1612" s="294" t="s">
        <v>395</v>
      </c>
      <c r="B1612" s="292">
        <v>302231.52</v>
      </c>
      <c r="C1612" s="292">
        <v>37797.1978061232</v>
      </c>
      <c r="D1612" s="292">
        <v>264434.32219387684</v>
      </c>
    </row>
    <row r="1613" spans="1:4">
      <c r="A1613" s="294" t="s">
        <v>396</v>
      </c>
      <c r="B1613" s="292">
        <v>39583.19</v>
      </c>
      <c r="C1613" s="292">
        <v>11980.496168317102</v>
      </c>
      <c r="D1613" s="292">
        <v>27602.6938316829</v>
      </c>
    </row>
    <row r="1614" spans="1:4">
      <c r="A1614" s="294" t="s">
        <v>303</v>
      </c>
      <c r="B1614" s="292">
        <v>17504.73</v>
      </c>
      <c r="C1614" s="292">
        <v>4036.0456407078</v>
      </c>
      <c r="D1614" s="292">
        <v>13468.6843592922</v>
      </c>
    </row>
    <row r="1615" spans="1:4">
      <c r="A1615" s="294" t="s">
        <v>230</v>
      </c>
      <c r="B1615" s="292">
        <v>85098.71</v>
      </c>
      <c r="C1615" s="292">
        <v>2545.4845153023002</v>
      </c>
      <c r="D1615" s="292">
        <v>82553.225484697701</v>
      </c>
    </row>
    <row r="1616" spans="1:4">
      <c r="A1616" s="294" t="s">
        <v>161</v>
      </c>
      <c r="B1616" s="292">
        <v>30011.670000000002</v>
      </c>
      <c r="C1616" s="292">
        <v>35.8453384146</v>
      </c>
      <c r="D1616" s="292">
        <v>29975.8246615854</v>
      </c>
    </row>
    <row r="1617" spans="1:5">
      <c r="A1617" s="294" t="s">
        <v>399</v>
      </c>
      <c r="B1617" s="292">
        <v>0</v>
      </c>
      <c r="C1617" s="292">
        <v>0</v>
      </c>
      <c r="D1617" s="292">
        <v>0</v>
      </c>
    </row>
    <row r="1618" spans="1:5">
      <c r="A1618" s="294" t="s">
        <v>162</v>
      </c>
      <c r="B1618" s="292">
        <v>25495.119999999999</v>
      </c>
      <c r="C1618" s="292">
        <v>2635.1363407152003</v>
      </c>
      <c r="D1618" s="292">
        <v>22859.983659284801</v>
      </c>
    </row>
    <row r="1619" spans="1:5">
      <c r="A1619" s="294" t="s">
        <v>562</v>
      </c>
      <c r="B1619" s="292">
        <v>2888.68</v>
      </c>
      <c r="C1619" s="292">
        <v>1028.2004567104</v>
      </c>
      <c r="D1619" s="292">
        <v>1860.4795432895999</v>
      </c>
    </row>
    <row r="1620" spans="1:5">
      <c r="A1620" s="294" t="s">
        <v>163</v>
      </c>
      <c r="B1620" s="292">
        <v>165655.36000000002</v>
      </c>
      <c r="C1620" s="292">
        <v>17121.882900345601</v>
      </c>
      <c r="D1620" s="292">
        <v>148533.47709965441</v>
      </c>
    </row>
    <row r="1621" spans="1:5">
      <c r="A1621" s="294" t="s">
        <v>164</v>
      </c>
      <c r="B1621" s="292">
        <v>888437.12</v>
      </c>
      <c r="C1621" s="292">
        <v>149164.90141770898</v>
      </c>
      <c r="D1621" s="292">
        <v>739272.21858229104</v>
      </c>
    </row>
    <row r="1622" spans="1:5">
      <c r="A1622" s="294" t="s">
        <v>110</v>
      </c>
      <c r="B1622" s="292">
        <v>453817.7</v>
      </c>
      <c r="C1622" s="292">
        <v>56754.627627257003</v>
      </c>
      <c r="D1622" s="292">
        <v>397063.07237274299</v>
      </c>
    </row>
    <row r="1623" spans="1:5">
      <c r="A1623" s="294" t="s">
        <v>305</v>
      </c>
      <c r="B1623" s="292">
        <v>272453.33</v>
      </c>
      <c r="C1623" s="292">
        <v>74966.628138958593</v>
      </c>
      <c r="D1623" s="292">
        <v>197486.70186104142</v>
      </c>
    </row>
    <row r="1624" spans="1:5">
      <c r="A1624" s="294" t="s">
        <v>402</v>
      </c>
      <c r="B1624" s="292">
        <v>0</v>
      </c>
      <c r="C1624" s="292">
        <v>0</v>
      </c>
      <c r="D1624" s="292">
        <v>0</v>
      </c>
    </row>
    <row r="1625" spans="1:5">
      <c r="A1625" s="294" t="s">
        <v>442</v>
      </c>
      <c r="B1625" s="292">
        <v>85679.37</v>
      </c>
      <c r="C1625" s="292">
        <v>32145.292279018802</v>
      </c>
      <c r="D1625" s="292">
        <v>53534.077720981193</v>
      </c>
    </row>
    <row r="1626" spans="1:5">
      <c r="A1626" s="295" t="s">
        <v>405</v>
      </c>
      <c r="B1626" s="296">
        <v>16802.52</v>
      </c>
      <c r="C1626" s="296">
        <v>19966.675968212403</v>
      </c>
      <c r="D1626" s="296">
        <v>-3164.1559682124025</v>
      </c>
      <c r="E1626" s="299" t="s">
        <v>149</v>
      </c>
    </row>
    <row r="1627" spans="1:5">
      <c r="A1627" s="295" t="s">
        <v>563</v>
      </c>
      <c r="B1627" s="296">
        <v>7899.6600000000008</v>
      </c>
      <c r="C1627" s="296">
        <v>9260.5656403722005</v>
      </c>
      <c r="D1627" s="296">
        <v>-1360.9056403721995</v>
      </c>
      <c r="E1627" s="299" t="s">
        <v>149</v>
      </c>
    </row>
    <row r="1628" spans="1:5">
      <c r="A1628" s="294" t="s">
        <v>406</v>
      </c>
      <c r="B1628" s="292">
        <v>28542.870000000003</v>
      </c>
      <c r="C1628" s="292">
        <v>34773.834087269497</v>
      </c>
      <c r="D1628" s="292">
        <v>-6230.9640872694981</v>
      </c>
    </row>
    <row r="1629" spans="1:5">
      <c r="A1629" s="294" t="s">
        <v>485</v>
      </c>
      <c r="B1629" s="292">
        <v>59754.79</v>
      </c>
      <c r="C1629" s="292">
        <v>16670.446288606799</v>
      </c>
      <c r="D1629" s="292">
        <v>43084.343711393201</v>
      </c>
    </row>
    <row r="1630" spans="1:5">
      <c r="A1630" s="294" t="s">
        <v>306</v>
      </c>
      <c r="B1630" s="292">
        <v>190319.57</v>
      </c>
      <c r="C1630" s="292">
        <v>53095.528732604405</v>
      </c>
      <c r="D1630" s="292">
        <v>137224.0412673956</v>
      </c>
    </row>
    <row r="1631" spans="1:5">
      <c r="A1631" s="294" t="s">
        <v>252</v>
      </c>
      <c r="B1631" s="292">
        <v>271679.37</v>
      </c>
      <c r="C1631" s="292">
        <v>33976.3334007417</v>
      </c>
      <c r="D1631" s="292">
        <v>237703.03659925831</v>
      </c>
    </row>
    <row r="1632" spans="1:5">
      <c r="A1632" s="294" t="s">
        <v>407</v>
      </c>
      <c r="B1632" s="292">
        <v>68579.790000000008</v>
      </c>
      <c r="C1632" s="292">
        <v>46772.615398134396</v>
      </c>
      <c r="D1632" s="292">
        <v>21807.174601865601</v>
      </c>
    </row>
    <row r="1633" spans="1:4">
      <c r="A1633" s="294" t="s">
        <v>564</v>
      </c>
      <c r="B1633" s="292">
        <v>112293.98</v>
      </c>
      <c r="C1633" s="292">
        <v>31327.877850861598</v>
      </c>
      <c r="D1633" s="292">
        <v>80966.102149138402</v>
      </c>
    </row>
    <row r="1634" spans="1:4">
      <c r="A1634" s="294" t="s">
        <v>565</v>
      </c>
      <c r="B1634" s="292">
        <v>11592.89</v>
      </c>
      <c r="C1634" s="292">
        <v>14064.040169194201</v>
      </c>
      <c r="D1634" s="292">
        <v>-2471.1501691941994</v>
      </c>
    </row>
    <row r="1635" spans="1:4">
      <c r="A1635" s="294" t="s">
        <v>566</v>
      </c>
      <c r="B1635" s="292">
        <v>12970.76</v>
      </c>
      <c r="C1635" s="292">
        <v>202.70165901529998</v>
      </c>
      <c r="D1635" s="292">
        <v>12768.0583409847</v>
      </c>
    </row>
    <row r="1636" spans="1:4">
      <c r="A1636" s="294" t="s">
        <v>411</v>
      </c>
      <c r="B1636" s="292">
        <v>0</v>
      </c>
      <c r="C1636" s="292">
        <v>518.93318838499999</v>
      </c>
      <c r="D1636" s="292">
        <v>-518.93318838499999</v>
      </c>
    </row>
    <row r="1637" spans="1:4">
      <c r="A1637" s="294" t="s">
        <v>470</v>
      </c>
      <c r="B1637" s="292">
        <v>24315.34</v>
      </c>
      <c r="C1637" s="292">
        <v>24648.273651490803</v>
      </c>
      <c r="D1637" s="292">
        <v>-332.93365149080046</v>
      </c>
    </row>
    <row r="1638" spans="1:4">
      <c r="A1638" s="294" t="s">
        <v>415</v>
      </c>
      <c r="B1638" s="292">
        <v>9511.91</v>
      </c>
      <c r="C1638" s="292">
        <v>10413.655380964201</v>
      </c>
      <c r="D1638" s="292">
        <v>-901.74538096420019</v>
      </c>
    </row>
    <row r="1639" spans="1:4">
      <c r="A1639" s="294" t="s">
        <v>167</v>
      </c>
      <c r="B1639" s="292">
        <v>20828.59</v>
      </c>
      <c r="C1639" s="292">
        <v>3827.5740591219001</v>
      </c>
      <c r="D1639" s="292">
        <v>17001.0159408781</v>
      </c>
    </row>
    <row r="1640" spans="1:4">
      <c r="A1640" s="291" t="s">
        <v>567</v>
      </c>
      <c r="B1640" s="292">
        <v>189064.39</v>
      </c>
      <c r="C1640" s="292">
        <v>162178.56802829422</v>
      </c>
      <c r="D1640" s="292">
        <v>26885.821971705809</v>
      </c>
    </row>
    <row r="1641" spans="1:4">
      <c r="A1641" s="294" t="s">
        <v>142</v>
      </c>
      <c r="B1641" s="292">
        <v>5226.71</v>
      </c>
      <c r="C1641" s="292">
        <v>5279.5174372798001</v>
      </c>
      <c r="D1641" s="292">
        <v>-52.80743727980007</v>
      </c>
    </row>
    <row r="1642" spans="1:4">
      <c r="A1642" s="294" t="s">
        <v>143</v>
      </c>
      <c r="B1642" s="292">
        <v>22954.100000000002</v>
      </c>
      <c r="C1642" s="292">
        <v>1545.7341439019999</v>
      </c>
      <c r="D1642" s="292">
        <v>21408.365856098004</v>
      </c>
    </row>
    <row r="1643" spans="1:4">
      <c r="A1643" s="294" t="s">
        <v>321</v>
      </c>
      <c r="B1643" s="292">
        <v>0</v>
      </c>
      <c r="C1643" s="292">
        <v>0</v>
      </c>
      <c r="D1643" s="292">
        <v>0</v>
      </c>
    </row>
    <row r="1644" spans="1:4">
      <c r="A1644" s="294" t="s">
        <v>322</v>
      </c>
      <c r="B1644" s="292">
        <v>0</v>
      </c>
      <c r="C1644" s="292">
        <v>0</v>
      </c>
      <c r="D1644" s="292">
        <v>0</v>
      </c>
    </row>
    <row r="1645" spans="1:4">
      <c r="A1645" s="294" t="s">
        <v>352</v>
      </c>
      <c r="B1645" s="292">
        <v>25561.02</v>
      </c>
      <c r="C1645" s="292">
        <v>25819.272698247602</v>
      </c>
      <c r="D1645" s="292">
        <v>-258.25269824760107</v>
      </c>
    </row>
    <row r="1646" spans="1:4">
      <c r="A1646" s="294" t="s">
        <v>354</v>
      </c>
      <c r="B1646" s="292">
        <v>3512.34</v>
      </c>
      <c r="C1646" s="292">
        <v>2932.1630384435998</v>
      </c>
      <c r="D1646" s="292">
        <v>580.17696155640033</v>
      </c>
    </row>
    <row r="1647" spans="1:4">
      <c r="A1647" s="294" t="s">
        <v>356</v>
      </c>
      <c r="B1647" s="292">
        <v>139.47</v>
      </c>
      <c r="C1647" s="292">
        <v>140.87911840859999</v>
      </c>
      <c r="D1647" s="292">
        <v>-1.4091184085999942</v>
      </c>
    </row>
    <row r="1648" spans="1:4">
      <c r="A1648" s="294" t="s">
        <v>361</v>
      </c>
      <c r="B1648" s="292">
        <v>9945.17</v>
      </c>
      <c r="C1648" s="292">
        <v>10072.017454128601</v>
      </c>
      <c r="D1648" s="292">
        <v>-126.84745412860048</v>
      </c>
    </row>
    <row r="1649" spans="1:5">
      <c r="A1649" s="294" t="s">
        <v>369</v>
      </c>
      <c r="B1649" s="292">
        <v>1135.8500000000001</v>
      </c>
      <c r="C1649" s="292">
        <v>1147.325924173</v>
      </c>
      <c r="D1649" s="292">
        <v>-11.475924172999839</v>
      </c>
    </row>
    <row r="1650" spans="1:5">
      <c r="A1650" s="295" t="s">
        <v>373</v>
      </c>
      <c r="B1650" s="296">
        <v>1563.1200000000001</v>
      </c>
      <c r="C1650" s="296">
        <v>1578.9127953456</v>
      </c>
      <c r="D1650" s="296">
        <v>-15.79279534559987</v>
      </c>
      <c r="E1650" s="299" t="s">
        <v>149</v>
      </c>
    </row>
    <row r="1651" spans="1:5">
      <c r="A1651" s="294" t="s">
        <v>84</v>
      </c>
      <c r="B1651" s="292">
        <v>0</v>
      </c>
      <c r="C1651" s="292">
        <v>0</v>
      </c>
      <c r="D1651" s="292">
        <v>0</v>
      </c>
    </row>
    <row r="1652" spans="1:5">
      <c r="A1652" s="294" t="s">
        <v>381</v>
      </c>
      <c r="B1652" s="292">
        <v>1000.52</v>
      </c>
      <c r="C1652" s="292">
        <v>1010.6286337576</v>
      </c>
      <c r="D1652" s="292">
        <v>-10.108633757600046</v>
      </c>
    </row>
    <row r="1653" spans="1:5">
      <c r="A1653" s="294" t="s">
        <v>157</v>
      </c>
      <c r="B1653" s="292">
        <v>4118.29</v>
      </c>
      <c r="C1653" s="292">
        <v>4159.8986488201999</v>
      </c>
      <c r="D1653" s="292">
        <v>-41.60864882019996</v>
      </c>
    </row>
    <row r="1654" spans="1:5">
      <c r="A1654" s="294" t="s">
        <v>450</v>
      </c>
      <c r="B1654" s="292">
        <v>19962.47</v>
      </c>
      <c r="C1654" s="292">
        <v>20164.1584201486</v>
      </c>
      <c r="D1654" s="292">
        <v>-201.68842014859911</v>
      </c>
    </row>
    <row r="1655" spans="1:5">
      <c r="A1655" s="294" t="s">
        <v>383</v>
      </c>
      <c r="B1655" s="292">
        <v>1043.0899999999999</v>
      </c>
      <c r="C1655" s="292">
        <v>1053.6287346442002</v>
      </c>
      <c r="D1655" s="292">
        <v>-10.538734644200304</v>
      </c>
    </row>
    <row r="1656" spans="1:5">
      <c r="A1656" s="294" t="s">
        <v>384</v>
      </c>
      <c r="B1656" s="292">
        <v>2571.56</v>
      </c>
      <c r="C1656" s="292">
        <v>2597.5414478727998</v>
      </c>
      <c r="D1656" s="292">
        <v>-25.98144787279989</v>
      </c>
    </row>
    <row r="1657" spans="1:5">
      <c r="A1657" s="294" t="s">
        <v>385</v>
      </c>
      <c r="B1657" s="292">
        <v>2723.36</v>
      </c>
      <c r="C1657" s="292">
        <v>2750.8751409567999</v>
      </c>
      <c r="D1657" s="292">
        <v>-27.515140956799769</v>
      </c>
    </row>
    <row r="1658" spans="1:5">
      <c r="A1658" s="294" t="s">
        <v>386</v>
      </c>
      <c r="B1658" s="292">
        <v>24645.8</v>
      </c>
      <c r="C1658" s="292">
        <v>24894.805882803998</v>
      </c>
      <c r="D1658" s="292">
        <v>-249.00588280399825</v>
      </c>
    </row>
    <row r="1659" spans="1:5">
      <c r="A1659" s="294" t="s">
        <v>387</v>
      </c>
      <c r="B1659" s="292">
        <v>10227.48</v>
      </c>
      <c r="C1659" s="292">
        <v>10330.8121168824</v>
      </c>
      <c r="D1659" s="292">
        <v>-103.33211688240044</v>
      </c>
    </row>
    <row r="1660" spans="1:5">
      <c r="A1660" s="294" t="s">
        <v>388</v>
      </c>
      <c r="B1660" s="292">
        <v>670.45</v>
      </c>
      <c r="C1660" s="292">
        <v>677.22381112100004</v>
      </c>
      <c r="D1660" s="292">
        <v>-6.7738111209999943</v>
      </c>
    </row>
    <row r="1661" spans="1:5">
      <c r="A1661" s="294" t="s">
        <v>389</v>
      </c>
      <c r="B1661" s="292">
        <v>6059.66</v>
      </c>
      <c r="C1661" s="292">
        <v>6120.8830476508001</v>
      </c>
      <c r="D1661" s="292">
        <v>-61.223047650800254</v>
      </c>
    </row>
    <row r="1662" spans="1:5">
      <c r="A1662" s="294" t="s">
        <v>432</v>
      </c>
      <c r="B1662" s="292">
        <v>492.05</v>
      </c>
      <c r="C1662" s="292">
        <v>430.75182318349999</v>
      </c>
      <c r="D1662" s="292">
        <v>61.298176816500018</v>
      </c>
    </row>
    <row r="1663" spans="1:5">
      <c r="A1663" s="294" t="s">
        <v>329</v>
      </c>
      <c r="B1663" s="292">
        <v>873.1</v>
      </c>
      <c r="C1663" s="292">
        <v>881.92126107800004</v>
      </c>
      <c r="D1663" s="292">
        <v>-8.8212610780000205</v>
      </c>
    </row>
    <row r="1664" spans="1:5">
      <c r="A1664" s="294" t="s">
        <v>440</v>
      </c>
      <c r="B1664" s="292">
        <v>1146.02</v>
      </c>
      <c r="C1664" s="292">
        <v>1157.5986755475999</v>
      </c>
      <c r="D1664" s="292">
        <v>-11.578675547599914</v>
      </c>
    </row>
    <row r="1665" spans="1:5">
      <c r="A1665" s="295" t="s">
        <v>405</v>
      </c>
      <c r="B1665" s="296">
        <v>16713.670000000002</v>
      </c>
      <c r="C1665" s="296">
        <v>16882.5345592046</v>
      </c>
      <c r="D1665" s="296">
        <v>-168.86455920459775</v>
      </c>
      <c r="E1665" s="299" t="s">
        <v>149</v>
      </c>
    </row>
    <row r="1666" spans="1:5">
      <c r="A1666" s="294" t="s">
        <v>407</v>
      </c>
      <c r="B1666" s="292">
        <v>8448.91</v>
      </c>
      <c r="C1666" s="292">
        <v>3820.1027562759</v>
      </c>
      <c r="D1666" s="292">
        <v>4628.8072437240999</v>
      </c>
    </row>
    <row r="1667" spans="1:5">
      <c r="A1667" s="294" t="s">
        <v>411</v>
      </c>
      <c r="B1667" s="292">
        <v>15372.18</v>
      </c>
      <c r="C1667" s="292">
        <v>13741.494660377401</v>
      </c>
      <c r="D1667" s="292">
        <v>1630.6853396225997</v>
      </c>
    </row>
    <row r="1668" spans="1:5">
      <c r="A1668" s="294" t="s">
        <v>415</v>
      </c>
      <c r="B1668" s="292">
        <v>1679.76</v>
      </c>
      <c r="C1668" s="292">
        <v>1696.7312535888</v>
      </c>
      <c r="D1668" s="292">
        <v>-16.971253588799982</v>
      </c>
    </row>
    <row r="1669" spans="1:5">
      <c r="A1669" s="294" t="s">
        <v>167</v>
      </c>
      <c r="B1669" s="292">
        <v>1278.24</v>
      </c>
      <c r="C1669" s="292">
        <v>1291.1545444512001</v>
      </c>
      <c r="D1669" s="292">
        <v>-12.914544451200072</v>
      </c>
    </row>
    <row r="1670" spans="1:5">
      <c r="A1670" s="291" t="s">
        <v>568</v>
      </c>
      <c r="B1670" s="292">
        <v>0</v>
      </c>
      <c r="C1670" s="292">
        <v>0</v>
      </c>
      <c r="D1670" s="292">
        <v>0</v>
      </c>
    </row>
    <row r="1671" spans="1:5">
      <c r="A1671" s="294" t="s">
        <v>142</v>
      </c>
      <c r="B1671" s="292">
        <v>0</v>
      </c>
      <c r="C1671" s="292">
        <v>0</v>
      </c>
      <c r="D1671" s="292">
        <v>0</v>
      </c>
    </row>
    <row r="1672" spans="1:5">
      <c r="A1672" s="294" t="s">
        <v>351</v>
      </c>
      <c r="B1672" s="292">
        <v>0</v>
      </c>
      <c r="C1672" s="292">
        <v>0</v>
      </c>
      <c r="D1672" s="292">
        <v>0</v>
      </c>
    </row>
    <row r="1673" spans="1:5">
      <c r="A1673" s="294" t="s">
        <v>352</v>
      </c>
      <c r="B1673" s="292">
        <v>0</v>
      </c>
      <c r="C1673" s="292">
        <v>0</v>
      </c>
      <c r="D1673" s="292">
        <v>0</v>
      </c>
    </row>
    <row r="1674" spans="1:5">
      <c r="A1674" s="294" t="s">
        <v>354</v>
      </c>
      <c r="B1674" s="292">
        <v>0</v>
      </c>
      <c r="C1674" s="292">
        <v>0</v>
      </c>
      <c r="D1674" s="292">
        <v>0</v>
      </c>
    </row>
    <row r="1675" spans="1:5">
      <c r="A1675" s="294" t="s">
        <v>356</v>
      </c>
      <c r="B1675" s="292">
        <v>0</v>
      </c>
      <c r="C1675" s="292">
        <v>0</v>
      </c>
      <c r="D1675" s="292">
        <v>0</v>
      </c>
    </row>
    <row r="1676" spans="1:5">
      <c r="A1676" s="294" t="s">
        <v>362</v>
      </c>
      <c r="B1676" s="292">
        <v>0</v>
      </c>
      <c r="C1676" s="292">
        <v>0</v>
      </c>
      <c r="D1676" s="292">
        <v>0</v>
      </c>
    </row>
    <row r="1677" spans="1:5">
      <c r="A1677" s="294" t="s">
        <v>366</v>
      </c>
      <c r="B1677" s="292">
        <v>0</v>
      </c>
      <c r="C1677" s="292">
        <v>0</v>
      </c>
      <c r="D1677" s="292">
        <v>0</v>
      </c>
    </row>
    <row r="1678" spans="1:5">
      <c r="A1678" s="294" t="s">
        <v>369</v>
      </c>
      <c r="B1678" s="292">
        <v>0</v>
      </c>
      <c r="C1678" s="292">
        <v>0</v>
      </c>
      <c r="D1678" s="292">
        <v>0</v>
      </c>
    </row>
    <row r="1679" spans="1:5">
      <c r="A1679" s="294" t="s">
        <v>373</v>
      </c>
      <c r="B1679" s="292">
        <v>0</v>
      </c>
      <c r="C1679" s="292">
        <v>0</v>
      </c>
      <c r="D1679" s="292">
        <v>0</v>
      </c>
    </row>
    <row r="1680" spans="1:5">
      <c r="A1680" s="294" t="s">
        <v>154</v>
      </c>
      <c r="B1680" s="292">
        <v>0</v>
      </c>
      <c r="C1680" s="292">
        <v>0</v>
      </c>
      <c r="D1680" s="292">
        <v>0</v>
      </c>
    </row>
    <row r="1681" spans="1:4">
      <c r="A1681" s="294" t="s">
        <v>381</v>
      </c>
      <c r="B1681" s="292">
        <v>0</v>
      </c>
      <c r="C1681" s="292">
        <v>0</v>
      </c>
      <c r="D1681" s="292">
        <v>0</v>
      </c>
    </row>
    <row r="1682" spans="1:4">
      <c r="A1682" s="294" t="s">
        <v>157</v>
      </c>
      <c r="B1682" s="292">
        <v>0</v>
      </c>
      <c r="C1682" s="292">
        <v>0</v>
      </c>
      <c r="D1682" s="292">
        <v>0</v>
      </c>
    </row>
    <row r="1683" spans="1:4">
      <c r="A1683" s="294" t="s">
        <v>106</v>
      </c>
      <c r="B1683" s="292">
        <v>0</v>
      </c>
      <c r="C1683" s="292">
        <v>0</v>
      </c>
      <c r="D1683" s="292">
        <v>0</v>
      </c>
    </row>
    <row r="1684" spans="1:4">
      <c r="A1684" s="294" t="s">
        <v>386</v>
      </c>
      <c r="B1684" s="292">
        <v>0</v>
      </c>
      <c r="C1684" s="292">
        <v>0</v>
      </c>
      <c r="D1684" s="292">
        <v>0</v>
      </c>
    </row>
    <row r="1685" spans="1:4">
      <c r="A1685" s="294" t="s">
        <v>387</v>
      </c>
      <c r="B1685" s="292">
        <v>0</v>
      </c>
      <c r="C1685" s="292">
        <v>0</v>
      </c>
      <c r="D1685" s="292">
        <v>0</v>
      </c>
    </row>
    <row r="1686" spans="1:4">
      <c r="A1686" s="294" t="s">
        <v>389</v>
      </c>
      <c r="B1686" s="292">
        <v>0</v>
      </c>
      <c r="C1686" s="292">
        <v>0</v>
      </c>
      <c r="D1686" s="292">
        <v>0</v>
      </c>
    </row>
    <row r="1687" spans="1:4">
      <c r="A1687" s="294" t="s">
        <v>390</v>
      </c>
      <c r="B1687" s="292">
        <v>0</v>
      </c>
      <c r="C1687" s="292">
        <v>0</v>
      </c>
      <c r="D1687" s="292">
        <v>0</v>
      </c>
    </row>
    <row r="1688" spans="1:4">
      <c r="A1688" s="294" t="s">
        <v>329</v>
      </c>
      <c r="B1688" s="292">
        <v>0</v>
      </c>
      <c r="C1688" s="292">
        <v>0</v>
      </c>
      <c r="D1688" s="292">
        <v>0</v>
      </c>
    </row>
    <row r="1689" spans="1:4">
      <c r="A1689" s="294" t="s">
        <v>248</v>
      </c>
      <c r="B1689" s="292">
        <v>0</v>
      </c>
      <c r="C1689" s="292">
        <v>0</v>
      </c>
      <c r="D1689" s="292">
        <v>0</v>
      </c>
    </row>
    <row r="1690" spans="1:4">
      <c r="A1690" s="294" t="s">
        <v>393</v>
      </c>
      <c r="B1690" s="292">
        <v>0</v>
      </c>
      <c r="C1690" s="292">
        <v>0</v>
      </c>
      <c r="D1690" s="292">
        <v>0</v>
      </c>
    </row>
    <row r="1691" spans="1:4">
      <c r="A1691" s="294" t="s">
        <v>230</v>
      </c>
      <c r="B1691" s="292">
        <v>0</v>
      </c>
      <c r="C1691" s="292">
        <v>0</v>
      </c>
      <c r="D1691" s="292">
        <v>0</v>
      </c>
    </row>
    <row r="1692" spans="1:4">
      <c r="A1692" s="294" t="s">
        <v>401</v>
      </c>
      <c r="B1692" s="292">
        <v>0</v>
      </c>
      <c r="C1692" s="292">
        <v>0</v>
      </c>
      <c r="D1692" s="292">
        <v>0</v>
      </c>
    </row>
    <row r="1693" spans="1:4">
      <c r="A1693" s="294" t="s">
        <v>406</v>
      </c>
      <c r="B1693" s="292">
        <v>0</v>
      </c>
      <c r="C1693" s="292">
        <v>0</v>
      </c>
      <c r="D1693" s="292">
        <v>0</v>
      </c>
    </row>
    <row r="1694" spans="1:4">
      <c r="A1694" s="294" t="s">
        <v>407</v>
      </c>
      <c r="B1694" s="292">
        <v>0</v>
      </c>
      <c r="C1694" s="292">
        <v>0</v>
      </c>
      <c r="D1694" s="292">
        <v>0</v>
      </c>
    </row>
    <row r="1695" spans="1:4">
      <c r="A1695" s="294" t="s">
        <v>569</v>
      </c>
      <c r="B1695" s="292">
        <v>0</v>
      </c>
      <c r="C1695" s="292">
        <v>0</v>
      </c>
      <c r="D1695" s="292">
        <v>0</v>
      </c>
    </row>
    <row r="1696" spans="1:4">
      <c r="A1696" s="291" t="s">
        <v>570</v>
      </c>
      <c r="B1696" s="292">
        <v>19640.45</v>
      </c>
      <c r="C1696" s="292">
        <v>211.12364244350002</v>
      </c>
      <c r="D1696" s="292">
        <v>19429.3263575565</v>
      </c>
    </row>
    <row r="1697" spans="1:4">
      <c r="A1697" s="294" t="s">
        <v>150</v>
      </c>
      <c r="B1697" s="292">
        <v>19640.45</v>
      </c>
      <c r="C1697" s="292">
        <v>211.12364244350002</v>
      </c>
      <c r="D1697" s="292">
        <v>19429.3263575565</v>
      </c>
    </row>
    <row r="1698" spans="1:4">
      <c r="A1698" s="294" t="s">
        <v>84</v>
      </c>
      <c r="B1698" s="292">
        <v>0</v>
      </c>
      <c r="C1698" s="292">
        <v>0</v>
      </c>
      <c r="D1698" s="292">
        <v>0</v>
      </c>
    </row>
    <row r="1699" spans="1:4">
      <c r="A1699" s="294" t="s">
        <v>107</v>
      </c>
      <c r="B1699" s="292">
        <v>0</v>
      </c>
      <c r="C1699" s="292">
        <v>0</v>
      </c>
      <c r="D1699" s="292">
        <v>0</v>
      </c>
    </row>
    <row r="1700" spans="1:4">
      <c r="A1700" s="294" t="s">
        <v>130</v>
      </c>
      <c r="B1700" s="292">
        <v>0</v>
      </c>
      <c r="C1700" s="292">
        <v>0</v>
      </c>
      <c r="D1700" s="292">
        <v>0</v>
      </c>
    </row>
    <row r="1701" spans="1:4">
      <c r="A1701" s="291" t="s">
        <v>571</v>
      </c>
      <c r="B1701" s="292">
        <v>0</v>
      </c>
      <c r="C1701" s="292">
        <v>0</v>
      </c>
      <c r="D1701" s="292">
        <v>0</v>
      </c>
    </row>
    <row r="1702" spans="1:4">
      <c r="A1702" s="294" t="s">
        <v>230</v>
      </c>
      <c r="B1702" s="292">
        <v>0</v>
      </c>
      <c r="C1702" s="292">
        <v>0</v>
      </c>
      <c r="D1702" s="292">
        <v>0</v>
      </c>
    </row>
    <row r="1703" spans="1:4">
      <c r="A1703" s="294" t="s">
        <v>163</v>
      </c>
      <c r="B1703" s="292">
        <v>0</v>
      </c>
      <c r="C1703" s="292">
        <v>0</v>
      </c>
      <c r="D1703" s="292">
        <v>0</v>
      </c>
    </row>
    <row r="1704" spans="1:4">
      <c r="A1704" s="291" t="s">
        <v>572</v>
      </c>
      <c r="B1704" s="292">
        <v>0</v>
      </c>
      <c r="C1704" s="292">
        <v>0</v>
      </c>
      <c r="D1704" s="292">
        <v>0</v>
      </c>
    </row>
    <row r="1705" spans="1:4">
      <c r="A1705" s="294" t="s">
        <v>321</v>
      </c>
      <c r="B1705" s="292">
        <v>0</v>
      </c>
      <c r="C1705" s="292">
        <v>0</v>
      </c>
      <c r="D1705" s="292">
        <v>0</v>
      </c>
    </row>
    <row r="1706" spans="1:4">
      <c r="A1706" s="294" t="s">
        <v>322</v>
      </c>
      <c r="B1706" s="292">
        <v>0</v>
      </c>
      <c r="C1706" s="292">
        <v>0</v>
      </c>
      <c r="D1706" s="292">
        <v>0</v>
      </c>
    </row>
    <row r="1707" spans="1:4">
      <c r="A1707" s="294" t="s">
        <v>147</v>
      </c>
      <c r="B1707" s="292">
        <v>0</v>
      </c>
      <c r="C1707" s="292">
        <v>0</v>
      </c>
      <c r="D1707" s="292">
        <v>0</v>
      </c>
    </row>
    <row r="1708" spans="1:4">
      <c r="A1708" s="294" t="s">
        <v>361</v>
      </c>
      <c r="B1708" s="292">
        <v>0</v>
      </c>
      <c r="C1708" s="292">
        <v>0</v>
      </c>
      <c r="D1708" s="292">
        <v>0</v>
      </c>
    </row>
    <row r="1709" spans="1:4">
      <c r="A1709" s="294" t="s">
        <v>365</v>
      </c>
      <c r="B1709" s="292">
        <v>0</v>
      </c>
      <c r="C1709" s="292">
        <v>0</v>
      </c>
      <c r="D1709" s="292">
        <v>0</v>
      </c>
    </row>
    <row r="1710" spans="1:4">
      <c r="A1710" s="294" t="s">
        <v>154</v>
      </c>
      <c r="B1710" s="292">
        <v>0</v>
      </c>
      <c r="C1710" s="292">
        <v>0</v>
      </c>
      <c r="D1710" s="292">
        <v>0</v>
      </c>
    </row>
    <row r="1711" spans="1:4">
      <c r="A1711" s="294" t="s">
        <v>157</v>
      </c>
      <c r="B1711" s="292">
        <v>0</v>
      </c>
      <c r="C1711" s="292">
        <v>0</v>
      </c>
      <c r="D1711" s="292">
        <v>0</v>
      </c>
    </row>
    <row r="1712" spans="1:4">
      <c r="A1712" s="294" t="s">
        <v>107</v>
      </c>
      <c r="B1712" s="292">
        <v>0</v>
      </c>
      <c r="C1712" s="292">
        <v>0</v>
      </c>
      <c r="D1712" s="292">
        <v>0</v>
      </c>
    </row>
    <row r="1713" spans="1:5">
      <c r="A1713" s="294" t="s">
        <v>386</v>
      </c>
      <c r="B1713" s="292">
        <v>0</v>
      </c>
      <c r="C1713" s="292">
        <v>0</v>
      </c>
      <c r="D1713" s="292">
        <v>0</v>
      </c>
    </row>
    <row r="1714" spans="1:5">
      <c r="A1714" s="294" t="s">
        <v>387</v>
      </c>
      <c r="B1714" s="292">
        <v>0</v>
      </c>
      <c r="C1714" s="292">
        <v>0</v>
      </c>
      <c r="D1714" s="292">
        <v>0</v>
      </c>
    </row>
    <row r="1715" spans="1:5">
      <c r="A1715" s="291" t="s">
        <v>573</v>
      </c>
      <c r="B1715" s="292">
        <v>5179537.2499999991</v>
      </c>
      <c r="C1715" s="292">
        <v>1039028.7604743225</v>
      </c>
      <c r="D1715" s="292">
        <v>4140508.4895256781</v>
      </c>
    </row>
    <row r="1716" spans="1:5">
      <c r="A1716" s="294" t="s">
        <v>138</v>
      </c>
      <c r="B1716" s="292">
        <v>0</v>
      </c>
      <c r="C1716" s="292">
        <v>0</v>
      </c>
      <c r="D1716" s="292">
        <v>0</v>
      </c>
    </row>
    <row r="1717" spans="1:5">
      <c r="A1717" s="295" t="s">
        <v>320</v>
      </c>
      <c r="B1717" s="296">
        <v>5748.45</v>
      </c>
      <c r="C1717" s="296">
        <v>4787.3093549526002</v>
      </c>
      <c r="D1717" s="296">
        <v>961.14064504739986</v>
      </c>
      <c r="E1717" s="299" t="s">
        <v>149</v>
      </c>
    </row>
    <row r="1718" spans="1:5">
      <c r="A1718" s="294" t="s">
        <v>142</v>
      </c>
      <c r="B1718" s="292">
        <v>6374.89</v>
      </c>
      <c r="C1718" s="292">
        <v>429.28649507580002</v>
      </c>
      <c r="D1718" s="292">
        <v>5945.6035049242</v>
      </c>
    </row>
    <row r="1719" spans="1:5">
      <c r="A1719" s="294" t="s">
        <v>321</v>
      </c>
      <c r="B1719" s="292">
        <v>3369.85</v>
      </c>
      <c r="C1719" s="292">
        <v>1912.665730921</v>
      </c>
      <c r="D1719" s="292">
        <v>1457.1842690789999</v>
      </c>
    </row>
    <row r="1720" spans="1:5">
      <c r="A1720" s="294" t="s">
        <v>322</v>
      </c>
      <c r="B1720" s="292">
        <v>4282.68</v>
      </c>
      <c r="C1720" s="292">
        <v>2430.7714801848001</v>
      </c>
      <c r="D1720" s="292">
        <v>1851.9085198152002</v>
      </c>
    </row>
    <row r="1721" spans="1:5">
      <c r="A1721" s="294" t="s">
        <v>144</v>
      </c>
      <c r="B1721" s="292">
        <v>761937.94</v>
      </c>
      <c r="C1721" s="292">
        <v>85367.679411023899</v>
      </c>
      <c r="D1721" s="292">
        <v>676570.26058897609</v>
      </c>
    </row>
    <row r="1722" spans="1:5">
      <c r="A1722" s="294" t="s">
        <v>245</v>
      </c>
      <c r="B1722" s="292">
        <v>79837.820000000007</v>
      </c>
      <c r="C1722" s="292">
        <v>39170.160585668404</v>
      </c>
      <c r="D1722" s="292">
        <v>40667.659414331603</v>
      </c>
    </row>
    <row r="1723" spans="1:5">
      <c r="A1723" s="294" t="s">
        <v>574</v>
      </c>
      <c r="B1723" s="292">
        <v>0</v>
      </c>
      <c r="C1723" s="292">
        <v>0</v>
      </c>
      <c r="D1723" s="292">
        <v>0</v>
      </c>
    </row>
    <row r="1724" spans="1:5">
      <c r="A1724" s="294" t="s">
        <v>527</v>
      </c>
      <c r="B1724" s="292">
        <v>73219.790000000008</v>
      </c>
      <c r="C1724" s="292">
        <v>66915.786472567896</v>
      </c>
      <c r="D1724" s="292">
        <v>6304.0035274321126</v>
      </c>
    </row>
    <row r="1725" spans="1:5">
      <c r="A1725" s="294" t="s">
        <v>446</v>
      </c>
      <c r="B1725" s="292">
        <v>0</v>
      </c>
      <c r="C1725" s="292">
        <v>0</v>
      </c>
      <c r="D1725" s="292">
        <v>0</v>
      </c>
    </row>
    <row r="1726" spans="1:5">
      <c r="A1726" s="294" t="s">
        <v>324</v>
      </c>
      <c r="B1726" s="292">
        <v>44540.75</v>
      </c>
      <c r="C1726" s="292">
        <v>8141.1850094499996</v>
      </c>
      <c r="D1726" s="292">
        <v>36399.564990550003</v>
      </c>
    </row>
    <row r="1727" spans="1:5">
      <c r="A1727" s="294" t="s">
        <v>145</v>
      </c>
      <c r="B1727" s="292">
        <v>48478.520000000004</v>
      </c>
      <c r="C1727" s="292">
        <v>3264.5542020744001</v>
      </c>
      <c r="D1727" s="292">
        <v>45213.965797925601</v>
      </c>
    </row>
    <row r="1728" spans="1:5">
      <c r="A1728" s="294" t="s">
        <v>146</v>
      </c>
      <c r="B1728" s="292">
        <v>1023.5500000000001</v>
      </c>
      <c r="C1728" s="292">
        <v>935.42542588550009</v>
      </c>
      <c r="D1728" s="292">
        <v>88.124574114499978</v>
      </c>
    </row>
    <row r="1729" spans="1:5">
      <c r="A1729" s="294" t="s">
        <v>356</v>
      </c>
      <c r="B1729" s="292">
        <v>0</v>
      </c>
      <c r="C1729" s="292">
        <v>0</v>
      </c>
      <c r="D1729" s="292">
        <v>0</v>
      </c>
    </row>
    <row r="1730" spans="1:5">
      <c r="A1730" s="294" t="s">
        <v>575</v>
      </c>
      <c r="B1730" s="292">
        <v>156527.04000000001</v>
      </c>
      <c r="C1730" s="292">
        <v>28610.106287424001</v>
      </c>
      <c r="D1730" s="292">
        <v>127916.93371257601</v>
      </c>
    </row>
    <row r="1731" spans="1:5">
      <c r="A1731" s="294" t="s">
        <v>147</v>
      </c>
      <c r="B1731" s="292">
        <v>23238.670000000002</v>
      </c>
      <c r="C1731" s="292">
        <v>1728.5699390225</v>
      </c>
      <c r="D1731" s="292">
        <v>21510.1000609775</v>
      </c>
    </row>
    <row r="1732" spans="1:5">
      <c r="A1732" s="294" t="s">
        <v>360</v>
      </c>
      <c r="B1732" s="292">
        <v>2577.96</v>
      </c>
      <c r="C1732" s="292">
        <v>2504.8057188924004</v>
      </c>
      <c r="D1732" s="292">
        <v>73.154281107599672</v>
      </c>
    </row>
    <row r="1733" spans="1:5">
      <c r="A1733" s="294" t="s">
        <v>362</v>
      </c>
      <c r="B1733" s="292">
        <v>35633.19</v>
      </c>
      <c r="C1733" s="292">
        <v>32012.215462848297</v>
      </c>
      <c r="D1733" s="292">
        <v>3620.9745371517038</v>
      </c>
    </row>
    <row r="1734" spans="1:5">
      <c r="A1734" s="294" t="s">
        <v>150</v>
      </c>
      <c r="B1734" s="292">
        <v>287614.43</v>
      </c>
      <c r="C1734" s="292">
        <v>1920.4688504226999</v>
      </c>
      <c r="D1734" s="292">
        <v>285693.96114957728</v>
      </c>
    </row>
    <row r="1735" spans="1:5">
      <c r="A1735" s="294" t="s">
        <v>447</v>
      </c>
      <c r="B1735" s="292">
        <v>0</v>
      </c>
      <c r="C1735" s="292">
        <v>0</v>
      </c>
      <c r="D1735" s="292">
        <v>0</v>
      </c>
    </row>
    <row r="1736" spans="1:5">
      <c r="A1736" s="294" t="s">
        <v>151</v>
      </c>
      <c r="B1736" s="292">
        <v>179928.47</v>
      </c>
      <c r="C1736" s="292">
        <v>6587.7796866783001</v>
      </c>
      <c r="D1736" s="292">
        <v>173340.69031332168</v>
      </c>
    </row>
    <row r="1737" spans="1:5">
      <c r="A1737" s="294" t="s">
        <v>367</v>
      </c>
      <c r="B1737" s="292">
        <v>1133.92</v>
      </c>
      <c r="C1737" s="292">
        <v>1036.2929010992</v>
      </c>
      <c r="D1737" s="292">
        <v>97.627098900800092</v>
      </c>
    </row>
    <row r="1738" spans="1:5">
      <c r="A1738" s="294" t="s">
        <v>370</v>
      </c>
      <c r="B1738" s="292">
        <v>194.41</v>
      </c>
      <c r="C1738" s="292">
        <v>177.67188417410003</v>
      </c>
      <c r="D1738" s="292">
        <v>16.738115825899968</v>
      </c>
    </row>
    <row r="1739" spans="1:5">
      <c r="A1739" s="294" t="s">
        <v>371</v>
      </c>
      <c r="B1739" s="292">
        <v>1382.79</v>
      </c>
      <c r="C1739" s="292">
        <v>784.84652018940005</v>
      </c>
      <c r="D1739" s="292">
        <v>597.94347981059991</v>
      </c>
    </row>
    <row r="1740" spans="1:5">
      <c r="A1740" s="294" t="s">
        <v>373</v>
      </c>
      <c r="B1740" s="292">
        <v>3855.78</v>
      </c>
      <c r="C1740" s="292">
        <v>3523.8089478978004</v>
      </c>
      <c r="D1740" s="292">
        <v>331.97105210219979</v>
      </c>
    </row>
    <row r="1741" spans="1:5">
      <c r="A1741" s="295" t="s">
        <v>522</v>
      </c>
      <c r="B1741" s="296">
        <v>114.45</v>
      </c>
      <c r="C1741" s="296">
        <v>64.959743877000008</v>
      </c>
      <c r="D1741" s="296">
        <v>49.490256122999995</v>
      </c>
      <c r="E1741" s="299" t="s">
        <v>149</v>
      </c>
    </row>
    <row r="1742" spans="1:5">
      <c r="A1742" s="294" t="s">
        <v>84</v>
      </c>
      <c r="B1742" s="292">
        <v>0</v>
      </c>
      <c r="C1742" s="292">
        <v>0</v>
      </c>
      <c r="D1742" s="292">
        <v>0</v>
      </c>
    </row>
    <row r="1743" spans="1:5">
      <c r="A1743" s="294" t="s">
        <v>154</v>
      </c>
      <c r="B1743" s="292">
        <v>5804.17</v>
      </c>
      <c r="C1743" s="292">
        <v>3357.2485507802003</v>
      </c>
      <c r="D1743" s="292">
        <v>2446.9214492197998</v>
      </c>
    </row>
    <row r="1744" spans="1:5">
      <c r="A1744" s="294" t="s">
        <v>246</v>
      </c>
      <c r="B1744" s="292">
        <v>98122.58</v>
      </c>
      <c r="C1744" s="292">
        <v>6607.5961241676005</v>
      </c>
      <c r="D1744" s="292">
        <v>91514.983875832404</v>
      </c>
    </row>
    <row r="1745" spans="1:4">
      <c r="A1745" s="294" t="s">
        <v>381</v>
      </c>
      <c r="B1745" s="292">
        <v>2505.5</v>
      </c>
      <c r="C1745" s="292">
        <v>2175.7242686194004</v>
      </c>
      <c r="D1745" s="292">
        <v>329.77573138059984</v>
      </c>
    </row>
    <row r="1746" spans="1:4">
      <c r="A1746" s="294" t="s">
        <v>157</v>
      </c>
      <c r="B1746" s="292">
        <v>48160.420000000006</v>
      </c>
      <c r="C1746" s="292">
        <v>11655.119069400502</v>
      </c>
      <c r="D1746" s="292">
        <v>36505.300930599493</v>
      </c>
    </row>
    <row r="1747" spans="1:4">
      <c r="A1747" s="294" t="s">
        <v>450</v>
      </c>
      <c r="B1747" s="292">
        <v>56854.250000000007</v>
      </c>
      <c r="C1747" s="292">
        <v>48787.183777820501</v>
      </c>
      <c r="D1747" s="292">
        <v>8067.0662221795064</v>
      </c>
    </row>
    <row r="1748" spans="1:4">
      <c r="A1748" s="294" t="s">
        <v>383</v>
      </c>
      <c r="B1748" s="292">
        <v>1250</v>
      </c>
      <c r="C1748" s="292">
        <v>1142.3787625</v>
      </c>
      <c r="D1748" s="292">
        <v>107.62123750000001</v>
      </c>
    </row>
    <row r="1749" spans="1:4">
      <c r="A1749" s="294" t="s">
        <v>384</v>
      </c>
      <c r="B1749" s="292">
        <v>28686.560000000001</v>
      </c>
      <c r="C1749" s="292">
        <v>24594.835300778203</v>
      </c>
      <c r="D1749" s="292">
        <v>4091.7246992217997</v>
      </c>
    </row>
    <row r="1750" spans="1:4">
      <c r="A1750" s="294" t="s">
        <v>451</v>
      </c>
      <c r="B1750" s="292">
        <v>36071.94</v>
      </c>
      <c r="C1750" s="292">
        <v>30190.148661435</v>
      </c>
      <c r="D1750" s="292">
        <v>5881.7913385650027</v>
      </c>
    </row>
    <row r="1751" spans="1:4">
      <c r="A1751" s="294" t="s">
        <v>386</v>
      </c>
      <c r="B1751" s="292">
        <v>8170.82</v>
      </c>
      <c r="C1751" s="292">
        <v>7378.4394262395999</v>
      </c>
      <c r="D1751" s="292">
        <v>792.38057376040024</v>
      </c>
    </row>
    <row r="1752" spans="1:4">
      <c r="A1752" s="294" t="s">
        <v>387</v>
      </c>
      <c r="B1752" s="292">
        <v>24127.96</v>
      </c>
      <c r="C1752" s="292">
        <v>20995.792558381399</v>
      </c>
      <c r="D1752" s="292">
        <v>3132.1674416185979</v>
      </c>
    </row>
    <row r="1753" spans="1:4">
      <c r="A1753" s="294" t="s">
        <v>247</v>
      </c>
      <c r="B1753" s="292">
        <v>17298.5</v>
      </c>
      <c r="C1753" s="292">
        <v>3161.8302091</v>
      </c>
      <c r="D1753" s="292">
        <v>14136.669790899999</v>
      </c>
    </row>
    <row r="1754" spans="1:4">
      <c r="A1754" s="294" t="s">
        <v>430</v>
      </c>
      <c r="B1754" s="292">
        <v>0</v>
      </c>
      <c r="C1754" s="292">
        <v>0</v>
      </c>
      <c r="D1754" s="292">
        <v>0</v>
      </c>
    </row>
    <row r="1755" spans="1:4">
      <c r="A1755" s="294" t="s">
        <v>454</v>
      </c>
      <c r="B1755" s="292">
        <v>257979.54</v>
      </c>
      <c r="C1755" s="292">
        <v>308.12560298520003</v>
      </c>
      <c r="D1755" s="292">
        <v>257671.4143970148</v>
      </c>
    </row>
    <row r="1756" spans="1:4">
      <c r="A1756" s="294" t="s">
        <v>532</v>
      </c>
      <c r="B1756" s="292">
        <v>0</v>
      </c>
      <c r="C1756" s="292">
        <v>0</v>
      </c>
      <c r="D1756" s="292">
        <v>0</v>
      </c>
    </row>
    <row r="1757" spans="1:4">
      <c r="A1757" s="294" t="s">
        <v>455</v>
      </c>
      <c r="B1757" s="292">
        <v>0</v>
      </c>
      <c r="C1757" s="292">
        <v>0</v>
      </c>
      <c r="D1757" s="292">
        <v>0</v>
      </c>
    </row>
    <row r="1758" spans="1:4">
      <c r="A1758" s="294" t="s">
        <v>388</v>
      </c>
      <c r="B1758" s="292">
        <v>542.82000000000005</v>
      </c>
      <c r="C1758" s="292">
        <v>496.08483188819997</v>
      </c>
      <c r="D1758" s="292">
        <v>46.735168111800078</v>
      </c>
    </row>
    <row r="1759" spans="1:4">
      <c r="A1759" s="294" t="s">
        <v>576</v>
      </c>
      <c r="B1759" s="292">
        <v>2600</v>
      </c>
      <c r="C1759" s="292">
        <v>2376.1478259999999</v>
      </c>
      <c r="D1759" s="292">
        <v>223.8521740000001</v>
      </c>
    </row>
    <row r="1760" spans="1:4">
      <c r="A1760" s="294" t="s">
        <v>389</v>
      </c>
      <c r="B1760" s="292">
        <v>33100</v>
      </c>
      <c r="C1760" s="292">
        <v>30250.189631000001</v>
      </c>
      <c r="D1760" s="292">
        <v>2849.8103689999989</v>
      </c>
    </row>
    <row r="1761" spans="1:5">
      <c r="A1761" s="294" t="s">
        <v>390</v>
      </c>
      <c r="B1761" s="292">
        <v>288308.21000000002</v>
      </c>
      <c r="C1761" s="292">
        <v>52697.147608726002</v>
      </c>
      <c r="D1761" s="292">
        <v>235611.06239127403</v>
      </c>
    </row>
    <row r="1762" spans="1:5">
      <c r="A1762" s="294" t="s">
        <v>461</v>
      </c>
      <c r="B1762" s="292">
        <v>381426.64</v>
      </c>
      <c r="C1762" s="292">
        <v>58967.763170980601</v>
      </c>
      <c r="D1762" s="292">
        <v>322458.8768290194</v>
      </c>
    </row>
    <row r="1763" spans="1:5">
      <c r="A1763" s="294" t="s">
        <v>433</v>
      </c>
      <c r="B1763" s="292">
        <v>104991.91</v>
      </c>
      <c r="C1763" s="292">
        <v>21210.5360027797</v>
      </c>
      <c r="D1763" s="292">
        <v>83781.373997220304</v>
      </c>
    </row>
    <row r="1764" spans="1:5">
      <c r="A1764" s="295" t="s">
        <v>577</v>
      </c>
      <c r="B1764" s="296">
        <v>6582.84</v>
      </c>
      <c r="C1764" s="296">
        <v>6016.0772903483994</v>
      </c>
      <c r="D1764" s="296">
        <v>566.76270965160074</v>
      </c>
      <c r="E1764" s="299" t="s">
        <v>149</v>
      </c>
    </row>
    <row r="1765" spans="1:5">
      <c r="A1765" s="294" t="s">
        <v>578</v>
      </c>
      <c r="B1765" s="292">
        <v>0</v>
      </c>
      <c r="C1765" s="292">
        <v>0</v>
      </c>
      <c r="D1765" s="292">
        <v>0</v>
      </c>
    </row>
    <row r="1766" spans="1:5">
      <c r="A1766" s="294" t="s">
        <v>329</v>
      </c>
      <c r="B1766" s="292">
        <v>0</v>
      </c>
      <c r="C1766" s="292">
        <v>0</v>
      </c>
      <c r="D1766" s="292">
        <v>0</v>
      </c>
    </row>
    <row r="1767" spans="1:5">
      <c r="A1767" s="294" t="s">
        <v>248</v>
      </c>
      <c r="B1767" s="292">
        <v>1099832.3500000001</v>
      </c>
      <c r="C1767" s="292">
        <v>201028.01683241001</v>
      </c>
      <c r="D1767" s="292">
        <v>898804.33316759008</v>
      </c>
    </row>
    <row r="1768" spans="1:5">
      <c r="A1768" s="294" t="s">
        <v>497</v>
      </c>
      <c r="B1768" s="292">
        <v>81605.63</v>
      </c>
      <c r="C1768" s="292">
        <v>96973.142801903101</v>
      </c>
      <c r="D1768" s="292">
        <v>-15367.512801903096</v>
      </c>
    </row>
    <row r="1769" spans="1:5">
      <c r="A1769" s="294" t="s">
        <v>559</v>
      </c>
      <c r="B1769" s="292">
        <v>0</v>
      </c>
      <c r="C1769" s="292">
        <v>0</v>
      </c>
      <c r="D1769" s="292">
        <v>0</v>
      </c>
    </row>
    <row r="1770" spans="1:5">
      <c r="A1770" s="294" t="s">
        <v>398</v>
      </c>
      <c r="B1770" s="292">
        <v>17653.37</v>
      </c>
      <c r="C1770" s="292">
        <v>4245.6494311623001</v>
      </c>
      <c r="D1770" s="292">
        <v>13407.7205688377</v>
      </c>
    </row>
    <row r="1771" spans="1:5">
      <c r="A1771" s="294" t="s">
        <v>230</v>
      </c>
      <c r="B1771" s="292">
        <v>283581.08</v>
      </c>
      <c r="C1771" s="292">
        <v>3310.2665555085</v>
      </c>
      <c r="D1771" s="292">
        <v>280270.81344449148</v>
      </c>
    </row>
    <row r="1772" spans="1:5">
      <c r="A1772" s="294" t="s">
        <v>161</v>
      </c>
      <c r="B1772" s="292">
        <v>15005.85</v>
      </c>
      <c r="C1772" s="292">
        <v>17.922687123000003</v>
      </c>
      <c r="D1772" s="292">
        <v>14987.927312877</v>
      </c>
    </row>
    <row r="1773" spans="1:5">
      <c r="A1773" s="294" t="s">
        <v>579</v>
      </c>
      <c r="B1773" s="292">
        <v>17942.310000000001</v>
      </c>
      <c r="C1773" s="292">
        <v>16397.5311153531</v>
      </c>
      <c r="D1773" s="292">
        <v>1544.7788846469011</v>
      </c>
    </row>
    <row r="1774" spans="1:5">
      <c r="A1774" s="294" t="s">
        <v>164</v>
      </c>
      <c r="B1774" s="292">
        <v>50153.479999999996</v>
      </c>
      <c r="C1774" s="292">
        <v>3377.3463769656</v>
      </c>
      <c r="D1774" s="292">
        <v>46776.133623034395</v>
      </c>
    </row>
    <row r="1775" spans="1:5">
      <c r="A1775" s="294" t="s">
        <v>110</v>
      </c>
      <c r="B1775" s="292">
        <v>32049.88</v>
      </c>
      <c r="C1775" s="292">
        <v>2158.2459701736002</v>
      </c>
      <c r="D1775" s="292">
        <v>29891.6340298264</v>
      </c>
    </row>
    <row r="1776" spans="1:5">
      <c r="A1776" s="294" t="s">
        <v>401</v>
      </c>
      <c r="B1776" s="292">
        <v>34097</v>
      </c>
      <c r="C1776" s="292">
        <v>1059.4080718112002</v>
      </c>
      <c r="D1776" s="292">
        <v>33037.591928188798</v>
      </c>
    </row>
    <row r="1777" spans="1:5">
      <c r="A1777" s="294" t="s">
        <v>402</v>
      </c>
      <c r="B1777" s="292">
        <v>0</v>
      </c>
      <c r="C1777" s="292">
        <v>0</v>
      </c>
      <c r="D1777" s="292">
        <v>0</v>
      </c>
    </row>
    <row r="1778" spans="1:5">
      <c r="A1778" s="294" t="s">
        <v>165</v>
      </c>
      <c r="B1778" s="292">
        <v>68836.78</v>
      </c>
      <c r="C1778" s="292">
        <v>3397.0459469937</v>
      </c>
      <c r="D1778" s="292">
        <v>65439.734053006308</v>
      </c>
    </row>
    <row r="1779" spans="1:5">
      <c r="A1779" s="294" t="s">
        <v>580</v>
      </c>
      <c r="B1779" s="292">
        <v>296957.48</v>
      </c>
      <c r="C1779" s="292">
        <v>54278.066368888001</v>
      </c>
      <c r="D1779" s="292">
        <v>242679.41363111197</v>
      </c>
    </row>
    <row r="1780" spans="1:5">
      <c r="A1780" s="295" t="s">
        <v>405</v>
      </c>
      <c r="B1780" s="296">
        <v>16415.91</v>
      </c>
      <c r="C1780" s="296">
        <v>13739.1768591525</v>
      </c>
      <c r="D1780" s="296">
        <v>2676.7331408475002</v>
      </c>
      <c r="E1780" s="299" t="s">
        <v>149</v>
      </c>
    </row>
    <row r="1781" spans="1:5">
      <c r="A1781" s="294" t="s">
        <v>252</v>
      </c>
      <c r="B1781" s="292">
        <v>22054.91</v>
      </c>
      <c r="C1781" s="292">
        <v>4031.2096827460005</v>
      </c>
      <c r="D1781" s="292">
        <v>18023.700317253999</v>
      </c>
    </row>
    <row r="1782" spans="1:5">
      <c r="A1782" s="294" t="s">
        <v>407</v>
      </c>
      <c r="B1782" s="292">
        <v>9767.74</v>
      </c>
      <c r="C1782" s="292">
        <v>4416.4005175326001</v>
      </c>
      <c r="D1782" s="292">
        <v>5351.3394824673996</v>
      </c>
    </row>
    <row r="1783" spans="1:5">
      <c r="A1783" s="294" t="s">
        <v>414</v>
      </c>
      <c r="B1783" s="292">
        <v>5366.45</v>
      </c>
      <c r="C1783" s="292">
        <v>1834.6710321065</v>
      </c>
      <c r="D1783" s="292">
        <v>3531.7789678934996</v>
      </c>
    </row>
    <row r="1784" spans="1:5">
      <c r="A1784" s="294" t="s">
        <v>415</v>
      </c>
      <c r="B1784" s="292">
        <v>3800</v>
      </c>
      <c r="C1784" s="292">
        <v>3472.8314380000002</v>
      </c>
      <c r="D1784" s="292">
        <v>327.16856199999984</v>
      </c>
    </row>
    <row r="1785" spans="1:5">
      <c r="A1785" s="294" t="s">
        <v>167</v>
      </c>
      <c r="B1785" s="292">
        <v>817.02</v>
      </c>
      <c r="C1785" s="292">
        <v>617.11000223220003</v>
      </c>
      <c r="D1785" s="292">
        <v>199.90999776779995</v>
      </c>
    </row>
    <row r="1786" spans="1:5">
      <c r="A1786" s="291" t="s">
        <v>581</v>
      </c>
      <c r="B1786" s="292">
        <v>27019.149999999998</v>
      </c>
      <c r="C1786" s="292">
        <v>20014.230827534502</v>
      </c>
      <c r="D1786" s="292">
        <v>7004.9191724654966</v>
      </c>
    </row>
    <row r="1787" spans="1:5">
      <c r="A1787" s="294" t="s">
        <v>359</v>
      </c>
      <c r="B1787" s="292">
        <v>23603.46</v>
      </c>
      <c r="C1787" s="292">
        <v>17484.084316807803</v>
      </c>
      <c r="D1787" s="292">
        <v>6119.3756831921964</v>
      </c>
    </row>
    <row r="1788" spans="1:5">
      <c r="A1788" s="294" t="s">
        <v>366</v>
      </c>
      <c r="B1788" s="292">
        <v>2607.5300000000002</v>
      </c>
      <c r="C1788" s="292">
        <v>1931.5081084978999</v>
      </c>
      <c r="D1788" s="292">
        <v>676.02189150210029</v>
      </c>
    </row>
    <row r="1789" spans="1:5">
      <c r="A1789" s="294" t="s">
        <v>157</v>
      </c>
      <c r="B1789" s="292">
        <v>808.16</v>
      </c>
      <c r="C1789" s="292">
        <v>598.63840222880003</v>
      </c>
      <c r="D1789" s="292">
        <v>209.52159777119994</v>
      </c>
    </row>
    <row r="1790" spans="1:5">
      <c r="A1790" s="291" t="s">
        <v>582</v>
      </c>
      <c r="B1790" s="292">
        <v>251654.83000000002</v>
      </c>
      <c r="C1790" s="292">
        <v>65476.207733297008</v>
      </c>
      <c r="D1790" s="292">
        <v>186178.62226670299</v>
      </c>
    </row>
    <row r="1791" spans="1:5">
      <c r="A1791" s="295" t="s">
        <v>101</v>
      </c>
      <c r="B1791" s="296">
        <v>17274.22</v>
      </c>
      <c r="C1791" s="296">
        <v>3489.7494981274003</v>
      </c>
      <c r="D1791" s="296">
        <v>13784.470501872602</v>
      </c>
      <c r="E1791" s="299" t="s">
        <v>149</v>
      </c>
    </row>
    <row r="1792" spans="1:5">
      <c r="A1792" s="294" t="s">
        <v>142</v>
      </c>
      <c r="B1792" s="292">
        <v>0</v>
      </c>
      <c r="C1792" s="292">
        <v>0</v>
      </c>
      <c r="D1792" s="292">
        <v>0</v>
      </c>
    </row>
    <row r="1793" spans="1:5">
      <c r="A1793" s="294" t="s">
        <v>321</v>
      </c>
      <c r="B1793" s="292">
        <v>4606.0200000000004</v>
      </c>
      <c r="C1793" s="292">
        <v>3146.0141439450003</v>
      </c>
      <c r="D1793" s="292">
        <v>1460.0058560550001</v>
      </c>
    </row>
    <row r="1794" spans="1:5">
      <c r="A1794" s="294" t="s">
        <v>322</v>
      </c>
      <c r="B1794" s="292">
        <v>135.42000000000002</v>
      </c>
      <c r="C1794" s="292">
        <v>92.494873094999988</v>
      </c>
      <c r="D1794" s="292">
        <v>42.925126905000027</v>
      </c>
    </row>
    <row r="1795" spans="1:5">
      <c r="A1795" s="294" t="s">
        <v>361</v>
      </c>
      <c r="B1795" s="292">
        <v>174956.31</v>
      </c>
      <c r="C1795" s="292">
        <v>35344.7909669277</v>
      </c>
      <c r="D1795" s="292">
        <v>139611.51903307228</v>
      </c>
    </row>
    <row r="1796" spans="1:5">
      <c r="A1796" s="294" t="s">
        <v>365</v>
      </c>
      <c r="B1796" s="292">
        <v>2880.07</v>
      </c>
      <c r="C1796" s="292">
        <v>2909.1684416365997</v>
      </c>
      <c r="D1796" s="292">
        <v>-29.098441636599546</v>
      </c>
    </row>
    <row r="1797" spans="1:5">
      <c r="A1797" s="294" t="s">
        <v>369</v>
      </c>
      <c r="B1797" s="292">
        <v>554.39</v>
      </c>
      <c r="C1797" s="292">
        <v>559.9912128382</v>
      </c>
      <c r="D1797" s="292">
        <v>-5.6012128382000128</v>
      </c>
    </row>
    <row r="1798" spans="1:5">
      <c r="A1798" s="295" t="s">
        <v>373</v>
      </c>
      <c r="B1798" s="296">
        <v>3216.9</v>
      </c>
      <c r="C1798" s="296">
        <v>3249.401563122</v>
      </c>
      <c r="D1798" s="296">
        <v>-32.50156312199988</v>
      </c>
      <c r="E1798" s="299" t="s">
        <v>149</v>
      </c>
    </row>
    <row r="1799" spans="1:5">
      <c r="A1799" s="294" t="s">
        <v>84</v>
      </c>
      <c r="B1799" s="292">
        <v>0</v>
      </c>
      <c r="C1799" s="292">
        <v>0</v>
      </c>
      <c r="D1799" s="292">
        <v>0</v>
      </c>
    </row>
    <row r="1800" spans="1:5">
      <c r="A1800" s="294" t="s">
        <v>154</v>
      </c>
      <c r="B1800" s="292">
        <v>1712.74</v>
      </c>
      <c r="C1800" s="292">
        <v>1730.0444630612001</v>
      </c>
      <c r="D1800" s="292">
        <v>-17.304463061200067</v>
      </c>
    </row>
    <row r="1801" spans="1:5">
      <c r="A1801" s="294" t="s">
        <v>157</v>
      </c>
      <c r="B1801" s="292">
        <v>1318.55</v>
      </c>
      <c r="C1801" s="292">
        <v>1331.8718116990001</v>
      </c>
      <c r="D1801" s="292">
        <v>-13.321811699000136</v>
      </c>
    </row>
    <row r="1802" spans="1:5">
      <c r="A1802" s="294" t="s">
        <v>192</v>
      </c>
      <c r="B1802" s="292">
        <v>14639.89</v>
      </c>
      <c r="C1802" s="292">
        <v>2957.5603865263001</v>
      </c>
      <c r="D1802" s="292">
        <v>11682.329613473699</v>
      </c>
    </row>
    <row r="1803" spans="1:5">
      <c r="A1803" s="294" t="s">
        <v>130</v>
      </c>
      <c r="B1803" s="292">
        <v>625.78</v>
      </c>
      <c r="C1803" s="292">
        <v>-81.479997789999999</v>
      </c>
      <c r="D1803" s="292">
        <v>707.25999778999994</v>
      </c>
    </row>
    <row r="1804" spans="1:5">
      <c r="A1804" s="294" t="s">
        <v>383</v>
      </c>
      <c r="B1804" s="292">
        <v>1723.5</v>
      </c>
      <c r="C1804" s="292">
        <v>1740.9131754299999</v>
      </c>
      <c r="D1804" s="292">
        <v>-17.41317542999991</v>
      </c>
    </row>
    <row r="1805" spans="1:5">
      <c r="A1805" s="294" t="s">
        <v>386</v>
      </c>
      <c r="B1805" s="292">
        <v>0</v>
      </c>
      <c r="C1805" s="292">
        <v>0</v>
      </c>
      <c r="D1805" s="292">
        <v>0</v>
      </c>
    </row>
    <row r="1806" spans="1:5">
      <c r="A1806" s="294" t="s">
        <v>387</v>
      </c>
      <c r="B1806" s="292">
        <v>3944.7400000000002</v>
      </c>
      <c r="C1806" s="292">
        <v>3984.5952072212003</v>
      </c>
      <c r="D1806" s="292">
        <v>-39.855207221200089</v>
      </c>
    </row>
    <row r="1807" spans="1:5">
      <c r="A1807" s="294" t="s">
        <v>532</v>
      </c>
      <c r="B1807" s="292">
        <v>0</v>
      </c>
      <c r="C1807" s="292">
        <v>0</v>
      </c>
      <c r="D1807" s="292">
        <v>0</v>
      </c>
    </row>
    <row r="1808" spans="1:5">
      <c r="A1808" s="294" t="s">
        <v>230</v>
      </c>
      <c r="B1808" s="292">
        <v>4131.76</v>
      </c>
      <c r="C1808" s="292">
        <v>115.7124779928</v>
      </c>
      <c r="D1808" s="292">
        <v>4016.0475220072003</v>
      </c>
    </row>
    <row r="1809" spans="1:5">
      <c r="A1809" s="294" t="s">
        <v>163</v>
      </c>
      <c r="B1809" s="292">
        <v>1767.6200000000001</v>
      </c>
      <c r="C1809" s="292">
        <v>1475.6401800548001</v>
      </c>
      <c r="D1809" s="292">
        <v>291.97981994520001</v>
      </c>
    </row>
    <row r="1810" spans="1:5">
      <c r="A1810" s="294" t="s">
        <v>583</v>
      </c>
      <c r="B1810" s="292">
        <v>16707.990000000002</v>
      </c>
      <c r="C1810" s="292">
        <v>3375.3593341533001</v>
      </c>
      <c r="D1810" s="292">
        <v>13332.630665846702</v>
      </c>
    </row>
    <row r="1811" spans="1:5">
      <c r="A1811" s="294" t="s">
        <v>553</v>
      </c>
      <c r="B1811" s="292">
        <v>1037.04</v>
      </c>
      <c r="C1811" s="292">
        <v>36.739993859999998</v>
      </c>
      <c r="D1811" s="292">
        <v>1000.3000061399999</v>
      </c>
    </row>
    <row r="1812" spans="1:5">
      <c r="A1812" s="294" t="s">
        <v>402</v>
      </c>
      <c r="B1812" s="292">
        <v>421.89</v>
      </c>
      <c r="C1812" s="292">
        <v>17.640001396500001</v>
      </c>
      <c r="D1812" s="292">
        <v>404.24999860349999</v>
      </c>
    </row>
    <row r="1813" spans="1:5">
      <c r="A1813" s="291" t="s">
        <v>584</v>
      </c>
      <c r="B1813" s="292">
        <v>1119245.22</v>
      </c>
      <c r="C1813" s="292">
        <v>507592.85221555276</v>
      </c>
      <c r="D1813" s="292">
        <v>611652.36778444739</v>
      </c>
    </row>
    <row r="1814" spans="1:5">
      <c r="A1814" s="295" t="s">
        <v>504</v>
      </c>
      <c r="B1814" s="296">
        <v>64.77</v>
      </c>
      <c r="C1814" s="296">
        <v>74.147623408800001</v>
      </c>
      <c r="D1814" s="296">
        <v>-9.3776234088000052</v>
      </c>
      <c r="E1814" s="299" t="s">
        <v>149</v>
      </c>
    </row>
    <row r="1815" spans="1:5">
      <c r="A1815" s="294" t="s">
        <v>142</v>
      </c>
      <c r="B1815" s="292">
        <v>8921.85</v>
      </c>
      <c r="C1815" s="292">
        <v>5063.8802176409999</v>
      </c>
      <c r="D1815" s="292">
        <v>3857.9697823590004</v>
      </c>
    </row>
    <row r="1816" spans="1:5">
      <c r="A1816" s="294" t="s">
        <v>321</v>
      </c>
      <c r="B1816" s="292">
        <v>621.81000000000006</v>
      </c>
      <c r="C1816" s="292">
        <v>723.8016515142001</v>
      </c>
      <c r="D1816" s="292">
        <v>-101.99165151420004</v>
      </c>
    </row>
    <row r="1817" spans="1:5">
      <c r="A1817" s="294" t="s">
        <v>322</v>
      </c>
      <c r="B1817" s="292">
        <v>839.46</v>
      </c>
      <c r="C1817" s="292">
        <v>977.15143593719995</v>
      </c>
      <c r="D1817" s="292">
        <v>-137.69143593719991</v>
      </c>
    </row>
    <row r="1818" spans="1:5">
      <c r="A1818" s="294" t="s">
        <v>352</v>
      </c>
      <c r="B1818" s="292">
        <v>47321.63</v>
      </c>
      <c r="C1818" s="292">
        <v>51441.620046019103</v>
      </c>
      <c r="D1818" s="292">
        <v>-4119.9900460191056</v>
      </c>
    </row>
    <row r="1819" spans="1:5">
      <c r="A1819" s="294" t="s">
        <v>357</v>
      </c>
      <c r="B1819" s="292">
        <v>46626.92</v>
      </c>
      <c r="C1819" s="292">
        <v>13008.0210383664</v>
      </c>
      <c r="D1819" s="292">
        <v>33618.898961633597</v>
      </c>
    </row>
    <row r="1820" spans="1:5">
      <c r="A1820" s="294" t="s">
        <v>361</v>
      </c>
      <c r="B1820" s="292">
        <v>13376.17</v>
      </c>
      <c r="C1820" s="292">
        <v>14852.398047608802</v>
      </c>
      <c r="D1820" s="292">
        <v>-1476.2280476088017</v>
      </c>
    </row>
    <row r="1821" spans="1:5">
      <c r="A1821" s="294" t="s">
        <v>585</v>
      </c>
      <c r="B1821" s="292">
        <v>4637.8100000000004</v>
      </c>
      <c r="C1821" s="292">
        <v>16.619963159800001</v>
      </c>
      <c r="D1821" s="292">
        <v>4621.1900368402003</v>
      </c>
    </row>
    <row r="1822" spans="1:5">
      <c r="A1822" s="294" t="s">
        <v>150</v>
      </c>
      <c r="B1822" s="292">
        <v>33651.32</v>
      </c>
      <c r="C1822" s="292">
        <v>388.52568973159998</v>
      </c>
      <c r="D1822" s="292">
        <v>33262.7943102684</v>
      </c>
    </row>
    <row r="1823" spans="1:5">
      <c r="A1823" s="294" t="s">
        <v>151</v>
      </c>
      <c r="B1823" s="292">
        <v>22709.16</v>
      </c>
      <c r="C1823" s="292">
        <v>12889.307271837601</v>
      </c>
      <c r="D1823" s="292">
        <v>9819.8527281623992</v>
      </c>
    </row>
    <row r="1824" spans="1:5">
      <c r="A1824" s="294" t="s">
        <v>366</v>
      </c>
      <c r="B1824" s="292">
        <v>7434.88</v>
      </c>
      <c r="C1824" s="292">
        <v>4219.9030192767996</v>
      </c>
      <c r="D1824" s="292">
        <v>3214.9769807232005</v>
      </c>
    </row>
    <row r="1825" spans="1:5">
      <c r="A1825" s="294" t="s">
        <v>367</v>
      </c>
      <c r="B1825" s="292">
        <v>855.15</v>
      </c>
      <c r="C1825" s="292">
        <v>485.36762757899999</v>
      </c>
      <c r="D1825" s="292">
        <v>369.78237242099999</v>
      </c>
    </row>
    <row r="1826" spans="1:5">
      <c r="A1826" s="294" t="s">
        <v>369</v>
      </c>
      <c r="B1826" s="292">
        <v>106.69</v>
      </c>
      <c r="C1826" s="292">
        <v>60.555308643400004</v>
      </c>
      <c r="D1826" s="292">
        <v>46.134691356599994</v>
      </c>
    </row>
    <row r="1827" spans="1:5">
      <c r="A1827" s="294" t="s">
        <v>370</v>
      </c>
      <c r="B1827" s="292">
        <v>298.24</v>
      </c>
      <c r="C1827" s="292">
        <v>169.27561392640001</v>
      </c>
      <c r="D1827" s="292">
        <v>128.9643860736</v>
      </c>
    </row>
    <row r="1828" spans="1:5">
      <c r="A1828" s="294" t="s">
        <v>371</v>
      </c>
      <c r="B1828" s="292">
        <v>441.16</v>
      </c>
      <c r="C1828" s="292">
        <v>250.3944133576</v>
      </c>
      <c r="D1828" s="292">
        <v>190.76558664240002</v>
      </c>
    </row>
    <row r="1829" spans="1:5">
      <c r="A1829" s="294" t="s">
        <v>375</v>
      </c>
      <c r="B1829" s="292">
        <v>9337.9700000000012</v>
      </c>
      <c r="C1829" s="292">
        <v>9650.5355487404013</v>
      </c>
      <c r="D1829" s="292">
        <v>-312.56554874039989</v>
      </c>
    </row>
    <row r="1830" spans="1:5">
      <c r="A1830" s="294" t="s">
        <v>84</v>
      </c>
      <c r="B1830" s="292">
        <v>47891.96</v>
      </c>
      <c r="C1830" s="292">
        <v>19.067226034799997</v>
      </c>
      <c r="D1830" s="292">
        <v>47872.892773965199</v>
      </c>
    </row>
    <row r="1831" spans="1:5">
      <c r="A1831" s="294" t="s">
        <v>381</v>
      </c>
      <c r="B1831" s="292">
        <v>91.17</v>
      </c>
      <c r="C1831" s="292">
        <v>99.107585676900015</v>
      </c>
      <c r="D1831" s="292">
        <v>-7.9375856769000137</v>
      </c>
    </row>
    <row r="1832" spans="1:5">
      <c r="A1832" s="294" t="s">
        <v>157</v>
      </c>
      <c r="B1832" s="292">
        <v>129.21</v>
      </c>
      <c r="C1832" s="292">
        <v>144.85908106159999</v>
      </c>
      <c r="D1832" s="292">
        <v>-15.649081061599993</v>
      </c>
    </row>
    <row r="1833" spans="1:5">
      <c r="A1833" s="295" t="s">
        <v>239</v>
      </c>
      <c r="B1833" s="296">
        <v>22.41</v>
      </c>
      <c r="C1833" s="296">
        <v>12.719509482600001</v>
      </c>
      <c r="D1833" s="296">
        <v>9.6904905173999989</v>
      </c>
      <c r="E1833" s="299" t="s">
        <v>149</v>
      </c>
    </row>
    <row r="1834" spans="1:5">
      <c r="A1834" s="294" t="s">
        <v>586</v>
      </c>
      <c r="B1834" s="292">
        <v>0</v>
      </c>
      <c r="C1834" s="292">
        <v>0</v>
      </c>
      <c r="D1834" s="292">
        <v>0</v>
      </c>
    </row>
    <row r="1835" spans="1:5">
      <c r="A1835" s="294" t="s">
        <v>383</v>
      </c>
      <c r="B1835" s="292">
        <v>9928.0199999999986</v>
      </c>
      <c r="C1835" s="292">
        <v>6861.7132192090994</v>
      </c>
      <c r="D1835" s="292">
        <v>3066.3067807909006</v>
      </c>
    </row>
    <row r="1836" spans="1:5">
      <c r="A1836" s="294" t="s">
        <v>384</v>
      </c>
      <c r="B1836" s="292">
        <v>925.6</v>
      </c>
      <c r="C1836" s="292">
        <v>1059.6115520640001</v>
      </c>
      <c r="D1836" s="292">
        <v>-134.01155206400006</v>
      </c>
    </row>
    <row r="1837" spans="1:5">
      <c r="A1837" s="294" t="s">
        <v>386</v>
      </c>
      <c r="B1837" s="292">
        <v>4310.5200000000004</v>
      </c>
      <c r="C1837" s="292">
        <v>4934.6119137887999</v>
      </c>
      <c r="D1837" s="292">
        <v>-624.0919137887995</v>
      </c>
    </row>
    <row r="1838" spans="1:5">
      <c r="A1838" s="294" t="s">
        <v>532</v>
      </c>
      <c r="B1838" s="292">
        <v>0</v>
      </c>
      <c r="C1838" s="292">
        <v>0</v>
      </c>
      <c r="D1838" s="292">
        <v>0</v>
      </c>
    </row>
    <row r="1839" spans="1:5">
      <c r="A1839" s="294" t="s">
        <v>201</v>
      </c>
      <c r="B1839" s="292">
        <v>29040.27</v>
      </c>
      <c r="C1839" s="292">
        <v>8101.6812416483999</v>
      </c>
      <c r="D1839" s="292">
        <v>20938.588758351601</v>
      </c>
    </row>
    <row r="1840" spans="1:5">
      <c r="A1840" s="294" t="s">
        <v>388</v>
      </c>
      <c r="B1840" s="292">
        <v>1645.92</v>
      </c>
      <c r="C1840" s="292">
        <v>1757.5520880383999</v>
      </c>
      <c r="D1840" s="292">
        <v>-111.63208803839984</v>
      </c>
    </row>
    <row r="1841" spans="1:4">
      <c r="A1841" s="294" t="s">
        <v>576</v>
      </c>
      <c r="B1841" s="292">
        <v>0</v>
      </c>
      <c r="C1841" s="292">
        <v>0</v>
      </c>
      <c r="D1841" s="292">
        <v>0</v>
      </c>
    </row>
    <row r="1842" spans="1:4">
      <c r="A1842" s="294" t="s">
        <v>389</v>
      </c>
      <c r="B1842" s="292">
        <v>403807.7</v>
      </c>
      <c r="C1842" s="292">
        <v>229193.925448322</v>
      </c>
      <c r="D1842" s="292">
        <v>174613.77455167801</v>
      </c>
    </row>
    <row r="1843" spans="1:4">
      <c r="A1843" s="294" t="s">
        <v>587</v>
      </c>
      <c r="B1843" s="292">
        <v>0</v>
      </c>
      <c r="C1843" s="292">
        <v>0</v>
      </c>
      <c r="D1843" s="292">
        <v>0</v>
      </c>
    </row>
    <row r="1844" spans="1:4">
      <c r="A1844" s="294" t="s">
        <v>433</v>
      </c>
      <c r="B1844" s="292">
        <v>209983.81</v>
      </c>
      <c r="C1844" s="292">
        <v>42421.069985352697</v>
      </c>
      <c r="D1844" s="292">
        <v>167562.74001464731</v>
      </c>
    </row>
    <row r="1845" spans="1:4">
      <c r="A1845" s="294" t="s">
        <v>534</v>
      </c>
      <c r="B1845" s="292">
        <v>31606.71</v>
      </c>
      <c r="C1845" s="292">
        <v>8817.6690339731995</v>
      </c>
      <c r="D1845" s="292">
        <v>22789.040966026798</v>
      </c>
    </row>
    <row r="1846" spans="1:4">
      <c r="A1846" s="294" t="s">
        <v>230</v>
      </c>
      <c r="B1846" s="292">
        <v>47062.8</v>
      </c>
      <c r="C1846" s="292">
        <v>1332.9434180390001</v>
      </c>
      <c r="D1846" s="292">
        <v>45729.856581961008</v>
      </c>
    </row>
    <row r="1847" spans="1:4">
      <c r="A1847" s="294" t="s">
        <v>161</v>
      </c>
      <c r="B1847" s="292">
        <v>15005.85</v>
      </c>
      <c r="C1847" s="292">
        <v>17.922687123000003</v>
      </c>
      <c r="D1847" s="292">
        <v>14987.927312877</v>
      </c>
    </row>
    <row r="1848" spans="1:4">
      <c r="A1848" s="294" t="s">
        <v>588</v>
      </c>
      <c r="B1848" s="292">
        <v>5750.03</v>
      </c>
      <c r="C1848" s="292">
        <v>171.69342328709999</v>
      </c>
      <c r="D1848" s="292">
        <v>5578.3365767128998</v>
      </c>
    </row>
    <row r="1849" spans="1:4">
      <c r="A1849" s="294" t="s">
        <v>92</v>
      </c>
      <c r="B1849" s="292">
        <v>1367.95</v>
      </c>
      <c r="C1849" s="292">
        <v>776.42360538700007</v>
      </c>
      <c r="D1849" s="292">
        <v>591.52639461299998</v>
      </c>
    </row>
    <row r="1850" spans="1:4">
      <c r="A1850" s="294" t="s">
        <v>407</v>
      </c>
      <c r="B1850" s="292">
        <v>77940</v>
      </c>
      <c r="C1850" s="292">
        <v>60292.707708768197</v>
      </c>
      <c r="D1850" s="292">
        <v>17647.292291231795</v>
      </c>
    </row>
    <row r="1851" spans="1:4">
      <c r="A1851" s="294" t="s">
        <v>468</v>
      </c>
      <c r="B1851" s="292">
        <v>6937.27</v>
      </c>
      <c r="C1851" s="292">
        <v>7453.2315618532002</v>
      </c>
      <c r="D1851" s="292">
        <v>-515.96156185320046</v>
      </c>
    </row>
    <row r="1852" spans="1:4">
      <c r="A1852" s="294" t="s">
        <v>569</v>
      </c>
      <c r="B1852" s="292">
        <v>17177.22</v>
      </c>
      <c r="C1852" s="292">
        <v>11523.640551001801</v>
      </c>
      <c r="D1852" s="292">
        <v>5653.5794489982</v>
      </c>
    </row>
    <row r="1853" spans="1:4">
      <c r="A1853" s="294" t="s">
        <v>415</v>
      </c>
      <c r="B1853" s="292">
        <v>5727.85</v>
      </c>
      <c r="C1853" s="292">
        <v>5679.8021928039998</v>
      </c>
      <c r="D1853" s="292">
        <v>48.047807195999894</v>
      </c>
    </row>
    <row r="1854" spans="1:4">
      <c r="A1854" s="294" t="s">
        <v>167</v>
      </c>
      <c r="B1854" s="292">
        <v>5647.96</v>
      </c>
      <c r="C1854" s="292">
        <v>2649.3946658887999</v>
      </c>
      <c r="D1854" s="292">
        <v>2998.5653341112002</v>
      </c>
    </row>
    <row r="1855" spans="1:4">
      <c r="A1855" s="291" t="s">
        <v>589</v>
      </c>
      <c r="B1855" s="292">
        <v>92752.05</v>
      </c>
      <c r="C1855" s="292">
        <v>20876.051975471401</v>
      </c>
      <c r="D1855" s="292">
        <v>71875.998024528599</v>
      </c>
    </row>
    <row r="1856" spans="1:4">
      <c r="A1856" s="294" t="s">
        <v>585</v>
      </c>
      <c r="B1856" s="292">
        <v>4637.83</v>
      </c>
      <c r="C1856" s="292">
        <v>16.620034831400002</v>
      </c>
      <c r="D1856" s="292">
        <v>4621.2099651686003</v>
      </c>
    </row>
    <row r="1857" spans="1:4">
      <c r="A1857" s="294" t="s">
        <v>84</v>
      </c>
      <c r="B1857" s="292">
        <v>0</v>
      </c>
      <c r="C1857" s="292">
        <v>0</v>
      </c>
      <c r="D1857" s="292">
        <v>0</v>
      </c>
    </row>
    <row r="1858" spans="1:4">
      <c r="A1858" s="294" t="s">
        <v>532</v>
      </c>
      <c r="B1858" s="292">
        <v>0</v>
      </c>
      <c r="C1858" s="292">
        <v>0</v>
      </c>
      <c r="D1858" s="292">
        <v>0</v>
      </c>
    </row>
    <row r="1859" spans="1:4">
      <c r="A1859" s="294" t="s">
        <v>481</v>
      </c>
      <c r="B1859" s="292">
        <v>-0.02</v>
      </c>
      <c r="C1859" s="292">
        <v>-9.0428298000000008E-3</v>
      </c>
      <c r="D1859" s="292">
        <v>-1.09571702E-2</v>
      </c>
    </row>
    <row r="1860" spans="1:4">
      <c r="A1860" s="294" t="s">
        <v>230</v>
      </c>
      <c r="B1860" s="292">
        <v>13731.710000000001</v>
      </c>
      <c r="C1860" s="292">
        <v>108.13433214219999</v>
      </c>
      <c r="D1860" s="292">
        <v>13623.5756678578</v>
      </c>
    </row>
    <row r="1861" spans="1:4">
      <c r="A1861" s="294" t="s">
        <v>333</v>
      </c>
      <c r="B1861" s="292">
        <v>74382.53</v>
      </c>
      <c r="C1861" s="292">
        <v>20751.306651327599</v>
      </c>
      <c r="D1861" s="292">
        <v>53631.2233486724</v>
      </c>
    </row>
    <row r="1862" spans="1:4">
      <c r="A1862" s="291" t="s">
        <v>590</v>
      </c>
      <c r="B1862" s="292">
        <v>0</v>
      </c>
      <c r="C1862" s="292">
        <v>0</v>
      </c>
      <c r="D1862" s="292">
        <v>0</v>
      </c>
    </row>
    <row r="1863" spans="1:4">
      <c r="A1863" s="294" t="s">
        <v>348</v>
      </c>
      <c r="B1863" s="292">
        <v>0</v>
      </c>
      <c r="C1863" s="292">
        <v>0</v>
      </c>
      <c r="D1863" s="292">
        <v>0</v>
      </c>
    </row>
    <row r="1864" spans="1:4">
      <c r="A1864" s="294" t="s">
        <v>320</v>
      </c>
      <c r="B1864" s="292">
        <v>0</v>
      </c>
      <c r="C1864" s="292">
        <v>0</v>
      </c>
      <c r="D1864" s="292">
        <v>0</v>
      </c>
    </row>
    <row r="1865" spans="1:4">
      <c r="A1865" s="294" t="s">
        <v>142</v>
      </c>
      <c r="B1865" s="292">
        <v>0</v>
      </c>
      <c r="C1865" s="292">
        <v>0</v>
      </c>
      <c r="D1865" s="292">
        <v>0</v>
      </c>
    </row>
    <row r="1866" spans="1:4">
      <c r="A1866" s="294" t="s">
        <v>375</v>
      </c>
      <c r="B1866" s="292">
        <v>0</v>
      </c>
      <c r="C1866" s="292">
        <v>0</v>
      </c>
      <c r="D1866" s="292">
        <v>0</v>
      </c>
    </row>
    <row r="1867" spans="1:4">
      <c r="A1867" s="294" t="s">
        <v>84</v>
      </c>
      <c r="B1867" s="292">
        <v>0</v>
      </c>
      <c r="C1867" s="292">
        <v>0</v>
      </c>
      <c r="D1867" s="292">
        <v>0</v>
      </c>
    </row>
    <row r="1868" spans="1:4">
      <c r="A1868" s="294" t="s">
        <v>383</v>
      </c>
      <c r="B1868" s="292">
        <v>0</v>
      </c>
      <c r="C1868" s="292">
        <v>0</v>
      </c>
      <c r="D1868" s="292">
        <v>0</v>
      </c>
    </row>
    <row r="1869" spans="1:4">
      <c r="A1869" s="294" t="s">
        <v>591</v>
      </c>
      <c r="B1869" s="292">
        <v>0</v>
      </c>
      <c r="C1869" s="292">
        <v>0</v>
      </c>
      <c r="D1869" s="292">
        <v>0</v>
      </c>
    </row>
    <row r="1870" spans="1:4">
      <c r="A1870" s="294" t="s">
        <v>393</v>
      </c>
      <c r="B1870" s="292">
        <v>0</v>
      </c>
      <c r="C1870" s="292">
        <v>0</v>
      </c>
      <c r="D1870" s="292">
        <v>0</v>
      </c>
    </row>
    <row r="1871" spans="1:4">
      <c r="A1871" s="294" t="s">
        <v>553</v>
      </c>
      <c r="B1871" s="292">
        <v>0</v>
      </c>
      <c r="C1871" s="292">
        <v>0</v>
      </c>
      <c r="D1871" s="292">
        <v>0</v>
      </c>
    </row>
    <row r="1872" spans="1:4">
      <c r="A1872" s="294" t="s">
        <v>405</v>
      </c>
      <c r="B1872" s="292">
        <v>0</v>
      </c>
      <c r="C1872" s="292">
        <v>0</v>
      </c>
      <c r="D1872" s="292">
        <v>0</v>
      </c>
    </row>
    <row r="1873" spans="1:5">
      <c r="A1873" s="294" t="s">
        <v>406</v>
      </c>
      <c r="B1873" s="292">
        <v>0</v>
      </c>
      <c r="C1873" s="292">
        <v>0</v>
      </c>
      <c r="D1873" s="292">
        <v>0</v>
      </c>
    </row>
    <row r="1874" spans="1:5">
      <c r="A1874" s="294" t="s">
        <v>411</v>
      </c>
      <c r="B1874" s="292">
        <v>0</v>
      </c>
      <c r="C1874" s="292">
        <v>0</v>
      </c>
      <c r="D1874" s="292">
        <v>0</v>
      </c>
    </row>
    <row r="1875" spans="1:5">
      <c r="A1875" s="294" t="s">
        <v>415</v>
      </c>
      <c r="B1875" s="292">
        <v>0</v>
      </c>
      <c r="C1875" s="292">
        <v>0</v>
      </c>
      <c r="D1875" s="292">
        <v>0</v>
      </c>
    </row>
    <row r="1876" spans="1:5">
      <c r="A1876" s="291" t="s">
        <v>592</v>
      </c>
      <c r="B1876" s="292">
        <v>390843.98</v>
      </c>
      <c r="C1876" s="292">
        <v>101518.1514910228</v>
      </c>
      <c r="D1876" s="292">
        <v>289325.8285089772</v>
      </c>
    </row>
    <row r="1877" spans="1:5">
      <c r="A1877" s="295" t="s">
        <v>593</v>
      </c>
      <c r="B1877" s="296">
        <v>38551.050000000003</v>
      </c>
      <c r="C1877" s="296">
        <v>10013.282880903</v>
      </c>
      <c r="D1877" s="296">
        <v>28537.767119097003</v>
      </c>
      <c r="E1877" s="299" t="s">
        <v>149</v>
      </c>
    </row>
    <row r="1878" spans="1:5">
      <c r="A1878" s="295" t="s">
        <v>84</v>
      </c>
      <c r="B1878" s="296">
        <v>0</v>
      </c>
      <c r="C1878" s="296">
        <v>0</v>
      </c>
      <c r="D1878" s="296">
        <v>0</v>
      </c>
      <c r="E1878" s="299" t="s">
        <v>149</v>
      </c>
    </row>
    <row r="1879" spans="1:5">
      <c r="A1879" s="295" t="s">
        <v>594</v>
      </c>
      <c r="B1879" s="296">
        <v>54490.76</v>
      </c>
      <c r="C1879" s="296">
        <v>14153.476864453602</v>
      </c>
      <c r="D1879" s="296">
        <v>40337.2831355464</v>
      </c>
      <c r="E1879" s="299" t="s">
        <v>149</v>
      </c>
    </row>
    <row r="1880" spans="1:5">
      <c r="A1880" s="295" t="s">
        <v>170</v>
      </c>
      <c r="B1880" s="296">
        <v>40041.74</v>
      </c>
      <c r="C1880" s="296">
        <v>10400.475983496399</v>
      </c>
      <c r="D1880" s="296">
        <v>29641.264016503599</v>
      </c>
      <c r="E1880" s="299" t="s">
        <v>149</v>
      </c>
    </row>
    <row r="1881" spans="1:5">
      <c r="A1881" s="295" t="s">
        <v>99</v>
      </c>
      <c r="B1881" s="296">
        <v>3418.87</v>
      </c>
      <c r="C1881" s="296">
        <v>888.02023402819998</v>
      </c>
      <c r="D1881" s="296">
        <v>2530.8497659718</v>
      </c>
      <c r="E1881" s="299" t="s">
        <v>149</v>
      </c>
    </row>
    <row r="1882" spans="1:5">
      <c r="A1882" s="295" t="s">
        <v>595</v>
      </c>
      <c r="B1882" s="296">
        <v>214473.82</v>
      </c>
      <c r="C1882" s="296">
        <v>55707.614454285198</v>
      </c>
      <c r="D1882" s="296">
        <v>158766.20554571482</v>
      </c>
      <c r="E1882" s="299" t="s">
        <v>149</v>
      </c>
    </row>
    <row r="1883" spans="1:5">
      <c r="A1883" s="295" t="s">
        <v>596</v>
      </c>
      <c r="B1883" s="296">
        <v>39867.74</v>
      </c>
      <c r="C1883" s="296">
        <v>10355.2810738564</v>
      </c>
      <c r="D1883" s="296">
        <v>29512.458926143598</v>
      </c>
      <c r="E1883" s="299" t="s">
        <v>149</v>
      </c>
    </row>
    <row r="1884" spans="1:5">
      <c r="A1884" s="291" t="s">
        <v>597</v>
      </c>
      <c r="B1884" s="292">
        <v>5205758.46</v>
      </c>
      <c r="C1884" s="292">
        <v>1875792.3415384348</v>
      </c>
      <c r="D1884" s="292">
        <v>3329966.1184615656</v>
      </c>
    </row>
    <row r="1885" spans="1:5">
      <c r="A1885" s="295" t="s">
        <v>491</v>
      </c>
      <c r="B1885" s="296">
        <v>11379.14</v>
      </c>
      <c r="C1885" s="296">
        <v>4926.0458643787997</v>
      </c>
      <c r="D1885" s="296">
        <v>6453.0941356211997</v>
      </c>
      <c r="E1885" s="299" t="s">
        <v>149</v>
      </c>
    </row>
    <row r="1886" spans="1:5">
      <c r="A1886" s="294" t="s">
        <v>418</v>
      </c>
      <c r="B1886" s="292">
        <v>63494.6</v>
      </c>
      <c r="C1886" s="292">
        <v>27486.902502332003</v>
      </c>
      <c r="D1886" s="292">
        <v>36007.697497667992</v>
      </c>
    </row>
    <row r="1887" spans="1:5">
      <c r="A1887" s="295" t="s">
        <v>101</v>
      </c>
      <c r="B1887" s="296">
        <v>4823.58</v>
      </c>
      <c r="C1887" s="296">
        <v>1791.3562681752001</v>
      </c>
      <c r="D1887" s="296">
        <v>3032.2237318247999</v>
      </c>
      <c r="E1887" s="299" t="s">
        <v>149</v>
      </c>
    </row>
    <row r="1888" spans="1:5">
      <c r="A1888" s="294" t="s">
        <v>142</v>
      </c>
      <c r="B1888" s="292">
        <v>5781.05</v>
      </c>
      <c r="C1888" s="292">
        <v>2502.6247540909999</v>
      </c>
      <c r="D1888" s="292">
        <v>3278.4252459090003</v>
      </c>
    </row>
    <row r="1889" spans="1:5">
      <c r="A1889" s="294" t="s">
        <v>143</v>
      </c>
      <c r="B1889" s="292">
        <v>53551.4</v>
      </c>
      <c r="C1889" s="292">
        <v>3606.1630573079997</v>
      </c>
      <c r="D1889" s="292">
        <v>49945.236942692005</v>
      </c>
    </row>
    <row r="1890" spans="1:5">
      <c r="A1890" s="294" t="s">
        <v>245</v>
      </c>
      <c r="B1890" s="292">
        <v>180042.12</v>
      </c>
      <c r="C1890" s="292">
        <v>77940.489407810397</v>
      </c>
      <c r="D1890" s="292">
        <v>102101.6305921896</v>
      </c>
    </row>
    <row r="1891" spans="1:5">
      <c r="A1891" s="295" t="s">
        <v>598</v>
      </c>
      <c r="B1891" s="296">
        <v>129471.63</v>
      </c>
      <c r="C1891" s="296">
        <v>26155.945438592102</v>
      </c>
      <c r="D1891" s="296">
        <v>103315.68456140791</v>
      </c>
      <c r="E1891" s="299" t="s">
        <v>149</v>
      </c>
    </row>
    <row r="1892" spans="1:5">
      <c r="A1892" s="294" t="s">
        <v>145</v>
      </c>
      <c r="B1892" s="292">
        <v>2128.87</v>
      </c>
      <c r="C1892" s="292">
        <v>716.79287075699995</v>
      </c>
      <c r="D1892" s="292">
        <v>1412.0771292429999</v>
      </c>
    </row>
    <row r="1893" spans="1:5">
      <c r="A1893" s="294" t="s">
        <v>420</v>
      </c>
      <c r="B1893" s="292">
        <v>42930.3</v>
      </c>
      <c r="C1893" s="292">
        <v>18525.152592077604</v>
      </c>
      <c r="D1893" s="292">
        <v>24405.147407922399</v>
      </c>
    </row>
    <row r="1894" spans="1:5">
      <c r="A1894" s="294" t="s">
        <v>421</v>
      </c>
      <c r="B1894" s="292">
        <v>14702.130000000001</v>
      </c>
      <c r="C1894" s="292">
        <v>6364.5729540245993</v>
      </c>
      <c r="D1894" s="292">
        <v>8337.5570459754017</v>
      </c>
    </row>
    <row r="1895" spans="1:5">
      <c r="A1895" s="294" t="s">
        <v>146</v>
      </c>
      <c r="B1895" s="292">
        <v>6516.41</v>
      </c>
      <c r="C1895" s="292">
        <v>2820.9631423022001</v>
      </c>
      <c r="D1895" s="292">
        <v>3695.4468576977997</v>
      </c>
    </row>
    <row r="1896" spans="1:5">
      <c r="A1896" s="294" t="s">
        <v>599</v>
      </c>
      <c r="B1896" s="292">
        <v>0</v>
      </c>
      <c r="C1896" s="292">
        <v>0</v>
      </c>
      <c r="D1896" s="292">
        <v>0</v>
      </c>
    </row>
    <row r="1897" spans="1:5">
      <c r="A1897" s="294" t="s">
        <v>147</v>
      </c>
      <c r="B1897" s="292">
        <v>26282.560000000001</v>
      </c>
      <c r="C1897" s="292">
        <v>9403.3546048799999</v>
      </c>
      <c r="D1897" s="292">
        <v>16879.20539512</v>
      </c>
    </row>
    <row r="1898" spans="1:5">
      <c r="A1898" s="295" t="s">
        <v>148</v>
      </c>
      <c r="B1898" s="296">
        <v>1743943.57</v>
      </c>
      <c r="C1898" s="296">
        <v>670417.01347221015</v>
      </c>
      <c r="D1898" s="296">
        <v>1073526.5565277899</v>
      </c>
      <c r="E1898" s="299" t="s">
        <v>149</v>
      </c>
    </row>
    <row r="1899" spans="1:5">
      <c r="A1899" s="294" t="s">
        <v>150</v>
      </c>
      <c r="B1899" s="292">
        <v>33491.599999999999</v>
      </c>
      <c r="C1899" s="292">
        <v>360.01560978800001</v>
      </c>
      <c r="D1899" s="292">
        <v>33131.584390211996</v>
      </c>
    </row>
    <row r="1900" spans="1:5">
      <c r="A1900" s="294" t="s">
        <v>600</v>
      </c>
      <c r="B1900" s="292">
        <v>2596.08</v>
      </c>
      <c r="C1900" s="292">
        <v>874.10299168799997</v>
      </c>
      <c r="D1900" s="292">
        <v>1721.977008312</v>
      </c>
    </row>
    <row r="1901" spans="1:5">
      <c r="A1901" s="294" t="s">
        <v>151</v>
      </c>
      <c r="B1901" s="292">
        <v>16500.189999999999</v>
      </c>
      <c r="C1901" s="292">
        <v>7142.9556812698002</v>
      </c>
      <c r="D1901" s="292">
        <v>9357.2343187301994</v>
      </c>
    </row>
    <row r="1902" spans="1:5">
      <c r="A1902" s="294" t="s">
        <v>423</v>
      </c>
      <c r="B1902" s="292">
        <v>61476</v>
      </c>
      <c r="C1902" s="292">
        <v>26279.043525130201</v>
      </c>
      <c r="D1902" s="292">
        <v>35196.956474869803</v>
      </c>
    </row>
    <row r="1903" spans="1:5">
      <c r="A1903" s="294" t="s">
        <v>601</v>
      </c>
      <c r="B1903" s="292">
        <v>53025.21</v>
      </c>
      <c r="C1903" s="292">
        <v>17853.646534731</v>
      </c>
      <c r="D1903" s="292">
        <v>35171.563465268999</v>
      </c>
    </row>
    <row r="1904" spans="1:5">
      <c r="A1904" s="294" t="s">
        <v>602</v>
      </c>
      <c r="B1904" s="292">
        <v>5341.58</v>
      </c>
      <c r="C1904" s="292">
        <v>1911.1064862150001</v>
      </c>
      <c r="D1904" s="292">
        <v>3430.4735137849998</v>
      </c>
    </row>
    <row r="1905" spans="1:4">
      <c r="A1905" s="294" t="s">
        <v>426</v>
      </c>
      <c r="B1905" s="292">
        <v>8215.09</v>
      </c>
      <c r="C1905" s="292">
        <v>3556.3241264278004</v>
      </c>
      <c r="D1905" s="292">
        <v>4658.7658735721998</v>
      </c>
    </row>
    <row r="1906" spans="1:4">
      <c r="A1906" s="294" t="s">
        <v>326</v>
      </c>
      <c r="B1906" s="292">
        <v>103649.98</v>
      </c>
      <c r="C1906" s="292">
        <v>44870.223524971603</v>
      </c>
      <c r="D1906" s="292">
        <v>58779.756475028393</v>
      </c>
    </row>
    <row r="1907" spans="1:4">
      <c r="A1907" s="294" t="s">
        <v>84</v>
      </c>
      <c r="B1907" s="292">
        <v>0</v>
      </c>
      <c r="C1907" s="292">
        <v>0</v>
      </c>
      <c r="D1907" s="292">
        <v>0</v>
      </c>
    </row>
    <row r="1908" spans="1:4">
      <c r="A1908" s="294" t="s">
        <v>154</v>
      </c>
      <c r="B1908" s="292">
        <v>32017.350000000002</v>
      </c>
      <c r="C1908" s="292">
        <v>11455.143469987499</v>
      </c>
      <c r="D1908" s="292">
        <v>20562.206530012503</v>
      </c>
    </row>
    <row r="1909" spans="1:4">
      <c r="A1909" s="294" t="s">
        <v>530</v>
      </c>
      <c r="B1909" s="292">
        <v>14935.98</v>
      </c>
      <c r="C1909" s="292">
        <v>160.55327149140001</v>
      </c>
      <c r="D1909" s="292">
        <v>14775.426728508599</v>
      </c>
    </row>
    <row r="1910" spans="1:4">
      <c r="A1910" s="294" t="s">
        <v>155</v>
      </c>
      <c r="B1910" s="292">
        <v>158279.49</v>
      </c>
      <c r="C1910" s="292">
        <v>53292.878390439</v>
      </c>
      <c r="D1910" s="292">
        <v>104986.61160956099</v>
      </c>
    </row>
    <row r="1911" spans="1:4">
      <c r="A1911" s="294" t="s">
        <v>381</v>
      </c>
      <c r="B1911" s="292">
        <v>3219.66</v>
      </c>
      <c r="C1911" s="292">
        <v>1393.7953859172001</v>
      </c>
      <c r="D1911" s="292">
        <v>1825.8646140827998</v>
      </c>
    </row>
    <row r="1912" spans="1:4">
      <c r="A1912" s="294" t="s">
        <v>157</v>
      </c>
      <c r="B1912" s="292">
        <v>77519.600000000006</v>
      </c>
      <c r="C1912" s="292">
        <v>27962.236660980801</v>
      </c>
      <c r="D1912" s="292">
        <v>49557.363339019204</v>
      </c>
    </row>
    <row r="1913" spans="1:4">
      <c r="A1913" s="294" t="s">
        <v>130</v>
      </c>
      <c r="B1913" s="292">
        <v>13775.51</v>
      </c>
      <c r="C1913" s="292">
        <v>-802.82790647360002</v>
      </c>
      <c r="D1913" s="292">
        <v>14578.3379064736</v>
      </c>
    </row>
    <row r="1914" spans="1:4">
      <c r="A1914" s="294" t="s">
        <v>158</v>
      </c>
      <c r="B1914" s="292">
        <v>35208.67</v>
      </c>
      <c r="C1914" s="292">
        <v>11921.837539630502</v>
      </c>
      <c r="D1914" s="292">
        <v>23286.8324603695</v>
      </c>
    </row>
    <row r="1915" spans="1:4">
      <c r="A1915" s="294" t="s">
        <v>383</v>
      </c>
      <c r="B1915" s="292">
        <v>6195.89</v>
      </c>
      <c r="C1915" s="292">
        <v>2682.2095791638003</v>
      </c>
      <c r="D1915" s="292">
        <v>3513.6804208362</v>
      </c>
    </row>
    <row r="1916" spans="1:4">
      <c r="A1916" s="294" t="s">
        <v>97</v>
      </c>
      <c r="B1916" s="292">
        <v>16.53</v>
      </c>
      <c r="C1916" s="292">
        <v>7.1558604726000006</v>
      </c>
      <c r="D1916" s="292">
        <v>9.3741395274000006</v>
      </c>
    </row>
    <row r="1917" spans="1:4">
      <c r="A1917" s="294" t="s">
        <v>98</v>
      </c>
      <c r="B1917" s="292">
        <v>8530.7800000000007</v>
      </c>
      <c r="C1917" s="292">
        <v>3692.9867757075999</v>
      </c>
      <c r="D1917" s="292">
        <v>4837.7932242924007</v>
      </c>
    </row>
    <row r="1918" spans="1:4">
      <c r="A1918" s="294" t="s">
        <v>434</v>
      </c>
      <c r="B1918" s="292">
        <v>27960.959999999999</v>
      </c>
      <c r="C1918" s="292">
        <v>12104.3392885632</v>
      </c>
      <c r="D1918" s="292">
        <v>15856.620711436799</v>
      </c>
    </row>
    <row r="1919" spans="1:4">
      <c r="A1919" s="294" t="s">
        <v>435</v>
      </c>
      <c r="B1919" s="292">
        <v>18422.850000000002</v>
      </c>
      <c r="C1919" s="292">
        <v>7598.3898982216006</v>
      </c>
      <c r="D1919" s="292">
        <v>10824.460101778401</v>
      </c>
    </row>
    <row r="1920" spans="1:4">
      <c r="A1920" s="294" t="s">
        <v>436</v>
      </c>
      <c r="B1920" s="292">
        <v>56637.490000000005</v>
      </c>
      <c r="C1920" s="292">
        <v>21832.286882378401</v>
      </c>
      <c r="D1920" s="292">
        <v>34805.203117621597</v>
      </c>
    </row>
    <row r="1921" spans="1:4">
      <c r="A1921" s="294" t="s">
        <v>603</v>
      </c>
      <c r="B1921" s="292">
        <v>72703.53</v>
      </c>
      <c r="C1921" s="292">
        <v>24479.358524883002</v>
      </c>
      <c r="D1921" s="292">
        <v>48224.171475116993</v>
      </c>
    </row>
    <row r="1922" spans="1:4">
      <c r="A1922" s="294" t="s">
        <v>329</v>
      </c>
      <c r="B1922" s="292">
        <v>15059.87</v>
      </c>
      <c r="C1922" s="292">
        <v>6519.4391080154001</v>
      </c>
      <c r="D1922" s="292">
        <v>8540.4308919846007</v>
      </c>
    </row>
    <row r="1923" spans="1:4">
      <c r="A1923" s="294" t="s">
        <v>604</v>
      </c>
      <c r="B1923" s="292">
        <v>8679.0499999999993</v>
      </c>
      <c r="C1923" s="292">
        <v>3757.173069251</v>
      </c>
      <c r="D1923" s="292">
        <v>4921.8769307489993</v>
      </c>
    </row>
    <row r="1924" spans="1:4">
      <c r="A1924" s="294" t="s">
        <v>248</v>
      </c>
      <c r="B1924" s="292">
        <v>1829030.6300000001</v>
      </c>
      <c r="C1924" s="292">
        <v>659833.17089046258</v>
      </c>
      <c r="D1924" s="292">
        <v>1169197.4591095375</v>
      </c>
    </row>
    <row r="1925" spans="1:4">
      <c r="A1925" s="294" t="s">
        <v>605</v>
      </c>
      <c r="B1925" s="292">
        <v>0</v>
      </c>
      <c r="C1925" s="292">
        <v>0</v>
      </c>
      <c r="D1925" s="292">
        <v>0</v>
      </c>
    </row>
    <row r="1926" spans="1:4">
      <c r="A1926" s="294" t="s">
        <v>331</v>
      </c>
      <c r="B1926" s="292">
        <v>13126.49</v>
      </c>
      <c r="C1926" s="292">
        <v>1136.4951796171999</v>
      </c>
      <c r="D1926" s="292">
        <v>11989.994820382799</v>
      </c>
    </row>
    <row r="1927" spans="1:4">
      <c r="A1927" s="294" t="s">
        <v>303</v>
      </c>
      <c r="B1927" s="292">
        <v>4280.68</v>
      </c>
      <c r="C1927" s="292">
        <v>1191.1964242428</v>
      </c>
      <c r="D1927" s="292">
        <v>3089.4835757572</v>
      </c>
    </row>
    <row r="1928" spans="1:4">
      <c r="A1928" s="294" t="s">
        <v>230</v>
      </c>
      <c r="B1928" s="292">
        <v>45918.87</v>
      </c>
      <c r="C1928" s="292">
        <v>822.66869925899994</v>
      </c>
      <c r="D1928" s="292">
        <v>45096.201300741006</v>
      </c>
    </row>
    <row r="1929" spans="1:4">
      <c r="A1929" s="294" t="s">
        <v>161</v>
      </c>
      <c r="B1929" s="292">
        <v>15005.85</v>
      </c>
      <c r="C1929" s="292">
        <v>17.922687123000003</v>
      </c>
      <c r="D1929" s="292">
        <v>14987.927312877</v>
      </c>
    </row>
    <row r="1930" spans="1:4">
      <c r="A1930" s="294" t="s">
        <v>162</v>
      </c>
      <c r="B1930" s="292">
        <v>11728.460000000001</v>
      </c>
      <c r="C1930" s="292">
        <v>1466.7660162686</v>
      </c>
      <c r="D1930" s="292">
        <v>10261.6939837314</v>
      </c>
    </row>
    <row r="1931" spans="1:4">
      <c r="A1931" s="294" t="s">
        <v>163</v>
      </c>
      <c r="B1931" s="292">
        <v>24829.34</v>
      </c>
      <c r="C1931" s="292">
        <v>8883.4226431949992</v>
      </c>
      <c r="D1931" s="292">
        <v>15945.917356805001</v>
      </c>
    </row>
    <row r="1932" spans="1:4">
      <c r="A1932" s="294" t="s">
        <v>438</v>
      </c>
      <c r="B1932" s="292">
        <v>56003.200000000004</v>
      </c>
      <c r="C1932" s="292">
        <v>22814.666330366199</v>
      </c>
      <c r="D1932" s="292">
        <v>33188.533669633805</v>
      </c>
    </row>
    <row r="1933" spans="1:4">
      <c r="A1933" s="294" t="s">
        <v>440</v>
      </c>
      <c r="B1933" s="292">
        <v>5711.9000000000005</v>
      </c>
      <c r="C1933" s="292">
        <v>2472.6896208979997</v>
      </c>
      <c r="D1933" s="292">
        <v>3239.2103791020008</v>
      </c>
    </row>
    <row r="1934" spans="1:4">
      <c r="A1934" s="294" t="s">
        <v>92</v>
      </c>
      <c r="B1934" s="292">
        <v>3990.52</v>
      </c>
      <c r="C1934" s="292">
        <v>1727.5017745384</v>
      </c>
      <c r="D1934" s="292">
        <v>2263.0182254616002</v>
      </c>
    </row>
    <row r="1935" spans="1:4">
      <c r="A1935" s="294" t="s">
        <v>441</v>
      </c>
      <c r="B1935" s="292">
        <v>52834.82</v>
      </c>
      <c r="C1935" s="292">
        <v>22872.268603444398</v>
      </c>
      <c r="D1935" s="292">
        <v>29962.551396555602</v>
      </c>
    </row>
    <row r="1936" spans="1:4">
      <c r="A1936" s="294" t="s">
        <v>402</v>
      </c>
      <c r="B1936" s="292">
        <v>3731.2400000000002</v>
      </c>
      <c r="C1936" s="292">
        <v>66.847776468000006</v>
      </c>
      <c r="D1936" s="292">
        <v>3664.3922235320001</v>
      </c>
    </row>
    <row r="1937" spans="1:5">
      <c r="A1937" s="294" t="s">
        <v>412</v>
      </c>
      <c r="B1937" s="292">
        <v>1995.8300000000002</v>
      </c>
      <c r="C1937" s="292">
        <v>671.99815641300006</v>
      </c>
      <c r="D1937" s="292">
        <v>1323.8318435870001</v>
      </c>
    </row>
    <row r="1938" spans="1:5">
      <c r="A1938" s="294" t="s">
        <v>606</v>
      </c>
      <c r="B1938" s="292">
        <v>19064.330000000002</v>
      </c>
      <c r="C1938" s="292">
        <v>8252.9755283485993</v>
      </c>
      <c r="D1938" s="292">
        <v>10811.354471651402</v>
      </c>
    </row>
    <row r="1939" spans="1:5">
      <c r="A1939" s="291" t="s">
        <v>607</v>
      </c>
      <c r="B1939" s="292">
        <v>620500.66000000015</v>
      </c>
      <c r="C1939" s="292">
        <v>380170.29032880964</v>
      </c>
      <c r="D1939" s="292">
        <v>240330.36967119042</v>
      </c>
    </row>
    <row r="1940" spans="1:5">
      <c r="A1940" s="294" t="s">
        <v>608</v>
      </c>
      <c r="B1940" s="292">
        <v>15137.81</v>
      </c>
      <c r="C1940" s="292">
        <v>12669.480330377499</v>
      </c>
      <c r="D1940" s="292">
        <v>2468.3296696225007</v>
      </c>
    </row>
    <row r="1941" spans="1:5">
      <c r="A1941" s="294" t="s">
        <v>142</v>
      </c>
      <c r="B1941" s="292">
        <v>14585.06</v>
      </c>
      <c r="C1941" s="292">
        <v>12206.860225315</v>
      </c>
      <c r="D1941" s="292">
        <v>2378.1997746849993</v>
      </c>
    </row>
    <row r="1942" spans="1:5">
      <c r="A1942" s="294" t="s">
        <v>322</v>
      </c>
      <c r="B1942" s="292">
        <v>932.9</v>
      </c>
      <c r="C1942" s="292">
        <v>780.78389147500002</v>
      </c>
      <c r="D1942" s="292">
        <v>152.11610852499996</v>
      </c>
    </row>
    <row r="1943" spans="1:5">
      <c r="A1943" s="294" t="s">
        <v>145</v>
      </c>
      <c r="B1943" s="292">
        <v>19649.28</v>
      </c>
      <c r="C1943" s="292">
        <v>1323.1868380416001</v>
      </c>
      <c r="D1943" s="292">
        <v>18326.093161958397</v>
      </c>
    </row>
    <row r="1944" spans="1:5">
      <c r="A1944" s="294" t="s">
        <v>365</v>
      </c>
      <c r="B1944" s="292">
        <v>41930.410000000003</v>
      </c>
      <c r="C1944" s="292">
        <v>35093.352654027498</v>
      </c>
      <c r="D1944" s="292">
        <v>6837.0573459725056</v>
      </c>
    </row>
    <row r="1945" spans="1:5">
      <c r="A1945" s="294" t="s">
        <v>84</v>
      </c>
      <c r="B1945" s="292">
        <v>0</v>
      </c>
      <c r="C1945" s="292">
        <v>0</v>
      </c>
      <c r="D1945" s="292">
        <v>0</v>
      </c>
    </row>
    <row r="1946" spans="1:5">
      <c r="A1946" s="294" t="s">
        <v>154</v>
      </c>
      <c r="B1946" s="292">
        <v>5760.12</v>
      </c>
      <c r="C1946" s="292">
        <v>4774.9053753155995</v>
      </c>
      <c r="D1946" s="292">
        <v>985.21462468440018</v>
      </c>
    </row>
    <row r="1947" spans="1:5">
      <c r="A1947" s="294" t="s">
        <v>157</v>
      </c>
      <c r="B1947" s="292">
        <v>9752.9</v>
      </c>
      <c r="C1947" s="292">
        <v>8162.6189464750005</v>
      </c>
      <c r="D1947" s="292">
        <v>1590.2810535249992</v>
      </c>
    </row>
    <row r="1948" spans="1:5">
      <c r="A1948" s="294" t="s">
        <v>130</v>
      </c>
      <c r="B1948" s="292">
        <v>1532.52</v>
      </c>
      <c r="C1948" s="292">
        <v>-172.9300012308</v>
      </c>
      <c r="D1948" s="292">
        <v>1705.4500012307999</v>
      </c>
    </row>
    <row r="1949" spans="1:5">
      <c r="A1949" s="294" t="s">
        <v>329</v>
      </c>
      <c r="B1949" s="292">
        <v>26013.850000000002</v>
      </c>
      <c r="C1949" s="292">
        <v>21772.103157087502</v>
      </c>
      <c r="D1949" s="292">
        <v>4241.7468429125001</v>
      </c>
    </row>
    <row r="1950" spans="1:5">
      <c r="A1950" s="294" t="s">
        <v>248</v>
      </c>
      <c r="B1950" s="292">
        <v>262557.47000000003</v>
      </c>
      <c r="C1950" s="292">
        <v>219745.57097484253</v>
      </c>
      <c r="D1950" s="292">
        <v>42811.899025157501</v>
      </c>
    </row>
    <row r="1951" spans="1:5">
      <c r="A1951" s="295" t="s">
        <v>510</v>
      </c>
      <c r="B1951" s="296">
        <v>40404.590000000004</v>
      </c>
      <c r="C1951" s="296">
        <v>33816.3286672225</v>
      </c>
      <c r="D1951" s="296">
        <v>6588.2613327775034</v>
      </c>
      <c r="E1951" s="299" t="s">
        <v>149</v>
      </c>
    </row>
    <row r="1952" spans="1:5">
      <c r="A1952" s="294" t="s">
        <v>230</v>
      </c>
      <c r="B1952" s="292">
        <v>22963.09</v>
      </c>
      <c r="C1952" s="292">
        <v>708.01448500280003</v>
      </c>
      <c r="D1952" s="292">
        <v>22255.075514997199</v>
      </c>
    </row>
    <row r="1953" spans="1:5">
      <c r="A1953" s="294" t="s">
        <v>579</v>
      </c>
      <c r="B1953" s="292">
        <v>22911.54</v>
      </c>
      <c r="C1953" s="292">
        <v>19175.647294334998</v>
      </c>
      <c r="D1953" s="292">
        <v>3735.8927056650027</v>
      </c>
    </row>
    <row r="1954" spans="1:5">
      <c r="A1954" s="294" t="s">
        <v>110</v>
      </c>
      <c r="B1954" s="292">
        <v>133972.07</v>
      </c>
      <c r="C1954" s="292">
        <v>9021.7086676554009</v>
      </c>
      <c r="D1954" s="292">
        <v>124950.3613323446</v>
      </c>
    </row>
    <row r="1955" spans="1:5">
      <c r="A1955" s="294" t="s">
        <v>414</v>
      </c>
      <c r="B1955" s="292">
        <v>1906.52</v>
      </c>
      <c r="C1955" s="292">
        <v>682.11329570999999</v>
      </c>
      <c r="D1955" s="292">
        <v>1224.4067042900001</v>
      </c>
    </row>
    <row r="1956" spans="1:5">
      <c r="A1956" s="294" t="s">
        <v>167</v>
      </c>
      <c r="B1956" s="292">
        <v>490.53000000000003</v>
      </c>
      <c r="C1956" s="292">
        <v>410.54552715750003</v>
      </c>
      <c r="D1956" s="292">
        <v>79.984472842499997</v>
      </c>
    </row>
    <row r="1957" spans="1:5">
      <c r="A1957" s="291" t="s">
        <v>609</v>
      </c>
      <c r="B1957" s="292">
        <v>1321481.3899999999</v>
      </c>
      <c r="C1957" s="292">
        <v>807281.19711208704</v>
      </c>
      <c r="D1957" s="292">
        <v>514200.19288791297</v>
      </c>
    </row>
    <row r="1958" spans="1:5">
      <c r="A1958" s="295" t="s">
        <v>610</v>
      </c>
      <c r="B1958" s="296">
        <v>19447.57</v>
      </c>
      <c r="C1958" s="296">
        <v>18147.365173839902</v>
      </c>
      <c r="D1958" s="296">
        <v>1300.2048261600976</v>
      </c>
      <c r="E1958" s="299" t="s">
        <v>149</v>
      </c>
    </row>
    <row r="1959" spans="1:5">
      <c r="A1959" s="294" t="s">
        <v>611</v>
      </c>
      <c r="B1959" s="292">
        <v>43945.62</v>
      </c>
      <c r="C1959" s="292">
        <v>24097.220372916003</v>
      </c>
      <c r="D1959" s="292">
        <v>19848.399627084</v>
      </c>
    </row>
    <row r="1960" spans="1:5">
      <c r="A1960" s="295" t="s">
        <v>512</v>
      </c>
      <c r="B1960" s="296">
        <v>23034.98</v>
      </c>
      <c r="C1960" s="296">
        <v>21494.931954588599</v>
      </c>
      <c r="D1960" s="296">
        <v>1540.0480454114004</v>
      </c>
      <c r="E1960" s="299" t="s">
        <v>149</v>
      </c>
    </row>
    <row r="1961" spans="1:5">
      <c r="A1961" s="294" t="s">
        <v>142</v>
      </c>
      <c r="B1961" s="292">
        <v>12313.34</v>
      </c>
      <c r="C1961" s="292">
        <v>11490.107889553801</v>
      </c>
      <c r="D1961" s="292">
        <v>823.23211044619893</v>
      </c>
    </row>
    <row r="1962" spans="1:5">
      <c r="A1962" s="294" t="s">
        <v>143</v>
      </c>
      <c r="B1962" s="292">
        <v>11307.37</v>
      </c>
      <c r="C1962" s="292">
        <v>543.88630617920001</v>
      </c>
      <c r="D1962" s="292">
        <v>10763.483693820801</v>
      </c>
    </row>
    <row r="1963" spans="1:5">
      <c r="A1963" s="294" t="s">
        <v>321</v>
      </c>
      <c r="B1963" s="292">
        <v>0</v>
      </c>
      <c r="C1963" s="292">
        <v>0</v>
      </c>
      <c r="D1963" s="292">
        <v>0</v>
      </c>
    </row>
    <row r="1964" spans="1:5">
      <c r="A1964" s="294" t="s">
        <v>322</v>
      </c>
      <c r="B1964" s="292">
        <v>9300.380000000001</v>
      </c>
      <c r="C1964" s="292">
        <v>447.34976606080005</v>
      </c>
      <c r="D1964" s="292">
        <v>8853.0302339392001</v>
      </c>
    </row>
    <row r="1965" spans="1:5">
      <c r="A1965" s="294" t="s">
        <v>145</v>
      </c>
      <c r="B1965" s="292">
        <v>8225.15</v>
      </c>
      <c r="C1965" s="292">
        <v>4510.19355627</v>
      </c>
      <c r="D1965" s="292">
        <v>3714.9564437299996</v>
      </c>
    </row>
    <row r="1966" spans="1:5">
      <c r="A1966" s="294" t="s">
        <v>147</v>
      </c>
      <c r="B1966" s="292">
        <v>1129.3800000000001</v>
      </c>
      <c r="C1966" s="292">
        <v>1068.5400057612001</v>
      </c>
      <c r="D1966" s="292">
        <v>60.839994238800045</v>
      </c>
    </row>
    <row r="1967" spans="1:5">
      <c r="A1967" s="295" t="s">
        <v>148</v>
      </c>
      <c r="B1967" s="296">
        <v>388964.69</v>
      </c>
      <c r="C1967" s="296">
        <v>210103.45353006702</v>
      </c>
      <c r="D1967" s="296">
        <v>178861.23646993298</v>
      </c>
      <c r="E1967" s="299" t="s">
        <v>149</v>
      </c>
    </row>
    <row r="1968" spans="1:5">
      <c r="A1968" s="294" t="s">
        <v>151</v>
      </c>
      <c r="B1968" s="292">
        <v>14911.12</v>
      </c>
      <c r="C1968" s="292">
        <v>13830.463994791899</v>
      </c>
      <c r="D1968" s="292">
        <v>1080.6560052081013</v>
      </c>
    </row>
    <row r="1969" spans="1:4">
      <c r="A1969" s="294" t="s">
        <v>612</v>
      </c>
      <c r="B1969" s="292">
        <v>31.04</v>
      </c>
      <c r="C1969" s="292">
        <v>17.020529472</v>
      </c>
      <c r="D1969" s="292">
        <v>14.019470527999999</v>
      </c>
    </row>
    <row r="1970" spans="1:4">
      <c r="A1970" s="294" t="s">
        <v>613</v>
      </c>
      <c r="B1970" s="292">
        <v>1426.3600000000001</v>
      </c>
      <c r="C1970" s="292">
        <v>782.13280984799997</v>
      </c>
      <c r="D1970" s="292">
        <v>644.22719015200016</v>
      </c>
    </row>
    <row r="1971" spans="1:4">
      <c r="A1971" s="294" t="s">
        <v>544</v>
      </c>
      <c r="B1971" s="292">
        <v>2704.58</v>
      </c>
      <c r="C1971" s="292">
        <v>2523.7600842606003</v>
      </c>
      <c r="D1971" s="292">
        <v>180.81991573939968</v>
      </c>
    </row>
    <row r="1972" spans="1:4">
      <c r="A1972" s="294" t="s">
        <v>370</v>
      </c>
      <c r="B1972" s="292">
        <v>3277.48</v>
      </c>
      <c r="C1972" s="292">
        <v>3087.8117393565003</v>
      </c>
      <c r="D1972" s="292">
        <v>189.66826064349971</v>
      </c>
    </row>
    <row r="1973" spans="1:4">
      <c r="A1973" s="294" t="s">
        <v>371</v>
      </c>
      <c r="B1973" s="292">
        <v>32.71</v>
      </c>
      <c r="C1973" s="292">
        <v>17.936260277999999</v>
      </c>
      <c r="D1973" s="292">
        <v>14.773739722000002</v>
      </c>
    </row>
    <row r="1974" spans="1:4">
      <c r="A1974" s="294" t="s">
        <v>84</v>
      </c>
      <c r="B1974" s="292">
        <v>0</v>
      </c>
      <c r="C1974" s="292">
        <v>0</v>
      </c>
      <c r="D1974" s="292">
        <v>0</v>
      </c>
    </row>
    <row r="1975" spans="1:4">
      <c r="A1975" s="294" t="s">
        <v>154</v>
      </c>
      <c r="B1975" s="292">
        <v>1954.3200000000002</v>
      </c>
      <c r="C1975" s="292">
        <v>2020.3070499423998</v>
      </c>
      <c r="D1975" s="292">
        <v>-65.987049942399835</v>
      </c>
    </row>
    <row r="1976" spans="1:4">
      <c r="A1976" s="294" t="s">
        <v>381</v>
      </c>
      <c r="B1976" s="292">
        <v>3238.98</v>
      </c>
      <c r="C1976" s="292">
        <v>1464.4772432802001</v>
      </c>
      <c r="D1976" s="292">
        <v>1774.5027567197999</v>
      </c>
    </row>
    <row r="1977" spans="1:4">
      <c r="A1977" s="294" t="s">
        <v>157</v>
      </c>
      <c r="B1977" s="292">
        <v>3679.9300000000003</v>
      </c>
      <c r="C1977" s="292">
        <v>3164.4717949316</v>
      </c>
      <c r="D1977" s="292">
        <v>515.45820506840005</v>
      </c>
    </row>
    <row r="1978" spans="1:4">
      <c r="A1978" s="294" t="s">
        <v>130</v>
      </c>
      <c r="B1978" s="292">
        <v>29814.45</v>
      </c>
      <c r="C1978" s="292">
        <v>-1589.6900760525</v>
      </c>
      <c r="D1978" s="292">
        <v>31404.140076052499</v>
      </c>
    </row>
    <row r="1979" spans="1:4">
      <c r="A1979" s="294" t="s">
        <v>532</v>
      </c>
      <c r="B1979" s="292">
        <v>0</v>
      </c>
      <c r="C1979" s="292">
        <v>0</v>
      </c>
      <c r="D1979" s="292">
        <v>0</v>
      </c>
    </row>
    <row r="1980" spans="1:4">
      <c r="A1980" s="294" t="s">
        <v>229</v>
      </c>
      <c r="B1980" s="292">
        <v>8081.89</v>
      </c>
      <c r="C1980" s="292">
        <v>3654.1577866161001</v>
      </c>
      <c r="D1980" s="292">
        <v>4427.7322133839007</v>
      </c>
    </row>
    <row r="1981" spans="1:4">
      <c r="A1981" s="294" t="s">
        <v>459</v>
      </c>
      <c r="B1981" s="292">
        <v>2146.35</v>
      </c>
      <c r="C1981" s="292">
        <v>1300.8209805284998</v>
      </c>
      <c r="D1981" s="292">
        <v>845.52901947150008</v>
      </c>
    </row>
    <row r="1982" spans="1:4">
      <c r="A1982" s="294" t="s">
        <v>435</v>
      </c>
      <c r="B1982" s="292">
        <v>1777.15</v>
      </c>
      <c r="C1982" s="292">
        <v>974.48562987000003</v>
      </c>
      <c r="D1982" s="292">
        <v>802.66437013000007</v>
      </c>
    </row>
    <row r="1983" spans="1:4">
      <c r="A1983" s="294" t="s">
        <v>436</v>
      </c>
      <c r="B1983" s="292">
        <v>1995.29</v>
      </c>
      <c r="C1983" s="292">
        <v>902.69788728009996</v>
      </c>
      <c r="D1983" s="292">
        <v>1092.5921127198999</v>
      </c>
    </row>
    <row r="1984" spans="1:4">
      <c r="A1984" s="294" t="s">
        <v>248</v>
      </c>
      <c r="B1984" s="292">
        <v>614793.93000000005</v>
      </c>
      <c r="C1984" s="292">
        <v>417953.27110100607</v>
      </c>
      <c r="D1984" s="292">
        <v>196840.65889899392</v>
      </c>
    </row>
    <row r="1985" spans="1:5">
      <c r="A1985" s="294" t="s">
        <v>497</v>
      </c>
      <c r="B1985" s="292">
        <v>57819.950000000004</v>
      </c>
      <c r="C1985" s="292">
        <v>27255.2576519225</v>
      </c>
      <c r="D1985" s="292">
        <v>30564.692348077504</v>
      </c>
    </row>
    <row r="1986" spans="1:5">
      <c r="A1986" s="294" t="s">
        <v>395</v>
      </c>
      <c r="B1986" s="292">
        <v>4581.4800000000005</v>
      </c>
      <c r="C1986" s="292">
        <v>2776.6605194268</v>
      </c>
      <c r="D1986" s="292">
        <v>1804.8194805732005</v>
      </c>
    </row>
    <row r="1987" spans="1:5">
      <c r="A1987" s="294" t="s">
        <v>230</v>
      </c>
      <c r="B1987" s="292">
        <v>11638.470000000001</v>
      </c>
      <c r="C1987" s="292">
        <v>234.01937576519998</v>
      </c>
      <c r="D1987" s="292">
        <v>11404.4506242348</v>
      </c>
    </row>
    <row r="1988" spans="1:5">
      <c r="A1988" s="294" t="s">
        <v>163</v>
      </c>
      <c r="B1988" s="292">
        <v>2713.48</v>
      </c>
      <c r="C1988" s="292">
        <v>2092.6800057239998</v>
      </c>
      <c r="D1988" s="292">
        <v>620.79999427600023</v>
      </c>
    </row>
    <row r="1989" spans="1:5">
      <c r="A1989" s="294" t="s">
        <v>438</v>
      </c>
      <c r="B1989" s="292">
        <v>74.600000000000009</v>
      </c>
      <c r="C1989" s="292">
        <v>35.165063629999999</v>
      </c>
      <c r="D1989" s="292">
        <v>39.43493637000001</v>
      </c>
    </row>
    <row r="1990" spans="1:5">
      <c r="A1990" s="294" t="s">
        <v>498</v>
      </c>
      <c r="B1990" s="292">
        <v>27491.670000000002</v>
      </c>
      <c r="C1990" s="292">
        <v>25901.566706161102</v>
      </c>
      <c r="D1990" s="292">
        <v>1590.1032938388994</v>
      </c>
    </row>
    <row r="1991" spans="1:5">
      <c r="A1991" s="295" t="s">
        <v>614</v>
      </c>
      <c r="B1991" s="296">
        <v>3969.6600000000003</v>
      </c>
      <c r="C1991" s="296">
        <v>3704.2607192562</v>
      </c>
      <c r="D1991" s="296">
        <v>265.39928074380032</v>
      </c>
      <c r="E1991" s="299" t="s">
        <v>149</v>
      </c>
    </row>
    <row r="1992" spans="1:5">
      <c r="A1992" s="294" t="s">
        <v>440</v>
      </c>
      <c r="B1992" s="292">
        <v>4821.99</v>
      </c>
      <c r="C1992" s="292">
        <v>2644.098676182</v>
      </c>
      <c r="D1992" s="292">
        <v>2177.8913238179998</v>
      </c>
    </row>
    <row r="1993" spans="1:5">
      <c r="A1993" s="294" t="s">
        <v>414</v>
      </c>
      <c r="B1993" s="292">
        <v>516.03</v>
      </c>
      <c r="C1993" s="292">
        <v>373.34999617320005</v>
      </c>
      <c r="D1993" s="292">
        <v>142.68000382679992</v>
      </c>
    </row>
    <row r="1994" spans="1:5">
      <c r="A1994" s="294" t="s">
        <v>167</v>
      </c>
      <c r="B1994" s="292">
        <v>320</v>
      </c>
      <c r="C1994" s="292">
        <v>256.96502720000001</v>
      </c>
      <c r="D1994" s="292">
        <v>63.034972799999991</v>
      </c>
    </row>
    <row r="1995" spans="1:5">
      <c r="A1995" s="291" t="s">
        <v>615</v>
      </c>
      <c r="B1995" s="292">
        <v>0</v>
      </c>
      <c r="C1995" s="292">
        <v>0</v>
      </c>
      <c r="D1995" s="292">
        <v>0</v>
      </c>
    </row>
    <row r="1996" spans="1:5">
      <c r="A1996" s="294" t="s">
        <v>84</v>
      </c>
      <c r="B1996" s="292">
        <v>0</v>
      </c>
      <c r="C1996" s="292">
        <v>0</v>
      </c>
      <c r="D1996" s="292">
        <v>0</v>
      </c>
    </row>
    <row r="1997" spans="1:5">
      <c r="A1997" s="291" t="s">
        <v>616</v>
      </c>
      <c r="B1997" s="292">
        <v>0</v>
      </c>
      <c r="C1997" s="292">
        <v>0</v>
      </c>
      <c r="D1997" s="292">
        <v>0</v>
      </c>
    </row>
    <row r="1998" spans="1:5">
      <c r="A1998" s="294" t="s">
        <v>84</v>
      </c>
      <c r="B1998" s="292">
        <v>0</v>
      </c>
      <c r="C1998" s="292">
        <v>0</v>
      </c>
      <c r="D1998" s="292">
        <v>0</v>
      </c>
    </row>
    <row r="1999" spans="1:5">
      <c r="A1999" s="294" t="s">
        <v>331</v>
      </c>
      <c r="B1999" s="292">
        <v>0</v>
      </c>
      <c r="C1999" s="292">
        <v>0</v>
      </c>
      <c r="D1999" s="292">
        <v>0</v>
      </c>
    </row>
    <row r="2000" spans="1:5">
      <c r="A2000" s="291" t="s">
        <v>617</v>
      </c>
      <c r="B2000" s="292">
        <v>2499285.1500000008</v>
      </c>
      <c r="C2000" s="292">
        <v>930132.32959504577</v>
      </c>
      <c r="D2000" s="292">
        <v>1569152.820404954</v>
      </c>
    </row>
    <row r="2001" spans="1:5">
      <c r="A2001" s="295" t="s">
        <v>526</v>
      </c>
      <c r="B2001" s="296">
        <v>9800.7900000000009</v>
      </c>
      <c r="C2001" s="296">
        <v>4054.2081204744004</v>
      </c>
      <c r="D2001" s="296">
        <v>5746.5818795256</v>
      </c>
      <c r="E2001" s="299" t="s">
        <v>149</v>
      </c>
    </row>
    <row r="2002" spans="1:5">
      <c r="A2002" s="294" t="s">
        <v>418</v>
      </c>
      <c r="B2002" s="292">
        <v>46925.88</v>
      </c>
      <c r="C2002" s="292">
        <v>19411.423339996803</v>
      </c>
      <c r="D2002" s="292">
        <v>27514.456660003194</v>
      </c>
    </row>
    <row r="2003" spans="1:5">
      <c r="A2003" s="295" t="s">
        <v>101</v>
      </c>
      <c r="B2003" s="296">
        <v>2794.23</v>
      </c>
      <c r="C2003" s="296">
        <v>1155.8649819528002</v>
      </c>
      <c r="D2003" s="296">
        <v>1638.3650180471998</v>
      </c>
      <c r="E2003" s="299" t="s">
        <v>149</v>
      </c>
    </row>
    <row r="2004" spans="1:5">
      <c r="A2004" s="294" t="s">
        <v>142</v>
      </c>
      <c r="B2004" s="292">
        <v>11026.74</v>
      </c>
      <c r="C2004" s="292">
        <v>4561.3362647663998</v>
      </c>
      <c r="D2004" s="292">
        <v>6465.4037352335999</v>
      </c>
    </row>
    <row r="2005" spans="1:5">
      <c r="A2005" s="294" t="s">
        <v>143</v>
      </c>
      <c r="B2005" s="292">
        <v>27850.29</v>
      </c>
      <c r="C2005" s="292">
        <v>803.76187592609995</v>
      </c>
      <c r="D2005" s="292">
        <v>27046.528124073902</v>
      </c>
    </row>
    <row r="2006" spans="1:5">
      <c r="A2006" s="294" t="s">
        <v>321</v>
      </c>
      <c r="B2006" s="292">
        <v>0</v>
      </c>
      <c r="C2006" s="292">
        <v>0</v>
      </c>
      <c r="D2006" s="292">
        <v>0</v>
      </c>
    </row>
    <row r="2007" spans="1:5">
      <c r="A2007" s="294" t="s">
        <v>322</v>
      </c>
      <c r="B2007" s="292">
        <v>19780.32</v>
      </c>
      <c r="C2007" s="292">
        <v>570.86181542880001</v>
      </c>
      <c r="D2007" s="292">
        <v>19209.458184571198</v>
      </c>
    </row>
    <row r="2008" spans="1:5">
      <c r="A2008" s="294" t="s">
        <v>245</v>
      </c>
      <c r="B2008" s="292">
        <v>160434.76999999999</v>
      </c>
      <c r="C2008" s="292">
        <v>66365.665149487206</v>
      </c>
      <c r="D2008" s="292">
        <v>94069.104850512784</v>
      </c>
    </row>
    <row r="2009" spans="1:5">
      <c r="A2009" s="294" t="s">
        <v>354</v>
      </c>
      <c r="B2009" s="292">
        <v>319906.17</v>
      </c>
      <c r="C2009" s="292">
        <v>109368.8719900749</v>
      </c>
      <c r="D2009" s="292">
        <v>210537.29800992509</v>
      </c>
    </row>
    <row r="2010" spans="1:5">
      <c r="A2010" s="294" t="s">
        <v>420</v>
      </c>
      <c r="B2010" s="292">
        <v>34964.31</v>
      </c>
      <c r="C2010" s="292">
        <v>14463.384026061602</v>
      </c>
      <c r="D2010" s="292">
        <v>20500.925973938396</v>
      </c>
    </row>
    <row r="2011" spans="1:5">
      <c r="A2011" s="294" t="s">
        <v>421</v>
      </c>
      <c r="B2011" s="292">
        <v>30754.959999999999</v>
      </c>
      <c r="C2011" s="292">
        <v>12722.138580345601</v>
      </c>
      <c r="D2011" s="292">
        <v>18032.8214196544</v>
      </c>
    </row>
    <row r="2012" spans="1:5">
      <c r="A2012" s="294" t="s">
        <v>146</v>
      </c>
      <c r="B2012" s="292">
        <v>38806</v>
      </c>
      <c r="C2012" s="292">
        <v>16052.54273616</v>
      </c>
      <c r="D2012" s="292">
        <v>22753.457263839999</v>
      </c>
    </row>
    <row r="2013" spans="1:5">
      <c r="A2013" s="294" t="s">
        <v>599</v>
      </c>
      <c r="B2013" s="292">
        <v>0</v>
      </c>
      <c r="C2013" s="292">
        <v>0</v>
      </c>
      <c r="D2013" s="292">
        <v>0</v>
      </c>
    </row>
    <row r="2014" spans="1:5">
      <c r="A2014" s="294" t="s">
        <v>147</v>
      </c>
      <c r="B2014" s="292">
        <v>42804.66</v>
      </c>
      <c r="C2014" s="292">
        <v>14633.970267340201</v>
      </c>
      <c r="D2014" s="292">
        <v>28170.689732659805</v>
      </c>
    </row>
    <row r="2015" spans="1:5">
      <c r="A2015" s="295" t="s">
        <v>148</v>
      </c>
      <c r="B2015" s="296">
        <v>534466.02</v>
      </c>
      <c r="C2015" s="296">
        <v>221087.9407069872</v>
      </c>
      <c r="D2015" s="296">
        <v>313378.07929301285</v>
      </c>
      <c r="E2015" s="299" t="s">
        <v>149</v>
      </c>
    </row>
    <row r="2016" spans="1:5">
      <c r="A2016" s="294" t="s">
        <v>151</v>
      </c>
      <c r="B2016" s="292">
        <v>19580.75</v>
      </c>
      <c r="C2016" s="292">
        <v>8099.7996748200003</v>
      </c>
      <c r="D2016" s="292">
        <v>11480.95032518</v>
      </c>
    </row>
    <row r="2017" spans="1:4">
      <c r="A2017" s="294" t="s">
        <v>423</v>
      </c>
      <c r="B2017" s="292">
        <v>72165.600000000006</v>
      </c>
      <c r="C2017" s="292">
        <v>29852.120241215998</v>
      </c>
      <c r="D2017" s="292">
        <v>42313.479758784008</v>
      </c>
    </row>
    <row r="2018" spans="1:4">
      <c r="A2018" s="294" t="s">
        <v>426</v>
      </c>
      <c r="B2018" s="292">
        <v>5893.7300000000005</v>
      </c>
      <c r="C2018" s="292">
        <v>2438.0083672728001</v>
      </c>
      <c r="D2018" s="292">
        <v>3455.7216327272004</v>
      </c>
    </row>
    <row r="2019" spans="1:4">
      <c r="A2019" s="294" t="s">
        <v>84</v>
      </c>
      <c r="B2019" s="292">
        <v>0</v>
      </c>
      <c r="C2019" s="292">
        <v>0</v>
      </c>
      <c r="D2019" s="292">
        <v>0</v>
      </c>
    </row>
    <row r="2020" spans="1:4">
      <c r="A2020" s="294" t="s">
        <v>154</v>
      </c>
      <c r="B2020" s="292">
        <v>30145.7</v>
      </c>
      <c r="C2020" s="292">
        <v>10306.150720228999</v>
      </c>
      <c r="D2020" s="292">
        <v>19839.549279771003</v>
      </c>
    </row>
    <row r="2021" spans="1:4">
      <c r="A2021" s="294" t="s">
        <v>157</v>
      </c>
      <c r="B2021" s="292">
        <v>20851.09</v>
      </c>
      <c r="C2021" s="292">
        <v>8625.2902468824013</v>
      </c>
      <c r="D2021" s="292">
        <v>12225.799753117599</v>
      </c>
    </row>
    <row r="2022" spans="1:4">
      <c r="A2022" s="294" t="s">
        <v>618</v>
      </c>
      <c r="B2022" s="292">
        <v>6164.28</v>
      </c>
      <c r="C2022" s="292">
        <v>2549.9244482208001</v>
      </c>
      <c r="D2022" s="292">
        <v>3614.3555517791997</v>
      </c>
    </row>
    <row r="2023" spans="1:4">
      <c r="A2023" s="294" t="s">
        <v>130</v>
      </c>
      <c r="B2023" s="292">
        <v>12507.04</v>
      </c>
      <c r="C2023" s="292">
        <v>-1163.1399616928002</v>
      </c>
      <c r="D2023" s="292">
        <v>13670.1799616928</v>
      </c>
    </row>
    <row r="2024" spans="1:4">
      <c r="A2024" s="294" t="s">
        <v>158</v>
      </c>
      <c r="B2024" s="292">
        <v>8402.92</v>
      </c>
      <c r="C2024" s="292">
        <v>2872.7732316724</v>
      </c>
      <c r="D2024" s="292">
        <v>5530.1467683276005</v>
      </c>
    </row>
    <row r="2025" spans="1:4">
      <c r="A2025" s="294" t="s">
        <v>229</v>
      </c>
      <c r="B2025" s="292">
        <v>56853.56</v>
      </c>
      <c r="C2025" s="292">
        <v>23518.1209504416</v>
      </c>
      <c r="D2025" s="292">
        <v>33335.439049558394</v>
      </c>
    </row>
    <row r="2026" spans="1:4">
      <c r="A2026" s="294" t="s">
        <v>390</v>
      </c>
      <c r="B2026" s="292">
        <v>61620.49</v>
      </c>
      <c r="C2026" s="292">
        <v>4149.5373531077994</v>
      </c>
      <c r="D2026" s="292">
        <v>57470.952646892198</v>
      </c>
    </row>
    <row r="2027" spans="1:4">
      <c r="A2027" s="294" t="s">
        <v>619</v>
      </c>
      <c r="B2027" s="292">
        <v>11131.77</v>
      </c>
      <c r="C2027" s="292">
        <v>2891.3755131221997</v>
      </c>
      <c r="D2027" s="292">
        <v>8240.3944868778017</v>
      </c>
    </row>
    <row r="2028" spans="1:4">
      <c r="A2028" s="294" t="s">
        <v>98</v>
      </c>
      <c r="B2028" s="292">
        <v>9176.57</v>
      </c>
      <c r="C2028" s="292">
        <v>3795.9924263352004</v>
      </c>
      <c r="D2028" s="292">
        <v>5380.5775736647993</v>
      </c>
    </row>
    <row r="2029" spans="1:4">
      <c r="A2029" s="294" t="s">
        <v>434</v>
      </c>
      <c r="B2029" s="292">
        <v>28397.690000000002</v>
      </c>
      <c r="C2029" s="292">
        <v>11747.027066258401</v>
      </c>
      <c r="D2029" s="292">
        <v>16650.662933741602</v>
      </c>
    </row>
    <row r="2030" spans="1:4">
      <c r="A2030" s="294" t="s">
        <v>435</v>
      </c>
      <c r="B2030" s="292">
        <v>12464.95</v>
      </c>
      <c r="C2030" s="292">
        <v>5156.2681693320001</v>
      </c>
      <c r="D2030" s="292">
        <v>7308.6818306680007</v>
      </c>
    </row>
    <row r="2031" spans="1:4">
      <c r="A2031" s="294" t="s">
        <v>436</v>
      </c>
      <c r="B2031" s="292">
        <v>35989.620000000003</v>
      </c>
      <c r="C2031" s="292">
        <v>14887.5151550832</v>
      </c>
      <c r="D2031" s="292">
        <v>21102.104844916801</v>
      </c>
    </row>
    <row r="2032" spans="1:4">
      <c r="A2032" s="294" t="s">
        <v>578</v>
      </c>
      <c r="B2032" s="292">
        <v>10256.27</v>
      </c>
      <c r="C2032" s="292">
        <v>4242.6225967272003</v>
      </c>
      <c r="D2032" s="292">
        <v>6013.6474032728001</v>
      </c>
    </row>
    <row r="2033" spans="1:4">
      <c r="A2033" s="294" t="s">
        <v>329</v>
      </c>
      <c r="B2033" s="292">
        <v>11433.2</v>
      </c>
      <c r="C2033" s="292">
        <v>4729.4730611519999</v>
      </c>
      <c r="D2033" s="292">
        <v>6703.7269388480008</v>
      </c>
    </row>
    <row r="2034" spans="1:4">
      <c r="A2034" s="294" t="s">
        <v>604</v>
      </c>
      <c r="B2034" s="292">
        <v>10619.960000000001</v>
      </c>
      <c r="C2034" s="292">
        <v>4393.0670967456008</v>
      </c>
      <c r="D2034" s="292">
        <v>6226.8929032544002</v>
      </c>
    </row>
    <row r="2035" spans="1:4">
      <c r="A2035" s="294" t="s">
        <v>248</v>
      </c>
      <c r="B2035" s="292">
        <v>534627.47</v>
      </c>
      <c r="C2035" s="292">
        <v>221154.7263335592</v>
      </c>
      <c r="D2035" s="292">
        <v>313472.74366644077</v>
      </c>
    </row>
    <row r="2036" spans="1:4">
      <c r="A2036" s="294" t="s">
        <v>331</v>
      </c>
      <c r="B2036" s="292">
        <v>11794.12</v>
      </c>
      <c r="C2036" s="292">
        <v>1021.1382119536</v>
      </c>
      <c r="D2036" s="292">
        <v>10772.981788046402</v>
      </c>
    </row>
    <row r="2037" spans="1:4">
      <c r="A2037" s="294" t="s">
        <v>230</v>
      </c>
      <c r="B2037" s="292">
        <v>34709.199999999997</v>
      </c>
      <c r="C2037" s="292">
        <v>594.19998429600003</v>
      </c>
      <c r="D2037" s="292">
        <v>34115.000015703998</v>
      </c>
    </row>
    <row r="2038" spans="1:4">
      <c r="A2038" s="294" t="s">
        <v>161</v>
      </c>
      <c r="B2038" s="292">
        <v>15005.85</v>
      </c>
      <c r="C2038" s="292">
        <v>17.922687123000003</v>
      </c>
      <c r="D2038" s="292">
        <v>14987.927312877</v>
      </c>
    </row>
    <row r="2039" spans="1:4">
      <c r="A2039" s="294" t="s">
        <v>162</v>
      </c>
      <c r="B2039" s="292">
        <v>5481.84</v>
      </c>
      <c r="C2039" s="292">
        <v>566.5945403664</v>
      </c>
      <c r="D2039" s="292">
        <v>4915.2454596336001</v>
      </c>
    </row>
    <row r="2040" spans="1:4">
      <c r="A2040" s="294" t="s">
        <v>163</v>
      </c>
      <c r="B2040" s="292">
        <v>23554.75</v>
      </c>
      <c r="C2040" s="292">
        <v>8052.8501138575002</v>
      </c>
      <c r="D2040" s="292">
        <v>15501.899886142499</v>
      </c>
    </row>
    <row r="2041" spans="1:4">
      <c r="A2041" s="294" t="s">
        <v>438</v>
      </c>
      <c r="B2041" s="292">
        <v>38163.14</v>
      </c>
      <c r="C2041" s="292">
        <v>15786.616394270401</v>
      </c>
      <c r="D2041" s="292">
        <v>22376.523605729599</v>
      </c>
    </row>
    <row r="2042" spans="1:4">
      <c r="A2042" s="294" t="s">
        <v>440</v>
      </c>
      <c r="B2042" s="292">
        <v>92281.77</v>
      </c>
      <c r="C2042" s="292">
        <v>38173.402481407204</v>
      </c>
      <c r="D2042" s="292">
        <v>54108.3675185928</v>
      </c>
    </row>
    <row r="2043" spans="1:4">
      <c r="A2043" s="294" t="s">
        <v>92</v>
      </c>
      <c r="B2043" s="292">
        <v>3110.7200000000003</v>
      </c>
      <c r="C2043" s="292">
        <v>1286.7846657791999</v>
      </c>
      <c r="D2043" s="292">
        <v>1823.9353342208003</v>
      </c>
    </row>
    <row r="2044" spans="1:4">
      <c r="A2044" s="294" t="s">
        <v>441</v>
      </c>
      <c r="B2044" s="292">
        <v>32220.309999999998</v>
      </c>
      <c r="C2044" s="292">
        <v>13328.297254221599</v>
      </c>
      <c r="D2044" s="292">
        <v>18892.0127457784</v>
      </c>
    </row>
    <row r="2045" spans="1:4">
      <c r="A2045" s="294" t="s">
        <v>620</v>
      </c>
      <c r="B2045" s="292">
        <v>4365.6499999999996</v>
      </c>
      <c r="C2045" s="292">
        <v>1805.9007162840001</v>
      </c>
      <c r="D2045" s="292">
        <v>2559.7492837159998</v>
      </c>
    </row>
    <row r="2046" spans="1:4">
      <c r="A2046" s="291" t="s">
        <v>621</v>
      </c>
      <c r="B2046" s="292">
        <v>15118.740000000002</v>
      </c>
      <c r="C2046" s="292">
        <v>5346.1488020314</v>
      </c>
      <c r="D2046" s="292">
        <v>9772.5911979686007</v>
      </c>
    </row>
    <row r="2047" spans="1:4">
      <c r="A2047" s="294" t="s">
        <v>84</v>
      </c>
      <c r="B2047" s="292">
        <v>0</v>
      </c>
      <c r="C2047" s="292">
        <v>0</v>
      </c>
      <c r="D2047" s="292">
        <v>0</v>
      </c>
    </row>
    <row r="2048" spans="1:4">
      <c r="A2048" s="294" t="s">
        <v>414</v>
      </c>
      <c r="B2048" s="292">
        <v>15118.740000000002</v>
      </c>
      <c r="C2048" s="292">
        <v>5346.1488020314</v>
      </c>
      <c r="D2048" s="292">
        <v>9772.5911979686007</v>
      </c>
    </row>
    <row r="2049" spans="1:5">
      <c r="A2049" s="291" t="s">
        <v>622</v>
      </c>
      <c r="B2049" s="292">
        <v>702375.06</v>
      </c>
      <c r="C2049" s="292">
        <v>144979.04920666741</v>
      </c>
      <c r="D2049" s="292">
        <v>557396.01079333259</v>
      </c>
    </row>
    <row r="2050" spans="1:5">
      <c r="A2050" s="295" t="s">
        <v>101</v>
      </c>
      <c r="B2050" s="296">
        <v>3433.19</v>
      </c>
      <c r="C2050" s="296">
        <v>1023.8492863262001</v>
      </c>
      <c r="D2050" s="296">
        <v>2409.3407136738001</v>
      </c>
      <c r="E2050" s="299" t="s">
        <v>149</v>
      </c>
    </row>
    <row r="2051" spans="1:5">
      <c r="A2051" s="294" t="s">
        <v>322</v>
      </c>
      <c r="B2051" s="292">
        <v>9608.2199999999993</v>
      </c>
      <c r="C2051" s="292">
        <v>1941.0590419073999</v>
      </c>
      <c r="D2051" s="292">
        <v>7667.1609580925997</v>
      </c>
    </row>
    <row r="2052" spans="1:5">
      <c r="A2052" s="294" t="s">
        <v>245</v>
      </c>
      <c r="B2052" s="292">
        <v>100617.06</v>
      </c>
      <c r="C2052" s="292">
        <v>30006.118237918799</v>
      </c>
      <c r="D2052" s="292">
        <v>70610.941762081202</v>
      </c>
    </row>
    <row r="2053" spans="1:5">
      <c r="A2053" s="294" t="s">
        <v>145</v>
      </c>
      <c r="B2053" s="292">
        <v>4971.96</v>
      </c>
      <c r="C2053" s="292">
        <v>0</v>
      </c>
      <c r="D2053" s="292">
        <v>4971.96</v>
      </c>
    </row>
    <row r="2054" spans="1:5">
      <c r="A2054" s="294" t="s">
        <v>420</v>
      </c>
      <c r="B2054" s="292">
        <v>6635.02</v>
      </c>
      <c r="C2054" s="292">
        <v>1978.7021667196</v>
      </c>
      <c r="D2054" s="292">
        <v>4656.3178332804</v>
      </c>
    </row>
    <row r="2055" spans="1:5">
      <c r="A2055" s="294" t="s">
        <v>146</v>
      </c>
      <c r="B2055" s="292">
        <v>22692.98</v>
      </c>
      <c r="C2055" s="292">
        <v>0</v>
      </c>
      <c r="D2055" s="292">
        <v>22692.98</v>
      </c>
    </row>
    <row r="2056" spans="1:5">
      <c r="A2056" s="294" t="s">
        <v>422</v>
      </c>
      <c r="B2056" s="292">
        <v>111043.31</v>
      </c>
      <c r="C2056" s="292">
        <v>0</v>
      </c>
      <c r="D2056" s="292">
        <v>111043.31</v>
      </c>
    </row>
    <row r="2057" spans="1:5">
      <c r="A2057" s="294" t="s">
        <v>150</v>
      </c>
      <c r="B2057" s="292">
        <v>9035.51</v>
      </c>
      <c r="C2057" s="292">
        <v>97.126582259300008</v>
      </c>
      <c r="D2057" s="292">
        <v>8938.3834177407007</v>
      </c>
    </row>
    <row r="2058" spans="1:5">
      <c r="A2058" s="294" t="s">
        <v>151</v>
      </c>
      <c r="B2058" s="292">
        <v>4686.07</v>
      </c>
      <c r="C2058" s="292">
        <v>0</v>
      </c>
      <c r="D2058" s="292">
        <v>4686.07</v>
      </c>
    </row>
    <row r="2059" spans="1:5">
      <c r="A2059" s="294" t="s">
        <v>152</v>
      </c>
      <c r="B2059" s="292">
        <v>10353.52</v>
      </c>
      <c r="C2059" s="292">
        <v>0</v>
      </c>
      <c r="D2059" s="292">
        <v>10353.52</v>
      </c>
    </row>
    <row r="2060" spans="1:5">
      <c r="A2060" s="294" t="s">
        <v>84</v>
      </c>
      <c r="B2060" s="292">
        <v>0</v>
      </c>
      <c r="C2060" s="292">
        <v>0</v>
      </c>
      <c r="D2060" s="292">
        <v>0</v>
      </c>
    </row>
    <row r="2061" spans="1:5">
      <c r="A2061" s="294" t="s">
        <v>154</v>
      </c>
      <c r="B2061" s="292">
        <v>1081.97</v>
      </c>
      <c r="C2061" s="292">
        <v>0</v>
      </c>
      <c r="D2061" s="292">
        <v>1081.97</v>
      </c>
    </row>
    <row r="2062" spans="1:5">
      <c r="A2062" s="294" t="s">
        <v>530</v>
      </c>
      <c r="B2062" s="292">
        <v>37153.770000000004</v>
      </c>
      <c r="C2062" s="292">
        <v>399.38184985110001</v>
      </c>
      <c r="D2062" s="292">
        <v>36754.388150148901</v>
      </c>
    </row>
    <row r="2063" spans="1:5">
      <c r="A2063" s="294" t="s">
        <v>246</v>
      </c>
      <c r="B2063" s="292">
        <v>160000</v>
      </c>
      <c r="C2063" s="292">
        <v>47715.356800000001</v>
      </c>
      <c r="D2063" s="292">
        <v>112284.64319999999</v>
      </c>
    </row>
    <row r="2064" spans="1:5">
      <c r="A2064" s="294" t="s">
        <v>157</v>
      </c>
      <c r="B2064" s="292">
        <v>3506.8</v>
      </c>
      <c r="C2064" s="292">
        <v>0</v>
      </c>
      <c r="D2064" s="292">
        <v>3506.8</v>
      </c>
    </row>
    <row r="2065" spans="1:5">
      <c r="A2065" s="294" t="s">
        <v>383</v>
      </c>
      <c r="B2065" s="292">
        <v>3889.53</v>
      </c>
      <c r="C2065" s="292">
        <v>1159.9394483394001</v>
      </c>
      <c r="D2065" s="292">
        <v>2729.5905516605999</v>
      </c>
    </row>
    <row r="2066" spans="1:5">
      <c r="A2066" s="294" t="s">
        <v>432</v>
      </c>
      <c r="B2066" s="292">
        <v>9993.44</v>
      </c>
      <c r="C2066" s="292">
        <v>2018.8814444048</v>
      </c>
      <c r="D2066" s="292">
        <v>7974.5585555952002</v>
      </c>
    </row>
    <row r="2067" spans="1:5">
      <c r="A2067" s="294" t="s">
        <v>331</v>
      </c>
      <c r="B2067" s="292">
        <v>9926.4500000000007</v>
      </c>
      <c r="C2067" s="292">
        <v>859.43482040600009</v>
      </c>
      <c r="D2067" s="292">
        <v>9067.0151795940001</v>
      </c>
    </row>
    <row r="2068" spans="1:5">
      <c r="A2068" s="294" t="s">
        <v>164</v>
      </c>
      <c r="B2068" s="292">
        <v>140000</v>
      </c>
      <c r="C2068" s="292">
        <v>41750.9372</v>
      </c>
      <c r="D2068" s="292">
        <v>98249.0628</v>
      </c>
    </row>
    <row r="2069" spans="1:5">
      <c r="A2069" s="294" t="s">
        <v>332</v>
      </c>
      <c r="B2069" s="292">
        <v>42431.25</v>
      </c>
      <c r="C2069" s="292">
        <v>12653.888957625</v>
      </c>
      <c r="D2069" s="292">
        <v>29777.361042375</v>
      </c>
    </row>
    <row r="2070" spans="1:5">
      <c r="A2070" s="294" t="s">
        <v>606</v>
      </c>
      <c r="B2070" s="292">
        <v>11315.01</v>
      </c>
      <c r="C2070" s="292">
        <v>3374.3733709098001</v>
      </c>
      <c r="D2070" s="292">
        <v>7940.6366290902006</v>
      </c>
    </row>
    <row r="2071" spans="1:5">
      <c r="A2071" s="291" t="s">
        <v>623</v>
      </c>
      <c r="B2071" s="292">
        <v>3067211.6</v>
      </c>
      <c r="C2071" s="292">
        <v>1380563.4533342826</v>
      </c>
      <c r="D2071" s="292">
        <v>1686648.1466657175</v>
      </c>
    </row>
    <row r="2072" spans="1:5">
      <c r="A2072" s="295" t="s">
        <v>624</v>
      </c>
      <c r="B2072" s="296">
        <v>23624.93</v>
      </c>
      <c r="C2072" s="296">
        <v>12954.536641074001</v>
      </c>
      <c r="D2072" s="296">
        <v>10670.393358926</v>
      </c>
      <c r="E2072" s="299" t="s">
        <v>149</v>
      </c>
    </row>
    <row r="2073" spans="1:5">
      <c r="A2073" s="295" t="s">
        <v>487</v>
      </c>
      <c r="B2073" s="296">
        <v>8571.61</v>
      </c>
      <c r="C2073" s="296">
        <v>5854.6003483225004</v>
      </c>
      <c r="D2073" s="296">
        <v>2717.0096516775002</v>
      </c>
      <c r="E2073" s="299" t="s">
        <v>149</v>
      </c>
    </row>
    <row r="2074" spans="1:5">
      <c r="A2074" s="295" t="s">
        <v>489</v>
      </c>
      <c r="B2074" s="296">
        <v>2111.4700000000003</v>
      </c>
      <c r="C2074" s="296">
        <v>954.68319189030001</v>
      </c>
      <c r="D2074" s="296">
        <v>1156.7868081097004</v>
      </c>
      <c r="E2074" s="299" t="s">
        <v>149</v>
      </c>
    </row>
    <row r="2075" spans="1:5">
      <c r="A2075" s="295" t="s">
        <v>610</v>
      </c>
      <c r="B2075" s="296">
        <v>20242.919999999998</v>
      </c>
      <c r="C2075" s="296">
        <v>16662.665440032801</v>
      </c>
      <c r="D2075" s="296">
        <v>3580.2545599671994</v>
      </c>
      <c r="E2075" s="299" t="s">
        <v>149</v>
      </c>
    </row>
    <row r="2076" spans="1:5">
      <c r="A2076" s="294" t="s">
        <v>625</v>
      </c>
      <c r="B2076" s="292">
        <v>41798.01</v>
      </c>
      <c r="C2076" s="292">
        <v>28548.970835722503</v>
      </c>
      <c r="D2076" s="292">
        <v>13249.039164277499</v>
      </c>
    </row>
    <row r="2077" spans="1:5">
      <c r="A2077" s="295" t="s">
        <v>491</v>
      </c>
      <c r="B2077" s="296">
        <v>41390.58</v>
      </c>
      <c r="C2077" s="296">
        <v>12343.539330368401</v>
      </c>
      <c r="D2077" s="296">
        <v>29047.040669631599</v>
      </c>
      <c r="E2077" s="299" t="s">
        <v>149</v>
      </c>
    </row>
    <row r="2078" spans="1:5">
      <c r="A2078" s="294" t="s">
        <v>418</v>
      </c>
      <c r="B2078" s="292">
        <v>66456.39</v>
      </c>
      <c r="C2078" s="292">
        <v>30047.691194621104</v>
      </c>
      <c r="D2078" s="292">
        <v>36408.698805378895</v>
      </c>
    </row>
    <row r="2079" spans="1:5">
      <c r="A2079" s="295" t="s">
        <v>512</v>
      </c>
      <c r="B2079" s="296">
        <v>3768.61</v>
      </c>
      <c r="C2079" s="296">
        <v>4241.7353186292003</v>
      </c>
      <c r="D2079" s="296">
        <v>-473.12531862920014</v>
      </c>
      <c r="E2079" s="299" t="s">
        <v>149</v>
      </c>
    </row>
    <row r="2080" spans="1:5">
      <c r="A2080" s="294" t="s">
        <v>626</v>
      </c>
      <c r="B2080" s="292">
        <v>0</v>
      </c>
      <c r="C2080" s="292">
        <v>0</v>
      </c>
      <c r="D2080" s="292">
        <v>0</v>
      </c>
    </row>
    <row r="2081" spans="1:5">
      <c r="A2081" s="295" t="s">
        <v>320</v>
      </c>
      <c r="B2081" s="296">
        <v>427.99</v>
      </c>
      <c r="C2081" s="296">
        <v>234.684806982</v>
      </c>
      <c r="D2081" s="296">
        <v>193.30519301800001</v>
      </c>
      <c r="E2081" s="299" t="s">
        <v>149</v>
      </c>
    </row>
    <row r="2082" spans="1:5">
      <c r="A2082" s="294" t="s">
        <v>142</v>
      </c>
      <c r="B2082" s="292">
        <v>41881.19</v>
      </c>
      <c r="C2082" s="292">
        <v>14744.809624147802</v>
      </c>
      <c r="D2082" s="292">
        <v>27136.380375852197</v>
      </c>
    </row>
    <row r="2083" spans="1:5">
      <c r="A2083" s="294" t="s">
        <v>321</v>
      </c>
      <c r="B2083" s="292">
        <v>16777.41</v>
      </c>
      <c r="C2083" s="292">
        <v>3712.1818163352004</v>
      </c>
      <c r="D2083" s="292">
        <v>13065.2281836648</v>
      </c>
    </row>
    <row r="2084" spans="1:5">
      <c r="A2084" s="294" t="s">
        <v>322</v>
      </c>
      <c r="B2084" s="292">
        <v>4085.67</v>
      </c>
      <c r="C2084" s="292">
        <v>2790.6035161575001</v>
      </c>
      <c r="D2084" s="292">
        <v>1295.0664838425</v>
      </c>
    </row>
    <row r="2085" spans="1:5">
      <c r="A2085" s="294" t="s">
        <v>245</v>
      </c>
      <c r="B2085" s="292">
        <v>656038.19999999995</v>
      </c>
      <c r="C2085" s="292">
        <v>217383.36124902879</v>
      </c>
      <c r="D2085" s="292">
        <v>438654.83875097113</v>
      </c>
    </row>
    <row r="2086" spans="1:5">
      <c r="A2086" s="294" t="s">
        <v>354</v>
      </c>
      <c r="B2086" s="292">
        <v>151644.49000000002</v>
      </c>
      <c r="C2086" s="292">
        <v>70156.896181439704</v>
      </c>
      <c r="D2086" s="292">
        <v>81487.593818560315</v>
      </c>
    </row>
    <row r="2087" spans="1:5">
      <c r="A2087" s="294" t="s">
        <v>145</v>
      </c>
      <c r="B2087" s="292">
        <v>14397.2</v>
      </c>
      <c r="C2087" s="292">
        <v>4293.5470932560002</v>
      </c>
      <c r="D2087" s="292">
        <v>10103.652906744001</v>
      </c>
    </row>
    <row r="2088" spans="1:5">
      <c r="A2088" s="294" t="s">
        <v>421</v>
      </c>
      <c r="B2088" s="292">
        <v>7528.42</v>
      </c>
      <c r="C2088" s="292">
        <v>3403.9110361457997</v>
      </c>
      <c r="D2088" s="292">
        <v>4124.5089638542004</v>
      </c>
    </row>
    <row r="2089" spans="1:5">
      <c r="A2089" s="294" t="s">
        <v>147</v>
      </c>
      <c r="B2089" s="292">
        <v>2427.83</v>
      </c>
      <c r="C2089" s="292">
        <v>1370.5009791941</v>
      </c>
      <c r="D2089" s="292">
        <v>1057.3290208059</v>
      </c>
    </row>
    <row r="2090" spans="1:5">
      <c r="A2090" s="294" t="s">
        <v>148</v>
      </c>
      <c r="B2090" s="292">
        <v>21381.39</v>
      </c>
      <c r="C2090" s="292">
        <v>8433.2756396069999</v>
      </c>
      <c r="D2090" s="292">
        <v>12948.114360393</v>
      </c>
    </row>
    <row r="2091" spans="1:5">
      <c r="A2091" s="294" t="s">
        <v>150</v>
      </c>
      <c r="B2091" s="292">
        <v>34497.61</v>
      </c>
      <c r="C2091" s="292">
        <v>398.29664094430001</v>
      </c>
      <c r="D2091" s="292">
        <v>34099.313359055697</v>
      </c>
    </row>
    <row r="2092" spans="1:5">
      <c r="A2092" s="294" t="s">
        <v>151</v>
      </c>
      <c r="B2092" s="292">
        <v>24603.34</v>
      </c>
      <c r="C2092" s="292">
        <v>11124.1908065766</v>
      </c>
      <c r="D2092" s="292">
        <v>13479.1491934234</v>
      </c>
    </row>
    <row r="2093" spans="1:5">
      <c r="A2093" s="294" t="s">
        <v>363</v>
      </c>
      <c r="B2093" s="292">
        <v>6263.9800000000005</v>
      </c>
      <c r="C2093" s="292">
        <v>3434.8020683640002</v>
      </c>
      <c r="D2093" s="292">
        <v>2829.1779316360003</v>
      </c>
    </row>
    <row r="2094" spans="1:5">
      <c r="A2094" s="294" t="s">
        <v>364</v>
      </c>
      <c r="B2094" s="292">
        <v>6870.54</v>
      </c>
      <c r="C2094" s="292">
        <v>3767.4042705720003</v>
      </c>
      <c r="D2094" s="292">
        <v>3103.1357294279996</v>
      </c>
    </row>
    <row r="2095" spans="1:5">
      <c r="A2095" s="294" t="s">
        <v>529</v>
      </c>
      <c r="B2095" s="292">
        <v>10016.300000000001</v>
      </c>
      <c r="C2095" s="292">
        <v>4528.7848062869998</v>
      </c>
      <c r="D2095" s="292">
        <v>5487.5151937130013</v>
      </c>
    </row>
    <row r="2096" spans="1:5">
      <c r="A2096" s="294" t="s">
        <v>423</v>
      </c>
      <c r="B2096" s="292">
        <v>12650.67</v>
      </c>
      <c r="C2096" s="292">
        <v>5233.0933571112</v>
      </c>
      <c r="D2096" s="292">
        <v>7417.5766428888001</v>
      </c>
    </row>
    <row r="2097" spans="1:4">
      <c r="A2097" s="294" t="s">
        <v>612</v>
      </c>
      <c r="B2097" s="292">
        <v>2743.92</v>
      </c>
      <c r="C2097" s="292">
        <v>1504.6060318560001</v>
      </c>
      <c r="D2097" s="292">
        <v>1239.313968144</v>
      </c>
    </row>
    <row r="2098" spans="1:4">
      <c r="A2098" s="294" t="s">
        <v>613</v>
      </c>
      <c r="B2098" s="292">
        <v>1106.55</v>
      </c>
      <c r="C2098" s="292">
        <v>606.76761879000003</v>
      </c>
      <c r="D2098" s="292">
        <v>499.78238120999993</v>
      </c>
    </row>
    <row r="2099" spans="1:4">
      <c r="A2099" s="294" t="s">
        <v>627</v>
      </c>
      <c r="B2099" s="292">
        <v>192.67000000000002</v>
      </c>
      <c r="C2099" s="292">
        <v>105.64901460599999</v>
      </c>
      <c r="D2099" s="292">
        <v>87.020985394000022</v>
      </c>
    </row>
    <row r="2100" spans="1:4">
      <c r="A2100" s="294" t="s">
        <v>368</v>
      </c>
      <c r="B2100" s="292">
        <v>1678.82</v>
      </c>
      <c r="C2100" s="292">
        <v>759.06417624180006</v>
      </c>
      <c r="D2100" s="292">
        <v>919.75582375819988</v>
      </c>
    </row>
    <row r="2101" spans="1:4">
      <c r="A2101" s="294" t="s">
        <v>424</v>
      </c>
      <c r="B2101" s="292">
        <v>12210.32</v>
      </c>
      <c r="C2101" s="292">
        <v>5520.7922781768002</v>
      </c>
      <c r="D2101" s="292">
        <v>6689.5277218231995</v>
      </c>
    </row>
    <row r="2102" spans="1:4">
      <c r="A2102" s="294" t="s">
        <v>369</v>
      </c>
      <c r="B2102" s="292">
        <v>17580.670000000002</v>
      </c>
      <c r="C2102" s="292">
        <v>12007.9887799075</v>
      </c>
      <c r="D2102" s="292">
        <v>5572.6812200925015</v>
      </c>
    </row>
    <row r="2103" spans="1:4">
      <c r="A2103" s="294" t="s">
        <v>628</v>
      </c>
      <c r="B2103" s="292">
        <v>6232.5</v>
      </c>
      <c r="C2103" s="292">
        <v>2817.9718364250002</v>
      </c>
      <c r="D2103" s="292">
        <v>3414.5281635749998</v>
      </c>
    </row>
    <row r="2104" spans="1:4">
      <c r="A2104" s="294" t="s">
        <v>629</v>
      </c>
      <c r="B2104" s="292">
        <v>9830.69</v>
      </c>
      <c r="C2104" s="292">
        <v>5390.5782498419994</v>
      </c>
      <c r="D2104" s="292">
        <v>4440.1117501580011</v>
      </c>
    </row>
    <row r="2105" spans="1:4">
      <c r="A2105" s="294" t="s">
        <v>377</v>
      </c>
      <c r="B2105" s="292">
        <v>23018.41</v>
      </c>
      <c r="C2105" s="292">
        <v>12621.956372538001</v>
      </c>
      <c r="D2105" s="292">
        <v>10396.453627461999</v>
      </c>
    </row>
    <row r="2106" spans="1:4">
      <c r="A2106" s="294" t="s">
        <v>426</v>
      </c>
      <c r="B2106" s="292">
        <v>10199.99</v>
      </c>
      <c r="C2106" s="292">
        <v>4611.8386765851001</v>
      </c>
      <c r="D2106" s="292">
        <v>5588.1513234148997</v>
      </c>
    </row>
    <row r="2107" spans="1:4">
      <c r="A2107" s="294" t="s">
        <v>84</v>
      </c>
      <c r="B2107" s="292">
        <v>0</v>
      </c>
      <c r="C2107" s="292">
        <v>0</v>
      </c>
      <c r="D2107" s="292">
        <v>0</v>
      </c>
    </row>
    <row r="2108" spans="1:4">
      <c r="A2108" s="294" t="s">
        <v>154</v>
      </c>
      <c r="B2108" s="292">
        <v>13824.550000000001</v>
      </c>
      <c r="C2108" s="292">
        <v>9429.9337946630985</v>
      </c>
      <c r="D2108" s="292">
        <v>4394.6162053369017</v>
      </c>
    </row>
    <row r="2109" spans="1:4">
      <c r="A2109" s="294" t="s">
        <v>530</v>
      </c>
      <c r="B2109" s="292">
        <v>18516.43</v>
      </c>
      <c r="C2109" s="292">
        <v>199.0410681349</v>
      </c>
      <c r="D2109" s="292">
        <v>18317.388931865102</v>
      </c>
    </row>
    <row r="2110" spans="1:4">
      <c r="A2110" s="294" t="s">
        <v>155</v>
      </c>
      <c r="B2110" s="292">
        <v>66844.13</v>
      </c>
      <c r="C2110" s="292">
        <v>19934.321955847401</v>
      </c>
      <c r="D2110" s="292">
        <v>46909.808044152604</v>
      </c>
    </row>
    <row r="2111" spans="1:4">
      <c r="A2111" s="294" t="s">
        <v>381</v>
      </c>
      <c r="B2111" s="292">
        <v>9704.8700000000008</v>
      </c>
      <c r="C2111" s="292">
        <v>4387.9743820562999</v>
      </c>
      <c r="D2111" s="292">
        <v>5316.8956179437009</v>
      </c>
    </row>
    <row r="2112" spans="1:4">
      <c r="A2112" s="294" t="s">
        <v>157</v>
      </c>
      <c r="B2112" s="292">
        <v>24630.07</v>
      </c>
      <c r="C2112" s="292">
        <v>13363.472387592399</v>
      </c>
      <c r="D2112" s="292">
        <v>11266.597612407602</v>
      </c>
    </row>
    <row r="2113" spans="1:4">
      <c r="A2113" s="294" t="s">
        <v>254</v>
      </c>
      <c r="B2113" s="292">
        <v>21806.799999999999</v>
      </c>
      <c r="C2113" s="292">
        <v>14894.529601300001</v>
      </c>
      <c r="D2113" s="292">
        <v>6912.2703986999986</v>
      </c>
    </row>
    <row r="2114" spans="1:4">
      <c r="A2114" s="294" t="s">
        <v>630</v>
      </c>
      <c r="B2114" s="292">
        <v>0</v>
      </c>
      <c r="C2114" s="292">
        <v>0</v>
      </c>
      <c r="D2114" s="292">
        <v>0</v>
      </c>
    </row>
    <row r="2115" spans="1:4">
      <c r="A2115" s="294" t="s">
        <v>450</v>
      </c>
      <c r="B2115" s="292">
        <v>8141.88</v>
      </c>
      <c r="C2115" s="292">
        <v>3681.2817546012002</v>
      </c>
      <c r="D2115" s="292">
        <v>4460.5982453987999</v>
      </c>
    </row>
    <row r="2116" spans="1:4">
      <c r="A2116" s="294" t="s">
        <v>107</v>
      </c>
      <c r="B2116" s="292">
        <v>1.1000000000000001</v>
      </c>
      <c r="C2116" s="292">
        <v>-2.2517000000000001E-5</v>
      </c>
      <c r="D2116" s="292">
        <v>1.1000225170000002</v>
      </c>
    </row>
    <row r="2117" spans="1:4">
      <c r="A2117" s="294" t="s">
        <v>383</v>
      </c>
      <c r="B2117" s="292">
        <v>51859.450000000004</v>
      </c>
      <c r="C2117" s="292">
        <v>17705.912112387501</v>
      </c>
      <c r="D2117" s="292">
        <v>34153.537887612503</v>
      </c>
    </row>
    <row r="2118" spans="1:4">
      <c r="A2118" s="294" t="s">
        <v>428</v>
      </c>
      <c r="B2118" s="292">
        <v>19719.95</v>
      </c>
      <c r="C2118" s="292">
        <v>13469.1646188875</v>
      </c>
      <c r="D2118" s="292">
        <v>6250.7853811125005</v>
      </c>
    </row>
    <row r="2119" spans="1:4">
      <c r="A2119" s="294" t="s">
        <v>453</v>
      </c>
      <c r="B2119" s="292">
        <v>12795.77</v>
      </c>
      <c r="C2119" s="292">
        <v>8739.7956158825</v>
      </c>
      <c r="D2119" s="292">
        <v>4055.9743841175004</v>
      </c>
    </row>
    <row r="2120" spans="1:4">
      <c r="A2120" s="294" t="s">
        <v>386</v>
      </c>
      <c r="B2120" s="292">
        <v>43137.41</v>
      </c>
      <c r="C2120" s="292">
        <v>29463.810837372501</v>
      </c>
      <c r="D2120" s="292">
        <v>13673.599162627503</v>
      </c>
    </row>
    <row r="2121" spans="1:4">
      <c r="A2121" s="294" t="s">
        <v>532</v>
      </c>
      <c r="B2121" s="292">
        <v>0</v>
      </c>
      <c r="C2121" s="292">
        <v>0</v>
      </c>
      <c r="D2121" s="292">
        <v>0</v>
      </c>
    </row>
    <row r="2122" spans="1:4">
      <c r="A2122" s="294" t="s">
        <v>201</v>
      </c>
      <c r="B2122" s="292">
        <v>20325.84</v>
      </c>
      <c r="C2122" s="292">
        <v>5670.5215429728005</v>
      </c>
      <c r="D2122" s="292">
        <v>14655.318457027199</v>
      </c>
    </row>
    <row r="2123" spans="1:4">
      <c r="A2123" s="294" t="s">
        <v>388</v>
      </c>
      <c r="B2123" s="292">
        <v>7131.84</v>
      </c>
      <c r="C2123" s="292">
        <v>4871.2054034399998</v>
      </c>
      <c r="D2123" s="292">
        <v>2260.6345965600003</v>
      </c>
    </row>
    <row r="2124" spans="1:4">
      <c r="A2124" s="294" t="s">
        <v>459</v>
      </c>
      <c r="B2124" s="292">
        <v>20260.95</v>
      </c>
      <c r="C2124" s="292">
        <v>9160.8161218155001</v>
      </c>
      <c r="D2124" s="292">
        <v>11100.133878184501</v>
      </c>
    </row>
    <row r="2125" spans="1:4">
      <c r="A2125" s="294" t="s">
        <v>389</v>
      </c>
      <c r="B2125" s="292">
        <v>0</v>
      </c>
      <c r="C2125" s="292">
        <v>0</v>
      </c>
      <c r="D2125" s="292">
        <v>0</v>
      </c>
    </row>
    <row r="2126" spans="1:4">
      <c r="A2126" s="294" t="s">
        <v>390</v>
      </c>
      <c r="B2126" s="292">
        <v>25707.72</v>
      </c>
      <c r="C2126" s="292">
        <v>11623.526825302801</v>
      </c>
      <c r="D2126" s="292">
        <v>14084.1931746972</v>
      </c>
    </row>
    <row r="2127" spans="1:4">
      <c r="A2127" s="294" t="s">
        <v>461</v>
      </c>
      <c r="B2127" s="292">
        <v>83443.570000000007</v>
      </c>
      <c r="C2127" s="292">
        <v>24183.996627599197</v>
      </c>
      <c r="D2127" s="292">
        <v>59259.573372400802</v>
      </c>
    </row>
    <row r="2128" spans="1:4">
      <c r="A2128" s="294" t="s">
        <v>434</v>
      </c>
      <c r="B2128" s="292">
        <v>50938.020000000004</v>
      </c>
      <c r="C2128" s="292">
        <v>23031.1922604498</v>
      </c>
      <c r="D2128" s="292">
        <v>27906.827739550205</v>
      </c>
    </row>
    <row r="2129" spans="1:5">
      <c r="A2129" s="294" t="s">
        <v>435</v>
      </c>
      <c r="B2129" s="292">
        <v>3494.39</v>
      </c>
      <c r="C2129" s="292">
        <v>1445.4941197703999</v>
      </c>
      <c r="D2129" s="292">
        <v>2048.8958802296002</v>
      </c>
    </row>
    <row r="2130" spans="1:5">
      <c r="A2130" s="294" t="s">
        <v>436</v>
      </c>
      <c r="B2130" s="292">
        <v>1540.67</v>
      </c>
      <c r="C2130" s="292">
        <v>637.31564751120004</v>
      </c>
      <c r="D2130" s="292">
        <v>903.35435248880003</v>
      </c>
    </row>
    <row r="2131" spans="1:5">
      <c r="A2131" s="294" t="s">
        <v>329</v>
      </c>
      <c r="B2131" s="292">
        <v>2743.51</v>
      </c>
      <c r="C2131" s="292">
        <v>1873.8783730975001</v>
      </c>
      <c r="D2131" s="292">
        <v>869.6316269025001</v>
      </c>
    </row>
    <row r="2132" spans="1:5">
      <c r="A2132" s="294" t="s">
        <v>248</v>
      </c>
      <c r="B2132" s="292">
        <v>674467.98</v>
      </c>
      <c r="C2132" s="292">
        <v>429566.5511769735</v>
      </c>
      <c r="D2132" s="292">
        <v>244901.4288230266</v>
      </c>
    </row>
    <row r="2133" spans="1:5">
      <c r="A2133" s="294" t="s">
        <v>392</v>
      </c>
      <c r="B2133" s="292">
        <v>53446.58</v>
      </c>
      <c r="C2133" s="292">
        <v>36505.203326405004</v>
      </c>
      <c r="D2133" s="292">
        <v>16941.376673594998</v>
      </c>
    </row>
    <row r="2134" spans="1:5">
      <c r="A2134" s="294" t="s">
        <v>394</v>
      </c>
      <c r="B2134" s="292">
        <v>31345.82</v>
      </c>
      <c r="C2134" s="292">
        <v>14172.745760071799</v>
      </c>
      <c r="D2134" s="292">
        <v>17173.074239928203</v>
      </c>
    </row>
    <row r="2135" spans="1:5">
      <c r="A2135" s="294" t="s">
        <v>395</v>
      </c>
      <c r="B2135" s="292">
        <v>47727.99</v>
      </c>
      <c r="C2135" s="292">
        <v>22602.4430901081</v>
      </c>
      <c r="D2135" s="292">
        <v>25125.546909891898</v>
      </c>
    </row>
    <row r="2136" spans="1:5">
      <c r="A2136" s="294" t="s">
        <v>398</v>
      </c>
      <c r="B2136" s="292">
        <v>13008.91</v>
      </c>
      <c r="C2136" s="292">
        <v>7133.3291254380001</v>
      </c>
      <c r="D2136" s="292">
        <v>5875.5808745619997</v>
      </c>
    </row>
    <row r="2137" spans="1:5">
      <c r="A2137" s="294" t="s">
        <v>230</v>
      </c>
      <c r="B2137" s="292">
        <v>68184.899999999994</v>
      </c>
      <c r="C2137" s="292">
        <v>1558.5382029366001</v>
      </c>
      <c r="D2137" s="292">
        <v>66626.361797063408</v>
      </c>
    </row>
    <row r="2138" spans="1:5">
      <c r="A2138" s="294" t="s">
        <v>161</v>
      </c>
      <c r="B2138" s="292">
        <v>15005.85</v>
      </c>
      <c r="C2138" s="292">
        <v>17.922687123000003</v>
      </c>
      <c r="D2138" s="292">
        <v>14987.927312877</v>
      </c>
    </row>
    <row r="2139" spans="1:5">
      <c r="A2139" s="294" t="s">
        <v>162</v>
      </c>
      <c r="B2139" s="292">
        <v>5268.24</v>
      </c>
      <c r="C2139" s="292">
        <v>658.84825437840004</v>
      </c>
      <c r="D2139" s="292">
        <v>4609.3917456215995</v>
      </c>
    </row>
    <row r="2140" spans="1:5">
      <c r="A2140" s="294" t="s">
        <v>163</v>
      </c>
      <c r="B2140" s="292">
        <v>7675.92</v>
      </c>
      <c r="C2140" s="292">
        <v>3470.6019059207997</v>
      </c>
      <c r="D2140" s="292">
        <v>4205.3180940792008</v>
      </c>
    </row>
    <row r="2141" spans="1:5">
      <c r="A2141" s="294" t="s">
        <v>438</v>
      </c>
      <c r="B2141" s="292">
        <v>5910.0300000000007</v>
      </c>
      <c r="C2141" s="292">
        <v>2477.1520865033999</v>
      </c>
      <c r="D2141" s="292">
        <v>3432.8779134966003</v>
      </c>
    </row>
    <row r="2142" spans="1:5">
      <c r="A2142" s="295" t="s">
        <v>614</v>
      </c>
      <c r="B2142" s="296">
        <v>52254.96</v>
      </c>
      <c r="C2142" s="296">
        <v>36154.236790859999</v>
      </c>
      <c r="D2142" s="296">
        <v>16100.72320914</v>
      </c>
      <c r="E2142" s="299" t="s">
        <v>149</v>
      </c>
    </row>
    <row r="2143" spans="1:5">
      <c r="A2143" s="294" t="s">
        <v>164</v>
      </c>
      <c r="B2143" s="292">
        <v>36930.79</v>
      </c>
      <c r="C2143" s="292">
        <v>11013.536385974201</v>
      </c>
      <c r="D2143" s="292">
        <v>25917.253614025802</v>
      </c>
    </row>
    <row r="2144" spans="1:5">
      <c r="A2144" s="294" t="s">
        <v>92</v>
      </c>
      <c r="B2144" s="292">
        <v>0</v>
      </c>
      <c r="C2144" s="292">
        <v>0</v>
      </c>
      <c r="D2144" s="292">
        <v>0</v>
      </c>
    </row>
    <row r="2145" spans="1:5">
      <c r="A2145" s="294" t="s">
        <v>213</v>
      </c>
      <c r="B2145" s="292">
        <v>1828.96</v>
      </c>
      <c r="C2145" s="292">
        <v>932.51998353919998</v>
      </c>
      <c r="D2145" s="292">
        <v>896.44001646080005</v>
      </c>
    </row>
    <row r="2146" spans="1:5">
      <c r="A2146" s="294" t="s">
        <v>332</v>
      </c>
      <c r="B2146" s="292">
        <v>61056.6</v>
      </c>
      <c r="C2146" s="292">
        <v>18208.359087468001</v>
      </c>
      <c r="D2146" s="292">
        <v>42848.240912531997</v>
      </c>
    </row>
    <row r="2147" spans="1:5">
      <c r="A2147" s="294" t="s">
        <v>333</v>
      </c>
      <c r="B2147" s="292">
        <v>7573.35</v>
      </c>
      <c r="C2147" s="292">
        <v>2258.531858883</v>
      </c>
      <c r="D2147" s="292">
        <v>5314.8181411170008</v>
      </c>
    </row>
    <row r="2148" spans="1:5">
      <c r="A2148" s="294" t="s">
        <v>407</v>
      </c>
      <c r="B2148" s="292">
        <v>29190.07</v>
      </c>
      <c r="C2148" s="292">
        <v>13198.041743004302</v>
      </c>
      <c r="D2148" s="292">
        <v>15992.028256995698</v>
      </c>
    </row>
    <row r="2149" spans="1:5">
      <c r="A2149" s="294" t="s">
        <v>468</v>
      </c>
      <c r="B2149" s="292">
        <v>6419.32</v>
      </c>
      <c r="C2149" s="292">
        <v>2902.4409095868</v>
      </c>
      <c r="D2149" s="292">
        <v>3516.8790904131997</v>
      </c>
    </row>
    <row r="2150" spans="1:5">
      <c r="A2150" s="294" t="s">
        <v>414</v>
      </c>
      <c r="B2150" s="292">
        <v>3857.23</v>
      </c>
      <c r="C2150" s="292">
        <v>1441.3719435934001</v>
      </c>
      <c r="D2150" s="292">
        <v>2415.8580564065996</v>
      </c>
    </row>
    <row r="2151" spans="1:5">
      <c r="A2151" s="294" t="s">
        <v>606</v>
      </c>
      <c r="B2151" s="292">
        <v>104156.45</v>
      </c>
      <c r="C2151" s="292">
        <v>31061.638592321</v>
      </c>
      <c r="D2151" s="292">
        <v>73094.811407678993</v>
      </c>
    </row>
    <row r="2152" spans="1:5">
      <c r="A2152" s="294" t="s">
        <v>415</v>
      </c>
      <c r="B2152" s="292">
        <v>23577.82</v>
      </c>
      <c r="C2152" s="292">
        <v>10660.510665751801</v>
      </c>
      <c r="D2152" s="292">
        <v>12917.309334248199</v>
      </c>
    </row>
    <row r="2153" spans="1:5">
      <c r="A2153" s="294" t="s">
        <v>167</v>
      </c>
      <c r="B2153" s="292">
        <v>7503.62</v>
      </c>
      <c r="C2153" s="292">
        <v>4235.7655014973998</v>
      </c>
      <c r="D2153" s="292">
        <v>3267.8544985026001</v>
      </c>
    </row>
    <row r="2154" spans="1:5">
      <c r="A2154" s="291" t="s">
        <v>631</v>
      </c>
      <c r="B2154" s="292">
        <v>115349.72999999998</v>
      </c>
      <c r="C2154" s="292">
        <v>47715.726187432803</v>
      </c>
      <c r="D2154" s="292">
        <v>67634.0038125672</v>
      </c>
    </row>
    <row r="2155" spans="1:5">
      <c r="A2155" s="295" t="s">
        <v>101</v>
      </c>
      <c r="B2155" s="296">
        <v>2124.67</v>
      </c>
      <c r="C2155" s="296">
        <v>878.89388175119996</v>
      </c>
      <c r="D2155" s="296">
        <v>1245.7761182488002</v>
      </c>
      <c r="E2155" s="299" t="s">
        <v>149</v>
      </c>
    </row>
    <row r="2156" spans="1:5">
      <c r="A2156" s="294" t="s">
        <v>142</v>
      </c>
      <c r="B2156" s="292">
        <v>569.41999999999996</v>
      </c>
      <c r="C2156" s="292">
        <v>235.5470516112</v>
      </c>
      <c r="D2156" s="292">
        <v>333.87294838879995</v>
      </c>
    </row>
    <row r="2157" spans="1:5">
      <c r="A2157" s="294" t="s">
        <v>420</v>
      </c>
      <c r="B2157" s="292">
        <v>1138.8700000000001</v>
      </c>
      <c r="C2157" s="292">
        <v>471.1065130632</v>
      </c>
      <c r="D2157" s="292">
        <v>667.76348693680006</v>
      </c>
    </row>
    <row r="2158" spans="1:5">
      <c r="A2158" s="294" t="s">
        <v>421</v>
      </c>
      <c r="B2158" s="292">
        <v>1138.8700000000001</v>
      </c>
      <c r="C2158" s="292">
        <v>471.1065130632</v>
      </c>
      <c r="D2158" s="292">
        <v>667.76348693680006</v>
      </c>
    </row>
    <row r="2159" spans="1:5">
      <c r="A2159" s="294" t="s">
        <v>355</v>
      </c>
      <c r="B2159" s="292">
        <v>5694.32</v>
      </c>
      <c r="C2159" s="292">
        <v>2355.5201554751998</v>
      </c>
      <c r="D2159" s="292">
        <v>3338.7998445247999</v>
      </c>
    </row>
    <row r="2160" spans="1:5">
      <c r="A2160" s="294" t="s">
        <v>357</v>
      </c>
      <c r="B2160" s="292">
        <v>37582.410000000003</v>
      </c>
      <c r="C2160" s="292">
        <v>15546.3908326776</v>
      </c>
      <c r="D2160" s="292">
        <v>22036.019167322404</v>
      </c>
    </row>
    <row r="2161" spans="1:4">
      <c r="A2161" s="294" t="s">
        <v>151</v>
      </c>
      <c r="B2161" s="292">
        <v>5694.17</v>
      </c>
      <c r="C2161" s="292">
        <v>2355.4581062712004</v>
      </c>
      <c r="D2161" s="292">
        <v>3338.7118937287996</v>
      </c>
    </row>
    <row r="2162" spans="1:4">
      <c r="A2162" s="294" t="s">
        <v>423</v>
      </c>
      <c r="B2162" s="292">
        <v>2220.7800000000002</v>
      </c>
      <c r="C2162" s="292">
        <v>918.65087506079999</v>
      </c>
      <c r="D2162" s="292">
        <v>1302.1291249392002</v>
      </c>
    </row>
    <row r="2163" spans="1:4">
      <c r="A2163" s="294" t="s">
        <v>326</v>
      </c>
      <c r="B2163" s="292">
        <v>3416.6</v>
      </c>
      <c r="C2163" s="292">
        <v>1413.315402576</v>
      </c>
      <c r="D2163" s="292">
        <v>2003.2845974239999</v>
      </c>
    </row>
    <row r="2164" spans="1:4">
      <c r="A2164" s="294" t="s">
        <v>84</v>
      </c>
      <c r="B2164" s="292">
        <v>0</v>
      </c>
      <c r="C2164" s="292">
        <v>0</v>
      </c>
      <c r="D2164" s="292">
        <v>0</v>
      </c>
    </row>
    <row r="2165" spans="1:4">
      <c r="A2165" s="294" t="s">
        <v>154</v>
      </c>
      <c r="B2165" s="292">
        <v>1708.27</v>
      </c>
      <c r="C2165" s="292">
        <v>706.64529144719995</v>
      </c>
      <c r="D2165" s="292">
        <v>1001.6247085528</v>
      </c>
    </row>
    <row r="2166" spans="1:4">
      <c r="A2166" s="294" t="s">
        <v>157</v>
      </c>
      <c r="B2166" s="292">
        <v>1138.8700000000001</v>
      </c>
      <c r="C2166" s="292">
        <v>471.1065130632</v>
      </c>
      <c r="D2166" s="292">
        <v>667.76348693680006</v>
      </c>
    </row>
    <row r="2167" spans="1:4">
      <c r="A2167" s="294" t="s">
        <v>427</v>
      </c>
      <c r="B2167" s="292">
        <v>1138.8700000000001</v>
      </c>
      <c r="C2167" s="292">
        <v>471.1065130632</v>
      </c>
      <c r="D2167" s="292">
        <v>667.76348693680006</v>
      </c>
    </row>
    <row r="2168" spans="1:4">
      <c r="A2168" s="294" t="s">
        <v>632</v>
      </c>
      <c r="B2168" s="292">
        <v>5694.32</v>
      </c>
      <c r="C2168" s="292">
        <v>2355.5201554751998</v>
      </c>
      <c r="D2168" s="292">
        <v>3338.7998445247999</v>
      </c>
    </row>
    <row r="2169" spans="1:4">
      <c r="A2169" s="294" t="s">
        <v>98</v>
      </c>
      <c r="B2169" s="292">
        <v>56.95</v>
      </c>
      <c r="C2169" s="292">
        <v>23.558014452000002</v>
      </c>
      <c r="D2169" s="292">
        <v>33.391985548000001</v>
      </c>
    </row>
    <row r="2170" spans="1:4">
      <c r="A2170" s="294" t="s">
        <v>435</v>
      </c>
      <c r="B2170" s="292">
        <v>1138.8700000000001</v>
      </c>
      <c r="C2170" s="292">
        <v>471.1065130632</v>
      </c>
      <c r="D2170" s="292">
        <v>667.76348693680006</v>
      </c>
    </row>
    <row r="2171" spans="1:4">
      <c r="A2171" s="294" t="s">
        <v>436</v>
      </c>
      <c r="B2171" s="292">
        <v>1138.8700000000001</v>
      </c>
      <c r="C2171" s="292">
        <v>471.1065130632</v>
      </c>
      <c r="D2171" s="292">
        <v>667.76348693680006</v>
      </c>
    </row>
    <row r="2172" spans="1:4">
      <c r="A2172" s="294" t="s">
        <v>329</v>
      </c>
      <c r="B2172" s="292">
        <v>3416.6</v>
      </c>
      <c r="C2172" s="292">
        <v>1413.315402576</v>
      </c>
      <c r="D2172" s="292">
        <v>2003.2845974239999</v>
      </c>
    </row>
    <row r="2173" spans="1:4">
      <c r="A2173" s="294" t="s">
        <v>248</v>
      </c>
      <c r="B2173" s="292">
        <v>38060.26</v>
      </c>
      <c r="C2173" s="292">
        <v>15744.058913553601</v>
      </c>
      <c r="D2173" s="292">
        <v>22316.201086446403</v>
      </c>
    </row>
    <row r="2174" spans="1:4">
      <c r="A2174" s="294" t="s">
        <v>441</v>
      </c>
      <c r="B2174" s="292">
        <v>1138.8700000000001</v>
      </c>
      <c r="C2174" s="292">
        <v>471.1065130632</v>
      </c>
      <c r="D2174" s="292">
        <v>667.76348693680006</v>
      </c>
    </row>
    <row r="2175" spans="1:4">
      <c r="A2175" s="294" t="s">
        <v>213</v>
      </c>
      <c r="B2175" s="292">
        <v>1138.8700000000001</v>
      </c>
      <c r="C2175" s="292">
        <v>471.1065130632</v>
      </c>
      <c r="D2175" s="292">
        <v>667.76348693680006</v>
      </c>
    </row>
    <row r="2176" spans="1:4">
      <c r="A2176" s="291" t="s">
        <v>633</v>
      </c>
      <c r="B2176" s="292">
        <v>4097539.2600000016</v>
      </c>
      <c r="C2176" s="292">
        <v>1907261.141471369</v>
      </c>
      <c r="D2176" s="292">
        <v>2190278.1185286315</v>
      </c>
    </row>
    <row r="2177" spans="1:5">
      <c r="A2177" s="295" t="s">
        <v>487</v>
      </c>
      <c r="B2177" s="296">
        <v>4363.63</v>
      </c>
      <c r="C2177" s="296">
        <v>2475.188267555</v>
      </c>
      <c r="D2177" s="296">
        <v>1888.4417324450001</v>
      </c>
      <c r="E2177" s="299" t="s">
        <v>149</v>
      </c>
    </row>
    <row r="2178" spans="1:5">
      <c r="A2178" s="294" t="s">
        <v>625</v>
      </c>
      <c r="B2178" s="292">
        <v>79779.23000000001</v>
      </c>
      <c r="C2178" s="292">
        <v>52558.106638137397</v>
      </c>
      <c r="D2178" s="292">
        <v>27221.123361862603</v>
      </c>
    </row>
    <row r="2179" spans="1:5">
      <c r="A2179" s="294" t="s">
        <v>418</v>
      </c>
      <c r="B2179" s="292">
        <v>24274.44</v>
      </c>
      <c r="C2179" s="292">
        <v>10712.2046650378</v>
      </c>
      <c r="D2179" s="292">
        <v>13562.235334962201</v>
      </c>
    </row>
    <row r="2180" spans="1:5">
      <c r="A2180" s="295" t="s">
        <v>101</v>
      </c>
      <c r="B2180" s="296">
        <v>606.28</v>
      </c>
      <c r="C2180" s="296">
        <v>239.12974576400001</v>
      </c>
      <c r="D2180" s="296">
        <v>367.15025423599997</v>
      </c>
      <c r="E2180" s="299" t="s">
        <v>149</v>
      </c>
    </row>
    <row r="2181" spans="1:5">
      <c r="A2181" s="294" t="s">
        <v>142</v>
      </c>
      <c r="B2181" s="292">
        <v>14847.15</v>
      </c>
      <c r="C2181" s="292">
        <v>9923.1833773442013</v>
      </c>
      <c r="D2181" s="292">
        <v>4923.9666226557993</v>
      </c>
    </row>
    <row r="2182" spans="1:5">
      <c r="A2182" s="294" t="s">
        <v>143</v>
      </c>
      <c r="B2182" s="292">
        <v>26073.33</v>
      </c>
      <c r="C2182" s="292">
        <v>752.47865039969997</v>
      </c>
      <c r="D2182" s="292">
        <v>25320.851349600303</v>
      </c>
    </row>
    <row r="2183" spans="1:5">
      <c r="A2183" s="294" t="s">
        <v>321</v>
      </c>
      <c r="B2183" s="292">
        <v>0</v>
      </c>
      <c r="C2183" s="292">
        <v>0</v>
      </c>
      <c r="D2183" s="292">
        <v>0</v>
      </c>
    </row>
    <row r="2184" spans="1:5">
      <c r="A2184" s="294" t="s">
        <v>322</v>
      </c>
      <c r="B2184" s="292">
        <v>18518.27</v>
      </c>
      <c r="C2184" s="292">
        <v>534.43893884430008</v>
      </c>
      <c r="D2184" s="292">
        <v>17983.831061155699</v>
      </c>
    </row>
    <row r="2185" spans="1:5">
      <c r="A2185" s="294" t="s">
        <v>245</v>
      </c>
      <c r="B2185" s="292">
        <v>215876.38</v>
      </c>
      <c r="C2185" s="292">
        <v>97606.668109006205</v>
      </c>
      <c r="D2185" s="292">
        <v>118269.7118909938</v>
      </c>
    </row>
    <row r="2186" spans="1:5">
      <c r="A2186" s="294" t="s">
        <v>351</v>
      </c>
      <c r="B2186" s="292">
        <v>12821.65</v>
      </c>
      <c r="C2186" s="292">
        <v>7030.6466399700003</v>
      </c>
      <c r="D2186" s="292">
        <v>5791.0033600299994</v>
      </c>
    </row>
    <row r="2187" spans="1:5">
      <c r="A2187" s="294" t="s">
        <v>354</v>
      </c>
      <c r="B2187" s="292">
        <v>208167.99</v>
      </c>
      <c r="C2187" s="292">
        <v>94121.385168905093</v>
      </c>
      <c r="D2187" s="292">
        <v>114046.6048310949</v>
      </c>
    </row>
    <row r="2188" spans="1:5">
      <c r="A2188" s="294" t="s">
        <v>420</v>
      </c>
      <c r="B2188" s="292">
        <v>12036.84</v>
      </c>
      <c r="C2188" s="292">
        <v>4747.586080692</v>
      </c>
      <c r="D2188" s="292">
        <v>7289.2539193080001</v>
      </c>
    </row>
    <row r="2189" spans="1:5">
      <c r="A2189" s="294" t="s">
        <v>146</v>
      </c>
      <c r="B2189" s="292">
        <v>12897.39</v>
      </c>
      <c r="C2189" s="292">
        <v>5087.0053304069997</v>
      </c>
      <c r="D2189" s="292">
        <v>7810.3846695929997</v>
      </c>
    </row>
    <row r="2190" spans="1:5">
      <c r="A2190" s="294" t="s">
        <v>599</v>
      </c>
      <c r="B2190" s="292">
        <v>0</v>
      </c>
      <c r="C2190" s="292">
        <v>0</v>
      </c>
      <c r="D2190" s="292">
        <v>0</v>
      </c>
    </row>
    <row r="2191" spans="1:5">
      <c r="A2191" s="294" t="s">
        <v>356</v>
      </c>
      <c r="B2191" s="292">
        <v>26610.05</v>
      </c>
      <c r="C2191" s="292">
        <v>18687.234916114998</v>
      </c>
      <c r="D2191" s="292">
        <v>7922.8150838850015</v>
      </c>
    </row>
    <row r="2192" spans="1:5">
      <c r="A2192" s="294" t="s">
        <v>147</v>
      </c>
      <c r="B2192" s="292">
        <v>673.16</v>
      </c>
      <c r="C2192" s="292">
        <v>412.10972329840001</v>
      </c>
      <c r="D2192" s="292">
        <v>261.05027670159996</v>
      </c>
    </row>
    <row r="2193" spans="1:5">
      <c r="A2193" s="294" t="s">
        <v>148</v>
      </c>
      <c r="B2193" s="292">
        <v>984442.22</v>
      </c>
      <c r="C2193" s="292">
        <v>388284.98018728598</v>
      </c>
      <c r="D2193" s="292">
        <v>596157.23981271405</v>
      </c>
    </row>
    <row r="2194" spans="1:5">
      <c r="A2194" s="294" t="s">
        <v>150</v>
      </c>
      <c r="B2194" s="292">
        <v>54325.91</v>
      </c>
      <c r="C2194" s="292">
        <v>627.22685627329997</v>
      </c>
      <c r="D2194" s="292">
        <v>53698.683143726703</v>
      </c>
    </row>
    <row r="2195" spans="1:5">
      <c r="A2195" s="294" t="s">
        <v>151</v>
      </c>
      <c r="B2195" s="292">
        <v>22292.06</v>
      </c>
      <c r="C2195" s="292">
        <v>9783.5576197052997</v>
      </c>
      <c r="D2195" s="292">
        <v>12508.502380294702</v>
      </c>
    </row>
    <row r="2196" spans="1:5">
      <c r="A2196" s="294" t="s">
        <v>365</v>
      </c>
      <c r="B2196" s="292">
        <v>125.06</v>
      </c>
      <c r="C2196" s="292">
        <v>56.544814739399996</v>
      </c>
      <c r="D2196" s="292">
        <v>68.515185260600006</v>
      </c>
    </row>
    <row r="2197" spans="1:5">
      <c r="A2197" s="294" t="s">
        <v>366</v>
      </c>
      <c r="B2197" s="292">
        <v>2387.04</v>
      </c>
      <c r="C2197" s="292">
        <v>1676.328200592</v>
      </c>
      <c r="D2197" s="292">
        <v>710.71179940799993</v>
      </c>
    </row>
    <row r="2198" spans="1:5">
      <c r="A2198" s="294" t="s">
        <v>423</v>
      </c>
      <c r="B2198" s="292">
        <v>62535.01</v>
      </c>
      <c r="C2198" s="292">
        <v>24665.139939713001</v>
      </c>
      <c r="D2198" s="292">
        <v>37869.870060287001</v>
      </c>
    </row>
    <row r="2199" spans="1:5">
      <c r="A2199" s="294" t="s">
        <v>368</v>
      </c>
      <c r="B2199" s="292">
        <v>4380.5</v>
      </c>
      <c r="C2199" s="292">
        <v>2991.9789661250002</v>
      </c>
      <c r="D2199" s="292">
        <v>1388.5210338749998</v>
      </c>
    </row>
    <row r="2200" spans="1:5">
      <c r="A2200" s="294" t="s">
        <v>634</v>
      </c>
      <c r="B2200" s="292">
        <v>1073.58</v>
      </c>
      <c r="C2200" s="292">
        <v>485.41006083420001</v>
      </c>
      <c r="D2200" s="292">
        <v>588.16993916579986</v>
      </c>
    </row>
    <row r="2201" spans="1:5">
      <c r="A2201" s="294" t="s">
        <v>370</v>
      </c>
      <c r="B2201" s="292">
        <v>800.88</v>
      </c>
      <c r="C2201" s="292">
        <v>362.1110765112</v>
      </c>
      <c r="D2201" s="292">
        <v>438.7689234888</v>
      </c>
    </row>
    <row r="2202" spans="1:5">
      <c r="A2202" s="294" t="s">
        <v>371</v>
      </c>
      <c r="B2202" s="292">
        <v>726.24</v>
      </c>
      <c r="C2202" s="292">
        <v>537.95678236320009</v>
      </c>
      <c r="D2202" s="292">
        <v>188.28321763679992</v>
      </c>
    </row>
    <row r="2203" spans="1:5">
      <c r="A2203" s="295" t="s">
        <v>377</v>
      </c>
      <c r="B2203" s="296">
        <v>267390.58999999997</v>
      </c>
      <c r="C2203" s="296">
        <v>197988.42139319002</v>
      </c>
      <c r="D2203" s="296">
        <v>69402.168606809981</v>
      </c>
      <c r="E2203" s="299" t="s">
        <v>149</v>
      </c>
    </row>
    <row r="2204" spans="1:5">
      <c r="A2204" s="294" t="s">
        <v>426</v>
      </c>
      <c r="B2204" s="292">
        <v>11899.87</v>
      </c>
      <c r="C2204" s="292">
        <v>5380.4249526063004</v>
      </c>
      <c r="D2204" s="292">
        <v>6519.4450473937004</v>
      </c>
    </row>
    <row r="2205" spans="1:5">
      <c r="A2205" s="295" t="s">
        <v>635</v>
      </c>
      <c r="B2205" s="296">
        <v>0</v>
      </c>
      <c r="C2205" s="296">
        <v>0</v>
      </c>
      <c r="D2205" s="296">
        <v>0</v>
      </c>
      <c r="E2205" s="299" t="s">
        <v>149</v>
      </c>
    </row>
    <row r="2206" spans="1:5">
      <c r="A2206" s="295" t="s">
        <v>204</v>
      </c>
      <c r="B2206" s="296">
        <v>67.08</v>
      </c>
      <c r="C2206" s="296">
        <v>26.457780803999999</v>
      </c>
      <c r="D2206" s="296">
        <v>40.622219196000003</v>
      </c>
      <c r="E2206" s="299" t="s">
        <v>149</v>
      </c>
    </row>
    <row r="2207" spans="1:5">
      <c r="A2207" s="294" t="s">
        <v>84</v>
      </c>
      <c r="B2207" s="292">
        <v>0</v>
      </c>
      <c r="C2207" s="292">
        <v>0</v>
      </c>
      <c r="D2207" s="292">
        <v>0</v>
      </c>
    </row>
    <row r="2208" spans="1:5">
      <c r="A2208" s="294" t="s">
        <v>154</v>
      </c>
      <c r="B2208" s="292">
        <v>12862.560000000001</v>
      </c>
      <c r="C2208" s="292">
        <v>9502.7610581359986</v>
      </c>
      <c r="D2208" s="292">
        <v>3359.7989418640018</v>
      </c>
    </row>
    <row r="2209" spans="1:5">
      <c r="A2209" s="294" t="s">
        <v>157</v>
      </c>
      <c r="B2209" s="292">
        <v>30540.7</v>
      </c>
      <c r="C2209" s="292">
        <v>18240.0439118832</v>
      </c>
      <c r="D2209" s="292">
        <v>12300.656088116802</v>
      </c>
    </row>
    <row r="2210" spans="1:5">
      <c r="A2210" s="295" t="s">
        <v>630</v>
      </c>
      <c r="B2210" s="296">
        <v>14898.630000000001</v>
      </c>
      <c r="C2210" s="296">
        <v>10176.0957845175</v>
      </c>
      <c r="D2210" s="296">
        <v>4722.5342154825012</v>
      </c>
      <c r="E2210" s="299" t="s">
        <v>149</v>
      </c>
    </row>
    <row r="2211" spans="1:5">
      <c r="A2211" s="294" t="s">
        <v>450</v>
      </c>
      <c r="B2211" s="292">
        <v>38611.490000000005</v>
      </c>
      <c r="C2211" s="292">
        <v>27679.620833935802</v>
      </c>
      <c r="D2211" s="292">
        <v>10931.8691660642</v>
      </c>
    </row>
    <row r="2212" spans="1:5">
      <c r="A2212" s="294" t="s">
        <v>130</v>
      </c>
      <c r="B2212" s="292">
        <v>14190.369999999999</v>
      </c>
      <c r="C2212" s="292">
        <v>-738.81994378520005</v>
      </c>
      <c r="D2212" s="292">
        <v>14929.189943785201</v>
      </c>
    </row>
    <row r="2213" spans="1:5">
      <c r="A2213" s="294" t="s">
        <v>383</v>
      </c>
      <c r="B2213" s="292">
        <v>5132.7300000000005</v>
      </c>
      <c r="C2213" s="292">
        <v>2320.7201899677002</v>
      </c>
      <c r="D2213" s="292">
        <v>2812.0098100323003</v>
      </c>
    </row>
    <row r="2214" spans="1:5">
      <c r="A2214" s="294" t="s">
        <v>384</v>
      </c>
      <c r="B2214" s="292">
        <v>21254.39</v>
      </c>
      <c r="C2214" s="292">
        <v>13516.418772353501</v>
      </c>
      <c r="D2214" s="292">
        <v>7737.9712276464979</v>
      </c>
    </row>
    <row r="2215" spans="1:5">
      <c r="A2215" s="294" t="s">
        <v>428</v>
      </c>
      <c r="B2215" s="292">
        <v>17996.919999999998</v>
      </c>
      <c r="C2215" s="292">
        <v>11118.2175113311</v>
      </c>
      <c r="D2215" s="292">
        <v>6878.7024886688996</v>
      </c>
    </row>
    <row r="2216" spans="1:5">
      <c r="A2216" s="294" t="s">
        <v>385</v>
      </c>
      <c r="B2216" s="292">
        <v>12092.119999999999</v>
      </c>
      <c r="C2216" s="292">
        <v>8348.242057257401</v>
      </c>
      <c r="D2216" s="292">
        <v>3743.8779427425998</v>
      </c>
    </row>
    <row r="2217" spans="1:5">
      <c r="A2217" s="294" t="s">
        <v>451</v>
      </c>
      <c r="B2217" s="292">
        <v>42123.99</v>
      </c>
      <c r="C2217" s="292">
        <v>28350.218280215802</v>
      </c>
      <c r="D2217" s="292">
        <v>13773.771719784196</v>
      </c>
    </row>
    <row r="2218" spans="1:5">
      <c r="A2218" s="294" t="s">
        <v>386</v>
      </c>
      <c r="B2218" s="292">
        <v>9214.66</v>
      </c>
      <c r="C2218" s="292">
        <v>6286.6210206591004</v>
      </c>
      <c r="D2218" s="292">
        <v>2928.0389793408999</v>
      </c>
    </row>
    <row r="2219" spans="1:5">
      <c r="A2219" s="294" t="s">
        <v>387</v>
      </c>
      <c r="B2219" s="292">
        <v>7192.05</v>
      </c>
      <c r="C2219" s="292">
        <v>4497.2033929409999</v>
      </c>
      <c r="D2219" s="292">
        <v>2694.8466070590002</v>
      </c>
    </row>
    <row r="2220" spans="1:5">
      <c r="A2220" s="294" t="s">
        <v>557</v>
      </c>
      <c r="B2220" s="292">
        <v>0</v>
      </c>
      <c r="C2220" s="292">
        <v>0</v>
      </c>
      <c r="D2220" s="292">
        <v>0</v>
      </c>
    </row>
    <row r="2221" spans="1:5">
      <c r="A2221" s="294" t="s">
        <v>532</v>
      </c>
      <c r="B2221" s="292">
        <v>0</v>
      </c>
      <c r="C2221" s="292">
        <v>0</v>
      </c>
      <c r="D2221" s="292">
        <v>0</v>
      </c>
    </row>
    <row r="2222" spans="1:5">
      <c r="A2222" s="294" t="s">
        <v>229</v>
      </c>
      <c r="B2222" s="292">
        <v>63071.35</v>
      </c>
      <c r="C2222" s="292">
        <v>24876.683859755001</v>
      </c>
      <c r="D2222" s="292">
        <v>38194.666140244997</v>
      </c>
    </row>
    <row r="2223" spans="1:5">
      <c r="A2223" s="294" t="s">
        <v>459</v>
      </c>
      <c r="B2223" s="292">
        <v>37958.949999999997</v>
      </c>
      <c r="C2223" s="292">
        <v>18598.644318709499</v>
      </c>
      <c r="D2223" s="292">
        <v>19360.305681290498</v>
      </c>
    </row>
    <row r="2224" spans="1:5">
      <c r="A2224" s="294" t="s">
        <v>533</v>
      </c>
      <c r="B2224" s="292">
        <v>21077.21</v>
      </c>
      <c r="C2224" s="292">
        <v>5880.1394368332003</v>
      </c>
      <c r="D2224" s="292">
        <v>15197.070563166799</v>
      </c>
    </row>
    <row r="2225" spans="1:5">
      <c r="A2225" s="294" t="s">
        <v>389</v>
      </c>
      <c r="B2225" s="292">
        <v>23033.55</v>
      </c>
      <c r="C2225" s="292">
        <v>10414.423616989499</v>
      </c>
      <c r="D2225" s="292">
        <v>12619.1263830105</v>
      </c>
    </row>
    <row r="2226" spans="1:5">
      <c r="A2226" s="294" t="s">
        <v>390</v>
      </c>
      <c r="B2226" s="292">
        <v>20815.12</v>
      </c>
      <c r="C2226" s="292">
        <v>9411.3793713288014</v>
      </c>
      <c r="D2226" s="292">
        <v>11403.740628671198</v>
      </c>
    </row>
    <row r="2227" spans="1:5">
      <c r="A2227" s="294" t="s">
        <v>461</v>
      </c>
      <c r="B2227" s="292">
        <v>27953.47</v>
      </c>
      <c r="C2227" s="292">
        <v>7712.7441217289997</v>
      </c>
      <c r="D2227" s="292">
        <v>20240.725878271001</v>
      </c>
    </row>
    <row r="2228" spans="1:5">
      <c r="A2228" s="294" t="s">
        <v>98</v>
      </c>
      <c r="B2228" s="292">
        <v>409.53000000000003</v>
      </c>
      <c r="C2228" s="292">
        <v>185.16550439969998</v>
      </c>
      <c r="D2228" s="292">
        <v>224.36449560030005</v>
      </c>
    </row>
    <row r="2229" spans="1:5">
      <c r="A2229" s="294" t="s">
        <v>636</v>
      </c>
      <c r="B2229" s="292">
        <v>55307.76</v>
      </c>
      <c r="C2229" s="292">
        <v>25006.9330149624</v>
      </c>
      <c r="D2229" s="292">
        <v>30300.826985037602</v>
      </c>
    </row>
    <row r="2230" spans="1:5">
      <c r="A2230" s="294" t="s">
        <v>435</v>
      </c>
      <c r="B2230" s="292">
        <v>2887.62</v>
      </c>
      <c r="C2230" s="292">
        <v>1142.3333586798999</v>
      </c>
      <c r="D2230" s="292">
        <v>1745.2866413201</v>
      </c>
    </row>
    <row r="2231" spans="1:5">
      <c r="A2231" s="294" t="s">
        <v>436</v>
      </c>
      <c r="B2231" s="292">
        <v>52883.16</v>
      </c>
      <c r="C2231" s="292">
        <v>20858.244715308003</v>
      </c>
      <c r="D2231" s="292">
        <v>32024.915284692001</v>
      </c>
    </row>
    <row r="2232" spans="1:5">
      <c r="A2232" s="294" t="s">
        <v>329</v>
      </c>
      <c r="B2232" s="292">
        <v>37622.460000000006</v>
      </c>
      <c r="C2232" s="292">
        <v>16075.396752272001</v>
      </c>
      <c r="D2232" s="292">
        <v>21547.063247728001</v>
      </c>
    </row>
    <row r="2233" spans="1:5">
      <c r="A2233" s="294" t="s">
        <v>604</v>
      </c>
      <c r="B2233" s="292">
        <v>1973.05</v>
      </c>
      <c r="C2233" s="292">
        <v>778.21294596500002</v>
      </c>
      <c r="D2233" s="292">
        <v>1194.8370540349999</v>
      </c>
    </row>
    <row r="2234" spans="1:5">
      <c r="A2234" s="294" t="s">
        <v>248</v>
      </c>
      <c r="B2234" s="292">
        <v>1064126.0699999998</v>
      </c>
      <c r="C2234" s="292">
        <v>538905.07558283105</v>
      </c>
      <c r="D2234" s="292">
        <v>525220.9944171689</v>
      </c>
    </row>
    <row r="2235" spans="1:5">
      <c r="A2235" s="295" t="s">
        <v>510</v>
      </c>
      <c r="B2235" s="296">
        <v>35412.32</v>
      </c>
      <c r="C2235" s="296">
        <v>26231.4079687376</v>
      </c>
      <c r="D2235" s="296">
        <v>9180.9120312624</v>
      </c>
      <c r="E2235" s="299" t="s">
        <v>149</v>
      </c>
    </row>
    <row r="2236" spans="1:5">
      <c r="A2236" s="294" t="s">
        <v>340</v>
      </c>
      <c r="B2236" s="292">
        <v>1947.7</v>
      </c>
      <c r="C2236" s="292">
        <v>768.21436601000005</v>
      </c>
      <c r="D2236" s="292">
        <v>1179.48563399</v>
      </c>
    </row>
    <row r="2237" spans="1:5">
      <c r="A2237" s="294" t="s">
        <v>394</v>
      </c>
      <c r="B2237" s="292">
        <v>32788.520000000004</v>
      </c>
      <c r="C2237" s="292">
        <v>14825.050287694801</v>
      </c>
      <c r="D2237" s="292">
        <v>17963.469712305203</v>
      </c>
    </row>
    <row r="2238" spans="1:5">
      <c r="A2238" s="294" t="s">
        <v>395</v>
      </c>
      <c r="B2238" s="292">
        <v>33241.94</v>
      </c>
      <c r="C2238" s="292">
        <v>15124.4029035986</v>
      </c>
      <c r="D2238" s="292">
        <v>18117.5370964014</v>
      </c>
    </row>
    <row r="2239" spans="1:5">
      <c r="A2239" s="294" t="s">
        <v>398</v>
      </c>
      <c r="B2239" s="292">
        <v>7982.33</v>
      </c>
      <c r="C2239" s="292">
        <v>4530.6257085338002</v>
      </c>
      <c r="D2239" s="292">
        <v>3451.7042914661997</v>
      </c>
    </row>
    <row r="2240" spans="1:5">
      <c r="A2240" s="294" t="s">
        <v>331</v>
      </c>
      <c r="B2240" s="292">
        <v>37817.74</v>
      </c>
      <c r="C2240" s="292">
        <v>3274.2705181672</v>
      </c>
      <c r="D2240" s="292">
        <v>34543.469481832799</v>
      </c>
    </row>
    <row r="2241" spans="1:5">
      <c r="A2241" s="294" t="s">
        <v>230</v>
      </c>
      <c r="B2241" s="292">
        <v>51945.45</v>
      </c>
      <c r="C2241" s="292">
        <v>1000.5318116105001</v>
      </c>
      <c r="D2241" s="292">
        <v>50944.9181883895</v>
      </c>
    </row>
    <row r="2242" spans="1:5">
      <c r="A2242" s="294" t="s">
        <v>161</v>
      </c>
      <c r="B2242" s="292">
        <v>15005.85</v>
      </c>
      <c r="C2242" s="292">
        <v>17.922687123000003</v>
      </c>
      <c r="D2242" s="292">
        <v>14987.927312877</v>
      </c>
    </row>
    <row r="2243" spans="1:5">
      <c r="A2243" s="294" t="s">
        <v>588</v>
      </c>
      <c r="B2243" s="292">
        <v>0</v>
      </c>
      <c r="C2243" s="292">
        <v>0</v>
      </c>
      <c r="D2243" s="292">
        <v>0</v>
      </c>
    </row>
    <row r="2244" spans="1:5">
      <c r="A2244" s="294" t="s">
        <v>162</v>
      </c>
      <c r="B2244" s="292">
        <v>11294.25</v>
      </c>
      <c r="C2244" s="292">
        <v>1412.4635356425001</v>
      </c>
      <c r="D2244" s="292">
        <v>9881.7864643574994</v>
      </c>
    </row>
    <row r="2245" spans="1:5">
      <c r="A2245" s="294" t="s">
        <v>163</v>
      </c>
      <c r="B2245" s="292">
        <v>4561.5</v>
      </c>
      <c r="C2245" s="292">
        <v>2357.3499922800002</v>
      </c>
      <c r="D2245" s="292">
        <v>2204.1500077199998</v>
      </c>
    </row>
    <row r="2246" spans="1:5">
      <c r="A2246" s="294" t="s">
        <v>438</v>
      </c>
      <c r="B2246" s="292">
        <v>10434.23</v>
      </c>
      <c r="C2246" s="292">
        <v>4115.4825610990001</v>
      </c>
      <c r="D2246" s="292">
        <v>6318.7474389009994</v>
      </c>
    </row>
    <row r="2247" spans="1:5">
      <c r="A2247" s="294" t="s">
        <v>440</v>
      </c>
      <c r="B2247" s="292">
        <v>12543.24</v>
      </c>
      <c r="C2247" s="292">
        <v>4947.3210270119998</v>
      </c>
      <c r="D2247" s="292">
        <v>7595.918972988</v>
      </c>
    </row>
    <row r="2248" spans="1:5">
      <c r="A2248" s="294" t="s">
        <v>400</v>
      </c>
      <c r="B2248" s="292">
        <v>30245.809999999998</v>
      </c>
      <c r="C2248" s="292">
        <v>20075.8189850534</v>
      </c>
      <c r="D2248" s="292">
        <v>10169.991014946601</v>
      </c>
    </row>
    <row r="2249" spans="1:5">
      <c r="A2249" s="294" t="s">
        <v>92</v>
      </c>
      <c r="B2249" s="292">
        <v>321.93</v>
      </c>
      <c r="C2249" s="292">
        <v>145.55790987570001</v>
      </c>
      <c r="D2249" s="292">
        <v>176.3720901243</v>
      </c>
    </row>
    <row r="2250" spans="1:5">
      <c r="A2250" s="294" t="s">
        <v>441</v>
      </c>
      <c r="B2250" s="292">
        <v>13429.09</v>
      </c>
      <c r="C2250" s="292">
        <v>5296.7191356169997</v>
      </c>
      <c r="D2250" s="292">
        <v>8132.3708643830005</v>
      </c>
    </row>
    <row r="2251" spans="1:5">
      <c r="A2251" s="295" t="s">
        <v>404</v>
      </c>
      <c r="B2251" s="296">
        <v>2463.85</v>
      </c>
      <c r="C2251" s="296">
        <v>1280.1940787167</v>
      </c>
      <c r="D2251" s="296">
        <v>1183.6559212832999</v>
      </c>
      <c r="E2251" s="299" t="s">
        <v>149</v>
      </c>
    </row>
    <row r="2252" spans="1:5">
      <c r="A2252" s="294" t="s">
        <v>406</v>
      </c>
      <c r="B2252" s="292">
        <v>18331.189999999999</v>
      </c>
      <c r="C2252" s="292">
        <v>8288.2915600731012</v>
      </c>
      <c r="D2252" s="292">
        <v>10042.898439926897</v>
      </c>
    </row>
    <row r="2253" spans="1:5">
      <c r="A2253" s="294" t="s">
        <v>407</v>
      </c>
      <c r="B2253" s="292">
        <v>10454.370000000001</v>
      </c>
      <c r="C2253" s="292">
        <v>4726.8544288113007</v>
      </c>
      <c r="D2253" s="292">
        <v>5727.5155711887001</v>
      </c>
    </row>
    <row r="2254" spans="1:5">
      <c r="A2254" s="294" t="s">
        <v>468</v>
      </c>
      <c r="B2254" s="292">
        <v>14419.54</v>
      </c>
      <c r="C2254" s="292">
        <v>9016.567489470799</v>
      </c>
      <c r="D2254" s="292">
        <v>5402.9725105292018</v>
      </c>
    </row>
    <row r="2255" spans="1:5">
      <c r="A2255" s="294" t="s">
        <v>413</v>
      </c>
      <c r="B2255" s="292">
        <v>18626.29</v>
      </c>
      <c r="C2255" s="292">
        <v>9922.1024945376012</v>
      </c>
      <c r="D2255" s="292">
        <v>8704.1875054623997</v>
      </c>
    </row>
    <row r="2256" spans="1:5">
      <c r="A2256" s="294" t="s">
        <v>414</v>
      </c>
      <c r="B2256" s="292">
        <v>4206.9800000000005</v>
      </c>
      <c r="C2256" s="292">
        <v>1572.0667264484</v>
      </c>
      <c r="D2256" s="292">
        <v>2634.9132735516005</v>
      </c>
    </row>
    <row r="2257" spans="1:5">
      <c r="A2257" s="294" t="s">
        <v>415</v>
      </c>
      <c r="B2257" s="292">
        <v>23577.82</v>
      </c>
      <c r="C2257" s="292">
        <v>10660.510665751801</v>
      </c>
      <c r="D2257" s="292">
        <v>12917.309334248199</v>
      </c>
    </row>
    <row r="2258" spans="1:5">
      <c r="A2258" s="294" t="s">
        <v>167</v>
      </c>
      <c r="B2258" s="292">
        <v>1265.58</v>
      </c>
      <c r="C2258" s="292">
        <v>774.79027810920002</v>
      </c>
      <c r="D2258" s="292">
        <v>490.78972189079991</v>
      </c>
    </row>
    <row r="2259" spans="1:5">
      <c r="A2259" s="291" t="s">
        <v>637</v>
      </c>
      <c r="B2259" s="292">
        <v>4098632.3199999994</v>
      </c>
      <c r="C2259" s="292">
        <v>1481263.8875675753</v>
      </c>
      <c r="D2259" s="292">
        <v>2617368.4324324243</v>
      </c>
    </row>
    <row r="2260" spans="1:5">
      <c r="A2260" s="295" t="s">
        <v>526</v>
      </c>
      <c r="B2260" s="296">
        <v>15503.4</v>
      </c>
      <c r="C2260" s="296">
        <v>5816.5848362159995</v>
      </c>
      <c r="D2260" s="296">
        <v>9686.8151637840001</v>
      </c>
      <c r="E2260" s="299" t="s">
        <v>149</v>
      </c>
    </row>
    <row r="2261" spans="1:5">
      <c r="A2261" s="294" t="s">
        <v>418</v>
      </c>
      <c r="B2261" s="292">
        <v>97746.790000000008</v>
      </c>
      <c r="C2261" s="292">
        <v>36672.7618782196</v>
      </c>
      <c r="D2261" s="292">
        <v>61074.028121780408</v>
      </c>
    </row>
    <row r="2262" spans="1:5">
      <c r="A2262" s="295" t="s">
        <v>101</v>
      </c>
      <c r="B2262" s="296">
        <v>12708.89</v>
      </c>
      <c r="C2262" s="296">
        <v>4768.1371092236004</v>
      </c>
      <c r="D2262" s="296">
        <v>7940.752890776399</v>
      </c>
      <c r="E2262" s="299" t="s">
        <v>149</v>
      </c>
    </row>
    <row r="2263" spans="1:5">
      <c r="A2263" s="294" t="s">
        <v>142</v>
      </c>
      <c r="B2263" s="292">
        <v>8116.8</v>
      </c>
      <c r="C2263" s="292">
        <v>3045.2710888319998</v>
      </c>
      <c r="D2263" s="292">
        <v>5071.5289111680004</v>
      </c>
    </row>
    <row r="2264" spans="1:5">
      <c r="A2264" s="294" t="s">
        <v>143</v>
      </c>
      <c r="B2264" s="292">
        <v>31273.62</v>
      </c>
      <c r="C2264" s="292">
        <v>3309.3854141669999</v>
      </c>
      <c r="D2264" s="292">
        <v>27964.234585833001</v>
      </c>
    </row>
    <row r="2265" spans="1:5">
      <c r="A2265" s="294" t="s">
        <v>245</v>
      </c>
      <c r="B2265" s="292">
        <v>210497.11000000002</v>
      </c>
      <c r="C2265" s="292">
        <v>78974.566746216398</v>
      </c>
      <c r="D2265" s="292">
        <v>131522.5432537836</v>
      </c>
    </row>
    <row r="2266" spans="1:5">
      <c r="A2266" s="294" t="s">
        <v>420</v>
      </c>
      <c r="B2266" s="292">
        <v>54659.98</v>
      </c>
      <c r="C2266" s="292">
        <v>20507.3990747752</v>
      </c>
      <c r="D2266" s="292">
        <v>34152.5809252248</v>
      </c>
    </row>
    <row r="2267" spans="1:5">
      <c r="A2267" s="294" t="s">
        <v>421</v>
      </c>
      <c r="B2267" s="292">
        <v>110998.7</v>
      </c>
      <c r="C2267" s="292">
        <v>41644.629904388006</v>
      </c>
      <c r="D2267" s="292">
        <v>69354.070095611998</v>
      </c>
    </row>
    <row r="2268" spans="1:5">
      <c r="A2268" s="294" t="s">
        <v>505</v>
      </c>
      <c r="B2268" s="292">
        <v>8027.24</v>
      </c>
      <c r="C2268" s="292">
        <v>3011.6698569775999</v>
      </c>
      <c r="D2268" s="292">
        <v>5015.5701430223999</v>
      </c>
    </row>
    <row r="2269" spans="1:5">
      <c r="A2269" s="295" t="s">
        <v>148</v>
      </c>
      <c r="B2269" s="296">
        <v>1181686.25</v>
      </c>
      <c r="C2269" s="296">
        <v>443346.51256594999</v>
      </c>
      <c r="D2269" s="296">
        <v>738339.73743405007</v>
      </c>
      <c r="E2269" s="299" t="s">
        <v>149</v>
      </c>
    </row>
    <row r="2270" spans="1:5">
      <c r="A2270" s="294" t="s">
        <v>150</v>
      </c>
      <c r="B2270" s="292">
        <v>7345.03</v>
      </c>
      <c r="C2270" s="292">
        <v>78.954885832900004</v>
      </c>
      <c r="D2270" s="292">
        <v>7266.0751141670999</v>
      </c>
    </row>
    <row r="2271" spans="1:5">
      <c r="A2271" s="294" t="s">
        <v>151</v>
      </c>
      <c r="B2271" s="292">
        <v>72435.44</v>
      </c>
      <c r="C2271" s="292">
        <v>27176.418199145599</v>
      </c>
      <c r="D2271" s="292">
        <v>45259.021800854403</v>
      </c>
    </row>
    <row r="2272" spans="1:5">
      <c r="A2272" s="294" t="s">
        <v>423</v>
      </c>
      <c r="B2272" s="292">
        <v>243981.16</v>
      </c>
      <c r="C2272" s="292">
        <v>91537.154145438413</v>
      </c>
      <c r="D2272" s="292">
        <v>152444.00585456158</v>
      </c>
    </row>
    <row r="2273" spans="1:4">
      <c r="A2273" s="294" t="s">
        <v>326</v>
      </c>
      <c r="B2273" s="292">
        <v>381289.26</v>
      </c>
      <c r="C2273" s="292">
        <v>143052.5773654824</v>
      </c>
      <c r="D2273" s="292">
        <v>238236.68263451761</v>
      </c>
    </row>
    <row r="2274" spans="1:4">
      <c r="A2274" s="294" t="s">
        <v>84</v>
      </c>
      <c r="B2274" s="292">
        <v>0</v>
      </c>
      <c r="C2274" s="292">
        <v>0</v>
      </c>
      <c r="D2274" s="292">
        <v>0</v>
      </c>
    </row>
    <row r="2275" spans="1:4">
      <c r="A2275" s="294" t="s">
        <v>154</v>
      </c>
      <c r="B2275" s="292">
        <v>26476.33</v>
      </c>
      <c r="C2275" s="292">
        <v>8209.657820992099</v>
      </c>
      <c r="D2275" s="292">
        <v>18266.672179007903</v>
      </c>
    </row>
    <row r="2276" spans="1:4">
      <c r="A2276" s="294" t="s">
        <v>530</v>
      </c>
      <c r="B2276" s="292">
        <v>36140.1</v>
      </c>
      <c r="C2276" s="292">
        <v>388.48547514300003</v>
      </c>
      <c r="D2276" s="292">
        <v>35751.614524856996</v>
      </c>
    </row>
    <row r="2277" spans="1:4">
      <c r="A2277" s="294" t="s">
        <v>157</v>
      </c>
      <c r="B2277" s="292">
        <v>80434.36</v>
      </c>
      <c r="C2277" s="292">
        <v>30177.462923406398</v>
      </c>
      <c r="D2277" s="292">
        <v>50256.897076593603</v>
      </c>
    </row>
    <row r="2278" spans="1:4">
      <c r="A2278" s="294" t="s">
        <v>130</v>
      </c>
      <c r="B2278" s="292">
        <v>1836</v>
      </c>
      <c r="C2278" s="292">
        <v>-280.02499416000001</v>
      </c>
      <c r="D2278" s="292">
        <v>2116.02499416</v>
      </c>
    </row>
    <row r="2279" spans="1:4">
      <c r="A2279" s="294" t="s">
        <v>427</v>
      </c>
      <c r="B2279" s="292">
        <v>26252.39</v>
      </c>
      <c r="C2279" s="292">
        <v>9849.4042331635992</v>
      </c>
      <c r="D2279" s="292">
        <v>16402.985766836398</v>
      </c>
    </row>
    <row r="2280" spans="1:4">
      <c r="A2280" s="294" t="s">
        <v>383</v>
      </c>
      <c r="B2280" s="292">
        <v>9386.7800000000007</v>
      </c>
      <c r="C2280" s="292">
        <v>3521.7437600072003</v>
      </c>
      <c r="D2280" s="292">
        <v>5865.0362399927999</v>
      </c>
    </row>
    <row r="2281" spans="1:4">
      <c r="A2281" s="294" t="s">
        <v>229</v>
      </c>
      <c r="B2281" s="292">
        <v>81285.84</v>
      </c>
      <c r="C2281" s="292">
        <v>30496.922245641603</v>
      </c>
      <c r="D2281" s="292">
        <v>50788.917754358394</v>
      </c>
    </row>
    <row r="2282" spans="1:4">
      <c r="A2282" s="294" t="s">
        <v>433</v>
      </c>
      <c r="B2282" s="292">
        <v>69994.61</v>
      </c>
      <c r="C2282" s="292">
        <v>14140.358008588701</v>
      </c>
      <c r="D2282" s="292">
        <v>55854.2519914113</v>
      </c>
    </row>
    <row r="2283" spans="1:4">
      <c r="A2283" s="294" t="s">
        <v>98</v>
      </c>
      <c r="B2283" s="292">
        <v>14560.76</v>
      </c>
      <c r="C2283" s="292">
        <v>5462.9239921424005</v>
      </c>
      <c r="D2283" s="292">
        <v>9097.8360078576006</v>
      </c>
    </row>
    <row r="2284" spans="1:4">
      <c r="A2284" s="294" t="s">
        <v>434</v>
      </c>
      <c r="B2284" s="292">
        <v>43620.61</v>
      </c>
      <c r="C2284" s="292">
        <v>16365.6345493564</v>
      </c>
      <c r="D2284" s="292">
        <v>27254.9754506436</v>
      </c>
    </row>
    <row r="2285" spans="1:4">
      <c r="A2285" s="294" t="s">
        <v>435</v>
      </c>
      <c r="B2285" s="292">
        <v>12013.39</v>
      </c>
      <c r="C2285" s="292">
        <v>4507.1985568036007</v>
      </c>
      <c r="D2285" s="292">
        <v>7506.1914431963987</v>
      </c>
    </row>
    <row r="2286" spans="1:4">
      <c r="A2286" s="294" t="s">
        <v>436</v>
      </c>
      <c r="B2286" s="292">
        <v>28012.06</v>
      </c>
      <c r="C2286" s="292">
        <v>10509.599405754399</v>
      </c>
      <c r="D2286" s="292">
        <v>17502.460594245604</v>
      </c>
    </row>
    <row r="2287" spans="1:4">
      <c r="A2287" s="294" t="s">
        <v>329</v>
      </c>
      <c r="B2287" s="292">
        <v>37055.43</v>
      </c>
      <c r="C2287" s="292">
        <v>13902.502176133199</v>
      </c>
      <c r="D2287" s="292">
        <v>23152.927823866801</v>
      </c>
    </row>
    <row r="2288" spans="1:4">
      <c r="A2288" s="294" t="s">
        <v>604</v>
      </c>
      <c r="B2288" s="292">
        <v>3941.4900000000002</v>
      </c>
      <c r="C2288" s="292">
        <v>1478.7731056476</v>
      </c>
      <c r="D2288" s="292">
        <v>2462.7168943524002</v>
      </c>
    </row>
    <row r="2289" spans="1:4">
      <c r="A2289" s="294" t="s">
        <v>248</v>
      </c>
      <c r="B2289" s="292">
        <v>955537.74</v>
      </c>
      <c r="C2289" s="292">
        <v>358499.83415999764</v>
      </c>
      <c r="D2289" s="292">
        <v>597037.90584000235</v>
      </c>
    </row>
    <row r="2290" spans="1:4">
      <c r="A2290" s="294" t="s">
        <v>331</v>
      </c>
      <c r="B2290" s="292">
        <v>10713.36</v>
      </c>
      <c r="C2290" s="292">
        <v>927.56570854080007</v>
      </c>
      <c r="D2290" s="292">
        <v>9785.7942914592004</v>
      </c>
    </row>
    <row r="2291" spans="1:4">
      <c r="A2291" s="294" t="s">
        <v>161</v>
      </c>
      <c r="B2291" s="292">
        <v>15005.85</v>
      </c>
      <c r="C2291" s="292">
        <v>17.922687123000003</v>
      </c>
      <c r="D2291" s="292">
        <v>14987.927312877</v>
      </c>
    </row>
    <row r="2292" spans="1:4">
      <c r="A2292" s="294" t="s">
        <v>162</v>
      </c>
      <c r="B2292" s="292">
        <v>10796.73</v>
      </c>
      <c r="C2292" s="292">
        <v>1350.2434804592999</v>
      </c>
      <c r="D2292" s="292">
        <v>9446.4865195407001</v>
      </c>
    </row>
    <row r="2293" spans="1:4">
      <c r="A2293" s="294" t="s">
        <v>163</v>
      </c>
      <c r="B2293" s="292">
        <v>65507.41</v>
      </c>
      <c r="C2293" s="292">
        <v>20312.234393491701</v>
      </c>
      <c r="D2293" s="292">
        <v>45195.175606508303</v>
      </c>
    </row>
    <row r="2294" spans="1:4">
      <c r="A2294" s="294" t="s">
        <v>438</v>
      </c>
      <c r="B2294" s="292">
        <v>20090.55</v>
      </c>
      <c r="C2294" s="292">
        <v>7537.597461282</v>
      </c>
      <c r="D2294" s="292">
        <v>12552.952538718</v>
      </c>
    </row>
    <row r="2295" spans="1:4">
      <c r="A2295" s="294" t="s">
        <v>92</v>
      </c>
      <c r="B2295" s="292">
        <v>1893.1100000000001</v>
      </c>
      <c r="C2295" s="292">
        <v>710.25935725639999</v>
      </c>
      <c r="D2295" s="292">
        <v>1182.8506427436</v>
      </c>
    </row>
    <row r="2296" spans="1:4">
      <c r="A2296" s="294" t="s">
        <v>441</v>
      </c>
      <c r="B2296" s="292">
        <v>76173.919999999998</v>
      </c>
      <c r="C2296" s="292">
        <v>28579.0257612608</v>
      </c>
      <c r="D2296" s="292">
        <v>47594.894238739202</v>
      </c>
    </row>
    <row r="2297" spans="1:4">
      <c r="A2297" s="294" t="s">
        <v>402</v>
      </c>
      <c r="B2297" s="292">
        <v>4761.79</v>
      </c>
      <c r="C2297" s="292">
        <v>73.929980149300007</v>
      </c>
      <c r="D2297" s="292">
        <v>4687.8600198507002</v>
      </c>
    </row>
    <row r="2298" spans="1:4">
      <c r="A2298" s="294" t="s">
        <v>606</v>
      </c>
      <c r="B2298" s="292">
        <v>30872.04</v>
      </c>
      <c r="C2298" s="292">
        <v>11582.610248529601</v>
      </c>
      <c r="D2298" s="292">
        <v>19289.429751470401</v>
      </c>
    </row>
    <row r="2299" spans="1:4">
      <c r="A2299" s="291" t="s">
        <v>638</v>
      </c>
      <c r="B2299" s="292">
        <v>0</v>
      </c>
      <c r="C2299" s="292">
        <v>0</v>
      </c>
      <c r="D2299" s="292">
        <v>0</v>
      </c>
    </row>
    <row r="2300" spans="1:4">
      <c r="A2300" s="294" t="s">
        <v>395</v>
      </c>
      <c r="B2300" s="292">
        <v>0</v>
      </c>
      <c r="C2300" s="292">
        <v>0</v>
      </c>
      <c r="D2300" s="292">
        <v>0</v>
      </c>
    </row>
    <row r="2301" spans="1:4">
      <c r="A2301" s="294" t="s">
        <v>398</v>
      </c>
      <c r="B2301" s="292">
        <v>0</v>
      </c>
      <c r="C2301" s="292">
        <v>0</v>
      </c>
      <c r="D2301" s="292">
        <v>0</v>
      </c>
    </row>
    <row r="2302" spans="1:4">
      <c r="A2302" s="291" t="s">
        <v>639</v>
      </c>
      <c r="B2302" s="292">
        <v>0</v>
      </c>
      <c r="C2302" s="292">
        <v>0</v>
      </c>
      <c r="D2302" s="292">
        <v>0</v>
      </c>
    </row>
    <row r="2303" spans="1:4">
      <c r="A2303" s="294" t="s">
        <v>84</v>
      </c>
      <c r="B2303" s="292">
        <v>0</v>
      </c>
      <c r="C2303" s="292">
        <v>0</v>
      </c>
      <c r="D2303" s="292">
        <v>0</v>
      </c>
    </row>
    <row r="2304" spans="1:4">
      <c r="A2304" s="291" t="s">
        <v>640</v>
      </c>
      <c r="B2304" s="292">
        <v>0</v>
      </c>
      <c r="C2304" s="292">
        <v>0</v>
      </c>
      <c r="D2304" s="292">
        <v>0</v>
      </c>
    </row>
    <row r="2305" spans="1:4">
      <c r="A2305" s="294" t="s">
        <v>504</v>
      </c>
      <c r="B2305" s="292">
        <v>0</v>
      </c>
      <c r="C2305" s="292">
        <v>0</v>
      </c>
      <c r="D2305" s="292">
        <v>0</v>
      </c>
    </row>
    <row r="2306" spans="1:4">
      <c r="A2306" s="294" t="s">
        <v>142</v>
      </c>
      <c r="B2306" s="292">
        <v>0</v>
      </c>
      <c r="C2306" s="292">
        <v>0</v>
      </c>
      <c r="D2306" s="292">
        <v>0</v>
      </c>
    </row>
    <row r="2307" spans="1:4">
      <c r="A2307" s="294" t="s">
        <v>321</v>
      </c>
      <c r="B2307" s="292">
        <v>0</v>
      </c>
      <c r="C2307" s="292">
        <v>0</v>
      </c>
      <c r="D2307" s="292">
        <v>0</v>
      </c>
    </row>
    <row r="2308" spans="1:4">
      <c r="A2308" s="294" t="s">
        <v>322</v>
      </c>
      <c r="B2308" s="292">
        <v>0</v>
      </c>
      <c r="C2308" s="292">
        <v>0</v>
      </c>
      <c r="D2308" s="292">
        <v>0</v>
      </c>
    </row>
    <row r="2309" spans="1:4">
      <c r="A2309" s="294" t="s">
        <v>352</v>
      </c>
      <c r="B2309" s="292">
        <v>0</v>
      </c>
      <c r="C2309" s="292">
        <v>0</v>
      </c>
      <c r="D2309" s="292">
        <v>0</v>
      </c>
    </row>
    <row r="2310" spans="1:4">
      <c r="A2310" s="294" t="s">
        <v>446</v>
      </c>
      <c r="B2310" s="292">
        <v>0</v>
      </c>
      <c r="C2310" s="292">
        <v>0</v>
      </c>
      <c r="D2310" s="292">
        <v>0</v>
      </c>
    </row>
    <row r="2311" spans="1:4">
      <c r="A2311" s="294" t="s">
        <v>354</v>
      </c>
      <c r="B2311" s="292">
        <v>0</v>
      </c>
      <c r="C2311" s="292">
        <v>0</v>
      </c>
      <c r="D2311" s="292">
        <v>0</v>
      </c>
    </row>
    <row r="2312" spans="1:4">
      <c r="A2312" s="294" t="s">
        <v>359</v>
      </c>
      <c r="B2312" s="292">
        <v>0</v>
      </c>
      <c r="C2312" s="292">
        <v>0</v>
      </c>
      <c r="D2312" s="292">
        <v>0</v>
      </c>
    </row>
    <row r="2313" spans="1:4">
      <c r="A2313" s="294" t="s">
        <v>361</v>
      </c>
      <c r="B2313" s="292">
        <v>0</v>
      </c>
      <c r="C2313" s="292">
        <v>0</v>
      </c>
      <c r="D2313" s="292">
        <v>0</v>
      </c>
    </row>
    <row r="2314" spans="1:4">
      <c r="A2314" s="294" t="s">
        <v>151</v>
      </c>
      <c r="B2314" s="292">
        <v>0</v>
      </c>
      <c r="C2314" s="292">
        <v>0</v>
      </c>
      <c r="D2314" s="292">
        <v>0</v>
      </c>
    </row>
    <row r="2315" spans="1:4">
      <c r="A2315" s="294" t="s">
        <v>365</v>
      </c>
      <c r="B2315" s="292">
        <v>0</v>
      </c>
      <c r="C2315" s="292">
        <v>0</v>
      </c>
      <c r="D2315" s="292">
        <v>0</v>
      </c>
    </row>
    <row r="2316" spans="1:4">
      <c r="A2316" s="294" t="s">
        <v>366</v>
      </c>
      <c r="B2316" s="292">
        <v>0</v>
      </c>
      <c r="C2316" s="292">
        <v>0</v>
      </c>
      <c r="D2316" s="292">
        <v>0</v>
      </c>
    </row>
    <row r="2317" spans="1:4">
      <c r="A2317" s="294" t="s">
        <v>367</v>
      </c>
      <c r="B2317" s="292">
        <v>0</v>
      </c>
      <c r="C2317" s="292">
        <v>0</v>
      </c>
      <c r="D2317" s="292">
        <v>0</v>
      </c>
    </row>
    <row r="2318" spans="1:4">
      <c r="A2318" s="294" t="s">
        <v>544</v>
      </c>
      <c r="B2318" s="292">
        <v>0</v>
      </c>
      <c r="C2318" s="292">
        <v>0</v>
      </c>
      <c r="D2318" s="292">
        <v>0</v>
      </c>
    </row>
    <row r="2319" spans="1:4">
      <c r="A2319" s="294" t="s">
        <v>370</v>
      </c>
      <c r="B2319" s="292">
        <v>0</v>
      </c>
      <c r="C2319" s="292">
        <v>0</v>
      </c>
      <c r="D2319" s="292">
        <v>0</v>
      </c>
    </row>
    <row r="2320" spans="1:4">
      <c r="A2320" s="294" t="s">
        <v>373</v>
      </c>
      <c r="B2320" s="292">
        <v>0</v>
      </c>
      <c r="C2320" s="292">
        <v>0</v>
      </c>
      <c r="D2320" s="292">
        <v>0</v>
      </c>
    </row>
    <row r="2321" spans="1:4">
      <c r="A2321" s="294" t="s">
        <v>374</v>
      </c>
      <c r="B2321" s="292">
        <v>0</v>
      </c>
      <c r="C2321" s="292">
        <v>0</v>
      </c>
      <c r="D2321" s="292">
        <v>0</v>
      </c>
    </row>
    <row r="2322" spans="1:4">
      <c r="A2322" s="294" t="s">
        <v>641</v>
      </c>
      <c r="B2322" s="292">
        <v>0</v>
      </c>
      <c r="C2322" s="292">
        <v>0</v>
      </c>
      <c r="D2322" s="292">
        <v>0</v>
      </c>
    </row>
    <row r="2323" spans="1:4">
      <c r="A2323" s="294" t="s">
        <v>642</v>
      </c>
      <c r="B2323" s="292">
        <v>0</v>
      </c>
      <c r="C2323" s="292">
        <v>0</v>
      </c>
      <c r="D2323" s="292">
        <v>0</v>
      </c>
    </row>
    <row r="2324" spans="1:4">
      <c r="A2324" s="294" t="s">
        <v>84</v>
      </c>
      <c r="B2324" s="292">
        <v>0</v>
      </c>
      <c r="C2324" s="292">
        <v>0</v>
      </c>
      <c r="D2324" s="292">
        <v>0</v>
      </c>
    </row>
    <row r="2325" spans="1:4">
      <c r="A2325" s="294" t="s">
        <v>154</v>
      </c>
      <c r="B2325" s="292">
        <v>0</v>
      </c>
      <c r="C2325" s="292">
        <v>0</v>
      </c>
      <c r="D2325" s="292">
        <v>0</v>
      </c>
    </row>
    <row r="2326" spans="1:4">
      <c r="A2326" s="294" t="s">
        <v>381</v>
      </c>
      <c r="B2326" s="292">
        <v>0</v>
      </c>
      <c r="C2326" s="292">
        <v>0</v>
      </c>
      <c r="D2326" s="292">
        <v>0</v>
      </c>
    </row>
    <row r="2327" spans="1:4">
      <c r="A2327" s="294" t="s">
        <v>157</v>
      </c>
      <c r="B2327" s="292">
        <v>0</v>
      </c>
      <c r="C2327" s="292">
        <v>0</v>
      </c>
      <c r="D2327" s="292">
        <v>0</v>
      </c>
    </row>
    <row r="2328" spans="1:4">
      <c r="A2328" s="294" t="s">
        <v>130</v>
      </c>
      <c r="B2328" s="292">
        <v>0</v>
      </c>
      <c r="C2328" s="292">
        <v>0</v>
      </c>
      <c r="D2328" s="292">
        <v>0</v>
      </c>
    </row>
    <row r="2329" spans="1:4">
      <c r="A2329" s="294" t="s">
        <v>383</v>
      </c>
      <c r="B2329" s="292">
        <v>0</v>
      </c>
      <c r="C2329" s="292">
        <v>0</v>
      </c>
      <c r="D2329" s="292">
        <v>0</v>
      </c>
    </row>
    <row r="2330" spans="1:4">
      <c r="A2330" s="294" t="s">
        <v>453</v>
      </c>
      <c r="B2330" s="292">
        <v>0</v>
      </c>
      <c r="C2330" s="292">
        <v>0</v>
      </c>
      <c r="D2330" s="292">
        <v>0</v>
      </c>
    </row>
    <row r="2331" spans="1:4">
      <c r="A2331" s="294" t="s">
        <v>386</v>
      </c>
      <c r="B2331" s="292">
        <v>0</v>
      </c>
      <c r="C2331" s="292">
        <v>0</v>
      </c>
      <c r="D2331" s="292">
        <v>0</v>
      </c>
    </row>
    <row r="2332" spans="1:4">
      <c r="A2332" s="294" t="s">
        <v>387</v>
      </c>
      <c r="B2332" s="292">
        <v>0</v>
      </c>
      <c r="C2332" s="292">
        <v>0</v>
      </c>
      <c r="D2332" s="292">
        <v>0</v>
      </c>
    </row>
    <row r="2333" spans="1:4">
      <c r="A2333" s="294" t="s">
        <v>388</v>
      </c>
      <c r="B2333" s="292">
        <v>0</v>
      </c>
      <c r="C2333" s="292">
        <v>0</v>
      </c>
      <c r="D2333" s="292">
        <v>0</v>
      </c>
    </row>
    <row r="2334" spans="1:4">
      <c r="A2334" s="294" t="s">
        <v>389</v>
      </c>
      <c r="B2334" s="292">
        <v>0</v>
      </c>
      <c r="C2334" s="292">
        <v>0</v>
      </c>
      <c r="D2334" s="292">
        <v>0</v>
      </c>
    </row>
    <row r="2335" spans="1:4">
      <c r="A2335" s="294" t="s">
        <v>390</v>
      </c>
      <c r="B2335" s="292">
        <v>0</v>
      </c>
      <c r="C2335" s="292">
        <v>0</v>
      </c>
      <c r="D2335" s="292">
        <v>0</v>
      </c>
    </row>
    <row r="2336" spans="1:4">
      <c r="A2336" s="294" t="s">
        <v>329</v>
      </c>
      <c r="B2336" s="292">
        <v>0</v>
      </c>
      <c r="C2336" s="292">
        <v>0</v>
      </c>
      <c r="D2336" s="292">
        <v>0</v>
      </c>
    </row>
    <row r="2337" spans="1:4">
      <c r="A2337" s="294" t="s">
        <v>248</v>
      </c>
      <c r="B2337" s="292">
        <v>0</v>
      </c>
      <c r="C2337" s="292">
        <v>0</v>
      </c>
      <c r="D2337" s="292">
        <v>0</v>
      </c>
    </row>
    <row r="2338" spans="1:4">
      <c r="A2338" s="294" t="s">
        <v>496</v>
      </c>
      <c r="B2338" s="292">
        <v>0</v>
      </c>
      <c r="C2338" s="292">
        <v>0</v>
      </c>
      <c r="D2338" s="292">
        <v>0</v>
      </c>
    </row>
    <row r="2339" spans="1:4">
      <c r="A2339" s="294" t="s">
        <v>497</v>
      </c>
      <c r="B2339" s="292">
        <v>0</v>
      </c>
      <c r="C2339" s="292">
        <v>0</v>
      </c>
      <c r="D2339" s="292">
        <v>0</v>
      </c>
    </row>
    <row r="2340" spans="1:4">
      <c r="A2340" s="294" t="s">
        <v>559</v>
      </c>
      <c r="B2340" s="292">
        <v>0</v>
      </c>
      <c r="C2340" s="292">
        <v>0</v>
      </c>
      <c r="D2340" s="292">
        <v>0</v>
      </c>
    </row>
    <row r="2341" spans="1:4">
      <c r="A2341" s="294" t="s">
        <v>394</v>
      </c>
      <c r="B2341" s="292">
        <v>0</v>
      </c>
      <c r="C2341" s="292">
        <v>0</v>
      </c>
      <c r="D2341" s="292">
        <v>0</v>
      </c>
    </row>
    <row r="2342" spans="1:4">
      <c r="A2342" s="294" t="s">
        <v>395</v>
      </c>
      <c r="B2342" s="292">
        <v>0</v>
      </c>
      <c r="C2342" s="292">
        <v>0</v>
      </c>
      <c r="D2342" s="292">
        <v>0</v>
      </c>
    </row>
    <row r="2343" spans="1:4">
      <c r="A2343" s="294" t="s">
        <v>230</v>
      </c>
      <c r="B2343" s="292">
        <v>0</v>
      </c>
      <c r="C2343" s="292">
        <v>0</v>
      </c>
      <c r="D2343" s="292">
        <v>0</v>
      </c>
    </row>
    <row r="2344" spans="1:4">
      <c r="A2344" s="294" t="s">
        <v>588</v>
      </c>
      <c r="B2344" s="292">
        <v>0</v>
      </c>
      <c r="C2344" s="292">
        <v>0</v>
      </c>
      <c r="D2344" s="292">
        <v>0</v>
      </c>
    </row>
    <row r="2345" spans="1:4">
      <c r="A2345" s="294" t="s">
        <v>163</v>
      </c>
      <c r="B2345" s="292">
        <v>0</v>
      </c>
      <c r="C2345" s="292">
        <v>0</v>
      </c>
      <c r="D2345" s="292">
        <v>0</v>
      </c>
    </row>
    <row r="2346" spans="1:4">
      <c r="A2346" s="294" t="s">
        <v>440</v>
      </c>
      <c r="B2346" s="292">
        <v>0</v>
      </c>
      <c r="C2346" s="292">
        <v>0</v>
      </c>
      <c r="D2346" s="292">
        <v>0</v>
      </c>
    </row>
    <row r="2347" spans="1:4">
      <c r="A2347" s="294" t="s">
        <v>620</v>
      </c>
      <c r="B2347" s="292">
        <v>0</v>
      </c>
      <c r="C2347" s="292">
        <v>0</v>
      </c>
      <c r="D2347" s="292">
        <v>0</v>
      </c>
    </row>
    <row r="2348" spans="1:4">
      <c r="A2348" s="294" t="s">
        <v>643</v>
      </c>
      <c r="B2348" s="292">
        <v>0</v>
      </c>
      <c r="C2348" s="292">
        <v>0</v>
      </c>
      <c r="D2348" s="292">
        <v>0</v>
      </c>
    </row>
    <row r="2349" spans="1:4">
      <c r="A2349" s="294" t="s">
        <v>405</v>
      </c>
      <c r="B2349" s="292">
        <v>0</v>
      </c>
      <c r="C2349" s="292">
        <v>0</v>
      </c>
      <c r="D2349" s="292">
        <v>0</v>
      </c>
    </row>
    <row r="2350" spans="1:4">
      <c r="A2350" s="294" t="s">
        <v>406</v>
      </c>
      <c r="B2350" s="292">
        <v>0</v>
      </c>
      <c r="C2350" s="292">
        <v>0</v>
      </c>
      <c r="D2350" s="292">
        <v>0</v>
      </c>
    </row>
    <row r="2351" spans="1:4">
      <c r="A2351" s="294" t="s">
        <v>407</v>
      </c>
      <c r="B2351" s="292">
        <v>0</v>
      </c>
      <c r="C2351" s="292">
        <v>0</v>
      </c>
      <c r="D2351" s="292">
        <v>0</v>
      </c>
    </row>
    <row r="2352" spans="1:4">
      <c r="A2352" s="294" t="s">
        <v>468</v>
      </c>
      <c r="B2352" s="292">
        <v>0</v>
      </c>
      <c r="C2352" s="292">
        <v>0</v>
      </c>
      <c r="D2352" s="292">
        <v>0</v>
      </c>
    </row>
    <row r="2353" spans="1:4">
      <c r="A2353" s="294" t="s">
        <v>469</v>
      </c>
      <c r="B2353" s="292">
        <v>0</v>
      </c>
      <c r="C2353" s="292">
        <v>0</v>
      </c>
      <c r="D2353" s="292">
        <v>0</v>
      </c>
    </row>
    <row r="2354" spans="1:4">
      <c r="A2354" s="294" t="s">
        <v>411</v>
      </c>
      <c r="B2354" s="292">
        <v>0</v>
      </c>
      <c r="C2354" s="292">
        <v>0</v>
      </c>
      <c r="D2354" s="292">
        <v>0</v>
      </c>
    </row>
    <row r="2355" spans="1:4">
      <c r="A2355" s="294" t="s">
        <v>415</v>
      </c>
      <c r="B2355" s="292">
        <v>0</v>
      </c>
      <c r="C2355" s="292">
        <v>0</v>
      </c>
      <c r="D2355" s="292">
        <v>0</v>
      </c>
    </row>
    <row r="2356" spans="1:4">
      <c r="A2356" s="294" t="s">
        <v>167</v>
      </c>
      <c r="B2356" s="292">
        <v>0</v>
      </c>
      <c r="C2356" s="292">
        <v>0</v>
      </c>
      <c r="D2356" s="292">
        <v>0</v>
      </c>
    </row>
    <row r="2357" spans="1:4">
      <c r="A2357" s="291" t="s">
        <v>644</v>
      </c>
      <c r="B2357" s="292">
        <v>0</v>
      </c>
      <c r="C2357" s="292">
        <v>0</v>
      </c>
      <c r="D2357" s="292">
        <v>0</v>
      </c>
    </row>
    <row r="2358" spans="1:4">
      <c r="A2358" s="294" t="s">
        <v>504</v>
      </c>
      <c r="B2358" s="292">
        <v>0</v>
      </c>
      <c r="C2358" s="292">
        <v>0</v>
      </c>
      <c r="D2358" s="292">
        <v>0</v>
      </c>
    </row>
    <row r="2359" spans="1:4">
      <c r="A2359" s="294" t="s">
        <v>539</v>
      </c>
      <c r="B2359" s="292">
        <v>0</v>
      </c>
      <c r="C2359" s="292">
        <v>0</v>
      </c>
      <c r="D2359" s="292">
        <v>0</v>
      </c>
    </row>
    <row r="2360" spans="1:4">
      <c r="A2360" s="294" t="s">
        <v>320</v>
      </c>
      <c r="B2360" s="292">
        <v>0</v>
      </c>
      <c r="C2360" s="292">
        <v>0</v>
      </c>
      <c r="D2360" s="292">
        <v>0</v>
      </c>
    </row>
    <row r="2361" spans="1:4">
      <c r="A2361" s="294" t="s">
        <v>321</v>
      </c>
      <c r="B2361" s="292">
        <v>0</v>
      </c>
      <c r="C2361" s="292">
        <v>0</v>
      </c>
      <c r="D2361" s="292">
        <v>0</v>
      </c>
    </row>
    <row r="2362" spans="1:4">
      <c r="A2362" s="294" t="s">
        <v>322</v>
      </c>
      <c r="B2362" s="292">
        <v>0</v>
      </c>
      <c r="C2362" s="292">
        <v>0</v>
      </c>
      <c r="D2362" s="292">
        <v>0</v>
      </c>
    </row>
    <row r="2363" spans="1:4">
      <c r="A2363" s="294" t="s">
        <v>351</v>
      </c>
      <c r="B2363" s="292">
        <v>0</v>
      </c>
      <c r="C2363" s="292">
        <v>0</v>
      </c>
      <c r="D2363" s="292">
        <v>0</v>
      </c>
    </row>
    <row r="2364" spans="1:4">
      <c r="A2364" s="294" t="s">
        <v>446</v>
      </c>
      <c r="B2364" s="292">
        <v>0</v>
      </c>
      <c r="C2364" s="292">
        <v>0</v>
      </c>
      <c r="D2364" s="292">
        <v>0</v>
      </c>
    </row>
    <row r="2365" spans="1:4">
      <c r="A2365" s="294" t="s">
        <v>354</v>
      </c>
      <c r="B2365" s="292">
        <v>0</v>
      </c>
      <c r="C2365" s="292">
        <v>0</v>
      </c>
      <c r="D2365" s="292">
        <v>0</v>
      </c>
    </row>
    <row r="2366" spans="1:4">
      <c r="A2366" s="294" t="s">
        <v>645</v>
      </c>
      <c r="B2366" s="292">
        <v>0</v>
      </c>
      <c r="C2366" s="292">
        <v>0</v>
      </c>
      <c r="D2366" s="292">
        <v>0</v>
      </c>
    </row>
    <row r="2367" spans="1:4">
      <c r="A2367" s="294" t="s">
        <v>358</v>
      </c>
      <c r="B2367" s="292">
        <v>0</v>
      </c>
      <c r="C2367" s="292">
        <v>0</v>
      </c>
      <c r="D2367" s="292">
        <v>0</v>
      </c>
    </row>
    <row r="2368" spans="1:4">
      <c r="A2368" s="294" t="s">
        <v>542</v>
      </c>
      <c r="B2368" s="292">
        <v>0</v>
      </c>
      <c r="C2368" s="292">
        <v>0</v>
      </c>
      <c r="D2368" s="292">
        <v>0</v>
      </c>
    </row>
    <row r="2369" spans="1:4">
      <c r="A2369" s="294" t="s">
        <v>361</v>
      </c>
      <c r="B2369" s="292">
        <v>0</v>
      </c>
      <c r="C2369" s="292">
        <v>0</v>
      </c>
      <c r="D2369" s="292">
        <v>0</v>
      </c>
    </row>
    <row r="2370" spans="1:4">
      <c r="A2370" s="294" t="s">
        <v>151</v>
      </c>
      <c r="B2370" s="292">
        <v>0</v>
      </c>
      <c r="C2370" s="292">
        <v>0</v>
      </c>
      <c r="D2370" s="292">
        <v>0</v>
      </c>
    </row>
    <row r="2371" spans="1:4">
      <c r="A2371" s="294" t="s">
        <v>493</v>
      </c>
      <c r="B2371" s="292">
        <v>0</v>
      </c>
      <c r="C2371" s="292">
        <v>0</v>
      </c>
      <c r="D2371" s="292">
        <v>0</v>
      </c>
    </row>
    <row r="2372" spans="1:4">
      <c r="A2372" s="294" t="s">
        <v>365</v>
      </c>
      <c r="B2372" s="292">
        <v>0</v>
      </c>
      <c r="C2372" s="292">
        <v>0</v>
      </c>
      <c r="D2372" s="292">
        <v>0</v>
      </c>
    </row>
    <row r="2373" spans="1:4">
      <c r="A2373" s="294" t="s">
        <v>366</v>
      </c>
      <c r="B2373" s="292">
        <v>0</v>
      </c>
      <c r="C2373" s="292">
        <v>0</v>
      </c>
      <c r="D2373" s="292">
        <v>0</v>
      </c>
    </row>
    <row r="2374" spans="1:4">
      <c r="A2374" s="294" t="s">
        <v>367</v>
      </c>
      <c r="B2374" s="292">
        <v>0</v>
      </c>
      <c r="C2374" s="292">
        <v>0</v>
      </c>
      <c r="D2374" s="292">
        <v>0</v>
      </c>
    </row>
    <row r="2375" spans="1:4">
      <c r="A2375" s="294" t="s">
        <v>369</v>
      </c>
      <c r="B2375" s="292">
        <v>0</v>
      </c>
      <c r="C2375" s="292">
        <v>0</v>
      </c>
      <c r="D2375" s="292">
        <v>0</v>
      </c>
    </row>
    <row r="2376" spans="1:4">
      <c r="A2376" s="294" t="s">
        <v>370</v>
      </c>
      <c r="B2376" s="292">
        <v>0</v>
      </c>
      <c r="C2376" s="292">
        <v>0</v>
      </c>
      <c r="D2376" s="292">
        <v>0</v>
      </c>
    </row>
    <row r="2377" spans="1:4">
      <c r="A2377" s="294" t="s">
        <v>371</v>
      </c>
      <c r="B2377" s="292">
        <v>0</v>
      </c>
      <c r="C2377" s="292">
        <v>0</v>
      </c>
      <c r="D2377" s="292">
        <v>0</v>
      </c>
    </row>
    <row r="2378" spans="1:4">
      <c r="A2378" s="294" t="s">
        <v>373</v>
      </c>
      <c r="B2378" s="292">
        <v>0</v>
      </c>
      <c r="C2378" s="292">
        <v>0</v>
      </c>
      <c r="D2378" s="292">
        <v>0</v>
      </c>
    </row>
    <row r="2379" spans="1:4">
      <c r="A2379" s="294" t="s">
        <v>84</v>
      </c>
      <c r="B2379" s="292">
        <v>0</v>
      </c>
      <c r="C2379" s="292">
        <v>0</v>
      </c>
      <c r="D2379" s="292">
        <v>0</v>
      </c>
    </row>
    <row r="2380" spans="1:4">
      <c r="A2380" s="294" t="s">
        <v>154</v>
      </c>
      <c r="B2380" s="292">
        <v>0</v>
      </c>
      <c r="C2380" s="292">
        <v>0</v>
      </c>
      <c r="D2380" s="292">
        <v>0</v>
      </c>
    </row>
    <row r="2381" spans="1:4">
      <c r="A2381" s="294" t="s">
        <v>381</v>
      </c>
      <c r="B2381" s="292">
        <v>0</v>
      </c>
      <c r="C2381" s="292">
        <v>0</v>
      </c>
      <c r="D2381" s="292">
        <v>0</v>
      </c>
    </row>
    <row r="2382" spans="1:4">
      <c r="A2382" s="294" t="s">
        <v>157</v>
      </c>
      <c r="B2382" s="292">
        <v>0</v>
      </c>
      <c r="C2382" s="292">
        <v>0</v>
      </c>
      <c r="D2382" s="292">
        <v>0</v>
      </c>
    </row>
    <row r="2383" spans="1:4">
      <c r="A2383" s="294" t="s">
        <v>383</v>
      </c>
      <c r="B2383" s="292">
        <v>0</v>
      </c>
      <c r="C2383" s="292">
        <v>0</v>
      </c>
      <c r="D2383" s="292">
        <v>0</v>
      </c>
    </row>
    <row r="2384" spans="1:4">
      <c r="A2384" s="294" t="s">
        <v>386</v>
      </c>
      <c r="B2384" s="292">
        <v>0</v>
      </c>
      <c r="C2384" s="292">
        <v>0</v>
      </c>
      <c r="D2384" s="292">
        <v>0</v>
      </c>
    </row>
    <row r="2385" spans="1:4">
      <c r="A2385" s="294" t="s">
        <v>459</v>
      </c>
      <c r="B2385" s="292">
        <v>0</v>
      </c>
      <c r="C2385" s="292">
        <v>0</v>
      </c>
      <c r="D2385" s="292">
        <v>0</v>
      </c>
    </row>
    <row r="2386" spans="1:4">
      <c r="A2386" s="294" t="s">
        <v>389</v>
      </c>
      <c r="B2386" s="292">
        <v>0</v>
      </c>
      <c r="C2386" s="292">
        <v>0</v>
      </c>
      <c r="D2386" s="292">
        <v>0</v>
      </c>
    </row>
    <row r="2387" spans="1:4">
      <c r="A2387" s="294" t="s">
        <v>390</v>
      </c>
      <c r="B2387" s="292">
        <v>0</v>
      </c>
      <c r="C2387" s="292">
        <v>0</v>
      </c>
      <c r="D2387" s="292">
        <v>0</v>
      </c>
    </row>
    <row r="2388" spans="1:4">
      <c r="A2388" s="294" t="s">
        <v>603</v>
      </c>
      <c r="B2388" s="292">
        <v>0</v>
      </c>
      <c r="C2388" s="292">
        <v>0</v>
      </c>
      <c r="D2388" s="292">
        <v>0</v>
      </c>
    </row>
    <row r="2389" spans="1:4">
      <c r="A2389" s="294" t="s">
        <v>329</v>
      </c>
      <c r="B2389" s="292">
        <v>0</v>
      </c>
      <c r="C2389" s="292">
        <v>0</v>
      </c>
      <c r="D2389" s="292">
        <v>0</v>
      </c>
    </row>
    <row r="2390" spans="1:4">
      <c r="A2390" s="294" t="s">
        <v>248</v>
      </c>
      <c r="B2390" s="292">
        <v>0</v>
      </c>
      <c r="C2390" s="292">
        <v>0</v>
      </c>
      <c r="D2390" s="292">
        <v>0</v>
      </c>
    </row>
    <row r="2391" spans="1:4">
      <c r="A2391" s="294" t="s">
        <v>465</v>
      </c>
      <c r="B2391" s="292">
        <v>0</v>
      </c>
      <c r="C2391" s="292">
        <v>0</v>
      </c>
      <c r="D2391" s="292">
        <v>0</v>
      </c>
    </row>
    <row r="2392" spans="1:4">
      <c r="A2392" s="294" t="s">
        <v>497</v>
      </c>
      <c r="B2392" s="292">
        <v>0</v>
      </c>
      <c r="C2392" s="292">
        <v>0</v>
      </c>
      <c r="D2392" s="292">
        <v>0</v>
      </c>
    </row>
    <row r="2393" spans="1:4">
      <c r="A2393" s="294" t="s">
        <v>559</v>
      </c>
      <c r="B2393" s="292">
        <v>0</v>
      </c>
      <c r="C2393" s="292">
        <v>0</v>
      </c>
      <c r="D2393" s="292">
        <v>0</v>
      </c>
    </row>
    <row r="2394" spans="1:4">
      <c r="A2394" s="294" t="s">
        <v>340</v>
      </c>
      <c r="B2394" s="292">
        <v>0</v>
      </c>
      <c r="C2394" s="292">
        <v>0</v>
      </c>
      <c r="D2394" s="292">
        <v>0</v>
      </c>
    </row>
    <row r="2395" spans="1:4">
      <c r="A2395" s="294" t="s">
        <v>394</v>
      </c>
      <c r="B2395" s="292">
        <v>0</v>
      </c>
      <c r="C2395" s="292">
        <v>0</v>
      </c>
      <c r="D2395" s="292">
        <v>0</v>
      </c>
    </row>
    <row r="2396" spans="1:4">
      <c r="A2396" s="294" t="s">
        <v>395</v>
      </c>
      <c r="B2396" s="292">
        <v>0</v>
      </c>
      <c r="C2396" s="292">
        <v>0</v>
      </c>
      <c r="D2396" s="292">
        <v>0</v>
      </c>
    </row>
    <row r="2397" spans="1:4">
      <c r="A2397" s="294" t="s">
        <v>397</v>
      </c>
      <c r="B2397" s="292">
        <v>0</v>
      </c>
      <c r="C2397" s="292">
        <v>0</v>
      </c>
      <c r="D2397" s="292">
        <v>0</v>
      </c>
    </row>
    <row r="2398" spans="1:4">
      <c r="A2398" s="294" t="s">
        <v>646</v>
      </c>
      <c r="B2398" s="292">
        <v>0</v>
      </c>
      <c r="C2398" s="292">
        <v>0</v>
      </c>
      <c r="D2398" s="292">
        <v>0</v>
      </c>
    </row>
    <row r="2399" spans="1:4">
      <c r="A2399" s="294" t="s">
        <v>398</v>
      </c>
      <c r="B2399" s="292">
        <v>0</v>
      </c>
      <c r="C2399" s="292">
        <v>0</v>
      </c>
      <c r="D2399" s="292">
        <v>0</v>
      </c>
    </row>
    <row r="2400" spans="1:4">
      <c r="A2400" s="294" t="s">
        <v>230</v>
      </c>
      <c r="B2400" s="292">
        <v>0</v>
      </c>
      <c r="C2400" s="292">
        <v>0</v>
      </c>
      <c r="D2400" s="292">
        <v>0</v>
      </c>
    </row>
    <row r="2401" spans="1:4">
      <c r="A2401" s="294" t="s">
        <v>620</v>
      </c>
      <c r="B2401" s="292">
        <v>0</v>
      </c>
      <c r="C2401" s="292">
        <v>0</v>
      </c>
      <c r="D2401" s="292">
        <v>0</v>
      </c>
    </row>
    <row r="2402" spans="1:4">
      <c r="A2402" s="294" t="s">
        <v>500</v>
      </c>
      <c r="B2402" s="292">
        <v>0</v>
      </c>
      <c r="C2402" s="292">
        <v>0</v>
      </c>
      <c r="D2402" s="292">
        <v>0</v>
      </c>
    </row>
    <row r="2403" spans="1:4">
      <c r="A2403" s="294" t="s">
        <v>405</v>
      </c>
      <c r="B2403" s="292">
        <v>0</v>
      </c>
      <c r="C2403" s="292">
        <v>0</v>
      </c>
      <c r="D2403" s="292">
        <v>0</v>
      </c>
    </row>
    <row r="2404" spans="1:4">
      <c r="A2404" s="294" t="s">
        <v>410</v>
      </c>
      <c r="B2404" s="292">
        <v>0</v>
      </c>
      <c r="C2404" s="292">
        <v>0</v>
      </c>
      <c r="D2404" s="292">
        <v>0</v>
      </c>
    </row>
    <row r="2405" spans="1:4">
      <c r="A2405" s="294" t="s">
        <v>411</v>
      </c>
      <c r="B2405" s="292">
        <v>0</v>
      </c>
      <c r="C2405" s="292">
        <v>0</v>
      </c>
      <c r="D2405" s="292">
        <v>0</v>
      </c>
    </row>
    <row r="2406" spans="1:4">
      <c r="A2406" s="294" t="s">
        <v>167</v>
      </c>
      <c r="B2406" s="292">
        <v>0</v>
      </c>
      <c r="C2406" s="292">
        <v>0</v>
      </c>
      <c r="D2406" s="292">
        <v>0</v>
      </c>
    </row>
    <row r="2407" spans="1:4">
      <c r="A2407" s="291" t="s">
        <v>647</v>
      </c>
      <c r="B2407" s="292">
        <v>1772713.6499999997</v>
      </c>
      <c r="C2407" s="292">
        <v>94953.408788232307</v>
      </c>
      <c r="D2407" s="292">
        <v>1677760.241211768</v>
      </c>
    </row>
    <row r="2408" spans="1:4">
      <c r="A2408" s="294" t="s">
        <v>142</v>
      </c>
      <c r="B2408" s="292">
        <v>5566.91</v>
      </c>
      <c r="C2408" s="292">
        <v>374.87694412019999</v>
      </c>
      <c r="D2408" s="292">
        <v>5192.0330558797996</v>
      </c>
    </row>
    <row r="2409" spans="1:4">
      <c r="A2409" s="294" t="s">
        <v>143</v>
      </c>
      <c r="B2409" s="292">
        <v>16443.36</v>
      </c>
      <c r="C2409" s="292">
        <v>1107.2994799392</v>
      </c>
      <c r="D2409" s="292">
        <v>15336.060520060801</v>
      </c>
    </row>
    <row r="2410" spans="1:4">
      <c r="A2410" s="294" t="s">
        <v>321</v>
      </c>
      <c r="B2410" s="292">
        <v>0</v>
      </c>
      <c r="C2410" s="292">
        <v>0</v>
      </c>
      <c r="D2410" s="292">
        <v>0</v>
      </c>
    </row>
    <row r="2411" spans="1:4">
      <c r="A2411" s="294" t="s">
        <v>322</v>
      </c>
      <c r="B2411" s="292">
        <v>0</v>
      </c>
      <c r="C2411" s="292">
        <v>0</v>
      </c>
      <c r="D2411" s="292">
        <v>0</v>
      </c>
    </row>
    <row r="2412" spans="1:4">
      <c r="A2412" s="294" t="s">
        <v>144</v>
      </c>
      <c r="B2412" s="292">
        <v>106562.88</v>
      </c>
      <c r="C2412" s="292">
        <v>7175.9677830336004</v>
      </c>
      <c r="D2412" s="292">
        <v>99386.912216966404</v>
      </c>
    </row>
    <row r="2413" spans="1:4">
      <c r="A2413" s="294" t="s">
        <v>145</v>
      </c>
      <c r="B2413" s="292">
        <v>67384.649999999994</v>
      </c>
      <c r="C2413" s="292">
        <v>4537.6971556230001</v>
      </c>
      <c r="D2413" s="292">
        <v>62846.952844376996</v>
      </c>
    </row>
    <row r="2414" spans="1:4">
      <c r="A2414" s="294" t="s">
        <v>146</v>
      </c>
      <c r="B2414" s="292">
        <v>22526.28</v>
      </c>
      <c r="C2414" s="292">
        <v>1516.9246509816001</v>
      </c>
      <c r="D2414" s="292">
        <v>21009.355349018399</v>
      </c>
    </row>
    <row r="2415" spans="1:4">
      <c r="A2415" s="294" t="s">
        <v>147</v>
      </c>
      <c r="B2415" s="292">
        <v>304143.19</v>
      </c>
      <c r="C2415" s="292">
        <v>16926.952375014502</v>
      </c>
      <c r="D2415" s="292">
        <v>287216.23762498552</v>
      </c>
    </row>
    <row r="2416" spans="1:4">
      <c r="A2416" s="294" t="s">
        <v>359</v>
      </c>
      <c r="B2416" s="292">
        <v>0</v>
      </c>
      <c r="C2416" s="292">
        <v>0</v>
      </c>
      <c r="D2416" s="292">
        <v>0</v>
      </c>
    </row>
    <row r="2417" spans="1:4">
      <c r="A2417" s="294" t="s">
        <v>151</v>
      </c>
      <c r="B2417" s="292">
        <v>7519.8</v>
      </c>
      <c r="C2417" s="292">
        <v>506.38498635600001</v>
      </c>
      <c r="D2417" s="292">
        <v>7013.4150136440003</v>
      </c>
    </row>
    <row r="2418" spans="1:4">
      <c r="A2418" s="294" t="s">
        <v>152</v>
      </c>
      <c r="B2418" s="292">
        <v>36357.800000000003</v>
      </c>
      <c r="C2418" s="292">
        <v>2448.3422507160003</v>
      </c>
      <c r="D2418" s="292">
        <v>33909.457749284004</v>
      </c>
    </row>
    <row r="2419" spans="1:4">
      <c r="A2419" s="294" t="s">
        <v>153</v>
      </c>
      <c r="B2419" s="292">
        <v>226960.49000000002</v>
      </c>
      <c r="C2419" s="292">
        <v>15283.5693279078</v>
      </c>
      <c r="D2419" s="292">
        <v>211676.92067209221</v>
      </c>
    </row>
    <row r="2420" spans="1:4">
      <c r="A2420" s="294" t="s">
        <v>84</v>
      </c>
      <c r="B2420" s="292">
        <v>191567.79</v>
      </c>
      <c r="C2420" s="292">
        <v>76.268884232700003</v>
      </c>
      <c r="D2420" s="292">
        <v>191491.5211157673</v>
      </c>
    </row>
    <row r="2421" spans="1:4">
      <c r="A2421" s="294" t="s">
        <v>154</v>
      </c>
      <c r="B2421" s="292">
        <v>28328.34</v>
      </c>
      <c r="C2421" s="292">
        <v>1907.6366478348002</v>
      </c>
      <c r="D2421" s="292">
        <v>26420.703352165201</v>
      </c>
    </row>
    <row r="2422" spans="1:4">
      <c r="A2422" s="294" t="s">
        <v>155</v>
      </c>
      <c r="B2422" s="292">
        <v>110261.8</v>
      </c>
      <c r="C2422" s="292">
        <v>7425.0538695960004</v>
      </c>
      <c r="D2422" s="292">
        <v>102836.74613040399</v>
      </c>
    </row>
    <row r="2423" spans="1:4">
      <c r="A2423" s="294" t="s">
        <v>156</v>
      </c>
      <c r="B2423" s="292">
        <v>20443.38</v>
      </c>
      <c r="C2423" s="292">
        <v>1376.6617067436</v>
      </c>
      <c r="D2423" s="292">
        <v>19066.718293256403</v>
      </c>
    </row>
    <row r="2424" spans="1:4">
      <c r="A2424" s="294" t="s">
        <v>157</v>
      </c>
      <c r="B2424" s="292">
        <v>91850.99</v>
      </c>
      <c r="C2424" s="292">
        <v>6185.2658738178006</v>
      </c>
      <c r="D2424" s="292">
        <v>85665.724126182206</v>
      </c>
    </row>
    <row r="2425" spans="1:4">
      <c r="A2425" s="294" t="s">
        <v>130</v>
      </c>
      <c r="B2425" s="292">
        <v>29997.21</v>
      </c>
      <c r="C2425" s="292">
        <v>-260.37008333009999</v>
      </c>
      <c r="D2425" s="292">
        <v>30257.5800833301</v>
      </c>
    </row>
    <row r="2426" spans="1:4">
      <c r="A2426" s="294" t="s">
        <v>158</v>
      </c>
      <c r="B2426" s="292">
        <v>12703.64</v>
      </c>
      <c r="C2426" s="292">
        <v>707.01536756199994</v>
      </c>
      <c r="D2426" s="292">
        <v>11996.624632437999</v>
      </c>
    </row>
    <row r="2427" spans="1:4">
      <c r="A2427" s="294" t="s">
        <v>384</v>
      </c>
      <c r="B2427" s="292">
        <v>0</v>
      </c>
      <c r="C2427" s="292">
        <v>0</v>
      </c>
      <c r="D2427" s="292">
        <v>0</v>
      </c>
    </row>
    <row r="2428" spans="1:4">
      <c r="A2428" s="294" t="s">
        <v>387</v>
      </c>
      <c r="B2428" s="292">
        <v>0</v>
      </c>
      <c r="C2428" s="292">
        <v>0</v>
      </c>
      <c r="D2428" s="292">
        <v>0</v>
      </c>
    </row>
    <row r="2429" spans="1:4">
      <c r="A2429" s="294" t="s">
        <v>217</v>
      </c>
      <c r="B2429" s="292">
        <v>0</v>
      </c>
      <c r="C2429" s="292">
        <v>0</v>
      </c>
      <c r="D2429" s="292">
        <v>0</v>
      </c>
    </row>
    <row r="2430" spans="1:4">
      <c r="A2430" s="294" t="s">
        <v>392</v>
      </c>
      <c r="B2430" s="292">
        <v>0</v>
      </c>
      <c r="C2430" s="292">
        <v>0</v>
      </c>
      <c r="D2430" s="292">
        <v>0</v>
      </c>
    </row>
    <row r="2431" spans="1:4">
      <c r="A2431" s="294" t="s">
        <v>265</v>
      </c>
      <c r="B2431" s="292">
        <v>0</v>
      </c>
      <c r="C2431" s="292">
        <v>0</v>
      </c>
      <c r="D2431" s="292">
        <v>0</v>
      </c>
    </row>
    <row r="2432" spans="1:4">
      <c r="A2432" s="294" t="s">
        <v>136</v>
      </c>
      <c r="B2432" s="292">
        <v>72102.959999999992</v>
      </c>
      <c r="C2432" s="292">
        <v>-0.1456479792</v>
      </c>
      <c r="D2432" s="292">
        <v>72103.105647979202</v>
      </c>
    </row>
    <row r="2433" spans="1:4">
      <c r="A2433" s="294" t="s">
        <v>160</v>
      </c>
      <c r="B2433" s="292">
        <v>4163.71</v>
      </c>
      <c r="C2433" s="292">
        <v>11.6038017619</v>
      </c>
      <c r="D2433" s="292">
        <v>4152.1061982380998</v>
      </c>
    </row>
    <row r="2434" spans="1:4">
      <c r="A2434" s="294" t="s">
        <v>162</v>
      </c>
      <c r="B2434" s="292">
        <v>1389.8</v>
      </c>
      <c r="C2434" s="292">
        <v>93.589437755999995</v>
      </c>
      <c r="D2434" s="292">
        <v>1296.2105622439999</v>
      </c>
    </row>
    <row r="2435" spans="1:4">
      <c r="A2435" s="294" t="s">
        <v>163</v>
      </c>
      <c r="B2435" s="292">
        <v>41953.75</v>
      </c>
      <c r="C2435" s="292">
        <v>2334.9170770624996</v>
      </c>
      <c r="D2435" s="292">
        <v>39618.832922937501</v>
      </c>
    </row>
    <row r="2436" spans="1:4">
      <c r="A2436" s="294" t="s">
        <v>177</v>
      </c>
      <c r="B2436" s="292">
        <v>155144.4</v>
      </c>
      <c r="C2436" s="292">
        <v>10447.458027768</v>
      </c>
      <c r="D2436" s="292">
        <v>144696.94197223202</v>
      </c>
    </row>
    <row r="2437" spans="1:4">
      <c r="A2437" s="294" t="s">
        <v>110</v>
      </c>
      <c r="B2437" s="292">
        <v>149677.03</v>
      </c>
      <c r="C2437" s="292">
        <v>10079.284129146601</v>
      </c>
      <c r="D2437" s="292">
        <v>139597.7458708534</v>
      </c>
    </row>
    <row r="2438" spans="1:4">
      <c r="A2438" s="294" t="s">
        <v>553</v>
      </c>
      <c r="B2438" s="292">
        <v>0</v>
      </c>
      <c r="C2438" s="292">
        <v>0</v>
      </c>
      <c r="D2438" s="292">
        <v>0</v>
      </c>
    </row>
    <row r="2439" spans="1:4">
      <c r="A2439" s="294" t="s">
        <v>165</v>
      </c>
      <c r="B2439" s="292">
        <v>43419.340000000004</v>
      </c>
      <c r="C2439" s="292">
        <v>2923.8679078548003</v>
      </c>
      <c r="D2439" s="292">
        <v>40495.472092145203</v>
      </c>
    </row>
    <row r="2440" spans="1:4">
      <c r="A2440" s="294" t="s">
        <v>166</v>
      </c>
      <c r="B2440" s="292">
        <v>16153.4</v>
      </c>
      <c r="C2440" s="292">
        <v>1087.7735097479999</v>
      </c>
      <c r="D2440" s="292">
        <v>15065.626490252</v>
      </c>
    </row>
    <row r="2441" spans="1:4">
      <c r="A2441" s="294" t="s">
        <v>167</v>
      </c>
      <c r="B2441" s="292">
        <v>10090.75</v>
      </c>
      <c r="C2441" s="292">
        <v>679.51332496500004</v>
      </c>
      <c r="D2441" s="292">
        <v>9411.2366750349993</v>
      </c>
    </row>
    <row r="2442" spans="1:4">
      <c r="A2442" s="291" t="s">
        <v>648</v>
      </c>
      <c r="B2442" s="292">
        <v>0</v>
      </c>
      <c r="C2442" s="292">
        <v>0</v>
      </c>
      <c r="D2442" s="292">
        <v>0</v>
      </c>
    </row>
    <row r="2443" spans="1:4">
      <c r="A2443" s="294" t="s">
        <v>84</v>
      </c>
      <c r="B2443" s="292">
        <v>0</v>
      </c>
      <c r="C2443" s="292">
        <v>0</v>
      </c>
      <c r="D2443" s="292">
        <v>0</v>
      </c>
    </row>
    <row r="2444" spans="1:4">
      <c r="A2444" s="294" t="s">
        <v>591</v>
      </c>
      <c r="B2444" s="292">
        <v>0</v>
      </c>
      <c r="C2444" s="292">
        <v>0</v>
      </c>
      <c r="D2444" s="292">
        <v>0</v>
      </c>
    </row>
    <row r="2445" spans="1:4">
      <c r="A2445" s="291" t="s">
        <v>649</v>
      </c>
      <c r="B2445" s="292">
        <v>0</v>
      </c>
      <c r="C2445" s="292">
        <v>0</v>
      </c>
      <c r="D2445" s="292">
        <v>0</v>
      </c>
    </row>
    <row r="2446" spans="1:4">
      <c r="A2446" s="294" t="s">
        <v>650</v>
      </c>
      <c r="B2446" s="292">
        <v>0</v>
      </c>
      <c r="C2446" s="292">
        <v>0</v>
      </c>
      <c r="D2446" s="292">
        <v>0</v>
      </c>
    </row>
    <row r="2447" spans="1:4">
      <c r="A2447" s="294" t="s">
        <v>591</v>
      </c>
      <c r="B2447" s="292">
        <v>0</v>
      </c>
      <c r="C2447" s="292">
        <v>0</v>
      </c>
      <c r="D2447" s="292">
        <v>0</v>
      </c>
    </row>
    <row r="2448" spans="1:4">
      <c r="A2448" s="291" t="s">
        <v>651</v>
      </c>
      <c r="B2448" s="292">
        <v>0</v>
      </c>
      <c r="C2448" s="292">
        <v>0</v>
      </c>
      <c r="D2448" s="292">
        <v>0</v>
      </c>
    </row>
    <row r="2449" spans="1:4">
      <c r="A2449" s="294" t="s">
        <v>84</v>
      </c>
      <c r="B2449" s="292">
        <v>0</v>
      </c>
      <c r="C2449" s="292">
        <v>0</v>
      </c>
      <c r="D2449" s="292">
        <v>0</v>
      </c>
    </row>
    <row r="2450" spans="1:4">
      <c r="A2450" s="291" t="s">
        <v>652</v>
      </c>
      <c r="B2450" s="292">
        <v>14529647.219999999</v>
      </c>
      <c r="C2450" s="292">
        <v>3658669.8665038077</v>
      </c>
      <c r="D2450" s="292">
        <v>10870977.353496194</v>
      </c>
    </row>
    <row r="2451" spans="1:4">
      <c r="A2451" s="294" t="s">
        <v>138</v>
      </c>
      <c r="B2451" s="292">
        <v>0</v>
      </c>
      <c r="C2451" s="292">
        <v>0</v>
      </c>
      <c r="D2451" s="292">
        <v>0</v>
      </c>
    </row>
    <row r="2452" spans="1:4">
      <c r="A2452" s="294" t="s">
        <v>299</v>
      </c>
      <c r="B2452" s="292">
        <v>41818.959999999999</v>
      </c>
      <c r="C2452" s="292">
        <v>11666.691934243201</v>
      </c>
      <c r="D2452" s="292">
        <v>30152.268065756798</v>
      </c>
    </row>
    <row r="2453" spans="1:4">
      <c r="A2453" s="294" t="s">
        <v>321</v>
      </c>
      <c r="B2453" s="292">
        <v>56735.97</v>
      </c>
      <c r="C2453" s="292">
        <v>6003.8202029895001</v>
      </c>
      <c r="D2453" s="292">
        <v>50732.149797010497</v>
      </c>
    </row>
    <row r="2454" spans="1:4">
      <c r="A2454" s="294" t="s">
        <v>144</v>
      </c>
      <c r="B2454" s="292">
        <v>2441471.21</v>
      </c>
      <c r="C2454" s="292">
        <v>653553.74225820601</v>
      </c>
      <c r="D2454" s="292">
        <v>1787917.4677417942</v>
      </c>
    </row>
    <row r="2455" spans="1:4">
      <c r="A2455" s="294" t="s">
        <v>301</v>
      </c>
      <c r="B2455" s="292">
        <v>1986224.06</v>
      </c>
      <c r="C2455" s="292">
        <v>554118.61558493518</v>
      </c>
      <c r="D2455" s="292">
        <v>1432105.444415065</v>
      </c>
    </row>
    <row r="2456" spans="1:4">
      <c r="A2456" s="294" t="s">
        <v>302</v>
      </c>
      <c r="B2456" s="292">
        <v>1951771.06</v>
      </c>
      <c r="C2456" s="292">
        <v>544506.88594817522</v>
      </c>
      <c r="D2456" s="292">
        <v>1407264.174051825</v>
      </c>
    </row>
    <row r="2457" spans="1:4">
      <c r="A2457" s="294" t="s">
        <v>145</v>
      </c>
      <c r="B2457" s="292">
        <v>394634.97000000003</v>
      </c>
      <c r="C2457" s="292">
        <v>110095.62699477239</v>
      </c>
      <c r="D2457" s="292">
        <v>284539.34300522762</v>
      </c>
    </row>
    <row r="2458" spans="1:4">
      <c r="A2458" s="294" t="s">
        <v>325</v>
      </c>
      <c r="B2458" s="292">
        <v>124180.92</v>
      </c>
      <c r="C2458" s="292">
        <v>22697.863066152</v>
      </c>
      <c r="D2458" s="292">
        <v>101483.056933848</v>
      </c>
    </row>
    <row r="2459" spans="1:4">
      <c r="A2459" s="294" t="s">
        <v>84</v>
      </c>
      <c r="B2459" s="292">
        <v>0</v>
      </c>
      <c r="C2459" s="292">
        <v>0</v>
      </c>
      <c r="D2459" s="292">
        <v>0</v>
      </c>
    </row>
    <row r="2460" spans="1:4">
      <c r="A2460" s="294" t="s">
        <v>170</v>
      </c>
      <c r="B2460" s="292">
        <v>65046.25</v>
      </c>
      <c r="C2460" s="292">
        <v>18146.662667550001</v>
      </c>
      <c r="D2460" s="292">
        <v>46899.587332449999</v>
      </c>
    </row>
    <row r="2461" spans="1:4">
      <c r="A2461" s="294" t="s">
        <v>390</v>
      </c>
      <c r="B2461" s="292">
        <v>113162.47</v>
      </c>
      <c r="C2461" s="292">
        <v>7620.3856255434002</v>
      </c>
      <c r="D2461" s="292">
        <v>105542.08437445661</v>
      </c>
    </row>
    <row r="2462" spans="1:4">
      <c r="A2462" s="294" t="s">
        <v>303</v>
      </c>
      <c r="B2462" s="292">
        <v>5031389.24</v>
      </c>
      <c r="C2462" s="292">
        <v>1106035.4806745802</v>
      </c>
      <c r="D2462" s="292">
        <v>3925353.75932542</v>
      </c>
    </row>
    <row r="2463" spans="1:4">
      <c r="A2463" s="294" t="s">
        <v>161</v>
      </c>
      <c r="B2463" s="292">
        <v>15005.85</v>
      </c>
      <c r="C2463" s="292">
        <v>17.922687123000003</v>
      </c>
      <c r="D2463" s="292">
        <v>14987.927312877</v>
      </c>
    </row>
    <row r="2464" spans="1:4">
      <c r="A2464" s="294" t="s">
        <v>162</v>
      </c>
      <c r="B2464" s="292">
        <v>7078.57</v>
      </c>
      <c r="C2464" s="292">
        <v>885.24886641370006</v>
      </c>
      <c r="D2464" s="292">
        <v>6193.3211335862998</v>
      </c>
    </row>
    <row r="2465" spans="1:5">
      <c r="A2465" s="294" t="s">
        <v>304</v>
      </c>
      <c r="B2465" s="292">
        <v>193299.46</v>
      </c>
      <c r="C2465" s="292">
        <v>53926.861186303198</v>
      </c>
      <c r="D2465" s="292">
        <v>139372.59881369679</v>
      </c>
    </row>
    <row r="2466" spans="1:5">
      <c r="A2466" s="294" t="s">
        <v>164</v>
      </c>
      <c r="B2466" s="292">
        <v>88088.95</v>
      </c>
      <c r="C2466" s="292">
        <v>16100.95113437</v>
      </c>
      <c r="D2466" s="292">
        <v>71987.998865629997</v>
      </c>
    </row>
    <row r="2467" spans="1:5">
      <c r="A2467" s="294" t="s">
        <v>177</v>
      </c>
      <c r="B2467" s="292">
        <v>460347.42</v>
      </c>
      <c r="C2467" s="292">
        <v>128428.14675122642</v>
      </c>
      <c r="D2467" s="292">
        <v>331919.27324877359</v>
      </c>
    </row>
    <row r="2468" spans="1:5">
      <c r="A2468" s="294" t="s">
        <v>305</v>
      </c>
      <c r="B2468" s="292">
        <v>904262.82000000007</v>
      </c>
      <c r="C2468" s="292">
        <v>252272.0734453944</v>
      </c>
      <c r="D2468" s="292">
        <v>651990.74655460566</v>
      </c>
    </row>
    <row r="2469" spans="1:5">
      <c r="A2469" s="294" t="s">
        <v>306</v>
      </c>
      <c r="B2469" s="292">
        <v>655129.04</v>
      </c>
      <c r="C2469" s="292">
        <v>172592.88747583039</v>
      </c>
      <c r="D2469" s="292">
        <v>482536.15252416965</v>
      </c>
    </row>
    <row r="2470" spans="1:5">
      <c r="A2470" s="291" t="s">
        <v>653</v>
      </c>
      <c r="B2470" s="292">
        <v>4040718.1700000009</v>
      </c>
      <c r="C2470" s="292">
        <v>951518.98307089112</v>
      </c>
      <c r="D2470" s="292">
        <v>3089199.1869291081</v>
      </c>
    </row>
    <row r="2471" spans="1:5">
      <c r="A2471" s="295" t="s">
        <v>101</v>
      </c>
      <c r="B2471" s="296">
        <v>6006.47</v>
      </c>
      <c r="C2471" s="296">
        <v>1675.6905265524001</v>
      </c>
      <c r="D2471" s="296">
        <v>4330.7794734476001</v>
      </c>
      <c r="E2471" s="299" t="s">
        <v>149</v>
      </c>
    </row>
    <row r="2472" spans="1:5">
      <c r="A2472" s="294" t="s">
        <v>142</v>
      </c>
      <c r="B2472" s="292">
        <v>2638.63</v>
      </c>
      <c r="C2472" s="292">
        <v>482.29037457800001</v>
      </c>
      <c r="D2472" s="292">
        <v>2156.3396254220002</v>
      </c>
    </row>
    <row r="2473" spans="1:5">
      <c r="A2473" s="294" t="s">
        <v>144</v>
      </c>
      <c r="B2473" s="292">
        <v>484523.26</v>
      </c>
      <c r="C2473" s="292">
        <v>125650.4812214152</v>
      </c>
      <c r="D2473" s="292">
        <v>358872.77877858479</v>
      </c>
    </row>
    <row r="2474" spans="1:5">
      <c r="A2474" s="294" t="s">
        <v>301</v>
      </c>
      <c r="B2474" s="292">
        <v>1045531.06</v>
      </c>
      <c r="C2474" s="292">
        <v>241066.90459879159</v>
      </c>
      <c r="D2474" s="292">
        <v>804464.15540120844</v>
      </c>
    </row>
    <row r="2475" spans="1:5">
      <c r="A2475" s="294" t="s">
        <v>145</v>
      </c>
      <c r="B2475" s="292">
        <v>60632.1</v>
      </c>
      <c r="C2475" s="292">
        <v>16915.199039531999</v>
      </c>
      <c r="D2475" s="292">
        <v>43716.900960468003</v>
      </c>
    </row>
    <row r="2476" spans="1:5">
      <c r="A2476" s="294" t="s">
        <v>146</v>
      </c>
      <c r="B2476" s="292">
        <v>74438.23</v>
      </c>
      <c r="C2476" s="292">
        <v>13605.864342338</v>
      </c>
      <c r="D2476" s="292">
        <v>60832.365657661998</v>
      </c>
    </row>
    <row r="2477" spans="1:5">
      <c r="A2477" s="294" t="s">
        <v>147</v>
      </c>
      <c r="B2477" s="292">
        <v>56941.440000000002</v>
      </c>
      <c r="C2477" s="292">
        <v>15885.575317324799</v>
      </c>
      <c r="D2477" s="292">
        <v>41055.864682675201</v>
      </c>
    </row>
    <row r="2478" spans="1:5">
      <c r="A2478" s="294" t="s">
        <v>150</v>
      </c>
      <c r="B2478" s="292">
        <v>214746.54</v>
      </c>
      <c r="C2478" s="292">
        <v>1624.4308746414001</v>
      </c>
      <c r="D2478" s="292">
        <v>213122.10912535861</v>
      </c>
    </row>
    <row r="2479" spans="1:5">
      <c r="A2479" s="294" t="s">
        <v>152</v>
      </c>
      <c r="B2479" s="292">
        <v>89077.74</v>
      </c>
      <c r="C2479" s="292">
        <v>24850.9898567208</v>
      </c>
      <c r="D2479" s="292">
        <v>64226.750143279205</v>
      </c>
    </row>
    <row r="2480" spans="1:5">
      <c r="A2480" s="294" t="s">
        <v>84</v>
      </c>
      <c r="B2480" s="292">
        <v>0</v>
      </c>
      <c r="C2480" s="292">
        <v>0</v>
      </c>
      <c r="D2480" s="292">
        <v>0</v>
      </c>
    </row>
    <row r="2481" spans="1:4">
      <c r="A2481" s="294" t="s">
        <v>154</v>
      </c>
      <c r="B2481" s="292">
        <v>10678.2</v>
      </c>
      <c r="C2481" s="292">
        <v>2462.0604008519999</v>
      </c>
      <c r="D2481" s="292">
        <v>8216.1395991480003</v>
      </c>
    </row>
    <row r="2482" spans="1:4">
      <c r="A2482" s="294" t="s">
        <v>155</v>
      </c>
      <c r="B2482" s="292">
        <v>315805.74</v>
      </c>
      <c r="C2482" s="292">
        <v>81704.842289117601</v>
      </c>
      <c r="D2482" s="292">
        <v>234100.89771088242</v>
      </c>
    </row>
    <row r="2483" spans="1:4">
      <c r="A2483" s="294" t="s">
        <v>157</v>
      </c>
      <c r="B2483" s="292">
        <v>102698.69</v>
      </c>
      <c r="C2483" s="292">
        <v>26496.854567545201</v>
      </c>
      <c r="D2483" s="292">
        <v>76201.835432454798</v>
      </c>
    </row>
    <row r="2484" spans="1:4">
      <c r="A2484" s="294" t="s">
        <v>170</v>
      </c>
      <c r="B2484" s="292">
        <v>22424.18</v>
      </c>
      <c r="C2484" s="292">
        <v>6255.9183666456001</v>
      </c>
      <c r="D2484" s="292">
        <v>16168.261633354399</v>
      </c>
    </row>
    <row r="2485" spans="1:4">
      <c r="A2485" s="294" t="s">
        <v>654</v>
      </c>
      <c r="B2485" s="292">
        <v>9897.33</v>
      </c>
      <c r="C2485" s="292">
        <v>2761.1662289435999</v>
      </c>
      <c r="D2485" s="292">
        <v>7136.1637710564</v>
      </c>
    </row>
    <row r="2486" spans="1:4">
      <c r="A2486" s="294" t="s">
        <v>383</v>
      </c>
      <c r="B2486" s="292">
        <v>3926.09</v>
      </c>
      <c r="C2486" s="292">
        <v>1095.3042002027998</v>
      </c>
      <c r="D2486" s="292">
        <v>2830.7857997972005</v>
      </c>
    </row>
    <row r="2487" spans="1:4">
      <c r="A2487" s="294" t="s">
        <v>461</v>
      </c>
      <c r="B2487" s="292">
        <v>279226.03000000003</v>
      </c>
      <c r="C2487" s="292">
        <v>77898.734737347608</v>
      </c>
      <c r="D2487" s="292">
        <v>201327.29526265242</v>
      </c>
    </row>
    <row r="2488" spans="1:4">
      <c r="A2488" s="294" t="s">
        <v>331</v>
      </c>
      <c r="B2488" s="292">
        <v>52895.770000000004</v>
      </c>
      <c r="C2488" s="292">
        <v>9668.3205780619992</v>
      </c>
      <c r="D2488" s="292">
        <v>43227.449421938007</v>
      </c>
    </row>
    <row r="2489" spans="1:4">
      <c r="A2489" s="294" t="s">
        <v>161</v>
      </c>
      <c r="B2489" s="292">
        <v>15005.85</v>
      </c>
      <c r="C2489" s="292">
        <v>17.922687123000003</v>
      </c>
      <c r="D2489" s="292">
        <v>14987.927312877</v>
      </c>
    </row>
    <row r="2490" spans="1:4">
      <c r="A2490" s="294" t="s">
        <v>162</v>
      </c>
      <c r="B2490" s="292">
        <v>7028.4800000000005</v>
      </c>
      <c r="C2490" s="292">
        <v>878.98459047680001</v>
      </c>
      <c r="D2490" s="292">
        <v>6149.4954095232006</v>
      </c>
    </row>
    <row r="2491" spans="1:4">
      <c r="A2491" s="294" t="s">
        <v>163</v>
      </c>
      <c r="B2491" s="292">
        <v>9477.7100000000009</v>
      </c>
      <c r="C2491" s="292">
        <v>1732.3415204260002</v>
      </c>
      <c r="D2491" s="292">
        <v>7745.368479574001</v>
      </c>
    </row>
    <row r="2492" spans="1:4">
      <c r="A2492" s="294" t="s">
        <v>164</v>
      </c>
      <c r="B2492" s="292">
        <v>536471.77</v>
      </c>
      <c r="C2492" s="292">
        <v>130943.442518094</v>
      </c>
      <c r="D2492" s="292">
        <v>405528.32748190605</v>
      </c>
    </row>
    <row r="2493" spans="1:4">
      <c r="A2493" s="294" t="s">
        <v>655</v>
      </c>
      <c r="B2493" s="292">
        <v>84843.16</v>
      </c>
      <c r="C2493" s="292">
        <v>15507.683690696</v>
      </c>
      <c r="D2493" s="292">
        <v>69335.476309304009</v>
      </c>
    </row>
    <row r="2494" spans="1:4">
      <c r="A2494" s="294" t="s">
        <v>305</v>
      </c>
      <c r="B2494" s="292">
        <v>163916.24</v>
      </c>
      <c r="C2494" s="292">
        <v>45729.503438140797</v>
      </c>
      <c r="D2494" s="292">
        <v>118186.7365618592</v>
      </c>
    </row>
    <row r="2495" spans="1:4">
      <c r="A2495" s="294" t="s">
        <v>580</v>
      </c>
      <c r="B2495" s="292">
        <v>28281.06</v>
      </c>
      <c r="C2495" s="292">
        <v>5169.229115436</v>
      </c>
      <c r="D2495" s="292">
        <v>23111.830884564002</v>
      </c>
    </row>
    <row r="2496" spans="1:4">
      <c r="A2496" s="294" t="s">
        <v>656</v>
      </c>
      <c r="B2496" s="292">
        <v>227517.49</v>
      </c>
      <c r="C2496" s="292">
        <v>63473.038676290802</v>
      </c>
      <c r="D2496" s="292">
        <v>164044.45132370919</v>
      </c>
    </row>
    <row r="2497" spans="1:5">
      <c r="A2497" s="294" t="s">
        <v>306</v>
      </c>
      <c r="B2497" s="292">
        <v>103639.73</v>
      </c>
      <c r="C2497" s="292">
        <v>28913.507223951601</v>
      </c>
      <c r="D2497" s="292">
        <v>74726.222776048395</v>
      </c>
    </row>
    <row r="2498" spans="1:5">
      <c r="A2498" s="294" t="s">
        <v>564</v>
      </c>
      <c r="B2498" s="292">
        <v>32449.18</v>
      </c>
      <c r="C2498" s="292">
        <v>9052.7020896456015</v>
      </c>
      <c r="D2498" s="292">
        <v>23396.477910354399</v>
      </c>
    </row>
    <row r="2499" spans="1:5">
      <c r="A2499" s="291" t="s">
        <v>657</v>
      </c>
      <c r="B2499" s="292">
        <v>4286677.2300000004</v>
      </c>
      <c r="C2499" s="292">
        <v>805585.88882392459</v>
      </c>
      <c r="D2499" s="292">
        <v>3481091.3411760749</v>
      </c>
    </row>
    <row r="2500" spans="1:5">
      <c r="A2500" s="295" t="s">
        <v>101</v>
      </c>
      <c r="B2500" s="296">
        <v>2695.44</v>
      </c>
      <c r="C2500" s="296">
        <v>700.11590367840006</v>
      </c>
      <c r="D2500" s="296">
        <v>1995.3240963215999</v>
      </c>
      <c r="E2500" s="299" t="s">
        <v>149</v>
      </c>
    </row>
    <row r="2501" spans="1:5">
      <c r="A2501" s="294" t="s">
        <v>142</v>
      </c>
      <c r="B2501" s="292">
        <v>21025.120000000003</v>
      </c>
      <c r="C2501" s="292">
        <v>3545.6534971363999</v>
      </c>
      <c r="D2501" s="292">
        <v>17479.466502863601</v>
      </c>
    </row>
    <row r="2502" spans="1:5">
      <c r="A2502" s="294" t="s">
        <v>144</v>
      </c>
      <c r="B2502" s="292">
        <v>481469.65</v>
      </c>
      <c r="C2502" s="292">
        <v>85934.195624427201</v>
      </c>
      <c r="D2502" s="292">
        <v>395535.45437557285</v>
      </c>
    </row>
    <row r="2503" spans="1:5">
      <c r="A2503" s="295" t="s">
        <v>658</v>
      </c>
      <c r="B2503" s="296">
        <v>24158.78</v>
      </c>
      <c r="C2503" s="296">
        <v>6275.0222937508006</v>
      </c>
      <c r="D2503" s="296">
        <v>17883.757706249198</v>
      </c>
      <c r="E2503" s="299" t="s">
        <v>149</v>
      </c>
    </row>
    <row r="2504" spans="1:5">
      <c r="A2504" s="294" t="s">
        <v>324</v>
      </c>
      <c r="B2504" s="292">
        <v>48310.23</v>
      </c>
      <c r="C2504" s="292">
        <v>12548.1406869978</v>
      </c>
      <c r="D2504" s="292">
        <v>35762.089313002201</v>
      </c>
    </row>
    <row r="2505" spans="1:5">
      <c r="A2505" s="294" t="s">
        <v>301</v>
      </c>
      <c r="B2505" s="292">
        <v>438986.63</v>
      </c>
      <c r="C2505" s="292">
        <v>94236.188734722804</v>
      </c>
      <c r="D2505" s="292">
        <v>344750.44126527722</v>
      </c>
    </row>
    <row r="2506" spans="1:5">
      <c r="A2506" s="294" t="s">
        <v>145</v>
      </c>
      <c r="B2506" s="292">
        <v>42772.66</v>
      </c>
      <c r="C2506" s="292">
        <v>6925.3330495451</v>
      </c>
      <c r="D2506" s="292">
        <v>35847.326950454903</v>
      </c>
    </row>
    <row r="2507" spans="1:5">
      <c r="A2507" s="294" t="s">
        <v>421</v>
      </c>
      <c r="B2507" s="292">
        <v>181771.39</v>
      </c>
      <c r="C2507" s="292">
        <v>33224.283727034002</v>
      </c>
      <c r="D2507" s="292">
        <v>148547.10627296602</v>
      </c>
    </row>
    <row r="2508" spans="1:5">
      <c r="A2508" s="294" t="s">
        <v>146</v>
      </c>
      <c r="B2508" s="292">
        <v>81327.23</v>
      </c>
      <c r="C2508" s="292">
        <v>10170.8167279643</v>
      </c>
      <c r="D2508" s="292">
        <v>71156.413272035701</v>
      </c>
    </row>
    <row r="2509" spans="1:5">
      <c r="A2509" s="294" t="s">
        <v>150</v>
      </c>
      <c r="B2509" s="292">
        <v>54758.559999999998</v>
      </c>
      <c r="C2509" s="292">
        <v>316.58248433340003</v>
      </c>
      <c r="D2509" s="292">
        <v>54441.9775156666</v>
      </c>
    </row>
    <row r="2510" spans="1:5">
      <c r="A2510" s="294" t="s">
        <v>447</v>
      </c>
      <c r="B2510" s="292">
        <v>8922.65</v>
      </c>
      <c r="C2510" s="292">
        <v>46.180335019499999</v>
      </c>
      <c r="D2510" s="292">
        <v>8876.4696649804991</v>
      </c>
    </row>
    <row r="2511" spans="1:5">
      <c r="A2511" s="294" t="s">
        <v>423</v>
      </c>
      <c r="B2511" s="292">
        <v>66790.570000000007</v>
      </c>
      <c r="C2511" s="292">
        <v>8352.8560683337</v>
      </c>
      <c r="D2511" s="292">
        <v>58437.713931666309</v>
      </c>
    </row>
    <row r="2512" spans="1:5">
      <c r="A2512" s="294" t="s">
        <v>152</v>
      </c>
      <c r="B2512" s="292">
        <v>6258.07</v>
      </c>
      <c r="C2512" s="292">
        <v>782.63680000869999</v>
      </c>
      <c r="D2512" s="292">
        <v>5475.4331999912993</v>
      </c>
    </row>
    <row r="2513" spans="1:4">
      <c r="A2513" s="294" t="s">
        <v>659</v>
      </c>
      <c r="B2513" s="292">
        <v>188324.39</v>
      </c>
      <c r="C2513" s="292">
        <v>48915.5390175754</v>
      </c>
      <c r="D2513" s="292">
        <v>139408.85098242463</v>
      </c>
    </row>
    <row r="2514" spans="1:4">
      <c r="A2514" s="294" t="s">
        <v>326</v>
      </c>
      <c r="B2514" s="292">
        <v>93375.73</v>
      </c>
      <c r="C2514" s="292">
        <v>17067.271954838001</v>
      </c>
      <c r="D2514" s="292">
        <v>76308.458045161999</v>
      </c>
    </row>
    <row r="2515" spans="1:4">
      <c r="A2515" s="294" t="s">
        <v>84</v>
      </c>
      <c r="B2515" s="292">
        <v>0</v>
      </c>
      <c r="C2515" s="292">
        <v>0</v>
      </c>
      <c r="D2515" s="292">
        <v>0</v>
      </c>
    </row>
    <row r="2516" spans="1:4">
      <c r="A2516" s="294" t="s">
        <v>154</v>
      </c>
      <c r="B2516" s="292">
        <v>56410.15</v>
      </c>
      <c r="C2516" s="292">
        <v>12109.429259734001</v>
      </c>
      <c r="D2516" s="292">
        <v>44300.720740265999</v>
      </c>
    </row>
    <row r="2517" spans="1:4">
      <c r="A2517" s="294" t="s">
        <v>246</v>
      </c>
      <c r="B2517" s="292">
        <v>409903.19</v>
      </c>
      <c r="C2517" s="292">
        <v>71958.973367438011</v>
      </c>
      <c r="D2517" s="292">
        <v>337944.21663256193</v>
      </c>
    </row>
    <row r="2518" spans="1:4">
      <c r="A2518" s="294" t="s">
        <v>157</v>
      </c>
      <c r="B2518" s="292">
        <v>186510.44999999998</v>
      </c>
      <c r="C2518" s="292">
        <v>45360.683186193499</v>
      </c>
      <c r="D2518" s="292">
        <v>141149.76681380649</v>
      </c>
    </row>
    <row r="2519" spans="1:4">
      <c r="A2519" s="294" t="s">
        <v>192</v>
      </c>
      <c r="B2519" s="292">
        <v>33615.25</v>
      </c>
      <c r="C2519" s="292">
        <v>6144.2155641500003</v>
      </c>
      <c r="D2519" s="292">
        <v>27471.034435850001</v>
      </c>
    </row>
    <row r="2520" spans="1:4">
      <c r="A2520" s="294" t="s">
        <v>327</v>
      </c>
      <c r="B2520" s="292">
        <v>56949.86</v>
      </c>
      <c r="C2520" s="292">
        <v>10409.329580715999</v>
      </c>
      <c r="D2520" s="292">
        <v>46540.530419283998</v>
      </c>
    </row>
    <row r="2521" spans="1:4">
      <c r="A2521" s="294" t="s">
        <v>247</v>
      </c>
      <c r="B2521" s="292">
        <v>74700.58</v>
      </c>
      <c r="C2521" s="292">
        <v>13653.816832748</v>
      </c>
      <c r="D2521" s="292">
        <v>61046.763167252</v>
      </c>
    </row>
    <row r="2522" spans="1:4">
      <c r="A2522" s="294" t="s">
        <v>480</v>
      </c>
      <c r="B2522" s="292">
        <v>42903.67</v>
      </c>
      <c r="C2522" s="292">
        <v>11143.836142956199</v>
      </c>
      <c r="D2522" s="292">
        <v>31759.833857043799</v>
      </c>
    </row>
    <row r="2523" spans="1:4">
      <c r="A2523" s="294" t="s">
        <v>461</v>
      </c>
      <c r="B2523" s="292">
        <v>48658.54</v>
      </c>
      <c r="C2523" s="292">
        <v>6085.2569624014004</v>
      </c>
      <c r="D2523" s="292">
        <v>42573.283037598601</v>
      </c>
    </row>
    <row r="2524" spans="1:4">
      <c r="A2524" s="294" t="s">
        <v>159</v>
      </c>
      <c r="B2524" s="292">
        <v>9557.9600000000009</v>
      </c>
      <c r="C2524" s="292">
        <v>1195.3223963635999</v>
      </c>
      <c r="D2524" s="292">
        <v>8362.6376036364018</v>
      </c>
    </row>
    <row r="2525" spans="1:4">
      <c r="A2525" s="294" t="s">
        <v>433</v>
      </c>
      <c r="B2525" s="292">
        <v>11205.09</v>
      </c>
      <c r="C2525" s="292">
        <v>2048.0730732540001</v>
      </c>
      <c r="D2525" s="292">
        <v>9157.0169267460005</v>
      </c>
    </row>
    <row r="2526" spans="1:4">
      <c r="A2526" s="294" t="s">
        <v>434</v>
      </c>
      <c r="B2526" s="292">
        <v>198936.97</v>
      </c>
      <c r="C2526" s="292">
        <v>36361.818738782</v>
      </c>
      <c r="D2526" s="292">
        <v>162575.15126121801</v>
      </c>
    </row>
    <row r="2527" spans="1:4">
      <c r="A2527" s="294" t="s">
        <v>330</v>
      </c>
      <c r="B2527" s="292">
        <v>88788.09</v>
      </c>
      <c r="C2527" s="292">
        <v>23061.894854357401</v>
      </c>
      <c r="D2527" s="292">
        <v>65726.195145642589</v>
      </c>
    </row>
    <row r="2528" spans="1:4">
      <c r="A2528" s="294" t="s">
        <v>396</v>
      </c>
      <c r="B2528" s="292">
        <v>261071.35</v>
      </c>
      <c r="C2528" s="292">
        <v>66920.719802063497</v>
      </c>
      <c r="D2528" s="292">
        <v>194150.63019793647</v>
      </c>
    </row>
    <row r="2529" spans="1:4">
      <c r="A2529" s="294" t="s">
        <v>331</v>
      </c>
      <c r="B2529" s="292">
        <v>143820.55000000002</v>
      </c>
      <c r="C2529" s="292">
        <v>26287.606421330001</v>
      </c>
      <c r="D2529" s="292">
        <v>117532.94357867002</v>
      </c>
    </row>
    <row r="2530" spans="1:4">
      <c r="A2530" s="294" t="s">
        <v>160</v>
      </c>
      <c r="B2530" s="292">
        <v>83917.400000000009</v>
      </c>
      <c r="C2530" s="292">
        <v>434.32541296199997</v>
      </c>
      <c r="D2530" s="292">
        <v>83483.074587038005</v>
      </c>
    </row>
    <row r="2531" spans="1:4">
      <c r="A2531" s="294" t="s">
        <v>161</v>
      </c>
      <c r="B2531" s="292">
        <v>15005.85</v>
      </c>
      <c r="C2531" s="292">
        <v>17.922687123000003</v>
      </c>
      <c r="D2531" s="292">
        <v>14987.927312877</v>
      </c>
    </row>
    <row r="2532" spans="1:4">
      <c r="A2532" s="294" t="s">
        <v>162</v>
      </c>
      <c r="B2532" s="292">
        <v>6378.16</v>
      </c>
      <c r="C2532" s="292">
        <v>659.23679523359999</v>
      </c>
      <c r="D2532" s="292">
        <v>5718.9232047664</v>
      </c>
    </row>
    <row r="2533" spans="1:4">
      <c r="A2533" s="294" t="s">
        <v>164</v>
      </c>
      <c r="B2533" s="292">
        <v>347125.27</v>
      </c>
      <c r="C2533" s="292">
        <v>60658.554693199607</v>
      </c>
      <c r="D2533" s="292">
        <v>286466.71530680038</v>
      </c>
    </row>
    <row r="2534" spans="1:4">
      <c r="A2534" s="294" t="s">
        <v>213</v>
      </c>
      <c r="B2534" s="292">
        <v>97018.900000000009</v>
      </c>
      <c r="C2534" s="292">
        <v>15003.8361931615</v>
      </c>
      <c r="D2534" s="292">
        <v>82015.063806838501</v>
      </c>
    </row>
    <row r="2535" spans="1:4">
      <c r="A2535" s="294" t="s">
        <v>305</v>
      </c>
      <c r="B2535" s="292">
        <v>246075.7</v>
      </c>
      <c r="C2535" s="292">
        <v>48345.769744641206</v>
      </c>
      <c r="D2535" s="292">
        <v>197729.93025535881</v>
      </c>
    </row>
    <row r="2536" spans="1:4">
      <c r="A2536" s="294" t="s">
        <v>660</v>
      </c>
      <c r="B2536" s="292">
        <v>3001.5</v>
      </c>
      <c r="C2536" s="292">
        <v>15.534653445000002</v>
      </c>
      <c r="D2536" s="292">
        <v>2985.965346555</v>
      </c>
    </row>
    <row r="2537" spans="1:4">
      <c r="A2537" s="294" t="s">
        <v>165</v>
      </c>
      <c r="B2537" s="292">
        <v>100352.61</v>
      </c>
      <c r="C2537" s="292">
        <v>12550.138551170101</v>
      </c>
      <c r="D2537" s="292">
        <v>87802.471448829892</v>
      </c>
    </row>
    <row r="2538" spans="1:4">
      <c r="A2538" s="294" t="s">
        <v>564</v>
      </c>
      <c r="B2538" s="292">
        <v>23310.420000000002</v>
      </c>
      <c r="C2538" s="292">
        <v>6054.6685377612002</v>
      </c>
      <c r="D2538" s="292">
        <v>17255.751462238801</v>
      </c>
    </row>
    <row r="2539" spans="1:4">
      <c r="A2539" s="294" t="s">
        <v>167</v>
      </c>
      <c r="B2539" s="292">
        <v>512.62</v>
      </c>
      <c r="C2539" s="292">
        <v>64.108467374199989</v>
      </c>
      <c r="D2539" s="292">
        <v>448.51153262579999</v>
      </c>
    </row>
    <row r="2540" spans="1:4">
      <c r="A2540" s="291" t="s">
        <v>661</v>
      </c>
      <c r="B2540" s="292">
        <v>0</v>
      </c>
      <c r="C2540" s="292">
        <v>0</v>
      </c>
      <c r="D2540" s="292">
        <v>0</v>
      </c>
    </row>
    <row r="2541" spans="1:4">
      <c r="A2541" s="294" t="s">
        <v>80</v>
      </c>
      <c r="B2541" s="292">
        <v>0</v>
      </c>
      <c r="C2541" s="292">
        <v>0</v>
      </c>
      <c r="D2541" s="292">
        <v>0</v>
      </c>
    </row>
    <row r="2542" spans="1:4">
      <c r="A2542" s="294" t="s">
        <v>101</v>
      </c>
      <c r="B2542" s="292">
        <v>0</v>
      </c>
      <c r="C2542" s="292">
        <v>0</v>
      </c>
      <c r="D2542" s="292">
        <v>0</v>
      </c>
    </row>
    <row r="2543" spans="1:4">
      <c r="A2543" s="294" t="s">
        <v>188</v>
      </c>
      <c r="B2543" s="292">
        <v>0</v>
      </c>
      <c r="C2543" s="292">
        <v>0</v>
      </c>
      <c r="D2543" s="292">
        <v>0</v>
      </c>
    </row>
    <row r="2544" spans="1:4">
      <c r="A2544" s="294" t="s">
        <v>103</v>
      </c>
      <c r="B2544" s="292">
        <v>0</v>
      </c>
      <c r="C2544" s="292">
        <v>0</v>
      </c>
      <c r="D2544" s="292">
        <v>0</v>
      </c>
    </row>
    <row r="2545" spans="1:4">
      <c r="A2545" s="294" t="s">
        <v>236</v>
      </c>
      <c r="B2545" s="292">
        <v>0</v>
      </c>
      <c r="C2545" s="292">
        <v>0</v>
      </c>
      <c r="D2545" s="292">
        <v>0</v>
      </c>
    </row>
    <row r="2546" spans="1:4">
      <c r="A2546" s="294" t="s">
        <v>83</v>
      </c>
      <c r="B2546" s="292">
        <v>0</v>
      </c>
      <c r="C2546" s="292">
        <v>0</v>
      </c>
      <c r="D2546" s="292">
        <v>0</v>
      </c>
    </row>
    <row r="2547" spans="1:4">
      <c r="A2547" s="294" t="s">
        <v>221</v>
      </c>
      <c r="B2547" s="292">
        <v>0</v>
      </c>
      <c r="C2547" s="292">
        <v>0</v>
      </c>
      <c r="D2547" s="292">
        <v>0</v>
      </c>
    </row>
    <row r="2548" spans="1:4">
      <c r="A2548" s="294" t="s">
        <v>169</v>
      </c>
      <c r="B2548" s="292">
        <v>0</v>
      </c>
      <c r="C2548" s="292">
        <v>0</v>
      </c>
      <c r="D2548" s="292">
        <v>0</v>
      </c>
    </row>
    <row r="2549" spans="1:4">
      <c r="A2549" s="294" t="s">
        <v>84</v>
      </c>
      <c r="B2549" s="292">
        <v>0</v>
      </c>
      <c r="C2549" s="292">
        <v>0</v>
      </c>
      <c r="D2549" s="292">
        <v>0</v>
      </c>
    </row>
    <row r="2550" spans="1:4">
      <c r="A2550" s="294" t="s">
        <v>85</v>
      </c>
      <c r="B2550" s="292">
        <v>0</v>
      </c>
      <c r="C2550" s="292">
        <v>0</v>
      </c>
      <c r="D2550" s="292">
        <v>0</v>
      </c>
    </row>
    <row r="2551" spans="1:4">
      <c r="A2551" s="294" t="s">
        <v>192</v>
      </c>
      <c r="B2551" s="292">
        <v>0</v>
      </c>
      <c r="C2551" s="292">
        <v>0</v>
      </c>
      <c r="D2551" s="292">
        <v>0</v>
      </c>
    </row>
    <row r="2552" spans="1:4">
      <c r="A2552" s="294" t="s">
        <v>207</v>
      </c>
      <c r="B2552" s="292">
        <v>0</v>
      </c>
      <c r="C2552" s="292">
        <v>0</v>
      </c>
      <c r="D2552" s="292">
        <v>0</v>
      </c>
    </row>
    <row r="2553" spans="1:4">
      <c r="A2553" s="294" t="s">
        <v>170</v>
      </c>
      <c r="B2553" s="292">
        <v>0</v>
      </c>
      <c r="C2553" s="292">
        <v>0</v>
      </c>
      <c r="D2553" s="292">
        <v>0</v>
      </c>
    </row>
    <row r="2554" spans="1:4">
      <c r="A2554" s="294" t="s">
        <v>107</v>
      </c>
      <c r="B2554" s="292">
        <v>0</v>
      </c>
      <c r="C2554" s="292">
        <v>0</v>
      </c>
      <c r="D2554" s="292">
        <v>0</v>
      </c>
    </row>
    <row r="2555" spans="1:4">
      <c r="A2555" s="294" t="s">
        <v>224</v>
      </c>
      <c r="B2555" s="292">
        <v>0</v>
      </c>
      <c r="C2555" s="292">
        <v>0</v>
      </c>
      <c r="D2555" s="292">
        <v>0</v>
      </c>
    </row>
    <row r="2556" spans="1:4">
      <c r="A2556" s="294" t="s">
        <v>135</v>
      </c>
      <c r="B2556" s="292">
        <v>0</v>
      </c>
      <c r="C2556" s="292">
        <v>0</v>
      </c>
      <c r="D2556" s="292">
        <v>0</v>
      </c>
    </row>
    <row r="2557" spans="1:4">
      <c r="A2557" s="294" t="s">
        <v>86</v>
      </c>
      <c r="B2557" s="292">
        <v>0</v>
      </c>
      <c r="C2557" s="292">
        <v>0</v>
      </c>
      <c r="D2557" s="292">
        <v>0</v>
      </c>
    </row>
    <row r="2558" spans="1:4">
      <c r="A2558" s="294" t="s">
        <v>136</v>
      </c>
      <c r="B2558" s="292">
        <v>0</v>
      </c>
      <c r="C2558" s="292">
        <v>0</v>
      </c>
      <c r="D2558" s="292">
        <v>0</v>
      </c>
    </row>
    <row r="2559" spans="1:4">
      <c r="A2559" s="294" t="s">
        <v>99</v>
      </c>
      <c r="B2559" s="292">
        <v>0</v>
      </c>
      <c r="C2559" s="292">
        <v>0</v>
      </c>
      <c r="D2559" s="292">
        <v>0</v>
      </c>
    </row>
    <row r="2560" spans="1:4">
      <c r="A2560" s="294" t="s">
        <v>111</v>
      </c>
      <c r="B2560" s="292">
        <v>0</v>
      </c>
      <c r="C2560" s="292">
        <v>0</v>
      </c>
      <c r="D2560" s="292">
        <v>0</v>
      </c>
    </row>
    <row r="2561" spans="1:4">
      <c r="A2561" s="294" t="s">
        <v>88</v>
      </c>
      <c r="B2561" s="292">
        <v>0</v>
      </c>
      <c r="C2561" s="292">
        <v>0</v>
      </c>
      <c r="D2561" s="292">
        <v>0</v>
      </c>
    </row>
    <row r="2562" spans="1:4">
      <c r="A2562" s="294" t="s">
        <v>93</v>
      </c>
      <c r="B2562" s="292">
        <v>0</v>
      </c>
      <c r="C2562" s="292">
        <v>0</v>
      </c>
      <c r="D2562" s="292">
        <v>0</v>
      </c>
    </row>
    <row r="2563" spans="1:4">
      <c r="A2563" s="294" t="s">
        <v>94</v>
      </c>
      <c r="B2563" s="292">
        <v>0</v>
      </c>
      <c r="C2563" s="292">
        <v>0</v>
      </c>
      <c r="D2563" s="292">
        <v>0</v>
      </c>
    </row>
    <row r="2564" spans="1:4">
      <c r="A2564" s="294" t="s">
        <v>112</v>
      </c>
      <c r="B2564" s="292">
        <v>0</v>
      </c>
      <c r="C2564" s="292">
        <v>0</v>
      </c>
      <c r="D2564" s="292">
        <v>0</v>
      </c>
    </row>
    <row r="2565" spans="1:4">
      <c r="A2565" s="294" t="s">
        <v>89</v>
      </c>
      <c r="B2565" s="292">
        <v>0</v>
      </c>
      <c r="C2565" s="292">
        <v>0</v>
      </c>
      <c r="D2565" s="292">
        <v>0</v>
      </c>
    </row>
    <row r="2566" spans="1:4">
      <c r="A2566" s="294" t="s">
        <v>113</v>
      </c>
      <c r="B2566" s="292">
        <v>0</v>
      </c>
      <c r="C2566" s="292">
        <v>0</v>
      </c>
      <c r="D2566" s="292">
        <v>0</v>
      </c>
    </row>
    <row r="2567" spans="1:4">
      <c r="A2567" s="294" t="s">
        <v>114</v>
      </c>
      <c r="B2567" s="292">
        <v>0</v>
      </c>
      <c r="C2567" s="292">
        <v>0</v>
      </c>
      <c r="D2567" s="292">
        <v>0</v>
      </c>
    </row>
    <row r="2568" spans="1:4">
      <c r="A2568" s="294" t="s">
        <v>115</v>
      </c>
      <c r="B2568" s="292">
        <v>0</v>
      </c>
      <c r="C2568" s="292">
        <v>0</v>
      </c>
      <c r="D2568" s="292">
        <v>0</v>
      </c>
    </row>
    <row r="2569" spans="1:4">
      <c r="A2569" s="294" t="s">
        <v>196</v>
      </c>
      <c r="B2569" s="292">
        <v>0</v>
      </c>
      <c r="C2569" s="292">
        <v>0</v>
      </c>
      <c r="D2569" s="292">
        <v>0</v>
      </c>
    </row>
    <row r="2570" spans="1:4">
      <c r="A2570" s="291" t="s">
        <v>662</v>
      </c>
      <c r="B2570" s="292">
        <v>0</v>
      </c>
      <c r="C2570" s="292">
        <v>0</v>
      </c>
      <c r="D2570" s="292">
        <v>0</v>
      </c>
    </row>
    <row r="2571" spans="1:4">
      <c r="A2571" s="294" t="s">
        <v>80</v>
      </c>
      <c r="B2571" s="292">
        <v>0</v>
      </c>
      <c r="C2571" s="292">
        <v>0</v>
      </c>
      <c r="D2571" s="292">
        <v>0</v>
      </c>
    </row>
    <row r="2572" spans="1:4">
      <c r="A2572" s="294" t="s">
        <v>168</v>
      </c>
      <c r="B2572" s="292">
        <v>0</v>
      </c>
      <c r="C2572" s="292">
        <v>0</v>
      </c>
      <c r="D2572" s="292">
        <v>0</v>
      </c>
    </row>
    <row r="2573" spans="1:4">
      <c r="A2573" s="294" t="s">
        <v>104</v>
      </c>
      <c r="B2573" s="292">
        <v>0</v>
      </c>
      <c r="C2573" s="292">
        <v>0</v>
      </c>
      <c r="D2573" s="292">
        <v>0</v>
      </c>
    </row>
    <row r="2574" spans="1:4">
      <c r="A2574" s="294" t="s">
        <v>91</v>
      </c>
      <c r="B2574" s="292">
        <v>0</v>
      </c>
      <c r="C2574" s="292">
        <v>0</v>
      </c>
      <c r="D2574" s="292">
        <v>0</v>
      </c>
    </row>
    <row r="2575" spans="1:4">
      <c r="A2575" s="294" t="s">
        <v>83</v>
      </c>
      <c r="B2575" s="292">
        <v>0</v>
      </c>
      <c r="C2575" s="292">
        <v>0</v>
      </c>
      <c r="D2575" s="292">
        <v>0</v>
      </c>
    </row>
    <row r="2576" spans="1:4">
      <c r="A2576" s="294" t="s">
        <v>128</v>
      </c>
      <c r="B2576" s="292">
        <v>0</v>
      </c>
      <c r="C2576" s="292">
        <v>0</v>
      </c>
      <c r="D2576" s="292">
        <v>0</v>
      </c>
    </row>
    <row r="2577" spans="1:4">
      <c r="A2577" s="294" t="s">
        <v>169</v>
      </c>
      <c r="B2577" s="292">
        <v>0</v>
      </c>
      <c r="C2577" s="292">
        <v>0</v>
      </c>
      <c r="D2577" s="292">
        <v>0</v>
      </c>
    </row>
    <row r="2578" spans="1:4">
      <c r="A2578" s="294" t="s">
        <v>84</v>
      </c>
      <c r="B2578" s="292">
        <v>0</v>
      </c>
      <c r="C2578" s="292">
        <v>0</v>
      </c>
      <c r="D2578" s="292">
        <v>0</v>
      </c>
    </row>
    <row r="2579" spans="1:4">
      <c r="A2579" s="294" t="s">
        <v>85</v>
      </c>
      <c r="B2579" s="292">
        <v>0</v>
      </c>
      <c r="C2579" s="292">
        <v>0</v>
      </c>
      <c r="D2579" s="292">
        <v>0</v>
      </c>
    </row>
    <row r="2580" spans="1:4">
      <c r="A2580" s="294" t="s">
        <v>170</v>
      </c>
      <c r="B2580" s="292">
        <v>0</v>
      </c>
      <c r="C2580" s="292">
        <v>0</v>
      </c>
      <c r="D2580" s="292">
        <v>0</v>
      </c>
    </row>
    <row r="2581" spans="1:4">
      <c r="A2581" s="294" t="s">
        <v>107</v>
      </c>
      <c r="B2581" s="292">
        <v>0</v>
      </c>
      <c r="C2581" s="292">
        <v>0</v>
      </c>
      <c r="D2581" s="292">
        <v>0</v>
      </c>
    </row>
    <row r="2582" spans="1:4">
      <c r="A2582" s="294" t="s">
        <v>171</v>
      </c>
      <c r="B2582" s="292">
        <v>0</v>
      </c>
      <c r="C2582" s="292">
        <v>0</v>
      </c>
      <c r="D2582" s="292">
        <v>0</v>
      </c>
    </row>
    <row r="2583" spans="1:4">
      <c r="A2583" s="294" t="s">
        <v>108</v>
      </c>
      <c r="B2583" s="292">
        <v>0</v>
      </c>
      <c r="C2583" s="292">
        <v>0</v>
      </c>
      <c r="D2583" s="292">
        <v>0</v>
      </c>
    </row>
    <row r="2584" spans="1:4">
      <c r="A2584" s="294" t="s">
        <v>134</v>
      </c>
      <c r="B2584" s="292">
        <v>0</v>
      </c>
      <c r="C2584" s="292">
        <v>0</v>
      </c>
      <c r="D2584" s="292">
        <v>0</v>
      </c>
    </row>
    <row r="2585" spans="1:4">
      <c r="A2585" s="294" t="s">
        <v>135</v>
      </c>
      <c r="B2585" s="292">
        <v>0</v>
      </c>
      <c r="C2585" s="292">
        <v>0</v>
      </c>
      <c r="D2585" s="292">
        <v>0</v>
      </c>
    </row>
    <row r="2586" spans="1:4">
      <c r="A2586" s="294" t="s">
        <v>173</v>
      </c>
      <c r="B2586" s="292">
        <v>0</v>
      </c>
      <c r="C2586" s="292">
        <v>0</v>
      </c>
      <c r="D2586" s="292">
        <v>0</v>
      </c>
    </row>
    <row r="2587" spans="1:4">
      <c r="A2587" s="294" t="s">
        <v>86</v>
      </c>
      <c r="B2587" s="292">
        <v>0</v>
      </c>
      <c r="C2587" s="292">
        <v>0</v>
      </c>
      <c r="D2587" s="292">
        <v>0</v>
      </c>
    </row>
    <row r="2588" spans="1:4">
      <c r="A2588" s="294" t="s">
        <v>98</v>
      </c>
      <c r="B2588" s="292">
        <v>0</v>
      </c>
      <c r="C2588" s="292">
        <v>0</v>
      </c>
      <c r="D2588" s="292">
        <v>0</v>
      </c>
    </row>
    <row r="2589" spans="1:4">
      <c r="A2589" s="294" t="s">
        <v>99</v>
      </c>
      <c r="B2589" s="292">
        <v>0</v>
      </c>
      <c r="C2589" s="292">
        <v>0</v>
      </c>
      <c r="D2589" s="292">
        <v>0</v>
      </c>
    </row>
    <row r="2590" spans="1:4">
      <c r="A2590" s="294" t="s">
        <v>92</v>
      </c>
      <c r="B2590" s="292">
        <v>0</v>
      </c>
      <c r="C2590" s="292">
        <v>0</v>
      </c>
      <c r="D2590" s="292">
        <v>0</v>
      </c>
    </row>
    <row r="2591" spans="1:4">
      <c r="A2591" s="294" t="s">
        <v>663</v>
      </c>
      <c r="B2591" s="292">
        <v>0</v>
      </c>
      <c r="C2591" s="292">
        <v>0</v>
      </c>
      <c r="D2591" s="292">
        <v>0</v>
      </c>
    </row>
    <row r="2592" spans="1:4">
      <c r="A2592" s="294" t="s">
        <v>93</v>
      </c>
      <c r="B2592" s="292">
        <v>0</v>
      </c>
      <c r="C2592" s="292">
        <v>0</v>
      </c>
      <c r="D2592" s="292">
        <v>0</v>
      </c>
    </row>
    <row r="2593" spans="1:4">
      <c r="A2593" s="294" t="s">
        <v>112</v>
      </c>
      <c r="B2593" s="292">
        <v>0</v>
      </c>
      <c r="C2593" s="292">
        <v>0</v>
      </c>
      <c r="D2593" s="292">
        <v>0</v>
      </c>
    </row>
    <row r="2594" spans="1:4">
      <c r="A2594" s="294" t="s">
        <v>89</v>
      </c>
      <c r="B2594" s="292">
        <v>0</v>
      </c>
      <c r="C2594" s="292">
        <v>0</v>
      </c>
      <c r="D2594" s="292">
        <v>0</v>
      </c>
    </row>
    <row r="2595" spans="1:4">
      <c r="A2595" s="294" t="s">
        <v>113</v>
      </c>
      <c r="B2595" s="292">
        <v>0</v>
      </c>
      <c r="C2595" s="292">
        <v>0</v>
      </c>
      <c r="D2595" s="292">
        <v>0</v>
      </c>
    </row>
    <row r="2596" spans="1:4">
      <c r="A2596" s="294" t="s">
        <v>114</v>
      </c>
      <c r="B2596" s="292">
        <v>0</v>
      </c>
      <c r="C2596" s="292">
        <v>0</v>
      </c>
      <c r="D2596" s="292">
        <v>0</v>
      </c>
    </row>
    <row r="2597" spans="1:4">
      <c r="A2597" s="291" t="s">
        <v>664</v>
      </c>
      <c r="B2597" s="292">
        <v>0</v>
      </c>
      <c r="C2597" s="292">
        <v>0</v>
      </c>
      <c r="D2597" s="292">
        <v>0</v>
      </c>
    </row>
    <row r="2598" spans="1:4">
      <c r="A2598" s="294" t="s">
        <v>176</v>
      </c>
      <c r="B2598" s="292">
        <v>0</v>
      </c>
      <c r="C2598" s="292">
        <v>0</v>
      </c>
      <c r="D2598" s="292">
        <v>0</v>
      </c>
    </row>
    <row r="2599" spans="1:4">
      <c r="A2599" s="294" t="s">
        <v>83</v>
      </c>
      <c r="B2599" s="292">
        <v>0</v>
      </c>
      <c r="C2599" s="292">
        <v>0</v>
      </c>
      <c r="D2599" s="292">
        <v>0</v>
      </c>
    </row>
    <row r="2600" spans="1:4">
      <c r="A2600" s="294" t="s">
        <v>128</v>
      </c>
      <c r="B2600" s="292">
        <v>0</v>
      </c>
      <c r="C2600" s="292">
        <v>0</v>
      </c>
      <c r="D2600" s="292">
        <v>0</v>
      </c>
    </row>
    <row r="2601" spans="1:4">
      <c r="A2601" s="294" t="s">
        <v>84</v>
      </c>
      <c r="B2601" s="292">
        <v>0</v>
      </c>
      <c r="C2601" s="292">
        <v>0</v>
      </c>
      <c r="D2601" s="292">
        <v>0</v>
      </c>
    </row>
    <row r="2602" spans="1:4">
      <c r="A2602" s="294" t="s">
        <v>85</v>
      </c>
      <c r="B2602" s="292">
        <v>0</v>
      </c>
      <c r="C2602" s="292">
        <v>0</v>
      </c>
      <c r="D2602" s="292">
        <v>0</v>
      </c>
    </row>
    <row r="2603" spans="1:4">
      <c r="A2603" s="294" t="s">
        <v>107</v>
      </c>
      <c r="B2603" s="292">
        <v>0</v>
      </c>
      <c r="C2603" s="292">
        <v>0</v>
      </c>
      <c r="D2603" s="292">
        <v>0</v>
      </c>
    </row>
    <row r="2604" spans="1:4">
      <c r="A2604" s="294" t="s">
        <v>171</v>
      </c>
      <c r="B2604" s="292">
        <v>0</v>
      </c>
      <c r="C2604" s="292">
        <v>0</v>
      </c>
      <c r="D2604" s="292">
        <v>0</v>
      </c>
    </row>
    <row r="2605" spans="1:4">
      <c r="A2605" s="294" t="s">
        <v>134</v>
      </c>
      <c r="B2605" s="292">
        <v>0</v>
      </c>
      <c r="C2605" s="292">
        <v>0</v>
      </c>
      <c r="D2605" s="292">
        <v>0</v>
      </c>
    </row>
    <row r="2606" spans="1:4">
      <c r="A2606" s="294" t="s">
        <v>86</v>
      </c>
      <c r="B2606" s="292">
        <v>0</v>
      </c>
      <c r="C2606" s="292">
        <v>0</v>
      </c>
      <c r="D2606" s="292">
        <v>0</v>
      </c>
    </row>
    <row r="2607" spans="1:4">
      <c r="A2607" s="294" t="s">
        <v>99</v>
      </c>
      <c r="B2607" s="292">
        <v>0</v>
      </c>
      <c r="C2607" s="292">
        <v>0</v>
      </c>
      <c r="D2607" s="292">
        <v>0</v>
      </c>
    </row>
    <row r="2608" spans="1:4">
      <c r="A2608" s="294" t="s">
        <v>177</v>
      </c>
      <c r="B2608" s="292">
        <v>0</v>
      </c>
      <c r="C2608" s="292">
        <v>0</v>
      </c>
      <c r="D2608" s="292">
        <v>0</v>
      </c>
    </row>
    <row r="2609" spans="1:4">
      <c r="A2609" s="294" t="s">
        <v>92</v>
      </c>
      <c r="B2609" s="292">
        <v>0</v>
      </c>
      <c r="C2609" s="292">
        <v>0</v>
      </c>
      <c r="D2609" s="292">
        <v>0</v>
      </c>
    </row>
    <row r="2610" spans="1:4">
      <c r="A2610" s="294" t="s">
        <v>665</v>
      </c>
      <c r="B2610" s="292">
        <v>0</v>
      </c>
      <c r="C2610" s="292">
        <v>0</v>
      </c>
      <c r="D2610" s="292">
        <v>0</v>
      </c>
    </row>
    <row r="2611" spans="1:4">
      <c r="A2611" s="294" t="s">
        <v>666</v>
      </c>
      <c r="B2611" s="292">
        <v>0</v>
      </c>
      <c r="C2611" s="292">
        <v>0</v>
      </c>
      <c r="D2611" s="292">
        <v>0</v>
      </c>
    </row>
    <row r="2612" spans="1:4">
      <c r="A2612" s="294" t="s">
        <v>667</v>
      </c>
      <c r="B2612" s="292">
        <v>0</v>
      </c>
      <c r="C2612" s="292">
        <v>0</v>
      </c>
      <c r="D2612" s="292">
        <v>0</v>
      </c>
    </row>
    <row r="2613" spans="1:4">
      <c r="A2613" s="294" t="s">
        <v>668</v>
      </c>
      <c r="B2613" s="292">
        <v>0</v>
      </c>
      <c r="C2613" s="292">
        <v>0</v>
      </c>
      <c r="D2613" s="292">
        <v>0</v>
      </c>
    </row>
    <row r="2614" spans="1:4">
      <c r="A2614" s="291" t="s">
        <v>669</v>
      </c>
      <c r="B2614" s="292">
        <v>0</v>
      </c>
      <c r="C2614" s="292">
        <v>0</v>
      </c>
      <c r="D2614" s="292">
        <v>0</v>
      </c>
    </row>
    <row r="2615" spans="1:4">
      <c r="A2615" s="294" t="s">
        <v>91</v>
      </c>
      <c r="B2615" s="292">
        <v>0</v>
      </c>
      <c r="C2615" s="292">
        <v>0</v>
      </c>
      <c r="D2615" s="292">
        <v>0</v>
      </c>
    </row>
    <row r="2616" spans="1:4">
      <c r="A2616" s="294" t="s">
        <v>105</v>
      </c>
      <c r="B2616" s="292">
        <v>0</v>
      </c>
      <c r="C2616" s="292">
        <v>0</v>
      </c>
      <c r="D2616" s="292">
        <v>0</v>
      </c>
    </row>
    <row r="2617" spans="1:4">
      <c r="A2617" s="294" t="s">
        <v>107</v>
      </c>
      <c r="B2617" s="292">
        <v>0</v>
      </c>
      <c r="C2617" s="292">
        <v>0</v>
      </c>
      <c r="D2617" s="292">
        <v>0</v>
      </c>
    </row>
    <row r="2618" spans="1:4">
      <c r="A2618" s="294" t="s">
        <v>108</v>
      </c>
      <c r="B2618" s="292">
        <v>0</v>
      </c>
      <c r="C2618" s="292">
        <v>0</v>
      </c>
      <c r="D2618" s="292">
        <v>0</v>
      </c>
    </row>
    <row r="2619" spans="1:4">
      <c r="A2619" s="294" t="s">
        <v>86</v>
      </c>
      <c r="B2619" s="292">
        <v>0</v>
      </c>
      <c r="C2619" s="292">
        <v>0</v>
      </c>
      <c r="D2619" s="292">
        <v>0</v>
      </c>
    </row>
    <row r="2620" spans="1:4">
      <c r="A2620" s="294" t="s">
        <v>99</v>
      </c>
      <c r="B2620" s="292">
        <v>0</v>
      </c>
      <c r="C2620" s="292">
        <v>0</v>
      </c>
      <c r="D2620" s="292">
        <v>0</v>
      </c>
    </row>
    <row r="2621" spans="1:4">
      <c r="A2621" s="294" t="s">
        <v>195</v>
      </c>
      <c r="B2621" s="292">
        <v>0</v>
      </c>
      <c r="C2621" s="292">
        <v>0</v>
      </c>
      <c r="D2621" s="292">
        <v>0</v>
      </c>
    </row>
    <row r="2622" spans="1:4">
      <c r="A2622" s="294" t="s">
        <v>670</v>
      </c>
      <c r="B2622" s="292">
        <v>0</v>
      </c>
      <c r="C2622" s="292">
        <v>0</v>
      </c>
      <c r="D2622" s="292">
        <v>0</v>
      </c>
    </row>
    <row r="2623" spans="1:4">
      <c r="A2623" s="291" t="s">
        <v>671</v>
      </c>
      <c r="B2623" s="292">
        <v>0</v>
      </c>
      <c r="C2623" s="292">
        <v>0</v>
      </c>
      <c r="D2623" s="292">
        <v>0</v>
      </c>
    </row>
    <row r="2624" spans="1:4">
      <c r="A2624" s="294" t="s">
        <v>81</v>
      </c>
      <c r="B2624" s="292">
        <v>0</v>
      </c>
      <c r="C2624" s="292">
        <v>0</v>
      </c>
      <c r="D2624" s="292">
        <v>0</v>
      </c>
    </row>
    <row r="2625" spans="1:4">
      <c r="A2625" s="294" t="s">
        <v>127</v>
      </c>
      <c r="B2625" s="292">
        <v>0</v>
      </c>
      <c r="C2625" s="292">
        <v>0</v>
      </c>
      <c r="D2625" s="292">
        <v>0</v>
      </c>
    </row>
    <row r="2626" spans="1:4">
      <c r="A2626" s="294" t="s">
        <v>179</v>
      </c>
      <c r="B2626" s="292">
        <v>0</v>
      </c>
      <c r="C2626" s="292">
        <v>0</v>
      </c>
      <c r="D2626" s="292">
        <v>0</v>
      </c>
    </row>
    <row r="2627" spans="1:4">
      <c r="A2627" s="294" t="s">
        <v>91</v>
      </c>
      <c r="B2627" s="292">
        <v>0</v>
      </c>
      <c r="C2627" s="292">
        <v>0</v>
      </c>
      <c r="D2627" s="292">
        <v>0</v>
      </c>
    </row>
    <row r="2628" spans="1:4">
      <c r="A2628" s="294" t="s">
        <v>83</v>
      </c>
      <c r="B2628" s="292">
        <v>0</v>
      </c>
      <c r="C2628" s="292">
        <v>0</v>
      </c>
      <c r="D2628" s="292">
        <v>0</v>
      </c>
    </row>
    <row r="2629" spans="1:4">
      <c r="A2629" s="294" t="s">
        <v>84</v>
      </c>
      <c r="B2629" s="292">
        <v>0</v>
      </c>
      <c r="C2629" s="292">
        <v>0</v>
      </c>
      <c r="D2629" s="292">
        <v>0</v>
      </c>
    </row>
    <row r="2630" spans="1:4">
      <c r="A2630" s="294" t="s">
        <v>129</v>
      </c>
      <c r="B2630" s="292">
        <v>0</v>
      </c>
      <c r="C2630" s="292">
        <v>0</v>
      </c>
      <c r="D2630" s="292">
        <v>0</v>
      </c>
    </row>
    <row r="2631" spans="1:4">
      <c r="A2631" s="294" t="s">
        <v>107</v>
      </c>
      <c r="B2631" s="292">
        <v>0</v>
      </c>
      <c r="C2631" s="292">
        <v>0</v>
      </c>
      <c r="D2631" s="292">
        <v>0</v>
      </c>
    </row>
    <row r="2632" spans="1:4">
      <c r="A2632" s="294" t="s">
        <v>130</v>
      </c>
      <c r="B2632" s="292">
        <v>0</v>
      </c>
      <c r="C2632" s="292">
        <v>0</v>
      </c>
      <c r="D2632" s="292">
        <v>0</v>
      </c>
    </row>
    <row r="2633" spans="1:4">
      <c r="A2633" s="294" t="s">
        <v>108</v>
      </c>
      <c r="B2633" s="292">
        <v>0</v>
      </c>
      <c r="C2633" s="292">
        <v>0</v>
      </c>
      <c r="D2633" s="292">
        <v>0</v>
      </c>
    </row>
    <row r="2634" spans="1:4">
      <c r="A2634" s="294" t="s">
        <v>180</v>
      </c>
      <c r="B2634" s="292">
        <v>0</v>
      </c>
      <c r="C2634" s="292">
        <v>0</v>
      </c>
      <c r="D2634" s="292">
        <v>0</v>
      </c>
    </row>
    <row r="2635" spans="1:4">
      <c r="A2635" s="294" t="s">
        <v>133</v>
      </c>
      <c r="B2635" s="292">
        <v>0</v>
      </c>
      <c r="C2635" s="292">
        <v>0</v>
      </c>
      <c r="D2635" s="292">
        <v>0</v>
      </c>
    </row>
    <row r="2636" spans="1:4">
      <c r="A2636" s="294" t="s">
        <v>134</v>
      </c>
      <c r="B2636" s="292">
        <v>0</v>
      </c>
      <c r="C2636" s="292">
        <v>0</v>
      </c>
      <c r="D2636" s="292">
        <v>0</v>
      </c>
    </row>
    <row r="2637" spans="1:4">
      <c r="A2637" s="294" t="s">
        <v>135</v>
      </c>
      <c r="B2637" s="292">
        <v>0</v>
      </c>
      <c r="C2637" s="292">
        <v>0</v>
      </c>
      <c r="D2637" s="292">
        <v>0</v>
      </c>
    </row>
    <row r="2638" spans="1:4">
      <c r="A2638" s="294" t="s">
        <v>86</v>
      </c>
      <c r="B2638" s="292">
        <v>0</v>
      </c>
      <c r="C2638" s="292">
        <v>0</v>
      </c>
      <c r="D2638" s="292">
        <v>0</v>
      </c>
    </row>
    <row r="2639" spans="1:4">
      <c r="A2639" s="294" t="s">
        <v>98</v>
      </c>
      <c r="B2639" s="292">
        <v>0</v>
      </c>
      <c r="C2639" s="292">
        <v>0</v>
      </c>
      <c r="D2639" s="292">
        <v>0</v>
      </c>
    </row>
    <row r="2640" spans="1:4">
      <c r="A2640" s="294" t="s">
        <v>99</v>
      </c>
      <c r="B2640" s="292">
        <v>0</v>
      </c>
      <c r="C2640" s="292">
        <v>0</v>
      </c>
      <c r="D2640" s="292">
        <v>0</v>
      </c>
    </row>
    <row r="2641" spans="1:4">
      <c r="A2641" s="294" t="s">
        <v>92</v>
      </c>
      <c r="B2641" s="292">
        <v>0</v>
      </c>
      <c r="C2641" s="292">
        <v>0</v>
      </c>
      <c r="D2641" s="292">
        <v>0</v>
      </c>
    </row>
    <row r="2642" spans="1:4">
      <c r="A2642" s="294" t="s">
        <v>88</v>
      </c>
      <c r="B2642" s="292">
        <v>0</v>
      </c>
      <c r="C2642" s="292">
        <v>0</v>
      </c>
      <c r="D2642" s="292">
        <v>0</v>
      </c>
    </row>
    <row r="2643" spans="1:4">
      <c r="A2643" s="294" t="s">
        <v>93</v>
      </c>
      <c r="B2643" s="292">
        <v>0</v>
      </c>
      <c r="C2643" s="292">
        <v>0</v>
      </c>
      <c r="D2643" s="292">
        <v>0</v>
      </c>
    </row>
    <row r="2644" spans="1:4">
      <c r="A2644" s="294" t="s">
        <v>94</v>
      </c>
      <c r="B2644" s="292">
        <v>0</v>
      </c>
      <c r="C2644" s="292">
        <v>0</v>
      </c>
      <c r="D2644" s="292">
        <v>0</v>
      </c>
    </row>
    <row r="2645" spans="1:4">
      <c r="A2645" s="294" t="s">
        <v>112</v>
      </c>
      <c r="B2645" s="292">
        <v>0</v>
      </c>
      <c r="C2645" s="292">
        <v>0</v>
      </c>
      <c r="D2645" s="292">
        <v>0</v>
      </c>
    </row>
    <row r="2646" spans="1:4">
      <c r="A2646" s="294" t="s">
        <v>89</v>
      </c>
      <c r="B2646" s="292">
        <v>0</v>
      </c>
      <c r="C2646" s="292">
        <v>0</v>
      </c>
      <c r="D2646" s="292">
        <v>0</v>
      </c>
    </row>
    <row r="2647" spans="1:4">
      <c r="A2647" s="294" t="s">
        <v>113</v>
      </c>
      <c r="B2647" s="292">
        <v>0</v>
      </c>
      <c r="C2647" s="292">
        <v>0</v>
      </c>
      <c r="D2647" s="292">
        <v>0</v>
      </c>
    </row>
    <row r="2648" spans="1:4">
      <c r="A2648" s="294" t="s">
        <v>114</v>
      </c>
      <c r="B2648" s="292">
        <v>0</v>
      </c>
      <c r="C2648" s="292">
        <v>0</v>
      </c>
      <c r="D2648" s="292">
        <v>0</v>
      </c>
    </row>
    <row r="2649" spans="1:4">
      <c r="A2649" s="294" t="s">
        <v>666</v>
      </c>
      <c r="B2649" s="292">
        <v>0</v>
      </c>
      <c r="C2649" s="292">
        <v>0</v>
      </c>
      <c r="D2649" s="292">
        <v>0</v>
      </c>
    </row>
    <row r="2650" spans="1:4">
      <c r="A2650" s="294" t="s">
        <v>672</v>
      </c>
      <c r="B2650" s="292">
        <v>0</v>
      </c>
      <c r="C2650" s="292">
        <v>0</v>
      </c>
      <c r="D2650" s="292">
        <v>0</v>
      </c>
    </row>
    <row r="2651" spans="1:4">
      <c r="A2651" s="294" t="s">
        <v>673</v>
      </c>
      <c r="B2651" s="292">
        <v>0</v>
      </c>
      <c r="C2651" s="292">
        <v>0</v>
      </c>
      <c r="D2651" s="292">
        <v>0</v>
      </c>
    </row>
    <row r="2652" spans="1:4">
      <c r="A2652" s="294" t="s">
        <v>95</v>
      </c>
      <c r="B2652" s="292">
        <v>0</v>
      </c>
      <c r="C2652" s="292">
        <v>0</v>
      </c>
      <c r="D2652" s="292">
        <v>0</v>
      </c>
    </row>
    <row r="2653" spans="1:4">
      <c r="A2653" s="291" t="s">
        <v>674</v>
      </c>
      <c r="B2653" s="292">
        <v>0</v>
      </c>
      <c r="C2653" s="292">
        <v>0</v>
      </c>
      <c r="D2653" s="292">
        <v>0</v>
      </c>
    </row>
    <row r="2654" spans="1:4">
      <c r="A2654" s="294" t="s">
        <v>91</v>
      </c>
      <c r="B2654" s="292">
        <v>0</v>
      </c>
      <c r="C2654" s="292">
        <v>0</v>
      </c>
      <c r="D2654" s="292">
        <v>0</v>
      </c>
    </row>
    <row r="2655" spans="1:4">
      <c r="A2655" s="294" t="s">
        <v>83</v>
      </c>
      <c r="B2655" s="292">
        <v>0</v>
      </c>
      <c r="C2655" s="292">
        <v>0</v>
      </c>
      <c r="D2655" s="292">
        <v>0</v>
      </c>
    </row>
    <row r="2656" spans="1:4">
      <c r="A2656" s="294" t="s">
        <v>107</v>
      </c>
      <c r="B2656" s="292">
        <v>0</v>
      </c>
      <c r="C2656" s="292">
        <v>0</v>
      </c>
      <c r="D2656" s="292">
        <v>0</v>
      </c>
    </row>
    <row r="2657" spans="1:4">
      <c r="A2657" s="294" t="s">
        <v>86</v>
      </c>
      <c r="B2657" s="292">
        <v>0</v>
      </c>
      <c r="C2657" s="292">
        <v>0</v>
      </c>
      <c r="D2657" s="292">
        <v>0</v>
      </c>
    </row>
    <row r="2658" spans="1:4">
      <c r="A2658" s="294" t="s">
        <v>99</v>
      </c>
      <c r="B2658" s="292">
        <v>0</v>
      </c>
      <c r="C2658" s="292">
        <v>0</v>
      </c>
      <c r="D2658" s="292">
        <v>0</v>
      </c>
    </row>
    <row r="2659" spans="1:4">
      <c r="A2659" s="294" t="s">
        <v>675</v>
      </c>
      <c r="B2659" s="292">
        <v>0</v>
      </c>
      <c r="C2659" s="292">
        <v>0</v>
      </c>
      <c r="D2659" s="292">
        <v>0</v>
      </c>
    </row>
    <row r="2660" spans="1:4">
      <c r="A2660" s="294" t="s">
        <v>87</v>
      </c>
      <c r="B2660" s="292">
        <v>0</v>
      </c>
      <c r="C2660" s="292">
        <v>0</v>
      </c>
      <c r="D2660" s="292">
        <v>0</v>
      </c>
    </row>
    <row r="2661" spans="1:4">
      <c r="A2661" s="294" t="s">
        <v>88</v>
      </c>
      <c r="B2661" s="292">
        <v>0</v>
      </c>
      <c r="C2661" s="292">
        <v>0</v>
      </c>
      <c r="D2661" s="292">
        <v>0</v>
      </c>
    </row>
    <row r="2662" spans="1:4">
      <c r="A2662" s="294" t="s">
        <v>93</v>
      </c>
      <c r="B2662" s="292">
        <v>0</v>
      </c>
      <c r="C2662" s="292">
        <v>0</v>
      </c>
      <c r="D2662" s="292">
        <v>0</v>
      </c>
    </row>
    <row r="2663" spans="1:4">
      <c r="A2663" s="294" t="s">
        <v>94</v>
      </c>
      <c r="B2663" s="292">
        <v>0</v>
      </c>
      <c r="C2663" s="292">
        <v>0</v>
      </c>
      <c r="D2663" s="292">
        <v>0</v>
      </c>
    </row>
    <row r="2664" spans="1:4">
      <c r="A2664" s="294" t="s">
        <v>112</v>
      </c>
      <c r="B2664" s="292">
        <v>0</v>
      </c>
      <c r="C2664" s="292">
        <v>0</v>
      </c>
      <c r="D2664" s="292">
        <v>0</v>
      </c>
    </row>
    <row r="2665" spans="1:4">
      <c r="A2665" s="294" t="s">
        <v>113</v>
      </c>
      <c r="B2665" s="292">
        <v>0</v>
      </c>
      <c r="C2665" s="292">
        <v>0</v>
      </c>
      <c r="D2665" s="292">
        <v>0</v>
      </c>
    </row>
    <row r="2666" spans="1:4">
      <c r="A2666" s="294" t="s">
        <v>676</v>
      </c>
      <c r="B2666" s="292">
        <v>0</v>
      </c>
      <c r="C2666" s="292">
        <v>0</v>
      </c>
      <c r="D2666" s="292">
        <v>0</v>
      </c>
    </row>
    <row r="2667" spans="1:4">
      <c r="A2667" s="291" t="s">
        <v>677</v>
      </c>
      <c r="B2667" s="292">
        <v>0</v>
      </c>
      <c r="C2667" s="292">
        <v>0</v>
      </c>
      <c r="D2667" s="292">
        <v>0</v>
      </c>
    </row>
    <row r="2668" spans="1:4">
      <c r="A2668" s="294" t="s">
        <v>184</v>
      </c>
      <c r="B2668" s="292">
        <v>0</v>
      </c>
      <c r="C2668" s="292">
        <v>0</v>
      </c>
      <c r="D2668" s="292">
        <v>0</v>
      </c>
    </row>
    <row r="2669" spans="1:4">
      <c r="A2669" s="294" t="s">
        <v>86</v>
      </c>
      <c r="B2669" s="292">
        <v>0</v>
      </c>
      <c r="C2669" s="292">
        <v>0</v>
      </c>
      <c r="D2669" s="292">
        <v>0</v>
      </c>
    </row>
    <row r="2670" spans="1:4">
      <c r="A2670" s="294" t="s">
        <v>92</v>
      </c>
      <c r="B2670" s="292">
        <v>0</v>
      </c>
      <c r="C2670" s="292">
        <v>0</v>
      </c>
      <c r="D2670" s="292">
        <v>0</v>
      </c>
    </row>
    <row r="2671" spans="1:4">
      <c r="A2671" s="291" t="s">
        <v>678</v>
      </c>
      <c r="B2671" s="292">
        <v>26683.14</v>
      </c>
      <c r="C2671" s="292">
        <v>5506.5092375863005</v>
      </c>
      <c r="D2671" s="292">
        <v>21176.630762413701</v>
      </c>
    </row>
    <row r="2672" spans="1:4">
      <c r="A2672" s="294" t="s">
        <v>186</v>
      </c>
      <c r="B2672" s="292">
        <v>0</v>
      </c>
      <c r="C2672" s="292">
        <v>0</v>
      </c>
      <c r="D2672" s="292">
        <v>0</v>
      </c>
    </row>
    <row r="2673" spans="1:4">
      <c r="A2673" s="294" t="s">
        <v>80</v>
      </c>
      <c r="B2673" s="292">
        <v>0</v>
      </c>
      <c r="C2673" s="292">
        <v>0</v>
      </c>
      <c r="D2673" s="292">
        <v>0</v>
      </c>
    </row>
    <row r="2674" spans="1:4">
      <c r="A2674" s="294" t="s">
        <v>203</v>
      </c>
      <c r="B2674" s="292">
        <v>0</v>
      </c>
      <c r="C2674" s="292">
        <v>0</v>
      </c>
      <c r="D2674" s="292">
        <v>0</v>
      </c>
    </row>
    <row r="2675" spans="1:4">
      <c r="A2675" s="294" t="s">
        <v>187</v>
      </c>
      <c r="B2675" s="292">
        <v>0</v>
      </c>
      <c r="C2675" s="292">
        <v>0</v>
      </c>
      <c r="D2675" s="292">
        <v>0</v>
      </c>
    </row>
    <row r="2676" spans="1:4">
      <c r="A2676" s="294" t="s">
        <v>182</v>
      </c>
      <c r="B2676" s="292">
        <v>0</v>
      </c>
      <c r="C2676" s="292">
        <v>0</v>
      </c>
      <c r="D2676" s="292">
        <v>0</v>
      </c>
    </row>
    <row r="2677" spans="1:4">
      <c r="A2677" s="294" t="s">
        <v>188</v>
      </c>
      <c r="B2677" s="292">
        <v>0</v>
      </c>
      <c r="C2677" s="292">
        <v>0</v>
      </c>
      <c r="D2677" s="292">
        <v>0</v>
      </c>
    </row>
    <row r="2678" spans="1:4">
      <c r="A2678" s="294" t="s">
        <v>127</v>
      </c>
      <c r="B2678" s="292">
        <v>18741.349999999999</v>
      </c>
      <c r="C2678" s="292">
        <v>3915.5869924311</v>
      </c>
      <c r="D2678" s="292">
        <v>14825.763007568901</v>
      </c>
    </row>
    <row r="2679" spans="1:4">
      <c r="A2679" s="294" t="s">
        <v>189</v>
      </c>
      <c r="B2679" s="292">
        <v>0</v>
      </c>
      <c r="C2679" s="292">
        <v>0</v>
      </c>
      <c r="D2679" s="292">
        <v>0</v>
      </c>
    </row>
    <row r="2680" spans="1:4">
      <c r="A2680" s="294" t="s">
        <v>190</v>
      </c>
      <c r="B2680" s="292">
        <v>0</v>
      </c>
      <c r="C2680" s="292">
        <v>0</v>
      </c>
      <c r="D2680" s="292">
        <v>0</v>
      </c>
    </row>
    <row r="2681" spans="1:4">
      <c r="A2681" s="294" t="s">
        <v>184</v>
      </c>
      <c r="B2681" s="292">
        <v>0</v>
      </c>
      <c r="C2681" s="292">
        <v>0</v>
      </c>
      <c r="D2681" s="292">
        <v>0</v>
      </c>
    </row>
    <row r="2682" spans="1:4">
      <c r="A2682" s="294" t="s">
        <v>91</v>
      </c>
      <c r="B2682" s="292">
        <v>0</v>
      </c>
      <c r="C2682" s="292">
        <v>0</v>
      </c>
      <c r="D2682" s="292">
        <v>0</v>
      </c>
    </row>
    <row r="2683" spans="1:4">
      <c r="A2683" s="294" t="s">
        <v>83</v>
      </c>
      <c r="B2683" s="292">
        <v>0</v>
      </c>
      <c r="C2683" s="292">
        <v>0</v>
      </c>
      <c r="D2683" s="292">
        <v>0</v>
      </c>
    </row>
    <row r="2684" spans="1:4">
      <c r="A2684" s="294" t="s">
        <v>191</v>
      </c>
      <c r="B2684" s="292">
        <v>0</v>
      </c>
      <c r="C2684" s="292">
        <v>0</v>
      </c>
      <c r="D2684" s="292">
        <v>0</v>
      </c>
    </row>
    <row r="2685" spans="1:4">
      <c r="A2685" s="294" t="s">
        <v>84</v>
      </c>
      <c r="B2685" s="292">
        <v>0</v>
      </c>
      <c r="C2685" s="292">
        <v>0</v>
      </c>
      <c r="D2685" s="292">
        <v>0</v>
      </c>
    </row>
    <row r="2686" spans="1:4">
      <c r="A2686" s="294" t="s">
        <v>129</v>
      </c>
      <c r="B2686" s="292">
        <v>0</v>
      </c>
      <c r="C2686" s="292">
        <v>0</v>
      </c>
      <c r="D2686" s="292">
        <v>0</v>
      </c>
    </row>
    <row r="2687" spans="1:4">
      <c r="A2687" s="294" t="s">
        <v>192</v>
      </c>
      <c r="B2687" s="292">
        <v>0</v>
      </c>
      <c r="C2687" s="292">
        <v>0</v>
      </c>
      <c r="D2687" s="292">
        <v>0</v>
      </c>
    </row>
    <row r="2688" spans="1:4">
      <c r="A2688" s="294" t="s">
        <v>207</v>
      </c>
      <c r="B2688" s="292">
        <v>0</v>
      </c>
      <c r="C2688" s="292">
        <v>0</v>
      </c>
      <c r="D2688" s="292">
        <v>0</v>
      </c>
    </row>
    <row r="2689" spans="1:4">
      <c r="A2689" s="294" t="s">
        <v>193</v>
      </c>
      <c r="B2689" s="292">
        <v>0</v>
      </c>
      <c r="C2689" s="292">
        <v>0</v>
      </c>
      <c r="D2689" s="292">
        <v>0</v>
      </c>
    </row>
    <row r="2690" spans="1:4">
      <c r="A2690" s="294" t="s">
        <v>170</v>
      </c>
      <c r="B2690" s="292">
        <v>0</v>
      </c>
      <c r="C2690" s="292">
        <v>0</v>
      </c>
      <c r="D2690" s="292">
        <v>0</v>
      </c>
    </row>
    <row r="2691" spans="1:4">
      <c r="A2691" s="294" t="s">
        <v>208</v>
      </c>
      <c r="B2691" s="292">
        <v>7941.79</v>
      </c>
      <c r="C2691" s="292">
        <v>1590.9222451552</v>
      </c>
      <c r="D2691" s="292">
        <v>6350.8677548447995</v>
      </c>
    </row>
    <row r="2692" spans="1:4">
      <c r="A2692" s="294" t="s">
        <v>97</v>
      </c>
      <c r="B2692" s="292">
        <v>0</v>
      </c>
      <c r="C2692" s="292">
        <v>0</v>
      </c>
      <c r="D2692" s="292">
        <v>0</v>
      </c>
    </row>
    <row r="2693" spans="1:4">
      <c r="A2693" s="294" t="s">
        <v>108</v>
      </c>
      <c r="B2693" s="292">
        <v>0</v>
      </c>
      <c r="C2693" s="292">
        <v>0</v>
      </c>
      <c r="D2693" s="292">
        <v>0</v>
      </c>
    </row>
    <row r="2694" spans="1:4">
      <c r="A2694" s="294" t="s">
        <v>217</v>
      </c>
      <c r="B2694" s="292">
        <v>0</v>
      </c>
      <c r="C2694" s="292">
        <v>0</v>
      </c>
      <c r="D2694" s="292">
        <v>0</v>
      </c>
    </row>
    <row r="2695" spans="1:4">
      <c r="A2695" s="294" t="s">
        <v>135</v>
      </c>
      <c r="B2695" s="292">
        <v>0</v>
      </c>
      <c r="C2695" s="292">
        <v>0</v>
      </c>
      <c r="D2695" s="292">
        <v>0</v>
      </c>
    </row>
    <row r="2696" spans="1:4">
      <c r="A2696" s="294" t="s">
        <v>86</v>
      </c>
      <c r="B2696" s="292">
        <v>0</v>
      </c>
      <c r="C2696" s="292">
        <v>0</v>
      </c>
      <c r="D2696" s="292">
        <v>0</v>
      </c>
    </row>
    <row r="2697" spans="1:4">
      <c r="A2697" s="294" t="s">
        <v>98</v>
      </c>
      <c r="B2697" s="292">
        <v>0</v>
      </c>
      <c r="C2697" s="292">
        <v>0</v>
      </c>
      <c r="D2697" s="292">
        <v>0</v>
      </c>
    </row>
    <row r="2698" spans="1:4">
      <c r="A2698" s="294" t="s">
        <v>136</v>
      </c>
      <c r="B2698" s="292">
        <v>0</v>
      </c>
      <c r="C2698" s="292">
        <v>0</v>
      </c>
      <c r="D2698" s="292">
        <v>0</v>
      </c>
    </row>
    <row r="2699" spans="1:4">
      <c r="A2699" s="294" t="s">
        <v>99</v>
      </c>
      <c r="B2699" s="292">
        <v>0</v>
      </c>
      <c r="C2699" s="292">
        <v>0</v>
      </c>
      <c r="D2699" s="292">
        <v>0</v>
      </c>
    </row>
    <row r="2700" spans="1:4">
      <c r="A2700" s="294" t="s">
        <v>194</v>
      </c>
      <c r="B2700" s="292">
        <v>0</v>
      </c>
      <c r="C2700" s="292">
        <v>0</v>
      </c>
      <c r="D2700" s="292">
        <v>0</v>
      </c>
    </row>
    <row r="2701" spans="1:4">
      <c r="A2701" s="294" t="s">
        <v>195</v>
      </c>
      <c r="B2701" s="292">
        <v>0</v>
      </c>
      <c r="C2701" s="292">
        <v>0</v>
      </c>
      <c r="D2701" s="292">
        <v>0</v>
      </c>
    </row>
    <row r="2702" spans="1:4">
      <c r="A2702" s="294" t="s">
        <v>177</v>
      </c>
      <c r="B2702" s="292">
        <v>0</v>
      </c>
      <c r="C2702" s="292">
        <v>0</v>
      </c>
      <c r="D2702" s="292">
        <v>0</v>
      </c>
    </row>
    <row r="2703" spans="1:4">
      <c r="A2703" s="294" t="s">
        <v>92</v>
      </c>
      <c r="B2703" s="292">
        <v>0</v>
      </c>
      <c r="C2703" s="292">
        <v>0</v>
      </c>
      <c r="D2703" s="292">
        <v>0</v>
      </c>
    </row>
    <row r="2704" spans="1:4">
      <c r="A2704" s="294" t="s">
        <v>87</v>
      </c>
      <c r="B2704" s="292">
        <v>0</v>
      </c>
      <c r="C2704" s="292">
        <v>0</v>
      </c>
      <c r="D2704" s="292">
        <v>0</v>
      </c>
    </row>
    <row r="2705" spans="1:4">
      <c r="A2705" s="294" t="s">
        <v>88</v>
      </c>
      <c r="B2705" s="292">
        <v>0</v>
      </c>
      <c r="C2705" s="292">
        <v>0</v>
      </c>
      <c r="D2705" s="292">
        <v>0</v>
      </c>
    </row>
    <row r="2706" spans="1:4">
      <c r="A2706" s="294" t="s">
        <v>93</v>
      </c>
      <c r="B2706" s="292">
        <v>0</v>
      </c>
      <c r="C2706" s="292">
        <v>0</v>
      </c>
      <c r="D2706" s="292">
        <v>0</v>
      </c>
    </row>
    <row r="2707" spans="1:4">
      <c r="A2707" s="294" t="s">
        <v>94</v>
      </c>
      <c r="B2707" s="292">
        <v>0</v>
      </c>
      <c r="C2707" s="292">
        <v>0</v>
      </c>
      <c r="D2707" s="292">
        <v>0</v>
      </c>
    </row>
    <row r="2708" spans="1:4">
      <c r="A2708" s="294" t="s">
        <v>112</v>
      </c>
      <c r="B2708" s="292">
        <v>0</v>
      </c>
      <c r="C2708" s="292">
        <v>0</v>
      </c>
      <c r="D2708" s="292">
        <v>0</v>
      </c>
    </row>
    <row r="2709" spans="1:4">
      <c r="A2709" s="294" t="s">
        <v>89</v>
      </c>
      <c r="B2709" s="292">
        <v>0</v>
      </c>
      <c r="C2709" s="292">
        <v>0</v>
      </c>
      <c r="D2709" s="292">
        <v>0</v>
      </c>
    </row>
    <row r="2710" spans="1:4">
      <c r="A2710" s="294" t="s">
        <v>113</v>
      </c>
      <c r="B2710" s="292">
        <v>0</v>
      </c>
      <c r="C2710" s="292">
        <v>0</v>
      </c>
      <c r="D2710" s="292">
        <v>0</v>
      </c>
    </row>
    <row r="2711" spans="1:4">
      <c r="A2711" s="294" t="s">
        <v>114</v>
      </c>
      <c r="B2711" s="292">
        <v>0</v>
      </c>
      <c r="C2711" s="292">
        <v>0</v>
      </c>
      <c r="D2711" s="292">
        <v>0</v>
      </c>
    </row>
    <row r="2712" spans="1:4">
      <c r="A2712" s="294" t="s">
        <v>115</v>
      </c>
      <c r="B2712" s="292">
        <v>0</v>
      </c>
      <c r="C2712" s="292">
        <v>0</v>
      </c>
      <c r="D2712" s="292">
        <v>0</v>
      </c>
    </row>
    <row r="2713" spans="1:4">
      <c r="A2713" s="294" t="s">
        <v>196</v>
      </c>
      <c r="B2713" s="292">
        <v>0</v>
      </c>
      <c r="C2713" s="292">
        <v>0</v>
      </c>
      <c r="D2713" s="292">
        <v>0</v>
      </c>
    </row>
    <row r="2714" spans="1:4">
      <c r="A2714" s="294" t="s">
        <v>197</v>
      </c>
      <c r="B2714" s="292">
        <v>0</v>
      </c>
      <c r="C2714" s="292">
        <v>0</v>
      </c>
      <c r="D2714" s="292">
        <v>0</v>
      </c>
    </row>
    <row r="2715" spans="1:4">
      <c r="A2715" s="291" t="s">
        <v>679</v>
      </c>
      <c r="B2715" s="292">
        <v>28304.839999999993</v>
      </c>
      <c r="C2715" s="292">
        <v>-1.0149625464000003</v>
      </c>
      <c r="D2715" s="292">
        <v>28305.854962546389</v>
      </c>
    </row>
    <row r="2716" spans="1:4">
      <c r="A2716" s="294" t="s">
        <v>91</v>
      </c>
      <c r="B2716" s="292">
        <v>0</v>
      </c>
      <c r="C2716" s="292">
        <v>0</v>
      </c>
      <c r="D2716" s="292">
        <v>0</v>
      </c>
    </row>
    <row r="2717" spans="1:4">
      <c r="A2717" s="294" t="s">
        <v>83</v>
      </c>
      <c r="B2717" s="292">
        <v>0</v>
      </c>
      <c r="C2717" s="292">
        <v>0</v>
      </c>
      <c r="D2717" s="292">
        <v>0</v>
      </c>
    </row>
    <row r="2718" spans="1:4">
      <c r="A2718" s="294" t="s">
        <v>107</v>
      </c>
      <c r="B2718" s="292">
        <v>28304.839999999993</v>
      </c>
      <c r="C2718" s="292">
        <v>-1.0149625464000003</v>
      </c>
      <c r="D2718" s="292">
        <v>28305.854962546389</v>
      </c>
    </row>
    <row r="2719" spans="1:4">
      <c r="A2719" s="294" t="s">
        <v>86</v>
      </c>
      <c r="B2719" s="292">
        <v>0</v>
      </c>
      <c r="C2719" s="292">
        <v>0</v>
      </c>
      <c r="D2719" s="292">
        <v>0</v>
      </c>
    </row>
    <row r="2720" spans="1:4">
      <c r="A2720" s="294" t="s">
        <v>99</v>
      </c>
      <c r="B2720" s="292">
        <v>0</v>
      </c>
      <c r="C2720" s="292">
        <v>0</v>
      </c>
      <c r="D2720" s="292">
        <v>0</v>
      </c>
    </row>
    <row r="2721" spans="1:4">
      <c r="A2721" s="294" t="s">
        <v>87</v>
      </c>
      <c r="B2721" s="292">
        <v>0</v>
      </c>
      <c r="C2721" s="292">
        <v>0</v>
      </c>
      <c r="D2721" s="292">
        <v>0</v>
      </c>
    </row>
    <row r="2722" spans="1:4">
      <c r="A2722" s="294" t="s">
        <v>88</v>
      </c>
      <c r="B2722" s="292">
        <v>0</v>
      </c>
      <c r="C2722" s="292">
        <v>0</v>
      </c>
      <c r="D2722" s="292">
        <v>0</v>
      </c>
    </row>
    <row r="2723" spans="1:4">
      <c r="A2723" s="294" t="s">
        <v>93</v>
      </c>
      <c r="B2723" s="292">
        <v>0</v>
      </c>
      <c r="C2723" s="292">
        <v>0</v>
      </c>
      <c r="D2723" s="292">
        <v>0</v>
      </c>
    </row>
    <row r="2724" spans="1:4">
      <c r="A2724" s="294" t="s">
        <v>94</v>
      </c>
      <c r="B2724" s="292">
        <v>0</v>
      </c>
      <c r="C2724" s="292">
        <v>0</v>
      </c>
      <c r="D2724" s="292">
        <v>0</v>
      </c>
    </row>
    <row r="2725" spans="1:4">
      <c r="A2725" s="294" t="s">
        <v>112</v>
      </c>
      <c r="B2725" s="292">
        <v>0</v>
      </c>
      <c r="C2725" s="292">
        <v>0</v>
      </c>
      <c r="D2725" s="292">
        <v>0</v>
      </c>
    </row>
    <row r="2726" spans="1:4">
      <c r="A2726" s="294" t="s">
        <v>89</v>
      </c>
      <c r="B2726" s="292">
        <v>0</v>
      </c>
      <c r="C2726" s="292">
        <v>0</v>
      </c>
      <c r="D2726" s="292">
        <v>0</v>
      </c>
    </row>
    <row r="2727" spans="1:4">
      <c r="A2727" s="294" t="s">
        <v>113</v>
      </c>
      <c r="B2727" s="292">
        <v>0</v>
      </c>
      <c r="C2727" s="292">
        <v>0</v>
      </c>
      <c r="D2727" s="292">
        <v>0</v>
      </c>
    </row>
    <row r="2728" spans="1:4">
      <c r="A2728" s="294" t="s">
        <v>196</v>
      </c>
      <c r="B2728" s="292">
        <v>0</v>
      </c>
      <c r="C2728" s="292">
        <v>0</v>
      </c>
      <c r="D2728" s="292">
        <v>0</v>
      </c>
    </row>
    <row r="2729" spans="1:4">
      <c r="A2729" s="294" t="s">
        <v>676</v>
      </c>
      <c r="B2729" s="292">
        <v>0</v>
      </c>
      <c r="C2729" s="292">
        <v>0</v>
      </c>
      <c r="D2729" s="292">
        <v>0</v>
      </c>
    </row>
    <row r="2730" spans="1:4">
      <c r="A2730" s="294" t="s">
        <v>95</v>
      </c>
      <c r="B2730" s="292">
        <v>0</v>
      </c>
      <c r="C2730" s="292">
        <v>0</v>
      </c>
      <c r="D2730" s="292">
        <v>0</v>
      </c>
    </row>
    <row r="2731" spans="1:4">
      <c r="A2731" s="291" t="s">
        <v>680</v>
      </c>
      <c r="B2731" s="292">
        <v>0</v>
      </c>
      <c r="C2731" s="292">
        <v>0</v>
      </c>
      <c r="D2731" s="292">
        <v>0</v>
      </c>
    </row>
    <row r="2732" spans="1:4">
      <c r="A2732" s="294" t="s">
        <v>91</v>
      </c>
      <c r="B2732" s="292">
        <v>0</v>
      </c>
      <c r="C2732" s="292">
        <v>0</v>
      </c>
      <c r="D2732" s="292">
        <v>0</v>
      </c>
    </row>
    <row r="2733" spans="1:4">
      <c r="A2733" s="294" t="s">
        <v>105</v>
      </c>
      <c r="B2733" s="292">
        <v>0</v>
      </c>
      <c r="C2733" s="292">
        <v>0</v>
      </c>
      <c r="D2733" s="292">
        <v>0</v>
      </c>
    </row>
    <row r="2734" spans="1:4">
      <c r="A2734" s="294" t="s">
        <v>83</v>
      </c>
      <c r="B2734" s="292">
        <v>0</v>
      </c>
      <c r="C2734" s="292">
        <v>0</v>
      </c>
      <c r="D2734" s="292">
        <v>0</v>
      </c>
    </row>
    <row r="2735" spans="1:4">
      <c r="A2735" s="294" t="s">
        <v>84</v>
      </c>
      <c r="B2735" s="292">
        <v>0</v>
      </c>
      <c r="C2735" s="292">
        <v>0</v>
      </c>
      <c r="D2735" s="292">
        <v>0</v>
      </c>
    </row>
    <row r="2736" spans="1:4">
      <c r="A2736" s="294" t="s">
        <v>108</v>
      </c>
      <c r="B2736" s="292">
        <v>0</v>
      </c>
      <c r="C2736" s="292">
        <v>0</v>
      </c>
      <c r="D2736" s="292">
        <v>0</v>
      </c>
    </row>
    <row r="2737" spans="1:4">
      <c r="A2737" s="294" t="s">
        <v>86</v>
      </c>
      <c r="B2737" s="292">
        <v>0</v>
      </c>
      <c r="C2737" s="292">
        <v>0</v>
      </c>
      <c r="D2737" s="292">
        <v>0</v>
      </c>
    </row>
    <row r="2738" spans="1:4">
      <c r="A2738" s="294" t="s">
        <v>99</v>
      </c>
      <c r="B2738" s="292">
        <v>0</v>
      </c>
      <c r="C2738" s="292">
        <v>0</v>
      </c>
      <c r="D2738" s="292">
        <v>0</v>
      </c>
    </row>
    <row r="2739" spans="1:4">
      <c r="A2739" s="294" t="s">
        <v>195</v>
      </c>
      <c r="B2739" s="292">
        <v>0</v>
      </c>
      <c r="C2739" s="292">
        <v>0</v>
      </c>
      <c r="D2739" s="292">
        <v>0</v>
      </c>
    </row>
    <row r="2740" spans="1:4">
      <c r="A2740" s="294" t="s">
        <v>665</v>
      </c>
      <c r="B2740" s="292">
        <v>0</v>
      </c>
      <c r="C2740" s="292">
        <v>0</v>
      </c>
      <c r="D2740" s="292">
        <v>0</v>
      </c>
    </row>
    <row r="2741" spans="1:4">
      <c r="A2741" s="291" t="s">
        <v>681</v>
      </c>
      <c r="B2741" s="292">
        <v>28577.02</v>
      </c>
      <c r="C2741" s="292">
        <v>-0.65012720499999999</v>
      </c>
      <c r="D2741" s="292">
        <v>28577.670127205001</v>
      </c>
    </row>
    <row r="2742" spans="1:4">
      <c r="A2742" s="294" t="s">
        <v>91</v>
      </c>
      <c r="B2742" s="292">
        <v>0</v>
      </c>
      <c r="C2742" s="292">
        <v>0</v>
      </c>
      <c r="D2742" s="292">
        <v>0</v>
      </c>
    </row>
    <row r="2743" spans="1:4">
      <c r="A2743" s="294" t="s">
        <v>83</v>
      </c>
      <c r="B2743" s="292">
        <v>0</v>
      </c>
      <c r="C2743" s="292">
        <v>0</v>
      </c>
      <c r="D2743" s="292">
        <v>0</v>
      </c>
    </row>
    <row r="2744" spans="1:4">
      <c r="A2744" s="294" t="s">
        <v>107</v>
      </c>
      <c r="B2744" s="292">
        <v>28577.02</v>
      </c>
      <c r="C2744" s="292">
        <v>-0.65012720499999999</v>
      </c>
      <c r="D2744" s="292">
        <v>28577.670127205001</v>
      </c>
    </row>
    <row r="2745" spans="1:4">
      <c r="A2745" s="294" t="s">
        <v>86</v>
      </c>
      <c r="B2745" s="292">
        <v>0</v>
      </c>
      <c r="C2745" s="292">
        <v>0</v>
      </c>
      <c r="D2745" s="292">
        <v>0</v>
      </c>
    </row>
    <row r="2746" spans="1:4">
      <c r="A2746" s="294" t="s">
        <v>99</v>
      </c>
      <c r="B2746" s="292">
        <v>0</v>
      </c>
      <c r="C2746" s="292">
        <v>0</v>
      </c>
      <c r="D2746" s="292">
        <v>0</v>
      </c>
    </row>
    <row r="2747" spans="1:4">
      <c r="A2747" s="294" t="s">
        <v>112</v>
      </c>
      <c r="B2747" s="292">
        <v>0</v>
      </c>
      <c r="C2747" s="292">
        <v>0</v>
      </c>
      <c r="D2747" s="292">
        <v>0</v>
      </c>
    </row>
    <row r="2748" spans="1:4">
      <c r="A2748" s="291" t="s">
        <v>682</v>
      </c>
      <c r="B2748" s="292">
        <v>0</v>
      </c>
      <c r="C2748" s="292">
        <v>0</v>
      </c>
      <c r="D2748" s="292">
        <v>0</v>
      </c>
    </row>
    <row r="2749" spans="1:4">
      <c r="A2749" s="294" t="s">
        <v>80</v>
      </c>
      <c r="B2749" s="292">
        <v>0</v>
      </c>
      <c r="C2749" s="292">
        <v>0</v>
      </c>
      <c r="D2749" s="292">
        <v>0</v>
      </c>
    </row>
    <row r="2750" spans="1:4">
      <c r="A2750" s="294" t="s">
        <v>101</v>
      </c>
      <c r="B2750" s="292">
        <v>0</v>
      </c>
      <c r="C2750" s="292">
        <v>0</v>
      </c>
      <c r="D2750" s="292">
        <v>0</v>
      </c>
    </row>
    <row r="2751" spans="1:4">
      <c r="A2751" s="294" t="s">
        <v>188</v>
      </c>
      <c r="B2751" s="292">
        <v>0</v>
      </c>
      <c r="C2751" s="292">
        <v>0</v>
      </c>
      <c r="D2751" s="292">
        <v>0</v>
      </c>
    </row>
    <row r="2752" spans="1:4">
      <c r="A2752" s="294" t="s">
        <v>168</v>
      </c>
      <c r="B2752" s="292">
        <v>0</v>
      </c>
      <c r="C2752" s="292">
        <v>0</v>
      </c>
      <c r="D2752" s="292">
        <v>0</v>
      </c>
    </row>
    <row r="2753" spans="1:4">
      <c r="A2753" s="294" t="s">
        <v>184</v>
      </c>
      <c r="B2753" s="292">
        <v>0</v>
      </c>
      <c r="C2753" s="292">
        <v>0</v>
      </c>
      <c r="D2753" s="292">
        <v>0</v>
      </c>
    </row>
    <row r="2754" spans="1:4">
      <c r="A2754" s="294" t="s">
        <v>104</v>
      </c>
      <c r="B2754" s="292">
        <v>0</v>
      </c>
      <c r="C2754" s="292">
        <v>0</v>
      </c>
      <c r="D2754" s="292">
        <v>0</v>
      </c>
    </row>
    <row r="2755" spans="1:4">
      <c r="A2755" s="294" t="s">
        <v>91</v>
      </c>
      <c r="B2755" s="292">
        <v>0</v>
      </c>
      <c r="C2755" s="292">
        <v>0</v>
      </c>
      <c r="D2755" s="292">
        <v>0</v>
      </c>
    </row>
    <row r="2756" spans="1:4">
      <c r="A2756" s="294" t="s">
        <v>200</v>
      </c>
      <c r="B2756" s="292">
        <v>0</v>
      </c>
      <c r="C2756" s="292">
        <v>0</v>
      </c>
      <c r="D2756" s="292">
        <v>0</v>
      </c>
    </row>
    <row r="2757" spans="1:4">
      <c r="A2757" s="294" t="s">
        <v>83</v>
      </c>
      <c r="B2757" s="292">
        <v>0</v>
      </c>
      <c r="C2757" s="292">
        <v>0</v>
      </c>
      <c r="D2757" s="292">
        <v>0</v>
      </c>
    </row>
    <row r="2758" spans="1:4">
      <c r="A2758" s="294" t="s">
        <v>128</v>
      </c>
      <c r="B2758" s="292">
        <v>0</v>
      </c>
      <c r="C2758" s="292">
        <v>0</v>
      </c>
      <c r="D2758" s="292">
        <v>0</v>
      </c>
    </row>
    <row r="2759" spans="1:4">
      <c r="A2759" s="294" t="s">
        <v>169</v>
      </c>
      <c r="B2759" s="292">
        <v>0</v>
      </c>
      <c r="C2759" s="292">
        <v>0</v>
      </c>
      <c r="D2759" s="292">
        <v>0</v>
      </c>
    </row>
    <row r="2760" spans="1:4">
      <c r="A2760" s="294" t="s">
        <v>204</v>
      </c>
      <c r="B2760" s="292">
        <v>0</v>
      </c>
      <c r="C2760" s="292">
        <v>0</v>
      </c>
      <c r="D2760" s="292">
        <v>0</v>
      </c>
    </row>
    <row r="2761" spans="1:4">
      <c r="A2761" s="294" t="s">
        <v>84</v>
      </c>
      <c r="B2761" s="292">
        <v>0</v>
      </c>
      <c r="C2761" s="292">
        <v>0</v>
      </c>
      <c r="D2761" s="292">
        <v>0</v>
      </c>
    </row>
    <row r="2762" spans="1:4">
      <c r="A2762" s="294" t="s">
        <v>85</v>
      </c>
      <c r="B2762" s="292">
        <v>0</v>
      </c>
      <c r="C2762" s="292">
        <v>0</v>
      </c>
      <c r="D2762" s="292">
        <v>0</v>
      </c>
    </row>
    <row r="2763" spans="1:4">
      <c r="A2763" s="294" t="s">
        <v>130</v>
      </c>
      <c r="B2763" s="292">
        <v>0</v>
      </c>
      <c r="C2763" s="292">
        <v>0</v>
      </c>
      <c r="D2763" s="292">
        <v>0</v>
      </c>
    </row>
    <row r="2764" spans="1:4">
      <c r="A2764" s="294" t="s">
        <v>108</v>
      </c>
      <c r="B2764" s="292">
        <v>0</v>
      </c>
      <c r="C2764" s="292">
        <v>0</v>
      </c>
      <c r="D2764" s="292">
        <v>0</v>
      </c>
    </row>
    <row r="2765" spans="1:4">
      <c r="A2765" s="294" t="s">
        <v>132</v>
      </c>
      <c r="B2765" s="292">
        <v>0</v>
      </c>
      <c r="C2765" s="292">
        <v>0</v>
      </c>
      <c r="D2765" s="292">
        <v>0</v>
      </c>
    </row>
    <row r="2766" spans="1:4">
      <c r="A2766" s="294" t="s">
        <v>133</v>
      </c>
      <c r="B2766" s="292">
        <v>0</v>
      </c>
      <c r="C2766" s="292">
        <v>0</v>
      </c>
      <c r="D2766" s="292">
        <v>0</v>
      </c>
    </row>
    <row r="2767" spans="1:4">
      <c r="A2767" s="294" t="s">
        <v>134</v>
      </c>
      <c r="B2767" s="292">
        <v>0</v>
      </c>
      <c r="C2767" s="292">
        <v>0</v>
      </c>
      <c r="D2767" s="292">
        <v>0</v>
      </c>
    </row>
    <row r="2768" spans="1:4">
      <c r="A2768" s="294" t="s">
        <v>135</v>
      </c>
      <c r="B2768" s="292">
        <v>0</v>
      </c>
      <c r="C2768" s="292">
        <v>0</v>
      </c>
      <c r="D2768" s="292">
        <v>0</v>
      </c>
    </row>
    <row r="2769" spans="1:4">
      <c r="A2769" s="294" t="s">
        <v>173</v>
      </c>
      <c r="B2769" s="292">
        <v>0</v>
      </c>
      <c r="C2769" s="292">
        <v>0</v>
      </c>
      <c r="D2769" s="292">
        <v>0</v>
      </c>
    </row>
    <row r="2770" spans="1:4">
      <c r="A2770" s="294" t="s">
        <v>86</v>
      </c>
      <c r="B2770" s="292">
        <v>0</v>
      </c>
      <c r="C2770" s="292">
        <v>0</v>
      </c>
      <c r="D2770" s="292">
        <v>0</v>
      </c>
    </row>
    <row r="2771" spans="1:4">
      <c r="A2771" s="294" t="s">
        <v>98</v>
      </c>
      <c r="B2771" s="292">
        <v>0</v>
      </c>
      <c r="C2771" s="292">
        <v>0</v>
      </c>
      <c r="D2771" s="292">
        <v>0</v>
      </c>
    </row>
    <row r="2772" spans="1:4">
      <c r="A2772" s="294" t="s">
        <v>99</v>
      </c>
      <c r="B2772" s="292">
        <v>0</v>
      </c>
      <c r="C2772" s="292">
        <v>0</v>
      </c>
      <c r="D2772" s="292">
        <v>0</v>
      </c>
    </row>
    <row r="2773" spans="1:4">
      <c r="A2773" s="294" t="s">
        <v>177</v>
      </c>
      <c r="B2773" s="292">
        <v>0</v>
      </c>
      <c r="C2773" s="292">
        <v>0</v>
      </c>
      <c r="D2773" s="292">
        <v>0</v>
      </c>
    </row>
    <row r="2774" spans="1:4">
      <c r="A2774" s="294" t="s">
        <v>92</v>
      </c>
      <c r="B2774" s="292">
        <v>0</v>
      </c>
      <c r="C2774" s="292">
        <v>0</v>
      </c>
      <c r="D2774" s="292">
        <v>0</v>
      </c>
    </row>
    <row r="2775" spans="1:4">
      <c r="A2775" s="294" t="s">
        <v>93</v>
      </c>
      <c r="B2775" s="292">
        <v>0</v>
      </c>
      <c r="C2775" s="292">
        <v>0</v>
      </c>
      <c r="D2775" s="292">
        <v>0</v>
      </c>
    </row>
    <row r="2776" spans="1:4">
      <c r="A2776" s="294" t="s">
        <v>94</v>
      </c>
      <c r="B2776" s="292">
        <v>0</v>
      </c>
      <c r="C2776" s="292">
        <v>0</v>
      </c>
      <c r="D2776" s="292">
        <v>0</v>
      </c>
    </row>
    <row r="2777" spans="1:4">
      <c r="A2777" s="294" t="s">
        <v>112</v>
      </c>
      <c r="B2777" s="292">
        <v>0</v>
      </c>
      <c r="C2777" s="292">
        <v>0</v>
      </c>
      <c r="D2777" s="292">
        <v>0</v>
      </c>
    </row>
    <row r="2778" spans="1:4">
      <c r="A2778" s="294" t="s">
        <v>89</v>
      </c>
      <c r="B2778" s="292">
        <v>0</v>
      </c>
      <c r="C2778" s="292">
        <v>0</v>
      </c>
      <c r="D2778" s="292">
        <v>0</v>
      </c>
    </row>
    <row r="2779" spans="1:4">
      <c r="A2779" s="294" t="s">
        <v>197</v>
      </c>
      <c r="B2779" s="292">
        <v>0</v>
      </c>
      <c r="C2779" s="292">
        <v>0</v>
      </c>
      <c r="D2779" s="292">
        <v>0</v>
      </c>
    </row>
    <row r="2780" spans="1:4">
      <c r="A2780" s="294" t="s">
        <v>666</v>
      </c>
      <c r="B2780" s="292">
        <v>0</v>
      </c>
      <c r="C2780" s="292">
        <v>0</v>
      </c>
      <c r="D2780" s="292">
        <v>0</v>
      </c>
    </row>
    <row r="2781" spans="1:4">
      <c r="A2781" s="291" t="s">
        <v>683</v>
      </c>
      <c r="B2781" s="292">
        <v>0</v>
      </c>
      <c r="C2781" s="292">
        <v>0</v>
      </c>
      <c r="D2781" s="292">
        <v>0</v>
      </c>
    </row>
    <row r="2782" spans="1:4">
      <c r="A2782" s="294" t="s">
        <v>80</v>
      </c>
      <c r="B2782" s="292">
        <v>0</v>
      </c>
      <c r="C2782" s="292">
        <v>0</v>
      </c>
      <c r="D2782" s="292">
        <v>0</v>
      </c>
    </row>
    <row r="2783" spans="1:4">
      <c r="A2783" s="294" t="s">
        <v>182</v>
      </c>
      <c r="B2783" s="292">
        <v>0</v>
      </c>
      <c r="C2783" s="292">
        <v>0</v>
      </c>
      <c r="D2783" s="292">
        <v>0</v>
      </c>
    </row>
    <row r="2784" spans="1:4">
      <c r="A2784" s="294" t="s">
        <v>82</v>
      </c>
      <c r="B2784" s="292">
        <v>0</v>
      </c>
      <c r="C2784" s="292">
        <v>0</v>
      </c>
      <c r="D2784" s="292">
        <v>0</v>
      </c>
    </row>
    <row r="2785" spans="1:4">
      <c r="A2785" s="294" t="s">
        <v>127</v>
      </c>
      <c r="B2785" s="292">
        <v>0</v>
      </c>
      <c r="C2785" s="292">
        <v>0</v>
      </c>
      <c r="D2785" s="292">
        <v>0</v>
      </c>
    </row>
    <row r="2786" spans="1:4">
      <c r="A2786" s="294" t="s">
        <v>83</v>
      </c>
      <c r="B2786" s="292">
        <v>0</v>
      </c>
      <c r="C2786" s="292">
        <v>0</v>
      </c>
      <c r="D2786" s="292">
        <v>0</v>
      </c>
    </row>
    <row r="2787" spans="1:4">
      <c r="A2787" s="294" t="s">
        <v>191</v>
      </c>
      <c r="B2787" s="292">
        <v>0</v>
      </c>
      <c r="C2787" s="292">
        <v>0</v>
      </c>
      <c r="D2787" s="292">
        <v>0</v>
      </c>
    </row>
    <row r="2788" spans="1:4">
      <c r="A2788" s="294" t="s">
        <v>108</v>
      </c>
      <c r="B2788" s="292">
        <v>0</v>
      </c>
      <c r="C2788" s="292">
        <v>0</v>
      </c>
      <c r="D2788" s="292">
        <v>0</v>
      </c>
    </row>
    <row r="2789" spans="1:4">
      <c r="A2789" s="294" t="s">
        <v>135</v>
      </c>
      <c r="B2789" s="292">
        <v>0</v>
      </c>
      <c r="C2789" s="292">
        <v>0</v>
      </c>
      <c r="D2789" s="292">
        <v>0</v>
      </c>
    </row>
    <row r="2790" spans="1:4">
      <c r="A2790" s="294" t="s">
        <v>86</v>
      </c>
      <c r="B2790" s="292">
        <v>0</v>
      </c>
      <c r="C2790" s="292">
        <v>0</v>
      </c>
      <c r="D2790" s="292">
        <v>0</v>
      </c>
    </row>
    <row r="2791" spans="1:4">
      <c r="A2791" s="294" t="s">
        <v>98</v>
      </c>
      <c r="B2791" s="292">
        <v>0</v>
      </c>
      <c r="C2791" s="292">
        <v>0</v>
      </c>
      <c r="D2791" s="292">
        <v>0</v>
      </c>
    </row>
    <row r="2792" spans="1:4">
      <c r="A2792" s="294" t="s">
        <v>136</v>
      </c>
      <c r="B2792" s="292">
        <v>0</v>
      </c>
      <c r="C2792" s="292">
        <v>0</v>
      </c>
      <c r="D2792" s="292">
        <v>0</v>
      </c>
    </row>
    <row r="2793" spans="1:4">
      <c r="A2793" s="294" t="s">
        <v>92</v>
      </c>
      <c r="B2793" s="292">
        <v>0</v>
      </c>
      <c r="C2793" s="292">
        <v>0</v>
      </c>
      <c r="D2793" s="292">
        <v>0</v>
      </c>
    </row>
    <row r="2794" spans="1:4">
      <c r="A2794" s="294" t="s">
        <v>666</v>
      </c>
      <c r="B2794" s="292">
        <v>0</v>
      </c>
      <c r="C2794" s="292">
        <v>0</v>
      </c>
      <c r="D2794" s="292">
        <v>0</v>
      </c>
    </row>
    <row r="2795" spans="1:4">
      <c r="A2795" s="291" t="s">
        <v>684</v>
      </c>
      <c r="B2795" s="292">
        <v>0</v>
      </c>
      <c r="C2795" s="292">
        <v>0</v>
      </c>
      <c r="D2795" s="292">
        <v>0</v>
      </c>
    </row>
    <row r="2796" spans="1:4">
      <c r="A2796" s="294" t="s">
        <v>101</v>
      </c>
      <c r="B2796" s="292">
        <v>0</v>
      </c>
      <c r="C2796" s="292">
        <v>0</v>
      </c>
      <c r="D2796" s="292">
        <v>0</v>
      </c>
    </row>
    <row r="2797" spans="1:4">
      <c r="A2797" s="294" t="s">
        <v>83</v>
      </c>
      <c r="B2797" s="292">
        <v>0</v>
      </c>
      <c r="C2797" s="292">
        <v>0</v>
      </c>
      <c r="D2797" s="292">
        <v>0</v>
      </c>
    </row>
    <row r="2798" spans="1:4">
      <c r="A2798" s="294" t="s">
        <v>84</v>
      </c>
      <c r="B2798" s="292">
        <v>0</v>
      </c>
      <c r="C2798" s="292">
        <v>0</v>
      </c>
      <c r="D2798" s="292">
        <v>0</v>
      </c>
    </row>
    <row r="2799" spans="1:4">
      <c r="A2799" s="291" t="s">
        <v>685</v>
      </c>
      <c r="B2799" s="292">
        <v>0</v>
      </c>
      <c r="C2799" s="292">
        <v>0</v>
      </c>
      <c r="D2799" s="292">
        <v>0</v>
      </c>
    </row>
    <row r="2800" spans="1:4">
      <c r="A2800" s="294" t="s">
        <v>80</v>
      </c>
      <c r="B2800" s="292">
        <v>0</v>
      </c>
      <c r="C2800" s="292">
        <v>0</v>
      </c>
      <c r="D2800" s="292">
        <v>0</v>
      </c>
    </row>
    <row r="2801" spans="1:4">
      <c r="A2801" s="294" t="s">
        <v>104</v>
      </c>
      <c r="B2801" s="292">
        <v>0</v>
      </c>
      <c r="C2801" s="292">
        <v>0</v>
      </c>
      <c r="D2801" s="292">
        <v>0</v>
      </c>
    </row>
    <row r="2802" spans="1:4">
      <c r="A2802" s="294" t="s">
        <v>83</v>
      </c>
      <c r="B2802" s="292">
        <v>0</v>
      </c>
      <c r="C2802" s="292">
        <v>0</v>
      </c>
      <c r="D2802" s="292">
        <v>0</v>
      </c>
    </row>
    <row r="2803" spans="1:4">
      <c r="A2803" s="294" t="s">
        <v>84</v>
      </c>
      <c r="B2803" s="292">
        <v>0</v>
      </c>
      <c r="C2803" s="292">
        <v>0</v>
      </c>
      <c r="D2803" s="292">
        <v>0</v>
      </c>
    </row>
    <row r="2804" spans="1:4">
      <c r="A2804" s="294" t="s">
        <v>85</v>
      </c>
      <c r="B2804" s="292">
        <v>0</v>
      </c>
      <c r="C2804" s="292">
        <v>0</v>
      </c>
      <c r="D2804" s="292">
        <v>0</v>
      </c>
    </row>
    <row r="2805" spans="1:4">
      <c r="A2805" s="294" t="s">
        <v>107</v>
      </c>
      <c r="B2805" s="292">
        <v>0</v>
      </c>
      <c r="C2805" s="292">
        <v>0</v>
      </c>
      <c r="D2805" s="292">
        <v>0</v>
      </c>
    </row>
    <row r="2806" spans="1:4">
      <c r="A2806" s="294" t="s">
        <v>108</v>
      </c>
      <c r="B2806" s="292">
        <v>0</v>
      </c>
      <c r="C2806" s="292">
        <v>0</v>
      </c>
      <c r="D2806" s="292">
        <v>0</v>
      </c>
    </row>
    <row r="2807" spans="1:4">
      <c r="A2807" s="294" t="s">
        <v>86</v>
      </c>
      <c r="B2807" s="292">
        <v>0</v>
      </c>
      <c r="C2807" s="292">
        <v>0</v>
      </c>
      <c r="D2807" s="292">
        <v>0</v>
      </c>
    </row>
    <row r="2808" spans="1:4">
      <c r="A2808" s="294" t="s">
        <v>99</v>
      </c>
      <c r="B2808" s="292">
        <v>0</v>
      </c>
      <c r="C2808" s="292">
        <v>0</v>
      </c>
      <c r="D2808" s="292">
        <v>0</v>
      </c>
    </row>
    <row r="2809" spans="1:4">
      <c r="A2809" s="294" t="s">
        <v>92</v>
      </c>
      <c r="B2809" s="292">
        <v>0</v>
      </c>
      <c r="C2809" s="292">
        <v>0</v>
      </c>
      <c r="D2809" s="292">
        <v>0</v>
      </c>
    </row>
    <row r="2810" spans="1:4">
      <c r="A2810" s="294" t="s">
        <v>213</v>
      </c>
      <c r="B2810" s="292">
        <v>0</v>
      </c>
      <c r="C2810" s="292">
        <v>0</v>
      </c>
      <c r="D2810" s="292">
        <v>0</v>
      </c>
    </row>
    <row r="2811" spans="1:4">
      <c r="A2811" s="291" t="s">
        <v>686</v>
      </c>
      <c r="B2811" s="292">
        <v>8925.42</v>
      </c>
      <c r="C2811" s="292">
        <v>1171.4259410826</v>
      </c>
      <c r="D2811" s="292">
        <v>7753.9940589174003</v>
      </c>
    </row>
    <row r="2812" spans="1:4">
      <c r="A2812" s="294" t="s">
        <v>101</v>
      </c>
      <c r="B2812" s="292">
        <v>0</v>
      </c>
      <c r="C2812" s="292">
        <v>0</v>
      </c>
      <c r="D2812" s="292">
        <v>0</v>
      </c>
    </row>
    <row r="2813" spans="1:4">
      <c r="A2813" s="294" t="s">
        <v>147</v>
      </c>
      <c r="B2813" s="292">
        <v>0</v>
      </c>
      <c r="C2813" s="292">
        <v>0</v>
      </c>
      <c r="D2813" s="292">
        <v>0</v>
      </c>
    </row>
    <row r="2814" spans="1:4">
      <c r="A2814" s="294" t="s">
        <v>188</v>
      </c>
      <c r="B2814" s="292">
        <v>8925.42</v>
      </c>
      <c r="C2814" s="292">
        <v>1171.4259410826</v>
      </c>
      <c r="D2814" s="292">
        <v>7753.9940589174003</v>
      </c>
    </row>
    <row r="2815" spans="1:4">
      <c r="A2815" s="294" t="s">
        <v>127</v>
      </c>
      <c r="B2815" s="292">
        <v>0</v>
      </c>
      <c r="C2815" s="292">
        <v>0</v>
      </c>
      <c r="D2815" s="292">
        <v>0</v>
      </c>
    </row>
    <row r="2816" spans="1:4">
      <c r="A2816" s="294" t="s">
        <v>168</v>
      </c>
      <c r="B2816" s="292">
        <v>0</v>
      </c>
      <c r="C2816" s="292">
        <v>0</v>
      </c>
      <c r="D2816" s="292">
        <v>0</v>
      </c>
    </row>
    <row r="2817" spans="1:4">
      <c r="A2817" s="294" t="s">
        <v>91</v>
      </c>
      <c r="B2817" s="292">
        <v>0</v>
      </c>
      <c r="C2817" s="292">
        <v>0</v>
      </c>
      <c r="D2817" s="292">
        <v>0</v>
      </c>
    </row>
    <row r="2818" spans="1:4">
      <c r="A2818" s="294" t="s">
        <v>83</v>
      </c>
      <c r="B2818" s="292">
        <v>0</v>
      </c>
      <c r="C2818" s="292">
        <v>0</v>
      </c>
      <c r="D2818" s="292">
        <v>0</v>
      </c>
    </row>
    <row r="2819" spans="1:4">
      <c r="A2819" s="294" t="s">
        <v>128</v>
      </c>
      <c r="B2819" s="292">
        <v>0</v>
      </c>
      <c r="C2819" s="292">
        <v>0</v>
      </c>
      <c r="D2819" s="292">
        <v>0</v>
      </c>
    </row>
    <row r="2820" spans="1:4">
      <c r="A2820" s="294" t="s">
        <v>169</v>
      </c>
      <c r="B2820" s="292">
        <v>0</v>
      </c>
      <c r="C2820" s="292">
        <v>0</v>
      </c>
      <c r="D2820" s="292">
        <v>0</v>
      </c>
    </row>
    <row r="2821" spans="1:4">
      <c r="A2821" s="294" t="s">
        <v>191</v>
      </c>
      <c r="B2821" s="292">
        <v>0</v>
      </c>
      <c r="C2821" s="292">
        <v>0</v>
      </c>
      <c r="D2821" s="292">
        <v>0</v>
      </c>
    </row>
    <row r="2822" spans="1:4">
      <c r="A2822" s="294" t="s">
        <v>84</v>
      </c>
      <c r="B2822" s="292">
        <v>0</v>
      </c>
      <c r="C2822" s="292">
        <v>0</v>
      </c>
      <c r="D2822" s="292">
        <v>0</v>
      </c>
    </row>
    <row r="2823" spans="1:4">
      <c r="A2823" s="294" t="s">
        <v>85</v>
      </c>
      <c r="B2823" s="292">
        <v>0</v>
      </c>
      <c r="C2823" s="292">
        <v>0</v>
      </c>
      <c r="D2823" s="292">
        <v>0</v>
      </c>
    </row>
    <row r="2824" spans="1:4">
      <c r="A2824" s="294" t="s">
        <v>192</v>
      </c>
      <c r="B2824" s="292">
        <v>0</v>
      </c>
      <c r="C2824" s="292">
        <v>0</v>
      </c>
      <c r="D2824" s="292">
        <v>0</v>
      </c>
    </row>
    <row r="2825" spans="1:4">
      <c r="A2825" s="294" t="s">
        <v>107</v>
      </c>
      <c r="B2825" s="292">
        <v>0</v>
      </c>
      <c r="C2825" s="292">
        <v>0</v>
      </c>
      <c r="D2825" s="292">
        <v>0</v>
      </c>
    </row>
    <row r="2826" spans="1:4">
      <c r="A2826" s="294" t="s">
        <v>180</v>
      </c>
      <c r="B2826" s="292">
        <v>0</v>
      </c>
      <c r="C2826" s="292">
        <v>0</v>
      </c>
      <c r="D2826" s="292">
        <v>0</v>
      </c>
    </row>
    <row r="2827" spans="1:4">
      <c r="A2827" s="294" t="s">
        <v>132</v>
      </c>
      <c r="B2827" s="292">
        <v>0</v>
      </c>
      <c r="C2827" s="292">
        <v>0</v>
      </c>
      <c r="D2827" s="292">
        <v>0</v>
      </c>
    </row>
    <row r="2828" spans="1:4">
      <c r="A2828" s="294" t="s">
        <v>133</v>
      </c>
      <c r="B2828" s="292">
        <v>0</v>
      </c>
      <c r="C2828" s="292">
        <v>0</v>
      </c>
      <c r="D2828" s="292">
        <v>0</v>
      </c>
    </row>
    <row r="2829" spans="1:4">
      <c r="A2829" s="294" t="s">
        <v>134</v>
      </c>
      <c r="B2829" s="292">
        <v>0</v>
      </c>
      <c r="C2829" s="292">
        <v>0</v>
      </c>
      <c r="D2829" s="292">
        <v>0</v>
      </c>
    </row>
    <row r="2830" spans="1:4">
      <c r="A2830" s="294" t="s">
        <v>135</v>
      </c>
      <c r="B2830" s="292">
        <v>0</v>
      </c>
      <c r="C2830" s="292">
        <v>0</v>
      </c>
      <c r="D2830" s="292">
        <v>0</v>
      </c>
    </row>
    <row r="2831" spans="1:4">
      <c r="A2831" s="294" t="s">
        <v>173</v>
      </c>
      <c r="B2831" s="292">
        <v>0</v>
      </c>
      <c r="C2831" s="292">
        <v>0</v>
      </c>
      <c r="D2831" s="292">
        <v>0</v>
      </c>
    </row>
    <row r="2832" spans="1:4">
      <c r="A2832" s="294" t="s">
        <v>86</v>
      </c>
      <c r="B2832" s="292">
        <v>0</v>
      </c>
      <c r="C2832" s="292">
        <v>0</v>
      </c>
      <c r="D2832" s="292">
        <v>0</v>
      </c>
    </row>
    <row r="2833" spans="1:4">
      <c r="A2833" s="294" t="s">
        <v>303</v>
      </c>
      <c r="B2833" s="292">
        <v>0</v>
      </c>
      <c r="C2833" s="292">
        <v>0</v>
      </c>
      <c r="D2833" s="292">
        <v>0</v>
      </c>
    </row>
    <row r="2834" spans="1:4">
      <c r="A2834" s="294" t="s">
        <v>99</v>
      </c>
      <c r="B2834" s="292">
        <v>0</v>
      </c>
      <c r="C2834" s="292">
        <v>0</v>
      </c>
      <c r="D2834" s="292">
        <v>0</v>
      </c>
    </row>
    <row r="2835" spans="1:4">
      <c r="A2835" s="294" t="s">
        <v>92</v>
      </c>
      <c r="B2835" s="292">
        <v>0</v>
      </c>
      <c r="C2835" s="292">
        <v>0</v>
      </c>
      <c r="D2835" s="292">
        <v>0</v>
      </c>
    </row>
    <row r="2836" spans="1:4">
      <c r="A2836" s="294" t="s">
        <v>93</v>
      </c>
      <c r="B2836" s="292">
        <v>0</v>
      </c>
      <c r="C2836" s="292">
        <v>0</v>
      </c>
      <c r="D2836" s="292">
        <v>0</v>
      </c>
    </row>
    <row r="2837" spans="1:4">
      <c r="A2837" s="294" t="s">
        <v>665</v>
      </c>
      <c r="B2837" s="292">
        <v>0</v>
      </c>
      <c r="C2837" s="292">
        <v>0</v>
      </c>
      <c r="D2837" s="292">
        <v>0</v>
      </c>
    </row>
    <row r="2838" spans="1:4">
      <c r="A2838" s="294" t="s">
        <v>666</v>
      </c>
      <c r="B2838" s="292">
        <v>0</v>
      </c>
      <c r="C2838" s="292">
        <v>0</v>
      </c>
      <c r="D2838" s="292">
        <v>0</v>
      </c>
    </row>
    <row r="2839" spans="1:4">
      <c r="A2839" s="294" t="s">
        <v>676</v>
      </c>
      <c r="B2839" s="292">
        <v>0</v>
      </c>
      <c r="C2839" s="292">
        <v>0</v>
      </c>
      <c r="D2839" s="292">
        <v>0</v>
      </c>
    </row>
    <row r="2840" spans="1:4">
      <c r="A2840" s="294" t="s">
        <v>672</v>
      </c>
      <c r="B2840" s="292">
        <v>0</v>
      </c>
      <c r="C2840" s="292">
        <v>0</v>
      </c>
      <c r="D2840" s="292">
        <v>0</v>
      </c>
    </row>
    <row r="2841" spans="1:4">
      <c r="A2841" s="294" t="s">
        <v>687</v>
      </c>
      <c r="B2841" s="292">
        <v>0</v>
      </c>
      <c r="C2841" s="292">
        <v>0</v>
      </c>
      <c r="D2841" s="292">
        <v>0</v>
      </c>
    </row>
    <row r="2842" spans="1:4">
      <c r="A2842" s="291" t="s">
        <v>688</v>
      </c>
      <c r="B2842" s="292">
        <v>0</v>
      </c>
      <c r="C2842" s="292">
        <v>0</v>
      </c>
      <c r="D2842" s="292">
        <v>0</v>
      </c>
    </row>
    <row r="2843" spans="1:4">
      <c r="A2843" s="294" t="s">
        <v>220</v>
      </c>
      <c r="B2843" s="292">
        <v>0</v>
      </c>
      <c r="C2843" s="292">
        <v>0</v>
      </c>
      <c r="D2843" s="292">
        <v>0</v>
      </c>
    </row>
    <row r="2844" spans="1:4">
      <c r="A2844" s="294" t="s">
        <v>168</v>
      </c>
      <c r="B2844" s="292">
        <v>0</v>
      </c>
      <c r="C2844" s="292">
        <v>0</v>
      </c>
      <c r="D2844" s="292">
        <v>0</v>
      </c>
    </row>
    <row r="2845" spans="1:4">
      <c r="A2845" s="294" t="s">
        <v>104</v>
      </c>
      <c r="B2845" s="292">
        <v>0</v>
      </c>
      <c r="C2845" s="292">
        <v>0</v>
      </c>
      <c r="D2845" s="292">
        <v>0</v>
      </c>
    </row>
    <row r="2846" spans="1:4">
      <c r="A2846" s="294" t="s">
        <v>83</v>
      </c>
      <c r="B2846" s="292">
        <v>0</v>
      </c>
      <c r="C2846" s="292">
        <v>0</v>
      </c>
      <c r="D2846" s="292">
        <v>0</v>
      </c>
    </row>
    <row r="2847" spans="1:4">
      <c r="A2847" s="294" t="s">
        <v>128</v>
      </c>
      <c r="B2847" s="292">
        <v>0</v>
      </c>
      <c r="C2847" s="292">
        <v>0</v>
      </c>
      <c r="D2847" s="292">
        <v>0</v>
      </c>
    </row>
    <row r="2848" spans="1:4">
      <c r="A2848" s="294" t="s">
        <v>221</v>
      </c>
      <c r="B2848" s="292">
        <v>0</v>
      </c>
      <c r="C2848" s="292">
        <v>0</v>
      </c>
      <c r="D2848" s="292">
        <v>0</v>
      </c>
    </row>
    <row r="2849" spans="1:4">
      <c r="A2849" s="294" t="s">
        <v>84</v>
      </c>
      <c r="B2849" s="292">
        <v>0</v>
      </c>
      <c r="C2849" s="292">
        <v>0</v>
      </c>
      <c r="D2849" s="292">
        <v>0</v>
      </c>
    </row>
    <row r="2850" spans="1:4">
      <c r="A2850" s="294" t="s">
        <v>192</v>
      </c>
      <c r="B2850" s="292">
        <v>0</v>
      </c>
      <c r="C2850" s="292">
        <v>0</v>
      </c>
      <c r="D2850" s="292">
        <v>0</v>
      </c>
    </row>
    <row r="2851" spans="1:4">
      <c r="A2851" s="294" t="s">
        <v>108</v>
      </c>
      <c r="B2851" s="292">
        <v>0</v>
      </c>
      <c r="C2851" s="292">
        <v>0</v>
      </c>
      <c r="D2851" s="292">
        <v>0</v>
      </c>
    </row>
    <row r="2852" spans="1:4">
      <c r="A2852" s="294" t="s">
        <v>135</v>
      </c>
      <c r="B2852" s="292">
        <v>0</v>
      </c>
      <c r="C2852" s="292">
        <v>0</v>
      </c>
      <c r="D2852" s="292">
        <v>0</v>
      </c>
    </row>
    <row r="2853" spans="1:4">
      <c r="A2853" s="294" t="s">
        <v>86</v>
      </c>
      <c r="B2853" s="292">
        <v>0</v>
      </c>
      <c r="C2853" s="292">
        <v>0</v>
      </c>
      <c r="D2853" s="292">
        <v>0</v>
      </c>
    </row>
    <row r="2854" spans="1:4">
      <c r="A2854" s="294" t="s">
        <v>136</v>
      </c>
      <c r="B2854" s="292">
        <v>0</v>
      </c>
      <c r="C2854" s="292">
        <v>0</v>
      </c>
      <c r="D2854" s="292">
        <v>0</v>
      </c>
    </row>
    <row r="2855" spans="1:4">
      <c r="A2855" s="294" t="s">
        <v>99</v>
      </c>
      <c r="B2855" s="292">
        <v>0</v>
      </c>
      <c r="C2855" s="292">
        <v>0</v>
      </c>
      <c r="D2855" s="292">
        <v>0</v>
      </c>
    </row>
    <row r="2856" spans="1:4">
      <c r="A2856" s="294" t="s">
        <v>92</v>
      </c>
      <c r="B2856" s="292">
        <v>0</v>
      </c>
      <c r="C2856" s="292">
        <v>0</v>
      </c>
      <c r="D2856" s="292">
        <v>0</v>
      </c>
    </row>
    <row r="2857" spans="1:4">
      <c r="A2857" s="291" t="s">
        <v>689</v>
      </c>
      <c r="B2857" s="292">
        <v>0</v>
      </c>
      <c r="C2857" s="292">
        <v>0</v>
      </c>
      <c r="D2857" s="292">
        <v>0</v>
      </c>
    </row>
    <row r="2858" spans="1:4">
      <c r="A2858" s="294" t="s">
        <v>91</v>
      </c>
      <c r="B2858" s="292">
        <v>0</v>
      </c>
      <c r="C2858" s="292">
        <v>0</v>
      </c>
      <c r="D2858" s="292">
        <v>0</v>
      </c>
    </row>
    <row r="2859" spans="1:4">
      <c r="A2859" s="294" t="s">
        <v>83</v>
      </c>
      <c r="B2859" s="292">
        <v>0</v>
      </c>
      <c r="C2859" s="292">
        <v>0</v>
      </c>
      <c r="D2859" s="292">
        <v>0</v>
      </c>
    </row>
    <row r="2860" spans="1:4">
      <c r="A2860" s="294" t="s">
        <v>107</v>
      </c>
      <c r="B2860" s="292">
        <v>0</v>
      </c>
      <c r="C2860" s="292">
        <v>0</v>
      </c>
      <c r="D2860" s="292">
        <v>0</v>
      </c>
    </row>
    <row r="2861" spans="1:4">
      <c r="A2861" s="294" t="s">
        <v>130</v>
      </c>
      <c r="B2861" s="292">
        <v>0</v>
      </c>
      <c r="C2861" s="292">
        <v>0</v>
      </c>
      <c r="D2861" s="292">
        <v>0</v>
      </c>
    </row>
    <row r="2862" spans="1:4">
      <c r="A2862" s="294" t="s">
        <v>86</v>
      </c>
      <c r="B2862" s="292">
        <v>0</v>
      </c>
      <c r="C2862" s="292">
        <v>0</v>
      </c>
      <c r="D2862" s="292">
        <v>0</v>
      </c>
    </row>
    <row r="2863" spans="1:4">
      <c r="A2863" s="294" t="s">
        <v>99</v>
      </c>
      <c r="B2863" s="292">
        <v>0</v>
      </c>
      <c r="C2863" s="292">
        <v>0</v>
      </c>
      <c r="D2863" s="292">
        <v>0</v>
      </c>
    </row>
    <row r="2864" spans="1:4">
      <c r="A2864" s="294" t="s">
        <v>92</v>
      </c>
      <c r="B2864" s="292">
        <v>0</v>
      </c>
      <c r="C2864" s="292">
        <v>0</v>
      </c>
      <c r="D2864" s="292">
        <v>0</v>
      </c>
    </row>
    <row r="2865" spans="1:4">
      <c r="A2865" s="291" t="s">
        <v>690</v>
      </c>
      <c r="B2865" s="292">
        <v>0</v>
      </c>
      <c r="C2865" s="292">
        <v>0</v>
      </c>
      <c r="D2865" s="292">
        <v>0</v>
      </c>
    </row>
    <row r="2866" spans="1:4">
      <c r="A2866" s="294" t="s">
        <v>91</v>
      </c>
      <c r="B2866" s="292">
        <v>0</v>
      </c>
      <c r="C2866" s="292">
        <v>0</v>
      </c>
      <c r="D2866" s="292">
        <v>0</v>
      </c>
    </row>
    <row r="2867" spans="1:4">
      <c r="A2867" s="294" t="s">
        <v>83</v>
      </c>
      <c r="B2867" s="292">
        <v>0</v>
      </c>
      <c r="C2867" s="292">
        <v>0</v>
      </c>
      <c r="D2867" s="292">
        <v>0</v>
      </c>
    </row>
    <row r="2868" spans="1:4">
      <c r="A2868" s="294" t="s">
        <v>84</v>
      </c>
      <c r="B2868" s="292">
        <v>0</v>
      </c>
      <c r="C2868" s="292">
        <v>0</v>
      </c>
      <c r="D2868" s="292">
        <v>0</v>
      </c>
    </row>
    <row r="2869" spans="1:4">
      <c r="A2869" s="294" t="s">
        <v>85</v>
      </c>
      <c r="B2869" s="292">
        <v>0</v>
      </c>
      <c r="C2869" s="292">
        <v>0</v>
      </c>
      <c r="D2869" s="292">
        <v>0</v>
      </c>
    </row>
    <row r="2870" spans="1:4">
      <c r="A2870" s="294" t="s">
        <v>86</v>
      </c>
      <c r="B2870" s="292">
        <v>0</v>
      </c>
      <c r="C2870" s="292">
        <v>0</v>
      </c>
      <c r="D2870" s="292">
        <v>0</v>
      </c>
    </row>
    <row r="2871" spans="1:4">
      <c r="A2871" s="294" t="s">
        <v>99</v>
      </c>
      <c r="B2871" s="292">
        <v>0</v>
      </c>
      <c r="C2871" s="292">
        <v>0</v>
      </c>
      <c r="D2871" s="292">
        <v>0</v>
      </c>
    </row>
    <row r="2872" spans="1:4">
      <c r="A2872" s="294" t="s">
        <v>92</v>
      </c>
      <c r="B2872" s="292">
        <v>0</v>
      </c>
      <c r="C2872" s="292">
        <v>0</v>
      </c>
      <c r="D2872" s="292">
        <v>0</v>
      </c>
    </row>
    <row r="2873" spans="1:4">
      <c r="A2873" s="291" t="s">
        <v>691</v>
      </c>
      <c r="B2873" s="292">
        <v>0</v>
      </c>
      <c r="C2873" s="292">
        <v>0</v>
      </c>
      <c r="D2873" s="292">
        <v>0</v>
      </c>
    </row>
    <row r="2874" spans="1:4">
      <c r="A2874" s="294" t="s">
        <v>176</v>
      </c>
      <c r="B2874" s="292">
        <v>0</v>
      </c>
      <c r="C2874" s="292">
        <v>0</v>
      </c>
      <c r="D2874" s="292">
        <v>0</v>
      </c>
    </row>
    <row r="2875" spans="1:4">
      <c r="A2875" s="294" t="s">
        <v>91</v>
      </c>
      <c r="B2875" s="292">
        <v>0</v>
      </c>
      <c r="C2875" s="292">
        <v>0</v>
      </c>
      <c r="D2875" s="292">
        <v>0</v>
      </c>
    </row>
    <row r="2876" spans="1:4">
      <c r="A2876" s="294" t="s">
        <v>692</v>
      </c>
      <c r="B2876" s="292">
        <v>0</v>
      </c>
      <c r="C2876" s="292">
        <v>0</v>
      </c>
      <c r="D2876" s="292">
        <v>0</v>
      </c>
    </row>
    <row r="2877" spans="1:4">
      <c r="A2877" s="294" t="s">
        <v>83</v>
      </c>
      <c r="B2877" s="292">
        <v>0</v>
      </c>
      <c r="C2877" s="292">
        <v>0</v>
      </c>
      <c r="D2877" s="292">
        <v>0</v>
      </c>
    </row>
    <row r="2878" spans="1:4">
      <c r="A2878" s="294" t="s">
        <v>84</v>
      </c>
      <c r="B2878" s="292">
        <v>0</v>
      </c>
      <c r="C2878" s="292">
        <v>0</v>
      </c>
      <c r="D2878" s="292">
        <v>0</v>
      </c>
    </row>
    <row r="2879" spans="1:4">
      <c r="A2879" s="294" t="s">
        <v>107</v>
      </c>
      <c r="B2879" s="292">
        <v>0</v>
      </c>
      <c r="C2879" s="292">
        <v>0</v>
      </c>
      <c r="D2879" s="292">
        <v>0</v>
      </c>
    </row>
    <row r="2880" spans="1:4">
      <c r="A2880" s="294" t="s">
        <v>130</v>
      </c>
      <c r="B2880" s="292">
        <v>0</v>
      </c>
      <c r="C2880" s="292">
        <v>0</v>
      </c>
      <c r="D2880" s="292">
        <v>0</v>
      </c>
    </row>
    <row r="2881" spans="1:4">
      <c r="A2881" s="294" t="s">
        <v>201</v>
      </c>
      <c r="B2881" s="292">
        <v>0</v>
      </c>
      <c r="C2881" s="292">
        <v>0</v>
      </c>
      <c r="D2881" s="292">
        <v>0</v>
      </c>
    </row>
    <row r="2882" spans="1:4">
      <c r="A2882" s="294" t="s">
        <v>97</v>
      </c>
      <c r="B2882" s="292">
        <v>0</v>
      </c>
      <c r="C2882" s="292">
        <v>0</v>
      </c>
      <c r="D2882" s="292">
        <v>0</v>
      </c>
    </row>
    <row r="2883" spans="1:4">
      <c r="A2883" s="294" t="s">
        <v>135</v>
      </c>
      <c r="B2883" s="292">
        <v>0</v>
      </c>
      <c r="C2883" s="292">
        <v>0</v>
      </c>
      <c r="D2883" s="292">
        <v>0</v>
      </c>
    </row>
    <row r="2884" spans="1:4">
      <c r="A2884" s="294" t="s">
        <v>173</v>
      </c>
      <c r="B2884" s="292">
        <v>0</v>
      </c>
      <c r="C2884" s="292">
        <v>0</v>
      </c>
      <c r="D2884" s="292">
        <v>0</v>
      </c>
    </row>
    <row r="2885" spans="1:4">
      <c r="A2885" s="294" t="s">
        <v>86</v>
      </c>
      <c r="B2885" s="292">
        <v>0</v>
      </c>
      <c r="C2885" s="292">
        <v>0</v>
      </c>
      <c r="D2885" s="292">
        <v>0</v>
      </c>
    </row>
    <row r="2886" spans="1:4">
      <c r="A2886" s="294" t="s">
        <v>98</v>
      </c>
      <c r="B2886" s="292">
        <v>0</v>
      </c>
      <c r="C2886" s="292">
        <v>0</v>
      </c>
      <c r="D2886" s="292">
        <v>0</v>
      </c>
    </row>
    <row r="2887" spans="1:4">
      <c r="A2887" s="294" t="s">
        <v>99</v>
      </c>
      <c r="B2887" s="292">
        <v>0</v>
      </c>
      <c r="C2887" s="292">
        <v>0</v>
      </c>
      <c r="D2887" s="292">
        <v>0</v>
      </c>
    </row>
    <row r="2888" spans="1:4">
      <c r="A2888" s="294" t="s">
        <v>93</v>
      </c>
      <c r="B2888" s="292">
        <v>0</v>
      </c>
      <c r="C2888" s="292">
        <v>0</v>
      </c>
      <c r="D2888" s="292">
        <v>0</v>
      </c>
    </row>
    <row r="2889" spans="1:4">
      <c r="A2889" s="294" t="s">
        <v>94</v>
      </c>
      <c r="B2889" s="292">
        <v>0</v>
      </c>
      <c r="C2889" s="292">
        <v>0</v>
      </c>
      <c r="D2889" s="292">
        <v>0</v>
      </c>
    </row>
    <row r="2890" spans="1:4">
      <c r="A2890" s="294" t="s">
        <v>112</v>
      </c>
      <c r="B2890" s="292">
        <v>0</v>
      </c>
      <c r="C2890" s="292">
        <v>0</v>
      </c>
      <c r="D2890" s="292">
        <v>0</v>
      </c>
    </row>
    <row r="2891" spans="1:4">
      <c r="A2891" s="294" t="s">
        <v>113</v>
      </c>
      <c r="B2891" s="292">
        <v>0</v>
      </c>
      <c r="C2891" s="292">
        <v>0</v>
      </c>
      <c r="D2891" s="292">
        <v>0</v>
      </c>
    </row>
    <row r="2892" spans="1:4">
      <c r="A2892" s="294" t="s">
        <v>114</v>
      </c>
      <c r="B2892" s="292">
        <v>0</v>
      </c>
      <c r="C2892" s="292">
        <v>0</v>
      </c>
      <c r="D2892" s="292">
        <v>0</v>
      </c>
    </row>
    <row r="2893" spans="1:4">
      <c r="A2893" s="294" t="s">
        <v>666</v>
      </c>
      <c r="B2893" s="292">
        <v>0</v>
      </c>
      <c r="C2893" s="292">
        <v>0</v>
      </c>
      <c r="D2893" s="292">
        <v>0</v>
      </c>
    </row>
    <row r="2894" spans="1:4">
      <c r="A2894" s="294" t="s">
        <v>95</v>
      </c>
      <c r="B2894" s="292">
        <v>0</v>
      </c>
      <c r="C2894" s="292">
        <v>0</v>
      </c>
      <c r="D2894" s="292">
        <v>0</v>
      </c>
    </row>
    <row r="2895" spans="1:4">
      <c r="A2895" s="291" t="s">
        <v>693</v>
      </c>
      <c r="B2895" s="292">
        <v>0</v>
      </c>
      <c r="C2895" s="292">
        <v>0</v>
      </c>
      <c r="D2895" s="292">
        <v>0</v>
      </c>
    </row>
    <row r="2896" spans="1:4">
      <c r="A2896" s="294" t="s">
        <v>227</v>
      </c>
      <c r="B2896" s="292">
        <v>0</v>
      </c>
      <c r="C2896" s="292">
        <v>0</v>
      </c>
      <c r="D2896" s="292">
        <v>0</v>
      </c>
    </row>
    <row r="2897" spans="1:4">
      <c r="A2897" s="294" t="s">
        <v>80</v>
      </c>
      <c r="B2897" s="292">
        <v>0</v>
      </c>
      <c r="C2897" s="292">
        <v>0</v>
      </c>
      <c r="D2897" s="292">
        <v>0</v>
      </c>
    </row>
    <row r="2898" spans="1:4">
      <c r="A2898" s="294" t="s">
        <v>144</v>
      </c>
      <c r="B2898" s="292">
        <v>0</v>
      </c>
      <c r="C2898" s="292">
        <v>0</v>
      </c>
      <c r="D2898" s="292">
        <v>0</v>
      </c>
    </row>
    <row r="2899" spans="1:4">
      <c r="A2899" s="294" t="s">
        <v>228</v>
      </c>
      <c r="B2899" s="292">
        <v>0</v>
      </c>
      <c r="C2899" s="292">
        <v>0</v>
      </c>
      <c r="D2899" s="292">
        <v>0</v>
      </c>
    </row>
    <row r="2900" spans="1:4">
      <c r="A2900" s="294" t="s">
        <v>168</v>
      </c>
      <c r="B2900" s="292">
        <v>0</v>
      </c>
      <c r="C2900" s="292">
        <v>0</v>
      </c>
      <c r="D2900" s="292">
        <v>0</v>
      </c>
    </row>
    <row r="2901" spans="1:4">
      <c r="A2901" s="294" t="s">
        <v>84</v>
      </c>
      <c r="B2901" s="292">
        <v>0</v>
      </c>
      <c r="C2901" s="292">
        <v>0</v>
      </c>
      <c r="D2901" s="292">
        <v>0</v>
      </c>
    </row>
    <row r="2902" spans="1:4">
      <c r="A2902" s="294" t="s">
        <v>193</v>
      </c>
      <c r="B2902" s="292">
        <v>0</v>
      </c>
      <c r="C2902" s="292">
        <v>0</v>
      </c>
      <c r="D2902" s="292">
        <v>0</v>
      </c>
    </row>
    <row r="2903" spans="1:4">
      <c r="A2903" s="294" t="s">
        <v>201</v>
      </c>
      <c r="B2903" s="292">
        <v>0</v>
      </c>
      <c r="C2903" s="292">
        <v>0</v>
      </c>
      <c r="D2903" s="292">
        <v>0</v>
      </c>
    </row>
    <row r="2904" spans="1:4">
      <c r="A2904" s="294" t="s">
        <v>229</v>
      </c>
      <c r="B2904" s="292">
        <v>0</v>
      </c>
      <c r="C2904" s="292">
        <v>0</v>
      </c>
      <c r="D2904" s="292">
        <v>0</v>
      </c>
    </row>
    <row r="2905" spans="1:4">
      <c r="A2905" s="294" t="s">
        <v>131</v>
      </c>
      <c r="B2905" s="292">
        <v>0</v>
      </c>
      <c r="C2905" s="292">
        <v>0</v>
      </c>
      <c r="D2905" s="292">
        <v>0</v>
      </c>
    </row>
    <row r="2906" spans="1:4">
      <c r="A2906" s="294" t="s">
        <v>98</v>
      </c>
      <c r="B2906" s="292">
        <v>0</v>
      </c>
      <c r="C2906" s="292">
        <v>0</v>
      </c>
      <c r="D2906" s="292">
        <v>0</v>
      </c>
    </row>
    <row r="2907" spans="1:4">
      <c r="A2907" s="294" t="s">
        <v>230</v>
      </c>
      <c r="B2907" s="292">
        <v>0</v>
      </c>
      <c r="C2907" s="292">
        <v>0</v>
      </c>
      <c r="D2907" s="292">
        <v>0</v>
      </c>
    </row>
    <row r="2908" spans="1:4">
      <c r="A2908" s="294" t="s">
        <v>231</v>
      </c>
      <c r="B2908" s="292">
        <v>0</v>
      </c>
      <c r="C2908" s="292">
        <v>0</v>
      </c>
      <c r="D2908" s="292">
        <v>0</v>
      </c>
    </row>
    <row r="2909" spans="1:4">
      <c r="A2909" s="291" t="s">
        <v>694</v>
      </c>
      <c r="B2909" s="292">
        <v>0</v>
      </c>
      <c r="C2909" s="292">
        <v>0</v>
      </c>
      <c r="D2909" s="292">
        <v>0</v>
      </c>
    </row>
    <row r="2910" spans="1:4">
      <c r="A2910" s="294" t="s">
        <v>91</v>
      </c>
      <c r="B2910" s="292">
        <v>0</v>
      </c>
      <c r="C2910" s="292">
        <v>0</v>
      </c>
      <c r="D2910" s="292">
        <v>0</v>
      </c>
    </row>
    <row r="2911" spans="1:4">
      <c r="A2911" s="294" t="s">
        <v>83</v>
      </c>
      <c r="B2911" s="292">
        <v>0</v>
      </c>
      <c r="C2911" s="292">
        <v>0</v>
      </c>
      <c r="D2911" s="292">
        <v>0</v>
      </c>
    </row>
    <row r="2912" spans="1:4">
      <c r="A2912" s="294" t="s">
        <v>128</v>
      </c>
      <c r="B2912" s="292">
        <v>0</v>
      </c>
      <c r="C2912" s="292">
        <v>0</v>
      </c>
      <c r="D2912" s="292">
        <v>0</v>
      </c>
    </row>
    <row r="2913" spans="1:4">
      <c r="A2913" s="294" t="s">
        <v>84</v>
      </c>
      <c r="B2913" s="292">
        <v>0</v>
      </c>
      <c r="C2913" s="292">
        <v>0</v>
      </c>
      <c r="D2913" s="292">
        <v>0</v>
      </c>
    </row>
    <row r="2914" spans="1:4">
      <c r="A2914" s="294" t="s">
        <v>129</v>
      </c>
      <c r="B2914" s="292">
        <v>0</v>
      </c>
      <c r="C2914" s="292">
        <v>0</v>
      </c>
      <c r="D2914" s="292">
        <v>0</v>
      </c>
    </row>
    <row r="2915" spans="1:4">
      <c r="A2915" s="294" t="s">
        <v>208</v>
      </c>
      <c r="B2915" s="292">
        <v>0</v>
      </c>
      <c r="C2915" s="292">
        <v>0</v>
      </c>
      <c r="D2915" s="292">
        <v>0</v>
      </c>
    </row>
    <row r="2916" spans="1:4">
      <c r="A2916" s="294" t="s">
        <v>134</v>
      </c>
      <c r="B2916" s="292">
        <v>0</v>
      </c>
      <c r="C2916" s="292">
        <v>0</v>
      </c>
      <c r="D2916" s="292">
        <v>0</v>
      </c>
    </row>
    <row r="2917" spans="1:4">
      <c r="A2917" s="294" t="s">
        <v>135</v>
      </c>
      <c r="B2917" s="292">
        <v>0</v>
      </c>
      <c r="C2917" s="292">
        <v>0</v>
      </c>
      <c r="D2917" s="292">
        <v>0</v>
      </c>
    </row>
    <row r="2918" spans="1:4">
      <c r="A2918" s="294" t="s">
        <v>86</v>
      </c>
      <c r="B2918" s="292">
        <v>0</v>
      </c>
      <c r="C2918" s="292">
        <v>0</v>
      </c>
      <c r="D2918" s="292">
        <v>0</v>
      </c>
    </row>
    <row r="2919" spans="1:4">
      <c r="A2919" s="294" t="s">
        <v>99</v>
      </c>
      <c r="B2919" s="292">
        <v>0</v>
      </c>
      <c r="C2919" s="292">
        <v>0</v>
      </c>
      <c r="D2919" s="292">
        <v>0</v>
      </c>
    </row>
    <row r="2920" spans="1:4">
      <c r="A2920" s="294" t="s">
        <v>177</v>
      </c>
      <c r="B2920" s="292">
        <v>0</v>
      </c>
      <c r="C2920" s="292">
        <v>0</v>
      </c>
      <c r="D2920" s="292">
        <v>0</v>
      </c>
    </row>
    <row r="2921" spans="1:4">
      <c r="A2921" s="294" t="s">
        <v>92</v>
      </c>
      <c r="B2921" s="292">
        <v>0</v>
      </c>
      <c r="C2921" s="292">
        <v>0</v>
      </c>
      <c r="D2921" s="292">
        <v>0</v>
      </c>
    </row>
    <row r="2922" spans="1:4">
      <c r="A2922" s="294" t="s">
        <v>666</v>
      </c>
      <c r="B2922" s="292">
        <v>0</v>
      </c>
      <c r="C2922" s="292">
        <v>0</v>
      </c>
      <c r="D2922" s="292">
        <v>0</v>
      </c>
    </row>
    <row r="2923" spans="1:4">
      <c r="A2923" s="291" t="s">
        <v>695</v>
      </c>
      <c r="B2923" s="292">
        <v>286538.06999999995</v>
      </c>
      <c r="C2923" s="292">
        <v>166423.63432130913</v>
      </c>
      <c r="D2923" s="292">
        <v>120114.43567869089</v>
      </c>
    </row>
    <row r="2924" spans="1:4">
      <c r="A2924" s="294" t="s">
        <v>91</v>
      </c>
      <c r="B2924" s="292">
        <v>98611.72</v>
      </c>
      <c r="C2924" s="292">
        <v>88155.784284238005</v>
      </c>
      <c r="D2924" s="292">
        <v>10455.935715762003</v>
      </c>
    </row>
    <row r="2925" spans="1:4">
      <c r="A2925" s="294" t="s">
        <v>83</v>
      </c>
      <c r="B2925" s="292">
        <v>10348.73</v>
      </c>
      <c r="C2925" s="292">
        <v>5775.7613218161023</v>
      </c>
      <c r="D2925" s="292">
        <v>4572.9686781839</v>
      </c>
    </row>
    <row r="2926" spans="1:4">
      <c r="A2926" s="294" t="s">
        <v>107</v>
      </c>
      <c r="B2926" s="292">
        <v>1424.47</v>
      </c>
      <c r="C2926" s="292">
        <v>-5.4361255100000005E-2</v>
      </c>
      <c r="D2926" s="292">
        <v>1424.5243612550998</v>
      </c>
    </row>
    <row r="2927" spans="1:4">
      <c r="A2927" s="294" t="s">
        <v>130</v>
      </c>
      <c r="B2927" s="292">
        <v>40610.070000000007</v>
      </c>
      <c r="C2927" s="292">
        <v>-4884.522365502</v>
      </c>
      <c r="D2927" s="292">
        <v>45494.592365501994</v>
      </c>
    </row>
    <row r="2928" spans="1:4">
      <c r="A2928" s="294" t="s">
        <v>86</v>
      </c>
      <c r="B2928" s="292">
        <v>119580.86</v>
      </c>
      <c r="C2928" s="292">
        <v>63998.37807106501</v>
      </c>
      <c r="D2928" s="292">
        <v>55582.481928934998</v>
      </c>
    </row>
    <row r="2929" spans="1:4">
      <c r="A2929" s="294" t="s">
        <v>99</v>
      </c>
      <c r="B2929" s="292">
        <v>15962.219999999998</v>
      </c>
      <c r="C2929" s="292">
        <v>13378.2873709471</v>
      </c>
      <c r="D2929" s="292">
        <v>2583.9326290529002</v>
      </c>
    </row>
    <row r="2930" spans="1:4">
      <c r="A2930" s="294" t="s">
        <v>675</v>
      </c>
      <c r="B2930" s="292">
        <v>0</v>
      </c>
      <c r="C2930" s="292">
        <v>0</v>
      </c>
      <c r="D2930" s="292">
        <v>0</v>
      </c>
    </row>
    <row r="2931" spans="1:4">
      <c r="A2931" s="294" t="s">
        <v>111</v>
      </c>
      <c r="B2931" s="292">
        <v>0</v>
      </c>
      <c r="C2931" s="292">
        <v>0</v>
      </c>
      <c r="D2931" s="292">
        <v>0</v>
      </c>
    </row>
    <row r="2932" spans="1:4">
      <c r="A2932" s="294" t="s">
        <v>663</v>
      </c>
      <c r="B2932" s="292">
        <v>0</v>
      </c>
      <c r="C2932" s="292">
        <v>0</v>
      </c>
      <c r="D2932" s="292">
        <v>0</v>
      </c>
    </row>
    <row r="2933" spans="1:4">
      <c r="A2933" s="294" t="s">
        <v>87</v>
      </c>
      <c r="B2933" s="292">
        <v>0</v>
      </c>
      <c r="C2933" s="292">
        <v>0</v>
      </c>
      <c r="D2933" s="292">
        <v>0</v>
      </c>
    </row>
    <row r="2934" spans="1:4">
      <c r="A2934" s="294" t="s">
        <v>88</v>
      </c>
      <c r="B2934" s="292">
        <v>0</v>
      </c>
      <c r="C2934" s="292">
        <v>0</v>
      </c>
      <c r="D2934" s="292">
        <v>0</v>
      </c>
    </row>
    <row r="2935" spans="1:4">
      <c r="A2935" s="294" t="s">
        <v>93</v>
      </c>
      <c r="B2935" s="292">
        <v>0</v>
      </c>
      <c r="C2935" s="292">
        <v>0</v>
      </c>
      <c r="D2935" s="292">
        <v>0</v>
      </c>
    </row>
    <row r="2936" spans="1:4">
      <c r="A2936" s="294" t="s">
        <v>94</v>
      </c>
      <c r="B2936" s="292">
        <v>0</v>
      </c>
      <c r="C2936" s="292">
        <v>0</v>
      </c>
      <c r="D2936" s="292">
        <v>0</v>
      </c>
    </row>
    <row r="2937" spans="1:4">
      <c r="A2937" s="294" t="s">
        <v>112</v>
      </c>
      <c r="B2937" s="292">
        <v>0</v>
      </c>
      <c r="C2937" s="292">
        <v>0</v>
      </c>
      <c r="D2937" s="292">
        <v>0</v>
      </c>
    </row>
    <row r="2938" spans="1:4">
      <c r="A2938" s="294" t="s">
        <v>89</v>
      </c>
      <c r="B2938" s="292">
        <v>0</v>
      </c>
      <c r="C2938" s="292">
        <v>0</v>
      </c>
      <c r="D2938" s="292">
        <v>0</v>
      </c>
    </row>
    <row r="2939" spans="1:4">
      <c r="A2939" s="294" t="s">
        <v>113</v>
      </c>
      <c r="B2939" s="292">
        <v>0</v>
      </c>
      <c r="C2939" s="292">
        <v>0</v>
      </c>
      <c r="D2939" s="292">
        <v>0</v>
      </c>
    </row>
    <row r="2940" spans="1:4">
      <c r="A2940" s="294" t="s">
        <v>95</v>
      </c>
      <c r="B2940" s="292">
        <v>0</v>
      </c>
      <c r="C2940" s="292">
        <v>0</v>
      </c>
      <c r="D2940" s="292">
        <v>0</v>
      </c>
    </row>
    <row r="2941" spans="1:4">
      <c r="A2941" s="294" t="s">
        <v>667</v>
      </c>
      <c r="B2941" s="292">
        <v>0</v>
      </c>
      <c r="C2941" s="292">
        <v>0</v>
      </c>
      <c r="D2941" s="292">
        <v>0</v>
      </c>
    </row>
    <row r="2942" spans="1:4">
      <c r="A2942" s="291" t="s">
        <v>696</v>
      </c>
      <c r="B2942" s="292">
        <v>0</v>
      </c>
      <c r="C2942" s="292">
        <v>0</v>
      </c>
      <c r="D2942" s="292">
        <v>0</v>
      </c>
    </row>
    <row r="2943" spans="1:4">
      <c r="A2943" s="294" t="s">
        <v>138</v>
      </c>
      <c r="B2943" s="292">
        <v>0</v>
      </c>
      <c r="C2943" s="292">
        <v>0</v>
      </c>
      <c r="D2943" s="292">
        <v>0</v>
      </c>
    </row>
    <row r="2944" spans="1:4">
      <c r="A2944" s="294" t="s">
        <v>80</v>
      </c>
      <c r="B2944" s="292">
        <v>0</v>
      </c>
      <c r="C2944" s="292">
        <v>0</v>
      </c>
      <c r="D2944" s="292">
        <v>0</v>
      </c>
    </row>
    <row r="2945" spans="1:4">
      <c r="A2945" s="294" t="s">
        <v>238</v>
      </c>
      <c r="B2945" s="292">
        <v>0</v>
      </c>
      <c r="C2945" s="292">
        <v>0</v>
      </c>
      <c r="D2945" s="292">
        <v>0</v>
      </c>
    </row>
    <row r="2946" spans="1:4">
      <c r="A2946" s="294" t="s">
        <v>127</v>
      </c>
      <c r="B2946" s="292">
        <v>0</v>
      </c>
      <c r="C2946" s="292">
        <v>0</v>
      </c>
      <c r="D2946" s="292">
        <v>0</v>
      </c>
    </row>
    <row r="2947" spans="1:4">
      <c r="A2947" s="294" t="s">
        <v>168</v>
      </c>
      <c r="B2947" s="292">
        <v>0</v>
      </c>
      <c r="C2947" s="292">
        <v>0</v>
      </c>
      <c r="D2947" s="292">
        <v>0</v>
      </c>
    </row>
    <row r="2948" spans="1:4">
      <c r="A2948" s="294" t="s">
        <v>83</v>
      </c>
      <c r="B2948" s="292">
        <v>0</v>
      </c>
      <c r="C2948" s="292">
        <v>0</v>
      </c>
      <c r="D2948" s="292">
        <v>0</v>
      </c>
    </row>
    <row r="2949" spans="1:4">
      <c r="A2949" s="294" t="s">
        <v>84</v>
      </c>
      <c r="B2949" s="292">
        <v>0</v>
      </c>
      <c r="C2949" s="292">
        <v>0</v>
      </c>
      <c r="D2949" s="292">
        <v>0</v>
      </c>
    </row>
    <row r="2950" spans="1:4">
      <c r="A2950" s="294" t="s">
        <v>85</v>
      </c>
      <c r="B2950" s="292">
        <v>0</v>
      </c>
      <c r="C2950" s="292">
        <v>0</v>
      </c>
      <c r="D2950" s="292">
        <v>0</v>
      </c>
    </row>
    <row r="2951" spans="1:4">
      <c r="A2951" s="294" t="s">
        <v>192</v>
      </c>
      <c r="B2951" s="292">
        <v>0</v>
      </c>
      <c r="C2951" s="292">
        <v>0</v>
      </c>
      <c r="D2951" s="292">
        <v>0</v>
      </c>
    </row>
    <row r="2952" spans="1:4">
      <c r="A2952" s="294" t="s">
        <v>170</v>
      </c>
      <c r="B2952" s="292">
        <v>0</v>
      </c>
      <c r="C2952" s="292">
        <v>0</v>
      </c>
      <c r="D2952" s="292">
        <v>0</v>
      </c>
    </row>
    <row r="2953" spans="1:4">
      <c r="A2953" s="294" t="s">
        <v>239</v>
      </c>
      <c r="B2953" s="292">
        <v>0</v>
      </c>
      <c r="C2953" s="292">
        <v>0</v>
      </c>
      <c r="D2953" s="292">
        <v>0</v>
      </c>
    </row>
    <row r="2954" spans="1:4">
      <c r="A2954" s="294" t="s">
        <v>106</v>
      </c>
      <c r="B2954" s="292">
        <v>0</v>
      </c>
      <c r="C2954" s="292">
        <v>0</v>
      </c>
      <c r="D2954" s="292">
        <v>0</v>
      </c>
    </row>
    <row r="2955" spans="1:4">
      <c r="A2955" s="294" t="s">
        <v>107</v>
      </c>
      <c r="B2955" s="292">
        <v>0</v>
      </c>
      <c r="C2955" s="292">
        <v>0</v>
      </c>
      <c r="D2955" s="292">
        <v>0</v>
      </c>
    </row>
    <row r="2956" spans="1:4">
      <c r="A2956" s="294" t="s">
        <v>240</v>
      </c>
      <c r="B2956" s="292">
        <v>0</v>
      </c>
      <c r="C2956" s="292">
        <v>0</v>
      </c>
      <c r="D2956" s="292">
        <v>0</v>
      </c>
    </row>
    <row r="2957" spans="1:4">
      <c r="A2957" s="294" t="s">
        <v>217</v>
      </c>
      <c r="B2957" s="292">
        <v>0</v>
      </c>
      <c r="C2957" s="292">
        <v>0</v>
      </c>
      <c r="D2957" s="292">
        <v>0</v>
      </c>
    </row>
    <row r="2958" spans="1:4">
      <c r="A2958" s="294" t="s">
        <v>134</v>
      </c>
      <c r="B2958" s="292">
        <v>0</v>
      </c>
      <c r="C2958" s="292">
        <v>0</v>
      </c>
      <c r="D2958" s="292">
        <v>0</v>
      </c>
    </row>
    <row r="2959" spans="1:4">
      <c r="A2959" s="294" t="s">
        <v>135</v>
      </c>
      <c r="B2959" s="292">
        <v>0</v>
      </c>
      <c r="C2959" s="292">
        <v>0</v>
      </c>
      <c r="D2959" s="292">
        <v>0</v>
      </c>
    </row>
    <row r="2960" spans="1:4">
      <c r="A2960" s="294" t="s">
        <v>86</v>
      </c>
      <c r="B2960" s="292">
        <v>0</v>
      </c>
      <c r="C2960" s="292">
        <v>0</v>
      </c>
      <c r="D2960" s="292">
        <v>0</v>
      </c>
    </row>
    <row r="2961" spans="1:4">
      <c r="A2961" s="294" t="s">
        <v>98</v>
      </c>
      <c r="B2961" s="292">
        <v>0</v>
      </c>
      <c r="C2961" s="292">
        <v>0</v>
      </c>
      <c r="D2961" s="292">
        <v>0</v>
      </c>
    </row>
    <row r="2962" spans="1:4">
      <c r="A2962" s="294" t="s">
        <v>136</v>
      </c>
      <c r="B2962" s="292">
        <v>0</v>
      </c>
      <c r="C2962" s="292">
        <v>0</v>
      </c>
      <c r="D2962" s="292">
        <v>0</v>
      </c>
    </row>
    <row r="2963" spans="1:4">
      <c r="A2963" s="294" t="s">
        <v>99</v>
      </c>
      <c r="B2963" s="292">
        <v>0</v>
      </c>
      <c r="C2963" s="292">
        <v>0</v>
      </c>
      <c r="D2963" s="292">
        <v>0</v>
      </c>
    </row>
    <row r="2964" spans="1:4">
      <c r="A2964" s="294" t="s">
        <v>92</v>
      </c>
      <c r="B2964" s="292">
        <v>0</v>
      </c>
      <c r="C2964" s="292">
        <v>0</v>
      </c>
      <c r="D2964" s="292">
        <v>0</v>
      </c>
    </row>
    <row r="2965" spans="1:4">
      <c r="A2965" s="291" t="s">
        <v>697</v>
      </c>
      <c r="B2965" s="292">
        <v>0</v>
      </c>
      <c r="C2965" s="292">
        <v>0</v>
      </c>
      <c r="D2965" s="292">
        <v>0</v>
      </c>
    </row>
    <row r="2966" spans="1:4">
      <c r="A2966" s="294" t="s">
        <v>203</v>
      </c>
      <c r="B2966" s="292">
        <v>0</v>
      </c>
      <c r="C2966" s="292">
        <v>0</v>
      </c>
      <c r="D2966" s="292">
        <v>0</v>
      </c>
    </row>
    <row r="2967" spans="1:4">
      <c r="A2967" s="294" t="s">
        <v>127</v>
      </c>
      <c r="B2967" s="292">
        <v>0</v>
      </c>
      <c r="C2967" s="292">
        <v>0</v>
      </c>
      <c r="D2967" s="292">
        <v>0</v>
      </c>
    </row>
    <row r="2968" spans="1:4">
      <c r="A2968" s="294" t="s">
        <v>168</v>
      </c>
      <c r="B2968" s="292">
        <v>0</v>
      </c>
      <c r="C2968" s="292">
        <v>0</v>
      </c>
      <c r="D2968" s="292">
        <v>0</v>
      </c>
    </row>
    <row r="2969" spans="1:4">
      <c r="A2969" s="294" t="s">
        <v>83</v>
      </c>
      <c r="B2969" s="292">
        <v>0</v>
      </c>
      <c r="C2969" s="292">
        <v>0</v>
      </c>
      <c r="D2969" s="292">
        <v>0</v>
      </c>
    </row>
    <row r="2970" spans="1:4">
      <c r="A2970" s="294" t="s">
        <v>191</v>
      </c>
      <c r="B2970" s="292">
        <v>0</v>
      </c>
      <c r="C2970" s="292">
        <v>0</v>
      </c>
      <c r="D2970" s="292">
        <v>0</v>
      </c>
    </row>
    <row r="2971" spans="1:4">
      <c r="A2971" s="294" t="s">
        <v>84</v>
      </c>
      <c r="B2971" s="292">
        <v>0</v>
      </c>
      <c r="C2971" s="292">
        <v>0</v>
      </c>
      <c r="D2971" s="292">
        <v>0</v>
      </c>
    </row>
    <row r="2972" spans="1:4">
      <c r="A2972" s="294" t="s">
        <v>192</v>
      </c>
      <c r="B2972" s="292">
        <v>0</v>
      </c>
      <c r="C2972" s="292">
        <v>0</v>
      </c>
      <c r="D2972" s="292">
        <v>0</v>
      </c>
    </row>
    <row r="2973" spans="1:4">
      <c r="A2973" s="294" t="s">
        <v>170</v>
      </c>
      <c r="B2973" s="292">
        <v>0</v>
      </c>
      <c r="C2973" s="292">
        <v>0</v>
      </c>
      <c r="D2973" s="292">
        <v>0</v>
      </c>
    </row>
    <row r="2974" spans="1:4">
      <c r="A2974" s="294" t="s">
        <v>134</v>
      </c>
      <c r="B2974" s="292">
        <v>0</v>
      </c>
      <c r="C2974" s="292">
        <v>0</v>
      </c>
      <c r="D2974" s="292">
        <v>0</v>
      </c>
    </row>
    <row r="2975" spans="1:4">
      <c r="A2975" s="294" t="s">
        <v>135</v>
      </c>
      <c r="B2975" s="292">
        <v>0</v>
      </c>
      <c r="C2975" s="292">
        <v>0</v>
      </c>
      <c r="D2975" s="292">
        <v>0</v>
      </c>
    </row>
    <row r="2976" spans="1:4">
      <c r="A2976" s="294" t="s">
        <v>136</v>
      </c>
      <c r="B2976" s="292">
        <v>0</v>
      </c>
      <c r="C2976" s="292">
        <v>0</v>
      </c>
      <c r="D2976" s="292">
        <v>0</v>
      </c>
    </row>
    <row r="2977" spans="1:4">
      <c r="A2977" s="294" t="s">
        <v>99</v>
      </c>
      <c r="B2977" s="292">
        <v>0</v>
      </c>
      <c r="C2977" s="292">
        <v>0</v>
      </c>
      <c r="D2977" s="292">
        <v>0</v>
      </c>
    </row>
    <row r="2978" spans="1:4">
      <c r="A2978" s="294" t="s">
        <v>92</v>
      </c>
      <c r="B2978" s="292">
        <v>0</v>
      </c>
      <c r="C2978" s="292">
        <v>0</v>
      </c>
      <c r="D2978" s="292">
        <v>0</v>
      </c>
    </row>
    <row r="2979" spans="1:4">
      <c r="A2979" s="291" t="s">
        <v>698</v>
      </c>
      <c r="B2979" s="292">
        <v>0</v>
      </c>
      <c r="C2979" s="292">
        <v>0</v>
      </c>
      <c r="D2979" s="292">
        <v>0</v>
      </c>
    </row>
    <row r="2980" spans="1:4">
      <c r="A2980" s="294" t="s">
        <v>186</v>
      </c>
      <c r="B2980" s="292">
        <v>0</v>
      </c>
      <c r="C2980" s="292">
        <v>0</v>
      </c>
      <c r="D2980" s="292">
        <v>0</v>
      </c>
    </row>
    <row r="2981" spans="1:4">
      <c r="A2981" s="294" t="s">
        <v>83</v>
      </c>
      <c r="B2981" s="292">
        <v>0</v>
      </c>
      <c r="C2981" s="292">
        <v>0</v>
      </c>
      <c r="D2981" s="292">
        <v>0</v>
      </c>
    </row>
    <row r="2982" spans="1:4">
      <c r="A2982" s="294" t="s">
        <v>84</v>
      </c>
      <c r="B2982" s="292">
        <v>0</v>
      </c>
      <c r="C2982" s="292">
        <v>0</v>
      </c>
      <c r="D2982" s="292">
        <v>0</v>
      </c>
    </row>
    <row r="2983" spans="1:4">
      <c r="A2983" s="294" t="s">
        <v>86</v>
      </c>
      <c r="B2983" s="292">
        <v>0</v>
      </c>
      <c r="C2983" s="292">
        <v>0</v>
      </c>
      <c r="D2983" s="292">
        <v>0</v>
      </c>
    </row>
    <row r="2984" spans="1:4">
      <c r="A2984" s="294" t="s">
        <v>98</v>
      </c>
      <c r="B2984" s="292">
        <v>0</v>
      </c>
      <c r="C2984" s="292">
        <v>0</v>
      </c>
      <c r="D2984" s="292">
        <v>0</v>
      </c>
    </row>
    <row r="2985" spans="1:4">
      <c r="A2985" s="294" t="s">
        <v>92</v>
      </c>
      <c r="B2985" s="292">
        <v>0</v>
      </c>
      <c r="C2985" s="292">
        <v>0</v>
      </c>
      <c r="D2985" s="292">
        <v>0</v>
      </c>
    </row>
    <row r="2986" spans="1:4">
      <c r="A2986" s="291" t="s">
        <v>699</v>
      </c>
      <c r="B2986" s="292">
        <v>0</v>
      </c>
      <c r="C2986" s="292">
        <v>0</v>
      </c>
      <c r="D2986" s="292">
        <v>0</v>
      </c>
    </row>
    <row r="2987" spans="1:4">
      <c r="A2987" s="294" t="s">
        <v>80</v>
      </c>
      <c r="B2987" s="292">
        <v>0</v>
      </c>
      <c r="C2987" s="292">
        <v>0</v>
      </c>
      <c r="D2987" s="292">
        <v>0</v>
      </c>
    </row>
    <row r="2988" spans="1:4">
      <c r="A2988" s="294" t="s">
        <v>91</v>
      </c>
      <c r="B2988" s="292">
        <v>0</v>
      </c>
      <c r="C2988" s="292">
        <v>0</v>
      </c>
      <c r="D2988" s="292">
        <v>0</v>
      </c>
    </row>
    <row r="2989" spans="1:4">
      <c r="A2989" s="294" t="s">
        <v>83</v>
      </c>
      <c r="B2989" s="292">
        <v>0</v>
      </c>
      <c r="C2989" s="292">
        <v>0</v>
      </c>
      <c r="D2989" s="292">
        <v>0</v>
      </c>
    </row>
    <row r="2990" spans="1:4">
      <c r="A2990" s="294" t="s">
        <v>85</v>
      </c>
      <c r="B2990" s="292">
        <v>0</v>
      </c>
      <c r="C2990" s="292">
        <v>0</v>
      </c>
      <c r="D2990" s="292">
        <v>0</v>
      </c>
    </row>
    <row r="2991" spans="1:4">
      <c r="A2991" s="294" t="s">
        <v>86</v>
      </c>
      <c r="B2991" s="292">
        <v>0</v>
      </c>
      <c r="C2991" s="292">
        <v>0</v>
      </c>
      <c r="D2991" s="292">
        <v>0</v>
      </c>
    </row>
    <row r="2992" spans="1:4">
      <c r="A2992" s="294" t="s">
        <v>92</v>
      </c>
      <c r="B2992" s="292">
        <v>0</v>
      </c>
      <c r="C2992" s="292">
        <v>0</v>
      </c>
      <c r="D2992" s="292">
        <v>0</v>
      </c>
    </row>
    <row r="2993" spans="1:4">
      <c r="A2993" s="294" t="s">
        <v>94</v>
      </c>
      <c r="B2993" s="292">
        <v>0</v>
      </c>
      <c r="C2993" s="292">
        <v>0</v>
      </c>
      <c r="D2993" s="292">
        <v>0</v>
      </c>
    </row>
    <row r="2994" spans="1:4">
      <c r="A2994" s="294" t="s">
        <v>89</v>
      </c>
      <c r="B2994" s="292">
        <v>0</v>
      </c>
      <c r="C2994" s="292">
        <v>0</v>
      </c>
      <c r="D2994" s="292">
        <v>0</v>
      </c>
    </row>
    <row r="2995" spans="1:4">
      <c r="A2995" s="294" t="s">
        <v>113</v>
      </c>
      <c r="B2995" s="292">
        <v>0</v>
      </c>
      <c r="C2995" s="292">
        <v>0</v>
      </c>
      <c r="D2995" s="292">
        <v>0</v>
      </c>
    </row>
    <row r="2996" spans="1:4">
      <c r="A2996" s="291" t="s">
        <v>700</v>
      </c>
      <c r="B2996" s="292">
        <v>0</v>
      </c>
      <c r="C2996" s="292">
        <v>0</v>
      </c>
      <c r="D2996" s="292">
        <v>0</v>
      </c>
    </row>
    <row r="2997" spans="1:4">
      <c r="A2997" s="294" t="s">
        <v>91</v>
      </c>
      <c r="B2997" s="292">
        <v>0</v>
      </c>
      <c r="C2997" s="292">
        <v>0</v>
      </c>
      <c r="D2997" s="292">
        <v>0</v>
      </c>
    </row>
    <row r="2998" spans="1:4">
      <c r="A2998" s="294" t="s">
        <v>105</v>
      </c>
      <c r="B2998" s="292">
        <v>0</v>
      </c>
      <c r="C2998" s="292">
        <v>0</v>
      </c>
      <c r="D2998" s="292">
        <v>0</v>
      </c>
    </row>
    <row r="2999" spans="1:4">
      <c r="A2999" s="294" t="s">
        <v>83</v>
      </c>
      <c r="B2999" s="292">
        <v>0</v>
      </c>
      <c r="C2999" s="292">
        <v>0</v>
      </c>
      <c r="D2999" s="292">
        <v>0</v>
      </c>
    </row>
    <row r="3000" spans="1:4">
      <c r="A3000" s="294" t="s">
        <v>108</v>
      </c>
      <c r="B3000" s="292">
        <v>0</v>
      </c>
      <c r="C3000" s="292">
        <v>0</v>
      </c>
      <c r="D3000" s="292">
        <v>0</v>
      </c>
    </row>
    <row r="3001" spans="1:4">
      <c r="A3001" s="294" t="s">
        <v>86</v>
      </c>
      <c r="B3001" s="292">
        <v>0</v>
      </c>
      <c r="C3001" s="292">
        <v>0</v>
      </c>
      <c r="D3001" s="292">
        <v>0</v>
      </c>
    </row>
    <row r="3002" spans="1:4">
      <c r="A3002" s="294" t="s">
        <v>99</v>
      </c>
      <c r="B3002" s="292">
        <v>0</v>
      </c>
      <c r="C3002" s="292">
        <v>0</v>
      </c>
      <c r="D3002" s="292">
        <v>0</v>
      </c>
    </row>
    <row r="3003" spans="1:4">
      <c r="A3003" s="294" t="s">
        <v>701</v>
      </c>
      <c r="B3003" s="292">
        <v>0</v>
      </c>
      <c r="C3003" s="292">
        <v>0</v>
      </c>
      <c r="D3003" s="292">
        <v>0</v>
      </c>
    </row>
    <row r="3004" spans="1:4">
      <c r="A3004" s="294" t="s">
        <v>702</v>
      </c>
      <c r="B3004" s="292">
        <v>0</v>
      </c>
      <c r="C3004" s="292">
        <v>0</v>
      </c>
      <c r="D3004" s="292">
        <v>0</v>
      </c>
    </row>
    <row r="3005" spans="1:4">
      <c r="A3005" s="294" t="s">
        <v>195</v>
      </c>
      <c r="B3005" s="292">
        <v>0</v>
      </c>
      <c r="C3005" s="292">
        <v>0</v>
      </c>
      <c r="D3005" s="292">
        <v>0</v>
      </c>
    </row>
    <row r="3006" spans="1:4">
      <c r="A3006" s="294" t="s">
        <v>676</v>
      </c>
      <c r="B3006" s="292">
        <v>0</v>
      </c>
      <c r="C3006" s="292">
        <v>0</v>
      </c>
      <c r="D3006" s="292">
        <v>0</v>
      </c>
    </row>
    <row r="3007" spans="1:4">
      <c r="A3007" s="291" t="s">
        <v>703</v>
      </c>
      <c r="B3007" s="292">
        <v>0</v>
      </c>
      <c r="C3007" s="292">
        <v>0</v>
      </c>
      <c r="D3007" s="292">
        <v>0</v>
      </c>
    </row>
    <row r="3008" spans="1:4">
      <c r="A3008" s="294" t="s">
        <v>83</v>
      </c>
      <c r="B3008" s="292">
        <v>0</v>
      </c>
      <c r="C3008" s="292">
        <v>0</v>
      </c>
      <c r="D3008" s="292">
        <v>0</v>
      </c>
    </row>
    <row r="3009" spans="1:4">
      <c r="A3009" s="294" t="s">
        <v>86</v>
      </c>
      <c r="B3009" s="292">
        <v>0</v>
      </c>
      <c r="C3009" s="292">
        <v>0</v>
      </c>
      <c r="D3009" s="292">
        <v>0</v>
      </c>
    </row>
    <row r="3010" spans="1:4">
      <c r="A3010" s="294" t="s">
        <v>92</v>
      </c>
      <c r="B3010" s="292">
        <v>0</v>
      </c>
      <c r="C3010" s="292">
        <v>0</v>
      </c>
      <c r="D3010" s="292">
        <v>0</v>
      </c>
    </row>
    <row r="3011" spans="1:4">
      <c r="A3011" s="291" t="s">
        <v>704</v>
      </c>
      <c r="B3011" s="292">
        <v>0</v>
      </c>
      <c r="C3011" s="292">
        <v>0</v>
      </c>
      <c r="D3011" s="292">
        <v>0</v>
      </c>
    </row>
    <row r="3012" spans="1:4">
      <c r="A3012" s="294" t="s">
        <v>80</v>
      </c>
      <c r="B3012" s="292">
        <v>0</v>
      </c>
      <c r="C3012" s="292">
        <v>0</v>
      </c>
      <c r="D3012" s="292">
        <v>0</v>
      </c>
    </row>
    <row r="3013" spans="1:4">
      <c r="A3013" s="294" t="s">
        <v>101</v>
      </c>
      <c r="B3013" s="292">
        <v>0</v>
      </c>
      <c r="C3013" s="292">
        <v>0</v>
      </c>
      <c r="D3013" s="292">
        <v>0</v>
      </c>
    </row>
    <row r="3014" spans="1:4">
      <c r="A3014" s="294" t="s">
        <v>179</v>
      </c>
      <c r="B3014" s="292">
        <v>0</v>
      </c>
      <c r="C3014" s="292">
        <v>0</v>
      </c>
      <c r="D3014" s="292">
        <v>0</v>
      </c>
    </row>
    <row r="3015" spans="1:4">
      <c r="A3015" s="294" t="s">
        <v>705</v>
      </c>
      <c r="B3015" s="292">
        <v>0</v>
      </c>
      <c r="C3015" s="292">
        <v>0</v>
      </c>
      <c r="D3015" s="292">
        <v>0</v>
      </c>
    </row>
    <row r="3016" spans="1:4">
      <c r="A3016" s="294" t="s">
        <v>83</v>
      </c>
      <c r="B3016" s="292">
        <v>0</v>
      </c>
      <c r="C3016" s="292">
        <v>0</v>
      </c>
      <c r="D3016" s="292">
        <v>0</v>
      </c>
    </row>
    <row r="3017" spans="1:4">
      <c r="A3017" s="294" t="s">
        <v>169</v>
      </c>
      <c r="B3017" s="292">
        <v>0</v>
      </c>
      <c r="C3017" s="292">
        <v>0</v>
      </c>
      <c r="D3017" s="292">
        <v>0</v>
      </c>
    </row>
    <row r="3018" spans="1:4">
      <c r="A3018" s="294" t="s">
        <v>204</v>
      </c>
      <c r="B3018" s="292">
        <v>0</v>
      </c>
      <c r="C3018" s="292">
        <v>0</v>
      </c>
      <c r="D3018" s="292">
        <v>0</v>
      </c>
    </row>
    <row r="3019" spans="1:4">
      <c r="A3019" s="294" t="s">
        <v>84</v>
      </c>
      <c r="B3019" s="292">
        <v>0</v>
      </c>
      <c r="C3019" s="292">
        <v>0</v>
      </c>
      <c r="D3019" s="292">
        <v>0</v>
      </c>
    </row>
    <row r="3020" spans="1:4">
      <c r="A3020" s="294" t="s">
        <v>85</v>
      </c>
      <c r="B3020" s="292">
        <v>0</v>
      </c>
      <c r="C3020" s="292">
        <v>0</v>
      </c>
      <c r="D3020" s="292">
        <v>0</v>
      </c>
    </row>
    <row r="3021" spans="1:4">
      <c r="A3021" s="294" t="s">
        <v>257</v>
      </c>
      <c r="B3021" s="292">
        <v>0</v>
      </c>
      <c r="C3021" s="292">
        <v>0</v>
      </c>
      <c r="D3021" s="292">
        <v>0</v>
      </c>
    </row>
    <row r="3022" spans="1:4">
      <c r="A3022" s="294" t="s">
        <v>134</v>
      </c>
      <c r="B3022" s="292">
        <v>0</v>
      </c>
      <c r="C3022" s="292">
        <v>0</v>
      </c>
      <c r="D3022" s="292">
        <v>0</v>
      </c>
    </row>
    <row r="3023" spans="1:4">
      <c r="A3023" s="294" t="s">
        <v>86</v>
      </c>
      <c r="B3023" s="292">
        <v>0</v>
      </c>
      <c r="C3023" s="292">
        <v>0</v>
      </c>
      <c r="D3023" s="292">
        <v>0</v>
      </c>
    </row>
    <row r="3024" spans="1:4">
      <c r="A3024" s="294" t="s">
        <v>98</v>
      </c>
      <c r="B3024" s="292">
        <v>0</v>
      </c>
      <c r="C3024" s="292">
        <v>0</v>
      </c>
      <c r="D3024" s="292">
        <v>0</v>
      </c>
    </row>
    <row r="3025" spans="1:4">
      <c r="A3025" s="294" t="s">
        <v>88</v>
      </c>
      <c r="B3025" s="292">
        <v>0</v>
      </c>
      <c r="C3025" s="292">
        <v>0</v>
      </c>
      <c r="D3025" s="292">
        <v>0</v>
      </c>
    </row>
    <row r="3026" spans="1:4">
      <c r="A3026" s="294" t="s">
        <v>94</v>
      </c>
      <c r="B3026" s="292">
        <v>0</v>
      </c>
      <c r="C3026" s="292">
        <v>0</v>
      </c>
      <c r="D3026" s="292">
        <v>0</v>
      </c>
    </row>
    <row r="3027" spans="1:4">
      <c r="A3027" s="294" t="s">
        <v>115</v>
      </c>
      <c r="B3027" s="292">
        <v>0</v>
      </c>
      <c r="C3027" s="292">
        <v>0</v>
      </c>
      <c r="D3027" s="292">
        <v>0</v>
      </c>
    </row>
    <row r="3028" spans="1:4">
      <c r="A3028" s="291" t="s">
        <v>706</v>
      </c>
      <c r="B3028" s="292">
        <v>0</v>
      </c>
      <c r="C3028" s="292">
        <v>0</v>
      </c>
      <c r="D3028" s="292">
        <v>0</v>
      </c>
    </row>
    <row r="3029" spans="1:4">
      <c r="A3029" s="294" t="s">
        <v>83</v>
      </c>
      <c r="B3029" s="292">
        <v>0</v>
      </c>
      <c r="C3029" s="292">
        <v>0</v>
      </c>
      <c r="D3029" s="292">
        <v>0</v>
      </c>
    </row>
    <row r="3030" spans="1:4">
      <c r="A3030" s="294" t="s">
        <v>84</v>
      </c>
      <c r="B3030" s="292">
        <v>0</v>
      </c>
      <c r="C3030" s="292">
        <v>0</v>
      </c>
      <c r="D3030" s="292">
        <v>0</v>
      </c>
    </row>
    <row r="3031" spans="1:4">
      <c r="A3031" s="294" t="s">
        <v>86</v>
      </c>
      <c r="B3031" s="292">
        <v>0</v>
      </c>
      <c r="C3031" s="292">
        <v>0</v>
      </c>
      <c r="D3031" s="292">
        <v>0</v>
      </c>
    </row>
    <row r="3032" spans="1:4">
      <c r="A3032" s="294" t="s">
        <v>92</v>
      </c>
      <c r="B3032" s="292">
        <v>0</v>
      </c>
      <c r="C3032" s="292">
        <v>0</v>
      </c>
      <c r="D3032" s="292">
        <v>0</v>
      </c>
    </row>
    <row r="3033" spans="1:4">
      <c r="A3033" s="294" t="s">
        <v>93</v>
      </c>
      <c r="B3033" s="292">
        <v>0</v>
      </c>
      <c r="C3033" s="292">
        <v>0</v>
      </c>
      <c r="D3033" s="292">
        <v>0</v>
      </c>
    </row>
    <row r="3034" spans="1:4">
      <c r="A3034" s="291" t="s">
        <v>707</v>
      </c>
      <c r="B3034" s="292">
        <v>0</v>
      </c>
      <c r="C3034" s="292">
        <v>0</v>
      </c>
      <c r="D3034" s="292">
        <v>0</v>
      </c>
    </row>
    <row r="3035" spans="1:4">
      <c r="A3035" s="294" t="s">
        <v>91</v>
      </c>
      <c r="B3035" s="292">
        <v>0</v>
      </c>
      <c r="C3035" s="292">
        <v>0</v>
      </c>
      <c r="D3035" s="292">
        <v>0</v>
      </c>
    </row>
    <row r="3036" spans="1:4">
      <c r="A3036" s="294" t="s">
        <v>83</v>
      </c>
      <c r="B3036" s="292">
        <v>0</v>
      </c>
      <c r="C3036" s="292">
        <v>0</v>
      </c>
      <c r="D3036" s="292">
        <v>0</v>
      </c>
    </row>
    <row r="3037" spans="1:4">
      <c r="A3037" s="294" t="s">
        <v>86</v>
      </c>
      <c r="B3037" s="292">
        <v>0</v>
      </c>
      <c r="C3037" s="292">
        <v>0</v>
      </c>
      <c r="D3037" s="292">
        <v>0</v>
      </c>
    </row>
    <row r="3038" spans="1:4">
      <c r="A3038" s="294" t="s">
        <v>92</v>
      </c>
      <c r="B3038" s="292">
        <v>0</v>
      </c>
      <c r="C3038" s="292">
        <v>0</v>
      </c>
      <c r="D3038" s="292">
        <v>0</v>
      </c>
    </row>
    <row r="3039" spans="1:4">
      <c r="A3039" s="294" t="s">
        <v>88</v>
      </c>
      <c r="B3039" s="292">
        <v>0</v>
      </c>
      <c r="C3039" s="292">
        <v>0</v>
      </c>
      <c r="D3039" s="292">
        <v>0</v>
      </c>
    </row>
    <row r="3040" spans="1:4">
      <c r="A3040" s="291" t="s">
        <v>708</v>
      </c>
      <c r="B3040" s="292">
        <v>0</v>
      </c>
      <c r="C3040" s="292">
        <v>0</v>
      </c>
      <c r="D3040" s="292">
        <v>0</v>
      </c>
    </row>
    <row r="3041" spans="1:4">
      <c r="A3041" s="294" t="s">
        <v>630</v>
      </c>
      <c r="B3041" s="292">
        <v>0</v>
      </c>
      <c r="C3041" s="292">
        <v>0</v>
      </c>
      <c r="D3041" s="292">
        <v>0</v>
      </c>
    </row>
    <row r="3042" spans="1:4">
      <c r="A3042" s="294" t="s">
        <v>86</v>
      </c>
      <c r="B3042" s="292">
        <v>0</v>
      </c>
      <c r="C3042" s="292">
        <v>0</v>
      </c>
      <c r="D3042" s="292">
        <v>0</v>
      </c>
    </row>
    <row r="3043" spans="1:4">
      <c r="A3043" s="294" t="s">
        <v>98</v>
      </c>
      <c r="B3043" s="292">
        <v>0</v>
      </c>
      <c r="C3043" s="292">
        <v>0</v>
      </c>
      <c r="D3043" s="292">
        <v>0</v>
      </c>
    </row>
    <row r="3044" spans="1:4">
      <c r="A3044" s="294" t="s">
        <v>92</v>
      </c>
      <c r="B3044" s="292">
        <v>0</v>
      </c>
      <c r="C3044" s="292">
        <v>0</v>
      </c>
      <c r="D3044" s="292">
        <v>0</v>
      </c>
    </row>
    <row r="3045" spans="1:4">
      <c r="A3045" s="291" t="s">
        <v>709</v>
      </c>
      <c r="B3045" s="292">
        <v>0</v>
      </c>
      <c r="C3045" s="292">
        <v>0</v>
      </c>
      <c r="D3045" s="292">
        <v>0</v>
      </c>
    </row>
    <row r="3046" spans="1:4">
      <c r="A3046" s="294" t="s">
        <v>80</v>
      </c>
      <c r="B3046" s="292">
        <v>0</v>
      </c>
      <c r="C3046" s="292">
        <v>0</v>
      </c>
      <c r="D3046" s="292">
        <v>0</v>
      </c>
    </row>
    <row r="3047" spans="1:4">
      <c r="A3047" s="294" t="s">
        <v>91</v>
      </c>
      <c r="B3047" s="292">
        <v>0</v>
      </c>
      <c r="C3047" s="292">
        <v>0</v>
      </c>
      <c r="D3047" s="292">
        <v>0</v>
      </c>
    </row>
    <row r="3048" spans="1:4">
      <c r="A3048" s="294" t="s">
        <v>83</v>
      </c>
      <c r="B3048" s="292">
        <v>0</v>
      </c>
      <c r="C3048" s="292">
        <v>0</v>
      </c>
      <c r="D3048" s="292">
        <v>0</v>
      </c>
    </row>
    <row r="3049" spans="1:4">
      <c r="A3049" s="294" t="s">
        <v>86</v>
      </c>
      <c r="B3049" s="292">
        <v>0</v>
      </c>
      <c r="C3049" s="292">
        <v>0</v>
      </c>
      <c r="D3049" s="292">
        <v>0</v>
      </c>
    </row>
    <row r="3050" spans="1:4">
      <c r="A3050" s="294" t="s">
        <v>98</v>
      </c>
      <c r="B3050" s="292">
        <v>0</v>
      </c>
      <c r="C3050" s="292">
        <v>0</v>
      </c>
      <c r="D3050" s="292">
        <v>0</v>
      </c>
    </row>
    <row r="3051" spans="1:4">
      <c r="A3051" s="294" t="s">
        <v>99</v>
      </c>
      <c r="B3051" s="292">
        <v>0</v>
      </c>
      <c r="C3051" s="292">
        <v>0</v>
      </c>
      <c r="D3051" s="292">
        <v>0</v>
      </c>
    </row>
    <row r="3052" spans="1:4">
      <c r="A3052" s="294" t="s">
        <v>88</v>
      </c>
      <c r="B3052" s="292">
        <v>0</v>
      </c>
      <c r="C3052" s="292">
        <v>0</v>
      </c>
      <c r="D3052" s="292">
        <v>0</v>
      </c>
    </row>
    <row r="3053" spans="1:4">
      <c r="A3053" s="294" t="s">
        <v>94</v>
      </c>
      <c r="B3053" s="292">
        <v>0</v>
      </c>
      <c r="C3053" s="292">
        <v>0</v>
      </c>
      <c r="D3053" s="292">
        <v>0</v>
      </c>
    </row>
    <row r="3054" spans="1:4">
      <c r="A3054" s="294" t="s">
        <v>113</v>
      </c>
      <c r="B3054" s="292">
        <v>0</v>
      </c>
      <c r="C3054" s="292">
        <v>0</v>
      </c>
      <c r="D3054" s="292">
        <v>0</v>
      </c>
    </row>
    <row r="3055" spans="1:4">
      <c r="A3055" s="294" t="s">
        <v>665</v>
      </c>
      <c r="B3055" s="292">
        <v>0</v>
      </c>
      <c r="C3055" s="292">
        <v>0</v>
      </c>
      <c r="D3055" s="292">
        <v>0</v>
      </c>
    </row>
    <row r="3056" spans="1:4">
      <c r="A3056" s="294" t="s">
        <v>666</v>
      </c>
      <c r="B3056" s="292">
        <v>0</v>
      </c>
      <c r="C3056" s="292">
        <v>0</v>
      </c>
      <c r="D3056" s="292">
        <v>0</v>
      </c>
    </row>
    <row r="3057" spans="1:4">
      <c r="A3057" s="291" t="s">
        <v>710</v>
      </c>
      <c r="B3057" s="292">
        <v>0</v>
      </c>
      <c r="C3057" s="292">
        <v>0</v>
      </c>
      <c r="D3057" s="292">
        <v>0</v>
      </c>
    </row>
    <row r="3058" spans="1:4">
      <c r="A3058" s="294" t="s">
        <v>80</v>
      </c>
      <c r="B3058" s="292">
        <v>0</v>
      </c>
      <c r="C3058" s="292">
        <v>0</v>
      </c>
      <c r="D3058" s="292">
        <v>0</v>
      </c>
    </row>
    <row r="3059" spans="1:4">
      <c r="A3059" s="294" t="s">
        <v>91</v>
      </c>
      <c r="B3059" s="292">
        <v>0</v>
      </c>
      <c r="C3059" s="292">
        <v>0</v>
      </c>
      <c r="D3059" s="292">
        <v>0</v>
      </c>
    </row>
    <row r="3060" spans="1:4">
      <c r="A3060" s="294" t="s">
        <v>83</v>
      </c>
      <c r="B3060" s="292">
        <v>0</v>
      </c>
      <c r="C3060" s="292">
        <v>0</v>
      </c>
      <c r="D3060" s="292">
        <v>0</v>
      </c>
    </row>
    <row r="3061" spans="1:4">
      <c r="A3061" s="294" t="s">
        <v>84</v>
      </c>
      <c r="B3061" s="292">
        <v>0</v>
      </c>
      <c r="C3061" s="292">
        <v>0</v>
      </c>
      <c r="D3061" s="292">
        <v>0</v>
      </c>
    </row>
    <row r="3062" spans="1:4">
      <c r="A3062" s="294" t="s">
        <v>630</v>
      </c>
      <c r="B3062" s="292">
        <v>0</v>
      </c>
      <c r="C3062" s="292">
        <v>0</v>
      </c>
      <c r="D3062" s="292">
        <v>0</v>
      </c>
    </row>
    <row r="3063" spans="1:4">
      <c r="A3063" s="294" t="s">
        <v>108</v>
      </c>
      <c r="B3063" s="292">
        <v>0</v>
      </c>
      <c r="C3063" s="292">
        <v>0</v>
      </c>
      <c r="D3063" s="292">
        <v>0</v>
      </c>
    </row>
    <row r="3064" spans="1:4">
      <c r="A3064" s="294" t="s">
        <v>86</v>
      </c>
      <c r="B3064" s="292">
        <v>0</v>
      </c>
      <c r="C3064" s="292">
        <v>0</v>
      </c>
      <c r="D3064" s="292">
        <v>0</v>
      </c>
    </row>
    <row r="3065" spans="1:4">
      <c r="A3065" s="294" t="s">
        <v>98</v>
      </c>
      <c r="B3065" s="292">
        <v>0</v>
      </c>
      <c r="C3065" s="292">
        <v>0</v>
      </c>
      <c r="D3065" s="292">
        <v>0</v>
      </c>
    </row>
    <row r="3066" spans="1:4">
      <c r="A3066" s="294" t="s">
        <v>99</v>
      </c>
      <c r="B3066" s="292">
        <v>0</v>
      </c>
      <c r="C3066" s="292">
        <v>0</v>
      </c>
      <c r="D3066" s="292">
        <v>0</v>
      </c>
    </row>
    <row r="3067" spans="1:4">
      <c r="A3067" s="294" t="s">
        <v>92</v>
      </c>
      <c r="B3067" s="292">
        <v>0</v>
      </c>
      <c r="C3067" s="292">
        <v>0</v>
      </c>
      <c r="D3067" s="292">
        <v>0</v>
      </c>
    </row>
    <row r="3068" spans="1:4">
      <c r="A3068" s="294" t="s">
        <v>93</v>
      </c>
      <c r="B3068" s="292">
        <v>0</v>
      </c>
      <c r="C3068" s="292">
        <v>0</v>
      </c>
      <c r="D3068" s="292">
        <v>0</v>
      </c>
    </row>
    <row r="3069" spans="1:4">
      <c r="A3069" s="294" t="s">
        <v>94</v>
      </c>
      <c r="B3069" s="292">
        <v>0</v>
      </c>
      <c r="C3069" s="292">
        <v>0</v>
      </c>
      <c r="D3069" s="292">
        <v>0</v>
      </c>
    </row>
    <row r="3070" spans="1:4">
      <c r="A3070" s="294" t="s">
        <v>676</v>
      </c>
      <c r="B3070" s="292">
        <v>0</v>
      </c>
      <c r="C3070" s="292">
        <v>0</v>
      </c>
      <c r="D3070" s="292">
        <v>0</v>
      </c>
    </row>
    <row r="3071" spans="1:4">
      <c r="A3071" s="294" t="s">
        <v>95</v>
      </c>
      <c r="B3071" s="292">
        <v>0</v>
      </c>
      <c r="C3071" s="292">
        <v>0</v>
      </c>
      <c r="D3071" s="292">
        <v>0</v>
      </c>
    </row>
    <row r="3072" spans="1:4">
      <c r="A3072" s="291" t="s">
        <v>711</v>
      </c>
      <c r="B3072" s="292">
        <v>0</v>
      </c>
      <c r="C3072" s="292">
        <v>0</v>
      </c>
      <c r="D3072" s="292">
        <v>0</v>
      </c>
    </row>
    <row r="3073" spans="1:4">
      <c r="A3073" s="294" t="s">
        <v>83</v>
      </c>
      <c r="B3073" s="292">
        <v>0</v>
      </c>
      <c r="C3073" s="292">
        <v>0</v>
      </c>
      <c r="D3073" s="292">
        <v>0</v>
      </c>
    </row>
    <row r="3074" spans="1:4">
      <c r="A3074" s="294" t="s">
        <v>84</v>
      </c>
      <c r="B3074" s="292">
        <v>0</v>
      </c>
      <c r="C3074" s="292">
        <v>0</v>
      </c>
      <c r="D3074" s="292">
        <v>0</v>
      </c>
    </row>
    <row r="3075" spans="1:4">
      <c r="A3075" s="294" t="s">
        <v>86</v>
      </c>
      <c r="B3075" s="292">
        <v>0</v>
      </c>
      <c r="C3075" s="292">
        <v>0</v>
      </c>
      <c r="D3075" s="292">
        <v>0</v>
      </c>
    </row>
    <row r="3076" spans="1:4">
      <c r="A3076" s="291" t="s">
        <v>712</v>
      </c>
      <c r="B3076" s="292">
        <v>0</v>
      </c>
      <c r="C3076" s="292">
        <v>0</v>
      </c>
      <c r="D3076" s="292">
        <v>0</v>
      </c>
    </row>
    <row r="3077" spans="1:4">
      <c r="A3077" s="294" t="s">
        <v>83</v>
      </c>
      <c r="B3077" s="292">
        <v>0</v>
      </c>
      <c r="C3077" s="292">
        <v>0</v>
      </c>
      <c r="D3077" s="292">
        <v>0</v>
      </c>
    </row>
    <row r="3078" spans="1:4">
      <c r="A3078" s="294" t="s">
        <v>86</v>
      </c>
      <c r="B3078" s="292">
        <v>0</v>
      </c>
      <c r="C3078" s="292">
        <v>0</v>
      </c>
      <c r="D3078" s="292">
        <v>0</v>
      </c>
    </row>
    <row r="3079" spans="1:4">
      <c r="A3079" s="294" t="s">
        <v>92</v>
      </c>
      <c r="B3079" s="292">
        <v>0</v>
      </c>
      <c r="C3079" s="292">
        <v>0</v>
      </c>
      <c r="D3079" s="292">
        <v>0</v>
      </c>
    </row>
    <row r="3080" spans="1:4">
      <c r="A3080" s="294" t="s">
        <v>93</v>
      </c>
      <c r="B3080" s="292">
        <v>0</v>
      </c>
      <c r="C3080" s="292">
        <v>0</v>
      </c>
      <c r="D3080" s="292">
        <v>0</v>
      </c>
    </row>
    <row r="3081" spans="1:4">
      <c r="A3081" s="291" t="s">
        <v>713</v>
      </c>
      <c r="B3081" s="292">
        <v>0</v>
      </c>
      <c r="C3081" s="292">
        <v>0</v>
      </c>
      <c r="D3081" s="292">
        <v>0</v>
      </c>
    </row>
    <row r="3082" spans="1:4">
      <c r="A3082" s="294" t="s">
        <v>83</v>
      </c>
      <c r="B3082" s="292">
        <v>0</v>
      </c>
      <c r="C3082" s="292">
        <v>0</v>
      </c>
      <c r="D3082" s="292">
        <v>0</v>
      </c>
    </row>
    <row r="3083" spans="1:4">
      <c r="A3083" s="294" t="s">
        <v>84</v>
      </c>
      <c r="B3083" s="292">
        <v>0</v>
      </c>
      <c r="C3083" s="292">
        <v>0</v>
      </c>
      <c r="D3083" s="292">
        <v>0</v>
      </c>
    </row>
    <row r="3084" spans="1:4">
      <c r="A3084" s="294" t="s">
        <v>714</v>
      </c>
      <c r="B3084" s="292">
        <v>0</v>
      </c>
      <c r="C3084" s="292">
        <v>0</v>
      </c>
      <c r="D3084" s="292">
        <v>0</v>
      </c>
    </row>
    <row r="3085" spans="1:4">
      <c r="A3085" s="294" t="s">
        <v>86</v>
      </c>
      <c r="B3085" s="292">
        <v>0</v>
      </c>
      <c r="C3085" s="292">
        <v>0</v>
      </c>
      <c r="D3085" s="292">
        <v>0</v>
      </c>
    </row>
    <row r="3086" spans="1:4">
      <c r="A3086" s="294" t="s">
        <v>98</v>
      </c>
      <c r="B3086" s="292">
        <v>0</v>
      </c>
      <c r="C3086" s="292">
        <v>0</v>
      </c>
      <c r="D3086" s="292">
        <v>0</v>
      </c>
    </row>
    <row r="3087" spans="1:4">
      <c r="A3087" s="294" t="s">
        <v>92</v>
      </c>
      <c r="B3087" s="292">
        <v>0</v>
      </c>
      <c r="C3087" s="292">
        <v>0</v>
      </c>
      <c r="D3087" s="292">
        <v>0</v>
      </c>
    </row>
    <row r="3088" spans="1:4">
      <c r="A3088" s="294" t="s">
        <v>93</v>
      </c>
      <c r="B3088" s="292">
        <v>0</v>
      </c>
      <c r="C3088" s="292">
        <v>0</v>
      </c>
      <c r="D3088" s="292">
        <v>0</v>
      </c>
    </row>
    <row r="3089" spans="1:4">
      <c r="A3089" s="291" t="s">
        <v>715</v>
      </c>
      <c r="B3089" s="292">
        <v>0</v>
      </c>
      <c r="C3089" s="292">
        <v>0</v>
      </c>
      <c r="D3089" s="292">
        <v>0</v>
      </c>
    </row>
    <row r="3090" spans="1:4">
      <c r="A3090" s="294" t="s">
        <v>80</v>
      </c>
      <c r="B3090" s="292">
        <v>0</v>
      </c>
      <c r="C3090" s="292">
        <v>0</v>
      </c>
      <c r="D3090" s="292">
        <v>0</v>
      </c>
    </row>
    <row r="3091" spans="1:4">
      <c r="A3091" s="294" t="s">
        <v>104</v>
      </c>
      <c r="B3091" s="292">
        <v>0</v>
      </c>
      <c r="C3091" s="292">
        <v>0</v>
      </c>
      <c r="D3091" s="292">
        <v>0</v>
      </c>
    </row>
    <row r="3092" spans="1:4">
      <c r="A3092" s="294" t="s">
        <v>83</v>
      </c>
      <c r="B3092" s="292">
        <v>0</v>
      </c>
      <c r="C3092" s="292">
        <v>0</v>
      </c>
      <c r="D3092" s="292">
        <v>0</v>
      </c>
    </row>
    <row r="3093" spans="1:4">
      <c r="A3093" s="294" t="s">
        <v>84</v>
      </c>
      <c r="B3093" s="292">
        <v>0</v>
      </c>
      <c r="C3093" s="292">
        <v>0</v>
      </c>
      <c r="D3093" s="292">
        <v>0</v>
      </c>
    </row>
    <row r="3094" spans="1:4">
      <c r="A3094" s="294" t="s">
        <v>85</v>
      </c>
      <c r="B3094" s="292">
        <v>0</v>
      </c>
      <c r="C3094" s="292">
        <v>0</v>
      </c>
      <c r="D3094" s="292">
        <v>0</v>
      </c>
    </row>
    <row r="3095" spans="1:4">
      <c r="A3095" s="294" t="s">
        <v>86</v>
      </c>
      <c r="B3095" s="292">
        <v>0</v>
      </c>
      <c r="C3095" s="292">
        <v>0</v>
      </c>
      <c r="D3095" s="292">
        <v>0</v>
      </c>
    </row>
    <row r="3096" spans="1:4">
      <c r="A3096" s="294" t="s">
        <v>98</v>
      </c>
      <c r="B3096" s="292">
        <v>0</v>
      </c>
      <c r="C3096" s="292">
        <v>0</v>
      </c>
      <c r="D3096" s="292">
        <v>0</v>
      </c>
    </row>
    <row r="3097" spans="1:4">
      <c r="A3097" s="294" t="s">
        <v>92</v>
      </c>
      <c r="B3097" s="292">
        <v>0</v>
      </c>
      <c r="C3097" s="292">
        <v>0</v>
      </c>
      <c r="D3097" s="292">
        <v>0</v>
      </c>
    </row>
    <row r="3098" spans="1:4">
      <c r="A3098" s="291" t="s">
        <v>716</v>
      </c>
      <c r="B3098" s="292">
        <v>0</v>
      </c>
      <c r="C3098" s="292">
        <v>0</v>
      </c>
      <c r="D3098" s="292">
        <v>0</v>
      </c>
    </row>
    <row r="3099" spans="1:4">
      <c r="A3099" s="294" t="s">
        <v>83</v>
      </c>
      <c r="B3099" s="292">
        <v>0</v>
      </c>
      <c r="C3099" s="292">
        <v>0</v>
      </c>
      <c r="D3099" s="292">
        <v>0</v>
      </c>
    </row>
    <row r="3100" spans="1:4">
      <c r="A3100" s="294" t="s">
        <v>84</v>
      </c>
      <c r="B3100" s="292">
        <v>0</v>
      </c>
      <c r="C3100" s="292">
        <v>0</v>
      </c>
      <c r="D3100" s="292">
        <v>0</v>
      </c>
    </row>
    <row r="3101" spans="1:4">
      <c r="A3101" s="294" t="s">
        <v>85</v>
      </c>
      <c r="B3101" s="292">
        <v>0</v>
      </c>
      <c r="C3101" s="292">
        <v>0</v>
      </c>
      <c r="D3101" s="292">
        <v>0</v>
      </c>
    </row>
    <row r="3102" spans="1:4">
      <c r="A3102" s="294" t="s">
        <v>107</v>
      </c>
      <c r="B3102" s="292">
        <v>0</v>
      </c>
      <c r="C3102" s="292">
        <v>0</v>
      </c>
      <c r="D3102" s="292">
        <v>0</v>
      </c>
    </row>
    <row r="3103" spans="1:4">
      <c r="A3103" s="294" t="s">
        <v>86</v>
      </c>
      <c r="B3103" s="292">
        <v>0</v>
      </c>
      <c r="C3103" s="292">
        <v>0</v>
      </c>
      <c r="D3103" s="292">
        <v>0</v>
      </c>
    </row>
    <row r="3104" spans="1:4">
      <c r="A3104" s="294" t="s">
        <v>98</v>
      </c>
      <c r="B3104" s="292">
        <v>0</v>
      </c>
      <c r="C3104" s="292">
        <v>0</v>
      </c>
      <c r="D3104" s="292">
        <v>0</v>
      </c>
    </row>
    <row r="3105" spans="1:4">
      <c r="A3105" s="294" t="s">
        <v>92</v>
      </c>
      <c r="B3105" s="292">
        <v>0</v>
      </c>
      <c r="C3105" s="292">
        <v>0</v>
      </c>
      <c r="D3105" s="292">
        <v>0</v>
      </c>
    </row>
    <row r="3106" spans="1:4">
      <c r="A3106" s="294" t="s">
        <v>93</v>
      </c>
      <c r="B3106" s="292">
        <v>0</v>
      </c>
      <c r="C3106" s="292">
        <v>0</v>
      </c>
      <c r="D3106" s="292">
        <v>0</v>
      </c>
    </row>
    <row r="3107" spans="1:4">
      <c r="A3107" s="294" t="s">
        <v>112</v>
      </c>
      <c r="B3107" s="292">
        <v>0</v>
      </c>
      <c r="C3107" s="292">
        <v>0</v>
      </c>
      <c r="D3107" s="292">
        <v>0</v>
      </c>
    </row>
    <row r="3108" spans="1:4">
      <c r="A3108" s="291" t="s">
        <v>717</v>
      </c>
      <c r="B3108" s="292">
        <v>0</v>
      </c>
      <c r="C3108" s="292">
        <v>0</v>
      </c>
      <c r="D3108" s="292">
        <v>0</v>
      </c>
    </row>
    <row r="3109" spans="1:4">
      <c r="A3109" s="294" t="s">
        <v>84</v>
      </c>
      <c r="B3109" s="292">
        <v>0</v>
      </c>
      <c r="C3109" s="292">
        <v>0</v>
      </c>
      <c r="D3109" s="292">
        <v>0</v>
      </c>
    </row>
    <row r="3110" spans="1:4">
      <c r="A3110" s="291" t="s">
        <v>718</v>
      </c>
      <c r="B3110" s="292">
        <v>0</v>
      </c>
      <c r="C3110" s="292">
        <v>0</v>
      </c>
      <c r="D3110" s="292">
        <v>0</v>
      </c>
    </row>
    <row r="3111" spans="1:4">
      <c r="A3111" s="294" t="s">
        <v>80</v>
      </c>
      <c r="B3111" s="292">
        <v>0</v>
      </c>
      <c r="C3111" s="292">
        <v>0</v>
      </c>
      <c r="D3111" s="292">
        <v>0</v>
      </c>
    </row>
    <row r="3112" spans="1:4">
      <c r="A3112" s="294" t="s">
        <v>104</v>
      </c>
      <c r="B3112" s="292">
        <v>0</v>
      </c>
      <c r="C3112" s="292">
        <v>0</v>
      </c>
      <c r="D3112" s="292">
        <v>0</v>
      </c>
    </row>
    <row r="3113" spans="1:4">
      <c r="A3113" s="294" t="s">
        <v>91</v>
      </c>
      <c r="B3113" s="292">
        <v>0</v>
      </c>
      <c r="C3113" s="292">
        <v>0</v>
      </c>
      <c r="D3113" s="292">
        <v>0</v>
      </c>
    </row>
    <row r="3114" spans="1:4">
      <c r="A3114" s="294" t="s">
        <v>83</v>
      </c>
      <c r="B3114" s="292">
        <v>0</v>
      </c>
      <c r="C3114" s="292">
        <v>0</v>
      </c>
      <c r="D3114" s="292">
        <v>0</v>
      </c>
    </row>
    <row r="3115" spans="1:4">
      <c r="A3115" s="294" t="s">
        <v>84</v>
      </c>
      <c r="B3115" s="292">
        <v>0</v>
      </c>
      <c r="C3115" s="292">
        <v>0</v>
      </c>
      <c r="D3115" s="292">
        <v>0</v>
      </c>
    </row>
    <row r="3116" spans="1:4">
      <c r="A3116" s="294" t="s">
        <v>85</v>
      </c>
      <c r="B3116" s="292">
        <v>0</v>
      </c>
      <c r="C3116" s="292">
        <v>0</v>
      </c>
      <c r="D3116" s="292">
        <v>0</v>
      </c>
    </row>
    <row r="3117" spans="1:4">
      <c r="A3117" s="294" t="s">
        <v>86</v>
      </c>
      <c r="B3117" s="292">
        <v>0</v>
      </c>
      <c r="C3117" s="292">
        <v>0</v>
      </c>
      <c r="D3117" s="292">
        <v>0</v>
      </c>
    </row>
    <row r="3118" spans="1:4">
      <c r="A3118" s="294" t="s">
        <v>98</v>
      </c>
      <c r="B3118" s="292">
        <v>0</v>
      </c>
      <c r="C3118" s="292">
        <v>0</v>
      </c>
      <c r="D3118" s="292">
        <v>0</v>
      </c>
    </row>
    <row r="3119" spans="1:4">
      <c r="A3119" s="294" t="s">
        <v>92</v>
      </c>
      <c r="B3119" s="292">
        <v>0</v>
      </c>
      <c r="C3119" s="292">
        <v>0</v>
      </c>
      <c r="D3119" s="292">
        <v>0</v>
      </c>
    </row>
    <row r="3120" spans="1:4">
      <c r="A3120" s="294" t="s">
        <v>675</v>
      </c>
      <c r="B3120" s="292">
        <v>0</v>
      </c>
      <c r="C3120" s="292">
        <v>0</v>
      </c>
      <c r="D3120" s="292">
        <v>0</v>
      </c>
    </row>
    <row r="3121" spans="1:4">
      <c r="A3121" s="294" t="s">
        <v>94</v>
      </c>
      <c r="B3121" s="292">
        <v>0</v>
      </c>
      <c r="C3121" s="292">
        <v>0</v>
      </c>
      <c r="D3121" s="292">
        <v>0</v>
      </c>
    </row>
    <row r="3122" spans="1:4">
      <c r="A3122" s="294" t="s">
        <v>665</v>
      </c>
      <c r="B3122" s="292">
        <v>0</v>
      </c>
      <c r="C3122" s="292">
        <v>0</v>
      </c>
      <c r="D3122" s="292">
        <v>0</v>
      </c>
    </row>
    <row r="3123" spans="1:4">
      <c r="A3123" s="291" t="s">
        <v>719</v>
      </c>
      <c r="B3123" s="292">
        <v>0</v>
      </c>
      <c r="C3123" s="292">
        <v>0</v>
      </c>
      <c r="D3123" s="292">
        <v>0</v>
      </c>
    </row>
    <row r="3124" spans="1:4">
      <c r="A3124" s="294" t="s">
        <v>91</v>
      </c>
      <c r="B3124" s="292">
        <v>0</v>
      </c>
      <c r="C3124" s="292">
        <v>0</v>
      </c>
      <c r="D3124" s="292">
        <v>0</v>
      </c>
    </row>
    <row r="3125" spans="1:4">
      <c r="A3125" s="294" t="s">
        <v>83</v>
      </c>
      <c r="B3125" s="292">
        <v>0</v>
      </c>
      <c r="C3125" s="292">
        <v>0</v>
      </c>
      <c r="D3125" s="292">
        <v>0</v>
      </c>
    </row>
    <row r="3126" spans="1:4">
      <c r="A3126" s="294" t="s">
        <v>84</v>
      </c>
      <c r="B3126" s="292">
        <v>0</v>
      </c>
      <c r="C3126" s="292">
        <v>0</v>
      </c>
      <c r="D3126" s="292">
        <v>0</v>
      </c>
    </row>
    <row r="3127" spans="1:4">
      <c r="A3127" s="294" t="s">
        <v>107</v>
      </c>
      <c r="B3127" s="292">
        <v>0</v>
      </c>
      <c r="C3127" s="292">
        <v>0</v>
      </c>
      <c r="D3127" s="292">
        <v>0</v>
      </c>
    </row>
    <row r="3128" spans="1:4">
      <c r="A3128" s="294" t="s">
        <v>171</v>
      </c>
      <c r="B3128" s="292">
        <v>0</v>
      </c>
      <c r="C3128" s="292">
        <v>0</v>
      </c>
      <c r="D3128" s="292">
        <v>0</v>
      </c>
    </row>
    <row r="3129" spans="1:4">
      <c r="A3129" s="294" t="s">
        <v>86</v>
      </c>
      <c r="B3129" s="292">
        <v>0</v>
      </c>
      <c r="C3129" s="292">
        <v>0</v>
      </c>
      <c r="D3129" s="292">
        <v>0</v>
      </c>
    </row>
    <row r="3130" spans="1:4">
      <c r="A3130" s="294" t="s">
        <v>98</v>
      </c>
      <c r="B3130" s="292">
        <v>0</v>
      </c>
      <c r="C3130" s="292">
        <v>0</v>
      </c>
      <c r="D3130" s="292">
        <v>0</v>
      </c>
    </row>
    <row r="3131" spans="1:4">
      <c r="A3131" s="294" t="s">
        <v>99</v>
      </c>
      <c r="B3131" s="292">
        <v>0</v>
      </c>
      <c r="C3131" s="292">
        <v>0</v>
      </c>
      <c r="D3131" s="292">
        <v>0</v>
      </c>
    </row>
    <row r="3132" spans="1:4">
      <c r="A3132" s="294" t="s">
        <v>92</v>
      </c>
      <c r="B3132" s="292">
        <v>0</v>
      </c>
      <c r="C3132" s="292">
        <v>0</v>
      </c>
      <c r="D3132" s="292">
        <v>0</v>
      </c>
    </row>
    <row r="3133" spans="1:4">
      <c r="A3133" s="294" t="s">
        <v>93</v>
      </c>
      <c r="B3133" s="292">
        <v>0</v>
      </c>
      <c r="C3133" s="292">
        <v>0</v>
      </c>
      <c r="D3133" s="292">
        <v>0</v>
      </c>
    </row>
    <row r="3134" spans="1:4">
      <c r="A3134" s="294" t="s">
        <v>94</v>
      </c>
      <c r="B3134" s="292">
        <v>0</v>
      </c>
      <c r="C3134" s="292">
        <v>0</v>
      </c>
      <c r="D3134" s="292">
        <v>0</v>
      </c>
    </row>
    <row r="3135" spans="1:4">
      <c r="A3135" s="291" t="s">
        <v>720</v>
      </c>
      <c r="B3135" s="292">
        <v>0</v>
      </c>
      <c r="C3135" s="292">
        <v>0</v>
      </c>
      <c r="D3135" s="292">
        <v>0</v>
      </c>
    </row>
    <row r="3136" spans="1:4">
      <c r="A3136" s="294" t="s">
        <v>91</v>
      </c>
      <c r="B3136" s="292">
        <v>0</v>
      </c>
      <c r="C3136" s="292">
        <v>0</v>
      </c>
      <c r="D3136" s="292">
        <v>0</v>
      </c>
    </row>
    <row r="3137" spans="1:4">
      <c r="A3137" s="294" t="s">
        <v>105</v>
      </c>
      <c r="B3137" s="292">
        <v>0</v>
      </c>
      <c r="C3137" s="292">
        <v>0</v>
      </c>
      <c r="D3137" s="292">
        <v>0</v>
      </c>
    </row>
    <row r="3138" spans="1:4">
      <c r="A3138" s="294" t="s">
        <v>83</v>
      </c>
      <c r="B3138" s="292">
        <v>0</v>
      </c>
      <c r="C3138" s="292">
        <v>0</v>
      </c>
      <c r="D3138" s="292">
        <v>0</v>
      </c>
    </row>
    <row r="3139" spans="1:4">
      <c r="A3139" s="294" t="s">
        <v>107</v>
      </c>
      <c r="B3139" s="292">
        <v>0</v>
      </c>
      <c r="C3139" s="292">
        <v>0</v>
      </c>
      <c r="D3139" s="292">
        <v>0</v>
      </c>
    </row>
    <row r="3140" spans="1:4">
      <c r="A3140" s="294" t="s">
        <v>86</v>
      </c>
      <c r="B3140" s="292">
        <v>0</v>
      </c>
      <c r="C3140" s="292">
        <v>0</v>
      </c>
      <c r="D3140" s="292">
        <v>0</v>
      </c>
    </row>
    <row r="3141" spans="1:4">
      <c r="A3141" s="294" t="s">
        <v>230</v>
      </c>
      <c r="B3141" s="292">
        <v>0</v>
      </c>
      <c r="C3141" s="292">
        <v>0</v>
      </c>
      <c r="D3141" s="292">
        <v>0</v>
      </c>
    </row>
    <row r="3142" spans="1:4">
      <c r="A3142" s="294" t="s">
        <v>399</v>
      </c>
      <c r="B3142" s="292">
        <v>0</v>
      </c>
      <c r="C3142" s="292">
        <v>0</v>
      </c>
      <c r="D3142" s="292">
        <v>0</v>
      </c>
    </row>
    <row r="3143" spans="1:4">
      <c r="A3143" s="294" t="s">
        <v>99</v>
      </c>
      <c r="B3143" s="292">
        <v>0</v>
      </c>
      <c r="C3143" s="292">
        <v>0</v>
      </c>
      <c r="D3143" s="292">
        <v>0</v>
      </c>
    </row>
    <row r="3144" spans="1:4">
      <c r="A3144" s="294" t="s">
        <v>88</v>
      </c>
      <c r="B3144" s="292">
        <v>0</v>
      </c>
      <c r="C3144" s="292">
        <v>0</v>
      </c>
      <c r="D3144" s="292">
        <v>0</v>
      </c>
    </row>
    <row r="3145" spans="1:4">
      <c r="A3145" s="294" t="s">
        <v>93</v>
      </c>
      <c r="B3145" s="292">
        <v>0</v>
      </c>
      <c r="C3145" s="292">
        <v>0</v>
      </c>
      <c r="D3145" s="292">
        <v>0</v>
      </c>
    </row>
    <row r="3146" spans="1:4">
      <c r="A3146" s="294" t="s">
        <v>665</v>
      </c>
      <c r="B3146" s="292">
        <v>0</v>
      </c>
      <c r="C3146" s="292">
        <v>0</v>
      </c>
      <c r="D3146" s="292">
        <v>0</v>
      </c>
    </row>
    <row r="3147" spans="1:4">
      <c r="A3147" s="291" t="s">
        <v>721</v>
      </c>
      <c r="B3147" s="292">
        <v>0</v>
      </c>
      <c r="C3147" s="292">
        <v>0</v>
      </c>
      <c r="D3147" s="292">
        <v>0</v>
      </c>
    </row>
    <row r="3148" spans="1:4">
      <c r="A3148" s="294" t="s">
        <v>83</v>
      </c>
      <c r="B3148" s="292">
        <v>0</v>
      </c>
      <c r="C3148" s="292">
        <v>0</v>
      </c>
      <c r="D3148" s="292">
        <v>0</v>
      </c>
    </row>
    <row r="3149" spans="1:4">
      <c r="A3149" s="294" t="s">
        <v>86</v>
      </c>
      <c r="B3149" s="292">
        <v>0</v>
      </c>
      <c r="C3149" s="292">
        <v>0</v>
      </c>
      <c r="D3149" s="292">
        <v>0</v>
      </c>
    </row>
    <row r="3150" spans="1:4">
      <c r="A3150" s="294" t="s">
        <v>99</v>
      </c>
      <c r="B3150" s="292">
        <v>0</v>
      </c>
      <c r="C3150" s="292">
        <v>0</v>
      </c>
      <c r="D3150" s="292">
        <v>0</v>
      </c>
    </row>
    <row r="3151" spans="1:4">
      <c r="A3151" s="294" t="s">
        <v>92</v>
      </c>
      <c r="B3151" s="292">
        <v>0</v>
      </c>
      <c r="C3151" s="292">
        <v>0</v>
      </c>
      <c r="D3151" s="292">
        <v>0</v>
      </c>
    </row>
    <row r="3152" spans="1:4">
      <c r="A3152" s="294" t="s">
        <v>94</v>
      </c>
      <c r="B3152" s="292">
        <v>0</v>
      </c>
      <c r="C3152" s="292">
        <v>0</v>
      </c>
      <c r="D3152" s="292">
        <v>0</v>
      </c>
    </row>
    <row r="3153" spans="1:4">
      <c r="A3153" s="291" t="s">
        <v>722</v>
      </c>
      <c r="B3153" s="292">
        <v>0</v>
      </c>
      <c r="C3153" s="292">
        <v>0</v>
      </c>
      <c r="D3153" s="292">
        <v>0</v>
      </c>
    </row>
    <row r="3154" spans="1:4">
      <c r="A3154" s="294" t="s">
        <v>91</v>
      </c>
      <c r="B3154" s="292">
        <v>0</v>
      </c>
      <c r="C3154" s="292">
        <v>0</v>
      </c>
      <c r="D3154" s="292">
        <v>0</v>
      </c>
    </row>
    <row r="3155" spans="1:4">
      <c r="A3155" s="294" t="s">
        <v>83</v>
      </c>
      <c r="B3155" s="292">
        <v>0</v>
      </c>
      <c r="C3155" s="292">
        <v>0</v>
      </c>
      <c r="D3155" s="292">
        <v>0</v>
      </c>
    </row>
    <row r="3156" spans="1:4">
      <c r="A3156" s="294" t="s">
        <v>86</v>
      </c>
      <c r="B3156" s="292">
        <v>0</v>
      </c>
      <c r="C3156" s="292">
        <v>0</v>
      </c>
      <c r="D3156" s="292">
        <v>0</v>
      </c>
    </row>
    <row r="3157" spans="1:4">
      <c r="A3157" s="294" t="s">
        <v>99</v>
      </c>
      <c r="B3157" s="292">
        <v>0</v>
      </c>
      <c r="C3157" s="292">
        <v>0</v>
      </c>
      <c r="D3157" s="292">
        <v>0</v>
      </c>
    </row>
    <row r="3158" spans="1:4">
      <c r="A3158" s="294" t="s">
        <v>94</v>
      </c>
      <c r="B3158" s="292">
        <v>0</v>
      </c>
      <c r="C3158" s="292">
        <v>0</v>
      </c>
      <c r="D3158" s="292">
        <v>0</v>
      </c>
    </row>
    <row r="3159" spans="1:4">
      <c r="A3159" s="291" t="s">
        <v>723</v>
      </c>
      <c r="B3159" s="292">
        <v>0</v>
      </c>
      <c r="C3159" s="292">
        <v>0</v>
      </c>
      <c r="D3159" s="292">
        <v>0</v>
      </c>
    </row>
    <row r="3160" spans="1:4">
      <c r="A3160" s="294" t="s">
        <v>91</v>
      </c>
      <c r="B3160" s="292">
        <v>0</v>
      </c>
      <c r="C3160" s="292">
        <v>0</v>
      </c>
      <c r="D3160" s="292">
        <v>0</v>
      </c>
    </row>
    <row r="3161" spans="1:4">
      <c r="A3161" s="294" t="s">
        <v>83</v>
      </c>
      <c r="B3161" s="292">
        <v>0</v>
      </c>
      <c r="C3161" s="292">
        <v>0</v>
      </c>
      <c r="D3161" s="292">
        <v>0</v>
      </c>
    </row>
    <row r="3162" spans="1:4">
      <c r="A3162" s="294" t="s">
        <v>107</v>
      </c>
      <c r="B3162" s="292">
        <v>0</v>
      </c>
      <c r="C3162" s="292">
        <v>0</v>
      </c>
      <c r="D3162" s="292">
        <v>0</v>
      </c>
    </row>
    <row r="3163" spans="1:4">
      <c r="A3163" s="294" t="s">
        <v>86</v>
      </c>
      <c r="B3163" s="292">
        <v>0</v>
      </c>
      <c r="C3163" s="292">
        <v>0</v>
      </c>
      <c r="D3163" s="292">
        <v>0</v>
      </c>
    </row>
    <row r="3164" spans="1:4">
      <c r="A3164" s="294" t="s">
        <v>99</v>
      </c>
      <c r="B3164" s="292">
        <v>0</v>
      </c>
      <c r="C3164" s="292">
        <v>0</v>
      </c>
      <c r="D3164" s="292">
        <v>0</v>
      </c>
    </row>
    <row r="3165" spans="1:4">
      <c r="A3165" s="294" t="s">
        <v>110</v>
      </c>
      <c r="B3165" s="292">
        <v>0</v>
      </c>
      <c r="C3165" s="292">
        <v>0</v>
      </c>
      <c r="D3165" s="292">
        <v>0</v>
      </c>
    </row>
    <row r="3166" spans="1:4">
      <c r="A3166" s="294" t="s">
        <v>88</v>
      </c>
      <c r="B3166" s="292">
        <v>0</v>
      </c>
      <c r="C3166" s="292">
        <v>0</v>
      </c>
      <c r="D3166" s="292">
        <v>0</v>
      </c>
    </row>
    <row r="3167" spans="1:4">
      <c r="A3167" s="294" t="s">
        <v>94</v>
      </c>
      <c r="B3167" s="292">
        <v>0</v>
      </c>
      <c r="C3167" s="292">
        <v>0</v>
      </c>
      <c r="D3167" s="292">
        <v>0</v>
      </c>
    </row>
    <row r="3168" spans="1:4">
      <c r="A3168" s="294" t="s">
        <v>666</v>
      </c>
      <c r="B3168" s="292">
        <v>0</v>
      </c>
      <c r="C3168" s="292">
        <v>0</v>
      </c>
      <c r="D3168" s="292">
        <v>0</v>
      </c>
    </row>
    <row r="3169" spans="1:4">
      <c r="A3169" s="294" t="s">
        <v>95</v>
      </c>
      <c r="B3169" s="292">
        <v>0</v>
      </c>
      <c r="C3169" s="292">
        <v>0</v>
      </c>
      <c r="D3169" s="292">
        <v>0</v>
      </c>
    </row>
    <row r="3170" spans="1:4">
      <c r="A3170" s="294" t="s">
        <v>724</v>
      </c>
      <c r="B3170" s="292">
        <v>0</v>
      </c>
      <c r="C3170" s="292">
        <v>0</v>
      </c>
      <c r="D3170" s="292">
        <v>0</v>
      </c>
    </row>
    <row r="3171" spans="1:4">
      <c r="A3171" s="291" t="s">
        <v>725</v>
      </c>
      <c r="B3171" s="292">
        <v>0</v>
      </c>
      <c r="C3171" s="292">
        <v>0</v>
      </c>
      <c r="D3171" s="292">
        <v>0</v>
      </c>
    </row>
    <row r="3172" spans="1:4">
      <c r="A3172" s="294" t="s">
        <v>91</v>
      </c>
      <c r="B3172" s="292">
        <v>0</v>
      </c>
      <c r="C3172" s="292">
        <v>0</v>
      </c>
      <c r="D3172" s="292">
        <v>0</v>
      </c>
    </row>
    <row r="3173" spans="1:4">
      <c r="A3173" s="294" t="s">
        <v>83</v>
      </c>
      <c r="B3173" s="292">
        <v>0</v>
      </c>
      <c r="C3173" s="292">
        <v>0</v>
      </c>
      <c r="D3173" s="292">
        <v>0</v>
      </c>
    </row>
    <row r="3174" spans="1:4">
      <c r="A3174" s="294" t="s">
        <v>86</v>
      </c>
      <c r="B3174" s="292">
        <v>0</v>
      </c>
      <c r="C3174" s="292">
        <v>0</v>
      </c>
      <c r="D3174" s="292">
        <v>0</v>
      </c>
    </row>
    <row r="3175" spans="1:4">
      <c r="A3175" s="294" t="s">
        <v>99</v>
      </c>
      <c r="B3175" s="292">
        <v>0</v>
      </c>
      <c r="C3175" s="292">
        <v>0</v>
      </c>
      <c r="D3175" s="292">
        <v>0</v>
      </c>
    </row>
    <row r="3176" spans="1:4">
      <c r="A3176" s="294" t="s">
        <v>92</v>
      </c>
      <c r="B3176" s="292">
        <v>0</v>
      </c>
      <c r="C3176" s="292">
        <v>0</v>
      </c>
      <c r="D3176" s="292">
        <v>0</v>
      </c>
    </row>
    <row r="3177" spans="1:4">
      <c r="A3177" s="294" t="s">
        <v>88</v>
      </c>
      <c r="B3177" s="292">
        <v>0</v>
      </c>
      <c r="C3177" s="292">
        <v>0</v>
      </c>
      <c r="D3177" s="292">
        <v>0</v>
      </c>
    </row>
    <row r="3178" spans="1:4">
      <c r="A3178" s="294" t="s">
        <v>94</v>
      </c>
      <c r="B3178" s="292">
        <v>0</v>
      </c>
      <c r="C3178" s="292">
        <v>0</v>
      </c>
      <c r="D3178" s="292">
        <v>0</v>
      </c>
    </row>
    <row r="3179" spans="1:4">
      <c r="A3179" s="294" t="s">
        <v>673</v>
      </c>
      <c r="B3179" s="292">
        <v>0</v>
      </c>
      <c r="C3179" s="292">
        <v>0</v>
      </c>
      <c r="D3179" s="292">
        <v>0</v>
      </c>
    </row>
    <row r="3180" spans="1:4">
      <c r="A3180" s="291" t="s">
        <v>726</v>
      </c>
      <c r="B3180" s="292">
        <v>0</v>
      </c>
      <c r="C3180" s="292">
        <v>0</v>
      </c>
      <c r="D3180" s="292">
        <v>0</v>
      </c>
    </row>
    <row r="3181" spans="1:4">
      <c r="A3181" s="294" t="s">
        <v>91</v>
      </c>
      <c r="B3181" s="292">
        <v>0</v>
      </c>
      <c r="C3181" s="292">
        <v>0</v>
      </c>
      <c r="D3181" s="292">
        <v>0</v>
      </c>
    </row>
    <row r="3182" spans="1:4">
      <c r="A3182" s="294" t="s">
        <v>83</v>
      </c>
      <c r="B3182" s="292">
        <v>0</v>
      </c>
      <c r="C3182" s="292">
        <v>0</v>
      </c>
      <c r="D3182" s="292">
        <v>0</v>
      </c>
    </row>
    <row r="3183" spans="1:4">
      <c r="A3183" s="294" t="s">
        <v>97</v>
      </c>
      <c r="B3183" s="292">
        <v>0</v>
      </c>
      <c r="C3183" s="292">
        <v>0</v>
      </c>
      <c r="D3183" s="292">
        <v>0</v>
      </c>
    </row>
    <row r="3184" spans="1:4">
      <c r="A3184" s="294" t="s">
        <v>86</v>
      </c>
      <c r="B3184" s="292">
        <v>0</v>
      </c>
      <c r="C3184" s="292">
        <v>0</v>
      </c>
      <c r="D3184" s="292">
        <v>0</v>
      </c>
    </row>
    <row r="3185" spans="1:4">
      <c r="A3185" s="294" t="s">
        <v>99</v>
      </c>
      <c r="B3185" s="292">
        <v>0</v>
      </c>
      <c r="C3185" s="292">
        <v>0</v>
      </c>
      <c r="D3185" s="292">
        <v>0</v>
      </c>
    </row>
    <row r="3186" spans="1:4">
      <c r="A3186" s="294" t="s">
        <v>92</v>
      </c>
      <c r="B3186" s="292">
        <v>0</v>
      </c>
      <c r="C3186" s="292">
        <v>0</v>
      </c>
      <c r="D3186" s="292">
        <v>0</v>
      </c>
    </row>
    <row r="3187" spans="1:4">
      <c r="A3187" s="294" t="s">
        <v>88</v>
      </c>
      <c r="B3187" s="292">
        <v>0</v>
      </c>
      <c r="C3187" s="292">
        <v>0</v>
      </c>
      <c r="D3187" s="292">
        <v>0</v>
      </c>
    </row>
    <row r="3188" spans="1:4">
      <c r="A3188" s="294" t="s">
        <v>93</v>
      </c>
      <c r="B3188" s="292">
        <v>0</v>
      </c>
      <c r="C3188" s="292">
        <v>0</v>
      </c>
      <c r="D3188" s="292">
        <v>0</v>
      </c>
    </row>
    <row r="3189" spans="1:4">
      <c r="A3189" s="294" t="s">
        <v>112</v>
      </c>
      <c r="B3189" s="292">
        <v>0</v>
      </c>
      <c r="C3189" s="292">
        <v>0</v>
      </c>
      <c r="D3189" s="292">
        <v>0</v>
      </c>
    </row>
    <row r="3190" spans="1:4">
      <c r="A3190" s="294" t="s">
        <v>673</v>
      </c>
      <c r="B3190" s="292">
        <v>0</v>
      </c>
      <c r="C3190" s="292">
        <v>0</v>
      </c>
      <c r="D3190" s="292">
        <v>0</v>
      </c>
    </row>
    <row r="3191" spans="1:4">
      <c r="A3191" s="291" t="s">
        <v>727</v>
      </c>
      <c r="B3191" s="292">
        <v>0</v>
      </c>
      <c r="C3191" s="292">
        <v>0</v>
      </c>
      <c r="D3191" s="292">
        <v>0</v>
      </c>
    </row>
    <row r="3192" spans="1:4">
      <c r="A3192" s="294" t="s">
        <v>168</v>
      </c>
      <c r="B3192" s="292">
        <v>0</v>
      </c>
      <c r="C3192" s="292">
        <v>0</v>
      </c>
      <c r="D3192" s="292">
        <v>0</v>
      </c>
    </row>
    <row r="3193" spans="1:4">
      <c r="A3193" s="294" t="s">
        <v>83</v>
      </c>
      <c r="B3193" s="292">
        <v>0</v>
      </c>
      <c r="C3193" s="292">
        <v>0</v>
      </c>
      <c r="D3193" s="292">
        <v>0</v>
      </c>
    </row>
    <row r="3194" spans="1:4">
      <c r="A3194" s="294" t="s">
        <v>169</v>
      </c>
      <c r="B3194" s="292">
        <v>0</v>
      </c>
      <c r="C3194" s="292">
        <v>0</v>
      </c>
      <c r="D3194" s="292">
        <v>0</v>
      </c>
    </row>
    <row r="3195" spans="1:4">
      <c r="A3195" s="294" t="s">
        <v>84</v>
      </c>
      <c r="B3195" s="292">
        <v>0</v>
      </c>
      <c r="C3195" s="292">
        <v>0</v>
      </c>
      <c r="D3195" s="292">
        <v>0</v>
      </c>
    </row>
    <row r="3196" spans="1:4">
      <c r="A3196" s="294" t="s">
        <v>97</v>
      </c>
      <c r="B3196" s="292">
        <v>0</v>
      </c>
      <c r="C3196" s="292">
        <v>0</v>
      </c>
      <c r="D3196" s="292">
        <v>0</v>
      </c>
    </row>
    <row r="3197" spans="1:4">
      <c r="A3197" s="294" t="s">
        <v>134</v>
      </c>
      <c r="B3197" s="292">
        <v>0</v>
      </c>
      <c r="C3197" s="292">
        <v>0</v>
      </c>
      <c r="D3197" s="292">
        <v>0</v>
      </c>
    </row>
    <row r="3198" spans="1:4">
      <c r="A3198" s="294" t="s">
        <v>135</v>
      </c>
      <c r="B3198" s="292">
        <v>0</v>
      </c>
      <c r="C3198" s="292">
        <v>0</v>
      </c>
      <c r="D3198" s="292">
        <v>0</v>
      </c>
    </row>
    <row r="3199" spans="1:4">
      <c r="A3199" s="294" t="s">
        <v>173</v>
      </c>
      <c r="B3199" s="292">
        <v>0</v>
      </c>
      <c r="C3199" s="292">
        <v>0</v>
      </c>
      <c r="D3199" s="292">
        <v>0</v>
      </c>
    </row>
    <row r="3200" spans="1:4">
      <c r="A3200" s="294" t="s">
        <v>86</v>
      </c>
      <c r="B3200" s="292">
        <v>0</v>
      </c>
      <c r="C3200" s="292">
        <v>0</v>
      </c>
      <c r="D3200" s="292">
        <v>0</v>
      </c>
    </row>
    <row r="3201" spans="1:4">
      <c r="A3201" s="294" t="s">
        <v>92</v>
      </c>
      <c r="B3201" s="292">
        <v>0</v>
      </c>
      <c r="C3201" s="292">
        <v>0</v>
      </c>
      <c r="D3201" s="292">
        <v>0</v>
      </c>
    </row>
    <row r="3202" spans="1:4">
      <c r="A3202" s="294" t="s">
        <v>728</v>
      </c>
      <c r="B3202" s="292">
        <v>0</v>
      </c>
      <c r="C3202" s="292">
        <v>0</v>
      </c>
      <c r="D3202" s="292">
        <v>0</v>
      </c>
    </row>
    <row r="3203" spans="1:4">
      <c r="A3203" s="294" t="s">
        <v>93</v>
      </c>
      <c r="B3203" s="292">
        <v>0</v>
      </c>
      <c r="C3203" s="292">
        <v>0</v>
      </c>
      <c r="D3203" s="292">
        <v>0</v>
      </c>
    </row>
    <row r="3204" spans="1:4">
      <c r="A3204" s="294" t="s">
        <v>94</v>
      </c>
      <c r="B3204" s="292">
        <v>0</v>
      </c>
      <c r="C3204" s="292">
        <v>0</v>
      </c>
      <c r="D3204" s="292">
        <v>0</v>
      </c>
    </row>
    <row r="3205" spans="1:4">
      <c r="A3205" s="294" t="s">
        <v>112</v>
      </c>
      <c r="B3205" s="292">
        <v>0</v>
      </c>
      <c r="C3205" s="292">
        <v>0</v>
      </c>
      <c r="D3205" s="292">
        <v>0</v>
      </c>
    </row>
    <row r="3206" spans="1:4">
      <c r="A3206" s="291" t="s">
        <v>729</v>
      </c>
      <c r="B3206" s="292">
        <v>0</v>
      </c>
      <c r="C3206" s="292">
        <v>0</v>
      </c>
      <c r="D3206" s="292">
        <v>0</v>
      </c>
    </row>
    <row r="3207" spans="1:4">
      <c r="A3207" s="294" t="s">
        <v>83</v>
      </c>
      <c r="B3207" s="292">
        <v>0</v>
      </c>
      <c r="C3207" s="292">
        <v>0</v>
      </c>
      <c r="D3207" s="292">
        <v>0</v>
      </c>
    </row>
    <row r="3208" spans="1:4">
      <c r="A3208" s="294" t="s">
        <v>86</v>
      </c>
      <c r="B3208" s="292">
        <v>0</v>
      </c>
      <c r="C3208" s="292">
        <v>0</v>
      </c>
      <c r="D3208" s="292">
        <v>0</v>
      </c>
    </row>
    <row r="3209" spans="1:4">
      <c r="A3209" s="294" t="s">
        <v>92</v>
      </c>
      <c r="B3209" s="292">
        <v>0</v>
      </c>
      <c r="C3209" s="292">
        <v>0</v>
      </c>
      <c r="D3209" s="292">
        <v>0</v>
      </c>
    </row>
    <row r="3210" spans="1:4">
      <c r="A3210" s="294" t="s">
        <v>93</v>
      </c>
      <c r="B3210" s="292">
        <v>0</v>
      </c>
      <c r="C3210" s="292">
        <v>0</v>
      </c>
      <c r="D3210" s="292">
        <v>0</v>
      </c>
    </row>
    <row r="3211" spans="1:4">
      <c r="A3211" s="294" t="s">
        <v>94</v>
      </c>
      <c r="B3211" s="292">
        <v>0</v>
      </c>
      <c r="C3211" s="292">
        <v>0</v>
      </c>
      <c r="D3211" s="292">
        <v>0</v>
      </c>
    </row>
    <row r="3212" spans="1:4">
      <c r="A3212" s="291" t="s">
        <v>730</v>
      </c>
      <c r="B3212" s="292">
        <v>0</v>
      </c>
      <c r="C3212" s="292">
        <v>0</v>
      </c>
      <c r="D3212" s="292">
        <v>0</v>
      </c>
    </row>
    <row r="3213" spans="1:4">
      <c r="A3213" s="294" t="s">
        <v>80</v>
      </c>
      <c r="B3213" s="292">
        <v>0</v>
      </c>
      <c r="C3213" s="292">
        <v>0</v>
      </c>
      <c r="D3213" s="292">
        <v>0</v>
      </c>
    </row>
    <row r="3214" spans="1:4">
      <c r="A3214" s="294" t="s">
        <v>83</v>
      </c>
      <c r="B3214" s="292">
        <v>0</v>
      </c>
      <c r="C3214" s="292">
        <v>0</v>
      </c>
      <c r="D3214" s="292">
        <v>0</v>
      </c>
    </row>
    <row r="3215" spans="1:4">
      <c r="A3215" s="294" t="s">
        <v>169</v>
      </c>
      <c r="B3215" s="292">
        <v>0</v>
      </c>
      <c r="C3215" s="292">
        <v>0</v>
      </c>
      <c r="D3215" s="292">
        <v>0</v>
      </c>
    </row>
    <row r="3216" spans="1:4">
      <c r="A3216" s="294" t="s">
        <v>84</v>
      </c>
      <c r="B3216" s="292">
        <v>0</v>
      </c>
      <c r="C3216" s="292">
        <v>0</v>
      </c>
      <c r="D3216" s="292">
        <v>0</v>
      </c>
    </row>
    <row r="3217" spans="1:4">
      <c r="A3217" s="294" t="s">
        <v>134</v>
      </c>
      <c r="B3217" s="292">
        <v>0</v>
      </c>
      <c r="C3217" s="292">
        <v>0</v>
      </c>
      <c r="D3217" s="292">
        <v>0</v>
      </c>
    </row>
    <row r="3218" spans="1:4">
      <c r="A3218" s="294" t="s">
        <v>135</v>
      </c>
      <c r="B3218" s="292">
        <v>0</v>
      </c>
      <c r="C3218" s="292">
        <v>0</v>
      </c>
      <c r="D3218" s="292">
        <v>0</v>
      </c>
    </row>
    <row r="3219" spans="1:4">
      <c r="A3219" s="294" t="s">
        <v>86</v>
      </c>
      <c r="B3219" s="292">
        <v>0</v>
      </c>
      <c r="C3219" s="292">
        <v>0</v>
      </c>
      <c r="D3219" s="292">
        <v>0</v>
      </c>
    </row>
    <row r="3220" spans="1:4">
      <c r="A3220" s="294" t="s">
        <v>92</v>
      </c>
      <c r="B3220" s="292">
        <v>0</v>
      </c>
      <c r="C3220" s="292">
        <v>0</v>
      </c>
      <c r="D3220" s="292">
        <v>0</v>
      </c>
    </row>
    <row r="3221" spans="1:4">
      <c r="A3221" s="294" t="s">
        <v>88</v>
      </c>
      <c r="B3221" s="292">
        <v>0</v>
      </c>
      <c r="C3221" s="292">
        <v>0</v>
      </c>
      <c r="D3221" s="292">
        <v>0</v>
      </c>
    </row>
    <row r="3222" spans="1:4">
      <c r="A3222" s="294" t="s">
        <v>93</v>
      </c>
      <c r="B3222" s="292">
        <v>0</v>
      </c>
      <c r="C3222" s="292">
        <v>0</v>
      </c>
      <c r="D3222" s="292">
        <v>0</v>
      </c>
    </row>
    <row r="3223" spans="1:4">
      <c r="A3223" s="294" t="s">
        <v>94</v>
      </c>
      <c r="B3223" s="292">
        <v>0</v>
      </c>
      <c r="C3223" s="292">
        <v>0</v>
      </c>
      <c r="D3223" s="292">
        <v>0</v>
      </c>
    </row>
    <row r="3224" spans="1:4">
      <c r="A3224" s="291" t="s">
        <v>731</v>
      </c>
      <c r="B3224" s="292">
        <v>0</v>
      </c>
      <c r="C3224" s="292">
        <v>0</v>
      </c>
      <c r="D3224" s="292">
        <v>0</v>
      </c>
    </row>
    <row r="3225" spans="1:4">
      <c r="A3225" s="294" t="s">
        <v>168</v>
      </c>
      <c r="B3225" s="292">
        <v>0</v>
      </c>
      <c r="C3225" s="292">
        <v>0</v>
      </c>
      <c r="D3225" s="292">
        <v>0</v>
      </c>
    </row>
    <row r="3226" spans="1:4">
      <c r="A3226" s="294" t="s">
        <v>91</v>
      </c>
      <c r="B3226" s="292">
        <v>0</v>
      </c>
      <c r="C3226" s="292">
        <v>0</v>
      </c>
      <c r="D3226" s="292">
        <v>0</v>
      </c>
    </row>
    <row r="3227" spans="1:4">
      <c r="A3227" s="294" t="s">
        <v>83</v>
      </c>
      <c r="B3227" s="292">
        <v>0</v>
      </c>
      <c r="C3227" s="292">
        <v>0</v>
      </c>
      <c r="D3227" s="292">
        <v>0</v>
      </c>
    </row>
    <row r="3228" spans="1:4">
      <c r="A3228" s="294" t="s">
        <v>169</v>
      </c>
      <c r="B3228" s="292">
        <v>0</v>
      </c>
      <c r="C3228" s="292">
        <v>0</v>
      </c>
      <c r="D3228" s="292">
        <v>0</v>
      </c>
    </row>
    <row r="3229" spans="1:4">
      <c r="A3229" s="294" t="s">
        <v>84</v>
      </c>
      <c r="B3229" s="292">
        <v>0</v>
      </c>
      <c r="C3229" s="292">
        <v>0</v>
      </c>
      <c r="D3229" s="292">
        <v>0</v>
      </c>
    </row>
    <row r="3230" spans="1:4">
      <c r="A3230" s="294" t="s">
        <v>134</v>
      </c>
      <c r="B3230" s="292">
        <v>0</v>
      </c>
      <c r="C3230" s="292">
        <v>0</v>
      </c>
      <c r="D3230" s="292">
        <v>0</v>
      </c>
    </row>
    <row r="3231" spans="1:4">
      <c r="A3231" s="294" t="s">
        <v>86</v>
      </c>
      <c r="B3231" s="292">
        <v>0</v>
      </c>
      <c r="C3231" s="292">
        <v>0</v>
      </c>
      <c r="D3231" s="292">
        <v>0</v>
      </c>
    </row>
    <row r="3232" spans="1:4">
      <c r="A3232" s="294" t="s">
        <v>92</v>
      </c>
      <c r="B3232" s="292">
        <v>0</v>
      </c>
      <c r="C3232" s="292">
        <v>0</v>
      </c>
      <c r="D3232" s="292">
        <v>0</v>
      </c>
    </row>
    <row r="3233" spans="1:4">
      <c r="A3233" s="294" t="s">
        <v>93</v>
      </c>
      <c r="B3233" s="292">
        <v>0</v>
      </c>
      <c r="C3233" s="292">
        <v>0</v>
      </c>
      <c r="D3233" s="292">
        <v>0</v>
      </c>
    </row>
    <row r="3234" spans="1:4">
      <c r="A3234" s="294" t="s">
        <v>94</v>
      </c>
      <c r="B3234" s="292">
        <v>0</v>
      </c>
      <c r="C3234" s="292">
        <v>0</v>
      </c>
      <c r="D3234" s="292">
        <v>0</v>
      </c>
    </row>
    <row r="3235" spans="1:4">
      <c r="A3235" s="294" t="s">
        <v>666</v>
      </c>
      <c r="B3235" s="292">
        <v>0</v>
      </c>
      <c r="C3235" s="292">
        <v>0</v>
      </c>
      <c r="D3235" s="292">
        <v>0</v>
      </c>
    </row>
    <row r="3236" spans="1:4">
      <c r="A3236" s="294" t="s">
        <v>95</v>
      </c>
      <c r="B3236" s="292">
        <v>0</v>
      </c>
      <c r="C3236" s="292">
        <v>0</v>
      </c>
      <c r="D3236" s="292">
        <v>0</v>
      </c>
    </row>
    <row r="3237" spans="1:4">
      <c r="A3237" s="291" t="s">
        <v>732</v>
      </c>
      <c r="B3237" s="292">
        <v>0</v>
      </c>
      <c r="C3237" s="292">
        <v>0</v>
      </c>
      <c r="D3237" s="292">
        <v>0</v>
      </c>
    </row>
    <row r="3238" spans="1:4">
      <c r="A3238" s="294" t="s">
        <v>80</v>
      </c>
      <c r="B3238" s="292">
        <v>0</v>
      </c>
      <c r="C3238" s="292">
        <v>0</v>
      </c>
      <c r="D3238" s="292">
        <v>0</v>
      </c>
    </row>
    <row r="3239" spans="1:4">
      <c r="A3239" s="294" t="s">
        <v>83</v>
      </c>
      <c r="B3239" s="292">
        <v>0</v>
      </c>
      <c r="C3239" s="292">
        <v>0</v>
      </c>
      <c r="D3239" s="292">
        <v>0</v>
      </c>
    </row>
    <row r="3240" spans="1:4">
      <c r="A3240" s="294" t="s">
        <v>84</v>
      </c>
      <c r="B3240" s="292">
        <v>0</v>
      </c>
      <c r="C3240" s="292">
        <v>0</v>
      </c>
      <c r="D3240" s="292">
        <v>0</v>
      </c>
    </row>
    <row r="3241" spans="1:4">
      <c r="A3241" s="294" t="s">
        <v>85</v>
      </c>
      <c r="B3241" s="292">
        <v>0</v>
      </c>
      <c r="C3241" s="292">
        <v>0</v>
      </c>
      <c r="D3241" s="292">
        <v>0</v>
      </c>
    </row>
    <row r="3242" spans="1:4">
      <c r="A3242" s="294" t="s">
        <v>135</v>
      </c>
      <c r="B3242" s="292">
        <v>0</v>
      </c>
      <c r="C3242" s="292">
        <v>0</v>
      </c>
      <c r="D3242" s="292">
        <v>0</v>
      </c>
    </row>
    <row r="3243" spans="1:4">
      <c r="A3243" s="294" t="s">
        <v>86</v>
      </c>
      <c r="B3243" s="292">
        <v>0</v>
      </c>
      <c r="C3243" s="292">
        <v>0</v>
      </c>
      <c r="D3243" s="292">
        <v>0</v>
      </c>
    </row>
    <row r="3244" spans="1:4">
      <c r="A3244" s="294" t="s">
        <v>99</v>
      </c>
      <c r="B3244" s="292">
        <v>0</v>
      </c>
      <c r="C3244" s="292">
        <v>0</v>
      </c>
      <c r="D3244" s="292">
        <v>0</v>
      </c>
    </row>
    <row r="3245" spans="1:4">
      <c r="A3245" s="294" t="s">
        <v>92</v>
      </c>
      <c r="B3245" s="292">
        <v>0</v>
      </c>
      <c r="C3245" s="292">
        <v>0</v>
      </c>
      <c r="D3245" s="292">
        <v>0</v>
      </c>
    </row>
    <row r="3246" spans="1:4">
      <c r="A3246" s="294" t="s">
        <v>93</v>
      </c>
      <c r="B3246" s="292">
        <v>0</v>
      </c>
      <c r="C3246" s="292">
        <v>0</v>
      </c>
      <c r="D3246" s="292">
        <v>0</v>
      </c>
    </row>
    <row r="3247" spans="1:4">
      <c r="A3247" s="294" t="s">
        <v>94</v>
      </c>
      <c r="B3247" s="292">
        <v>0</v>
      </c>
      <c r="C3247" s="292">
        <v>0</v>
      </c>
      <c r="D3247" s="292">
        <v>0</v>
      </c>
    </row>
    <row r="3248" spans="1:4">
      <c r="A3248" s="294" t="s">
        <v>665</v>
      </c>
      <c r="B3248" s="292">
        <v>0</v>
      </c>
      <c r="C3248" s="292">
        <v>0</v>
      </c>
      <c r="D3248" s="292">
        <v>0</v>
      </c>
    </row>
    <row r="3249" spans="1:4">
      <c r="A3249" s="294" t="s">
        <v>666</v>
      </c>
      <c r="B3249" s="292">
        <v>0</v>
      </c>
      <c r="C3249" s="292">
        <v>0</v>
      </c>
      <c r="D3249" s="292">
        <v>0</v>
      </c>
    </row>
    <row r="3250" spans="1:4">
      <c r="A3250" s="291" t="s">
        <v>733</v>
      </c>
      <c r="B3250" s="292">
        <v>0</v>
      </c>
      <c r="C3250" s="292">
        <v>0</v>
      </c>
      <c r="D3250" s="292">
        <v>0</v>
      </c>
    </row>
    <row r="3251" spans="1:4">
      <c r="A3251" s="294" t="s">
        <v>80</v>
      </c>
      <c r="B3251" s="292">
        <v>0</v>
      </c>
      <c r="C3251" s="292">
        <v>0</v>
      </c>
      <c r="D3251" s="292">
        <v>0</v>
      </c>
    </row>
    <row r="3252" spans="1:4">
      <c r="A3252" s="294" t="s">
        <v>91</v>
      </c>
      <c r="B3252" s="292">
        <v>0</v>
      </c>
      <c r="C3252" s="292">
        <v>0</v>
      </c>
      <c r="D3252" s="292">
        <v>0</v>
      </c>
    </row>
    <row r="3253" spans="1:4">
      <c r="A3253" s="294" t="s">
        <v>83</v>
      </c>
      <c r="B3253" s="292">
        <v>0</v>
      </c>
      <c r="C3253" s="292">
        <v>0</v>
      </c>
      <c r="D3253" s="292">
        <v>0</v>
      </c>
    </row>
    <row r="3254" spans="1:4">
      <c r="A3254" s="294" t="s">
        <v>85</v>
      </c>
      <c r="B3254" s="292">
        <v>0</v>
      </c>
      <c r="C3254" s="292">
        <v>0</v>
      </c>
      <c r="D3254" s="292">
        <v>0</v>
      </c>
    </row>
    <row r="3255" spans="1:4">
      <c r="A3255" s="294" t="s">
        <v>107</v>
      </c>
      <c r="B3255" s="292">
        <v>0</v>
      </c>
      <c r="C3255" s="292">
        <v>0</v>
      </c>
      <c r="D3255" s="292">
        <v>0</v>
      </c>
    </row>
    <row r="3256" spans="1:4">
      <c r="A3256" s="294" t="s">
        <v>86</v>
      </c>
      <c r="B3256" s="292">
        <v>0</v>
      </c>
      <c r="C3256" s="292">
        <v>0</v>
      </c>
      <c r="D3256" s="292">
        <v>0</v>
      </c>
    </row>
    <row r="3257" spans="1:4">
      <c r="A3257" s="294" t="s">
        <v>98</v>
      </c>
      <c r="B3257" s="292">
        <v>0</v>
      </c>
      <c r="C3257" s="292">
        <v>0</v>
      </c>
      <c r="D3257" s="292">
        <v>0</v>
      </c>
    </row>
    <row r="3258" spans="1:4">
      <c r="A3258" s="294" t="s">
        <v>99</v>
      </c>
      <c r="B3258" s="292">
        <v>0</v>
      </c>
      <c r="C3258" s="292">
        <v>0</v>
      </c>
      <c r="D3258" s="292">
        <v>0</v>
      </c>
    </row>
    <row r="3259" spans="1:4">
      <c r="A3259" s="294" t="s">
        <v>92</v>
      </c>
      <c r="B3259" s="292">
        <v>0</v>
      </c>
      <c r="C3259" s="292">
        <v>0</v>
      </c>
      <c r="D3259" s="292">
        <v>0</v>
      </c>
    </row>
    <row r="3260" spans="1:4">
      <c r="A3260" s="294" t="s">
        <v>88</v>
      </c>
      <c r="B3260" s="292">
        <v>0</v>
      </c>
      <c r="C3260" s="292">
        <v>0</v>
      </c>
      <c r="D3260" s="292">
        <v>0</v>
      </c>
    </row>
    <row r="3261" spans="1:4">
      <c r="A3261" s="294" t="s">
        <v>93</v>
      </c>
      <c r="B3261" s="292">
        <v>0</v>
      </c>
      <c r="C3261" s="292">
        <v>0</v>
      </c>
      <c r="D3261" s="292">
        <v>0</v>
      </c>
    </row>
    <row r="3262" spans="1:4">
      <c r="A3262" s="294" t="s">
        <v>94</v>
      </c>
      <c r="B3262" s="292">
        <v>0</v>
      </c>
      <c r="C3262" s="292">
        <v>0</v>
      </c>
      <c r="D3262" s="292">
        <v>0</v>
      </c>
    </row>
    <row r="3263" spans="1:4">
      <c r="A3263" s="291" t="s">
        <v>734</v>
      </c>
      <c r="B3263" s="292">
        <v>0</v>
      </c>
      <c r="C3263" s="292">
        <v>0</v>
      </c>
      <c r="D3263" s="292">
        <v>0</v>
      </c>
    </row>
    <row r="3264" spans="1:4">
      <c r="A3264" s="294" t="s">
        <v>80</v>
      </c>
      <c r="B3264" s="292">
        <v>0</v>
      </c>
      <c r="C3264" s="292">
        <v>0</v>
      </c>
      <c r="D3264" s="292">
        <v>0</v>
      </c>
    </row>
    <row r="3265" spans="1:4">
      <c r="A3265" s="294" t="s">
        <v>104</v>
      </c>
      <c r="B3265" s="292">
        <v>0</v>
      </c>
      <c r="C3265" s="292">
        <v>0</v>
      </c>
      <c r="D3265" s="292">
        <v>0</v>
      </c>
    </row>
    <row r="3266" spans="1:4">
      <c r="A3266" s="294" t="s">
        <v>83</v>
      </c>
      <c r="B3266" s="292">
        <v>0</v>
      </c>
      <c r="C3266" s="292">
        <v>0</v>
      </c>
      <c r="D3266" s="292">
        <v>0</v>
      </c>
    </row>
    <row r="3267" spans="1:4">
      <c r="A3267" s="294" t="s">
        <v>84</v>
      </c>
      <c r="B3267" s="292">
        <v>0</v>
      </c>
      <c r="C3267" s="292">
        <v>0</v>
      </c>
      <c r="D3267" s="292">
        <v>0</v>
      </c>
    </row>
    <row r="3268" spans="1:4">
      <c r="A3268" s="294" t="s">
        <v>85</v>
      </c>
      <c r="B3268" s="292">
        <v>0</v>
      </c>
      <c r="C3268" s="292">
        <v>0</v>
      </c>
      <c r="D3268" s="292">
        <v>0</v>
      </c>
    </row>
    <row r="3269" spans="1:4">
      <c r="A3269" s="294" t="s">
        <v>86</v>
      </c>
      <c r="B3269" s="292">
        <v>0</v>
      </c>
      <c r="C3269" s="292">
        <v>0</v>
      </c>
      <c r="D3269" s="292">
        <v>0</v>
      </c>
    </row>
    <row r="3270" spans="1:4">
      <c r="A3270" s="294" t="s">
        <v>92</v>
      </c>
      <c r="B3270" s="292">
        <v>0</v>
      </c>
      <c r="C3270" s="292">
        <v>0</v>
      </c>
      <c r="D3270" s="292">
        <v>0</v>
      </c>
    </row>
    <row r="3271" spans="1:4">
      <c r="A3271" s="291" t="s">
        <v>735</v>
      </c>
      <c r="B3271" s="292">
        <v>0</v>
      </c>
      <c r="C3271" s="292">
        <v>0</v>
      </c>
      <c r="D3271" s="292">
        <v>0</v>
      </c>
    </row>
    <row r="3272" spans="1:4">
      <c r="A3272" s="294" t="s">
        <v>91</v>
      </c>
      <c r="B3272" s="292">
        <v>0</v>
      </c>
      <c r="C3272" s="292">
        <v>0</v>
      </c>
      <c r="D3272" s="292">
        <v>0</v>
      </c>
    </row>
    <row r="3273" spans="1:4">
      <c r="A3273" s="294" t="s">
        <v>83</v>
      </c>
      <c r="B3273" s="292">
        <v>0</v>
      </c>
      <c r="C3273" s="292">
        <v>0</v>
      </c>
      <c r="D3273" s="292">
        <v>0</v>
      </c>
    </row>
    <row r="3274" spans="1:4">
      <c r="A3274" s="294" t="s">
        <v>85</v>
      </c>
      <c r="B3274" s="292">
        <v>0</v>
      </c>
      <c r="C3274" s="292">
        <v>0</v>
      </c>
      <c r="D3274" s="292">
        <v>0</v>
      </c>
    </row>
    <row r="3275" spans="1:4">
      <c r="A3275" s="294" t="s">
        <v>86</v>
      </c>
      <c r="B3275" s="292">
        <v>0</v>
      </c>
      <c r="C3275" s="292">
        <v>0</v>
      </c>
      <c r="D3275" s="292">
        <v>0</v>
      </c>
    </row>
    <row r="3276" spans="1:4">
      <c r="A3276" s="294" t="s">
        <v>98</v>
      </c>
      <c r="B3276" s="292">
        <v>0</v>
      </c>
      <c r="C3276" s="292">
        <v>0</v>
      </c>
      <c r="D3276" s="292">
        <v>0</v>
      </c>
    </row>
    <row r="3277" spans="1:4">
      <c r="A3277" s="294" t="s">
        <v>99</v>
      </c>
      <c r="B3277" s="292">
        <v>0</v>
      </c>
      <c r="C3277" s="292">
        <v>0</v>
      </c>
      <c r="D3277" s="292">
        <v>0</v>
      </c>
    </row>
    <row r="3278" spans="1:4">
      <c r="A3278" s="294" t="s">
        <v>92</v>
      </c>
      <c r="B3278" s="292">
        <v>0</v>
      </c>
      <c r="C3278" s="292">
        <v>0</v>
      </c>
      <c r="D3278" s="292">
        <v>0</v>
      </c>
    </row>
    <row r="3279" spans="1:4">
      <c r="A3279" s="294" t="s">
        <v>94</v>
      </c>
      <c r="B3279" s="292">
        <v>0</v>
      </c>
      <c r="C3279" s="292">
        <v>0</v>
      </c>
      <c r="D3279" s="292">
        <v>0</v>
      </c>
    </row>
    <row r="3280" spans="1:4">
      <c r="A3280" s="294" t="s">
        <v>676</v>
      </c>
      <c r="B3280" s="292">
        <v>0</v>
      </c>
      <c r="C3280" s="292">
        <v>0</v>
      </c>
      <c r="D3280" s="292">
        <v>0</v>
      </c>
    </row>
    <row r="3281" spans="1:4">
      <c r="A3281" s="291" t="s">
        <v>736</v>
      </c>
      <c r="B3281" s="292">
        <v>0</v>
      </c>
      <c r="C3281" s="292">
        <v>0</v>
      </c>
      <c r="D3281" s="292">
        <v>0</v>
      </c>
    </row>
    <row r="3282" spans="1:4">
      <c r="A3282" s="294" t="s">
        <v>83</v>
      </c>
      <c r="B3282" s="292">
        <v>0</v>
      </c>
      <c r="C3282" s="292">
        <v>0</v>
      </c>
      <c r="D3282" s="292">
        <v>0</v>
      </c>
    </row>
    <row r="3283" spans="1:4">
      <c r="A3283" s="294" t="s">
        <v>84</v>
      </c>
      <c r="B3283" s="292">
        <v>0</v>
      </c>
      <c r="C3283" s="292">
        <v>0</v>
      </c>
      <c r="D3283" s="292">
        <v>0</v>
      </c>
    </row>
    <row r="3284" spans="1:4">
      <c r="A3284" s="294" t="s">
        <v>171</v>
      </c>
      <c r="B3284" s="292">
        <v>0</v>
      </c>
      <c r="C3284" s="292">
        <v>0</v>
      </c>
      <c r="D3284" s="292">
        <v>0</v>
      </c>
    </row>
    <row r="3285" spans="1:4">
      <c r="A3285" s="294" t="s">
        <v>217</v>
      </c>
      <c r="B3285" s="292">
        <v>0</v>
      </c>
      <c r="C3285" s="292">
        <v>0</v>
      </c>
      <c r="D3285" s="292">
        <v>0</v>
      </c>
    </row>
    <row r="3286" spans="1:4">
      <c r="A3286" s="294" t="s">
        <v>173</v>
      </c>
      <c r="B3286" s="292">
        <v>0</v>
      </c>
      <c r="C3286" s="292">
        <v>0</v>
      </c>
      <c r="D3286" s="292">
        <v>0</v>
      </c>
    </row>
    <row r="3287" spans="1:4">
      <c r="A3287" s="294" t="s">
        <v>86</v>
      </c>
      <c r="B3287" s="292">
        <v>0</v>
      </c>
      <c r="C3287" s="292">
        <v>0</v>
      </c>
      <c r="D3287" s="292">
        <v>0</v>
      </c>
    </row>
    <row r="3288" spans="1:4">
      <c r="A3288" s="294" t="s">
        <v>92</v>
      </c>
      <c r="B3288" s="292">
        <v>0</v>
      </c>
      <c r="C3288" s="292">
        <v>0</v>
      </c>
      <c r="D3288" s="292">
        <v>0</v>
      </c>
    </row>
    <row r="3289" spans="1:4">
      <c r="A3289" s="294" t="s">
        <v>110</v>
      </c>
      <c r="B3289" s="292">
        <v>0</v>
      </c>
      <c r="C3289" s="292">
        <v>0</v>
      </c>
      <c r="D3289" s="292">
        <v>0</v>
      </c>
    </row>
    <row r="3290" spans="1:4">
      <c r="A3290" s="294" t="s">
        <v>88</v>
      </c>
      <c r="B3290" s="292">
        <v>0</v>
      </c>
      <c r="C3290" s="292">
        <v>0</v>
      </c>
      <c r="D3290" s="292">
        <v>0</v>
      </c>
    </row>
    <row r="3291" spans="1:4">
      <c r="A3291" s="294" t="s">
        <v>94</v>
      </c>
      <c r="B3291" s="292">
        <v>0</v>
      </c>
      <c r="C3291" s="292">
        <v>0</v>
      </c>
      <c r="D3291" s="292">
        <v>0</v>
      </c>
    </row>
    <row r="3292" spans="1:4">
      <c r="A3292" s="294" t="s">
        <v>666</v>
      </c>
      <c r="B3292" s="292">
        <v>0</v>
      </c>
      <c r="C3292" s="292">
        <v>0</v>
      </c>
      <c r="D3292" s="292">
        <v>0</v>
      </c>
    </row>
    <row r="3293" spans="1:4">
      <c r="A3293" s="291" t="s">
        <v>737</v>
      </c>
      <c r="B3293" s="292">
        <v>0</v>
      </c>
      <c r="C3293" s="292">
        <v>0</v>
      </c>
      <c r="D3293" s="292">
        <v>0</v>
      </c>
    </row>
    <row r="3294" spans="1:4">
      <c r="A3294" s="294" t="s">
        <v>80</v>
      </c>
      <c r="B3294" s="292">
        <v>0</v>
      </c>
      <c r="C3294" s="292">
        <v>0</v>
      </c>
      <c r="D3294" s="292">
        <v>0</v>
      </c>
    </row>
    <row r="3295" spans="1:4">
      <c r="A3295" s="294" t="s">
        <v>91</v>
      </c>
      <c r="B3295" s="292">
        <v>0</v>
      </c>
      <c r="C3295" s="292">
        <v>0</v>
      </c>
      <c r="D3295" s="292">
        <v>0</v>
      </c>
    </row>
    <row r="3296" spans="1:4">
      <c r="A3296" s="294" t="s">
        <v>83</v>
      </c>
      <c r="B3296" s="292">
        <v>0</v>
      </c>
      <c r="C3296" s="292">
        <v>0</v>
      </c>
      <c r="D3296" s="292">
        <v>0</v>
      </c>
    </row>
    <row r="3297" spans="1:4">
      <c r="A3297" s="294" t="s">
        <v>84</v>
      </c>
      <c r="B3297" s="292">
        <v>0</v>
      </c>
      <c r="C3297" s="292">
        <v>0</v>
      </c>
      <c r="D3297" s="292">
        <v>0</v>
      </c>
    </row>
    <row r="3298" spans="1:4">
      <c r="A3298" s="294" t="s">
        <v>86</v>
      </c>
      <c r="B3298" s="292">
        <v>0</v>
      </c>
      <c r="C3298" s="292">
        <v>0</v>
      </c>
      <c r="D3298" s="292">
        <v>0</v>
      </c>
    </row>
    <row r="3299" spans="1:4">
      <c r="A3299" s="294" t="s">
        <v>98</v>
      </c>
      <c r="B3299" s="292">
        <v>0</v>
      </c>
      <c r="C3299" s="292">
        <v>0</v>
      </c>
      <c r="D3299" s="292">
        <v>0</v>
      </c>
    </row>
    <row r="3300" spans="1:4">
      <c r="A3300" s="294" t="s">
        <v>99</v>
      </c>
      <c r="B3300" s="292">
        <v>0</v>
      </c>
      <c r="C3300" s="292">
        <v>0</v>
      </c>
      <c r="D3300" s="292">
        <v>0</v>
      </c>
    </row>
    <row r="3301" spans="1:4">
      <c r="A3301" s="294" t="s">
        <v>92</v>
      </c>
      <c r="B3301" s="292">
        <v>0</v>
      </c>
      <c r="C3301" s="292">
        <v>0</v>
      </c>
      <c r="D3301" s="292">
        <v>0</v>
      </c>
    </row>
    <row r="3302" spans="1:4">
      <c r="A3302" s="294" t="s">
        <v>94</v>
      </c>
      <c r="B3302" s="292">
        <v>0</v>
      </c>
      <c r="C3302" s="292">
        <v>0</v>
      </c>
      <c r="D3302" s="292">
        <v>0</v>
      </c>
    </row>
    <row r="3303" spans="1:4">
      <c r="A3303" s="291" t="s">
        <v>738</v>
      </c>
      <c r="B3303" s="292">
        <v>0</v>
      </c>
      <c r="C3303" s="292">
        <v>0</v>
      </c>
      <c r="D3303" s="292">
        <v>0</v>
      </c>
    </row>
    <row r="3304" spans="1:4">
      <c r="A3304" s="294" t="s">
        <v>91</v>
      </c>
      <c r="B3304" s="292">
        <v>0</v>
      </c>
      <c r="C3304" s="292">
        <v>0</v>
      </c>
      <c r="D3304" s="292">
        <v>0</v>
      </c>
    </row>
    <row r="3305" spans="1:4">
      <c r="A3305" s="294" t="s">
        <v>83</v>
      </c>
      <c r="B3305" s="292">
        <v>0</v>
      </c>
      <c r="C3305" s="292">
        <v>0</v>
      </c>
      <c r="D3305" s="292">
        <v>0</v>
      </c>
    </row>
    <row r="3306" spans="1:4">
      <c r="A3306" s="294" t="s">
        <v>85</v>
      </c>
      <c r="B3306" s="292">
        <v>0</v>
      </c>
      <c r="C3306" s="292">
        <v>0</v>
      </c>
      <c r="D3306" s="292">
        <v>0</v>
      </c>
    </row>
    <row r="3307" spans="1:4">
      <c r="A3307" s="294" t="s">
        <v>97</v>
      </c>
      <c r="B3307" s="292">
        <v>0</v>
      </c>
      <c r="C3307" s="292">
        <v>0</v>
      </c>
      <c r="D3307" s="292">
        <v>0</v>
      </c>
    </row>
    <row r="3308" spans="1:4">
      <c r="A3308" s="294" t="s">
        <v>86</v>
      </c>
      <c r="B3308" s="292">
        <v>0</v>
      </c>
      <c r="C3308" s="292">
        <v>0</v>
      </c>
      <c r="D3308" s="292">
        <v>0</v>
      </c>
    </row>
    <row r="3309" spans="1:4">
      <c r="A3309" s="294" t="s">
        <v>98</v>
      </c>
      <c r="B3309" s="292">
        <v>0</v>
      </c>
      <c r="C3309" s="292">
        <v>0</v>
      </c>
      <c r="D3309" s="292">
        <v>0</v>
      </c>
    </row>
    <row r="3310" spans="1:4">
      <c r="A3310" s="294" t="s">
        <v>399</v>
      </c>
      <c r="B3310" s="292">
        <v>0</v>
      </c>
      <c r="C3310" s="292">
        <v>0</v>
      </c>
      <c r="D3310" s="292">
        <v>0</v>
      </c>
    </row>
    <row r="3311" spans="1:4">
      <c r="A3311" s="294" t="s">
        <v>99</v>
      </c>
      <c r="B3311" s="292">
        <v>0</v>
      </c>
      <c r="C3311" s="292">
        <v>0</v>
      </c>
      <c r="D3311" s="292">
        <v>0</v>
      </c>
    </row>
    <row r="3312" spans="1:4">
      <c r="A3312" s="294" t="s">
        <v>92</v>
      </c>
      <c r="B3312" s="292">
        <v>0</v>
      </c>
      <c r="C3312" s="292">
        <v>0</v>
      </c>
      <c r="D3312" s="292">
        <v>0</v>
      </c>
    </row>
    <row r="3313" spans="1:4">
      <c r="A3313" s="294" t="s">
        <v>110</v>
      </c>
      <c r="B3313" s="292">
        <v>0</v>
      </c>
      <c r="C3313" s="292">
        <v>0</v>
      </c>
      <c r="D3313" s="292">
        <v>0</v>
      </c>
    </row>
    <row r="3314" spans="1:4">
      <c r="A3314" s="294" t="s">
        <v>402</v>
      </c>
      <c r="B3314" s="292">
        <v>0</v>
      </c>
      <c r="C3314" s="292">
        <v>0</v>
      </c>
      <c r="D3314" s="292">
        <v>0</v>
      </c>
    </row>
    <row r="3315" spans="1:4">
      <c r="A3315" s="291" t="s">
        <v>739</v>
      </c>
      <c r="B3315" s="292">
        <v>0</v>
      </c>
      <c r="C3315" s="292">
        <v>0</v>
      </c>
      <c r="D3315" s="292">
        <v>0</v>
      </c>
    </row>
    <row r="3316" spans="1:4">
      <c r="A3316" s="294" t="s">
        <v>83</v>
      </c>
      <c r="B3316" s="292">
        <v>0</v>
      </c>
      <c r="C3316" s="292">
        <v>0</v>
      </c>
      <c r="D3316" s="292">
        <v>0</v>
      </c>
    </row>
    <row r="3317" spans="1:4">
      <c r="A3317" s="294" t="s">
        <v>86</v>
      </c>
      <c r="B3317" s="292">
        <v>0</v>
      </c>
      <c r="C3317" s="292">
        <v>0</v>
      </c>
      <c r="D3317" s="292">
        <v>0</v>
      </c>
    </row>
    <row r="3318" spans="1:4">
      <c r="A3318" s="294" t="s">
        <v>402</v>
      </c>
      <c r="B3318" s="292">
        <v>0</v>
      </c>
      <c r="C3318" s="292">
        <v>0</v>
      </c>
      <c r="D3318" s="292">
        <v>0</v>
      </c>
    </row>
    <row r="3319" spans="1:4">
      <c r="A3319" s="294" t="s">
        <v>112</v>
      </c>
      <c r="B3319" s="292">
        <v>0</v>
      </c>
      <c r="C3319" s="292">
        <v>0</v>
      </c>
      <c r="D3319" s="292">
        <v>0</v>
      </c>
    </row>
    <row r="3320" spans="1:4">
      <c r="A3320" s="294" t="s">
        <v>665</v>
      </c>
      <c r="B3320" s="292">
        <v>0</v>
      </c>
      <c r="C3320" s="292">
        <v>0</v>
      </c>
      <c r="D3320" s="292">
        <v>0</v>
      </c>
    </row>
    <row r="3321" spans="1:4">
      <c r="A3321" s="294" t="s">
        <v>673</v>
      </c>
      <c r="B3321" s="292">
        <v>0</v>
      </c>
      <c r="C3321" s="292">
        <v>0</v>
      </c>
      <c r="D3321" s="292">
        <v>0</v>
      </c>
    </row>
    <row r="3322" spans="1:4">
      <c r="A3322" s="291" t="s">
        <v>740</v>
      </c>
      <c r="B3322" s="292">
        <v>0</v>
      </c>
      <c r="C3322" s="292">
        <v>0</v>
      </c>
      <c r="D3322" s="292">
        <v>0</v>
      </c>
    </row>
    <row r="3323" spans="1:4">
      <c r="A3323" s="294" t="s">
        <v>83</v>
      </c>
      <c r="B3323" s="292">
        <v>0</v>
      </c>
      <c r="C3323" s="292">
        <v>0</v>
      </c>
      <c r="D3323" s="292">
        <v>0</v>
      </c>
    </row>
    <row r="3324" spans="1:4">
      <c r="A3324" s="294" t="s">
        <v>169</v>
      </c>
      <c r="B3324" s="292">
        <v>0</v>
      </c>
      <c r="C3324" s="292">
        <v>0</v>
      </c>
      <c r="D3324" s="292">
        <v>0</v>
      </c>
    </row>
    <row r="3325" spans="1:4">
      <c r="A3325" s="294" t="s">
        <v>84</v>
      </c>
      <c r="B3325" s="292">
        <v>0</v>
      </c>
      <c r="C3325" s="292">
        <v>0</v>
      </c>
      <c r="D3325" s="292">
        <v>0</v>
      </c>
    </row>
    <row r="3326" spans="1:4">
      <c r="A3326" s="294" t="s">
        <v>133</v>
      </c>
      <c r="B3326" s="292">
        <v>0</v>
      </c>
      <c r="C3326" s="292">
        <v>0</v>
      </c>
      <c r="D3326" s="292">
        <v>0</v>
      </c>
    </row>
    <row r="3327" spans="1:4">
      <c r="A3327" s="294" t="s">
        <v>135</v>
      </c>
      <c r="B3327" s="292">
        <v>0</v>
      </c>
      <c r="C3327" s="292">
        <v>0</v>
      </c>
      <c r="D3327" s="292">
        <v>0</v>
      </c>
    </row>
    <row r="3328" spans="1:4">
      <c r="A3328" s="294" t="s">
        <v>86</v>
      </c>
      <c r="B3328" s="292">
        <v>0</v>
      </c>
      <c r="C3328" s="292">
        <v>0</v>
      </c>
      <c r="D3328" s="292">
        <v>0</v>
      </c>
    </row>
    <row r="3329" spans="1:4">
      <c r="A3329" s="294" t="s">
        <v>92</v>
      </c>
      <c r="B3329" s="292">
        <v>0</v>
      </c>
      <c r="C3329" s="292">
        <v>0</v>
      </c>
      <c r="D3329" s="292">
        <v>0</v>
      </c>
    </row>
    <row r="3330" spans="1:4">
      <c r="A3330" s="294" t="s">
        <v>93</v>
      </c>
      <c r="B3330" s="292">
        <v>0</v>
      </c>
      <c r="C3330" s="292">
        <v>0</v>
      </c>
      <c r="D3330" s="292">
        <v>0</v>
      </c>
    </row>
    <row r="3331" spans="1:4">
      <c r="A3331" s="291" t="s">
        <v>741</v>
      </c>
      <c r="B3331" s="292">
        <v>0</v>
      </c>
      <c r="C3331" s="292">
        <v>0</v>
      </c>
      <c r="D3331" s="292">
        <v>0</v>
      </c>
    </row>
    <row r="3332" spans="1:4">
      <c r="A3332" s="294" t="s">
        <v>80</v>
      </c>
      <c r="B3332" s="292">
        <v>0</v>
      </c>
      <c r="C3332" s="292">
        <v>0</v>
      </c>
      <c r="D3332" s="292">
        <v>0</v>
      </c>
    </row>
    <row r="3333" spans="1:4">
      <c r="A3333" s="294" t="s">
        <v>91</v>
      </c>
      <c r="B3333" s="292">
        <v>0</v>
      </c>
      <c r="C3333" s="292">
        <v>0</v>
      </c>
      <c r="D3333" s="292">
        <v>0</v>
      </c>
    </row>
    <row r="3334" spans="1:4">
      <c r="A3334" s="294" t="s">
        <v>83</v>
      </c>
      <c r="B3334" s="292">
        <v>0</v>
      </c>
      <c r="C3334" s="292">
        <v>0</v>
      </c>
      <c r="D3334" s="292">
        <v>0</v>
      </c>
    </row>
    <row r="3335" spans="1:4">
      <c r="A3335" s="294" t="s">
        <v>84</v>
      </c>
      <c r="B3335" s="292">
        <v>0</v>
      </c>
      <c r="C3335" s="292">
        <v>0</v>
      </c>
      <c r="D3335" s="292">
        <v>0</v>
      </c>
    </row>
    <row r="3336" spans="1:4">
      <c r="A3336" s="294" t="s">
        <v>86</v>
      </c>
      <c r="B3336" s="292">
        <v>0</v>
      </c>
      <c r="C3336" s="292">
        <v>0</v>
      </c>
      <c r="D3336" s="292">
        <v>0</v>
      </c>
    </row>
    <row r="3337" spans="1:4">
      <c r="A3337" s="294" t="s">
        <v>98</v>
      </c>
      <c r="B3337" s="292">
        <v>0</v>
      </c>
      <c r="C3337" s="292">
        <v>0</v>
      </c>
      <c r="D3337" s="292">
        <v>0</v>
      </c>
    </row>
    <row r="3338" spans="1:4">
      <c r="A3338" s="294" t="s">
        <v>99</v>
      </c>
      <c r="B3338" s="292">
        <v>0</v>
      </c>
      <c r="C3338" s="292">
        <v>0</v>
      </c>
      <c r="D3338" s="292">
        <v>0</v>
      </c>
    </row>
    <row r="3339" spans="1:4">
      <c r="A3339" s="294" t="s">
        <v>92</v>
      </c>
      <c r="B3339" s="292">
        <v>0</v>
      </c>
      <c r="C3339" s="292">
        <v>0</v>
      </c>
      <c r="D3339" s="292">
        <v>0</v>
      </c>
    </row>
    <row r="3340" spans="1:4">
      <c r="A3340" s="294" t="s">
        <v>88</v>
      </c>
      <c r="B3340" s="292">
        <v>0</v>
      </c>
      <c r="C3340" s="292">
        <v>0</v>
      </c>
      <c r="D3340" s="292">
        <v>0</v>
      </c>
    </row>
    <row r="3341" spans="1:4">
      <c r="A3341" s="294" t="s">
        <v>665</v>
      </c>
      <c r="B3341" s="292">
        <v>0</v>
      </c>
      <c r="C3341" s="292">
        <v>0</v>
      </c>
      <c r="D3341" s="292">
        <v>0</v>
      </c>
    </row>
    <row r="3342" spans="1:4">
      <c r="A3342" s="291" t="s">
        <v>742</v>
      </c>
      <c r="B3342" s="292">
        <v>0</v>
      </c>
      <c r="C3342" s="292">
        <v>0</v>
      </c>
      <c r="D3342" s="292">
        <v>0</v>
      </c>
    </row>
    <row r="3343" spans="1:4">
      <c r="A3343" s="294" t="s">
        <v>91</v>
      </c>
      <c r="B3343" s="292">
        <v>0</v>
      </c>
      <c r="C3343" s="292">
        <v>0</v>
      </c>
      <c r="D3343" s="292">
        <v>0</v>
      </c>
    </row>
    <row r="3344" spans="1:4">
      <c r="A3344" s="294" t="s">
        <v>83</v>
      </c>
      <c r="B3344" s="292">
        <v>0</v>
      </c>
      <c r="C3344" s="292">
        <v>0</v>
      </c>
      <c r="D3344" s="292">
        <v>0</v>
      </c>
    </row>
    <row r="3345" spans="1:4">
      <c r="A3345" s="294" t="s">
        <v>86</v>
      </c>
      <c r="B3345" s="292">
        <v>0</v>
      </c>
      <c r="C3345" s="292">
        <v>0</v>
      </c>
      <c r="D3345" s="292">
        <v>0</v>
      </c>
    </row>
    <row r="3346" spans="1:4">
      <c r="A3346" s="294" t="s">
        <v>99</v>
      </c>
      <c r="B3346" s="292">
        <v>0</v>
      </c>
      <c r="C3346" s="292">
        <v>0</v>
      </c>
      <c r="D3346" s="292">
        <v>0</v>
      </c>
    </row>
    <row r="3347" spans="1:4">
      <c r="A3347" s="294" t="s">
        <v>88</v>
      </c>
      <c r="B3347" s="292">
        <v>0</v>
      </c>
      <c r="C3347" s="292">
        <v>0</v>
      </c>
      <c r="D3347" s="292">
        <v>0</v>
      </c>
    </row>
    <row r="3348" spans="1:4">
      <c r="A3348" s="291" t="s">
        <v>743</v>
      </c>
      <c r="B3348" s="292">
        <v>0</v>
      </c>
      <c r="C3348" s="292">
        <v>0</v>
      </c>
      <c r="D3348" s="292">
        <v>0</v>
      </c>
    </row>
    <row r="3349" spans="1:4">
      <c r="A3349" s="294" t="s">
        <v>83</v>
      </c>
      <c r="B3349" s="292">
        <v>0</v>
      </c>
      <c r="C3349" s="292">
        <v>0</v>
      </c>
      <c r="D3349" s="292">
        <v>0</v>
      </c>
    </row>
    <row r="3350" spans="1:4">
      <c r="A3350" s="294" t="s">
        <v>84</v>
      </c>
      <c r="B3350" s="292">
        <v>0</v>
      </c>
      <c r="C3350" s="292">
        <v>0</v>
      </c>
      <c r="D3350" s="292">
        <v>0</v>
      </c>
    </row>
    <row r="3351" spans="1:4">
      <c r="A3351" s="294" t="s">
        <v>744</v>
      </c>
      <c r="B3351" s="292">
        <v>0</v>
      </c>
      <c r="C3351" s="292">
        <v>0</v>
      </c>
      <c r="D3351" s="292">
        <v>0</v>
      </c>
    </row>
    <row r="3352" spans="1:4">
      <c r="A3352" s="294" t="s">
        <v>86</v>
      </c>
      <c r="B3352" s="292">
        <v>0</v>
      </c>
      <c r="C3352" s="292">
        <v>0</v>
      </c>
      <c r="D3352" s="292">
        <v>0</v>
      </c>
    </row>
    <row r="3353" spans="1:4">
      <c r="A3353" s="294" t="s">
        <v>98</v>
      </c>
      <c r="B3353" s="292">
        <v>0</v>
      </c>
      <c r="C3353" s="292">
        <v>0</v>
      </c>
      <c r="D3353" s="292">
        <v>0</v>
      </c>
    </row>
    <row r="3354" spans="1:4">
      <c r="A3354" s="294" t="s">
        <v>92</v>
      </c>
      <c r="B3354" s="292">
        <v>0</v>
      </c>
      <c r="C3354" s="292">
        <v>0</v>
      </c>
      <c r="D3354" s="292">
        <v>0</v>
      </c>
    </row>
    <row r="3355" spans="1:4">
      <c r="A3355" s="294" t="s">
        <v>111</v>
      </c>
      <c r="B3355" s="292">
        <v>0</v>
      </c>
      <c r="C3355" s="292">
        <v>0</v>
      </c>
      <c r="D3355" s="292">
        <v>0</v>
      </c>
    </row>
    <row r="3356" spans="1:4">
      <c r="A3356" s="294" t="s">
        <v>88</v>
      </c>
      <c r="B3356" s="292">
        <v>0</v>
      </c>
      <c r="C3356" s="292">
        <v>0</v>
      </c>
      <c r="D3356" s="292">
        <v>0</v>
      </c>
    </row>
    <row r="3357" spans="1:4">
      <c r="A3357" s="294" t="s">
        <v>93</v>
      </c>
      <c r="B3357" s="292">
        <v>0</v>
      </c>
      <c r="C3357" s="292">
        <v>0</v>
      </c>
      <c r="D3357" s="292">
        <v>0</v>
      </c>
    </row>
    <row r="3358" spans="1:4">
      <c r="A3358" s="294" t="s">
        <v>94</v>
      </c>
      <c r="B3358" s="292">
        <v>0</v>
      </c>
      <c r="C3358" s="292">
        <v>0</v>
      </c>
      <c r="D3358" s="292">
        <v>0</v>
      </c>
    </row>
    <row r="3359" spans="1:4">
      <c r="A3359" s="291" t="s">
        <v>745</v>
      </c>
      <c r="B3359" s="292">
        <v>0</v>
      </c>
      <c r="C3359" s="292">
        <v>0</v>
      </c>
      <c r="D3359" s="292">
        <v>0</v>
      </c>
    </row>
    <row r="3360" spans="1:4">
      <c r="A3360" s="294" t="s">
        <v>80</v>
      </c>
      <c r="B3360" s="292">
        <v>0</v>
      </c>
      <c r="C3360" s="292">
        <v>0</v>
      </c>
      <c r="D3360" s="292">
        <v>0</v>
      </c>
    </row>
    <row r="3361" spans="1:4">
      <c r="A3361" s="294" t="s">
        <v>184</v>
      </c>
      <c r="B3361" s="292">
        <v>0</v>
      </c>
      <c r="C3361" s="292">
        <v>0</v>
      </c>
      <c r="D3361" s="292">
        <v>0</v>
      </c>
    </row>
    <row r="3362" spans="1:4">
      <c r="A3362" s="294" t="s">
        <v>104</v>
      </c>
      <c r="B3362" s="292">
        <v>0</v>
      </c>
      <c r="C3362" s="292">
        <v>0</v>
      </c>
      <c r="D3362" s="292">
        <v>0</v>
      </c>
    </row>
    <row r="3363" spans="1:4">
      <c r="A3363" s="294" t="s">
        <v>83</v>
      </c>
      <c r="B3363" s="292">
        <v>0</v>
      </c>
      <c r="C3363" s="292">
        <v>0</v>
      </c>
      <c r="D3363" s="292">
        <v>0</v>
      </c>
    </row>
    <row r="3364" spans="1:4">
      <c r="A3364" s="294" t="s">
        <v>84</v>
      </c>
      <c r="B3364" s="292">
        <v>0</v>
      </c>
      <c r="C3364" s="292">
        <v>0</v>
      </c>
      <c r="D3364" s="292">
        <v>0</v>
      </c>
    </row>
    <row r="3365" spans="1:4">
      <c r="A3365" s="294" t="s">
        <v>85</v>
      </c>
      <c r="B3365" s="292">
        <v>0</v>
      </c>
      <c r="C3365" s="292">
        <v>0</v>
      </c>
      <c r="D3365" s="292">
        <v>0</v>
      </c>
    </row>
    <row r="3366" spans="1:4">
      <c r="A3366" s="294" t="s">
        <v>97</v>
      </c>
      <c r="B3366" s="292">
        <v>0</v>
      </c>
      <c r="C3366" s="292">
        <v>0</v>
      </c>
      <c r="D3366" s="292">
        <v>0</v>
      </c>
    </row>
    <row r="3367" spans="1:4">
      <c r="A3367" s="294" t="s">
        <v>86</v>
      </c>
      <c r="B3367" s="292">
        <v>0</v>
      </c>
      <c r="C3367" s="292">
        <v>0</v>
      </c>
      <c r="D3367" s="292">
        <v>0</v>
      </c>
    </row>
    <row r="3368" spans="1:4">
      <c r="A3368" s="294" t="s">
        <v>98</v>
      </c>
      <c r="B3368" s="292">
        <v>0</v>
      </c>
      <c r="C3368" s="292">
        <v>0</v>
      </c>
      <c r="D3368" s="292">
        <v>0</v>
      </c>
    </row>
    <row r="3369" spans="1:4">
      <c r="A3369" s="294" t="s">
        <v>99</v>
      </c>
      <c r="B3369" s="292">
        <v>0</v>
      </c>
      <c r="C3369" s="292">
        <v>0</v>
      </c>
      <c r="D3369" s="292">
        <v>0</v>
      </c>
    </row>
    <row r="3370" spans="1:4">
      <c r="A3370" s="294" t="s">
        <v>92</v>
      </c>
      <c r="B3370" s="292">
        <v>0</v>
      </c>
      <c r="C3370" s="292">
        <v>0</v>
      </c>
      <c r="D3370" s="292">
        <v>0</v>
      </c>
    </row>
    <row r="3371" spans="1:4">
      <c r="A3371" s="294" t="s">
        <v>93</v>
      </c>
      <c r="B3371" s="292">
        <v>0</v>
      </c>
      <c r="C3371" s="292">
        <v>0</v>
      </c>
      <c r="D3371" s="292">
        <v>0</v>
      </c>
    </row>
    <row r="3372" spans="1:4">
      <c r="A3372" s="294" t="s">
        <v>112</v>
      </c>
      <c r="B3372" s="292">
        <v>0</v>
      </c>
      <c r="C3372" s="292">
        <v>0</v>
      </c>
      <c r="D3372" s="292">
        <v>0</v>
      </c>
    </row>
    <row r="3373" spans="1:4">
      <c r="A3373" s="294" t="s">
        <v>89</v>
      </c>
      <c r="B3373" s="292">
        <v>0</v>
      </c>
      <c r="C3373" s="292">
        <v>0</v>
      </c>
      <c r="D3373" s="292">
        <v>0</v>
      </c>
    </row>
    <row r="3374" spans="1:4">
      <c r="A3374" s="294" t="s">
        <v>113</v>
      </c>
      <c r="B3374" s="292">
        <v>0</v>
      </c>
      <c r="C3374" s="292">
        <v>0</v>
      </c>
      <c r="D3374" s="292">
        <v>0</v>
      </c>
    </row>
    <row r="3375" spans="1:4">
      <c r="A3375" s="294" t="s">
        <v>114</v>
      </c>
      <c r="B3375" s="292">
        <v>0</v>
      </c>
      <c r="C3375" s="292">
        <v>0</v>
      </c>
      <c r="D3375" s="292">
        <v>0</v>
      </c>
    </row>
    <row r="3376" spans="1:4">
      <c r="A3376" s="294" t="s">
        <v>115</v>
      </c>
      <c r="B3376" s="292">
        <v>0</v>
      </c>
      <c r="C3376" s="292">
        <v>0</v>
      </c>
      <c r="D3376" s="292">
        <v>0</v>
      </c>
    </row>
    <row r="3377" spans="1:4">
      <c r="A3377" s="291" t="s">
        <v>746</v>
      </c>
      <c r="B3377" s="292">
        <v>0</v>
      </c>
      <c r="C3377" s="292">
        <v>0</v>
      </c>
      <c r="D3377" s="292">
        <v>0</v>
      </c>
    </row>
    <row r="3378" spans="1:4">
      <c r="A3378" s="294" t="s">
        <v>91</v>
      </c>
      <c r="B3378" s="292">
        <v>0</v>
      </c>
      <c r="C3378" s="292">
        <v>0</v>
      </c>
      <c r="D3378" s="292">
        <v>0</v>
      </c>
    </row>
    <row r="3379" spans="1:4">
      <c r="A3379" s="294" t="s">
        <v>747</v>
      </c>
      <c r="B3379" s="292">
        <v>0</v>
      </c>
      <c r="C3379" s="292">
        <v>0</v>
      </c>
      <c r="D3379" s="292">
        <v>0</v>
      </c>
    </row>
    <row r="3380" spans="1:4">
      <c r="A3380" s="294" t="s">
        <v>83</v>
      </c>
      <c r="B3380" s="292">
        <v>0</v>
      </c>
      <c r="C3380" s="292">
        <v>0</v>
      </c>
      <c r="D3380" s="292">
        <v>0</v>
      </c>
    </row>
    <row r="3381" spans="1:4">
      <c r="A3381" s="294" t="s">
        <v>85</v>
      </c>
      <c r="B3381" s="292">
        <v>0</v>
      </c>
      <c r="C3381" s="292">
        <v>0</v>
      </c>
      <c r="D3381" s="292">
        <v>0</v>
      </c>
    </row>
    <row r="3382" spans="1:4">
      <c r="A3382" s="294" t="s">
        <v>106</v>
      </c>
      <c r="B3382" s="292">
        <v>0</v>
      </c>
      <c r="C3382" s="292">
        <v>0</v>
      </c>
      <c r="D3382" s="292">
        <v>0</v>
      </c>
    </row>
    <row r="3383" spans="1:4">
      <c r="A3383" s="294" t="s">
        <v>107</v>
      </c>
      <c r="B3383" s="292">
        <v>0</v>
      </c>
      <c r="C3383" s="292">
        <v>0</v>
      </c>
      <c r="D3383" s="292">
        <v>0</v>
      </c>
    </row>
    <row r="3384" spans="1:4">
      <c r="A3384" s="294" t="s">
        <v>97</v>
      </c>
      <c r="B3384" s="292">
        <v>0</v>
      </c>
      <c r="C3384" s="292">
        <v>0</v>
      </c>
      <c r="D3384" s="292">
        <v>0</v>
      </c>
    </row>
    <row r="3385" spans="1:4">
      <c r="A3385" s="294" t="s">
        <v>86</v>
      </c>
      <c r="B3385" s="292">
        <v>0</v>
      </c>
      <c r="C3385" s="292">
        <v>0</v>
      </c>
      <c r="D3385" s="292">
        <v>0</v>
      </c>
    </row>
    <row r="3386" spans="1:4">
      <c r="A3386" s="294" t="s">
        <v>98</v>
      </c>
      <c r="B3386" s="292">
        <v>0</v>
      </c>
      <c r="C3386" s="292">
        <v>0</v>
      </c>
      <c r="D3386" s="292">
        <v>0</v>
      </c>
    </row>
    <row r="3387" spans="1:4">
      <c r="A3387" s="294" t="s">
        <v>399</v>
      </c>
      <c r="B3387" s="292">
        <v>0</v>
      </c>
      <c r="C3387" s="292">
        <v>0</v>
      </c>
      <c r="D3387" s="292">
        <v>0</v>
      </c>
    </row>
    <row r="3388" spans="1:4">
      <c r="A3388" s="294" t="s">
        <v>99</v>
      </c>
      <c r="B3388" s="292">
        <v>0</v>
      </c>
      <c r="C3388" s="292">
        <v>0</v>
      </c>
      <c r="D3388" s="292">
        <v>0</v>
      </c>
    </row>
    <row r="3389" spans="1:4">
      <c r="A3389" s="294" t="s">
        <v>92</v>
      </c>
      <c r="B3389" s="292">
        <v>0</v>
      </c>
      <c r="C3389" s="292">
        <v>0</v>
      </c>
      <c r="D3389" s="292">
        <v>0</v>
      </c>
    </row>
    <row r="3390" spans="1:4">
      <c r="A3390" s="294" t="s">
        <v>110</v>
      </c>
      <c r="B3390" s="292">
        <v>0</v>
      </c>
      <c r="C3390" s="292">
        <v>0</v>
      </c>
      <c r="D3390" s="292">
        <v>0</v>
      </c>
    </row>
    <row r="3391" spans="1:4">
      <c r="A3391" s="294" t="s">
        <v>402</v>
      </c>
      <c r="B3391" s="292">
        <v>0</v>
      </c>
      <c r="C3391" s="292">
        <v>0</v>
      </c>
      <c r="D3391" s="292">
        <v>0</v>
      </c>
    </row>
    <row r="3392" spans="1:4">
      <c r="A3392" s="294" t="s">
        <v>111</v>
      </c>
      <c r="B3392" s="292">
        <v>0</v>
      </c>
      <c r="C3392" s="292">
        <v>0</v>
      </c>
      <c r="D3392" s="292">
        <v>0</v>
      </c>
    </row>
    <row r="3393" spans="1:4">
      <c r="A3393" s="294" t="s">
        <v>87</v>
      </c>
      <c r="B3393" s="292">
        <v>0</v>
      </c>
      <c r="C3393" s="292">
        <v>0</v>
      </c>
      <c r="D3393" s="292">
        <v>0</v>
      </c>
    </row>
    <row r="3394" spans="1:4">
      <c r="A3394" s="294" t="s">
        <v>88</v>
      </c>
      <c r="B3394" s="292">
        <v>0</v>
      </c>
      <c r="C3394" s="292">
        <v>0</v>
      </c>
      <c r="D3394" s="292">
        <v>0</v>
      </c>
    </row>
    <row r="3395" spans="1:4">
      <c r="A3395" s="294" t="s">
        <v>93</v>
      </c>
      <c r="B3395" s="292">
        <v>0</v>
      </c>
      <c r="C3395" s="292">
        <v>0</v>
      </c>
      <c r="D3395" s="292">
        <v>0</v>
      </c>
    </row>
    <row r="3396" spans="1:4">
      <c r="A3396" s="294" t="s">
        <v>94</v>
      </c>
      <c r="B3396" s="292">
        <v>0</v>
      </c>
      <c r="C3396" s="292">
        <v>0</v>
      </c>
      <c r="D3396" s="292">
        <v>0</v>
      </c>
    </row>
    <row r="3397" spans="1:4">
      <c r="A3397" s="294" t="s">
        <v>112</v>
      </c>
      <c r="B3397" s="292">
        <v>0</v>
      </c>
      <c r="C3397" s="292">
        <v>0</v>
      </c>
      <c r="D3397" s="292">
        <v>0</v>
      </c>
    </row>
    <row r="3398" spans="1:4">
      <c r="A3398" s="294" t="s">
        <v>113</v>
      </c>
      <c r="B3398" s="292">
        <v>0</v>
      </c>
      <c r="C3398" s="292">
        <v>0</v>
      </c>
      <c r="D3398" s="292">
        <v>0</v>
      </c>
    </row>
    <row r="3399" spans="1:4">
      <c r="A3399" s="294" t="s">
        <v>115</v>
      </c>
      <c r="B3399" s="292">
        <v>0</v>
      </c>
      <c r="C3399" s="292">
        <v>0</v>
      </c>
      <c r="D3399" s="292">
        <v>0</v>
      </c>
    </row>
    <row r="3400" spans="1:4">
      <c r="A3400" s="294" t="s">
        <v>748</v>
      </c>
      <c r="B3400" s="292">
        <v>0</v>
      </c>
      <c r="C3400" s="292">
        <v>0</v>
      </c>
      <c r="D3400" s="292">
        <v>0</v>
      </c>
    </row>
    <row r="3401" spans="1:4">
      <c r="A3401" s="291" t="s">
        <v>749</v>
      </c>
      <c r="B3401" s="292">
        <v>0</v>
      </c>
      <c r="C3401" s="292">
        <v>0</v>
      </c>
      <c r="D3401" s="292">
        <v>0</v>
      </c>
    </row>
    <row r="3402" spans="1:4">
      <c r="A3402" s="294" t="s">
        <v>503</v>
      </c>
      <c r="B3402" s="292">
        <v>0</v>
      </c>
      <c r="C3402" s="292">
        <v>0</v>
      </c>
      <c r="D3402" s="292">
        <v>0</v>
      </c>
    </row>
    <row r="3403" spans="1:4">
      <c r="A3403" s="294" t="s">
        <v>80</v>
      </c>
      <c r="B3403" s="292">
        <v>0</v>
      </c>
      <c r="C3403" s="292">
        <v>0</v>
      </c>
      <c r="D3403" s="292">
        <v>0</v>
      </c>
    </row>
    <row r="3404" spans="1:4">
      <c r="A3404" s="294" t="s">
        <v>82</v>
      </c>
      <c r="B3404" s="292">
        <v>0</v>
      </c>
      <c r="C3404" s="292">
        <v>0</v>
      </c>
      <c r="D3404" s="292">
        <v>0</v>
      </c>
    </row>
    <row r="3405" spans="1:4">
      <c r="A3405" s="294" t="s">
        <v>750</v>
      </c>
      <c r="B3405" s="292">
        <v>0</v>
      </c>
      <c r="C3405" s="292">
        <v>0</v>
      </c>
      <c r="D3405" s="292">
        <v>0</v>
      </c>
    </row>
    <row r="3406" spans="1:4">
      <c r="A3406" s="294" t="s">
        <v>751</v>
      </c>
      <c r="B3406" s="292">
        <v>0</v>
      </c>
      <c r="C3406" s="292">
        <v>0</v>
      </c>
      <c r="D3406" s="292">
        <v>0</v>
      </c>
    </row>
    <row r="3407" spans="1:4">
      <c r="A3407" s="294" t="s">
        <v>83</v>
      </c>
      <c r="B3407" s="292">
        <v>0</v>
      </c>
      <c r="C3407" s="292">
        <v>0</v>
      </c>
      <c r="D3407" s="292">
        <v>0</v>
      </c>
    </row>
    <row r="3408" spans="1:4">
      <c r="A3408" s="294" t="s">
        <v>522</v>
      </c>
      <c r="B3408" s="292">
        <v>0</v>
      </c>
      <c r="C3408" s="292">
        <v>0</v>
      </c>
      <c r="D3408" s="292">
        <v>0</v>
      </c>
    </row>
    <row r="3409" spans="1:4">
      <c r="A3409" s="294" t="s">
        <v>84</v>
      </c>
      <c r="B3409" s="292">
        <v>0</v>
      </c>
      <c r="C3409" s="292">
        <v>0</v>
      </c>
      <c r="D3409" s="292">
        <v>0</v>
      </c>
    </row>
    <row r="3410" spans="1:4">
      <c r="A3410" s="294" t="s">
        <v>85</v>
      </c>
      <c r="B3410" s="292">
        <v>0</v>
      </c>
      <c r="C3410" s="292">
        <v>0</v>
      </c>
      <c r="D3410" s="292">
        <v>0</v>
      </c>
    </row>
    <row r="3411" spans="1:4">
      <c r="A3411" s="294" t="s">
        <v>239</v>
      </c>
      <c r="B3411" s="292">
        <v>0</v>
      </c>
      <c r="C3411" s="292">
        <v>0</v>
      </c>
      <c r="D3411" s="292">
        <v>0</v>
      </c>
    </row>
    <row r="3412" spans="1:4">
      <c r="A3412" s="294" t="s">
        <v>106</v>
      </c>
      <c r="B3412" s="292">
        <v>0</v>
      </c>
      <c r="C3412" s="292">
        <v>0</v>
      </c>
      <c r="D3412" s="292">
        <v>0</v>
      </c>
    </row>
    <row r="3413" spans="1:4">
      <c r="A3413" s="294" t="s">
        <v>140</v>
      </c>
      <c r="B3413" s="292">
        <v>0</v>
      </c>
      <c r="C3413" s="292">
        <v>0</v>
      </c>
      <c r="D3413" s="292">
        <v>0</v>
      </c>
    </row>
    <row r="3414" spans="1:4">
      <c r="A3414" s="294" t="s">
        <v>217</v>
      </c>
      <c r="B3414" s="292">
        <v>0</v>
      </c>
      <c r="C3414" s="292">
        <v>0</v>
      </c>
      <c r="D3414" s="292">
        <v>0</v>
      </c>
    </row>
    <row r="3415" spans="1:4">
      <c r="A3415" s="294" t="s">
        <v>86</v>
      </c>
      <c r="B3415" s="292">
        <v>0</v>
      </c>
      <c r="C3415" s="292">
        <v>0</v>
      </c>
      <c r="D3415" s="292">
        <v>0</v>
      </c>
    </row>
    <row r="3416" spans="1:4">
      <c r="A3416" s="294" t="s">
        <v>98</v>
      </c>
      <c r="B3416" s="292">
        <v>0</v>
      </c>
      <c r="C3416" s="292">
        <v>0</v>
      </c>
      <c r="D3416" s="292">
        <v>0</v>
      </c>
    </row>
    <row r="3417" spans="1:4">
      <c r="A3417" s="294" t="s">
        <v>92</v>
      </c>
      <c r="B3417" s="292">
        <v>0</v>
      </c>
      <c r="C3417" s="292">
        <v>0</v>
      </c>
      <c r="D3417" s="292">
        <v>0</v>
      </c>
    </row>
    <row r="3418" spans="1:4">
      <c r="A3418" s="294" t="s">
        <v>87</v>
      </c>
      <c r="B3418" s="292">
        <v>0</v>
      </c>
      <c r="C3418" s="292">
        <v>0</v>
      </c>
      <c r="D3418" s="292">
        <v>0</v>
      </c>
    </row>
    <row r="3419" spans="1:4">
      <c r="A3419" s="294" t="s">
        <v>88</v>
      </c>
      <c r="B3419" s="292">
        <v>0</v>
      </c>
      <c r="C3419" s="292">
        <v>0</v>
      </c>
      <c r="D3419" s="292">
        <v>0</v>
      </c>
    </row>
    <row r="3420" spans="1:4">
      <c r="A3420" s="294" t="s">
        <v>93</v>
      </c>
      <c r="B3420" s="292">
        <v>0</v>
      </c>
      <c r="C3420" s="292">
        <v>0</v>
      </c>
      <c r="D3420" s="292">
        <v>0</v>
      </c>
    </row>
    <row r="3421" spans="1:4">
      <c r="A3421" s="291" t="s">
        <v>752</v>
      </c>
      <c r="B3421" s="292">
        <v>0</v>
      </c>
      <c r="C3421" s="292">
        <v>0</v>
      </c>
      <c r="D3421" s="292">
        <v>0</v>
      </c>
    </row>
    <row r="3422" spans="1:4">
      <c r="A3422" s="294" t="s">
        <v>91</v>
      </c>
      <c r="B3422" s="292">
        <v>0</v>
      </c>
      <c r="C3422" s="292">
        <v>0</v>
      </c>
      <c r="D3422" s="292">
        <v>0</v>
      </c>
    </row>
    <row r="3423" spans="1:4">
      <c r="A3423" s="294" t="s">
        <v>83</v>
      </c>
      <c r="B3423" s="292">
        <v>0</v>
      </c>
      <c r="C3423" s="292">
        <v>0</v>
      </c>
      <c r="D3423" s="292">
        <v>0</v>
      </c>
    </row>
    <row r="3424" spans="1:4">
      <c r="A3424" s="294" t="s">
        <v>107</v>
      </c>
      <c r="B3424" s="292">
        <v>0</v>
      </c>
      <c r="C3424" s="292">
        <v>0</v>
      </c>
      <c r="D3424" s="292">
        <v>0</v>
      </c>
    </row>
    <row r="3425" spans="1:4">
      <c r="A3425" s="294" t="s">
        <v>86</v>
      </c>
      <c r="B3425" s="292">
        <v>0</v>
      </c>
      <c r="C3425" s="292">
        <v>0</v>
      </c>
      <c r="D3425" s="292">
        <v>0</v>
      </c>
    </row>
    <row r="3426" spans="1:4">
      <c r="A3426" s="294" t="s">
        <v>99</v>
      </c>
      <c r="B3426" s="292">
        <v>0</v>
      </c>
      <c r="C3426" s="292">
        <v>0</v>
      </c>
      <c r="D3426" s="292">
        <v>0</v>
      </c>
    </row>
    <row r="3427" spans="1:4">
      <c r="A3427" s="294" t="s">
        <v>402</v>
      </c>
      <c r="B3427" s="292">
        <v>0</v>
      </c>
      <c r="C3427" s="292">
        <v>0</v>
      </c>
      <c r="D3427" s="292">
        <v>0</v>
      </c>
    </row>
    <row r="3428" spans="1:4">
      <c r="A3428" s="294" t="s">
        <v>88</v>
      </c>
      <c r="B3428" s="292">
        <v>0</v>
      </c>
      <c r="C3428" s="292">
        <v>0</v>
      </c>
      <c r="D3428" s="292">
        <v>0</v>
      </c>
    </row>
    <row r="3429" spans="1:4">
      <c r="A3429" s="294" t="s">
        <v>93</v>
      </c>
      <c r="B3429" s="292">
        <v>0</v>
      </c>
      <c r="C3429" s="292">
        <v>0</v>
      </c>
      <c r="D3429" s="292">
        <v>0</v>
      </c>
    </row>
    <row r="3430" spans="1:4">
      <c r="A3430" s="294" t="s">
        <v>665</v>
      </c>
      <c r="B3430" s="292">
        <v>0</v>
      </c>
      <c r="C3430" s="292">
        <v>0</v>
      </c>
      <c r="D3430" s="292">
        <v>0</v>
      </c>
    </row>
    <row r="3431" spans="1:4">
      <c r="A3431" s="294" t="s">
        <v>125</v>
      </c>
      <c r="B3431" s="292">
        <v>0</v>
      </c>
      <c r="C3431" s="292">
        <v>0</v>
      </c>
      <c r="D3431" s="292">
        <v>0</v>
      </c>
    </row>
    <row r="3432" spans="1:4">
      <c r="A3432" s="291" t="s">
        <v>753</v>
      </c>
      <c r="B3432" s="292">
        <v>0</v>
      </c>
      <c r="C3432" s="292">
        <v>0</v>
      </c>
      <c r="D3432" s="292">
        <v>0</v>
      </c>
    </row>
    <row r="3433" spans="1:4">
      <c r="A3433" s="294" t="s">
        <v>91</v>
      </c>
      <c r="B3433" s="292">
        <v>0</v>
      </c>
      <c r="C3433" s="292">
        <v>0</v>
      </c>
      <c r="D3433" s="292">
        <v>0</v>
      </c>
    </row>
    <row r="3434" spans="1:4">
      <c r="A3434" s="294" t="s">
        <v>200</v>
      </c>
      <c r="B3434" s="292">
        <v>0</v>
      </c>
      <c r="C3434" s="292">
        <v>0</v>
      </c>
      <c r="D3434" s="292">
        <v>0</v>
      </c>
    </row>
    <row r="3435" spans="1:4">
      <c r="A3435" s="294" t="s">
        <v>83</v>
      </c>
      <c r="B3435" s="292">
        <v>0</v>
      </c>
      <c r="C3435" s="292">
        <v>0</v>
      </c>
      <c r="D3435" s="292">
        <v>0</v>
      </c>
    </row>
    <row r="3436" spans="1:4">
      <c r="A3436" s="294" t="s">
        <v>84</v>
      </c>
      <c r="B3436" s="292">
        <v>0</v>
      </c>
      <c r="C3436" s="292">
        <v>0</v>
      </c>
      <c r="D3436" s="292">
        <v>0</v>
      </c>
    </row>
    <row r="3437" spans="1:4">
      <c r="A3437" s="294" t="s">
        <v>107</v>
      </c>
      <c r="B3437" s="292">
        <v>0</v>
      </c>
      <c r="C3437" s="292">
        <v>0</v>
      </c>
      <c r="D3437" s="292">
        <v>0</v>
      </c>
    </row>
    <row r="3438" spans="1:4">
      <c r="A3438" s="294" t="s">
        <v>86</v>
      </c>
      <c r="B3438" s="292">
        <v>0</v>
      </c>
      <c r="C3438" s="292">
        <v>0</v>
      </c>
      <c r="D3438" s="292">
        <v>0</v>
      </c>
    </row>
    <row r="3439" spans="1:4">
      <c r="A3439" s="294" t="s">
        <v>98</v>
      </c>
      <c r="B3439" s="292">
        <v>0</v>
      </c>
      <c r="C3439" s="292">
        <v>0</v>
      </c>
      <c r="D3439" s="292">
        <v>0</v>
      </c>
    </row>
    <row r="3440" spans="1:4">
      <c r="A3440" s="294" t="s">
        <v>99</v>
      </c>
      <c r="B3440" s="292">
        <v>0</v>
      </c>
      <c r="C3440" s="292">
        <v>0</v>
      </c>
      <c r="D3440" s="292">
        <v>0</v>
      </c>
    </row>
    <row r="3441" spans="1:4">
      <c r="A3441" s="294" t="s">
        <v>663</v>
      </c>
      <c r="B3441" s="292">
        <v>0</v>
      </c>
      <c r="C3441" s="292">
        <v>0</v>
      </c>
      <c r="D3441" s="292">
        <v>0</v>
      </c>
    </row>
    <row r="3442" spans="1:4">
      <c r="A3442" s="294" t="s">
        <v>87</v>
      </c>
      <c r="B3442" s="292">
        <v>0</v>
      </c>
      <c r="C3442" s="292">
        <v>0</v>
      </c>
      <c r="D3442" s="292">
        <v>0</v>
      </c>
    </row>
    <row r="3443" spans="1:4">
      <c r="A3443" s="294" t="s">
        <v>88</v>
      </c>
      <c r="B3443" s="292">
        <v>0</v>
      </c>
      <c r="C3443" s="292">
        <v>0</v>
      </c>
      <c r="D3443" s="292">
        <v>0</v>
      </c>
    </row>
    <row r="3444" spans="1:4">
      <c r="A3444" s="294" t="s">
        <v>93</v>
      </c>
      <c r="B3444" s="292">
        <v>0</v>
      </c>
      <c r="C3444" s="292">
        <v>0</v>
      </c>
      <c r="D3444" s="292">
        <v>0</v>
      </c>
    </row>
    <row r="3445" spans="1:4">
      <c r="A3445" s="294" t="s">
        <v>112</v>
      </c>
      <c r="B3445" s="292">
        <v>0</v>
      </c>
      <c r="C3445" s="292">
        <v>0</v>
      </c>
      <c r="D3445" s="292">
        <v>0</v>
      </c>
    </row>
    <row r="3446" spans="1:4">
      <c r="A3446" s="294" t="s">
        <v>665</v>
      </c>
      <c r="B3446" s="292">
        <v>0</v>
      </c>
      <c r="C3446" s="292">
        <v>0</v>
      </c>
      <c r="D3446" s="292">
        <v>0</v>
      </c>
    </row>
    <row r="3447" spans="1:4">
      <c r="A3447" s="294" t="s">
        <v>125</v>
      </c>
      <c r="B3447" s="292">
        <v>0</v>
      </c>
      <c r="C3447" s="292">
        <v>0</v>
      </c>
      <c r="D3447" s="292">
        <v>0</v>
      </c>
    </row>
    <row r="3448" spans="1:4">
      <c r="A3448" s="291" t="s">
        <v>754</v>
      </c>
      <c r="B3448" s="292">
        <v>0</v>
      </c>
      <c r="C3448" s="292">
        <v>0</v>
      </c>
      <c r="D3448" s="292">
        <v>0</v>
      </c>
    </row>
    <row r="3449" spans="1:4">
      <c r="A3449" s="294" t="s">
        <v>80</v>
      </c>
      <c r="B3449" s="292">
        <v>0</v>
      </c>
      <c r="C3449" s="292">
        <v>0</v>
      </c>
      <c r="D3449" s="292">
        <v>0</v>
      </c>
    </row>
    <row r="3450" spans="1:4">
      <c r="A3450" s="294" t="s">
        <v>168</v>
      </c>
      <c r="B3450" s="292">
        <v>0</v>
      </c>
      <c r="C3450" s="292">
        <v>0</v>
      </c>
      <c r="D3450" s="292">
        <v>0</v>
      </c>
    </row>
    <row r="3451" spans="1:4">
      <c r="A3451" s="294" t="s">
        <v>83</v>
      </c>
      <c r="B3451" s="292">
        <v>0</v>
      </c>
      <c r="C3451" s="292">
        <v>0</v>
      </c>
      <c r="D3451" s="292">
        <v>0</v>
      </c>
    </row>
    <row r="3452" spans="1:4">
      <c r="A3452" s="294" t="s">
        <v>169</v>
      </c>
      <c r="B3452" s="292">
        <v>0</v>
      </c>
      <c r="C3452" s="292">
        <v>0</v>
      </c>
      <c r="D3452" s="292">
        <v>0</v>
      </c>
    </row>
    <row r="3453" spans="1:4">
      <c r="A3453" s="294" t="s">
        <v>84</v>
      </c>
      <c r="B3453" s="292">
        <v>0</v>
      </c>
      <c r="C3453" s="292">
        <v>0</v>
      </c>
      <c r="D3453" s="292">
        <v>0</v>
      </c>
    </row>
    <row r="3454" spans="1:4">
      <c r="A3454" s="294" t="s">
        <v>85</v>
      </c>
      <c r="B3454" s="292">
        <v>0</v>
      </c>
      <c r="C3454" s="292">
        <v>0</v>
      </c>
      <c r="D3454" s="292">
        <v>0</v>
      </c>
    </row>
    <row r="3455" spans="1:4">
      <c r="A3455" s="294" t="s">
        <v>208</v>
      </c>
      <c r="B3455" s="292">
        <v>0</v>
      </c>
      <c r="C3455" s="292">
        <v>0</v>
      </c>
      <c r="D3455" s="292">
        <v>0</v>
      </c>
    </row>
    <row r="3456" spans="1:4">
      <c r="A3456" s="294" t="s">
        <v>132</v>
      </c>
      <c r="B3456" s="292">
        <v>0</v>
      </c>
      <c r="C3456" s="292">
        <v>0</v>
      </c>
      <c r="D3456" s="292">
        <v>0</v>
      </c>
    </row>
    <row r="3457" spans="1:4">
      <c r="A3457" s="294" t="s">
        <v>133</v>
      </c>
      <c r="B3457" s="292">
        <v>0</v>
      </c>
      <c r="C3457" s="292">
        <v>0</v>
      </c>
      <c r="D3457" s="292">
        <v>0</v>
      </c>
    </row>
    <row r="3458" spans="1:4">
      <c r="A3458" s="294" t="s">
        <v>134</v>
      </c>
      <c r="B3458" s="292">
        <v>0</v>
      </c>
      <c r="C3458" s="292">
        <v>0</v>
      </c>
      <c r="D3458" s="292">
        <v>0</v>
      </c>
    </row>
    <row r="3459" spans="1:4">
      <c r="A3459" s="294" t="s">
        <v>135</v>
      </c>
      <c r="B3459" s="292">
        <v>0</v>
      </c>
      <c r="C3459" s="292">
        <v>0</v>
      </c>
      <c r="D3459" s="292">
        <v>0</v>
      </c>
    </row>
    <row r="3460" spans="1:4">
      <c r="A3460" s="294" t="s">
        <v>86</v>
      </c>
      <c r="B3460" s="292">
        <v>0</v>
      </c>
      <c r="C3460" s="292">
        <v>0</v>
      </c>
      <c r="D3460" s="292">
        <v>0</v>
      </c>
    </row>
    <row r="3461" spans="1:4">
      <c r="A3461" s="294" t="s">
        <v>98</v>
      </c>
      <c r="B3461" s="292">
        <v>0</v>
      </c>
      <c r="C3461" s="292">
        <v>0</v>
      </c>
      <c r="D3461" s="292">
        <v>0</v>
      </c>
    </row>
    <row r="3462" spans="1:4">
      <c r="A3462" s="294" t="s">
        <v>92</v>
      </c>
      <c r="B3462" s="292">
        <v>0</v>
      </c>
      <c r="C3462" s="292">
        <v>0</v>
      </c>
      <c r="D3462" s="292">
        <v>0</v>
      </c>
    </row>
    <row r="3463" spans="1:4">
      <c r="A3463" s="291" t="s">
        <v>755</v>
      </c>
      <c r="B3463" s="292">
        <v>203529.37000000002</v>
      </c>
      <c r="C3463" s="292">
        <v>95939.989901123496</v>
      </c>
      <c r="D3463" s="292">
        <v>107589.38009887651</v>
      </c>
    </row>
    <row r="3464" spans="1:4">
      <c r="A3464" s="294" t="s">
        <v>84</v>
      </c>
      <c r="B3464" s="292">
        <v>0</v>
      </c>
      <c r="C3464" s="292">
        <v>0</v>
      </c>
      <c r="D3464" s="292">
        <v>0</v>
      </c>
    </row>
    <row r="3465" spans="1:4">
      <c r="A3465" s="294" t="s">
        <v>275</v>
      </c>
      <c r="B3465" s="292">
        <v>19999.98</v>
      </c>
      <c r="C3465" s="292">
        <v>9427.6215723690002</v>
      </c>
      <c r="D3465" s="292">
        <v>10572.358427630999</v>
      </c>
    </row>
    <row r="3466" spans="1:4">
      <c r="A3466" s="294" t="s">
        <v>276</v>
      </c>
      <c r="B3466" s="292">
        <v>183529.39</v>
      </c>
      <c r="C3466" s="292">
        <v>86512.368328754499</v>
      </c>
      <c r="D3466" s="292">
        <v>97017.021671245515</v>
      </c>
    </row>
    <row r="3467" spans="1:4">
      <c r="A3467" s="291" t="s">
        <v>756</v>
      </c>
      <c r="B3467" s="292">
        <v>0</v>
      </c>
      <c r="C3467" s="292">
        <v>0</v>
      </c>
      <c r="D3467" s="292">
        <v>0</v>
      </c>
    </row>
    <row r="3468" spans="1:4">
      <c r="A3468" s="294" t="s">
        <v>80</v>
      </c>
      <c r="B3468" s="292">
        <v>0</v>
      </c>
      <c r="C3468" s="292">
        <v>0</v>
      </c>
      <c r="D3468" s="292">
        <v>0</v>
      </c>
    </row>
    <row r="3469" spans="1:4">
      <c r="A3469" s="294" t="s">
        <v>101</v>
      </c>
      <c r="B3469" s="292">
        <v>0</v>
      </c>
      <c r="C3469" s="292">
        <v>0</v>
      </c>
      <c r="D3469" s="292">
        <v>0</v>
      </c>
    </row>
    <row r="3470" spans="1:4">
      <c r="A3470" s="294" t="s">
        <v>320</v>
      </c>
      <c r="B3470" s="292">
        <v>0</v>
      </c>
      <c r="C3470" s="292">
        <v>0</v>
      </c>
      <c r="D3470" s="292">
        <v>0</v>
      </c>
    </row>
    <row r="3471" spans="1:4">
      <c r="A3471" s="294" t="s">
        <v>757</v>
      </c>
      <c r="B3471" s="292">
        <v>0</v>
      </c>
      <c r="C3471" s="292">
        <v>0</v>
      </c>
      <c r="D3471" s="292">
        <v>0</v>
      </c>
    </row>
    <row r="3472" spans="1:4">
      <c r="A3472" s="294" t="s">
        <v>758</v>
      </c>
      <c r="B3472" s="292">
        <v>0</v>
      </c>
      <c r="C3472" s="292">
        <v>0</v>
      </c>
      <c r="D3472" s="292">
        <v>0</v>
      </c>
    </row>
    <row r="3473" spans="1:4">
      <c r="A3473" s="294" t="s">
        <v>759</v>
      </c>
      <c r="B3473" s="292">
        <v>0</v>
      </c>
      <c r="C3473" s="292">
        <v>0</v>
      </c>
      <c r="D3473" s="292">
        <v>0</v>
      </c>
    </row>
    <row r="3474" spans="1:4">
      <c r="A3474" s="294" t="s">
        <v>168</v>
      </c>
      <c r="B3474" s="292">
        <v>0</v>
      </c>
      <c r="C3474" s="292">
        <v>0</v>
      </c>
      <c r="D3474" s="292">
        <v>0</v>
      </c>
    </row>
    <row r="3475" spans="1:4">
      <c r="A3475" s="294" t="s">
        <v>760</v>
      </c>
      <c r="B3475" s="292">
        <v>0</v>
      </c>
      <c r="C3475" s="292">
        <v>0</v>
      </c>
      <c r="D3475" s="292">
        <v>0</v>
      </c>
    </row>
    <row r="3476" spans="1:4">
      <c r="A3476" s="294" t="s">
        <v>91</v>
      </c>
      <c r="B3476" s="292">
        <v>0</v>
      </c>
      <c r="C3476" s="292">
        <v>0</v>
      </c>
      <c r="D3476" s="292">
        <v>0</v>
      </c>
    </row>
    <row r="3477" spans="1:4">
      <c r="A3477" s="294" t="s">
        <v>105</v>
      </c>
      <c r="B3477" s="292">
        <v>0</v>
      </c>
      <c r="C3477" s="292">
        <v>0</v>
      </c>
      <c r="D3477" s="292">
        <v>0</v>
      </c>
    </row>
    <row r="3478" spans="1:4">
      <c r="A3478" s="294" t="s">
        <v>83</v>
      </c>
      <c r="B3478" s="292">
        <v>0</v>
      </c>
      <c r="C3478" s="292">
        <v>0</v>
      </c>
      <c r="D3478" s="292">
        <v>0</v>
      </c>
    </row>
    <row r="3479" spans="1:4">
      <c r="A3479" s="294" t="s">
        <v>169</v>
      </c>
      <c r="B3479" s="292">
        <v>0</v>
      </c>
      <c r="C3479" s="292">
        <v>0</v>
      </c>
      <c r="D3479" s="292">
        <v>0</v>
      </c>
    </row>
    <row r="3480" spans="1:4">
      <c r="A3480" s="294" t="s">
        <v>635</v>
      </c>
      <c r="B3480" s="292">
        <v>0</v>
      </c>
      <c r="C3480" s="292">
        <v>0</v>
      </c>
      <c r="D3480" s="292">
        <v>0</v>
      </c>
    </row>
    <row r="3481" spans="1:4">
      <c r="A3481" s="294" t="s">
        <v>84</v>
      </c>
      <c r="B3481" s="292">
        <v>0</v>
      </c>
      <c r="C3481" s="292">
        <v>0</v>
      </c>
      <c r="D3481" s="292">
        <v>0</v>
      </c>
    </row>
    <row r="3482" spans="1:4">
      <c r="A3482" s="294" t="s">
        <v>154</v>
      </c>
      <c r="B3482" s="292">
        <v>0</v>
      </c>
      <c r="C3482" s="292">
        <v>0</v>
      </c>
      <c r="D3482" s="292">
        <v>0</v>
      </c>
    </row>
    <row r="3483" spans="1:4">
      <c r="A3483" s="294" t="s">
        <v>85</v>
      </c>
      <c r="B3483" s="292">
        <v>0</v>
      </c>
      <c r="C3483" s="292">
        <v>0</v>
      </c>
      <c r="D3483" s="292">
        <v>0</v>
      </c>
    </row>
    <row r="3484" spans="1:4">
      <c r="A3484" s="294" t="s">
        <v>106</v>
      </c>
      <c r="B3484" s="292">
        <v>0</v>
      </c>
      <c r="C3484" s="292">
        <v>0</v>
      </c>
      <c r="D3484" s="292">
        <v>0</v>
      </c>
    </row>
    <row r="3485" spans="1:4">
      <c r="A3485" s="294" t="s">
        <v>107</v>
      </c>
      <c r="B3485" s="292">
        <v>0</v>
      </c>
      <c r="C3485" s="292">
        <v>0</v>
      </c>
      <c r="D3485" s="292">
        <v>0</v>
      </c>
    </row>
    <row r="3486" spans="1:4">
      <c r="A3486" s="294" t="s">
        <v>130</v>
      </c>
      <c r="B3486" s="292">
        <v>0</v>
      </c>
      <c r="C3486" s="292">
        <v>0</v>
      </c>
      <c r="D3486" s="292">
        <v>0</v>
      </c>
    </row>
    <row r="3487" spans="1:4">
      <c r="A3487" s="294" t="s">
        <v>97</v>
      </c>
      <c r="B3487" s="292">
        <v>0</v>
      </c>
      <c r="C3487" s="292">
        <v>0</v>
      </c>
      <c r="D3487" s="292">
        <v>0</v>
      </c>
    </row>
    <row r="3488" spans="1:4">
      <c r="A3488" s="294" t="s">
        <v>108</v>
      </c>
      <c r="B3488" s="292">
        <v>0</v>
      </c>
      <c r="C3488" s="292">
        <v>0</v>
      </c>
      <c r="D3488" s="292">
        <v>0</v>
      </c>
    </row>
    <row r="3489" spans="1:4">
      <c r="A3489" s="294" t="s">
        <v>86</v>
      </c>
      <c r="B3489" s="292">
        <v>0</v>
      </c>
      <c r="C3489" s="292">
        <v>0</v>
      </c>
      <c r="D3489" s="292">
        <v>0</v>
      </c>
    </row>
    <row r="3490" spans="1:4">
      <c r="A3490" s="294" t="s">
        <v>98</v>
      </c>
      <c r="B3490" s="292">
        <v>0</v>
      </c>
      <c r="C3490" s="292">
        <v>0</v>
      </c>
      <c r="D3490" s="292">
        <v>0</v>
      </c>
    </row>
    <row r="3491" spans="1:4">
      <c r="A3491" s="294" t="s">
        <v>99</v>
      </c>
      <c r="B3491" s="292">
        <v>0</v>
      </c>
      <c r="C3491" s="292">
        <v>0</v>
      </c>
      <c r="D3491" s="292">
        <v>0</v>
      </c>
    </row>
    <row r="3492" spans="1:4">
      <c r="A3492" s="294" t="s">
        <v>761</v>
      </c>
      <c r="B3492" s="292">
        <v>0</v>
      </c>
      <c r="C3492" s="292">
        <v>0</v>
      </c>
      <c r="D3492" s="292">
        <v>0</v>
      </c>
    </row>
    <row r="3493" spans="1:4">
      <c r="A3493" s="294" t="s">
        <v>194</v>
      </c>
      <c r="B3493" s="292">
        <v>0</v>
      </c>
      <c r="C3493" s="292">
        <v>0</v>
      </c>
      <c r="D3493" s="292">
        <v>0</v>
      </c>
    </row>
    <row r="3494" spans="1:4">
      <c r="A3494" s="294" t="s">
        <v>762</v>
      </c>
      <c r="B3494" s="292">
        <v>0</v>
      </c>
      <c r="C3494" s="292">
        <v>0</v>
      </c>
      <c r="D3494" s="292">
        <v>0</v>
      </c>
    </row>
    <row r="3495" spans="1:4">
      <c r="A3495" s="294" t="s">
        <v>701</v>
      </c>
      <c r="B3495" s="292">
        <v>0</v>
      </c>
      <c r="C3495" s="292">
        <v>0</v>
      </c>
      <c r="D3495" s="292">
        <v>0</v>
      </c>
    </row>
    <row r="3496" spans="1:4">
      <c r="A3496" s="294" t="s">
        <v>92</v>
      </c>
      <c r="B3496" s="292">
        <v>0</v>
      </c>
      <c r="C3496" s="292">
        <v>0</v>
      </c>
      <c r="D3496" s="292">
        <v>0</v>
      </c>
    </row>
    <row r="3497" spans="1:4">
      <c r="A3497" s="294" t="s">
        <v>763</v>
      </c>
      <c r="B3497" s="292">
        <v>0</v>
      </c>
      <c r="C3497" s="292">
        <v>0</v>
      </c>
      <c r="D3497" s="292">
        <v>0</v>
      </c>
    </row>
    <row r="3498" spans="1:4">
      <c r="A3498" s="294" t="s">
        <v>620</v>
      </c>
      <c r="B3498" s="292">
        <v>0</v>
      </c>
      <c r="C3498" s="292">
        <v>0</v>
      </c>
      <c r="D3498" s="292">
        <v>0</v>
      </c>
    </row>
    <row r="3499" spans="1:4">
      <c r="A3499" s="294" t="s">
        <v>110</v>
      </c>
      <c r="B3499" s="292">
        <v>0</v>
      </c>
      <c r="C3499" s="292">
        <v>0</v>
      </c>
      <c r="D3499" s="292">
        <v>0</v>
      </c>
    </row>
    <row r="3500" spans="1:4">
      <c r="A3500" s="294" t="s">
        <v>728</v>
      </c>
      <c r="B3500" s="292">
        <v>0</v>
      </c>
      <c r="C3500" s="292">
        <v>0</v>
      </c>
      <c r="D3500" s="292">
        <v>0</v>
      </c>
    </row>
    <row r="3501" spans="1:4">
      <c r="A3501" s="294" t="s">
        <v>675</v>
      </c>
      <c r="B3501" s="292">
        <v>0</v>
      </c>
      <c r="C3501" s="292">
        <v>0</v>
      </c>
      <c r="D3501" s="292">
        <v>0</v>
      </c>
    </row>
    <row r="3502" spans="1:4">
      <c r="A3502" s="294" t="s">
        <v>111</v>
      </c>
      <c r="B3502" s="292">
        <v>0</v>
      </c>
      <c r="C3502" s="292">
        <v>0</v>
      </c>
      <c r="D3502" s="292">
        <v>0</v>
      </c>
    </row>
    <row r="3503" spans="1:4">
      <c r="A3503" s="294" t="s">
        <v>663</v>
      </c>
      <c r="B3503" s="292">
        <v>0</v>
      </c>
      <c r="C3503" s="292">
        <v>0</v>
      </c>
      <c r="D3503" s="292">
        <v>0</v>
      </c>
    </row>
    <row r="3504" spans="1:4">
      <c r="A3504" s="294" t="s">
        <v>764</v>
      </c>
      <c r="B3504" s="292">
        <v>0</v>
      </c>
      <c r="C3504" s="292">
        <v>0</v>
      </c>
      <c r="D3504" s="292">
        <v>0</v>
      </c>
    </row>
    <row r="3505" spans="1:4">
      <c r="A3505" s="294" t="s">
        <v>87</v>
      </c>
      <c r="B3505" s="292">
        <v>0</v>
      </c>
      <c r="C3505" s="292">
        <v>0</v>
      </c>
      <c r="D3505" s="292">
        <v>0</v>
      </c>
    </row>
    <row r="3506" spans="1:4">
      <c r="A3506" s="294" t="s">
        <v>88</v>
      </c>
      <c r="B3506" s="292">
        <v>0</v>
      </c>
      <c r="C3506" s="292">
        <v>0</v>
      </c>
      <c r="D3506" s="292">
        <v>0</v>
      </c>
    </row>
    <row r="3507" spans="1:4">
      <c r="A3507" s="294" t="s">
        <v>93</v>
      </c>
      <c r="B3507" s="292">
        <v>0</v>
      </c>
      <c r="C3507" s="292">
        <v>0</v>
      </c>
      <c r="D3507" s="292">
        <v>0</v>
      </c>
    </row>
    <row r="3508" spans="1:4">
      <c r="A3508" s="294" t="s">
        <v>94</v>
      </c>
      <c r="B3508" s="292">
        <v>0</v>
      </c>
      <c r="C3508" s="292">
        <v>0</v>
      </c>
      <c r="D3508" s="292">
        <v>0</v>
      </c>
    </row>
    <row r="3509" spans="1:4">
      <c r="A3509" s="294" t="s">
        <v>112</v>
      </c>
      <c r="B3509" s="292">
        <v>0</v>
      </c>
      <c r="C3509" s="292">
        <v>0</v>
      </c>
      <c r="D3509" s="292">
        <v>0</v>
      </c>
    </row>
    <row r="3510" spans="1:4">
      <c r="A3510" s="294" t="s">
        <v>89</v>
      </c>
      <c r="B3510" s="292">
        <v>0</v>
      </c>
      <c r="C3510" s="292">
        <v>0</v>
      </c>
      <c r="D3510" s="292">
        <v>0</v>
      </c>
    </row>
    <row r="3511" spans="1:4">
      <c r="A3511" s="294" t="s">
        <v>113</v>
      </c>
      <c r="B3511" s="292">
        <v>0</v>
      </c>
      <c r="C3511" s="292">
        <v>0</v>
      </c>
      <c r="D3511" s="292">
        <v>0</v>
      </c>
    </row>
    <row r="3512" spans="1:4">
      <c r="A3512" s="294" t="s">
        <v>114</v>
      </c>
      <c r="B3512" s="292">
        <v>0</v>
      </c>
      <c r="C3512" s="292">
        <v>0</v>
      </c>
      <c r="D3512" s="292">
        <v>0</v>
      </c>
    </row>
    <row r="3513" spans="1:4">
      <c r="A3513" s="294" t="s">
        <v>115</v>
      </c>
      <c r="B3513" s="292">
        <v>0</v>
      </c>
      <c r="C3513" s="292">
        <v>0</v>
      </c>
      <c r="D3513" s="292">
        <v>0</v>
      </c>
    </row>
    <row r="3514" spans="1:4">
      <c r="A3514" s="294" t="s">
        <v>196</v>
      </c>
      <c r="B3514" s="292">
        <v>0</v>
      </c>
      <c r="C3514" s="292">
        <v>0</v>
      </c>
      <c r="D3514" s="292">
        <v>0</v>
      </c>
    </row>
    <row r="3515" spans="1:4">
      <c r="A3515" s="294" t="s">
        <v>765</v>
      </c>
      <c r="B3515" s="292">
        <v>0</v>
      </c>
      <c r="C3515" s="292">
        <v>0</v>
      </c>
      <c r="D3515" s="292">
        <v>0</v>
      </c>
    </row>
    <row r="3516" spans="1:4">
      <c r="A3516" s="294" t="s">
        <v>665</v>
      </c>
      <c r="B3516" s="292">
        <v>0</v>
      </c>
      <c r="C3516" s="292">
        <v>0</v>
      </c>
      <c r="D3516" s="292">
        <v>0</v>
      </c>
    </row>
    <row r="3517" spans="1:4">
      <c r="A3517" s="294" t="s">
        <v>666</v>
      </c>
      <c r="B3517" s="292">
        <v>0</v>
      </c>
      <c r="C3517" s="292">
        <v>0</v>
      </c>
      <c r="D3517" s="292">
        <v>0</v>
      </c>
    </row>
    <row r="3518" spans="1:4">
      <c r="A3518" s="294" t="s">
        <v>676</v>
      </c>
      <c r="B3518" s="292">
        <v>0</v>
      </c>
      <c r="C3518" s="292">
        <v>0</v>
      </c>
      <c r="D3518" s="292">
        <v>0</v>
      </c>
    </row>
    <row r="3519" spans="1:4">
      <c r="A3519" s="294" t="s">
        <v>766</v>
      </c>
      <c r="B3519" s="292">
        <v>0</v>
      </c>
      <c r="C3519" s="292">
        <v>0</v>
      </c>
      <c r="D3519" s="292">
        <v>0</v>
      </c>
    </row>
    <row r="3520" spans="1:4">
      <c r="A3520" s="291" t="s">
        <v>767</v>
      </c>
      <c r="B3520" s="292">
        <v>0</v>
      </c>
      <c r="C3520" s="292">
        <v>0</v>
      </c>
      <c r="D3520" s="292">
        <v>0</v>
      </c>
    </row>
    <row r="3521" spans="1:4">
      <c r="A3521" s="294" t="s">
        <v>239</v>
      </c>
      <c r="B3521" s="292">
        <v>0</v>
      </c>
      <c r="C3521" s="292">
        <v>0</v>
      </c>
      <c r="D3521" s="292">
        <v>0</v>
      </c>
    </row>
    <row r="3522" spans="1:4">
      <c r="A3522" s="291" t="s">
        <v>768</v>
      </c>
      <c r="B3522" s="292">
        <v>0</v>
      </c>
      <c r="C3522" s="292">
        <v>0</v>
      </c>
      <c r="D3522" s="292">
        <v>0</v>
      </c>
    </row>
    <row r="3523" spans="1:4">
      <c r="A3523" s="294" t="s">
        <v>84</v>
      </c>
      <c r="B3523" s="292">
        <v>0</v>
      </c>
      <c r="C3523" s="292">
        <v>0</v>
      </c>
      <c r="D3523" s="292">
        <v>0</v>
      </c>
    </row>
    <row r="3524" spans="1:4">
      <c r="A3524" s="291" t="s">
        <v>769</v>
      </c>
      <c r="B3524" s="292">
        <v>0</v>
      </c>
      <c r="C3524" s="292">
        <v>0</v>
      </c>
      <c r="D3524" s="292">
        <v>0</v>
      </c>
    </row>
    <row r="3525" spans="1:4">
      <c r="A3525" s="294" t="s">
        <v>84</v>
      </c>
      <c r="B3525" s="292">
        <v>0</v>
      </c>
      <c r="C3525" s="292">
        <v>0</v>
      </c>
      <c r="D3525" s="292">
        <v>0</v>
      </c>
    </row>
    <row r="3526" spans="1:4">
      <c r="A3526" s="291" t="s">
        <v>770</v>
      </c>
      <c r="B3526" s="292">
        <v>0</v>
      </c>
      <c r="C3526" s="292">
        <v>0</v>
      </c>
      <c r="D3526" s="292">
        <v>0</v>
      </c>
    </row>
    <row r="3527" spans="1:4">
      <c r="A3527" s="294" t="s">
        <v>84</v>
      </c>
      <c r="B3527" s="292">
        <v>0</v>
      </c>
      <c r="C3527" s="292">
        <v>0</v>
      </c>
      <c r="D3527" s="292">
        <v>0</v>
      </c>
    </row>
    <row r="3528" spans="1:4">
      <c r="A3528" s="291" t="s">
        <v>771</v>
      </c>
      <c r="B3528" s="292">
        <v>0</v>
      </c>
      <c r="C3528" s="292">
        <v>0</v>
      </c>
      <c r="D3528" s="292">
        <v>0</v>
      </c>
    </row>
    <row r="3529" spans="1:4">
      <c r="A3529" s="294" t="s">
        <v>84</v>
      </c>
      <c r="B3529" s="292">
        <v>0</v>
      </c>
      <c r="C3529" s="292">
        <v>0</v>
      </c>
      <c r="D3529" s="292">
        <v>0</v>
      </c>
    </row>
    <row r="3530" spans="1:4">
      <c r="A3530" s="291" t="s">
        <v>772</v>
      </c>
      <c r="B3530" s="292">
        <v>0</v>
      </c>
      <c r="C3530" s="292">
        <v>0</v>
      </c>
      <c r="D3530" s="292">
        <v>0</v>
      </c>
    </row>
    <row r="3531" spans="1:4">
      <c r="A3531" s="294" t="s">
        <v>84</v>
      </c>
      <c r="B3531" s="292">
        <v>0</v>
      </c>
      <c r="C3531" s="292">
        <v>0</v>
      </c>
      <c r="D3531" s="292">
        <v>0</v>
      </c>
    </row>
    <row r="3532" spans="1:4">
      <c r="A3532" s="294" t="s">
        <v>288</v>
      </c>
      <c r="B3532" s="292">
        <v>0</v>
      </c>
      <c r="C3532" s="292">
        <v>0</v>
      </c>
      <c r="D3532" s="292">
        <v>0</v>
      </c>
    </row>
    <row r="3533" spans="1:4">
      <c r="A3533" s="291" t="s">
        <v>773</v>
      </c>
      <c r="B3533" s="292">
        <v>0</v>
      </c>
      <c r="C3533" s="292">
        <v>0</v>
      </c>
      <c r="D3533" s="292">
        <v>0</v>
      </c>
    </row>
    <row r="3534" spans="1:4">
      <c r="A3534" s="294" t="s">
        <v>80</v>
      </c>
      <c r="B3534" s="292">
        <v>0</v>
      </c>
      <c r="C3534" s="292">
        <v>0</v>
      </c>
      <c r="D3534" s="292">
        <v>0</v>
      </c>
    </row>
    <row r="3535" spans="1:4">
      <c r="A3535" s="291" t="s">
        <v>774</v>
      </c>
      <c r="B3535" s="292">
        <v>0</v>
      </c>
      <c r="C3535" s="292">
        <v>0</v>
      </c>
      <c r="D3535" s="292">
        <v>0</v>
      </c>
    </row>
    <row r="3536" spans="1:4">
      <c r="A3536" s="294" t="s">
        <v>522</v>
      </c>
      <c r="B3536" s="292">
        <v>0</v>
      </c>
      <c r="C3536" s="292">
        <v>0</v>
      </c>
      <c r="D3536" s="292">
        <v>0</v>
      </c>
    </row>
    <row r="3537" spans="1:4">
      <c r="A3537" s="291" t="s">
        <v>775</v>
      </c>
      <c r="B3537" s="292">
        <v>0</v>
      </c>
      <c r="C3537" s="292">
        <v>0</v>
      </c>
      <c r="D3537" s="292">
        <v>0</v>
      </c>
    </row>
    <row r="3538" spans="1:4">
      <c r="A3538" s="294" t="s">
        <v>83</v>
      </c>
      <c r="B3538" s="292">
        <v>0</v>
      </c>
      <c r="C3538" s="292">
        <v>0</v>
      </c>
      <c r="D3538" s="292">
        <v>0</v>
      </c>
    </row>
    <row r="3539" spans="1:4">
      <c r="A3539" s="294" t="s">
        <v>86</v>
      </c>
      <c r="B3539" s="292">
        <v>0</v>
      </c>
      <c r="C3539" s="292">
        <v>0</v>
      </c>
      <c r="D3539" s="292">
        <v>0</v>
      </c>
    </row>
    <row r="3540" spans="1:4">
      <c r="A3540" s="291" t="s">
        <v>776</v>
      </c>
      <c r="B3540" s="292">
        <v>0</v>
      </c>
      <c r="C3540" s="292">
        <v>0</v>
      </c>
      <c r="D3540" s="292">
        <v>0</v>
      </c>
    </row>
    <row r="3541" spans="1:4">
      <c r="A3541" s="294" t="s">
        <v>91</v>
      </c>
      <c r="B3541" s="292">
        <v>0</v>
      </c>
      <c r="C3541" s="292">
        <v>0</v>
      </c>
      <c r="D3541" s="292">
        <v>0</v>
      </c>
    </row>
    <row r="3542" spans="1:4">
      <c r="A3542" s="294" t="s">
        <v>105</v>
      </c>
      <c r="B3542" s="292">
        <v>0</v>
      </c>
      <c r="C3542" s="292">
        <v>0</v>
      </c>
      <c r="D3542" s="292">
        <v>0</v>
      </c>
    </row>
    <row r="3543" spans="1:4">
      <c r="A3543" s="294" t="s">
        <v>107</v>
      </c>
      <c r="B3543" s="292">
        <v>0</v>
      </c>
      <c r="C3543" s="292">
        <v>0</v>
      </c>
      <c r="D3543" s="292">
        <v>0</v>
      </c>
    </row>
    <row r="3544" spans="1:4">
      <c r="A3544" s="294" t="s">
        <v>108</v>
      </c>
      <c r="B3544" s="292">
        <v>0</v>
      </c>
      <c r="C3544" s="292">
        <v>0</v>
      </c>
      <c r="D3544" s="292">
        <v>0</v>
      </c>
    </row>
    <row r="3545" spans="1:4">
      <c r="A3545" s="294" t="s">
        <v>86</v>
      </c>
      <c r="B3545" s="292">
        <v>0</v>
      </c>
      <c r="C3545" s="292">
        <v>0</v>
      </c>
      <c r="D3545" s="292">
        <v>0</v>
      </c>
    </row>
    <row r="3546" spans="1:4">
      <c r="A3546" s="294" t="s">
        <v>99</v>
      </c>
      <c r="B3546" s="292">
        <v>0</v>
      </c>
      <c r="C3546" s="292">
        <v>0</v>
      </c>
      <c r="D3546" s="292">
        <v>0</v>
      </c>
    </row>
    <row r="3547" spans="1:4">
      <c r="A3547" s="291" t="s">
        <v>777</v>
      </c>
      <c r="B3547" s="292">
        <v>0</v>
      </c>
      <c r="C3547" s="292">
        <v>0</v>
      </c>
      <c r="D3547" s="292">
        <v>0</v>
      </c>
    </row>
    <row r="3548" spans="1:4">
      <c r="A3548" s="294" t="s">
        <v>80</v>
      </c>
      <c r="B3548" s="292">
        <v>0</v>
      </c>
      <c r="C3548" s="292">
        <v>0</v>
      </c>
      <c r="D3548" s="292">
        <v>0</v>
      </c>
    </row>
    <row r="3549" spans="1:4">
      <c r="A3549" s="294" t="s">
        <v>91</v>
      </c>
      <c r="B3549" s="292">
        <v>0</v>
      </c>
      <c r="C3549" s="292">
        <v>0</v>
      </c>
      <c r="D3549" s="292">
        <v>0</v>
      </c>
    </row>
    <row r="3550" spans="1:4">
      <c r="A3550" s="294" t="s">
        <v>83</v>
      </c>
      <c r="B3550" s="292">
        <v>0</v>
      </c>
      <c r="C3550" s="292">
        <v>0</v>
      </c>
      <c r="D3550" s="292">
        <v>0</v>
      </c>
    </row>
    <row r="3551" spans="1:4">
      <c r="A3551" s="294" t="s">
        <v>86</v>
      </c>
      <c r="B3551" s="292">
        <v>0</v>
      </c>
      <c r="C3551" s="292">
        <v>0</v>
      </c>
      <c r="D3551" s="292">
        <v>0</v>
      </c>
    </row>
    <row r="3552" spans="1:4">
      <c r="A3552" s="294" t="s">
        <v>98</v>
      </c>
      <c r="B3552" s="292">
        <v>0</v>
      </c>
      <c r="C3552" s="292">
        <v>0</v>
      </c>
      <c r="D3552" s="292">
        <v>0</v>
      </c>
    </row>
    <row r="3553" spans="1:4">
      <c r="A3553" s="294" t="s">
        <v>99</v>
      </c>
      <c r="B3553" s="292">
        <v>0</v>
      </c>
      <c r="C3553" s="292">
        <v>0</v>
      </c>
      <c r="D3553" s="292">
        <v>0</v>
      </c>
    </row>
    <row r="3554" spans="1:4">
      <c r="A3554" s="294" t="s">
        <v>92</v>
      </c>
      <c r="B3554" s="292">
        <v>0</v>
      </c>
      <c r="C3554" s="292">
        <v>0</v>
      </c>
      <c r="D3554" s="292">
        <v>0</v>
      </c>
    </row>
    <row r="3555" spans="1:4">
      <c r="A3555" s="291" t="s">
        <v>4271</v>
      </c>
      <c r="B3555" s="292">
        <v>0</v>
      </c>
      <c r="C3555" s="292">
        <v>0</v>
      </c>
      <c r="D3555" s="292">
        <v>0</v>
      </c>
    </row>
    <row r="3556" spans="1:4">
      <c r="A3556" s="294" t="s">
        <v>138</v>
      </c>
      <c r="B3556" s="292">
        <v>0</v>
      </c>
      <c r="C3556" s="292">
        <v>0</v>
      </c>
      <c r="D3556" s="292">
        <v>0</v>
      </c>
    </row>
    <row r="3557" spans="1:4">
      <c r="A3557" s="294" t="s">
        <v>299</v>
      </c>
      <c r="B3557" s="292">
        <v>0</v>
      </c>
      <c r="C3557" s="292">
        <v>0</v>
      </c>
      <c r="D3557" s="292">
        <v>0</v>
      </c>
    </row>
    <row r="3558" spans="1:4">
      <c r="A3558" s="294" t="s">
        <v>144</v>
      </c>
      <c r="B3558" s="292">
        <v>0</v>
      </c>
      <c r="C3558" s="292">
        <v>0</v>
      </c>
      <c r="D3558" s="292">
        <v>0</v>
      </c>
    </row>
    <row r="3559" spans="1:4">
      <c r="A3559" s="294" t="s">
        <v>300</v>
      </c>
      <c r="B3559" s="292">
        <v>0</v>
      </c>
      <c r="C3559" s="292">
        <v>0</v>
      </c>
      <c r="D3559" s="292">
        <v>0</v>
      </c>
    </row>
    <row r="3560" spans="1:4">
      <c r="A3560" s="294" t="s">
        <v>301</v>
      </c>
      <c r="B3560" s="292">
        <v>0</v>
      </c>
      <c r="C3560" s="292">
        <v>0</v>
      </c>
      <c r="D3560" s="292">
        <v>0</v>
      </c>
    </row>
    <row r="3561" spans="1:4">
      <c r="A3561" s="294" t="s">
        <v>302</v>
      </c>
      <c r="B3561" s="292">
        <v>0</v>
      </c>
      <c r="C3561" s="292">
        <v>0</v>
      </c>
      <c r="D3561" s="292">
        <v>0</v>
      </c>
    </row>
    <row r="3562" spans="1:4">
      <c r="A3562" s="294" t="s">
        <v>145</v>
      </c>
      <c r="B3562" s="292">
        <v>0</v>
      </c>
      <c r="C3562" s="292">
        <v>0</v>
      </c>
      <c r="D3562" s="292">
        <v>0</v>
      </c>
    </row>
    <row r="3563" spans="1:4">
      <c r="A3563" s="294" t="s">
        <v>84</v>
      </c>
      <c r="B3563" s="292">
        <v>0</v>
      </c>
      <c r="C3563" s="292">
        <v>0</v>
      </c>
      <c r="D3563" s="292">
        <v>0</v>
      </c>
    </row>
    <row r="3564" spans="1:4">
      <c r="A3564" s="294" t="s">
        <v>170</v>
      </c>
      <c r="B3564" s="292">
        <v>0</v>
      </c>
      <c r="C3564" s="292">
        <v>0</v>
      </c>
      <c r="D3564" s="292">
        <v>0</v>
      </c>
    </row>
    <row r="3565" spans="1:4">
      <c r="A3565" s="294" t="s">
        <v>303</v>
      </c>
      <c r="B3565" s="292">
        <v>0</v>
      </c>
      <c r="C3565" s="292">
        <v>0</v>
      </c>
      <c r="D3565" s="292">
        <v>0</v>
      </c>
    </row>
    <row r="3566" spans="1:4">
      <c r="A3566" s="294" t="s">
        <v>304</v>
      </c>
      <c r="B3566" s="292">
        <v>0</v>
      </c>
      <c r="C3566" s="292">
        <v>0</v>
      </c>
      <c r="D3566" s="292">
        <v>0</v>
      </c>
    </row>
    <row r="3567" spans="1:4">
      <c r="A3567" s="294" t="s">
        <v>177</v>
      </c>
      <c r="B3567" s="292">
        <v>0</v>
      </c>
      <c r="C3567" s="292">
        <v>0</v>
      </c>
      <c r="D3567" s="292">
        <v>0</v>
      </c>
    </row>
    <row r="3568" spans="1:4">
      <c r="A3568" s="294" t="s">
        <v>305</v>
      </c>
      <c r="B3568" s="292">
        <v>0</v>
      </c>
      <c r="C3568" s="292">
        <v>0</v>
      </c>
      <c r="D3568" s="292">
        <v>0</v>
      </c>
    </row>
    <row r="3569" spans="1:4">
      <c r="A3569" s="294" t="s">
        <v>306</v>
      </c>
      <c r="B3569" s="292">
        <v>0</v>
      </c>
      <c r="C3569" s="292">
        <v>0</v>
      </c>
      <c r="D3569" s="292">
        <v>0</v>
      </c>
    </row>
    <row r="3570" spans="1:4">
      <c r="A3570" s="291" t="s">
        <v>778</v>
      </c>
      <c r="B3570" s="292">
        <v>0</v>
      </c>
      <c r="C3570" s="292">
        <v>0</v>
      </c>
      <c r="D3570" s="292">
        <v>0</v>
      </c>
    </row>
    <row r="3571" spans="1:4">
      <c r="A3571" s="294" t="s">
        <v>84</v>
      </c>
      <c r="B3571" s="292">
        <v>0</v>
      </c>
      <c r="C3571" s="292">
        <v>0</v>
      </c>
      <c r="D3571" s="292">
        <v>0</v>
      </c>
    </row>
    <row r="3572" spans="1:4">
      <c r="A3572" s="291" t="s">
        <v>779</v>
      </c>
      <c r="B3572" s="292">
        <v>340518541.0800004</v>
      </c>
      <c r="C3572" s="292">
        <v>56908991.423432626</v>
      </c>
      <c r="D3572" s="292">
        <v>283609549.65656734</v>
      </c>
    </row>
  </sheetData>
  <mergeCells count="1">
    <mergeCell ref="F3:H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2CB63-42A4-4CD8-924C-023C3EE7A3DC}">
  <dimension ref="A1:P9919"/>
  <sheetViews>
    <sheetView zoomScale="80" zoomScaleNormal="80" workbookViewId="0"/>
  </sheetViews>
  <sheetFormatPr defaultColWidth="8.85546875" defaultRowHeight="15"/>
  <cols>
    <col min="1" max="1" width="13.140625" style="302" bestFit="1" customWidth="1"/>
    <col min="2" max="2" width="14.140625" style="302" bestFit="1" customWidth="1"/>
    <col min="3" max="3" width="13.140625" style="302" bestFit="1" customWidth="1"/>
    <col min="4" max="4" width="13.140625" style="302" customWidth="1"/>
    <col min="5" max="5" width="13.28515625" style="302" bestFit="1" customWidth="1"/>
    <col min="6" max="6" width="25.85546875" style="302" bestFit="1" customWidth="1"/>
    <col min="7" max="7" width="21" style="302" bestFit="1" customWidth="1"/>
    <col min="8" max="8" width="40.85546875" style="302" bestFit="1" customWidth="1"/>
    <col min="9" max="9" width="73.85546875" style="302" bestFit="1" customWidth="1"/>
    <col min="10" max="10" width="15.140625" style="302" bestFit="1" customWidth="1"/>
    <col min="11" max="11" width="50.7109375" style="302" bestFit="1" customWidth="1"/>
    <col min="12" max="12" width="9" style="302" bestFit="1" customWidth="1"/>
    <col min="13" max="13" width="225.5703125" style="302" bestFit="1" customWidth="1"/>
    <col min="14" max="14" width="18.140625" style="302" bestFit="1" customWidth="1"/>
    <col min="15" max="15" width="14" style="302" bestFit="1" customWidth="1"/>
    <col min="16" max="16" width="17.42578125" style="302" bestFit="1" customWidth="1"/>
    <col min="17" max="16384" width="8.85546875" style="302"/>
  </cols>
  <sheetData>
    <row r="1" spans="1:16">
      <c r="A1" s="300" t="s">
        <v>780</v>
      </c>
      <c r="B1" s="300" t="s">
        <v>781</v>
      </c>
      <c r="C1" s="300" t="s">
        <v>782</v>
      </c>
      <c r="D1" s="301" t="s">
        <v>783</v>
      </c>
      <c r="E1" s="300" t="s">
        <v>784</v>
      </c>
      <c r="F1" s="300" t="s">
        <v>67</v>
      </c>
      <c r="G1" s="300" t="s">
        <v>785</v>
      </c>
      <c r="H1" s="300" t="s">
        <v>67</v>
      </c>
      <c r="I1" s="300" t="s">
        <v>786</v>
      </c>
      <c r="J1" s="300" t="s">
        <v>787</v>
      </c>
      <c r="K1" s="300" t="s">
        <v>788</v>
      </c>
      <c r="L1" s="300" t="s">
        <v>789</v>
      </c>
      <c r="M1" s="300" t="s">
        <v>67</v>
      </c>
      <c r="N1" s="300" t="s">
        <v>790</v>
      </c>
      <c r="O1" s="300" t="s">
        <v>791</v>
      </c>
      <c r="P1" s="300" t="s">
        <v>792</v>
      </c>
    </row>
    <row r="2" spans="1:16">
      <c r="A2" s="303">
        <v>0</v>
      </c>
      <c r="B2" s="303">
        <v>49853.55</v>
      </c>
      <c r="C2" s="303">
        <v>8153.076487917001</v>
      </c>
      <c r="D2" s="304">
        <f>+B2-C2</f>
        <v>41700.473512083001</v>
      </c>
      <c r="E2" s="305">
        <v>45992</v>
      </c>
      <c r="F2" s="302" t="s">
        <v>69</v>
      </c>
      <c r="G2" s="302" t="s">
        <v>70</v>
      </c>
      <c r="H2" s="302" t="s">
        <v>3877</v>
      </c>
      <c r="I2" s="302" t="s">
        <v>274</v>
      </c>
      <c r="J2" s="302">
        <v>135301</v>
      </c>
      <c r="K2" s="302" t="s">
        <v>275</v>
      </c>
      <c r="L2" s="302">
        <v>29640619</v>
      </c>
      <c r="M2" s="302" t="s">
        <v>793</v>
      </c>
      <c r="N2" s="305">
        <v>42917</v>
      </c>
      <c r="O2" s="305">
        <v>43009</v>
      </c>
      <c r="P2" s="302" t="s">
        <v>794</v>
      </c>
    </row>
    <row r="3" spans="1:16">
      <c r="A3" s="303">
        <v>1</v>
      </c>
      <c r="B3" s="303">
        <v>2492412.94</v>
      </c>
      <c r="C3" s="303">
        <v>647381.48051072843</v>
      </c>
      <c r="D3" s="304">
        <f t="shared" ref="D3:D66" si="0">+B3-C3</f>
        <v>1845031.4594892715</v>
      </c>
      <c r="E3" s="305">
        <v>45992</v>
      </c>
      <c r="F3" s="302" t="s">
        <v>69</v>
      </c>
      <c r="G3" s="302" t="s">
        <v>70</v>
      </c>
      <c r="H3" s="302" t="s">
        <v>3877</v>
      </c>
      <c r="I3" s="302" t="s">
        <v>274</v>
      </c>
      <c r="J3" s="302">
        <v>135301</v>
      </c>
      <c r="K3" s="302" t="s">
        <v>276</v>
      </c>
      <c r="L3" s="302">
        <v>29640588</v>
      </c>
      <c r="M3" s="302" t="s">
        <v>795</v>
      </c>
      <c r="N3" s="305">
        <v>40909</v>
      </c>
      <c r="O3" s="305">
        <v>40909</v>
      </c>
      <c r="P3" s="302" t="s">
        <v>796</v>
      </c>
    </row>
    <row r="4" spans="1:16">
      <c r="A4" s="303">
        <v>0</v>
      </c>
      <c r="B4" s="303">
        <v>49853.57</v>
      </c>
      <c r="C4" s="303">
        <v>8153.0797587278003</v>
      </c>
      <c r="D4" s="304">
        <f t="shared" si="0"/>
        <v>41700.4902412722</v>
      </c>
      <c r="E4" s="305">
        <v>45992</v>
      </c>
      <c r="F4" s="302" t="s">
        <v>69</v>
      </c>
      <c r="G4" s="302" t="s">
        <v>70</v>
      </c>
      <c r="H4" s="302" t="s">
        <v>3877</v>
      </c>
      <c r="I4" s="302" t="s">
        <v>277</v>
      </c>
      <c r="J4" s="302">
        <v>135301</v>
      </c>
      <c r="K4" s="302" t="s">
        <v>275</v>
      </c>
      <c r="L4" s="302">
        <v>29640641</v>
      </c>
      <c r="M4" s="302" t="s">
        <v>797</v>
      </c>
      <c r="N4" s="305">
        <v>42917</v>
      </c>
      <c r="O4" s="305">
        <v>43009</v>
      </c>
      <c r="P4" s="302" t="s">
        <v>794</v>
      </c>
    </row>
    <row r="5" spans="1:16">
      <c r="A5" s="303">
        <v>1</v>
      </c>
      <c r="B5" s="303">
        <v>2492412.9</v>
      </c>
      <c r="C5" s="303">
        <v>647381.47012109403</v>
      </c>
      <c r="D5" s="304">
        <f t="shared" si="0"/>
        <v>1845031.4298789059</v>
      </c>
      <c r="E5" s="305">
        <v>45992</v>
      </c>
      <c r="F5" s="302" t="s">
        <v>69</v>
      </c>
      <c r="G5" s="302" t="s">
        <v>70</v>
      </c>
      <c r="H5" s="302" t="s">
        <v>3877</v>
      </c>
      <c r="I5" s="302" t="s">
        <v>277</v>
      </c>
      <c r="J5" s="302">
        <v>135301</v>
      </c>
      <c r="K5" s="302" t="s">
        <v>276</v>
      </c>
      <c r="L5" s="302">
        <v>29640577</v>
      </c>
      <c r="M5" s="302" t="s">
        <v>798</v>
      </c>
      <c r="N5" s="305">
        <v>40909</v>
      </c>
      <c r="O5" s="305">
        <v>40909</v>
      </c>
      <c r="P5" s="302" t="s">
        <v>796</v>
      </c>
    </row>
    <row r="6" spans="1:16">
      <c r="A6" s="303">
        <v>0</v>
      </c>
      <c r="B6" s="303">
        <v>0</v>
      </c>
      <c r="C6" s="303">
        <v>0</v>
      </c>
      <c r="D6" s="304">
        <f t="shared" si="0"/>
        <v>0</v>
      </c>
      <c r="E6" s="305">
        <v>45992</v>
      </c>
      <c r="F6" s="302" t="s">
        <v>69</v>
      </c>
      <c r="G6" s="302" t="s">
        <v>70</v>
      </c>
      <c r="H6" s="302" t="s">
        <v>3877</v>
      </c>
      <c r="I6" s="302" t="s">
        <v>4270</v>
      </c>
      <c r="J6" s="302">
        <v>135300</v>
      </c>
      <c r="K6" s="302" t="s">
        <v>138</v>
      </c>
      <c r="L6" s="302">
        <v>11708394</v>
      </c>
      <c r="M6" s="302" t="s">
        <v>799</v>
      </c>
      <c r="N6" s="305">
        <v>40909</v>
      </c>
      <c r="O6" s="305">
        <v>40909</v>
      </c>
      <c r="P6" s="302" t="s">
        <v>800</v>
      </c>
    </row>
    <row r="7" spans="1:16">
      <c r="A7" s="303">
        <v>0</v>
      </c>
      <c r="B7" s="303">
        <v>0</v>
      </c>
      <c r="C7" s="303">
        <v>0</v>
      </c>
      <c r="D7" s="304">
        <f t="shared" si="0"/>
        <v>0</v>
      </c>
      <c r="E7" s="305">
        <v>45992</v>
      </c>
      <c r="F7" s="302" t="s">
        <v>69</v>
      </c>
      <c r="G7" s="302" t="s">
        <v>70</v>
      </c>
      <c r="H7" s="302" t="s">
        <v>855</v>
      </c>
      <c r="I7" s="302" t="s">
        <v>126</v>
      </c>
      <c r="J7" s="302">
        <v>135001</v>
      </c>
      <c r="K7" s="302" t="s">
        <v>84</v>
      </c>
      <c r="L7" s="302">
        <v>36933438</v>
      </c>
      <c r="M7" s="302" t="s">
        <v>856</v>
      </c>
      <c r="N7" s="305">
        <v>44977</v>
      </c>
      <c r="O7" s="305">
        <v>44986</v>
      </c>
      <c r="P7" s="302" t="s">
        <v>857</v>
      </c>
    </row>
    <row r="8" spans="1:16">
      <c r="A8" s="303">
        <v>0</v>
      </c>
      <c r="B8" s="303">
        <v>0</v>
      </c>
      <c r="C8" s="303">
        <v>0</v>
      </c>
      <c r="D8" s="304">
        <f t="shared" si="0"/>
        <v>0</v>
      </c>
      <c r="E8" s="305">
        <v>45992</v>
      </c>
      <c r="F8" s="302" t="s">
        <v>69</v>
      </c>
      <c r="G8" s="302" t="s">
        <v>70</v>
      </c>
      <c r="H8" s="302" t="s">
        <v>855</v>
      </c>
      <c r="I8" s="302" t="s">
        <v>126</v>
      </c>
      <c r="J8" s="302">
        <v>135001</v>
      </c>
      <c r="K8" s="302" t="s">
        <v>130</v>
      </c>
      <c r="L8" s="302">
        <v>38897940</v>
      </c>
      <c r="M8" s="302" t="s">
        <v>860</v>
      </c>
      <c r="N8" s="305">
        <v>44835</v>
      </c>
      <c r="O8" s="305">
        <v>44835</v>
      </c>
      <c r="P8" s="302" t="s">
        <v>859</v>
      </c>
    </row>
    <row r="9" spans="1:16">
      <c r="A9" s="303">
        <v>0</v>
      </c>
      <c r="B9" s="303">
        <v>0</v>
      </c>
      <c r="C9" s="303">
        <v>0</v>
      </c>
      <c r="D9" s="304">
        <f t="shared" si="0"/>
        <v>0</v>
      </c>
      <c r="E9" s="305">
        <v>45992</v>
      </c>
      <c r="F9" s="302" t="s">
        <v>69</v>
      </c>
      <c r="G9" s="302" t="s">
        <v>70</v>
      </c>
      <c r="H9" s="302" t="s">
        <v>855</v>
      </c>
      <c r="I9" s="302" t="s">
        <v>126</v>
      </c>
      <c r="J9" s="302">
        <v>135001</v>
      </c>
      <c r="K9" s="302" t="s">
        <v>130</v>
      </c>
      <c r="L9" s="302">
        <v>36295465</v>
      </c>
      <c r="M9" s="302" t="s">
        <v>858</v>
      </c>
      <c r="N9" s="305">
        <v>44865</v>
      </c>
      <c r="O9" s="305">
        <v>44835</v>
      </c>
      <c r="P9" s="302" t="s">
        <v>859</v>
      </c>
    </row>
    <row r="10" spans="1:16">
      <c r="A10" s="303">
        <v>0</v>
      </c>
      <c r="B10" s="303">
        <v>0</v>
      </c>
      <c r="C10" s="303">
        <v>0</v>
      </c>
      <c r="D10" s="304">
        <f t="shared" si="0"/>
        <v>0</v>
      </c>
      <c r="E10" s="305">
        <v>45992</v>
      </c>
      <c r="F10" s="302" t="s">
        <v>69</v>
      </c>
      <c r="G10" s="302" t="s">
        <v>70</v>
      </c>
      <c r="H10" s="302" t="s">
        <v>855</v>
      </c>
      <c r="I10" s="302" t="s">
        <v>126</v>
      </c>
      <c r="J10" s="302">
        <v>135001</v>
      </c>
      <c r="K10" s="302" t="s">
        <v>130</v>
      </c>
      <c r="L10" s="302">
        <v>36295470</v>
      </c>
      <c r="M10" s="302" t="s">
        <v>860</v>
      </c>
      <c r="N10" s="305">
        <v>44865</v>
      </c>
      <c r="O10" s="305">
        <v>44835</v>
      </c>
      <c r="P10" s="302" t="s">
        <v>859</v>
      </c>
    </row>
    <row r="11" spans="1:16">
      <c r="A11" s="303">
        <v>0</v>
      </c>
      <c r="B11" s="303">
        <v>0</v>
      </c>
      <c r="C11" s="303">
        <v>0</v>
      </c>
      <c r="D11" s="304">
        <f t="shared" si="0"/>
        <v>0</v>
      </c>
      <c r="E11" s="305">
        <v>45992</v>
      </c>
      <c r="F11" s="302" t="s">
        <v>69</v>
      </c>
      <c r="G11" s="302" t="s">
        <v>70</v>
      </c>
      <c r="H11" s="302" t="s">
        <v>855</v>
      </c>
      <c r="I11" s="302" t="s">
        <v>126</v>
      </c>
      <c r="J11" s="302">
        <v>135002</v>
      </c>
      <c r="K11" s="302" t="s">
        <v>84</v>
      </c>
      <c r="L11" s="302">
        <v>37616525</v>
      </c>
      <c r="M11" s="302" t="s">
        <v>861</v>
      </c>
      <c r="N11" s="305">
        <v>44978</v>
      </c>
      <c r="O11" s="305">
        <v>45108</v>
      </c>
      <c r="P11" s="302" t="s">
        <v>862</v>
      </c>
    </row>
    <row r="12" spans="1:16">
      <c r="A12" s="303">
        <v>0</v>
      </c>
      <c r="B12" s="303">
        <v>0</v>
      </c>
      <c r="C12" s="303">
        <v>0</v>
      </c>
      <c r="D12" s="304">
        <f t="shared" si="0"/>
        <v>0</v>
      </c>
      <c r="E12" s="305">
        <v>45992</v>
      </c>
      <c r="F12" s="302" t="s">
        <v>69</v>
      </c>
      <c r="G12" s="302" t="s">
        <v>70</v>
      </c>
      <c r="H12" s="302" t="s">
        <v>855</v>
      </c>
      <c r="I12" s="302" t="s">
        <v>126</v>
      </c>
      <c r="J12" s="302">
        <v>135002</v>
      </c>
      <c r="K12" s="302" t="s">
        <v>84</v>
      </c>
      <c r="L12" s="302">
        <v>36786067</v>
      </c>
      <c r="M12" s="302" t="s">
        <v>856</v>
      </c>
      <c r="N12" s="305">
        <v>44977</v>
      </c>
      <c r="O12" s="305">
        <v>44958</v>
      </c>
      <c r="P12" s="302" t="s">
        <v>857</v>
      </c>
    </row>
    <row r="13" spans="1:16">
      <c r="A13" s="303">
        <v>0</v>
      </c>
      <c r="B13" s="303">
        <v>0</v>
      </c>
      <c r="C13" s="303">
        <v>0</v>
      </c>
      <c r="D13" s="304">
        <f t="shared" si="0"/>
        <v>0</v>
      </c>
      <c r="E13" s="305">
        <v>45992</v>
      </c>
      <c r="F13" s="302" t="s">
        <v>69</v>
      </c>
      <c r="G13" s="302" t="s">
        <v>70</v>
      </c>
      <c r="H13" s="302" t="s">
        <v>855</v>
      </c>
      <c r="I13" s="302" t="s">
        <v>126</v>
      </c>
      <c r="J13" s="302">
        <v>135002</v>
      </c>
      <c r="K13" s="302" t="s">
        <v>107</v>
      </c>
      <c r="L13" s="302">
        <v>37145717</v>
      </c>
      <c r="M13" s="302" t="s">
        <v>863</v>
      </c>
      <c r="N13" s="305">
        <v>44977</v>
      </c>
      <c r="O13" s="305">
        <v>44977</v>
      </c>
      <c r="P13" s="302" t="s">
        <v>857</v>
      </c>
    </row>
    <row r="14" spans="1:16">
      <c r="A14" s="303">
        <v>0</v>
      </c>
      <c r="B14" s="303">
        <v>962658.74</v>
      </c>
      <c r="C14" s="303">
        <v>-1.3862285856000001</v>
      </c>
      <c r="D14" s="304">
        <f t="shared" si="0"/>
        <v>962660.12622858561</v>
      </c>
      <c r="E14" s="305">
        <v>45992</v>
      </c>
      <c r="F14" s="302" t="s">
        <v>69</v>
      </c>
      <c r="G14" s="302" t="s">
        <v>70</v>
      </c>
      <c r="H14" s="302" t="s">
        <v>855</v>
      </c>
      <c r="I14" s="302" t="s">
        <v>126</v>
      </c>
      <c r="J14" s="302">
        <v>135002</v>
      </c>
      <c r="K14" s="302" t="s">
        <v>136</v>
      </c>
      <c r="L14" s="302">
        <v>37655835</v>
      </c>
      <c r="M14" s="302" t="s">
        <v>864</v>
      </c>
      <c r="N14" s="305">
        <v>44978</v>
      </c>
      <c r="O14" s="305">
        <v>44958</v>
      </c>
      <c r="P14" s="302" t="s">
        <v>862</v>
      </c>
    </row>
    <row r="15" spans="1:16">
      <c r="A15" s="303">
        <v>0</v>
      </c>
      <c r="B15" s="303">
        <v>734484.72</v>
      </c>
      <c r="C15" s="303">
        <v>-1.4836591344000001</v>
      </c>
      <c r="D15" s="304">
        <f t="shared" si="0"/>
        <v>734486.20365913433</v>
      </c>
      <c r="E15" s="305">
        <v>45992</v>
      </c>
      <c r="F15" s="302" t="s">
        <v>69</v>
      </c>
      <c r="G15" s="302" t="s">
        <v>70</v>
      </c>
      <c r="H15" s="302" t="s">
        <v>855</v>
      </c>
      <c r="I15" s="302" t="s">
        <v>126</v>
      </c>
      <c r="J15" s="302">
        <v>135002</v>
      </c>
      <c r="K15" s="302" t="s">
        <v>136</v>
      </c>
      <c r="L15" s="302">
        <v>38898500</v>
      </c>
      <c r="M15" s="302" t="s">
        <v>864</v>
      </c>
      <c r="N15" s="305">
        <v>44865</v>
      </c>
      <c r="O15" s="305">
        <v>44835</v>
      </c>
      <c r="P15" s="302" t="s">
        <v>859</v>
      </c>
    </row>
    <row r="16" spans="1:16">
      <c r="A16" s="303">
        <v>0</v>
      </c>
      <c r="B16" s="303">
        <v>72519.040000000008</v>
      </c>
      <c r="C16" s="303">
        <v>-0.14648846080000003</v>
      </c>
      <c r="D16" s="304">
        <f t="shared" si="0"/>
        <v>72519.186488460808</v>
      </c>
      <c r="E16" s="305">
        <v>45992</v>
      </c>
      <c r="F16" s="302" t="s">
        <v>69</v>
      </c>
      <c r="G16" s="302" t="s">
        <v>70</v>
      </c>
      <c r="H16" s="302" t="s">
        <v>855</v>
      </c>
      <c r="I16" s="302" t="s">
        <v>126</v>
      </c>
      <c r="J16" s="302">
        <v>135002</v>
      </c>
      <c r="K16" s="302" t="s">
        <v>136</v>
      </c>
      <c r="L16" s="302">
        <v>36948569</v>
      </c>
      <c r="M16" s="302" t="s">
        <v>864</v>
      </c>
      <c r="N16" s="305">
        <v>44865</v>
      </c>
      <c r="O16" s="305">
        <v>44835</v>
      </c>
      <c r="P16" s="302" t="s">
        <v>859</v>
      </c>
    </row>
    <row r="17" spans="1:16">
      <c r="A17" s="303">
        <v>110</v>
      </c>
      <c r="B17" s="303">
        <v>16086.95</v>
      </c>
      <c r="C17" s="303">
        <v>361.9114924095</v>
      </c>
      <c r="D17" s="304">
        <f t="shared" si="0"/>
        <v>15725.038507590501</v>
      </c>
      <c r="E17" s="305">
        <v>45992</v>
      </c>
      <c r="F17" s="302" t="s">
        <v>69</v>
      </c>
      <c r="G17" s="302" t="s">
        <v>70</v>
      </c>
      <c r="H17" s="302" t="s">
        <v>855</v>
      </c>
      <c r="I17" s="302" t="s">
        <v>126</v>
      </c>
      <c r="J17" s="302">
        <v>135500</v>
      </c>
      <c r="K17" s="302" t="s">
        <v>80</v>
      </c>
      <c r="L17" s="302">
        <v>37655760</v>
      </c>
      <c r="M17" s="302" t="s">
        <v>865</v>
      </c>
      <c r="N17" s="305">
        <v>44978</v>
      </c>
      <c r="O17" s="305">
        <v>44927</v>
      </c>
      <c r="P17" s="302" t="s">
        <v>862</v>
      </c>
    </row>
    <row r="18" spans="1:16">
      <c r="A18" s="303">
        <v>40</v>
      </c>
      <c r="B18" s="303">
        <v>83411.83</v>
      </c>
      <c r="C18" s="303">
        <v>1876.5334559943001</v>
      </c>
      <c r="D18" s="304">
        <f t="shared" si="0"/>
        <v>81535.296544005701</v>
      </c>
      <c r="E18" s="305">
        <v>45992</v>
      </c>
      <c r="F18" s="302" t="s">
        <v>69</v>
      </c>
      <c r="G18" s="302" t="s">
        <v>70</v>
      </c>
      <c r="H18" s="302" t="s">
        <v>855</v>
      </c>
      <c r="I18" s="302" t="s">
        <v>126</v>
      </c>
      <c r="J18" s="302">
        <v>135500</v>
      </c>
      <c r="K18" s="302" t="s">
        <v>128</v>
      </c>
      <c r="L18" s="302">
        <v>37655826</v>
      </c>
      <c r="M18" s="302" t="s">
        <v>866</v>
      </c>
      <c r="N18" s="305">
        <v>44978</v>
      </c>
      <c r="O18" s="305">
        <v>44927</v>
      </c>
      <c r="P18" s="302" t="s">
        <v>862</v>
      </c>
    </row>
    <row r="19" spans="1:16">
      <c r="A19" s="303">
        <v>0</v>
      </c>
      <c r="B19" s="303">
        <v>0</v>
      </c>
      <c r="C19" s="303">
        <v>0</v>
      </c>
      <c r="D19" s="304">
        <f t="shared" si="0"/>
        <v>0</v>
      </c>
      <c r="E19" s="305">
        <v>45992</v>
      </c>
      <c r="F19" s="302" t="s">
        <v>69</v>
      </c>
      <c r="G19" s="302" t="s">
        <v>70</v>
      </c>
      <c r="H19" s="302" t="s">
        <v>855</v>
      </c>
      <c r="I19" s="302" t="s">
        <v>126</v>
      </c>
      <c r="J19" s="302">
        <v>135500</v>
      </c>
      <c r="K19" s="302" t="s">
        <v>84</v>
      </c>
      <c r="L19" s="302">
        <v>36755307</v>
      </c>
      <c r="M19" s="302" t="s">
        <v>861</v>
      </c>
      <c r="N19" s="305">
        <v>44978</v>
      </c>
      <c r="O19" s="305">
        <v>44958</v>
      </c>
      <c r="P19" s="302" t="s">
        <v>862</v>
      </c>
    </row>
    <row r="20" spans="1:16">
      <c r="A20" s="303">
        <v>0</v>
      </c>
      <c r="B20" s="303">
        <v>0</v>
      </c>
      <c r="C20" s="303">
        <v>0</v>
      </c>
      <c r="D20" s="304">
        <f t="shared" si="0"/>
        <v>0</v>
      </c>
      <c r="E20" s="305">
        <v>45992</v>
      </c>
      <c r="F20" s="302" t="s">
        <v>69</v>
      </c>
      <c r="G20" s="302" t="s">
        <v>70</v>
      </c>
      <c r="H20" s="302" t="s">
        <v>855</v>
      </c>
      <c r="I20" s="302" t="s">
        <v>126</v>
      </c>
      <c r="J20" s="302">
        <v>135500</v>
      </c>
      <c r="K20" s="302" t="s">
        <v>84</v>
      </c>
      <c r="L20" s="302">
        <v>36933367</v>
      </c>
      <c r="M20" s="302" t="s">
        <v>861</v>
      </c>
      <c r="N20" s="305">
        <v>44978</v>
      </c>
      <c r="O20" s="305">
        <v>44986</v>
      </c>
      <c r="P20" s="302" t="s">
        <v>862</v>
      </c>
    </row>
    <row r="21" spans="1:16">
      <c r="A21" s="303">
        <v>5</v>
      </c>
      <c r="B21" s="303">
        <v>2216.87</v>
      </c>
      <c r="C21" s="303">
        <v>9.9746735528000006</v>
      </c>
      <c r="D21" s="304">
        <f t="shared" si="0"/>
        <v>2206.8953264471997</v>
      </c>
      <c r="E21" s="305">
        <v>45992</v>
      </c>
      <c r="F21" s="302" t="s">
        <v>69</v>
      </c>
      <c r="G21" s="302" t="s">
        <v>70</v>
      </c>
      <c r="H21" s="302" t="s">
        <v>855</v>
      </c>
      <c r="I21" s="302" t="s">
        <v>126</v>
      </c>
      <c r="J21" s="302">
        <v>135500</v>
      </c>
      <c r="K21" s="302" t="s">
        <v>84</v>
      </c>
      <c r="L21" s="302">
        <v>42213849</v>
      </c>
      <c r="M21" s="302" t="s">
        <v>4272</v>
      </c>
      <c r="N21" s="305">
        <v>45991</v>
      </c>
      <c r="O21" s="305">
        <v>45962</v>
      </c>
      <c r="P21" s="302" t="s">
        <v>4273</v>
      </c>
    </row>
    <row r="22" spans="1:16">
      <c r="A22" s="303">
        <v>246</v>
      </c>
      <c r="B22" s="303">
        <v>19046.93</v>
      </c>
      <c r="C22" s="303">
        <v>428.50278406529998</v>
      </c>
      <c r="D22" s="304">
        <f t="shared" si="0"/>
        <v>18618.427215934702</v>
      </c>
      <c r="E22" s="305">
        <v>45992</v>
      </c>
      <c r="F22" s="302" t="s">
        <v>69</v>
      </c>
      <c r="G22" s="302" t="s">
        <v>70</v>
      </c>
      <c r="H22" s="302" t="s">
        <v>855</v>
      </c>
      <c r="I22" s="302" t="s">
        <v>126</v>
      </c>
      <c r="J22" s="302">
        <v>135500</v>
      </c>
      <c r="K22" s="302" t="s">
        <v>85</v>
      </c>
      <c r="L22" s="302">
        <v>37655781</v>
      </c>
      <c r="M22" s="302" t="s">
        <v>867</v>
      </c>
      <c r="N22" s="305">
        <v>44978</v>
      </c>
      <c r="O22" s="305">
        <v>44927</v>
      </c>
      <c r="P22" s="302" t="s">
        <v>862</v>
      </c>
    </row>
    <row r="23" spans="1:16">
      <c r="A23" s="303">
        <v>166</v>
      </c>
      <c r="B23" s="303">
        <v>16373362.609999999</v>
      </c>
      <c r="C23" s="303">
        <v>368354.97704331815</v>
      </c>
      <c r="D23" s="304">
        <f t="shared" si="0"/>
        <v>16005007.632956682</v>
      </c>
      <c r="E23" s="305">
        <v>45992</v>
      </c>
      <c r="F23" s="302" t="s">
        <v>69</v>
      </c>
      <c r="G23" s="302" t="s">
        <v>70</v>
      </c>
      <c r="H23" s="302" t="s">
        <v>855</v>
      </c>
      <c r="I23" s="302" t="s">
        <v>126</v>
      </c>
      <c r="J23" s="302">
        <v>135500</v>
      </c>
      <c r="K23" s="302" t="s">
        <v>131</v>
      </c>
      <c r="L23" s="302">
        <v>37655817</v>
      </c>
      <c r="M23" s="302" t="s">
        <v>868</v>
      </c>
      <c r="N23" s="305">
        <v>44978</v>
      </c>
      <c r="O23" s="305">
        <v>44927</v>
      </c>
      <c r="P23" s="302" t="s">
        <v>862</v>
      </c>
    </row>
    <row r="24" spans="1:16">
      <c r="A24" s="303">
        <v>2</v>
      </c>
      <c r="B24" s="303">
        <v>14874.39</v>
      </c>
      <c r="C24" s="303">
        <v>334.6322754519</v>
      </c>
      <c r="D24" s="304">
        <f t="shared" si="0"/>
        <v>14539.757724548099</v>
      </c>
      <c r="E24" s="305">
        <v>45992</v>
      </c>
      <c r="F24" s="302" t="s">
        <v>69</v>
      </c>
      <c r="G24" s="302" t="s">
        <v>70</v>
      </c>
      <c r="H24" s="302" t="s">
        <v>855</v>
      </c>
      <c r="I24" s="302" t="s">
        <v>126</v>
      </c>
      <c r="J24" s="302">
        <v>135500</v>
      </c>
      <c r="K24" s="302" t="s">
        <v>132</v>
      </c>
      <c r="L24" s="302">
        <v>37655787</v>
      </c>
      <c r="M24" s="302" t="s">
        <v>869</v>
      </c>
      <c r="N24" s="305">
        <v>44978</v>
      </c>
      <c r="O24" s="305">
        <v>44927</v>
      </c>
      <c r="P24" s="302" t="s">
        <v>862</v>
      </c>
    </row>
    <row r="25" spans="1:16">
      <c r="A25" s="303">
        <v>4</v>
      </c>
      <c r="B25" s="303">
        <v>26728</v>
      </c>
      <c r="C25" s="303">
        <v>601.30542888000002</v>
      </c>
      <c r="D25" s="304">
        <f t="shared" si="0"/>
        <v>26126.694571119999</v>
      </c>
      <c r="E25" s="305">
        <v>45992</v>
      </c>
      <c r="F25" s="302" t="s">
        <v>69</v>
      </c>
      <c r="G25" s="302" t="s">
        <v>70</v>
      </c>
      <c r="H25" s="302" t="s">
        <v>855</v>
      </c>
      <c r="I25" s="302" t="s">
        <v>126</v>
      </c>
      <c r="J25" s="302">
        <v>135500</v>
      </c>
      <c r="K25" s="302" t="s">
        <v>133</v>
      </c>
      <c r="L25" s="302">
        <v>37655790</v>
      </c>
      <c r="M25" s="302" t="s">
        <v>870</v>
      </c>
      <c r="N25" s="305">
        <v>44978</v>
      </c>
      <c r="O25" s="305">
        <v>44927</v>
      </c>
      <c r="P25" s="302" t="s">
        <v>862</v>
      </c>
    </row>
    <row r="26" spans="1:16">
      <c r="A26" s="303">
        <v>13</v>
      </c>
      <c r="B26" s="303">
        <v>108887.40000000001</v>
      </c>
      <c r="C26" s="303">
        <v>2449.662704154</v>
      </c>
      <c r="D26" s="304">
        <f t="shared" si="0"/>
        <v>106437.737295846</v>
      </c>
      <c r="E26" s="305">
        <v>45992</v>
      </c>
      <c r="F26" s="302" t="s">
        <v>69</v>
      </c>
      <c r="G26" s="302" t="s">
        <v>70</v>
      </c>
      <c r="H26" s="302" t="s">
        <v>855</v>
      </c>
      <c r="I26" s="302" t="s">
        <v>126</v>
      </c>
      <c r="J26" s="302">
        <v>135500</v>
      </c>
      <c r="K26" s="302" t="s">
        <v>134</v>
      </c>
      <c r="L26" s="302">
        <v>37655793</v>
      </c>
      <c r="M26" s="302" t="s">
        <v>871</v>
      </c>
      <c r="N26" s="305">
        <v>44978</v>
      </c>
      <c r="O26" s="305">
        <v>44927</v>
      </c>
      <c r="P26" s="302" t="s">
        <v>862</v>
      </c>
    </row>
    <row r="27" spans="1:16">
      <c r="A27" s="303">
        <v>118</v>
      </c>
      <c r="B27" s="303">
        <v>1621915.1600000001</v>
      </c>
      <c r="C27" s="303">
        <v>36488.565956703598</v>
      </c>
      <c r="D27" s="304">
        <f t="shared" si="0"/>
        <v>1585426.5940432965</v>
      </c>
      <c r="E27" s="305">
        <v>45992</v>
      </c>
      <c r="F27" s="302" t="s">
        <v>69</v>
      </c>
      <c r="G27" s="302" t="s">
        <v>70</v>
      </c>
      <c r="H27" s="302" t="s">
        <v>855</v>
      </c>
      <c r="I27" s="302" t="s">
        <v>126</v>
      </c>
      <c r="J27" s="302">
        <v>135500</v>
      </c>
      <c r="K27" s="302" t="s">
        <v>135</v>
      </c>
      <c r="L27" s="302">
        <v>37655796</v>
      </c>
      <c r="M27" s="302" t="s">
        <v>872</v>
      </c>
      <c r="N27" s="305">
        <v>44978</v>
      </c>
      <c r="O27" s="305">
        <v>44927</v>
      </c>
      <c r="P27" s="302" t="s">
        <v>862</v>
      </c>
    </row>
    <row r="28" spans="1:16">
      <c r="A28" s="303">
        <v>306800</v>
      </c>
      <c r="B28" s="303">
        <v>1032272.54</v>
      </c>
      <c r="C28" s="303">
        <v>35653.072863712201</v>
      </c>
      <c r="D28" s="304">
        <f t="shared" si="0"/>
        <v>996619.46713628783</v>
      </c>
      <c r="E28" s="305">
        <v>45992</v>
      </c>
      <c r="F28" s="302" t="s">
        <v>69</v>
      </c>
      <c r="G28" s="302" t="s">
        <v>70</v>
      </c>
      <c r="H28" s="302" t="s">
        <v>855</v>
      </c>
      <c r="I28" s="302" t="s">
        <v>126</v>
      </c>
      <c r="J28" s="302">
        <v>135600</v>
      </c>
      <c r="K28" s="302" t="s">
        <v>127</v>
      </c>
      <c r="L28" s="302">
        <v>37655829</v>
      </c>
      <c r="M28" s="302" t="s">
        <v>873</v>
      </c>
      <c r="N28" s="305">
        <v>44978</v>
      </c>
      <c r="O28" s="305">
        <v>44927</v>
      </c>
      <c r="P28" s="302" t="s">
        <v>862</v>
      </c>
    </row>
    <row r="29" spans="1:16">
      <c r="A29" s="303">
        <v>0</v>
      </c>
      <c r="B29" s="303">
        <v>0</v>
      </c>
      <c r="C29" s="303">
        <v>0</v>
      </c>
      <c r="D29" s="304">
        <f t="shared" si="0"/>
        <v>0</v>
      </c>
      <c r="E29" s="305">
        <v>45992</v>
      </c>
      <c r="F29" s="302" t="s">
        <v>69</v>
      </c>
      <c r="G29" s="302" t="s">
        <v>70</v>
      </c>
      <c r="H29" s="302" t="s">
        <v>855</v>
      </c>
      <c r="I29" s="302" t="s">
        <v>126</v>
      </c>
      <c r="J29" s="302">
        <v>135600</v>
      </c>
      <c r="K29" s="302" t="s">
        <v>84</v>
      </c>
      <c r="L29" s="302">
        <v>36933370</v>
      </c>
      <c r="M29" s="302" t="s">
        <v>861</v>
      </c>
      <c r="N29" s="305">
        <v>44978</v>
      </c>
      <c r="O29" s="305">
        <v>44986</v>
      </c>
      <c r="P29" s="302" t="s">
        <v>862</v>
      </c>
    </row>
    <row r="30" spans="1:16">
      <c r="A30" s="303">
        <v>0</v>
      </c>
      <c r="B30" s="303">
        <v>0</v>
      </c>
      <c r="C30" s="303">
        <v>0</v>
      </c>
      <c r="D30" s="304">
        <f t="shared" si="0"/>
        <v>0</v>
      </c>
      <c r="E30" s="305">
        <v>45992</v>
      </c>
      <c r="F30" s="302" t="s">
        <v>69</v>
      </c>
      <c r="G30" s="302" t="s">
        <v>70</v>
      </c>
      <c r="H30" s="302" t="s">
        <v>855</v>
      </c>
      <c r="I30" s="302" t="s">
        <v>126</v>
      </c>
      <c r="J30" s="302">
        <v>135600</v>
      </c>
      <c r="K30" s="302" t="s">
        <v>84</v>
      </c>
      <c r="L30" s="302">
        <v>36755310</v>
      </c>
      <c r="M30" s="302" t="s">
        <v>861</v>
      </c>
      <c r="N30" s="305">
        <v>44978</v>
      </c>
      <c r="O30" s="305">
        <v>44958</v>
      </c>
      <c r="P30" s="302" t="s">
        <v>862</v>
      </c>
    </row>
    <row r="31" spans="1:16">
      <c r="A31" s="303">
        <v>98800</v>
      </c>
      <c r="B31" s="303">
        <v>484308.91000000003</v>
      </c>
      <c r="C31" s="303">
        <v>16727.269386411303</v>
      </c>
      <c r="D31" s="304">
        <f t="shared" si="0"/>
        <v>467581.64061358874</v>
      </c>
      <c r="E31" s="305">
        <v>45992</v>
      </c>
      <c r="F31" s="302" t="s">
        <v>69</v>
      </c>
      <c r="G31" s="302" t="s">
        <v>70</v>
      </c>
      <c r="H31" s="302" t="s">
        <v>855</v>
      </c>
      <c r="I31" s="302" t="s">
        <v>126</v>
      </c>
      <c r="J31" s="302">
        <v>135600</v>
      </c>
      <c r="K31" s="302" t="s">
        <v>129</v>
      </c>
      <c r="L31" s="302">
        <v>37655778</v>
      </c>
      <c r="M31" s="302" t="s">
        <v>874</v>
      </c>
      <c r="N31" s="305">
        <v>44978</v>
      </c>
      <c r="O31" s="305">
        <v>44927</v>
      </c>
      <c r="P31" s="302" t="s">
        <v>862</v>
      </c>
    </row>
    <row r="32" spans="1:16">
      <c r="A32" s="303">
        <v>155</v>
      </c>
      <c r="B32" s="303">
        <v>80077.180000000008</v>
      </c>
      <c r="C32" s="303">
        <v>2765.7400760274004</v>
      </c>
      <c r="D32" s="304">
        <f t="shared" si="0"/>
        <v>77311.439923972604</v>
      </c>
      <c r="E32" s="305">
        <v>45992</v>
      </c>
      <c r="F32" s="302" t="s">
        <v>69</v>
      </c>
      <c r="G32" s="302" t="s">
        <v>70</v>
      </c>
      <c r="H32" s="302" t="s">
        <v>855</v>
      </c>
      <c r="I32" s="302" t="s">
        <v>126</v>
      </c>
      <c r="J32" s="302">
        <v>135600</v>
      </c>
      <c r="K32" s="302" t="s">
        <v>98</v>
      </c>
      <c r="L32" s="302">
        <v>37655823</v>
      </c>
      <c r="M32" s="302" t="s">
        <v>875</v>
      </c>
      <c r="N32" s="305">
        <v>44978</v>
      </c>
      <c r="O32" s="305">
        <v>44927</v>
      </c>
      <c r="P32" s="302" t="s">
        <v>862</v>
      </c>
    </row>
    <row r="33" spans="1:16">
      <c r="A33" s="303">
        <v>52000</v>
      </c>
      <c r="B33" s="303">
        <v>119249.25</v>
      </c>
      <c r="C33" s="303">
        <v>4118.6818736775003</v>
      </c>
      <c r="D33" s="304">
        <f t="shared" si="0"/>
        <v>115130.5681263225</v>
      </c>
      <c r="E33" s="305">
        <v>45992</v>
      </c>
      <c r="F33" s="302" t="s">
        <v>69</v>
      </c>
      <c r="G33" s="302" t="s">
        <v>70</v>
      </c>
      <c r="H33" s="302" t="s">
        <v>855</v>
      </c>
      <c r="I33" s="302" t="s">
        <v>126</v>
      </c>
      <c r="J33" s="302">
        <v>135600</v>
      </c>
      <c r="K33" s="302" t="s">
        <v>99</v>
      </c>
      <c r="L33" s="302">
        <v>37655775</v>
      </c>
      <c r="M33" s="302" t="s">
        <v>876</v>
      </c>
      <c r="N33" s="305">
        <v>44978</v>
      </c>
      <c r="O33" s="305">
        <v>44927</v>
      </c>
      <c r="P33" s="302" t="s">
        <v>862</v>
      </c>
    </row>
    <row r="34" spans="1:16">
      <c r="A34" s="303">
        <v>110</v>
      </c>
      <c r="B34" s="303">
        <v>22272.260000000002</v>
      </c>
      <c r="C34" s="303">
        <v>769.24889295180003</v>
      </c>
      <c r="D34" s="304">
        <f t="shared" si="0"/>
        <v>21503.011107048202</v>
      </c>
      <c r="E34" s="305">
        <v>45992</v>
      </c>
      <c r="F34" s="302" t="s">
        <v>69</v>
      </c>
      <c r="G34" s="302" t="s">
        <v>70</v>
      </c>
      <c r="H34" s="302" t="s">
        <v>855</v>
      </c>
      <c r="I34" s="302" t="s">
        <v>126</v>
      </c>
      <c r="J34" s="302">
        <v>135600</v>
      </c>
      <c r="K34" s="302" t="s">
        <v>92</v>
      </c>
      <c r="L34" s="302">
        <v>37655784</v>
      </c>
      <c r="M34" s="302" t="s">
        <v>877</v>
      </c>
      <c r="N34" s="305">
        <v>44978</v>
      </c>
      <c r="O34" s="305">
        <v>44927</v>
      </c>
      <c r="P34" s="302" t="s">
        <v>862</v>
      </c>
    </row>
    <row r="35" spans="1:16">
      <c r="A35" s="303">
        <v>0</v>
      </c>
      <c r="B35" s="303">
        <v>0</v>
      </c>
      <c r="C35" s="303">
        <v>0</v>
      </c>
      <c r="D35" s="304">
        <f t="shared" si="0"/>
        <v>0</v>
      </c>
      <c r="E35" s="305">
        <v>45992</v>
      </c>
      <c r="F35" s="302" t="s">
        <v>69</v>
      </c>
      <c r="G35" s="302" t="s">
        <v>70</v>
      </c>
      <c r="H35" s="302" t="s">
        <v>855</v>
      </c>
      <c r="I35" s="302" t="s">
        <v>137</v>
      </c>
      <c r="J35" s="302">
        <v>135500</v>
      </c>
      <c r="K35" s="302" t="s">
        <v>138</v>
      </c>
      <c r="L35" s="302">
        <v>34777916</v>
      </c>
      <c r="M35" s="302" t="s">
        <v>799</v>
      </c>
      <c r="N35" s="305">
        <v>44428</v>
      </c>
      <c r="O35" s="305">
        <v>44428</v>
      </c>
      <c r="P35" s="302" t="s">
        <v>878</v>
      </c>
    </row>
    <row r="36" spans="1:16">
      <c r="A36" s="303">
        <v>3</v>
      </c>
      <c r="B36" s="303">
        <v>185.04</v>
      </c>
      <c r="C36" s="303">
        <v>104.07188806560001</v>
      </c>
      <c r="D36" s="304">
        <f t="shared" si="0"/>
        <v>80.968111934399985</v>
      </c>
      <c r="E36" s="305">
        <v>45992</v>
      </c>
      <c r="F36" s="302" t="s">
        <v>69</v>
      </c>
      <c r="G36" s="302" t="s">
        <v>70</v>
      </c>
      <c r="H36" s="302" t="s">
        <v>855</v>
      </c>
      <c r="I36" s="302" t="s">
        <v>137</v>
      </c>
      <c r="J36" s="302">
        <v>135500</v>
      </c>
      <c r="K36" s="302" t="s">
        <v>83</v>
      </c>
      <c r="L36" s="302">
        <v>21747817</v>
      </c>
      <c r="M36" s="302" t="s">
        <v>879</v>
      </c>
      <c r="N36" s="305">
        <v>23193</v>
      </c>
      <c r="O36" s="305">
        <v>23193</v>
      </c>
      <c r="P36" s="302" t="s">
        <v>880</v>
      </c>
    </row>
    <row r="37" spans="1:16">
      <c r="A37" s="303">
        <v>5</v>
      </c>
      <c r="B37" s="303">
        <v>357.75</v>
      </c>
      <c r="C37" s="303">
        <v>217.3062043125</v>
      </c>
      <c r="D37" s="304">
        <f t="shared" si="0"/>
        <v>140.4437956875</v>
      </c>
      <c r="E37" s="305">
        <v>45992</v>
      </c>
      <c r="F37" s="302" t="s">
        <v>69</v>
      </c>
      <c r="G37" s="302" t="s">
        <v>70</v>
      </c>
      <c r="H37" s="302" t="s">
        <v>855</v>
      </c>
      <c r="I37" s="302" t="s">
        <v>137</v>
      </c>
      <c r="J37" s="302">
        <v>135500</v>
      </c>
      <c r="K37" s="302" t="s">
        <v>83</v>
      </c>
      <c r="L37" s="302">
        <v>21747747</v>
      </c>
      <c r="M37" s="302" t="s">
        <v>879</v>
      </c>
      <c r="N37" s="305">
        <v>21367</v>
      </c>
      <c r="O37" s="305">
        <v>21367</v>
      </c>
      <c r="P37" s="302" t="s">
        <v>880</v>
      </c>
    </row>
    <row r="38" spans="1:16">
      <c r="A38" s="303">
        <v>299</v>
      </c>
      <c r="B38" s="303">
        <v>17241.68</v>
      </c>
      <c r="C38" s="303">
        <v>10473.023163579999</v>
      </c>
      <c r="D38" s="304">
        <f t="shared" si="0"/>
        <v>6768.6568364200011</v>
      </c>
      <c r="E38" s="305">
        <v>45992</v>
      </c>
      <c r="F38" s="302" t="s">
        <v>69</v>
      </c>
      <c r="G38" s="302" t="s">
        <v>70</v>
      </c>
      <c r="H38" s="302" t="s">
        <v>855</v>
      </c>
      <c r="I38" s="302" t="s">
        <v>137</v>
      </c>
      <c r="J38" s="302">
        <v>135500</v>
      </c>
      <c r="K38" s="302" t="s">
        <v>83</v>
      </c>
      <c r="L38" s="302">
        <v>21747803</v>
      </c>
      <c r="M38" s="302" t="s">
        <v>879</v>
      </c>
      <c r="N38" s="305">
        <v>21367</v>
      </c>
      <c r="O38" s="305">
        <v>21367</v>
      </c>
      <c r="P38" s="302" t="s">
        <v>880</v>
      </c>
    </row>
    <row r="39" spans="1:16">
      <c r="A39" s="303">
        <v>11</v>
      </c>
      <c r="B39" s="303">
        <v>705.27</v>
      </c>
      <c r="C39" s="303">
        <v>428.39845343249999</v>
      </c>
      <c r="D39" s="304">
        <f t="shared" si="0"/>
        <v>276.87154656749999</v>
      </c>
      <c r="E39" s="305">
        <v>45992</v>
      </c>
      <c r="F39" s="302" t="s">
        <v>69</v>
      </c>
      <c r="G39" s="302" t="s">
        <v>70</v>
      </c>
      <c r="H39" s="302" t="s">
        <v>855</v>
      </c>
      <c r="I39" s="302" t="s">
        <v>137</v>
      </c>
      <c r="J39" s="302">
        <v>135500</v>
      </c>
      <c r="K39" s="302" t="s">
        <v>83</v>
      </c>
      <c r="L39" s="302">
        <v>21747761</v>
      </c>
      <c r="M39" s="302" t="s">
        <v>879</v>
      </c>
      <c r="N39" s="305">
        <v>21367</v>
      </c>
      <c r="O39" s="305">
        <v>21367</v>
      </c>
      <c r="P39" s="302" t="s">
        <v>880</v>
      </c>
    </row>
    <row r="40" spans="1:16">
      <c r="A40" s="303">
        <v>0</v>
      </c>
      <c r="B40" s="303">
        <v>0</v>
      </c>
      <c r="C40" s="303">
        <v>0</v>
      </c>
      <c r="D40" s="304">
        <f t="shared" si="0"/>
        <v>0</v>
      </c>
      <c r="E40" s="305">
        <v>45992</v>
      </c>
      <c r="F40" s="302" t="s">
        <v>69</v>
      </c>
      <c r="G40" s="302" t="s">
        <v>70</v>
      </c>
      <c r="H40" s="302" t="s">
        <v>855</v>
      </c>
      <c r="I40" s="302" t="s">
        <v>137</v>
      </c>
      <c r="J40" s="302">
        <v>135500</v>
      </c>
      <c r="K40" s="302" t="s">
        <v>128</v>
      </c>
      <c r="L40" s="302">
        <v>37069368</v>
      </c>
      <c r="M40" s="302" t="s">
        <v>866</v>
      </c>
      <c r="N40" s="305">
        <v>44880</v>
      </c>
      <c r="O40" s="305">
        <v>44562</v>
      </c>
      <c r="P40" s="302" t="s">
        <v>881</v>
      </c>
    </row>
    <row r="41" spans="1:16">
      <c r="A41" s="303">
        <v>1</v>
      </c>
      <c r="B41" s="303">
        <v>15565.960000000001</v>
      </c>
      <c r="C41" s="303">
        <v>210.11446484680002</v>
      </c>
      <c r="D41" s="304">
        <f t="shared" si="0"/>
        <v>15355.845535153201</v>
      </c>
      <c r="E41" s="305">
        <v>45992</v>
      </c>
      <c r="F41" s="302" t="s">
        <v>69</v>
      </c>
      <c r="G41" s="302" t="s">
        <v>70</v>
      </c>
      <c r="H41" s="302" t="s">
        <v>855</v>
      </c>
      <c r="I41" s="302" t="s">
        <v>137</v>
      </c>
      <c r="J41" s="302">
        <v>135500</v>
      </c>
      <c r="K41" s="302" t="s">
        <v>128</v>
      </c>
      <c r="L41" s="302">
        <v>40363642</v>
      </c>
      <c r="M41" s="302" t="s">
        <v>866</v>
      </c>
      <c r="N41" s="305">
        <v>45474</v>
      </c>
      <c r="O41" s="305">
        <v>45292</v>
      </c>
      <c r="P41" s="302" t="s">
        <v>3908</v>
      </c>
    </row>
    <row r="42" spans="1:16">
      <c r="A42" s="303">
        <v>0</v>
      </c>
      <c r="B42" s="303">
        <v>0</v>
      </c>
      <c r="C42" s="303">
        <v>0</v>
      </c>
      <c r="D42" s="304">
        <f t="shared" si="0"/>
        <v>0</v>
      </c>
      <c r="E42" s="305">
        <v>45992</v>
      </c>
      <c r="F42" s="302" t="s">
        <v>69</v>
      </c>
      <c r="G42" s="302" t="s">
        <v>70</v>
      </c>
      <c r="H42" s="302" t="s">
        <v>855</v>
      </c>
      <c r="I42" s="302" t="s">
        <v>137</v>
      </c>
      <c r="J42" s="302">
        <v>135500</v>
      </c>
      <c r="K42" s="302" t="s">
        <v>84</v>
      </c>
      <c r="L42" s="302">
        <v>39959887</v>
      </c>
      <c r="M42" s="302" t="s">
        <v>3907</v>
      </c>
      <c r="N42" s="305">
        <v>45474</v>
      </c>
      <c r="O42" s="305">
        <v>45597</v>
      </c>
      <c r="P42" s="302" t="s">
        <v>3908</v>
      </c>
    </row>
    <row r="43" spans="1:16">
      <c r="A43" s="303">
        <v>0</v>
      </c>
      <c r="B43" s="303">
        <v>0</v>
      </c>
      <c r="C43" s="303">
        <v>0</v>
      </c>
      <c r="D43" s="304">
        <f t="shared" si="0"/>
        <v>0</v>
      </c>
      <c r="E43" s="305">
        <v>45992</v>
      </c>
      <c r="F43" s="302" t="s">
        <v>69</v>
      </c>
      <c r="G43" s="302" t="s">
        <v>70</v>
      </c>
      <c r="H43" s="302" t="s">
        <v>855</v>
      </c>
      <c r="I43" s="302" t="s">
        <v>137</v>
      </c>
      <c r="J43" s="302">
        <v>135500</v>
      </c>
      <c r="K43" s="302" t="s">
        <v>84</v>
      </c>
      <c r="L43" s="302">
        <v>36460860</v>
      </c>
      <c r="M43" s="302" t="s">
        <v>882</v>
      </c>
      <c r="N43" s="305">
        <v>44880</v>
      </c>
      <c r="O43" s="305">
        <v>44896</v>
      </c>
      <c r="P43" s="302" t="s">
        <v>881</v>
      </c>
    </row>
    <row r="44" spans="1:16">
      <c r="A44" s="303">
        <v>2</v>
      </c>
      <c r="B44" s="303">
        <v>0</v>
      </c>
      <c r="C44" s="303">
        <v>0</v>
      </c>
      <c r="D44" s="304">
        <f t="shared" si="0"/>
        <v>0</v>
      </c>
      <c r="E44" s="305">
        <v>45992</v>
      </c>
      <c r="F44" s="302" t="s">
        <v>69</v>
      </c>
      <c r="G44" s="302" t="s">
        <v>70</v>
      </c>
      <c r="H44" s="302" t="s">
        <v>855</v>
      </c>
      <c r="I44" s="302" t="s">
        <v>137</v>
      </c>
      <c r="J44" s="302">
        <v>135500</v>
      </c>
      <c r="K44" s="302" t="s">
        <v>84</v>
      </c>
      <c r="L44" s="302">
        <v>33608861</v>
      </c>
      <c r="M44" s="302" t="s">
        <v>883</v>
      </c>
      <c r="N44" s="305">
        <v>44428</v>
      </c>
      <c r="O44" s="305">
        <v>44409</v>
      </c>
      <c r="P44" s="302" t="s">
        <v>878</v>
      </c>
    </row>
    <row r="45" spans="1:16">
      <c r="A45" s="303">
        <v>0</v>
      </c>
      <c r="B45" s="303">
        <v>0</v>
      </c>
      <c r="C45" s="303">
        <v>0</v>
      </c>
      <c r="D45" s="304">
        <f t="shared" si="0"/>
        <v>0</v>
      </c>
      <c r="E45" s="305">
        <v>45992</v>
      </c>
      <c r="F45" s="302" t="s">
        <v>69</v>
      </c>
      <c r="G45" s="302" t="s">
        <v>70</v>
      </c>
      <c r="H45" s="302" t="s">
        <v>855</v>
      </c>
      <c r="I45" s="302" t="s">
        <v>137</v>
      </c>
      <c r="J45" s="302">
        <v>135500</v>
      </c>
      <c r="K45" s="302" t="s">
        <v>84</v>
      </c>
      <c r="L45" s="302">
        <v>39353682</v>
      </c>
      <c r="M45" s="302" t="s">
        <v>3907</v>
      </c>
      <c r="N45" s="305">
        <v>45474</v>
      </c>
      <c r="O45" s="305">
        <v>45474</v>
      </c>
      <c r="P45" s="302" t="s">
        <v>3908</v>
      </c>
    </row>
    <row r="46" spans="1:16">
      <c r="A46" s="303">
        <v>2</v>
      </c>
      <c r="B46" s="303">
        <v>21916.46</v>
      </c>
      <c r="C46" s="303">
        <v>295.83560951179999</v>
      </c>
      <c r="D46" s="304">
        <f t="shared" si="0"/>
        <v>21620.624390488199</v>
      </c>
      <c r="E46" s="305">
        <v>45992</v>
      </c>
      <c r="F46" s="302" t="s">
        <v>69</v>
      </c>
      <c r="G46" s="302" t="s">
        <v>70</v>
      </c>
      <c r="H46" s="302" t="s">
        <v>855</v>
      </c>
      <c r="I46" s="302" t="s">
        <v>137</v>
      </c>
      <c r="J46" s="302">
        <v>135500</v>
      </c>
      <c r="K46" s="302" t="s">
        <v>172</v>
      </c>
      <c r="L46" s="302">
        <v>40363635</v>
      </c>
      <c r="M46" s="302" t="s">
        <v>4274</v>
      </c>
      <c r="N46" s="305">
        <v>45474</v>
      </c>
      <c r="O46" s="305">
        <v>45292</v>
      </c>
      <c r="P46" s="302" t="s">
        <v>3908</v>
      </c>
    </row>
    <row r="47" spans="1:16">
      <c r="A47" s="303">
        <v>6</v>
      </c>
      <c r="B47" s="303">
        <v>135064.46</v>
      </c>
      <c r="C47" s="303">
        <v>28562.594601148001</v>
      </c>
      <c r="D47" s="304">
        <f t="shared" si="0"/>
        <v>106501.86539885199</v>
      </c>
      <c r="E47" s="305">
        <v>45992</v>
      </c>
      <c r="F47" s="302" t="s">
        <v>69</v>
      </c>
      <c r="G47" s="302" t="s">
        <v>70</v>
      </c>
      <c r="H47" s="302" t="s">
        <v>855</v>
      </c>
      <c r="I47" s="302" t="s">
        <v>137</v>
      </c>
      <c r="J47" s="302">
        <v>135500</v>
      </c>
      <c r="K47" s="302" t="s">
        <v>108</v>
      </c>
      <c r="L47" s="302">
        <v>21747845</v>
      </c>
      <c r="M47" s="302" t="s">
        <v>884</v>
      </c>
      <c r="N47" s="305">
        <v>37433</v>
      </c>
      <c r="O47" s="305">
        <v>37257</v>
      </c>
      <c r="P47" s="302" t="s">
        <v>880</v>
      </c>
    </row>
    <row r="48" spans="1:16">
      <c r="A48" s="303">
        <v>281</v>
      </c>
      <c r="B48" s="303">
        <v>150883.88</v>
      </c>
      <c r="C48" s="303">
        <v>91650.603088029995</v>
      </c>
      <c r="D48" s="304">
        <f t="shared" si="0"/>
        <v>59233.27691197001</v>
      </c>
      <c r="E48" s="305">
        <v>45992</v>
      </c>
      <c r="F48" s="302" t="s">
        <v>69</v>
      </c>
      <c r="G48" s="302" t="s">
        <v>70</v>
      </c>
      <c r="H48" s="302" t="s">
        <v>855</v>
      </c>
      <c r="I48" s="302" t="s">
        <v>137</v>
      </c>
      <c r="J48" s="302">
        <v>135500</v>
      </c>
      <c r="K48" s="302" t="s">
        <v>134</v>
      </c>
      <c r="L48" s="302">
        <v>21747789</v>
      </c>
      <c r="M48" s="302" t="s">
        <v>871</v>
      </c>
      <c r="N48" s="305">
        <v>21367</v>
      </c>
      <c r="O48" s="305">
        <v>21367</v>
      </c>
      <c r="P48" s="302" t="s">
        <v>880</v>
      </c>
    </row>
    <row r="49" spans="1:16">
      <c r="A49" s="303">
        <v>6</v>
      </c>
      <c r="B49" s="303">
        <v>3863.7000000000003</v>
      </c>
      <c r="C49" s="303">
        <v>2346.9070065750002</v>
      </c>
      <c r="D49" s="304">
        <f t="shared" si="0"/>
        <v>1516.7929934250001</v>
      </c>
      <c r="E49" s="305">
        <v>45992</v>
      </c>
      <c r="F49" s="302" t="s">
        <v>69</v>
      </c>
      <c r="G49" s="302" t="s">
        <v>70</v>
      </c>
      <c r="H49" s="302" t="s">
        <v>855</v>
      </c>
      <c r="I49" s="302" t="s">
        <v>137</v>
      </c>
      <c r="J49" s="302">
        <v>135500</v>
      </c>
      <c r="K49" s="302" t="s">
        <v>86</v>
      </c>
      <c r="L49" s="302">
        <v>21747775</v>
      </c>
      <c r="M49" s="302" t="s">
        <v>885</v>
      </c>
      <c r="N49" s="305">
        <v>21367</v>
      </c>
      <c r="O49" s="305">
        <v>21367</v>
      </c>
      <c r="P49" s="302" t="s">
        <v>880</v>
      </c>
    </row>
    <row r="50" spans="1:16">
      <c r="A50" s="303">
        <v>2</v>
      </c>
      <c r="B50" s="303">
        <v>7653.1500000000005</v>
      </c>
      <c r="C50" s="303">
        <v>2169.4000882185001</v>
      </c>
      <c r="D50" s="304">
        <f t="shared" si="0"/>
        <v>5483.7499117815005</v>
      </c>
      <c r="E50" s="305">
        <v>45992</v>
      </c>
      <c r="F50" s="302" t="s">
        <v>69</v>
      </c>
      <c r="G50" s="302" t="s">
        <v>70</v>
      </c>
      <c r="H50" s="302" t="s">
        <v>855</v>
      </c>
      <c r="I50" s="302" t="s">
        <v>137</v>
      </c>
      <c r="J50" s="302">
        <v>135500</v>
      </c>
      <c r="K50" s="302" t="s">
        <v>86</v>
      </c>
      <c r="L50" s="302">
        <v>21747831</v>
      </c>
      <c r="M50" s="302" t="s">
        <v>885</v>
      </c>
      <c r="N50" s="305">
        <v>34516</v>
      </c>
      <c r="O50" s="305">
        <v>34516</v>
      </c>
      <c r="P50" s="302" t="s">
        <v>880</v>
      </c>
    </row>
    <row r="51" spans="1:16">
      <c r="A51" s="303">
        <v>2</v>
      </c>
      <c r="B51" s="303">
        <v>15046.720000000001</v>
      </c>
      <c r="C51" s="303">
        <v>4265.2183343327997</v>
      </c>
      <c r="D51" s="304">
        <f t="shared" si="0"/>
        <v>10781.501665667201</v>
      </c>
      <c r="E51" s="305">
        <v>45992</v>
      </c>
      <c r="F51" s="302" t="s">
        <v>69</v>
      </c>
      <c r="G51" s="302" t="s">
        <v>70</v>
      </c>
      <c r="H51" s="302" t="s">
        <v>855</v>
      </c>
      <c r="I51" s="302" t="s">
        <v>137</v>
      </c>
      <c r="J51" s="302">
        <v>135500</v>
      </c>
      <c r="K51" s="302" t="s">
        <v>86</v>
      </c>
      <c r="L51" s="302">
        <v>21747838</v>
      </c>
      <c r="M51" s="302" t="s">
        <v>885</v>
      </c>
      <c r="N51" s="305">
        <v>34516</v>
      </c>
      <c r="O51" s="305">
        <v>34516</v>
      </c>
      <c r="P51" s="302" t="s">
        <v>880</v>
      </c>
    </row>
    <row r="52" spans="1:16">
      <c r="A52" s="303">
        <v>32</v>
      </c>
      <c r="B52" s="303">
        <v>17077.510000000002</v>
      </c>
      <c r="C52" s="303">
        <v>10373.302242372501</v>
      </c>
      <c r="D52" s="304">
        <f t="shared" si="0"/>
        <v>6704.2077576275005</v>
      </c>
      <c r="E52" s="305">
        <v>45992</v>
      </c>
      <c r="F52" s="302" t="s">
        <v>69</v>
      </c>
      <c r="G52" s="302" t="s">
        <v>70</v>
      </c>
      <c r="H52" s="302" t="s">
        <v>855</v>
      </c>
      <c r="I52" s="302" t="s">
        <v>137</v>
      </c>
      <c r="J52" s="302">
        <v>135500</v>
      </c>
      <c r="K52" s="302" t="s">
        <v>86</v>
      </c>
      <c r="L52" s="302">
        <v>21747768</v>
      </c>
      <c r="M52" s="302" t="s">
        <v>885</v>
      </c>
      <c r="N52" s="305">
        <v>21367</v>
      </c>
      <c r="O52" s="305">
        <v>21367</v>
      </c>
      <c r="P52" s="302" t="s">
        <v>880</v>
      </c>
    </row>
    <row r="53" spans="1:16">
      <c r="A53" s="303">
        <v>11</v>
      </c>
      <c r="B53" s="303">
        <v>9182.98</v>
      </c>
      <c r="C53" s="303">
        <v>5577.9693307549996</v>
      </c>
      <c r="D53" s="304">
        <f t="shared" si="0"/>
        <v>3605.0106692449999</v>
      </c>
      <c r="E53" s="305">
        <v>45992</v>
      </c>
      <c r="F53" s="302" t="s">
        <v>69</v>
      </c>
      <c r="G53" s="302" t="s">
        <v>70</v>
      </c>
      <c r="H53" s="302" t="s">
        <v>855</v>
      </c>
      <c r="I53" s="302" t="s">
        <v>137</v>
      </c>
      <c r="J53" s="302">
        <v>135500</v>
      </c>
      <c r="K53" s="302" t="s">
        <v>86</v>
      </c>
      <c r="L53" s="302">
        <v>21747782</v>
      </c>
      <c r="M53" s="302" t="s">
        <v>885</v>
      </c>
      <c r="N53" s="305">
        <v>21367</v>
      </c>
      <c r="O53" s="305">
        <v>21367</v>
      </c>
      <c r="P53" s="302" t="s">
        <v>880</v>
      </c>
    </row>
    <row r="54" spans="1:16">
      <c r="A54" s="303">
        <v>1</v>
      </c>
      <c r="B54" s="303">
        <v>296.78000000000003</v>
      </c>
      <c r="C54" s="303">
        <v>166.91772016920001</v>
      </c>
      <c r="D54" s="304">
        <f t="shared" si="0"/>
        <v>129.86227983080002</v>
      </c>
      <c r="E54" s="305">
        <v>45992</v>
      </c>
      <c r="F54" s="302" t="s">
        <v>69</v>
      </c>
      <c r="G54" s="302" t="s">
        <v>70</v>
      </c>
      <c r="H54" s="302" t="s">
        <v>855</v>
      </c>
      <c r="I54" s="302" t="s">
        <v>137</v>
      </c>
      <c r="J54" s="302">
        <v>135500</v>
      </c>
      <c r="K54" s="302" t="s">
        <v>86</v>
      </c>
      <c r="L54" s="302">
        <v>21747824</v>
      </c>
      <c r="M54" s="302" t="s">
        <v>885</v>
      </c>
      <c r="N54" s="305">
        <v>23193</v>
      </c>
      <c r="O54" s="305">
        <v>23193</v>
      </c>
      <c r="P54" s="302" t="s">
        <v>880</v>
      </c>
    </row>
    <row r="55" spans="1:16">
      <c r="A55" s="303">
        <v>3</v>
      </c>
      <c r="B55" s="303">
        <v>1678.44</v>
      </c>
      <c r="C55" s="303">
        <v>944.00356574160003</v>
      </c>
      <c r="D55" s="304">
        <f t="shared" si="0"/>
        <v>734.43643425840003</v>
      </c>
      <c r="E55" s="305">
        <v>45992</v>
      </c>
      <c r="F55" s="302" t="s">
        <v>69</v>
      </c>
      <c r="G55" s="302" t="s">
        <v>70</v>
      </c>
      <c r="H55" s="302" t="s">
        <v>855</v>
      </c>
      <c r="I55" s="302" t="s">
        <v>137</v>
      </c>
      <c r="J55" s="302">
        <v>135500</v>
      </c>
      <c r="K55" s="302" t="s">
        <v>86</v>
      </c>
      <c r="L55" s="302">
        <v>21747810</v>
      </c>
      <c r="M55" s="302" t="s">
        <v>885</v>
      </c>
      <c r="N55" s="305">
        <v>23193</v>
      </c>
      <c r="O55" s="305">
        <v>23193</v>
      </c>
      <c r="P55" s="302" t="s">
        <v>880</v>
      </c>
    </row>
    <row r="56" spans="1:16">
      <c r="A56" s="303">
        <v>125558</v>
      </c>
      <c r="B56" s="303">
        <v>52337.16</v>
      </c>
      <c r="C56" s="303">
        <v>48806.368007101199</v>
      </c>
      <c r="D56" s="304">
        <f t="shared" si="0"/>
        <v>3530.7919928988049</v>
      </c>
      <c r="E56" s="305">
        <v>45992</v>
      </c>
      <c r="F56" s="302" t="s">
        <v>69</v>
      </c>
      <c r="G56" s="302" t="s">
        <v>70</v>
      </c>
      <c r="H56" s="302" t="s">
        <v>855</v>
      </c>
      <c r="I56" s="302" t="s">
        <v>137</v>
      </c>
      <c r="J56" s="302">
        <v>135600</v>
      </c>
      <c r="K56" s="302" t="s">
        <v>91</v>
      </c>
      <c r="L56" s="302">
        <v>21747754</v>
      </c>
      <c r="M56" s="302" t="s">
        <v>886</v>
      </c>
      <c r="N56" s="305">
        <v>21367</v>
      </c>
      <c r="O56" s="305">
        <v>21367</v>
      </c>
      <c r="P56" s="302" t="s">
        <v>880</v>
      </c>
    </row>
    <row r="57" spans="1:16">
      <c r="A57" s="303">
        <v>125558</v>
      </c>
      <c r="B57" s="303">
        <v>19528.740000000002</v>
      </c>
      <c r="C57" s="303">
        <v>18211.2837447618</v>
      </c>
      <c r="D57" s="304">
        <f t="shared" si="0"/>
        <v>1317.4562552382013</v>
      </c>
      <c r="E57" s="305">
        <v>45992</v>
      </c>
      <c r="F57" s="302" t="s">
        <v>69</v>
      </c>
      <c r="G57" s="302" t="s">
        <v>70</v>
      </c>
      <c r="H57" s="302" t="s">
        <v>855</v>
      </c>
      <c r="I57" s="302" t="s">
        <v>137</v>
      </c>
      <c r="J57" s="302">
        <v>135600</v>
      </c>
      <c r="K57" s="302" t="s">
        <v>99</v>
      </c>
      <c r="L57" s="302">
        <v>21747796</v>
      </c>
      <c r="M57" s="302" t="s">
        <v>887</v>
      </c>
      <c r="N57" s="305">
        <v>21367</v>
      </c>
      <c r="O57" s="305">
        <v>21367</v>
      </c>
      <c r="P57" s="302" t="s">
        <v>880</v>
      </c>
    </row>
    <row r="58" spans="1:16">
      <c r="A58" s="303">
        <v>1</v>
      </c>
      <c r="B58" s="303">
        <v>450.15000000000003</v>
      </c>
      <c r="C58" s="303">
        <v>-1.7627874000000002E-2</v>
      </c>
      <c r="D58" s="304">
        <f t="shared" si="0"/>
        <v>450.16762787400006</v>
      </c>
      <c r="E58" s="305">
        <v>45992</v>
      </c>
      <c r="F58" s="302" t="s">
        <v>69</v>
      </c>
      <c r="G58" s="302" t="s">
        <v>70</v>
      </c>
      <c r="H58" s="302" t="s">
        <v>855</v>
      </c>
      <c r="I58" s="302" t="s">
        <v>4258</v>
      </c>
      <c r="J58" s="302">
        <v>135002</v>
      </c>
      <c r="K58" s="302" t="s">
        <v>107</v>
      </c>
      <c r="L58" s="302">
        <v>21754763</v>
      </c>
      <c r="M58" s="302" t="s">
        <v>888</v>
      </c>
      <c r="N58" s="305">
        <v>21367</v>
      </c>
      <c r="O58" s="305">
        <v>21367</v>
      </c>
      <c r="P58" s="302" t="s">
        <v>889</v>
      </c>
    </row>
    <row r="59" spans="1:16">
      <c r="A59" s="303">
        <v>2</v>
      </c>
      <c r="B59" s="303">
        <v>900.30000000000007</v>
      </c>
      <c r="C59" s="303">
        <v>-3.5255747999999996E-2</v>
      </c>
      <c r="D59" s="304">
        <f t="shared" si="0"/>
        <v>900.33525574800012</v>
      </c>
      <c r="E59" s="305">
        <v>45992</v>
      </c>
      <c r="F59" s="302" t="s">
        <v>69</v>
      </c>
      <c r="G59" s="302" t="s">
        <v>70</v>
      </c>
      <c r="H59" s="302" t="s">
        <v>855</v>
      </c>
      <c r="I59" s="302" t="s">
        <v>4258</v>
      </c>
      <c r="J59" s="302">
        <v>135002</v>
      </c>
      <c r="K59" s="302" t="s">
        <v>107</v>
      </c>
      <c r="L59" s="302">
        <v>21754805</v>
      </c>
      <c r="M59" s="302" t="s">
        <v>888</v>
      </c>
      <c r="N59" s="305">
        <v>21367</v>
      </c>
      <c r="O59" s="305">
        <v>21367</v>
      </c>
      <c r="P59" s="302" t="s">
        <v>889</v>
      </c>
    </row>
    <row r="60" spans="1:16">
      <c r="A60" s="303">
        <v>1</v>
      </c>
      <c r="B60" s="303">
        <v>450.15000000000003</v>
      </c>
      <c r="C60" s="303">
        <v>-1.7627874000000002E-2</v>
      </c>
      <c r="D60" s="304">
        <f t="shared" si="0"/>
        <v>450.16762787400006</v>
      </c>
      <c r="E60" s="305">
        <v>45992</v>
      </c>
      <c r="F60" s="302" t="s">
        <v>69</v>
      </c>
      <c r="G60" s="302" t="s">
        <v>70</v>
      </c>
      <c r="H60" s="302" t="s">
        <v>855</v>
      </c>
      <c r="I60" s="302" t="s">
        <v>4258</v>
      </c>
      <c r="J60" s="302">
        <v>135002</v>
      </c>
      <c r="K60" s="302" t="s">
        <v>107</v>
      </c>
      <c r="L60" s="302">
        <v>21754784</v>
      </c>
      <c r="M60" s="302" t="s">
        <v>888</v>
      </c>
      <c r="N60" s="305">
        <v>21367</v>
      </c>
      <c r="O60" s="305">
        <v>21367</v>
      </c>
      <c r="P60" s="302" t="s">
        <v>889</v>
      </c>
    </row>
    <row r="61" spans="1:16">
      <c r="A61" s="303">
        <v>3</v>
      </c>
      <c r="B61" s="303">
        <v>1350.45</v>
      </c>
      <c r="C61" s="303">
        <v>-5.2883622000000005E-2</v>
      </c>
      <c r="D61" s="304">
        <f t="shared" si="0"/>
        <v>1350.5028836220001</v>
      </c>
      <c r="E61" s="305">
        <v>45992</v>
      </c>
      <c r="F61" s="302" t="s">
        <v>69</v>
      </c>
      <c r="G61" s="302" t="s">
        <v>70</v>
      </c>
      <c r="H61" s="302" t="s">
        <v>855</v>
      </c>
      <c r="I61" s="302" t="s">
        <v>4258</v>
      </c>
      <c r="J61" s="302">
        <v>135002</v>
      </c>
      <c r="K61" s="302" t="s">
        <v>107</v>
      </c>
      <c r="L61" s="302">
        <v>21754749</v>
      </c>
      <c r="M61" s="302" t="s">
        <v>888</v>
      </c>
      <c r="N61" s="305">
        <v>21367</v>
      </c>
      <c r="O61" s="305">
        <v>21367</v>
      </c>
      <c r="P61" s="302" t="s">
        <v>889</v>
      </c>
    </row>
    <row r="62" spans="1:16">
      <c r="A62" s="303">
        <v>1</v>
      </c>
      <c r="B62" s="303">
        <v>450.15000000000003</v>
      </c>
      <c r="C62" s="303">
        <v>-1.7627874000000002E-2</v>
      </c>
      <c r="D62" s="304">
        <f t="shared" si="0"/>
        <v>450.16762787400006</v>
      </c>
      <c r="E62" s="305">
        <v>45992</v>
      </c>
      <c r="F62" s="302" t="s">
        <v>69</v>
      </c>
      <c r="G62" s="302" t="s">
        <v>70</v>
      </c>
      <c r="H62" s="302" t="s">
        <v>855</v>
      </c>
      <c r="I62" s="302" t="s">
        <v>4258</v>
      </c>
      <c r="J62" s="302">
        <v>135002</v>
      </c>
      <c r="K62" s="302" t="s">
        <v>107</v>
      </c>
      <c r="L62" s="302">
        <v>21754707</v>
      </c>
      <c r="M62" s="302" t="s">
        <v>888</v>
      </c>
      <c r="N62" s="305">
        <v>21367</v>
      </c>
      <c r="O62" s="305">
        <v>21367</v>
      </c>
      <c r="P62" s="302" t="s">
        <v>889</v>
      </c>
    </row>
    <row r="63" spans="1:16">
      <c r="A63" s="303">
        <v>1</v>
      </c>
      <c r="B63" s="303">
        <v>450.15000000000003</v>
      </c>
      <c r="C63" s="303">
        <v>-1.7627874000000002E-2</v>
      </c>
      <c r="D63" s="304">
        <f t="shared" si="0"/>
        <v>450.16762787400006</v>
      </c>
      <c r="E63" s="305">
        <v>45992</v>
      </c>
      <c r="F63" s="302" t="s">
        <v>69</v>
      </c>
      <c r="G63" s="302" t="s">
        <v>70</v>
      </c>
      <c r="H63" s="302" t="s">
        <v>855</v>
      </c>
      <c r="I63" s="302" t="s">
        <v>4258</v>
      </c>
      <c r="J63" s="302">
        <v>135002</v>
      </c>
      <c r="K63" s="302" t="s">
        <v>107</v>
      </c>
      <c r="L63" s="302">
        <v>21754721</v>
      </c>
      <c r="M63" s="302" t="s">
        <v>888</v>
      </c>
      <c r="N63" s="305">
        <v>21367</v>
      </c>
      <c r="O63" s="305">
        <v>21367</v>
      </c>
      <c r="P63" s="302" t="s">
        <v>889</v>
      </c>
    </row>
    <row r="64" spans="1:16">
      <c r="A64" s="303">
        <v>1</v>
      </c>
      <c r="B64" s="303">
        <v>450.15000000000003</v>
      </c>
      <c r="C64" s="303">
        <v>-1.7627874000000002E-2</v>
      </c>
      <c r="D64" s="304">
        <f t="shared" si="0"/>
        <v>450.16762787400006</v>
      </c>
      <c r="E64" s="305">
        <v>45992</v>
      </c>
      <c r="F64" s="302" t="s">
        <v>69</v>
      </c>
      <c r="G64" s="302" t="s">
        <v>70</v>
      </c>
      <c r="H64" s="302" t="s">
        <v>855</v>
      </c>
      <c r="I64" s="302" t="s">
        <v>4258</v>
      </c>
      <c r="J64" s="302">
        <v>135002</v>
      </c>
      <c r="K64" s="302" t="s">
        <v>107</v>
      </c>
      <c r="L64" s="302">
        <v>21754791</v>
      </c>
      <c r="M64" s="302" t="s">
        <v>888</v>
      </c>
      <c r="N64" s="305">
        <v>21367</v>
      </c>
      <c r="O64" s="305">
        <v>21367</v>
      </c>
      <c r="P64" s="302" t="s">
        <v>889</v>
      </c>
    </row>
    <row r="65" spans="1:16">
      <c r="A65" s="303">
        <v>2</v>
      </c>
      <c r="B65" s="303">
        <v>900.30000000000007</v>
      </c>
      <c r="C65" s="303">
        <v>-3.5255747999999996E-2</v>
      </c>
      <c r="D65" s="304">
        <f t="shared" si="0"/>
        <v>900.33525574800012</v>
      </c>
      <c r="E65" s="305">
        <v>45992</v>
      </c>
      <c r="F65" s="302" t="s">
        <v>69</v>
      </c>
      <c r="G65" s="302" t="s">
        <v>70</v>
      </c>
      <c r="H65" s="302" t="s">
        <v>855</v>
      </c>
      <c r="I65" s="302" t="s">
        <v>4258</v>
      </c>
      <c r="J65" s="302">
        <v>135002</v>
      </c>
      <c r="K65" s="302" t="s">
        <v>107</v>
      </c>
      <c r="L65" s="302">
        <v>21754817</v>
      </c>
      <c r="M65" s="302" t="s">
        <v>888</v>
      </c>
      <c r="N65" s="305">
        <v>21367</v>
      </c>
      <c r="O65" s="305">
        <v>21367</v>
      </c>
      <c r="P65" s="302" t="s">
        <v>889</v>
      </c>
    </row>
    <row r="66" spans="1:16">
      <c r="A66" s="303">
        <v>1</v>
      </c>
      <c r="B66" s="303">
        <v>450.15000000000003</v>
      </c>
      <c r="C66" s="303">
        <v>-1.7627874000000002E-2</v>
      </c>
      <c r="D66" s="304">
        <f t="shared" si="0"/>
        <v>450.16762787400006</v>
      </c>
      <c r="E66" s="305">
        <v>45992</v>
      </c>
      <c r="F66" s="302" t="s">
        <v>69</v>
      </c>
      <c r="G66" s="302" t="s">
        <v>70</v>
      </c>
      <c r="H66" s="302" t="s">
        <v>855</v>
      </c>
      <c r="I66" s="302" t="s">
        <v>4258</v>
      </c>
      <c r="J66" s="302">
        <v>135002</v>
      </c>
      <c r="K66" s="302" t="s">
        <v>107</v>
      </c>
      <c r="L66" s="302">
        <v>21754742</v>
      </c>
      <c r="M66" s="302" t="s">
        <v>888</v>
      </c>
      <c r="N66" s="305">
        <v>21367</v>
      </c>
      <c r="O66" s="305">
        <v>21367</v>
      </c>
      <c r="P66" s="302" t="s">
        <v>889</v>
      </c>
    </row>
    <row r="67" spans="1:16">
      <c r="A67" s="303">
        <v>1</v>
      </c>
      <c r="B67" s="303">
        <v>450.15000000000003</v>
      </c>
      <c r="C67" s="303">
        <v>-1.7627874000000002E-2</v>
      </c>
      <c r="D67" s="304">
        <f t="shared" ref="D67:D130" si="1">+B67-C67</f>
        <v>450.16762787400006</v>
      </c>
      <c r="E67" s="305">
        <v>45992</v>
      </c>
      <c r="F67" s="302" t="s">
        <v>69</v>
      </c>
      <c r="G67" s="302" t="s">
        <v>70</v>
      </c>
      <c r="H67" s="302" t="s">
        <v>855</v>
      </c>
      <c r="I67" s="302" t="s">
        <v>4258</v>
      </c>
      <c r="J67" s="302">
        <v>135002</v>
      </c>
      <c r="K67" s="302" t="s">
        <v>107</v>
      </c>
      <c r="L67" s="302">
        <v>21754777</v>
      </c>
      <c r="M67" s="302" t="s">
        <v>888</v>
      </c>
      <c r="N67" s="305">
        <v>21367</v>
      </c>
      <c r="O67" s="305">
        <v>21367</v>
      </c>
      <c r="P67" s="302" t="s">
        <v>889</v>
      </c>
    </row>
    <row r="68" spans="1:16">
      <c r="A68" s="303">
        <v>2</v>
      </c>
      <c r="B68" s="303">
        <v>900.30000000000007</v>
      </c>
      <c r="C68" s="303">
        <v>-3.5255747999999996E-2</v>
      </c>
      <c r="D68" s="304">
        <f t="shared" si="1"/>
        <v>900.33525574800012</v>
      </c>
      <c r="E68" s="305">
        <v>45992</v>
      </c>
      <c r="F68" s="302" t="s">
        <v>69</v>
      </c>
      <c r="G68" s="302" t="s">
        <v>70</v>
      </c>
      <c r="H68" s="302" t="s">
        <v>855</v>
      </c>
      <c r="I68" s="302" t="s">
        <v>4258</v>
      </c>
      <c r="J68" s="302">
        <v>135002</v>
      </c>
      <c r="K68" s="302" t="s">
        <v>107</v>
      </c>
      <c r="L68" s="302">
        <v>21754714</v>
      </c>
      <c r="M68" s="302" t="s">
        <v>888</v>
      </c>
      <c r="N68" s="305">
        <v>21367</v>
      </c>
      <c r="O68" s="305">
        <v>21367</v>
      </c>
      <c r="P68" s="302" t="s">
        <v>889</v>
      </c>
    </row>
    <row r="69" spans="1:16">
      <c r="A69" s="303">
        <v>1</v>
      </c>
      <c r="B69" s="303">
        <v>450.15000000000003</v>
      </c>
      <c r="C69" s="303">
        <v>-1.7627874000000002E-2</v>
      </c>
      <c r="D69" s="304">
        <f t="shared" si="1"/>
        <v>450.16762787400006</v>
      </c>
      <c r="E69" s="305">
        <v>45992</v>
      </c>
      <c r="F69" s="302" t="s">
        <v>69</v>
      </c>
      <c r="G69" s="302" t="s">
        <v>70</v>
      </c>
      <c r="H69" s="302" t="s">
        <v>855</v>
      </c>
      <c r="I69" s="302" t="s">
        <v>4258</v>
      </c>
      <c r="J69" s="302">
        <v>135002</v>
      </c>
      <c r="K69" s="302" t="s">
        <v>107</v>
      </c>
      <c r="L69" s="302">
        <v>21754735</v>
      </c>
      <c r="M69" s="302" t="s">
        <v>888</v>
      </c>
      <c r="N69" s="305">
        <v>21367</v>
      </c>
      <c r="O69" s="305">
        <v>21367</v>
      </c>
      <c r="P69" s="302" t="s">
        <v>889</v>
      </c>
    </row>
    <row r="70" spans="1:16">
      <c r="A70" s="303">
        <v>1</v>
      </c>
      <c r="B70" s="303">
        <v>450.15000000000003</v>
      </c>
      <c r="C70" s="303">
        <v>-1.7627874000000002E-2</v>
      </c>
      <c r="D70" s="304">
        <f t="shared" si="1"/>
        <v>450.16762787400006</v>
      </c>
      <c r="E70" s="305">
        <v>45992</v>
      </c>
      <c r="F70" s="302" t="s">
        <v>69</v>
      </c>
      <c r="G70" s="302" t="s">
        <v>70</v>
      </c>
      <c r="H70" s="302" t="s">
        <v>855</v>
      </c>
      <c r="I70" s="302" t="s">
        <v>4258</v>
      </c>
      <c r="J70" s="302">
        <v>135002</v>
      </c>
      <c r="K70" s="302" t="s">
        <v>107</v>
      </c>
      <c r="L70" s="302">
        <v>21754831</v>
      </c>
      <c r="M70" s="302" t="s">
        <v>888</v>
      </c>
      <c r="N70" s="305">
        <v>21367</v>
      </c>
      <c r="O70" s="305">
        <v>21367</v>
      </c>
      <c r="P70" s="302" t="s">
        <v>889</v>
      </c>
    </row>
    <row r="71" spans="1:16">
      <c r="A71" s="303">
        <v>2</v>
      </c>
      <c r="B71" s="303">
        <v>900.30000000000007</v>
      </c>
      <c r="C71" s="303">
        <v>-3.5255747999999996E-2</v>
      </c>
      <c r="D71" s="304">
        <f t="shared" si="1"/>
        <v>900.33525574800012</v>
      </c>
      <c r="E71" s="305">
        <v>45992</v>
      </c>
      <c r="F71" s="302" t="s">
        <v>69</v>
      </c>
      <c r="G71" s="302" t="s">
        <v>70</v>
      </c>
      <c r="H71" s="302" t="s">
        <v>855</v>
      </c>
      <c r="I71" s="302" t="s">
        <v>4258</v>
      </c>
      <c r="J71" s="302">
        <v>135002</v>
      </c>
      <c r="K71" s="302" t="s">
        <v>107</v>
      </c>
      <c r="L71" s="302">
        <v>21754728</v>
      </c>
      <c r="M71" s="302" t="s">
        <v>888</v>
      </c>
      <c r="N71" s="305">
        <v>21367</v>
      </c>
      <c r="O71" s="305">
        <v>21367</v>
      </c>
      <c r="P71" s="302" t="s">
        <v>889</v>
      </c>
    </row>
    <row r="72" spans="1:16">
      <c r="A72" s="303">
        <v>1</v>
      </c>
      <c r="B72" s="303">
        <v>450.15000000000003</v>
      </c>
      <c r="C72" s="303">
        <v>-1.7627874000000002E-2</v>
      </c>
      <c r="D72" s="304">
        <f t="shared" si="1"/>
        <v>450.16762787400006</v>
      </c>
      <c r="E72" s="305">
        <v>45992</v>
      </c>
      <c r="F72" s="302" t="s">
        <v>69</v>
      </c>
      <c r="G72" s="302" t="s">
        <v>70</v>
      </c>
      <c r="H72" s="302" t="s">
        <v>855</v>
      </c>
      <c r="I72" s="302" t="s">
        <v>4258</v>
      </c>
      <c r="J72" s="302">
        <v>135002</v>
      </c>
      <c r="K72" s="302" t="s">
        <v>107</v>
      </c>
      <c r="L72" s="302">
        <v>21754824</v>
      </c>
      <c r="M72" s="302" t="s">
        <v>888</v>
      </c>
      <c r="N72" s="305">
        <v>21367</v>
      </c>
      <c r="O72" s="305">
        <v>21367</v>
      </c>
      <c r="P72" s="302" t="s">
        <v>889</v>
      </c>
    </row>
    <row r="73" spans="1:16">
      <c r="A73" s="303">
        <v>2</v>
      </c>
      <c r="B73" s="303">
        <v>900.30000000000007</v>
      </c>
      <c r="C73" s="303">
        <v>-3.5255747999999996E-2</v>
      </c>
      <c r="D73" s="304">
        <f t="shared" si="1"/>
        <v>900.33525574800012</v>
      </c>
      <c r="E73" s="305">
        <v>45992</v>
      </c>
      <c r="F73" s="302" t="s">
        <v>69</v>
      </c>
      <c r="G73" s="302" t="s">
        <v>70</v>
      </c>
      <c r="H73" s="302" t="s">
        <v>855</v>
      </c>
      <c r="I73" s="302" t="s">
        <v>4258</v>
      </c>
      <c r="J73" s="302">
        <v>135002</v>
      </c>
      <c r="K73" s="302" t="s">
        <v>107</v>
      </c>
      <c r="L73" s="302">
        <v>21754686</v>
      </c>
      <c r="M73" s="302" t="s">
        <v>888</v>
      </c>
      <c r="N73" s="305">
        <v>21367</v>
      </c>
      <c r="O73" s="305">
        <v>21367</v>
      </c>
      <c r="P73" s="302" t="s">
        <v>889</v>
      </c>
    </row>
    <row r="74" spans="1:16">
      <c r="A74" s="303">
        <v>1</v>
      </c>
      <c r="B74" s="303">
        <v>450.15000000000003</v>
      </c>
      <c r="C74" s="303">
        <v>-1.7627874000000002E-2</v>
      </c>
      <c r="D74" s="304">
        <f t="shared" si="1"/>
        <v>450.16762787400006</v>
      </c>
      <c r="E74" s="305">
        <v>45992</v>
      </c>
      <c r="F74" s="302" t="s">
        <v>69</v>
      </c>
      <c r="G74" s="302" t="s">
        <v>70</v>
      </c>
      <c r="H74" s="302" t="s">
        <v>855</v>
      </c>
      <c r="I74" s="302" t="s">
        <v>4258</v>
      </c>
      <c r="J74" s="302">
        <v>135002</v>
      </c>
      <c r="K74" s="302" t="s">
        <v>107</v>
      </c>
      <c r="L74" s="302">
        <v>21754756</v>
      </c>
      <c r="M74" s="302" t="s">
        <v>888</v>
      </c>
      <c r="N74" s="305">
        <v>21367</v>
      </c>
      <c r="O74" s="305">
        <v>21367</v>
      </c>
      <c r="P74" s="302" t="s">
        <v>889</v>
      </c>
    </row>
    <row r="75" spans="1:16">
      <c r="A75" s="303">
        <v>0</v>
      </c>
      <c r="B75" s="303">
        <v>0</v>
      </c>
      <c r="C75" s="303">
        <v>0</v>
      </c>
      <c r="D75" s="304">
        <f t="shared" si="1"/>
        <v>0</v>
      </c>
      <c r="E75" s="305">
        <v>45992</v>
      </c>
      <c r="F75" s="302" t="s">
        <v>69</v>
      </c>
      <c r="G75" s="302" t="s">
        <v>70</v>
      </c>
      <c r="H75" s="302" t="s">
        <v>855</v>
      </c>
      <c r="I75" s="302" t="s">
        <v>4258</v>
      </c>
      <c r="J75" s="302">
        <v>135500</v>
      </c>
      <c r="K75" s="302" t="s">
        <v>138</v>
      </c>
      <c r="L75" s="302">
        <v>40606885</v>
      </c>
      <c r="M75" s="302" t="s">
        <v>799</v>
      </c>
      <c r="N75" s="305">
        <v>45545</v>
      </c>
      <c r="O75" s="305">
        <v>45536</v>
      </c>
      <c r="P75" s="302" t="s">
        <v>3910</v>
      </c>
    </row>
    <row r="76" spans="1:16">
      <c r="A76" s="303">
        <v>0</v>
      </c>
      <c r="B76" s="303">
        <v>0</v>
      </c>
      <c r="C76" s="303">
        <v>0</v>
      </c>
      <c r="D76" s="304">
        <f t="shared" si="1"/>
        <v>0</v>
      </c>
      <c r="E76" s="305">
        <v>45992</v>
      </c>
      <c r="F76" s="302" t="s">
        <v>69</v>
      </c>
      <c r="G76" s="302" t="s">
        <v>70</v>
      </c>
      <c r="H76" s="302" t="s">
        <v>855</v>
      </c>
      <c r="I76" s="302" t="s">
        <v>4258</v>
      </c>
      <c r="J76" s="302">
        <v>135500</v>
      </c>
      <c r="K76" s="302" t="s">
        <v>80</v>
      </c>
      <c r="L76" s="302">
        <v>21754897</v>
      </c>
      <c r="M76" s="302" t="s">
        <v>891</v>
      </c>
      <c r="N76" s="305">
        <v>37433</v>
      </c>
      <c r="O76" s="305">
        <v>37257</v>
      </c>
      <c r="P76" s="302" t="s">
        <v>889</v>
      </c>
    </row>
    <row r="77" spans="1:16">
      <c r="A77" s="303">
        <v>0</v>
      </c>
      <c r="B77" s="303">
        <v>0</v>
      </c>
      <c r="C77" s="303">
        <v>0</v>
      </c>
      <c r="D77" s="304">
        <f t="shared" si="1"/>
        <v>0</v>
      </c>
      <c r="E77" s="305">
        <v>45992</v>
      </c>
      <c r="F77" s="302" t="s">
        <v>69</v>
      </c>
      <c r="G77" s="302" t="s">
        <v>70</v>
      </c>
      <c r="H77" s="302" t="s">
        <v>855</v>
      </c>
      <c r="I77" s="302" t="s">
        <v>4258</v>
      </c>
      <c r="J77" s="302">
        <v>135500</v>
      </c>
      <c r="K77" s="302" t="s">
        <v>80</v>
      </c>
      <c r="L77" s="302">
        <v>36942060</v>
      </c>
      <c r="M77" s="302" t="s">
        <v>865</v>
      </c>
      <c r="N77" s="305">
        <v>44882</v>
      </c>
      <c r="O77" s="305">
        <v>44562</v>
      </c>
      <c r="P77" s="302" t="s">
        <v>890</v>
      </c>
    </row>
    <row r="78" spans="1:16">
      <c r="A78" s="303">
        <v>0</v>
      </c>
      <c r="B78" s="303">
        <v>0</v>
      </c>
      <c r="C78" s="303">
        <v>0</v>
      </c>
      <c r="D78" s="304">
        <f t="shared" si="1"/>
        <v>0</v>
      </c>
      <c r="E78" s="305">
        <v>45992</v>
      </c>
      <c r="F78" s="302" t="s">
        <v>69</v>
      </c>
      <c r="G78" s="302" t="s">
        <v>70</v>
      </c>
      <c r="H78" s="302" t="s">
        <v>855</v>
      </c>
      <c r="I78" s="302" t="s">
        <v>4258</v>
      </c>
      <c r="J78" s="302">
        <v>135500</v>
      </c>
      <c r="K78" s="302" t="s">
        <v>80</v>
      </c>
      <c r="L78" s="302">
        <v>21754672</v>
      </c>
      <c r="M78" s="302" t="s">
        <v>865</v>
      </c>
      <c r="N78" s="305">
        <v>42454</v>
      </c>
      <c r="O78" s="305">
        <v>42370</v>
      </c>
      <c r="P78" s="302" t="s">
        <v>889</v>
      </c>
    </row>
    <row r="79" spans="1:16">
      <c r="A79" s="303">
        <v>0</v>
      </c>
      <c r="B79" s="303">
        <v>0</v>
      </c>
      <c r="C79" s="303">
        <v>0</v>
      </c>
      <c r="D79" s="304">
        <f t="shared" si="1"/>
        <v>0</v>
      </c>
      <c r="E79" s="305">
        <v>45992</v>
      </c>
      <c r="F79" s="302" t="s">
        <v>69</v>
      </c>
      <c r="G79" s="302" t="s">
        <v>70</v>
      </c>
      <c r="H79" s="302" t="s">
        <v>855</v>
      </c>
      <c r="I79" s="302" t="s">
        <v>4258</v>
      </c>
      <c r="J79" s="302">
        <v>135500</v>
      </c>
      <c r="K79" s="302" t="s">
        <v>83</v>
      </c>
      <c r="L79" s="302">
        <v>21754644</v>
      </c>
      <c r="M79" s="302" t="s">
        <v>892</v>
      </c>
      <c r="N79" s="305">
        <v>41778</v>
      </c>
      <c r="O79" s="305">
        <v>41760</v>
      </c>
      <c r="P79" s="302" t="s">
        <v>889</v>
      </c>
    </row>
    <row r="80" spans="1:16">
      <c r="A80" s="303">
        <v>0</v>
      </c>
      <c r="B80" s="303">
        <v>0</v>
      </c>
      <c r="C80" s="303">
        <v>0</v>
      </c>
      <c r="D80" s="304">
        <f t="shared" si="1"/>
        <v>0</v>
      </c>
      <c r="E80" s="305">
        <v>45992</v>
      </c>
      <c r="F80" s="302" t="s">
        <v>69</v>
      </c>
      <c r="G80" s="302" t="s">
        <v>70</v>
      </c>
      <c r="H80" s="302" t="s">
        <v>855</v>
      </c>
      <c r="I80" s="302" t="s">
        <v>4258</v>
      </c>
      <c r="J80" s="302">
        <v>135500</v>
      </c>
      <c r="K80" s="302" t="s">
        <v>83</v>
      </c>
      <c r="L80" s="302">
        <v>21754862</v>
      </c>
      <c r="M80" s="302" t="s">
        <v>879</v>
      </c>
      <c r="N80" s="305">
        <v>34516</v>
      </c>
      <c r="O80" s="305">
        <v>34516</v>
      </c>
      <c r="P80" s="302" t="s">
        <v>889</v>
      </c>
    </row>
    <row r="81" spans="1:16">
      <c r="A81" s="303">
        <v>0</v>
      </c>
      <c r="B81" s="303">
        <v>0</v>
      </c>
      <c r="C81" s="303">
        <v>0</v>
      </c>
      <c r="D81" s="304">
        <f t="shared" si="1"/>
        <v>0</v>
      </c>
      <c r="E81" s="305">
        <v>45992</v>
      </c>
      <c r="F81" s="302" t="s">
        <v>69</v>
      </c>
      <c r="G81" s="302" t="s">
        <v>70</v>
      </c>
      <c r="H81" s="302" t="s">
        <v>855</v>
      </c>
      <c r="I81" s="302" t="s">
        <v>4258</v>
      </c>
      <c r="J81" s="302">
        <v>135500</v>
      </c>
      <c r="K81" s="302" t="s">
        <v>83</v>
      </c>
      <c r="L81" s="302">
        <v>21754838</v>
      </c>
      <c r="M81" s="302" t="s">
        <v>879</v>
      </c>
      <c r="N81" s="305">
        <v>23193</v>
      </c>
      <c r="O81" s="305">
        <v>23193</v>
      </c>
      <c r="P81" s="302" t="s">
        <v>889</v>
      </c>
    </row>
    <row r="82" spans="1:16">
      <c r="A82" s="303">
        <v>0</v>
      </c>
      <c r="B82" s="303">
        <v>0</v>
      </c>
      <c r="C82" s="303">
        <v>0</v>
      </c>
      <c r="D82" s="304">
        <f t="shared" si="1"/>
        <v>0</v>
      </c>
      <c r="E82" s="305">
        <v>45992</v>
      </c>
      <c r="F82" s="302" t="s">
        <v>69</v>
      </c>
      <c r="G82" s="302" t="s">
        <v>70</v>
      </c>
      <c r="H82" s="302" t="s">
        <v>855</v>
      </c>
      <c r="I82" s="302" t="s">
        <v>4258</v>
      </c>
      <c r="J82" s="302">
        <v>135500</v>
      </c>
      <c r="K82" s="302" t="s">
        <v>83</v>
      </c>
      <c r="L82" s="302">
        <v>21754855</v>
      </c>
      <c r="M82" s="302" t="s">
        <v>879</v>
      </c>
      <c r="N82" s="305">
        <v>34516</v>
      </c>
      <c r="O82" s="305">
        <v>34516</v>
      </c>
      <c r="P82" s="302" t="s">
        <v>889</v>
      </c>
    </row>
    <row r="83" spans="1:16">
      <c r="A83" s="303">
        <v>0</v>
      </c>
      <c r="B83" s="303">
        <v>0</v>
      </c>
      <c r="C83" s="303">
        <v>0</v>
      </c>
      <c r="D83" s="304">
        <f t="shared" si="1"/>
        <v>0</v>
      </c>
      <c r="E83" s="305">
        <v>45992</v>
      </c>
      <c r="F83" s="302" t="s">
        <v>69</v>
      </c>
      <c r="G83" s="302" t="s">
        <v>70</v>
      </c>
      <c r="H83" s="302" t="s">
        <v>855</v>
      </c>
      <c r="I83" s="302" t="s">
        <v>4258</v>
      </c>
      <c r="J83" s="302">
        <v>135500</v>
      </c>
      <c r="K83" s="302" t="s">
        <v>83</v>
      </c>
      <c r="L83" s="302">
        <v>21754700</v>
      </c>
      <c r="M83" s="302" t="s">
        <v>879</v>
      </c>
      <c r="N83" s="305">
        <v>21367</v>
      </c>
      <c r="O83" s="305">
        <v>21367</v>
      </c>
      <c r="P83" s="302" t="s">
        <v>889</v>
      </c>
    </row>
    <row r="84" spans="1:16">
      <c r="A84" s="303">
        <v>0</v>
      </c>
      <c r="B84" s="303">
        <v>0</v>
      </c>
      <c r="C84" s="303">
        <v>0</v>
      </c>
      <c r="D84" s="304">
        <f t="shared" si="1"/>
        <v>0</v>
      </c>
      <c r="E84" s="305">
        <v>45992</v>
      </c>
      <c r="F84" s="302" t="s">
        <v>69</v>
      </c>
      <c r="G84" s="302" t="s">
        <v>70</v>
      </c>
      <c r="H84" s="302" t="s">
        <v>855</v>
      </c>
      <c r="I84" s="302" t="s">
        <v>4258</v>
      </c>
      <c r="J84" s="302">
        <v>135500</v>
      </c>
      <c r="K84" s="302" t="s">
        <v>128</v>
      </c>
      <c r="L84" s="302">
        <v>21754616</v>
      </c>
      <c r="M84" s="302" t="s">
        <v>866</v>
      </c>
      <c r="N84" s="305">
        <v>40963</v>
      </c>
      <c r="O84" s="305">
        <v>40909</v>
      </c>
      <c r="P84" s="302" t="s">
        <v>889</v>
      </c>
    </row>
    <row r="85" spans="1:16">
      <c r="A85" s="303">
        <v>0</v>
      </c>
      <c r="B85" s="303">
        <v>0</v>
      </c>
      <c r="C85" s="303">
        <v>0</v>
      </c>
      <c r="D85" s="304">
        <f t="shared" si="1"/>
        <v>0</v>
      </c>
      <c r="E85" s="305">
        <v>45992</v>
      </c>
      <c r="F85" s="302" t="s">
        <v>69</v>
      </c>
      <c r="G85" s="302" t="s">
        <v>70</v>
      </c>
      <c r="H85" s="302" t="s">
        <v>855</v>
      </c>
      <c r="I85" s="302" t="s">
        <v>4258</v>
      </c>
      <c r="J85" s="302">
        <v>135500</v>
      </c>
      <c r="K85" s="302" t="s">
        <v>128</v>
      </c>
      <c r="L85" s="302">
        <v>34775834</v>
      </c>
      <c r="M85" s="302" t="s">
        <v>866</v>
      </c>
      <c r="N85" s="305">
        <v>44105</v>
      </c>
      <c r="O85" s="305">
        <v>43831</v>
      </c>
      <c r="P85" s="302" t="s">
        <v>893</v>
      </c>
    </row>
    <row r="86" spans="1:16">
      <c r="A86" s="303">
        <v>0</v>
      </c>
      <c r="B86" s="303">
        <v>0</v>
      </c>
      <c r="C86" s="303">
        <v>0</v>
      </c>
      <c r="D86" s="304">
        <f t="shared" si="1"/>
        <v>0</v>
      </c>
      <c r="E86" s="305">
        <v>45992</v>
      </c>
      <c r="F86" s="302" t="s">
        <v>69</v>
      </c>
      <c r="G86" s="302" t="s">
        <v>70</v>
      </c>
      <c r="H86" s="302" t="s">
        <v>855</v>
      </c>
      <c r="I86" s="302" t="s">
        <v>4258</v>
      </c>
      <c r="J86" s="302">
        <v>135500</v>
      </c>
      <c r="K86" s="302" t="s">
        <v>169</v>
      </c>
      <c r="L86" s="302">
        <v>35855312</v>
      </c>
      <c r="M86" s="302" t="s">
        <v>894</v>
      </c>
      <c r="N86" s="305">
        <v>44629</v>
      </c>
      <c r="O86" s="305">
        <v>44562</v>
      </c>
      <c r="P86" s="302" t="s">
        <v>895</v>
      </c>
    </row>
    <row r="87" spans="1:16">
      <c r="A87" s="303">
        <v>0</v>
      </c>
      <c r="B87" s="303">
        <v>0</v>
      </c>
      <c r="C87" s="303">
        <v>0</v>
      </c>
      <c r="D87" s="304">
        <f t="shared" si="1"/>
        <v>0</v>
      </c>
      <c r="E87" s="305">
        <v>45992</v>
      </c>
      <c r="F87" s="302" t="s">
        <v>69</v>
      </c>
      <c r="G87" s="302" t="s">
        <v>70</v>
      </c>
      <c r="H87" s="302" t="s">
        <v>855</v>
      </c>
      <c r="I87" s="302" t="s">
        <v>4258</v>
      </c>
      <c r="J87" s="302">
        <v>135500</v>
      </c>
      <c r="K87" s="302" t="s">
        <v>169</v>
      </c>
      <c r="L87" s="302">
        <v>27510144</v>
      </c>
      <c r="M87" s="302" t="s">
        <v>894</v>
      </c>
      <c r="N87" s="305">
        <v>43129</v>
      </c>
      <c r="O87" s="305">
        <v>43101</v>
      </c>
      <c r="P87" s="302" t="s">
        <v>889</v>
      </c>
    </row>
    <row r="88" spans="1:16">
      <c r="A88" s="303">
        <v>0</v>
      </c>
      <c r="B88" s="303">
        <v>0</v>
      </c>
      <c r="C88" s="303">
        <v>0</v>
      </c>
      <c r="D88" s="304">
        <f t="shared" si="1"/>
        <v>0</v>
      </c>
      <c r="E88" s="305">
        <v>45992</v>
      </c>
      <c r="F88" s="302" t="s">
        <v>69</v>
      </c>
      <c r="G88" s="302" t="s">
        <v>70</v>
      </c>
      <c r="H88" s="302" t="s">
        <v>855</v>
      </c>
      <c r="I88" s="302" t="s">
        <v>4258</v>
      </c>
      <c r="J88" s="302">
        <v>135500</v>
      </c>
      <c r="K88" s="302" t="s">
        <v>169</v>
      </c>
      <c r="L88" s="302">
        <v>21754651</v>
      </c>
      <c r="M88" s="302" t="s">
        <v>894</v>
      </c>
      <c r="N88" s="305">
        <v>42454</v>
      </c>
      <c r="O88" s="305">
        <v>42370</v>
      </c>
      <c r="P88" s="302" t="s">
        <v>889</v>
      </c>
    </row>
    <row r="89" spans="1:16">
      <c r="A89" s="303">
        <v>16</v>
      </c>
      <c r="B89" s="303">
        <v>51705.279999999999</v>
      </c>
      <c r="C89" s="303">
        <v>232.64480504320002</v>
      </c>
      <c r="D89" s="304">
        <f t="shared" si="1"/>
        <v>51472.635194956798</v>
      </c>
      <c r="E89" s="305">
        <v>45992</v>
      </c>
      <c r="F89" s="302" t="s">
        <v>69</v>
      </c>
      <c r="G89" s="302" t="s">
        <v>70</v>
      </c>
      <c r="H89" s="302" t="s">
        <v>855</v>
      </c>
      <c r="I89" s="302" t="s">
        <v>4258</v>
      </c>
      <c r="J89" s="302">
        <v>135500</v>
      </c>
      <c r="K89" s="302" t="s">
        <v>169</v>
      </c>
      <c r="L89" s="302">
        <v>41371255</v>
      </c>
      <c r="M89" s="302" t="s">
        <v>894</v>
      </c>
      <c r="N89" s="305">
        <v>45763</v>
      </c>
      <c r="O89" s="305">
        <v>45658</v>
      </c>
      <c r="P89" s="302" t="s">
        <v>4275</v>
      </c>
    </row>
    <row r="90" spans="1:16">
      <c r="A90" s="303">
        <v>0</v>
      </c>
      <c r="B90" s="303">
        <v>0</v>
      </c>
      <c r="C90" s="303">
        <v>0</v>
      </c>
      <c r="D90" s="304">
        <f t="shared" si="1"/>
        <v>0</v>
      </c>
      <c r="E90" s="305">
        <v>45992</v>
      </c>
      <c r="F90" s="302" t="s">
        <v>69</v>
      </c>
      <c r="G90" s="302" t="s">
        <v>70</v>
      </c>
      <c r="H90" s="302" t="s">
        <v>855</v>
      </c>
      <c r="I90" s="302" t="s">
        <v>4258</v>
      </c>
      <c r="J90" s="302">
        <v>135500</v>
      </c>
      <c r="K90" s="302" t="s">
        <v>169</v>
      </c>
      <c r="L90" s="302">
        <v>21754602</v>
      </c>
      <c r="M90" s="302" t="s">
        <v>894</v>
      </c>
      <c r="N90" s="305">
        <v>40948</v>
      </c>
      <c r="O90" s="305">
        <v>40909</v>
      </c>
      <c r="P90" s="302" t="s">
        <v>889</v>
      </c>
    </row>
    <row r="91" spans="1:16">
      <c r="A91" s="303">
        <v>0</v>
      </c>
      <c r="B91" s="303">
        <v>0</v>
      </c>
      <c r="C91" s="303">
        <v>0</v>
      </c>
      <c r="D91" s="304">
        <f t="shared" si="1"/>
        <v>0</v>
      </c>
      <c r="E91" s="305">
        <v>45992</v>
      </c>
      <c r="F91" s="302" t="s">
        <v>69</v>
      </c>
      <c r="G91" s="302" t="s">
        <v>70</v>
      </c>
      <c r="H91" s="302" t="s">
        <v>855</v>
      </c>
      <c r="I91" s="302" t="s">
        <v>4258</v>
      </c>
      <c r="J91" s="302">
        <v>135500</v>
      </c>
      <c r="K91" s="302" t="s">
        <v>84</v>
      </c>
      <c r="L91" s="302">
        <v>27490921</v>
      </c>
      <c r="M91" s="302" t="s">
        <v>896</v>
      </c>
      <c r="N91" s="305">
        <v>43129</v>
      </c>
      <c r="O91" s="305">
        <v>43647</v>
      </c>
      <c r="P91" s="302" t="s">
        <v>889</v>
      </c>
    </row>
    <row r="92" spans="1:16">
      <c r="A92" s="303">
        <v>0</v>
      </c>
      <c r="B92" s="303">
        <v>0</v>
      </c>
      <c r="C92" s="303">
        <v>0</v>
      </c>
      <c r="D92" s="304">
        <f t="shared" si="1"/>
        <v>0</v>
      </c>
      <c r="E92" s="305">
        <v>45992</v>
      </c>
      <c r="F92" s="302" t="s">
        <v>69</v>
      </c>
      <c r="G92" s="302" t="s">
        <v>70</v>
      </c>
      <c r="H92" s="302" t="s">
        <v>855</v>
      </c>
      <c r="I92" s="302" t="s">
        <v>4258</v>
      </c>
      <c r="J92" s="302">
        <v>135500</v>
      </c>
      <c r="K92" s="302" t="s">
        <v>84</v>
      </c>
      <c r="L92" s="302">
        <v>29629792</v>
      </c>
      <c r="M92" s="302" t="s">
        <v>898</v>
      </c>
      <c r="N92" s="305">
        <v>44013</v>
      </c>
      <c r="O92" s="305">
        <v>44013</v>
      </c>
      <c r="P92" s="302" t="s">
        <v>899</v>
      </c>
    </row>
    <row r="93" spans="1:16">
      <c r="A93" s="303">
        <v>0</v>
      </c>
      <c r="B93" s="303">
        <v>0</v>
      </c>
      <c r="C93" s="303">
        <v>0</v>
      </c>
      <c r="D93" s="304">
        <f t="shared" si="1"/>
        <v>0</v>
      </c>
      <c r="E93" s="305">
        <v>45992</v>
      </c>
      <c r="F93" s="302" t="s">
        <v>69</v>
      </c>
      <c r="G93" s="302" t="s">
        <v>70</v>
      </c>
      <c r="H93" s="302" t="s">
        <v>855</v>
      </c>
      <c r="I93" s="302" t="s">
        <v>4258</v>
      </c>
      <c r="J93" s="302">
        <v>135500</v>
      </c>
      <c r="K93" s="302" t="s">
        <v>84</v>
      </c>
      <c r="L93" s="302">
        <v>40471801</v>
      </c>
      <c r="M93" s="302" t="s">
        <v>3909</v>
      </c>
      <c r="N93" s="305">
        <v>45545</v>
      </c>
      <c r="O93" s="305">
        <v>45658</v>
      </c>
      <c r="P93" s="302" t="s">
        <v>3910</v>
      </c>
    </row>
    <row r="94" spans="1:16">
      <c r="A94" s="303">
        <v>0</v>
      </c>
      <c r="B94" s="303">
        <v>0</v>
      </c>
      <c r="C94" s="303">
        <v>0</v>
      </c>
      <c r="D94" s="304">
        <f t="shared" si="1"/>
        <v>0</v>
      </c>
      <c r="E94" s="305">
        <v>45992</v>
      </c>
      <c r="F94" s="302" t="s">
        <v>69</v>
      </c>
      <c r="G94" s="302" t="s">
        <v>70</v>
      </c>
      <c r="H94" s="302" t="s">
        <v>855</v>
      </c>
      <c r="I94" s="302" t="s">
        <v>4258</v>
      </c>
      <c r="J94" s="302">
        <v>135500</v>
      </c>
      <c r="K94" s="302" t="s">
        <v>84</v>
      </c>
      <c r="L94" s="302">
        <v>39798063</v>
      </c>
      <c r="M94" s="302" t="s">
        <v>3909</v>
      </c>
      <c r="N94" s="305">
        <v>45545</v>
      </c>
      <c r="O94" s="305">
        <v>45566</v>
      </c>
      <c r="P94" s="302" t="s">
        <v>3910</v>
      </c>
    </row>
    <row r="95" spans="1:16">
      <c r="A95" s="303">
        <v>0</v>
      </c>
      <c r="B95" s="303">
        <v>0</v>
      </c>
      <c r="C95" s="303">
        <v>0</v>
      </c>
      <c r="D95" s="304">
        <f t="shared" si="1"/>
        <v>0</v>
      </c>
      <c r="E95" s="305">
        <v>45992</v>
      </c>
      <c r="F95" s="302" t="s">
        <v>69</v>
      </c>
      <c r="G95" s="302" t="s">
        <v>70</v>
      </c>
      <c r="H95" s="302" t="s">
        <v>855</v>
      </c>
      <c r="I95" s="302" t="s">
        <v>4258</v>
      </c>
      <c r="J95" s="302">
        <v>135500</v>
      </c>
      <c r="K95" s="302" t="s">
        <v>84</v>
      </c>
      <c r="L95" s="302">
        <v>30577488</v>
      </c>
      <c r="M95" s="302" t="s">
        <v>898</v>
      </c>
      <c r="N95" s="305">
        <v>44013</v>
      </c>
      <c r="O95" s="305">
        <v>44166</v>
      </c>
      <c r="P95" s="302" t="s">
        <v>899</v>
      </c>
    </row>
    <row r="96" spans="1:16">
      <c r="A96" s="303">
        <v>0</v>
      </c>
      <c r="B96" s="303">
        <v>0</v>
      </c>
      <c r="C96" s="303">
        <v>0</v>
      </c>
      <c r="D96" s="304">
        <f t="shared" si="1"/>
        <v>0</v>
      </c>
      <c r="E96" s="305">
        <v>45992</v>
      </c>
      <c r="F96" s="302" t="s">
        <v>69</v>
      </c>
      <c r="G96" s="302" t="s">
        <v>70</v>
      </c>
      <c r="H96" s="302" t="s">
        <v>855</v>
      </c>
      <c r="I96" s="302" t="s">
        <v>4258</v>
      </c>
      <c r="J96" s="302">
        <v>135500</v>
      </c>
      <c r="K96" s="302" t="s">
        <v>84</v>
      </c>
      <c r="L96" s="302">
        <v>36460711</v>
      </c>
      <c r="M96" s="302" t="s">
        <v>897</v>
      </c>
      <c r="N96" s="305">
        <v>44882</v>
      </c>
      <c r="O96" s="305">
        <v>44896</v>
      </c>
      <c r="P96" s="302" t="s">
        <v>890</v>
      </c>
    </row>
    <row r="97" spans="1:16">
      <c r="A97" s="303">
        <v>0</v>
      </c>
      <c r="B97" s="303">
        <v>0</v>
      </c>
      <c r="C97" s="303">
        <v>0</v>
      </c>
      <c r="D97" s="304">
        <f t="shared" si="1"/>
        <v>0</v>
      </c>
      <c r="E97" s="305">
        <v>45992</v>
      </c>
      <c r="F97" s="302" t="s">
        <v>69</v>
      </c>
      <c r="G97" s="302" t="s">
        <v>70</v>
      </c>
      <c r="H97" s="302" t="s">
        <v>855</v>
      </c>
      <c r="I97" s="302" t="s">
        <v>4258</v>
      </c>
      <c r="J97" s="302">
        <v>135500</v>
      </c>
      <c r="K97" s="302" t="s">
        <v>84</v>
      </c>
      <c r="L97" s="302">
        <v>35113285</v>
      </c>
      <c r="M97" s="302" t="s">
        <v>900</v>
      </c>
      <c r="N97" s="305">
        <v>44629</v>
      </c>
      <c r="O97" s="305">
        <v>44621</v>
      </c>
      <c r="P97" s="302" t="s">
        <v>895</v>
      </c>
    </row>
    <row r="98" spans="1:16">
      <c r="A98" s="303">
        <v>0</v>
      </c>
      <c r="B98" s="303">
        <v>0</v>
      </c>
      <c r="C98" s="303">
        <v>0</v>
      </c>
      <c r="D98" s="304">
        <f t="shared" si="1"/>
        <v>0</v>
      </c>
      <c r="E98" s="305">
        <v>45992</v>
      </c>
      <c r="F98" s="302" t="s">
        <v>69</v>
      </c>
      <c r="G98" s="302" t="s">
        <v>70</v>
      </c>
      <c r="H98" s="302" t="s">
        <v>855</v>
      </c>
      <c r="I98" s="302" t="s">
        <v>4258</v>
      </c>
      <c r="J98" s="302">
        <v>135500</v>
      </c>
      <c r="K98" s="302" t="s">
        <v>84</v>
      </c>
      <c r="L98" s="302">
        <v>21754679</v>
      </c>
      <c r="M98" s="302" t="s">
        <v>896</v>
      </c>
      <c r="N98" s="305">
        <v>43129</v>
      </c>
      <c r="O98" s="305">
        <v>43101</v>
      </c>
      <c r="P98" s="302" t="s">
        <v>889</v>
      </c>
    </row>
    <row r="99" spans="1:16">
      <c r="A99" s="303">
        <v>0</v>
      </c>
      <c r="B99" s="303">
        <v>0</v>
      </c>
      <c r="C99" s="303">
        <v>0</v>
      </c>
      <c r="D99" s="304">
        <f t="shared" si="1"/>
        <v>0</v>
      </c>
      <c r="E99" s="305">
        <v>45992</v>
      </c>
      <c r="F99" s="302" t="s">
        <v>69</v>
      </c>
      <c r="G99" s="302" t="s">
        <v>70</v>
      </c>
      <c r="H99" s="302" t="s">
        <v>855</v>
      </c>
      <c r="I99" s="302" t="s">
        <v>4258</v>
      </c>
      <c r="J99" s="302">
        <v>135500</v>
      </c>
      <c r="K99" s="302" t="s">
        <v>84</v>
      </c>
      <c r="L99" s="302">
        <v>40962385</v>
      </c>
      <c r="M99" s="302" t="s">
        <v>4276</v>
      </c>
      <c r="N99" s="305">
        <v>45714</v>
      </c>
      <c r="O99" s="305">
        <v>45748</v>
      </c>
      <c r="P99" s="302" t="s">
        <v>4275</v>
      </c>
    </row>
    <row r="100" spans="1:16">
      <c r="A100" s="303">
        <v>0</v>
      </c>
      <c r="B100" s="303">
        <v>0</v>
      </c>
      <c r="C100" s="303">
        <v>0</v>
      </c>
      <c r="D100" s="304">
        <f t="shared" si="1"/>
        <v>0</v>
      </c>
      <c r="E100" s="305">
        <v>45992</v>
      </c>
      <c r="F100" s="302" t="s">
        <v>69</v>
      </c>
      <c r="G100" s="302" t="s">
        <v>70</v>
      </c>
      <c r="H100" s="302" t="s">
        <v>855</v>
      </c>
      <c r="I100" s="302" t="s">
        <v>4258</v>
      </c>
      <c r="J100" s="302">
        <v>135500</v>
      </c>
      <c r="K100" s="302" t="s">
        <v>84</v>
      </c>
      <c r="L100" s="302">
        <v>39665756</v>
      </c>
      <c r="M100" s="302" t="s">
        <v>3909</v>
      </c>
      <c r="N100" s="305">
        <v>45545</v>
      </c>
      <c r="O100" s="305">
        <v>45536</v>
      </c>
      <c r="P100" s="302" t="s">
        <v>3910</v>
      </c>
    </row>
    <row r="101" spans="1:16">
      <c r="A101" s="303">
        <v>0</v>
      </c>
      <c r="B101" s="303">
        <v>0</v>
      </c>
      <c r="C101" s="303">
        <v>0</v>
      </c>
      <c r="D101" s="304">
        <f t="shared" si="1"/>
        <v>0</v>
      </c>
      <c r="E101" s="305">
        <v>45992</v>
      </c>
      <c r="F101" s="302" t="s">
        <v>69</v>
      </c>
      <c r="G101" s="302" t="s">
        <v>70</v>
      </c>
      <c r="H101" s="302" t="s">
        <v>855</v>
      </c>
      <c r="I101" s="302" t="s">
        <v>4258</v>
      </c>
      <c r="J101" s="302">
        <v>135500</v>
      </c>
      <c r="K101" s="302" t="s">
        <v>85</v>
      </c>
      <c r="L101" s="302">
        <v>36942074</v>
      </c>
      <c r="M101" s="302" t="s">
        <v>867</v>
      </c>
      <c r="N101" s="305">
        <v>44882</v>
      </c>
      <c r="O101" s="305">
        <v>44562</v>
      </c>
      <c r="P101" s="302" t="s">
        <v>890</v>
      </c>
    </row>
    <row r="102" spans="1:16">
      <c r="A102" s="303">
        <v>0</v>
      </c>
      <c r="B102" s="303">
        <v>0</v>
      </c>
      <c r="C102" s="303">
        <v>0</v>
      </c>
      <c r="D102" s="304">
        <f t="shared" si="1"/>
        <v>0</v>
      </c>
      <c r="E102" s="305">
        <v>45992</v>
      </c>
      <c r="F102" s="302" t="s">
        <v>69</v>
      </c>
      <c r="G102" s="302" t="s">
        <v>70</v>
      </c>
      <c r="H102" s="302" t="s">
        <v>855</v>
      </c>
      <c r="I102" s="302" t="s">
        <v>4258</v>
      </c>
      <c r="J102" s="302">
        <v>135500</v>
      </c>
      <c r="K102" s="302" t="s">
        <v>85</v>
      </c>
      <c r="L102" s="302">
        <v>21754876</v>
      </c>
      <c r="M102" s="302" t="s">
        <v>901</v>
      </c>
      <c r="N102" s="305">
        <v>37433</v>
      </c>
      <c r="O102" s="305">
        <v>37257</v>
      </c>
      <c r="P102" s="302" t="s">
        <v>889</v>
      </c>
    </row>
    <row r="103" spans="1:16">
      <c r="A103" s="303">
        <v>0</v>
      </c>
      <c r="B103" s="303">
        <v>0</v>
      </c>
      <c r="C103" s="303">
        <v>0</v>
      </c>
      <c r="D103" s="304">
        <f t="shared" si="1"/>
        <v>0</v>
      </c>
      <c r="E103" s="305">
        <v>45992</v>
      </c>
      <c r="F103" s="302" t="s">
        <v>69</v>
      </c>
      <c r="G103" s="302" t="s">
        <v>70</v>
      </c>
      <c r="H103" s="302" t="s">
        <v>855</v>
      </c>
      <c r="I103" s="302" t="s">
        <v>4258</v>
      </c>
      <c r="J103" s="302">
        <v>135500</v>
      </c>
      <c r="K103" s="302" t="s">
        <v>171</v>
      </c>
      <c r="L103" s="302">
        <v>21754630</v>
      </c>
      <c r="M103" s="302" t="s">
        <v>902</v>
      </c>
      <c r="N103" s="305">
        <v>40963</v>
      </c>
      <c r="O103" s="305">
        <v>40909</v>
      </c>
      <c r="P103" s="302" t="s">
        <v>889</v>
      </c>
    </row>
    <row r="104" spans="1:16">
      <c r="A104" s="303">
        <v>0</v>
      </c>
      <c r="B104" s="303">
        <v>0</v>
      </c>
      <c r="C104" s="303">
        <v>0</v>
      </c>
      <c r="D104" s="304">
        <f t="shared" si="1"/>
        <v>0</v>
      </c>
      <c r="E104" s="305">
        <v>45992</v>
      </c>
      <c r="F104" s="302" t="s">
        <v>69</v>
      </c>
      <c r="G104" s="302" t="s">
        <v>70</v>
      </c>
      <c r="H104" s="302" t="s">
        <v>855</v>
      </c>
      <c r="I104" s="302" t="s">
        <v>4258</v>
      </c>
      <c r="J104" s="302">
        <v>135500</v>
      </c>
      <c r="K104" s="302" t="s">
        <v>172</v>
      </c>
      <c r="L104" s="302">
        <v>36942087</v>
      </c>
      <c r="M104" s="302" t="s">
        <v>903</v>
      </c>
      <c r="N104" s="305">
        <v>44882</v>
      </c>
      <c r="O104" s="305">
        <v>44562</v>
      </c>
      <c r="P104" s="302" t="s">
        <v>890</v>
      </c>
    </row>
    <row r="105" spans="1:16">
      <c r="A105" s="303">
        <v>6</v>
      </c>
      <c r="B105" s="303">
        <v>2068708.7</v>
      </c>
      <c r="C105" s="303">
        <v>9308.0306731279998</v>
      </c>
      <c r="D105" s="304">
        <f t="shared" si="1"/>
        <v>2059400.6693268719</v>
      </c>
      <c r="E105" s="305">
        <v>45992</v>
      </c>
      <c r="F105" s="302" t="s">
        <v>69</v>
      </c>
      <c r="G105" s="302" t="s">
        <v>70</v>
      </c>
      <c r="H105" s="302" t="s">
        <v>855</v>
      </c>
      <c r="I105" s="302" t="s">
        <v>4258</v>
      </c>
      <c r="J105" s="302">
        <v>135500</v>
      </c>
      <c r="K105" s="302" t="s">
        <v>131</v>
      </c>
      <c r="L105" s="302">
        <v>41371264</v>
      </c>
      <c r="M105" s="302" t="s">
        <v>868</v>
      </c>
      <c r="N105" s="305">
        <v>45763</v>
      </c>
      <c r="O105" s="305">
        <v>45658</v>
      </c>
      <c r="P105" s="302" t="s">
        <v>4275</v>
      </c>
    </row>
    <row r="106" spans="1:16">
      <c r="A106" s="303">
        <v>0</v>
      </c>
      <c r="B106" s="303">
        <v>0</v>
      </c>
      <c r="C106" s="303">
        <v>0</v>
      </c>
      <c r="D106" s="304">
        <f t="shared" si="1"/>
        <v>0</v>
      </c>
      <c r="E106" s="305">
        <v>45992</v>
      </c>
      <c r="F106" s="302" t="s">
        <v>69</v>
      </c>
      <c r="G106" s="302" t="s">
        <v>70</v>
      </c>
      <c r="H106" s="302" t="s">
        <v>855</v>
      </c>
      <c r="I106" s="302" t="s">
        <v>4258</v>
      </c>
      <c r="J106" s="302">
        <v>135500</v>
      </c>
      <c r="K106" s="302" t="s">
        <v>134</v>
      </c>
      <c r="L106" s="302">
        <v>21754623</v>
      </c>
      <c r="M106" s="302" t="s">
        <v>871</v>
      </c>
      <c r="N106" s="305">
        <v>40963</v>
      </c>
      <c r="O106" s="305">
        <v>40909</v>
      </c>
      <c r="P106" s="302" t="s">
        <v>889</v>
      </c>
    </row>
    <row r="107" spans="1:16">
      <c r="A107" s="303">
        <v>4</v>
      </c>
      <c r="B107" s="303">
        <v>55275.630000000005</v>
      </c>
      <c r="C107" s="303">
        <v>248.70938064720002</v>
      </c>
      <c r="D107" s="304">
        <f t="shared" si="1"/>
        <v>55026.920619352808</v>
      </c>
      <c r="E107" s="305">
        <v>45992</v>
      </c>
      <c r="F107" s="302" t="s">
        <v>69</v>
      </c>
      <c r="G107" s="302" t="s">
        <v>70</v>
      </c>
      <c r="H107" s="302" t="s">
        <v>855</v>
      </c>
      <c r="I107" s="302" t="s">
        <v>4258</v>
      </c>
      <c r="J107" s="302">
        <v>135500</v>
      </c>
      <c r="K107" s="302" t="s">
        <v>134</v>
      </c>
      <c r="L107" s="302">
        <v>41371258</v>
      </c>
      <c r="M107" s="302" t="s">
        <v>871</v>
      </c>
      <c r="N107" s="305">
        <v>45763</v>
      </c>
      <c r="O107" s="305">
        <v>45658</v>
      </c>
      <c r="P107" s="302" t="s">
        <v>4275</v>
      </c>
    </row>
    <row r="108" spans="1:16">
      <c r="A108" s="303">
        <v>0</v>
      </c>
      <c r="B108" s="303">
        <v>0</v>
      </c>
      <c r="C108" s="303">
        <v>0</v>
      </c>
      <c r="D108" s="304">
        <f t="shared" si="1"/>
        <v>0</v>
      </c>
      <c r="E108" s="305">
        <v>45992</v>
      </c>
      <c r="F108" s="302" t="s">
        <v>69</v>
      </c>
      <c r="G108" s="302" t="s">
        <v>70</v>
      </c>
      <c r="H108" s="302" t="s">
        <v>855</v>
      </c>
      <c r="I108" s="302" t="s">
        <v>4258</v>
      </c>
      <c r="J108" s="302">
        <v>135500</v>
      </c>
      <c r="K108" s="302" t="s">
        <v>135</v>
      </c>
      <c r="L108" s="302">
        <v>36942080</v>
      </c>
      <c r="M108" s="302" t="s">
        <v>904</v>
      </c>
      <c r="N108" s="305">
        <v>44882</v>
      </c>
      <c r="O108" s="305">
        <v>44562</v>
      </c>
      <c r="P108" s="302" t="s">
        <v>890</v>
      </c>
    </row>
    <row r="109" spans="1:16">
      <c r="A109" s="303">
        <v>28</v>
      </c>
      <c r="B109" s="303">
        <v>461239.44</v>
      </c>
      <c r="C109" s="303">
        <v>2075.3191859136</v>
      </c>
      <c r="D109" s="304">
        <f t="shared" si="1"/>
        <v>459164.1208140864</v>
      </c>
      <c r="E109" s="305">
        <v>45992</v>
      </c>
      <c r="F109" s="302" t="s">
        <v>69</v>
      </c>
      <c r="G109" s="302" t="s">
        <v>70</v>
      </c>
      <c r="H109" s="302" t="s">
        <v>855</v>
      </c>
      <c r="I109" s="302" t="s">
        <v>4258</v>
      </c>
      <c r="J109" s="302">
        <v>135500</v>
      </c>
      <c r="K109" s="302" t="s">
        <v>135</v>
      </c>
      <c r="L109" s="302">
        <v>41371261</v>
      </c>
      <c r="M109" s="302" t="s">
        <v>872</v>
      </c>
      <c r="N109" s="305">
        <v>45763</v>
      </c>
      <c r="O109" s="305">
        <v>45658</v>
      </c>
      <c r="P109" s="302" t="s">
        <v>4275</v>
      </c>
    </row>
    <row r="110" spans="1:16">
      <c r="A110" s="303">
        <v>0</v>
      </c>
      <c r="B110" s="303">
        <v>0</v>
      </c>
      <c r="C110" s="303">
        <v>0</v>
      </c>
      <c r="D110" s="304">
        <f t="shared" si="1"/>
        <v>0</v>
      </c>
      <c r="E110" s="305">
        <v>45992</v>
      </c>
      <c r="F110" s="302" t="s">
        <v>69</v>
      </c>
      <c r="G110" s="302" t="s">
        <v>70</v>
      </c>
      <c r="H110" s="302" t="s">
        <v>855</v>
      </c>
      <c r="I110" s="302" t="s">
        <v>4258</v>
      </c>
      <c r="J110" s="302">
        <v>135500</v>
      </c>
      <c r="K110" s="302" t="s">
        <v>135</v>
      </c>
      <c r="L110" s="302">
        <v>21754595</v>
      </c>
      <c r="M110" s="302" t="s">
        <v>872</v>
      </c>
      <c r="N110" s="305">
        <v>40948</v>
      </c>
      <c r="O110" s="305">
        <v>40909</v>
      </c>
      <c r="P110" s="302" t="s">
        <v>889</v>
      </c>
    </row>
    <row r="111" spans="1:16">
      <c r="A111" s="303">
        <v>0</v>
      </c>
      <c r="B111" s="303">
        <v>0</v>
      </c>
      <c r="C111" s="303">
        <v>0</v>
      </c>
      <c r="D111" s="304">
        <f t="shared" si="1"/>
        <v>0</v>
      </c>
      <c r="E111" s="305">
        <v>45992</v>
      </c>
      <c r="F111" s="302" t="s">
        <v>69</v>
      </c>
      <c r="G111" s="302" t="s">
        <v>70</v>
      </c>
      <c r="H111" s="302" t="s">
        <v>855</v>
      </c>
      <c r="I111" s="302" t="s">
        <v>4258</v>
      </c>
      <c r="J111" s="302">
        <v>135500</v>
      </c>
      <c r="K111" s="302" t="s">
        <v>173</v>
      </c>
      <c r="L111" s="302">
        <v>21754658</v>
      </c>
      <c r="M111" s="302" t="s">
        <v>905</v>
      </c>
      <c r="N111" s="305">
        <v>42454</v>
      </c>
      <c r="O111" s="305">
        <v>42370</v>
      </c>
      <c r="P111" s="302" t="s">
        <v>889</v>
      </c>
    </row>
    <row r="112" spans="1:16">
      <c r="A112" s="303">
        <v>61000</v>
      </c>
      <c r="B112" s="303">
        <v>627692.48</v>
      </c>
      <c r="C112" s="303">
        <v>4335.8987902464005</v>
      </c>
      <c r="D112" s="304">
        <f t="shared" si="1"/>
        <v>623356.58120975352</v>
      </c>
      <c r="E112" s="305">
        <v>45992</v>
      </c>
      <c r="F112" s="302" t="s">
        <v>69</v>
      </c>
      <c r="G112" s="302" t="s">
        <v>70</v>
      </c>
      <c r="H112" s="302" t="s">
        <v>855</v>
      </c>
      <c r="I112" s="302" t="s">
        <v>4258</v>
      </c>
      <c r="J112" s="302">
        <v>135600</v>
      </c>
      <c r="K112" s="302" t="s">
        <v>127</v>
      </c>
      <c r="L112" s="302">
        <v>41371270</v>
      </c>
      <c r="M112" s="302" t="s">
        <v>873</v>
      </c>
      <c r="N112" s="305">
        <v>45763</v>
      </c>
      <c r="O112" s="305">
        <v>45658</v>
      </c>
      <c r="P112" s="302" t="s">
        <v>4275</v>
      </c>
    </row>
    <row r="113" spans="1:16">
      <c r="A113" s="303">
        <v>0</v>
      </c>
      <c r="B113" s="303">
        <v>0</v>
      </c>
      <c r="C113" s="303">
        <v>0</v>
      </c>
      <c r="D113" s="304">
        <f t="shared" si="1"/>
        <v>0</v>
      </c>
      <c r="E113" s="305">
        <v>45992</v>
      </c>
      <c r="F113" s="302" t="s">
        <v>69</v>
      </c>
      <c r="G113" s="302" t="s">
        <v>70</v>
      </c>
      <c r="H113" s="302" t="s">
        <v>855</v>
      </c>
      <c r="I113" s="302" t="s">
        <v>4258</v>
      </c>
      <c r="J113" s="302">
        <v>135600</v>
      </c>
      <c r="K113" s="302" t="s">
        <v>127</v>
      </c>
      <c r="L113" s="302">
        <v>36942099</v>
      </c>
      <c r="M113" s="302" t="s">
        <v>873</v>
      </c>
      <c r="N113" s="305">
        <v>44882</v>
      </c>
      <c r="O113" s="305">
        <v>44562</v>
      </c>
      <c r="P113" s="302" t="s">
        <v>890</v>
      </c>
    </row>
    <row r="114" spans="1:16">
      <c r="A114" s="303">
        <v>0</v>
      </c>
      <c r="B114" s="303">
        <v>0</v>
      </c>
      <c r="C114" s="303">
        <v>0</v>
      </c>
      <c r="D114" s="304">
        <f t="shared" si="1"/>
        <v>0</v>
      </c>
      <c r="E114" s="305">
        <v>45992</v>
      </c>
      <c r="F114" s="302" t="s">
        <v>69</v>
      </c>
      <c r="G114" s="302" t="s">
        <v>70</v>
      </c>
      <c r="H114" s="302" t="s">
        <v>855</v>
      </c>
      <c r="I114" s="302" t="s">
        <v>4258</v>
      </c>
      <c r="J114" s="302">
        <v>135600</v>
      </c>
      <c r="K114" s="302" t="s">
        <v>168</v>
      </c>
      <c r="L114" s="302">
        <v>21754637</v>
      </c>
      <c r="M114" s="302" t="s">
        <v>906</v>
      </c>
      <c r="N114" s="305">
        <v>40963</v>
      </c>
      <c r="O114" s="305">
        <v>40909</v>
      </c>
      <c r="P114" s="302" t="s">
        <v>889</v>
      </c>
    </row>
    <row r="115" spans="1:16">
      <c r="A115" s="303">
        <v>0</v>
      </c>
      <c r="B115" s="303">
        <v>0</v>
      </c>
      <c r="C115" s="303">
        <v>0</v>
      </c>
      <c r="D115" s="304">
        <f t="shared" si="1"/>
        <v>0</v>
      </c>
      <c r="E115" s="305">
        <v>45992</v>
      </c>
      <c r="F115" s="302" t="s">
        <v>69</v>
      </c>
      <c r="G115" s="302" t="s">
        <v>70</v>
      </c>
      <c r="H115" s="302" t="s">
        <v>855</v>
      </c>
      <c r="I115" s="302" t="s">
        <v>4258</v>
      </c>
      <c r="J115" s="302">
        <v>135600</v>
      </c>
      <c r="K115" s="302" t="s">
        <v>104</v>
      </c>
      <c r="L115" s="302">
        <v>21754869</v>
      </c>
      <c r="M115" s="302" t="s">
        <v>907</v>
      </c>
      <c r="N115" s="305">
        <v>37433</v>
      </c>
      <c r="O115" s="305">
        <v>37257</v>
      </c>
      <c r="P115" s="302" t="s">
        <v>889</v>
      </c>
    </row>
    <row r="116" spans="1:16">
      <c r="A116" s="303">
        <v>0</v>
      </c>
      <c r="B116" s="303">
        <v>0</v>
      </c>
      <c r="C116" s="303">
        <v>0</v>
      </c>
      <c r="D116" s="304">
        <f t="shared" si="1"/>
        <v>0</v>
      </c>
      <c r="E116" s="305">
        <v>45992</v>
      </c>
      <c r="F116" s="302" t="s">
        <v>69</v>
      </c>
      <c r="G116" s="302" t="s">
        <v>70</v>
      </c>
      <c r="H116" s="302" t="s">
        <v>855</v>
      </c>
      <c r="I116" s="302" t="s">
        <v>4258</v>
      </c>
      <c r="J116" s="302">
        <v>135600</v>
      </c>
      <c r="K116" s="302" t="s">
        <v>91</v>
      </c>
      <c r="L116" s="302">
        <v>21754798</v>
      </c>
      <c r="M116" s="302" t="s">
        <v>886</v>
      </c>
      <c r="N116" s="305">
        <v>21367</v>
      </c>
      <c r="O116" s="305">
        <v>21367</v>
      </c>
      <c r="P116" s="302" t="s">
        <v>889</v>
      </c>
    </row>
    <row r="117" spans="1:16">
      <c r="A117" s="303">
        <v>0</v>
      </c>
      <c r="B117" s="303">
        <v>0</v>
      </c>
      <c r="C117" s="303">
        <v>0</v>
      </c>
      <c r="D117" s="304">
        <f t="shared" si="1"/>
        <v>0</v>
      </c>
      <c r="E117" s="305">
        <v>45992</v>
      </c>
      <c r="F117" s="302" t="s">
        <v>69</v>
      </c>
      <c r="G117" s="302" t="s">
        <v>70</v>
      </c>
      <c r="H117" s="302" t="s">
        <v>855</v>
      </c>
      <c r="I117" s="302" t="s">
        <v>4258</v>
      </c>
      <c r="J117" s="302">
        <v>135600</v>
      </c>
      <c r="K117" s="302" t="s">
        <v>84</v>
      </c>
      <c r="L117" s="302">
        <v>36460719</v>
      </c>
      <c r="M117" s="302" t="s">
        <v>897</v>
      </c>
      <c r="N117" s="305">
        <v>44882</v>
      </c>
      <c r="O117" s="305">
        <v>44896</v>
      </c>
      <c r="P117" s="302" t="s">
        <v>890</v>
      </c>
    </row>
    <row r="118" spans="1:16">
      <c r="A118" s="303">
        <v>0</v>
      </c>
      <c r="B118" s="303">
        <v>0</v>
      </c>
      <c r="C118" s="303">
        <v>0</v>
      </c>
      <c r="D118" s="304">
        <f t="shared" si="1"/>
        <v>0</v>
      </c>
      <c r="E118" s="305">
        <v>45992</v>
      </c>
      <c r="F118" s="302" t="s">
        <v>69</v>
      </c>
      <c r="G118" s="302" t="s">
        <v>70</v>
      </c>
      <c r="H118" s="302" t="s">
        <v>855</v>
      </c>
      <c r="I118" s="302" t="s">
        <v>4258</v>
      </c>
      <c r="J118" s="302">
        <v>135600</v>
      </c>
      <c r="K118" s="302" t="s">
        <v>84</v>
      </c>
      <c r="L118" s="302">
        <v>40962388</v>
      </c>
      <c r="M118" s="302" t="s">
        <v>4276</v>
      </c>
      <c r="N118" s="305">
        <v>45714</v>
      </c>
      <c r="O118" s="305">
        <v>45748</v>
      </c>
      <c r="P118" s="302" t="s">
        <v>4275</v>
      </c>
    </row>
    <row r="119" spans="1:16">
      <c r="A119" s="303">
        <v>20000</v>
      </c>
      <c r="B119" s="303">
        <v>139438.93</v>
      </c>
      <c r="C119" s="303">
        <v>963.19950798240006</v>
      </c>
      <c r="D119" s="304">
        <f t="shared" si="1"/>
        <v>138475.73049201758</v>
      </c>
      <c r="E119" s="305">
        <v>45992</v>
      </c>
      <c r="F119" s="302" t="s">
        <v>69</v>
      </c>
      <c r="G119" s="302" t="s">
        <v>70</v>
      </c>
      <c r="H119" s="302" t="s">
        <v>855</v>
      </c>
      <c r="I119" s="302" t="s">
        <v>4258</v>
      </c>
      <c r="J119" s="302">
        <v>135600</v>
      </c>
      <c r="K119" s="302" t="s">
        <v>129</v>
      </c>
      <c r="L119" s="302">
        <v>41371252</v>
      </c>
      <c r="M119" s="302" t="s">
        <v>874</v>
      </c>
      <c r="N119" s="305">
        <v>45763</v>
      </c>
      <c r="O119" s="305">
        <v>45658</v>
      </c>
      <c r="P119" s="302" t="s">
        <v>4275</v>
      </c>
    </row>
    <row r="120" spans="1:16">
      <c r="A120" s="303">
        <v>0</v>
      </c>
      <c r="B120" s="303">
        <v>0</v>
      </c>
      <c r="C120" s="303">
        <v>0</v>
      </c>
      <c r="D120" s="304">
        <f t="shared" si="1"/>
        <v>0</v>
      </c>
      <c r="E120" s="305">
        <v>45992</v>
      </c>
      <c r="F120" s="302" t="s">
        <v>69</v>
      </c>
      <c r="G120" s="302" t="s">
        <v>70</v>
      </c>
      <c r="H120" s="302" t="s">
        <v>855</v>
      </c>
      <c r="I120" s="302" t="s">
        <v>4258</v>
      </c>
      <c r="J120" s="302">
        <v>135600</v>
      </c>
      <c r="K120" s="302" t="s">
        <v>129</v>
      </c>
      <c r="L120" s="302">
        <v>36942070</v>
      </c>
      <c r="M120" s="302" t="s">
        <v>874</v>
      </c>
      <c r="N120" s="305">
        <v>44882</v>
      </c>
      <c r="O120" s="305">
        <v>44562</v>
      </c>
      <c r="P120" s="302" t="s">
        <v>890</v>
      </c>
    </row>
    <row r="121" spans="1:16">
      <c r="A121" s="303">
        <v>0</v>
      </c>
      <c r="B121" s="303">
        <v>0</v>
      </c>
      <c r="C121" s="303">
        <v>0</v>
      </c>
      <c r="D121" s="304">
        <f t="shared" si="1"/>
        <v>0</v>
      </c>
      <c r="E121" s="305">
        <v>45992</v>
      </c>
      <c r="F121" s="302" t="s">
        <v>69</v>
      </c>
      <c r="G121" s="302" t="s">
        <v>70</v>
      </c>
      <c r="H121" s="302" t="s">
        <v>855</v>
      </c>
      <c r="I121" s="302" t="s">
        <v>4258</v>
      </c>
      <c r="J121" s="302">
        <v>135600</v>
      </c>
      <c r="K121" s="302" t="s">
        <v>170</v>
      </c>
      <c r="L121" s="302">
        <v>21754609</v>
      </c>
      <c r="M121" s="302" t="s">
        <v>908</v>
      </c>
      <c r="N121" s="305">
        <v>40948</v>
      </c>
      <c r="O121" s="305">
        <v>40909</v>
      </c>
      <c r="P121" s="302" t="s">
        <v>889</v>
      </c>
    </row>
    <row r="122" spans="1:16">
      <c r="A122" s="303">
        <v>32</v>
      </c>
      <c r="B122" s="303">
        <v>0</v>
      </c>
      <c r="C122" s="303">
        <v>0</v>
      </c>
      <c r="D122" s="304">
        <f t="shared" si="1"/>
        <v>0</v>
      </c>
      <c r="E122" s="305">
        <v>45992</v>
      </c>
      <c r="F122" s="302" t="s">
        <v>69</v>
      </c>
      <c r="G122" s="302" t="s">
        <v>70</v>
      </c>
      <c r="H122" s="302" t="s">
        <v>855</v>
      </c>
      <c r="I122" s="302" t="s">
        <v>4258</v>
      </c>
      <c r="J122" s="302">
        <v>135600</v>
      </c>
      <c r="K122" s="302" t="s">
        <v>98</v>
      </c>
      <c r="L122" s="302">
        <v>41371267</v>
      </c>
      <c r="M122" s="302" t="s">
        <v>875</v>
      </c>
      <c r="N122" s="305">
        <v>45763</v>
      </c>
      <c r="O122" s="305">
        <v>45658</v>
      </c>
      <c r="P122" s="302" t="s">
        <v>4275</v>
      </c>
    </row>
    <row r="123" spans="1:16">
      <c r="A123" s="303">
        <v>0</v>
      </c>
      <c r="B123" s="303">
        <v>0</v>
      </c>
      <c r="C123" s="303">
        <v>0</v>
      </c>
      <c r="D123" s="304">
        <f t="shared" si="1"/>
        <v>0</v>
      </c>
      <c r="E123" s="305">
        <v>45992</v>
      </c>
      <c r="F123" s="302" t="s">
        <v>69</v>
      </c>
      <c r="G123" s="302" t="s">
        <v>70</v>
      </c>
      <c r="H123" s="302" t="s">
        <v>855</v>
      </c>
      <c r="I123" s="302" t="s">
        <v>4258</v>
      </c>
      <c r="J123" s="302">
        <v>135600</v>
      </c>
      <c r="K123" s="302" t="s">
        <v>98</v>
      </c>
      <c r="L123" s="302">
        <v>21754890</v>
      </c>
      <c r="M123" s="302" t="s">
        <v>909</v>
      </c>
      <c r="N123" s="305">
        <v>37433</v>
      </c>
      <c r="O123" s="305">
        <v>37257</v>
      </c>
      <c r="P123" s="302" t="s">
        <v>889</v>
      </c>
    </row>
    <row r="124" spans="1:16">
      <c r="A124" s="303">
        <v>0</v>
      </c>
      <c r="B124" s="303">
        <v>0</v>
      </c>
      <c r="C124" s="303">
        <v>0</v>
      </c>
      <c r="D124" s="304">
        <f t="shared" si="1"/>
        <v>0</v>
      </c>
      <c r="E124" s="305">
        <v>45992</v>
      </c>
      <c r="F124" s="302" t="s">
        <v>69</v>
      </c>
      <c r="G124" s="302" t="s">
        <v>70</v>
      </c>
      <c r="H124" s="302" t="s">
        <v>855</v>
      </c>
      <c r="I124" s="302" t="s">
        <v>4258</v>
      </c>
      <c r="J124" s="302">
        <v>135600</v>
      </c>
      <c r="K124" s="302" t="s">
        <v>98</v>
      </c>
      <c r="L124" s="302">
        <v>36942096</v>
      </c>
      <c r="M124" s="302" t="s">
        <v>875</v>
      </c>
      <c r="N124" s="305">
        <v>44882</v>
      </c>
      <c r="O124" s="305">
        <v>44562</v>
      </c>
      <c r="P124" s="302" t="s">
        <v>890</v>
      </c>
    </row>
    <row r="125" spans="1:16">
      <c r="A125" s="303">
        <v>0</v>
      </c>
      <c r="B125" s="303">
        <v>0</v>
      </c>
      <c r="C125" s="303">
        <v>0</v>
      </c>
      <c r="D125" s="304">
        <f t="shared" si="1"/>
        <v>0</v>
      </c>
      <c r="E125" s="305">
        <v>45992</v>
      </c>
      <c r="F125" s="302" t="s">
        <v>69</v>
      </c>
      <c r="G125" s="302" t="s">
        <v>70</v>
      </c>
      <c r="H125" s="302" t="s">
        <v>855</v>
      </c>
      <c r="I125" s="302" t="s">
        <v>4258</v>
      </c>
      <c r="J125" s="302">
        <v>135600</v>
      </c>
      <c r="K125" s="302" t="s">
        <v>99</v>
      </c>
      <c r="L125" s="302">
        <v>21754909</v>
      </c>
      <c r="M125" s="302" t="s">
        <v>887</v>
      </c>
      <c r="N125" s="305">
        <v>37433</v>
      </c>
      <c r="O125" s="305">
        <v>37257</v>
      </c>
      <c r="P125" s="302" t="s">
        <v>889</v>
      </c>
    </row>
    <row r="126" spans="1:16">
      <c r="A126" s="303">
        <v>3000</v>
      </c>
      <c r="B126" s="303">
        <v>0</v>
      </c>
      <c r="C126" s="303">
        <v>0</v>
      </c>
      <c r="D126" s="304">
        <f t="shared" si="1"/>
        <v>0</v>
      </c>
      <c r="E126" s="305">
        <v>45992</v>
      </c>
      <c r="F126" s="302" t="s">
        <v>69</v>
      </c>
      <c r="G126" s="302" t="s">
        <v>70</v>
      </c>
      <c r="H126" s="302" t="s">
        <v>855</v>
      </c>
      <c r="I126" s="302" t="s">
        <v>4258</v>
      </c>
      <c r="J126" s="302">
        <v>135600</v>
      </c>
      <c r="K126" s="302" t="s">
        <v>99</v>
      </c>
      <c r="L126" s="302">
        <v>36942067</v>
      </c>
      <c r="M126" s="302" t="s">
        <v>876</v>
      </c>
      <c r="N126" s="305">
        <v>44882</v>
      </c>
      <c r="O126" s="305">
        <v>44562</v>
      </c>
      <c r="P126" s="302" t="s">
        <v>890</v>
      </c>
    </row>
    <row r="127" spans="1:16">
      <c r="A127" s="303">
        <v>0</v>
      </c>
      <c r="B127" s="303">
        <v>0</v>
      </c>
      <c r="C127" s="303">
        <v>0</v>
      </c>
      <c r="D127" s="304">
        <f t="shared" si="1"/>
        <v>0</v>
      </c>
      <c r="E127" s="305">
        <v>45992</v>
      </c>
      <c r="F127" s="302" t="s">
        <v>69</v>
      </c>
      <c r="G127" s="302" t="s">
        <v>70</v>
      </c>
      <c r="H127" s="302" t="s">
        <v>855</v>
      </c>
      <c r="I127" s="302" t="s">
        <v>4258</v>
      </c>
      <c r="J127" s="302">
        <v>135600</v>
      </c>
      <c r="K127" s="302" t="s">
        <v>99</v>
      </c>
      <c r="L127" s="302">
        <v>21754770</v>
      </c>
      <c r="M127" s="302" t="s">
        <v>887</v>
      </c>
      <c r="N127" s="305">
        <v>21367</v>
      </c>
      <c r="O127" s="305">
        <v>21367</v>
      </c>
      <c r="P127" s="302" t="s">
        <v>889</v>
      </c>
    </row>
    <row r="128" spans="1:16">
      <c r="A128" s="303">
        <v>20200</v>
      </c>
      <c r="B128" s="303">
        <v>60439.01</v>
      </c>
      <c r="C128" s="303">
        <v>417.49334059680001</v>
      </c>
      <c r="D128" s="304">
        <f t="shared" si="1"/>
        <v>60021.516659403205</v>
      </c>
      <c r="E128" s="305">
        <v>45992</v>
      </c>
      <c r="F128" s="302" t="s">
        <v>69</v>
      </c>
      <c r="G128" s="302" t="s">
        <v>70</v>
      </c>
      <c r="H128" s="302" t="s">
        <v>855</v>
      </c>
      <c r="I128" s="302" t="s">
        <v>4258</v>
      </c>
      <c r="J128" s="302">
        <v>135600</v>
      </c>
      <c r="K128" s="302" t="s">
        <v>99</v>
      </c>
      <c r="L128" s="302">
        <v>41371245</v>
      </c>
      <c r="M128" s="302" t="s">
        <v>876</v>
      </c>
      <c r="N128" s="305">
        <v>45763</v>
      </c>
      <c r="O128" s="305">
        <v>45658</v>
      </c>
      <c r="P128" s="302" t="s">
        <v>4275</v>
      </c>
    </row>
    <row r="129" spans="1:16">
      <c r="A129" s="303">
        <v>0</v>
      </c>
      <c r="B129" s="303">
        <v>0</v>
      </c>
      <c r="C129" s="303">
        <v>0</v>
      </c>
      <c r="D129" s="304">
        <f t="shared" si="1"/>
        <v>0</v>
      </c>
      <c r="E129" s="305">
        <v>45992</v>
      </c>
      <c r="F129" s="302" t="s">
        <v>69</v>
      </c>
      <c r="G129" s="302" t="s">
        <v>70</v>
      </c>
      <c r="H129" s="302" t="s">
        <v>855</v>
      </c>
      <c r="I129" s="302" t="s">
        <v>4258</v>
      </c>
      <c r="J129" s="302">
        <v>135600</v>
      </c>
      <c r="K129" s="302" t="s">
        <v>92</v>
      </c>
      <c r="L129" s="302">
        <v>36942077</v>
      </c>
      <c r="M129" s="302" t="s">
        <v>877</v>
      </c>
      <c r="N129" s="305">
        <v>44882</v>
      </c>
      <c r="O129" s="305">
        <v>44562</v>
      </c>
      <c r="P129" s="302" t="s">
        <v>890</v>
      </c>
    </row>
    <row r="130" spans="1:16">
      <c r="A130" s="303">
        <v>0</v>
      </c>
      <c r="B130" s="303">
        <v>0</v>
      </c>
      <c r="C130" s="303">
        <v>0</v>
      </c>
      <c r="D130" s="304">
        <f t="shared" si="1"/>
        <v>0</v>
      </c>
      <c r="E130" s="305">
        <v>45992</v>
      </c>
      <c r="F130" s="302" t="s">
        <v>69</v>
      </c>
      <c r="G130" s="302" t="s">
        <v>70</v>
      </c>
      <c r="H130" s="302" t="s">
        <v>855</v>
      </c>
      <c r="I130" s="302" t="s">
        <v>4258</v>
      </c>
      <c r="J130" s="302">
        <v>135600</v>
      </c>
      <c r="K130" s="302" t="s">
        <v>92</v>
      </c>
      <c r="L130" s="302">
        <v>21754665</v>
      </c>
      <c r="M130" s="302" t="s">
        <v>877</v>
      </c>
      <c r="N130" s="305">
        <v>42454</v>
      </c>
      <c r="O130" s="305">
        <v>42370</v>
      </c>
      <c r="P130" s="302" t="s">
        <v>889</v>
      </c>
    </row>
    <row r="131" spans="1:16">
      <c r="A131" s="303">
        <v>0</v>
      </c>
      <c r="B131" s="303">
        <v>0</v>
      </c>
      <c r="C131" s="303">
        <v>0</v>
      </c>
      <c r="D131" s="304">
        <f t="shared" ref="D131:D194" si="2">+B131-C131</f>
        <v>0</v>
      </c>
      <c r="E131" s="305">
        <v>45992</v>
      </c>
      <c r="F131" s="302" t="s">
        <v>69</v>
      </c>
      <c r="G131" s="302" t="s">
        <v>70</v>
      </c>
      <c r="H131" s="302" t="s">
        <v>855</v>
      </c>
      <c r="I131" s="302" t="s">
        <v>4258</v>
      </c>
      <c r="J131" s="302">
        <v>135600</v>
      </c>
      <c r="K131" s="302" t="s">
        <v>92</v>
      </c>
      <c r="L131" s="302">
        <v>34776452</v>
      </c>
      <c r="M131" s="302" t="s">
        <v>877</v>
      </c>
      <c r="N131" s="305">
        <v>44013</v>
      </c>
      <c r="O131" s="305">
        <v>43831</v>
      </c>
      <c r="P131" s="302" t="s">
        <v>899</v>
      </c>
    </row>
    <row r="132" spans="1:16">
      <c r="A132" s="303">
        <v>1</v>
      </c>
      <c r="B132" s="303">
        <v>12610.25</v>
      </c>
      <c r="C132" s="303">
        <v>5.0205188325000005</v>
      </c>
      <c r="D132" s="304">
        <f t="shared" si="2"/>
        <v>12605.2294811675</v>
      </c>
      <c r="E132" s="305">
        <v>45992</v>
      </c>
      <c r="F132" s="302" t="s">
        <v>69</v>
      </c>
      <c r="G132" s="302" t="s">
        <v>70</v>
      </c>
      <c r="H132" s="302" t="s">
        <v>855</v>
      </c>
      <c r="I132" s="302" t="s">
        <v>4259</v>
      </c>
      <c r="J132" s="302">
        <v>135130</v>
      </c>
      <c r="K132" s="302" t="s">
        <v>447</v>
      </c>
      <c r="L132" s="302">
        <v>42090798</v>
      </c>
      <c r="M132" s="302" t="s">
        <v>4277</v>
      </c>
      <c r="N132" s="305">
        <v>45863</v>
      </c>
      <c r="O132" s="305">
        <v>45658</v>
      </c>
      <c r="P132" s="302" t="s">
        <v>4278</v>
      </c>
    </row>
    <row r="133" spans="1:16">
      <c r="A133" s="303">
        <v>0</v>
      </c>
      <c r="B133" s="303">
        <v>0</v>
      </c>
      <c r="C133" s="303">
        <v>0</v>
      </c>
      <c r="D133" s="304">
        <f t="shared" si="2"/>
        <v>0</v>
      </c>
      <c r="E133" s="305">
        <v>45992</v>
      </c>
      <c r="F133" s="302" t="s">
        <v>69</v>
      </c>
      <c r="G133" s="302" t="s">
        <v>70</v>
      </c>
      <c r="H133" s="302" t="s">
        <v>855</v>
      </c>
      <c r="I133" s="302" t="s">
        <v>4259</v>
      </c>
      <c r="J133" s="302">
        <v>135130</v>
      </c>
      <c r="K133" s="302" t="s">
        <v>84</v>
      </c>
      <c r="L133" s="302">
        <v>42077796</v>
      </c>
      <c r="M133" s="302" t="s">
        <v>4279</v>
      </c>
      <c r="N133" s="305">
        <v>45863</v>
      </c>
      <c r="O133" s="305">
        <v>45931</v>
      </c>
      <c r="P133" s="302" t="s">
        <v>4278</v>
      </c>
    </row>
    <row r="134" spans="1:16">
      <c r="A134" s="303">
        <v>15</v>
      </c>
      <c r="B134" s="303">
        <v>42146.590000000004</v>
      </c>
      <c r="C134" s="303">
        <v>189.63605290959998</v>
      </c>
      <c r="D134" s="304">
        <f t="shared" si="2"/>
        <v>41956.953947090406</v>
      </c>
      <c r="E134" s="305">
        <v>45992</v>
      </c>
      <c r="F134" s="302" t="s">
        <v>69</v>
      </c>
      <c r="G134" s="302" t="s">
        <v>70</v>
      </c>
      <c r="H134" s="302" t="s">
        <v>855</v>
      </c>
      <c r="I134" s="302" t="s">
        <v>4259</v>
      </c>
      <c r="J134" s="302">
        <v>135500</v>
      </c>
      <c r="K134" s="302" t="s">
        <v>169</v>
      </c>
      <c r="L134" s="302">
        <v>42090771</v>
      </c>
      <c r="M134" s="302" t="s">
        <v>894</v>
      </c>
      <c r="N134" s="305">
        <v>45863</v>
      </c>
      <c r="O134" s="305">
        <v>45658</v>
      </c>
      <c r="P134" s="302" t="s">
        <v>4278</v>
      </c>
    </row>
    <row r="135" spans="1:16">
      <c r="A135" s="303">
        <v>0</v>
      </c>
      <c r="B135" s="303">
        <v>0</v>
      </c>
      <c r="C135" s="303">
        <v>0</v>
      </c>
      <c r="D135" s="304">
        <f t="shared" si="2"/>
        <v>0</v>
      </c>
      <c r="E135" s="305">
        <v>45992</v>
      </c>
      <c r="F135" s="302" t="s">
        <v>69</v>
      </c>
      <c r="G135" s="302" t="s">
        <v>70</v>
      </c>
      <c r="H135" s="302" t="s">
        <v>855</v>
      </c>
      <c r="I135" s="302" t="s">
        <v>4259</v>
      </c>
      <c r="J135" s="302">
        <v>135500</v>
      </c>
      <c r="K135" s="302" t="s">
        <v>84</v>
      </c>
      <c r="L135" s="302">
        <v>41606758</v>
      </c>
      <c r="M135" s="302" t="s">
        <v>4279</v>
      </c>
      <c r="N135" s="305">
        <v>45863</v>
      </c>
      <c r="O135" s="305">
        <v>45870</v>
      </c>
      <c r="P135" s="302" t="s">
        <v>4278</v>
      </c>
    </row>
    <row r="136" spans="1:16">
      <c r="A136" s="303">
        <v>19</v>
      </c>
      <c r="B136" s="303">
        <v>3002637.19</v>
      </c>
      <c r="C136" s="303">
        <v>13510.185878173601</v>
      </c>
      <c r="D136" s="304">
        <f t="shared" si="2"/>
        <v>2989127.0041218265</v>
      </c>
      <c r="E136" s="305">
        <v>45992</v>
      </c>
      <c r="F136" s="302" t="s">
        <v>69</v>
      </c>
      <c r="G136" s="302" t="s">
        <v>70</v>
      </c>
      <c r="H136" s="302" t="s">
        <v>855</v>
      </c>
      <c r="I136" s="302" t="s">
        <v>4259</v>
      </c>
      <c r="J136" s="302">
        <v>135500</v>
      </c>
      <c r="K136" s="302" t="s">
        <v>108</v>
      </c>
      <c r="L136" s="302">
        <v>42090801</v>
      </c>
      <c r="M136" s="302" t="s">
        <v>4280</v>
      </c>
      <c r="N136" s="305">
        <v>45863</v>
      </c>
      <c r="O136" s="305">
        <v>45870</v>
      </c>
      <c r="P136" s="302" t="s">
        <v>4278</v>
      </c>
    </row>
    <row r="137" spans="1:16">
      <c r="A137" s="303">
        <v>30</v>
      </c>
      <c r="B137" s="303">
        <v>461549.78</v>
      </c>
      <c r="C137" s="303">
        <v>2076.7155421232001</v>
      </c>
      <c r="D137" s="304">
        <f t="shared" si="2"/>
        <v>459473.06445787684</v>
      </c>
      <c r="E137" s="305">
        <v>45992</v>
      </c>
      <c r="F137" s="302" t="s">
        <v>69</v>
      </c>
      <c r="G137" s="302" t="s">
        <v>70</v>
      </c>
      <c r="H137" s="302" t="s">
        <v>855</v>
      </c>
      <c r="I137" s="302" t="s">
        <v>4259</v>
      </c>
      <c r="J137" s="302">
        <v>135500</v>
      </c>
      <c r="K137" s="302" t="s">
        <v>135</v>
      </c>
      <c r="L137" s="302">
        <v>42090777</v>
      </c>
      <c r="M137" s="302" t="s">
        <v>1054</v>
      </c>
      <c r="N137" s="305">
        <v>45863</v>
      </c>
      <c r="O137" s="305">
        <v>45658</v>
      </c>
      <c r="P137" s="302" t="s">
        <v>4278</v>
      </c>
    </row>
    <row r="138" spans="1:16">
      <c r="A138" s="303">
        <v>82000</v>
      </c>
      <c r="B138" s="303">
        <v>702990.33</v>
      </c>
      <c r="C138" s="303">
        <v>4856.0322427343999</v>
      </c>
      <c r="D138" s="304">
        <f t="shared" si="2"/>
        <v>698134.29775726551</v>
      </c>
      <c r="E138" s="305">
        <v>45992</v>
      </c>
      <c r="F138" s="302" t="s">
        <v>69</v>
      </c>
      <c r="G138" s="302" t="s">
        <v>70</v>
      </c>
      <c r="H138" s="302" t="s">
        <v>855</v>
      </c>
      <c r="I138" s="302" t="s">
        <v>4259</v>
      </c>
      <c r="J138" s="302">
        <v>135600</v>
      </c>
      <c r="K138" s="302" t="s">
        <v>127</v>
      </c>
      <c r="L138" s="302">
        <v>42090795</v>
      </c>
      <c r="M138" s="302" t="s">
        <v>873</v>
      </c>
      <c r="N138" s="305">
        <v>45863</v>
      </c>
      <c r="O138" s="305">
        <v>45658</v>
      </c>
      <c r="P138" s="302" t="s">
        <v>4278</v>
      </c>
    </row>
    <row r="139" spans="1:16">
      <c r="A139" s="303">
        <v>0</v>
      </c>
      <c r="B139" s="303">
        <v>0</v>
      </c>
      <c r="C139" s="303">
        <v>0</v>
      </c>
      <c r="D139" s="304">
        <f t="shared" si="2"/>
        <v>0</v>
      </c>
      <c r="E139" s="305">
        <v>45992</v>
      </c>
      <c r="F139" s="302" t="s">
        <v>69</v>
      </c>
      <c r="G139" s="302" t="s">
        <v>70</v>
      </c>
      <c r="H139" s="302" t="s">
        <v>855</v>
      </c>
      <c r="I139" s="302" t="s">
        <v>4259</v>
      </c>
      <c r="J139" s="302">
        <v>135600</v>
      </c>
      <c r="K139" s="302" t="s">
        <v>84</v>
      </c>
      <c r="L139" s="302">
        <v>41606761</v>
      </c>
      <c r="M139" s="302" t="s">
        <v>4279</v>
      </c>
      <c r="N139" s="305">
        <v>45863</v>
      </c>
      <c r="O139" s="305">
        <v>45870</v>
      </c>
      <c r="P139" s="302" t="s">
        <v>4278</v>
      </c>
    </row>
    <row r="140" spans="1:16">
      <c r="A140" s="303">
        <v>22900</v>
      </c>
      <c r="B140" s="303">
        <v>118192.48</v>
      </c>
      <c r="C140" s="303">
        <v>816.43583024640009</v>
      </c>
      <c r="D140" s="304">
        <f t="shared" si="2"/>
        <v>117376.0441697536</v>
      </c>
      <c r="E140" s="305">
        <v>45992</v>
      </c>
      <c r="F140" s="302" t="s">
        <v>69</v>
      </c>
      <c r="G140" s="302" t="s">
        <v>70</v>
      </c>
      <c r="H140" s="302" t="s">
        <v>855</v>
      </c>
      <c r="I140" s="302" t="s">
        <v>4259</v>
      </c>
      <c r="J140" s="302">
        <v>135600</v>
      </c>
      <c r="K140" s="302" t="s">
        <v>129</v>
      </c>
      <c r="L140" s="302">
        <v>42090768</v>
      </c>
      <c r="M140" s="302" t="s">
        <v>874</v>
      </c>
      <c r="N140" s="305">
        <v>45863</v>
      </c>
      <c r="O140" s="305">
        <v>45658</v>
      </c>
      <c r="P140" s="302" t="s">
        <v>4278</v>
      </c>
    </row>
    <row r="141" spans="1:16">
      <c r="A141" s="303">
        <v>75</v>
      </c>
      <c r="B141" s="303">
        <v>60073.51</v>
      </c>
      <c r="C141" s="303">
        <v>414.96858355680001</v>
      </c>
      <c r="D141" s="304">
        <f t="shared" si="2"/>
        <v>59658.5414164432</v>
      </c>
      <c r="E141" s="305">
        <v>45992</v>
      </c>
      <c r="F141" s="302" t="s">
        <v>69</v>
      </c>
      <c r="G141" s="302" t="s">
        <v>70</v>
      </c>
      <c r="H141" s="302" t="s">
        <v>855</v>
      </c>
      <c r="I141" s="302" t="s">
        <v>4259</v>
      </c>
      <c r="J141" s="302">
        <v>135600</v>
      </c>
      <c r="K141" s="302" t="s">
        <v>98</v>
      </c>
      <c r="L141" s="302">
        <v>42090792</v>
      </c>
      <c r="M141" s="302" t="s">
        <v>875</v>
      </c>
      <c r="N141" s="305">
        <v>45863</v>
      </c>
      <c r="O141" s="305">
        <v>45658</v>
      </c>
      <c r="P141" s="302" t="s">
        <v>4278</v>
      </c>
    </row>
    <row r="142" spans="1:16">
      <c r="A142" s="303">
        <v>21500</v>
      </c>
      <c r="B142" s="303">
        <v>54318.75</v>
      </c>
      <c r="C142" s="303">
        <v>375.216543</v>
      </c>
      <c r="D142" s="304">
        <f t="shared" si="2"/>
        <v>53943.533456999998</v>
      </c>
      <c r="E142" s="305">
        <v>45992</v>
      </c>
      <c r="F142" s="302" t="s">
        <v>69</v>
      </c>
      <c r="G142" s="302" t="s">
        <v>70</v>
      </c>
      <c r="H142" s="302" t="s">
        <v>855</v>
      </c>
      <c r="I142" s="302" t="s">
        <v>4259</v>
      </c>
      <c r="J142" s="302">
        <v>135600</v>
      </c>
      <c r="K142" s="302" t="s">
        <v>99</v>
      </c>
      <c r="L142" s="302">
        <v>42090759</v>
      </c>
      <c r="M142" s="302" t="s">
        <v>876</v>
      </c>
      <c r="N142" s="305">
        <v>45863</v>
      </c>
      <c r="O142" s="305">
        <v>45658</v>
      </c>
      <c r="P142" s="302" t="s">
        <v>4278</v>
      </c>
    </row>
    <row r="143" spans="1:16">
      <c r="A143" s="303">
        <v>909</v>
      </c>
      <c r="B143" s="303">
        <v>39365.96</v>
      </c>
      <c r="C143" s="303">
        <v>271.9274545728</v>
      </c>
      <c r="D143" s="304">
        <f t="shared" si="2"/>
        <v>39094.032545427202</v>
      </c>
      <c r="E143" s="305">
        <v>45992</v>
      </c>
      <c r="F143" s="302" t="s">
        <v>69</v>
      </c>
      <c r="G143" s="302" t="s">
        <v>70</v>
      </c>
      <c r="H143" s="302" t="s">
        <v>855</v>
      </c>
      <c r="I143" s="302" t="s">
        <v>4259</v>
      </c>
      <c r="J143" s="302">
        <v>135600</v>
      </c>
      <c r="K143" s="302" t="s">
        <v>92</v>
      </c>
      <c r="L143" s="302">
        <v>42090774</v>
      </c>
      <c r="M143" s="302" t="s">
        <v>877</v>
      </c>
      <c r="N143" s="305">
        <v>45863</v>
      </c>
      <c r="O143" s="305">
        <v>45658</v>
      </c>
      <c r="P143" s="302" t="s">
        <v>4278</v>
      </c>
    </row>
    <row r="144" spans="1:16">
      <c r="A144" s="303">
        <v>1</v>
      </c>
      <c r="B144" s="303">
        <v>31267.13</v>
      </c>
      <c r="C144" s="303">
        <v>-0.64003815110000006</v>
      </c>
      <c r="D144" s="304">
        <f t="shared" si="2"/>
        <v>31267.770038151102</v>
      </c>
      <c r="E144" s="305">
        <v>45992</v>
      </c>
      <c r="F144" s="302" t="s">
        <v>69</v>
      </c>
      <c r="G144" s="302" t="s">
        <v>70</v>
      </c>
      <c r="H144" s="302" t="s">
        <v>855</v>
      </c>
      <c r="I144" s="302" t="s">
        <v>174</v>
      </c>
      <c r="J144" s="302">
        <v>135002</v>
      </c>
      <c r="K144" s="302" t="s">
        <v>107</v>
      </c>
      <c r="L144" s="302">
        <v>37668930</v>
      </c>
      <c r="M144" s="302" t="s">
        <v>910</v>
      </c>
      <c r="N144" s="305">
        <v>33055</v>
      </c>
      <c r="O144" s="305">
        <v>33055</v>
      </c>
      <c r="P144" s="302" t="s">
        <v>880</v>
      </c>
    </row>
    <row r="145" spans="1:16">
      <c r="A145" s="303">
        <v>0</v>
      </c>
      <c r="B145" s="303">
        <v>0</v>
      </c>
      <c r="C145" s="303">
        <v>0</v>
      </c>
      <c r="D145" s="304">
        <f t="shared" si="2"/>
        <v>0</v>
      </c>
      <c r="E145" s="305">
        <v>45992</v>
      </c>
      <c r="F145" s="302" t="s">
        <v>69</v>
      </c>
      <c r="G145" s="302" t="s">
        <v>70</v>
      </c>
      <c r="H145" s="302" t="s">
        <v>855</v>
      </c>
      <c r="I145" s="302" t="s">
        <v>174</v>
      </c>
      <c r="J145" s="302">
        <v>135500</v>
      </c>
      <c r="K145" s="302" t="s">
        <v>83</v>
      </c>
      <c r="L145" s="302">
        <v>21747733</v>
      </c>
      <c r="M145" s="302" t="s">
        <v>879</v>
      </c>
      <c r="N145" s="305">
        <v>22098</v>
      </c>
      <c r="O145" s="305">
        <v>22098</v>
      </c>
      <c r="P145" s="302" t="s">
        <v>880</v>
      </c>
    </row>
    <row r="146" spans="1:16">
      <c r="A146" s="303">
        <v>0</v>
      </c>
      <c r="B146" s="303">
        <v>0</v>
      </c>
      <c r="C146" s="303">
        <v>0</v>
      </c>
      <c r="D146" s="304">
        <f t="shared" si="2"/>
        <v>0</v>
      </c>
      <c r="E146" s="305">
        <v>45992</v>
      </c>
      <c r="F146" s="302" t="s">
        <v>69</v>
      </c>
      <c r="G146" s="302" t="s">
        <v>70</v>
      </c>
      <c r="H146" s="302" t="s">
        <v>855</v>
      </c>
      <c r="I146" s="302" t="s">
        <v>174</v>
      </c>
      <c r="J146" s="302">
        <v>135500</v>
      </c>
      <c r="K146" s="302" t="s">
        <v>83</v>
      </c>
      <c r="L146" s="302">
        <v>34777985</v>
      </c>
      <c r="M146" s="302" t="s">
        <v>911</v>
      </c>
      <c r="N146" s="305">
        <v>44506</v>
      </c>
      <c r="O146" s="305">
        <v>44501</v>
      </c>
      <c r="P146" s="302" t="s">
        <v>912</v>
      </c>
    </row>
    <row r="147" spans="1:16">
      <c r="A147" s="303">
        <v>0</v>
      </c>
      <c r="B147" s="303">
        <v>0</v>
      </c>
      <c r="C147" s="303">
        <v>0</v>
      </c>
      <c r="D147" s="304">
        <f t="shared" si="2"/>
        <v>0</v>
      </c>
      <c r="E147" s="305">
        <v>45992</v>
      </c>
      <c r="F147" s="302" t="s">
        <v>69</v>
      </c>
      <c r="G147" s="302" t="s">
        <v>70</v>
      </c>
      <c r="H147" s="302" t="s">
        <v>855</v>
      </c>
      <c r="I147" s="302" t="s">
        <v>174</v>
      </c>
      <c r="J147" s="302">
        <v>135500</v>
      </c>
      <c r="K147" s="302" t="s">
        <v>83</v>
      </c>
      <c r="L147" s="302">
        <v>34777988</v>
      </c>
      <c r="M147" s="302" t="s">
        <v>911</v>
      </c>
      <c r="N147" s="305">
        <v>44506</v>
      </c>
      <c r="O147" s="305">
        <v>44501</v>
      </c>
      <c r="P147" s="302" t="s">
        <v>912</v>
      </c>
    </row>
    <row r="148" spans="1:16">
      <c r="A148" s="303">
        <v>24</v>
      </c>
      <c r="B148" s="303">
        <v>88785.73</v>
      </c>
      <c r="C148" s="303">
        <v>1997.4312128133001</v>
      </c>
      <c r="D148" s="304">
        <f t="shared" si="2"/>
        <v>86788.298787186694</v>
      </c>
      <c r="E148" s="305">
        <v>45992</v>
      </c>
      <c r="F148" s="302" t="s">
        <v>69</v>
      </c>
      <c r="G148" s="302" t="s">
        <v>70</v>
      </c>
      <c r="H148" s="302" t="s">
        <v>855</v>
      </c>
      <c r="I148" s="302" t="s">
        <v>174</v>
      </c>
      <c r="J148" s="302">
        <v>135500</v>
      </c>
      <c r="K148" s="302" t="s">
        <v>169</v>
      </c>
      <c r="L148" s="302">
        <v>38667044</v>
      </c>
      <c r="M148" s="302" t="s">
        <v>894</v>
      </c>
      <c r="N148" s="305">
        <v>45134</v>
      </c>
      <c r="O148" s="305">
        <v>44927</v>
      </c>
      <c r="P148" s="302" t="s">
        <v>919</v>
      </c>
    </row>
    <row r="149" spans="1:16">
      <c r="A149" s="303">
        <v>0</v>
      </c>
      <c r="B149" s="303">
        <v>0</v>
      </c>
      <c r="C149" s="303">
        <v>0</v>
      </c>
      <c r="D149" s="304">
        <f t="shared" si="2"/>
        <v>0</v>
      </c>
      <c r="E149" s="305">
        <v>45992</v>
      </c>
      <c r="F149" s="302" t="s">
        <v>69</v>
      </c>
      <c r="G149" s="302" t="s">
        <v>70</v>
      </c>
      <c r="H149" s="302" t="s">
        <v>855</v>
      </c>
      <c r="I149" s="302" t="s">
        <v>174</v>
      </c>
      <c r="J149" s="302">
        <v>135500</v>
      </c>
      <c r="K149" s="302" t="s">
        <v>84</v>
      </c>
      <c r="L149" s="302">
        <v>38071676</v>
      </c>
      <c r="M149" s="302" t="s">
        <v>918</v>
      </c>
      <c r="N149" s="305">
        <v>45134</v>
      </c>
      <c r="O149" s="305">
        <v>45200</v>
      </c>
      <c r="P149" s="302" t="s">
        <v>919</v>
      </c>
    </row>
    <row r="150" spans="1:16">
      <c r="A150" s="303">
        <v>0</v>
      </c>
      <c r="B150" s="303">
        <v>0</v>
      </c>
      <c r="C150" s="303">
        <v>0</v>
      </c>
      <c r="D150" s="304">
        <f t="shared" si="2"/>
        <v>0</v>
      </c>
      <c r="E150" s="305">
        <v>45992</v>
      </c>
      <c r="F150" s="302" t="s">
        <v>69</v>
      </c>
      <c r="G150" s="302" t="s">
        <v>70</v>
      </c>
      <c r="H150" s="302" t="s">
        <v>855</v>
      </c>
      <c r="I150" s="302" t="s">
        <v>174</v>
      </c>
      <c r="J150" s="302">
        <v>135500</v>
      </c>
      <c r="K150" s="302" t="s">
        <v>84</v>
      </c>
      <c r="L150" s="302">
        <v>38204592</v>
      </c>
      <c r="M150" s="302" t="s">
        <v>918</v>
      </c>
      <c r="N150" s="305">
        <v>45134</v>
      </c>
      <c r="O150" s="305">
        <v>45231</v>
      </c>
      <c r="P150" s="302" t="s">
        <v>919</v>
      </c>
    </row>
    <row r="151" spans="1:16">
      <c r="A151" s="303">
        <v>0</v>
      </c>
      <c r="B151" s="303">
        <v>0</v>
      </c>
      <c r="C151" s="303">
        <v>0</v>
      </c>
      <c r="D151" s="304">
        <f t="shared" si="2"/>
        <v>0</v>
      </c>
      <c r="E151" s="305">
        <v>45992</v>
      </c>
      <c r="F151" s="302" t="s">
        <v>69</v>
      </c>
      <c r="G151" s="302" t="s">
        <v>70</v>
      </c>
      <c r="H151" s="302" t="s">
        <v>855</v>
      </c>
      <c r="I151" s="302" t="s">
        <v>174</v>
      </c>
      <c r="J151" s="302">
        <v>135500</v>
      </c>
      <c r="K151" s="302" t="s">
        <v>84</v>
      </c>
      <c r="L151" s="302">
        <v>34060311</v>
      </c>
      <c r="M151" s="302" t="s">
        <v>913</v>
      </c>
      <c r="N151" s="305">
        <v>44506</v>
      </c>
      <c r="O151" s="305">
        <v>44501</v>
      </c>
      <c r="P151" s="302" t="s">
        <v>912</v>
      </c>
    </row>
    <row r="152" spans="1:16">
      <c r="A152" s="303">
        <v>0</v>
      </c>
      <c r="B152" s="303">
        <v>0</v>
      </c>
      <c r="C152" s="303">
        <v>0</v>
      </c>
      <c r="D152" s="304">
        <f t="shared" si="2"/>
        <v>0</v>
      </c>
      <c r="E152" s="305">
        <v>45992</v>
      </c>
      <c r="F152" s="302" t="s">
        <v>69</v>
      </c>
      <c r="G152" s="302" t="s">
        <v>70</v>
      </c>
      <c r="H152" s="302" t="s">
        <v>855</v>
      </c>
      <c r="I152" s="302" t="s">
        <v>174</v>
      </c>
      <c r="J152" s="302">
        <v>135500</v>
      </c>
      <c r="K152" s="302" t="s">
        <v>84</v>
      </c>
      <c r="L152" s="302">
        <v>35463110</v>
      </c>
      <c r="M152" s="302" t="s">
        <v>914</v>
      </c>
      <c r="N152" s="305">
        <v>44620</v>
      </c>
      <c r="O152" s="305">
        <v>44682</v>
      </c>
      <c r="P152" s="302" t="s">
        <v>915</v>
      </c>
    </row>
    <row r="153" spans="1:16">
      <c r="A153" s="303">
        <v>0</v>
      </c>
      <c r="B153" s="303">
        <v>0</v>
      </c>
      <c r="C153" s="303">
        <v>0</v>
      </c>
      <c r="D153" s="304">
        <f t="shared" si="2"/>
        <v>0</v>
      </c>
      <c r="E153" s="305">
        <v>45992</v>
      </c>
      <c r="F153" s="302" t="s">
        <v>69</v>
      </c>
      <c r="G153" s="302" t="s">
        <v>70</v>
      </c>
      <c r="H153" s="302" t="s">
        <v>855</v>
      </c>
      <c r="I153" s="302" t="s">
        <v>174</v>
      </c>
      <c r="J153" s="302">
        <v>135500</v>
      </c>
      <c r="K153" s="302" t="s">
        <v>84</v>
      </c>
      <c r="L153" s="302">
        <v>37723736</v>
      </c>
      <c r="M153" s="302" t="s">
        <v>918</v>
      </c>
      <c r="N153" s="305">
        <v>45134</v>
      </c>
      <c r="O153" s="305">
        <v>45139</v>
      </c>
      <c r="P153" s="302" t="s">
        <v>919</v>
      </c>
    </row>
    <row r="154" spans="1:16">
      <c r="A154" s="303">
        <v>0</v>
      </c>
      <c r="B154" s="303">
        <v>0</v>
      </c>
      <c r="C154" s="303">
        <v>0</v>
      </c>
      <c r="D154" s="304">
        <f t="shared" si="2"/>
        <v>0</v>
      </c>
      <c r="E154" s="305">
        <v>45992</v>
      </c>
      <c r="F154" s="302" t="s">
        <v>69</v>
      </c>
      <c r="G154" s="302" t="s">
        <v>70</v>
      </c>
      <c r="H154" s="302" t="s">
        <v>855</v>
      </c>
      <c r="I154" s="302" t="s">
        <v>174</v>
      </c>
      <c r="J154" s="302">
        <v>135500</v>
      </c>
      <c r="K154" s="302" t="s">
        <v>84</v>
      </c>
      <c r="L154" s="302">
        <v>38506271</v>
      </c>
      <c r="M154" s="302" t="s">
        <v>918</v>
      </c>
      <c r="N154" s="305">
        <v>45134</v>
      </c>
      <c r="O154" s="305">
        <v>45292</v>
      </c>
      <c r="P154" s="302" t="s">
        <v>919</v>
      </c>
    </row>
    <row r="155" spans="1:16">
      <c r="A155" s="303">
        <v>0</v>
      </c>
      <c r="B155" s="303">
        <v>0</v>
      </c>
      <c r="C155" s="303">
        <v>0</v>
      </c>
      <c r="D155" s="304">
        <f t="shared" si="2"/>
        <v>0</v>
      </c>
      <c r="E155" s="305">
        <v>45992</v>
      </c>
      <c r="F155" s="302" t="s">
        <v>69</v>
      </c>
      <c r="G155" s="302" t="s">
        <v>70</v>
      </c>
      <c r="H155" s="302" t="s">
        <v>855</v>
      </c>
      <c r="I155" s="302" t="s">
        <v>174</v>
      </c>
      <c r="J155" s="302">
        <v>135500</v>
      </c>
      <c r="K155" s="302" t="s">
        <v>84</v>
      </c>
      <c r="L155" s="302">
        <v>38659211</v>
      </c>
      <c r="M155" s="302" t="s">
        <v>918</v>
      </c>
      <c r="N155" s="305">
        <v>45134</v>
      </c>
      <c r="O155" s="305">
        <v>45323</v>
      </c>
      <c r="P155" s="302" t="s">
        <v>919</v>
      </c>
    </row>
    <row r="156" spans="1:16">
      <c r="A156" s="303">
        <v>0</v>
      </c>
      <c r="B156" s="303">
        <v>0</v>
      </c>
      <c r="C156" s="303">
        <v>0</v>
      </c>
      <c r="D156" s="304">
        <f t="shared" si="2"/>
        <v>0</v>
      </c>
      <c r="E156" s="305">
        <v>45992</v>
      </c>
      <c r="F156" s="302" t="s">
        <v>69</v>
      </c>
      <c r="G156" s="302" t="s">
        <v>70</v>
      </c>
      <c r="H156" s="302" t="s">
        <v>855</v>
      </c>
      <c r="I156" s="302" t="s">
        <v>174</v>
      </c>
      <c r="J156" s="302">
        <v>135500</v>
      </c>
      <c r="K156" s="302" t="s">
        <v>84</v>
      </c>
      <c r="L156" s="302">
        <v>36865882</v>
      </c>
      <c r="M156" s="302" t="s">
        <v>916</v>
      </c>
      <c r="N156" s="305">
        <v>44895</v>
      </c>
      <c r="O156" s="305">
        <v>44896</v>
      </c>
      <c r="P156" s="302" t="s">
        <v>917</v>
      </c>
    </row>
    <row r="157" spans="1:16">
      <c r="A157" s="303">
        <v>16</v>
      </c>
      <c r="B157" s="303">
        <v>1451303.81</v>
      </c>
      <c r="C157" s="303">
        <v>32650.286587370101</v>
      </c>
      <c r="D157" s="304">
        <f t="shared" si="2"/>
        <v>1418653.52341263</v>
      </c>
      <c r="E157" s="305">
        <v>45992</v>
      </c>
      <c r="F157" s="302" t="s">
        <v>69</v>
      </c>
      <c r="G157" s="302" t="s">
        <v>70</v>
      </c>
      <c r="H157" s="302" t="s">
        <v>855</v>
      </c>
      <c r="I157" s="302" t="s">
        <v>174</v>
      </c>
      <c r="J157" s="302">
        <v>135500</v>
      </c>
      <c r="K157" s="302" t="s">
        <v>131</v>
      </c>
      <c r="L157" s="302">
        <v>38667064</v>
      </c>
      <c r="M157" s="302" t="s">
        <v>868</v>
      </c>
      <c r="N157" s="305">
        <v>45134</v>
      </c>
      <c r="O157" s="305">
        <v>44927</v>
      </c>
      <c r="P157" s="302" t="s">
        <v>919</v>
      </c>
    </row>
    <row r="158" spans="1:16">
      <c r="A158" s="303">
        <v>2</v>
      </c>
      <c r="B158" s="303">
        <v>25452.28</v>
      </c>
      <c r="C158" s="303">
        <v>572.60528813880001</v>
      </c>
      <c r="D158" s="304">
        <f t="shared" si="2"/>
        <v>24879.6747118612</v>
      </c>
      <c r="E158" s="305">
        <v>45992</v>
      </c>
      <c r="F158" s="302" t="s">
        <v>69</v>
      </c>
      <c r="G158" s="302" t="s">
        <v>70</v>
      </c>
      <c r="H158" s="302" t="s">
        <v>855</v>
      </c>
      <c r="I158" s="302" t="s">
        <v>174</v>
      </c>
      <c r="J158" s="302">
        <v>135500</v>
      </c>
      <c r="K158" s="302" t="s">
        <v>134</v>
      </c>
      <c r="L158" s="302">
        <v>38667050</v>
      </c>
      <c r="M158" s="302" t="s">
        <v>871</v>
      </c>
      <c r="N158" s="305">
        <v>45134</v>
      </c>
      <c r="O158" s="305">
        <v>44927</v>
      </c>
      <c r="P158" s="302" t="s">
        <v>919</v>
      </c>
    </row>
    <row r="159" spans="1:16">
      <c r="A159" s="303">
        <v>46</v>
      </c>
      <c r="B159" s="303">
        <v>858285.68</v>
      </c>
      <c r="C159" s="303">
        <v>19309.0331829528</v>
      </c>
      <c r="D159" s="304">
        <f t="shared" si="2"/>
        <v>838976.64681704727</v>
      </c>
      <c r="E159" s="305">
        <v>45992</v>
      </c>
      <c r="F159" s="302" t="s">
        <v>69</v>
      </c>
      <c r="G159" s="302" t="s">
        <v>70</v>
      </c>
      <c r="H159" s="302" t="s">
        <v>855</v>
      </c>
      <c r="I159" s="302" t="s">
        <v>174</v>
      </c>
      <c r="J159" s="302">
        <v>135500</v>
      </c>
      <c r="K159" s="302" t="s">
        <v>135</v>
      </c>
      <c r="L159" s="302">
        <v>38667053</v>
      </c>
      <c r="M159" s="302" t="s">
        <v>1131</v>
      </c>
      <c r="N159" s="305">
        <v>45134</v>
      </c>
      <c r="O159" s="305">
        <v>44927</v>
      </c>
      <c r="P159" s="302" t="s">
        <v>919</v>
      </c>
    </row>
    <row r="160" spans="1:16">
      <c r="A160" s="303">
        <v>0</v>
      </c>
      <c r="B160" s="303">
        <v>0</v>
      </c>
      <c r="C160" s="303">
        <v>0</v>
      </c>
      <c r="D160" s="304">
        <f t="shared" si="2"/>
        <v>0</v>
      </c>
      <c r="E160" s="305">
        <v>45992</v>
      </c>
      <c r="F160" s="302" t="s">
        <v>69</v>
      </c>
      <c r="G160" s="302" t="s">
        <v>70</v>
      </c>
      <c r="H160" s="302" t="s">
        <v>855</v>
      </c>
      <c r="I160" s="302" t="s">
        <v>174</v>
      </c>
      <c r="J160" s="302">
        <v>135500</v>
      </c>
      <c r="K160" s="302" t="s">
        <v>135</v>
      </c>
      <c r="L160" s="302">
        <v>34777980</v>
      </c>
      <c r="M160" s="302" t="s">
        <v>872</v>
      </c>
      <c r="N160" s="305">
        <v>44506</v>
      </c>
      <c r="O160" s="305">
        <v>44197</v>
      </c>
      <c r="P160" s="302" t="s">
        <v>912</v>
      </c>
    </row>
    <row r="161" spans="1:16">
      <c r="A161" s="303">
        <v>0</v>
      </c>
      <c r="B161" s="303">
        <v>0</v>
      </c>
      <c r="C161" s="303">
        <v>0</v>
      </c>
      <c r="D161" s="304">
        <f t="shared" si="2"/>
        <v>0</v>
      </c>
      <c r="E161" s="305">
        <v>45992</v>
      </c>
      <c r="F161" s="302" t="s">
        <v>69</v>
      </c>
      <c r="G161" s="302" t="s">
        <v>70</v>
      </c>
      <c r="H161" s="302" t="s">
        <v>855</v>
      </c>
      <c r="I161" s="302" t="s">
        <v>174</v>
      </c>
      <c r="J161" s="302">
        <v>135500</v>
      </c>
      <c r="K161" s="302" t="s">
        <v>86</v>
      </c>
      <c r="L161" s="302">
        <v>21747740</v>
      </c>
      <c r="M161" s="302" t="s">
        <v>905</v>
      </c>
      <c r="N161" s="305">
        <v>22098</v>
      </c>
      <c r="O161" s="305">
        <v>22098</v>
      </c>
      <c r="P161" s="302" t="s">
        <v>880</v>
      </c>
    </row>
    <row r="162" spans="1:16">
      <c r="A162" s="303">
        <v>86000</v>
      </c>
      <c r="B162" s="303">
        <v>918768.58000000007</v>
      </c>
      <c r="C162" s="303">
        <v>31732.824286529401</v>
      </c>
      <c r="D162" s="304">
        <f t="shared" si="2"/>
        <v>887035.75571347063</v>
      </c>
      <c r="E162" s="305">
        <v>45992</v>
      </c>
      <c r="F162" s="302" t="s">
        <v>69</v>
      </c>
      <c r="G162" s="302" t="s">
        <v>70</v>
      </c>
      <c r="H162" s="302" t="s">
        <v>855</v>
      </c>
      <c r="I162" s="302" t="s">
        <v>174</v>
      </c>
      <c r="J162" s="302">
        <v>135600</v>
      </c>
      <c r="K162" s="302" t="s">
        <v>127</v>
      </c>
      <c r="L162" s="302">
        <v>38667070</v>
      </c>
      <c r="M162" s="302" t="s">
        <v>873</v>
      </c>
      <c r="N162" s="305">
        <v>45134</v>
      </c>
      <c r="O162" s="305">
        <v>44927</v>
      </c>
      <c r="P162" s="302" t="s">
        <v>919</v>
      </c>
    </row>
    <row r="163" spans="1:16">
      <c r="A163" s="303">
        <v>0</v>
      </c>
      <c r="B163" s="303">
        <v>0</v>
      </c>
      <c r="C163" s="303">
        <v>0</v>
      </c>
      <c r="D163" s="304">
        <f t="shared" si="2"/>
        <v>0</v>
      </c>
      <c r="E163" s="305">
        <v>45992</v>
      </c>
      <c r="F163" s="302" t="s">
        <v>69</v>
      </c>
      <c r="G163" s="302" t="s">
        <v>70</v>
      </c>
      <c r="H163" s="302" t="s">
        <v>855</v>
      </c>
      <c r="I163" s="302" t="s">
        <v>174</v>
      </c>
      <c r="J163" s="302">
        <v>135600</v>
      </c>
      <c r="K163" s="302" t="s">
        <v>84</v>
      </c>
      <c r="L163" s="302">
        <v>38659214</v>
      </c>
      <c r="M163" s="302" t="s">
        <v>918</v>
      </c>
      <c r="N163" s="305">
        <v>45134</v>
      </c>
      <c r="O163" s="305">
        <v>45323</v>
      </c>
      <c r="P163" s="302" t="s">
        <v>919</v>
      </c>
    </row>
    <row r="164" spans="1:16">
      <c r="A164" s="303">
        <v>0</v>
      </c>
      <c r="B164" s="303">
        <v>0</v>
      </c>
      <c r="C164" s="303">
        <v>0</v>
      </c>
      <c r="D164" s="304">
        <f t="shared" si="2"/>
        <v>0</v>
      </c>
      <c r="E164" s="305">
        <v>45992</v>
      </c>
      <c r="F164" s="302" t="s">
        <v>69</v>
      </c>
      <c r="G164" s="302" t="s">
        <v>70</v>
      </c>
      <c r="H164" s="302" t="s">
        <v>855</v>
      </c>
      <c r="I164" s="302" t="s">
        <v>174</v>
      </c>
      <c r="J164" s="302">
        <v>135600</v>
      </c>
      <c r="K164" s="302" t="s">
        <v>84</v>
      </c>
      <c r="L164" s="302">
        <v>38506274</v>
      </c>
      <c r="M164" s="302" t="s">
        <v>918</v>
      </c>
      <c r="N164" s="305">
        <v>45134</v>
      </c>
      <c r="O164" s="305">
        <v>45292</v>
      </c>
      <c r="P164" s="302" t="s">
        <v>919</v>
      </c>
    </row>
    <row r="165" spans="1:16">
      <c r="A165" s="303">
        <v>0</v>
      </c>
      <c r="B165" s="303">
        <v>0</v>
      </c>
      <c r="C165" s="303">
        <v>0</v>
      </c>
      <c r="D165" s="304">
        <f t="shared" si="2"/>
        <v>0</v>
      </c>
      <c r="E165" s="305">
        <v>45992</v>
      </c>
      <c r="F165" s="302" t="s">
        <v>69</v>
      </c>
      <c r="G165" s="302" t="s">
        <v>70</v>
      </c>
      <c r="H165" s="302" t="s">
        <v>855</v>
      </c>
      <c r="I165" s="302" t="s">
        <v>174</v>
      </c>
      <c r="J165" s="302">
        <v>135600</v>
      </c>
      <c r="K165" s="302" t="s">
        <v>84</v>
      </c>
      <c r="L165" s="302">
        <v>38204595</v>
      </c>
      <c r="M165" s="302" t="s">
        <v>918</v>
      </c>
      <c r="N165" s="305">
        <v>45134</v>
      </c>
      <c r="O165" s="305">
        <v>45231</v>
      </c>
      <c r="P165" s="302" t="s">
        <v>919</v>
      </c>
    </row>
    <row r="166" spans="1:16">
      <c r="A166" s="303">
        <v>0</v>
      </c>
      <c r="B166" s="303">
        <v>0</v>
      </c>
      <c r="C166" s="303">
        <v>0</v>
      </c>
      <c r="D166" s="304">
        <f t="shared" si="2"/>
        <v>0</v>
      </c>
      <c r="E166" s="305">
        <v>45992</v>
      </c>
      <c r="F166" s="302" t="s">
        <v>69</v>
      </c>
      <c r="G166" s="302" t="s">
        <v>70</v>
      </c>
      <c r="H166" s="302" t="s">
        <v>855</v>
      </c>
      <c r="I166" s="302" t="s">
        <v>174</v>
      </c>
      <c r="J166" s="302">
        <v>135600</v>
      </c>
      <c r="K166" s="302" t="s">
        <v>84</v>
      </c>
      <c r="L166" s="302">
        <v>37723739</v>
      </c>
      <c r="M166" s="302" t="s">
        <v>918</v>
      </c>
      <c r="N166" s="305">
        <v>45134</v>
      </c>
      <c r="O166" s="305">
        <v>45139</v>
      </c>
      <c r="P166" s="302" t="s">
        <v>919</v>
      </c>
    </row>
    <row r="167" spans="1:16">
      <c r="A167" s="303">
        <v>0</v>
      </c>
      <c r="B167" s="303">
        <v>0</v>
      </c>
      <c r="C167" s="303">
        <v>0</v>
      </c>
      <c r="D167" s="304">
        <f t="shared" si="2"/>
        <v>0</v>
      </c>
      <c r="E167" s="305">
        <v>45992</v>
      </c>
      <c r="F167" s="302" t="s">
        <v>69</v>
      </c>
      <c r="G167" s="302" t="s">
        <v>70</v>
      </c>
      <c r="H167" s="302" t="s">
        <v>855</v>
      </c>
      <c r="I167" s="302" t="s">
        <v>174</v>
      </c>
      <c r="J167" s="302">
        <v>135600</v>
      </c>
      <c r="K167" s="302" t="s">
        <v>84</v>
      </c>
      <c r="L167" s="302">
        <v>38071679</v>
      </c>
      <c r="M167" s="302" t="s">
        <v>918</v>
      </c>
      <c r="N167" s="305">
        <v>45134</v>
      </c>
      <c r="O167" s="305">
        <v>45200</v>
      </c>
      <c r="P167" s="302" t="s">
        <v>919</v>
      </c>
    </row>
    <row r="168" spans="1:16">
      <c r="A168" s="303">
        <v>24250</v>
      </c>
      <c r="B168" s="303">
        <v>158265.12</v>
      </c>
      <c r="C168" s="303">
        <v>5466.2287685616002</v>
      </c>
      <c r="D168" s="304">
        <f t="shared" si="2"/>
        <v>152798.89123143841</v>
      </c>
      <c r="E168" s="305">
        <v>45992</v>
      </c>
      <c r="F168" s="302" t="s">
        <v>69</v>
      </c>
      <c r="G168" s="302" t="s">
        <v>70</v>
      </c>
      <c r="H168" s="302" t="s">
        <v>855</v>
      </c>
      <c r="I168" s="302" t="s">
        <v>174</v>
      </c>
      <c r="J168" s="302">
        <v>135600</v>
      </c>
      <c r="K168" s="302" t="s">
        <v>129</v>
      </c>
      <c r="L168" s="302">
        <v>38667041</v>
      </c>
      <c r="M168" s="302" t="s">
        <v>874</v>
      </c>
      <c r="N168" s="305">
        <v>45134</v>
      </c>
      <c r="O168" s="305">
        <v>44927</v>
      </c>
      <c r="P168" s="302" t="s">
        <v>919</v>
      </c>
    </row>
    <row r="169" spans="1:16">
      <c r="A169" s="303">
        <v>54</v>
      </c>
      <c r="B169" s="303">
        <v>54811.97</v>
      </c>
      <c r="C169" s="303">
        <v>1893.1193890071002</v>
      </c>
      <c r="D169" s="304">
        <f t="shared" si="2"/>
        <v>52918.8506109929</v>
      </c>
      <c r="E169" s="305">
        <v>45992</v>
      </c>
      <c r="F169" s="302" t="s">
        <v>69</v>
      </c>
      <c r="G169" s="302" t="s">
        <v>70</v>
      </c>
      <c r="H169" s="302" t="s">
        <v>855</v>
      </c>
      <c r="I169" s="302" t="s">
        <v>174</v>
      </c>
      <c r="J169" s="302">
        <v>135600</v>
      </c>
      <c r="K169" s="302" t="s">
        <v>98</v>
      </c>
      <c r="L169" s="302">
        <v>38667067</v>
      </c>
      <c r="M169" s="302" t="s">
        <v>875</v>
      </c>
      <c r="N169" s="305">
        <v>45134</v>
      </c>
      <c r="O169" s="305">
        <v>44927</v>
      </c>
      <c r="P169" s="302" t="s">
        <v>919</v>
      </c>
    </row>
    <row r="170" spans="1:16">
      <c r="A170" s="303">
        <v>22000</v>
      </c>
      <c r="B170" s="303">
        <v>60973.39</v>
      </c>
      <c r="C170" s="303">
        <v>2105.9251623777</v>
      </c>
      <c r="D170" s="304">
        <f t="shared" si="2"/>
        <v>58867.464837622298</v>
      </c>
      <c r="E170" s="305">
        <v>45992</v>
      </c>
      <c r="F170" s="302" t="s">
        <v>69</v>
      </c>
      <c r="G170" s="302" t="s">
        <v>70</v>
      </c>
      <c r="H170" s="302" t="s">
        <v>855</v>
      </c>
      <c r="I170" s="302" t="s">
        <v>174</v>
      </c>
      <c r="J170" s="302">
        <v>135600</v>
      </c>
      <c r="K170" s="302" t="s">
        <v>99</v>
      </c>
      <c r="L170" s="302">
        <v>38667018</v>
      </c>
      <c r="M170" s="302" t="s">
        <v>876</v>
      </c>
      <c r="N170" s="305">
        <v>45134</v>
      </c>
      <c r="O170" s="305">
        <v>44927</v>
      </c>
      <c r="P170" s="302" t="s">
        <v>919</v>
      </c>
    </row>
    <row r="171" spans="1:16">
      <c r="A171" s="303">
        <v>72</v>
      </c>
      <c r="B171" s="303">
        <v>20451.25</v>
      </c>
      <c r="C171" s="303">
        <v>706.35406653749999</v>
      </c>
      <c r="D171" s="304">
        <f t="shared" si="2"/>
        <v>19744.8959334625</v>
      </c>
      <c r="E171" s="305">
        <v>45992</v>
      </c>
      <c r="F171" s="302" t="s">
        <v>69</v>
      </c>
      <c r="G171" s="302" t="s">
        <v>70</v>
      </c>
      <c r="H171" s="302" t="s">
        <v>855</v>
      </c>
      <c r="I171" s="302" t="s">
        <v>174</v>
      </c>
      <c r="J171" s="302">
        <v>135600</v>
      </c>
      <c r="K171" s="302" t="s">
        <v>92</v>
      </c>
      <c r="L171" s="302">
        <v>38667047</v>
      </c>
      <c r="M171" s="302" t="s">
        <v>877</v>
      </c>
      <c r="N171" s="305">
        <v>45134</v>
      </c>
      <c r="O171" s="305">
        <v>44927</v>
      </c>
      <c r="P171" s="302" t="s">
        <v>919</v>
      </c>
    </row>
    <row r="172" spans="1:16">
      <c r="A172" s="303">
        <v>1</v>
      </c>
      <c r="B172" s="303">
        <v>1601.49</v>
      </c>
      <c r="C172" s="303">
        <v>-6.5613045299999992E-2</v>
      </c>
      <c r="D172" s="304">
        <f t="shared" si="2"/>
        <v>1601.5556130453001</v>
      </c>
      <c r="E172" s="305">
        <v>45992</v>
      </c>
      <c r="F172" s="302" t="s">
        <v>69</v>
      </c>
      <c r="G172" s="302" t="s">
        <v>70</v>
      </c>
      <c r="H172" s="302" t="s">
        <v>855</v>
      </c>
      <c r="I172" s="302" t="s">
        <v>175</v>
      </c>
      <c r="J172" s="302">
        <v>135002</v>
      </c>
      <c r="K172" s="302" t="s">
        <v>107</v>
      </c>
      <c r="L172" s="302">
        <v>21755379</v>
      </c>
      <c r="M172" s="302" t="s">
        <v>928</v>
      </c>
      <c r="N172" s="305">
        <v>19906</v>
      </c>
      <c r="O172" s="305">
        <v>19906</v>
      </c>
      <c r="P172" s="302" t="s">
        <v>921</v>
      </c>
    </row>
    <row r="173" spans="1:16">
      <c r="A173" s="303">
        <v>2</v>
      </c>
      <c r="B173" s="303">
        <v>188.38</v>
      </c>
      <c r="C173" s="303">
        <v>-7.7179286E-3</v>
      </c>
      <c r="D173" s="304">
        <f t="shared" si="2"/>
        <v>188.38771792859998</v>
      </c>
      <c r="E173" s="305">
        <v>45992</v>
      </c>
      <c r="F173" s="302" t="s">
        <v>69</v>
      </c>
      <c r="G173" s="302" t="s">
        <v>70</v>
      </c>
      <c r="H173" s="302" t="s">
        <v>855</v>
      </c>
      <c r="I173" s="302" t="s">
        <v>175</v>
      </c>
      <c r="J173" s="302">
        <v>135002</v>
      </c>
      <c r="K173" s="302" t="s">
        <v>107</v>
      </c>
      <c r="L173" s="302">
        <v>21755431</v>
      </c>
      <c r="M173" s="302" t="s">
        <v>924</v>
      </c>
      <c r="N173" s="305">
        <v>19906</v>
      </c>
      <c r="O173" s="305">
        <v>19906</v>
      </c>
      <c r="P173" s="302" t="s">
        <v>921</v>
      </c>
    </row>
    <row r="174" spans="1:16">
      <c r="A174" s="303">
        <v>1</v>
      </c>
      <c r="B174" s="303">
        <v>24.57</v>
      </c>
      <c r="C174" s="303">
        <v>-1.0066329E-3</v>
      </c>
      <c r="D174" s="304">
        <f t="shared" si="2"/>
        <v>24.571006632900001</v>
      </c>
      <c r="E174" s="305">
        <v>45992</v>
      </c>
      <c r="F174" s="302" t="s">
        <v>69</v>
      </c>
      <c r="G174" s="302" t="s">
        <v>70</v>
      </c>
      <c r="H174" s="302" t="s">
        <v>855</v>
      </c>
      <c r="I174" s="302" t="s">
        <v>175</v>
      </c>
      <c r="J174" s="302">
        <v>135002</v>
      </c>
      <c r="K174" s="302" t="s">
        <v>107</v>
      </c>
      <c r="L174" s="302">
        <v>21755163</v>
      </c>
      <c r="M174" s="302" t="s">
        <v>923</v>
      </c>
      <c r="N174" s="305">
        <v>19906</v>
      </c>
      <c r="O174" s="305">
        <v>19906</v>
      </c>
      <c r="P174" s="302" t="s">
        <v>921</v>
      </c>
    </row>
    <row r="175" spans="1:16">
      <c r="A175" s="303">
        <v>1</v>
      </c>
      <c r="B175" s="303">
        <v>78.63</v>
      </c>
      <c r="C175" s="303">
        <v>-3.2214711000000001E-3</v>
      </c>
      <c r="D175" s="304">
        <f t="shared" si="2"/>
        <v>78.633221471100001</v>
      </c>
      <c r="E175" s="305">
        <v>45992</v>
      </c>
      <c r="F175" s="302" t="s">
        <v>69</v>
      </c>
      <c r="G175" s="302" t="s">
        <v>70</v>
      </c>
      <c r="H175" s="302" t="s">
        <v>855</v>
      </c>
      <c r="I175" s="302" t="s">
        <v>175</v>
      </c>
      <c r="J175" s="302">
        <v>135002</v>
      </c>
      <c r="K175" s="302" t="s">
        <v>107</v>
      </c>
      <c r="L175" s="302">
        <v>21755400</v>
      </c>
      <c r="M175" s="302" t="s">
        <v>935</v>
      </c>
      <c r="N175" s="305">
        <v>19906</v>
      </c>
      <c r="O175" s="305">
        <v>19906</v>
      </c>
      <c r="P175" s="302" t="s">
        <v>921</v>
      </c>
    </row>
    <row r="176" spans="1:16">
      <c r="A176" s="303">
        <v>1</v>
      </c>
      <c r="B176" s="303">
        <v>876.01</v>
      </c>
      <c r="C176" s="303">
        <v>-3.61003721E-2</v>
      </c>
      <c r="D176" s="304">
        <f t="shared" si="2"/>
        <v>876.0461003721</v>
      </c>
      <c r="E176" s="305">
        <v>45992</v>
      </c>
      <c r="F176" s="302" t="s">
        <v>69</v>
      </c>
      <c r="G176" s="302" t="s">
        <v>70</v>
      </c>
      <c r="H176" s="302" t="s">
        <v>855</v>
      </c>
      <c r="I176" s="302" t="s">
        <v>175</v>
      </c>
      <c r="J176" s="302">
        <v>135002</v>
      </c>
      <c r="K176" s="302" t="s">
        <v>107</v>
      </c>
      <c r="L176" s="302">
        <v>21755211</v>
      </c>
      <c r="M176" s="302" t="s">
        <v>930</v>
      </c>
      <c r="N176" s="305">
        <v>22828</v>
      </c>
      <c r="O176" s="305">
        <v>22828</v>
      </c>
      <c r="P176" s="302" t="s">
        <v>921</v>
      </c>
    </row>
    <row r="177" spans="1:16">
      <c r="A177" s="303">
        <v>1</v>
      </c>
      <c r="B177" s="303">
        <v>945.59</v>
      </c>
      <c r="C177" s="303">
        <v>-3.0003570699999999E-2</v>
      </c>
      <c r="D177" s="304">
        <f t="shared" si="2"/>
        <v>945.62000357070008</v>
      </c>
      <c r="E177" s="305">
        <v>45992</v>
      </c>
      <c r="F177" s="302" t="s">
        <v>69</v>
      </c>
      <c r="G177" s="302" t="s">
        <v>70</v>
      </c>
      <c r="H177" s="302" t="s">
        <v>855</v>
      </c>
      <c r="I177" s="302" t="s">
        <v>175</v>
      </c>
      <c r="J177" s="302">
        <v>135002</v>
      </c>
      <c r="K177" s="302" t="s">
        <v>107</v>
      </c>
      <c r="L177" s="302">
        <v>21755288</v>
      </c>
      <c r="M177" s="302" t="s">
        <v>929</v>
      </c>
      <c r="N177" s="305">
        <v>27211</v>
      </c>
      <c r="O177" s="305">
        <v>27211</v>
      </c>
      <c r="P177" s="302" t="s">
        <v>921</v>
      </c>
    </row>
    <row r="178" spans="1:16">
      <c r="A178" s="303">
        <v>1</v>
      </c>
      <c r="B178" s="303">
        <v>100</v>
      </c>
      <c r="C178" s="303">
        <v>-3.9160000000000002E-3</v>
      </c>
      <c r="D178" s="304">
        <f t="shared" si="2"/>
        <v>100.003916</v>
      </c>
      <c r="E178" s="305">
        <v>45992</v>
      </c>
      <c r="F178" s="302" t="s">
        <v>69</v>
      </c>
      <c r="G178" s="302" t="s">
        <v>70</v>
      </c>
      <c r="H178" s="302" t="s">
        <v>855</v>
      </c>
      <c r="I178" s="302" t="s">
        <v>175</v>
      </c>
      <c r="J178" s="302">
        <v>135002</v>
      </c>
      <c r="K178" s="302" t="s">
        <v>107</v>
      </c>
      <c r="L178" s="302">
        <v>21755178</v>
      </c>
      <c r="M178" s="302" t="s">
        <v>931</v>
      </c>
      <c r="N178" s="305">
        <v>21367</v>
      </c>
      <c r="O178" s="305">
        <v>21367</v>
      </c>
      <c r="P178" s="302" t="s">
        <v>921</v>
      </c>
    </row>
    <row r="179" spans="1:16">
      <c r="A179" s="303">
        <v>4</v>
      </c>
      <c r="B179" s="303">
        <v>536.46</v>
      </c>
      <c r="C179" s="303">
        <v>-2.1978766199999999E-2</v>
      </c>
      <c r="D179" s="304">
        <f t="shared" si="2"/>
        <v>536.48197876620009</v>
      </c>
      <c r="E179" s="305">
        <v>45992</v>
      </c>
      <c r="F179" s="302" t="s">
        <v>69</v>
      </c>
      <c r="G179" s="302" t="s">
        <v>70</v>
      </c>
      <c r="H179" s="302" t="s">
        <v>855</v>
      </c>
      <c r="I179" s="302" t="s">
        <v>175</v>
      </c>
      <c r="J179" s="302">
        <v>135002</v>
      </c>
      <c r="K179" s="302" t="s">
        <v>107</v>
      </c>
      <c r="L179" s="302">
        <v>21755424</v>
      </c>
      <c r="M179" s="302" t="s">
        <v>933</v>
      </c>
      <c r="N179" s="305">
        <v>19906</v>
      </c>
      <c r="O179" s="305">
        <v>19906</v>
      </c>
      <c r="P179" s="302" t="s">
        <v>921</v>
      </c>
    </row>
    <row r="180" spans="1:16">
      <c r="A180" s="303">
        <v>2</v>
      </c>
      <c r="B180" s="303">
        <v>184.27</v>
      </c>
      <c r="C180" s="303">
        <v>-7.5495419000000006E-3</v>
      </c>
      <c r="D180" s="304">
        <f t="shared" si="2"/>
        <v>184.27754954190002</v>
      </c>
      <c r="E180" s="305">
        <v>45992</v>
      </c>
      <c r="F180" s="302" t="s">
        <v>69</v>
      </c>
      <c r="G180" s="302" t="s">
        <v>70</v>
      </c>
      <c r="H180" s="302" t="s">
        <v>855</v>
      </c>
      <c r="I180" s="302" t="s">
        <v>175</v>
      </c>
      <c r="J180" s="302">
        <v>135002</v>
      </c>
      <c r="K180" s="302" t="s">
        <v>107</v>
      </c>
      <c r="L180" s="302">
        <v>21755443</v>
      </c>
      <c r="M180" s="302" t="s">
        <v>926</v>
      </c>
      <c r="N180" s="305">
        <v>19906</v>
      </c>
      <c r="O180" s="305">
        <v>19906</v>
      </c>
      <c r="P180" s="302" t="s">
        <v>921</v>
      </c>
    </row>
    <row r="181" spans="1:16">
      <c r="A181" s="303">
        <v>1</v>
      </c>
      <c r="B181" s="303">
        <v>24.57</v>
      </c>
      <c r="C181" s="303">
        <v>-1.0066329E-3</v>
      </c>
      <c r="D181" s="304">
        <f t="shared" si="2"/>
        <v>24.571006632900001</v>
      </c>
      <c r="E181" s="305">
        <v>45992</v>
      </c>
      <c r="F181" s="302" t="s">
        <v>69</v>
      </c>
      <c r="G181" s="302" t="s">
        <v>70</v>
      </c>
      <c r="H181" s="302" t="s">
        <v>855</v>
      </c>
      <c r="I181" s="302" t="s">
        <v>175</v>
      </c>
      <c r="J181" s="302">
        <v>135002</v>
      </c>
      <c r="K181" s="302" t="s">
        <v>107</v>
      </c>
      <c r="L181" s="302">
        <v>21755438</v>
      </c>
      <c r="M181" s="302" t="s">
        <v>936</v>
      </c>
      <c r="N181" s="305">
        <v>19906</v>
      </c>
      <c r="O181" s="305">
        <v>19906</v>
      </c>
      <c r="P181" s="302" t="s">
        <v>921</v>
      </c>
    </row>
    <row r="182" spans="1:16">
      <c r="A182" s="303">
        <v>1</v>
      </c>
      <c r="B182" s="303">
        <v>50</v>
      </c>
      <c r="C182" s="303">
        <v>0</v>
      </c>
      <c r="D182" s="304">
        <f t="shared" si="2"/>
        <v>50</v>
      </c>
      <c r="E182" s="305">
        <v>45992</v>
      </c>
      <c r="F182" s="302" t="s">
        <v>69</v>
      </c>
      <c r="G182" s="302" t="s">
        <v>70</v>
      </c>
      <c r="H182" s="302" t="s">
        <v>855</v>
      </c>
      <c r="I182" s="302" t="s">
        <v>175</v>
      </c>
      <c r="J182" s="302">
        <v>135002</v>
      </c>
      <c r="K182" s="302" t="s">
        <v>107</v>
      </c>
      <c r="L182" s="302">
        <v>21755168</v>
      </c>
      <c r="M182" s="302" t="s">
        <v>934</v>
      </c>
      <c r="N182" s="305">
        <v>20637</v>
      </c>
      <c r="O182" s="305">
        <v>20637</v>
      </c>
      <c r="P182" s="302" t="s">
        <v>921</v>
      </c>
    </row>
    <row r="183" spans="1:16">
      <c r="A183" s="303">
        <v>1</v>
      </c>
      <c r="B183" s="303">
        <v>7997</v>
      </c>
      <c r="C183" s="303">
        <v>-0.41184550000000003</v>
      </c>
      <c r="D183" s="304">
        <f t="shared" si="2"/>
        <v>7997.4118454999998</v>
      </c>
      <c r="E183" s="305">
        <v>45992</v>
      </c>
      <c r="F183" s="302" t="s">
        <v>69</v>
      </c>
      <c r="G183" s="302" t="s">
        <v>70</v>
      </c>
      <c r="H183" s="302" t="s">
        <v>855</v>
      </c>
      <c r="I183" s="302" t="s">
        <v>175</v>
      </c>
      <c r="J183" s="302">
        <v>135002</v>
      </c>
      <c r="K183" s="302" t="s">
        <v>107</v>
      </c>
      <c r="L183" s="302">
        <v>21755365</v>
      </c>
      <c r="M183" s="302" t="s">
        <v>929</v>
      </c>
      <c r="N183" s="305">
        <v>13697</v>
      </c>
      <c r="O183" s="305">
        <v>13697</v>
      </c>
      <c r="P183" s="302" t="s">
        <v>921</v>
      </c>
    </row>
    <row r="184" spans="1:16">
      <c r="A184" s="303">
        <v>3</v>
      </c>
      <c r="B184" s="303">
        <v>299.76</v>
      </c>
      <c r="C184" s="303">
        <v>-1.22811672E-2</v>
      </c>
      <c r="D184" s="304">
        <f t="shared" si="2"/>
        <v>299.77228116719999</v>
      </c>
      <c r="E184" s="305">
        <v>45992</v>
      </c>
      <c r="F184" s="302" t="s">
        <v>69</v>
      </c>
      <c r="G184" s="302" t="s">
        <v>70</v>
      </c>
      <c r="H184" s="302" t="s">
        <v>855</v>
      </c>
      <c r="I184" s="302" t="s">
        <v>175</v>
      </c>
      <c r="J184" s="302">
        <v>135002</v>
      </c>
      <c r="K184" s="302" t="s">
        <v>107</v>
      </c>
      <c r="L184" s="302">
        <v>21755372</v>
      </c>
      <c r="M184" s="302" t="s">
        <v>922</v>
      </c>
      <c r="N184" s="305">
        <v>19906</v>
      </c>
      <c r="O184" s="305">
        <v>19906</v>
      </c>
      <c r="P184" s="302" t="s">
        <v>921</v>
      </c>
    </row>
    <row r="185" spans="1:16">
      <c r="A185" s="303">
        <v>1</v>
      </c>
      <c r="B185" s="303">
        <v>245.71</v>
      </c>
      <c r="C185" s="303">
        <v>-1.0066738699999999E-2</v>
      </c>
      <c r="D185" s="304">
        <f t="shared" si="2"/>
        <v>245.72006673870001</v>
      </c>
      <c r="E185" s="305">
        <v>45992</v>
      </c>
      <c r="F185" s="302" t="s">
        <v>69</v>
      </c>
      <c r="G185" s="302" t="s">
        <v>70</v>
      </c>
      <c r="H185" s="302" t="s">
        <v>855</v>
      </c>
      <c r="I185" s="302" t="s">
        <v>175</v>
      </c>
      <c r="J185" s="302">
        <v>135002</v>
      </c>
      <c r="K185" s="302" t="s">
        <v>107</v>
      </c>
      <c r="L185" s="302">
        <v>21755405</v>
      </c>
      <c r="M185" s="302" t="s">
        <v>931</v>
      </c>
      <c r="N185" s="305">
        <v>19906</v>
      </c>
      <c r="O185" s="305">
        <v>19906</v>
      </c>
      <c r="P185" s="302" t="s">
        <v>921</v>
      </c>
    </row>
    <row r="186" spans="1:16">
      <c r="A186" s="303">
        <v>1</v>
      </c>
      <c r="B186" s="303">
        <v>75</v>
      </c>
      <c r="C186" s="303">
        <v>-2.9369999999999999E-3</v>
      </c>
      <c r="D186" s="304">
        <f t="shared" si="2"/>
        <v>75.002937000000003</v>
      </c>
      <c r="E186" s="305">
        <v>45992</v>
      </c>
      <c r="F186" s="302" t="s">
        <v>69</v>
      </c>
      <c r="G186" s="302" t="s">
        <v>70</v>
      </c>
      <c r="H186" s="302" t="s">
        <v>855</v>
      </c>
      <c r="I186" s="302" t="s">
        <v>175</v>
      </c>
      <c r="J186" s="302">
        <v>135002</v>
      </c>
      <c r="K186" s="302" t="s">
        <v>107</v>
      </c>
      <c r="L186" s="302">
        <v>21755173</v>
      </c>
      <c r="M186" s="302" t="s">
        <v>926</v>
      </c>
      <c r="N186" s="305">
        <v>21367</v>
      </c>
      <c r="O186" s="305">
        <v>21367</v>
      </c>
      <c r="P186" s="302" t="s">
        <v>921</v>
      </c>
    </row>
    <row r="187" spans="1:16">
      <c r="A187" s="303">
        <v>3</v>
      </c>
      <c r="B187" s="303">
        <v>819.02</v>
      </c>
      <c r="C187" s="303">
        <v>-3.3555249400000001E-2</v>
      </c>
      <c r="D187" s="304">
        <f t="shared" si="2"/>
        <v>819.05355524940001</v>
      </c>
      <c r="E187" s="305">
        <v>45992</v>
      </c>
      <c r="F187" s="302" t="s">
        <v>69</v>
      </c>
      <c r="G187" s="302" t="s">
        <v>70</v>
      </c>
      <c r="H187" s="302" t="s">
        <v>855</v>
      </c>
      <c r="I187" s="302" t="s">
        <v>175</v>
      </c>
      <c r="J187" s="302">
        <v>135002</v>
      </c>
      <c r="K187" s="302" t="s">
        <v>107</v>
      </c>
      <c r="L187" s="302">
        <v>21755412</v>
      </c>
      <c r="M187" s="302" t="s">
        <v>929</v>
      </c>
      <c r="N187" s="305">
        <v>19906</v>
      </c>
      <c r="O187" s="305">
        <v>19906</v>
      </c>
      <c r="P187" s="302" t="s">
        <v>921</v>
      </c>
    </row>
    <row r="188" spans="1:16">
      <c r="A188" s="303">
        <v>1</v>
      </c>
      <c r="B188" s="303">
        <v>541</v>
      </c>
      <c r="C188" s="303">
        <v>-1.999536E-2</v>
      </c>
      <c r="D188" s="304">
        <f t="shared" si="2"/>
        <v>541.01999536000005</v>
      </c>
      <c r="E188" s="305">
        <v>45992</v>
      </c>
      <c r="F188" s="302" t="s">
        <v>69</v>
      </c>
      <c r="G188" s="302" t="s">
        <v>70</v>
      </c>
      <c r="H188" s="302" t="s">
        <v>855</v>
      </c>
      <c r="I188" s="302" t="s">
        <v>175</v>
      </c>
      <c r="J188" s="302">
        <v>135002</v>
      </c>
      <c r="K188" s="302" t="s">
        <v>107</v>
      </c>
      <c r="L188" s="302">
        <v>21755274</v>
      </c>
      <c r="M188" s="302" t="s">
        <v>932</v>
      </c>
      <c r="N188" s="305">
        <v>26115</v>
      </c>
      <c r="O188" s="305">
        <v>26115</v>
      </c>
      <c r="P188" s="302" t="s">
        <v>921</v>
      </c>
    </row>
    <row r="189" spans="1:16">
      <c r="A189" s="303">
        <v>3</v>
      </c>
      <c r="B189" s="303">
        <v>231.65</v>
      </c>
      <c r="C189" s="303">
        <v>-9.490700500000001E-3</v>
      </c>
      <c r="D189" s="304">
        <f t="shared" si="2"/>
        <v>231.65949070050002</v>
      </c>
      <c r="E189" s="305">
        <v>45992</v>
      </c>
      <c r="F189" s="302" t="s">
        <v>69</v>
      </c>
      <c r="G189" s="302" t="s">
        <v>70</v>
      </c>
      <c r="H189" s="302" t="s">
        <v>855</v>
      </c>
      <c r="I189" s="302" t="s">
        <v>175</v>
      </c>
      <c r="J189" s="302">
        <v>135002</v>
      </c>
      <c r="K189" s="302" t="s">
        <v>107</v>
      </c>
      <c r="L189" s="302">
        <v>21755393</v>
      </c>
      <c r="M189" s="302" t="s">
        <v>920</v>
      </c>
      <c r="N189" s="305">
        <v>19906</v>
      </c>
      <c r="O189" s="305">
        <v>19906</v>
      </c>
      <c r="P189" s="302" t="s">
        <v>921</v>
      </c>
    </row>
    <row r="190" spans="1:16">
      <c r="A190" s="303">
        <v>1</v>
      </c>
      <c r="B190" s="303">
        <v>429.98</v>
      </c>
      <c r="C190" s="303">
        <v>-1.7616280599999999E-2</v>
      </c>
      <c r="D190" s="304">
        <f t="shared" si="2"/>
        <v>429.99761628060003</v>
      </c>
      <c r="E190" s="305">
        <v>45992</v>
      </c>
      <c r="F190" s="302" t="s">
        <v>69</v>
      </c>
      <c r="G190" s="302" t="s">
        <v>70</v>
      </c>
      <c r="H190" s="302" t="s">
        <v>855</v>
      </c>
      <c r="I190" s="302" t="s">
        <v>175</v>
      </c>
      <c r="J190" s="302">
        <v>135002</v>
      </c>
      <c r="K190" s="302" t="s">
        <v>107</v>
      </c>
      <c r="L190" s="302">
        <v>21755386</v>
      </c>
      <c r="M190" s="302" t="s">
        <v>925</v>
      </c>
      <c r="N190" s="305">
        <v>19906</v>
      </c>
      <c r="O190" s="305">
        <v>19906</v>
      </c>
      <c r="P190" s="302" t="s">
        <v>921</v>
      </c>
    </row>
    <row r="191" spans="1:16">
      <c r="A191" s="303">
        <v>2</v>
      </c>
      <c r="B191" s="303">
        <v>114.66</v>
      </c>
      <c r="C191" s="303">
        <v>-4.6976202000000005E-3</v>
      </c>
      <c r="D191" s="304">
        <f t="shared" si="2"/>
        <v>114.6646976202</v>
      </c>
      <c r="E191" s="305">
        <v>45992</v>
      </c>
      <c r="F191" s="302" t="s">
        <v>69</v>
      </c>
      <c r="G191" s="302" t="s">
        <v>70</v>
      </c>
      <c r="H191" s="302" t="s">
        <v>855</v>
      </c>
      <c r="I191" s="302" t="s">
        <v>175</v>
      </c>
      <c r="J191" s="302">
        <v>135002</v>
      </c>
      <c r="K191" s="302" t="s">
        <v>107</v>
      </c>
      <c r="L191" s="302">
        <v>21755419</v>
      </c>
      <c r="M191" s="302" t="s">
        <v>927</v>
      </c>
      <c r="N191" s="305">
        <v>19906</v>
      </c>
      <c r="O191" s="305">
        <v>19906</v>
      </c>
      <c r="P191" s="302" t="s">
        <v>921</v>
      </c>
    </row>
    <row r="192" spans="1:16">
      <c r="A192" s="303">
        <v>0</v>
      </c>
      <c r="B192" s="303">
        <v>2486.9500000000003</v>
      </c>
      <c r="C192" s="303">
        <v>-1.939821E-3</v>
      </c>
      <c r="D192" s="304">
        <f t="shared" si="2"/>
        <v>2486.9519398210005</v>
      </c>
      <c r="E192" s="305">
        <v>45992</v>
      </c>
      <c r="F192" s="302" t="s">
        <v>69</v>
      </c>
      <c r="G192" s="302" t="s">
        <v>70</v>
      </c>
      <c r="H192" s="302" t="s">
        <v>855</v>
      </c>
      <c r="I192" s="302" t="s">
        <v>175</v>
      </c>
      <c r="J192" s="302">
        <v>135002</v>
      </c>
      <c r="K192" s="302" t="s">
        <v>136</v>
      </c>
      <c r="L192" s="302">
        <v>40452557</v>
      </c>
      <c r="M192" s="302" t="s">
        <v>4281</v>
      </c>
      <c r="N192" s="305">
        <v>45569</v>
      </c>
      <c r="O192" s="305">
        <v>45566</v>
      </c>
      <c r="P192" s="302" t="s">
        <v>3912</v>
      </c>
    </row>
    <row r="193" spans="1:16">
      <c r="A193" s="303">
        <v>0</v>
      </c>
      <c r="B193" s="303">
        <v>1492.17</v>
      </c>
      <c r="C193" s="303">
        <v>-1.1638926000000001E-3</v>
      </c>
      <c r="D193" s="304">
        <f t="shared" si="2"/>
        <v>1492.1711638926001</v>
      </c>
      <c r="E193" s="305">
        <v>45992</v>
      </c>
      <c r="F193" s="302" t="s">
        <v>69</v>
      </c>
      <c r="G193" s="302" t="s">
        <v>70</v>
      </c>
      <c r="H193" s="302" t="s">
        <v>855</v>
      </c>
      <c r="I193" s="302" t="s">
        <v>175</v>
      </c>
      <c r="J193" s="302">
        <v>135002</v>
      </c>
      <c r="K193" s="302" t="s">
        <v>136</v>
      </c>
      <c r="L193" s="302">
        <v>40452560</v>
      </c>
      <c r="M193" s="302" t="s">
        <v>4282</v>
      </c>
      <c r="N193" s="305">
        <v>45569</v>
      </c>
      <c r="O193" s="305">
        <v>45566</v>
      </c>
      <c r="P193" s="302" t="s">
        <v>3912</v>
      </c>
    </row>
    <row r="194" spans="1:16">
      <c r="A194" s="303">
        <v>0</v>
      </c>
      <c r="B194" s="303">
        <v>1771.5</v>
      </c>
      <c r="C194" s="303">
        <v>2.1158441699999999</v>
      </c>
      <c r="D194" s="304">
        <f t="shared" si="2"/>
        <v>1769.3841558300001</v>
      </c>
      <c r="E194" s="305">
        <v>45992</v>
      </c>
      <c r="F194" s="302" t="s">
        <v>69</v>
      </c>
      <c r="G194" s="302" t="s">
        <v>70</v>
      </c>
      <c r="H194" s="302" t="s">
        <v>855</v>
      </c>
      <c r="I194" s="302" t="s">
        <v>175</v>
      </c>
      <c r="J194" s="302">
        <v>135130</v>
      </c>
      <c r="K194" s="302" t="s">
        <v>4260</v>
      </c>
      <c r="L194" s="302">
        <v>40452542</v>
      </c>
      <c r="M194" s="302" t="s">
        <v>4283</v>
      </c>
      <c r="N194" s="305">
        <v>45569</v>
      </c>
      <c r="O194" s="305">
        <v>45292</v>
      </c>
      <c r="P194" s="302" t="s">
        <v>3912</v>
      </c>
    </row>
    <row r="195" spans="1:16">
      <c r="A195" s="303">
        <v>0</v>
      </c>
      <c r="B195" s="303">
        <v>-569.32000000000005</v>
      </c>
      <c r="C195" s="303">
        <v>-156.25945565559999</v>
      </c>
      <c r="D195" s="304">
        <f t="shared" ref="D195:D258" si="3">+B195-C195</f>
        <v>-413.06054434440006</v>
      </c>
      <c r="E195" s="305">
        <v>45992</v>
      </c>
      <c r="F195" s="302" t="s">
        <v>69</v>
      </c>
      <c r="G195" s="302" t="s">
        <v>70</v>
      </c>
      <c r="H195" s="302" t="s">
        <v>855</v>
      </c>
      <c r="I195" s="302" t="s">
        <v>175</v>
      </c>
      <c r="J195" s="302">
        <v>135500</v>
      </c>
      <c r="K195" s="302" t="s">
        <v>176</v>
      </c>
      <c r="L195" s="302">
        <v>21755049</v>
      </c>
      <c r="M195" s="302" t="s">
        <v>937</v>
      </c>
      <c r="N195" s="305">
        <v>34881</v>
      </c>
      <c r="O195" s="305">
        <v>42370</v>
      </c>
      <c r="P195" s="302" t="s">
        <v>921</v>
      </c>
    </row>
    <row r="196" spans="1:16">
      <c r="A196" s="303">
        <v>0</v>
      </c>
      <c r="B196" s="303">
        <v>0</v>
      </c>
      <c r="C196" s="303">
        <v>0</v>
      </c>
      <c r="D196" s="304">
        <f t="shared" si="3"/>
        <v>0</v>
      </c>
      <c r="E196" s="305">
        <v>45992</v>
      </c>
      <c r="F196" s="302" t="s">
        <v>69</v>
      </c>
      <c r="G196" s="302" t="s">
        <v>70</v>
      </c>
      <c r="H196" s="302" t="s">
        <v>855</v>
      </c>
      <c r="I196" s="302" t="s">
        <v>175</v>
      </c>
      <c r="J196" s="302">
        <v>135500</v>
      </c>
      <c r="K196" s="302" t="s">
        <v>83</v>
      </c>
      <c r="L196" s="302">
        <v>21755239</v>
      </c>
      <c r="M196" s="302" t="s">
        <v>879</v>
      </c>
      <c r="N196" s="305">
        <v>24289</v>
      </c>
      <c r="O196" s="305">
        <v>24289</v>
      </c>
      <c r="P196" s="302" t="s">
        <v>921</v>
      </c>
    </row>
    <row r="197" spans="1:16">
      <c r="A197" s="303">
        <v>0</v>
      </c>
      <c r="B197" s="303">
        <v>0</v>
      </c>
      <c r="C197" s="303">
        <v>0</v>
      </c>
      <c r="D197" s="304">
        <f t="shared" si="3"/>
        <v>0</v>
      </c>
      <c r="E197" s="305">
        <v>45992</v>
      </c>
      <c r="F197" s="302" t="s">
        <v>69</v>
      </c>
      <c r="G197" s="302" t="s">
        <v>70</v>
      </c>
      <c r="H197" s="302" t="s">
        <v>855</v>
      </c>
      <c r="I197" s="302" t="s">
        <v>175</v>
      </c>
      <c r="J197" s="302">
        <v>135500</v>
      </c>
      <c r="K197" s="302" t="s">
        <v>83</v>
      </c>
      <c r="L197" s="302">
        <v>21755225</v>
      </c>
      <c r="M197" s="302" t="s">
        <v>879</v>
      </c>
      <c r="N197" s="305">
        <v>23924</v>
      </c>
      <c r="O197" s="305">
        <v>23924</v>
      </c>
      <c r="P197" s="302" t="s">
        <v>921</v>
      </c>
    </row>
    <row r="198" spans="1:16">
      <c r="A198" s="303">
        <v>0</v>
      </c>
      <c r="B198" s="303">
        <v>0</v>
      </c>
      <c r="C198" s="303">
        <v>0</v>
      </c>
      <c r="D198" s="304">
        <f t="shared" si="3"/>
        <v>0</v>
      </c>
      <c r="E198" s="305">
        <v>45992</v>
      </c>
      <c r="F198" s="302" t="s">
        <v>69</v>
      </c>
      <c r="G198" s="302" t="s">
        <v>70</v>
      </c>
      <c r="H198" s="302" t="s">
        <v>855</v>
      </c>
      <c r="I198" s="302" t="s">
        <v>175</v>
      </c>
      <c r="J198" s="302">
        <v>135500</v>
      </c>
      <c r="K198" s="302" t="s">
        <v>83</v>
      </c>
      <c r="L198" s="302">
        <v>21755246</v>
      </c>
      <c r="M198" s="302" t="s">
        <v>879</v>
      </c>
      <c r="N198" s="305">
        <v>24289</v>
      </c>
      <c r="O198" s="305">
        <v>24289</v>
      </c>
      <c r="P198" s="302" t="s">
        <v>921</v>
      </c>
    </row>
    <row r="199" spans="1:16">
      <c r="A199" s="303">
        <v>0</v>
      </c>
      <c r="B199" s="303">
        <v>0</v>
      </c>
      <c r="C199" s="303">
        <v>0</v>
      </c>
      <c r="D199" s="304">
        <f t="shared" si="3"/>
        <v>0</v>
      </c>
      <c r="E199" s="305">
        <v>45992</v>
      </c>
      <c r="F199" s="302" t="s">
        <v>69</v>
      </c>
      <c r="G199" s="302" t="s">
        <v>70</v>
      </c>
      <c r="H199" s="302" t="s">
        <v>855</v>
      </c>
      <c r="I199" s="302" t="s">
        <v>175</v>
      </c>
      <c r="J199" s="302">
        <v>135500</v>
      </c>
      <c r="K199" s="302" t="s">
        <v>83</v>
      </c>
      <c r="L199" s="302">
        <v>21755056</v>
      </c>
      <c r="M199" s="302" t="s">
        <v>879</v>
      </c>
      <c r="N199" s="305">
        <v>34881</v>
      </c>
      <c r="O199" s="305">
        <v>34881</v>
      </c>
      <c r="P199" s="302" t="s">
        <v>921</v>
      </c>
    </row>
    <row r="200" spans="1:16">
      <c r="A200" s="303">
        <v>0</v>
      </c>
      <c r="B200" s="303">
        <v>0</v>
      </c>
      <c r="C200" s="303">
        <v>0</v>
      </c>
      <c r="D200" s="304">
        <f t="shared" si="3"/>
        <v>0</v>
      </c>
      <c r="E200" s="305">
        <v>45992</v>
      </c>
      <c r="F200" s="302" t="s">
        <v>69</v>
      </c>
      <c r="G200" s="302" t="s">
        <v>70</v>
      </c>
      <c r="H200" s="302" t="s">
        <v>855</v>
      </c>
      <c r="I200" s="302" t="s">
        <v>175</v>
      </c>
      <c r="J200" s="302">
        <v>135500</v>
      </c>
      <c r="K200" s="302" t="s">
        <v>83</v>
      </c>
      <c r="L200" s="302">
        <v>21755260</v>
      </c>
      <c r="M200" s="302" t="s">
        <v>879</v>
      </c>
      <c r="N200" s="305">
        <v>24654</v>
      </c>
      <c r="O200" s="305">
        <v>24654</v>
      </c>
      <c r="P200" s="302" t="s">
        <v>921</v>
      </c>
    </row>
    <row r="201" spans="1:16">
      <c r="A201" s="303">
        <v>0</v>
      </c>
      <c r="B201" s="303">
        <v>0</v>
      </c>
      <c r="C201" s="303">
        <v>0</v>
      </c>
      <c r="D201" s="304">
        <f t="shared" si="3"/>
        <v>0</v>
      </c>
      <c r="E201" s="305">
        <v>45992</v>
      </c>
      <c r="F201" s="302" t="s">
        <v>69</v>
      </c>
      <c r="G201" s="302" t="s">
        <v>70</v>
      </c>
      <c r="H201" s="302" t="s">
        <v>855</v>
      </c>
      <c r="I201" s="302" t="s">
        <v>175</v>
      </c>
      <c r="J201" s="302">
        <v>135500</v>
      </c>
      <c r="K201" s="302" t="s">
        <v>83</v>
      </c>
      <c r="L201" s="302">
        <v>21755309</v>
      </c>
      <c r="M201" s="302" t="s">
        <v>879</v>
      </c>
      <c r="N201" s="305">
        <v>27211</v>
      </c>
      <c r="O201" s="305">
        <v>27211</v>
      </c>
      <c r="P201" s="302" t="s">
        <v>921</v>
      </c>
    </row>
    <row r="202" spans="1:16">
      <c r="A202" s="303">
        <v>0</v>
      </c>
      <c r="B202" s="303">
        <v>0</v>
      </c>
      <c r="C202" s="303">
        <v>0</v>
      </c>
      <c r="D202" s="304">
        <f t="shared" si="3"/>
        <v>0</v>
      </c>
      <c r="E202" s="305">
        <v>45992</v>
      </c>
      <c r="F202" s="302" t="s">
        <v>69</v>
      </c>
      <c r="G202" s="302" t="s">
        <v>70</v>
      </c>
      <c r="H202" s="302" t="s">
        <v>855</v>
      </c>
      <c r="I202" s="302" t="s">
        <v>175</v>
      </c>
      <c r="J202" s="302">
        <v>135500</v>
      </c>
      <c r="K202" s="302" t="s">
        <v>83</v>
      </c>
      <c r="L202" s="302">
        <v>21755344</v>
      </c>
      <c r="M202" s="302" t="s">
        <v>879</v>
      </c>
      <c r="N202" s="305">
        <v>27211</v>
      </c>
      <c r="O202" s="305">
        <v>27211</v>
      </c>
      <c r="P202" s="302" t="s">
        <v>921</v>
      </c>
    </row>
    <row r="203" spans="1:16">
      <c r="A203" s="303">
        <v>0</v>
      </c>
      <c r="B203" s="303">
        <v>0</v>
      </c>
      <c r="C203" s="303">
        <v>0</v>
      </c>
      <c r="D203" s="304">
        <f t="shared" si="3"/>
        <v>0</v>
      </c>
      <c r="E203" s="305">
        <v>45992</v>
      </c>
      <c r="F203" s="302" t="s">
        <v>69</v>
      </c>
      <c r="G203" s="302" t="s">
        <v>70</v>
      </c>
      <c r="H203" s="302" t="s">
        <v>855</v>
      </c>
      <c r="I203" s="302" t="s">
        <v>175</v>
      </c>
      <c r="J203" s="302">
        <v>135500</v>
      </c>
      <c r="K203" s="302" t="s">
        <v>83</v>
      </c>
      <c r="L203" s="302">
        <v>21754958</v>
      </c>
      <c r="M203" s="302" t="s">
        <v>879</v>
      </c>
      <c r="N203" s="305">
        <v>28307</v>
      </c>
      <c r="O203" s="305">
        <v>28307</v>
      </c>
      <c r="P203" s="302" t="s">
        <v>921</v>
      </c>
    </row>
    <row r="204" spans="1:16">
      <c r="A204" s="303">
        <v>0</v>
      </c>
      <c r="B204" s="303">
        <v>0</v>
      </c>
      <c r="C204" s="303">
        <v>0</v>
      </c>
      <c r="D204" s="304">
        <f t="shared" si="3"/>
        <v>0</v>
      </c>
      <c r="E204" s="305">
        <v>45992</v>
      </c>
      <c r="F204" s="302" t="s">
        <v>69</v>
      </c>
      <c r="G204" s="302" t="s">
        <v>70</v>
      </c>
      <c r="H204" s="302" t="s">
        <v>855</v>
      </c>
      <c r="I204" s="302" t="s">
        <v>175</v>
      </c>
      <c r="J204" s="302">
        <v>135500</v>
      </c>
      <c r="K204" s="302" t="s">
        <v>83</v>
      </c>
      <c r="L204" s="302">
        <v>21754986</v>
      </c>
      <c r="M204" s="302" t="s">
        <v>879</v>
      </c>
      <c r="N204" s="305">
        <v>28672</v>
      </c>
      <c r="O204" s="305">
        <v>28672</v>
      </c>
      <c r="P204" s="302" t="s">
        <v>921</v>
      </c>
    </row>
    <row r="205" spans="1:16">
      <c r="A205" s="303">
        <v>0</v>
      </c>
      <c r="B205" s="303">
        <v>0</v>
      </c>
      <c r="C205" s="303">
        <v>0</v>
      </c>
      <c r="D205" s="304">
        <f t="shared" si="3"/>
        <v>0</v>
      </c>
      <c r="E205" s="305">
        <v>45992</v>
      </c>
      <c r="F205" s="302" t="s">
        <v>69</v>
      </c>
      <c r="G205" s="302" t="s">
        <v>70</v>
      </c>
      <c r="H205" s="302" t="s">
        <v>855</v>
      </c>
      <c r="I205" s="302" t="s">
        <v>175</v>
      </c>
      <c r="J205" s="302">
        <v>135500</v>
      </c>
      <c r="K205" s="302" t="s">
        <v>83</v>
      </c>
      <c r="L205" s="302">
        <v>21755323</v>
      </c>
      <c r="M205" s="302" t="s">
        <v>879</v>
      </c>
      <c r="N205" s="305">
        <v>27211</v>
      </c>
      <c r="O205" s="305">
        <v>27211</v>
      </c>
      <c r="P205" s="302" t="s">
        <v>921</v>
      </c>
    </row>
    <row r="206" spans="1:16">
      <c r="A206" s="303">
        <v>0</v>
      </c>
      <c r="B206" s="303">
        <v>0</v>
      </c>
      <c r="C206" s="303">
        <v>0</v>
      </c>
      <c r="D206" s="304">
        <f t="shared" si="3"/>
        <v>0</v>
      </c>
      <c r="E206" s="305">
        <v>45992</v>
      </c>
      <c r="F206" s="302" t="s">
        <v>69</v>
      </c>
      <c r="G206" s="302" t="s">
        <v>70</v>
      </c>
      <c r="H206" s="302" t="s">
        <v>855</v>
      </c>
      <c r="I206" s="302" t="s">
        <v>175</v>
      </c>
      <c r="J206" s="302">
        <v>135500</v>
      </c>
      <c r="K206" s="302" t="s">
        <v>83</v>
      </c>
      <c r="L206" s="302">
        <v>21755330</v>
      </c>
      <c r="M206" s="302" t="s">
        <v>879</v>
      </c>
      <c r="N206" s="305">
        <v>27211</v>
      </c>
      <c r="O206" s="305">
        <v>27211</v>
      </c>
      <c r="P206" s="302" t="s">
        <v>921</v>
      </c>
    </row>
    <row r="207" spans="1:16">
      <c r="A207" s="303">
        <v>0</v>
      </c>
      <c r="B207" s="303">
        <v>0</v>
      </c>
      <c r="C207" s="303">
        <v>0</v>
      </c>
      <c r="D207" s="304">
        <f t="shared" si="3"/>
        <v>0</v>
      </c>
      <c r="E207" s="305">
        <v>45992</v>
      </c>
      <c r="F207" s="302" t="s">
        <v>69</v>
      </c>
      <c r="G207" s="302" t="s">
        <v>70</v>
      </c>
      <c r="H207" s="302" t="s">
        <v>855</v>
      </c>
      <c r="I207" s="302" t="s">
        <v>175</v>
      </c>
      <c r="J207" s="302">
        <v>135500</v>
      </c>
      <c r="K207" s="302" t="s">
        <v>83</v>
      </c>
      <c r="L207" s="302">
        <v>21754972</v>
      </c>
      <c r="M207" s="302" t="s">
        <v>879</v>
      </c>
      <c r="N207" s="305">
        <v>28307</v>
      </c>
      <c r="O207" s="305">
        <v>28307</v>
      </c>
      <c r="P207" s="302" t="s">
        <v>921</v>
      </c>
    </row>
    <row r="208" spans="1:16">
      <c r="A208" s="303">
        <v>0</v>
      </c>
      <c r="B208" s="303">
        <v>0</v>
      </c>
      <c r="C208" s="303">
        <v>0</v>
      </c>
      <c r="D208" s="304">
        <f t="shared" si="3"/>
        <v>0</v>
      </c>
      <c r="E208" s="305">
        <v>45992</v>
      </c>
      <c r="F208" s="302" t="s">
        <v>69</v>
      </c>
      <c r="G208" s="302" t="s">
        <v>70</v>
      </c>
      <c r="H208" s="302" t="s">
        <v>855</v>
      </c>
      <c r="I208" s="302" t="s">
        <v>175</v>
      </c>
      <c r="J208" s="302">
        <v>135500</v>
      </c>
      <c r="K208" s="302" t="s">
        <v>83</v>
      </c>
      <c r="L208" s="302">
        <v>21755094</v>
      </c>
      <c r="M208" s="302" t="s">
        <v>879</v>
      </c>
      <c r="N208" s="305">
        <v>38306</v>
      </c>
      <c r="O208" s="305">
        <v>38353</v>
      </c>
      <c r="P208" s="302" t="s">
        <v>921</v>
      </c>
    </row>
    <row r="209" spans="1:16">
      <c r="A209" s="303">
        <v>0</v>
      </c>
      <c r="B209" s="303">
        <v>0</v>
      </c>
      <c r="C209" s="303">
        <v>0</v>
      </c>
      <c r="D209" s="304">
        <f t="shared" si="3"/>
        <v>0</v>
      </c>
      <c r="E209" s="305">
        <v>45992</v>
      </c>
      <c r="F209" s="302" t="s">
        <v>69</v>
      </c>
      <c r="G209" s="302" t="s">
        <v>70</v>
      </c>
      <c r="H209" s="302" t="s">
        <v>855</v>
      </c>
      <c r="I209" s="302" t="s">
        <v>175</v>
      </c>
      <c r="J209" s="302">
        <v>135500</v>
      </c>
      <c r="K209" s="302" t="s">
        <v>83</v>
      </c>
      <c r="L209" s="302">
        <v>21755014</v>
      </c>
      <c r="M209" s="302" t="s">
        <v>879</v>
      </c>
      <c r="N209" s="305">
        <v>31959</v>
      </c>
      <c r="O209" s="305">
        <v>31959</v>
      </c>
      <c r="P209" s="302" t="s">
        <v>921</v>
      </c>
    </row>
    <row r="210" spans="1:16">
      <c r="A210" s="303">
        <v>0</v>
      </c>
      <c r="B210" s="303">
        <v>0</v>
      </c>
      <c r="C210" s="303">
        <v>0</v>
      </c>
      <c r="D210" s="304">
        <f t="shared" si="3"/>
        <v>0</v>
      </c>
      <c r="E210" s="305">
        <v>45992</v>
      </c>
      <c r="F210" s="302" t="s">
        <v>69</v>
      </c>
      <c r="G210" s="302" t="s">
        <v>70</v>
      </c>
      <c r="H210" s="302" t="s">
        <v>855</v>
      </c>
      <c r="I210" s="302" t="s">
        <v>175</v>
      </c>
      <c r="J210" s="302">
        <v>135500</v>
      </c>
      <c r="K210" s="302" t="s">
        <v>83</v>
      </c>
      <c r="L210" s="302">
        <v>21755000</v>
      </c>
      <c r="M210" s="302" t="s">
        <v>879</v>
      </c>
      <c r="N210" s="305">
        <v>31594</v>
      </c>
      <c r="O210" s="305">
        <v>31594</v>
      </c>
      <c r="P210" s="302" t="s">
        <v>921</v>
      </c>
    </row>
    <row r="211" spans="1:16">
      <c r="A211" s="303">
        <v>0</v>
      </c>
      <c r="B211" s="303">
        <v>0</v>
      </c>
      <c r="C211" s="303">
        <v>0</v>
      </c>
      <c r="D211" s="304">
        <f t="shared" si="3"/>
        <v>0</v>
      </c>
      <c r="E211" s="305">
        <v>45992</v>
      </c>
      <c r="F211" s="302" t="s">
        <v>69</v>
      </c>
      <c r="G211" s="302" t="s">
        <v>70</v>
      </c>
      <c r="H211" s="302" t="s">
        <v>855</v>
      </c>
      <c r="I211" s="302" t="s">
        <v>175</v>
      </c>
      <c r="J211" s="302">
        <v>135500</v>
      </c>
      <c r="K211" s="302" t="s">
        <v>83</v>
      </c>
      <c r="L211" s="302">
        <v>21755351</v>
      </c>
      <c r="M211" s="302" t="s">
        <v>879</v>
      </c>
      <c r="N211" s="305">
        <v>27576</v>
      </c>
      <c r="O211" s="305">
        <v>27576</v>
      </c>
      <c r="P211" s="302" t="s">
        <v>921</v>
      </c>
    </row>
    <row r="212" spans="1:16">
      <c r="A212" s="303">
        <v>0</v>
      </c>
      <c r="B212" s="303">
        <v>0</v>
      </c>
      <c r="C212" s="303">
        <v>0</v>
      </c>
      <c r="D212" s="304">
        <f t="shared" si="3"/>
        <v>0</v>
      </c>
      <c r="E212" s="305">
        <v>45992</v>
      </c>
      <c r="F212" s="302" t="s">
        <v>69</v>
      </c>
      <c r="G212" s="302" t="s">
        <v>70</v>
      </c>
      <c r="H212" s="302" t="s">
        <v>855</v>
      </c>
      <c r="I212" s="302" t="s">
        <v>175</v>
      </c>
      <c r="J212" s="302">
        <v>135500</v>
      </c>
      <c r="K212" s="302" t="s">
        <v>83</v>
      </c>
      <c r="L212" s="302">
        <v>21755295</v>
      </c>
      <c r="M212" s="302" t="s">
        <v>879</v>
      </c>
      <c r="N212" s="305">
        <v>27211</v>
      </c>
      <c r="O212" s="305">
        <v>27211</v>
      </c>
      <c r="P212" s="302" t="s">
        <v>921</v>
      </c>
    </row>
    <row r="213" spans="1:16">
      <c r="A213" s="303">
        <v>0</v>
      </c>
      <c r="B213" s="303">
        <v>0</v>
      </c>
      <c r="C213" s="303">
        <v>0</v>
      </c>
      <c r="D213" s="304">
        <f t="shared" si="3"/>
        <v>0</v>
      </c>
      <c r="E213" s="305">
        <v>45992</v>
      </c>
      <c r="F213" s="302" t="s">
        <v>69</v>
      </c>
      <c r="G213" s="302" t="s">
        <v>70</v>
      </c>
      <c r="H213" s="302" t="s">
        <v>855</v>
      </c>
      <c r="I213" s="302" t="s">
        <v>175</v>
      </c>
      <c r="J213" s="302">
        <v>135500</v>
      </c>
      <c r="K213" s="302" t="s">
        <v>83</v>
      </c>
      <c r="L213" s="302">
        <v>21755204</v>
      </c>
      <c r="M213" s="302" t="s">
        <v>879</v>
      </c>
      <c r="N213" s="305">
        <v>22098</v>
      </c>
      <c r="O213" s="305">
        <v>22098</v>
      </c>
      <c r="P213" s="302" t="s">
        <v>921</v>
      </c>
    </row>
    <row r="214" spans="1:16">
      <c r="A214" s="303">
        <v>0</v>
      </c>
      <c r="B214" s="303">
        <v>0</v>
      </c>
      <c r="C214" s="303">
        <v>0</v>
      </c>
      <c r="D214" s="304">
        <f t="shared" si="3"/>
        <v>0</v>
      </c>
      <c r="E214" s="305">
        <v>45992</v>
      </c>
      <c r="F214" s="302" t="s">
        <v>69</v>
      </c>
      <c r="G214" s="302" t="s">
        <v>70</v>
      </c>
      <c r="H214" s="302" t="s">
        <v>855</v>
      </c>
      <c r="I214" s="302" t="s">
        <v>175</v>
      </c>
      <c r="J214" s="302">
        <v>135500</v>
      </c>
      <c r="K214" s="302" t="s">
        <v>83</v>
      </c>
      <c r="L214" s="302">
        <v>27833082</v>
      </c>
      <c r="M214" s="302" t="s">
        <v>911</v>
      </c>
      <c r="N214" s="305">
        <v>43129</v>
      </c>
      <c r="O214" s="305">
        <v>43101</v>
      </c>
      <c r="P214" s="302" t="s">
        <v>921</v>
      </c>
    </row>
    <row r="215" spans="1:16">
      <c r="A215" s="303">
        <v>0</v>
      </c>
      <c r="B215" s="303">
        <v>0</v>
      </c>
      <c r="C215" s="303">
        <v>0</v>
      </c>
      <c r="D215" s="304">
        <f t="shared" si="3"/>
        <v>0</v>
      </c>
      <c r="E215" s="305">
        <v>45992</v>
      </c>
      <c r="F215" s="302" t="s">
        <v>69</v>
      </c>
      <c r="G215" s="302" t="s">
        <v>70</v>
      </c>
      <c r="H215" s="302" t="s">
        <v>855</v>
      </c>
      <c r="I215" s="302" t="s">
        <v>175</v>
      </c>
      <c r="J215" s="302">
        <v>135500</v>
      </c>
      <c r="K215" s="302" t="s">
        <v>83</v>
      </c>
      <c r="L215" s="302">
        <v>21755190</v>
      </c>
      <c r="M215" s="302" t="s">
        <v>879</v>
      </c>
      <c r="N215" s="305">
        <v>21732</v>
      </c>
      <c r="O215" s="305">
        <v>21732</v>
      </c>
      <c r="P215" s="302" t="s">
        <v>921</v>
      </c>
    </row>
    <row r="216" spans="1:16">
      <c r="A216" s="303">
        <v>0</v>
      </c>
      <c r="B216" s="303">
        <v>0</v>
      </c>
      <c r="C216" s="303">
        <v>0</v>
      </c>
      <c r="D216" s="304">
        <f t="shared" si="3"/>
        <v>0</v>
      </c>
      <c r="E216" s="305">
        <v>45992</v>
      </c>
      <c r="F216" s="302" t="s">
        <v>69</v>
      </c>
      <c r="G216" s="302" t="s">
        <v>70</v>
      </c>
      <c r="H216" s="302" t="s">
        <v>855</v>
      </c>
      <c r="I216" s="302" t="s">
        <v>175</v>
      </c>
      <c r="J216" s="302">
        <v>135500</v>
      </c>
      <c r="K216" s="302" t="s">
        <v>83</v>
      </c>
      <c r="L216" s="302">
        <v>21754937</v>
      </c>
      <c r="M216" s="302" t="s">
        <v>879</v>
      </c>
      <c r="N216" s="305">
        <v>28307</v>
      </c>
      <c r="O216" s="305">
        <v>28307</v>
      </c>
      <c r="P216" s="302" t="s">
        <v>921</v>
      </c>
    </row>
    <row r="217" spans="1:16">
      <c r="A217" s="303">
        <v>0</v>
      </c>
      <c r="B217" s="303">
        <v>0</v>
      </c>
      <c r="C217" s="303">
        <v>0</v>
      </c>
      <c r="D217" s="304">
        <f t="shared" si="3"/>
        <v>0</v>
      </c>
      <c r="E217" s="305">
        <v>45992</v>
      </c>
      <c r="F217" s="302" t="s">
        <v>69</v>
      </c>
      <c r="G217" s="302" t="s">
        <v>70</v>
      </c>
      <c r="H217" s="302" t="s">
        <v>855</v>
      </c>
      <c r="I217" s="302" t="s">
        <v>175</v>
      </c>
      <c r="J217" s="302">
        <v>135500</v>
      </c>
      <c r="K217" s="302" t="s">
        <v>83</v>
      </c>
      <c r="L217" s="302">
        <v>21755028</v>
      </c>
      <c r="M217" s="302" t="s">
        <v>879</v>
      </c>
      <c r="N217" s="305">
        <v>33420</v>
      </c>
      <c r="O217" s="305">
        <v>33420</v>
      </c>
      <c r="P217" s="302" t="s">
        <v>921</v>
      </c>
    </row>
    <row r="218" spans="1:16">
      <c r="A218" s="303">
        <v>0</v>
      </c>
      <c r="B218" s="303">
        <v>0</v>
      </c>
      <c r="C218" s="303">
        <v>0</v>
      </c>
      <c r="D218" s="304">
        <f t="shared" si="3"/>
        <v>0</v>
      </c>
      <c r="E218" s="305">
        <v>45992</v>
      </c>
      <c r="F218" s="302" t="s">
        <v>69</v>
      </c>
      <c r="G218" s="302" t="s">
        <v>70</v>
      </c>
      <c r="H218" s="302" t="s">
        <v>855</v>
      </c>
      <c r="I218" s="302" t="s">
        <v>175</v>
      </c>
      <c r="J218" s="302">
        <v>135500</v>
      </c>
      <c r="K218" s="302" t="s">
        <v>128</v>
      </c>
      <c r="L218" s="302">
        <v>21755042</v>
      </c>
      <c r="M218" s="302" t="s">
        <v>866</v>
      </c>
      <c r="N218" s="305">
        <v>34881</v>
      </c>
      <c r="O218" s="305">
        <v>34881</v>
      </c>
      <c r="P218" s="302" t="s">
        <v>921</v>
      </c>
    </row>
    <row r="219" spans="1:16">
      <c r="A219" s="303">
        <v>0</v>
      </c>
      <c r="B219" s="303">
        <v>0</v>
      </c>
      <c r="C219" s="303">
        <v>0</v>
      </c>
      <c r="D219" s="304">
        <f t="shared" si="3"/>
        <v>0</v>
      </c>
      <c r="E219" s="305">
        <v>45992</v>
      </c>
      <c r="F219" s="302" t="s">
        <v>69</v>
      </c>
      <c r="G219" s="302" t="s">
        <v>70</v>
      </c>
      <c r="H219" s="302" t="s">
        <v>855</v>
      </c>
      <c r="I219" s="302" t="s">
        <v>175</v>
      </c>
      <c r="J219" s="302">
        <v>135500</v>
      </c>
      <c r="K219" s="302" t="s">
        <v>128</v>
      </c>
      <c r="L219" s="302">
        <v>21755108</v>
      </c>
      <c r="M219" s="302" t="s">
        <v>866</v>
      </c>
      <c r="N219" s="305">
        <v>41085</v>
      </c>
      <c r="O219" s="305">
        <v>40909</v>
      </c>
      <c r="P219" s="302" t="s">
        <v>921</v>
      </c>
    </row>
    <row r="220" spans="1:16">
      <c r="A220" s="303">
        <v>0</v>
      </c>
      <c r="B220" s="303">
        <v>0</v>
      </c>
      <c r="C220" s="303">
        <v>0</v>
      </c>
      <c r="D220" s="304">
        <f t="shared" si="3"/>
        <v>0</v>
      </c>
      <c r="E220" s="305">
        <v>45992</v>
      </c>
      <c r="F220" s="302" t="s">
        <v>69</v>
      </c>
      <c r="G220" s="302" t="s">
        <v>70</v>
      </c>
      <c r="H220" s="302" t="s">
        <v>855</v>
      </c>
      <c r="I220" s="302" t="s">
        <v>175</v>
      </c>
      <c r="J220" s="302">
        <v>135500</v>
      </c>
      <c r="K220" s="302" t="s">
        <v>128</v>
      </c>
      <c r="L220" s="302">
        <v>34940660</v>
      </c>
      <c r="M220" s="302" t="s">
        <v>866</v>
      </c>
      <c r="N220" s="305">
        <v>44512</v>
      </c>
      <c r="O220" s="305">
        <v>44197</v>
      </c>
      <c r="P220" s="302" t="s">
        <v>938</v>
      </c>
    </row>
    <row r="221" spans="1:16">
      <c r="A221" s="303">
        <v>0</v>
      </c>
      <c r="B221" s="303">
        <v>0</v>
      </c>
      <c r="C221" s="303">
        <v>0</v>
      </c>
      <c r="D221" s="304">
        <f t="shared" si="3"/>
        <v>0</v>
      </c>
      <c r="E221" s="305">
        <v>45992</v>
      </c>
      <c r="F221" s="302" t="s">
        <v>69</v>
      </c>
      <c r="G221" s="302" t="s">
        <v>70</v>
      </c>
      <c r="H221" s="302" t="s">
        <v>855</v>
      </c>
      <c r="I221" s="302" t="s">
        <v>175</v>
      </c>
      <c r="J221" s="302">
        <v>135500</v>
      </c>
      <c r="K221" s="302" t="s">
        <v>128</v>
      </c>
      <c r="L221" s="302">
        <v>21755035</v>
      </c>
      <c r="M221" s="302" t="s">
        <v>866</v>
      </c>
      <c r="N221" s="305">
        <v>34881</v>
      </c>
      <c r="O221" s="305">
        <v>34881</v>
      </c>
      <c r="P221" s="302" t="s">
        <v>921</v>
      </c>
    </row>
    <row r="222" spans="1:16">
      <c r="A222" s="303">
        <v>53</v>
      </c>
      <c r="B222" s="303">
        <v>153306.73000000001</v>
      </c>
      <c r="C222" s="303">
        <v>2069.3848327609003</v>
      </c>
      <c r="D222" s="304">
        <f t="shared" si="3"/>
        <v>151237.34516723911</v>
      </c>
      <c r="E222" s="305">
        <v>45992</v>
      </c>
      <c r="F222" s="302" t="s">
        <v>69</v>
      </c>
      <c r="G222" s="302" t="s">
        <v>70</v>
      </c>
      <c r="H222" s="302" t="s">
        <v>855</v>
      </c>
      <c r="I222" s="302" t="s">
        <v>175</v>
      </c>
      <c r="J222" s="302">
        <v>135500</v>
      </c>
      <c r="K222" s="302" t="s">
        <v>169</v>
      </c>
      <c r="L222" s="302">
        <v>40452527</v>
      </c>
      <c r="M222" s="302" t="s">
        <v>894</v>
      </c>
      <c r="N222" s="305">
        <v>45569</v>
      </c>
      <c r="O222" s="305">
        <v>45292</v>
      </c>
      <c r="P222" s="302" t="s">
        <v>3912</v>
      </c>
    </row>
    <row r="223" spans="1:16">
      <c r="A223" s="303">
        <v>0</v>
      </c>
      <c r="B223" s="303">
        <v>0</v>
      </c>
      <c r="C223" s="303">
        <v>0</v>
      </c>
      <c r="D223" s="304">
        <f t="shared" si="3"/>
        <v>0</v>
      </c>
      <c r="E223" s="305">
        <v>45992</v>
      </c>
      <c r="F223" s="302" t="s">
        <v>69</v>
      </c>
      <c r="G223" s="302" t="s">
        <v>70</v>
      </c>
      <c r="H223" s="302" t="s">
        <v>855</v>
      </c>
      <c r="I223" s="302" t="s">
        <v>175</v>
      </c>
      <c r="J223" s="302">
        <v>135500</v>
      </c>
      <c r="K223" s="302" t="s">
        <v>84</v>
      </c>
      <c r="L223" s="302">
        <v>21755150</v>
      </c>
      <c r="M223" s="302" t="s">
        <v>942</v>
      </c>
      <c r="N223" s="305">
        <v>43129</v>
      </c>
      <c r="O223" s="305">
        <v>43101</v>
      </c>
      <c r="P223" s="302" t="s">
        <v>921</v>
      </c>
    </row>
    <row r="224" spans="1:16">
      <c r="A224" s="303">
        <v>0</v>
      </c>
      <c r="B224" s="303">
        <v>0</v>
      </c>
      <c r="C224" s="303">
        <v>0</v>
      </c>
      <c r="D224" s="304">
        <f t="shared" si="3"/>
        <v>0</v>
      </c>
      <c r="E224" s="305">
        <v>45992</v>
      </c>
      <c r="F224" s="302" t="s">
        <v>69</v>
      </c>
      <c r="G224" s="302" t="s">
        <v>70</v>
      </c>
      <c r="H224" s="302" t="s">
        <v>855</v>
      </c>
      <c r="I224" s="302" t="s">
        <v>175</v>
      </c>
      <c r="J224" s="302">
        <v>135500</v>
      </c>
      <c r="K224" s="302" t="s">
        <v>84</v>
      </c>
      <c r="L224" s="302">
        <v>39798033</v>
      </c>
      <c r="M224" s="302" t="s">
        <v>3911</v>
      </c>
      <c r="N224" s="305">
        <v>45569</v>
      </c>
      <c r="O224" s="305">
        <v>45566</v>
      </c>
      <c r="P224" s="302" t="s">
        <v>3912</v>
      </c>
    </row>
    <row r="225" spans="1:16">
      <c r="A225" s="303">
        <v>0</v>
      </c>
      <c r="B225" s="303">
        <v>0</v>
      </c>
      <c r="C225" s="303">
        <v>0</v>
      </c>
      <c r="D225" s="304">
        <f t="shared" si="3"/>
        <v>0</v>
      </c>
      <c r="E225" s="305">
        <v>45992</v>
      </c>
      <c r="F225" s="302" t="s">
        <v>69</v>
      </c>
      <c r="G225" s="302" t="s">
        <v>70</v>
      </c>
      <c r="H225" s="302" t="s">
        <v>855</v>
      </c>
      <c r="I225" s="302" t="s">
        <v>175</v>
      </c>
      <c r="J225" s="302">
        <v>135500</v>
      </c>
      <c r="K225" s="302" t="s">
        <v>84</v>
      </c>
      <c r="L225" s="302">
        <v>34060314</v>
      </c>
      <c r="M225" s="302" t="s">
        <v>939</v>
      </c>
      <c r="N225" s="305">
        <v>44512</v>
      </c>
      <c r="O225" s="305">
        <v>44501</v>
      </c>
      <c r="P225" s="302" t="s">
        <v>938</v>
      </c>
    </row>
    <row r="226" spans="1:16">
      <c r="A226" s="303">
        <v>0</v>
      </c>
      <c r="B226" s="303">
        <v>0</v>
      </c>
      <c r="C226" s="303">
        <v>0</v>
      </c>
      <c r="D226" s="304">
        <f t="shared" si="3"/>
        <v>0</v>
      </c>
      <c r="E226" s="305">
        <v>45992</v>
      </c>
      <c r="F226" s="302" t="s">
        <v>69</v>
      </c>
      <c r="G226" s="302" t="s">
        <v>70</v>
      </c>
      <c r="H226" s="302" t="s">
        <v>855</v>
      </c>
      <c r="I226" s="302" t="s">
        <v>175</v>
      </c>
      <c r="J226" s="302">
        <v>135500</v>
      </c>
      <c r="K226" s="302" t="s">
        <v>84</v>
      </c>
      <c r="L226" s="302">
        <v>29629810</v>
      </c>
      <c r="M226" s="302" t="s">
        <v>940</v>
      </c>
      <c r="N226" s="305">
        <v>44025</v>
      </c>
      <c r="O226" s="305">
        <v>44013</v>
      </c>
      <c r="P226" s="302" t="s">
        <v>941</v>
      </c>
    </row>
    <row r="227" spans="1:16">
      <c r="A227" s="303">
        <v>0</v>
      </c>
      <c r="B227" s="303">
        <v>0</v>
      </c>
      <c r="C227" s="303">
        <v>0</v>
      </c>
      <c r="D227" s="304">
        <f t="shared" si="3"/>
        <v>0</v>
      </c>
      <c r="E227" s="305">
        <v>45992</v>
      </c>
      <c r="F227" s="302" t="s">
        <v>69</v>
      </c>
      <c r="G227" s="302" t="s">
        <v>70</v>
      </c>
      <c r="H227" s="302" t="s">
        <v>855</v>
      </c>
      <c r="I227" s="302" t="s">
        <v>175</v>
      </c>
      <c r="J227" s="302">
        <v>135500</v>
      </c>
      <c r="K227" s="302" t="s">
        <v>84</v>
      </c>
      <c r="L227" s="302">
        <v>30577552</v>
      </c>
      <c r="M227" s="302" t="s">
        <v>943</v>
      </c>
      <c r="N227" s="305">
        <v>43997</v>
      </c>
      <c r="O227" s="305">
        <v>44166</v>
      </c>
      <c r="P227" s="302" t="s">
        <v>944</v>
      </c>
    </row>
    <row r="228" spans="1:16">
      <c r="A228" s="303">
        <v>0</v>
      </c>
      <c r="B228" s="303">
        <v>0</v>
      </c>
      <c r="C228" s="303">
        <v>0</v>
      </c>
      <c r="D228" s="304">
        <f t="shared" si="3"/>
        <v>0</v>
      </c>
      <c r="E228" s="305">
        <v>45992</v>
      </c>
      <c r="F228" s="302" t="s">
        <v>69</v>
      </c>
      <c r="G228" s="302" t="s">
        <v>70</v>
      </c>
      <c r="H228" s="302" t="s">
        <v>855</v>
      </c>
      <c r="I228" s="302" t="s">
        <v>175</v>
      </c>
      <c r="J228" s="302">
        <v>135500</v>
      </c>
      <c r="K228" s="302" t="s">
        <v>84</v>
      </c>
      <c r="L228" s="302">
        <v>30577512</v>
      </c>
      <c r="M228" s="302" t="s">
        <v>940</v>
      </c>
      <c r="N228" s="305">
        <v>44025</v>
      </c>
      <c r="O228" s="305">
        <v>44166</v>
      </c>
      <c r="P228" s="302" t="s">
        <v>941</v>
      </c>
    </row>
    <row r="229" spans="1:16">
      <c r="A229" s="303">
        <v>0</v>
      </c>
      <c r="B229" s="303">
        <v>0</v>
      </c>
      <c r="C229" s="303">
        <v>0</v>
      </c>
      <c r="D229" s="304">
        <f t="shared" si="3"/>
        <v>0</v>
      </c>
      <c r="E229" s="305">
        <v>45992</v>
      </c>
      <c r="F229" s="302" t="s">
        <v>69</v>
      </c>
      <c r="G229" s="302" t="s">
        <v>70</v>
      </c>
      <c r="H229" s="302" t="s">
        <v>855</v>
      </c>
      <c r="I229" s="302" t="s">
        <v>175</v>
      </c>
      <c r="J229" s="302">
        <v>135500</v>
      </c>
      <c r="K229" s="302" t="s">
        <v>84</v>
      </c>
      <c r="L229" s="302">
        <v>30184966</v>
      </c>
      <c r="M229" s="302" t="s">
        <v>943</v>
      </c>
      <c r="N229" s="305">
        <v>43997</v>
      </c>
      <c r="O229" s="305">
        <v>44105</v>
      </c>
      <c r="P229" s="302" t="s">
        <v>944</v>
      </c>
    </row>
    <row r="230" spans="1:16">
      <c r="A230" s="303">
        <v>0</v>
      </c>
      <c r="B230" s="303">
        <v>0</v>
      </c>
      <c r="C230" s="303">
        <v>0</v>
      </c>
      <c r="D230" s="304">
        <f t="shared" si="3"/>
        <v>0</v>
      </c>
      <c r="E230" s="305">
        <v>45992</v>
      </c>
      <c r="F230" s="302" t="s">
        <v>69</v>
      </c>
      <c r="G230" s="302" t="s">
        <v>70</v>
      </c>
      <c r="H230" s="302" t="s">
        <v>855</v>
      </c>
      <c r="I230" s="302" t="s">
        <v>175</v>
      </c>
      <c r="J230" s="302">
        <v>135500</v>
      </c>
      <c r="K230" s="302" t="s">
        <v>84</v>
      </c>
      <c r="L230" s="302">
        <v>27519210</v>
      </c>
      <c r="M230" s="302" t="s">
        <v>942</v>
      </c>
      <c r="N230" s="305">
        <v>43129</v>
      </c>
      <c r="O230" s="305">
        <v>43647</v>
      </c>
      <c r="P230" s="302" t="s">
        <v>921</v>
      </c>
    </row>
    <row r="231" spans="1:16">
      <c r="A231" s="303">
        <v>0</v>
      </c>
      <c r="B231" s="303">
        <v>0</v>
      </c>
      <c r="C231" s="303">
        <v>0</v>
      </c>
      <c r="D231" s="304">
        <f t="shared" si="3"/>
        <v>0</v>
      </c>
      <c r="E231" s="305">
        <v>45992</v>
      </c>
      <c r="F231" s="302" t="s">
        <v>69</v>
      </c>
      <c r="G231" s="302" t="s">
        <v>70</v>
      </c>
      <c r="H231" s="302" t="s">
        <v>855</v>
      </c>
      <c r="I231" s="302" t="s">
        <v>175</v>
      </c>
      <c r="J231" s="302">
        <v>135500</v>
      </c>
      <c r="K231" s="302" t="s">
        <v>84</v>
      </c>
      <c r="L231" s="302">
        <v>34823020</v>
      </c>
      <c r="M231" s="302" t="s">
        <v>939</v>
      </c>
      <c r="N231" s="305">
        <v>44512</v>
      </c>
      <c r="O231" s="305">
        <v>44562</v>
      </c>
      <c r="P231" s="302" t="s">
        <v>938</v>
      </c>
    </row>
    <row r="232" spans="1:16">
      <c r="A232" s="303">
        <v>0</v>
      </c>
      <c r="B232" s="303">
        <v>0</v>
      </c>
      <c r="C232" s="303">
        <v>0</v>
      </c>
      <c r="D232" s="304">
        <f t="shared" si="3"/>
        <v>0</v>
      </c>
      <c r="E232" s="305">
        <v>45992</v>
      </c>
      <c r="F232" s="302" t="s">
        <v>69</v>
      </c>
      <c r="G232" s="302" t="s">
        <v>70</v>
      </c>
      <c r="H232" s="302" t="s">
        <v>855</v>
      </c>
      <c r="I232" s="302" t="s">
        <v>175</v>
      </c>
      <c r="J232" s="302">
        <v>135500</v>
      </c>
      <c r="K232" s="302" t="s">
        <v>85</v>
      </c>
      <c r="L232" s="302">
        <v>21755075</v>
      </c>
      <c r="M232" s="302" t="s">
        <v>901</v>
      </c>
      <c r="N232" s="305">
        <v>35247</v>
      </c>
      <c r="O232" s="305">
        <v>35247</v>
      </c>
      <c r="P232" s="302" t="s">
        <v>921</v>
      </c>
    </row>
    <row r="233" spans="1:16">
      <c r="A233" s="303">
        <v>0</v>
      </c>
      <c r="B233" s="303">
        <v>0</v>
      </c>
      <c r="C233" s="303">
        <v>0</v>
      </c>
      <c r="D233" s="304">
        <f t="shared" si="3"/>
        <v>0</v>
      </c>
      <c r="E233" s="305">
        <v>45992</v>
      </c>
      <c r="F233" s="302" t="s">
        <v>69</v>
      </c>
      <c r="G233" s="302" t="s">
        <v>70</v>
      </c>
      <c r="H233" s="302" t="s">
        <v>855</v>
      </c>
      <c r="I233" s="302" t="s">
        <v>175</v>
      </c>
      <c r="J233" s="302">
        <v>135500</v>
      </c>
      <c r="K233" s="302" t="s">
        <v>171</v>
      </c>
      <c r="L233" s="302">
        <v>21755129</v>
      </c>
      <c r="M233" s="302" t="s">
        <v>945</v>
      </c>
      <c r="N233" s="305">
        <v>41791</v>
      </c>
      <c r="O233" s="305">
        <v>41640</v>
      </c>
      <c r="P233" s="302" t="s">
        <v>921</v>
      </c>
    </row>
    <row r="234" spans="1:16">
      <c r="A234" s="303">
        <v>13</v>
      </c>
      <c r="B234" s="303">
        <v>3679434.34</v>
      </c>
      <c r="C234" s="303">
        <v>49666.218934652199</v>
      </c>
      <c r="D234" s="304">
        <f t="shared" si="3"/>
        <v>3629768.1210653475</v>
      </c>
      <c r="E234" s="305">
        <v>45992</v>
      </c>
      <c r="F234" s="302" t="s">
        <v>69</v>
      </c>
      <c r="G234" s="302" t="s">
        <v>70</v>
      </c>
      <c r="H234" s="302" t="s">
        <v>855</v>
      </c>
      <c r="I234" s="302" t="s">
        <v>175</v>
      </c>
      <c r="J234" s="302">
        <v>135500</v>
      </c>
      <c r="K234" s="302" t="s">
        <v>131</v>
      </c>
      <c r="L234" s="302">
        <v>40452545</v>
      </c>
      <c r="M234" s="302" t="s">
        <v>4284</v>
      </c>
      <c r="N234" s="305">
        <v>45569</v>
      </c>
      <c r="O234" s="305">
        <v>45292</v>
      </c>
      <c r="P234" s="302" t="s">
        <v>3912</v>
      </c>
    </row>
    <row r="235" spans="1:16">
      <c r="A235" s="303">
        <v>0</v>
      </c>
      <c r="B235" s="303">
        <v>0</v>
      </c>
      <c r="C235" s="303">
        <v>0</v>
      </c>
      <c r="D235" s="304">
        <f t="shared" si="3"/>
        <v>0</v>
      </c>
      <c r="E235" s="305">
        <v>45992</v>
      </c>
      <c r="F235" s="302" t="s">
        <v>69</v>
      </c>
      <c r="G235" s="302" t="s">
        <v>70</v>
      </c>
      <c r="H235" s="302" t="s">
        <v>855</v>
      </c>
      <c r="I235" s="302" t="s">
        <v>175</v>
      </c>
      <c r="J235" s="302">
        <v>135500</v>
      </c>
      <c r="K235" s="302" t="s">
        <v>133</v>
      </c>
      <c r="L235" s="302">
        <v>34775852</v>
      </c>
      <c r="M235" s="302" t="s">
        <v>870</v>
      </c>
      <c r="N235" s="305">
        <v>43997</v>
      </c>
      <c r="O235" s="305">
        <v>43831</v>
      </c>
      <c r="P235" s="302" t="s">
        <v>944</v>
      </c>
    </row>
    <row r="236" spans="1:16">
      <c r="A236" s="303">
        <v>13</v>
      </c>
      <c r="B236" s="303">
        <v>168753.09</v>
      </c>
      <c r="C236" s="303">
        <v>2277.8848973397003</v>
      </c>
      <c r="D236" s="304">
        <f t="shared" si="3"/>
        <v>166475.20510266029</v>
      </c>
      <c r="E236" s="305">
        <v>45992</v>
      </c>
      <c r="F236" s="302" t="s">
        <v>69</v>
      </c>
      <c r="G236" s="302" t="s">
        <v>70</v>
      </c>
      <c r="H236" s="302" t="s">
        <v>855</v>
      </c>
      <c r="I236" s="302" t="s">
        <v>175</v>
      </c>
      <c r="J236" s="302">
        <v>135500</v>
      </c>
      <c r="K236" s="302" t="s">
        <v>133</v>
      </c>
      <c r="L236" s="302">
        <v>40452533</v>
      </c>
      <c r="M236" s="302" t="s">
        <v>870</v>
      </c>
      <c r="N236" s="305">
        <v>45569</v>
      </c>
      <c r="O236" s="305">
        <v>45292</v>
      </c>
      <c r="P236" s="302" t="s">
        <v>3912</v>
      </c>
    </row>
    <row r="237" spans="1:16">
      <c r="A237" s="303">
        <v>0</v>
      </c>
      <c r="B237" s="303">
        <v>0</v>
      </c>
      <c r="C237" s="303">
        <v>0</v>
      </c>
      <c r="D237" s="304">
        <f t="shared" si="3"/>
        <v>0</v>
      </c>
      <c r="E237" s="305">
        <v>45992</v>
      </c>
      <c r="F237" s="302" t="s">
        <v>69</v>
      </c>
      <c r="G237" s="302" t="s">
        <v>70</v>
      </c>
      <c r="H237" s="302" t="s">
        <v>855</v>
      </c>
      <c r="I237" s="302" t="s">
        <v>175</v>
      </c>
      <c r="J237" s="302">
        <v>135500</v>
      </c>
      <c r="K237" s="302" t="s">
        <v>134</v>
      </c>
      <c r="L237" s="302">
        <v>34776369</v>
      </c>
      <c r="M237" s="302" t="s">
        <v>871</v>
      </c>
      <c r="N237" s="305">
        <v>44025</v>
      </c>
      <c r="O237" s="305">
        <v>43831</v>
      </c>
      <c r="P237" s="302" t="s">
        <v>941</v>
      </c>
    </row>
    <row r="238" spans="1:16">
      <c r="A238" s="303">
        <v>4</v>
      </c>
      <c r="B238" s="303">
        <v>24256.07</v>
      </c>
      <c r="C238" s="303">
        <v>327.41643736310004</v>
      </c>
      <c r="D238" s="304">
        <f t="shared" si="3"/>
        <v>23928.6535626369</v>
      </c>
      <c r="E238" s="305">
        <v>45992</v>
      </c>
      <c r="F238" s="302" t="s">
        <v>69</v>
      </c>
      <c r="G238" s="302" t="s">
        <v>70</v>
      </c>
      <c r="H238" s="302" t="s">
        <v>855</v>
      </c>
      <c r="I238" s="302" t="s">
        <v>175</v>
      </c>
      <c r="J238" s="302">
        <v>135500</v>
      </c>
      <c r="K238" s="302" t="s">
        <v>134</v>
      </c>
      <c r="L238" s="302">
        <v>40452536</v>
      </c>
      <c r="M238" s="302" t="s">
        <v>871</v>
      </c>
      <c r="N238" s="305">
        <v>45569</v>
      </c>
      <c r="O238" s="305">
        <v>45292</v>
      </c>
      <c r="P238" s="302" t="s">
        <v>3912</v>
      </c>
    </row>
    <row r="239" spans="1:16">
      <c r="A239" s="303">
        <v>89</v>
      </c>
      <c r="B239" s="303">
        <v>1550202.52</v>
      </c>
      <c r="C239" s="303">
        <v>20925.145181791599</v>
      </c>
      <c r="D239" s="304">
        <f t="shared" si="3"/>
        <v>1529277.3748182084</v>
      </c>
      <c r="E239" s="305">
        <v>45992</v>
      </c>
      <c r="F239" s="302" t="s">
        <v>69</v>
      </c>
      <c r="G239" s="302" t="s">
        <v>70</v>
      </c>
      <c r="H239" s="302" t="s">
        <v>855</v>
      </c>
      <c r="I239" s="302" t="s">
        <v>175</v>
      </c>
      <c r="J239" s="302">
        <v>135500</v>
      </c>
      <c r="K239" s="302" t="s">
        <v>135</v>
      </c>
      <c r="L239" s="302">
        <v>40452539</v>
      </c>
      <c r="M239" s="302" t="s">
        <v>872</v>
      </c>
      <c r="N239" s="305">
        <v>45569</v>
      </c>
      <c r="O239" s="305">
        <v>45292</v>
      </c>
      <c r="P239" s="302" t="s">
        <v>3912</v>
      </c>
    </row>
    <row r="240" spans="1:16">
      <c r="A240" s="303">
        <v>0</v>
      </c>
      <c r="B240" s="303">
        <v>0</v>
      </c>
      <c r="C240" s="303">
        <v>0</v>
      </c>
      <c r="D240" s="304">
        <f t="shared" si="3"/>
        <v>0</v>
      </c>
      <c r="E240" s="305">
        <v>45992</v>
      </c>
      <c r="F240" s="302" t="s">
        <v>69</v>
      </c>
      <c r="G240" s="302" t="s">
        <v>70</v>
      </c>
      <c r="H240" s="302" t="s">
        <v>855</v>
      </c>
      <c r="I240" s="302" t="s">
        <v>175</v>
      </c>
      <c r="J240" s="302">
        <v>135500</v>
      </c>
      <c r="K240" s="302" t="s">
        <v>135</v>
      </c>
      <c r="L240" s="302">
        <v>34940657</v>
      </c>
      <c r="M240" s="302" t="s">
        <v>872</v>
      </c>
      <c r="N240" s="305">
        <v>44512</v>
      </c>
      <c r="O240" s="305">
        <v>44197</v>
      </c>
      <c r="P240" s="302" t="s">
        <v>938</v>
      </c>
    </row>
    <row r="241" spans="1:16">
      <c r="A241" s="303">
        <v>0</v>
      </c>
      <c r="B241" s="303">
        <v>0</v>
      </c>
      <c r="C241" s="303">
        <v>0</v>
      </c>
      <c r="D241" s="304">
        <f t="shared" si="3"/>
        <v>0</v>
      </c>
      <c r="E241" s="305">
        <v>45992</v>
      </c>
      <c r="F241" s="302" t="s">
        <v>69</v>
      </c>
      <c r="G241" s="302" t="s">
        <v>70</v>
      </c>
      <c r="H241" s="302" t="s">
        <v>855</v>
      </c>
      <c r="I241" s="302" t="s">
        <v>175</v>
      </c>
      <c r="J241" s="302">
        <v>135500</v>
      </c>
      <c r="K241" s="302" t="s">
        <v>135</v>
      </c>
      <c r="L241" s="302">
        <v>34775859</v>
      </c>
      <c r="M241" s="302" t="s">
        <v>872</v>
      </c>
      <c r="N241" s="305">
        <v>43997</v>
      </c>
      <c r="O241" s="305">
        <v>43831</v>
      </c>
      <c r="P241" s="302" t="s">
        <v>944</v>
      </c>
    </row>
    <row r="242" spans="1:16">
      <c r="A242" s="303">
        <v>0</v>
      </c>
      <c r="B242" s="303">
        <v>0</v>
      </c>
      <c r="C242" s="303">
        <v>0</v>
      </c>
      <c r="D242" s="304">
        <f t="shared" si="3"/>
        <v>0</v>
      </c>
      <c r="E242" s="305">
        <v>45992</v>
      </c>
      <c r="F242" s="302" t="s">
        <v>69</v>
      </c>
      <c r="G242" s="302" t="s">
        <v>70</v>
      </c>
      <c r="H242" s="302" t="s">
        <v>855</v>
      </c>
      <c r="I242" s="302" t="s">
        <v>175</v>
      </c>
      <c r="J242" s="302">
        <v>135500</v>
      </c>
      <c r="K242" s="302" t="s">
        <v>86</v>
      </c>
      <c r="L242" s="302">
        <v>21755021</v>
      </c>
      <c r="M242" s="302" t="s">
        <v>905</v>
      </c>
      <c r="N242" s="305">
        <v>33420</v>
      </c>
      <c r="O242" s="305">
        <v>33420</v>
      </c>
      <c r="P242" s="302" t="s">
        <v>921</v>
      </c>
    </row>
    <row r="243" spans="1:16">
      <c r="A243" s="303">
        <v>0</v>
      </c>
      <c r="B243" s="303">
        <v>0</v>
      </c>
      <c r="C243" s="303">
        <v>0</v>
      </c>
      <c r="D243" s="304">
        <f t="shared" si="3"/>
        <v>0</v>
      </c>
      <c r="E243" s="305">
        <v>45992</v>
      </c>
      <c r="F243" s="302" t="s">
        <v>69</v>
      </c>
      <c r="G243" s="302" t="s">
        <v>70</v>
      </c>
      <c r="H243" s="302" t="s">
        <v>855</v>
      </c>
      <c r="I243" s="302" t="s">
        <v>175</v>
      </c>
      <c r="J243" s="302">
        <v>135500</v>
      </c>
      <c r="K243" s="302" t="s">
        <v>86</v>
      </c>
      <c r="L243" s="302">
        <v>21754979</v>
      </c>
      <c r="M243" s="302" t="s">
        <v>905</v>
      </c>
      <c r="N243" s="305">
        <v>28672</v>
      </c>
      <c r="O243" s="305">
        <v>28672</v>
      </c>
      <c r="P243" s="302" t="s">
        <v>921</v>
      </c>
    </row>
    <row r="244" spans="1:16">
      <c r="A244" s="303">
        <v>0</v>
      </c>
      <c r="B244" s="303">
        <v>0</v>
      </c>
      <c r="C244" s="303">
        <v>0</v>
      </c>
      <c r="D244" s="304">
        <f t="shared" si="3"/>
        <v>0</v>
      </c>
      <c r="E244" s="305">
        <v>45992</v>
      </c>
      <c r="F244" s="302" t="s">
        <v>69</v>
      </c>
      <c r="G244" s="302" t="s">
        <v>70</v>
      </c>
      <c r="H244" s="302" t="s">
        <v>855</v>
      </c>
      <c r="I244" s="302" t="s">
        <v>175</v>
      </c>
      <c r="J244" s="302">
        <v>135500</v>
      </c>
      <c r="K244" s="302" t="s">
        <v>86</v>
      </c>
      <c r="L244" s="302">
        <v>21755183</v>
      </c>
      <c r="M244" s="302" t="s">
        <v>905</v>
      </c>
      <c r="N244" s="305">
        <v>21732</v>
      </c>
      <c r="O244" s="305">
        <v>21732</v>
      </c>
      <c r="P244" s="302" t="s">
        <v>921</v>
      </c>
    </row>
    <row r="245" spans="1:16">
      <c r="A245" s="303">
        <v>0</v>
      </c>
      <c r="B245" s="303">
        <v>0</v>
      </c>
      <c r="C245" s="303">
        <v>0</v>
      </c>
      <c r="D245" s="304">
        <f t="shared" si="3"/>
        <v>0</v>
      </c>
      <c r="E245" s="305">
        <v>45992</v>
      </c>
      <c r="F245" s="302" t="s">
        <v>69</v>
      </c>
      <c r="G245" s="302" t="s">
        <v>70</v>
      </c>
      <c r="H245" s="302" t="s">
        <v>855</v>
      </c>
      <c r="I245" s="302" t="s">
        <v>175</v>
      </c>
      <c r="J245" s="302">
        <v>135500</v>
      </c>
      <c r="K245" s="302" t="s">
        <v>86</v>
      </c>
      <c r="L245" s="302">
        <v>21755316</v>
      </c>
      <c r="M245" s="302" t="s">
        <v>885</v>
      </c>
      <c r="N245" s="305">
        <v>27211</v>
      </c>
      <c r="O245" s="305">
        <v>27211</v>
      </c>
      <c r="P245" s="302" t="s">
        <v>921</v>
      </c>
    </row>
    <row r="246" spans="1:16">
      <c r="A246" s="303">
        <v>0</v>
      </c>
      <c r="B246" s="303">
        <v>0</v>
      </c>
      <c r="C246" s="303">
        <v>0</v>
      </c>
      <c r="D246" s="304">
        <f t="shared" si="3"/>
        <v>0</v>
      </c>
      <c r="E246" s="305">
        <v>45992</v>
      </c>
      <c r="F246" s="302" t="s">
        <v>69</v>
      </c>
      <c r="G246" s="302" t="s">
        <v>70</v>
      </c>
      <c r="H246" s="302" t="s">
        <v>855</v>
      </c>
      <c r="I246" s="302" t="s">
        <v>175</v>
      </c>
      <c r="J246" s="302">
        <v>135500</v>
      </c>
      <c r="K246" s="302" t="s">
        <v>86</v>
      </c>
      <c r="L246" s="302">
        <v>21755267</v>
      </c>
      <c r="M246" s="302" t="s">
        <v>905</v>
      </c>
      <c r="N246" s="305">
        <v>24654</v>
      </c>
      <c r="O246" s="305">
        <v>24654</v>
      </c>
      <c r="P246" s="302" t="s">
        <v>921</v>
      </c>
    </row>
    <row r="247" spans="1:16">
      <c r="A247" s="303">
        <v>0</v>
      </c>
      <c r="B247" s="303">
        <v>0</v>
      </c>
      <c r="C247" s="303">
        <v>0</v>
      </c>
      <c r="D247" s="304">
        <f t="shared" si="3"/>
        <v>0</v>
      </c>
      <c r="E247" s="305">
        <v>45992</v>
      </c>
      <c r="F247" s="302" t="s">
        <v>69</v>
      </c>
      <c r="G247" s="302" t="s">
        <v>70</v>
      </c>
      <c r="H247" s="302" t="s">
        <v>855</v>
      </c>
      <c r="I247" s="302" t="s">
        <v>175</v>
      </c>
      <c r="J247" s="302">
        <v>135500</v>
      </c>
      <c r="K247" s="302" t="s">
        <v>86</v>
      </c>
      <c r="L247" s="302">
        <v>21754965</v>
      </c>
      <c r="M247" s="302" t="s">
        <v>885</v>
      </c>
      <c r="N247" s="305">
        <v>28307</v>
      </c>
      <c r="O247" s="305">
        <v>28307</v>
      </c>
      <c r="P247" s="302" t="s">
        <v>921</v>
      </c>
    </row>
    <row r="248" spans="1:16">
      <c r="A248" s="303">
        <v>0</v>
      </c>
      <c r="B248" s="303">
        <v>0</v>
      </c>
      <c r="C248" s="303">
        <v>0</v>
      </c>
      <c r="D248" s="304">
        <f t="shared" si="3"/>
        <v>0</v>
      </c>
      <c r="E248" s="305">
        <v>45992</v>
      </c>
      <c r="F248" s="302" t="s">
        <v>69</v>
      </c>
      <c r="G248" s="302" t="s">
        <v>70</v>
      </c>
      <c r="H248" s="302" t="s">
        <v>855</v>
      </c>
      <c r="I248" s="302" t="s">
        <v>175</v>
      </c>
      <c r="J248" s="302">
        <v>135500</v>
      </c>
      <c r="K248" s="302" t="s">
        <v>86</v>
      </c>
      <c r="L248" s="302">
        <v>21755358</v>
      </c>
      <c r="M248" s="302" t="s">
        <v>885</v>
      </c>
      <c r="N248" s="305">
        <v>27576</v>
      </c>
      <c r="O248" s="305">
        <v>27576</v>
      </c>
      <c r="P248" s="302" t="s">
        <v>921</v>
      </c>
    </row>
    <row r="249" spans="1:16">
      <c r="A249" s="303">
        <v>0</v>
      </c>
      <c r="B249" s="303">
        <v>0</v>
      </c>
      <c r="C249" s="303">
        <v>0</v>
      </c>
      <c r="D249" s="304">
        <f t="shared" si="3"/>
        <v>0</v>
      </c>
      <c r="E249" s="305">
        <v>45992</v>
      </c>
      <c r="F249" s="302" t="s">
        <v>69</v>
      </c>
      <c r="G249" s="302" t="s">
        <v>70</v>
      </c>
      <c r="H249" s="302" t="s">
        <v>855</v>
      </c>
      <c r="I249" s="302" t="s">
        <v>175</v>
      </c>
      <c r="J249" s="302">
        <v>135500</v>
      </c>
      <c r="K249" s="302" t="s">
        <v>86</v>
      </c>
      <c r="L249" s="302">
        <v>21755232</v>
      </c>
      <c r="M249" s="302" t="s">
        <v>905</v>
      </c>
      <c r="N249" s="305">
        <v>24289</v>
      </c>
      <c r="O249" s="305">
        <v>24289</v>
      </c>
      <c r="P249" s="302" t="s">
        <v>921</v>
      </c>
    </row>
    <row r="250" spans="1:16">
      <c r="A250" s="303">
        <v>0</v>
      </c>
      <c r="B250" s="303">
        <v>0</v>
      </c>
      <c r="C250" s="303">
        <v>0</v>
      </c>
      <c r="D250" s="304">
        <f t="shared" si="3"/>
        <v>0</v>
      </c>
      <c r="E250" s="305">
        <v>45992</v>
      </c>
      <c r="F250" s="302" t="s">
        <v>69</v>
      </c>
      <c r="G250" s="302" t="s">
        <v>70</v>
      </c>
      <c r="H250" s="302" t="s">
        <v>855</v>
      </c>
      <c r="I250" s="302" t="s">
        <v>175</v>
      </c>
      <c r="J250" s="302">
        <v>135500</v>
      </c>
      <c r="K250" s="302" t="s">
        <v>86</v>
      </c>
      <c r="L250" s="302">
        <v>21755253</v>
      </c>
      <c r="M250" s="302" t="s">
        <v>905</v>
      </c>
      <c r="N250" s="305">
        <v>24289</v>
      </c>
      <c r="O250" s="305">
        <v>24289</v>
      </c>
      <c r="P250" s="302" t="s">
        <v>921</v>
      </c>
    </row>
    <row r="251" spans="1:16">
      <c r="A251" s="303">
        <v>0</v>
      </c>
      <c r="B251" s="303">
        <v>0</v>
      </c>
      <c r="C251" s="303">
        <v>0</v>
      </c>
      <c r="D251" s="304">
        <f t="shared" si="3"/>
        <v>0</v>
      </c>
      <c r="E251" s="305">
        <v>45992</v>
      </c>
      <c r="F251" s="302" t="s">
        <v>69</v>
      </c>
      <c r="G251" s="302" t="s">
        <v>70</v>
      </c>
      <c r="H251" s="302" t="s">
        <v>855</v>
      </c>
      <c r="I251" s="302" t="s">
        <v>175</v>
      </c>
      <c r="J251" s="302">
        <v>135500</v>
      </c>
      <c r="K251" s="302" t="s">
        <v>86</v>
      </c>
      <c r="L251" s="302">
        <v>21755218</v>
      </c>
      <c r="M251" s="302" t="s">
        <v>905</v>
      </c>
      <c r="N251" s="305">
        <v>23924</v>
      </c>
      <c r="O251" s="305">
        <v>23924</v>
      </c>
      <c r="P251" s="302" t="s">
        <v>921</v>
      </c>
    </row>
    <row r="252" spans="1:16">
      <c r="A252" s="303">
        <v>0</v>
      </c>
      <c r="B252" s="303">
        <v>0</v>
      </c>
      <c r="C252" s="303">
        <v>0</v>
      </c>
      <c r="D252" s="304">
        <f t="shared" si="3"/>
        <v>0</v>
      </c>
      <c r="E252" s="305">
        <v>45992</v>
      </c>
      <c r="F252" s="302" t="s">
        <v>69</v>
      </c>
      <c r="G252" s="302" t="s">
        <v>70</v>
      </c>
      <c r="H252" s="302" t="s">
        <v>855</v>
      </c>
      <c r="I252" s="302" t="s">
        <v>175</v>
      </c>
      <c r="J252" s="302">
        <v>135500</v>
      </c>
      <c r="K252" s="302" t="s">
        <v>86</v>
      </c>
      <c r="L252" s="302">
        <v>21755197</v>
      </c>
      <c r="M252" s="302" t="s">
        <v>905</v>
      </c>
      <c r="N252" s="305">
        <v>22098</v>
      </c>
      <c r="O252" s="305">
        <v>22098</v>
      </c>
      <c r="P252" s="302" t="s">
        <v>921</v>
      </c>
    </row>
    <row r="253" spans="1:16">
      <c r="A253" s="303">
        <v>0</v>
      </c>
      <c r="B253" s="303">
        <v>0</v>
      </c>
      <c r="C253" s="303">
        <v>0</v>
      </c>
      <c r="D253" s="304">
        <f t="shared" si="3"/>
        <v>0</v>
      </c>
      <c r="E253" s="305">
        <v>45992</v>
      </c>
      <c r="F253" s="302" t="s">
        <v>69</v>
      </c>
      <c r="G253" s="302" t="s">
        <v>70</v>
      </c>
      <c r="H253" s="302" t="s">
        <v>855</v>
      </c>
      <c r="I253" s="302" t="s">
        <v>175</v>
      </c>
      <c r="J253" s="302">
        <v>135500</v>
      </c>
      <c r="K253" s="302" t="s">
        <v>86</v>
      </c>
      <c r="L253" s="302">
        <v>21754951</v>
      </c>
      <c r="M253" s="302" t="s">
        <v>885</v>
      </c>
      <c r="N253" s="305">
        <v>28307</v>
      </c>
      <c r="O253" s="305">
        <v>28307</v>
      </c>
      <c r="P253" s="302" t="s">
        <v>921</v>
      </c>
    </row>
    <row r="254" spans="1:16">
      <c r="A254" s="303">
        <v>0</v>
      </c>
      <c r="B254" s="303">
        <v>0</v>
      </c>
      <c r="C254" s="303">
        <v>0</v>
      </c>
      <c r="D254" s="304">
        <f t="shared" si="3"/>
        <v>0</v>
      </c>
      <c r="E254" s="305">
        <v>45992</v>
      </c>
      <c r="F254" s="302" t="s">
        <v>69</v>
      </c>
      <c r="G254" s="302" t="s">
        <v>70</v>
      </c>
      <c r="H254" s="302" t="s">
        <v>855</v>
      </c>
      <c r="I254" s="302" t="s">
        <v>175</v>
      </c>
      <c r="J254" s="302">
        <v>135500</v>
      </c>
      <c r="K254" s="302" t="s">
        <v>86</v>
      </c>
      <c r="L254" s="302">
        <v>21754993</v>
      </c>
      <c r="M254" s="302" t="s">
        <v>905</v>
      </c>
      <c r="N254" s="305">
        <v>31594</v>
      </c>
      <c r="O254" s="305">
        <v>31594</v>
      </c>
      <c r="P254" s="302" t="s">
        <v>921</v>
      </c>
    </row>
    <row r="255" spans="1:16">
      <c r="A255" s="303">
        <v>0</v>
      </c>
      <c r="B255" s="303">
        <v>0</v>
      </c>
      <c r="C255" s="303">
        <v>0</v>
      </c>
      <c r="D255" s="304">
        <f t="shared" si="3"/>
        <v>0</v>
      </c>
      <c r="E255" s="305">
        <v>45992</v>
      </c>
      <c r="F255" s="302" t="s">
        <v>69</v>
      </c>
      <c r="G255" s="302" t="s">
        <v>70</v>
      </c>
      <c r="H255" s="302" t="s">
        <v>855</v>
      </c>
      <c r="I255" s="302" t="s">
        <v>175</v>
      </c>
      <c r="J255" s="302">
        <v>135500</v>
      </c>
      <c r="K255" s="302" t="s">
        <v>86</v>
      </c>
      <c r="L255" s="302">
        <v>21755337</v>
      </c>
      <c r="M255" s="302" t="s">
        <v>885</v>
      </c>
      <c r="N255" s="305">
        <v>27211</v>
      </c>
      <c r="O255" s="305">
        <v>27211</v>
      </c>
      <c r="P255" s="302" t="s">
        <v>921</v>
      </c>
    </row>
    <row r="256" spans="1:16">
      <c r="A256" s="303">
        <v>0</v>
      </c>
      <c r="B256" s="303">
        <v>0</v>
      </c>
      <c r="C256" s="303">
        <v>0</v>
      </c>
      <c r="D256" s="304">
        <f t="shared" si="3"/>
        <v>0</v>
      </c>
      <c r="E256" s="305">
        <v>45992</v>
      </c>
      <c r="F256" s="302" t="s">
        <v>69</v>
      </c>
      <c r="G256" s="302" t="s">
        <v>70</v>
      </c>
      <c r="H256" s="302" t="s">
        <v>855</v>
      </c>
      <c r="I256" s="302" t="s">
        <v>175</v>
      </c>
      <c r="J256" s="302">
        <v>135500</v>
      </c>
      <c r="K256" s="302" t="s">
        <v>86</v>
      </c>
      <c r="L256" s="302">
        <v>21755281</v>
      </c>
      <c r="M256" s="302" t="s">
        <v>885</v>
      </c>
      <c r="N256" s="305">
        <v>26481</v>
      </c>
      <c r="O256" s="305">
        <v>26481</v>
      </c>
      <c r="P256" s="302" t="s">
        <v>921</v>
      </c>
    </row>
    <row r="257" spans="1:16">
      <c r="A257" s="303">
        <v>0</v>
      </c>
      <c r="B257" s="303">
        <v>0</v>
      </c>
      <c r="C257" s="303">
        <v>0</v>
      </c>
      <c r="D257" s="304">
        <f t="shared" si="3"/>
        <v>0</v>
      </c>
      <c r="E257" s="305">
        <v>45992</v>
      </c>
      <c r="F257" s="302" t="s">
        <v>69</v>
      </c>
      <c r="G257" s="302" t="s">
        <v>70</v>
      </c>
      <c r="H257" s="302" t="s">
        <v>855</v>
      </c>
      <c r="I257" s="302" t="s">
        <v>175</v>
      </c>
      <c r="J257" s="302">
        <v>135500</v>
      </c>
      <c r="K257" s="302" t="s">
        <v>86</v>
      </c>
      <c r="L257" s="302">
        <v>21755302</v>
      </c>
      <c r="M257" s="302" t="s">
        <v>885</v>
      </c>
      <c r="N257" s="305">
        <v>27211</v>
      </c>
      <c r="O257" s="305">
        <v>27211</v>
      </c>
      <c r="P257" s="302" t="s">
        <v>921</v>
      </c>
    </row>
    <row r="258" spans="1:16">
      <c r="A258" s="303">
        <v>0</v>
      </c>
      <c r="B258" s="303">
        <v>0</v>
      </c>
      <c r="C258" s="303">
        <v>0</v>
      </c>
      <c r="D258" s="304">
        <f t="shared" si="3"/>
        <v>0</v>
      </c>
      <c r="E258" s="305">
        <v>45992</v>
      </c>
      <c r="F258" s="302" t="s">
        <v>69</v>
      </c>
      <c r="G258" s="302" t="s">
        <v>70</v>
      </c>
      <c r="H258" s="302" t="s">
        <v>855</v>
      </c>
      <c r="I258" s="302" t="s">
        <v>175</v>
      </c>
      <c r="J258" s="302">
        <v>135500</v>
      </c>
      <c r="K258" s="302" t="s">
        <v>86</v>
      </c>
      <c r="L258" s="302">
        <v>21755101</v>
      </c>
      <c r="M258" s="302" t="s">
        <v>885</v>
      </c>
      <c r="N258" s="305">
        <v>38306</v>
      </c>
      <c r="O258" s="305">
        <v>38353</v>
      </c>
      <c r="P258" s="302" t="s">
        <v>921</v>
      </c>
    </row>
    <row r="259" spans="1:16">
      <c r="A259" s="303">
        <v>0</v>
      </c>
      <c r="B259" s="303">
        <v>0</v>
      </c>
      <c r="C259" s="303">
        <v>0</v>
      </c>
      <c r="D259" s="304">
        <f t="shared" ref="D259:D322" si="4">+B259-C259</f>
        <v>0</v>
      </c>
      <c r="E259" s="305">
        <v>45992</v>
      </c>
      <c r="F259" s="302" t="s">
        <v>69</v>
      </c>
      <c r="G259" s="302" t="s">
        <v>70</v>
      </c>
      <c r="H259" s="302" t="s">
        <v>855</v>
      </c>
      <c r="I259" s="302" t="s">
        <v>175</v>
      </c>
      <c r="J259" s="302">
        <v>135500</v>
      </c>
      <c r="K259" s="302" t="s">
        <v>86</v>
      </c>
      <c r="L259" s="302">
        <v>21754944</v>
      </c>
      <c r="M259" s="302" t="s">
        <v>885</v>
      </c>
      <c r="N259" s="305">
        <v>28307</v>
      </c>
      <c r="O259" s="305">
        <v>28307</v>
      </c>
      <c r="P259" s="302" t="s">
        <v>921</v>
      </c>
    </row>
    <row r="260" spans="1:16">
      <c r="A260" s="303">
        <v>0</v>
      </c>
      <c r="B260" s="303">
        <v>0</v>
      </c>
      <c r="C260" s="303">
        <v>0</v>
      </c>
      <c r="D260" s="304">
        <f t="shared" si="4"/>
        <v>0</v>
      </c>
      <c r="E260" s="305">
        <v>45992</v>
      </c>
      <c r="F260" s="302" t="s">
        <v>69</v>
      </c>
      <c r="G260" s="302" t="s">
        <v>70</v>
      </c>
      <c r="H260" s="302" t="s">
        <v>855</v>
      </c>
      <c r="I260" s="302" t="s">
        <v>175</v>
      </c>
      <c r="J260" s="302">
        <v>135500</v>
      </c>
      <c r="K260" s="302" t="s">
        <v>86</v>
      </c>
      <c r="L260" s="302">
        <v>21754930</v>
      </c>
      <c r="M260" s="302" t="s">
        <v>885</v>
      </c>
      <c r="N260" s="305">
        <v>28307</v>
      </c>
      <c r="O260" s="305">
        <v>28307</v>
      </c>
      <c r="P260" s="302" t="s">
        <v>921</v>
      </c>
    </row>
    <row r="261" spans="1:16">
      <c r="A261" s="303">
        <v>0</v>
      </c>
      <c r="B261" s="303">
        <v>0</v>
      </c>
      <c r="C261" s="303">
        <v>0</v>
      </c>
      <c r="D261" s="304">
        <f t="shared" si="4"/>
        <v>0</v>
      </c>
      <c r="E261" s="305">
        <v>45992</v>
      </c>
      <c r="F261" s="302" t="s">
        <v>69</v>
      </c>
      <c r="G261" s="302" t="s">
        <v>70</v>
      </c>
      <c r="H261" s="302" t="s">
        <v>855</v>
      </c>
      <c r="I261" s="302" t="s">
        <v>175</v>
      </c>
      <c r="J261" s="302">
        <v>135500</v>
      </c>
      <c r="K261" s="302" t="s">
        <v>86</v>
      </c>
      <c r="L261" s="302">
        <v>21755007</v>
      </c>
      <c r="M261" s="302" t="s">
        <v>905</v>
      </c>
      <c r="N261" s="305">
        <v>31959</v>
      </c>
      <c r="O261" s="305">
        <v>31959</v>
      </c>
      <c r="P261" s="302" t="s">
        <v>921</v>
      </c>
    </row>
    <row r="262" spans="1:16">
      <c r="A262" s="303">
        <v>0</v>
      </c>
      <c r="B262" s="303">
        <v>0</v>
      </c>
      <c r="C262" s="303">
        <v>0</v>
      </c>
      <c r="D262" s="304">
        <f t="shared" si="4"/>
        <v>0</v>
      </c>
      <c r="E262" s="305">
        <v>45992</v>
      </c>
      <c r="F262" s="302" t="s">
        <v>69</v>
      </c>
      <c r="G262" s="302" t="s">
        <v>70</v>
      </c>
      <c r="H262" s="302" t="s">
        <v>855</v>
      </c>
      <c r="I262" s="302" t="s">
        <v>175</v>
      </c>
      <c r="J262" s="302">
        <v>135500</v>
      </c>
      <c r="K262" s="302" t="s">
        <v>86</v>
      </c>
      <c r="L262" s="302">
        <v>21755082</v>
      </c>
      <c r="M262" s="302" t="s">
        <v>885</v>
      </c>
      <c r="N262" s="305">
        <v>35247</v>
      </c>
      <c r="O262" s="305">
        <v>35247</v>
      </c>
      <c r="P262" s="302" t="s">
        <v>921</v>
      </c>
    </row>
    <row r="263" spans="1:16">
      <c r="A263" s="303">
        <v>0</v>
      </c>
      <c r="B263" s="303">
        <v>0</v>
      </c>
      <c r="C263" s="303">
        <v>0</v>
      </c>
      <c r="D263" s="304">
        <f t="shared" si="4"/>
        <v>0</v>
      </c>
      <c r="E263" s="305">
        <v>45992</v>
      </c>
      <c r="F263" s="302" t="s">
        <v>69</v>
      </c>
      <c r="G263" s="302" t="s">
        <v>70</v>
      </c>
      <c r="H263" s="302" t="s">
        <v>855</v>
      </c>
      <c r="I263" s="302" t="s">
        <v>175</v>
      </c>
      <c r="J263" s="302">
        <v>135500</v>
      </c>
      <c r="K263" s="302" t="s">
        <v>177</v>
      </c>
      <c r="L263" s="302">
        <v>21755136</v>
      </c>
      <c r="M263" s="302" t="s">
        <v>947</v>
      </c>
      <c r="N263" s="305">
        <v>42425</v>
      </c>
      <c r="O263" s="305">
        <v>42461</v>
      </c>
      <c r="P263" s="302" t="s">
        <v>921</v>
      </c>
    </row>
    <row r="264" spans="1:16">
      <c r="A264" s="303">
        <v>0</v>
      </c>
      <c r="B264" s="303">
        <v>0</v>
      </c>
      <c r="C264" s="303">
        <v>0</v>
      </c>
      <c r="D264" s="304">
        <f t="shared" si="4"/>
        <v>0</v>
      </c>
      <c r="E264" s="305">
        <v>45992</v>
      </c>
      <c r="F264" s="302" t="s">
        <v>69</v>
      </c>
      <c r="G264" s="302" t="s">
        <v>70</v>
      </c>
      <c r="H264" s="302" t="s">
        <v>855</v>
      </c>
      <c r="I264" s="302" t="s">
        <v>175</v>
      </c>
      <c r="J264" s="302">
        <v>135500</v>
      </c>
      <c r="K264" s="302" t="s">
        <v>177</v>
      </c>
      <c r="L264" s="302">
        <v>21755143</v>
      </c>
      <c r="M264" s="302" t="s">
        <v>946</v>
      </c>
      <c r="N264" s="305">
        <v>42425</v>
      </c>
      <c r="O264" s="305">
        <v>42461</v>
      </c>
      <c r="P264" s="302" t="s">
        <v>921</v>
      </c>
    </row>
    <row r="265" spans="1:16">
      <c r="A265" s="303">
        <v>58200</v>
      </c>
      <c r="B265" s="303">
        <v>325859.56</v>
      </c>
      <c r="C265" s="303">
        <v>6752.803954858</v>
      </c>
      <c r="D265" s="304">
        <f t="shared" si="4"/>
        <v>319106.75604514201</v>
      </c>
      <c r="E265" s="305">
        <v>45992</v>
      </c>
      <c r="F265" s="302" t="s">
        <v>69</v>
      </c>
      <c r="G265" s="302" t="s">
        <v>70</v>
      </c>
      <c r="H265" s="302" t="s">
        <v>855</v>
      </c>
      <c r="I265" s="302" t="s">
        <v>175</v>
      </c>
      <c r="J265" s="302">
        <v>135600</v>
      </c>
      <c r="K265" s="302" t="s">
        <v>203</v>
      </c>
      <c r="L265" s="302">
        <v>40452554</v>
      </c>
      <c r="M265" s="302" t="s">
        <v>1074</v>
      </c>
      <c r="N265" s="305">
        <v>45569</v>
      </c>
      <c r="O265" s="305">
        <v>45292</v>
      </c>
      <c r="P265" s="302" t="s">
        <v>3912</v>
      </c>
    </row>
    <row r="266" spans="1:16">
      <c r="A266" s="303">
        <v>173000</v>
      </c>
      <c r="B266" s="303">
        <v>1511619.48</v>
      </c>
      <c r="C266" s="303">
        <v>31325.366065014001</v>
      </c>
      <c r="D266" s="304">
        <f t="shared" si="4"/>
        <v>1480294.1139349861</v>
      </c>
      <c r="E266" s="305">
        <v>45992</v>
      </c>
      <c r="F266" s="302" t="s">
        <v>69</v>
      </c>
      <c r="G266" s="302" t="s">
        <v>70</v>
      </c>
      <c r="H266" s="302" t="s">
        <v>855</v>
      </c>
      <c r="I266" s="302" t="s">
        <v>175</v>
      </c>
      <c r="J266" s="302">
        <v>135600</v>
      </c>
      <c r="K266" s="302" t="s">
        <v>127</v>
      </c>
      <c r="L266" s="302">
        <v>40452551</v>
      </c>
      <c r="M266" s="302" t="s">
        <v>873</v>
      </c>
      <c r="N266" s="305">
        <v>45569</v>
      </c>
      <c r="O266" s="305">
        <v>45292</v>
      </c>
      <c r="P266" s="302" t="s">
        <v>3912</v>
      </c>
    </row>
    <row r="267" spans="1:16">
      <c r="A267" s="303">
        <v>0</v>
      </c>
      <c r="B267" s="303">
        <v>0</v>
      </c>
      <c r="C267" s="303">
        <v>0</v>
      </c>
      <c r="D267" s="304">
        <f t="shared" si="4"/>
        <v>0</v>
      </c>
      <c r="E267" s="305">
        <v>45992</v>
      </c>
      <c r="F267" s="302" t="s">
        <v>69</v>
      </c>
      <c r="G267" s="302" t="s">
        <v>70</v>
      </c>
      <c r="H267" s="302" t="s">
        <v>855</v>
      </c>
      <c r="I267" s="302" t="s">
        <v>175</v>
      </c>
      <c r="J267" s="302">
        <v>135600</v>
      </c>
      <c r="K267" s="302" t="s">
        <v>84</v>
      </c>
      <c r="L267" s="302">
        <v>39798030</v>
      </c>
      <c r="M267" s="302" t="s">
        <v>3911</v>
      </c>
      <c r="N267" s="305">
        <v>45569</v>
      </c>
      <c r="O267" s="305">
        <v>45566</v>
      </c>
      <c r="P267" s="302" t="s">
        <v>3912</v>
      </c>
    </row>
    <row r="268" spans="1:16">
      <c r="A268" s="303">
        <v>39</v>
      </c>
      <c r="B268" s="303">
        <v>29449.920000000002</v>
      </c>
      <c r="C268" s="303">
        <v>610.29216465599995</v>
      </c>
      <c r="D268" s="304">
        <f t="shared" si="4"/>
        <v>28839.627835344003</v>
      </c>
      <c r="E268" s="305">
        <v>45992</v>
      </c>
      <c r="F268" s="302" t="s">
        <v>69</v>
      </c>
      <c r="G268" s="302" t="s">
        <v>70</v>
      </c>
      <c r="H268" s="302" t="s">
        <v>855</v>
      </c>
      <c r="I268" s="302" t="s">
        <v>175</v>
      </c>
      <c r="J268" s="302">
        <v>135600</v>
      </c>
      <c r="K268" s="302" t="s">
        <v>98</v>
      </c>
      <c r="L268" s="302">
        <v>40452548</v>
      </c>
      <c r="M268" s="302" t="s">
        <v>875</v>
      </c>
      <c r="N268" s="305">
        <v>45569</v>
      </c>
      <c r="O268" s="305">
        <v>45292</v>
      </c>
      <c r="P268" s="302" t="s">
        <v>3912</v>
      </c>
    </row>
    <row r="269" spans="1:16">
      <c r="A269" s="303">
        <v>0</v>
      </c>
      <c r="B269" s="303">
        <v>0</v>
      </c>
      <c r="C269" s="303">
        <v>0</v>
      </c>
      <c r="D269" s="304">
        <f t="shared" si="4"/>
        <v>0</v>
      </c>
      <c r="E269" s="305">
        <v>45992</v>
      </c>
      <c r="F269" s="302" t="s">
        <v>69</v>
      </c>
      <c r="G269" s="302" t="s">
        <v>70</v>
      </c>
      <c r="H269" s="302" t="s">
        <v>855</v>
      </c>
      <c r="I269" s="302" t="s">
        <v>175</v>
      </c>
      <c r="J269" s="302">
        <v>135600</v>
      </c>
      <c r="K269" s="302" t="s">
        <v>99</v>
      </c>
      <c r="L269" s="302">
        <v>21755122</v>
      </c>
      <c r="M269" s="302" t="s">
        <v>876</v>
      </c>
      <c r="N269" s="305">
        <v>41726</v>
      </c>
      <c r="O269" s="305">
        <v>41640</v>
      </c>
      <c r="P269" s="302" t="s">
        <v>921</v>
      </c>
    </row>
    <row r="270" spans="1:16">
      <c r="A270" s="303">
        <v>58000</v>
      </c>
      <c r="B270" s="303">
        <v>158866.61000000002</v>
      </c>
      <c r="C270" s="303">
        <v>3292.2007023605001</v>
      </c>
      <c r="D270" s="304">
        <f t="shared" si="4"/>
        <v>155574.4092976395</v>
      </c>
      <c r="E270" s="305">
        <v>45992</v>
      </c>
      <c r="F270" s="302" t="s">
        <v>69</v>
      </c>
      <c r="G270" s="302" t="s">
        <v>70</v>
      </c>
      <c r="H270" s="302" t="s">
        <v>855</v>
      </c>
      <c r="I270" s="302" t="s">
        <v>175</v>
      </c>
      <c r="J270" s="302">
        <v>135600</v>
      </c>
      <c r="K270" s="302" t="s">
        <v>99</v>
      </c>
      <c r="L270" s="302">
        <v>40452520</v>
      </c>
      <c r="M270" s="302" t="s">
        <v>876</v>
      </c>
      <c r="N270" s="305">
        <v>45569</v>
      </c>
      <c r="O270" s="305">
        <v>45292</v>
      </c>
      <c r="P270" s="302" t="s">
        <v>3912</v>
      </c>
    </row>
    <row r="271" spans="1:16">
      <c r="A271" s="303">
        <v>0</v>
      </c>
      <c r="B271" s="303">
        <v>0</v>
      </c>
      <c r="C271" s="303">
        <v>0</v>
      </c>
      <c r="D271" s="304">
        <f t="shared" si="4"/>
        <v>0</v>
      </c>
      <c r="E271" s="305">
        <v>45992</v>
      </c>
      <c r="F271" s="302" t="s">
        <v>69</v>
      </c>
      <c r="G271" s="302" t="s">
        <v>70</v>
      </c>
      <c r="H271" s="302" t="s">
        <v>855</v>
      </c>
      <c r="I271" s="302" t="s">
        <v>175</v>
      </c>
      <c r="J271" s="302">
        <v>135600</v>
      </c>
      <c r="K271" s="302" t="s">
        <v>92</v>
      </c>
      <c r="L271" s="302">
        <v>21754923</v>
      </c>
      <c r="M271" s="302" t="s">
        <v>948</v>
      </c>
      <c r="N271" s="305">
        <v>38306</v>
      </c>
      <c r="O271" s="305">
        <v>38353</v>
      </c>
      <c r="P271" s="302" t="s">
        <v>921</v>
      </c>
    </row>
    <row r="272" spans="1:16">
      <c r="A272" s="303">
        <v>0</v>
      </c>
      <c r="B272" s="303">
        <v>0</v>
      </c>
      <c r="C272" s="303">
        <v>0</v>
      </c>
      <c r="D272" s="304">
        <f t="shared" si="4"/>
        <v>0</v>
      </c>
      <c r="E272" s="305">
        <v>45992</v>
      </c>
      <c r="F272" s="302" t="s">
        <v>69</v>
      </c>
      <c r="G272" s="302" t="s">
        <v>70</v>
      </c>
      <c r="H272" s="302" t="s">
        <v>855</v>
      </c>
      <c r="I272" s="302" t="s">
        <v>175</v>
      </c>
      <c r="J272" s="302">
        <v>135600</v>
      </c>
      <c r="K272" s="302" t="s">
        <v>92</v>
      </c>
      <c r="L272" s="302">
        <v>34940650</v>
      </c>
      <c r="M272" s="302" t="s">
        <v>877</v>
      </c>
      <c r="N272" s="305">
        <v>44512</v>
      </c>
      <c r="O272" s="305">
        <v>44197</v>
      </c>
      <c r="P272" s="302" t="s">
        <v>938</v>
      </c>
    </row>
    <row r="273" spans="1:16">
      <c r="A273" s="303">
        <v>891</v>
      </c>
      <c r="B273" s="303">
        <v>68857.790000000008</v>
      </c>
      <c r="C273" s="303">
        <v>1426.9434250595</v>
      </c>
      <c r="D273" s="304">
        <f t="shared" si="4"/>
        <v>67430.846574940515</v>
      </c>
      <c r="E273" s="305">
        <v>45992</v>
      </c>
      <c r="F273" s="302" t="s">
        <v>69</v>
      </c>
      <c r="G273" s="302" t="s">
        <v>70</v>
      </c>
      <c r="H273" s="302" t="s">
        <v>855</v>
      </c>
      <c r="I273" s="302" t="s">
        <v>175</v>
      </c>
      <c r="J273" s="302">
        <v>135600</v>
      </c>
      <c r="K273" s="302" t="s">
        <v>92</v>
      </c>
      <c r="L273" s="302">
        <v>40452530</v>
      </c>
      <c r="M273" s="302" t="s">
        <v>877</v>
      </c>
      <c r="N273" s="305">
        <v>45569</v>
      </c>
      <c r="O273" s="305">
        <v>45292</v>
      </c>
      <c r="P273" s="302" t="s">
        <v>3912</v>
      </c>
    </row>
    <row r="274" spans="1:16">
      <c r="A274" s="303">
        <v>0</v>
      </c>
      <c r="B274" s="303">
        <v>0</v>
      </c>
      <c r="C274" s="303">
        <v>0</v>
      </c>
      <c r="D274" s="304">
        <f t="shared" si="4"/>
        <v>0</v>
      </c>
      <c r="E274" s="305">
        <v>45992</v>
      </c>
      <c r="F274" s="302" t="s">
        <v>69</v>
      </c>
      <c r="G274" s="302" t="s">
        <v>70</v>
      </c>
      <c r="H274" s="302" t="s">
        <v>855</v>
      </c>
      <c r="I274" s="302" t="s">
        <v>175</v>
      </c>
      <c r="J274" s="302">
        <v>135600</v>
      </c>
      <c r="K274" s="302" t="s">
        <v>92</v>
      </c>
      <c r="L274" s="302">
        <v>34776362</v>
      </c>
      <c r="M274" s="302" t="s">
        <v>877</v>
      </c>
      <c r="N274" s="305">
        <v>44025</v>
      </c>
      <c r="O274" s="305">
        <v>43831</v>
      </c>
      <c r="P274" s="302" t="s">
        <v>941</v>
      </c>
    </row>
    <row r="275" spans="1:16">
      <c r="A275" s="303">
        <v>0</v>
      </c>
      <c r="B275" s="303">
        <v>0</v>
      </c>
      <c r="C275" s="303">
        <v>0</v>
      </c>
      <c r="D275" s="304">
        <f t="shared" si="4"/>
        <v>0</v>
      </c>
      <c r="E275" s="305">
        <v>45992</v>
      </c>
      <c r="F275" s="302" t="s">
        <v>69</v>
      </c>
      <c r="G275" s="302" t="s">
        <v>70</v>
      </c>
      <c r="H275" s="302" t="s">
        <v>855</v>
      </c>
      <c r="I275" s="302" t="s">
        <v>175</v>
      </c>
      <c r="J275" s="302">
        <v>135600</v>
      </c>
      <c r="K275" s="302" t="s">
        <v>92</v>
      </c>
      <c r="L275" s="302">
        <v>21755115</v>
      </c>
      <c r="M275" s="302" t="s">
        <v>877</v>
      </c>
      <c r="N275" s="305">
        <v>41085</v>
      </c>
      <c r="O275" s="305">
        <v>40909</v>
      </c>
      <c r="P275" s="302" t="s">
        <v>921</v>
      </c>
    </row>
    <row r="276" spans="1:16">
      <c r="A276" s="303">
        <v>1</v>
      </c>
      <c r="B276" s="303">
        <v>11.73</v>
      </c>
      <c r="C276" s="303">
        <v>-2.0508397695</v>
      </c>
      <c r="D276" s="304">
        <f t="shared" si="4"/>
        <v>13.7808397695</v>
      </c>
      <c r="E276" s="305">
        <v>45992</v>
      </c>
      <c r="F276" s="302" t="s">
        <v>69</v>
      </c>
      <c r="G276" s="302" t="s">
        <v>70</v>
      </c>
      <c r="H276" s="302" t="s">
        <v>855</v>
      </c>
      <c r="I276" s="302" t="s">
        <v>178</v>
      </c>
      <c r="J276" s="302">
        <v>135001</v>
      </c>
      <c r="K276" s="302" t="s">
        <v>130</v>
      </c>
      <c r="L276" s="302">
        <v>21749912</v>
      </c>
      <c r="M276" s="302" t="s">
        <v>954</v>
      </c>
      <c r="N276" s="305">
        <v>20271</v>
      </c>
      <c r="O276" s="305">
        <v>20271</v>
      </c>
      <c r="P276" s="302" t="s">
        <v>880</v>
      </c>
    </row>
    <row r="277" spans="1:16">
      <c r="A277" s="303">
        <v>1</v>
      </c>
      <c r="B277" s="303">
        <v>158.84</v>
      </c>
      <c r="C277" s="303">
        <v>-27.771132905999998</v>
      </c>
      <c r="D277" s="304">
        <f t="shared" si="4"/>
        <v>186.61113290599999</v>
      </c>
      <c r="E277" s="305">
        <v>45992</v>
      </c>
      <c r="F277" s="302" t="s">
        <v>69</v>
      </c>
      <c r="G277" s="302" t="s">
        <v>70</v>
      </c>
      <c r="H277" s="302" t="s">
        <v>855</v>
      </c>
      <c r="I277" s="302" t="s">
        <v>178</v>
      </c>
      <c r="J277" s="302">
        <v>135001</v>
      </c>
      <c r="K277" s="302" t="s">
        <v>130</v>
      </c>
      <c r="L277" s="302">
        <v>21750000</v>
      </c>
      <c r="M277" s="302" t="s">
        <v>950</v>
      </c>
      <c r="N277" s="305">
        <v>20271</v>
      </c>
      <c r="O277" s="305">
        <v>20271</v>
      </c>
      <c r="P277" s="302" t="s">
        <v>880</v>
      </c>
    </row>
    <row r="278" spans="1:16">
      <c r="A278" s="303">
        <v>1</v>
      </c>
      <c r="B278" s="303">
        <v>120.9</v>
      </c>
      <c r="C278" s="303">
        <v>-21.137811435</v>
      </c>
      <c r="D278" s="304">
        <f t="shared" si="4"/>
        <v>142.03781143500001</v>
      </c>
      <c r="E278" s="305">
        <v>45992</v>
      </c>
      <c r="F278" s="302" t="s">
        <v>69</v>
      </c>
      <c r="G278" s="302" t="s">
        <v>70</v>
      </c>
      <c r="H278" s="302" t="s">
        <v>855</v>
      </c>
      <c r="I278" s="302" t="s">
        <v>178</v>
      </c>
      <c r="J278" s="302">
        <v>135001</v>
      </c>
      <c r="K278" s="302" t="s">
        <v>130</v>
      </c>
      <c r="L278" s="302">
        <v>21750076</v>
      </c>
      <c r="M278" s="302" t="s">
        <v>951</v>
      </c>
      <c r="N278" s="305">
        <v>20271</v>
      </c>
      <c r="O278" s="305">
        <v>20271</v>
      </c>
      <c r="P278" s="302" t="s">
        <v>880</v>
      </c>
    </row>
    <row r="279" spans="1:16">
      <c r="A279" s="303">
        <v>1</v>
      </c>
      <c r="B279" s="303">
        <v>18.46</v>
      </c>
      <c r="C279" s="303">
        <v>-3.2274937890000004</v>
      </c>
      <c r="D279" s="304">
        <f t="shared" si="4"/>
        <v>21.687493789000001</v>
      </c>
      <c r="E279" s="305">
        <v>45992</v>
      </c>
      <c r="F279" s="302" t="s">
        <v>69</v>
      </c>
      <c r="G279" s="302" t="s">
        <v>70</v>
      </c>
      <c r="H279" s="302" t="s">
        <v>855</v>
      </c>
      <c r="I279" s="302" t="s">
        <v>178</v>
      </c>
      <c r="J279" s="302">
        <v>135001</v>
      </c>
      <c r="K279" s="302" t="s">
        <v>130</v>
      </c>
      <c r="L279" s="302">
        <v>21750037</v>
      </c>
      <c r="M279" s="302" t="s">
        <v>949</v>
      </c>
      <c r="N279" s="305">
        <v>20271</v>
      </c>
      <c r="O279" s="305">
        <v>20271</v>
      </c>
      <c r="P279" s="302" t="s">
        <v>880</v>
      </c>
    </row>
    <row r="280" spans="1:16">
      <c r="A280" s="303">
        <v>1</v>
      </c>
      <c r="B280" s="303">
        <v>158.84</v>
      </c>
      <c r="C280" s="303">
        <v>-27.771132905999998</v>
      </c>
      <c r="D280" s="304">
        <f t="shared" si="4"/>
        <v>186.61113290599999</v>
      </c>
      <c r="E280" s="305">
        <v>45992</v>
      </c>
      <c r="F280" s="302" t="s">
        <v>69</v>
      </c>
      <c r="G280" s="302" t="s">
        <v>70</v>
      </c>
      <c r="H280" s="302" t="s">
        <v>855</v>
      </c>
      <c r="I280" s="302" t="s">
        <v>178</v>
      </c>
      <c r="J280" s="302">
        <v>135001</v>
      </c>
      <c r="K280" s="302" t="s">
        <v>130</v>
      </c>
      <c r="L280" s="302">
        <v>21749918</v>
      </c>
      <c r="M280" s="302" t="s">
        <v>955</v>
      </c>
      <c r="N280" s="305">
        <v>20271</v>
      </c>
      <c r="O280" s="305">
        <v>20271</v>
      </c>
      <c r="P280" s="302" t="s">
        <v>880</v>
      </c>
    </row>
    <row r="281" spans="1:16">
      <c r="A281" s="303">
        <v>1</v>
      </c>
      <c r="B281" s="303">
        <v>211.78</v>
      </c>
      <c r="C281" s="303">
        <v>-37.027011627</v>
      </c>
      <c r="D281" s="304">
        <f t="shared" si="4"/>
        <v>248.80701162700001</v>
      </c>
      <c r="E281" s="305">
        <v>45992</v>
      </c>
      <c r="F281" s="302" t="s">
        <v>69</v>
      </c>
      <c r="G281" s="302" t="s">
        <v>70</v>
      </c>
      <c r="H281" s="302" t="s">
        <v>855</v>
      </c>
      <c r="I281" s="302" t="s">
        <v>178</v>
      </c>
      <c r="J281" s="302">
        <v>135001</v>
      </c>
      <c r="K281" s="302" t="s">
        <v>130</v>
      </c>
      <c r="L281" s="302">
        <v>21743685</v>
      </c>
      <c r="M281" s="302" t="s">
        <v>953</v>
      </c>
      <c r="N281" s="305">
        <v>20271</v>
      </c>
      <c r="O281" s="305">
        <v>20271</v>
      </c>
      <c r="P281" s="302" t="s">
        <v>880</v>
      </c>
    </row>
    <row r="282" spans="1:16">
      <c r="A282" s="303">
        <v>1</v>
      </c>
      <c r="B282" s="303">
        <v>1200</v>
      </c>
      <c r="C282" s="303">
        <v>-209.80457999999999</v>
      </c>
      <c r="D282" s="304">
        <f t="shared" si="4"/>
        <v>1409.80458</v>
      </c>
      <c r="E282" s="305">
        <v>45992</v>
      </c>
      <c r="F282" s="302" t="s">
        <v>69</v>
      </c>
      <c r="G282" s="302" t="s">
        <v>70</v>
      </c>
      <c r="H282" s="302" t="s">
        <v>855</v>
      </c>
      <c r="I282" s="302" t="s">
        <v>178</v>
      </c>
      <c r="J282" s="302">
        <v>135001</v>
      </c>
      <c r="K282" s="302" t="s">
        <v>130</v>
      </c>
      <c r="L282" s="302">
        <v>21749907</v>
      </c>
      <c r="M282" s="302" t="s">
        <v>952</v>
      </c>
      <c r="N282" s="305">
        <v>20271</v>
      </c>
      <c r="O282" s="305">
        <v>20271</v>
      </c>
      <c r="P282" s="302" t="s">
        <v>880</v>
      </c>
    </row>
    <row r="283" spans="1:16">
      <c r="A283" s="303">
        <v>1</v>
      </c>
      <c r="B283" s="303">
        <v>33.5</v>
      </c>
      <c r="C283" s="303">
        <v>0</v>
      </c>
      <c r="D283" s="304">
        <f t="shared" si="4"/>
        <v>33.5</v>
      </c>
      <c r="E283" s="305">
        <v>45992</v>
      </c>
      <c r="F283" s="302" t="s">
        <v>69</v>
      </c>
      <c r="G283" s="302" t="s">
        <v>70</v>
      </c>
      <c r="H283" s="302" t="s">
        <v>855</v>
      </c>
      <c r="I283" s="302" t="s">
        <v>178</v>
      </c>
      <c r="J283" s="302">
        <v>135002</v>
      </c>
      <c r="K283" s="302" t="s">
        <v>107</v>
      </c>
      <c r="L283" s="302">
        <v>21743677</v>
      </c>
      <c r="M283" s="302" t="s">
        <v>956</v>
      </c>
      <c r="N283" s="305">
        <v>15888</v>
      </c>
      <c r="O283" s="305">
        <v>15888</v>
      </c>
      <c r="P283" s="302" t="s">
        <v>880</v>
      </c>
    </row>
    <row r="284" spans="1:16">
      <c r="A284" s="303">
        <v>1</v>
      </c>
      <c r="B284" s="303">
        <v>526.5</v>
      </c>
      <c r="C284" s="303">
        <v>-1.83222E-2</v>
      </c>
      <c r="D284" s="304">
        <f t="shared" si="4"/>
        <v>526.51832219999994</v>
      </c>
      <c r="E284" s="305">
        <v>45992</v>
      </c>
      <c r="F284" s="302" t="s">
        <v>69</v>
      </c>
      <c r="G284" s="302" t="s">
        <v>70</v>
      </c>
      <c r="H284" s="302" t="s">
        <v>855</v>
      </c>
      <c r="I284" s="302" t="s">
        <v>178</v>
      </c>
      <c r="J284" s="302">
        <v>135002</v>
      </c>
      <c r="K284" s="302" t="s">
        <v>107</v>
      </c>
      <c r="L284" s="302">
        <v>21750124</v>
      </c>
      <c r="M284" s="302" t="s">
        <v>958</v>
      </c>
      <c r="N284" s="305">
        <v>25020</v>
      </c>
      <c r="O284" s="305">
        <v>25020</v>
      </c>
      <c r="P284" s="302" t="s">
        <v>880</v>
      </c>
    </row>
    <row r="285" spans="1:16">
      <c r="A285" s="303">
        <v>1</v>
      </c>
      <c r="B285" s="303">
        <v>285</v>
      </c>
      <c r="C285" s="303">
        <v>-1.4523600000000001E-2</v>
      </c>
      <c r="D285" s="304">
        <f t="shared" si="4"/>
        <v>285.01452360000002</v>
      </c>
      <c r="E285" s="305">
        <v>45992</v>
      </c>
      <c r="F285" s="302" t="s">
        <v>69</v>
      </c>
      <c r="G285" s="302" t="s">
        <v>70</v>
      </c>
      <c r="H285" s="302" t="s">
        <v>855</v>
      </c>
      <c r="I285" s="302" t="s">
        <v>178</v>
      </c>
      <c r="J285" s="302">
        <v>135002</v>
      </c>
      <c r="K285" s="302" t="s">
        <v>107</v>
      </c>
      <c r="L285" s="302">
        <v>21743670</v>
      </c>
      <c r="M285" s="302" t="s">
        <v>956</v>
      </c>
      <c r="N285" s="305">
        <v>15523</v>
      </c>
      <c r="O285" s="305">
        <v>15523</v>
      </c>
      <c r="P285" s="302" t="s">
        <v>880</v>
      </c>
    </row>
    <row r="286" spans="1:16">
      <c r="A286" s="303">
        <v>1</v>
      </c>
      <c r="B286" s="303">
        <v>53.24</v>
      </c>
      <c r="C286" s="303">
        <v>-2.0406892000000001E-3</v>
      </c>
      <c r="D286" s="304">
        <f t="shared" si="4"/>
        <v>53.242040689200003</v>
      </c>
      <c r="E286" s="305">
        <v>45992</v>
      </c>
      <c r="F286" s="302" t="s">
        <v>69</v>
      </c>
      <c r="G286" s="302" t="s">
        <v>70</v>
      </c>
      <c r="H286" s="302" t="s">
        <v>855</v>
      </c>
      <c r="I286" s="302" t="s">
        <v>178</v>
      </c>
      <c r="J286" s="302">
        <v>135002</v>
      </c>
      <c r="K286" s="302" t="s">
        <v>107</v>
      </c>
      <c r="L286" s="302">
        <v>21750091</v>
      </c>
      <c r="M286" s="302" t="s">
        <v>956</v>
      </c>
      <c r="N286" s="305">
        <v>21732</v>
      </c>
      <c r="O286" s="305">
        <v>21732</v>
      </c>
      <c r="P286" s="302" t="s">
        <v>880</v>
      </c>
    </row>
    <row r="287" spans="1:16">
      <c r="A287" s="303">
        <v>1</v>
      </c>
      <c r="B287" s="303">
        <v>623.05000000000007</v>
      </c>
      <c r="C287" s="303">
        <v>-2.1682139999999999E-2</v>
      </c>
      <c r="D287" s="304">
        <f t="shared" si="4"/>
        <v>623.07168214000012</v>
      </c>
      <c r="E287" s="305">
        <v>45992</v>
      </c>
      <c r="F287" s="302" t="s">
        <v>69</v>
      </c>
      <c r="G287" s="302" t="s">
        <v>70</v>
      </c>
      <c r="H287" s="302" t="s">
        <v>855</v>
      </c>
      <c r="I287" s="302" t="s">
        <v>178</v>
      </c>
      <c r="J287" s="302">
        <v>135002</v>
      </c>
      <c r="K287" s="302" t="s">
        <v>107</v>
      </c>
      <c r="L287" s="302">
        <v>21750117</v>
      </c>
      <c r="M287" s="302" t="s">
        <v>957</v>
      </c>
      <c r="N287" s="305">
        <v>25020</v>
      </c>
      <c r="O287" s="305">
        <v>25020</v>
      </c>
      <c r="P287" s="302" t="s">
        <v>880</v>
      </c>
    </row>
    <row r="288" spans="1:16">
      <c r="A288" s="303">
        <v>1</v>
      </c>
      <c r="B288" s="303">
        <v>26.62</v>
      </c>
      <c r="C288" s="303">
        <v>-1.0203446000000001E-3</v>
      </c>
      <c r="D288" s="304">
        <f t="shared" si="4"/>
        <v>26.621020344600002</v>
      </c>
      <c r="E288" s="305">
        <v>45992</v>
      </c>
      <c r="F288" s="302" t="s">
        <v>69</v>
      </c>
      <c r="G288" s="302" t="s">
        <v>70</v>
      </c>
      <c r="H288" s="302" t="s">
        <v>855</v>
      </c>
      <c r="I288" s="302" t="s">
        <v>178</v>
      </c>
      <c r="J288" s="302">
        <v>135002</v>
      </c>
      <c r="K288" s="302" t="s">
        <v>107</v>
      </c>
      <c r="L288" s="302">
        <v>21750096</v>
      </c>
      <c r="M288" s="302" t="s">
        <v>961</v>
      </c>
      <c r="N288" s="305">
        <v>21732</v>
      </c>
      <c r="O288" s="305">
        <v>21732</v>
      </c>
      <c r="P288" s="302" t="s">
        <v>880</v>
      </c>
    </row>
    <row r="289" spans="1:16">
      <c r="A289" s="303">
        <v>1</v>
      </c>
      <c r="B289" s="303">
        <v>555.55000000000007</v>
      </c>
      <c r="C289" s="303">
        <v>-2.12942315E-2</v>
      </c>
      <c r="D289" s="304">
        <f t="shared" si="4"/>
        <v>555.57129423150002</v>
      </c>
      <c r="E289" s="305">
        <v>45992</v>
      </c>
      <c r="F289" s="302" t="s">
        <v>69</v>
      </c>
      <c r="G289" s="302" t="s">
        <v>70</v>
      </c>
      <c r="H289" s="302" t="s">
        <v>855</v>
      </c>
      <c r="I289" s="302" t="s">
        <v>178</v>
      </c>
      <c r="J289" s="302">
        <v>135002</v>
      </c>
      <c r="K289" s="302" t="s">
        <v>107</v>
      </c>
      <c r="L289" s="302">
        <v>21750103</v>
      </c>
      <c r="M289" s="302" t="s">
        <v>960</v>
      </c>
      <c r="N289" s="305">
        <v>21732</v>
      </c>
      <c r="O289" s="305">
        <v>21732</v>
      </c>
      <c r="P289" s="302" t="s">
        <v>880</v>
      </c>
    </row>
    <row r="290" spans="1:16">
      <c r="A290" s="303">
        <v>4</v>
      </c>
      <c r="B290" s="303">
        <v>697.25</v>
      </c>
      <c r="C290" s="303">
        <v>-2.3078975000000002E-2</v>
      </c>
      <c r="D290" s="304">
        <f t="shared" si="4"/>
        <v>697.27307897499998</v>
      </c>
      <c r="E290" s="305">
        <v>45992</v>
      </c>
      <c r="F290" s="302" t="s">
        <v>69</v>
      </c>
      <c r="G290" s="302" t="s">
        <v>70</v>
      </c>
      <c r="H290" s="302" t="s">
        <v>855</v>
      </c>
      <c r="I290" s="302" t="s">
        <v>178</v>
      </c>
      <c r="J290" s="302">
        <v>135002</v>
      </c>
      <c r="K290" s="302" t="s">
        <v>107</v>
      </c>
      <c r="L290" s="302">
        <v>21750110</v>
      </c>
      <c r="M290" s="302" t="s">
        <v>956</v>
      </c>
      <c r="N290" s="305">
        <v>24289</v>
      </c>
      <c r="O290" s="305">
        <v>24289</v>
      </c>
      <c r="P290" s="302" t="s">
        <v>880</v>
      </c>
    </row>
    <row r="291" spans="1:16">
      <c r="A291" s="303">
        <v>1</v>
      </c>
      <c r="B291" s="303">
        <v>165.21</v>
      </c>
      <c r="C291" s="303">
        <v>-4.2392886000000001E-3</v>
      </c>
      <c r="D291" s="304">
        <f t="shared" si="4"/>
        <v>165.2142392886</v>
      </c>
      <c r="E291" s="305">
        <v>45992</v>
      </c>
      <c r="F291" s="302" t="s">
        <v>69</v>
      </c>
      <c r="G291" s="302" t="s">
        <v>70</v>
      </c>
      <c r="H291" s="302" t="s">
        <v>855</v>
      </c>
      <c r="I291" s="302" t="s">
        <v>178</v>
      </c>
      <c r="J291" s="302">
        <v>135002</v>
      </c>
      <c r="K291" s="302" t="s">
        <v>107</v>
      </c>
      <c r="L291" s="302">
        <v>21750194</v>
      </c>
      <c r="M291" s="302" t="s">
        <v>959</v>
      </c>
      <c r="N291" s="305">
        <v>29768</v>
      </c>
      <c r="O291" s="305">
        <v>29768</v>
      </c>
      <c r="P291" s="302" t="s">
        <v>880</v>
      </c>
    </row>
    <row r="292" spans="1:16">
      <c r="A292" s="303">
        <v>1</v>
      </c>
      <c r="B292" s="303">
        <v>138.27000000000001</v>
      </c>
      <c r="C292" s="303">
        <v>37.950528584100006</v>
      </c>
      <c r="D292" s="304">
        <f t="shared" si="4"/>
        <v>100.31947141590001</v>
      </c>
      <c r="E292" s="305">
        <v>45992</v>
      </c>
      <c r="F292" s="302" t="s">
        <v>69</v>
      </c>
      <c r="G292" s="302" t="s">
        <v>70</v>
      </c>
      <c r="H292" s="302" t="s">
        <v>855</v>
      </c>
      <c r="I292" s="302" t="s">
        <v>178</v>
      </c>
      <c r="J292" s="302">
        <v>135500</v>
      </c>
      <c r="K292" s="302" t="s">
        <v>83</v>
      </c>
      <c r="L292" s="302">
        <v>21748696</v>
      </c>
      <c r="M292" s="302" t="s">
        <v>879</v>
      </c>
      <c r="N292" s="305">
        <v>34881</v>
      </c>
      <c r="O292" s="305">
        <v>34881</v>
      </c>
      <c r="P292" s="302" t="s">
        <v>880</v>
      </c>
    </row>
    <row r="293" spans="1:16">
      <c r="A293" s="303">
        <v>4</v>
      </c>
      <c r="B293" s="303">
        <v>8819.56</v>
      </c>
      <c r="C293" s="303">
        <v>1706.37319056</v>
      </c>
      <c r="D293" s="304">
        <f t="shared" si="4"/>
        <v>7113.1868094399997</v>
      </c>
      <c r="E293" s="305">
        <v>45992</v>
      </c>
      <c r="F293" s="302" t="s">
        <v>69</v>
      </c>
      <c r="G293" s="302" t="s">
        <v>70</v>
      </c>
      <c r="H293" s="302" t="s">
        <v>855</v>
      </c>
      <c r="I293" s="302" t="s">
        <v>178</v>
      </c>
      <c r="J293" s="302">
        <v>135500</v>
      </c>
      <c r="K293" s="302" t="s">
        <v>83</v>
      </c>
      <c r="L293" s="302">
        <v>21748741</v>
      </c>
      <c r="M293" s="302" t="s">
        <v>879</v>
      </c>
      <c r="N293" s="305">
        <v>38044</v>
      </c>
      <c r="O293" s="305">
        <v>37987</v>
      </c>
      <c r="P293" s="302" t="s">
        <v>880</v>
      </c>
    </row>
    <row r="294" spans="1:16">
      <c r="A294" s="303">
        <v>1</v>
      </c>
      <c r="B294" s="303">
        <v>233.56</v>
      </c>
      <c r="C294" s="303">
        <v>93.5291814104</v>
      </c>
      <c r="D294" s="304">
        <f t="shared" si="4"/>
        <v>140.03081858960002</v>
      </c>
      <c r="E294" s="305">
        <v>45992</v>
      </c>
      <c r="F294" s="302" t="s">
        <v>69</v>
      </c>
      <c r="G294" s="302" t="s">
        <v>70</v>
      </c>
      <c r="H294" s="302" t="s">
        <v>855</v>
      </c>
      <c r="I294" s="302" t="s">
        <v>178</v>
      </c>
      <c r="J294" s="302">
        <v>135500</v>
      </c>
      <c r="K294" s="302" t="s">
        <v>83</v>
      </c>
      <c r="L294" s="302">
        <v>21750168</v>
      </c>
      <c r="M294" s="302" t="s">
        <v>879</v>
      </c>
      <c r="N294" s="305">
        <v>29768</v>
      </c>
      <c r="O294" s="305">
        <v>29768</v>
      </c>
      <c r="P294" s="302" t="s">
        <v>880</v>
      </c>
    </row>
    <row r="295" spans="1:16">
      <c r="A295" s="303">
        <v>6</v>
      </c>
      <c r="B295" s="303">
        <v>1604.47</v>
      </c>
      <c r="C295" s="303">
        <v>642.51055701979999</v>
      </c>
      <c r="D295" s="304">
        <f t="shared" si="4"/>
        <v>961.95944298020004</v>
      </c>
      <c r="E295" s="305">
        <v>45992</v>
      </c>
      <c r="F295" s="302" t="s">
        <v>69</v>
      </c>
      <c r="G295" s="302" t="s">
        <v>70</v>
      </c>
      <c r="H295" s="302" t="s">
        <v>855</v>
      </c>
      <c r="I295" s="302" t="s">
        <v>178</v>
      </c>
      <c r="J295" s="302">
        <v>135500</v>
      </c>
      <c r="K295" s="302" t="s">
        <v>83</v>
      </c>
      <c r="L295" s="302">
        <v>21750161</v>
      </c>
      <c r="M295" s="302" t="s">
        <v>879</v>
      </c>
      <c r="N295" s="305">
        <v>29768</v>
      </c>
      <c r="O295" s="305">
        <v>29768</v>
      </c>
      <c r="P295" s="302" t="s">
        <v>880</v>
      </c>
    </row>
    <row r="296" spans="1:16">
      <c r="A296" s="303">
        <v>0</v>
      </c>
      <c r="B296" s="303">
        <v>240.34</v>
      </c>
      <c r="C296" s="303">
        <v>94.081391021599998</v>
      </c>
      <c r="D296" s="304">
        <f t="shared" si="4"/>
        <v>146.25860897839999</v>
      </c>
      <c r="E296" s="305">
        <v>45992</v>
      </c>
      <c r="F296" s="302" t="s">
        <v>69</v>
      </c>
      <c r="G296" s="302" t="s">
        <v>70</v>
      </c>
      <c r="H296" s="302" t="s">
        <v>855</v>
      </c>
      <c r="I296" s="302" t="s">
        <v>178</v>
      </c>
      <c r="J296" s="302">
        <v>135500</v>
      </c>
      <c r="K296" s="302" t="s">
        <v>83</v>
      </c>
      <c r="L296" s="302">
        <v>21750218</v>
      </c>
      <c r="M296" s="302" t="s">
        <v>879</v>
      </c>
      <c r="N296" s="305">
        <v>30133</v>
      </c>
      <c r="O296" s="305">
        <v>30133</v>
      </c>
      <c r="P296" s="302" t="s">
        <v>880</v>
      </c>
    </row>
    <row r="297" spans="1:16">
      <c r="A297" s="303">
        <v>1</v>
      </c>
      <c r="B297" s="303">
        <v>123.57000000000001</v>
      </c>
      <c r="C297" s="303">
        <v>33.9158661831</v>
      </c>
      <c r="D297" s="304">
        <f t="shared" si="4"/>
        <v>89.654133816900014</v>
      </c>
      <c r="E297" s="305">
        <v>45992</v>
      </c>
      <c r="F297" s="302" t="s">
        <v>69</v>
      </c>
      <c r="G297" s="302" t="s">
        <v>70</v>
      </c>
      <c r="H297" s="302" t="s">
        <v>855</v>
      </c>
      <c r="I297" s="302" t="s">
        <v>178</v>
      </c>
      <c r="J297" s="302">
        <v>135500</v>
      </c>
      <c r="K297" s="302" t="s">
        <v>83</v>
      </c>
      <c r="L297" s="302">
        <v>21748682</v>
      </c>
      <c r="M297" s="302" t="s">
        <v>879</v>
      </c>
      <c r="N297" s="305">
        <v>34881</v>
      </c>
      <c r="O297" s="305">
        <v>34881</v>
      </c>
      <c r="P297" s="302" t="s">
        <v>880</v>
      </c>
    </row>
    <row r="298" spans="1:16">
      <c r="A298" s="303">
        <v>0</v>
      </c>
      <c r="B298" s="303">
        <v>3979.59</v>
      </c>
      <c r="C298" s="303">
        <v>662.51836258950004</v>
      </c>
      <c r="D298" s="304">
        <f t="shared" si="4"/>
        <v>3317.0716374105</v>
      </c>
      <c r="E298" s="305">
        <v>45992</v>
      </c>
      <c r="F298" s="302" t="s">
        <v>69</v>
      </c>
      <c r="G298" s="302" t="s">
        <v>70</v>
      </c>
      <c r="H298" s="302" t="s">
        <v>855</v>
      </c>
      <c r="I298" s="302" t="s">
        <v>178</v>
      </c>
      <c r="J298" s="302">
        <v>135500</v>
      </c>
      <c r="K298" s="302" t="s">
        <v>83</v>
      </c>
      <c r="L298" s="302">
        <v>21748755</v>
      </c>
      <c r="M298" s="302" t="s">
        <v>879</v>
      </c>
      <c r="N298" s="305">
        <v>39417</v>
      </c>
      <c r="O298" s="305">
        <v>39083</v>
      </c>
      <c r="P298" s="302" t="s">
        <v>880</v>
      </c>
    </row>
    <row r="299" spans="1:16">
      <c r="A299" s="303">
        <v>1</v>
      </c>
      <c r="B299" s="303">
        <v>55.01</v>
      </c>
      <c r="C299" s="303">
        <v>21.038522240500001</v>
      </c>
      <c r="D299" s="304">
        <f t="shared" si="4"/>
        <v>33.971477759499997</v>
      </c>
      <c r="E299" s="305">
        <v>45992</v>
      </c>
      <c r="F299" s="302" t="s">
        <v>69</v>
      </c>
      <c r="G299" s="302" t="s">
        <v>70</v>
      </c>
      <c r="H299" s="302" t="s">
        <v>855</v>
      </c>
      <c r="I299" s="302" t="s">
        <v>178</v>
      </c>
      <c r="J299" s="302">
        <v>135500</v>
      </c>
      <c r="K299" s="302" t="s">
        <v>83</v>
      </c>
      <c r="L299" s="302">
        <v>21750237</v>
      </c>
      <c r="M299" s="302" t="s">
        <v>879</v>
      </c>
      <c r="N299" s="305">
        <v>30498</v>
      </c>
      <c r="O299" s="305">
        <v>30498</v>
      </c>
      <c r="P299" s="302" t="s">
        <v>880</v>
      </c>
    </row>
    <row r="300" spans="1:16">
      <c r="A300" s="303">
        <v>2</v>
      </c>
      <c r="B300" s="303">
        <v>3690.12</v>
      </c>
      <c r="C300" s="303">
        <v>315.46618162919998</v>
      </c>
      <c r="D300" s="304">
        <f t="shared" si="4"/>
        <v>3374.6538183707999</v>
      </c>
      <c r="E300" s="305">
        <v>45992</v>
      </c>
      <c r="F300" s="302" t="s">
        <v>69</v>
      </c>
      <c r="G300" s="302" t="s">
        <v>70</v>
      </c>
      <c r="H300" s="302" t="s">
        <v>855</v>
      </c>
      <c r="I300" s="302" t="s">
        <v>178</v>
      </c>
      <c r="J300" s="302">
        <v>135500</v>
      </c>
      <c r="K300" s="302" t="s">
        <v>83</v>
      </c>
      <c r="L300" s="302">
        <v>21741768</v>
      </c>
      <c r="M300" s="302" t="s">
        <v>911</v>
      </c>
      <c r="N300" s="305">
        <v>42552</v>
      </c>
      <c r="O300" s="305">
        <v>42552</v>
      </c>
      <c r="P300" s="302" t="s">
        <v>880</v>
      </c>
    </row>
    <row r="301" spans="1:16">
      <c r="A301" s="303">
        <v>18</v>
      </c>
      <c r="B301" s="303">
        <v>487213.44</v>
      </c>
      <c r="C301" s="303">
        <v>50420.344963699201</v>
      </c>
      <c r="D301" s="304">
        <f t="shared" si="4"/>
        <v>436793.09503630083</v>
      </c>
      <c r="E301" s="305">
        <v>45992</v>
      </c>
      <c r="F301" s="302" t="s">
        <v>69</v>
      </c>
      <c r="G301" s="302" t="s">
        <v>70</v>
      </c>
      <c r="H301" s="302" t="s">
        <v>855</v>
      </c>
      <c r="I301" s="302" t="s">
        <v>178</v>
      </c>
      <c r="J301" s="302">
        <v>135500</v>
      </c>
      <c r="K301" s="302" t="s">
        <v>83</v>
      </c>
      <c r="L301" s="302">
        <v>21748816</v>
      </c>
      <c r="M301" s="302" t="s">
        <v>911</v>
      </c>
      <c r="N301" s="305">
        <v>41656</v>
      </c>
      <c r="O301" s="305">
        <v>41640</v>
      </c>
      <c r="P301" s="302" t="s">
        <v>880</v>
      </c>
    </row>
    <row r="302" spans="1:16">
      <c r="A302" s="303">
        <v>2</v>
      </c>
      <c r="B302" s="303">
        <v>216.25</v>
      </c>
      <c r="C302" s="303">
        <v>74.921365175000005</v>
      </c>
      <c r="D302" s="304">
        <f t="shared" si="4"/>
        <v>141.32863482499999</v>
      </c>
      <c r="E302" s="305">
        <v>45992</v>
      </c>
      <c r="F302" s="302" t="s">
        <v>69</v>
      </c>
      <c r="G302" s="302" t="s">
        <v>70</v>
      </c>
      <c r="H302" s="302" t="s">
        <v>855</v>
      </c>
      <c r="I302" s="302" t="s">
        <v>178</v>
      </c>
      <c r="J302" s="302">
        <v>135500</v>
      </c>
      <c r="K302" s="302" t="s">
        <v>83</v>
      </c>
      <c r="L302" s="302">
        <v>21750244</v>
      </c>
      <c r="M302" s="302" t="s">
        <v>879</v>
      </c>
      <c r="N302" s="305">
        <v>31959</v>
      </c>
      <c r="O302" s="305">
        <v>31959</v>
      </c>
      <c r="P302" s="302" t="s">
        <v>880</v>
      </c>
    </row>
    <row r="303" spans="1:16">
      <c r="A303" s="303">
        <v>1</v>
      </c>
      <c r="B303" s="303">
        <v>382.27</v>
      </c>
      <c r="C303" s="303">
        <v>153.08015147180001</v>
      </c>
      <c r="D303" s="304">
        <f t="shared" si="4"/>
        <v>229.18984852819997</v>
      </c>
      <c r="E303" s="305">
        <v>45992</v>
      </c>
      <c r="F303" s="302" t="s">
        <v>69</v>
      </c>
      <c r="G303" s="302" t="s">
        <v>70</v>
      </c>
      <c r="H303" s="302" t="s">
        <v>855</v>
      </c>
      <c r="I303" s="302" t="s">
        <v>178</v>
      </c>
      <c r="J303" s="302">
        <v>135500</v>
      </c>
      <c r="K303" s="302" t="s">
        <v>83</v>
      </c>
      <c r="L303" s="302">
        <v>21750131</v>
      </c>
      <c r="M303" s="302" t="s">
        <v>879</v>
      </c>
      <c r="N303" s="305">
        <v>29768</v>
      </c>
      <c r="O303" s="305">
        <v>29768</v>
      </c>
      <c r="P303" s="302" t="s">
        <v>880</v>
      </c>
    </row>
    <row r="304" spans="1:16">
      <c r="A304" s="303">
        <v>0</v>
      </c>
      <c r="B304" s="303">
        <v>0</v>
      </c>
      <c r="C304" s="303">
        <v>0</v>
      </c>
      <c r="D304" s="304">
        <f t="shared" si="4"/>
        <v>0</v>
      </c>
      <c r="E304" s="305">
        <v>45992</v>
      </c>
      <c r="F304" s="302" t="s">
        <v>69</v>
      </c>
      <c r="G304" s="302" t="s">
        <v>70</v>
      </c>
      <c r="H304" s="302" t="s">
        <v>855</v>
      </c>
      <c r="I304" s="302" t="s">
        <v>178</v>
      </c>
      <c r="J304" s="302">
        <v>135500</v>
      </c>
      <c r="K304" s="302" t="s">
        <v>84</v>
      </c>
      <c r="L304" s="302">
        <v>38771261</v>
      </c>
      <c r="M304" s="302" t="s">
        <v>3913</v>
      </c>
      <c r="N304" s="305">
        <v>45291</v>
      </c>
      <c r="O304" s="305">
        <v>45352</v>
      </c>
      <c r="P304" s="302" t="s">
        <v>3914</v>
      </c>
    </row>
    <row r="305" spans="1:16">
      <c r="A305" s="303">
        <v>0</v>
      </c>
      <c r="B305" s="303">
        <v>0</v>
      </c>
      <c r="C305" s="303">
        <v>0</v>
      </c>
      <c r="D305" s="304">
        <f t="shared" si="4"/>
        <v>0</v>
      </c>
      <c r="E305" s="305">
        <v>45992</v>
      </c>
      <c r="F305" s="302" t="s">
        <v>69</v>
      </c>
      <c r="G305" s="302" t="s">
        <v>70</v>
      </c>
      <c r="H305" s="302" t="s">
        <v>855</v>
      </c>
      <c r="I305" s="302" t="s">
        <v>178</v>
      </c>
      <c r="J305" s="302">
        <v>135500</v>
      </c>
      <c r="K305" s="302" t="s">
        <v>84</v>
      </c>
      <c r="L305" s="302">
        <v>29227322</v>
      </c>
      <c r="M305" s="302" t="s">
        <v>962</v>
      </c>
      <c r="N305" s="305">
        <v>43950</v>
      </c>
      <c r="O305" s="305">
        <v>43922</v>
      </c>
      <c r="P305" s="302" t="s">
        <v>963</v>
      </c>
    </row>
    <row r="306" spans="1:16">
      <c r="A306" s="303">
        <v>0</v>
      </c>
      <c r="B306" s="303">
        <v>0</v>
      </c>
      <c r="C306" s="303">
        <v>0</v>
      </c>
      <c r="D306" s="304">
        <f t="shared" si="4"/>
        <v>0</v>
      </c>
      <c r="E306" s="305">
        <v>45992</v>
      </c>
      <c r="F306" s="302" t="s">
        <v>69</v>
      </c>
      <c r="G306" s="302" t="s">
        <v>70</v>
      </c>
      <c r="H306" s="302" t="s">
        <v>855</v>
      </c>
      <c r="I306" s="302" t="s">
        <v>178</v>
      </c>
      <c r="J306" s="302">
        <v>135500</v>
      </c>
      <c r="K306" s="302" t="s">
        <v>84</v>
      </c>
      <c r="L306" s="302">
        <v>30577540</v>
      </c>
      <c r="M306" s="302" t="s">
        <v>962</v>
      </c>
      <c r="N306" s="305">
        <v>43950</v>
      </c>
      <c r="O306" s="305">
        <v>44166</v>
      </c>
      <c r="P306" s="302" t="s">
        <v>963</v>
      </c>
    </row>
    <row r="307" spans="1:16">
      <c r="A307" s="303">
        <v>1</v>
      </c>
      <c r="B307" s="303">
        <v>112446.76000000001</v>
      </c>
      <c r="C307" s="303">
        <v>17708.170863712403</v>
      </c>
      <c r="D307" s="304">
        <f t="shared" si="4"/>
        <v>94738.589136287599</v>
      </c>
      <c r="E307" s="305">
        <v>45992</v>
      </c>
      <c r="F307" s="302" t="s">
        <v>69</v>
      </c>
      <c r="G307" s="302" t="s">
        <v>70</v>
      </c>
      <c r="H307" s="302" t="s">
        <v>855</v>
      </c>
      <c r="I307" s="302" t="s">
        <v>178</v>
      </c>
      <c r="J307" s="302">
        <v>135500</v>
      </c>
      <c r="K307" s="302" t="s">
        <v>108</v>
      </c>
      <c r="L307" s="302">
        <v>21748767</v>
      </c>
      <c r="M307" s="302" t="s">
        <v>964</v>
      </c>
      <c r="N307" s="305">
        <v>39457</v>
      </c>
      <c r="O307" s="305">
        <v>39448</v>
      </c>
      <c r="P307" s="302" t="s">
        <v>880</v>
      </c>
    </row>
    <row r="308" spans="1:16">
      <c r="A308" s="303">
        <v>3</v>
      </c>
      <c r="B308" s="303">
        <v>21312.12</v>
      </c>
      <c r="C308" s="303">
        <v>2205.5311986216002</v>
      </c>
      <c r="D308" s="304">
        <f t="shared" si="4"/>
        <v>19106.588801378399</v>
      </c>
      <c r="E308" s="305">
        <v>45992</v>
      </c>
      <c r="F308" s="302" t="s">
        <v>69</v>
      </c>
      <c r="G308" s="302" t="s">
        <v>70</v>
      </c>
      <c r="H308" s="302" t="s">
        <v>855</v>
      </c>
      <c r="I308" s="302" t="s">
        <v>178</v>
      </c>
      <c r="J308" s="302">
        <v>135500</v>
      </c>
      <c r="K308" s="302" t="s">
        <v>180</v>
      </c>
      <c r="L308" s="302">
        <v>21748781</v>
      </c>
      <c r="M308" s="302" t="s">
        <v>965</v>
      </c>
      <c r="N308" s="305">
        <v>41656</v>
      </c>
      <c r="O308" s="305">
        <v>41640</v>
      </c>
      <c r="P308" s="302" t="s">
        <v>880</v>
      </c>
    </row>
    <row r="309" spans="1:16">
      <c r="A309" s="303">
        <v>6</v>
      </c>
      <c r="B309" s="303">
        <v>185435.95</v>
      </c>
      <c r="C309" s="303">
        <v>19190.243536121001</v>
      </c>
      <c r="D309" s="304">
        <f t="shared" si="4"/>
        <v>166245.706463879</v>
      </c>
      <c r="E309" s="305">
        <v>45992</v>
      </c>
      <c r="F309" s="302" t="s">
        <v>69</v>
      </c>
      <c r="G309" s="302" t="s">
        <v>70</v>
      </c>
      <c r="H309" s="302" t="s">
        <v>855</v>
      </c>
      <c r="I309" s="302" t="s">
        <v>178</v>
      </c>
      <c r="J309" s="302">
        <v>135500</v>
      </c>
      <c r="K309" s="302" t="s">
        <v>133</v>
      </c>
      <c r="L309" s="302">
        <v>21748837</v>
      </c>
      <c r="M309" s="302" t="s">
        <v>870</v>
      </c>
      <c r="N309" s="305">
        <v>41656</v>
      </c>
      <c r="O309" s="305">
        <v>41640</v>
      </c>
      <c r="P309" s="302" t="s">
        <v>880</v>
      </c>
    </row>
    <row r="310" spans="1:16">
      <c r="A310" s="303">
        <v>16</v>
      </c>
      <c r="B310" s="303">
        <v>199653.06</v>
      </c>
      <c r="C310" s="303">
        <v>20661.532157770798</v>
      </c>
      <c r="D310" s="304">
        <f t="shared" si="4"/>
        <v>178991.5278422292</v>
      </c>
      <c r="E310" s="305">
        <v>45992</v>
      </c>
      <c r="F310" s="302" t="s">
        <v>69</v>
      </c>
      <c r="G310" s="302" t="s">
        <v>70</v>
      </c>
      <c r="H310" s="302" t="s">
        <v>855</v>
      </c>
      <c r="I310" s="302" t="s">
        <v>178</v>
      </c>
      <c r="J310" s="302">
        <v>135500</v>
      </c>
      <c r="K310" s="302" t="s">
        <v>134</v>
      </c>
      <c r="L310" s="302">
        <v>21748802</v>
      </c>
      <c r="M310" s="302" t="s">
        <v>871</v>
      </c>
      <c r="N310" s="305">
        <v>41656</v>
      </c>
      <c r="O310" s="305">
        <v>41640</v>
      </c>
      <c r="P310" s="302" t="s">
        <v>880</v>
      </c>
    </row>
    <row r="311" spans="1:16">
      <c r="A311" s="303">
        <v>44</v>
      </c>
      <c r="B311" s="303">
        <v>753851.31</v>
      </c>
      <c r="C311" s="303">
        <v>78013.946211205795</v>
      </c>
      <c r="D311" s="304">
        <f t="shared" si="4"/>
        <v>675837.36378879426</v>
      </c>
      <c r="E311" s="305">
        <v>45992</v>
      </c>
      <c r="F311" s="302" t="s">
        <v>69</v>
      </c>
      <c r="G311" s="302" t="s">
        <v>70</v>
      </c>
      <c r="H311" s="302" t="s">
        <v>855</v>
      </c>
      <c r="I311" s="302" t="s">
        <v>178</v>
      </c>
      <c r="J311" s="302">
        <v>135500</v>
      </c>
      <c r="K311" s="302" t="s">
        <v>135</v>
      </c>
      <c r="L311" s="302">
        <v>21748830</v>
      </c>
      <c r="M311" s="302" t="s">
        <v>966</v>
      </c>
      <c r="N311" s="305">
        <v>41656</v>
      </c>
      <c r="O311" s="305">
        <v>41640</v>
      </c>
      <c r="P311" s="302" t="s">
        <v>880</v>
      </c>
    </row>
    <row r="312" spans="1:16">
      <c r="A312" s="303">
        <v>8</v>
      </c>
      <c r="B312" s="303">
        <v>63232.71</v>
      </c>
      <c r="C312" s="303">
        <v>5405.7270706011004</v>
      </c>
      <c r="D312" s="304">
        <f t="shared" si="4"/>
        <v>57826.982929398902</v>
      </c>
      <c r="E312" s="305">
        <v>45992</v>
      </c>
      <c r="F312" s="302" t="s">
        <v>69</v>
      </c>
      <c r="G312" s="302" t="s">
        <v>70</v>
      </c>
      <c r="H312" s="302" t="s">
        <v>855</v>
      </c>
      <c r="I312" s="302" t="s">
        <v>178</v>
      </c>
      <c r="J312" s="302">
        <v>135500</v>
      </c>
      <c r="K312" s="302" t="s">
        <v>135</v>
      </c>
      <c r="L312" s="302">
        <v>21741754</v>
      </c>
      <c r="M312" s="302" t="s">
        <v>872</v>
      </c>
      <c r="N312" s="305">
        <v>42552</v>
      </c>
      <c r="O312" s="305">
        <v>42370</v>
      </c>
      <c r="P312" s="302" t="s">
        <v>880</v>
      </c>
    </row>
    <row r="313" spans="1:16">
      <c r="A313" s="303">
        <v>3</v>
      </c>
      <c r="B313" s="303">
        <v>65846.720000000001</v>
      </c>
      <c r="C313" s="303">
        <v>3259.0089996063998</v>
      </c>
      <c r="D313" s="304">
        <f t="shared" si="4"/>
        <v>62587.711000393603</v>
      </c>
      <c r="E313" s="305">
        <v>45992</v>
      </c>
      <c r="F313" s="302" t="s">
        <v>69</v>
      </c>
      <c r="G313" s="302" t="s">
        <v>70</v>
      </c>
      <c r="H313" s="302" t="s">
        <v>855</v>
      </c>
      <c r="I313" s="302" t="s">
        <v>178</v>
      </c>
      <c r="J313" s="302">
        <v>135500</v>
      </c>
      <c r="K313" s="302" t="s">
        <v>135</v>
      </c>
      <c r="L313" s="302">
        <v>34777846</v>
      </c>
      <c r="M313" s="302" t="s">
        <v>872</v>
      </c>
      <c r="N313" s="305">
        <v>43950</v>
      </c>
      <c r="O313" s="305">
        <v>43831</v>
      </c>
      <c r="P313" s="302" t="s">
        <v>963</v>
      </c>
    </row>
    <row r="314" spans="1:16">
      <c r="A314" s="303">
        <v>3</v>
      </c>
      <c r="B314" s="303">
        <v>101595.24</v>
      </c>
      <c r="C314" s="303">
        <v>5942.5849745100004</v>
      </c>
      <c r="D314" s="304">
        <f t="shared" si="4"/>
        <v>95652.655025490007</v>
      </c>
      <c r="E314" s="305">
        <v>45992</v>
      </c>
      <c r="F314" s="302" t="s">
        <v>69</v>
      </c>
      <c r="G314" s="302" t="s">
        <v>70</v>
      </c>
      <c r="H314" s="302" t="s">
        <v>855</v>
      </c>
      <c r="I314" s="302" t="s">
        <v>178</v>
      </c>
      <c r="J314" s="302">
        <v>135500</v>
      </c>
      <c r="K314" s="302" t="s">
        <v>135</v>
      </c>
      <c r="L314" s="302">
        <v>29785421</v>
      </c>
      <c r="M314" s="302" t="s">
        <v>967</v>
      </c>
      <c r="N314" s="305">
        <v>43608</v>
      </c>
      <c r="O314" s="305">
        <v>43466</v>
      </c>
      <c r="P314" s="302" t="s">
        <v>968</v>
      </c>
    </row>
    <row r="315" spans="1:16">
      <c r="A315" s="303">
        <v>1</v>
      </c>
      <c r="B315" s="303">
        <v>498.92</v>
      </c>
      <c r="C315" s="303">
        <v>190.811480026</v>
      </c>
      <c r="D315" s="304">
        <f t="shared" si="4"/>
        <v>308.10851997400005</v>
      </c>
      <c r="E315" s="305">
        <v>45992</v>
      </c>
      <c r="F315" s="302" t="s">
        <v>69</v>
      </c>
      <c r="G315" s="302" t="s">
        <v>70</v>
      </c>
      <c r="H315" s="302" t="s">
        <v>855</v>
      </c>
      <c r="I315" s="302" t="s">
        <v>178</v>
      </c>
      <c r="J315" s="302">
        <v>135500</v>
      </c>
      <c r="K315" s="302" t="s">
        <v>86</v>
      </c>
      <c r="L315" s="302">
        <v>21750225</v>
      </c>
      <c r="M315" s="302" t="s">
        <v>885</v>
      </c>
      <c r="N315" s="305">
        <v>30498</v>
      </c>
      <c r="O315" s="305">
        <v>30498</v>
      </c>
      <c r="P315" s="302" t="s">
        <v>880</v>
      </c>
    </row>
    <row r="316" spans="1:16">
      <c r="A316" s="303">
        <v>0</v>
      </c>
      <c r="B316" s="303">
        <v>2163.0700000000002</v>
      </c>
      <c r="C316" s="303">
        <v>846.73643370679997</v>
      </c>
      <c r="D316" s="304">
        <f t="shared" si="4"/>
        <v>1316.3335662932002</v>
      </c>
      <c r="E316" s="305">
        <v>45992</v>
      </c>
      <c r="F316" s="302" t="s">
        <v>69</v>
      </c>
      <c r="G316" s="302" t="s">
        <v>70</v>
      </c>
      <c r="H316" s="302" t="s">
        <v>855</v>
      </c>
      <c r="I316" s="302" t="s">
        <v>178</v>
      </c>
      <c r="J316" s="302">
        <v>135500</v>
      </c>
      <c r="K316" s="302" t="s">
        <v>86</v>
      </c>
      <c r="L316" s="302">
        <v>21750206</v>
      </c>
      <c r="M316" s="302" t="s">
        <v>885</v>
      </c>
      <c r="N316" s="305">
        <v>30133</v>
      </c>
      <c r="O316" s="305">
        <v>30133</v>
      </c>
      <c r="P316" s="302" t="s">
        <v>880</v>
      </c>
    </row>
    <row r="317" spans="1:16">
      <c r="A317" s="303">
        <v>0</v>
      </c>
      <c r="B317" s="303">
        <v>0</v>
      </c>
      <c r="C317" s="303">
        <v>0</v>
      </c>
      <c r="D317" s="304">
        <f t="shared" si="4"/>
        <v>0</v>
      </c>
      <c r="E317" s="305">
        <v>45992</v>
      </c>
      <c r="F317" s="302" t="s">
        <v>69</v>
      </c>
      <c r="G317" s="302" t="s">
        <v>70</v>
      </c>
      <c r="H317" s="302" t="s">
        <v>855</v>
      </c>
      <c r="I317" s="302" t="s">
        <v>178</v>
      </c>
      <c r="J317" s="302">
        <v>135500</v>
      </c>
      <c r="K317" s="302" t="s">
        <v>86</v>
      </c>
      <c r="L317" s="302">
        <v>21750147</v>
      </c>
      <c r="M317" s="302" t="s">
        <v>885</v>
      </c>
      <c r="N317" s="305">
        <v>29768</v>
      </c>
      <c r="O317" s="305">
        <v>29768</v>
      </c>
      <c r="P317" s="302" t="s">
        <v>880</v>
      </c>
    </row>
    <row r="318" spans="1:16">
      <c r="A318" s="303">
        <v>1</v>
      </c>
      <c r="B318" s="303">
        <v>1112.1600000000001</v>
      </c>
      <c r="C318" s="303">
        <v>305.25102965280001</v>
      </c>
      <c r="D318" s="304">
        <f t="shared" si="4"/>
        <v>806.90897034720001</v>
      </c>
      <c r="E318" s="305">
        <v>45992</v>
      </c>
      <c r="F318" s="302" t="s">
        <v>69</v>
      </c>
      <c r="G318" s="302" t="s">
        <v>70</v>
      </c>
      <c r="H318" s="302" t="s">
        <v>855</v>
      </c>
      <c r="I318" s="302" t="s">
        <v>178</v>
      </c>
      <c r="J318" s="302">
        <v>135500</v>
      </c>
      <c r="K318" s="302" t="s">
        <v>86</v>
      </c>
      <c r="L318" s="302">
        <v>21748654</v>
      </c>
      <c r="M318" s="302" t="s">
        <v>885</v>
      </c>
      <c r="N318" s="305">
        <v>34881</v>
      </c>
      <c r="O318" s="305">
        <v>34881</v>
      </c>
      <c r="P318" s="302" t="s">
        <v>880</v>
      </c>
    </row>
    <row r="319" spans="1:16">
      <c r="A319" s="303">
        <v>2</v>
      </c>
      <c r="B319" s="303">
        <v>1946.26</v>
      </c>
      <c r="C319" s="303">
        <v>674.29575114679994</v>
      </c>
      <c r="D319" s="304">
        <f t="shared" si="4"/>
        <v>1271.9642488531999</v>
      </c>
      <c r="E319" s="305">
        <v>45992</v>
      </c>
      <c r="F319" s="302" t="s">
        <v>69</v>
      </c>
      <c r="G319" s="302" t="s">
        <v>70</v>
      </c>
      <c r="H319" s="302" t="s">
        <v>855</v>
      </c>
      <c r="I319" s="302" t="s">
        <v>178</v>
      </c>
      <c r="J319" s="302">
        <v>135500</v>
      </c>
      <c r="K319" s="302" t="s">
        <v>86</v>
      </c>
      <c r="L319" s="302">
        <v>21750251</v>
      </c>
      <c r="M319" s="302" t="s">
        <v>885</v>
      </c>
      <c r="N319" s="305">
        <v>31959</v>
      </c>
      <c r="O319" s="305">
        <v>31959</v>
      </c>
      <c r="P319" s="302" t="s">
        <v>880</v>
      </c>
    </row>
    <row r="320" spans="1:16">
      <c r="A320" s="303">
        <v>1</v>
      </c>
      <c r="B320" s="303">
        <v>4061.4300000000003</v>
      </c>
      <c r="C320" s="303">
        <v>1626.4010243862001</v>
      </c>
      <c r="D320" s="304">
        <f t="shared" si="4"/>
        <v>2435.0289756138</v>
      </c>
      <c r="E320" s="305">
        <v>45992</v>
      </c>
      <c r="F320" s="302" t="s">
        <v>69</v>
      </c>
      <c r="G320" s="302" t="s">
        <v>70</v>
      </c>
      <c r="H320" s="302" t="s">
        <v>855</v>
      </c>
      <c r="I320" s="302" t="s">
        <v>178</v>
      </c>
      <c r="J320" s="302">
        <v>135500</v>
      </c>
      <c r="K320" s="302" t="s">
        <v>86</v>
      </c>
      <c r="L320" s="302">
        <v>21750140</v>
      </c>
      <c r="M320" s="302" t="s">
        <v>885</v>
      </c>
      <c r="N320" s="305">
        <v>29768</v>
      </c>
      <c r="O320" s="305">
        <v>29768</v>
      </c>
      <c r="P320" s="302" t="s">
        <v>880</v>
      </c>
    </row>
    <row r="321" spans="1:16">
      <c r="A321" s="303">
        <v>1</v>
      </c>
      <c r="B321" s="303">
        <v>1244.42</v>
      </c>
      <c r="C321" s="303">
        <v>341.55201258860001</v>
      </c>
      <c r="D321" s="304">
        <f t="shared" si="4"/>
        <v>902.86798741140001</v>
      </c>
      <c r="E321" s="305">
        <v>45992</v>
      </c>
      <c r="F321" s="302" t="s">
        <v>69</v>
      </c>
      <c r="G321" s="302" t="s">
        <v>70</v>
      </c>
      <c r="H321" s="302" t="s">
        <v>855</v>
      </c>
      <c r="I321" s="302" t="s">
        <v>178</v>
      </c>
      <c r="J321" s="302">
        <v>135500</v>
      </c>
      <c r="K321" s="302" t="s">
        <v>86</v>
      </c>
      <c r="L321" s="302">
        <v>21748661</v>
      </c>
      <c r="M321" s="302" t="s">
        <v>885</v>
      </c>
      <c r="N321" s="305">
        <v>34881</v>
      </c>
      <c r="O321" s="305">
        <v>34881</v>
      </c>
      <c r="P321" s="302" t="s">
        <v>880</v>
      </c>
    </row>
    <row r="322" spans="1:16">
      <c r="A322" s="303">
        <v>6</v>
      </c>
      <c r="B322" s="303">
        <v>14605.880000000001</v>
      </c>
      <c r="C322" s="303">
        <v>5848.9296119992005</v>
      </c>
      <c r="D322" s="304">
        <f t="shared" si="4"/>
        <v>8756.9503880008015</v>
      </c>
      <c r="E322" s="305">
        <v>45992</v>
      </c>
      <c r="F322" s="302" t="s">
        <v>69</v>
      </c>
      <c r="G322" s="302" t="s">
        <v>70</v>
      </c>
      <c r="H322" s="302" t="s">
        <v>855</v>
      </c>
      <c r="I322" s="302" t="s">
        <v>178</v>
      </c>
      <c r="J322" s="302">
        <v>135500</v>
      </c>
      <c r="K322" s="302" t="s">
        <v>86</v>
      </c>
      <c r="L322" s="302">
        <v>21750187</v>
      </c>
      <c r="M322" s="302" t="s">
        <v>885</v>
      </c>
      <c r="N322" s="305">
        <v>29768</v>
      </c>
      <c r="O322" s="305">
        <v>29768</v>
      </c>
      <c r="P322" s="302" t="s">
        <v>880</v>
      </c>
    </row>
    <row r="323" spans="1:16">
      <c r="A323" s="303">
        <v>10</v>
      </c>
      <c r="B323" s="303">
        <v>34418.020000000004</v>
      </c>
      <c r="C323" s="303">
        <v>6659.06083752</v>
      </c>
      <c r="D323" s="304">
        <f t="shared" ref="D323:D386" si="5">+B323-C323</f>
        <v>27758.959162480005</v>
      </c>
      <c r="E323" s="305">
        <v>45992</v>
      </c>
      <c r="F323" s="302" t="s">
        <v>69</v>
      </c>
      <c r="G323" s="302" t="s">
        <v>70</v>
      </c>
      <c r="H323" s="302" t="s">
        <v>855</v>
      </c>
      <c r="I323" s="302" t="s">
        <v>178</v>
      </c>
      <c r="J323" s="302">
        <v>135500</v>
      </c>
      <c r="K323" s="302" t="s">
        <v>86</v>
      </c>
      <c r="L323" s="302">
        <v>21748734</v>
      </c>
      <c r="M323" s="302" t="s">
        <v>885</v>
      </c>
      <c r="N323" s="305">
        <v>38044</v>
      </c>
      <c r="O323" s="305">
        <v>37987</v>
      </c>
      <c r="P323" s="302" t="s">
        <v>880</v>
      </c>
    </row>
    <row r="324" spans="1:16">
      <c r="A324" s="303">
        <v>110</v>
      </c>
      <c r="B324" s="303">
        <v>45.54</v>
      </c>
      <c r="C324" s="303">
        <v>13.5267789888</v>
      </c>
      <c r="D324" s="304">
        <f t="shared" si="5"/>
        <v>32.013221011200002</v>
      </c>
      <c r="E324" s="305">
        <v>45992</v>
      </c>
      <c r="F324" s="302" t="s">
        <v>69</v>
      </c>
      <c r="G324" s="302" t="s">
        <v>70</v>
      </c>
      <c r="H324" s="302" t="s">
        <v>855</v>
      </c>
      <c r="I324" s="302" t="s">
        <v>178</v>
      </c>
      <c r="J324" s="302">
        <v>135600</v>
      </c>
      <c r="K324" s="302" t="s">
        <v>81</v>
      </c>
      <c r="L324" s="302">
        <v>21748748</v>
      </c>
      <c r="M324" s="302" t="s">
        <v>969</v>
      </c>
      <c r="N324" s="305">
        <v>38044</v>
      </c>
      <c r="O324" s="305">
        <v>37987</v>
      </c>
      <c r="P324" s="302" t="s">
        <v>880</v>
      </c>
    </row>
    <row r="325" spans="1:16">
      <c r="A325" s="303">
        <v>1206</v>
      </c>
      <c r="B325" s="303">
        <v>49613.69</v>
      </c>
      <c r="C325" s="303">
        <v>4455.3048967679006</v>
      </c>
      <c r="D325" s="304">
        <f t="shared" si="5"/>
        <v>45158.385103232104</v>
      </c>
      <c r="E325" s="305">
        <v>45992</v>
      </c>
      <c r="F325" s="302" t="s">
        <v>69</v>
      </c>
      <c r="G325" s="302" t="s">
        <v>70</v>
      </c>
      <c r="H325" s="302" t="s">
        <v>855</v>
      </c>
      <c r="I325" s="302" t="s">
        <v>178</v>
      </c>
      <c r="J325" s="302">
        <v>135600</v>
      </c>
      <c r="K325" s="302" t="s">
        <v>127</v>
      </c>
      <c r="L325" s="302">
        <v>29785451</v>
      </c>
      <c r="M325" s="302" t="s">
        <v>873</v>
      </c>
      <c r="N325" s="305">
        <v>43608</v>
      </c>
      <c r="O325" s="305">
        <v>43466</v>
      </c>
      <c r="P325" s="302" t="s">
        <v>968</v>
      </c>
    </row>
    <row r="326" spans="1:16">
      <c r="A326" s="303">
        <v>56194</v>
      </c>
      <c r="B326" s="303">
        <v>545603.04</v>
      </c>
      <c r="C326" s="303">
        <v>86683.648697380806</v>
      </c>
      <c r="D326" s="304">
        <f t="shared" si="5"/>
        <v>458919.39130261925</v>
      </c>
      <c r="E326" s="305">
        <v>45992</v>
      </c>
      <c r="F326" s="302" t="s">
        <v>69</v>
      </c>
      <c r="G326" s="302" t="s">
        <v>70</v>
      </c>
      <c r="H326" s="302" t="s">
        <v>855</v>
      </c>
      <c r="I326" s="302" t="s">
        <v>178</v>
      </c>
      <c r="J326" s="302">
        <v>135600</v>
      </c>
      <c r="K326" s="302" t="s">
        <v>127</v>
      </c>
      <c r="L326" s="302">
        <v>21748823</v>
      </c>
      <c r="M326" s="302" t="s">
        <v>873</v>
      </c>
      <c r="N326" s="305">
        <v>41656</v>
      </c>
      <c r="O326" s="305">
        <v>41640</v>
      </c>
      <c r="P326" s="302" t="s">
        <v>880</v>
      </c>
    </row>
    <row r="327" spans="1:16">
      <c r="A327" s="303">
        <v>76</v>
      </c>
      <c r="B327" s="303">
        <v>2099.9299999999998</v>
      </c>
      <c r="C327" s="303">
        <v>884.84427020780004</v>
      </c>
      <c r="D327" s="304">
        <f t="shared" si="5"/>
        <v>1215.0857297921998</v>
      </c>
      <c r="E327" s="305">
        <v>45992</v>
      </c>
      <c r="F327" s="302" t="s">
        <v>69</v>
      </c>
      <c r="G327" s="302" t="s">
        <v>70</v>
      </c>
      <c r="H327" s="302" t="s">
        <v>855</v>
      </c>
      <c r="I327" s="302" t="s">
        <v>178</v>
      </c>
      <c r="J327" s="302">
        <v>135600</v>
      </c>
      <c r="K327" s="302" t="s">
        <v>179</v>
      </c>
      <c r="L327" s="302">
        <v>21748675</v>
      </c>
      <c r="M327" s="302" t="s">
        <v>970</v>
      </c>
      <c r="N327" s="305">
        <v>34881</v>
      </c>
      <c r="O327" s="305">
        <v>34881</v>
      </c>
      <c r="P327" s="302" t="s">
        <v>880</v>
      </c>
    </row>
    <row r="328" spans="1:16">
      <c r="A328" s="303">
        <v>23697</v>
      </c>
      <c r="B328" s="303">
        <v>76046.990000000005</v>
      </c>
      <c r="C328" s="303">
        <v>46752.477262979402</v>
      </c>
      <c r="D328" s="304">
        <f t="shared" si="5"/>
        <v>29294.512737020603</v>
      </c>
      <c r="E328" s="305">
        <v>45992</v>
      </c>
      <c r="F328" s="302" t="s">
        <v>69</v>
      </c>
      <c r="G328" s="302" t="s">
        <v>70</v>
      </c>
      <c r="H328" s="302" t="s">
        <v>855</v>
      </c>
      <c r="I328" s="302" t="s">
        <v>178</v>
      </c>
      <c r="J328" s="302">
        <v>135600</v>
      </c>
      <c r="K328" s="302" t="s">
        <v>91</v>
      </c>
      <c r="L328" s="302">
        <v>21750180</v>
      </c>
      <c r="M328" s="302" t="s">
        <v>971</v>
      </c>
      <c r="N328" s="305">
        <v>29768</v>
      </c>
      <c r="O328" s="305">
        <v>29768</v>
      </c>
      <c r="P328" s="302" t="s">
        <v>880</v>
      </c>
    </row>
    <row r="329" spans="1:16">
      <c r="A329" s="303">
        <v>405</v>
      </c>
      <c r="B329" s="303">
        <v>14217.7</v>
      </c>
      <c r="C329" s="303">
        <v>1276.7481804070001</v>
      </c>
      <c r="D329" s="304">
        <f t="shared" si="5"/>
        <v>12940.951819593001</v>
      </c>
      <c r="E329" s="305">
        <v>45992</v>
      </c>
      <c r="F329" s="302" t="s">
        <v>69</v>
      </c>
      <c r="G329" s="302" t="s">
        <v>70</v>
      </c>
      <c r="H329" s="302" t="s">
        <v>855</v>
      </c>
      <c r="I329" s="302" t="s">
        <v>178</v>
      </c>
      <c r="J329" s="302">
        <v>135600</v>
      </c>
      <c r="K329" s="302" t="s">
        <v>129</v>
      </c>
      <c r="L329" s="302">
        <v>29785373</v>
      </c>
      <c r="M329" s="302" t="s">
        <v>874</v>
      </c>
      <c r="N329" s="305">
        <v>43608</v>
      </c>
      <c r="O329" s="305">
        <v>43466</v>
      </c>
      <c r="P329" s="302" t="s">
        <v>968</v>
      </c>
    </row>
    <row r="330" spans="1:16">
      <c r="A330" s="303">
        <v>25500</v>
      </c>
      <c r="B330" s="303">
        <v>172688.36000000002</v>
      </c>
      <c r="C330" s="303">
        <v>27436.168853397201</v>
      </c>
      <c r="D330" s="304">
        <f t="shared" si="5"/>
        <v>145252.19114660283</v>
      </c>
      <c r="E330" s="305">
        <v>45992</v>
      </c>
      <c r="F330" s="302" t="s">
        <v>69</v>
      </c>
      <c r="G330" s="302" t="s">
        <v>70</v>
      </c>
      <c r="H330" s="302" t="s">
        <v>855</v>
      </c>
      <c r="I330" s="302" t="s">
        <v>178</v>
      </c>
      <c r="J330" s="302">
        <v>135600</v>
      </c>
      <c r="K330" s="302" t="s">
        <v>129</v>
      </c>
      <c r="L330" s="302">
        <v>21748809</v>
      </c>
      <c r="M330" s="302" t="s">
        <v>972</v>
      </c>
      <c r="N330" s="305">
        <v>41656</v>
      </c>
      <c r="O330" s="305">
        <v>41640</v>
      </c>
      <c r="P330" s="302" t="s">
        <v>880</v>
      </c>
    </row>
    <row r="331" spans="1:16">
      <c r="A331" s="303">
        <v>6</v>
      </c>
      <c r="B331" s="303">
        <v>4846.0200000000004</v>
      </c>
      <c r="C331" s="303">
        <v>2041.9599845292</v>
      </c>
      <c r="D331" s="304">
        <f t="shared" si="5"/>
        <v>2804.0600154708004</v>
      </c>
      <c r="E331" s="305">
        <v>45992</v>
      </c>
      <c r="F331" s="302" t="s">
        <v>69</v>
      </c>
      <c r="G331" s="302" t="s">
        <v>70</v>
      </c>
      <c r="H331" s="302" t="s">
        <v>855</v>
      </c>
      <c r="I331" s="302" t="s">
        <v>178</v>
      </c>
      <c r="J331" s="302">
        <v>135600</v>
      </c>
      <c r="K331" s="302" t="s">
        <v>98</v>
      </c>
      <c r="L331" s="302">
        <v>21748689</v>
      </c>
      <c r="M331" s="302" t="s">
        <v>909</v>
      </c>
      <c r="N331" s="305">
        <v>34881</v>
      </c>
      <c r="O331" s="305">
        <v>34881</v>
      </c>
      <c r="P331" s="302" t="s">
        <v>880</v>
      </c>
    </row>
    <row r="332" spans="1:16">
      <c r="A332" s="303">
        <v>18</v>
      </c>
      <c r="B332" s="303">
        <v>27693.93</v>
      </c>
      <c r="C332" s="303">
        <v>4399.9221470061002</v>
      </c>
      <c r="D332" s="304">
        <f t="shared" si="5"/>
        <v>23294.007852993898</v>
      </c>
      <c r="E332" s="305">
        <v>45992</v>
      </c>
      <c r="F332" s="302" t="s">
        <v>69</v>
      </c>
      <c r="G332" s="302" t="s">
        <v>70</v>
      </c>
      <c r="H332" s="302" t="s">
        <v>855</v>
      </c>
      <c r="I332" s="302" t="s">
        <v>178</v>
      </c>
      <c r="J332" s="302">
        <v>135600</v>
      </c>
      <c r="K332" s="302" t="s">
        <v>98</v>
      </c>
      <c r="L332" s="302">
        <v>21748774</v>
      </c>
      <c r="M332" s="302" t="s">
        <v>909</v>
      </c>
      <c r="N332" s="305">
        <v>41656</v>
      </c>
      <c r="O332" s="305">
        <v>41640</v>
      </c>
      <c r="P332" s="302" t="s">
        <v>880</v>
      </c>
    </row>
    <row r="333" spans="1:16">
      <c r="A333" s="303">
        <v>9</v>
      </c>
      <c r="B333" s="303">
        <v>5962.55</v>
      </c>
      <c r="C333" s="303">
        <v>1771.0605195359999</v>
      </c>
      <c r="D333" s="304">
        <f t="shared" si="5"/>
        <v>4191.4894804640007</v>
      </c>
      <c r="E333" s="305">
        <v>45992</v>
      </c>
      <c r="F333" s="302" t="s">
        <v>69</v>
      </c>
      <c r="G333" s="302" t="s">
        <v>70</v>
      </c>
      <c r="H333" s="302" t="s">
        <v>855</v>
      </c>
      <c r="I333" s="302" t="s">
        <v>178</v>
      </c>
      <c r="J333" s="302">
        <v>135600</v>
      </c>
      <c r="K333" s="302" t="s">
        <v>98</v>
      </c>
      <c r="L333" s="302">
        <v>21748703</v>
      </c>
      <c r="M333" s="302" t="s">
        <v>909</v>
      </c>
      <c r="N333" s="305">
        <v>38018</v>
      </c>
      <c r="O333" s="305">
        <v>37987</v>
      </c>
      <c r="P333" s="302" t="s">
        <v>880</v>
      </c>
    </row>
    <row r="334" spans="1:16">
      <c r="A334" s="303">
        <v>3271</v>
      </c>
      <c r="B334" s="303">
        <v>3599.87</v>
      </c>
      <c r="C334" s="303">
        <v>2213.1426940721999</v>
      </c>
      <c r="D334" s="304">
        <f t="shared" si="5"/>
        <v>1386.7273059278</v>
      </c>
      <c r="E334" s="305">
        <v>45992</v>
      </c>
      <c r="F334" s="302" t="s">
        <v>69</v>
      </c>
      <c r="G334" s="302" t="s">
        <v>70</v>
      </c>
      <c r="H334" s="302" t="s">
        <v>855</v>
      </c>
      <c r="I334" s="302" t="s">
        <v>178</v>
      </c>
      <c r="J334" s="302">
        <v>135600</v>
      </c>
      <c r="K334" s="302" t="s">
        <v>99</v>
      </c>
      <c r="L334" s="302">
        <v>21750199</v>
      </c>
      <c r="M334" s="302" t="s">
        <v>973</v>
      </c>
      <c r="N334" s="305">
        <v>29768</v>
      </c>
      <c r="O334" s="305">
        <v>29768</v>
      </c>
      <c r="P334" s="302" t="s">
        <v>880</v>
      </c>
    </row>
    <row r="335" spans="1:16">
      <c r="A335" s="303">
        <v>405</v>
      </c>
      <c r="B335" s="303">
        <v>3147.1</v>
      </c>
      <c r="C335" s="303">
        <v>282.609296761</v>
      </c>
      <c r="D335" s="304">
        <f t="shared" si="5"/>
        <v>2864.4907032390001</v>
      </c>
      <c r="E335" s="305">
        <v>45992</v>
      </c>
      <c r="F335" s="302" t="s">
        <v>69</v>
      </c>
      <c r="G335" s="302" t="s">
        <v>70</v>
      </c>
      <c r="H335" s="302" t="s">
        <v>855</v>
      </c>
      <c r="I335" s="302" t="s">
        <v>178</v>
      </c>
      <c r="J335" s="302">
        <v>135600</v>
      </c>
      <c r="K335" s="302" t="s">
        <v>99</v>
      </c>
      <c r="L335" s="302">
        <v>29785361</v>
      </c>
      <c r="M335" s="302" t="s">
        <v>876</v>
      </c>
      <c r="N335" s="305">
        <v>43608</v>
      </c>
      <c r="O335" s="305">
        <v>43466</v>
      </c>
      <c r="P335" s="302" t="s">
        <v>968</v>
      </c>
    </row>
    <row r="336" spans="1:16">
      <c r="A336" s="303">
        <v>12800</v>
      </c>
      <c r="B336" s="303">
        <v>54946.340000000004</v>
      </c>
      <c r="C336" s="303">
        <v>8729.697022521801</v>
      </c>
      <c r="D336" s="304">
        <f t="shared" si="5"/>
        <v>46216.642977478201</v>
      </c>
      <c r="E336" s="305">
        <v>45992</v>
      </c>
      <c r="F336" s="302" t="s">
        <v>69</v>
      </c>
      <c r="G336" s="302" t="s">
        <v>70</v>
      </c>
      <c r="H336" s="302" t="s">
        <v>855</v>
      </c>
      <c r="I336" s="302" t="s">
        <v>178</v>
      </c>
      <c r="J336" s="302">
        <v>135600</v>
      </c>
      <c r="K336" s="302" t="s">
        <v>99</v>
      </c>
      <c r="L336" s="302">
        <v>21748788</v>
      </c>
      <c r="M336" s="302" t="s">
        <v>974</v>
      </c>
      <c r="N336" s="305">
        <v>41656</v>
      </c>
      <c r="O336" s="305">
        <v>41640</v>
      </c>
      <c r="P336" s="302" t="s">
        <v>880</v>
      </c>
    </row>
    <row r="337" spans="1:16">
      <c r="A337" s="303">
        <v>9</v>
      </c>
      <c r="B337" s="303">
        <v>334.46</v>
      </c>
      <c r="C337" s="303">
        <v>99.344894611200004</v>
      </c>
      <c r="D337" s="304">
        <f t="shared" si="5"/>
        <v>235.11510538879998</v>
      </c>
      <c r="E337" s="305">
        <v>45992</v>
      </c>
      <c r="F337" s="302" t="s">
        <v>69</v>
      </c>
      <c r="G337" s="302" t="s">
        <v>70</v>
      </c>
      <c r="H337" s="302" t="s">
        <v>855</v>
      </c>
      <c r="I337" s="302" t="s">
        <v>178</v>
      </c>
      <c r="J337" s="302">
        <v>135600</v>
      </c>
      <c r="K337" s="302" t="s">
        <v>92</v>
      </c>
      <c r="L337" s="302">
        <v>21748710</v>
      </c>
      <c r="M337" s="302" t="s">
        <v>948</v>
      </c>
      <c r="N337" s="305">
        <v>38018</v>
      </c>
      <c r="O337" s="305">
        <v>37987</v>
      </c>
      <c r="P337" s="302" t="s">
        <v>880</v>
      </c>
    </row>
    <row r="338" spans="1:16">
      <c r="A338" s="303">
        <v>103</v>
      </c>
      <c r="B338" s="303">
        <v>41796.25</v>
      </c>
      <c r="C338" s="303">
        <v>6640.4531981125001</v>
      </c>
      <c r="D338" s="304">
        <f t="shared" si="5"/>
        <v>35155.796801887496</v>
      </c>
      <c r="E338" s="305">
        <v>45992</v>
      </c>
      <c r="F338" s="302" t="s">
        <v>69</v>
      </c>
      <c r="G338" s="302" t="s">
        <v>70</v>
      </c>
      <c r="H338" s="302" t="s">
        <v>855</v>
      </c>
      <c r="I338" s="302" t="s">
        <v>178</v>
      </c>
      <c r="J338" s="302">
        <v>135600</v>
      </c>
      <c r="K338" s="302" t="s">
        <v>92</v>
      </c>
      <c r="L338" s="302">
        <v>21748795</v>
      </c>
      <c r="M338" s="302" t="s">
        <v>948</v>
      </c>
      <c r="N338" s="305">
        <v>41656</v>
      </c>
      <c r="O338" s="305">
        <v>41640</v>
      </c>
      <c r="P338" s="302" t="s">
        <v>880</v>
      </c>
    </row>
    <row r="339" spans="1:16">
      <c r="A339" s="303">
        <v>24</v>
      </c>
      <c r="B339" s="303">
        <v>1396</v>
      </c>
      <c r="C339" s="303">
        <v>183.21945787999999</v>
      </c>
      <c r="D339" s="304">
        <f t="shared" si="5"/>
        <v>1212.7805421200001</v>
      </c>
      <c r="E339" s="305">
        <v>45992</v>
      </c>
      <c r="F339" s="302" t="s">
        <v>69</v>
      </c>
      <c r="G339" s="302" t="s">
        <v>70</v>
      </c>
      <c r="H339" s="302" t="s">
        <v>855</v>
      </c>
      <c r="I339" s="302" t="s">
        <v>178</v>
      </c>
      <c r="J339" s="302">
        <v>135600</v>
      </c>
      <c r="K339" s="302" t="s">
        <v>92</v>
      </c>
      <c r="L339" s="302">
        <v>21741761</v>
      </c>
      <c r="M339" s="302" t="s">
        <v>877</v>
      </c>
      <c r="N339" s="305">
        <v>42552</v>
      </c>
      <c r="O339" s="305">
        <v>42370</v>
      </c>
      <c r="P339" s="302" t="s">
        <v>880</v>
      </c>
    </row>
    <row r="340" spans="1:16">
      <c r="A340" s="303">
        <v>1</v>
      </c>
      <c r="B340" s="303">
        <v>161.51</v>
      </c>
      <c r="C340" s="303">
        <v>-6.0647004999999999E-3</v>
      </c>
      <c r="D340" s="304">
        <f t="shared" si="5"/>
        <v>161.51606470049998</v>
      </c>
      <c r="E340" s="305">
        <v>45992</v>
      </c>
      <c r="F340" s="302" t="s">
        <v>69</v>
      </c>
      <c r="G340" s="302" t="s">
        <v>70</v>
      </c>
      <c r="H340" s="302" t="s">
        <v>855</v>
      </c>
      <c r="I340" s="302" t="s">
        <v>181</v>
      </c>
      <c r="J340" s="302">
        <v>135002</v>
      </c>
      <c r="K340" s="302" t="s">
        <v>107</v>
      </c>
      <c r="L340" s="302">
        <v>21744620</v>
      </c>
      <c r="M340" s="302" t="s">
        <v>977</v>
      </c>
      <c r="N340" s="305">
        <v>20271</v>
      </c>
      <c r="O340" s="305">
        <v>20271</v>
      </c>
      <c r="P340" s="302" t="s">
        <v>880</v>
      </c>
    </row>
    <row r="341" spans="1:16">
      <c r="A341" s="303">
        <v>1</v>
      </c>
      <c r="B341" s="303">
        <v>15.38</v>
      </c>
      <c r="C341" s="303">
        <v>-5.7751899999999997E-4</v>
      </c>
      <c r="D341" s="304">
        <f t="shared" si="5"/>
        <v>15.380577519000001</v>
      </c>
      <c r="E341" s="305">
        <v>45992</v>
      </c>
      <c r="F341" s="302" t="s">
        <v>69</v>
      </c>
      <c r="G341" s="302" t="s">
        <v>70</v>
      </c>
      <c r="H341" s="302" t="s">
        <v>855</v>
      </c>
      <c r="I341" s="302" t="s">
        <v>181</v>
      </c>
      <c r="J341" s="302">
        <v>135002</v>
      </c>
      <c r="K341" s="302" t="s">
        <v>107</v>
      </c>
      <c r="L341" s="302">
        <v>21744600</v>
      </c>
      <c r="M341" s="302" t="s">
        <v>959</v>
      </c>
      <c r="N341" s="305">
        <v>20271</v>
      </c>
      <c r="O341" s="305">
        <v>20271</v>
      </c>
      <c r="P341" s="302" t="s">
        <v>880</v>
      </c>
    </row>
    <row r="342" spans="1:16">
      <c r="A342" s="303">
        <v>1</v>
      </c>
      <c r="B342" s="303">
        <v>92.3</v>
      </c>
      <c r="C342" s="303">
        <v>-3.4658650000000003E-3</v>
      </c>
      <c r="D342" s="304">
        <f t="shared" si="5"/>
        <v>92.303465864999993</v>
      </c>
      <c r="E342" s="305">
        <v>45992</v>
      </c>
      <c r="F342" s="302" t="s">
        <v>69</v>
      </c>
      <c r="G342" s="302" t="s">
        <v>70</v>
      </c>
      <c r="H342" s="302" t="s">
        <v>855</v>
      </c>
      <c r="I342" s="302" t="s">
        <v>181</v>
      </c>
      <c r="J342" s="302">
        <v>135002</v>
      </c>
      <c r="K342" s="302" t="s">
        <v>107</v>
      </c>
      <c r="L342" s="302">
        <v>21744634</v>
      </c>
      <c r="M342" s="302" t="s">
        <v>983</v>
      </c>
      <c r="N342" s="305">
        <v>20271</v>
      </c>
      <c r="O342" s="305">
        <v>20271</v>
      </c>
      <c r="P342" s="302" t="s">
        <v>880</v>
      </c>
    </row>
    <row r="343" spans="1:16">
      <c r="A343" s="303">
        <v>1</v>
      </c>
      <c r="B343" s="303">
        <v>15.38</v>
      </c>
      <c r="C343" s="303">
        <v>-5.7751899999999997E-4</v>
      </c>
      <c r="D343" s="304">
        <f t="shared" si="5"/>
        <v>15.380577519000001</v>
      </c>
      <c r="E343" s="305">
        <v>45992</v>
      </c>
      <c r="F343" s="302" t="s">
        <v>69</v>
      </c>
      <c r="G343" s="302" t="s">
        <v>70</v>
      </c>
      <c r="H343" s="302" t="s">
        <v>855</v>
      </c>
      <c r="I343" s="302" t="s">
        <v>181</v>
      </c>
      <c r="J343" s="302">
        <v>135002</v>
      </c>
      <c r="K343" s="302" t="s">
        <v>107</v>
      </c>
      <c r="L343" s="302">
        <v>21744639</v>
      </c>
      <c r="M343" s="302" t="s">
        <v>982</v>
      </c>
      <c r="N343" s="305">
        <v>20271</v>
      </c>
      <c r="O343" s="305">
        <v>20271</v>
      </c>
      <c r="P343" s="302" t="s">
        <v>880</v>
      </c>
    </row>
    <row r="344" spans="1:16">
      <c r="A344" s="303">
        <v>1</v>
      </c>
      <c r="B344" s="303">
        <v>461.5</v>
      </c>
      <c r="C344" s="303">
        <v>-1.6078660000000002E-2</v>
      </c>
      <c r="D344" s="304">
        <f t="shared" si="5"/>
        <v>461.51607866000001</v>
      </c>
      <c r="E344" s="305">
        <v>45992</v>
      </c>
      <c r="F344" s="302" t="s">
        <v>69</v>
      </c>
      <c r="G344" s="302" t="s">
        <v>70</v>
      </c>
      <c r="H344" s="302" t="s">
        <v>855</v>
      </c>
      <c r="I344" s="302" t="s">
        <v>181</v>
      </c>
      <c r="J344" s="302">
        <v>135002</v>
      </c>
      <c r="K344" s="302" t="s">
        <v>107</v>
      </c>
      <c r="L344" s="302">
        <v>21744724</v>
      </c>
      <c r="M344" s="302" t="s">
        <v>984</v>
      </c>
      <c r="N344" s="305">
        <v>25385</v>
      </c>
      <c r="O344" s="305">
        <v>25385</v>
      </c>
      <c r="P344" s="302" t="s">
        <v>880</v>
      </c>
    </row>
    <row r="345" spans="1:16">
      <c r="A345" s="303">
        <v>1</v>
      </c>
      <c r="B345" s="303">
        <v>10.26</v>
      </c>
      <c r="C345" s="303">
        <v>-3.85263E-4</v>
      </c>
      <c r="D345" s="304">
        <f t="shared" si="5"/>
        <v>10.260385263</v>
      </c>
      <c r="E345" s="305">
        <v>45992</v>
      </c>
      <c r="F345" s="302" t="s">
        <v>69</v>
      </c>
      <c r="G345" s="302" t="s">
        <v>70</v>
      </c>
      <c r="H345" s="302" t="s">
        <v>855</v>
      </c>
      <c r="I345" s="302" t="s">
        <v>181</v>
      </c>
      <c r="J345" s="302">
        <v>135002</v>
      </c>
      <c r="K345" s="302" t="s">
        <v>107</v>
      </c>
      <c r="L345" s="302">
        <v>21744610</v>
      </c>
      <c r="M345" s="302" t="s">
        <v>975</v>
      </c>
      <c r="N345" s="305">
        <v>20271</v>
      </c>
      <c r="O345" s="305">
        <v>20271</v>
      </c>
      <c r="P345" s="302" t="s">
        <v>880</v>
      </c>
    </row>
    <row r="346" spans="1:16">
      <c r="A346" s="303">
        <v>1</v>
      </c>
      <c r="B346" s="303">
        <v>22.97</v>
      </c>
      <c r="C346" s="303">
        <v>-8.6252350000000008E-4</v>
      </c>
      <c r="D346" s="304">
        <f t="shared" si="5"/>
        <v>22.970862523499999</v>
      </c>
      <c r="E346" s="305">
        <v>45992</v>
      </c>
      <c r="F346" s="302" t="s">
        <v>69</v>
      </c>
      <c r="G346" s="302" t="s">
        <v>70</v>
      </c>
      <c r="H346" s="302" t="s">
        <v>855</v>
      </c>
      <c r="I346" s="302" t="s">
        <v>181</v>
      </c>
      <c r="J346" s="302">
        <v>135002</v>
      </c>
      <c r="K346" s="302" t="s">
        <v>107</v>
      </c>
      <c r="L346" s="302">
        <v>21744615</v>
      </c>
      <c r="M346" s="302" t="s">
        <v>979</v>
      </c>
      <c r="N346" s="305">
        <v>20271</v>
      </c>
      <c r="O346" s="305">
        <v>20271</v>
      </c>
      <c r="P346" s="302" t="s">
        <v>880</v>
      </c>
    </row>
    <row r="347" spans="1:16">
      <c r="A347" s="303">
        <v>3</v>
      </c>
      <c r="B347" s="303">
        <v>138.85</v>
      </c>
      <c r="C347" s="303">
        <v>-5.2138175000000005E-3</v>
      </c>
      <c r="D347" s="304">
        <f t="shared" si="5"/>
        <v>138.85521381749999</v>
      </c>
      <c r="E347" s="305">
        <v>45992</v>
      </c>
      <c r="F347" s="302" t="s">
        <v>69</v>
      </c>
      <c r="G347" s="302" t="s">
        <v>70</v>
      </c>
      <c r="H347" s="302" t="s">
        <v>855</v>
      </c>
      <c r="I347" s="302" t="s">
        <v>181</v>
      </c>
      <c r="J347" s="302">
        <v>135002</v>
      </c>
      <c r="K347" s="302" t="s">
        <v>107</v>
      </c>
      <c r="L347" s="302">
        <v>21744627</v>
      </c>
      <c r="M347" s="302" t="s">
        <v>981</v>
      </c>
      <c r="N347" s="305">
        <v>20271</v>
      </c>
      <c r="O347" s="305">
        <v>20271</v>
      </c>
      <c r="P347" s="302" t="s">
        <v>880</v>
      </c>
    </row>
    <row r="348" spans="1:16">
      <c r="A348" s="303">
        <v>2</v>
      </c>
      <c r="B348" s="303">
        <v>82.02</v>
      </c>
      <c r="C348" s="303">
        <v>-3.0798510000000002E-3</v>
      </c>
      <c r="D348" s="304">
        <f t="shared" si="5"/>
        <v>82.023079850999991</v>
      </c>
      <c r="E348" s="305">
        <v>45992</v>
      </c>
      <c r="F348" s="302" t="s">
        <v>69</v>
      </c>
      <c r="G348" s="302" t="s">
        <v>70</v>
      </c>
      <c r="H348" s="302" t="s">
        <v>855</v>
      </c>
      <c r="I348" s="302" t="s">
        <v>181</v>
      </c>
      <c r="J348" s="302">
        <v>135002</v>
      </c>
      <c r="K348" s="302" t="s">
        <v>107</v>
      </c>
      <c r="L348" s="302">
        <v>21744605</v>
      </c>
      <c r="M348" s="302" t="s">
        <v>978</v>
      </c>
      <c r="N348" s="305">
        <v>20271</v>
      </c>
      <c r="O348" s="305">
        <v>20271</v>
      </c>
      <c r="P348" s="302" t="s">
        <v>880</v>
      </c>
    </row>
    <row r="349" spans="1:16">
      <c r="A349" s="303">
        <v>1</v>
      </c>
      <c r="B349" s="303">
        <v>15.38</v>
      </c>
      <c r="C349" s="303">
        <v>-5.7751899999999997E-4</v>
      </c>
      <c r="D349" s="304">
        <f t="shared" si="5"/>
        <v>15.380577519000001</v>
      </c>
      <c r="E349" s="305">
        <v>45992</v>
      </c>
      <c r="F349" s="302" t="s">
        <v>69</v>
      </c>
      <c r="G349" s="302" t="s">
        <v>70</v>
      </c>
      <c r="H349" s="302" t="s">
        <v>855</v>
      </c>
      <c r="I349" s="302" t="s">
        <v>181</v>
      </c>
      <c r="J349" s="302">
        <v>135002</v>
      </c>
      <c r="K349" s="302" t="s">
        <v>107</v>
      </c>
      <c r="L349" s="302">
        <v>21744644</v>
      </c>
      <c r="M349" s="302" t="s">
        <v>980</v>
      </c>
      <c r="N349" s="305">
        <v>20271</v>
      </c>
      <c r="O349" s="305">
        <v>20271</v>
      </c>
      <c r="P349" s="302" t="s">
        <v>880</v>
      </c>
    </row>
    <row r="350" spans="1:16">
      <c r="A350" s="303">
        <v>2</v>
      </c>
      <c r="B350" s="303">
        <v>471.8</v>
      </c>
      <c r="C350" s="303">
        <v>-1.771609E-2</v>
      </c>
      <c r="D350" s="304">
        <f t="shared" si="5"/>
        <v>471.81771609000003</v>
      </c>
      <c r="E350" s="305">
        <v>45992</v>
      </c>
      <c r="F350" s="302" t="s">
        <v>69</v>
      </c>
      <c r="G350" s="302" t="s">
        <v>70</v>
      </c>
      <c r="H350" s="302" t="s">
        <v>855</v>
      </c>
      <c r="I350" s="302" t="s">
        <v>181</v>
      </c>
      <c r="J350" s="302">
        <v>135002</v>
      </c>
      <c r="K350" s="302" t="s">
        <v>107</v>
      </c>
      <c r="L350" s="302">
        <v>21744649</v>
      </c>
      <c r="M350" s="302" t="s">
        <v>976</v>
      </c>
      <c r="N350" s="305">
        <v>20271</v>
      </c>
      <c r="O350" s="305">
        <v>20271</v>
      </c>
      <c r="P350" s="302" t="s">
        <v>880</v>
      </c>
    </row>
    <row r="351" spans="1:16">
      <c r="A351" s="303">
        <v>0</v>
      </c>
      <c r="B351" s="303">
        <v>12.83</v>
      </c>
      <c r="C351" s="303">
        <v>3.8677655429</v>
      </c>
      <c r="D351" s="304">
        <f t="shared" si="5"/>
        <v>8.9622344570999992</v>
      </c>
      <c r="E351" s="305">
        <v>45992</v>
      </c>
      <c r="F351" s="302" t="s">
        <v>69</v>
      </c>
      <c r="G351" s="302" t="s">
        <v>70</v>
      </c>
      <c r="H351" s="302" t="s">
        <v>855</v>
      </c>
      <c r="I351" s="302" t="s">
        <v>181</v>
      </c>
      <c r="J351" s="302">
        <v>135500</v>
      </c>
      <c r="K351" s="302" t="s">
        <v>83</v>
      </c>
      <c r="L351" s="302">
        <v>21744888</v>
      </c>
      <c r="M351" s="302" t="s">
        <v>879</v>
      </c>
      <c r="N351" s="305">
        <v>33786</v>
      </c>
      <c r="O351" s="305">
        <v>33786</v>
      </c>
      <c r="P351" s="302" t="s">
        <v>880</v>
      </c>
    </row>
    <row r="352" spans="1:16">
      <c r="A352" s="303">
        <v>2</v>
      </c>
      <c r="B352" s="303">
        <v>387.2</v>
      </c>
      <c r="C352" s="303">
        <v>168.99194153600001</v>
      </c>
      <c r="D352" s="304">
        <f t="shared" si="5"/>
        <v>218.20805846399998</v>
      </c>
      <c r="E352" s="305">
        <v>45992</v>
      </c>
      <c r="F352" s="302" t="s">
        <v>69</v>
      </c>
      <c r="G352" s="302" t="s">
        <v>70</v>
      </c>
      <c r="H352" s="302" t="s">
        <v>855</v>
      </c>
      <c r="I352" s="302" t="s">
        <v>181</v>
      </c>
      <c r="J352" s="302">
        <v>135500</v>
      </c>
      <c r="K352" s="302" t="s">
        <v>83</v>
      </c>
      <c r="L352" s="302">
        <v>21744831</v>
      </c>
      <c r="M352" s="302" t="s">
        <v>879</v>
      </c>
      <c r="N352" s="305">
        <v>28307</v>
      </c>
      <c r="O352" s="305">
        <v>28307</v>
      </c>
      <c r="P352" s="302" t="s">
        <v>880</v>
      </c>
    </row>
    <row r="353" spans="1:16">
      <c r="A353" s="303">
        <v>4</v>
      </c>
      <c r="B353" s="303">
        <v>149.55000000000001</v>
      </c>
      <c r="C353" s="303">
        <v>76.036738395</v>
      </c>
      <c r="D353" s="304">
        <f t="shared" si="5"/>
        <v>73.513261605000011</v>
      </c>
      <c r="E353" s="305">
        <v>45992</v>
      </c>
      <c r="F353" s="302" t="s">
        <v>69</v>
      </c>
      <c r="G353" s="302" t="s">
        <v>70</v>
      </c>
      <c r="H353" s="302" t="s">
        <v>855</v>
      </c>
      <c r="I353" s="302" t="s">
        <v>181</v>
      </c>
      <c r="J353" s="302">
        <v>135500</v>
      </c>
      <c r="K353" s="302" t="s">
        <v>83</v>
      </c>
      <c r="L353" s="302">
        <v>21744745</v>
      </c>
      <c r="M353" s="302" t="s">
        <v>879</v>
      </c>
      <c r="N353" s="305">
        <v>25385</v>
      </c>
      <c r="O353" s="305">
        <v>25385</v>
      </c>
      <c r="P353" s="302" t="s">
        <v>880</v>
      </c>
    </row>
    <row r="354" spans="1:16">
      <c r="A354" s="303">
        <v>0</v>
      </c>
      <c r="B354" s="303">
        <v>19.25</v>
      </c>
      <c r="C354" s="303">
        <v>5.8031556274999998</v>
      </c>
      <c r="D354" s="304">
        <f t="shared" si="5"/>
        <v>13.446844372499999</v>
      </c>
      <c r="E354" s="305">
        <v>45992</v>
      </c>
      <c r="F354" s="302" t="s">
        <v>69</v>
      </c>
      <c r="G354" s="302" t="s">
        <v>70</v>
      </c>
      <c r="H354" s="302" t="s">
        <v>855</v>
      </c>
      <c r="I354" s="302" t="s">
        <v>181</v>
      </c>
      <c r="J354" s="302">
        <v>135500</v>
      </c>
      <c r="K354" s="302" t="s">
        <v>83</v>
      </c>
      <c r="L354" s="302">
        <v>21744923</v>
      </c>
      <c r="M354" s="302" t="s">
        <v>879</v>
      </c>
      <c r="N354" s="305">
        <v>33786</v>
      </c>
      <c r="O354" s="305">
        <v>33786</v>
      </c>
      <c r="P354" s="302" t="s">
        <v>880</v>
      </c>
    </row>
    <row r="355" spans="1:16">
      <c r="A355" s="303">
        <v>9</v>
      </c>
      <c r="B355" s="303">
        <v>194.41</v>
      </c>
      <c r="C355" s="303">
        <v>98.845217728999998</v>
      </c>
      <c r="D355" s="304">
        <f t="shared" si="5"/>
        <v>95.564782270999999</v>
      </c>
      <c r="E355" s="305">
        <v>45992</v>
      </c>
      <c r="F355" s="302" t="s">
        <v>69</v>
      </c>
      <c r="G355" s="302" t="s">
        <v>70</v>
      </c>
      <c r="H355" s="302" t="s">
        <v>855</v>
      </c>
      <c r="I355" s="302" t="s">
        <v>181</v>
      </c>
      <c r="J355" s="302">
        <v>135500</v>
      </c>
      <c r="K355" s="302" t="s">
        <v>83</v>
      </c>
      <c r="L355" s="302">
        <v>21744696</v>
      </c>
      <c r="M355" s="302" t="s">
        <v>879</v>
      </c>
      <c r="N355" s="305">
        <v>25385</v>
      </c>
      <c r="O355" s="305">
        <v>25385</v>
      </c>
      <c r="P355" s="302" t="s">
        <v>880</v>
      </c>
    </row>
    <row r="356" spans="1:16">
      <c r="A356" s="303">
        <v>0</v>
      </c>
      <c r="B356" s="303">
        <v>1219.01</v>
      </c>
      <c r="C356" s="303">
        <v>367.4859605963</v>
      </c>
      <c r="D356" s="304">
        <f t="shared" si="5"/>
        <v>851.52403940370004</v>
      </c>
      <c r="E356" s="305">
        <v>45992</v>
      </c>
      <c r="F356" s="302" t="s">
        <v>69</v>
      </c>
      <c r="G356" s="302" t="s">
        <v>70</v>
      </c>
      <c r="H356" s="302" t="s">
        <v>855</v>
      </c>
      <c r="I356" s="302" t="s">
        <v>181</v>
      </c>
      <c r="J356" s="302">
        <v>135500</v>
      </c>
      <c r="K356" s="302" t="s">
        <v>83</v>
      </c>
      <c r="L356" s="302">
        <v>21744902</v>
      </c>
      <c r="M356" s="302" t="s">
        <v>879</v>
      </c>
      <c r="N356" s="305">
        <v>33786</v>
      </c>
      <c r="O356" s="305">
        <v>33786</v>
      </c>
      <c r="P356" s="302" t="s">
        <v>880</v>
      </c>
    </row>
    <row r="357" spans="1:16">
      <c r="A357" s="303">
        <v>0</v>
      </c>
      <c r="B357" s="303">
        <v>19.25</v>
      </c>
      <c r="C357" s="303">
        <v>5.8031556274999998</v>
      </c>
      <c r="D357" s="304">
        <f t="shared" si="5"/>
        <v>13.446844372499999</v>
      </c>
      <c r="E357" s="305">
        <v>45992</v>
      </c>
      <c r="F357" s="302" t="s">
        <v>69</v>
      </c>
      <c r="G357" s="302" t="s">
        <v>70</v>
      </c>
      <c r="H357" s="302" t="s">
        <v>855</v>
      </c>
      <c r="I357" s="302" t="s">
        <v>181</v>
      </c>
      <c r="J357" s="302">
        <v>135500</v>
      </c>
      <c r="K357" s="302" t="s">
        <v>83</v>
      </c>
      <c r="L357" s="302">
        <v>21744909</v>
      </c>
      <c r="M357" s="302" t="s">
        <v>879</v>
      </c>
      <c r="N357" s="305">
        <v>33786</v>
      </c>
      <c r="O357" s="305">
        <v>33786</v>
      </c>
      <c r="P357" s="302" t="s">
        <v>880</v>
      </c>
    </row>
    <row r="358" spans="1:16">
      <c r="A358" s="303">
        <v>4</v>
      </c>
      <c r="B358" s="303">
        <v>553.14</v>
      </c>
      <c r="C358" s="303">
        <v>241.41581234820001</v>
      </c>
      <c r="D358" s="304">
        <f t="shared" si="5"/>
        <v>311.72418765179998</v>
      </c>
      <c r="E358" s="305">
        <v>45992</v>
      </c>
      <c r="F358" s="302" t="s">
        <v>69</v>
      </c>
      <c r="G358" s="302" t="s">
        <v>70</v>
      </c>
      <c r="H358" s="302" t="s">
        <v>855</v>
      </c>
      <c r="I358" s="302" t="s">
        <v>181</v>
      </c>
      <c r="J358" s="302">
        <v>135500</v>
      </c>
      <c r="K358" s="302" t="s">
        <v>83</v>
      </c>
      <c r="L358" s="302">
        <v>21744824</v>
      </c>
      <c r="M358" s="302" t="s">
        <v>879</v>
      </c>
      <c r="N358" s="305">
        <v>28307</v>
      </c>
      <c r="O358" s="305">
        <v>28307</v>
      </c>
      <c r="P358" s="302" t="s">
        <v>880</v>
      </c>
    </row>
    <row r="359" spans="1:16">
      <c r="A359" s="303">
        <v>22</v>
      </c>
      <c r="B359" s="303">
        <v>572.63</v>
      </c>
      <c r="C359" s="303">
        <v>291.14622204699998</v>
      </c>
      <c r="D359" s="304">
        <f t="shared" si="5"/>
        <v>281.48377795300001</v>
      </c>
      <c r="E359" s="305">
        <v>45992</v>
      </c>
      <c r="F359" s="302" t="s">
        <v>69</v>
      </c>
      <c r="G359" s="302" t="s">
        <v>70</v>
      </c>
      <c r="H359" s="302" t="s">
        <v>855</v>
      </c>
      <c r="I359" s="302" t="s">
        <v>181</v>
      </c>
      <c r="J359" s="302">
        <v>135500</v>
      </c>
      <c r="K359" s="302" t="s">
        <v>83</v>
      </c>
      <c r="L359" s="302">
        <v>21744710</v>
      </c>
      <c r="M359" s="302" t="s">
        <v>879</v>
      </c>
      <c r="N359" s="305">
        <v>25385</v>
      </c>
      <c r="O359" s="305">
        <v>25385</v>
      </c>
      <c r="P359" s="302" t="s">
        <v>880</v>
      </c>
    </row>
    <row r="360" spans="1:16">
      <c r="A360" s="303">
        <v>0</v>
      </c>
      <c r="B360" s="303">
        <v>0</v>
      </c>
      <c r="C360" s="303">
        <v>0</v>
      </c>
      <c r="D360" s="304">
        <f t="shared" si="5"/>
        <v>0</v>
      </c>
      <c r="E360" s="305">
        <v>45992</v>
      </c>
      <c r="F360" s="302" t="s">
        <v>69</v>
      </c>
      <c r="G360" s="302" t="s">
        <v>70</v>
      </c>
      <c r="H360" s="302" t="s">
        <v>855</v>
      </c>
      <c r="I360" s="302" t="s">
        <v>181</v>
      </c>
      <c r="J360" s="302">
        <v>135500</v>
      </c>
      <c r="K360" s="302" t="s">
        <v>83</v>
      </c>
      <c r="L360" s="302">
        <v>21744869</v>
      </c>
      <c r="M360" s="302" t="s">
        <v>879</v>
      </c>
      <c r="N360" s="305">
        <v>31594</v>
      </c>
      <c r="O360" s="305">
        <v>31594</v>
      </c>
      <c r="P360" s="302" t="s">
        <v>880</v>
      </c>
    </row>
    <row r="361" spans="1:16">
      <c r="A361" s="303">
        <v>1</v>
      </c>
      <c r="B361" s="303">
        <v>4.46</v>
      </c>
      <c r="C361" s="303">
        <v>2.2269999810000001</v>
      </c>
      <c r="D361" s="304">
        <f t="shared" si="5"/>
        <v>2.2330000189999999</v>
      </c>
      <c r="E361" s="305">
        <v>45992</v>
      </c>
      <c r="F361" s="302" t="s">
        <v>69</v>
      </c>
      <c r="G361" s="302" t="s">
        <v>70</v>
      </c>
      <c r="H361" s="302" t="s">
        <v>855</v>
      </c>
      <c r="I361" s="302" t="s">
        <v>181</v>
      </c>
      <c r="J361" s="302">
        <v>135500</v>
      </c>
      <c r="K361" s="302" t="s">
        <v>83</v>
      </c>
      <c r="L361" s="302">
        <v>21744773</v>
      </c>
      <c r="M361" s="302" t="s">
        <v>879</v>
      </c>
      <c r="N361" s="305">
        <v>25750</v>
      </c>
      <c r="O361" s="305">
        <v>25750</v>
      </c>
      <c r="P361" s="302" t="s">
        <v>880</v>
      </c>
    </row>
    <row r="362" spans="1:16">
      <c r="A362" s="303">
        <v>1</v>
      </c>
      <c r="B362" s="303">
        <v>36.85</v>
      </c>
      <c r="C362" s="303">
        <v>18.735899764999999</v>
      </c>
      <c r="D362" s="304">
        <f t="shared" si="5"/>
        <v>18.114100235000002</v>
      </c>
      <c r="E362" s="305">
        <v>45992</v>
      </c>
      <c r="F362" s="302" t="s">
        <v>69</v>
      </c>
      <c r="G362" s="302" t="s">
        <v>70</v>
      </c>
      <c r="H362" s="302" t="s">
        <v>855</v>
      </c>
      <c r="I362" s="302" t="s">
        <v>181</v>
      </c>
      <c r="J362" s="302">
        <v>135500</v>
      </c>
      <c r="K362" s="302" t="s">
        <v>83</v>
      </c>
      <c r="L362" s="302">
        <v>21744731</v>
      </c>
      <c r="M362" s="302" t="s">
        <v>879</v>
      </c>
      <c r="N362" s="305">
        <v>25385</v>
      </c>
      <c r="O362" s="305">
        <v>25385</v>
      </c>
      <c r="P362" s="302" t="s">
        <v>880</v>
      </c>
    </row>
    <row r="363" spans="1:16">
      <c r="A363" s="303">
        <v>1</v>
      </c>
      <c r="B363" s="303">
        <v>6586.63</v>
      </c>
      <c r="C363" s="303">
        <v>266.72551598370001</v>
      </c>
      <c r="D363" s="304">
        <f t="shared" si="5"/>
        <v>6319.9044840163006</v>
      </c>
      <c r="E363" s="305">
        <v>45992</v>
      </c>
      <c r="F363" s="302" t="s">
        <v>69</v>
      </c>
      <c r="G363" s="302" t="s">
        <v>70</v>
      </c>
      <c r="H363" s="302" t="s">
        <v>855</v>
      </c>
      <c r="I363" s="302" t="s">
        <v>181</v>
      </c>
      <c r="J363" s="302">
        <v>135500</v>
      </c>
      <c r="K363" s="302" t="s">
        <v>128</v>
      </c>
      <c r="L363" s="302">
        <v>34777963</v>
      </c>
      <c r="M363" s="302" t="s">
        <v>866</v>
      </c>
      <c r="N363" s="305">
        <v>44469</v>
      </c>
      <c r="O363" s="305">
        <v>44197</v>
      </c>
      <c r="P363" s="302" t="s">
        <v>985</v>
      </c>
    </row>
    <row r="364" spans="1:16">
      <c r="A364" s="303">
        <v>1</v>
      </c>
      <c r="B364" s="303">
        <v>8169.29</v>
      </c>
      <c r="C364" s="303">
        <v>404.3297772523</v>
      </c>
      <c r="D364" s="304">
        <f t="shared" si="5"/>
        <v>7764.9602227476998</v>
      </c>
      <c r="E364" s="305">
        <v>45992</v>
      </c>
      <c r="F364" s="302" t="s">
        <v>69</v>
      </c>
      <c r="G364" s="302" t="s">
        <v>70</v>
      </c>
      <c r="H364" s="302" t="s">
        <v>855</v>
      </c>
      <c r="I364" s="302" t="s">
        <v>181</v>
      </c>
      <c r="J364" s="302">
        <v>135500</v>
      </c>
      <c r="K364" s="302" t="s">
        <v>128</v>
      </c>
      <c r="L364" s="302">
        <v>34796432</v>
      </c>
      <c r="M364" s="302" t="s">
        <v>866</v>
      </c>
      <c r="N364" s="305">
        <v>44130</v>
      </c>
      <c r="O364" s="305">
        <v>43831</v>
      </c>
      <c r="P364" s="302" t="s">
        <v>986</v>
      </c>
    </row>
    <row r="365" spans="1:16">
      <c r="A365" s="303">
        <v>0</v>
      </c>
      <c r="B365" s="303">
        <v>0</v>
      </c>
      <c r="C365" s="303">
        <v>0</v>
      </c>
      <c r="D365" s="304">
        <f t="shared" si="5"/>
        <v>0</v>
      </c>
      <c r="E365" s="305">
        <v>45992</v>
      </c>
      <c r="F365" s="302" t="s">
        <v>69</v>
      </c>
      <c r="G365" s="302" t="s">
        <v>70</v>
      </c>
      <c r="H365" s="302" t="s">
        <v>855</v>
      </c>
      <c r="I365" s="302" t="s">
        <v>181</v>
      </c>
      <c r="J365" s="302">
        <v>135500</v>
      </c>
      <c r="K365" s="302" t="s">
        <v>84</v>
      </c>
      <c r="L365" s="302">
        <v>30168823</v>
      </c>
      <c r="M365" s="302" t="s">
        <v>988</v>
      </c>
      <c r="N365" s="305">
        <v>44130</v>
      </c>
      <c r="O365" s="305">
        <v>44105</v>
      </c>
      <c r="P365" s="302" t="s">
        <v>986</v>
      </c>
    </row>
    <row r="366" spans="1:16">
      <c r="A366" s="303">
        <v>0</v>
      </c>
      <c r="B366" s="303">
        <v>0</v>
      </c>
      <c r="C366" s="303">
        <v>0</v>
      </c>
      <c r="D366" s="304">
        <f t="shared" si="5"/>
        <v>0</v>
      </c>
      <c r="E366" s="305">
        <v>45992</v>
      </c>
      <c r="F366" s="302" t="s">
        <v>69</v>
      </c>
      <c r="G366" s="302" t="s">
        <v>70</v>
      </c>
      <c r="H366" s="302" t="s">
        <v>855</v>
      </c>
      <c r="I366" s="302" t="s">
        <v>181</v>
      </c>
      <c r="J366" s="302">
        <v>135500</v>
      </c>
      <c r="K366" s="302" t="s">
        <v>84</v>
      </c>
      <c r="L366" s="302">
        <v>30577547</v>
      </c>
      <c r="M366" s="302" t="s">
        <v>988</v>
      </c>
      <c r="N366" s="305">
        <v>44130</v>
      </c>
      <c r="O366" s="305">
        <v>44166</v>
      </c>
      <c r="P366" s="302" t="s">
        <v>986</v>
      </c>
    </row>
    <row r="367" spans="1:16">
      <c r="A367" s="303">
        <v>0</v>
      </c>
      <c r="B367" s="303">
        <v>0</v>
      </c>
      <c r="C367" s="303">
        <v>0</v>
      </c>
      <c r="D367" s="304">
        <f t="shared" si="5"/>
        <v>0</v>
      </c>
      <c r="E367" s="305">
        <v>45992</v>
      </c>
      <c r="F367" s="302" t="s">
        <v>69</v>
      </c>
      <c r="G367" s="302" t="s">
        <v>70</v>
      </c>
      <c r="H367" s="302" t="s">
        <v>855</v>
      </c>
      <c r="I367" s="302" t="s">
        <v>181</v>
      </c>
      <c r="J367" s="302">
        <v>135500</v>
      </c>
      <c r="K367" s="302" t="s">
        <v>84</v>
      </c>
      <c r="L367" s="302">
        <v>33819037</v>
      </c>
      <c r="M367" s="302" t="s">
        <v>987</v>
      </c>
      <c r="N367" s="305">
        <v>44469</v>
      </c>
      <c r="O367" s="305">
        <v>44440</v>
      </c>
      <c r="P367" s="302" t="s">
        <v>985</v>
      </c>
    </row>
    <row r="368" spans="1:16">
      <c r="A368" s="303">
        <v>0</v>
      </c>
      <c r="B368" s="303">
        <v>0</v>
      </c>
      <c r="C368" s="303">
        <v>0</v>
      </c>
      <c r="D368" s="304">
        <f t="shared" si="5"/>
        <v>0</v>
      </c>
      <c r="E368" s="305">
        <v>45992</v>
      </c>
      <c r="F368" s="302" t="s">
        <v>69</v>
      </c>
      <c r="G368" s="302" t="s">
        <v>70</v>
      </c>
      <c r="H368" s="302" t="s">
        <v>855</v>
      </c>
      <c r="I368" s="302" t="s">
        <v>181</v>
      </c>
      <c r="J368" s="302">
        <v>135500</v>
      </c>
      <c r="K368" s="302" t="s">
        <v>84</v>
      </c>
      <c r="L368" s="302">
        <v>34060308</v>
      </c>
      <c r="M368" s="302" t="s">
        <v>987</v>
      </c>
      <c r="N368" s="305">
        <v>44469</v>
      </c>
      <c r="O368" s="305">
        <v>44501</v>
      </c>
      <c r="P368" s="302" t="s">
        <v>985</v>
      </c>
    </row>
    <row r="369" spans="1:16">
      <c r="A369" s="303">
        <v>0</v>
      </c>
      <c r="B369" s="303">
        <v>0</v>
      </c>
      <c r="C369" s="303">
        <v>0</v>
      </c>
      <c r="D369" s="304">
        <f t="shared" si="5"/>
        <v>0</v>
      </c>
      <c r="E369" s="305">
        <v>45992</v>
      </c>
      <c r="F369" s="302" t="s">
        <v>69</v>
      </c>
      <c r="G369" s="302" t="s">
        <v>70</v>
      </c>
      <c r="H369" s="302" t="s">
        <v>855</v>
      </c>
      <c r="I369" s="302" t="s">
        <v>181</v>
      </c>
      <c r="J369" s="302">
        <v>135500</v>
      </c>
      <c r="K369" s="302" t="s">
        <v>132</v>
      </c>
      <c r="L369" s="302">
        <v>29785399</v>
      </c>
      <c r="M369" s="302" t="s">
        <v>869</v>
      </c>
      <c r="N369" s="305">
        <v>43608</v>
      </c>
      <c r="O369" s="305">
        <v>43466</v>
      </c>
      <c r="P369" s="302" t="s">
        <v>968</v>
      </c>
    </row>
    <row r="370" spans="1:16">
      <c r="A370" s="303">
        <v>0</v>
      </c>
      <c r="B370" s="303">
        <v>0</v>
      </c>
      <c r="C370" s="303">
        <v>0</v>
      </c>
      <c r="D370" s="304">
        <f t="shared" si="5"/>
        <v>0</v>
      </c>
      <c r="E370" s="305">
        <v>45992</v>
      </c>
      <c r="F370" s="302" t="s">
        <v>69</v>
      </c>
      <c r="G370" s="302" t="s">
        <v>70</v>
      </c>
      <c r="H370" s="302" t="s">
        <v>855</v>
      </c>
      <c r="I370" s="302" t="s">
        <v>181</v>
      </c>
      <c r="J370" s="302">
        <v>135500</v>
      </c>
      <c r="K370" s="302" t="s">
        <v>134</v>
      </c>
      <c r="L370" s="302">
        <v>29785411</v>
      </c>
      <c r="M370" s="302" t="s">
        <v>871</v>
      </c>
      <c r="N370" s="305">
        <v>43608</v>
      </c>
      <c r="O370" s="305">
        <v>43466</v>
      </c>
      <c r="P370" s="302" t="s">
        <v>968</v>
      </c>
    </row>
    <row r="371" spans="1:16">
      <c r="A371" s="303">
        <v>3</v>
      </c>
      <c r="B371" s="303">
        <v>25983.4</v>
      </c>
      <c r="C371" s="303">
        <v>1286.019021758</v>
      </c>
      <c r="D371" s="304">
        <f t="shared" si="5"/>
        <v>24697.380978242003</v>
      </c>
      <c r="E371" s="305">
        <v>45992</v>
      </c>
      <c r="F371" s="302" t="s">
        <v>69</v>
      </c>
      <c r="G371" s="302" t="s">
        <v>70</v>
      </c>
      <c r="H371" s="302" t="s">
        <v>855</v>
      </c>
      <c r="I371" s="302" t="s">
        <v>181</v>
      </c>
      <c r="J371" s="302">
        <v>135500</v>
      </c>
      <c r="K371" s="302" t="s">
        <v>135</v>
      </c>
      <c r="L371" s="302">
        <v>34796425</v>
      </c>
      <c r="M371" s="302" t="s">
        <v>872</v>
      </c>
      <c r="N371" s="305">
        <v>44130</v>
      </c>
      <c r="O371" s="305">
        <v>43831</v>
      </c>
      <c r="P371" s="302" t="s">
        <v>986</v>
      </c>
    </row>
    <row r="372" spans="1:16">
      <c r="A372" s="303">
        <v>1</v>
      </c>
      <c r="B372" s="303">
        <v>37201.450000000004</v>
      </c>
      <c r="C372" s="303">
        <v>2176.0151144875003</v>
      </c>
      <c r="D372" s="304">
        <f t="shared" si="5"/>
        <v>35025.434885512506</v>
      </c>
      <c r="E372" s="305">
        <v>45992</v>
      </c>
      <c r="F372" s="302" t="s">
        <v>69</v>
      </c>
      <c r="G372" s="302" t="s">
        <v>70</v>
      </c>
      <c r="H372" s="302" t="s">
        <v>855</v>
      </c>
      <c r="I372" s="302" t="s">
        <v>181</v>
      </c>
      <c r="J372" s="302">
        <v>135500</v>
      </c>
      <c r="K372" s="302" t="s">
        <v>135</v>
      </c>
      <c r="L372" s="302">
        <v>29785427</v>
      </c>
      <c r="M372" s="302" t="s">
        <v>967</v>
      </c>
      <c r="N372" s="305">
        <v>43608</v>
      </c>
      <c r="O372" s="305">
        <v>43466</v>
      </c>
      <c r="P372" s="302" t="s">
        <v>968</v>
      </c>
    </row>
    <row r="373" spans="1:16">
      <c r="A373" s="303">
        <v>0</v>
      </c>
      <c r="B373" s="303">
        <v>173.23</v>
      </c>
      <c r="C373" s="303">
        <v>52.222371394900001</v>
      </c>
      <c r="D373" s="304">
        <f t="shared" si="5"/>
        <v>121.0076286051</v>
      </c>
      <c r="E373" s="305">
        <v>45992</v>
      </c>
      <c r="F373" s="302" t="s">
        <v>69</v>
      </c>
      <c r="G373" s="302" t="s">
        <v>70</v>
      </c>
      <c r="H373" s="302" t="s">
        <v>855</v>
      </c>
      <c r="I373" s="302" t="s">
        <v>181</v>
      </c>
      <c r="J373" s="302">
        <v>135500</v>
      </c>
      <c r="K373" s="302" t="s">
        <v>86</v>
      </c>
      <c r="L373" s="302">
        <v>21744930</v>
      </c>
      <c r="M373" s="302" t="s">
        <v>885</v>
      </c>
      <c r="N373" s="305">
        <v>33786</v>
      </c>
      <c r="O373" s="305">
        <v>33786</v>
      </c>
      <c r="P373" s="302" t="s">
        <v>880</v>
      </c>
    </row>
    <row r="374" spans="1:16">
      <c r="A374" s="303">
        <v>0</v>
      </c>
      <c r="B374" s="303">
        <v>173.23</v>
      </c>
      <c r="C374" s="303">
        <v>52.222371394900001</v>
      </c>
      <c r="D374" s="304">
        <f t="shared" si="5"/>
        <v>121.0076286051</v>
      </c>
      <c r="E374" s="305">
        <v>45992</v>
      </c>
      <c r="F374" s="302" t="s">
        <v>69</v>
      </c>
      <c r="G374" s="302" t="s">
        <v>70</v>
      </c>
      <c r="H374" s="302" t="s">
        <v>855</v>
      </c>
      <c r="I374" s="302" t="s">
        <v>181</v>
      </c>
      <c r="J374" s="302">
        <v>135500</v>
      </c>
      <c r="K374" s="302" t="s">
        <v>86</v>
      </c>
      <c r="L374" s="302">
        <v>21744895</v>
      </c>
      <c r="M374" s="302" t="s">
        <v>885</v>
      </c>
      <c r="N374" s="305">
        <v>33786</v>
      </c>
      <c r="O374" s="305">
        <v>33786</v>
      </c>
      <c r="P374" s="302" t="s">
        <v>880</v>
      </c>
    </row>
    <row r="375" spans="1:16">
      <c r="A375" s="303">
        <v>22</v>
      </c>
      <c r="B375" s="303">
        <v>5153.6900000000005</v>
      </c>
      <c r="C375" s="303">
        <v>2620.3261671610003</v>
      </c>
      <c r="D375" s="304">
        <f t="shared" si="5"/>
        <v>2533.3638328390002</v>
      </c>
      <c r="E375" s="305">
        <v>45992</v>
      </c>
      <c r="F375" s="302" t="s">
        <v>69</v>
      </c>
      <c r="G375" s="302" t="s">
        <v>70</v>
      </c>
      <c r="H375" s="302" t="s">
        <v>855</v>
      </c>
      <c r="I375" s="302" t="s">
        <v>181</v>
      </c>
      <c r="J375" s="302">
        <v>135500</v>
      </c>
      <c r="K375" s="302" t="s">
        <v>86</v>
      </c>
      <c r="L375" s="302">
        <v>21744689</v>
      </c>
      <c r="M375" s="302" t="s">
        <v>885</v>
      </c>
      <c r="N375" s="305">
        <v>25385</v>
      </c>
      <c r="O375" s="305">
        <v>25385</v>
      </c>
      <c r="P375" s="302" t="s">
        <v>880</v>
      </c>
    </row>
    <row r="376" spans="1:16">
      <c r="A376" s="303">
        <v>1</v>
      </c>
      <c r="B376" s="303">
        <v>40.14</v>
      </c>
      <c r="C376" s="303">
        <v>20.042999828999999</v>
      </c>
      <c r="D376" s="304">
        <f t="shared" si="5"/>
        <v>20.097000171000001</v>
      </c>
      <c r="E376" s="305">
        <v>45992</v>
      </c>
      <c r="F376" s="302" t="s">
        <v>69</v>
      </c>
      <c r="G376" s="302" t="s">
        <v>70</v>
      </c>
      <c r="H376" s="302" t="s">
        <v>855</v>
      </c>
      <c r="I376" s="302" t="s">
        <v>181</v>
      </c>
      <c r="J376" s="302">
        <v>135500</v>
      </c>
      <c r="K376" s="302" t="s">
        <v>86</v>
      </c>
      <c r="L376" s="302">
        <v>21744766</v>
      </c>
      <c r="M376" s="302" t="s">
        <v>885</v>
      </c>
      <c r="N376" s="305">
        <v>25750</v>
      </c>
      <c r="O376" s="305">
        <v>25750</v>
      </c>
      <c r="P376" s="302" t="s">
        <v>880</v>
      </c>
    </row>
    <row r="377" spans="1:16">
      <c r="A377" s="303">
        <v>1</v>
      </c>
      <c r="B377" s="303">
        <v>331.66</v>
      </c>
      <c r="C377" s="303">
        <v>168.628182254</v>
      </c>
      <c r="D377" s="304">
        <f t="shared" si="5"/>
        <v>163.03181774600003</v>
      </c>
      <c r="E377" s="305">
        <v>45992</v>
      </c>
      <c r="F377" s="302" t="s">
        <v>69</v>
      </c>
      <c r="G377" s="302" t="s">
        <v>70</v>
      </c>
      <c r="H377" s="302" t="s">
        <v>855</v>
      </c>
      <c r="I377" s="302" t="s">
        <v>181</v>
      </c>
      <c r="J377" s="302">
        <v>135500</v>
      </c>
      <c r="K377" s="302" t="s">
        <v>86</v>
      </c>
      <c r="L377" s="302">
        <v>21744738</v>
      </c>
      <c r="M377" s="302" t="s">
        <v>885</v>
      </c>
      <c r="N377" s="305">
        <v>25385</v>
      </c>
      <c r="O377" s="305">
        <v>25385</v>
      </c>
      <c r="P377" s="302" t="s">
        <v>880</v>
      </c>
    </row>
    <row r="378" spans="1:16">
      <c r="A378" s="303">
        <v>7</v>
      </c>
      <c r="B378" s="303">
        <v>2355.44</v>
      </c>
      <c r="C378" s="303">
        <v>1197.592611736</v>
      </c>
      <c r="D378" s="304">
        <f t="shared" si="5"/>
        <v>1157.8473882640001</v>
      </c>
      <c r="E378" s="305">
        <v>45992</v>
      </c>
      <c r="F378" s="302" t="s">
        <v>69</v>
      </c>
      <c r="G378" s="302" t="s">
        <v>70</v>
      </c>
      <c r="H378" s="302" t="s">
        <v>855</v>
      </c>
      <c r="I378" s="302" t="s">
        <v>181</v>
      </c>
      <c r="J378" s="302">
        <v>135500</v>
      </c>
      <c r="K378" s="302" t="s">
        <v>86</v>
      </c>
      <c r="L378" s="302">
        <v>21744703</v>
      </c>
      <c r="M378" s="302" t="s">
        <v>885</v>
      </c>
      <c r="N378" s="305">
        <v>25385</v>
      </c>
      <c r="O378" s="305">
        <v>25385</v>
      </c>
      <c r="P378" s="302" t="s">
        <v>880</v>
      </c>
    </row>
    <row r="379" spans="1:16">
      <c r="A379" s="303">
        <v>3</v>
      </c>
      <c r="B379" s="303">
        <v>583.22</v>
      </c>
      <c r="C379" s="303">
        <v>296.53056881800001</v>
      </c>
      <c r="D379" s="304">
        <f t="shared" si="5"/>
        <v>286.68943118200002</v>
      </c>
      <c r="E379" s="305">
        <v>45992</v>
      </c>
      <c r="F379" s="302" t="s">
        <v>69</v>
      </c>
      <c r="G379" s="302" t="s">
        <v>70</v>
      </c>
      <c r="H379" s="302" t="s">
        <v>855</v>
      </c>
      <c r="I379" s="302" t="s">
        <v>181</v>
      </c>
      <c r="J379" s="302">
        <v>135500</v>
      </c>
      <c r="K379" s="302" t="s">
        <v>86</v>
      </c>
      <c r="L379" s="302">
        <v>21744677</v>
      </c>
      <c r="M379" s="302" t="s">
        <v>885</v>
      </c>
      <c r="N379" s="305">
        <v>25385</v>
      </c>
      <c r="O379" s="305">
        <v>25385</v>
      </c>
      <c r="P379" s="302" t="s">
        <v>880</v>
      </c>
    </row>
    <row r="380" spans="1:16">
      <c r="A380" s="303">
        <v>4</v>
      </c>
      <c r="B380" s="303">
        <v>4978.28</v>
      </c>
      <c r="C380" s="303">
        <v>2172.7510400564001</v>
      </c>
      <c r="D380" s="304">
        <f t="shared" si="5"/>
        <v>2805.5289599435996</v>
      </c>
      <c r="E380" s="305">
        <v>45992</v>
      </c>
      <c r="F380" s="302" t="s">
        <v>69</v>
      </c>
      <c r="G380" s="302" t="s">
        <v>70</v>
      </c>
      <c r="H380" s="302" t="s">
        <v>855</v>
      </c>
      <c r="I380" s="302" t="s">
        <v>181</v>
      </c>
      <c r="J380" s="302">
        <v>135500</v>
      </c>
      <c r="K380" s="302" t="s">
        <v>86</v>
      </c>
      <c r="L380" s="302">
        <v>21744838</v>
      </c>
      <c r="M380" s="302" t="s">
        <v>885</v>
      </c>
      <c r="N380" s="305">
        <v>28307</v>
      </c>
      <c r="O380" s="305">
        <v>28307</v>
      </c>
      <c r="P380" s="302" t="s">
        <v>880</v>
      </c>
    </row>
    <row r="381" spans="1:16">
      <c r="A381" s="303">
        <v>0</v>
      </c>
      <c r="B381" s="303">
        <v>10971.08</v>
      </c>
      <c r="C381" s="303">
        <v>3307.3706307404</v>
      </c>
      <c r="D381" s="304">
        <f t="shared" si="5"/>
        <v>7663.7093692596</v>
      </c>
      <c r="E381" s="305">
        <v>45992</v>
      </c>
      <c r="F381" s="302" t="s">
        <v>69</v>
      </c>
      <c r="G381" s="302" t="s">
        <v>70</v>
      </c>
      <c r="H381" s="302" t="s">
        <v>855</v>
      </c>
      <c r="I381" s="302" t="s">
        <v>181</v>
      </c>
      <c r="J381" s="302">
        <v>135500</v>
      </c>
      <c r="K381" s="302" t="s">
        <v>86</v>
      </c>
      <c r="L381" s="302">
        <v>21744881</v>
      </c>
      <c r="M381" s="302" t="s">
        <v>885</v>
      </c>
      <c r="N381" s="305">
        <v>33786</v>
      </c>
      <c r="O381" s="305">
        <v>33786</v>
      </c>
      <c r="P381" s="302" t="s">
        <v>880</v>
      </c>
    </row>
    <row r="382" spans="1:16">
      <c r="A382" s="303">
        <v>1</v>
      </c>
      <c r="B382" s="303">
        <v>401.64</v>
      </c>
      <c r="C382" s="303">
        <v>142.7653639056</v>
      </c>
      <c r="D382" s="304">
        <f t="shared" si="5"/>
        <v>258.87463609439999</v>
      </c>
      <c r="E382" s="305">
        <v>45992</v>
      </c>
      <c r="F382" s="302" t="s">
        <v>69</v>
      </c>
      <c r="G382" s="302" t="s">
        <v>70</v>
      </c>
      <c r="H382" s="302" t="s">
        <v>855</v>
      </c>
      <c r="I382" s="302" t="s">
        <v>181</v>
      </c>
      <c r="J382" s="302">
        <v>135500</v>
      </c>
      <c r="K382" s="302" t="s">
        <v>86</v>
      </c>
      <c r="L382" s="302">
        <v>21744862</v>
      </c>
      <c r="M382" s="302" t="s">
        <v>885</v>
      </c>
      <c r="N382" s="305">
        <v>31594</v>
      </c>
      <c r="O382" s="305">
        <v>31594</v>
      </c>
      <c r="P382" s="302" t="s">
        <v>880</v>
      </c>
    </row>
    <row r="383" spans="1:16">
      <c r="A383" s="303">
        <v>2</v>
      </c>
      <c r="B383" s="303">
        <v>3484.81</v>
      </c>
      <c r="C383" s="303">
        <v>1520.9318382853</v>
      </c>
      <c r="D383" s="304">
        <f t="shared" si="5"/>
        <v>1963.8781617146999</v>
      </c>
      <c r="E383" s="305">
        <v>45992</v>
      </c>
      <c r="F383" s="302" t="s">
        <v>69</v>
      </c>
      <c r="G383" s="302" t="s">
        <v>70</v>
      </c>
      <c r="H383" s="302" t="s">
        <v>855</v>
      </c>
      <c r="I383" s="302" t="s">
        <v>181</v>
      </c>
      <c r="J383" s="302">
        <v>135500</v>
      </c>
      <c r="K383" s="302" t="s">
        <v>86</v>
      </c>
      <c r="L383" s="302">
        <v>21744845</v>
      </c>
      <c r="M383" s="302" t="s">
        <v>885</v>
      </c>
      <c r="N383" s="305">
        <v>28307</v>
      </c>
      <c r="O383" s="305">
        <v>28307</v>
      </c>
      <c r="P383" s="302" t="s">
        <v>880</v>
      </c>
    </row>
    <row r="384" spans="1:16">
      <c r="A384" s="303">
        <v>0</v>
      </c>
      <c r="B384" s="303">
        <v>115.49000000000001</v>
      </c>
      <c r="C384" s="303">
        <v>34.815919138700004</v>
      </c>
      <c r="D384" s="304">
        <f t="shared" si="5"/>
        <v>80.674080861300013</v>
      </c>
      <c r="E384" s="305">
        <v>45992</v>
      </c>
      <c r="F384" s="302" t="s">
        <v>69</v>
      </c>
      <c r="G384" s="302" t="s">
        <v>70</v>
      </c>
      <c r="H384" s="302" t="s">
        <v>855</v>
      </c>
      <c r="I384" s="302" t="s">
        <v>181</v>
      </c>
      <c r="J384" s="302">
        <v>135500</v>
      </c>
      <c r="K384" s="302" t="s">
        <v>86</v>
      </c>
      <c r="L384" s="302">
        <v>21744916</v>
      </c>
      <c r="M384" s="302" t="s">
        <v>885</v>
      </c>
      <c r="N384" s="305">
        <v>33786</v>
      </c>
      <c r="O384" s="305">
        <v>33786</v>
      </c>
      <c r="P384" s="302" t="s">
        <v>880</v>
      </c>
    </row>
    <row r="385" spans="1:16">
      <c r="A385" s="303">
        <v>1014</v>
      </c>
      <c r="B385" s="303">
        <v>26651.38</v>
      </c>
      <c r="C385" s="303">
        <v>2393.2915253758001</v>
      </c>
      <c r="D385" s="304">
        <f t="shared" si="5"/>
        <v>24258.088474624201</v>
      </c>
      <c r="E385" s="305">
        <v>45992</v>
      </c>
      <c r="F385" s="302" t="s">
        <v>69</v>
      </c>
      <c r="G385" s="302" t="s">
        <v>70</v>
      </c>
      <c r="H385" s="302" t="s">
        <v>855</v>
      </c>
      <c r="I385" s="302" t="s">
        <v>181</v>
      </c>
      <c r="J385" s="302">
        <v>135600</v>
      </c>
      <c r="K385" s="302" t="s">
        <v>182</v>
      </c>
      <c r="L385" s="302">
        <v>29785445</v>
      </c>
      <c r="M385" s="302" t="s">
        <v>989</v>
      </c>
      <c r="N385" s="305">
        <v>43608</v>
      </c>
      <c r="O385" s="305">
        <v>43466</v>
      </c>
      <c r="P385" s="302" t="s">
        <v>968</v>
      </c>
    </row>
    <row r="386" spans="1:16">
      <c r="A386" s="303">
        <v>43400</v>
      </c>
      <c r="B386" s="303">
        <v>7017.6100000000006</v>
      </c>
      <c r="C386" s="303">
        <v>5477.7234867063999</v>
      </c>
      <c r="D386" s="304">
        <f t="shared" si="5"/>
        <v>1539.8865132936007</v>
      </c>
      <c r="E386" s="305">
        <v>45992</v>
      </c>
      <c r="F386" s="302" t="s">
        <v>69</v>
      </c>
      <c r="G386" s="302" t="s">
        <v>70</v>
      </c>
      <c r="H386" s="302" t="s">
        <v>855</v>
      </c>
      <c r="I386" s="302" t="s">
        <v>181</v>
      </c>
      <c r="J386" s="302">
        <v>135600</v>
      </c>
      <c r="K386" s="302" t="s">
        <v>91</v>
      </c>
      <c r="L386" s="302">
        <v>21744752</v>
      </c>
      <c r="M386" s="302" t="s">
        <v>971</v>
      </c>
      <c r="N386" s="305">
        <v>25385</v>
      </c>
      <c r="O386" s="305">
        <v>25385</v>
      </c>
      <c r="P386" s="302" t="s">
        <v>880</v>
      </c>
    </row>
    <row r="387" spans="1:16">
      <c r="A387" s="303">
        <v>227246</v>
      </c>
      <c r="B387" s="303">
        <v>69268.05</v>
      </c>
      <c r="C387" s="303">
        <v>69379.879110641996</v>
      </c>
      <c r="D387" s="304">
        <f t="shared" ref="D387:D450" si="6">+B387-C387</f>
        <v>-111.82911064199288</v>
      </c>
      <c r="E387" s="305">
        <v>45992</v>
      </c>
      <c r="F387" s="302" t="s">
        <v>69</v>
      </c>
      <c r="G387" s="302" t="s">
        <v>70</v>
      </c>
      <c r="H387" s="302" t="s">
        <v>855</v>
      </c>
      <c r="I387" s="302" t="s">
        <v>181</v>
      </c>
      <c r="J387" s="302">
        <v>135600</v>
      </c>
      <c r="K387" s="302" t="s">
        <v>91</v>
      </c>
      <c r="L387" s="302">
        <v>21744586</v>
      </c>
      <c r="M387" s="302" t="s">
        <v>886</v>
      </c>
      <c r="N387" s="305">
        <v>19541</v>
      </c>
      <c r="O387" s="305">
        <v>19541</v>
      </c>
      <c r="P387" s="302" t="s">
        <v>880</v>
      </c>
    </row>
    <row r="388" spans="1:16">
      <c r="A388" s="303">
        <v>750</v>
      </c>
      <c r="B388" s="303">
        <v>817.4</v>
      </c>
      <c r="C388" s="303">
        <v>739.67093275599996</v>
      </c>
      <c r="D388" s="304">
        <f t="shared" si="6"/>
        <v>77.729067244000021</v>
      </c>
      <c r="E388" s="305">
        <v>45992</v>
      </c>
      <c r="F388" s="302" t="s">
        <v>69</v>
      </c>
      <c r="G388" s="302" t="s">
        <v>70</v>
      </c>
      <c r="H388" s="302" t="s">
        <v>855</v>
      </c>
      <c r="I388" s="302" t="s">
        <v>181</v>
      </c>
      <c r="J388" s="302">
        <v>135600</v>
      </c>
      <c r="K388" s="302" t="s">
        <v>91</v>
      </c>
      <c r="L388" s="302">
        <v>21744656</v>
      </c>
      <c r="M388" s="302" t="s">
        <v>971</v>
      </c>
      <c r="N388" s="305">
        <v>22098</v>
      </c>
      <c r="O388" s="305">
        <v>22098</v>
      </c>
      <c r="P388" s="302" t="s">
        <v>880</v>
      </c>
    </row>
    <row r="389" spans="1:16">
      <c r="A389" s="303">
        <v>81990</v>
      </c>
      <c r="B389" s="303">
        <v>8083.84</v>
      </c>
      <c r="C389" s="303">
        <v>8096.8908746495999</v>
      </c>
      <c r="D389" s="304">
        <f t="shared" si="6"/>
        <v>-13.050874649599791</v>
      </c>
      <c r="E389" s="305">
        <v>45992</v>
      </c>
      <c r="F389" s="302" t="s">
        <v>69</v>
      </c>
      <c r="G389" s="302" t="s">
        <v>70</v>
      </c>
      <c r="H389" s="302" t="s">
        <v>855</v>
      </c>
      <c r="I389" s="302" t="s">
        <v>181</v>
      </c>
      <c r="J389" s="302">
        <v>135600</v>
      </c>
      <c r="K389" s="302" t="s">
        <v>99</v>
      </c>
      <c r="L389" s="302">
        <v>21744579</v>
      </c>
      <c r="M389" s="302" t="s">
        <v>887</v>
      </c>
      <c r="N389" s="305">
        <v>19541</v>
      </c>
      <c r="O389" s="305">
        <v>19541</v>
      </c>
      <c r="P389" s="302" t="s">
        <v>880</v>
      </c>
    </row>
    <row r="390" spans="1:16">
      <c r="A390" s="303">
        <v>402</v>
      </c>
      <c r="B390" s="303">
        <v>3123.78</v>
      </c>
      <c r="C390" s="303">
        <v>280.5151628598</v>
      </c>
      <c r="D390" s="304">
        <f t="shared" si="6"/>
        <v>2843.2648371402001</v>
      </c>
      <c r="E390" s="305">
        <v>45992</v>
      </c>
      <c r="F390" s="302" t="s">
        <v>69</v>
      </c>
      <c r="G390" s="302" t="s">
        <v>70</v>
      </c>
      <c r="H390" s="302" t="s">
        <v>855</v>
      </c>
      <c r="I390" s="302" t="s">
        <v>181</v>
      </c>
      <c r="J390" s="302">
        <v>135600</v>
      </c>
      <c r="K390" s="302" t="s">
        <v>99</v>
      </c>
      <c r="L390" s="302">
        <v>29785358</v>
      </c>
      <c r="M390" s="302" t="s">
        <v>876</v>
      </c>
      <c r="N390" s="305">
        <v>43608</v>
      </c>
      <c r="O390" s="305">
        <v>43466</v>
      </c>
      <c r="P390" s="302" t="s">
        <v>968</v>
      </c>
    </row>
    <row r="391" spans="1:16">
      <c r="A391" s="303">
        <v>29690</v>
      </c>
      <c r="B391" s="303">
        <v>3127.13</v>
      </c>
      <c r="C391" s="303">
        <v>2440.9383603511997</v>
      </c>
      <c r="D391" s="304">
        <f t="shared" si="6"/>
        <v>686.19163964880045</v>
      </c>
      <c r="E391" s="305">
        <v>45992</v>
      </c>
      <c r="F391" s="302" t="s">
        <v>69</v>
      </c>
      <c r="G391" s="302" t="s">
        <v>70</v>
      </c>
      <c r="H391" s="302" t="s">
        <v>855</v>
      </c>
      <c r="I391" s="302" t="s">
        <v>181</v>
      </c>
      <c r="J391" s="302">
        <v>135600</v>
      </c>
      <c r="K391" s="302" t="s">
        <v>99</v>
      </c>
      <c r="L391" s="302">
        <v>21744717</v>
      </c>
      <c r="M391" s="302" t="s">
        <v>973</v>
      </c>
      <c r="N391" s="305">
        <v>25385</v>
      </c>
      <c r="O391" s="305">
        <v>25385</v>
      </c>
      <c r="P391" s="302" t="s">
        <v>880</v>
      </c>
    </row>
    <row r="392" spans="1:16">
      <c r="A392" s="303">
        <v>3</v>
      </c>
      <c r="B392" s="303">
        <v>11376.66</v>
      </c>
      <c r="C392" s="303">
        <v>2201.1106701600002</v>
      </c>
      <c r="D392" s="304">
        <f t="shared" si="6"/>
        <v>9175.5493298399997</v>
      </c>
      <c r="E392" s="305">
        <v>45992</v>
      </c>
      <c r="F392" s="302" t="s">
        <v>69</v>
      </c>
      <c r="G392" s="302" t="s">
        <v>70</v>
      </c>
      <c r="H392" s="302" t="s">
        <v>855</v>
      </c>
      <c r="I392" s="302" t="s">
        <v>183</v>
      </c>
      <c r="J392" s="302">
        <v>135500</v>
      </c>
      <c r="K392" s="302" t="s">
        <v>86</v>
      </c>
      <c r="L392" s="302">
        <v>21748341</v>
      </c>
      <c r="M392" s="302" t="s">
        <v>885</v>
      </c>
      <c r="N392" s="305">
        <v>38322</v>
      </c>
      <c r="O392" s="305">
        <v>37987</v>
      </c>
      <c r="P392" s="302" t="s">
        <v>880</v>
      </c>
    </row>
    <row r="393" spans="1:16">
      <c r="A393" s="303">
        <v>247</v>
      </c>
      <c r="B393" s="303">
        <v>492.86</v>
      </c>
      <c r="C393" s="303">
        <v>146.39456065920001</v>
      </c>
      <c r="D393" s="304">
        <f t="shared" si="6"/>
        <v>346.4654393408</v>
      </c>
      <c r="E393" s="305">
        <v>45992</v>
      </c>
      <c r="F393" s="302" t="s">
        <v>69</v>
      </c>
      <c r="G393" s="302" t="s">
        <v>70</v>
      </c>
      <c r="H393" s="302" t="s">
        <v>855</v>
      </c>
      <c r="I393" s="302" t="s">
        <v>183</v>
      </c>
      <c r="J393" s="302">
        <v>135600</v>
      </c>
      <c r="K393" s="302" t="s">
        <v>184</v>
      </c>
      <c r="L393" s="302">
        <v>21748353</v>
      </c>
      <c r="M393" s="302" t="s">
        <v>990</v>
      </c>
      <c r="N393" s="305">
        <v>38322</v>
      </c>
      <c r="O393" s="305">
        <v>37987</v>
      </c>
      <c r="P393" s="302" t="s">
        <v>880</v>
      </c>
    </row>
    <row r="394" spans="1:16">
      <c r="A394" s="303">
        <v>3</v>
      </c>
      <c r="B394" s="303">
        <v>3057.11</v>
      </c>
      <c r="C394" s="303">
        <v>358.99844499260001</v>
      </c>
      <c r="D394" s="304">
        <f t="shared" si="6"/>
        <v>2698.1115550074001</v>
      </c>
      <c r="E394" s="305">
        <v>45992</v>
      </c>
      <c r="F394" s="302" t="s">
        <v>69</v>
      </c>
      <c r="G394" s="302" t="s">
        <v>70</v>
      </c>
      <c r="H394" s="302" t="s">
        <v>855</v>
      </c>
      <c r="I394" s="302" t="s">
        <v>183</v>
      </c>
      <c r="J394" s="302">
        <v>135600</v>
      </c>
      <c r="K394" s="302" t="s">
        <v>92</v>
      </c>
      <c r="L394" s="302">
        <v>21748360</v>
      </c>
      <c r="M394" s="302" t="s">
        <v>877</v>
      </c>
      <c r="N394" s="305">
        <v>42816</v>
      </c>
      <c r="O394" s="305">
        <v>42736</v>
      </c>
      <c r="P394" s="302" t="s">
        <v>880</v>
      </c>
    </row>
    <row r="395" spans="1:16">
      <c r="A395" s="303">
        <v>6</v>
      </c>
      <c r="B395" s="303">
        <v>64706.04</v>
      </c>
      <c r="C395" s="303">
        <v>3128.7829169520001</v>
      </c>
      <c r="D395" s="304">
        <f t="shared" si="6"/>
        <v>61577.257083048004</v>
      </c>
      <c r="E395" s="305">
        <v>45992</v>
      </c>
      <c r="F395" s="302" t="s">
        <v>69</v>
      </c>
      <c r="G395" s="302" t="s">
        <v>70</v>
      </c>
      <c r="H395" s="302" t="s">
        <v>855</v>
      </c>
      <c r="I395" s="302" t="s">
        <v>183</v>
      </c>
      <c r="J395" s="302">
        <v>135600</v>
      </c>
      <c r="K395" s="302" t="s">
        <v>110</v>
      </c>
      <c r="L395" s="302">
        <v>35768771</v>
      </c>
      <c r="M395" s="302" t="s">
        <v>991</v>
      </c>
      <c r="N395" s="305">
        <v>44603</v>
      </c>
      <c r="O395" s="305">
        <v>44562</v>
      </c>
      <c r="P395" s="302" t="s">
        <v>992</v>
      </c>
    </row>
    <row r="396" spans="1:16">
      <c r="A396" s="303">
        <v>1</v>
      </c>
      <c r="B396" s="303">
        <v>63592.19</v>
      </c>
      <c r="C396" s="303">
        <v>-0.52972294269999998</v>
      </c>
      <c r="D396" s="304">
        <f t="shared" si="6"/>
        <v>63592.719722942704</v>
      </c>
      <c r="E396" s="305">
        <v>45992</v>
      </c>
      <c r="F396" s="302" t="s">
        <v>69</v>
      </c>
      <c r="G396" s="302" t="s">
        <v>70</v>
      </c>
      <c r="H396" s="302" t="s">
        <v>855</v>
      </c>
      <c r="I396" s="302" t="s">
        <v>185</v>
      </c>
      <c r="J396" s="302">
        <v>135002</v>
      </c>
      <c r="K396" s="302" t="s">
        <v>136</v>
      </c>
      <c r="L396" s="302">
        <v>21742131</v>
      </c>
      <c r="M396" s="302" t="s">
        <v>995</v>
      </c>
      <c r="N396" s="305">
        <v>40885</v>
      </c>
      <c r="O396" s="305">
        <v>40909</v>
      </c>
      <c r="P396" s="302" t="s">
        <v>880</v>
      </c>
    </row>
    <row r="397" spans="1:16">
      <c r="A397" s="303">
        <v>1</v>
      </c>
      <c r="B397" s="303">
        <v>5419.76</v>
      </c>
      <c r="C397" s="303">
        <v>-4.5146600799999999E-2</v>
      </c>
      <c r="D397" s="304">
        <f t="shared" si="6"/>
        <v>5419.8051466008001</v>
      </c>
      <c r="E397" s="305">
        <v>45992</v>
      </c>
      <c r="F397" s="302" t="s">
        <v>69</v>
      </c>
      <c r="G397" s="302" t="s">
        <v>70</v>
      </c>
      <c r="H397" s="302" t="s">
        <v>855</v>
      </c>
      <c r="I397" s="302" t="s">
        <v>185</v>
      </c>
      <c r="J397" s="302">
        <v>135002</v>
      </c>
      <c r="K397" s="302" t="s">
        <v>136</v>
      </c>
      <c r="L397" s="302">
        <v>21742166</v>
      </c>
      <c r="M397" s="302" t="s">
        <v>994</v>
      </c>
      <c r="N397" s="305">
        <v>40885</v>
      </c>
      <c r="O397" s="305">
        <v>40909</v>
      </c>
      <c r="P397" s="302" t="s">
        <v>880</v>
      </c>
    </row>
    <row r="398" spans="1:16">
      <c r="A398" s="303">
        <v>1</v>
      </c>
      <c r="B398" s="303">
        <v>95340.62</v>
      </c>
      <c r="C398" s="303">
        <v>-0.79418736460000006</v>
      </c>
      <c r="D398" s="304">
        <f t="shared" si="6"/>
        <v>95341.4141873646</v>
      </c>
      <c r="E398" s="305">
        <v>45992</v>
      </c>
      <c r="F398" s="302" t="s">
        <v>69</v>
      </c>
      <c r="G398" s="302" t="s">
        <v>70</v>
      </c>
      <c r="H398" s="302" t="s">
        <v>855</v>
      </c>
      <c r="I398" s="302" t="s">
        <v>185</v>
      </c>
      <c r="J398" s="302">
        <v>135002</v>
      </c>
      <c r="K398" s="302" t="s">
        <v>136</v>
      </c>
      <c r="L398" s="302">
        <v>21742082</v>
      </c>
      <c r="M398" s="302" t="s">
        <v>997</v>
      </c>
      <c r="N398" s="305">
        <v>40885</v>
      </c>
      <c r="O398" s="305">
        <v>40909</v>
      </c>
      <c r="P398" s="302" t="s">
        <v>880</v>
      </c>
    </row>
    <row r="399" spans="1:16">
      <c r="A399" s="303">
        <v>1</v>
      </c>
      <c r="B399" s="303">
        <v>5980.42</v>
      </c>
      <c r="C399" s="303">
        <v>-4.9816898599999999E-2</v>
      </c>
      <c r="D399" s="304">
        <f t="shared" si="6"/>
        <v>5980.4698168985997</v>
      </c>
      <c r="E399" s="305">
        <v>45992</v>
      </c>
      <c r="F399" s="302" t="s">
        <v>69</v>
      </c>
      <c r="G399" s="302" t="s">
        <v>70</v>
      </c>
      <c r="H399" s="302" t="s">
        <v>855</v>
      </c>
      <c r="I399" s="302" t="s">
        <v>185</v>
      </c>
      <c r="J399" s="302">
        <v>135002</v>
      </c>
      <c r="K399" s="302" t="s">
        <v>136</v>
      </c>
      <c r="L399" s="302">
        <v>21742272</v>
      </c>
      <c r="M399" s="302" t="s">
        <v>996</v>
      </c>
      <c r="N399" s="305">
        <v>40885</v>
      </c>
      <c r="O399" s="305">
        <v>40909</v>
      </c>
      <c r="P399" s="302" t="s">
        <v>880</v>
      </c>
    </row>
    <row r="400" spans="1:16">
      <c r="A400" s="303">
        <v>1</v>
      </c>
      <c r="B400" s="303">
        <v>2410.83</v>
      </c>
      <c r="C400" s="303">
        <v>-2.00822139E-2</v>
      </c>
      <c r="D400" s="304">
        <f t="shared" si="6"/>
        <v>2410.8500822138999</v>
      </c>
      <c r="E400" s="305">
        <v>45992</v>
      </c>
      <c r="F400" s="302" t="s">
        <v>69</v>
      </c>
      <c r="G400" s="302" t="s">
        <v>70</v>
      </c>
      <c r="H400" s="302" t="s">
        <v>855</v>
      </c>
      <c r="I400" s="302" t="s">
        <v>185</v>
      </c>
      <c r="J400" s="302">
        <v>135002</v>
      </c>
      <c r="K400" s="302" t="s">
        <v>136</v>
      </c>
      <c r="L400" s="302">
        <v>21742265</v>
      </c>
      <c r="M400" s="302" t="s">
        <v>993</v>
      </c>
      <c r="N400" s="305">
        <v>40885</v>
      </c>
      <c r="O400" s="305">
        <v>40909</v>
      </c>
      <c r="P400" s="302" t="s">
        <v>880</v>
      </c>
    </row>
    <row r="401" spans="1:16">
      <c r="A401" s="303">
        <v>1</v>
      </c>
      <c r="B401" s="303">
        <v>18897.2</v>
      </c>
      <c r="C401" s="303">
        <v>1445.4568435159999</v>
      </c>
      <c r="D401" s="304">
        <f t="shared" si="6"/>
        <v>17451.743156484001</v>
      </c>
      <c r="E401" s="305">
        <v>45992</v>
      </c>
      <c r="F401" s="302" t="s">
        <v>69</v>
      </c>
      <c r="G401" s="302" t="s">
        <v>70</v>
      </c>
      <c r="H401" s="302" t="s">
        <v>855</v>
      </c>
      <c r="I401" s="302" t="s">
        <v>185</v>
      </c>
      <c r="J401" s="302">
        <v>135500</v>
      </c>
      <c r="K401" s="302" t="s">
        <v>80</v>
      </c>
      <c r="L401" s="302">
        <v>21752138</v>
      </c>
      <c r="M401" s="302" t="s">
        <v>865</v>
      </c>
      <c r="N401" s="305">
        <v>42744</v>
      </c>
      <c r="O401" s="305">
        <v>42736</v>
      </c>
      <c r="P401" s="302" t="s">
        <v>880</v>
      </c>
    </row>
    <row r="402" spans="1:16">
      <c r="A402" s="303">
        <v>2</v>
      </c>
      <c r="B402" s="303">
        <v>98240.86</v>
      </c>
      <c r="C402" s="303">
        <v>12818.8436752938</v>
      </c>
      <c r="D402" s="304">
        <f t="shared" si="6"/>
        <v>85422.016324706201</v>
      </c>
      <c r="E402" s="305">
        <v>45992</v>
      </c>
      <c r="F402" s="302" t="s">
        <v>69</v>
      </c>
      <c r="G402" s="302" t="s">
        <v>70</v>
      </c>
      <c r="H402" s="302" t="s">
        <v>855</v>
      </c>
      <c r="I402" s="302" t="s">
        <v>185</v>
      </c>
      <c r="J402" s="302">
        <v>135500</v>
      </c>
      <c r="K402" s="302" t="s">
        <v>108</v>
      </c>
      <c r="L402" s="302">
        <v>21742187</v>
      </c>
      <c r="M402" s="302" t="s">
        <v>1009</v>
      </c>
      <c r="N402" s="305">
        <v>40885</v>
      </c>
      <c r="O402" s="305">
        <v>40909</v>
      </c>
      <c r="P402" s="302" t="s">
        <v>880</v>
      </c>
    </row>
    <row r="403" spans="1:16">
      <c r="A403" s="303">
        <v>31</v>
      </c>
      <c r="B403" s="303">
        <v>470445.39</v>
      </c>
      <c r="C403" s="303">
        <v>35984.617217156701</v>
      </c>
      <c r="D403" s="304">
        <f t="shared" si="6"/>
        <v>434460.77278284333</v>
      </c>
      <c r="E403" s="305">
        <v>45992</v>
      </c>
      <c r="F403" s="302" t="s">
        <v>69</v>
      </c>
      <c r="G403" s="302" t="s">
        <v>70</v>
      </c>
      <c r="H403" s="302" t="s">
        <v>855</v>
      </c>
      <c r="I403" s="302" t="s">
        <v>185</v>
      </c>
      <c r="J403" s="302">
        <v>135500</v>
      </c>
      <c r="K403" s="302" t="s">
        <v>108</v>
      </c>
      <c r="L403" s="302">
        <v>21752173</v>
      </c>
      <c r="M403" s="302" t="s">
        <v>1001</v>
      </c>
      <c r="N403" s="305">
        <v>42744</v>
      </c>
      <c r="O403" s="305">
        <v>42767</v>
      </c>
      <c r="P403" s="302" t="s">
        <v>880</v>
      </c>
    </row>
    <row r="404" spans="1:16">
      <c r="A404" s="303">
        <v>3</v>
      </c>
      <c r="B404" s="303">
        <v>243703.54</v>
      </c>
      <c r="C404" s="303">
        <v>31799.371283758199</v>
      </c>
      <c r="D404" s="304">
        <f t="shared" si="6"/>
        <v>211904.16871624181</v>
      </c>
      <c r="E404" s="305">
        <v>45992</v>
      </c>
      <c r="F404" s="302" t="s">
        <v>69</v>
      </c>
      <c r="G404" s="302" t="s">
        <v>70</v>
      </c>
      <c r="H404" s="302" t="s">
        <v>855</v>
      </c>
      <c r="I404" s="302" t="s">
        <v>185</v>
      </c>
      <c r="J404" s="302">
        <v>135500</v>
      </c>
      <c r="K404" s="302" t="s">
        <v>108</v>
      </c>
      <c r="L404" s="302">
        <v>21748417</v>
      </c>
      <c r="M404" s="302" t="s">
        <v>999</v>
      </c>
      <c r="N404" s="305">
        <v>40885</v>
      </c>
      <c r="O404" s="305">
        <v>40909</v>
      </c>
      <c r="P404" s="302" t="s">
        <v>880</v>
      </c>
    </row>
    <row r="405" spans="1:16">
      <c r="A405" s="303">
        <v>2</v>
      </c>
      <c r="B405" s="303">
        <v>162874.51999999999</v>
      </c>
      <c r="C405" s="303">
        <v>21252.491179011602</v>
      </c>
      <c r="D405" s="304">
        <f t="shared" si="6"/>
        <v>141622.02882098837</v>
      </c>
      <c r="E405" s="305">
        <v>45992</v>
      </c>
      <c r="F405" s="302" t="s">
        <v>69</v>
      </c>
      <c r="G405" s="302" t="s">
        <v>70</v>
      </c>
      <c r="H405" s="302" t="s">
        <v>855</v>
      </c>
      <c r="I405" s="302" t="s">
        <v>185</v>
      </c>
      <c r="J405" s="302">
        <v>135500</v>
      </c>
      <c r="K405" s="302" t="s">
        <v>108</v>
      </c>
      <c r="L405" s="302">
        <v>21742208</v>
      </c>
      <c r="M405" s="302" t="s">
        <v>1000</v>
      </c>
      <c r="N405" s="305">
        <v>40885</v>
      </c>
      <c r="O405" s="305">
        <v>40909</v>
      </c>
      <c r="P405" s="302" t="s">
        <v>880</v>
      </c>
    </row>
    <row r="406" spans="1:16">
      <c r="A406" s="303">
        <v>1</v>
      </c>
      <c r="B406" s="303">
        <v>340904.83</v>
      </c>
      <c r="C406" s="303">
        <v>44482.567883898897</v>
      </c>
      <c r="D406" s="304">
        <f t="shared" si="6"/>
        <v>296422.2621161011</v>
      </c>
      <c r="E406" s="305">
        <v>45992</v>
      </c>
      <c r="F406" s="302" t="s">
        <v>69</v>
      </c>
      <c r="G406" s="302" t="s">
        <v>70</v>
      </c>
      <c r="H406" s="302" t="s">
        <v>855</v>
      </c>
      <c r="I406" s="302" t="s">
        <v>185</v>
      </c>
      <c r="J406" s="302">
        <v>135500</v>
      </c>
      <c r="K406" s="302" t="s">
        <v>108</v>
      </c>
      <c r="L406" s="302">
        <v>21742110</v>
      </c>
      <c r="M406" s="302" t="s">
        <v>1007</v>
      </c>
      <c r="N406" s="305">
        <v>40885</v>
      </c>
      <c r="O406" s="305">
        <v>40909</v>
      </c>
      <c r="P406" s="302" t="s">
        <v>880</v>
      </c>
    </row>
    <row r="407" spans="1:16">
      <c r="A407" s="303">
        <v>2</v>
      </c>
      <c r="B407" s="303">
        <v>10750.32</v>
      </c>
      <c r="C407" s="303">
        <v>822.2976744696</v>
      </c>
      <c r="D407" s="304">
        <f t="shared" si="6"/>
        <v>9928.022325530399</v>
      </c>
      <c r="E407" s="305">
        <v>45992</v>
      </c>
      <c r="F407" s="302" t="s">
        <v>69</v>
      </c>
      <c r="G407" s="302" t="s">
        <v>70</v>
      </c>
      <c r="H407" s="302" t="s">
        <v>855</v>
      </c>
      <c r="I407" s="302" t="s">
        <v>185</v>
      </c>
      <c r="J407" s="302">
        <v>135500</v>
      </c>
      <c r="K407" s="302" t="s">
        <v>108</v>
      </c>
      <c r="L407" s="302">
        <v>21742279</v>
      </c>
      <c r="M407" s="302" t="s">
        <v>1006</v>
      </c>
      <c r="N407" s="305">
        <v>42744</v>
      </c>
      <c r="O407" s="305">
        <v>42767</v>
      </c>
      <c r="P407" s="302" t="s">
        <v>880</v>
      </c>
    </row>
    <row r="408" spans="1:16">
      <c r="A408" s="303">
        <v>1</v>
      </c>
      <c r="B408" s="303">
        <v>64959.880000000005</v>
      </c>
      <c r="C408" s="303">
        <v>8476.2139387404004</v>
      </c>
      <c r="D408" s="304">
        <f t="shared" si="6"/>
        <v>56483.666061259602</v>
      </c>
      <c r="E408" s="305">
        <v>45992</v>
      </c>
      <c r="F408" s="302" t="s">
        <v>69</v>
      </c>
      <c r="G408" s="302" t="s">
        <v>70</v>
      </c>
      <c r="H408" s="302" t="s">
        <v>855</v>
      </c>
      <c r="I408" s="302" t="s">
        <v>185</v>
      </c>
      <c r="J408" s="302">
        <v>135500</v>
      </c>
      <c r="K408" s="302" t="s">
        <v>108</v>
      </c>
      <c r="L408" s="302">
        <v>21742159</v>
      </c>
      <c r="M408" s="302" t="s">
        <v>1002</v>
      </c>
      <c r="N408" s="305">
        <v>40885</v>
      </c>
      <c r="O408" s="305">
        <v>40909</v>
      </c>
      <c r="P408" s="302" t="s">
        <v>880</v>
      </c>
    </row>
    <row r="409" spans="1:16">
      <c r="A409" s="303">
        <v>1</v>
      </c>
      <c r="B409" s="303">
        <v>12185.99</v>
      </c>
      <c r="C409" s="303">
        <v>932.11283367470003</v>
      </c>
      <c r="D409" s="304">
        <f t="shared" si="6"/>
        <v>11253.877166325299</v>
      </c>
      <c r="E409" s="305">
        <v>45992</v>
      </c>
      <c r="F409" s="302" t="s">
        <v>69</v>
      </c>
      <c r="G409" s="302" t="s">
        <v>70</v>
      </c>
      <c r="H409" s="302" t="s">
        <v>855</v>
      </c>
      <c r="I409" s="302" t="s">
        <v>185</v>
      </c>
      <c r="J409" s="302">
        <v>135500</v>
      </c>
      <c r="K409" s="302" t="s">
        <v>108</v>
      </c>
      <c r="L409" s="302">
        <v>21752152</v>
      </c>
      <c r="M409" s="302" t="s">
        <v>1008</v>
      </c>
      <c r="N409" s="305">
        <v>42744</v>
      </c>
      <c r="O409" s="305">
        <v>42767</v>
      </c>
      <c r="P409" s="302" t="s">
        <v>880</v>
      </c>
    </row>
    <row r="410" spans="1:16">
      <c r="A410" s="303">
        <v>2</v>
      </c>
      <c r="B410" s="303">
        <v>130875.71</v>
      </c>
      <c r="C410" s="303">
        <v>17077.163894769299</v>
      </c>
      <c r="D410" s="304">
        <f t="shared" si="6"/>
        <v>113798.54610523071</v>
      </c>
      <c r="E410" s="305">
        <v>45992</v>
      </c>
      <c r="F410" s="302" t="s">
        <v>69</v>
      </c>
      <c r="G410" s="302" t="s">
        <v>70</v>
      </c>
      <c r="H410" s="302" t="s">
        <v>855</v>
      </c>
      <c r="I410" s="302" t="s">
        <v>185</v>
      </c>
      <c r="J410" s="302">
        <v>135500</v>
      </c>
      <c r="K410" s="302" t="s">
        <v>108</v>
      </c>
      <c r="L410" s="302">
        <v>21742236</v>
      </c>
      <c r="M410" s="302" t="s">
        <v>1005</v>
      </c>
      <c r="N410" s="305">
        <v>40885</v>
      </c>
      <c r="O410" s="305">
        <v>40909</v>
      </c>
      <c r="P410" s="302" t="s">
        <v>880</v>
      </c>
    </row>
    <row r="411" spans="1:16">
      <c r="A411" s="303">
        <v>2</v>
      </c>
      <c r="B411" s="303">
        <v>43144.090000000004</v>
      </c>
      <c r="C411" s="303">
        <v>5629.6061050647004</v>
      </c>
      <c r="D411" s="304">
        <f t="shared" si="6"/>
        <v>37514.4838949353</v>
      </c>
      <c r="E411" s="305">
        <v>45992</v>
      </c>
      <c r="F411" s="302" t="s">
        <v>69</v>
      </c>
      <c r="G411" s="302" t="s">
        <v>70</v>
      </c>
      <c r="H411" s="302" t="s">
        <v>855</v>
      </c>
      <c r="I411" s="302" t="s">
        <v>185</v>
      </c>
      <c r="J411" s="302">
        <v>135500</v>
      </c>
      <c r="K411" s="302" t="s">
        <v>108</v>
      </c>
      <c r="L411" s="302">
        <v>21742229</v>
      </c>
      <c r="M411" s="302" t="s">
        <v>1004</v>
      </c>
      <c r="N411" s="305">
        <v>40885</v>
      </c>
      <c r="O411" s="305">
        <v>40909</v>
      </c>
      <c r="P411" s="302" t="s">
        <v>880</v>
      </c>
    </row>
    <row r="412" spans="1:16">
      <c r="A412" s="303">
        <v>3</v>
      </c>
      <c r="B412" s="303">
        <v>160880.91</v>
      </c>
      <c r="C412" s="303">
        <v>20992.357310685304</v>
      </c>
      <c r="D412" s="304">
        <f t="shared" si="6"/>
        <v>139888.5526893147</v>
      </c>
      <c r="E412" s="305">
        <v>45992</v>
      </c>
      <c r="F412" s="302" t="s">
        <v>69</v>
      </c>
      <c r="G412" s="302" t="s">
        <v>70</v>
      </c>
      <c r="H412" s="302" t="s">
        <v>855</v>
      </c>
      <c r="I412" s="302" t="s">
        <v>185</v>
      </c>
      <c r="J412" s="302">
        <v>135500</v>
      </c>
      <c r="K412" s="302" t="s">
        <v>108</v>
      </c>
      <c r="L412" s="302">
        <v>21742124</v>
      </c>
      <c r="M412" s="302" t="s">
        <v>998</v>
      </c>
      <c r="N412" s="305">
        <v>40885</v>
      </c>
      <c r="O412" s="305">
        <v>40909</v>
      </c>
      <c r="P412" s="302" t="s">
        <v>880</v>
      </c>
    </row>
    <row r="413" spans="1:16">
      <c r="A413" s="303">
        <v>2</v>
      </c>
      <c r="B413" s="303">
        <v>104987.64</v>
      </c>
      <c r="C413" s="303">
        <v>13699.1893698612</v>
      </c>
      <c r="D413" s="304">
        <f t="shared" si="6"/>
        <v>91288.450630138803</v>
      </c>
      <c r="E413" s="305">
        <v>45992</v>
      </c>
      <c r="F413" s="302" t="s">
        <v>69</v>
      </c>
      <c r="G413" s="302" t="s">
        <v>70</v>
      </c>
      <c r="H413" s="302" t="s">
        <v>855</v>
      </c>
      <c r="I413" s="302" t="s">
        <v>185</v>
      </c>
      <c r="J413" s="302">
        <v>135500</v>
      </c>
      <c r="K413" s="302" t="s">
        <v>108</v>
      </c>
      <c r="L413" s="302">
        <v>21742089</v>
      </c>
      <c r="M413" s="302" t="s">
        <v>1003</v>
      </c>
      <c r="N413" s="305">
        <v>40885</v>
      </c>
      <c r="O413" s="305">
        <v>40909</v>
      </c>
      <c r="P413" s="302" t="s">
        <v>880</v>
      </c>
    </row>
    <row r="414" spans="1:16">
      <c r="A414" s="303">
        <v>12</v>
      </c>
      <c r="B414" s="303">
        <v>19793.07</v>
      </c>
      <c r="C414" s="303">
        <v>2582.6755810580999</v>
      </c>
      <c r="D414" s="304">
        <f t="shared" si="6"/>
        <v>17210.394418941898</v>
      </c>
      <c r="E414" s="305">
        <v>45992</v>
      </c>
      <c r="F414" s="302" t="s">
        <v>69</v>
      </c>
      <c r="G414" s="302" t="s">
        <v>70</v>
      </c>
      <c r="H414" s="302" t="s">
        <v>855</v>
      </c>
      <c r="I414" s="302" t="s">
        <v>185</v>
      </c>
      <c r="J414" s="302">
        <v>135500</v>
      </c>
      <c r="K414" s="302" t="s">
        <v>86</v>
      </c>
      <c r="L414" s="302">
        <v>21748431</v>
      </c>
      <c r="M414" s="302" t="s">
        <v>1010</v>
      </c>
      <c r="N414" s="305">
        <v>40885</v>
      </c>
      <c r="O414" s="305">
        <v>40909</v>
      </c>
      <c r="P414" s="302" t="s">
        <v>880</v>
      </c>
    </row>
    <row r="415" spans="1:16">
      <c r="A415" s="303">
        <v>4</v>
      </c>
      <c r="B415" s="303">
        <v>17962.600000000002</v>
      </c>
      <c r="C415" s="303">
        <v>1373.9687941780001</v>
      </c>
      <c r="D415" s="304">
        <f t="shared" si="6"/>
        <v>16588.631205822003</v>
      </c>
      <c r="E415" s="305">
        <v>45992</v>
      </c>
      <c r="F415" s="302" t="s">
        <v>69</v>
      </c>
      <c r="G415" s="302" t="s">
        <v>70</v>
      </c>
      <c r="H415" s="302" t="s">
        <v>855</v>
      </c>
      <c r="I415" s="302" t="s">
        <v>185</v>
      </c>
      <c r="J415" s="302">
        <v>135500</v>
      </c>
      <c r="K415" s="302" t="s">
        <v>194</v>
      </c>
      <c r="L415" s="302">
        <v>21752180</v>
      </c>
      <c r="M415" s="302" t="s">
        <v>1011</v>
      </c>
      <c r="N415" s="305">
        <v>42744</v>
      </c>
      <c r="O415" s="305">
        <v>42767</v>
      </c>
      <c r="P415" s="302" t="s">
        <v>880</v>
      </c>
    </row>
    <row r="416" spans="1:16">
      <c r="A416" s="303">
        <v>7</v>
      </c>
      <c r="B416" s="303">
        <v>79021.740000000005</v>
      </c>
      <c r="C416" s="303">
        <v>6044.4147741221996</v>
      </c>
      <c r="D416" s="304">
        <f t="shared" si="6"/>
        <v>72977.325225877808</v>
      </c>
      <c r="E416" s="305">
        <v>45992</v>
      </c>
      <c r="F416" s="302" t="s">
        <v>69</v>
      </c>
      <c r="G416" s="302" t="s">
        <v>70</v>
      </c>
      <c r="H416" s="302" t="s">
        <v>855</v>
      </c>
      <c r="I416" s="302" t="s">
        <v>185</v>
      </c>
      <c r="J416" s="302">
        <v>135500</v>
      </c>
      <c r="K416" s="302" t="s">
        <v>195</v>
      </c>
      <c r="L416" s="302">
        <v>21742286</v>
      </c>
      <c r="M416" s="302" t="s">
        <v>1014</v>
      </c>
      <c r="N416" s="305">
        <v>42744</v>
      </c>
      <c r="O416" s="305">
        <v>42767</v>
      </c>
      <c r="P416" s="302" t="s">
        <v>880</v>
      </c>
    </row>
    <row r="417" spans="1:16">
      <c r="A417" s="303">
        <v>1</v>
      </c>
      <c r="B417" s="303">
        <v>10859.19</v>
      </c>
      <c r="C417" s="303">
        <v>830.62519847069996</v>
      </c>
      <c r="D417" s="304">
        <f t="shared" si="6"/>
        <v>10028.564801529301</v>
      </c>
      <c r="E417" s="305">
        <v>45992</v>
      </c>
      <c r="F417" s="302" t="s">
        <v>69</v>
      </c>
      <c r="G417" s="302" t="s">
        <v>70</v>
      </c>
      <c r="H417" s="302" t="s">
        <v>855</v>
      </c>
      <c r="I417" s="302" t="s">
        <v>185</v>
      </c>
      <c r="J417" s="302">
        <v>135500</v>
      </c>
      <c r="K417" s="302" t="s">
        <v>195</v>
      </c>
      <c r="L417" s="302">
        <v>21752117</v>
      </c>
      <c r="M417" s="302" t="s">
        <v>1013</v>
      </c>
      <c r="N417" s="305">
        <v>42744</v>
      </c>
      <c r="O417" s="305">
        <v>42767</v>
      </c>
      <c r="P417" s="302" t="s">
        <v>880</v>
      </c>
    </row>
    <row r="418" spans="1:16">
      <c r="A418" s="303">
        <v>1</v>
      </c>
      <c r="B418" s="303">
        <v>199448.21</v>
      </c>
      <c r="C418" s="303">
        <v>15255.8992904513</v>
      </c>
      <c r="D418" s="304">
        <f t="shared" si="6"/>
        <v>184192.31070954871</v>
      </c>
      <c r="E418" s="305">
        <v>45992</v>
      </c>
      <c r="F418" s="302" t="s">
        <v>69</v>
      </c>
      <c r="G418" s="302" t="s">
        <v>70</v>
      </c>
      <c r="H418" s="302" t="s">
        <v>855</v>
      </c>
      <c r="I418" s="302" t="s">
        <v>185</v>
      </c>
      <c r="J418" s="302">
        <v>135500</v>
      </c>
      <c r="K418" s="302" t="s">
        <v>195</v>
      </c>
      <c r="L418" s="302">
        <v>21752159</v>
      </c>
      <c r="M418" s="302" t="s">
        <v>1012</v>
      </c>
      <c r="N418" s="305">
        <v>42744</v>
      </c>
      <c r="O418" s="305">
        <v>42767</v>
      </c>
      <c r="P418" s="302" t="s">
        <v>880</v>
      </c>
    </row>
    <row r="419" spans="1:16">
      <c r="A419" s="303">
        <v>1</v>
      </c>
      <c r="B419" s="303">
        <v>11124.56</v>
      </c>
      <c r="C419" s="303">
        <v>850.92349041680006</v>
      </c>
      <c r="D419" s="304">
        <f t="shared" si="6"/>
        <v>10273.636509583199</v>
      </c>
      <c r="E419" s="305">
        <v>45992</v>
      </c>
      <c r="F419" s="302" t="s">
        <v>69</v>
      </c>
      <c r="G419" s="302" t="s">
        <v>70</v>
      </c>
      <c r="H419" s="302" t="s">
        <v>855</v>
      </c>
      <c r="I419" s="302" t="s">
        <v>185</v>
      </c>
      <c r="J419" s="302">
        <v>135500</v>
      </c>
      <c r="K419" s="302" t="s">
        <v>195</v>
      </c>
      <c r="L419" s="302">
        <v>21752131</v>
      </c>
      <c r="M419" s="302" t="s">
        <v>1015</v>
      </c>
      <c r="N419" s="305">
        <v>42744</v>
      </c>
      <c r="O419" s="305">
        <v>42767</v>
      </c>
      <c r="P419" s="302" t="s">
        <v>880</v>
      </c>
    </row>
    <row r="420" spans="1:16">
      <c r="A420" s="303">
        <v>125</v>
      </c>
      <c r="B420" s="303">
        <v>4893153.1399999997</v>
      </c>
      <c r="C420" s="303">
        <v>638477.36248372623</v>
      </c>
      <c r="D420" s="304">
        <f t="shared" si="6"/>
        <v>4254675.7775162738</v>
      </c>
      <c r="E420" s="305">
        <v>45992</v>
      </c>
      <c r="F420" s="302" t="s">
        <v>69</v>
      </c>
      <c r="G420" s="302" t="s">
        <v>70</v>
      </c>
      <c r="H420" s="302" t="s">
        <v>855</v>
      </c>
      <c r="I420" s="302" t="s">
        <v>185</v>
      </c>
      <c r="J420" s="302">
        <v>135500</v>
      </c>
      <c r="K420" s="302" t="s">
        <v>177</v>
      </c>
      <c r="L420" s="302">
        <v>21742173</v>
      </c>
      <c r="M420" s="302" t="s">
        <v>1016</v>
      </c>
      <c r="N420" s="305">
        <v>40885</v>
      </c>
      <c r="O420" s="305">
        <v>40909</v>
      </c>
      <c r="P420" s="302" t="s">
        <v>880</v>
      </c>
    </row>
    <row r="421" spans="1:16">
      <c r="A421" s="303">
        <v>6</v>
      </c>
      <c r="B421" s="303">
        <v>7625.95</v>
      </c>
      <c r="C421" s="303">
        <v>995.06316338850002</v>
      </c>
      <c r="D421" s="304">
        <f t="shared" si="6"/>
        <v>6630.8868366115003</v>
      </c>
      <c r="E421" s="305">
        <v>45992</v>
      </c>
      <c r="F421" s="302" t="s">
        <v>69</v>
      </c>
      <c r="G421" s="302" t="s">
        <v>70</v>
      </c>
      <c r="H421" s="302" t="s">
        <v>855</v>
      </c>
      <c r="I421" s="302" t="s">
        <v>185</v>
      </c>
      <c r="J421" s="302">
        <v>135500</v>
      </c>
      <c r="K421" s="302" t="s">
        <v>87</v>
      </c>
      <c r="L421" s="302">
        <v>21742138</v>
      </c>
      <c r="M421" s="302" t="s">
        <v>1017</v>
      </c>
      <c r="N421" s="305">
        <v>40885</v>
      </c>
      <c r="O421" s="305">
        <v>40909</v>
      </c>
      <c r="P421" s="302" t="s">
        <v>880</v>
      </c>
    </row>
    <row r="422" spans="1:16">
      <c r="A422" s="303">
        <v>3</v>
      </c>
      <c r="B422" s="303">
        <v>7736.9800000000005</v>
      </c>
      <c r="C422" s="303">
        <v>1009.5507830334001</v>
      </c>
      <c r="D422" s="304">
        <f t="shared" si="6"/>
        <v>6727.4292169666005</v>
      </c>
      <c r="E422" s="305">
        <v>45992</v>
      </c>
      <c r="F422" s="302" t="s">
        <v>69</v>
      </c>
      <c r="G422" s="302" t="s">
        <v>70</v>
      </c>
      <c r="H422" s="302" t="s">
        <v>855</v>
      </c>
      <c r="I422" s="302" t="s">
        <v>185</v>
      </c>
      <c r="J422" s="302">
        <v>135500</v>
      </c>
      <c r="K422" s="302" t="s">
        <v>88</v>
      </c>
      <c r="L422" s="302">
        <v>21742194</v>
      </c>
      <c r="M422" s="302" t="s">
        <v>1018</v>
      </c>
      <c r="N422" s="305">
        <v>40885</v>
      </c>
      <c r="O422" s="305">
        <v>40909</v>
      </c>
      <c r="P422" s="302" t="s">
        <v>880</v>
      </c>
    </row>
    <row r="423" spans="1:16">
      <c r="A423" s="303">
        <v>4</v>
      </c>
      <c r="B423" s="303">
        <v>15722.45</v>
      </c>
      <c r="C423" s="303">
        <v>2051.5254929835</v>
      </c>
      <c r="D423" s="304">
        <f t="shared" si="6"/>
        <v>13670.924507016502</v>
      </c>
      <c r="E423" s="305">
        <v>45992</v>
      </c>
      <c r="F423" s="302" t="s">
        <v>69</v>
      </c>
      <c r="G423" s="302" t="s">
        <v>70</v>
      </c>
      <c r="H423" s="302" t="s">
        <v>855</v>
      </c>
      <c r="I423" s="302" t="s">
        <v>185</v>
      </c>
      <c r="J423" s="302">
        <v>135500</v>
      </c>
      <c r="K423" s="302" t="s">
        <v>93</v>
      </c>
      <c r="L423" s="302">
        <v>21742258</v>
      </c>
      <c r="M423" s="302" t="s">
        <v>1019</v>
      </c>
      <c r="N423" s="305">
        <v>40885</v>
      </c>
      <c r="O423" s="305">
        <v>40909</v>
      </c>
      <c r="P423" s="302" t="s">
        <v>880</v>
      </c>
    </row>
    <row r="424" spans="1:16">
      <c r="A424" s="303">
        <v>3</v>
      </c>
      <c r="B424" s="303">
        <v>16733.740000000002</v>
      </c>
      <c r="C424" s="303">
        <v>2183.4824854242001</v>
      </c>
      <c r="D424" s="304">
        <f t="shared" si="6"/>
        <v>14550.257514575802</v>
      </c>
      <c r="E424" s="305">
        <v>45992</v>
      </c>
      <c r="F424" s="302" t="s">
        <v>69</v>
      </c>
      <c r="G424" s="302" t="s">
        <v>70</v>
      </c>
      <c r="H424" s="302" t="s">
        <v>855</v>
      </c>
      <c r="I424" s="302" t="s">
        <v>185</v>
      </c>
      <c r="J424" s="302">
        <v>135500</v>
      </c>
      <c r="K424" s="302" t="s">
        <v>94</v>
      </c>
      <c r="L424" s="302">
        <v>21742250</v>
      </c>
      <c r="M424" s="302" t="s">
        <v>1020</v>
      </c>
      <c r="N424" s="305">
        <v>40885</v>
      </c>
      <c r="O424" s="305">
        <v>40909</v>
      </c>
      <c r="P424" s="302" t="s">
        <v>880</v>
      </c>
    </row>
    <row r="425" spans="1:16">
      <c r="A425" s="303">
        <v>2</v>
      </c>
      <c r="B425" s="303">
        <v>17207.170000000002</v>
      </c>
      <c r="C425" s="303">
        <v>2400.1027030307</v>
      </c>
      <c r="D425" s="304">
        <f t="shared" si="6"/>
        <v>14807.067296969302</v>
      </c>
      <c r="E425" s="305">
        <v>45992</v>
      </c>
      <c r="F425" s="302" t="s">
        <v>69</v>
      </c>
      <c r="G425" s="302" t="s">
        <v>70</v>
      </c>
      <c r="H425" s="302" t="s">
        <v>855</v>
      </c>
      <c r="I425" s="302" t="s">
        <v>185</v>
      </c>
      <c r="J425" s="302">
        <v>135500</v>
      </c>
      <c r="K425" s="302" t="s">
        <v>112</v>
      </c>
      <c r="L425" s="302">
        <v>21748367</v>
      </c>
      <c r="M425" s="302" t="s">
        <v>1022</v>
      </c>
      <c r="N425" s="305">
        <v>40543</v>
      </c>
      <c r="O425" s="305">
        <v>40909</v>
      </c>
      <c r="P425" s="302" t="s">
        <v>880</v>
      </c>
    </row>
    <row r="426" spans="1:16">
      <c r="A426" s="303">
        <v>4</v>
      </c>
      <c r="B426" s="303">
        <v>18084.84</v>
      </c>
      <c r="C426" s="303">
        <v>2359.7791881372</v>
      </c>
      <c r="D426" s="304">
        <f t="shared" si="6"/>
        <v>15725.060811862801</v>
      </c>
      <c r="E426" s="305">
        <v>45992</v>
      </c>
      <c r="F426" s="302" t="s">
        <v>69</v>
      </c>
      <c r="G426" s="302" t="s">
        <v>70</v>
      </c>
      <c r="H426" s="302" t="s">
        <v>855</v>
      </c>
      <c r="I426" s="302" t="s">
        <v>185</v>
      </c>
      <c r="J426" s="302">
        <v>135500</v>
      </c>
      <c r="K426" s="302" t="s">
        <v>112</v>
      </c>
      <c r="L426" s="302">
        <v>21742180</v>
      </c>
      <c r="M426" s="302" t="s">
        <v>1021</v>
      </c>
      <c r="N426" s="305">
        <v>40885</v>
      </c>
      <c r="O426" s="305">
        <v>40909</v>
      </c>
      <c r="P426" s="302" t="s">
        <v>880</v>
      </c>
    </row>
    <row r="427" spans="1:16">
      <c r="A427" s="303">
        <v>1</v>
      </c>
      <c r="B427" s="303">
        <v>4938.08</v>
      </c>
      <c r="C427" s="303">
        <v>644.3395912464</v>
      </c>
      <c r="D427" s="304">
        <f t="shared" si="6"/>
        <v>4293.7404087535997</v>
      </c>
      <c r="E427" s="305">
        <v>45992</v>
      </c>
      <c r="F427" s="302" t="s">
        <v>69</v>
      </c>
      <c r="G427" s="302" t="s">
        <v>70</v>
      </c>
      <c r="H427" s="302" t="s">
        <v>855</v>
      </c>
      <c r="I427" s="302" t="s">
        <v>185</v>
      </c>
      <c r="J427" s="302">
        <v>135500</v>
      </c>
      <c r="K427" s="302" t="s">
        <v>89</v>
      </c>
      <c r="L427" s="302">
        <v>21742222</v>
      </c>
      <c r="M427" s="302" t="s">
        <v>1023</v>
      </c>
      <c r="N427" s="305">
        <v>40885</v>
      </c>
      <c r="O427" s="305">
        <v>40909</v>
      </c>
      <c r="P427" s="302" t="s">
        <v>880</v>
      </c>
    </row>
    <row r="428" spans="1:16">
      <c r="A428" s="303">
        <v>2</v>
      </c>
      <c r="B428" s="303">
        <v>13698.67</v>
      </c>
      <c r="C428" s="303">
        <v>1787.4549275061001</v>
      </c>
      <c r="D428" s="304">
        <f t="shared" si="6"/>
        <v>11911.2150724939</v>
      </c>
      <c r="E428" s="305">
        <v>45992</v>
      </c>
      <c r="F428" s="302" t="s">
        <v>69</v>
      </c>
      <c r="G428" s="302" t="s">
        <v>70</v>
      </c>
      <c r="H428" s="302" t="s">
        <v>855</v>
      </c>
      <c r="I428" s="302" t="s">
        <v>185</v>
      </c>
      <c r="J428" s="302">
        <v>135500</v>
      </c>
      <c r="K428" s="302" t="s">
        <v>113</v>
      </c>
      <c r="L428" s="302">
        <v>21742152</v>
      </c>
      <c r="M428" s="302" t="s">
        <v>1025</v>
      </c>
      <c r="N428" s="305">
        <v>40885</v>
      </c>
      <c r="O428" s="305">
        <v>40909</v>
      </c>
      <c r="P428" s="302" t="s">
        <v>880</v>
      </c>
    </row>
    <row r="429" spans="1:16">
      <c r="A429" s="303">
        <v>8</v>
      </c>
      <c r="B429" s="303">
        <v>68588.86</v>
      </c>
      <c r="C429" s="303">
        <v>9566.9600686106005</v>
      </c>
      <c r="D429" s="304">
        <f t="shared" si="6"/>
        <v>59021.899931389402</v>
      </c>
      <c r="E429" s="305">
        <v>45992</v>
      </c>
      <c r="F429" s="302" t="s">
        <v>69</v>
      </c>
      <c r="G429" s="302" t="s">
        <v>70</v>
      </c>
      <c r="H429" s="302" t="s">
        <v>855</v>
      </c>
      <c r="I429" s="302" t="s">
        <v>185</v>
      </c>
      <c r="J429" s="302">
        <v>135500</v>
      </c>
      <c r="K429" s="302" t="s">
        <v>113</v>
      </c>
      <c r="L429" s="302">
        <v>21748410</v>
      </c>
      <c r="M429" s="302" t="s">
        <v>1024</v>
      </c>
      <c r="N429" s="305">
        <v>40543</v>
      </c>
      <c r="O429" s="305">
        <v>40909</v>
      </c>
      <c r="P429" s="302" t="s">
        <v>880</v>
      </c>
    </row>
    <row r="430" spans="1:16">
      <c r="A430" s="303">
        <v>3</v>
      </c>
      <c r="B430" s="303">
        <v>28786.06</v>
      </c>
      <c r="C430" s="303">
        <v>4015.1576590226</v>
      </c>
      <c r="D430" s="304">
        <f t="shared" si="6"/>
        <v>24770.902340977402</v>
      </c>
      <c r="E430" s="305">
        <v>45992</v>
      </c>
      <c r="F430" s="302" t="s">
        <v>69</v>
      </c>
      <c r="G430" s="302" t="s">
        <v>70</v>
      </c>
      <c r="H430" s="302" t="s">
        <v>855</v>
      </c>
      <c r="I430" s="302" t="s">
        <v>185</v>
      </c>
      <c r="J430" s="302">
        <v>135500</v>
      </c>
      <c r="K430" s="302" t="s">
        <v>114</v>
      </c>
      <c r="L430" s="302">
        <v>21748403</v>
      </c>
      <c r="M430" s="302" t="s">
        <v>1027</v>
      </c>
      <c r="N430" s="305">
        <v>40543</v>
      </c>
      <c r="O430" s="305">
        <v>40909</v>
      </c>
      <c r="P430" s="302" t="s">
        <v>880</v>
      </c>
    </row>
    <row r="431" spans="1:16">
      <c r="A431" s="303">
        <v>1</v>
      </c>
      <c r="B431" s="303">
        <v>8382.8700000000008</v>
      </c>
      <c r="C431" s="303">
        <v>1093.8289839920999</v>
      </c>
      <c r="D431" s="304">
        <f t="shared" si="6"/>
        <v>7289.0410160079009</v>
      </c>
      <c r="E431" s="305">
        <v>45992</v>
      </c>
      <c r="F431" s="302" t="s">
        <v>69</v>
      </c>
      <c r="G431" s="302" t="s">
        <v>70</v>
      </c>
      <c r="H431" s="302" t="s">
        <v>855</v>
      </c>
      <c r="I431" s="302" t="s">
        <v>185</v>
      </c>
      <c r="J431" s="302">
        <v>135500</v>
      </c>
      <c r="K431" s="302" t="s">
        <v>114</v>
      </c>
      <c r="L431" s="302">
        <v>21742201</v>
      </c>
      <c r="M431" s="302" t="s">
        <v>1026</v>
      </c>
      <c r="N431" s="305">
        <v>40885</v>
      </c>
      <c r="O431" s="305">
        <v>40909</v>
      </c>
      <c r="P431" s="302" t="s">
        <v>880</v>
      </c>
    </row>
    <row r="432" spans="1:16">
      <c r="A432" s="303">
        <v>1</v>
      </c>
      <c r="B432" s="303">
        <v>12723.52</v>
      </c>
      <c r="C432" s="303">
        <v>1660.2136206816001</v>
      </c>
      <c r="D432" s="304">
        <f t="shared" si="6"/>
        <v>11063.306379318401</v>
      </c>
      <c r="E432" s="305">
        <v>45992</v>
      </c>
      <c r="F432" s="302" t="s">
        <v>69</v>
      </c>
      <c r="G432" s="302" t="s">
        <v>70</v>
      </c>
      <c r="H432" s="302" t="s">
        <v>855</v>
      </c>
      <c r="I432" s="302" t="s">
        <v>185</v>
      </c>
      <c r="J432" s="302">
        <v>135500</v>
      </c>
      <c r="K432" s="302" t="s">
        <v>115</v>
      </c>
      <c r="L432" s="302">
        <v>21748445</v>
      </c>
      <c r="M432" s="302" t="s">
        <v>1028</v>
      </c>
      <c r="N432" s="305">
        <v>40885</v>
      </c>
      <c r="O432" s="305">
        <v>40909</v>
      </c>
      <c r="P432" s="302" t="s">
        <v>880</v>
      </c>
    </row>
    <row r="433" spans="1:16">
      <c r="A433" s="303">
        <v>6</v>
      </c>
      <c r="B433" s="303">
        <v>180429.01</v>
      </c>
      <c r="C433" s="303">
        <v>23543.0682679083</v>
      </c>
      <c r="D433" s="304">
        <f t="shared" si="6"/>
        <v>156885.94173209171</v>
      </c>
      <c r="E433" s="305">
        <v>45992</v>
      </c>
      <c r="F433" s="302" t="s">
        <v>69</v>
      </c>
      <c r="G433" s="302" t="s">
        <v>70</v>
      </c>
      <c r="H433" s="302" t="s">
        <v>855</v>
      </c>
      <c r="I433" s="302" t="s">
        <v>185</v>
      </c>
      <c r="J433" s="302">
        <v>135500</v>
      </c>
      <c r="K433" s="302" t="s">
        <v>196</v>
      </c>
      <c r="L433" s="302">
        <v>21742096</v>
      </c>
      <c r="M433" s="302" t="s">
        <v>1029</v>
      </c>
      <c r="N433" s="305">
        <v>40885</v>
      </c>
      <c r="O433" s="305">
        <v>40909</v>
      </c>
      <c r="P433" s="302" t="s">
        <v>880</v>
      </c>
    </row>
    <row r="434" spans="1:16">
      <c r="A434" s="303">
        <v>2</v>
      </c>
      <c r="B434" s="303">
        <v>9627.51</v>
      </c>
      <c r="C434" s="303">
        <v>1342.8711853521002</v>
      </c>
      <c r="D434" s="304">
        <f t="shared" si="6"/>
        <v>8284.6388146479003</v>
      </c>
      <c r="E434" s="305">
        <v>45992</v>
      </c>
      <c r="F434" s="302" t="s">
        <v>69</v>
      </c>
      <c r="G434" s="302" t="s">
        <v>70</v>
      </c>
      <c r="H434" s="302" t="s">
        <v>855</v>
      </c>
      <c r="I434" s="302" t="s">
        <v>185</v>
      </c>
      <c r="J434" s="302">
        <v>135500</v>
      </c>
      <c r="K434" s="302" t="s">
        <v>197</v>
      </c>
      <c r="L434" s="302">
        <v>21748389</v>
      </c>
      <c r="M434" s="302" t="s">
        <v>1030</v>
      </c>
      <c r="N434" s="305">
        <v>40543</v>
      </c>
      <c r="O434" s="305">
        <v>40909</v>
      </c>
      <c r="P434" s="302" t="s">
        <v>880</v>
      </c>
    </row>
    <row r="435" spans="1:16">
      <c r="A435" s="303">
        <v>25</v>
      </c>
      <c r="B435" s="303">
        <v>15718.31</v>
      </c>
      <c r="C435" s="303">
        <v>1845.8115173845999</v>
      </c>
      <c r="D435" s="304">
        <f t="shared" si="6"/>
        <v>13872.4984826154</v>
      </c>
      <c r="E435" s="305">
        <v>45992</v>
      </c>
      <c r="F435" s="302" t="s">
        <v>69</v>
      </c>
      <c r="G435" s="302" t="s">
        <v>70</v>
      </c>
      <c r="H435" s="302" t="s">
        <v>855</v>
      </c>
      <c r="I435" s="302" t="s">
        <v>185</v>
      </c>
      <c r="J435" s="302">
        <v>135600</v>
      </c>
      <c r="K435" s="302" t="s">
        <v>186</v>
      </c>
      <c r="L435" s="302">
        <v>21752124</v>
      </c>
      <c r="M435" s="302" t="s">
        <v>1031</v>
      </c>
      <c r="N435" s="305">
        <v>42744</v>
      </c>
      <c r="O435" s="305">
        <v>42736</v>
      </c>
      <c r="P435" s="302" t="s">
        <v>880</v>
      </c>
    </row>
    <row r="436" spans="1:16">
      <c r="A436" s="303">
        <v>2427</v>
      </c>
      <c r="B436" s="303">
        <v>135899.68</v>
      </c>
      <c r="C436" s="303">
        <v>12203.779033028801</v>
      </c>
      <c r="D436" s="304">
        <f t="shared" si="6"/>
        <v>123695.9009669712</v>
      </c>
      <c r="E436" s="305">
        <v>45992</v>
      </c>
      <c r="F436" s="302" t="s">
        <v>69</v>
      </c>
      <c r="G436" s="302" t="s">
        <v>70</v>
      </c>
      <c r="H436" s="302" t="s">
        <v>855</v>
      </c>
      <c r="I436" s="302" t="s">
        <v>185</v>
      </c>
      <c r="J436" s="302">
        <v>135600</v>
      </c>
      <c r="K436" s="302" t="s">
        <v>187</v>
      </c>
      <c r="L436" s="302">
        <v>29785448</v>
      </c>
      <c r="M436" s="302" t="s">
        <v>1032</v>
      </c>
      <c r="N436" s="305">
        <v>43608</v>
      </c>
      <c r="O436" s="305">
        <v>43466</v>
      </c>
      <c r="P436" s="302" t="s">
        <v>968</v>
      </c>
    </row>
    <row r="437" spans="1:16">
      <c r="A437" s="303">
        <v>2845</v>
      </c>
      <c r="B437" s="303">
        <v>5457.46</v>
      </c>
      <c r="C437" s="303">
        <v>1093.2541046848</v>
      </c>
      <c r="D437" s="304">
        <f t="shared" si="6"/>
        <v>4364.2058953152</v>
      </c>
      <c r="E437" s="305">
        <v>45992</v>
      </c>
      <c r="F437" s="302" t="s">
        <v>69</v>
      </c>
      <c r="G437" s="302" t="s">
        <v>70</v>
      </c>
      <c r="H437" s="302" t="s">
        <v>855</v>
      </c>
      <c r="I437" s="302" t="s">
        <v>185</v>
      </c>
      <c r="J437" s="302">
        <v>135600</v>
      </c>
      <c r="K437" s="302" t="s">
        <v>182</v>
      </c>
      <c r="L437" s="302">
        <v>21748452</v>
      </c>
      <c r="M437" s="302" t="s">
        <v>1033</v>
      </c>
      <c r="N437" s="305">
        <v>40885</v>
      </c>
      <c r="O437" s="305">
        <v>40909</v>
      </c>
      <c r="P437" s="302" t="s">
        <v>880</v>
      </c>
    </row>
    <row r="438" spans="1:16">
      <c r="A438" s="303">
        <v>8000</v>
      </c>
      <c r="B438" s="303">
        <v>19566.3</v>
      </c>
      <c r="C438" s="303">
        <v>2297.683522758</v>
      </c>
      <c r="D438" s="304">
        <f t="shared" si="6"/>
        <v>17268.616477241998</v>
      </c>
      <c r="E438" s="305">
        <v>45992</v>
      </c>
      <c r="F438" s="302" t="s">
        <v>69</v>
      </c>
      <c r="G438" s="302" t="s">
        <v>70</v>
      </c>
      <c r="H438" s="302" t="s">
        <v>855</v>
      </c>
      <c r="I438" s="302" t="s">
        <v>185</v>
      </c>
      <c r="J438" s="302">
        <v>135600</v>
      </c>
      <c r="K438" s="302" t="s">
        <v>188</v>
      </c>
      <c r="L438" s="302">
        <v>21752166</v>
      </c>
      <c r="M438" s="302" t="s">
        <v>1034</v>
      </c>
      <c r="N438" s="305">
        <v>42744</v>
      </c>
      <c r="O438" s="305">
        <v>42736</v>
      </c>
      <c r="P438" s="302" t="s">
        <v>880</v>
      </c>
    </row>
    <row r="439" spans="1:16">
      <c r="A439" s="303">
        <v>107811</v>
      </c>
      <c r="B439" s="303">
        <v>602656.14</v>
      </c>
      <c r="C439" s="303">
        <v>129051.7371979164</v>
      </c>
      <c r="D439" s="304">
        <f t="shared" si="6"/>
        <v>473604.40280208364</v>
      </c>
      <c r="E439" s="305">
        <v>45992</v>
      </c>
      <c r="F439" s="302" t="s">
        <v>69</v>
      </c>
      <c r="G439" s="302" t="s">
        <v>70</v>
      </c>
      <c r="H439" s="302" t="s">
        <v>855</v>
      </c>
      <c r="I439" s="302" t="s">
        <v>185</v>
      </c>
      <c r="J439" s="302">
        <v>135600</v>
      </c>
      <c r="K439" s="302" t="s">
        <v>127</v>
      </c>
      <c r="L439" s="302">
        <v>21748396</v>
      </c>
      <c r="M439" s="302" t="s">
        <v>873</v>
      </c>
      <c r="N439" s="305">
        <v>40543</v>
      </c>
      <c r="O439" s="305">
        <v>40909</v>
      </c>
      <c r="P439" s="302" t="s">
        <v>880</v>
      </c>
    </row>
    <row r="440" spans="1:16">
      <c r="A440" s="303">
        <v>76700</v>
      </c>
      <c r="B440" s="303">
        <v>293414.13</v>
      </c>
      <c r="C440" s="303">
        <v>34455.814939225798</v>
      </c>
      <c r="D440" s="304">
        <f t="shared" si="6"/>
        <v>258958.31506077421</v>
      </c>
      <c r="E440" s="305">
        <v>45992</v>
      </c>
      <c r="F440" s="302" t="s">
        <v>69</v>
      </c>
      <c r="G440" s="302" t="s">
        <v>70</v>
      </c>
      <c r="H440" s="302" t="s">
        <v>855</v>
      </c>
      <c r="I440" s="302" t="s">
        <v>185</v>
      </c>
      <c r="J440" s="302">
        <v>135600</v>
      </c>
      <c r="K440" s="302" t="s">
        <v>127</v>
      </c>
      <c r="L440" s="302">
        <v>21752103</v>
      </c>
      <c r="M440" s="302" t="s">
        <v>873</v>
      </c>
      <c r="N440" s="305">
        <v>42744</v>
      </c>
      <c r="O440" s="305">
        <v>42736</v>
      </c>
      <c r="P440" s="302" t="s">
        <v>880</v>
      </c>
    </row>
    <row r="441" spans="1:16">
      <c r="A441" s="303">
        <v>124800</v>
      </c>
      <c r="B441" s="303">
        <v>612759.21</v>
      </c>
      <c r="C441" s="303">
        <v>122749.68969372481</v>
      </c>
      <c r="D441" s="304">
        <f t="shared" si="6"/>
        <v>490009.52030627517</v>
      </c>
      <c r="E441" s="305">
        <v>45992</v>
      </c>
      <c r="F441" s="302" t="s">
        <v>69</v>
      </c>
      <c r="G441" s="302" t="s">
        <v>70</v>
      </c>
      <c r="H441" s="302" t="s">
        <v>855</v>
      </c>
      <c r="I441" s="302" t="s">
        <v>185</v>
      </c>
      <c r="J441" s="302">
        <v>135600</v>
      </c>
      <c r="K441" s="302" t="s">
        <v>127</v>
      </c>
      <c r="L441" s="302">
        <v>21748424</v>
      </c>
      <c r="M441" s="302" t="s">
        <v>1035</v>
      </c>
      <c r="N441" s="305">
        <v>40885</v>
      </c>
      <c r="O441" s="305">
        <v>40909</v>
      </c>
      <c r="P441" s="302" t="s">
        <v>880</v>
      </c>
    </row>
    <row r="442" spans="1:16">
      <c r="A442" s="303">
        <v>2000</v>
      </c>
      <c r="B442" s="303">
        <v>1987.21</v>
      </c>
      <c r="C442" s="303">
        <v>398.0836303648</v>
      </c>
      <c r="D442" s="304">
        <f t="shared" si="6"/>
        <v>1589.1263696352</v>
      </c>
      <c r="E442" s="305">
        <v>45992</v>
      </c>
      <c r="F442" s="302" t="s">
        <v>69</v>
      </c>
      <c r="G442" s="302" t="s">
        <v>70</v>
      </c>
      <c r="H442" s="302" t="s">
        <v>855</v>
      </c>
      <c r="I442" s="302" t="s">
        <v>185</v>
      </c>
      <c r="J442" s="302">
        <v>135600</v>
      </c>
      <c r="K442" s="302" t="s">
        <v>189</v>
      </c>
      <c r="L442" s="302">
        <v>21742243</v>
      </c>
      <c r="M442" s="302" t="s">
        <v>1036</v>
      </c>
      <c r="N442" s="305">
        <v>40885</v>
      </c>
      <c r="O442" s="305">
        <v>40909</v>
      </c>
      <c r="P442" s="302" t="s">
        <v>880</v>
      </c>
    </row>
    <row r="443" spans="1:16">
      <c r="A443" s="303">
        <v>125619</v>
      </c>
      <c r="B443" s="303">
        <v>316381.25</v>
      </c>
      <c r="C443" s="303">
        <v>63378.403178</v>
      </c>
      <c r="D443" s="304">
        <f t="shared" si="6"/>
        <v>253002.84682199999</v>
      </c>
      <c r="E443" s="305">
        <v>45992</v>
      </c>
      <c r="F443" s="302" t="s">
        <v>69</v>
      </c>
      <c r="G443" s="302" t="s">
        <v>70</v>
      </c>
      <c r="H443" s="302" t="s">
        <v>855</v>
      </c>
      <c r="I443" s="302" t="s">
        <v>185</v>
      </c>
      <c r="J443" s="302">
        <v>135600</v>
      </c>
      <c r="K443" s="302" t="s">
        <v>190</v>
      </c>
      <c r="L443" s="302">
        <v>21742117</v>
      </c>
      <c r="M443" s="302" t="s">
        <v>1037</v>
      </c>
      <c r="N443" s="305">
        <v>40885</v>
      </c>
      <c r="O443" s="305">
        <v>40909</v>
      </c>
      <c r="P443" s="302" t="s">
        <v>880</v>
      </c>
    </row>
    <row r="444" spans="1:16">
      <c r="A444" s="303">
        <v>27172</v>
      </c>
      <c r="B444" s="303">
        <v>103076.40000000001</v>
      </c>
      <c r="C444" s="303">
        <v>12104.329682424001</v>
      </c>
      <c r="D444" s="304">
        <f t="shared" si="6"/>
        <v>90972.070317576014</v>
      </c>
      <c r="E444" s="305">
        <v>45992</v>
      </c>
      <c r="F444" s="302" t="s">
        <v>69</v>
      </c>
      <c r="G444" s="302" t="s">
        <v>70</v>
      </c>
      <c r="H444" s="302" t="s">
        <v>855</v>
      </c>
      <c r="I444" s="302" t="s">
        <v>185</v>
      </c>
      <c r="J444" s="302">
        <v>135600</v>
      </c>
      <c r="K444" s="302" t="s">
        <v>91</v>
      </c>
      <c r="L444" s="302">
        <v>21752187</v>
      </c>
      <c r="M444" s="302" t="s">
        <v>1038</v>
      </c>
      <c r="N444" s="305">
        <v>42744</v>
      </c>
      <c r="O444" s="305">
        <v>42736</v>
      </c>
      <c r="P444" s="302" t="s">
        <v>880</v>
      </c>
    </row>
    <row r="445" spans="1:16">
      <c r="A445" s="303">
        <v>129</v>
      </c>
      <c r="B445" s="303">
        <v>14886.220000000001</v>
      </c>
      <c r="C445" s="303">
        <v>1748.0986395052003</v>
      </c>
      <c r="D445" s="304">
        <f t="shared" si="6"/>
        <v>13138.121360494801</v>
      </c>
      <c r="E445" s="305">
        <v>45992</v>
      </c>
      <c r="F445" s="302" t="s">
        <v>69</v>
      </c>
      <c r="G445" s="302" t="s">
        <v>70</v>
      </c>
      <c r="H445" s="302" t="s">
        <v>855</v>
      </c>
      <c r="I445" s="302" t="s">
        <v>185</v>
      </c>
      <c r="J445" s="302">
        <v>135600</v>
      </c>
      <c r="K445" s="302" t="s">
        <v>191</v>
      </c>
      <c r="L445" s="302">
        <v>21752145</v>
      </c>
      <c r="M445" s="302" t="s">
        <v>1039</v>
      </c>
      <c r="N445" s="305">
        <v>42744</v>
      </c>
      <c r="O445" s="305">
        <v>42736</v>
      </c>
      <c r="P445" s="302" t="s">
        <v>880</v>
      </c>
    </row>
    <row r="446" spans="1:16">
      <c r="A446" s="303">
        <v>422</v>
      </c>
      <c r="B446" s="303">
        <v>14814.58</v>
      </c>
      <c r="C446" s="303">
        <v>1330.3479506878</v>
      </c>
      <c r="D446" s="304">
        <f t="shared" si="6"/>
        <v>13484.232049312201</v>
      </c>
      <c r="E446" s="305">
        <v>45992</v>
      </c>
      <c r="F446" s="302" t="s">
        <v>69</v>
      </c>
      <c r="G446" s="302" t="s">
        <v>70</v>
      </c>
      <c r="H446" s="302" t="s">
        <v>855</v>
      </c>
      <c r="I446" s="302" t="s">
        <v>185</v>
      </c>
      <c r="J446" s="302">
        <v>135600</v>
      </c>
      <c r="K446" s="302" t="s">
        <v>129</v>
      </c>
      <c r="L446" s="302">
        <v>29785364</v>
      </c>
      <c r="M446" s="302" t="s">
        <v>874</v>
      </c>
      <c r="N446" s="305">
        <v>43608</v>
      </c>
      <c r="O446" s="305">
        <v>43466</v>
      </c>
      <c r="P446" s="302" t="s">
        <v>968</v>
      </c>
    </row>
    <row r="447" spans="1:16">
      <c r="A447" s="303">
        <v>64350</v>
      </c>
      <c r="B447" s="303">
        <v>195500.82</v>
      </c>
      <c r="C447" s="303">
        <v>39163.287304761601</v>
      </c>
      <c r="D447" s="304">
        <f t="shared" si="6"/>
        <v>156337.53269523842</v>
      </c>
      <c r="E447" s="305">
        <v>45992</v>
      </c>
      <c r="F447" s="302" t="s">
        <v>69</v>
      </c>
      <c r="G447" s="302" t="s">
        <v>70</v>
      </c>
      <c r="H447" s="302" t="s">
        <v>855</v>
      </c>
      <c r="I447" s="302" t="s">
        <v>185</v>
      </c>
      <c r="J447" s="302">
        <v>135600</v>
      </c>
      <c r="K447" s="302" t="s">
        <v>129</v>
      </c>
      <c r="L447" s="302">
        <v>21748438</v>
      </c>
      <c r="M447" s="302" t="s">
        <v>1040</v>
      </c>
      <c r="N447" s="305">
        <v>40885</v>
      </c>
      <c r="O447" s="305">
        <v>40909</v>
      </c>
      <c r="P447" s="302" t="s">
        <v>880</v>
      </c>
    </row>
    <row r="448" spans="1:16">
      <c r="A448" s="303">
        <v>250</v>
      </c>
      <c r="B448" s="303">
        <v>218419.81</v>
      </c>
      <c r="C448" s="303">
        <v>43754.485388252804</v>
      </c>
      <c r="D448" s="304">
        <f t="shared" si="6"/>
        <v>174665.3246117472</v>
      </c>
      <c r="E448" s="305">
        <v>45992</v>
      </c>
      <c r="F448" s="302" t="s">
        <v>69</v>
      </c>
      <c r="G448" s="302" t="s">
        <v>70</v>
      </c>
      <c r="H448" s="302" t="s">
        <v>855</v>
      </c>
      <c r="I448" s="302" t="s">
        <v>185</v>
      </c>
      <c r="J448" s="302">
        <v>135600</v>
      </c>
      <c r="K448" s="302" t="s">
        <v>192</v>
      </c>
      <c r="L448" s="302">
        <v>21742103</v>
      </c>
      <c r="M448" s="302" t="s">
        <v>1041</v>
      </c>
      <c r="N448" s="305">
        <v>40885</v>
      </c>
      <c r="O448" s="305">
        <v>40909</v>
      </c>
      <c r="P448" s="302" t="s">
        <v>880</v>
      </c>
    </row>
    <row r="449" spans="1:16">
      <c r="A449" s="303">
        <v>350</v>
      </c>
      <c r="B449" s="303">
        <v>39385.56</v>
      </c>
      <c r="C449" s="303">
        <v>4625.0723052695994</v>
      </c>
      <c r="D449" s="304">
        <f t="shared" si="6"/>
        <v>34760.4876947304</v>
      </c>
      <c r="E449" s="305">
        <v>45992</v>
      </c>
      <c r="F449" s="302" t="s">
        <v>69</v>
      </c>
      <c r="G449" s="302" t="s">
        <v>70</v>
      </c>
      <c r="H449" s="302" t="s">
        <v>855</v>
      </c>
      <c r="I449" s="302" t="s">
        <v>185</v>
      </c>
      <c r="J449" s="302">
        <v>135600</v>
      </c>
      <c r="K449" s="302" t="s">
        <v>193</v>
      </c>
      <c r="L449" s="302">
        <v>21742215</v>
      </c>
      <c r="M449" s="302" t="s">
        <v>1042</v>
      </c>
      <c r="N449" s="305">
        <v>42744</v>
      </c>
      <c r="O449" s="305">
        <v>42736</v>
      </c>
      <c r="P449" s="302" t="s">
        <v>880</v>
      </c>
    </row>
    <row r="450" spans="1:16">
      <c r="A450" s="303">
        <v>34</v>
      </c>
      <c r="B450" s="303">
        <v>34655.4</v>
      </c>
      <c r="C450" s="303">
        <v>7421.047055604</v>
      </c>
      <c r="D450" s="304">
        <f t="shared" si="6"/>
        <v>27234.352944396</v>
      </c>
      <c r="E450" s="305">
        <v>45992</v>
      </c>
      <c r="F450" s="302" t="s">
        <v>69</v>
      </c>
      <c r="G450" s="302" t="s">
        <v>70</v>
      </c>
      <c r="H450" s="302" t="s">
        <v>855</v>
      </c>
      <c r="I450" s="302" t="s">
        <v>185</v>
      </c>
      <c r="J450" s="302">
        <v>135600</v>
      </c>
      <c r="K450" s="302" t="s">
        <v>170</v>
      </c>
      <c r="L450" s="302">
        <v>21748382</v>
      </c>
      <c r="M450" s="302" t="s">
        <v>1043</v>
      </c>
      <c r="N450" s="305">
        <v>40543</v>
      </c>
      <c r="O450" s="305">
        <v>40909</v>
      </c>
      <c r="P450" s="302" t="s">
        <v>880</v>
      </c>
    </row>
    <row r="451" spans="1:16">
      <c r="A451" s="303">
        <v>125</v>
      </c>
      <c r="B451" s="303">
        <v>104606.64</v>
      </c>
      <c r="C451" s="303">
        <v>12284.026775582401</v>
      </c>
      <c r="D451" s="304">
        <f t="shared" ref="D451:D514" si="7">+B451-C451</f>
        <v>92322.613224417597</v>
      </c>
      <c r="E451" s="305">
        <v>45992</v>
      </c>
      <c r="F451" s="302" t="s">
        <v>69</v>
      </c>
      <c r="G451" s="302" t="s">
        <v>70</v>
      </c>
      <c r="H451" s="302" t="s">
        <v>855</v>
      </c>
      <c r="I451" s="302" t="s">
        <v>185</v>
      </c>
      <c r="J451" s="302">
        <v>135600</v>
      </c>
      <c r="K451" s="302" t="s">
        <v>98</v>
      </c>
      <c r="L451" s="302">
        <v>21752110</v>
      </c>
      <c r="M451" s="302" t="s">
        <v>875</v>
      </c>
      <c r="N451" s="305">
        <v>42744</v>
      </c>
      <c r="O451" s="305">
        <v>42736</v>
      </c>
      <c r="P451" s="302" t="s">
        <v>880</v>
      </c>
    </row>
    <row r="452" spans="1:16">
      <c r="A452" s="303">
        <v>37117</v>
      </c>
      <c r="B452" s="303">
        <v>170240.52</v>
      </c>
      <c r="C452" s="303">
        <v>36455.008734295203</v>
      </c>
      <c r="D452" s="304">
        <f t="shared" si="7"/>
        <v>133785.51126570479</v>
      </c>
      <c r="E452" s="305">
        <v>45992</v>
      </c>
      <c r="F452" s="302" t="s">
        <v>69</v>
      </c>
      <c r="G452" s="302" t="s">
        <v>70</v>
      </c>
      <c r="H452" s="302" t="s">
        <v>855</v>
      </c>
      <c r="I452" s="302" t="s">
        <v>185</v>
      </c>
      <c r="J452" s="302">
        <v>135600</v>
      </c>
      <c r="K452" s="302" t="s">
        <v>99</v>
      </c>
      <c r="L452" s="302">
        <v>21748374</v>
      </c>
      <c r="M452" s="302" t="s">
        <v>876</v>
      </c>
      <c r="N452" s="305">
        <v>40543</v>
      </c>
      <c r="O452" s="305">
        <v>40909</v>
      </c>
      <c r="P452" s="302" t="s">
        <v>880</v>
      </c>
    </row>
    <row r="453" spans="1:16">
      <c r="A453" s="303">
        <v>386</v>
      </c>
      <c r="B453" s="303">
        <v>2999.52</v>
      </c>
      <c r="C453" s="303">
        <v>269.35662604320004</v>
      </c>
      <c r="D453" s="304">
        <f t="shared" si="7"/>
        <v>2730.1633739568001</v>
      </c>
      <c r="E453" s="305">
        <v>45992</v>
      </c>
      <c r="F453" s="302" t="s">
        <v>69</v>
      </c>
      <c r="G453" s="302" t="s">
        <v>70</v>
      </c>
      <c r="H453" s="302" t="s">
        <v>855</v>
      </c>
      <c r="I453" s="302" t="s">
        <v>185</v>
      </c>
      <c r="J453" s="302">
        <v>135600</v>
      </c>
      <c r="K453" s="302" t="s">
        <v>99</v>
      </c>
      <c r="L453" s="302">
        <v>29785346</v>
      </c>
      <c r="M453" s="302" t="s">
        <v>876</v>
      </c>
      <c r="N453" s="305">
        <v>43608</v>
      </c>
      <c r="O453" s="305">
        <v>43466</v>
      </c>
      <c r="P453" s="302" t="s">
        <v>968</v>
      </c>
    </row>
    <row r="454" spans="1:16">
      <c r="A454" s="303">
        <v>3406</v>
      </c>
      <c r="B454" s="303">
        <v>325548.53999999998</v>
      </c>
      <c r="C454" s="303">
        <v>65214.8211125952</v>
      </c>
      <c r="D454" s="304">
        <f t="shared" si="7"/>
        <v>260333.71888740477</v>
      </c>
      <c r="E454" s="305">
        <v>45992</v>
      </c>
      <c r="F454" s="302" t="s">
        <v>69</v>
      </c>
      <c r="G454" s="302" t="s">
        <v>70</v>
      </c>
      <c r="H454" s="302" t="s">
        <v>855</v>
      </c>
      <c r="I454" s="302" t="s">
        <v>185</v>
      </c>
      <c r="J454" s="302">
        <v>135600</v>
      </c>
      <c r="K454" s="302" t="s">
        <v>92</v>
      </c>
      <c r="L454" s="302">
        <v>21742145</v>
      </c>
      <c r="M454" s="302" t="s">
        <v>1044</v>
      </c>
      <c r="N454" s="305">
        <v>40885</v>
      </c>
      <c r="O454" s="305">
        <v>40909</v>
      </c>
      <c r="P454" s="302" t="s">
        <v>880</v>
      </c>
    </row>
    <row r="455" spans="1:16">
      <c r="A455" s="303">
        <v>150</v>
      </c>
      <c r="B455" s="303">
        <v>33615.71</v>
      </c>
      <c r="C455" s="303">
        <v>3947.5150116686004</v>
      </c>
      <c r="D455" s="304">
        <f t="shared" si="7"/>
        <v>29668.194988331397</v>
      </c>
      <c r="E455" s="305">
        <v>45992</v>
      </c>
      <c r="F455" s="302" t="s">
        <v>69</v>
      </c>
      <c r="G455" s="302" t="s">
        <v>70</v>
      </c>
      <c r="H455" s="302" t="s">
        <v>855</v>
      </c>
      <c r="I455" s="302" t="s">
        <v>185</v>
      </c>
      <c r="J455" s="302">
        <v>135600</v>
      </c>
      <c r="K455" s="302" t="s">
        <v>92</v>
      </c>
      <c r="L455" s="302">
        <v>21752096</v>
      </c>
      <c r="M455" s="302" t="s">
        <v>877</v>
      </c>
      <c r="N455" s="305">
        <v>42744</v>
      </c>
      <c r="O455" s="305">
        <v>42736</v>
      </c>
      <c r="P455" s="302" t="s">
        <v>880</v>
      </c>
    </row>
    <row r="456" spans="1:16">
      <c r="A456" s="303">
        <v>0</v>
      </c>
      <c r="B456" s="303">
        <v>0</v>
      </c>
      <c r="C456" s="303">
        <v>0</v>
      </c>
      <c r="D456" s="304">
        <f t="shared" si="7"/>
        <v>0</v>
      </c>
      <c r="E456" s="305">
        <v>45992</v>
      </c>
      <c r="F456" s="302" t="s">
        <v>69</v>
      </c>
      <c r="G456" s="302" t="s">
        <v>70</v>
      </c>
      <c r="H456" s="302" t="s">
        <v>855</v>
      </c>
      <c r="I456" s="302" t="s">
        <v>198</v>
      </c>
      <c r="J456" s="302">
        <v>135300</v>
      </c>
      <c r="K456" s="302" t="s">
        <v>84</v>
      </c>
      <c r="L456" s="302">
        <v>39611667</v>
      </c>
      <c r="M456" s="302" t="s">
        <v>3915</v>
      </c>
      <c r="N456" s="305">
        <v>45455</v>
      </c>
      <c r="O456" s="305">
        <v>45536</v>
      </c>
      <c r="P456" s="302" t="s">
        <v>3916</v>
      </c>
    </row>
    <row r="457" spans="1:16">
      <c r="A457" s="303">
        <v>0</v>
      </c>
      <c r="B457" s="303">
        <v>147.57</v>
      </c>
      <c r="C457" s="303">
        <v>43.158875587499999</v>
      </c>
      <c r="D457" s="304">
        <f t="shared" si="7"/>
        <v>104.41112441249999</v>
      </c>
      <c r="E457" s="305">
        <v>45992</v>
      </c>
      <c r="F457" s="302" t="s">
        <v>69</v>
      </c>
      <c r="G457" s="302" t="s">
        <v>70</v>
      </c>
      <c r="H457" s="302" t="s">
        <v>855</v>
      </c>
      <c r="I457" s="302" t="s">
        <v>198</v>
      </c>
      <c r="J457" s="302">
        <v>135500</v>
      </c>
      <c r="K457" s="302" t="s">
        <v>105</v>
      </c>
      <c r="L457" s="302">
        <v>21748912</v>
      </c>
      <c r="M457" s="302" t="s">
        <v>1045</v>
      </c>
      <c r="N457" s="305">
        <v>34151</v>
      </c>
      <c r="O457" s="305">
        <v>34151</v>
      </c>
      <c r="P457" s="302" t="s">
        <v>880</v>
      </c>
    </row>
    <row r="458" spans="1:16">
      <c r="A458" s="303">
        <v>1</v>
      </c>
      <c r="B458" s="303">
        <v>2874.35</v>
      </c>
      <c r="C458" s="303">
        <v>866.50911054050005</v>
      </c>
      <c r="D458" s="304">
        <f t="shared" si="7"/>
        <v>2007.8408894595</v>
      </c>
      <c r="E458" s="305">
        <v>45992</v>
      </c>
      <c r="F458" s="302" t="s">
        <v>69</v>
      </c>
      <c r="G458" s="302" t="s">
        <v>70</v>
      </c>
      <c r="H458" s="302" t="s">
        <v>855</v>
      </c>
      <c r="I458" s="302" t="s">
        <v>198</v>
      </c>
      <c r="J458" s="302">
        <v>135500</v>
      </c>
      <c r="K458" s="302" t="s">
        <v>105</v>
      </c>
      <c r="L458" s="302">
        <v>21748879</v>
      </c>
      <c r="M458" s="302" t="s">
        <v>1045</v>
      </c>
      <c r="N458" s="305">
        <v>33786</v>
      </c>
      <c r="O458" s="305">
        <v>33786</v>
      </c>
      <c r="P458" s="302" t="s">
        <v>880</v>
      </c>
    </row>
    <row r="459" spans="1:16">
      <c r="A459" s="303">
        <v>40</v>
      </c>
      <c r="B459" s="303">
        <v>10824.04</v>
      </c>
      <c r="C459" s="303">
        <v>3263.0435656251998</v>
      </c>
      <c r="D459" s="304">
        <f t="shared" si="7"/>
        <v>7560.9964343748015</v>
      </c>
      <c r="E459" s="305">
        <v>45992</v>
      </c>
      <c r="F459" s="302" t="s">
        <v>69</v>
      </c>
      <c r="G459" s="302" t="s">
        <v>70</v>
      </c>
      <c r="H459" s="302" t="s">
        <v>855</v>
      </c>
      <c r="I459" s="302" t="s">
        <v>198</v>
      </c>
      <c r="J459" s="302">
        <v>135500</v>
      </c>
      <c r="K459" s="302" t="s">
        <v>83</v>
      </c>
      <c r="L459" s="302">
        <v>21748886</v>
      </c>
      <c r="M459" s="302" t="s">
        <v>879</v>
      </c>
      <c r="N459" s="305">
        <v>33786</v>
      </c>
      <c r="O459" s="305">
        <v>33786</v>
      </c>
      <c r="P459" s="302" t="s">
        <v>880</v>
      </c>
    </row>
    <row r="460" spans="1:16">
      <c r="A460" s="303">
        <v>1</v>
      </c>
      <c r="B460" s="303">
        <v>451.13</v>
      </c>
      <c r="C460" s="303">
        <v>131.93917153750002</v>
      </c>
      <c r="D460" s="304">
        <f t="shared" si="7"/>
        <v>319.19082846250001</v>
      </c>
      <c r="E460" s="305">
        <v>45992</v>
      </c>
      <c r="F460" s="302" t="s">
        <v>69</v>
      </c>
      <c r="G460" s="302" t="s">
        <v>70</v>
      </c>
      <c r="H460" s="302" t="s">
        <v>855</v>
      </c>
      <c r="I460" s="302" t="s">
        <v>198</v>
      </c>
      <c r="J460" s="302">
        <v>135500</v>
      </c>
      <c r="K460" s="302" t="s">
        <v>83</v>
      </c>
      <c r="L460" s="302">
        <v>21748938</v>
      </c>
      <c r="M460" s="302" t="s">
        <v>879</v>
      </c>
      <c r="N460" s="305">
        <v>34151</v>
      </c>
      <c r="O460" s="305">
        <v>34151</v>
      </c>
      <c r="P460" s="302" t="s">
        <v>880</v>
      </c>
    </row>
    <row r="461" spans="1:16">
      <c r="A461" s="303">
        <v>0</v>
      </c>
      <c r="B461" s="303">
        <v>1328.13</v>
      </c>
      <c r="C461" s="303">
        <v>388.4298802875</v>
      </c>
      <c r="D461" s="304">
        <f t="shared" si="7"/>
        <v>939.70011971250005</v>
      </c>
      <c r="E461" s="305">
        <v>45992</v>
      </c>
      <c r="F461" s="302" t="s">
        <v>69</v>
      </c>
      <c r="G461" s="302" t="s">
        <v>70</v>
      </c>
      <c r="H461" s="302" t="s">
        <v>855</v>
      </c>
      <c r="I461" s="302" t="s">
        <v>198</v>
      </c>
      <c r="J461" s="302">
        <v>135500</v>
      </c>
      <c r="K461" s="302" t="s">
        <v>108</v>
      </c>
      <c r="L461" s="302">
        <v>21748926</v>
      </c>
      <c r="M461" s="302" t="s">
        <v>884</v>
      </c>
      <c r="N461" s="305">
        <v>34151</v>
      </c>
      <c r="O461" s="305">
        <v>34151</v>
      </c>
      <c r="P461" s="302" t="s">
        <v>880</v>
      </c>
    </row>
    <row r="462" spans="1:16">
      <c r="A462" s="303">
        <v>1</v>
      </c>
      <c r="B462" s="303">
        <v>25869.100000000002</v>
      </c>
      <c r="C462" s="303">
        <v>7798.5669217330005</v>
      </c>
      <c r="D462" s="304">
        <f t="shared" si="7"/>
        <v>18070.533078267003</v>
      </c>
      <c r="E462" s="305">
        <v>45992</v>
      </c>
      <c r="F462" s="302" t="s">
        <v>69</v>
      </c>
      <c r="G462" s="302" t="s">
        <v>70</v>
      </c>
      <c r="H462" s="302" t="s">
        <v>855</v>
      </c>
      <c r="I462" s="302" t="s">
        <v>198</v>
      </c>
      <c r="J462" s="302">
        <v>135500</v>
      </c>
      <c r="K462" s="302" t="s">
        <v>108</v>
      </c>
      <c r="L462" s="302">
        <v>21748872</v>
      </c>
      <c r="M462" s="302" t="s">
        <v>884</v>
      </c>
      <c r="N462" s="305">
        <v>33786</v>
      </c>
      <c r="O462" s="305">
        <v>33786</v>
      </c>
      <c r="P462" s="302" t="s">
        <v>880</v>
      </c>
    </row>
    <row r="463" spans="1:16">
      <c r="A463" s="303">
        <v>1</v>
      </c>
      <c r="B463" s="303">
        <v>4443.1000000000004</v>
      </c>
      <c r="C463" s="303">
        <v>59.974430022999996</v>
      </c>
      <c r="D463" s="304">
        <f t="shared" si="7"/>
        <v>4383.1255699769999</v>
      </c>
      <c r="E463" s="305">
        <v>45992</v>
      </c>
      <c r="F463" s="302" t="s">
        <v>69</v>
      </c>
      <c r="G463" s="302" t="s">
        <v>70</v>
      </c>
      <c r="H463" s="302" t="s">
        <v>855</v>
      </c>
      <c r="I463" s="302" t="s">
        <v>198</v>
      </c>
      <c r="J463" s="302">
        <v>135500</v>
      </c>
      <c r="K463" s="302" t="s">
        <v>135</v>
      </c>
      <c r="L463" s="302">
        <v>39913981</v>
      </c>
      <c r="M463" s="302" t="s">
        <v>872</v>
      </c>
      <c r="N463" s="305">
        <v>45455</v>
      </c>
      <c r="O463" s="305">
        <v>45292</v>
      </c>
      <c r="P463" s="302" t="s">
        <v>3916</v>
      </c>
    </row>
    <row r="464" spans="1:16">
      <c r="A464" s="303">
        <v>38</v>
      </c>
      <c r="B464" s="303">
        <v>127928.39</v>
      </c>
      <c r="C464" s="303">
        <v>38565.628901065706</v>
      </c>
      <c r="D464" s="304">
        <f t="shared" si="7"/>
        <v>89362.761098934294</v>
      </c>
      <c r="E464" s="305">
        <v>45992</v>
      </c>
      <c r="F464" s="302" t="s">
        <v>69</v>
      </c>
      <c r="G464" s="302" t="s">
        <v>70</v>
      </c>
      <c r="H464" s="302" t="s">
        <v>855</v>
      </c>
      <c r="I464" s="302" t="s">
        <v>198</v>
      </c>
      <c r="J464" s="302">
        <v>135500</v>
      </c>
      <c r="K464" s="302" t="s">
        <v>86</v>
      </c>
      <c r="L464" s="302">
        <v>21748898</v>
      </c>
      <c r="M464" s="302" t="s">
        <v>885</v>
      </c>
      <c r="N464" s="305">
        <v>33786</v>
      </c>
      <c r="O464" s="305">
        <v>33786</v>
      </c>
      <c r="P464" s="302" t="s">
        <v>880</v>
      </c>
    </row>
    <row r="465" spans="1:16">
      <c r="A465" s="303">
        <v>1</v>
      </c>
      <c r="B465" s="303">
        <v>5588.9400000000005</v>
      </c>
      <c r="C465" s="303">
        <v>1634.5623509249999</v>
      </c>
      <c r="D465" s="304">
        <f t="shared" si="7"/>
        <v>3954.3776490750006</v>
      </c>
      <c r="E465" s="305">
        <v>45992</v>
      </c>
      <c r="F465" s="302" t="s">
        <v>69</v>
      </c>
      <c r="G465" s="302" t="s">
        <v>70</v>
      </c>
      <c r="H465" s="302" t="s">
        <v>855</v>
      </c>
      <c r="I465" s="302" t="s">
        <v>198</v>
      </c>
      <c r="J465" s="302">
        <v>135500</v>
      </c>
      <c r="K465" s="302" t="s">
        <v>86</v>
      </c>
      <c r="L465" s="302">
        <v>21748919</v>
      </c>
      <c r="M465" s="302" t="s">
        <v>885</v>
      </c>
      <c r="N465" s="305">
        <v>34151</v>
      </c>
      <c r="O465" s="305">
        <v>34151</v>
      </c>
      <c r="P465" s="302" t="s">
        <v>880</v>
      </c>
    </row>
    <row r="466" spans="1:16">
      <c r="A466" s="303">
        <v>1</v>
      </c>
      <c r="B466" s="303">
        <v>9117.7100000000009</v>
      </c>
      <c r="C466" s="303">
        <v>697.41847028630002</v>
      </c>
      <c r="D466" s="304">
        <f t="shared" si="7"/>
        <v>8420.2915297137006</v>
      </c>
      <c r="E466" s="305">
        <v>45992</v>
      </c>
      <c r="F466" s="302" t="s">
        <v>69</v>
      </c>
      <c r="G466" s="302" t="s">
        <v>70</v>
      </c>
      <c r="H466" s="302" t="s">
        <v>855</v>
      </c>
      <c r="I466" s="302" t="s">
        <v>198</v>
      </c>
      <c r="J466" s="302">
        <v>135500</v>
      </c>
      <c r="K466" s="302" t="s">
        <v>112</v>
      </c>
      <c r="L466" s="302">
        <v>36866271</v>
      </c>
      <c r="M466" s="302" t="s">
        <v>1022</v>
      </c>
      <c r="N466" s="305">
        <v>42737</v>
      </c>
      <c r="O466" s="305">
        <v>42795</v>
      </c>
      <c r="P466" s="302" t="s">
        <v>1046</v>
      </c>
    </row>
    <row r="467" spans="1:16">
      <c r="A467" s="303">
        <v>734</v>
      </c>
      <c r="B467" s="303">
        <v>9367.01</v>
      </c>
      <c r="C467" s="303">
        <v>4335.1900167171007</v>
      </c>
      <c r="D467" s="304">
        <f t="shared" si="7"/>
        <v>5031.8199832828996</v>
      </c>
      <c r="E467" s="305">
        <v>45992</v>
      </c>
      <c r="F467" s="302" t="s">
        <v>69</v>
      </c>
      <c r="G467" s="302" t="s">
        <v>70</v>
      </c>
      <c r="H467" s="302" t="s">
        <v>855</v>
      </c>
      <c r="I467" s="302" t="s">
        <v>198</v>
      </c>
      <c r="J467" s="302">
        <v>135600</v>
      </c>
      <c r="K467" s="302" t="s">
        <v>91</v>
      </c>
      <c r="L467" s="302">
        <v>21748905</v>
      </c>
      <c r="M467" s="302" t="s">
        <v>971</v>
      </c>
      <c r="N467" s="305">
        <v>33786</v>
      </c>
      <c r="O467" s="305">
        <v>33786</v>
      </c>
      <c r="P467" s="302" t="s">
        <v>880</v>
      </c>
    </row>
    <row r="468" spans="1:16">
      <c r="A468" s="303">
        <v>41937</v>
      </c>
      <c r="B468" s="303">
        <v>13742.76</v>
      </c>
      <c r="C468" s="303">
        <v>12815.6400154932</v>
      </c>
      <c r="D468" s="304">
        <f t="shared" si="7"/>
        <v>927.11998450680039</v>
      </c>
      <c r="E468" s="305">
        <v>45992</v>
      </c>
      <c r="F468" s="302" t="s">
        <v>69</v>
      </c>
      <c r="G468" s="302" t="s">
        <v>70</v>
      </c>
      <c r="H468" s="302" t="s">
        <v>855</v>
      </c>
      <c r="I468" s="302" t="s">
        <v>198</v>
      </c>
      <c r="J468" s="302">
        <v>135600</v>
      </c>
      <c r="K468" s="302" t="s">
        <v>91</v>
      </c>
      <c r="L468" s="302">
        <v>21748858</v>
      </c>
      <c r="M468" s="302" t="s">
        <v>886</v>
      </c>
      <c r="N468" s="305">
        <v>21367</v>
      </c>
      <c r="O468" s="305">
        <v>21367</v>
      </c>
      <c r="P468" s="302" t="s">
        <v>880</v>
      </c>
    </row>
    <row r="469" spans="1:16">
      <c r="A469" s="303">
        <v>3</v>
      </c>
      <c r="B469" s="303">
        <v>3550.39</v>
      </c>
      <c r="C469" s="303">
        <v>73.574909489500001</v>
      </c>
      <c r="D469" s="304">
        <f t="shared" si="7"/>
        <v>3476.8150905104999</v>
      </c>
      <c r="E469" s="305">
        <v>45992</v>
      </c>
      <c r="F469" s="302" t="s">
        <v>69</v>
      </c>
      <c r="G469" s="302" t="s">
        <v>70</v>
      </c>
      <c r="H469" s="302" t="s">
        <v>855</v>
      </c>
      <c r="I469" s="302" t="s">
        <v>198</v>
      </c>
      <c r="J469" s="302">
        <v>135600</v>
      </c>
      <c r="K469" s="302" t="s">
        <v>98</v>
      </c>
      <c r="L469" s="302">
        <v>39913986</v>
      </c>
      <c r="M469" s="302" t="s">
        <v>875</v>
      </c>
      <c r="N469" s="305">
        <v>45455</v>
      </c>
      <c r="O469" s="305">
        <v>45292</v>
      </c>
      <c r="P469" s="302" t="s">
        <v>3916</v>
      </c>
    </row>
    <row r="470" spans="1:16">
      <c r="A470" s="303">
        <v>27958</v>
      </c>
      <c r="B470" s="303">
        <v>3259.91</v>
      </c>
      <c r="C470" s="303">
        <v>3039.9885498187</v>
      </c>
      <c r="D470" s="304">
        <f t="shared" si="7"/>
        <v>219.92145018129986</v>
      </c>
      <c r="E470" s="305">
        <v>45992</v>
      </c>
      <c r="F470" s="302" t="s">
        <v>69</v>
      </c>
      <c r="G470" s="302" t="s">
        <v>70</v>
      </c>
      <c r="H470" s="302" t="s">
        <v>855</v>
      </c>
      <c r="I470" s="302" t="s">
        <v>198</v>
      </c>
      <c r="J470" s="302">
        <v>135600</v>
      </c>
      <c r="K470" s="302" t="s">
        <v>99</v>
      </c>
      <c r="L470" s="302">
        <v>21748851</v>
      </c>
      <c r="M470" s="302" t="s">
        <v>887</v>
      </c>
      <c r="N470" s="305">
        <v>21367</v>
      </c>
      <c r="O470" s="305">
        <v>21367</v>
      </c>
      <c r="P470" s="302" t="s">
        <v>880</v>
      </c>
    </row>
    <row r="471" spans="1:16">
      <c r="A471" s="303">
        <v>0</v>
      </c>
      <c r="B471" s="303">
        <v>0</v>
      </c>
      <c r="C471" s="303">
        <v>0</v>
      </c>
      <c r="D471" s="304">
        <f t="shared" si="7"/>
        <v>0</v>
      </c>
      <c r="E471" s="305">
        <v>45992</v>
      </c>
      <c r="F471" s="302" t="s">
        <v>69</v>
      </c>
      <c r="G471" s="302" t="s">
        <v>70</v>
      </c>
      <c r="H471" s="302" t="s">
        <v>855</v>
      </c>
      <c r="I471" s="302" t="s">
        <v>199</v>
      </c>
      <c r="J471" s="302">
        <v>135001</v>
      </c>
      <c r="K471" s="302" t="s">
        <v>84</v>
      </c>
      <c r="L471" s="302">
        <v>36460844</v>
      </c>
      <c r="M471" s="302" t="s">
        <v>1047</v>
      </c>
      <c r="N471" s="305">
        <v>44757</v>
      </c>
      <c r="O471" s="305">
        <v>44896</v>
      </c>
      <c r="P471" s="302" t="s">
        <v>1048</v>
      </c>
    </row>
    <row r="472" spans="1:16">
      <c r="A472" s="303">
        <v>145</v>
      </c>
      <c r="B472" s="303">
        <v>210515.89</v>
      </c>
      <c r="C472" s="303">
        <v>12313.6533247975</v>
      </c>
      <c r="D472" s="304">
        <f t="shared" si="7"/>
        <v>198202.23667520253</v>
      </c>
      <c r="E472" s="305">
        <v>45992</v>
      </c>
      <c r="F472" s="302" t="s">
        <v>69</v>
      </c>
      <c r="G472" s="302" t="s">
        <v>70</v>
      </c>
      <c r="H472" s="302" t="s">
        <v>855</v>
      </c>
      <c r="I472" s="302" t="s">
        <v>199</v>
      </c>
      <c r="J472" s="302">
        <v>135500</v>
      </c>
      <c r="K472" s="302" t="s">
        <v>80</v>
      </c>
      <c r="L472" s="302">
        <v>29656955</v>
      </c>
      <c r="M472" s="302" t="s">
        <v>865</v>
      </c>
      <c r="N472" s="305">
        <v>43603</v>
      </c>
      <c r="O472" s="305">
        <v>43466</v>
      </c>
      <c r="P472" s="302" t="s">
        <v>1049</v>
      </c>
    </row>
    <row r="473" spans="1:16">
      <c r="A473" s="303">
        <v>0</v>
      </c>
      <c r="B473" s="303">
        <v>0</v>
      </c>
      <c r="C473" s="303">
        <v>0</v>
      </c>
      <c r="D473" s="304">
        <f t="shared" si="7"/>
        <v>0</v>
      </c>
      <c r="E473" s="305">
        <v>45992</v>
      </c>
      <c r="F473" s="302" t="s">
        <v>69</v>
      </c>
      <c r="G473" s="302" t="s">
        <v>70</v>
      </c>
      <c r="H473" s="302" t="s">
        <v>855</v>
      </c>
      <c r="I473" s="302" t="s">
        <v>199</v>
      </c>
      <c r="J473" s="302">
        <v>135500</v>
      </c>
      <c r="K473" s="302" t="s">
        <v>200</v>
      </c>
      <c r="L473" s="302">
        <v>21754332</v>
      </c>
      <c r="M473" s="302" t="s">
        <v>1050</v>
      </c>
      <c r="N473" s="305">
        <v>42464</v>
      </c>
      <c r="O473" s="305">
        <v>42552</v>
      </c>
      <c r="P473" s="302" t="s">
        <v>1051</v>
      </c>
    </row>
    <row r="474" spans="1:16">
      <c r="A474" s="303">
        <v>0</v>
      </c>
      <c r="B474" s="303">
        <v>0</v>
      </c>
      <c r="C474" s="303">
        <v>0</v>
      </c>
      <c r="D474" s="304">
        <f t="shared" si="7"/>
        <v>0</v>
      </c>
      <c r="E474" s="305">
        <v>45992</v>
      </c>
      <c r="F474" s="302" t="s">
        <v>69</v>
      </c>
      <c r="G474" s="302" t="s">
        <v>70</v>
      </c>
      <c r="H474" s="302" t="s">
        <v>855</v>
      </c>
      <c r="I474" s="302" t="s">
        <v>199</v>
      </c>
      <c r="J474" s="302">
        <v>135500</v>
      </c>
      <c r="K474" s="302" t="s">
        <v>83</v>
      </c>
      <c r="L474" s="302">
        <v>21754496</v>
      </c>
      <c r="M474" s="302" t="s">
        <v>911</v>
      </c>
      <c r="N474" s="305">
        <v>40452</v>
      </c>
      <c r="O474" s="305">
        <v>40452</v>
      </c>
      <c r="P474" s="302" t="s">
        <v>1051</v>
      </c>
    </row>
    <row r="475" spans="1:16">
      <c r="A475" s="303">
        <v>2</v>
      </c>
      <c r="B475" s="303">
        <v>98.850000000000009</v>
      </c>
      <c r="C475" s="303">
        <v>43.142699950500003</v>
      </c>
      <c r="D475" s="304">
        <f t="shared" si="7"/>
        <v>55.707300049500006</v>
      </c>
      <c r="E475" s="305">
        <v>45992</v>
      </c>
      <c r="F475" s="302" t="s">
        <v>69</v>
      </c>
      <c r="G475" s="302" t="s">
        <v>70</v>
      </c>
      <c r="H475" s="302" t="s">
        <v>855</v>
      </c>
      <c r="I475" s="302" t="s">
        <v>199</v>
      </c>
      <c r="J475" s="302">
        <v>135500</v>
      </c>
      <c r="K475" s="302" t="s">
        <v>83</v>
      </c>
      <c r="L475" s="302">
        <v>36865896</v>
      </c>
      <c r="M475" s="302" t="s">
        <v>879</v>
      </c>
      <c r="N475" s="305">
        <v>28307</v>
      </c>
      <c r="O475" s="305">
        <v>28307</v>
      </c>
      <c r="P475" s="302" t="s">
        <v>1052</v>
      </c>
    </row>
    <row r="476" spans="1:16">
      <c r="A476" s="303">
        <v>4</v>
      </c>
      <c r="B476" s="303">
        <v>456.13</v>
      </c>
      <c r="C476" s="303">
        <v>207.28532277760002</v>
      </c>
      <c r="D476" s="304">
        <f t="shared" si="7"/>
        <v>248.84467722239998</v>
      </c>
      <c r="E476" s="305">
        <v>45992</v>
      </c>
      <c r="F476" s="302" t="s">
        <v>69</v>
      </c>
      <c r="G476" s="302" t="s">
        <v>70</v>
      </c>
      <c r="H476" s="302" t="s">
        <v>855</v>
      </c>
      <c r="I476" s="302" t="s">
        <v>199</v>
      </c>
      <c r="J476" s="302">
        <v>135500</v>
      </c>
      <c r="K476" s="302" t="s">
        <v>83</v>
      </c>
      <c r="L476" s="302">
        <v>36866178</v>
      </c>
      <c r="M476" s="302" t="s">
        <v>879</v>
      </c>
      <c r="N476" s="305">
        <v>27576</v>
      </c>
      <c r="O476" s="305">
        <v>27576</v>
      </c>
      <c r="P476" s="302" t="s">
        <v>1052</v>
      </c>
    </row>
    <row r="477" spans="1:16">
      <c r="A477" s="303">
        <v>30</v>
      </c>
      <c r="B477" s="303">
        <v>3919.31</v>
      </c>
      <c r="C477" s="303">
        <v>1357.8730901458</v>
      </c>
      <c r="D477" s="304">
        <f t="shared" si="7"/>
        <v>2561.4369098542002</v>
      </c>
      <c r="E477" s="305">
        <v>45992</v>
      </c>
      <c r="F477" s="302" t="s">
        <v>69</v>
      </c>
      <c r="G477" s="302" t="s">
        <v>70</v>
      </c>
      <c r="H477" s="302" t="s">
        <v>855</v>
      </c>
      <c r="I477" s="302" t="s">
        <v>199</v>
      </c>
      <c r="J477" s="302">
        <v>135500</v>
      </c>
      <c r="K477" s="302" t="s">
        <v>83</v>
      </c>
      <c r="L477" s="302">
        <v>36866192</v>
      </c>
      <c r="M477" s="302" t="s">
        <v>879</v>
      </c>
      <c r="N477" s="305">
        <v>31959</v>
      </c>
      <c r="O477" s="305">
        <v>31959</v>
      </c>
      <c r="P477" s="302" t="s">
        <v>1052</v>
      </c>
    </row>
    <row r="478" spans="1:16">
      <c r="A478" s="303">
        <v>17</v>
      </c>
      <c r="B478" s="303">
        <v>633.15</v>
      </c>
      <c r="C478" s="303">
        <v>378.89331426449996</v>
      </c>
      <c r="D478" s="304">
        <f t="shared" si="7"/>
        <v>254.25668573550001</v>
      </c>
      <c r="E478" s="305">
        <v>45992</v>
      </c>
      <c r="F478" s="302" t="s">
        <v>69</v>
      </c>
      <c r="G478" s="302" t="s">
        <v>70</v>
      </c>
      <c r="H478" s="302" t="s">
        <v>855</v>
      </c>
      <c r="I478" s="302" t="s">
        <v>199</v>
      </c>
      <c r="J478" s="302">
        <v>135500</v>
      </c>
      <c r="K478" s="302" t="s">
        <v>83</v>
      </c>
      <c r="L478" s="302">
        <v>36865938</v>
      </c>
      <c r="M478" s="302" t="s">
        <v>879</v>
      </c>
      <c r="N478" s="305">
        <v>21732</v>
      </c>
      <c r="O478" s="305">
        <v>21732</v>
      </c>
      <c r="P478" s="302" t="s">
        <v>1052</v>
      </c>
    </row>
    <row r="479" spans="1:16">
      <c r="A479" s="303">
        <v>4</v>
      </c>
      <c r="B479" s="303">
        <v>298.61</v>
      </c>
      <c r="C479" s="303">
        <v>157.19868069750001</v>
      </c>
      <c r="D479" s="304">
        <f t="shared" si="7"/>
        <v>141.4113193025</v>
      </c>
      <c r="E479" s="305">
        <v>45992</v>
      </c>
      <c r="F479" s="302" t="s">
        <v>69</v>
      </c>
      <c r="G479" s="302" t="s">
        <v>70</v>
      </c>
      <c r="H479" s="302" t="s">
        <v>855</v>
      </c>
      <c r="I479" s="302" t="s">
        <v>199</v>
      </c>
      <c r="J479" s="302">
        <v>135500</v>
      </c>
      <c r="K479" s="302" t="s">
        <v>83</v>
      </c>
      <c r="L479" s="302">
        <v>36866206</v>
      </c>
      <c r="M479" s="302" t="s">
        <v>879</v>
      </c>
      <c r="N479" s="305">
        <v>24654</v>
      </c>
      <c r="O479" s="305">
        <v>24654</v>
      </c>
      <c r="P479" s="302" t="s">
        <v>1052</v>
      </c>
    </row>
    <row r="480" spans="1:16">
      <c r="A480" s="303">
        <v>4</v>
      </c>
      <c r="B480" s="303">
        <v>157.80000000000001</v>
      </c>
      <c r="C480" s="303">
        <v>90.171428345999999</v>
      </c>
      <c r="D480" s="304">
        <f t="shared" si="7"/>
        <v>67.628571654000012</v>
      </c>
      <c r="E480" s="305">
        <v>45992</v>
      </c>
      <c r="F480" s="302" t="s">
        <v>69</v>
      </c>
      <c r="G480" s="302" t="s">
        <v>70</v>
      </c>
      <c r="H480" s="302" t="s">
        <v>855</v>
      </c>
      <c r="I480" s="302" t="s">
        <v>199</v>
      </c>
      <c r="J480" s="302">
        <v>135500</v>
      </c>
      <c r="K480" s="302" t="s">
        <v>83</v>
      </c>
      <c r="L480" s="302">
        <v>36866108</v>
      </c>
      <c r="M480" s="302" t="s">
        <v>879</v>
      </c>
      <c r="N480" s="305">
        <v>22828</v>
      </c>
      <c r="O480" s="305">
        <v>22828</v>
      </c>
      <c r="P480" s="302" t="s">
        <v>1052</v>
      </c>
    </row>
    <row r="481" spans="1:16">
      <c r="A481" s="303">
        <v>12</v>
      </c>
      <c r="B481" s="303">
        <v>645.49</v>
      </c>
      <c r="C481" s="303">
        <v>386.27788900669998</v>
      </c>
      <c r="D481" s="304">
        <f t="shared" si="7"/>
        <v>259.21211099330003</v>
      </c>
      <c r="E481" s="305">
        <v>45992</v>
      </c>
      <c r="F481" s="302" t="s">
        <v>69</v>
      </c>
      <c r="G481" s="302" t="s">
        <v>70</v>
      </c>
      <c r="H481" s="302" t="s">
        <v>855</v>
      </c>
      <c r="I481" s="302" t="s">
        <v>199</v>
      </c>
      <c r="J481" s="302">
        <v>135500</v>
      </c>
      <c r="K481" s="302" t="s">
        <v>83</v>
      </c>
      <c r="L481" s="302">
        <v>36866220</v>
      </c>
      <c r="M481" s="302" t="s">
        <v>879</v>
      </c>
      <c r="N481" s="305">
        <v>21732</v>
      </c>
      <c r="O481" s="305">
        <v>21732</v>
      </c>
      <c r="P481" s="302" t="s">
        <v>1052</v>
      </c>
    </row>
    <row r="482" spans="1:16">
      <c r="A482" s="303">
        <v>2</v>
      </c>
      <c r="B482" s="303">
        <v>430.37</v>
      </c>
      <c r="C482" s="303">
        <v>230.4345713431</v>
      </c>
      <c r="D482" s="304">
        <f t="shared" si="7"/>
        <v>199.9354286569</v>
      </c>
      <c r="E482" s="305">
        <v>45992</v>
      </c>
      <c r="F482" s="302" t="s">
        <v>69</v>
      </c>
      <c r="G482" s="302" t="s">
        <v>70</v>
      </c>
      <c r="H482" s="302" t="s">
        <v>855</v>
      </c>
      <c r="I482" s="302" t="s">
        <v>199</v>
      </c>
      <c r="J482" s="302">
        <v>135500</v>
      </c>
      <c r="K482" s="302" t="s">
        <v>83</v>
      </c>
      <c r="L482" s="302">
        <v>36866079</v>
      </c>
      <c r="M482" s="302" t="s">
        <v>879</v>
      </c>
      <c r="N482" s="305">
        <v>24289</v>
      </c>
      <c r="O482" s="305">
        <v>24289</v>
      </c>
      <c r="P482" s="302" t="s">
        <v>1052</v>
      </c>
    </row>
    <row r="483" spans="1:16">
      <c r="A483" s="303">
        <v>2</v>
      </c>
      <c r="B483" s="303">
        <v>108.43</v>
      </c>
      <c r="C483" s="303">
        <v>57.081319942499995</v>
      </c>
      <c r="D483" s="304">
        <f t="shared" si="7"/>
        <v>51.348680057500012</v>
      </c>
      <c r="E483" s="305">
        <v>45992</v>
      </c>
      <c r="F483" s="302" t="s">
        <v>69</v>
      </c>
      <c r="G483" s="302" t="s">
        <v>70</v>
      </c>
      <c r="H483" s="302" t="s">
        <v>855</v>
      </c>
      <c r="I483" s="302" t="s">
        <v>199</v>
      </c>
      <c r="J483" s="302">
        <v>135500</v>
      </c>
      <c r="K483" s="302" t="s">
        <v>83</v>
      </c>
      <c r="L483" s="302">
        <v>36866101</v>
      </c>
      <c r="M483" s="302" t="s">
        <v>879</v>
      </c>
      <c r="N483" s="305">
        <v>24654</v>
      </c>
      <c r="O483" s="305">
        <v>24654</v>
      </c>
      <c r="P483" s="302" t="s">
        <v>1052</v>
      </c>
    </row>
    <row r="484" spans="1:16">
      <c r="A484" s="303">
        <v>2</v>
      </c>
      <c r="B484" s="303">
        <v>168.33</v>
      </c>
      <c r="C484" s="303">
        <v>76.496477721600002</v>
      </c>
      <c r="D484" s="304">
        <f t="shared" si="7"/>
        <v>91.833522278400011</v>
      </c>
      <c r="E484" s="305">
        <v>45992</v>
      </c>
      <c r="F484" s="302" t="s">
        <v>69</v>
      </c>
      <c r="G484" s="302" t="s">
        <v>70</v>
      </c>
      <c r="H484" s="302" t="s">
        <v>855</v>
      </c>
      <c r="I484" s="302" t="s">
        <v>199</v>
      </c>
      <c r="J484" s="302">
        <v>135500</v>
      </c>
      <c r="K484" s="302" t="s">
        <v>83</v>
      </c>
      <c r="L484" s="302">
        <v>36866094</v>
      </c>
      <c r="M484" s="302" t="s">
        <v>879</v>
      </c>
      <c r="N484" s="305">
        <v>27576</v>
      </c>
      <c r="O484" s="305">
        <v>27576</v>
      </c>
      <c r="P484" s="302" t="s">
        <v>1052</v>
      </c>
    </row>
    <row r="485" spans="1:16">
      <c r="A485" s="303">
        <v>0</v>
      </c>
      <c r="B485" s="303">
        <v>0</v>
      </c>
      <c r="C485" s="303">
        <v>0</v>
      </c>
      <c r="D485" s="304">
        <f t="shared" si="7"/>
        <v>0</v>
      </c>
      <c r="E485" s="305">
        <v>45992</v>
      </c>
      <c r="F485" s="302" t="s">
        <v>69</v>
      </c>
      <c r="G485" s="302" t="s">
        <v>70</v>
      </c>
      <c r="H485" s="302" t="s">
        <v>855</v>
      </c>
      <c r="I485" s="302" t="s">
        <v>199</v>
      </c>
      <c r="J485" s="302">
        <v>135500</v>
      </c>
      <c r="K485" s="302" t="s">
        <v>83</v>
      </c>
      <c r="L485" s="302">
        <v>21754066</v>
      </c>
      <c r="M485" s="302" t="s">
        <v>911</v>
      </c>
      <c r="N485" s="305">
        <v>41821</v>
      </c>
      <c r="O485" s="305">
        <v>41821</v>
      </c>
      <c r="P485" s="302" t="s">
        <v>1051</v>
      </c>
    </row>
    <row r="486" spans="1:16">
      <c r="A486" s="303">
        <v>0</v>
      </c>
      <c r="B486" s="303">
        <v>264.66000000000003</v>
      </c>
      <c r="C486" s="303">
        <v>89.311676625600001</v>
      </c>
      <c r="D486" s="304">
        <f t="shared" si="7"/>
        <v>175.34832337440002</v>
      </c>
      <c r="E486" s="305">
        <v>45992</v>
      </c>
      <c r="F486" s="302" t="s">
        <v>69</v>
      </c>
      <c r="G486" s="302" t="s">
        <v>70</v>
      </c>
      <c r="H486" s="302" t="s">
        <v>855</v>
      </c>
      <c r="I486" s="302" t="s">
        <v>199</v>
      </c>
      <c r="J486" s="302">
        <v>135500</v>
      </c>
      <c r="K486" s="302" t="s">
        <v>83</v>
      </c>
      <c r="L486" s="302">
        <v>36866150</v>
      </c>
      <c r="M486" s="302" t="s">
        <v>879</v>
      </c>
      <c r="N486" s="305">
        <v>32325</v>
      </c>
      <c r="O486" s="305">
        <v>32325</v>
      </c>
      <c r="P486" s="302" t="s">
        <v>1052</v>
      </c>
    </row>
    <row r="487" spans="1:16">
      <c r="A487" s="303">
        <v>67</v>
      </c>
      <c r="B487" s="303">
        <v>2382.9700000000003</v>
      </c>
      <c r="C487" s="303">
        <v>1426.0308001151</v>
      </c>
      <c r="D487" s="304">
        <f t="shared" si="7"/>
        <v>956.93919988490029</v>
      </c>
      <c r="E487" s="305">
        <v>45992</v>
      </c>
      <c r="F487" s="302" t="s">
        <v>69</v>
      </c>
      <c r="G487" s="302" t="s">
        <v>70</v>
      </c>
      <c r="H487" s="302" t="s">
        <v>855</v>
      </c>
      <c r="I487" s="302" t="s">
        <v>199</v>
      </c>
      <c r="J487" s="302">
        <v>135500</v>
      </c>
      <c r="K487" s="302" t="s">
        <v>83</v>
      </c>
      <c r="L487" s="302">
        <v>36865952</v>
      </c>
      <c r="M487" s="302" t="s">
        <v>879</v>
      </c>
      <c r="N487" s="305">
        <v>21732</v>
      </c>
      <c r="O487" s="305">
        <v>21732</v>
      </c>
      <c r="P487" s="302" t="s">
        <v>1052</v>
      </c>
    </row>
    <row r="488" spans="1:16">
      <c r="A488" s="303">
        <v>37</v>
      </c>
      <c r="B488" s="303">
        <v>9897.59</v>
      </c>
      <c r="C488" s="303">
        <v>3518.1581469436001</v>
      </c>
      <c r="D488" s="304">
        <f t="shared" si="7"/>
        <v>6379.4318530563996</v>
      </c>
      <c r="E488" s="305">
        <v>45992</v>
      </c>
      <c r="F488" s="302" t="s">
        <v>69</v>
      </c>
      <c r="G488" s="302" t="s">
        <v>70</v>
      </c>
      <c r="H488" s="302" t="s">
        <v>855</v>
      </c>
      <c r="I488" s="302" t="s">
        <v>199</v>
      </c>
      <c r="J488" s="302">
        <v>135500</v>
      </c>
      <c r="K488" s="302" t="s">
        <v>83</v>
      </c>
      <c r="L488" s="302">
        <v>36866036</v>
      </c>
      <c r="M488" s="302" t="s">
        <v>879</v>
      </c>
      <c r="N488" s="305">
        <v>31594</v>
      </c>
      <c r="O488" s="305">
        <v>31594</v>
      </c>
      <c r="P488" s="302" t="s">
        <v>1052</v>
      </c>
    </row>
    <row r="489" spans="1:16">
      <c r="A489" s="303">
        <v>4</v>
      </c>
      <c r="B489" s="303">
        <v>511.1</v>
      </c>
      <c r="C489" s="303">
        <v>181.67358204400003</v>
      </c>
      <c r="D489" s="304">
        <f t="shared" si="7"/>
        <v>329.42641795600002</v>
      </c>
      <c r="E489" s="305">
        <v>45992</v>
      </c>
      <c r="F489" s="302" t="s">
        <v>69</v>
      </c>
      <c r="G489" s="302" t="s">
        <v>70</v>
      </c>
      <c r="H489" s="302" t="s">
        <v>855</v>
      </c>
      <c r="I489" s="302" t="s">
        <v>199</v>
      </c>
      <c r="J489" s="302">
        <v>135500</v>
      </c>
      <c r="K489" s="302" t="s">
        <v>83</v>
      </c>
      <c r="L489" s="302">
        <v>36866213</v>
      </c>
      <c r="M489" s="302" t="s">
        <v>879</v>
      </c>
      <c r="N489" s="305">
        <v>31594</v>
      </c>
      <c r="O489" s="305">
        <v>31594</v>
      </c>
      <c r="P489" s="302" t="s">
        <v>1052</v>
      </c>
    </row>
    <row r="490" spans="1:16">
      <c r="A490" s="303">
        <v>107</v>
      </c>
      <c r="B490" s="303">
        <v>3670.2400000000002</v>
      </c>
      <c r="C490" s="303">
        <v>2196.3664182992002</v>
      </c>
      <c r="D490" s="304">
        <f t="shared" si="7"/>
        <v>1473.8735817008001</v>
      </c>
      <c r="E490" s="305">
        <v>45992</v>
      </c>
      <c r="F490" s="302" t="s">
        <v>69</v>
      </c>
      <c r="G490" s="302" t="s">
        <v>70</v>
      </c>
      <c r="H490" s="302" t="s">
        <v>855</v>
      </c>
      <c r="I490" s="302" t="s">
        <v>199</v>
      </c>
      <c r="J490" s="302">
        <v>135500</v>
      </c>
      <c r="K490" s="302" t="s">
        <v>83</v>
      </c>
      <c r="L490" s="302">
        <v>36866029</v>
      </c>
      <c r="M490" s="302" t="s">
        <v>879</v>
      </c>
      <c r="N490" s="305">
        <v>21732</v>
      </c>
      <c r="O490" s="305">
        <v>21732</v>
      </c>
      <c r="P490" s="302" t="s">
        <v>1052</v>
      </c>
    </row>
    <row r="491" spans="1:16">
      <c r="A491" s="303">
        <v>851</v>
      </c>
      <c r="B491" s="303">
        <v>24785.88</v>
      </c>
      <c r="C491" s="303">
        <v>14832.510811280401</v>
      </c>
      <c r="D491" s="304">
        <f t="shared" si="7"/>
        <v>9953.3691887196001</v>
      </c>
      <c r="E491" s="305">
        <v>45992</v>
      </c>
      <c r="F491" s="302" t="s">
        <v>69</v>
      </c>
      <c r="G491" s="302" t="s">
        <v>70</v>
      </c>
      <c r="H491" s="302" t="s">
        <v>855</v>
      </c>
      <c r="I491" s="302" t="s">
        <v>199</v>
      </c>
      <c r="J491" s="302">
        <v>135500</v>
      </c>
      <c r="K491" s="302" t="s">
        <v>83</v>
      </c>
      <c r="L491" s="302">
        <v>36866086</v>
      </c>
      <c r="M491" s="302" t="s">
        <v>879</v>
      </c>
      <c r="N491" s="305">
        <v>21732</v>
      </c>
      <c r="O491" s="305">
        <v>21732</v>
      </c>
      <c r="P491" s="302" t="s">
        <v>1052</v>
      </c>
    </row>
    <row r="492" spans="1:16">
      <c r="A492" s="303">
        <v>6</v>
      </c>
      <c r="B492" s="303">
        <v>233.53</v>
      </c>
      <c r="C492" s="303">
        <v>139.75038407989999</v>
      </c>
      <c r="D492" s="304">
        <f t="shared" si="7"/>
        <v>93.779615920100014</v>
      </c>
      <c r="E492" s="305">
        <v>45992</v>
      </c>
      <c r="F492" s="302" t="s">
        <v>69</v>
      </c>
      <c r="G492" s="302" t="s">
        <v>70</v>
      </c>
      <c r="H492" s="302" t="s">
        <v>855</v>
      </c>
      <c r="I492" s="302" t="s">
        <v>199</v>
      </c>
      <c r="J492" s="302">
        <v>135500</v>
      </c>
      <c r="K492" s="302" t="s">
        <v>83</v>
      </c>
      <c r="L492" s="302">
        <v>36865910</v>
      </c>
      <c r="M492" s="302" t="s">
        <v>879</v>
      </c>
      <c r="N492" s="305">
        <v>21732</v>
      </c>
      <c r="O492" s="305">
        <v>21732</v>
      </c>
      <c r="P492" s="302" t="s">
        <v>1052</v>
      </c>
    </row>
    <row r="493" spans="1:16">
      <c r="A493" s="303">
        <v>0</v>
      </c>
      <c r="B493" s="303">
        <v>0</v>
      </c>
      <c r="C493" s="303">
        <v>0</v>
      </c>
      <c r="D493" s="304">
        <f t="shared" si="7"/>
        <v>0</v>
      </c>
      <c r="E493" s="305">
        <v>45992</v>
      </c>
      <c r="F493" s="302" t="s">
        <v>69</v>
      </c>
      <c r="G493" s="302" t="s">
        <v>70</v>
      </c>
      <c r="H493" s="302" t="s">
        <v>855</v>
      </c>
      <c r="I493" s="302" t="s">
        <v>199</v>
      </c>
      <c r="J493" s="302">
        <v>135500</v>
      </c>
      <c r="K493" s="302" t="s">
        <v>83</v>
      </c>
      <c r="L493" s="302">
        <v>21754073</v>
      </c>
      <c r="M493" s="302" t="s">
        <v>911</v>
      </c>
      <c r="N493" s="305">
        <v>41842</v>
      </c>
      <c r="O493" s="305">
        <v>41883</v>
      </c>
      <c r="P493" s="302" t="s">
        <v>1051</v>
      </c>
    </row>
    <row r="494" spans="1:16">
      <c r="A494" s="303">
        <v>0</v>
      </c>
      <c r="B494" s="303">
        <v>0</v>
      </c>
      <c r="C494" s="303">
        <v>0</v>
      </c>
      <c r="D494" s="304">
        <f t="shared" si="7"/>
        <v>0</v>
      </c>
      <c r="E494" s="305">
        <v>45992</v>
      </c>
      <c r="F494" s="302" t="s">
        <v>69</v>
      </c>
      <c r="G494" s="302" t="s">
        <v>70</v>
      </c>
      <c r="H494" s="302" t="s">
        <v>855</v>
      </c>
      <c r="I494" s="302" t="s">
        <v>199</v>
      </c>
      <c r="J494" s="302">
        <v>135500</v>
      </c>
      <c r="K494" s="302" t="s">
        <v>83</v>
      </c>
      <c r="L494" s="302">
        <v>21754510</v>
      </c>
      <c r="M494" s="302" t="s">
        <v>911</v>
      </c>
      <c r="N494" s="305">
        <v>40878</v>
      </c>
      <c r="O494" s="305">
        <v>40603</v>
      </c>
      <c r="P494" s="302" t="s">
        <v>1051</v>
      </c>
    </row>
    <row r="495" spans="1:16">
      <c r="A495" s="303">
        <v>0</v>
      </c>
      <c r="B495" s="303">
        <v>0</v>
      </c>
      <c r="C495" s="303">
        <v>0</v>
      </c>
      <c r="D495" s="304">
        <f t="shared" si="7"/>
        <v>0</v>
      </c>
      <c r="E495" s="305">
        <v>45992</v>
      </c>
      <c r="F495" s="302" t="s">
        <v>69</v>
      </c>
      <c r="G495" s="302" t="s">
        <v>70</v>
      </c>
      <c r="H495" s="302" t="s">
        <v>855</v>
      </c>
      <c r="I495" s="302" t="s">
        <v>199</v>
      </c>
      <c r="J495" s="302">
        <v>135500</v>
      </c>
      <c r="K495" s="302" t="s">
        <v>83</v>
      </c>
      <c r="L495" s="302">
        <v>21754482</v>
      </c>
      <c r="M495" s="302" t="s">
        <v>879</v>
      </c>
      <c r="N495" s="305">
        <v>39234</v>
      </c>
      <c r="O495" s="305">
        <v>39083</v>
      </c>
      <c r="P495" s="302" t="s">
        <v>1051</v>
      </c>
    </row>
    <row r="496" spans="1:16">
      <c r="A496" s="303">
        <v>0</v>
      </c>
      <c r="B496" s="303">
        <v>0</v>
      </c>
      <c r="C496" s="303">
        <v>0</v>
      </c>
      <c r="D496" s="304">
        <f t="shared" si="7"/>
        <v>0</v>
      </c>
      <c r="E496" s="305">
        <v>45992</v>
      </c>
      <c r="F496" s="302" t="s">
        <v>69</v>
      </c>
      <c r="G496" s="302" t="s">
        <v>70</v>
      </c>
      <c r="H496" s="302" t="s">
        <v>855</v>
      </c>
      <c r="I496" s="302" t="s">
        <v>199</v>
      </c>
      <c r="J496" s="302">
        <v>135500</v>
      </c>
      <c r="K496" s="302" t="s">
        <v>83</v>
      </c>
      <c r="L496" s="302">
        <v>21754524</v>
      </c>
      <c r="M496" s="302" t="s">
        <v>911</v>
      </c>
      <c r="N496" s="305">
        <v>41061</v>
      </c>
      <c r="O496" s="305">
        <v>41061</v>
      </c>
      <c r="P496" s="302" t="s">
        <v>1051</v>
      </c>
    </row>
    <row r="497" spans="1:16">
      <c r="A497" s="303">
        <v>2</v>
      </c>
      <c r="B497" s="303">
        <v>128.53</v>
      </c>
      <c r="C497" s="303">
        <v>71.13289258479999</v>
      </c>
      <c r="D497" s="304">
        <f t="shared" si="7"/>
        <v>57.397107415200011</v>
      </c>
      <c r="E497" s="305">
        <v>45992</v>
      </c>
      <c r="F497" s="302" t="s">
        <v>69</v>
      </c>
      <c r="G497" s="302" t="s">
        <v>70</v>
      </c>
      <c r="H497" s="302" t="s">
        <v>855</v>
      </c>
      <c r="I497" s="302" t="s">
        <v>199</v>
      </c>
      <c r="J497" s="302">
        <v>135500</v>
      </c>
      <c r="K497" s="302" t="s">
        <v>83</v>
      </c>
      <c r="L497" s="302">
        <v>36866122</v>
      </c>
      <c r="M497" s="302" t="s">
        <v>879</v>
      </c>
      <c r="N497" s="305">
        <v>23559</v>
      </c>
      <c r="O497" s="305">
        <v>23559</v>
      </c>
      <c r="P497" s="302" t="s">
        <v>1052</v>
      </c>
    </row>
    <row r="498" spans="1:16">
      <c r="A498" s="303">
        <v>170</v>
      </c>
      <c r="B498" s="303">
        <v>7525.8600000000006</v>
      </c>
      <c r="C498" s="303">
        <v>3555.5289634830001</v>
      </c>
      <c r="D498" s="304">
        <f t="shared" si="7"/>
        <v>3970.3310365170005</v>
      </c>
      <c r="E498" s="305">
        <v>45992</v>
      </c>
      <c r="F498" s="302" t="s">
        <v>69</v>
      </c>
      <c r="G498" s="302" t="s">
        <v>70</v>
      </c>
      <c r="H498" s="302" t="s">
        <v>855</v>
      </c>
      <c r="I498" s="302" t="s">
        <v>199</v>
      </c>
      <c r="J498" s="302">
        <v>135500</v>
      </c>
      <c r="K498" s="302" t="s">
        <v>83</v>
      </c>
      <c r="L498" s="302">
        <v>36866063</v>
      </c>
      <c r="M498" s="302" t="s">
        <v>879</v>
      </c>
      <c r="N498" s="305">
        <v>26846</v>
      </c>
      <c r="O498" s="305">
        <v>26846</v>
      </c>
      <c r="P498" s="302" t="s">
        <v>1052</v>
      </c>
    </row>
    <row r="499" spans="1:16">
      <c r="A499" s="303">
        <v>0</v>
      </c>
      <c r="B499" s="303">
        <v>0</v>
      </c>
      <c r="C499" s="303">
        <v>0</v>
      </c>
      <c r="D499" s="304">
        <f t="shared" si="7"/>
        <v>0</v>
      </c>
      <c r="E499" s="305">
        <v>45992</v>
      </c>
      <c r="F499" s="302" t="s">
        <v>69</v>
      </c>
      <c r="G499" s="302" t="s">
        <v>70</v>
      </c>
      <c r="H499" s="302" t="s">
        <v>855</v>
      </c>
      <c r="I499" s="302" t="s">
        <v>199</v>
      </c>
      <c r="J499" s="302">
        <v>135500</v>
      </c>
      <c r="K499" s="302" t="s">
        <v>128</v>
      </c>
      <c r="L499" s="302">
        <v>21754588</v>
      </c>
      <c r="M499" s="302" t="s">
        <v>866</v>
      </c>
      <c r="N499" s="305">
        <v>41488</v>
      </c>
      <c r="O499" s="305">
        <v>41275</v>
      </c>
      <c r="P499" s="302" t="s">
        <v>1051</v>
      </c>
    </row>
    <row r="500" spans="1:16">
      <c r="A500" s="303">
        <v>0</v>
      </c>
      <c r="B500" s="303">
        <v>0</v>
      </c>
      <c r="C500" s="303">
        <v>0</v>
      </c>
      <c r="D500" s="304">
        <f t="shared" si="7"/>
        <v>0</v>
      </c>
      <c r="E500" s="305">
        <v>45992</v>
      </c>
      <c r="F500" s="302" t="s">
        <v>69</v>
      </c>
      <c r="G500" s="302" t="s">
        <v>70</v>
      </c>
      <c r="H500" s="302" t="s">
        <v>855</v>
      </c>
      <c r="I500" s="302" t="s">
        <v>199</v>
      </c>
      <c r="J500" s="302">
        <v>135500</v>
      </c>
      <c r="K500" s="302" t="s">
        <v>128</v>
      </c>
      <c r="L500" s="302">
        <v>21754531</v>
      </c>
      <c r="M500" s="302" t="s">
        <v>866</v>
      </c>
      <c r="N500" s="305">
        <v>41395</v>
      </c>
      <c r="O500" s="305">
        <v>41275</v>
      </c>
      <c r="P500" s="302" t="s">
        <v>1051</v>
      </c>
    </row>
    <row r="501" spans="1:16">
      <c r="A501" s="303">
        <v>0</v>
      </c>
      <c r="B501" s="303">
        <v>0</v>
      </c>
      <c r="C501" s="303">
        <v>0</v>
      </c>
      <c r="D501" s="304">
        <f t="shared" si="7"/>
        <v>0</v>
      </c>
      <c r="E501" s="305">
        <v>45992</v>
      </c>
      <c r="F501" s="302" t="s">
        <v>69</v>
      </c>
      <c r="G501" s="302" t="s">
        <v>70</v>
      </c>
      <c r="H501" s="302" t="s">
        <v>855</v>
      </c>
      <c r="I501" s="302" t="s">
        <v>199</v>
      </c>
      <c r="J501" s="302">
        <v>135500</v>
      </c>
      <c r="K501" s="302" t="s">
        <v>169</v>
      </c>
      <c r="L501" s="302">
        <v>21754374</v>
      </c>
      <c r="M501" s="302" t="s">
        <v>894</v>
      </c>
      <c r="N501" s="305">
        <v>43115</v>
      </c>
      <c r="O501" s="305">
        <v>43101</v>
      </c>
      <c r="P501" s="302" t="s">
        <v>1051</v>
      </c>
    </row>
    <row r="502" spans="1:16">
      <c r="A502" s="303">
        <v>0</v>
      </c>
      <c r="B502" s="303">
        <v>0</v>
      </c>
      <c r="C502" s="303">
        <v>0</v>
      </c>
      <c r="D502" s="304">
        <f t="shared" si="7"/>
        <v>0</v>
      </c>
      <c r="E502" s="305">
        <v>45992</v>
      </c>
      <c r="F502" s="302" t="s">
        <v>69</v>
      </c>
      <c r="G502" s="302" t="s">
        <v>70</v>
      </c>
      <c r="H502" s="302" t="s">
        <v>855</v>
      </c>
      <c r="I502" s="302" t="s">
        <v>199</v>
      </c>
      <c r="J502" s="302">
        <v>135500</v>
      </c>
      <c r="K502" s="302" t="s">
        <v>108</v>
      </c>
      <c r="L502" s="302">
        <v>21754560</v>
      </c>
      <c r="M502" s="302" t="s">
        <v>1053</v>
      </c>
      <c r="N502" s="305">
        <v>41397</v>
      </c>
      <c r="O502" s="305">
        <v>41426</v>
      </c>
      <c r="P502" s="302" t="s">
        <v>1051</v>
      </c>
    </row>
    <row r="503" spans="1:16">
      <c r="A503" s="303">
        <v>0</v>
      </c>
      <c r="B503" s="303">
        <v>0</v>
      </c>
      <c r="C503" s="303">
        <v>0</v>
      </c>
      <c r="D503" s="304">
        <f t="shared" si="7"/>
        <v>0</v>
      </c>
      <c r="E503" s="305">
        <v>45992</v>
      </c>
      <c r="F503" s="302" t="s">
        <v>69</v>
      </c>
      <c r="G503" s="302" t="s">
        <v>70</v>
      </c>
      <c r="H503" s="302" t="s">
        <v>855</v>
      </c>
      <c r="I503" s="302" t="s">
        <v>199</v>
      </c>
      <c r="J503" s="302">
        <v>135500</v>
      </c>
      <c r="K503" s="302" t="s">
        <v>132</v>
      </c>
      <c r="L503" s="302">
        <v>21754318</v>
      </c>
      <c r="M503" s="302" t="s">
        <v>869</v>
      </c>
      <c r="N503" s="305">
        <v>42464</v>
      </c>
      <c r="O503" s="305">
        <v>42370</v>
      </c>
      <c r="P503" s="302" t="s">
        <v>1051</v>
      </c>
    </row>
    <row r="504" spans="1:16">
      <c r="A504" s="303">
        <v>0</v>
      </c>
      <c r="B504" s="303">
        <v>0</v>
      </c>
      <c r="C504" s="303">
        <v>0</v>
      </c>
      <c r="D504" s="304">
        <f t="shared" si="7"/>
        <v>0</v>
      </c>
      <c r="E504" s="305">
        <v>45992</v>
      </c>
      <c r="F504" s="302" t="s">
        <v>69</v>
      </c>
      <c r="G504" s="302" t="s">
        <v>70</v>
      </c>
      <c r="H504" s="302" t="s">
        <v>855</v>
      </c>
      <c r="I504" s="302" t="s">
        <v>199</v>
      </c>
      <c r="J504" s="302">
        <v>135500</v>
      </c>
      <c r="K504" s="302" t="s">
        <v>133</v>
      </c>
      <c r="L504" s="302">
        <v>21754325</v>
      </c>
      <c r="M504" s="302" t="s">
        <v>870</v>
      </c>
      <c r="N504" s="305">
        <v>42464</v>
      </c>
      <c r="O504" s="305">
        <v>42370</v>
      </c>
      <c r="P504" s="302" t="s">
        <v>1051</v>
      </c>
    </row>
    <row r="505" spans="1:16">
      <c r="A505" s="303">
        <v>10</v>
      </c>
      <c r="B505" s="303">
        <v>35742.17</v>
      </c>
      <c r="C505" s="303">
        <v>2090.6578142675003</v>
      </c>
      <c r="D505" s="304">
        <f t="shared" si="7"/>
        <v>33651.512185732499</v>
      </c>
      <c r="E505" s="305">
        <v>45992</v>
      </c>
      <c r="F505" s="302" t="s">
        <v>69</v>
      </c>
      <c r="G505" s="302" t="s">
        <v>70</v>
      </c>
      <c r="H505" s="302" t="s">
        <v>855</v>
      </c>
      <c r="I505" s="302" t="s">
        <v>199</v>
      </c>
      <c r="J505" s="302">
        <v>135500</v>
      </c>
      <c r="K505" s="302" t="s">
        <v>133</v>
      </c>
      <c r="L505" s="302">
        <v>29656981</v>
      </c>
      <c r="M505" s="302" t="s">
        <v>870</v>
      </c>
      <c r="N505" s="305">
        <v>43603</v>
      </c>
      <c r="O505" s="305">
        <v>43466</v>
      </c>
      <c r="P505" s="302" t="s">
        <v>1049</v>
      </c>
    </row>
    <row r="506" spans="1:16">
      <c r="A506" s="303">
        <v>0</v>
      </c>
      <c r="B506" s="303">
        <v>0</v>
      </c>
      <c r="C506" s="303">
        <v>0</v>
      </c>
      <c r="D506" s="304">
        <f t="shared" si="7"/>
        <v>0</v>
      </c>
      <c r="E506" s="305">
        <v>45992</v>
      </c>
      <c r="F506" s="302" t="s">
        <v>69</v>
      </c>
      <c r="G506" s="302" t="s">
        <v>70</v>
      </c>
      <c r="H506" s="302" t="s">
        <v>855</v>
      </c>
      <c r="I506" s="302" t="s">
        <v>199</v>
      </c>
      <c r="J506" s="302">
        <v>135500</v>
      </c>
      <c r="K506" s="302" t="s">
        <v>134</v>
      </c>
      <c r="L506" s="302">
        <v>21754311</v>
      </c>
      <c r="M506" s="302" t="s">
        <v>871</v>
      </c>
      <c r="N506" s="305">
        <v>42464</v>
      </c>
      <c r="O506" s="305">
        <v>42370</v>
      </c>
      <c r="P506" s="302" t="s">
        <v>1051</v>
      </c>
    </row>
    <row r="507" spans="1:16">
      <c r="A507" s="303">
        <v>0</v>
      </c>
      <c r="B507" s="303">
        <v>0</v>
      </c>
      <c r="C507" s="303">
        <v>0</v>
      </c>
      <c r="D507" s="304">
        <f t="shared" si="7"/>
        <v>0</v>
      </c>
      <c r="E507" s="305">
        <v>45992</v>
      </c>
      <c r="F507" s="302" t="s">
        <v>69</v>
      </c>
      <c r="G507" s="302" t="s">
        <v>70</v>
      </c>
      <c r="H507" s="302" t="s">
        <v>855</v>
      </c>
      <c r="I507" s="302" t="s">
        <v>199</v>
      </c>
      <c r="J507" s="302">
        <v>135500</v>
      </c>
      <c r="K507" s="302" t="s">
        <v>134</v>
      </c>
      <c r="L507" s="302">
        <v>21754538</v>
      </c>
      <c r="M507" s="302" t="s">
        <v>871</v>
      </c>
      <c r="N507" s="305">
        <v>41395</v>
      </c>
      <c r="O507" s="305">
        <v>41275</v>
      </c>
      <c r="P507" s="302" t="s">
        <v>1051</v>
      </c>
    </row>
    <row r="508" spans="1:16">
      <c r="A508" s="303">
        <v>35</v>
      </c>
      <c r="B508" s="303">
        <v>132820.71</v>
      </c>
      <c r="C508" s="303">
        <v>7769.0485848524995</v>
      </c>
      <c r="D508" s="304">
        <f t="shared" si="7"/>
        <v>125051.66141514749</v>
      </c>
      <c r="E508" s="305">
        <v>45992</v>
      </c>
      <c r="F508" s="302" t="s">
        <v>69</v>
      </c>
      <c r="G508" s="302" t="s">
        <v>70</v>
      </c>
      <c r="H508" s="302" t="s">
        <v>855</v>
      </c>
      <c r="I508" s="302" t="s">
        <v>199</v>
      </c>
      <c r="J508" s="302">
        <v>135500</v>
      </c>
      <c r="K508" s="302" t="s">
        <v>134</v>
      </c>
      <c r="L508" s="302">
        <v>29656984</v>
      </c>
      <c r="M508" s="302" t="s">
        <v>871</v>
      </c>
      <c r="N508" s="305">
        <v>43603</v>
      </c>
      <c r="O508" s="305">
        <v>43466</v>
      </c>
      <c r="P508" s="302" t="s">
        <v>1049</v>
      </c>
    </row>
    <row r="509" spans="1:16">
      <c r="A509" s="303">
        <v>0</v>
      </c>
      <c r="B509" s="303">
        <v>0</v>
      </c>
      <c r="C509" s="303">
        <v>0</v>
      </c>
      <c r="D509" s="304">
        <f t="shared" si="7"/>
        <v>0</v>
      </c>
      <c r="E509" s="305">
        <v>45992</v>
      </c>
      <c r="F509" s="302" t="s">
        <v>69</v>
      </c>
      <c r="G509" s="302" t="s">
        <v>70</v>
      </c>
      <c r="H509" s="302" t="s">
        <v>855</v>
      </c>
      <c r="I509" s="302" t="s">
        <v>199</v>
      </c>
      <c r="J509" s="302">
        <v>135500</v>
      </c>
      <c r="K509" s="302" t="s">
        <v>135</v>
      </c>
      <c r="L509" s="302">
        <v>21754339</v>
      </c>
      <c r="M509" s="302" t="s">
        <v>872</v>
      </c>
      <c r="N509" s="305">
        <v>42464</v>
      </c>
      <c r="O509" s="305">
        <v>42370</v>
      </c>
      <c r="P509" s="302" t="s">
        <v>1051</v>
      </c>
    </row>
    <row r="510" spans="1:16">
      <c r="A510" s="303">
        <v>647</v>
      </c>
      <c r="B510" s="303">
        <v>4355328.8099999996</v>
      </c>
      <c r="C510" s="303">
        <v>254755.15925112751</v>
      </c>
      <c r="D510" s="304">
        <f t="shared" si="7"/>
        <v>4100573.6507488722</v>
      </c>
      <c r="E510" s="305">
        <v>45992</v>
      </c>
      <c r="F510" s="302" t="s">
        <v>69</v>
      </c>
      <c r="G510" s="302" t="s">
        <v>70</v>
      </c>
      <c r="H510" s="302" t="s">
        <v>855</v>
      </c>
      <c r="I510" s="302" t="s">
        <v>199</v>
      </c>
      <c r="J510" s="302">
        <v>135500</v>
      </c>
      <c r="K510" s="302" t="s">
        <v>135</v>
      </c>
      <c r="L510" s="302">
        <v>29656987</v>
      </c>
      <c r="M510" s="302" t="s">
        <v>1054</v>
      </c>
      <c r="N510" s="305">
        <v>43603</v>
      </c>
      <c r="O510" s="305">
        <v>43466</v>
      </c>
      <c r="P510" s="302" t="s">
        <v>1049</v>
      </c>
    </row>
    <row r="511" spans="1:16">
      <c r="A511" s="303">
        <v>0</v>
      </c>
      <c r="B511" s="303">
        <v>0</v>
      </c>
      <c r="C511" s="303">
        <v>0</v>
      </c>
      <c r="D511" s="304">
        <f t="shared" si="7"/>
        <v>0</v>
      </c>
      <c r="E511" s="305">
        <v>45992</v>
      </c>
      <c r="F511" s="302" t="s">
        <v>69</v>
      </c>
      <c r="G511" s="302" t="s">
        <v>70</v>
      </c>
      <c r="H511" s="302" t="s">
        <v>855</v>
      </c>
      <c r="I511" s="302" t="s">
        <v>199</v>
      </c>
      <c r="J511" s="302">
        <v>135500</v>
      </c>
      <c r="K511" s="302" t="s">
        <v>135</v>
      </c>
      <c r="L511" s="302">
        <v>21754581</v>
      </c>
      <c r="M511" s="302" t="s">
        <v>872</v>
      </c>
      <c r="N511" s="305">
        <v>41488</v>
      </c>
      <c r="O511" s="305">
        <v>41275</v>
      </c>
      <c r="P511" s="302" t="s">
        <v>1051</v>
      </c>
    </row>
    <row r="512" spans="1:16">
      <c r="A512" s="303">
        <v>4</v>
      </c>
      <c r="B512" s="303">
        <v>2687.4700000000003</v>
      </c>
      <c r="C512" s="303">
        <v>1414.7775975825</v>
      </c>
      <c r="D512" s="304">
        <f t="shared" si="7"/>
        <v>1272.6924024175003</v>
      </c>
      <c r="E512" s="305">
        <v>45992</v>
      </c>
      <c r="F512" s="302" t="s">
        <v>69</v>
      </c>
      <c r="G512" s="302" t="s">
        <v>70</v>
      </c>
      <c r="H512" s="302" t="s">
        <v>855</v>
      </c>
      <c r="I512" s="302" t="s">
        <v>199</v>
      </c>
      <c r="J512" s="302">
        <v>135500</v>
      </c>
      <c r="K512" s="302" t="s">
        <v>86</v>
      </c>
      <c r="L512" s="302">
        <v>36866136</v>
      </c>
      <c r="M512" s="302" t="s">
        <v>885</v>
      </c>
      <c r="N512" s="305">
        <v>24654</v>
      </c>
      <c r="O512" s="305">
        <v>24654</v>
      </c>
      <c r="P512" s="302" t="s">
        <v>1052</v>
      </c>
    </row>
    <row r="513" spans="1:16">
      <c r="A513" s="303">
        <v>170</v>
      </c>
      <c r="B513" s="303">
        <v>67732.710000000006</v>
      </c>
      <c r="C513" s="303">
        <v>31999.746498100503</v>
      </c>
      <c r="D513" s="304">
        <f t="shared" si="7"/>
        <v>35732.963501899503</v>
      </c>
      <c r="E513" s="305">
        <v>45992</v>
      </c>
      <c r="F513" s="302" t="s">
        <v>69</v>
      </c>
      <c r="G513" s="302" t="s">
        <v>70</v>
      </c>
      <c r="H513" s="302" t="s">
        <v>855</v>
      </c>
      <c r="I513" s="302" t="s">
        <v>199</v>
      </c>
      <c r="J513" s="302">
        <v>135500</v>
      </c>
      <c r="K513" s="302" t="s">
        <v>86</v>
      </c>
      <c r="L513" s="302">
        <v>36865903</v>
      </c>
      <c r="M513" s="302" t="s">
        <v>885</v>
      </c>
      <c r="N513" s="305">
        <v>26846</v>
      </c>
      <c r="O513" s="305">
        <v>26846</v>
      </c>
      <c r="P513" s="302" t="s">
        <v>1052</v>
      </c>
    </row>
    <row r="514" spans="1:16">
      <c r="A514" s="303">
        <v>0</v>
      </c>
      <c r="B514" s="303">
        <v>0</v>
      </c>
      <c r="C514" s="303">
        <v>0</v>
      </c>
      <c r="D514" s="304">
        <f t="shared" si="7"/>
        <v>0</v>
      </c>
      <c r="E514" s="305">
        <v>45992</v>
      </c>
      <c r="F514" s="302" t="s">
        <v>69</v>
      </c>
      <c r="G514" s="302" t="s">
        <v>70</v>
      </c>
      <c r="H514" s="302" t="s">
        <v>855</v>
      </c>
      <c r="I514" s="302" t="s">
        <v>199</v>
      </c>
      <c r="J514" s="302">
        <v>135500</v>
      </c>
      <c r="K514" s="302" t="s">
        <v>86</v>
      </c>
      <c r="L514" s="302">
        <v>21754442</v>
      </c>
      <c r="M514" s="302" t="s">
        <v>885</v>
      </c>
      <c r="N514" s="305">
        <v>39063</v>
      </c>
      <c r="O514" s="305">
        <v>38718</v>
      </c>
      <c r="P514" s="302" t="s">
        <v>1051</v>
      </c>
    </row>
    <row r="515" spans="1:16">
      <c r="A515" s="303">
        <v>2</v>
      </c>
      <c r="B515" s="303">
        <v>1156.79</v>
      </c>
      <c r="C515" s="303">
        <v>640.20710194640003</v>
      </c>
      <c r="D515" s="304">
        <f t="shared" ref="D515:D578" si="8">+B515-C515</f>
        <v>516.58289805359993</v>
      </c>
      <c r="E515" s="305">
        <v>45992</v>
      </c>
      <c r="F515" s="302" t="s">
        <v>69</v>
      </c>
      <c r="G515" s="302" t="s">
        <v>70</v>
      </c>
      <c r="H515" s="302" t="s">
        <v>855</v>
      </c>
      <c r="I515" s="302" t="s">
        <v>199</v>
      </c>
      <c r="J515" s="302">
        <v>135500</v>
      </c>
      <c r="K515" s="302" t="s">
        <v>86</v>
      </c>
      <c r="L515" s="302">
        <v>36866157</v>
      </c>
      <c r="M515" s="302" t="s">
        <v>885</v>
      </c>
      <c r="N515" s="305">
        <v>23559</v>
      </c>
      <c r="O515" s="305">
        <v>23559</v>
      </c>
      <c r="P515" s="302" t="s">
        <v>1052</v>
      </c>
    </row>
    <row r="516" spans="1:16">
      <c r="A516" s="303">
        <v>2</v>
      </c>
      <c r="B516" s="303">
        <v>1515.01</v>
      </c>
      <c r="C516" s="303">
        <v>688.48647723520003</v>
      </c>
      <c r="D516" s="304">
        <f t="shared" si="8"/>
        <v>826.52352276479996</v>
      </c>
      <c r="E516" s="305">
        <v>45992</v>
      </c>
      <c r="F516" s="302" t="s">
        <v>69</v>
      </c>
      <c r="G516" s="302" t="s">
        <v>70</v>
      </c>
      <c r="H516" s="302" t="s">
        <v>855</v>
      </c>
      <c r="I516" s="302" t="s">
        <v>199</v>
      </c>
      <c r="J516" s="302">
        <v>135500</v>
      </c>
      <c r="K516" s="302" t="s">
        <v>86</v>
      </c>
      <c r="L516" s="302">
        <v>36866129</v>
      </c>
      <c r="M516" s="302" t="s">
        <v>885</v>
      </c>
      <c r="N516" s="305">
        <v>27576</v>
      </c>
      <c r="O516" s="305">
        <v>27576</v>
      </c>
      <c r="P516" s="302" t="s">
        <v>1052</v>
      </c>
    </row>
    <row r="517" spans="1:16">
      <c r="A517" s="303">
        <v>67</v>
      </c>
      <c r="B517" s="303">
        <v>21446.73</v>
      </c>
      <c r="C517" s="303">
        <v>12834.2772010359</v>
      </c>
      <c r="D517" s="304">
        <f t="shared" si="8"/>
        <v>8612.4527989640992</v>
      </c>
      <c r="E517" s="305">
        <v>45992</v>
      </c>
      <c r="F517" s="302" t="s">
        <v>69</v>
      </c>
      <c r="G517" s="302" t="s">
        <v>70</v>
      </c>
      <c r="H517" s="302" t="s">
        <v>855</v>
      </c>
      <c r="I517" s="302" t="s">
        <v>199</v>
      </c>
      <c r="J517" s="302">
        <v>135500</v>
      </c>
      <c r="K517" s="302" t="s">
        <v>86</v>
      </c>
      <c r="L517" s="302">
        <v>36866143</v>
      </c>
      <c r="M517" s="302" t="s">
        <v>885</v>
      </c>
      <c r="N517" s="305">
        <v>21732</v>
      </c>
      <c r="O517" s="305">
        <v>21732</v>
      </c>
      <c r="P517" s="302" t="s">
        <v>1052</v>
      </c>
    </row>
    <row r="518" spans="1:16">
      <c r="A518" s="303">
        <v>17</v>
      </c>
      <c r="B518" s="303">
        <v>5698.37</v>
      </c>
      <c r="C518" s="303">
        <v>3410.0517968971003</v>
      </c>
      <c r="D518" s="304">
        <f t="shared" si="8"/>
        <v>2288.3182031028996</v>
      </c>
      <c r="E518" s="305">
        <v>45992</v>
      </c>
      <c r="F518" s="302" t="s">
        <v>69</v>
      </c>
      <c r="G518" s="302" t="s">
        <v>70</v>
      </c>
      <c r="H518" s="302" t="s">
        <v>855</v>
      </c>
      <c r="I518" s="302" t="s">
        <v>199</v>
      </c>
      <c r="J518" s="302">
        <v>135500</v>
      </c>
      <c r="K518" s="302" t="s">
        <v>86</v>
      </c>
      <c r="L518" s="302">
        <v>36865917</v>
      </c>
      <c r="M518" s="302" t="s">
        <v>885</v>
      </c>
      <c r="N518" s="305">
        <v>21732</v>
      </c>
      <c r="O518" s="305">
        <v>21732</v>
      </c>
      <c r="P518" s="302" t="s">
        <v>1052</v>
      </c>
    </row>
    <row r="519" spans="1:16">
      <c r="A519" s="303">
        <v>2</v>
      </c>
      <c r="B519" s="303">
        <v>3873.32</v>
      </c>
      <c r="C519" s="303">
        <v>2073.9057877516002</v>
      </c>
      <c r="D519" s="304">
        <f t="shared" si="8"/>
        <v>1799.4142122484</v>
      </c>
      <c r="E519" s="305">
        <v>45992</v>
      </c>
      <c r="F519" s="302" t="s">
        <v>69</v>
      </c>
      <c r="G519" s="302" t="s">
        <v>70</v>
      </c>
      <c r="H519" s="302" t="s">
        <v>855</v>
      </c>
      <c r="I519" s="302" t="s">
        <v>199</v>
      </c>
      <c r="J519" s="302">
        <v>135500</v>
      </c>
      <c r="K519" s="302" t="s">
        <v>86</v>
      </c>
      <c r="L519" s="302">
        <v>36866199</v>
      </c>
      <c r="M519" s="302" t="s">
        <v>885</v>
      </c>
      <c r="N519" s="305">
        <v>24289</v>
      </c>
      <c r="O519" s="305">
        <v>24289</v>
      </c>
      <c r="P519" s="302" t="s">
        <v>1052</v>
      </c>
    </row>
    <row r="520" spans="1:16">
      <c r="A520" s="303">
        <v>30</v>
      </c>
      <c r="B520" s="303">
        <v>35273.78</v>
      </c>
      <c r="C520" s="303">
        <v>12220.8543467404</v>
      </c>
      <c r="D520" s="304">
        <f t="shared" si="8"/>
        <v>23052.925653259597</v>
      </c>
      <c r="E520" s="305">
        <v>45992</v>
      </c>
      <c r="F520" s="302" t="s">
        <v>69</v>
      </c>
      <c r="G520" s="302" t="s">
        <v>70</v>
      </c>
      <c r="H520" s="302" t="s">
        <v>855</v>
      </c>
      <c r="I520" s="302" t="s">
        <v>199</v>
      </c>
      <c r="J520" s="302">
        <v>135500</v>
      </c>
      <c r="K520" s="302" t="s">
        <v>86</v>
      </c>
      <c r="L520" s="302">
        <v>36865924</v>
      </c>
      <c r="M520" s="302" t="s">
        <v>885</v>
      </c>
      <c r="N520" s="305">
        <v>31959</v>
      </c>
      <c r="O520" s="305">
        <v>31959</v>
      </c>
      <c r="P520" s="302" t="s">
        <v>1052</v>
      </c>
    </row>
    <row r="521" spans="1:16">
      <c r="A521" s="303">
        <v>4</v>
      </c>
      <c r="B521" s="303">
        <v>1420.21</v>
      </c>
      <c r="C521" s="303">
        <v>811.5485693997</v>
      </c>
      <c r="D521" s="304">
        <f t="shared" si="8"/>
        <v>608.66143060030004</v>
      </c>
      <c r="E521" s="305">
        <v>45992</v>
      </c>
      <c r="F521" s="302" t="s">
        <v>69</v>
      </c>
      <c r="G521" s="302" t="s">
        <v>70</v>
      </c>
      <c r="H521" s="302" t="s">
        <v>855</v>
      </c>
      <c r="I521" s="302" t="s">
        <v>199</v>
      </c>
      <c r="J521" s="302">
        <v>135500</v>
      </c>
      <c r="K521" s="302" t="s">
        <v>86</v>
      </c>
      <c r="L521" s="302">
        <v>36866227</v>
      </c>
      <c r="M521" s="302" t="s">
        <v>885</v>
      </c>
      <c r="N521" s="305">
        <v>22828</v>
      </c>
      <c r="O521" s="305">
        <v>22828</v>
      </c>
      <c r="P521" s="302" t="s">
        <v>1052</v>
      </c>
    </row>
    <row r="522" spans="1:16">
      <c r="A522" s="303">
        <v>2</v>
      </c>
      <c r="B522" s="303">
        <v>975.87</v>
      </c>
      <c r="C522" s="303">
        <v>513.73187948250006</v>
      </c>
      <c r="D522" s="304">
        <f t="shared" si="8"/>
        <v>462.13812051749994</v>
      </c>
      <c r="E522" s="305">
        <v>45992</v>
      </c>
      <c r="F522" s="302" t="s">
        <v>69</v>
      </c>
      <c r="G522" s="302" t="s">
        <v>70</v>
      </c>
      <c r="H522" s="302" t="s">
        <v>855</v>
      </c>
      <c r="I522" s="302" t="s">
        <v>199</v>
      </c>
      <c r="J522" s="302">
        <v>135500</v>
      </c>
      <c r="K522" s="302" t="s">
        <v>86</v>
      </c>
      <c r="L522" s="302">
        <v>36866185</v>
      </c>
      <c r="M522" s="302" t="s">
        <v>885</v>
      </c>
      <c r="N522" s="305">
        <v>24654</v>
      </c>
      <c r="O522" s="305">
        <v>24654</v>
      </c>
      <c r="P522" s="302" t="s">
        <v>1052</v>
      </c>
    </row>
    <row r="523" spans="1:16">
      <c r="A523" s="303">
        <v>4</v>
      </c>
      <c r="B523" s="303">
        <v>1936.47</v>
      </c>
      <c r="C523" s="303">
        <v>1158.8336670200999</v>
      </c>
      <c r="D523" s="304">
        <f t="shared" si="8"/>
        <v>777.63633297990009</v>
      </c>
      <c r="E523" s="305">
        <v>45992</v>
      </c>
      <c r="F523" s="302" t="s">
        <v>69</v>
      </c>
      <c r="G523" s="302" t="s">
        <v>70</v>
      </c>
      <c r="H523" s="302" t="s">
        <v>855</v>
      </c>
      <c r="I523" s="302" t="s">
        <v>199</v>
      </c>
      <c r="J523" s="302">
        <v>135500</v>
      </c>
      <c r="K523" s="302" t="s">
        <v>86</v>
      </c>
      <c r="L523" s="302">
        <v>36866022</v>
      </c>
      <c r="M523" s="302" t="s">
        <v>885</v>
      </c>
      <c r="N523" s="305">
        <v>21732</v>
      </c>
      <c r="O523" s="305">
        <v>21732</v>
      </c>
      <c r="P523" s="302" t="s">
        <v>1052</v>
      </c>
    </row>
    <row r="524" spans="1:16">
      <c r="A524" s="303">
        <v>4</v>
      </c>
      <c r="B524" s="303">
        <v>4599.92</v>
      </c>
      <c r="C524" s="303">
        <v>1635.0693475168</v>
      </c>
      <c r="D524" s="304">
        <f t="shared" si="8"/>
        <v>2964.8506524832001</v>
      </c>
      <c r="E524" s="305">
        <v>45992</v>
      </c>
      <c r="F524" s="302" t="s">
        <v>69</v>
      </c>
      <c r="G524" s="302" t="s">
        <v>70</v>
      </c>
      <c r="H524" s="302" t="s">
        <v>855</v>
      </c>
      <c r="I524" s="302" t="s">
        <v>199</v>
      </c>
      <c r="J524" s="302">
        <v>135500</v>
      </c>
      <c r="K524" s="302" t="s">
        <v>86</v>
      </c>
      <c r="L524" s="302">
        <v>36866115</v>
      </c>
      <c r="M524" s="302" t="s">
        <v>885</v>
      </c>
      <c r="N524" s="305">
        <v>31594</v>
      </c>
      <c r="O524" s="305">
        <v>31594</v>
      </c>
      <c r="P524" s="302" t="s">
        <v>1052</v>
      </c>
    </row>
    <row r="525" spans="1:16">
      <c r="A525" s="303">
        <v>37</v>
      </c>
      <c r="B525" s="303">
        <v>89078.34</v>
      </c>
      <c r="C525" s="303">
        <v>31663.433986173601</v>
      </c>
      <c r="D525" s="304">
        <f t="shared" si="8"/>
        <v>57414.906013826396</v>
      </c>
      <c r="E525" s="305">
        <v>45992</v>
      </c>
      <c r="F525" s="302" t="s">
        <v>69</v>
      </c>
      <c r="G525" s="302" t="s">
        <v>70</v>
      </c>
      <c r="H525" s="302" t="s">
        <v>855</v>
      </c>
      <c r="I525" s="302" t="s">
        <v>199</v>
      </c>
      <c r="J525" s="302">
        <v>135500</v>
      </c>
      <c r="K525" s="302" t="s">
        <v>86</v>
      </c>
      <c r="L525" s="302">
        <v>36866072</v>
      </c>
      <c r="M525" s="302" t="s">
        <v>885</v>
      </c>
      <c r="N525" s="305">
        <v>31594</v>
      </c>
      <c r="O525" s="305">
        <v>31594</v>
      </c>
      <c r="P525" s="302" t="s">
        <v>1052</v>
      </c>
    </row>
    <row r="526" spans="1:16">
      <c r="A526" s="303">
        <v>2</v>
      </c>
      <c r="B526" s="303">
        <v>889.68000000000006</v>
      </c>
      <c r="C526" s="303">
        <v>388.29739293840004</v>
      </c>
      <c r="D526" s="304">
        <f t="shared" si="8"/>
        <v>501.38260706160003</v>
      </c>
      <c r="E526" s="305">
        <v>45992</v>
      </c>
      <c r="F526" s="302" t="s">
        <v>69</v>
      </c>
      <c r="G526" s="302" t="s">
        <v>70</v>
      </c>
      <c r="H526" s="302" t="s">
        <v>855</v>
      </c>
      <c r="I526" s="302" t="s">
        <v>199</v>
      </c>
      <c r="J526" s="302">
        <v>135500</v>
      </c>
      <c r="K526" s="302" t="s">
        <v>86</v>
      </c>
      <c r="L526" s="302">
        <v>36866249</v>
      </c>
      <c r="M526" s="302" t="s">
        <v>885</v>
      </c>
      <c r="N526" s="305">
        <v>28307</v>
      </c>
      <c r="O526" s="305">
        <v>28307</v>
      </c>
      <c r="P526" s="302" t="s">
        <v>1052</v>
      </c>
    </row>
    <row r="527" spans="1:16">
      <c r="A527" s="303">
        <v>851</v>
      </c>
      <c r="B527" s="303">
        <v>223073.79</v>
      </c>
      <c r="C527" s="303">
        <v>133493.11793199572</v>
      </c>
      <c r="D527" s="304">
        <f t="shared" si="8"/>
        <v>89580.672068004293</v>
      </c>
      <c r="E527" s="305">
        <v>45992</v>
      </c>
      <c r="F527" s="302" t="s">
        <v>69</v>
      </c>
      <c r="G527" s="302" t="s">
        <v>70</v>
      </c>
      <c r="H527" s="302" t="s">
        <v>855</v>
      </c>
      <c r="I527" s="302" t="s">
        <v>199</v>
      </c>
      <c r="J527" s="302">
        <v>135500</v>
      </c>
      <c r="K527" s="302" t="s">
        <v>86</v>
      </c>
      <c r="L527" s="302">
        <v>36866256</v>
      </c>
      <c r="M527" s="302" t="s">
        <v>885</v>
      </c>
      <c r="N527" s="305">
        <v>21732</v>
      </c>
      <c r="O527" s="305">
        <v>21732</v>
      </c>
      <c r="P527" s="302" t="s">
        <v>1052</v>
      </c>
    </row>
    <row r="528" spans="1:16">
      <c r="A528" s="303">
        <v>0</v>
      </c>
      <c r="B528" s="303">
        <v>0</v>
      </c>
      <c r="C528" s="303">
        <v>0</v>
      </c>
      <c r="D528" s="304">
        <f t="shared" si="8"/>
        <v>0</v>
      </c>
      <c r="E528" s="305">
        <v>45992</v>
      </c>
      <c r="F528" s="302" t="s">
        <v>69</v>
      </c>
      <c r="G528" s="302" t="s">
        <v>70</v>
      </c>
      <c r="H528" s="302" t="s">
        <v>855</v>
      </c>
      <c r="I528" s="302" t="s">
        <v>199</v>
      </c>
      <c r="J528" s="302">
        <v>135500</v>
      </c>
      <c r="K528" s="302" t="s">
        <v>86</v>
      </c>
      <c r="L528" s="302">
        <v>21754402</v>
      </c>
      <c r="M528" s="302" t="s">
        <v>885</v>
      </c>
      <c r="N528" s="305">
        <v>37377</v>
      </c>
      <c r="O528" s="305">
        <v>37257</v>
      </c>
      <c r="P528" s="302" t="s">
        <v>1051</v>
      </c>
    </row>
    <row r="529" spans="1:16">
      <c r="A529" s="303">
        <v>107</v>
      </c>
      <c r="B529" s="303">
        <v>33032.17</v>
      </c>
      <c r="C529" s="303">
        <v>19767.303748951101</v>
      </c>
      <c r="D529" s="304">
        <f t="shared" si="8"/>
        <v>13264.866251048898</v>
      </c>
      <c r="E529" s="305">
        <v>45992</v>
      </c>
      <c r="F529" s="302" t="s">
        <v>69</v>
      </c>
      <c r="G529" s="302" t="s">
        <v>70</v>
      </c>
      <c r="H529" s="302" t="s">
        <v>855</v>
      </c>
      <c r="I529" s="302" t="s">
        <v>199</v>
      </c>
      <c r="J529" s="302">
        <v>135500</v>
      </c>
      <c r="K529" s="302" t="s">
        <v>86</v>
      </c>
      <c r="L529" s="302">
        <v>36865945</v>
      </c>
      <c r="M529" s="302" t="s">
        <v>885</v>
      </c>
      <c r="N529" s="305">
        <v>21732</v>
      </c>
      <c r="O529" s="305">
        <v>21732</v>
      </c>
      <c r="P529" s="302" t="s">
        <v>1052</v>
      </c>
    </row>
    <row r="530" spans="1:16">
      <c r="A530" s="303">
        <v>9</v>
      </c>
      <c r="B530" s="303">
        <v>3927.29</v>
      </c>
      <c r="C530" s="303">
        <v>1855.4149748995001</v>
      </c>
      <c r="D530" s="304">
        <f t="shared" si="8"/>
        <v>2071.8750251004999</v>
      </c>
      <c r="E530" s="305">
        <v>45992</v>
      </c>
      <c r="F530" s="302" t="s">
        <v>69</v>
      </c>
      <c r="G530" s="302" t="s">
        <v>70</v>
      </c>
      <c r="H530" s="302" t="s">
        <v>855</v>
      </c>
      <c r="I530" s="302" t="s">
        <v>199</v>
      </c>
      <c r="J530" s="302">
        <v>135500</v>
      </c>
      <c r="K530" s="302" t="s">
        <v>86</v>
      </c>
      <c r="L530" s="302">
        <v>36865931</v>
      </c>
      <c r="M530" s="302" t="s">
        <v>885</v>
      </c>
      <c r="N530" s="305">
        <v>26846</v>
      </c>
      <c r="O530" s="305">
        <v>26846</v>
      </c>
      <c r="P530" s="302" t="s">
        <v>1052</v>
      </c>
    </row>
    <row r="531" spans="1:16">
      <c r="A531" s="303">
        <v>0</v>
      </c>
      <c r="B531" s="303">
        <v>0</v>
      </c>
      <c r="C531" s="303">
        <v>0</v>
      </c>
      <c r="D531" s="304">
        <f t="shared" si="8"/>
        <v>0</v>
      </c>
      <c r="E531" s="305">
        <v>45992</v>
      </c>
      <c r="F531" s="302" t="s">
        <v>69</v>
      </c>
      <c r="G531" s="302" t="s">
        <v>70</v>
      </c>
      <c r="H531" s="302" t="s">
        <v>855</v>
      </c>
      <c r="I531" s="302" t="s">
        <v>199</v>
      </c>
      <c r="J531" s="302">
        <v>135500</v>
      </c>
      <c r="K531" s="302" t="s">
        <v>86</v>
      </c>
      <c r="L531" s="302">
        <v>21754421</v>
      </c>
      <c r="M531" s="302" t="s">
        <v>885</v>
      </c>
      <c r="N531" s="305">
        <v>37530</v>
      </c>
      <c r="O531" s="305">
        <v>37257</v>
      </c>
      <c r="P531" s="302" t="s">
        <v>1051</v>
      </c>
    </row>
    <row r="532" spans="1:16">
      <c r="A532" s="303">
        <v>6</v>
      </c>
      <c r="B532" s="303">
        <v>2101.7800000000002</v>
      </c>
      <c r="C532" s="303">
        <v>1257.7594409773999</v>
      </c>
      <c r="D532" s="304">
        <f t="shared" si="8"/>
        <v>844.02055902260031</v>
      </c>
      <c r="E532" s="305">
        <v>45992</v>
      </c>
      <c r="F532" s="302" t="s">
        <v>69</v>
      </c>
      <c r="G532" s="302" t="s">
        <v>70</v>
      </c>
      <c r="H532" s="302" t="s">
        <v>855</v>
      </c>
      <c r="I532" s="302" t="s">
        <v>199</v>
      </c>
      <c r="J532" s="302">
        <v>135500</v>
      </c>
      <c r="K532" s="302" t="s">
        <v>86</v>
      </c>
      <c r="L532" s="302">
        <v>36866047</v>
      </c>
      <c r="M532" s="302" t="s">
        <v>885</v>
      </c>
      <c r="N532" s="305">
        <v>21732</v>
      </c>
      <c r="O532" s="305">
        <v>21732</v>
      </c>
      <c r="P532" s="302" t="s">
        <v>1052</v>
      </c>
    </row>
    <row r="533" spans="1:16">
      <c r="A533" s="303">
        <v>4</v>
      </c>
      <c r="B533" s="303">
        <v>4105.17</v>
      </c>
      <c r="C533" s="303">
        <v>1865.5679049983999</v>
      </c>
      <c r="D533" s="304">
        <f t="shared" si="8"/>
        <v>2239.6020950016</v>
      </c>
      <c r="E533" s="305">
        <v>45992</v>
      </c>
      <c r="F533" s="302" t="s">
        <v>69</v>
      </c>
      <c r="G533" s="302" t="s">
        <v>70</v>
      </c>
      <c r="H533" s="302" t="s">
        <v>855</v>
      </c>
      <c r="I533" s="302" t="s">
        <v>199</v>
      </c>
      <c r="J533" s="302">
        <v>135500</v>
      </c>
      <c r="K533" s="302" t="s">
        <v>86</v>
      </c>
      <c r="L533" s="302">
        <v>36866164</v>
      </c>
      <c r="M533" s="302" t="s">
        <v>885</v>
      </c>
      <c r="N533" s="305">
        <v>27576</v>
      </c>
      <c r="O533" s="305">
        <v>27576</v>
      </c>
      <c r="P533" s="302" t="s">
        <v>1052</v>
      </c>
    </row>
    <row r="534" spans="1:16">
      <c r="A534" s="303">
        <v>0</v>
      </c>
      <c r="B534" s="303">
        <v>0</v>
      </c>
      <c r="C534" s="303">
        <v>0</v>
      </c>
      <c r="D534" s="304">
        <f t="shared" si="8"/>
        <v>0</v>
      </c>
      <c r="E534" s="305">
        <v>45992</v>
      </c>
      <c r="F534" s="302" t="s">
        <v>69</v>
      </c>
      <c r="G534" s="302" t="s">
        <v>70</v>
      </c>
      <c r="H534" s="302" t="s">
        <v>855</v>
      </c>
      <c r="I534" s="302" t="s">
        <v>199</v>
      </c>
      <c r="J534" s="302">
        <v>135500</v>
      </c>
      <c r="K534" s="302" t="s">
        <v>86</v>
      </c>
      <c r="L534" s="302">
        <v>21754489</v>
      </c>
      <c r="M534" s="302" t="s">
        <v>1055</v>
      </c>
      <c r="N534" s="305">
        <v>40452</v>
      </c>
      <c r="O534" s="305">
        <v>40452</v>
      </c>
      <c r="P534" s="302" t="s">
        <v>1051</v>
      </c>
    </row>
    <row r="535" spans="1:16">
      <c r="A535" s="303">
        <v>0</v>
      </c>
      <c r="B535" s="303">
        <v>2381.92</v>
      </c>
      <c r="C535" s="303">
        <v>803.79834046719998</v>
      </c>
      <c r="D535" s="304">
        <f t="shared" si="8"/>
        <v>1578.1216595328001</v>
      </c>
      <c r="E535" s="305">
        <v>45992</v>
      </c>
      <c r="F535" s="302" t="s">
        <v>69</v>
      </c>
      <c r="G535" s="302" t="s">
        <v>70</v>
      </c>
      <c r="H535" s="302" t="s">
        <v>855</v>
      </c>
      <c r="I535" s="302" t="s">
        <v>199</v>
      </c>
      <c r="J535" s="302">
        <v>135500</v>
      </c>
      <c r="K535" s="302" t="s">
        <v>86</v>
      </c>
      <c r="L535" s="302">
        <v>36866171</v>
      </c>
      <c r="M535" s="302" t="s">
        <v>885</v>
      </c>
      <c r="N535" s="305">
        <v>32325</v>
      </c>
      <c r="O535" s="305">
        <v>32325</v>
      </c>
      <c r="P535" s="302" t="s">
        <v>1052</v>
      </c>
    </row>
    <row r="536" spans="1:16">
      <c r="A536" s="303">
        <v>0</v>
      </c>
      <c r="B536" s="303">
        <v>0</v>
      </c>
      <c r="C536" s="303">
        <v>0</v>
      </c>
      <c r="D536" s="304">
        <f t="shared" si="8"/>
        <v>0</v>
      </c>
      <c r="E536" s="305">
        <v>45992</v>
      </c>
      <c r="F536" s="302" t="s">
        <v>69</v>
      </c>
      <c r="G536" s="302" t="s">
        <v>70</v>
      </c>
      <c r="H536" s="302" t="s">
        <v>855</v>
      </c>
      <c r="I536" s="302" t="s">
        <v>199</v>
      </c>
      <c r="J536" s="302">
        <v>135500</v>
      </c>
      <c r="K536" s="302" t="s">
        <v>177</v>
      </c>
      <c r="L536" s="302">
        <v>21754353</v>
      </c>
      <c r="M536" s="302" t="s">
        <v>1056</v>
      </c>
      <c r="N536" s="305">
        <v>42464</v>
      </c>
      <c r="O536" s="305">
        <v>42552</v>
      </c>
      <c r="P536" s="302" t="s">
        <v>1051</v>
      </c>
    </row>
    <row r="537" spans="1:16">
      <c r="A537" s="303">
        <v>341</v>
      </c>
      <c r="B537" s="303">
        <v>2612649.27</v>
      </c>
      <c r="C537" s="303">
        <v>152821.04058779252</v>
      </c>
      <c r="D537" s="304">
        <f t="shared" si="8"/>
        <v>2459828.2294122074</v>
      </c>
      <c r="E537" s="305">
        <v>45992</v>
      </c>
      <c r="F537" s="302" t="s">
        <v>69</v>
      </c>
      <c r="G537" s="302" t="s">
        <v>70</v>
      </c>
      <c r="H537" s="302" t="s">
        <v>855</v>
      </c>
      <c r="I537" s="302" t="s">
        <v>199</v>
      </c>
      <c r="J537" s="302">
        <v>135500</v>
      </c>
      <c r="K537" s="302" t="s">
        <v>177</v>
      </c>
      <c r="L537" s="302">
        <v>29657010</v>
      </c>
      <c r="M537" s="302" t="s">
        <v>1057</v>
      </c>
      <c r="N537" s="305">
        <v>43603</v>
      </c>
      <c r="O537" s="305">
        <v>43586</v>
      </c>
      <c r="P537" s="302" t="s">
        <v>1049</v>
      </c>
    </row>
    <row r="538" spans="1:16">
      <c r="A538" s="303">
        <v>0</v>
      </c>
      <c r="B538" s="303">
        <v>0</v>
      </c>
      <c r="C538" s="303">
        <v>0</v>
      </c>
      <c r="D538" s="304">
        <f t="shared" si="8"/>
        <v>0</v>
      </c>
      <c r="E538" s="305">
        <v>45992</v>
      </c>
      <c r="F538" s="302" t="s">
        <v>69</v>
      </c>
      <c r="G538" s="302" t="s">
        <v>70</v>
      </c>
      <c r="H538" s="302" t="s">
        <v>855</v>
      </c>
      <c r="I538" s="302" t="s">
        <v>199</v>
      </c>
      <c r="J538" s="302">
        <v>135500</v>
      </c>
      <c r="K538" s="302" t="s">
        <v>93</v>
      </c>
      <c r="L538" s="302">
        <v>21754213</v>
      </c>
      <c r="M538" s="302" t="s">
        <v>1058</v>
      </c>
      <c r="N538" s="305">
        <v>42136</v>
      </c>
      <c r="O538" s="305">
        <v>42186</v>
      </c>
      <c r="P538" s="302" t="s">
        <v>1051</v>
      </c>
    </row>
    <row r="539" spans="1:16">
      <c r="A539" s="303">
        <v>0</v>
      </c>
      <c r="B539" s="303">
        <v>0</v>
      </c>
      <c r="C539" s="303">
        <v>0</v>
      </c>
      <c r="D539" s="304">
        <f t="shared" si="8"/>
        <v>0</v>
      </c>
      <c r="E539" s="305">
        <v>45992</v>
      </c>
      <c r="F539" s="302" t="s">
        <v>69</v>
      </c>
      <c r="G539" s="302" t="s">
        <v>70</v>
      </c>
      <c r="H539" s="302" t="s">
        <v>855</v>
      </c>
      <c r="I539" s="302" t="s">
        <v>199</v>
      </c>
      <c r="J539" s="302">
        <v>135500</v>
      </c>
      <c r="K539" s="302" t="s">
        <v>94</v>
      </c>
      <c r="L539" s="302">
        <v>21754192</v>
      </c>
      <c r="M539" s="302" t="s">
        <v>1059</v>
      </c>
      <c r="N539" s="305">
        <v>42136</v>
      </c>
      <c r="O539" s="305">
        <v>42186</v>
      </c>
      <c r="P539" s="302" t="s">
        <v>1051</v>
      </c>
    </row>
    <row r="540" spans="1:16">
      <c r="A540" s="303">
        <v>0</v>
      </c>
      <c r="B540" s="303">
        <v>0</v>
      </c>
      <c r="C540" s="303">
        <v>0</v>
      </c>
      <c r="D540" s="304">
        <f t="shared" si="8"/>
        <v>0</v>
      </c>
      <c r="E540" s="305">
        <v>45992</v>
      </c>
      <c r="F540" s="302" t="s">
        <v>69</v>
      </c>
      <c r="G540" s="302" t="s">
        <v>70</v>
      </c>
      <c r="H540" s="302" t="s">
        <v>855</v>
      </c>
      <c r="I540" s="302" t="s">
        <v>199</v>
      </c>
      <c r="J540" s="302">
        <v>135500</v>
      </c>
      <c r="K540" s="302" t="s">
        <v>94</v>
      </c>
      <c r="L540" s="302">
        <v>21754269</v>
      </c>
      <c r="M540" s="302" t="s">
        <v>1059</v>
      </c>
      <c r="N540" s="305">
        <v>42136</v>
      </c>
      <c r="O540" s="305">
        <v>42186</v>
      </c>
      <c r="P540" s="302" t="s">
        <v>1051</v>
      </c>
    </row>
    <row r="541" spans="1:16">
      <c r="A541" s="303">
        <v>0</v>
      </c>
      <c r="B541" s="303">
        <v>0</v>
      </c>
      <c r="C541" s="303">
        <v>0</v>
      </c>
      <c r="D541" s="304">
        <f t="shared" si="8"/>
        <v>0</v>
      </c>
      <c r="E541" s="305">
        <v>45992</v>
      </c>
      <c r="F541" s="302" t="s">
        <v>69</v>
      </c>
      <c r="G541" s="302" t="s">
        <v>70</v>
      </c>
      <c r="H541" s="302" t="s">
        <v>855</v>
      </c>
      <c r="I541" s="302" t="s">
        <v>199</v>
      </c>
      <c r="J541" s="302">
        <v>135500</v>
      </c>
      <c r="K541" s="302" t="s">
        <v>94</v>
      </c>
      <c r="L541" s="302">
        <v>21754304</v>
      </c>
      <c r="M541" s="302" t="s">
        <v>1059</v>
      </c>
      <c r="N541" s="305">
        <v>42136</v>
      </c>
      <c r="O541" s="305">
        <v>42186</v>
      </c>
      <c r="P541" s="302" t="s">
        <v>1051</v>
      </c>
    </row>
    <row r="542" spans="1:16">
      <c r="A542" s="303">
        <v>0</v>
      </c>
      <c r="B542" s="303">
        <v>0</v>
      </c>
      <c r="C542" s="303">
        <v>0</v>
      </c>
      <c r="D542" s="304">
        <f t="shared" si="8"/>
        <v>0</v>
      </c>
      <c r="E542" s="305">
        <v>45992</v>
      </c>
      <c r="F542" s="302" t="s">
        <v>69</v>
      </c>
      <c r="G542" s="302" t="s">
        <v>70</v>
      </c>
      <c r="H542" s="302" t="s">
        <v>855</v>
      </c>
      <c r="I542" s="302" t="s">
        <v>199</v>
      </c>
      <c r="J542" s="302">
        <v>135500</v>
      </c>
      <c r="K542" s="302" t="s">
        <v>94</v>
      </c>
      <c r="L542" s="302">
        <v>21754129</v>
      </c>
      <c r="M542" s="302" t="s">
        <v>1059</v>
      </c>
      <c r="N542" s="305">
        <v>42136</v>
      </c>
      <c r="O542" s="305">
        <v>42186</v>
      </c>
      <c r="P542" s="302" t="s">
        <v>1051</v>
      </c>
    </row>
    <row r="543" spans="1:16">
      <c r="A543" s="303">
        <v>0</v>
      </c>
      <c r="B543" s="303">
        <v>0</v>
      </c>
      <c r="C543" s="303">
        <v>0</v>
      </c>
      <c r="D543" s="304">
        <f t="shared" si="8"/>
        <v>0</v>
      </c>
      <c r="E543" s="305">
        <v>45992</v>
      </c>
      <c r="F543" s="302" t="s">
        <v>69</v>
      </c>
      <c r="G543" s="302" t="s">
        <v>70</v>
      </c>
      <c r="H543" s="302" t="s">
        <v>855</v>
      </c>
      <c r="I543" s="302" t="s">
        <v>199</v>
      </c>
      <c r="J543" s="302">
        <v>135500</v>
      </c>
      <c r="K543" s="302" t="s">
        <v>94</v>
      </c>
      <c r="L543" s="302">
        <v>21754171</v>
      </c>
      <c r="M543" s="302" t="s">
        <v>1059</v>
      </c>
      <c r="N543" s="305">
        <v>42136</v>
      </c>
      <c r="O543" s="305">
        <v>42186</v>
      </c>
      <c r="P543" s="302" t="s">
        <v>1051</v>
      </c>
    </row>
    <row r="544" spans="1:16">
      <c r="A544" s="303">
        <v>0</v>
      </c>
      <c r="B544" s="303">
        <v>0</v>
      </c>
      <c r="C544" s="303">
        <v>0</v>
      </c>
      <c r="D544" s="304">
        <f t="shared" si="8"/>
        <v>0</v>
      </c>
      <c r="E544" s="305">
        <v>45992</v>
      </c>
      <c r="F544" s="302" t="s">
        <v>69</v>
      </c>
      <c r="G544" s="302" t="s">
        <v>70</v>
      </c>
      <c r="H544" s="302" t="s">
        <v>855</v>
      </c>
      <c r="I544" s="302" t="s">
        <v>199</v>
      </c>
      <c r="J544" s="302">
        <v>135500</v>
      </c>
      <c r="K544" s="302" t="s">
        <v>94</v>
      </c>
      <c r="L544" s="302">
        <v>21754080</v>
      </c>
      <c r="M544" s="302" t="s">
        <v>1060</v>
      </c>
      <c r="N544" s="305">
        <v>42136</v>
      </c>
      <c r="O544" s="305">
        <v>42186</v>
      </c>
      <c r="P544" s="302" t="s">
        <v>1051</v>
      </c>
    </row>
    <row r="545" spans="1:16">
      <c r="A545" s="303">
        <v>0</v>
      </c>
      <c r="B545" s="303">
        <v>0</v>
      </c>
      <c r="C545" s="303">
        <v>0</v>
      </c>
      <c r="D545" s="304">
        <f t="shared" si="8"/>
        <v>0</v>
      </c>
      <c r="E545" s="305">
        <v>45992</v>
      </c>
      <c r="F545" s="302" t="s">
        <v>69</v>
      </c>
      <c r="G545" s="302" t="s">
        <v>70</v>
      </c>
      <c r="H545" s="302" t="s">
        <v>855</v>
      </c>
      <c r="I545" s="302" t="s">
        <v>199</v>
      </c>
      <c r="J545" s="302">
        <v>135500</v>
      </c>
      <c r="K545" s="302" t="s">
        <v>94</v>
      </c>
      <c r="L545" s="302">
        <v>21754241</v>
      </c>
      <c r="M545" s="302" t="s">
        <v>1059</v>
      </c>
      <c r="N545" s="305">
        <v>42136</v>
      </c>
      <c r="O545" s="305">
        <v>42186</v>
      </c>
      <c r="P545" s="302" t="s">
        <v>1051</v>
      </c>
    </row>
    <row r="546" spans="1:16">
      <c r="A546" s="303">
        <v>0</v>
      </c>
      <c r="B546" s="303">
        <v>0</v>
      </c>
      <c r="C546" s="303">
        <v>0</v>
      </c>
      <c r="D546" s="304">
        <f t="shared" si="8"/>
        <v>0</v>
      </c>
      <c r="E546" s="305">
        <v>45992</v>
      </c>
      <c r="F546" s="302" t="s">
        <v>69</v>
      </c>
      <c r="G546" s="302" t="s">
        <v>70</v>
      </c>
      <c r="H546" s="302" t="s">
        <v>855</v>
      </c>
      <c r="I546" s="302" t="s">
        <v>199</v>
      </c>
      <c r="J546" s="302">
        <v>135500</v>
      </c>
      <c r="K546" s="302" t="s">
        <v>94</v>
      </c>
      <c r="L546" s="302">
        <v>21754234</v>
      </c>
      <c r="M546" s="302" t="s">
        <v>1060</v>
      </c>
      <c r="N546" s="305">
        <v>42136</v>
      </c>
      <c r="O546" s="305">
        <v>42186</v>
      </c>
      <c r="P546" s="302" t="s">
        <v>1051</v>
      </c>
    </row>
    <row r="547" spans="1:16">
      <c r="A547" s="303">
        <v>0</v>
      </c>
      <c r="B547" s="303">
        <v>0</v>
      </c>
      <c r="C547" s="303">
        <v>0</v>
      </c>
      <c r="D547" s="304">
        <f t="shared" si="8"/>
        <v>0</v>
      </c>
      <c r="E547" s="305">
        <v>45992</v>
      </c>
      <c r="F547" s="302" t="s">
        <v>69</v>
      </c>
      <c r="G547" s="302" t="s">
        <v>70</v>
      </c>
      <c r="H547" s="302" t="s">
        <v>855</v>
      </c>
      <c r="I547" s="302" t="s">
        <v>199</v>
      </c>
      <c r="J547" s="302">
        <v>135500</v>
      </c>
      <c r="K547" s="302" t="s">
        <v>94</v>
      </c>
      <c r="L547" s="302">
        <v>21754136</v>
      </c>
      <c r="M547" s="302" t="s">
        <v>1059</v>
      </c>
      <c r="N547" s="305">
        <v>42136</v>
      </c>
      <c r="O547" s="305">
        <v>42186</v>
      </c>
      <c r="P547" s="302" t="s">
        <v>1051</v>
      </c>
    </row>
    <row r="548" spans="1:16">
      <c r="A548" s="303">
        <v>0</v>
      </c>
      <c r="B548" s="303">
        <v>0</v>
      </c>
      <c r="C548" s="303">
        <v>0</v>
      </c>
      <c r="D548" s="304">
        <f t="shared" si="8"/>
        <v>0</v>
      </c>
      <c r="E548" s="305">
        <v>45992</v>
      </c>
      <c r="F548" s="302" t="s">
        <v>69</v>
      </c>
      <c r="G548" s="302" t="s">
        <v>70</v>
      </c>
      <c r="H548" s="302" t="s">
        <v>855</v>
      </c>
      <c r="I548" s="302" t="s">
        <v>199</v>
      </c>
      <c r="J548" s="302">
        <v>135500</v>
      </c>
      <c r="K548" s="302" t="s">
        <v>94</v>
      </c>
      <c r="L548" s="302">
        <v>21754164</v>
      </c>
      <c r="M548" s="302" t="s">
        <v>1059</v>
      </c>
      <c r="N548" s="305">
        <v>42136</v>
      </c>
      <c r="O548" s="305">
        <v>42186</v>
      </c>
      <c r="P548" s="302" t="s">
        <v>1051</v>
      </c>
    </row>
    <row r="549" spans="1:16">
      <c r="A549" s="303">
        <v>0</v>
      </c>
      <c r="B549" s="303">
        <v>0</v>
      </c>
      <c r="C549" s="303">
        <v>0</v>
      </c>
      <c r="D549" s="304">
        <f t="shared" si="8"/>
        <v>0</v>
      </c>
      <c r="E549" s="305">
        <v>45992</v>
      </c>
      <c r="F549" s="302" t="s">
        <v>69</v>
      </c>
      <c r="G549" s="302" t="s">
        <v>70</v>
      </c>
      <c r="H549" s="302" t="s">
        <v>855</v>
      </c>
      <c r="I549" s="302" t="s">
        <v>199</v>
      </c>
      <c r="J549" s="302">
        <v>135500</v>
      </c>
      <c r="K549" s="302" t="s">
        <v>94</v>
      </c>
      <c r="L549" s="302">
        <v>21754122</v>
      </c>
      <c r="M549" s="302" t="s">
        <v>1060</v>
      </c>
      <c r="N549" s="305">
        <v>42136</v>
      </c>
      <c r="O549" s="305">
        <v>42186</v>
      </c>
      <c r="P549" s="302" t="s">
        <v>1051</v>
      </c>
    </row>
    <row r="550" spans="1:16">
      <c r="A550" s="303">
        <v>0</v>
      </c>
      <c r="B550" s="303">
        <v>0</v>
      </c>
      <c r="C550" s="303">
        <v>0</v>
      </c>
      <c r="D550" s="304">
        <f t="shared" si="8"/>
        <v>0</v>
      </c>
      <c r="E550" s="305">
        <v>45992</v>
      </c>
      <c r="F550" s="302" t="s">
        <v>69</v>
      </c>
      <c r="G550" s="302" t="s">
        <v>70</v>
      </c>
      <c r="H550" s="302" t="s">
        <v>855</v>
      </c>
      <c r="I550" s="302" t="s">
        <v>199</v>
      </c>
      <c r="J550" s="302">
        <v>135500</v>
      </c>
      <c r="K550" s="302" t="s">
        <v>94</v>
      </c>
      <c r="L550" s="302">
        <v>21754150</v>
      </c>
      <c r="M550" s="302" t="s">
        <v>1059</v>
      </c>
      <c r="N550" s="305">
        <v>42136</v>
      </c>
      <c r="O550" s="305">
        <v>42186</v>
      </c>
      <c r="P550" s="302" t="s">
        <v>1051</v>
      </c>
    </row>
    <row r="551" spans="1:16">
      <c r="A551" s="303">
        <v>0</v>
      </c>
      <c r="B551" s="303">
        <v>0</v>
      </c>
      <c r="C551" s="303">
        <v>0</v>
      </c>
      <c r="D551" s="304">
        <f t="shared" si="8"/>
        <v>0</v>
      </c>
      <c r="E551" s="305">
        <v>45992</v>
      </c>
      <c r="F551" s="302" t="s">
        <v>69</v>
      </c>
      <c r="G551" s="302" t="s">
        <v>70</v>
      </c>
      <c r="H551" s="302" t="s">
        <v>855</v>
      </c>
      <c r="I551" s="302" t="s">
        <v>199</v>
      </c>
      <c r="J551" s="302">
        <v>135500</v>
      </c>
      <c r="K551" s="302" t="s">
        <v>94</v>
      </c>
      <c r="L551" s="302">
        <v>21754115</v>
      </c>
      <c r="M551" s="302" t="s">
        <v>1060</v>
      </c>
      <c r="N551" s="305">
        <v>42136</v>
      </c>
      <c r="O551" s="305">
        <v>42186</v>
      </c>
      <c r="P551" s="302" t="s">
        <v>1051</v>
      </c>
    </row>
    <row r="552" spans="1:16">
      <c r="A552" s="303">
        <v>0</v>
      </c>
      <c r="B552" s="303">
        <v>0</v>
      </c>
      <c r="C552" s="303">
        <v>0</v>
      </c>
      <c r="D552" s="304">
        <f t="shared" si="8"/>
        <v>0</v>
      </c>
      <c r="E552" s="305">
        <v>45992</v>
      </c>
      <c r="F552" s="302" t="s">
        <v>69</v>
      </c>
      <c r="G552" s="302" t="s">
        <v>70</v>
      </c>
      <c r="H552" s="302" t="s">
        <v>855</v>
      </c>
      <c r="I552" s="302" t="s">
        <v>199</v>
      </c>
      <c r="J552" s="302">
        <v>135500</v>
      </c>
      <c r="K552" s="302" t="s">
        <v>94</v>
      </c>
      <c r="L552" s="302">
        <v>21754290</v>
      </c>
      <c r="M552" s="302" t="s">
        <v>1059</v>
      </c>
      <c r="N552" s="305">
        <v>42136</v>
      </c>
      <c r="O552" s="305">
        <v>42186</v>
      </c>
      <c r="P552" s="302" t="s">
        <v>1051</v>
      </c>
    </row>
    <row r="553" spans="1:16">
      <c r="A553" s="303">
        <v>0</v>
      </c>
      <c r="B553" s="303">
        <v>0</v>
      </c>
      <c r="C553" s="303">
        <v>0</v>
      </c>
      <c r="D553" s="304">
        <f t="shared" si="8"/>
        <v>0</v>
      </c>
      <c r="E553" s="305">
        <v>45992</v>
      </c>
      <c r="F553" s="302" t="s">
        <v>69</v>
      </c>
      <c r="G553" s="302" t="s">
        <v>70</v>
      </c>
      <c r="H553" s="302" t="s">
        <v>855</v>
      </c>
      <c r="I553" s="302" t="s">
        <v>199</v>
      </c>
      <c r="J553" s="302">
        <v>135500</v>
      </c>
      <c r="K553" s="302" t="s">
        <v>94</v>
      </c>
      <c r="L553" s="302">
        <v>21754108</v>
      </c>
      <c r="M553" s="302" t="s">
        <v>1059</v>
      </c>
      <c r="N553" s="305">
        <v>42136</v>
      </c>
      <c r="O553" s="305">
        <v>42186</v>
      </c>
      <c r="P553" s="302" t="s">
        <v>1051</v>
      </c>
    </row>
    <row r="554" spans="1:16">
      <c r="A554" s="303">
        <v>0</v>
      </c>
      <c r="B554" s="303">
        <v>0</v>
      </c>
      <c r="C554" s="303">
        <v>0</v>
      </c>
      <c r="D554" s="304">
        <f t="shared" si="8"/>
        <v>0</v>
      </c>
      <c r="E554" s="305">
        <v>45992</v>
      </c>
      <c r="F554" s="302" t="s">
        <v>69</v>
      </c>
      <c r="G554" s="302" t="s">
        <v>70</v>
      </c>
      <c r="H554" s="302" t="s">
        <v>855</v>
      </c>
      <c r="I554" s="302" t="s">
        <v>199</v>
      </c>
      <c r="J554" s="302">
        <v>135500</v>
      </c>
      <c r="K554" s="302" t="s">
        <v>94</v>
      </c>
      <c r="L554" s="302">
        <v>21754255</v>
      </c>
      <c r="M554" s="302" t="s">
        <v>1059</v>
      </c>
      <c r="N554" s="305">
        <v>42136</v>
      </c>
      <c r="O554" s="305">
        <v>42186</v>
      </c>
      <c r="P554" s="302" t="s">
        <v>1051</v>
      </c>
    </row>
    <row r="555" spans="1:16">
      <c r="A555" s="303">
        <v>0</v>
      </c>
      <c r="B555" s="303">
        <v>0</v>
      </c>
      <c r="C555" s="303">
        <v>0</v>
      </c>
      <c r="D555" s="304">
        <f t="shared" si="8"/>
        <v>0</v>
      </c>
      <c r="E555" s="305">
        <v>45992</v>
      </c>
      <c r="F555" s="302" t="s">
        <v>69</v>
      </c>
      <c r="G555" s="302" t="s">
        <v>70</v>
      </c>
      <c r="H555" s="302" t="s">
        <v>855</v>
      </c>
      <c r="I555" s="302" t="s">
        <v>199</v>
      </c>
      <c r="J555" s="302">
        <v>135500</v>
      </c>
      <c r="K555" s="302" t="s">
        <v>94</v>
      </c>
      <c r="L555" s="302">
        <v>21754206</v>
      </c>
      <c r="M555" s="302" t="s">
        <v>1060</v>
      </c>
      <c r="N555" s="305">
        <v>42136</v>
      </c>
      <c r="O555" s="305">
        <v>42186</v>
      </c>
      <c r="P555" s="302" t="s">
        <v>1051</v>
      </c>
    </row>
    <row r="556" spans="1:16">
      <c r="A556" s="303">
        <v>0</v>
      </c>
      <c r="B556" s="303">
        <v>0</v>
      </c>
      <c r="C556" s="303">
        <v>0</v>
      </c>
      <c r="D556" s="304">
        <f t="shared" si="8"/>
        <v>0</v>
      </c>
      <c r="E556" s="305">
        <v>45992</v>
      </c>
      <c r="F556" s="302" t="s">
        <v>69</v>
      </c>
      <c r="G556" s="302" t="s">
        <v>70</v>
      </c>
      <c r="H556" s="302" t="s">
        <v>855</v>
      </c>
      <c r="I556" s="302" t="s">
        <v>199</v>
      </c>
      <c r="J556" s="302">
        <v>135500</v>
      </c>
      <c r="K556" s="302" t="s">
        <v>94</v>
      </c>
      <c r="L556" s="302">
        <v>21754227</v>
      </c>
      <c r="M556" s="302" t="s">
        <v>1059</v>
      </c>
      <c r="N556" s="305">
        <v>42136</v>
      </c>
      <c r="O556" s="305">
        <v>42186</v>
      </c>
      <c r="P556" s="302" t="s">
        <v>1051</v>
      </c>
    </row>
    <row r="557" spans="1:16">
      <c r="A557" s="303">
        <v>0</v>
      </c>
      <c r="B557" s="303">
        <v>0</v>
      </c>
      <c r="C557" s="303">
        <v>0</v>
      </c>
      <c r="D557" s="304">
        <f t="shared" si="8"/>
        <v>0</v>
      </c>
      <c r="E557" s="305">
        <v>45992</v>
      </c>
      <c r="F557" s="302" t="s">
        <v>69</v>
      </c>
      <c r="G557" s="302" t="s">
        <v>70</v>
      </c>
      <c r="H557" s="302" t="s">
        <v>855</v>
      </c>
      <c r="I557" s="302" t="s">
        <v>199</v>
      </c>
      <c r="J557" s="302">
        <v>135500</v>
      </c>
      <c r="K557" s="302" t="s">
        <v>94</v>
      </c>
      <c r="L557" s="302">
        <v>21754248</v>
      </c>
      <c r="M557" s="302" t="s">
        <v>1060</v>
      </c>
      <c r="N557" s="305">
        <v>42136</v>
      </c>
      <c r="O557" s="305">
        <v>42186</v>
      </c>
      <c r="P557" s="302" t="s">
        <v>1051</v>
      </c>
    </row>
    <row r="558" spans="1:16">
      <c r="A558" s="303">
        <v>0</v>
      </c>
      <c r="B558" s="303">
        <v>0</v>
      </c>
      <c r="C558" s="303">
        <v>0</v>
      </c>
      <c r="D558" s="304">
        <f t="shared" si="8"/>
        <v>0</v>
      </c>
      <c r="E558" s="305">
        <v>45992</v>
      </c>
      <c r="F558" s="302" t="s">
        <v>69</v>
      </c>
      <c r="G558" s="302" t="s">
        <v>70</v>
      </c>
      <c r="H558" s="302" t="s">
        <v>855</v>
      </c>
      <c r="I558" s="302" t="s">
        <v>199</v>
      </c>
      <c r="J558" s="302">
        <v>135500</v>
      </c>
      <c r="K558" s="302" t="s">
        <v>94</v>
      </c>
      <c r="L558" s="302">
        <v>21754220</v>
      </c>
      <c r="M558" s="302" t="s">
        <v>1059</v>
      </c>
      <c r="N558" s="305">
        <v>42136</v>
      </c>
      <c r="O558" s="305">
        <v>42186</v>
      </c>
      <c r="P558" s="302" t="s">
        <v>1051</v>
      </c>
    </row>
    <row r="559" spans="1:16">
      <c r="A559" s="303">
        <v>0</v>
      </c>
      <c r="B559" s="303">
        <v>0</v>
      </c>
      <c r="C559" s="303">
        <v>0</v>
      </c>
      <c r="D559" s="304">
        <f t="shared" si="8"/>
        <v>0</v>
      </c>
      <c r="E559" s="305">
        <v>45992</v>
      </c>
      <c r="F559" s="302" t="s">
        <v>69</v>
      </c>
      <c r="G559" s="302" t="s">
        <v>70</v>
      </c>
      <c r="H559" s="302" t="s">
        <v>855</v>
      </c>
      <c r="I559" s="302" t="s">
        <v>199</v>
      </c>
      <c r="J559" s="302">
        <v>135500</v>
      </c>
      <c r="K559" s="302" t="s">
        <v>94</v>
      </c>
      <c r="L559" s="302">
        <v>21754262</v>
      </c>
      <c r="M559" s="302" t="s">
        <v>1059</v>
      </c>
      <c r="N559" s="305">
        <v>42136</v>
      </c>
      <c r="O559" s="305">
        <v>42186</v>
      </c>
      <c r="P559" s="302" t="s">
        <v>1051</v>
      </c>
    </row>
    <row r="560" spans="1:16">
      <c r="A560" s="303">
        <v>0</v>
      </c>
      <c r="B560" s="303">
        <v>0</v>
      </c>
      <c r="C560" s="303">
        <v>0</v>
      </c>
      <c r="D560" s="304">
        <f t="shared" si="8"/>
        <v>0</v>
      </c>
      <c r="E560" s="305">
        <v>45992</v>
      </c>
      <c r="F560" s="302" t="s">
        <v>69</v>
      </c>
      <c r="G560" s="302" t="s">
        <v>70</v>
      </c>
      <c r="H560" s="302" t="s">
        <v>855</v>
      </c>
      <c r="I560" s="302" t="s">
        <v>199</v>
      </c>
      <c r="J560" s="302">
        <v>135500</v>
      </c>
      <c r="K560" s="302" t="s">
        <v>94</v>
      </c>
      <c r="L560" s="302">
        <v>21754276</v>
      </c>
      <c r="M560" s="302" t="s">
        <v>1059</v>
      </c>
      <c r="N560" s="305">
        <v>42136</v>
      </c>
      <c r="O560" s="305">
        <v>42186</v>
      </c>
      <c r="P560" s="302" t="s">
        <v>1051</v>
      </c>
    </row>
    <row r="561" spans="1:16">
      <c r="A561" s="303">
        <v>0</v>
      </c>
      <c r="B561" s="303">
        <v>0</v>
      </c>
      <c r="C561" s="303">
        <v>0</v>
      </c>
      <c r="D561" s="304">
        <f t="shared" si="8"/>
        <v>0</v>
      </c>
      <c r="E561" s="305">
        <v>45992</v>
      </c>
      <c r="F561" s="302" t="s">
        <v>69</v>
      </c>
      <c r="G561" s="302" t="s">
        <v>70</v>
      </c>
      <c r="H561" s="302" t="s">
        <v>855</v>
      </c>
      <c r="I561" s="302" t="s">
        <v>199</v>
      </c>
      <c r="J561" s="302">
        <v>135500</v>
      </c>
      <c r="K561" s="302" t="s">
        <v>94</v>
      </c>
      <c r="L561" s="302">
        <v>21754185</v>
      </c>
      <c r="M561" s="302" t="s">
        <v>1059</v>
      </c>
      <c r="N561" s="305">
        <v>42136</v>
      </c>
      <c r="O561" s="305">
        <v>42186</v>
      </c>
      <c r="P561" s="302" t="s">
        <v>1051</v>
      </c>
    </row>
    <row r="562" spans="1:16">
      <c r="A562" s="303">
        <v>0</v>
      </c>
      <c r="B562" s="303">
        <v>0</v>
      </c>
      <c r="C562" s="303">
        <v>0</v>
      </c>
      <c r="D562" s="304">
        <f t="shared" si="8"/>
        <v>0</v>
      </c>
      <c r="E562" s="305">
        <v>45992</v>
      </c>
      <c r="F562" s="302" t="s">
        <v>69</v>
      </c>
      <c r="G562" s="302" t="s">
        <v>70</v>
      </c>
      <c r="H562" s="302" t="s">
        <v>855</v>
      </c>
      <c r="I562" s="302" t="s">
        <v>199</v>
      </c>
      <c r="J562" s="302">
        <v>135500</v>
      </c>
      <c r="K562" s="302" t="s">
        <v>94</v>
      </c>
      <c r="L562" s="302">
        <v>21754283</v>
      </c>
      <c r="M562" s="302" t="s">
        <v>1059</v>
      </c>
      <c r="N562" s="305">
        <v>42136</v>
      </c>
      <c r="O562" s="305">
        <v>42186</v>
      </c>
      <c r="P562" s="302" t="s">
        <v>1051</v>
      </c>
    </row>
    <row r="563" spans="1:16">
      <c r="A563" s="303">
        <v>0</v>
      </c>
      <c r="B563" s="303">
        <v>0</v>
      </c>
      <c r="C563" s="303">
        <v>0</v>
      </c>
      <c r="D563" s="304">
        <f t="shared" si="8"/>
        <v>0</v>
      </c>
      <c r="E563" s="305">
        <v>45992</v>
      </c>
      <c r="F563" s="302" t="s">
        <v>69</v>
      </c>
      <c r="G563" s="302" t="s">
        <v>70</v>
      </c>
      <c r="H563" s="302" t="s">
        <v>855</v>
      </c>
      <c r="I563" s="302" t="s">
        <v>199</v>
      </c>
      <c r="J563" s="302">
        <v>135500</v>
      </c>
      <c r="K563" s="302" t="s">
        <v>94</v>
      </c>
      <c r="L563" s="302">
        <v>21754094</v>
      </c>
      <c r="M563" s="302" t="s">
        <v>1060</v>
      </c>
      <c r="N563" s="305">
        <v>42136</v>
      </c>
      <c r="O563" s="305">
        <v>42186</v>
      </c>
      <c r="P563" s="302" t="s">
        <v>1051</v>
      </c>
    </row>
    <row r="564" spans="1:16">
      <c r="A564" s="303">
        <v>0</v>
      </c>
      <c r="B564" s="303">
        <v>0</v>
      </c>
      <c r="C564" s="303">
        <v>0</v>
      </c>
      <c r="D564" s="304">
        <f t="shared" si="8"/>
        <v>0</v>
      </c>
      <c r="E564" s="305">
        <v>45992</v>
      </c>
      <c r="F564" s="302" t="s">
        <v>69</v>
      </c>
      <c r="G564" s="302" t="s">
        <v>70</v>
      </c>
      <c r="H564" s="302" t="s">
        <v>855</v>
      </c>
      <c r="I564" s="302" t="s">
        <v>199</v>
      </c>
      <c r="J564" s="302">
        <v>135500</v>
      </c>
      <c r="K564" s="302" t="s">
        <v>94</v>
      </c>
      <c r="L564" s="302">
        <v>21754087</v>
      </c>
      <c r="M564" s="302" t="s">
        <v>1059</v>
      </c>
      <c r="N564" s="305">
        <v>42136</v>
      </c>
      <c r="O564" s="305">
        <v>42186</v>
      </c>
      <c r="P564" s="302" t="s">
        <v>1051</v>
      </c>
    </row>
    <row r="565" spans="1:16">
      <c r="A565" s="303">
        <v>0</v>
      </c>
      <c r="B565" s="303">
        <v>0</v>
      </c>
      <c r="C565" s="303">
        <v>0</v>
      </c>
      <c r="D565" s="304">
        <f t="shared" si="8"/>
        <v>0</v>
      </c>
      <c r="E565" s="305">
        <v>45992</v>
      </c>
      <c r="F565" s="302" t="s">
        <v>69</v>
      </c>
      <c r="G565" s="302" t="s">
        <v>70</v>
      </c>
      <c r="H565" s="302" t="s">
        <v>855</v>
      </c>
      <c r="I565" s="302" t="s">
        <v>199</v>
      </c>
      <c r="J565" s="302">
        <v>135500</v>
      </c>
      <c r="K565" s="302" t="s">
        <v>112</v>
      </c>
      <c r="L565" s="302">
        <v>21754157</v>
      </c>
      <c r="M565" s="302" t="s">
        <v>1022</v>
      </c>
      <c r="N565" s="305">
        <v>42136</v>
      </c>
      <c r="O565" s="305">
        <v>42186</v>
      </c>
      <c r="P565" s="302" t="s">
        <v>1051</v>
      </c>
    </row>
    <row r="566" spans="1:16">
      <c r="A566" s="303">
        <v>0</v>
      </c>
      <c r="B566" s="303">
        <v>0</v>
      </c>
      <c r="C566" s="303">
        <v>0</v>
      </c>
      <c r="D566" s="304">
        <f t="shared" si="8"/>
        <v>0</v>
      </c>
      <c r="E566" s="305">
        <v>45992</v>
      </c>
      <c r="F566" s="302" t="s">
        <v>69</v>
      </c>
      <c r="G566" s="302" t="s">
        <v>70</v>
      </c>
      <c r="H566" s="302" t="s">
        <v>855</v>
      </c>
      <c r="I566" s="302" t="s">
        <v>199</v>
      </c>
      <c r="J566" s="302">
        <v>135500</v>
      </c>
      <c r="K566" s="302" t="s">
        <v>89</v>
      </c>
      <c r="L566" s="302">
        <v>21754101</v>
      </c>
      <c r="M566" s="302" t="s">
        <v>1061</v>
      </c>
      <c r="N566" s="305">
        <v>42136</v>
      </c>
      <c r="O566" s="305">
        <v>42186</v>
      </c>
      <c r="P566" s="302" t="s">
        <v>1051</v>
      </c>
    </row>
    <row r="567" spans="1:16">
      <c r="A567" s="303">
        <v>0</v>
      </c>
      <c r="B567" s="303">
        <v>0</v>
      </c>
      <c r="C567" s="303">
        <v>0</v>
      </c>
      <c r="D567" s="304">
        <f t="shared" si="8"/>
        <v>0</v>
      </c>
      <c r="E567" s="305">
        <v>45992</v>
      </c>
      <c r="F567" s="302" t="s">
        <v>69</v>
      </c>
      <c r="G567" s="302" t="s">
        <v>70</v>
      </c>
      <c r="H567" s="302" t="s">
        <v>855</v>
      </c>
      <c r="I567" s="302" t="s">
        <v>199</v>
      </c>
      <c r="J567" s="302">
        <v>135500</v>
      </c>
      <c r="K567" s="302" t="s">
        <v>89</v>
      </c>
      <c r="L567" s="302">
        <v>21754297</v>
      </c>
      <c r="M567" s="302" t="s">
        <v>1061</v>
      </c>
      <c r="N567" s="305">
        <v>42136</v>
      </c>
      <c r="O567" s="305">
        <v>42186</v>
      </c>
      <c r="P567" s="302" t="s">
        <v>1051</v>
      </c>
    </row>
    <row r="568" spans="1:16">
      <c r="A568" s="303">
        <v>0</v>
      </c>
      <c r="B568" s="303">
        <v>0</v>
      </c>
      <c r="C568" s="303">
        <v>0</v>
      </c>
      <c r="D568" s="304">
        <f t="shared" si="8"/>
        <v>0</v>
      </c>
      <c r="E568" s="305">
        <v>45992</v>
      </c>
      <c r="F568" s="302" t="s">
        <v>69</v>
      </c>
      <c r="G568" s="302" t="s">
        <v>70</v>
      </c>
      <c r="H568" s="302" t="s">
        <v>855</v>
      </c>
      <c r="I568" s="302" t="s">
        <v>199</v>
      </c>
      <c r="J568" s="302">
        <v>135500</v>
      </c>
      <c r="K568" s="302" t="s">
        <v>89</v>
      </c>
      <c r="L568" s="302">
        <v>21754143</v>
      </c>
      <c r="M568" s="302" t="s">
        <v>1061</v>
      </c>
      <c r="N568" s="305">
        <v>42136</v>
      </c>
      <c r="O568" s="305">
        <v>42186</v>
      </c>
      <c r="P568" s="302" t="s">
        <v>1051</v>
      </c>
    </row>
    <row r="569" spans="1:16">
      <c r="A569" s="303">
        <v>0</v>
      </c>
      <c r="B569" s="303">
        <v>0</v>
      </c>
      <c r="C569" s="303">
        <v>0</v>
      </c>
      <c r="D569" s="304">
        <f t="shared" si="8"/>
        <v>0</v>
      </c>
      <c r="E569" s="305">
        <v>45992</v>
      </c>
      <c r="F569" s="302" t="s">
        <v>69</v>
      </c>
      <c r="G569" s="302" t="s">
        <v>70</v>
      </c>
      <c r="H569" s="302" t="s">
        <v>855</v>
      </c>
      <c r="I569" s="302" t="s">
        <v>199</v>
      </c>
      <c r="J569" s="302">
        <v>135500</v>
      </c>
      <c r="K569" s="302" t="s">
        <v>89</v>
      </c>
      <c r="L569" s="302">
        <v>21754178</v>
      </c>
      <c r="M569" s="302" t="s">
        <v>1061</v>
      </c>
      <c r="N569" s="305">
        <v>42136</v>
      </c>
      <c r="O569" s="305">
        <v>42186</v>
      </c>
      <c r="P569" s="302" t="s">
        <v>1051</v>
      </c>
    </row>
    <row r="570" spans="1:16">
      <c r="A570" s="303">
        <v>0</v>
      </c>
      <c r="B570" s="303">
        <v>0</v>
      </c>
      <c r="C570" s="303">
        <v>0</v>
      </c>
      <c r="D570" s="304">
        <f t="shared" si="8"/>
        <v>0</v>
      </c>
      <c r="E570" s="305">
        <v>45992</v>
      </c>
      <c r="F570" s="302" t="s">
        <v>69</v>
      </c>
      <c r="G570" s="302" t="s">
        <v>70</v>
      </c>
      <c r="H570" s="302" t="s">
        <v>855</v>
      </c>
      <c r="I570" s="302" t="s">
        <v>199</v>
      </c>
      <c r="J570" s="302">
        <v>135500</v>
      </c>
      <c r="K570" s="302" t="s">
        <v>89</v>
      </c>
      <c r="L570" s="302">
        <v>21754199</v>
      </c>
      <c r="M570" s="302" t="s">
        <v>1061</v>
      </c>
      <c r="N570" s="305">
        <v>42136</v>
      </c>
      <c r="O570" s="305">
        <v>42186</v>
      </c>
      <c r="P570" s="302" t="s">
        <v>1051</v>
      </c>
    </row>
    <row r="571" spans="1:16">
      <c r="A571" s="303">
        <v>0</v>
      </c>
      <c r="B571" s="303">
        <v>0</v>
      </c>
      <c r="C571" s="303">
        <v>0</v>
      </c>
      <c r="D571" s="304">
        <f t="shared" si="8"/>
        <v>0</v>
      </c>
      <c r="E571" s="305">
        <v>45992</v>
      </c>
      <c r="F571" s="302" t="s">
        <v>69</v>
      </c>
      <c r="G571" s="302" t="s">
        <v>70</v>
      </c>
      <c r="H571" s="302" t="s">
        <v>855</v>
      </c>
      <c r="I571" s="302" t="s">
        <v>199</v>
      </c>
      <c r="J571" s="302">
        <v>135600</v>
      </c>
      <c r="K571" s="302" t="s">
        <v>188</v>
      </c>
      <c r="L571" s="302">
        <v>21754346</v>
      </c>
      <c r="M571" s="302" t="s">
        <v>1034</v>
      </c>
      <c r="N571" s="305">
        <v>42464</v>
      </c>
      <c r="O571" s="305">
        <v>42370</v>
      </c>
      <c r="P571" s="302" t="s">
        <v>1051</v>
      </c>
    </row>
    <row r="572" spans="1:16">
      <c r="A572" s="303">
        <v>759199</v>
      </c>
      <c r="B572" s="303">
        <v>4051784.58</v>
      </c>
      <c r="C572" s="303">
        <v>363849.89062338782</v>
      </c>
      <c r="D572" s="304">
        <f t="shared" si="8"/>
        <v>3687934.6893766122</v>
      </c>
      <c r="E572" s="305">
        <v>45992</v>
      </c>
      <c r="F572" s="302" t="s">
        <v>69</v>
      </c>
      <c r="G572" s="302" t="s">
        <v>70</v>
      </c>
      <c r="H572" s="302" t="s">
        <v>855</v>
      </c>
      <c r="I572" s="302" t="s">
        <v>199</v>
      </c>
      <c r="J572" s="302">
        <v>135600</v>
      </c>
      <c r="K572" s="302" t="s">
        <v>127</v>
      </c>
      <c r="L572" s="302">
        <v>29657004</v>
      </c>
      <c r="M572" s="302" t="s">
        <v>873</v>
      </c>
      <c r="N572" s="305">
        <v>43603</v>
      </c>
      <c r="O572" s="305">
        <v>43466</v>
      </c>
      <c r="P572" s="302" t="s">
        <v>1049</v>
      </c>
    </row>
    <row r="573" spans="1:16">
      <c r="A573" s="303">
        <v>0</v>
      </c>
      <c r="B573" s="303">
        <v>0</v>
      </c>
      <c r="C573" s="303">
        <v>0</v>
      </c>
      <c r="D573" s="304">
        <f t="shared" si="8"/>
        <v>0</v>
      </c>
      <c r="E573" s="305">
        <v>45992</v>
      </c>
      <c r="F573" s="302" t="s">
        <v>69</v>
      </c>
      <c r="G573" s="302" t="s">
        <v>70</v>
      </c>
      <c r="H573" s="302" t="s">
        <v>855</v>
      </c>
      <c r="I573" s="302" t="s">
        <v>199</v>
      </c>
      <c r="J573" s="302">
        <v>135600</v>
      </c>
      <c r="K573" s="302" t="s">
        <v>168</v>
      </c>
      <c r="L573" s="302">
        <v>21754059</v>
      </c>
      <c r="M573" s="302" t="s">
        <v>906</v>
      </c>
      <c r="N573" s="305">
        <v>41488</v>
      </c>
      <c r="O573" s="305">
        <v>41275</v>
      </c>
      <c r="P573" s="302" t="s">
        <v>1051</v>
      </c>
    </row>
    <row r="574" spans="1:16">
      <c r="A574" s="303">
        <v>0</v>
      </c>
      <c r="B574" s="303">
        <v>0</v>
      </c>
      <c r="C574" s="303">
        <v>0</v>
      </c>
      <c r="D574" s="304">
        <f t="shared" si="8"/>
        <v>0</v>
      </c>
      <c r="E574" s="305">
        <v>45992</v>
      </c>
      <c r="F574" s="302" t="s">
        <v>69</v>
      </c>
      <c r="G574" s="302" t="s">
        <v>70</v>
      </c>
      <c r="H574" s="302" t="s">
        <v>855</v>
      </c>
      <c r="I574" s="302" t="s">
        <v>199</v>
      </c>
      <c r="J574" s="302">
        <v>135600</v>
      </c>
      <c r="K574" s="302" t="s">
        <v>168</v>
      </c>
      <c r="L574" s="302">
        <v>21754553</v>
      </c>
      <c r="M574" s="302" t="s">
        <v>906</v>
      </c>
      <c r="N574" s="305">
        <v>41395</v>
      </c>
      <c r="O574" s="305">
        <v>41275</v>
      </c>
      <c r="P574" s="302" t="s">
        <v>1051</v>
      </c>
    </row>
    <row r="575" spans="1:16">
      <c r="A575" s="303">
        <v>266</v>
      </c>
      <c r="B575" s="303">
        <v>99.850000000000009</v>
      </c>
      <c r="C575" s="303">
        <v>83.45766544</v>
      </c>
      <c r="D575" s="304">
        <f t="shared" si="8"/>
        <v>16.392334560000009</v>
      </c>
      <c r="E575" s="305">
        <v>45992</v>
      </c>
      <c r="F575" s="302" t="s">
        <v>69</v>
      </c>
      <c r="G575" s="302" t="s">
        <v>70</v>
      </c>
      <c r="H575" s="302" t="s">
        <v>855</v>
      </c>
      <c r="I575" s="302" t="s">
        <v>199</v>
      </c>
      <c r="J575" s="302">
        <v>135600</v>
      </c>
      <c r="K575" s="302" t="s">
        <v>91</v>
      </c>
      <c r="L575" s="302">
        <v>36865987</v>
      </c>
      <c r="M575" s="302" t="s">
        <v>971</v>
      </c>
      <c r="N575" s="305">
        <v>23924</v>
      </c>
      <c r="O575" s="305">
        <v>23924</v>
      </c>
      <c r="P575" s="302" t="s">
        <v>1062</v>
      </c>
    </row>
    <row r="576" spans="1:16">
      <c r="A576" s="303">
        <v>0</v>
      </c>
      <c r="B576" s="303">
        <v>0</v>
      </c>
      <c r="C576" s="303">
        <v>0</v>
      </c>
      <c r="D576" s="304">
        <f t="shared" si="8"/>
        <v>0</v>
      </c>
      <c r="E576" s="305">
        <v>45992</v>
      </c>
      <c r="F576" s="302" t="s">
        <v>69</v>
      </c>
      <c r="G576" s="302" t="s">
        <v>70</v>
      </c>
      <c r="H576" s="302" t="s">
        <v>855</v>
      </c>
      <c r="I576" s="302" t="s">
        <v>199</v>
      </c>
      <c r="J576" s="302">
        <v>135600</v>
      </c>
      <c r="K576" s="302" t="s">
        <v>91</v>
      </c>
      <c r="L576" s="302">
        <v>21754052</v>
      </c>
      <c r="M576" s="302" t="s">
        <v>886</v>
      </c>
      <c r="N576" s="305">
        <v>31594</v>
      </c>
      <c r="O576" s="305">
        <v>31594</v>
      </c>
      <c r="P576" s="302" t="s">
        <v>1051</v>
      </c>
    </row>
    <row r="577" spans="1:16">
      <c r="A577" s="303">
        <v>3785</v>
      </c>
      <c r="B577" s="303">
        <v>3500.85</v>
      </c>
      <c r="C577" s="303">
        <v>2442.4605649740001</v>
      </c>
      <c r="D577" s="304">
        <f t="shared" si="8"/>
        <v>1058.3894350259998</v>
      </c>
      <c r="E577" s="305">
        <v>45992</v>
      </c>
      <c r="F577" s="302" t="s">
        <v>69</v>
      </c>
      <c r="G577" s="302" t="s">
        <v>70</v>
      </c>
      <c r="H577" s="302" t="s">
        <v>855</v>
      </c>
      <c r="I577" s="302" t="s">
        <v>199</v>
      </c>
      <c r="J577" s="302">
        <v>135600</v>
      </c>
      <c r="K577" s="302" t="s">
        <v>91</v>
      </c>
      <c r="L577" s="302">
        <v>36865980</v>
      </c>
      <c r="M577" s="302" t="s">
        <v>971</v>
      </c>
      <c r="N577" s="305">
        <v>27576</v>
      </c>
      <c r="O577" s="305">
        <v>27576</v>
      </c>
      <c r="P577" s="302" t="s">
        <v>1062</v>
      </c>
    </row>
    <row r="578" spans="1:16">
      <c r="A578" s="303">
        <v>187281</v>
      </c>
      <c r="B578" s="303">
        <v>66063.14</v>
      </c>
      <c r="C578" s="303">
        <v>47916.056562717204</v>
      </c>
      <c r="D578" s="304">
        <f t="shared" si="8"/>
        <v>18147.083437282796</v>
      </c>
      <c r="E578" s="305">
        <v>45992</v>
      </c>
      <c r="F578" s="302" t="s">
        <v>69</v>
      </c>
      <c r="G578" s="302" t="s">
        <v>70</v>
      </c>
      <c r="H578" s="302" t="s">
        <v>855</v>
      </c>
      <c r="I578" s="302" t="s">
        <v>199</v>
      </c>
      <c r="J578" s="302">
        <v>135600</v>
      </c>
      <c r="K578" s="302" t="s">
        <v>91</v>
      </c>
      <c r="L578" s="302">
        <v>36866015</v>
      </c>
      <c r="M578" s="302" t="s">
        <v>971</v>
      </c>
      <c r="N578" s="305">
        <v>26846</v>
      </c>
      <c r="O578" s="305">
        <v>26846</v>
      </c>
      <c r="P578" s="302" t="s">
        <v>1062</v>
      </c>
    </row>
    <row r="579" spans="1:16">
      <c r="A579" s="303">
        <v>42227</v>
      </c>
      <c r="B579" s="303">
        <v>57808.21</v>
      </c>
      <c r="C579" s="303">
        <v>31546.354681865701</v>
      </c>
      <c r="D579" s="304">
        <f t="shared" ref="D579:D642" si="9">+B579-C579</f>
        <v>26261.855318134298</v>
      </c>
      <c r="E579" s="305">
        <v>45992</v>
      </c>
      <c r="F579" s="302" t="s">
        <v>69</v>
      </c>
      <c r="G579" s="302" t="s">
        <v>70</v>
      </c>
      <c r="H579" s="302" t="s">
        <v>855</v>
      </c>
      <c r="I579" s="302" t="s">
        <v>199</v>
      </c>
      <c r="J579" s="302">
        <v>135600</v>
      </c>
      <c r="K579" s="302" t="s">
        <v>91</v>
      </c>
      <c r="L579" s="302">
        <v>36865959</v>
      </c>
      <c r="M579" s="302" t="s">
        <v>886</v>
      </c>
      <c r="N579" s="305">
        <v>31594</v>
      </c>
      <c r="O579" s="305">
        <v>31594</v>
      </c>
      <c r="P579" s="302" t="s">
        <v>1062</v>
      </c>
    </row>
    <row r="580" spans="1:16">
      <c r="A580" s="303">
        <v>1209183</v>
      </c>
      <c r="B580" s="303">
        <v>422552.63</v>
      </c>
      <c r="C580" s="303">
        <v>388208.4860749123</v>
      </c>
      <c r="D580" s="304">
        <f t="shared" si="9"/>
        <v>34344.143925087701</v>
      </c>
      <c r="E580" s="305">
        <v>45992</v>
      </c>
      <c r="F580" s="302" t="s">
        <v>69</v>
      </c>
      <c r="G580" s="302" t="s">
        <v>70</v>
      </c>
      <c r="H580" s="302" t="s">
        <v>855</v>
      </c>
      <c r="I580" s="302" t="s">
        <v>199</v>
      </c>
      <c r="J580" s="302">
        <v>135600</v>
      </c>
      <c r="K580" s="302" t="s">
        <v>91</v>
      </c>
      <c r="L580" s="302">
        <v>36865994</v>
      </c>
      <c r="M580" s="302" t="s">
        <v>886</v>
      </c>
      <c r="N580" s="305">
        <v>21732</v>
      </c>
      <c r="O580" s="305">
        <v>21732</v>
      </c>
      <c r="P580" s="302" t="s">
        <v>1062</v>
      </c>
    </row>
    <row r="581" spans="1:16">
      <c r="A581" s="303">
        <v>0</v>
      </c>
      <c r="B581" s="303">
        <v>0</v>
      </c>
      <c r="C581" s="303">
        <v>0</v>
      </c>
      <c r="D581" s="304">
        <f t="shared" si="9"/>
        <v>0</v>
      </c>
      <c r="E581" s="305">
        <v>45992</v>
      </c>
      <c r="F581" s="302" t="s">
        <v>69</v>
      </c>
      <c r="G581" s="302" t="s">
        <v>70</v>
      </c>
      <c r="H581" s="302" t="s">
        <v>855</v>
      </c>
      <c r="I581" s="302" t="s">
        <v>199</v>
      </c>
      <c r="J581" s="302">
        <v>135600</v>
      </c>
      <c r="K581" s="302" t="s">
        <v>84</v>
      </c>
      <c r="L581" s="302">
        <v>21754367</v>
      </c>
      <c r="M581" s="302" t="s">
        <v>1065</v>
      </c>
      <c r="N581" s="305">
        <v>43115</v>
      </c>
      <c r="O581" s="305">
        <v>43101</v>
      </c>
      <c r="P581" s="302" t="s">
        <v>1051</v>
      </c>
    </row>
    <row r="582" spans="1:16">
      <c r="A582" s="303">
        <v>0</v>
      </c>
      <c r="B582" s="303">
        <v>0</v>
      </c>
      <c r="C582" s="303">
        <v>0</v>
      </c>
      <c r="D582" s="304">
        <f t="shared" si="9"/>
        <v>0</v>
      </c>
      <c r="E582" s="305">
        <v>45992</v>
      </c>
      <c r="F582" s="302" t="s">
        <v>69</v>
      </c>
      <c r="G582" s="302" t="s">
        <v>70</v>
      </c>
      <c r="H582" s="302" t="s">
        <v>855</v>
      </c>
      <c r="I582" s="302" t="s">
        <v>199</v>
      </c>
      <c r="J582" s="302">
        <v>135600</v>
      </c>
      <c r="K582" s="302" t="s">
        <v>84</v>
      </c>
      <c r="L582" s="302">
        <v>40928551</v>
      </c>
      <c r="M582" s="302" t="s">
        <v>4285</v>
      </c>
      <c r="N582" s="305">
        <v>45561</v>
      </c>
      <c r="O582" s="305">
        <v>45748</v>
      </c>
      <c r="P582" s="302" t="s">
        <v>4286</v>
      </c>
    </row>
    <row r="583" spans="1:16">
      <c r="A583" s="303">
        <v>0</v>
      </c>
      <c r="B583" s="303">
        <v>0</v>
      </c>
      <c r="C583" s="303">
        <v>0</v>
      </c>
      <c r="D583" s="304">
        <f t="shared" si="9"/>
        <v>0</v>
      </c>
      <c r="E583" s="305">
        <v>45992</v>
      </c>
      <c r="F583" s="302" t="s">
        <v>69</v>
      </c>
      <c r="G583" s="302" t="s">
        <v>70</v>
      </c>
      <c r="H583" s="302" t="s">
        <v>855</v>
      </c>
      <c r="I583" s="302" t="s">
        <v>199</v>
      </c>
      <c r="J583" s="302">
        <v>135600</v>
      </c>
      <c r="K583" s="302" t="s">
        <v>84</v>
      </c>
      <c r="L583" s="302">
        <v>27490896</v>
      </c>
      <c r="M583" s="302" t="s">
        <v>1065</v>
      </c>
      <c r="N583" s="305">
        <v>43115</v>
      </c>
      <c r="O583" s="305">
        <v>43647</v>
      </c>
      <c r="P583" s="302" t="s">
        <v>1051</v>
      </c>
    </row>
    <row r="584" spans="1:16">
      <c r="A584" s="303">
        <v>0</v>
      </c>
      <c r="B584" s="303">
        <v>0</v>
      </c>
      <c r="C584" s="303">
        <v>0</v>
      </c>
      <c r="D584" s="304">
        <f t="shared" si="9"/>
        <v>0</v>
      </c>
      <c r="E584" s="305">
        <v>45992</v>
      </c>
      <c r="F584" s="302" t="s">
        <v>69</v>
      </c>
      <c r="G584" s="302" t="s">
        <v>70</v>
      </c>
      <c r="H584" s="302" t="s">
        <v>855</v>
      </c>
      <c r="I584" s="302" t="s">
        <v>199</v>
      </c>
      <c r="J584" s="302">
        <v>135600</v>
      </c>
      <c r="K584" s="302" t="s">
        <v>84</v>
      </c>
      <c r="L584" s="302">
        <v>36478286</v>
      </c>
      <c r="M584" s="302" t="s">
        <v>1063</v>
      </c>
      <c r="N584" s="305">
        <v>44757</v>
      </c>
      <c r="O584" s="305">
        <v>44896</v>
      </c>
      <c r="P584" s="302" t="s">
        <v>1064</v>
      </c>
    </row>
    <row r="585" spans="1:16">
      <c r="A585" s="303">
        <v>264279</v>
      </c>
      <c r="B585" s="303">
        <v>2448088.7400000002</v>
      </c>
      <c r="C585" s="303">
        <v>219838.14852401341</v>
      </c>
      <c r="D585" s="304">
        <f t="shared" si="9"/>
        <v>2228250.5914759869</v>
      </c>
      <c r="E585" s="305">
        <v>45992</v>
      </c>
      <c r="F585" s="302" t="s">
        <v>69</v>
      </c>
      <c r="G585" s="302" t="s">
        <v>70</v>
      </c>
      <c r="H585" s="302" t="s">
        <v>855</v>
      </c>
      <c r="I585" s="302" t="s">
        <v>199</v>
      </c>
      <c r="J585" s="302">
        <v>135600</v>
      </c>
      <c r="K585" s="302" t="s">
        <v>201</v>
      </c>
      <c r="L585" s="302">
        <v>29657007</v>
      </c>
      <c r="M585" s="302" t="s">
        <v>1066</v>
      </c>
      <c r="N585" s="305">
        <v>43603</v>
      </c>
      <c r="O585" s="305">
        <v>43466</v>
      </c>
      <c r="P585" s="302" t="s">
        <v>1049</v>
      </c>
    </row>
    <row r="586" spans="1:16">
      <c r="A586" s="303">
        <v>0</v>
      </c>
      <c r="B586" s="303">
        <v>0</v>
      </c>
      <c r="C586" s="303">
        <v>0</v>
      </c>
      <c r="D586" s="304">
        <f t="shared" si="9"/>
        <v>0</v>
      </c>
      <c r="E586" s="305">
        <v>45992</v>
      </c>
      <c r="F586" s="302" t="s">
        <v>69</v>
      </c>
      <c r="G586" s="302" t="s">
        <v>70</v>
      </c>
      <c r="H586" s="302" t="s">
        <v>855</v>
      </c>
      <c r="I586" s="302" t="s">
        <v>199</v>
      </c>
      <c r="J586" s="302">
        <v>135600</v>
      </c>
      <c r="K586" s="302" t="s">
        <v>98</v>
      </c>
      <c r="L586" s="302">
        <v>21754574</v>
      </c>
      <c r="M586" s="302" t="s">
        <v>909</v>
      </c>
      <c r="N586" s="305">
        <v>41397</v>
      </c>
      <c r="O586" s="305">
        <v>41275</v>
      </c>
      <c r="P586" s="302" t="s">
        <v>1051</v>
      </c>
    </row>
    <row r="587" spans="1:16">
      <c r="A587" s="303">
        <v>0</v>
      </c>
      <c r="B587" s="303">
        <v>0</v>
      </c>
      <c r="C587" s="303">
        <v>0</v>
      </c>
      <c r="D587" s="304">
        <f t="shared" si="9"/>
        <v>0</v>
      </c>
      <c r="E587" s="305">
        <v>45992</v>
      </c>
      <c r="F587" s="302" t="s">
        <v>69</v>
      </c>
      <c r="G587" s="302" t="s">
        <v>70</v>
      </c>
      <c r="H587" s="302" t="s">
        <v>855</v>
      </c>
      <c r="I587" s="302" t="s">
        <v>199</v>
      </c>
      <c r="J587" s="302">
        <v>135600</v>
      </c>
      <c r="K587" s="302" t="s">
        <v>98</v>
      </c>
      <c r="L587" s="302">
        <v>27510062</v>
      </c>
      <c r="M587" s="302" t="s">
        <v>875</v>
      </c>
      <c r="N587" s="305">
        <v>43115</v>
      </c>
      <c r="O587" s="305">
        <v>43101</v>
      </c>
      <c r="P587" s="302" t="s">
        <v>1051</v>
      </c>
    </row>
    <row r="588" spans="1:16">
      <c r="A588" s="303">
        <v>0</v>
      </c>
      <c r="B588" s="303">
        <v>0</v>
      </c>
      <c r="C588" s="303">
        <v>0</v>
      </c>
      <c r="D588" s="304">
        <f t="shared" si="9"/>
        <v>0</v>
      </c>
      <c r="E588" s="305">
        <v>45992</v>
      </c>
      <c r="F588" s="302" t="s">
        <v>69</v>
      </c>
      <c r="G588" s="302" t="s">
        <v>70</v>
      </c>
      <c r="H588" s="302" t="s">
        <v>855</v>
      </c>
      <c r="I588" s="302" t="s">
        <v>199</v>
      </c>
      <c r="J588" s="302">
        <v>135600</v>
      </c>
      <c r="K588" s="302" t="s">
        <v>98</v>
      </c>
      <c r="L588" s="302">
        <v>21754456</v>
      </c>
      <c r="M588" s="302" t="s">
        <v>909</v>
      </c>
      <c r="N588" s="305">
        <v>39063</v>
      </c>
      <c r="O588" s="305">
        <v>38718</v>
      </c>
      <c r="P588" s="302" t="s">
        <v>1051</v>
      </c>
    </row>
    <row r="589" spans="1:16">
      <c r="A589" s="303">
        <v>732350</v>
      </c>
      <c r="B589" s="303">
        <v>86399.37</v>
      </c>
      <c r="C589" s="303">
        <v>79377.020149007702</v>
      </c>
      <c r="D589" s="304">
        <f t="shared" si="9"/>
        <v>7022.3498509922938</v>
      </c>
      <c r="E589" s="305">
        <v>45992</v>
      </c>
      <c r="F589" s="302" t="s">
        <v>69</v>
      </c>
      <c r="G589" s="302" t="s">
        <v>70</v>
      </c>
      <c r="H589" s="302" t="s">
        <v>855</v>
      </c>
      <c r="I589" s="302" t="s">
        <v>199</v>
      </c>
      <c r="J589" s="302">
        <v>135600</v>
      </c>
      <c r="K589" s="302" t="s">
        <v>99</v>
      </c>
      <c r="L589" s="302">
        <v>36865973</v>
      </c>
      <c r="M589" s="302" t="s">
        <v>887</v>
      </c>
      <c r="N589" s="305">
        <v>21732</v>
      </c>
      <c r="O589" s="305">
        <v>21732</v>
      </c>
      <c r="P589" s="302" t="s">
        <v>1062</v>
      </c>
    </row>
    <row r="590" spans="1:16">
      <c r="A590" s="303">
        <v>27500</v>
      </c>
      <c r="B590" s="303">
        <v>5137.37</v>
      </c>
      <c r="C590" s="303">
        <v>4293.9700220479999</v>
      </c>
      <c r="D590" s="304">
        <f t="shared" si="9"/>
        <v>843.39997795199997</v>
      </c>
      <c r="E590" s="305">
        <v>45992</v>
      </c>
      <c r="F590" s="302" t="s">
        <v>69</v>
      </c>
      <c r="G590" s="302" t="s">
        <v>70</v>
      </c>
      <c r="H590" s="302" t="s">
        <v>855</v>
      </c>
      <c r="I590" s="302" t="s">
        <v>199</v>
      </c>
      <c r="J590" s="302">
        <v>135600</v>
      </c>
      <c r="K590" s="302" t="s">
        <v>99</v>
      </c>
      <c r="L590" s="302">
        <v>36866001</v>
      </c>
      <c r="M590" s="302" t="s">
        <v>973</v>
      </c>
      <c r="N590" s="305">
        <v>23924</v>
      </c>
      <c r="O590" s="305">
        <v>23924</v>
      </c>
      <c r="P590" s="302" t="s">
        <v>1062</v>
      </c>
    </row>
    <row r="591" spans="1:16">
      <c r="A591" s="303">
        <v>250177</v>
      </c>
      <c r="B591" s="303">
        <v>159891.20000000001</v>
      </c>
      <c r="C591" s="303">
        <v>14358.215369792</v>
      </c>
      <c r="D591" s="304">
        <f t="shared" si="9"/>
        <v>145532.984630208</v>
      </c>
      <c r="E591" s="305">
        <v>45992</v>
      </c>
      <c r="F591" s="302" t="s">
        <v>69</v>
      </c>
      <c r="G591" s="302" t="s">
        <v>70</v>
      </c>
      <c r="H591" s="302" t="s">
        <v>855</v>
      </c>
      <c r="I591" s="302" t="s">
        <v>199</v>
      </c>
      <c r="J591" s="302">
        <v>135600</v>
      </c>
      <c r="K591" s="302" t="s">
        <v>99</v>
      </c>
      <c r="L591" s="302">
        <v>29656978</v>
      </c>
      <c r="M591" s="302" t="s">
        <v>876</v>
      </c>
      <c r="N591" s="305">
        <v>43603</v>
      </c>
      <c r="O591" s="305">
        <v>43466</v>
      </c>
      <c r="P591" s="302" t="s">
        <v>1049</v>
      </c>
    </row>
    <row r="592" spans="1:16">
      <c r="A592" s="303">
        <v>14047</v>
      </c>
      <c r="B592" s="303">
        <v>7714.55</v>
      </c>
      <c r="C592" s="303">
        <v>4209.8852483235005</v>
      </c>
      <c r="D592" s="304">
        <f t="shared" si="9"/>
        <v>3504.6647516764997</v>
      </c>
      <c r="E592" s="305">
        <v>45992</v>
      </c>
      <c r="F592" s="302" t="s">
        <v>69</v>
      </c>
      <c r="G592" s="302" t="s">
        <v>70</v>
      </c>
      <c r="H592" s="302" t="s">
        <v>855</v>
      </c>
      <c r="I592" s="302" t="s">
        <v>199</v>
      </c>
      <c r="J592" s="302">
        <v>135600</v>
      </c>
      <c r="K592" s="302" t="s">
        <v>99</v>
      </c>
      <c r="L592" s="302">
        <v>36866008</v>
      </c>
      <c r="M592" s="302" t="s">
        <v>887</v>
      </c>
      <c r="N592" s="305">
        <v>31594</v>
      </c>
      <c r="O592" s="305">
        <v>31594</v>
      </c>
      <c r="P592" s="302" t="s">
        <v>1062</v>
      </c>
    </row>
    <row r="593" spans="1:16">
      <c r="A593" s="303">
        <v>0</v>
      </c>
      <c r="B593" s="303">
        <v>0</v>
      </c>
      <c r="C593" s="303">
        <v>0</v>
      </c>
      <c r="D593" s="304">
        <f t="shared" si="9"/>
        <v>0</v>
      </c>
      <c r="E593" s="305">
        <v>45992</v>
      </c>
      <c r="F593" s="302" t="s">
        <v>69</v>
      </c>
      <c r="G593" s="302" t="s">
        <v>70</v>
      </c>
      <c r="H593" s="302" t="s">
        <v>855</v>
      </c>
      <c r="I593" s="302" t="s">
        <v>199</v>
      </c>
      <c r="J593" s="302">
        <v>135600</v>
      </c>
      <c r="K593" s="302" t="s">
        <v>99</v>
      </c>
      <c r="L593" s="302">
        <v>21754045</v>
      </c>
      <c r="M593" s="302" t="s">
        <v>887</v>
      </c>
      <c r="N593" s="305">
        <v>31594</v>
      </c>
      <c r="O593" s="305">
        <v>31594</v>
      </c>
      <c r="P593" s="302" t="s">
        <v>1051</v>
      </c>
    </row>
    <row r="594" spans="1:16">
      <c r="A594" s="303">
        <v>124668</v>
      </c>
      <c r="B594" s="303">
        <v>20757.670000000002</v>
      </c>
      <c r="C594" s="303">
        <v>15055.6829395366</v>
      </c>
      <c r="D594" s="304">
        <f t="shared" si="9"/>
        <v>5701.9870604634016</v>
      </c>
      <c r="E594" s="305">
        <v>45992</v>
      </c>
      <c r="F594" s="302" t="s">
        <v>69</v>
      </c>
      <c r="G594" s="302" t="s">
        <v>70</v>
      </c>
      <c r="H594" s="302" t="s">
        <v>855</v>
      </c>
      <c r="I594" s="302" t="s">
        <v>199</v>
      </c>
      <c r="J594" s="302">
        <v>135600</v>
      </c>
      <c r="K594" s="302" t="s">
        <v>99</v>
      </c>
      <c r="L594" s="302">
        <v>36865966</v>
      </c>
      <c r="M594" s="302" t="s">
        <v>973</v>
      </c>
      <c r="N594" s="305">
        <v>26846</v>
      </c>
      <c r="O594" s="305">
        <v>26846</v>
      </c>
      <c r="P594" s="302" t="s">
        <v>1062</v>
      </c>
    </row>
    <row r="595" spans="1:16">
      <c r="A595" s="303">
        <v>0</v>
      </c>
      <c r="B595" s="303">
        <v>0</v>
      </c>
      <c r="C595" s="303">
        <v>0</v>
      </c>
      <c r="D595" s="304">
        <f t="shared" si="9"/>
        <v>0</v>
      </c>
      <c r="E595" s="305">
        <v>45992</v>
      </c>
      <c r="F595" s="302" t="s">
        <v>69</v>
      </c>
      <c r="G595" s="302" t="s">
        <v>70</v>
      </c>
      <c r="H595" s="302" t="s">
        <v>855</v>
      </c>
      <c r="I595" s="302" t="s">
        <v>199</v>
      </c>
      <c r="J595" s="302">
        <v>135600</v>
      </c>
      <c r="K595" s="302" t="s">
        <v>92</v>
      </c>
      <c r="L595" s="302">
        <v>21754503</v>
      </c>
      <c r="M595" s="302" t="s">
        <v>877</v>
      </c>
      <c r="N595" s="305">
        <v>40452</v>
      </c>
      <c r="O595" s="305">
        <v>40179</v>
      </c>
      <c r="P595" s="302" t="s">
        <v>1051</v>
      </c>
    </row>
    <row r="596" spans="1:16">
      <c r="A596" s="303">
        <v>0</v>
      </c>
      <c r="B596" s="303">
        <v>0</v>
      </c>
      <c r="C596" s="303">
        <v>0</v>
      </c>
      <c r="D596" s="304">
        <f t="shared" si="9"/>
        <v>0</v>
      </c>
      <c r="E596" s="305">
        <v>45992</v>
      </c>
      <c r="F596" s="302" t="s">
        <v>69</v>
      </c>
      <c r="G596" s="302" t="s">
        <v>70</v>
      </c>
      <c r="H596" s="302" t="s">
        <v>855</v>
      </c>
      <c r="I596" s="302" t="s">
        <v>199</v>
      </c>
      <c r="J596" s="302">
        <v>135600</v>
      </c>
      <c r="K596" s="302" t="s">
        <v>92</v>
      </c>
      <c r="L596" s="302">
        <v>21754567</v>
      </c>
      <c r="M596" s="302" t="s">
        <v>877</v>
      </c>
      <c r="N596" s="305">
        <v>41397</v>
      </c>
      <c r="O596" s="305">
        <v>41275</v>
      </c>
      <c r="P596" s="302" t="s">
        <v>1051</v>
      </c>
    </row>
    <row r="597" spans="1:16">
      <c r="A597" s="303">
        <v>0</v>
      </c>
      <c r="B597" s="303">
        <v>0</v>
      </c>
      <c r="C597" s="303">
        <v>0</v>
      </c>
      <c r="D597" s="304">
        <f t="shared" si="9"/>
        <v>0</v>
      </c>
      <c r="E597" s="305">
        <v>45992</v>
      </c>
      <c r="F597" s="302" t="s">
        <v>69</v>
      </c>
      <c r="G597" s="302" t="s">
        <v>70</v>
      </c>
      <c r="H597" s="302" t="s">
        <v>855</v>
      </c>
      <c r="I597" s="302" t="s">
        <v>199</v>
      </c>
      <c r="J597" s="302">
        <v>135600</v>
      </c>
      <c r="K597" s="302" t="s">
        <v>92</v>
      </c>
      <c r="L597" s="302">
        <v>21754381</v>
      </c>
      <c r="M597" s="302" t="s">
        <v>948</v>
      </c>
      <c r="N597" s="305">
        <v>37036</v>
      </c>
      <c r="O597" s="305">
        <v>36892</v>
      </c>
      <c r="P597" s="302" t="s">
        <v>1051</v>
      </c>
    </row>
    <row r="598" spans="1:16">
      <c r="A598" s="303">
        <v>0</v>
      </c>
      <c r="B598" s="303">
        <v>0</v>
      </c>
      <c r="C598" s="303">
        <v>0</v>
      </c>
      <c r="D598" s="304">
        <f t="shared" si="9"/>
        <v>0</v>
      </c>
      <c r="E598" s="305">
        <v>45992</v>
      </c>
      <c r="F598" s="302" t="s">
        <v>69</v>
      </c>
      <c r="G598" s="302" t="s">
        <v>70</v>
      </c>
      <c r="H598" s="302" t="s">
        <v>855</v>
      </c>
      <c r="I598" s="302" t="s">
        <v>199</v>
      </c>
      <c r="J598" s="302">
        <v>135600</v>
      </c>
      <c r="K598" s="302" t="s">
        <v>92</v>
      </c>
      <c r="L598" s="302">
        <v>21754435</v>
      </c>
      <c r="M598" s="302" t="s">
        <v>948</v>
      </c>
      <c r="N598" s="305">
        <v>39063</v>
      </c>
      <c r="O598" s="305">
        <v>38718</v>
      </c>
      <c r="P598" s="302" t="s">
        <v>1051</v>
      </c>
    </row>
    <row r="599" spans="1:16">
      <c r="A599" s="303">
        <v>12</v>
      </c>
      <c r="B599" s="303">
        <v>12396.08</v>
      </c>
      <c r="C599" s="303">
        <v>599.397573104</v>
      </c>
      <c r="D599" s="304">
        <f t="shared" si="9"/>
        <v>11796.682426896001</v>
      </c>
      <c r="E599" s="305">
        <v>45992</v>
      </c>
      <c r="F599" s="302" t="s">
        <v>69</v>
      </c>
      <c r="G599" s="302" t="s">
        <v>70</v>
      </c>
      <c r="H599" s="302" t="s">
        <v>855</v>
      </c>
      <c r="I599" s="302" t="s">
        <v>199</v>
      </c>
      <c r="J599" s="302">
        <v>135600</v>
      </c>
      <c r="K599" s="302" t="s">
        <v>92</v>
      </c>
      <c r="L599" s="302">
        <v>36595002</v>
      </c>
      <c r="M599" s="302" t="s">
        <v>877</v>
      </c>
      <c r="N599" s="305">
        <v>44757</v>
      </c>
      <c r="O599" s="305">
        <v>44562</v>
      </c>
      <c r="P599" s="302" t="s">
        <v>1064</v>
      </c>
    </row>
    <row r="600" spans="1:16">
      <c r="A600" s="303">
        <v>18</v>
      </c>
      <c r="B600" s="303">
        <v>6056</v>
      </c>
      <c r="C600" s="303">
        <v>125.49879079999999</v>
      </c>
      <c r="D600" s="304">
        <f t="shared" si="9"/>
        <v>5930.5012091999997</v>
      </c>
      <c r="E600" s="305">
        <v>45992</v>
      </c>
      <c r="F600" s="302" t="s">
        <v>69</v>
      </c>
      <c r="G600" s="302" t="s">
        <v>70</v>
      </c>
      <c r="H600" s="302" t="s">
        <v>855</v>
      </c>
      <c r="I600" s="302" t="s">
        <v>199</v>
      </c>
      <c r="J600" s="302">
        <v>135600</v>
      </c>
      <c r="K600" s="302" t="s">
        <v>92</v>
      </c>
      <c r="L600" s="302">
        <v>41107018</v>
      </c>
      <c r="M600" s="302" t="s">
        <v>877</v>
      </c>
      <c r="N600" s="305">
        <v>45561</v>
      </c>
      <c r="O600" s="305">
        <v>45658</v>
      </c>
      <c r="P600" s="302" t="s">
        <v>4286</v>
      </c>
    </row>
    <row r="601" spans="1:16">
      <c r="A601" s="303">
        <v>0</v>
      </c>
      <c r="B601" s="303">
        <v>0</v>
      </c>
      <c r="C601" s="303">
        <v>0</v>
      </c>
      <c r="D601" s="304">
        <f t="shared" si="9"/>
        <v>0</v>
      </c>
      <c r="E601" s="305">
        <v>45992</v>
      </c>
      <c r="F601" s="302" t="s">
        <v>69</v>
      </c>
      <c r="G601" s="302" t="s">
        <v>70</v>
      </c>
      <c r="H601" s="302" t="s">
        <v>855</v>
      </c>
      <c r="I601" s="302" t="s">
        <v>199</v>
      </c>
      <c r="J601" s="302">
        <v>135600</v>
      </c>
      <c r="K601" s="302" t="s">
        <v>92</v>
      </c>
      <c r="L601" s="302">
        <v>21754360</v>
      </c>
      <c r="M601" s="302" t="s">
        <v>877</v>
      </c>
      <c r="N601" s="305">
        <v>42821</v>
      </c>
      <c r="O601" s="305">
        <v>42736</v>
      </c>
      <c r="P601" s="302" t="s">
        <v>1051</v>
      </c>
    </row>
    <row r="602" spans="1:16">
      <c r="A602" s="303">
        <v>0</v>
      </c>
      <c r="B602" s="303">
        <v>0</v>
      </c>
      <c r="C602" s="303">
        <v>0</v>
      </c>
      <c r="D602" s="304">
        <f t="shared" si="9"/>
        <v>0</v>
      </c>
      <c r="E602" s="305">
        <v>45992</v>
      </c>
      <c r="F602" s="302" t="s">
        <v>69</v>
      </c>
      <c r="G602" s="302" t="s">
        <v>70</v>
      </c>
      <c r="H602" s="302" t="s">
        <v>855</v>
      </c>
      <c r="I602" s="302" t="s">
        <v>199</v>
      </c>
      <c r="J602" s="302">
        <v>135600</v>
      </c>
      <c r="K602" s="302" t="s">
        <v>92</v>
      </c>
      <c r="L602" s="302">
        <v>21754545</v>
      </c>
      <c r="M602" s="302" t="s">
        <v>877</v>
      </c>
      <c r="N602" s="305">
        <v>41395</v>
      </c>
      <c r="O602" s="305">
        <v>41275</v>
      </c>
      <c r="P602" s="302" t="s">
        <v>1051</v>
      </c>
    </row>
    <row r="603" spans="1:16">
      <c r="A603" s="303">
        <v>0</v>
      </c>
      <c r="B603" s="303">
        <v>0</v>
      </c>
      <c r="C603" s="303">
        <v>0</v>
      </c>
      <c r="D603" s="304">
        <f t="shared" si="9"/>
        <v>0</v>
      </c>
      <c r="E603" s="305">
        <v>45992</v>
      </c>
      <c r="F603" s="302" t="s">
        <v>69</v>
      </c>
      <c r="G603" s="302" t="s">
        <v>70</v>
      </c>
      <c r="H603" s="302" t="s">
        <v>855</v>
      </c>
      <c r="I603" s="302" t="s">
        <v>199</v>
      </c>
      <c r="J603" s="302">
        <v>135600</v>
      </c>
      <c r="K603" s="302" t="s">
        <v>92</v>
      </c>
      <c r="L603" s="302">
        <v>21754517</v>
      </c>
      <c r="M603" s="302" t="s">
        <v>877</v>
      </c>
      <c r="N603" s="305">
        <v>40878</v>
      </c>
      <c r="O603" s="305">
        <v>40544</v>
      </c>
      <c r="P603" s="302" t="s">
        <v>1051</v>
      </c>
    </row>
    <row r="604" spans="1:16">
      <c r="A604" s="303">
        <v>0</v>
      </c>
      <c r="B604" s="303">
        <v>0</v>
      </c>
      <c r="C604" s="303">
        <v>0</v>
      </c>
      <c r="D604" s="304">
        <f t="shared" si="9"/>
        <v>0</v>
      </c>
      <c r="E604" s="305">
        <v>45992</v>
      </c>
      <c r="F604" s="302" t="s">
        <v>69</v>
      </c>
      <c r="G604" s="302" t="s">
        <v>70</v>
      </c>
      <c r="H604" s="302" t="s">
        <v>855</v>
      </c>
      <c r="I604" s="302" t="s">
        <v>199</v>
      </c>
      <c r="J604" s="302">
        <v>135600</v>
      </c>
      <c r="K604" s="302" t="s">
        <v>92</v>
      </c>
      <c r="L604" s="302">
        <v>21754468</v>
      </c>
      <c r="M604" s="302" t="s">
        <v>948</v>
      </c>
      <c r="N604" s="305">
        <v>39234</v>
      </c>
      <c r="O604" s="305">
        <v>39083</v>
      </c>
      <c r="P604" s="302" t="s">
        <v>1051</v>
      </c>
    </row>
    <row r="605" spans="1:16">
      <c r="A605" s="303">
        <v>1</v>
      </c>
      <c r="B605" s="303">
        <v>48360.65</v>
      </c>
      <c r="C605" s="303">
        <v>-2938.3602087580002</v>
      </c>
      <c r="D605" s="304">
        <f t="shared" si="9"/>
        <v>51299.010208758002</v>
      </c>
      <c r="E605" s="305">
        <v>45992</v>
      </c>
      <c r="F605" s="302" t="s">
        <v>69</v>
      </c>
      <c r="G605" s="302" t="s">
        <v>70</v>
      </c>
      <c r="H605" s="302" t="s">
        <v>855</v>
      </c>
      <c r="I605" s="302" t="s">
        <v>202</v>
      </c>
      <c r="J605" s="302">
        <v>135001</v>
      </c>
      <c r="K605" s="302" t="s">
        <v>130</v>
      </c>
      <c r="L605" s="302">
        <v>20949373</v>
      </c>
      <c r="M605" s="302" t="s">
        <v>1067</v>
      </c>
      <c r="N605" s="305">
        <v>37210</v>
      </c>
      <c r="O605" s="305">
        <v>37196</v>
      </c>
      <c r="P605" s="302" t="s">
        <v>1068</v>
      </c>
    </row>
    <row r="606" spans="1:16">
      <c r="A606" s="303">
        <v>0</v>
      </c>
      <c r="B606" s="303">
        <v>0</v>
      </c>
      <c r="C606" s="303">
        <v>0</v>
      </c>
      <c r="D606" s="304">
        <f t="shared" si="9"/>
        <v>0</v>
      </c>
      <c r="E606" s="305">
        <v>45992</v>
      </c>
      <c r="F606" s="302" t="s">
        <v>69</v>
      </c>
      <c r="G606" s="302" t="s">
        <v>70</v>
      </c>
      <c r="H606" s="302" t="s">
        <v>855</v>
      </c>
      <c r="I606" s="302" t="s">
        <v>202</v>
      </c>
      <c r="J606" s="302">
        <v>135500</v>
      </c>
      <c r="K606" s="302" t="s">
        <v>80</v>
      </c>
      <c r="L606" s="302">
        <v>20949324</v>
      </c>
      <c r="M606" s="302" t="s">
        <v>891</v>
      </c>
      <c r="N606" s="305">
        <v>37210</v>
      </c>
      <c r="O606" s="305">
        <v>37257</v>
      </c>
      <c r="P606" s="302" t="s">
        <v>1068</v>
      </c>
    </row>
    <row r="607" spans="1:16">
      <c r="A607" s="303">
        <v>0</v>
      </c>
      <c r="B607" s="303">
        <v>0</v>
      </c>
      <c r="C607" s="303">
        <v>0</v>
      </c>
      <c r="D607" s="304">
        <f t="shared" si="9"/>
        <v>0</v>
      </c>
      <c r="E607" s="305">
        <v>45992</v>
      </c>
      <c r="F607" s="302" t="s">
        <v>69</v>
      </c>
      <c r="G607" s="302" t="s">
        <v>70</v>
      </c>
      <c r="H607" s="302" t="s">
        <v>855</v>
      </c>
      <c r="I607" s="302" t="s">
        <v>202</v>
      </c>
      <c r="J607" s="302">
        <v>135500</v>
      </c>
      <c r="K607" s="302" t="s">
        <v>84</v>
      </c>
      <c r="L607" s="302">
        <v>32855200</v>
      </c>
      <c r="M607" s="302" t="s">
        <v>1069</v>
      </c>
      <c r="N607" s="305">
        <v>44251</v>
      </c>
      <c r="O607" s="305">
        <v>44256</v>
      </c>
      <c r="P607" s="302" t="s">
        <v>1070</v>
      </c>
    </row>
    <row r="608" spans="1:16">
      <c r="A608" s="303">
        <v>0</v>
      </c>
      <c r="B608" s="303">
        <v>0</v>
      </c>
      <c r="C608" s="303">
        <v>0</v>
      </c>
      <c r="D608" s="304">
        <f t="shared" si="9"/>
        <v>0</v>
      </c>
      <c r="E608" s="305">
        <v>45992</v>
      </c>
      <c r="F608" s="302" t="s">
        <v>69</v>
      </c>
      <c r="G608" s="302" t="s">
        <v>70</v>
      </c>
      <c r="H608" s="302" t="s">
        <v>855</v>
      </c>
      <c r="I608" s="302" t="s">
        <v>202</v>
      </c>
      <c r="J608" s="302">
        <v>135500</v>
      </c>
      <c r="K608" s="302" t="s">
        <v>84</v>
      </c>
      <c r="L608" s="302">
        <v>33035666</v>
      </c>
      <c r="M608" s="302" t="s">
        <v>1069</v>
      </c>
      <c r="N608" s="305">
        <v>44251</v>
      </c>
      <c r="O608" s="305">
        <v>44287</v>
      </c>
      <c r="P608" s="302" t="s">
        <v>1070</v>
      </c>
    </row>
    <row r="609" spans="1:16">
      <c r="A609" s="303">
        <v>0</v>
      </c>
      <c r="B609" s="303">
        <v>0</v>
      </c>
      <c r="C609" s="303">
        <v>0</v>
      </c>
      <c r="D609" s="304">
        <f t="shared" si="9"/>
        <v>0</v>
      </c>
      <c r="E609" s="305">
        <v>45992</v>
      </c>
      <c r="F609" s="302" t="s">
        <v>69</v>
      </c>
      <c r="G609" s="302" t="s">
        <v>70</v>
      </c>
      <c r="H609" s="302" t="s">
        <v>855</v>
      </c>
      <c r="I609" s="302" t="s">
        <v>202</v>
      </c>
      <c r="J609" s="302">
        <v>135500</v>
      </c>
      <c r="K609" s="302" t="s">
        <v>84</v>
      </c>
      <c r="L609" s="302">
        <v>32508470</v>
      </c>
      <c r="M609" s="302" t="s">
        <v>1069</v>
      </c>
      <c r="N609" s="305">
        <v>44251</v>
      </c>
      <c r="O609" s="305">
        <v>44228</v>
      </c>
      <c r="P609" s="302" t="s">
        <v>1070</v>
      </c>
    </row>
    <row r="610" spans="1:16">
      <c r="A610" s="303">
        <v>0</v>
      </c>
      <c r="B610" s="303">
        <v>0</v>
      </c>
      <c r="C610" s="303">
        <v>0</v>
      </c>
      <c r="D610" s="304">
        <f t="shared" si="9"/>
        <v>0</v>
      </c>
      <c r="E610" s="305">
        <v>45992</v>
      </c>
      <c r="F610" s="302" t="s">
        <v>69</v>
      </c>
      <c r="G610" s="302" t="s">
        <v>70</v>
      </c>
      <c r="H610" s="302" t="s">
        <v>855</v>
      </c>
      <c r="I610" s="302" t="s">
        <v>202</v>
      </c>
      <c r="J610" s="302">
        <v>135500</v>
      </c>
      <c r="K610" s="302" t="s">
        <v>85</v>
      </c>
      <c r="L610" s="302">
        <v>20949345</v>
      </c>
      <c r="M610" s="302" t="s">
        <v>901</v>
      </c>
      <c r="N610" s="305">
        <v>37210</v>
      </c>
      <c r="O610" s="305">
        <v>37257</v>
      </c>
      <c r="P610" s="302" t="s">
        <v>1068</v>
      </c>
    </row>
    <row r="611" spans="1:16">
      <c r="A611" s="303">
        <v>0</v>
      </c>
      <c r="B611" s="303">
        <v>0</v>
      </c>
      <c r="C611" s="303">
        <v>0</v>
      </c>
      <c r="D611" s="304">
        <f t="shared" si="9"/>
        <v>0</v>
      </c>
      <c r="E611" s="305">
        <v>45992</v>
      </c>
      <c r="F611" s="302" t="s">
        <v>69</v>
      </c>
      <c r="G611" s="302" t="s">
        <v>70</v>
      </c>
      <c r="H611" s="302" t="s">
        <v>855</v>
      </c>
      <c r="I611" s="302" t="s">
        <v>202</v>
      </c>
      <c r="J611" s="302">
        <v>135500</v>
      </c>
      <c r="K611" s="302" t="s">
        <v>205</v>
      </c>
      <c r="L611" s="302">
        <v>33503702</v>
      </c>
      <c r="M611" s="302" t="s">
        <v>1071</v>
      </c>
      <c r="N611" s="305">
        <v>44251</v>
      </c>
      <c r="O611" s="305">
        <v>44197</v>
      </c>
      <c r="P611" s="302" t="s">
        <v>1070</v>
      </c>
    </row>
    <row r="612" spans="1:16">
      <c r="A612" s="303">
        <v>0</v>
      </c>
      <c r="B612" s="303">
        <v>0</v>
      </c>
      <c r="C612" s="303">
        <v>0</v>
      </c>
      <c r="D612" s="304">
        <f t="shared" si="9"/>
        <v>0</v>
      </c>
      <c r="E612" s="305">
        <v>45992</v>
      </c>
      <c r="F612" s="302" t="s">
        <v>69</v>
      </c>
      <c r="G612" s="302" t="s">
        <v>70</v>
      </c>
      <c r="H612" s="302" t="s">
        <v>855</v>
      </c>
      <c r="I612" s="302" t="s">
        <v>202</v>
      </c>
      <c r="J612" s="302">
        <v>135500</v>
      </c>
      <c r="K612" s="302" t="s">
        <v>172</v>
      </c>
      <c r="L612" s="302">
        <v>33503717</v>
      </c>
      <c r="M612" s="302" t="s">
        <v>1072</v>
      </c>
      <c r="N612" s="305">
        <v>44251</v>
      </c>
      <c r="O612" s="305">
        <v>44197</v>
      </c>
      <c r="P612" s="302" t="s">
        <v>1070</v>
      </c>
    </row>
    <row r="613" spans="1:16">
      <c r="A613" s="303">
        <v>0</v>
      </c>
      <c r="B613" s="303">
        <v>0</v>
      </c>
      <c r="C613" s="303">
        <v>0</v>
      </c>
      <c r="D613" s="304">
        <f t="shared" si="9"/>
        <v>0</v>
      </c>
      <c r="E613" s="305">
        <v>45992</v>
      </c>
      <c r="F613" s="302" t="s">
        <v>69</v>
      </c>
      <c r="G613" s="302" t="s">
        <v>70</v>
      </c>
      <c r="H613" s="302" t="s">
        <v>855</v>
      </c>
      <c r="I613" s="302" t="s">
        <v>202</v>
      </c>
      <c r="J613" s="302">
        <v>135500</v>
      </c>
      <c r="K613" s="302" t="s">
        <v>108</v>
      </c>
      <c r="L613" s="302">
        <v>20949310</v>
      </c>
      <c r="M613" s="302" t="s">
        <v>884</v>
      </c>
      <c r="N613" s="305">
        <v>37210</v>
      </c>
      <c r="O613" s="305">
        <v>37257</v>
      </c>
      <c r="P613" s="302" t="s">
        <v>1068</v>
      </c>
    </row>
    <row r="614" spans="1:16">
      <c r="A614" s="303">
        <v>2</v>
      </c>
      <c r="B614" s="303">
        <v>117908.22</v>
      </c>
      <c r="C614" s="303">
        <v>4774.6921898178007</v>
      </c>
      <c r="D614" s="304">
        <f t="shared" si="9"/>
        <v>113133.5278101822</v>
      </c>
      <c r="E614" s="305">
        <v>45992</v>
      </c>
      <c r="F614" s="302" t="s">
        <v>69</v>
      </c>
      <c r="G614" s="302" t="s">
        <v>70</v>
      </c>
      <c r="H614" s="302" t="s">
        <v>855</v>
      </c>
      <c r="I614" s="302" t="s">
        <v>202</v>
      </c>
      <c r="J614" s="302">
        <v>135500</v>
      </c>
      <c r="K614" s="302" t="s">
        <v>108</v>
      </c>
      <c r="L614" s="302">
        <v>37646132</v>
      </c>
      <c r="M614" s="302" t="s">
        <v>1071</v>
      </c>
      <c r="N614" s="305">
        <v>44251</v>
      </c>
      <c r="O614" s="305">
        <v>44197</v>
      </c>
      <c r="P614" s="302" t="s">
        <v>1070</v>
      </c>
    </row>
    <row r="615" spans="1:16">
      <c r="A615" s="303">
        <v>67</v>
      </c>
      <c r="B615" s="303">
        <v>1388040.65</v>
      </c>
      <c r="C615" s="303">
        <v>56208.692241343502</v>
      </c>
      <c r="D615" s="304">
        <f t="shared" si="9"/>
        <v>1331831.9577586565</v>
      </c>
      <c r="E615" s="305">
        <v>45992</v>
      </c>
      <c r="F615" s="302" t="s">
        <v>69</v>
      </c>
      <c r="G615" s="302" t="s">
        <v>70</v>
      </c>
      <c r="H615" s="302" t="s">
        <v>855</v>
      </c>
      <c r="I615" s="302" t="s">
        <v>202</v>
      </c>
      <c r="J615" s="302">
        <v>135500</v>
      </c>
      <c r="K615" s="302" t="s">
        <v>108</v>
      </c>
      <c r="L615" s="302">
        <v>37646125</v>
      </c>
      <c r="M615" s="302" t="s">
        <v>1072</v>
      </c>
      <c r="N615" s="305">
        <v>44251</v>
      </c>
      <c r="O615" s="305">
        <v>44197</v>
      </c>
      <c r="P615" s="302" t="s">
        <v>1070</v>
      </c>
    </row>
    <row r="616" spans="1:16">
      <c r="A616" s="303">
        <v>0</v>
      </c>
      <c r="B616" s="303">
        <v>0</v>
      </c>
      <c r="C616" s="303">
        <v>0</v>
      </c>
      <c r="D616" s="304">
        <f t="shared" si="9"/>
        <v>0</v>
      </c>
      <c r="E616" s="305">
        <v>45992</v>
      </c>
      <c r="F616" s="302" t="s">
        <v>69</v>
      </c>
      <c r="G616" s="302" t="s">
        <v>70</v>
      </c>
      <c r="H616" s="302" t="s">
        <v>855</v>
      </c>
      <c r="I616" s="302" t="s">
        <v>202</v>
      </c>
      <c r="J616" s="302">
        <v>135500</v>
      </c>
      <c r="K616" s="302" t="s">
        <v>86</v>
      </c>
      <c r="L616" s="302">
        <v>20949359</v>
      </c>
      <c r="M616" s="302" t="s">
        <v>885</v>
      </c>
      <c r="N616" s="305">
        <v>37210</v>
      </c>
      <c r="O616" s="305">
        <v>37257</v>
      </c>
      <c r="P616" s="302" t="s">
        <v>1068</v>
      </c>
    </row>
    <row r="617" spans="1:16">
      <c r="A617" s="303">
        <v>0</v>
      </c>
      <c r="B617" s="303">
        <v>0</v>
      </c>
      <c r="C617" s="303">
        <v>0</v>
      </c>
      <c r="D617" s="304">
        <f t="shared" si="9"/>
        <v>0</v>
      </c>
      <c r="E617" s="305">
        <v>45992</v>
      </c>
      <c r="F617" s="302" t="s">
        <v>69</v>
      </c>
      <c r="G617" s="302" t="s">
        <v>70</v>
      </c>
      <c r="H617" s="302" t="s">
        <v>855</v>
      </c>
      <c r="I617" s="302" t="s">
        <v>202</v>
      </c>
      <c r="J617" s="302">
        <v>135600</v>
      </c>
      <c r="K617" s="302" t="s">
        <v>101</v>
      </c>
      <c r="L617" s="302">
        <v>20949352</v>
      </c>
      <c r="M617" s="302" t="s">
        <v>1073</v>
      </c>
      <c r="N617" s="305">
        <v>37210</v>
      </c>
      <c r="O617" s="305">
        <v>37257</v>
      </c>
      <c r="P617" s="302" t="s">
        <v>1068</v>
      </c>
    </row>
    <row r="618" spans="1:16">
      <c r="A618" s="303">
        <v>27747</v>
      </c>
      <c r="B618" s="303">
        <v>94206.1</v>
      </c>
      <c r="C618" s="303">
        <v>5856.7150459370005</v>
      </c>
      <c r="D618" s="304">
        <f t="shared" si="9"/>
        <v>88349.384954063004</v>
      </c>
      <c r="E618" s="305">
        <v>45992</v>
      </c>
      <c r="F618" s="302" t="s">
        <v>69</v>
      </c>
      <c r="G618" s="302" t="s">
        <v>70</v>
      </c>
      <c r="H618" s="302" t="s">
        <v>855</v>
      </c>
      <c r="I618" s="302" t="s">
        <v>202</v>
      </c>
      <c r="J618" s="302">
        <v>135600</v>
      </c>
      <c r="K618" s="302" t="s">
        <v>203</v>
      </c>
      <c r="L618" s="302">
        <v>33503736</v>
      </c>
      <c r="M618" s="302" t="s">
        <v>1074</v>
      </c>
      <c r="N618" s="305">
        <v>44251</v>
      </c>
      <c r="O618" s="305">
        <v>44197</v>
      </c>
      <c r="P618" s="302" t="s">
        <v>1070</v>
      </c>
    </row>
    <row r="619" spans="1:16">
      <c r="A619" s="303">
        <v>81600</v>
      </c>
      <c r="B619" s="303">
        <v>295347.77</v>
      </c>
      <c r="C619" s="303">
        <v>18361.525722250899</v>
      </c>
      <c r="D619" s="304">
        <f t="shared" si="9"/>
        <v>276986.24427774909</v>
      </c>
      <c r="E619" s="305">
        <v>45992</v>
      </c>
      <c r="F619" s="302" t="s">
        <v>69</v>
      </c>
      <c r="G619" s="302" t="s">
        <v>70</v>
      </c>
      <c r="H619" s="302" t="s">
        <v>855</v>
      </c>
      <c r="I619" s="302" t="s">
        <v>202</v>
      </c>
      <c r="J619" s="302">
        <v>135600</v>
      </c>
      <c r="K619" s="302" t="s">
        <v>127</v>
      </c>
      <c r="L619" s="302">
        <v>33503733</v>
      </c>
      <c r="M619" s="302" t="s">
        <v>873</v>
      </c>
      <c r="N619" s="305">
        <v>44251</v>
      </c>
      <c r="O619" s="305">
        <v>44197</v>
      </c>
      <c r="P619" s="302" t="s">
        <v>1070</v>
      </c>
    </row>
    <row r="620" spans="1:16">
      <c r="A620" s="303">
        <v>0</v>
      </c>
      <c r="B620" s="303">
        <v>0</v>
      </c>
      <c r="C620" s="303">
        <v>0</v>
      </c>
      <c r="D620" s="304">
        <f t="shared" si="9"/>
        <v>0</v>
      </c>
      <c r="E620" s="305">
        <v>45992</v>
      </c>
      <c r="F620" s="302" t="s">
        <v>69</v>
      </c>
      <c r="G620" s="302" t="s">
        <v>70</v>
      </c>
      <c r="H620" s="302" t="s">
        <v>855</v>
      </c>
      <c r="I620" s="302" t="s">
        <v>202</v>
      </c>
      <c r="J620" s="302">
        <v>135600</v>
      </c>
      <c r="K620" s="302" t="s">
        <v>184</v>
      </c>
      <c r="L620" s="302">
        <v>20949317</v>
      </c>
      <c r="M620" s="302" t="s">
        <v>990</v>
      </c>
      <c r="N620" s="305">
        <v>37210</v>
      </c>
      <c r="O620" s="305">
        <v>37257</v>
      </c>
      <c r="P620" s="302" t="s">
        <v>1068</v>
      </c>
    </row>
    <row r="621" spans="1:16">
      <c r="A621" s="303">
        <v>0</v>
      </c>
      <c r="B621" s="303">
        <v>0</v>
      </c>
      <c r="C621" s="303">
        <v>0</v>
      </c>
      <c r="D621" s="304">
        <f t="shared" si="9"/>
        <v>0</v>
      </c>
      <c r="E621" s="305">
        <v>45992</v>
      </c>
      <c r="F621" s="302" t="s">
        <v>69</v>
      </c>
      <c r="G621" s="302" t="s">
        <v>70</v>
      </c>
      <c r="H621" s="302" t="s">
        <v>855</v>
      </c>
      <c r="I621" s="302" t="s">
        <v>202</v>
      </c>
      <c r="J621" s="302">
        <v>135600</v>
      </c>
      <c r="K621" s="302" t="s">
        <v>104</v>
      </c>
      <c r="L621" s="302">
        <v>20949303</v>
      </c>
      <c r="M621" s="302" t="s">
        <v>907</v>
      </c>
      <c r="N621" s="305">
        <v>37210</v>
      </c>
      <c r="O621" s="305">
        <v>37257</v>
      </c>
      <c r="P621" s="302" t="s">
        <v>1068</v>
      </c>
    </row>
    <row r="622" spans="1:16">
      <c r="A622" s="303">
        <v>0</v>
      </c>
      <c r="B622" s="303">
        <v>0</v>
      </c>
      <c r="C622" s="303">
        <v>0</v>
      </c>
      <c r="D622" s="304">
        <f t="shared" si="9"/>
        <v>0</v>
      </c>
      <c r="E622" s="305">
        <v>45992</v>
      </c>
      <c r="F622" s="302" t="s">
        <v>69</v>
      </c>
      <c r="G622" s="302" t="s">
        <v>70</v>
      </c>
      <c r="H622" s="302" t="s">
        <v>855</v>
      </c>
      <c r="I622" s="302" t="s">
        <v>202</v>
      </c>
      <c r="J622" s="302">
        <v>135600</v>
      </c>
      <c r="K622" s="302" t="s">
        <v>204</v>
      </c>
      <c r="L622" s="302">
        <v>20949338</v>
      </c>
      <c r="M622" s="302" t="s">
        <v>1075</v>
      </c>
      <c r="N622" s="305">
        <v>37210</v>
      </c>
      <c r="O622" s="305">
        <v>37257</v>
      </c>
      <c r="P622" s="302" t="s">
        <v>1068</v>
      </c>
    </row>
    <row r="623" spans="1:16">
      <c r="A623" s="303">
        <v>0</v>
      </c>
      <c r="B623" s="303">
        <v>0</v>
      </c>
      <c r="C623" s="303">
        <v>0</v>
      </c>
      <c r="D623" s="304">
        <f t="shared" si="9"/>
        <v>0</v>
      </c>
      <c r="E623" s="305">
        <v>45992</v>
      </c>
      <c r="F623" s="302" t="s">
        <v>69</v>
      </c>
      <c r="G623" s="302" t="s">
        <v>70</v>
      </c>
      <c r="H623" s="302" t="s">
        <v>855</v>
      </c>
      <c r="I623" s="302" t="s">
        <v>202</v>
      </c>
      <c r="J623" s="302">
        <v>135600</v>
      </c>
      <c r="K623" s="302" t="s">
        <v>84</v>
      </c>
      <c r="L623" s="302">
        <v>33035671</v>
      </c>
      <c r="M623" s="302" t="s">
        <v>1069</v>
      </c>
      <c r="N623" s="305">
        <v>44251</v>
      </c>
      <c r="O623" s="305">
        <v>44287</v>
      </c>
      <c r="P623" s="302" t="s">
        <v>1070</v>
      </c>
    </row>
    <row r="624" spans="1:16">
      <c r="A624" s="303">
        <v>0</v>
      </c>
      <c r="B624" s="303">
        <v>0</v>
      </c>
      <c r="C624" s="303">
        <v>0</v>
      </c>
      <c r="D624" s="304">
        <f t="shared" si="9"/>
        <v>0</v>
      </c>
      <c r="E624" s="305">
        <v>45992</v>
      </c>
      <c r="F624" s="302" t="s">
        <v>69</v>
      </c>
      <c r="G624" s="302" t="s">
        <v>70</v>
      </c>
      <c r="H624" s="302" t="s">
        <v>855</v>
      </c>
      <c r="I624" s="302" t="s">
        <v>202</v>
      </c>
      <c r="J624" s="302">
        <v>135600</v>
      </c>
      <c r="K624" s="302" t="s">
        <v>84</v>
      </c>
      <c r="L624" s="302">
        <v>32508473</v>
      </c>
      <c r="M624" s="302" t="s">
        <v>1069</v>
      </c>
      <c r="N624" s="305">
        <v>44251</v>
      </c>
      <c r="O624" s="305">
        <v>44228</v>
      </c>
      <c r="P624" s="302" t="s">
        <v>1070</v>
      </c>
    </row>
    <row r="625" spans="1:16">
      <c r="A625" s="303">
        <v>0</v>
      </c>
      <c r="B625" s="303">
        <v>0</v>
      </c>
      <c r="C625" s="303">
        <v>0</v>
      </c>
      <c r="D625" s="304">
        <f t="shared" si="9"/>
        <v>0</v>
      </c>
      <c r="E625" s="305">
        <v>45992</v>
      </c>
      <c r="F625" s="302" t="s">
        <v>69</v>
      </c>
      <c r="G625" s="302" t="s">
        <v>70</v>
      </c>
      <c r="H625" s="302" t="s">
        <v>855</v>
      </c>
      <c r="I625" s="302" t="s">
        <v>202</v>
      </c>
      <c r="J625" s="302">
        <v>135600</v>
      </c>
      <c r="K625" s="302" t="s">
        <v>84</v>
      </c>
      <c r="L625" s="302">
        <v>32855204</v>
      </c>
      <c r="M625" s="302" t="s">
        <v>1069</v>
      </c>
      <c r="N625" s="305">
        <v>44251</v>
      </c>
      <c r="O625" s="305">
        <v>44256</v>
      </c>
      <c r="P625" s="302" t="s">
        <v>1070</v>
      </c>
    </row>
    <row r="626" spans="1:16">
      <c r="A626" s="303">
        <v>0</v>
      </c>
      <c r="B626" s="303">
        <v>0</v>
      </c>
      <c r="C626" s="303">
        <v>0</v>
      </c>
      <c r="D626" s="304">
        <f t="shared" si="9"/>
        <v>0</v>
      </c>
      <c r="E626" s="305">
        <v>45992</v>
      </c>
      <c r="F626" s="302" t="s">
        <v>69</v>
      </c>
      <c r="G626" s="302" t="s">
        <v>70</v>
      </c>
      <c r="H626" s="302" t="s">
        <v>855</v>
      </c>
      <c r="I626" s="302" t="s">
        <v>202</v>
      </c>
      <c r="J626" s="302">
        <v>135600</v>
      </c>
      <c r="K626" s="302" t="s">
        <v>98</v>
      </c>
      <c r="L626" s="302">
        <v>20949366</v>
      </c>
      <c r="M626" s="302" t="s">
        <v>909</v>
      </c>
      <c r="N626" s="305">
        <v>37210</v>
      </c>
      <c r="O626" s="305">
        <v>37257</v>
      </c>
      <c r="P626" s="302" t="s">
        <v>1068</v>
      </c>
    </row>
    <row r="627" spans="1:16">
      <c r="A627" s="303">
        <v>198</v>
      </c>
      <c r="B627" s="303">
        <v>200553.13</v>
      </c>
      <c r="C627" s="303">
        <v>12468.221633002102</v>
      </c>
      <c r="D627" s="304">
        <f t="shared" si="9"/>
        <v>188084.9083669979</v>
      </c>
      <c r="E627" s="305">
        <v>45992</v>
      </c>
      <c r="F627" s="302" t="s">
        <v>69</v>
      </c>
      <c r="G627" s="302" t="s">
        <v>70</v>
      </c>
      <c r="H627" s="302" t="s">
        <v>855</v>
      </c>
      <c r="I627" s="302" t="s">
        <v>202</v>
      </c>
      <c r="J627" s="302">
        <v>135600</v>
      </c>
      <c r="K627" s="302" t="s">
        <v>98</v>
      </c>
      <c r="L627" s="302">
        <v>33503730</v>
      </c>
      <c r="M627" s="302" t="s">
        <v>875</v>
      </c>
      <c r="N627" s="305">
        <v>44251</v>
      </c>
      <c r="O627" s="305">
        <v>44197</v>
      </c>
      <c r="P627" s="302" t="s">
        <v>1070</v>
      </c>
    </row>
    <row r="628" spans="1:16">
      <c r="A628" s="303">
        <v>0</v>
      </c>
      <c r="B628" s="303">
        <v>0</v>
      </c>
      <c r="C628" s="303">
        <v>0</v>
      </c>
      <c r="D628" s="304">
        <f t="shared" si="9"/>
        <v>0</v>
      </c>
      <c r="E628" s="305">
        <v>45992</v>
      </c>
      <c r="F628" s="302" t="s">
        <v>69</v>
      </c>
      <c r="G628" s="302" t="s">
        <v>70</v>
      </c>
      <c r="H628" s="302" t="s">
        <v>855</v>
      </c>
      <c r="I628" s="302" t="s">
        <v>202</v>
      </c>
      <c r="J628" s="302">
        <v>135600</v>
      </c>
      <c r="K628" s="302" t="s">
        <v>92</v>
      </c>
      <c r="L628" s="302">
        <v>20949331</v>
      </c>
      <c r="M628" s="302" t="s">
        <v>948</v>
      </c>
      <c r="N628" s="305">
        <v>37210</v>
      </c>
      <c r="O628" s="305">
        <v>37257</v>
      </c>
      <c r="P628" s="302" t="s">
        <v>1068</v>
      </c>
    </row>
    <row r="629" spans="1:16">
      <c r="A629" s="303">
        <v>12</v>
      </c>
      <c r="B629" s="303">
        <v>219059.7</v>
      </c>
      <c r="C629" s="303">
        <v>28583.748654651001</v>
      </c>
      <c r="D629" s="304">
        <f t="shared" si="9"/>
        <v>190475.95134534902</v>
      </c>
      <c r="E629" s="305">
        <v>45992</v>
      </c>
      <c r="F629" s="302" t="s">
        <v>69</v>
      </c>
      <c r="G629" s="302" t="s">
        <v>70</v>
      </c>
      <c r="H629" s="302" t="s">
        <v>855</v>
      </c>
      <c r="I629" s="302" t="s">
        <v>206</v>
      </c>
      <c r="J629" s="302">
        <v>135500</v>
      </c>
      <c r="K629" s="302" t="s">
        <v>108</v>
      </c>
      <c r="L629" s="302">
        <v>20949191</v>
      </c>
      <c r="M629" s="302" t="s">
        <v>1083</v>
      </c>
      <c r="N629" s="305">
        <v>40893</v>
      </c>
      <c r="O629" s="305">
        <v>40909</v>
      </c>
      <c r="P629" s="302" t="s">
        <v>1077</v>
      </c>
    </row>
    <row r="630" spans="1:16">
      <c r="A630" s="303">
        <v>12</v>
      </c>
      <c r="B630" s="303">
        <v>171824.80000000002</v>
      </c>
      <c r="C630" s="303">
        <v>22420.357992984002</v>
      </c>
      <c r="D630" s="304">
        <f t="shared" si="9"/>
        <v>149404.44200701601</v>
      </c>
      <c r="E630" s="305">
        <v>45992</v>
      </c>
      <c r="F630" s="302" t="s">
        <v>69</v>
      </c>
      <c r="G630" s="302" t="s">
        <v>70</v>
      </c>
      <c r="H630" s="302" t="s">
        <v>855</v>
      </c>
      <c r="I630" s="302" t="s">
        <v>206</v>
      </c>
      <c r="J630" s="302">
        <v>135500</v>
      </c>
      <c r="K630" s="302" t="s">
        <v>108</v>
      </c>
      <c r="L630" s="302">
        <v>20949296</v>
      </c>
      <c r="M630" s="302" t="s">
        <v>1082</v>
      </c>
      <c r="N630" s="305">
        <v>40893</v>
      </c>
      <c r="O630" s="305">
        <v>40909</v>
      </c>
      <c r="P630" s="302" t="s">
        <v>1077</v>
      </c>
    </row>
    <row r="631" spans="1:16">
      <c r="A631" s="303">
        <v>1</v>
      </c>
      <c r="B631" s="303">
        <v>17451.75</v>
      </c>
      <c r="C631" s="303">
        <v>2277.1711802025002</v>
      </c>
      <c r="D631" s="304">
        <f t="shared" si="9"/>
        <v>15174.5788197975</v>
      </c>
      <c r="E631" s="305">
        <v>45992</v>
      </c>
      <c r="F631" s="302" t="s">
        <v>69</v>
      </c>
      <c r="G631" s="302" t="s">
        <v>70</v>
      </c>
      <c r="H631" s="302" t="s">
        <v>855</v>
      </c>
      <c r="I631" s="302" t="s">
        <v>206</v>
      </c>
      <c r="J631" s="302">
        <v>135500</v>
      </c>
      <c r="K631" s="302" t="s">
        <v>108</v>
      </c>
      <c r="L631" s="302">
        <v>20949212</v>
      </c>
      <c r="M631" s="302" t="s">
        <v>1081</v>
      </c>
      <c r="N631" s="305">
        <v>40893</v>
      </c>
      <c r="O631" s="305">
        <v>40909</v>
      </c>
      <c r="P631" s="302" t="s">
        <v>1077</v>
      </c>
    </row>
    <row r="632" spans="1:16">
      <c r="A632" s="303">
        <v>6</v>
      </c>
      <c r="B632" s="303">
        <v>116833.26000000001</v>
      </c>
      <c r="C632" s="303">
        <v>15244.851236185801</v>
      </c>
      <c r="D632" s="304">
        <f t="shared" si="9"/>
        <v>101588.40876381421</v>
      </c>
      <c r="E632" s="305">
        <v>45992</v>
      </c>
      <c r="F632" s="302" t="s">
        <v>69</v>
      </c>
      <c r="G632" s="302" t="s">
        <v>70</v>
      </c>
      <c r="H632" s="302" t="s">
        <v>855</v>
      </c>
      <c r="I632" s="302" t="s">
        <v>206</v>
      </c>
      <c r="J632" s="302">
        <v>135500</v>
      </c>
      <c r="K632" s="302" t="s">
        <v>108</v>
      </c>
      <c r="L632" s="302">
        <v>20949240</v>
      </c>
      <c r="M632" s="302" t="s">
        <v>1079</v>
      </c>
      <c r="N632" s="305">
        <v>40893</v>
      </c>
      <c r="O632" s="305">
        <v>40909</v>
      </c>
      <c r="P632" s="302" t="s">
        <v>1077</v>
      </c>
    </row>
    <row r="633" spans="1:16">
      <c r="A633" s="303">
        <v>2</v>
      </c>
      <c r="B633" s="303">
        <v>77714.67</v>
      </c>
      <c r="C633" s="303">
        <v>10140.507788786101</v>
      </c>
      <c r="D633" s="304">
        <f t="shared" si="9"/>
        <v>67574.162211213901</v>
      </c>
      <c r="E633" s="305">
        <v>45992</v>
      </c>
      <c r="F633" s="302" t="s">
        <v>69</v>
      </c>
      <c r="G633" s="302" t="s">
        <v>70</v>
      </c>
      <c r="H633" s="302" t="s">
        <v>855</v>
      </c>
      <c r="I633" s="302" t="s">
        <v>206</v>
      </c>
      <c r="J633" s="302">
        <v>135500</v>
      </c>
      <c r="K633" s="302" t="s">
        <v>108</v>
      </c>
      <c r="L633" s="302">
        <v>20949268</v>
      </c>
      <c r="M633" s="302" t="s">
        <v>1084</v>
      </c>
      <c r="N633" s="305">
        <v>40893</v>
      </c>
      <c r="O633" s="305">
        <v>40909</v>
      </c>
      <c r="P633" s="302" t="s">
        <v>1077</v>
      </c>
    </row>
    <row r="634" spans="1:16">
      <c r="A634" s="303">
        <v>4</v>
      </c>
      <c r="B634" s="303">
        <v>53836.81</v>
      </c>
      <c r="C634" s="303">
        <v>7024.8331637823003</v>
      </c>
      <c r="D634" s="304">
        <f t="shared" si="9"/>
        <v>46811.976836217698</v>
      </c>
      <c r="E634" s="305">
        <v>45992</v>
      </c>
      <c r="F634" s="302" t="s">
        <v>69</v>
      </c>
      <c r="G634" s="302" t="s">
        <v>70</v>
      </c>
      <c r="H634" s="302" t="s">
        <v>855</v>
      </c>
      <c r="I634" s="302" t="s">
        <v>206</v>
      </c>
      <c r="J634" s="302">
        <v>135500</v>
      </c>
      <c r="K634" s="302" t="s">
        <v>108</v>
      </c>
      <c r="L634" s="302">
        <v>20949275</v>
      </c>
      <c r="M634" s="302" t="s">
        <v>1076</v>
      </c>
      <c r="N634" s="305">
        <v>40893</v>
      </c>
      <c r="O634" s="305">
        <v>40909</v>
      </c>
      <c r="P634" s="302" t="s">
        <v>1077</v>
      </c>
    </row>
    <row r="635" spans="1:16">
      <c r="A635" s="303">
        <v>1</v>
      </c>
      <c r="B635" s="303">
        <v>25072.170000000002</v>
      </c>
      <c r="C635" s="303">
        <v>3271.5127680111004</v>
      </c>
      <c r="D635" s="304">
        <f t="shared" si="9"/>
        <v>21800.657231988902</v>
      </c>
      <c r="E635" s="305">
        <v>45992</v>
      </c>
      <c r="F635" s="302" t="s">
        <v>69</v>
      </c>
      <c r="G635" s="302" t="s">
        <v>70</v>
      </c>
      <c r="H635" s="302" t="s">
        <v>855</v>
      </c>
      <c r="I635" s="302" t="s">
        <v>206</v>
      </c>
      <c r="J635" s="302">
        <v>135500</v>
      </c>
      <c r="K635" s="302" t="s">
        <v>108</v>
      </c>
      <c r="L635" s="302">
        <v>20949254</v>
      </c>
      <c r="M635" s="302" t="s">
        <v>1080</v>
      </c>
      <c r="N635" s="305">
        <v>40893</v>
      </c>
      <c r="O635" s="305">
        <v>40909</v>
      </c>
      <c r="P635" s="302" t="s">
        <v>1077</v>
      </c>
    </row>
    <row r="636" spans="1:16">
      <c r="A636" s="303">
        <v>26</v>
      </c>
      <c r="B636" s="303">
        <v>398665.28</v>
      </c>
      <c r="C636" s="303">
        <v>52019.372622422401</v>
      </c>
      <c r="D636" s="304">
        <f t="shared" si="9"/>
        <v>346645.90737757762</v>
      </c>
      <c r="E636" s="305">
        <v>45992</v>
      </c>
      <c r="F636" s="302" t="s">
        <v>69</v>
      </c>
      <c r="G636" s="302" t="s">
        <v>70</v>
      </c>
      <c r="H636" s="302" t="s">
        <v>855</v>
      </c>
      <c r="I636" s="302" t="s">
        <v>206</v>
      </c>
      <c r="J636" s="302">
        <v>135500</v>
      </c>
      <c r="K636" s="302" t="s">
        <v>108</v>
      </c>
      <c r="L636" s="302">
        <v>20949247</v>
      </c>
      <c r="M636" s="302" t="s">
        <v>1078</v>
      </c>
      <c r="N636" s="305">
        <v>40893</v>
      </c>
      <c r="O636" s="305">
        <v>40909</v>
      </c>
      <c r="P636" s="302" t="s">
        <v>1077</v>
      </c>
    </row>
    <row r="637" spans="1:16">
      <c r="A637" s="303">
        <v>177</v>
      </c>
      <c r="B637" s="303">
        <v>221567.80000000002</v>
      </c>
      <c r="C637" s="303">
        <v>28911.015148674003</v>
      </c>
      <c r="D637" s="304">
        <f t="shared" si="9"/>
        <v>192656.78485132603</v>
      </c>
      <c r="E637" s="305">
        <v>45992</v>
      </c>
      <c r="F637" s="302" t="s">
        <v>69</v>
      </c>
      <c r="G637" s="302" t="s">
        <v>70</v>
      </c>
      <c r="H637" s="302" t="s">
        <v>855</v>
      </c>
      <c r="I637" s="302" t="s">
        <v>206</v>
      </c>
      <c r="J637" s="302">
        <v>135500</v>
      </c>
      <c r="K637" s="302" t="s">
        <v>177</v>
      </c>
      <c r="L637" s="302">
        <v>20949233</v>
      </c>
      <c r="M637" s="302" t="s">
        <v>1086</v>
      </c>
      <c r="N637" s="305">
        <v>40893</v>
      </c>
      <c r="O637" s="305">
        <v>40909</v>
      </c>
      <c r="P637" s="302" t="s">
        <v>1077</v>
      </c>
    </row>
    <row r="638" spans="1:16">
      <c r="A638" s="303">
        <v>6</v>
      </c>
      <c r="B638" s="303">
        <v>7510.75</v>
      </c>
      <c r="C638" s="303">
        <v>980.03142617250001</v>
      </c>
      <c r="D638" s="304">
        <f t="shared" si="9"/>
        <v>6530.7185738275002</v>
      </c>
      <c r="E638" s="305">
        <v>45992</v>
      </c>
      <c r="F638" s="302" t="s">
        <v>69</v>
      </c>
      <c r="G638" s="302" t="s">
        <v>70</v>
      </c>
      <c r="H638" s="302" t="s">
        <v>855</v>
      </c>
      <c r="I638" s="302" t="s">
        <v>206</v>
      </c>
      <c r="J638" s="302">
        <v>135500</v>
      </c>
      <c r="K638" s="302" t="s">
        <v>177</v>
      </c>
      <c r="L638" s="302">
        <v>20949219</v>
      </c>
      <c r="M638" s="302" t="s">
        <v>1085</v>
      </c>
      <c r="N638" s="305">
        <v>40893</v>
      </c>
      <c r="O638" s="305">
        <v>40909</v>
      </c>
      <c r="P638" s="302" t="s">
        <v>1077</v>
      </c>
    </row>
    <row r="639" spans="1:16">
      <c r="A639" s="303">
        <v>4</v>
      </c>
      <c r="B639" s="303">
        <v>4037.1</v>
      </c>
      <c r="C639" s="303">
        <v>526.77627009299999</v>
      </c>
      <c r="D639" s="304">
        <f t="shared" si="9"/>
        <v>3510.3237299069997</v>
      </c>
      <c r="E639" s="305">
        <v>45992</v>
      </c>
      <c r="F639" s="302" t="s">
        <v>69</v>
      </c>
      <c r="G639" s="302" t="s">
        <v>70</v>
      </c>
      <c r="H639" s="302" t="s">
        <v>855</v>
      </c>
      <c r="I639" s="302" t="s">
        <v>206</v>
      </c>
      <c r="J639" s="302">
        <v>135500</v>
      </c>
      <c r="K639" s="302" t="s">
        <v>89</v>
      </c>
      <c r="L639" s="302">
        <v>20949261</v>
      </c>
      <c r="M639" s="302" t="s">
        <v>1087</v>
      </c>
      <c r="N639" s="305">
        <v>40893</v>
      </c>
      <c r="O639" s="305">
        <v>40909</v>
      </c>
      <c r="P639" s="302" t="s">
        <v>1077</v>
      </c>
    </row>
    <row r="640" spans="1:16">
      <c r="A640" s="303">
        <v>3</v>
      </c>
      <c r="B640" s="303">
        <v>3264.03</v>
      </c>
      <c r="C640" s="303">
        <v>425.90313563490002</v>
      </c>
      <c r="D640" s="304">
        <f t="shared" si="9"/>
        <v>2838.1268643651001</v>
      </c>
      <c r="E640" s="305">
        <v>45992</v>
      </c>
      <c r="F640" s="302" t="s">
        <v>69</v>
      </c>
      <c r="G640" s="302" t="s">
        <v>70</v>
      </c>
      <c r="H640" s="302" t="s">
        <v>855</v>
      </c>
      <c r="I640" s="302" t="s">
        <v>206</v>
      </c>
      <c r="J640" s="302">
        <v>135500</v>
      </c>
      <c r="K640" s="302" t="s">
        <v>113</v>
      </c>
      <c r="L640" s="302">
        <v>20949198</v>
      </c>
      <c r="M640" s="302" t="s">
        <v>1088</v>
      </c>
      <c r="N640" s="305">
        <v>40893</v>
      </c>
      <c r="O640" s="305">
        <v>40909</v>
      </c>
      <c r="P640" s="302" t="s">
        <v>1077</v>
      </c>
    </row>
    <row r="641" spans="1:16">
      <c r="A641" s="303">
        <v>40300</v>
      </c>
      <c r="B641" s="303">
        <v>179592.54</v>
      </c>
      <c r="C641" s="303">
        <v>35976.494839315201</v>
      </c>
      <c r="D641" s="304">
        <f t="shared" si="9"/>
        <v>143616.04516068479</v>
      </c>
      <c r="E641" s="305">
        <v>45992</v>
      </c>
      <c r="F641" s="302" t="s">
        <v>69</v>
      </c>
      <c r="G641" s="302" t="s">
        <v>70</v>
      </c>
      <c r="H641" s="302" t="s">
        <v>855</v>
      </c>
      <c r="I641" s="302" t="s">
        <v>206</v>
      </c>
      <c r="J641" s="302">
        <v>135600</v>
      </c>
      <c r="K641" s="302" t="s">
        <v>203</v>
      </c>
      <c r="L641" s="302">
        <v>20949289</v>
      </c>
      <c r="M641" s="302" t="s">
        <v>1089</v>
      </c>
      <c r="N641" s="305">
        <v>40893</v>
      </c>
      <c r="O641" s="305">
        <v>40909</v>
      </c>
      <c r="P641" s="302" t="s">
        <v>1077</v>
      </c>
    </row>
    <row r="642" spans="1:16">
      <c r="A642" s="303">
        <v>511665</v>
      </c>
      <c r="B642" s="303">
        <v>4281566.41</v>
      </c>
      <c r="C642" s="303">
        <v>857695.71416246076</v>
      </c>
      <c r="D642" s="304">
        <f t="shared" si="9"/>
        <v>3423870.6958375396</v>
      </c>
      <c r="E642" s="305">
        <v>45992</v>
      </c>
      <c r="F642" s="302" t="s">
        <v>69</v>
      </c>
      <c r="G642" s="302" t="s">
        <v>70</v>
      </c>
      <c r="H642" s="302" t="s">
        <v>855</v>
      </c>
      <c r="I642" s="302" t="s">
        <v>206</v>
      </c>
      <c r="J642" s="302">
        <v>135600</v>
      </c>
      <c r="K642" s="302" t="s">
        <v>187</v>
      </c>
      <c r="L642" s="302">
        <v>20949184</v>
      </c>
      <c r="M642" s="302" t="s">
        <v>1090</v>
      </c>
      <c r="N642" s="305">
        <v>40885</v>
      </c>
      <c r="O642" s="305">
        <v>40909</v>
      </c>
      <c r="P642" s="302" t="s">
        <v>1077</v>
      </c>
    </row>
    <row r="643" spans="1:16">
      <c r="A643" s="303">
        <v>1105</v>
      </c>
      <c r="B643" s="303">
        <v>13592.59</v>
      </c>
      <c r="C643" s="303">
        <v>2722.9067754592002</v>
      </c>
      <c r="D643" s="304">
        <f t="shared" ref="D643:D706" si="10">+B643-C643</f>
        <v>10869.6832245408</v>
      </c>
      <c r="E643" s="305">
        <v>45992</v>
      </c>
      <c r="F643" s="302" t="s">
        <v>69</v>
      </c>
      <c r="G643" s="302" t="s">
        <v>70</v>
      </c>
      <c r="H643" s="302" t="s">
        <v>855</v>
      </c>
      <c r="I643" s="302" t="s">
        <v>206</v>
      </c>
      <c r="J643" s="302">
        <v>135600</v>
      </c>
      <c r="K643" s="302" t="s">
        <v>91</v>
      </c>
      <c r="L643" s="302">
        <v>20949282</v>
      </c>
      <c r="M643" s="302" t="s">
        <v>1091</v>
      </c>
      <c r="N643" s="305">
        <v>40893</v>
      </c>
      <c r="O643" s="305">
        <v>40909</v>
      </c>
      <c r="P643" s="302" t="s">
        <v>1077</v>
      </c>
    </row>
    <row r="644" spans="1:16">
      <c r="A644" s="303">
        <v>552</v>
      </c>
      <c r="B644" s="303">
        <v>665598.39</v>
      </c>
      <c r="C644" s="303">
        <v>133334.58640816322</v>
      </c>
      <c r="D644" s="304">
        <f t="shared" si="10"/>
        <v>532263.80359183683</v>
      </c>
      <c r="E644" s="305">
        <v>45992</v>
      </c>
      <c r="F644" s="302" t="s">
        <v>69</v>
      </c>
      <c r="G644" s="302" t="s">
        <v>70</v>
      </c>
      <c r="H644" s="302" t="s">
        <v>855</v>
      </c>
      <c r="I644" s="302" t="s">
        <v>206</v>
      </c>
      <c r="J644" s="302">
        <v>135600</v>
      </c>
      <c r="K644" s="302" t="s">
        <v>207</v>
      </c>
      <c r="L644" s="302">
        <v>20949226</v>
      </c>
      <c r="M644" s="302" t="s">
        <v>1092</v>
      </c>
      <c r="N644" s="305">
        <v>40885</v>
      </c>
      <c r="O644" s="305">
        <v>40909</v>
      </c>
      <c r="P644" s="302" t="s">
        <v>1077</v>
      </c>
    </row>
    <row r="645" spans="1:16">
      <c r="A645" s="303">
        <v>873</v>
      </c>
      <c r="B645" s="303">
        <v>876943.48</v>
      </c>
      <c r="C645" s="303">
        <v>175671.84351082239</v>
      </c>
      <c r="D645" s="304">
        <f t="shared" si="10"/>
        <v>701271.63648917759</v>
      </c>
      <c r="E645" s="305">
        <v>45992</v>
      </c>
      <c r="F645" s="302" t="s">
        <v>69</v>
      </c>
      <c r="G645" s="302" t="s">
        <v>70</v>
      </c>
      <c r="H645" s="302" t="s">
        <v>855</v>
      </c>
      <c r="I645" s="302" t="s">
        <v>206</v>
      </c>
      <c r="J645" s="302">
        <v>135600</v>
      </c>
      <c r="K645" s="302" t="s">
        <v>170</v>
      </c>
      <c r="L645" s="302">
        <v>20949205</v>
      </c>
      <c r="M645" s="302" t="s">
        <v>1093</v>
      </c>
      <c r="N645" s="305">
        <v>40885</v>
      </c>
      <c r="O645" s="305">
        <v>40909</v>
      </c>
      <c r="P645" s="302" t="s">
        <v>1077</v>
      </c>
    </row>
    <row r="646" spans="1:16">
      <c r="A646" s="303">
        <v>12</v>
      </c>
      <c r="B646" s="303">
        <v>37150.31</v>
      </c>
      <c r="C646" s="303">
        <v>7442.0570920928003</v>
      </c>
      <c r="D646" s="304">
        <f t="shared" si="10"/>
        <v>29708.252907907197</v>
      </c>
      <c r="E646" s="305">
        <v>45992</v>
      </c>
      <c r="F646" s="302" t="s">
        <v>69</v>
      </c>
      <c r="G646" s="302" t="s">
        <v>70</v>
      </c>
      <c r="H646" s="302" t="s">
        <v>855</v>
      </c>
      <c r="I646" s="302" t="s">
        <v>206</v>
      </c>
      <c r="J646" s="302">
        <v>135600</v>
      </c>
      <c r="K646" s="302" t="s">
        <v>208</v>
      </c>
      <c r="L646" s="302">
        <v>20949177</v>
      </c>
      <c r="M646" s="302" t="s">
        <v>1094</v>
      </c>
      <c r="N646" s="305">
        <v>40893</v>
      </c>
      <c r="O646" s="305">
        <v>40909</v>
      </c>
      <c r="P646" s="302" t="s">
        <v>1077</v>
      </c>
    </row>
    <row r="647" spans="1:16">
      <c r="A647" s="303">
        <v>10</v>
      </c>
      <c r="B647" s="303">
        <v>106614.5</v>
      </c>
      <c r="C647" s="303">
        <v>-0.65034844999999997</v>
      </c>
      <c r="D647" s="304">
        <f t="shared" si="10"/>
        <v>106615.15034845</v>
      </c>
      <c r="E647" s="305">
        <v>45992</v>
      </c>
      <c r="F647" s="302" t="s">
        <v>69</v>
      </c>
      <c r="G647" s="302" t="s">
        <v>70</v>
      </c>
      <c r="H647" s="302" t="s">
        <v>855</v>
      </c>
      <c r="I647" s="302" t="s">
        <v>209</v>
      </c>
      <c r="J647" s="302">
        <v>135002</v>
      </c>
      <c r="K647" s="302" t="s">
        <v>136</v>
      </c>
      <c r="L647" s="302">
        <v>21743568</v>
      </c>
      <c r="M647" s="302" t="s">
        <v>864</v>
      </c>
      <c r="N647" s="305">
        <v>42035</v>
      </c>
      <c r="O647" s="305">
        <v>42036</v>
      </c>
      <c r="P647" s="302" t="s">
        <v>880</v>
      </c>
    </row>
    <row r="648" spans="1:16">
      <c r="A648" s="303">
        <v>145</v>
      </c>
      <c r="B648" s="303">
        <v>7824.24</v>
      </c>
      <c r="C648" s="303">
        <v>739.2990581496</v>
      </c>
      <c r="D648" s="304">
        <f t="shared" si="10"/>
        <v>7084.9409418504001</v>
      </c>
      <c r="E648" s="305">
        <v>45992</v>
      </c>
      <c r="F648" s="302" t="s">
        <v>69</v>
      </c>
      <c r="G648" s="302" t="s">
        <v>70</v>
      </c>
      <c r="H648" s="302" t="s">
        <v>855</v>
      </c>
      <c r="I648" s="302" t="s">
        <v>209</v>
      </c>
      <c r="J648" s="302">
        <v>135500</v>
      </c>
      <c r="K648" s="302" t="s">
        <v>80</v>
      </c>
      <c r="L648" s="302">
        <v>21743596</v>
      </c>
      <c r="M648" s="302" t="s">
        <v>865</v>
      </c>
      <c r="N648" s="305">
        <v>42035</v>
      </c>
      <c r="O648" s="305">
        <v>42005</v>
      </c>
      <c r="P648" s="302" t="s">
        <v>880</v>
      </c>
    </row>
    <row r="649" spans="1:16">
      <c r="A649" s="303">
        <v>111</v>
      </c>
      <c r="B649" s="303">
        <v>3505782.75</v>
      </c>
      <c r="C649" s="303">
        <v>331255.41715899756</v>
      </c>
      <c r="D649" s="304">
        <f t="shared" si="10"/>
        <v>3174527.3328410024</v>
      </c>
      <c r="E649" s="305">
        <v>45992</v>
      </c>
      <c r="F649" s="302" t="s">
        <v>69</v>
      </c>
      <c r="G649" s="302" t="s">
        <v>70</v>
      </c>
      <c r="H649" s="302" t="s">
        <v>855</v>
      </c>
      <c r="I649" s="302" t="s">
        <v>209</v>
      </c>
      <c r="J649" s="302">
        <v>135500</v>
      </c>
      <c r="K649" s="302" t="s">
        <v>108</v>
      </c>
      <c r="L649" s="302">
        <v>21743561</v>
      </c>
      <c r="M649" s="302" t="s">
        <v>868</v>
      </c>
      <c r="N649" s="305">
        <v>42035</v>
      </c>
      <c r="O649" s="305">
        <v>42036</v>
      </c>
      <c r="P649" s="302" t="s">
        <v>880</v>
      </c>
    </row>
    <row r="650" spans="1:16">
      <c r="A650" s="303">
        <v>1</v>
      </c>
      <c r="B650" s="303">
        <v>11783.28</v>
      </c>
      <c r="C650" s="303">
        <v>1113.3819777912001</v>
      </c>
      <c r="D650" s="304">
        <f t="shared" si="10"/>
        <v>10669.898022208801</v>
      </c>
      <c r="E650" s="305">
        <v>45992</v>
      </c>
      <c r="F650" s="302" t="s">
        <v>69</v>
      </c>
      <c r="G650" s="302" t="s">
        <v>70</v>
      </c>
      <c r="H650" s="302" t="s">
        <v>855</v>
      </c>
      <c r="I650" s="302" t="s">
        <v>209</v>
      </c>
      <c r="J650" s="302">
        <v>135500</v>
      </c>
      <c r="K650" s="302" t="s">
        <v>135</v>
      </c>
      <c r="L650" s="302">
        <v>21743575</v>
      </c>
      <c r="M650" s="302" t="s">
        <v>872</v>
      </c>
      <c r="N650" s="305">
        <v>42035</v>
      </c>
      <c r="O650" s="305">
        <v>42005</v>
      </c>
      <c r="P650" s="302" t="s">
        <v>880</v>
      </c>
    </row>
    <row r="651" spans="1:16">
      <c r="A651" s="303">
        <v>3887</v>
      </c>
      <c r="B651" s="303">
        <v>9320.4699999999993</v>
      </c>
      <c r="C651" s="303">
        <v>1352.0405200626999</v>
      </c>
      <c r="D651" s="304">
        <f t="shared" si="10"/>
        <v>7968.4294799372992</v>
      </c>
      <c r="E651" s="305">
        <v>45992</v>
      </c>
      <c r="F651" s="302" t="s">
        <v>69</v>
      </c>
      <c r="G651" s="302" t="s">
        <v>70</v>
      </c>
      <c r="H651" s="302" t="s">
        <v>855</v>
      </c>
      <c r="I651" s="302" t="s">
        <v>209</v>
      </c>
      <c r="J651" s="302">
        <v>135600</v>
      </c>
      <c r="K651" s="302" t="s">
        <v>182</v>
      </c>
      <c r="L651" s="302">
        <v>21743554</v>
      </c>
      <c r="M651" s="302" t="s">
        <v>989</v>
      </c>
      <c r="N651" s="305">
        <v>42035</v>
      </c>
      <c r="O651" s="305">
        <v>42005</v>
      </c>
      <c r="P651" s="302" t="s">
        <v>880</v>
      </c>
    </row>
    <row r="652" spans="1:16">
      <c r="A652" s="303">
        <v>1000</v>
      </c>
      <c r="B652" s="303">
        <v>1806.78</v>
      </c>
      <c r="C652" s="303">
        <v>262.09405435980005</v>
      </c>
      <c r="D652" s="304">
        <f t="shared" si="10"/>
        <v>1544.6859456401999</v>
      </c>
      <c r="E652" s="305">
        <v>45992</v>
      </c>
      <c r="F652" s="302" t="s">
        <v>69</v>
      </c>
      <c r="G652" s="302" t="s">
        <v>70</v>
      </c>
      <c r="H652" s="302" t="s">
        <v>855</v>
      </c>
      <c r="I652" s="302" t="s">
        <v>209</v>
      </c>
      <c r="J652" s="302">
        <v>135600</v>
      </c>
      <c r="K652" s="302" t="s">
        <v>82</v>
      </c>
      <c r="L652" s="302">
        <v>21741249</v>
      </c>
      <c r="M652" s="302" t="s">
        <v>1095</v>
      </c>
      <c r="N652" s="305">
        <v>42035</v>
      </c>
      <c r="O652" s="305">
        <v>42005</v>
      </c>
      <c r="P652" s="302" t="s">
        <v>880</v>
      </c>
    </row>
    <row r="653" spans="1:16">
      <c r="A653" s="303">
        <v>455633</v>
      </c>
      <c r="B653" s="303">
        <v>1745247.32</v>
      </c>
      <c r="C653" s="303">
        <v>253168.0370379212</v>
      </c>
      <c r="D653" s="304">
        <f t="shared" si="10"/>
        <v>1492079.2829620789</v>
      </c>
      <c r="E653" s="305">
        <v>45992</v>
      </c>
      <c r="F653" s="302" t="s">
        <v>69</v>
      </c>
      <c r="G653" s="302" t="s">
        <v>70</v>
      </c>
      <c r="H653" s="302" t="s">
        <v>855</v>
      </c>
      <c r="I653" s="302" t="s">
        <v>209</v>
      </c>
      <c r="J653" s="302">
        <v>135600</v>
      </c>
      <c r="K653" s="302" t="s">
        <v>127</v>
      </c>
      <c r="L653" s="302">
        <v>21743543</v>
      </c>
      <c r="M653" s="302" t="s">
        <v>873</v>
      </c>
      <c r="N653" s="305">
        <v>42035</v>
      </c>
      <c r="O653" s="305">
        <v>42005</v>
      </c>
      <c r="P653" s="302" t="s">
        <v>880</v>
      </c>
    </row>
    <row r="654" spans="1:16">
      <c r="A654" s="303">
        <v>189</v>
      </c>
      <c r="B654" s="303">
        <v>21524.7</v>
      </c>
      <c r="C654" s="303">
        <v>3122.4033318269999</v>
      </c>
      <c r="D654" s="304">
        <f t="shared" si="10"/>
        <v>18402.296668172999</v>
      </c>
      <c r="E654" s="305">
        <v>45992</v>
      </c>
      <c r="F654" s="302" t="s">
        <v>69</v>
      </c>
      <c r="G654" s="302" t="s">
        <v>70</v>
      </c>
      <c r="H654" s="302" t="s">
        <v>855</v>
      </c>
      <c r="I654" s="302" t="s">
        <v>209</v>
      </c>
      <c r="J654" s="302">
        <v>135600</v>
      </c>
      <c r="K654" s="302" t="s">
        <v>191</v>
      </c>
      <c r="L654" s="302">
        <v>21743536</v>
      </c>
      <c r="M654" s="302" t="s">
        <v>1039</v>
      </c>
      <c r="N654" s="305">
        <v>42035</v>
      </c>
      <c r="O654" s="305">
        <v>42005</v>
      </c>
      <c r="P654" s="302" t="s">
        <v>880</v>
      </c>
    </row>
    <row r="655" spans="1:16">
      <c r="A655" s="303">
        <v>635</v>
      </c>
      <c r="B655" s="303">
        <v>495970.44</v>
      </c>
      <c r="C655" s="303">
        <v>71946.171344720395</v>
      </c>
      <c r="D655" s="304">
        <f t="shared" si="10"/>
        <v>424024.26865527959</v>
      </c>
      <c r="E655" s="305">
        <v>45992</v>
      </c>
      <c r="F655" s="302" t="s">
        <v>69</v>
      </c>
      <c r="G655" s="302" t="s">
        <v>70</v>
      </c>
      <c r="H655" s="302" t="s">
        <v>855</v>
      </c>
      <c r="I655" s="302" t="s">
        <v>209</v>
      </c>
      <c r="J655" s="302">
        <v>135600</v>
      </c>
      <c r="K655" s="302" t="s">
        <v>98</v>
      </c>
      <c r="L655" s="302">
        <v>21743582</v>
      </c>
      <c r="M655" s="302" t="s">
        <v>875</v>
      </c>
      <c r="N655" s="305">
        <v>42035</v>
      </c>
      <c r="O655" s="305">
        <v>42005</v>
      </c>
      <c r="P655" s="302" t="s">
        <v>880</v>
      </c>
    </row>
    <row r="656" spans="1:16">
      <c r="A656" s="303">
        <v>982</v>
      </c>
      <c r="B656" s="303">
        <v>49167.4</v>
      </c>
      <c r="C656" s="303">
        <v>7132.2923700339998</v>
      </c>
      <c r="D656" s="304">
        <f t="shared" si="10"/>
        <v>42035.107629966005</v>
      </c>
      <c r="E656" s="305">
        <v>45992</v>
      </c>
      <c r="F656" s="302" t="s">
        <v>69</v>
      </c>
      <c r="G656" s="302" t="s">
        <v>70</v>
      </c>
      <c r="H656" s="302" t="s">
        <v>855</v>
      </c>
      <c r="I656" s="302" t="s">
        <v>209</v>
      </c>
      <c r="J656" s="302">
        <v>135600</v>
      </c>
      <c r="K656" s="302" t="s">
        <v>92</v>
      </c>
      <c r="L656" s="302">
        <v>21743589</v>
      </c>
      <c r="M656" s="302" t="s">
        <v>877</v>
      </c>
      <c r="N656" s="305">
        <v>42035</v>
      </c>
      <c r="O656" s="305">
        <v>42005</v>
      </c>
      <c r="P656" s="302" t="s">
        <v>880</v>
      </c>
    </row>
    <row r="657" spans="1:16">
      <c r="A657" s="303">
        <v>9</v>
      </c>
      <c r="B657" s="303">
        <v>54031.05</v>
      </c>
      <c r="C657" s="303">
        <v>243.109467612</v>
      </c>
      <c r="D657" s="304">
        <f t="shared" si="10"/>
        <v>53787.940532388006</v>
      </c>
      <c r="E657" s="305">
        <v>45992</v>
      </c>
      <c r="F657" s="302" t="s">
        <v>69</v>
      </c>
      <c r="G657" s="302" t="s">
        <v>70</v>
      </c>
      <c r="H657" s="302" t="s">
        <v>855</v>
      </c>
      <c r="I657" s="302" t="s">
        <v>4261</v>
      </c>
      <c r="J657" s="302">
        <v>135500</v>
      </c>
      <c r="K657" s="302" t="s">
        <v>84</v>
      </c>
      <c r="L657" s="302">
        <v>41904118</v>
      </c>
      <c r="M657" s="302" t="s">
        <v>4287</v>
      </c>
      <c r="N657" s="305">
        <v>45925</v>
      </c>
      <c r="O657" s="305">
        <v>45901</v>
      </c>
      <c r="P657" s="302" t="s">
        <v>4288</v>
      </c>
    </row>
    <row r="658" spans="1:16">
      <c r="A658" s="303">
        <v>9</v>
      </c>
      <c r="B658" s="303">
        <v>27015.56</v>
      </c>
      <c r="C658" s="303">
        <v>186.61484350080002</v>
      </c>
      <c r="D658" s="304">
        <f t="shared" si="10"/>
        <v>26828.945156499201</v>
      </c>
      <c r="E658" s="305">
        <v>45992</v>
      </c>
      <c r="F658" s="302" t="s">
        <v>69</v>
      </c>
      <c r="G658" s="302" t="s">
        <v>70</v>
      </c>
      <c r="H658" s="302" t="s">
        <v>855</v>
      </c>
      <c r="I658" s="302" t="s">
        <v>4261</v>
      </c>
      <c r="J658" s="302">
        <v>135600</v>
      </c>
      <c r="K658" s="302" t="s">
        <v>84</v>
      </c>
      <c r="L658" s="302">
        <v>41904121</v>
      </c>
      <c r="M658" s="302" t="s">
        <v>4287</v>
      </c>
      <c r="N658" s="305">
        <v>45925</v>
      </c>
      <c r="O658" s="305">
        <v>45901</v>
      </c>
      <c r="P658" s="302" t="s">
        <v>4288</v>
      </c>
    </row>
    <row r="659" spans="1:16">
      <c r="A659" s="303">
        <v>2</v>
      </c>
      <c r="B659" s="303">
        <v>2928.69</v>
      </c>
      <c r="C659" s="303">
        <v>39.532424087700001</v>
      </c>
      <c r="D659" s="304">
        <f t="shared" si="10"/>
        <v>2889.1575759123002</v>
      </c>
      <c r="E659" s="305">
        <v>45992</v>
      </c>
      <c r="F659" s="302" t="s">
        <v>69</v>
      </c>
      <c r="G659" s="302" t="s">
        <v>70</v>
      </c>
      <c r="H659" s="302" t="s">
        <v>855</v>
      </c>
      <c r="I659" s="302" t="s">
        <v>210</v>
      </c>
      <c r="J659" s="302">
        <v>135500</v>
      </c>
      <c r="K659" s="302" t="s">
        <v>80</v>
      </c>
      <c r="L659" s="302">
        <v>40847207</v>
      </c>
      <c r="M659" s="302" t="s">
        <v>865</v>
      </c>
      <c r="N659" s="305">
        <v>45657</v>
      </c>
      <c r="O659" s="305">
        <v>45658</v>
      </c>
      <c r="P659" s="302" t="s">
        <v>4289</v>
      </c>
    </row>
    <row r="660" spans="1:16">
      <c r="A660" s="303">
        <v>1</v>
      </c>
      <c r="B660" s="303">
        <v>14297.6</v>
      </c>
      <c r="C660" s="303">
        <v>192.99372300800002</v>
      </c>
      <c r="D660" s="304">
        <f t="shared" si="10"/>
        <v>14104.606276992001</v>
      </c>
      <c r="E660" s="305">
        <v>45992</v>
      </c>
      <c r="F660" s="302" t="s">
        <v>69</v>
      </c>
      <c r="G660" s="302" t="s">
        <v>70</v>
      </c>
      <c r="H660" s="302" t="s">
        <v>855</v>
      </c>
      <c r="I660" s="302" t="s">
        <v>210</v>
      </c>
      <c r="J660" s="302">
        <v>135500</v>
      </c>
      <c r="K660" s="302" t="s">
        <v>128</v>
      </c>
      <c r="L660" s="302">
        <v>40847223</v>
      </c>
      <c r="M660" s="302" t="s">
        <v>866</v>
      </c>
      <c r="N660" s="305">
        <v>45657</v>
      </c>
      <c r="O660" s="305">
        <v>45658</v>
      </c>
      <c r="P660" s="302" t="s">
        <v>4289</v>
      </c>
    </row>
    <row r="661" spans="1:16">
      <c r="A661" s="303">
        <v>188</v>
      </c>
      <c r="B661" s="303">
        <v>909270.08000000007</v>
      </c>
      <c r="C661" s="303">
        <v>110462.63020529601</v>
      </c>
      <c r="D661" s="304">
        <f t="shared" si="10"/>
        <v>798807.44979470409</v>
      </c>
      <c r="E661" s="305">
        <v>45992</v>
      </c>
      <c r="F661" s="302" t="s">
        <v>69</v>
      </c>
      <c r="G661" s="302" t="s">
        <v>70</v>
      </c>
      <c r="H661" s="302" t="s">
        <v>855</v>
      </c>
      <c r="I661" s="302" t="s">
        <v>210</v>
      </c>
      <c r="J661" s="302">
        <v>135500</v>
      </c>
      <c r="K661" s="302" t="s">
        <v>169</v>
      </c>
      <c r="L661" s="302">
        <v>20789588</v>
      </c>
      <c r="M661" s="302" t="s">
        <v>894</v>
      </c>
      <c r="N661" s="305">
        <v>41247</v>
      </c>
      <c r="O661" s="305">
        <v>40909</v>
      </c>
      <c r="P661" s="302" t="s">
        <v>1096</v>
      </c>
    </row>
    <row r="662" spans="1:16">
      <c r="A662" s="303">
        <v>1</v>
      </c>
      <c r="B662" s="303">
        <v>33673.01</v>
      </c>
      <c r="C662" s="303">
        <v>1969.6269556775001</v>
      </c>
      <c r="D662" s="304">
        <f t="shared" si="10"/>
        <v>31703.383044322502</v>
      </c>
      <c r="E662" s="305">
        <v>45992</v>
      </c>
      <c r="F662" s="302" t="s">
        <v>69</v>
      </c>
      <c r="G662" s="302" t="s">
        <v>70</v>
      </c>
      <c r="H662" s="302" t="s">
        <v>855</v>
      </c>
      <c r="I662" s="302" t="s">
        <v>210</v>
      </c>
      <c r="J662" s="302">
        <v>135500</v>
      </c>
      <c r="K662" s="302" t="s">
        <v>169</v>
      </c>
      <c r="L662" s="302">
        <v>29785385</v>
      </c>
      <c r="M662" s="302" t="s">
        <v>894</v>
      </c>
      <c r="N662" s="305">
        <v>43608</v>
      </c>
      <c r="O662" s="305">
        <v>43466</v>
      </c>
      <c r="P662" s="302" t="s">
        <v>968</v>
      </c>
    </row>
    <row r="663" spans="1:16">
      <c r="A663" s="303">
        <v>6</v>
      </c>
      <c r="B663" s="303">
        <v>2736.7400000000002</v>
      </c>
      <c r="C663" s="303">
        <v>36.941419644199996</v>
      </c>
      <c r="D663" s="304">
        <f t="shared" si="10"/>
        <v>2699.7985803558004</v>
      </c>
      <c r="E663" s="305">
        <v>45992</v>
      </c>
      <c r="F663" s="302" t="s">
        <v>69</v>
      </c>
      <c r="G663" s="302" t="s">
        <v>70</v>
      </c>
      <c r="H663" s="302" t="s">
        <v>855</v>
      </c>
      <c r="I663" s="302" t="s">
        <v>210</v>
      </c>
      <c r="J663" s="302">
        <v>135500</v>
      </c>
      <c r="K663" s="302" t="s">
        <v>85</v>
      </c>
      <c r="L663" s="302">
        <v>40847214</v>
      </c>
      <c r="M663" s="302" t="s">
        <v>867</v>
      </c>
      <c r="N663" s="305">
        <v>45657</v>
      </c>
      <c r="O663" s="305">
        <v>45658</v>
      </c>
      <c r="P663" s="302" t="s">
        <v>4289</v>
      </c>
    </row>
    <row r="664" spans="1:16">
      <c r="A664" s="303">
        <v>0</v>
      </c>
      <c r="B664" s="303">
        <v>0</v>
      </c>
      <c r="C664" s="303">
        <v>0</v>
      </c>
      <c r="D664" s="304">
        <f t="shared" si="10"/>
        <v>0</v>
      </c>
      <c r="E664" s="305">
        <v>45992</v>
      </c>
      <c r="F664" s="302" t="s">
        <v>69</v>
      </c>
      <c r="G664" s="302" t="s">
        <v>70</v>
      </c>
      <c r="H664" s="302" t="s">
        <v>855</v>
      </c>
      <c r="I664" s="302" t="s">
        <v>210</v>
      </c>
      <c r="J664" s="302">
        <v>135500</v>
      </c>
      <c r="K664" s="302" t="s">
        <v>180</v>
      </c>
      <c r="L664" s="302">
        <v>20789602</v>
      </c>
      <c r="M664" s="302" t="s">
        <v>965</v>
      </c>
      <c r="N664" s="305">
        <v>41247</v>
      </c>
      <c r="O664" s="305">
        <v>40909</v>
      </c>
      <c r="P664" s="302" t="s">
        <v>1096</v>
      </c>
    </row>
    <row r="665" spans="1:16">
      <c r="A665" s="303">
        <v>1</v>
      </c>
      <c r="B665" s="303">
        <v>10640.380000000001</v>
      </c>
      <c r="C665" s="303">
        <v>622.38508724500002</v>
      </c>
      <c r="D665" s="304">
        <f t="shared" si="10"/>
        <v>10017.994912755001</v>
      </c>
      <c r="E665" s="305">
        <v>45992</v>
      </c>
      <c r="F665" s="302" t="s">
        <v>69</v>
      </c>
      <c r="G665" s="302" t="s">
        <v>70</v>
      </c>
      <c r="H665" s="302" t="s">
        <v>855</v>
      </c>
      <c r="I665" s="302" t="s">
        <v>210</v>
      </c>
      <c r="J665" s="302">
        <v>135500</v>
      </c>
      <c r="K665" s="302" t="s">
        <v>180</v>
      </c>
      <c r="L665" s="302">
        <v>29785389</v>
      </c>
      <c r="M665" s="302" t="s">
        <v>965</v>
      </c>
      <c r="N665" s="305">
        <v>43608</v>
      </c>
      <c r="O665" s="305">
        <v>43466</v>
      </c>
      <c r="P665" s="302" t="s">
        <v>968</v>
      </c>
    </row>
    <row r="666" spans="1:16">
      <c r="A666" s="303">
        <v>0</v>
      </c>
      <c r="B666" s="303">
        <v>0</v>
      </c>
      <c r="C666" s="303">
        <v>0</v>
      </c>
      <c r="D666" s="304">
        <f t="shared" si="10"/>
        <v>0</v>
      </c>
      <c r="E666" s="305">
        <v>45992</v>
      </c>
      <c r="F666" s="302" t="s">
        <v>69</v>
      </c>
      <c r="G666" s="302" t="s">
        <v>70</v>
      </c>
      <c r="H666" s="302" t="s">
        <v>855</v>
      </c>
      <c r="I666" s="302" t="s">
        <v>210</v>
      </c>
      <c r="J666" s="302">
        <v>135500</v>
      </c>
      <c r="K666" s="302" t="s">
        <v>132</v>
      </c>
      <c r="L666" s="302">
        <v>20789595</v>
      </c>
      <c r="M666" s="302" t="s">
        <v>869</v>
      </c>
      <c r="N666" s="305">
        <v>41247</v>
      </c>
      <c r="O666" s="305">
        <v>40909</v>
      </c>
      <c r="P666" s="302" t="s">
        <v>1096</v>
      </c>
    </row>
    <row r="667" spans="1:16">
      <c r="A667" s="303">
        <v>2</v>
      </c>
      <c r="B667" s="303">
        <v>15320.970000000001</v>
      </c>
      <c r="C667" s="303">
        <v>206.80750898010001</v>
      </c>
      <c r="D667" s="304">
        <f t="shared" si="10"/>
        <v>15114.162491019901</v>
      </c>
      <c r="E667" s="305">
        <v>45992</v>
      </c>
      <c r="F667" s="302" t="s">
        <v>69</v>
      </c>
      <c r="G667" s="302" t="s">
        <v>70</v>
      </c>
      <c r="H667" s="302" t="s">
        <v>855</v>
      </c>
      <c r="I667" s="302" t="s">
        <v>210</v>
      </c>
      <c r="J667" s="302">
        <v>135500</v>
      </c>
      <c r="K667" s="302" t="s">
        <v>132</v>
      </c>
      <c r="L667" s="302">
        <v>40847220</v>
      </c>
      <c r="M667" s="302" t="s">
        <v>869</v>
      </c>
      <c r="N667" s="305">
        <v>45657</v>
      </c>
      <c r="O667" s="305">
        <v>45658</v>
      </c>
      <c r="P667" s="302" t="s">
        <v>4289</v>
      </c>
    </row>
    <row r="668" spans="1:16">
      <c r="A668" s="303">
        <v>2</v>
      </c>
      <c r="B668" s="303">
        <v>35353.840000000004</v>
      </c>
      <c r="C668" s="303">
        <v>2067.9433246600001</v>
      </c>
      <c r="D668" s="304">
        <f t="shared" si="10"/>
        <v>33285.896675340002</v>
      </c>
      <c r="E668" s="305">
        <v>45992</v>
      </c>
      <c r="F668" s="302" t="s">
        <v>69</v>
      </c>
      <c r="G668" s="302" t="s">
        <v>70</v>
      </c>
      <c r="H668" s="302" t="s">
        <v>855</v>
      </c>
      <c r="I668" s="302" t="s">
        <v>210</v>
      </c>
      <c r="J668" s="302">
        <v>135500</v>
      </c>
      <c r="K668" s="302" t="s">
        <v>133</v>
      </c>
      <c r="L668" s="302">
        <v>29785408</v>
      </c>
      <c r="M668" s="302" t="s">
        <v>870</v>
      </c>
      <c r="N668" s="305">
        <v>43608</v>
      </c>
      <c r="O668" s="305">
        <v>43466</v>
      </c>
      <c r="P668" s="302" t="s">
        <v>968</v>
      </c>
    </row>
    <row r="669" spans="1:16">
      <c r="A669" s="303">
        <v>7</v>
      </c>
      <c r="B669" s="303">
        <v>37049.370000000003</v>
      </c>
      <c r="C669" s="303">
        <v>4500.9408619815003</v>
      </c>
      <c r="D669" s="304">
        <f t="shared" si="10"/>
        <v>32548.429138018502</v>
      </c>
      <c r="E669" s="305">
        <v>45992</v>
      </c>
      <c r="F669" s="302" t="s">
        <v>69</v>
      </c>
      <c r="G669" s="302" t="s">
        <v>70</v>
      </c>
      <c r="H669" s="302" t="s">
        <v>855</v>
      </c>
      <c r="I669" s="302" t="s">
        <v>210</v>
      </c>
      <c r="J669" s="302">
        <v>135500</v>
      </c>
      <c r="K669" s="302" t="s">
        <v>134</v>
      </c>
      <c r="L669" s="302">
        <v>20789623</v>
      </c>
      <c r="M669" s="302" t="s">
        <v>871</v>
      </c>
      <c r="N669" s="305">
        <v>41247</v>
      </c>
      <c r="O669" s="305">
        <v>40909</v>
      </c>
      <c r="P669" s="302" t="s">
        <v>1096</v>
      </c>
    </row>
    <row r="670" spans="1:16">
      <c r="A670" s="303">
        <v>3</v>
      </c>
      <c r="B670" s="303">
        <v>111604.54000000001</v>
      </c>
      <c r="C670" s="303">
        <v>6528.0564570850001</v>
      </c>
      <c r="D670" s="304">
        <f t="shared" si="10"/>
        <v>105076.48354291501</v>
      </c>
      <c r="E670" s="305">
        <v>45992</v>
      </c>
      <c r="F670" s="302" t="s">
        <v>69</v>
      </c>
      <c r="G670" s="302" t="s">
        <v>70</v>
      </c>
      <c r="H670" s="302" t="s">
        <v>855</v>
      </c>
      <c r="I670" s="302" t="s">
        <v>210</v>
      </c>
      <c r="J670" s="302">
        <v>135500</v>
      </c>
      <c r="K670" s="302" t="s">
        <v>135</v>
      </c>
      <c r="L670" s="302">
        <v>29785435</v>
      </c>
      <c r="M670" s="302" t="s">
        <v>904</v>
      </c>
      <c r="N670" s="305">
        <v>43608</v>
      </c>
      <c r="O670" s="305">
        <v>43466</v>
      </c>
      <c r="P670" s="302" t="s">
        <v>968</v>
      </c>
    </row>
    <row r="671" spans="1:16">
      <c r="A671" s="303">
        <v>394</v>
      </c>
      <c r="B671" s="303">
        <v>1536889.28</v>
      </c>
      <c r="C671" s="303">
        <v>186708.91733633602</v>
      </c>
      <c r="D671" s="304">
        <f t="shared" si="10"/>
        <v>1350180.3626636639</v>
      </c>
      <c r="E671" s="305">
        <v>45992</v>
      </c>
      <c r="F671" s="302" t="s">
        <v>69</v>
      </c>
      <c r="G671" s="302" t="s">
        <v>70</v>
      </c>
      <c r="H671" s="302" t="s">
        <v>855</v>
      </c>
      <c r="I671" s="302" t="s">
        <v>210</v>
      </c>
      <c r="J671" s="302">
        <v>135500</v>
      </c>
      <c r="K671" s="302" t="s">
        <v>135</v>
      </c>
      <c r="L671" s="302">
        <v>20789574</v>
      </c>
      <c r="M671" s="302" t="s">
        <v>1097</v>
      </c>
      <c r="N671" s="305">
        <v>41247</v>
      </c>
      <c r="O671" s="305">
        <v>40909</v>
      </c>
      <c r="P671" s="302" t="s">
        <v>1096</v>
      </c>
    </row>
    <row r="672" spans="1:16">
      <c r="A672" s="303">
        <v>1095</v>
      </c>
      <c r="B672" s="303">
        <v>28780.170000000002</v>
      </c>
      <c r="C672" s="303">
        <v>2584.4566757847001</v>
      </c>
      <c r="D672" s="304">
        <f t="shared" si="10"/>
        <v>26195.713324215303</v>
      </c>
      <c r="E672" s="305">
        <v>45992</v>
      </c>
      <c r="F672" s="302" t="s">
        <v>69</v>
      </c>
      <c r="G672" s="302" t="s">
        <v>70</v>
      </c>
      <c r="H672" s="302" t="s">
        <v>855</v>
      </c>
      <c r="I672" s="302" t="s">
        <v>210</v>
      </c>
      <c r="J672" s="302">
        <v>135600</v>
      </c>
      <c r="K672" s="302" t="s">
        <v>182</v>
      </c>
      <c r="L672" s="302">
        <v>29785442</v>
      </c>
      <c r="M672" s="302" t="s">
        <v>989</v>
      </c>
      <c r="N672" s="305">
        <v>43608</v>
      </c>
      <c r="O672" s="305">
        <v>43466</v>
      </c>
      <c r="P672" s="302" t="s">
        <v>968</v>
      </c>
    </row>
    <row r="673" spans="1:16">
      <c r="A673" s="303">
        <v>344905.66000000003</v>
      </c>
      <c r="B673" s="303">
        <v>3198015.82</v>
      </c>
      <c r="C673" s="303">
        <v>596453.96752880816</v>
      </c>
      <c r="D673" s="304">
        <f t="shared" si="10"/>
        <v>2601561.8524711914</v>
      </c>
      <c r="E673" s="305">
        <v>45992</v>
      </c>
      <c r="F673" s="302" t="s">
        <v>69</v>
      </c>
      <c r="G673" s="302" t="s">
        <v>70</v>
      </c>
      <c r="H673" s="302" t="s">
        <v>855</v>
      </c>
      <c r="I673" s="302" t="s">
        <v>210</v>
      </c>
      <c r="J673" s="302">
        <v>135600</v>
      </c>
      <c r="K673" s="302" t="s">
        <v>127</v>
      </c>
      <c r="L673" s="302">
        <v>20789609</v>
      </c>
      <c r="M673" s="302" t="s">
        <v>873</v>
      </c>
      <c r="N673" s="305">
        <v>41247</v>
      </c>
      <c r="O673" s="305">
        <v>40909</v>
      </c>
      <c r="P673" s="302" t="s">
        <v>1096</v>
      </c>
    </row>
    <row r="674" spans="1:16">
      <c r="A674" s="303">
        <v>715</v>
      </c>
      <c r="B674" s="303">
        <v>140510.88</v>
      </c>
      <c r="C674" s="303">
        <v>26206.334356708801</v>
      </c>
      <c r="D674" s="304">
        <f t="shared" si="10"/>
        <v>114304.5456432912</v>
      </c>
      <c r="E674" s="305">
        <v>45992</v>
      </c>
      <c r="F674" s="302" t="s">
        <v>69</v>
      </c>
      <c r="G674" s="302" t="s">
        <v>70</v>
      </c>
      <c r="H674" s="302" t="s">
        <v>855</v>
      </c>
      <c r="I674" s="302" t="s">
        <v>210</v>
      </c>
      <c r="J674" s="302">
        <v>135600</v>
      </c>
      <c r="K674" s="302" t="s">
        <v>191</v>
      </c>
      <c r="L674" s="302">
        <v>20789616</v>
      </c>
      <c r="M674" s="302" t="s">
        <v>1039</v>
      </c>
      <c r="N674" s="305">
        <v>41247</v>
      </c>
      <c r="O674" s="305">
        <v>40909</v>
      </c>
      <c r="P674" s="302" t="s">
        <v>1096</v>
      </c>
    </row>
    <row r="675" spans="1:16">
      <c r="A675" s="303">
        <v>0</v>
      </c>
      <c r="B675" s="303">
        <v>0</v>
      </c>
      <c r="C675" s="303">
        <v>0</v>
      </c>
      <c r="D675" s="304">
        <f t="shared" si="10"/>
        <v>0</v>
      </c>
      <c r="E675" s="305">
        <v>45992</v>
      </c>
      <c r="F675" s="302" t="s">
        <v>69</v>
      </c>
      <c r="G675" s="302" t="s">
        <v>70</v>
      </c>
      <c r="H675" s="302" t="s">
        <v>855</v>
      </c>
      <c r="I675" s="302" t="s">
        <v>210</v>
      </c>
      <c r="J675" s="302">
        <v>135600</v>
      </c>
      <c r="K675" s="302" t="s">
        <v>84</v>
      </c>
      <c r="L675" s="302">
        <v>40471708</v>
      </c>
      <c r="M675" s="302" t="s">
        <v>4290</v>
      </c>
      <c r="N675" s="305">
        <v>45657</v>
      </c>
      <c r="O675" s="305">
        <v>45658</v>
      </c>
      <c r="P675" s="302" t="s">
        <v>4289</v>
      </c>
    </row>
    <row r="676" spans="1:16">
      <c r="A676" s="303">
        <v>0</v>
      </c>
      <c r="B676" s="303">
        <v>0</v>
      </c>
      <c r="C676" s="303">
        <v>0</v>
      </c>
      <c r="D676" s="304">
        <f t="shared" si="10"/>
        <v>0</v>
      </c>
      <c r="E676" s="305">
        <v>45992</v>
      </c>
      <c r="F676" s="302" t="s">
        <v>69</v>
      </c>
      <c r="G676" s="302" t="s">
        <v>70</v>
      </c>
      <c r="H676" s="302" t="s">
        <v>855</v>
      </c>
      <c r="I676" s="302" t="s">
        <v>210</v>
      </c>
      <c r="J676" s="302">
        <v>135600</v>
      </c>
      <c r="K676" s="302" t="s">
        <v>84</v>
      </c>
      <c r="L676" s="302">
        <v>40430681</v>
      </c>
      <c r="M676" s="302" t="s">
        <v>4290</v>
      </c>
      <c r="N676" s="305">
        <v>45657</v>
      </c>
      <c r="O676" s="305">
        <v>45658</v>
      </c>
      <c r="P676" s="302" t="s">
        <v>4289</v>
      </c>
    </row>
    <row r="677" spans="1:16">
      <c r="A677" s="303">
        <v>0</v>
      </c>
      <c r="B677" s="303">
        <v>0</v>
      </c>
      <c r="C677" s="303">
        <v>0</v>
      </c>
      <c r="D677" s="304">
        <f t="shared" si="10"/>
        <v>0</v>
      </c>
      <c r="E677" s="305">
        <v>45992</v>
      </c>
      <c r="F677" s="302" t="s">
        <v>69</v>
      </c>
      <c r="G677" s="302" t="s">
        <v>70</v>
      </c>
      <c r="H677" s="302" t="s">
        <v>855</v>
      </c>
      <c r="I677" s="302" t="s">
        <v>210</v>
      </c>
      <c r="J677" s="302">
        <v>135600</v>
      </c>
      <c r="K677" s="302" t="s">
        <v>84</v>
      </c>
      <c r="L677" s="302">
        <v>39959900</v>
      </c>
      <c r="M677" s="302" t="s">
        <v>3917</v>
      </c>
      <c r="N677" s="305">
        <v>45512</v>
      </c>
      <c r="O677" s="305">
        <v>45597</v>
      </c>
      <c r="P677" s="302" t="s">
        <v>3918</v>
      </c>
    </row>
    <row r="678" spans="1:16">
      <c r="A678" s="303">
        <v>0</v>
      </c>
      <c r="B678" s="303">
        <v>0</v>
      </c>
      <c r="C678" s="303">
        <v>0</v>
      </c>
      <c r="D678" s="304">
        <f t="shared" si="10"/>
        <v>0</v>
      </c>
      <c r="E678" s="305">
        <v>45992</v>
      </c>
      <c r="F678" s="302" t="s">
        <v>69</v>
      </c>
      <c r="G678" s="302" t="s">
        <v>70</v>
      </c>
      <c r="H678" s="302" t="s">
        <v>855</v>
      </c>
      <c r="I678" s="302" t="s">
        <v>210</v>
      </c>
      <c r="J678" s="302">
        <v>135600</v>
      </c>
      <c r="K678" s="302" t="s">
        <v>84</v>
      </c>
      <c r="L678" s="302">
        <v>39517564</v>
      </c>
      <c r="M678" s="302" t="s">
        <v>3917</v>
      </c>
      <c r="N678" s="305">
        <v>45512</v>
      </c>
      <c r="O678" s="305">
        <v>45505</v>
      </c>
      <c r="P678" s="302" t="s">
        <v>3918</v>
      </c>
    </row>
    <row r="679" spans="1:16">
      <c r="A679" s="303">
        <v>1905</v>
      </c>
      <c r="B679" s="303">
        <v>195978.80000000002</v>
      </c>
      <c r="C679" s="303">
        <v>36551.518000788004</v>
      </c>
      <c r="D679" s="304">
        <f t="shared" si="10"/>
        <v>159427.28199921202</v>
      </c>
      <c r="E679" s="305">
        <v>45992</v>
      </c>
      <c r="F679" s="302" t="s">
        <v>69</v>
      </c>
      <c r="G679" s="302" t="s">
        <v>70</v>
      </c>
      <c r="H679" s="302" t="s">
        <v>855</v>
      </c>
      <c r="I679" s="302" t="s">
        <v>210</v>
      </c>
      <c r="J679" s="302">
        <v>135600</v>
      </c>
      <c r="K679" s="302" t="s">
        <v>192</v>
      </c>
      <c r="L679" s="302">
        <v>20789567</v>
      </c>
      <c r="M679" s="302" t="s">
        <v>1098</v>
      </c>
      <c r="N679" s="305">
        <v>41247</v>
      </c>
      <c r="O679" s="305">
        <v>40909</v>
      </c>
      <c r="P679" s="302" t="s">
        <v>1096</v>
      </c>
    </row>
    <row r="680" spans="1:16">
      <c r="A680" s="303">
        <v>358</v>
      </c>
      <c r="B680" s="303">
        <v>2781.9700000000003</v>
      </c>
      <c r="C680" s="303">
        <v>249.8206556227</v>
      </c>
      <c r="D680" s="304">
        <f t="shared" si="10"/>
        <v>2532.1493443773002</v>
      </c>
      <c r="E680" s="305">
        <v>45992</v>
      </c>
      <c r="F680" s="302" t="s">
        <v>69</v>
      </c>
      <c r="G680" s="302" t="s">
        <v>70</v>
      </c>
      <c r="H680" s="302" t="s">
        <v>855</v>
      </c>
      <c r="I680" s="302" t="s">
        <v>210</v>
      </c>
      <c r="J680" s="302">
        <v>135600</v>
      </c>
      <c r="K680" s="302" t="s">
        <v>99</v>
      </c>
      <c r="L680" s="302">
        <v>29785355</v>
      </c>
      <c r="M680" s="302" t="s">
        <v>876</v>
      </c>
      <c r="N680" s="305">
        <v>43608</v>
      </c>
      <c r="O680" s="305">
        <v>43466</v>
      </c>
      <c r="P680" s="302" t="s">
        <v>968</v>
      </c>
    </row>
    <row r="681" spans="1:16">
      <c r="A681" s="303">
        <v>250</v>
      </c>
      <c r="B681" s="303">
        <v>29679.73</v>
      </c>
      <c r="C681" s="303">
        <v>615.05452877650009</v>
      </c>
      <c r="D681" s="304">
        <f t="shared" si="10"/>
        <v>29064.675471223498</v>
      </c>
      <c r="E681" s="305">
        <v>45992</v>
      </c>
      <c r="F681" s="302" t="s">
        <v>69</v>
      </c>
      <c r="G681" s="302" t="s">
        <v>70</v>
      </c>
      <c r="H681" s="302" t="s">
        <v>855</v>
      </c>
      <c r="I681" s="302" t="s">
        <v>210</v>
      </c>
      <c r="J681" s="302">
        <v>135600</v>
      </c>
      <c r="K681" s="302" t="s">
        <v>99</v>
      </c>
      <c r="L681" s="302">
        <v>40363821</v>
      </c>
      <c r="M681" s="302" t="s">
        <v>876</v>
      </c>
      <c r="N681" s="305">
        <v>45512</v>
      </c>
      <c r="O681" s="305">
        <v>45292</v>
      </c>
      <c r="P681" s="302" t="s">
        <v>3918</v>
      </c>
    </row>
    <row r="682" spans="1:16">
      <c r="A682" s="303">
        <v>238000</v>
      </c>
      <c r="B682" s="303">
        <v>2482685.08</v>
      </c>
      <c r="C682" s="303">
        <v>463039.41238495085</v>
      </c>
      <c r="D682" s="304">
        <f t="shared" si="10"/>
        <v>2019645.6676150493</v>
      </c>
      <c r="E682" s="305">
        <v>45992</v>
      </c>
      <c r="F682" s="302" t="s">
        <v>69</v>
      </c>
      <c r="G682" s="302" t="s">
        <v>70</v>
      </c>
      <c r="H682" s="302" t="s">
        <v>855</v>
      </c>
      <c r="I682" s="302" t="s">
        <v>210</v>
      </c>
      <c r="J682" s="302">
        <v>135600</v>
      </c>
      <c r="K682" s="302" t="s">
        <v>99</v>
      </c>
      <c r="L682" s="302">
        <v>20789581</v>
      </c>
      <c r="M682" s="302" t="s">
        <v>1099</v>
      </c>
      <c r="N682" s="305">
        <v>41247</v>
      </c>
      <c r="O682" s="305">
        <v>40909</v>
      </c>
      <c r="P682" s="302" t="s">
        <v>1096</v>
      </c>
    </row>
    <row r="683" spans="1:16">
      <c r="A683" s="303">
        <v>24</v>
      </c>
      <c r="B683" s="303">
        <v>3081.04</v>
      </c>
      <c r="C683" s="303">
        <v>63.848545972000004</v>
      </c>
      <c r="D683" s="304">
        <f t="shared" si="10"/>
        <v>3017.191454028</v>
      </c>
      <c r="E683" s="305">
        <v>45992</v>
      </c>
      <c r="F683" s="302" t="s">
        <v>69</v>
      </c>
      <c r="G683" s="302" t="s">
        <v>70</v>
      </c>
      <c r="H683" s="302" t="s">
        <v>855</v>
      </c>
      <c r="I683" s="302" t="s">
        <v>210</v>
      </c>
      <c r="J683" s="302">
        <v>135600</v>
      </c>
      <c r="K683" s="302" t="s">
        <v>92</v>
      </c>
      <c r="L683" s="302">
        <v>40847217</v>
      </c>
      <c r="M683" s="302" t="s">
        <v>877</v>
      </c>
      <c r="N683" s="305">
        <v>45657</v>
      </c>
      <c r="O683" s="305">
        <v>45658</v>
      </c>
      <c r="P683" s="302" t="s">
        <v>4289</v>
      </c>
    </row>
    <row r="684" spans="1:16">
      <c r="A684" s="303">
        <v>0</v>
      </c>
      <c r="B684" s="303">
        <v>0</v>
      </c>
      <c r="C684" s="303">
        <v>0</v>
      </c>
      <c r="D684" s="304">
        <f t="shared" si="10"/>
        <v>0</v>
      </c>
      <c r="E684" s="305">
        <v>45992</v>
      </c>
      <c r="F684" s="302" t="s">
        <v>69</v>
      </c>
      <c r="G684" s="302" t="s">
        <v>70</v>
      </c>
      <c r="H684" s="302" t="s">
        <v>855</v>
      </c>
      <c r="I684" s="302" t="s">
        <v>211</v>
      </c>
      <c r="J684" s="302">
        <v>135001</v>
      </c>
      <c r="K684" s="302" t="s">
        <v>84</v>
      </c>
      <c r="L684" s="302">
        <v>30577502</v>
      </c>
      <c r="M684" s="302" t="s">
        <v>1100</v>
      </c>
      <c r="N684" s="305">
        <v>44025</v>
      </c>
      <c r="O684" s="305">
        <v>44166</v>
      </c>
      <c r="P684" s="302" t="s">
        <v>1101</v>
      </c>
    </row>
    <row r="685" spans="1:16">
      <c r="A685" s="303">
        <v>3</v>
      </c>
      <c r="B685" s="303">
        <v>0</v>
      </c>
      <c r="C685" s="303">
        <v>0</v>
      </c>
      <c r="D685" s="304">
        <f t="shared" si="10"/>
        <v>0</v>
      </c>
      <c r="E685" s="305">
        <v>45992</v>
      </c>
      <c r="F685" s="302" t="s">
        <v>69</v>
      </c>
      <c r="G685" s="302" t="s">
        <v>70</v>
      </c>
      <c r="H685" s="302" t="s">
        <v>855</v>
      </c>
      <c r="I685" s="302" t="s">
        <v>211</v>
      </c>
      <c r="J685" s="302">
        <v>135001</v>
      </c>
      <c r="K685" s="302" t="s">
        <v>84</v>
      </c>
      <c r="L685" s="302">
        <v>29646648</v>
      </c>
      <c r="M685" s="302" t="s">
        <v>1100</v>
      </c>
      <c r="N685" s="305">
        <v>44025</v>
      </c>
      <c r="O685" s="305">
        <v>44013</v>
      </c>
      <c r="P685" s="302" t="s">
        <v>1101</v>
      </c>
    </row>
    <row r="686" spans="1:16">
      <c r="A686" s="303">
        <v>0</v>
      </c>
      <c r="B686" s="303">
        <v>0</v>
      </c>
      <c r="C686" s="303">
        <v>0</v>
      </c>
      <c r="D686" s="304">
        <f t="shared" si="10"/>
        <v>0</v>
      </c>
      <c r="E686" s="305">
        <v>45992</v>
      </c>
      <c r="F686" s="302" t="s">
        <v>69</v>
      </c>
      <c r="G686" s="302" t="s">
        <v>70</v>
      </c>
      <c r="H686" s="302" t="s">
        <v>855</v>
      </c>
      <c r="I686" s="302" t="s">
        <v>211</v>
      </c>
      <c r="J686" s="302">
        <v>135500</v>
      </c>
      <c r="K686" s="302" t="s">
        <v>138</v>
      </c>
      <c r="L686" s="302">
        <v>34776002</v>
      </c>
      <c r="M686" s="302" t="s">
        <v>799</v>
      </c>
      <c r="N686" s="305">
        <v>44025</v>
      </c>
      <c r="O686" s="305">
        <v>44166</v>
      </c>
      <c r="P686" s="302" t="s">
        <v>1101</v>
      </c>
    </row>
    <row r="687" spans="1:16">
      <c r="A687" s="303">
        <v>1</v>
      </c>
      <c r="B687" s="303">
        <v>13036.09</v>
      </c>
      <c r="C687" s="303">
        <v>1466.3799662362001</v>
      </c>
      <c r="D687" s="304">
        <f t="shared" si="10"/>
        <v>11569.7100337638</v>
      </c>
      <c r="E687" s="305">
        <v>45992</v>
      </c>
      <c r="F687" s="302" t="s">
        <v>69</v>
      </c>
      <c r="G687" s="302" t="s">
        <v>70</v>
      </c>
      <c r="H687" s="302" t="s">
        <v>855</v>
      </c>
      <c r="I687" s="302" t="s">
        <v>211</v>
      </c>
      <c r="J687" s="302">
        <v>135500</v>
      </c>
      <c r="K687" s="302" t="s">
        <v>83</v>
      </c>
      <c r="L687" s="302">
        <v>21741263</v>
      </c>
      <c r="M687" s="302" t="s">
        <v>911</v>
      </c>
      <c r="N687" s="305">
        <v>41442</v>
      </c>
      <c r="O687" s="305">
        <v>41426</v>
      </c>
      <c r="P687" s="302" t="s">
        <v>880</v>
      </c>
    </row>
    <row r="688" spans="1:16">
      <c r="A688" s="303">
        <v>0</v>
      </c>
      <c r="B688" s="303">
        <v>0</v>
      </c>
      <c r="C688" s="303">
        <v>0</v>
      </c>
      <c r="D688" s="304">
        <f t="shared" si="10"/>
        <v>0</v>
      </c>
      <c r="E688" s="305">
        <v>45992</v>
      </c>
      <c r="F688" s="302" t="s">
        <v>69</v>
      </c>
      <c r="G688" s="302" t="s">
        <v>70</v>
      </c>
      <c r="H688" s="302" t="s">
        <v>855</v>
      </c>
      <c r="I688" s="302" t="s">
        <v>211</v>
      </c>
      <c r="J688" s="302">
        <v>135500</v>
      </c>
      <c r="K688" s="302" t="s">
        <v>84</v>
      </c>
      <c r="L688" s="302">
        <v>34073871</v>
      </c>
      <c r="M688" s="302" t="s">
        <v>1100</v>
      </c>
      <c r="N688" s="305">
        <v>44025</v>
      </c>
      <c r="O688" s="305">
        <v>44166</v>
      </c>
      <c r="P688" s="302" t="s">
        <v>1101</v>
      </c>
    </row>
    <row r="689" spans="1:16">
      <c r="A689" s="303">
        <v>1</v>
      </c>
      <c r="B689" s="303">
        <v>1090.74</v>
      </c>
      <c r="C689" s="303">
        <v>203.43120145739999</v>
      </c>
      <c r="D689" s="304">
        <f t="shared" si="10"/>
        <v>887.30879854260002</v>
      </c>
      <c r="E689" s="305">
        <v>45992</v>
      </c>
      <c r="F689" s="302" t="s">
        <v>69</v>
      </c>
      <c r="G689" s="302" t="s">
        <v>70</v>
      </c>
      <c r="H689" s="302" t="s">
        <v>855</v>
      </c>
      <c r="I689" s="302" t="s">
        <v>211</v>
      </c>
      <c r="J689" s="302">
        <v>135600</v>
      </c>
      <c r="K689" s="302" t="s">
        <v>101</v>
      </c>
      <c r="L689" s="302">
        <v>21741256</v>
      </c>
      <c r="M689" s="302" t="s">
        <v>1102</v>
      </c>
      <c r="N689" s="305">
        <v>41061</v>
      </c>
      <c r="O689" s="305">
        <v>40909</v>
      </c>
      <c r="P689" s="302" t="s">
        <v>880</v>
      </c>
    </row>
    <row r="690" spans="1:16">
      <c r="A690" s="303">
        <v>1</v>
      </c>
      <c r="B690" s="303">
        <v>800</v>
      </c>
      <c r="C690" s="303">
        <v>-0.01</v>
      </c>
      <c r="D690" s="304">
        <f t="shared" si="10"/>
        <v>800.01</v>
      </c>
      <c r="E690" s="305">
        <v>45992</v>
      </c>
      <c r="F690" s="302" t="s">
        <v>69</v>
      </c>
      <c r="G690" s="302" t="s">
        <v>70</v>
      </c>
      <c r="H690" s="302" t="s">
        <v>855</v>
      </c>
      <c r="I690" s="302" t="s">
        <v>212</v>
      </c>
      <c r="J690" s="302">
        <v>135002</v>
      </c>
      <c r="K690" s="302" t="s">
        <v>107</v>
      </c>
      <c r="L690" s="302">
        <v>21741277</v>
      </c>
      <c r="M690" s="302" t="s">
        <v>1103</v>
      </c>
      <c r="N690" s="305">
        <v>38200</v>
      </c>
      <c r="O690" s="305">
        <v>38384</v>
      </c>
      <c r="P690" s="302" t="s">
        <v>880</v>
      </c>
    </row>
    <row r="691" spans="1:16">
      <c r="A691" s="303">
        <v>22</v>
      </c>
      <c r="B691" s="303">
        <v>15.02</v>
      </c>
      <c r="C691" s="303">
        <v>2.90600952</v>
      </c>
      <c r="D691" s="304">
        <f t="shared" si="10"/>
        <v>12.11399048</v>
      </c>
      <c r="E691" s="305">
        <v>45992</v>
      </c>
      <c r="F691" s="302" t="s">
        <v>69</v>
      </c>
      <c r="G691" s="302" t="s">
        <v>70</v>
      </c>
      <c r="H691" s="302" t="s">
        <v>855</v>
      </c>
      <c r="I691" s="302" t="s">
        <v>212</v>
      </c>
      <c r="J691" s="302">
        <v>135500</v>
      </c>
      <c r="K691" s="302" t="s">
        <v>80</v>
      </c>
      <c r="L691" s="302">
        <v>21741308</v>
      </c>
      <c r="M691" s="302" t="s">
        <v>891</v>
      </c>
      <c r="N691" s="305">
        <v>38200</v>
      </c>
      <c r="O691" s="305">
        <v>38353</v>
      </c>
      <c r="P691" s="302" t="s">
        <v>880</v>
      </c>
    </row>
    <row r="692" spans="1:16">
      <c r="A692" s="303">
        <v>14</v>
      </c>
      <c r="B692" s="303">
        <v>59.88</v>
      </c>
      <c r="C692" s="303">
        <v>11.585342880000001</v>
      </c>
      <c r="D692" s="304">
        <f t="shared" si="10"/>
        <v>48.294657120000004</v>
      </c>
      <c r="E692" s="305">
        <v>45992</v>
      </c>
      <c r="F692" s="302" t="s">
        <v>69</v>
      </c>
      <c r="G692" s="302" t="s">
        <v>70</v>
      </c>
      <c r="H692" s="302" t="s">
        <v>855</v>
      </c>
      <c r="I692" s="302" t="s">
        <v>212</v>
      </c>
      <c r="J692" s="302">
        <v>135500</v>
      </c>
      <c r="K692" s="302" t="s">
        <v>83</v>
      </c>
      <c r="L692" s="302">
        <v>21741294</v>
      </c>
      <c r="M692" s="302" t="s">
        <v>879</v>
      </c>
      <c r="N692" s="305">
        <v>38200</v>
      </c>
      <c r="O692" s="305">
        <v>38353</v>
      </c>
      <c r="P692" s="302" t="s">
        <v>880</v>
      </c>
    </row>
    <row r="693" spans="1:16">
      <c r="A693" s="303">
        <v>43</v>
      </c>
      <c r="B693" s="303">
        <v>30.03</v>
      </c>
      <c r="C693" s="303">
        <v>5.8100842799999999</v>
      </c>
      <c r="D693" s="304">
        <f t="shared" si="10"/>
        <v>24.219915720000003</v>
      </c>
      <c r="E693" s="305">
        <v>45992</v>
      </c>
      <c r="F693" s="302" t="s">
        <v>69</v>
      </c>
      <c r="G693" s="302" t="s">
        <v>70</v>
      </c>
      <c r="H693" s="302" t="s">
        <v>855</v>
      </c>
      <c r="I693" s="302" t="s">
        <v>212</v>
      </c>
      <c r="J693" s="302">
        <v>135500</v>
      </c>
      <c r="K693" s="302" t="s">
        <v>85</v>
      </c>
      <c r="L693" s="302">
        <v>21741315</v>
      </c>
      <c r="M693" s="302" t="s">
        <v>901</v>
      </c>
      <c r="N693" s="305">
        <v>38200</v>
      </c>
      <c r="O693" s="305">
        <v>38353</v>
      </c>
      <c r="P693" s="302" t="s">
        <v>880</v>
      </c>
    </row>
    <row r="694" spans="1:16">
      <c r="A694" s="303">
        <v>1</v>
      </c>
      <c r="B694" s="303">
        <v>15.58</v>
      </c>
      <c r="C694" s="303">
        <v>3.0143560800000002</v>
      </c>
      <c r="D694" s="304">
        <f t="shared" si="10"/>
        <v>12.565643919999999</v>
      </c>
      <c r="E694" s="305">
        <v>45992</v>
      </c>
      <c r="F694" s="302" t="s">
        <v>69</v>
      </c>
      <c r="G694" s="302" t="s">
        <v>70</v>
      </c>
      <c r="H694" s="302" t="s">
        <v>855</v>
      </c>
      <c r="I694" s="302" t="s">
        <v>212</v>
      </c>
      <c r="J694" s="302">
        <v>135500</v>
      </c>
      <c r="K694" s="302" t="s">
        <v>108</v>
      </c>
      <c r="L694" s="302">
        <v>21741336</v>
      </c>
      <c r="M694" s="302" t="s">
        <v>884</v>
      </c>
      <c r="N694" s="305">
        <v>38200</v>
      </c>
      <c r="O694" s="305">
        <v>38353</v>
      </c>
      <c r="P694" s="302" t="s">
        <v>880</v>
      </c>
    </row>
    <row r="695" spans="1:16">
      <c r="A695" s="303">
        <v>31</v>
      </c>
      <c r="B695" s="303">
        <v>2784.6</v>
      </c>
      <c r="C695" s="303">
        <v>538.75326959999995</v>
      </c>
      <c r="D695" s="304">
        <f t="shared" si="10"/>
        <v>2245.8467304000001</v>
      </c>
      <c r="E695" s="305">
        <v>45992</v>
      </c>
      <c r="F695" s="302" t="s">
        <v>69</v>
      </c>
      <c r="G695" s="302" t="s">
        <v>70</v>
      </c>
      <c r="H695" s="302" t="s">
        <v>855</v>
      </c>
      <c r="I695" s="302" t="s">
        <v>212</v>
      </c>
      <c r="J695" s="302">
        <v>135500</v>
      </c>
      <c r="K695" s="302" t="s">
        <v>86</v>
      </c>
      <c r="L695" s="302">
        <v>21741329</v>
      </c>
      <c r="M695" s="302" t="s">
        <v>885</v>
      </c>
      <c r="N695" s="305">
        <v>38200</v>
      </c>
      <c r="O695" s="305">
        <v>38353</v>
      </c>
      <c r="P695" s="302" t="s">
        <v>880</v>
      </c>
    </row>
    <row r="696" spans="1:16">
      <c r="A696" s="303">
        <v>34734</v>
      </c>
      <c r="B696" s="303">
        <v>99.990000000000009</v>
      </c>
      <c r="C696" s="303">
        <v>29.700101692800001</v>
      </c>
      <c r="D696" s="304">
        <f t="shared" si="10"/>
        <v>70.289898307200005</v>
      </c>
      <c r="E696" s="305">
        <v>45992</v>
      </c>
      <c r="F696" s="302" t="s">
        <v>69</v>
      </c>
      <c r="G696" s="302" t="s">
        <v>70</v>
      </c>
      <c r="H696" s="302" t="s">
        <v>855</v>
      </c>
      <c r="I696" s="302" t="s">
        <v>212</v>
      </c>
      <c r="J696" s="302">
        <v>135600</v>
      </c>
      <c r="K696" s="302" t="s">
        <v>104</v>
      </c>
      <c r="L696" s="302">
        <v>21741270</v>
      </c>
      <c r="M696" s="302" t="s">
        <v>907</v>
      </c>
      <c r="N696" s="305">
        <v>38200</v>
      </c>
      <c r="O696" s="305">
        <v>38353</v>
      </c>
      <c r="P696" s="302" t="s">
        <v>880</v>
      </c>
    </row>
    <row r="697" spans="1:16">
      <c r="A697" s="303">
        <v>16034</v>
      </c>
      <c r="B697" s="303">
        <v>400.02</v>
      </c>
      <c r="C697" s="303">
        <v>118.8182286144</v>
      </c>
      <c r="D697" s="304">
        <f t="shared" si="10"/>
        <v>281.20177138559995</v>
      </c>
      <c r="E697" s="305">
        <v>45992</v>
      </c>
      <c r="F697" s="302" t="s">
        <v>69</v>
      </c>
      <c r="G697" s="302" t="s">
        <v>70</v>
      </c>
      <c r="H697" s="302" t="s">
        <v>855</v>
      </c>
      <c r="I697" s="302" t="s">
        <v>212</v>
      </c>
      <c r="J697" s="302">
        <v>135600</v>
      </c>
      <c r="K697" s="302" t="s">
        <v>99</v>
      </c>
      <c r="L697" s="302">
        <v>21741343</v>
      </c>
      <c r="M697" s="302" t="s">
        <v>887</v>
      </c>
      <c r="N697" s="305">
        <v>38200</v>
      </c>
      <c r="O697" s="305">
        <v>38353</v>
      </c>
      <c r="P697" s="302" t="s">
        <v>880</v>
      </c>
    </row>
    <row r="698" spans="1:16">
      <c r="A698" s="303">
        <v>546</v>
      </c>
      <c r="B698" s="303">
        <v>250.05</v>
      </c>
      <c r="C698" s="303">
        <v>74.272531536000002</v>
      </c>
      <c r="D698" s="304">
        <f t="shared" si="10"/>
        <v>175.77746846400001</v>
      </c>
      <c r="E698" s="305">
        <v>45992</v>
      </c>
      <c r="F698" s="302" t="s">
        <v>69</v>
      </c>
      <c r="G698" s="302" t="s">
        <v>70</v>
      </c>
      <c r="H698" s="302" t="s">
        <v>855</v>
      </c>
      <c r="I698" s="302" t="s">
        <v>212</v>
      </c>
      <c r="J698" s="302">
        <v>135600</v>
      </c>
      <c r="K698" s="302" t="s">
        <v>92</v>
      </c>
      <c r="L698" s="302">
        <v>21741301</v>
      </c>
      <c r="M698" s="302" t="s">
        <v>948</v>
      </c>
      <c r="N698" s="305">
        <v>38200</v>
      </c>
      <c r="O698" s="305">
        <v>38353</v>
      </c>
      <c r="P698" s="302" t="s">
        <v>880</v>
      </c>
    </row>
    <row r="699" spans="1:16">
      <c r="A699" s="303">
        <v>1</v>
      </c>
      <c r="B699" s="303">
        <v>75.02</v>
      </c>
      <c r="C699" s="303">
        <v>22.283244614400001</v>
      </c>
      <c r="D699" s="304">
        <f t="shared" si="10"/>
        <v>52.736755385599992</v>
      </c>
      <c r="E699" s="305">
        <v>45992</v>
      </c>
      <c r="F699" s="302" t="s">
        <v>69</v>
      </c>
      <c r="G699" s="302" t="s">
        <v>70</v>
      </c>
      <c r="H699" s="302" t="s">
        <v>855</v>
      </c>
      <c r="I699" s="302" t="s">
        <v>212</v>
      </c>
      <c r="J699" s="302">
        <v>135600</v>
      </c>
      <c r="K699" s="302" t="s">
        <v>213</v>
      </c>
      <c r="L699" s="302">
        <v>21741322</v>
      </c>
      <c r="M699" s="302" t="s">
        <v>1104</v>
      </c>
      <c r="N699" s="305">
        <v>38200</v>
      </c>
      <c r="O699" s="305">
        <v>38353</v>
      </c>
      <c r="P699" s="302" t="s">
        <v>880</v>
      </c>
    </row>
    <row r="700" spans="1:16">
      <c r="A700" s="303">
        <v>0</v>
      </c>
      <c r="B700" s="303">
        <v>0</v>
      </c>
      <c r="C700" s="303">
        <v>0</v>
      </c>
      <c r="D700" s="304">
        <f t="shared" si="10"/>
        <v>0</v>
      </c>
      <c r="E700" s="305">
        <v>45992</v>
      </c>
      <c r="F700" s="302" t="s">
        <v>69</v>
      </c>
      <c r="G700" s="302" t="s">
        <v>70</v>
      </c>
      <c r="H700" s="302" t="s">
        <v>855</v>
      </c>
      <c r="I700" s="302" t="s">
        <v>214</v>
      </c>
      <c r="J700" s="302">
        <v>135001</v>
      </c>
      <c r="K700" s="302" t="s">
        <v>138</v>
      </c>
      <c r="L700" s="302">
        <v>35341457</v>
      </c>
      <c r="M700" s="302" t="s">
        <v>799</v>
      </c>
      <c r="N700" s="305">
        <v>44652</v>
      </c>
      <c r="O700" s="305">
        <v>44652</v>
      </c>
      <c r="P700" s="302" t="s">
        <v>1105</v>
      </c>
    </row>
    <row r="701" spans="1:16">
      <c r="A701" s="303">
        <v>1</v>
      </c>
      <c r="B701" s="303">
        <v>303.04000000000002</v>
      </c>
      <c r="C701" s="303">
        <v>-1.24155488E-2</v>
      </c>
      <c r="D701" s="304">
        <f t="shared" si="10"/>
        <v>303.05241554880001</v>
      </c>
      <c r="E701" s="305">
        <v>45992</v>
      </c>
      <c r="F701" s="302" t="s">
        <v>69</v>
      </c>
      <c r="G701" s="302" t="s">
        <v>70</v>
      </c>
      <c r="H701" s="302" t="s">
        <v>855</v>
      </c>
      <c r="I701" s="302" t="s">
        <v>214</v>
      </c>
      <c r="J701" s="302">
        <v>135002</v>
      </c>
      <c r="K701" s="302" t="s">
        <v>107</v>
      </c>
      <c r="L701" s="302">
        <v>21741637</v>
      </c>
      <c r="M701" s="302" t="s">
        <v>1106</v>
      </c>
      <c r="N701" s="305">
        <v>19906</v>
      </c>
      <c r="O701" s="305">
        <v>19906</v>
      </c>
      <c r="P701" s="302" t="s">
        <v>880</v>
      </c>
    </row>
    <row r="702" spans="1:16">
      <c r="A702" s="303">
        <v>2</v>
      </c>
      <c r="B702" s="303">
        <v>874.80000000000007</v>
      </c>
      <c r="C702" s="303">
        <v>-3.5840555999999996E-2</v>
      </c>
      <c r="D702" s="304">
        <f t="shared" si="10"/>
        <v>874.83584055600011</v>
      </c>
      <c r="E702" s="305">
        <v>45992</v>
      </c>
      <c r="F702" s="302" t="s">
        <v>69</v>
      </c>
      <c r="G702" s="302" t="s">
        <v>70</v>
      </c>
      <c r="H702" s="302" t="s">
        <v>855</v>
      </c>
      <c r="I702" s="302" t="s">
        <v>214</v>
      </c>
      <c r="J702" s="302">
        <v>135002</v>
      </c>
      <c r="K702" s="302" t="s">
        <v>107</v>
      </c>
      <c r="L702" s="302">
        <v>21741623</v>
      </c>
      <c r="M702" s="302" t="s">
        <v>1110</v>
      </c>
      <c r="N702" s="305">
        <v>19906</v>
      </c>
      <c r="O702" s="305">
        <v>19906</v>
      </c>
      <c r="P702" s="302" t="s">
        <v>880</v>
      </c>
    </row>
    <row r="703" spans="1:16">
      <c r="A703" s="303">
        <v>1</v>
      </c>
      <c r="B703" s="303">
        <v>122.85000000000001</v>
      </c>
      <c r="C703" s="303">
        <v>-5.0331645000000003E-3</v>
      </c>
      <c r="D703" s="304">
        <f t="shared" si="10"/>
        <v>122.85503316450001</v>
      </c>
      <c r="E703" s="305">
        <v>45992</v>
      </c>
      <c r="F703" s="302" t="s">
        <v>69</v>
      </c>
      <c r="G703" s="302" t="s">
        <v>70</v>
      </c>
      <c r="H703" s="302" t="s">
        <v>855</v>
      </c>
      <c r="I703" s="302" t="s">
        <v>214</v>
      </c>
      <c r="J703" s="302">
        <v>135002</v>
      </c>
      <c r="K703" s="302" t="s">
        <v>107</v>
      </c>
      <c r="L703" s="302">
        <v>21741665</v>
      </c>
      <c r="M703" s="302" t="s">
        <v>930</v>
      </c>
      <c r="N703" s="305">
        <v>19906</v>
      </c>
      <c r="O703" s="305">
        <v>19906</v>
      </c>
      <c r="P703" s="302" t="s">
        <v>880</v>
      </c>
    </row>
    <row r="704" spans="1:16">
      <c r="A704" s="303">
        <v>2</v>
      </c>
      <c r="B704" s="303">
        <v>184.27</v>
      </c>
      <c r="C704" s="303">
        <v>-7.5495419000000006E-3</v>
      </c>
      <c r="D704" s="304">
        <f t="shared" si="10"/>
        <v>184.27754954190002</v>
      </c>
      <c r="E704" s="305">
        <v>45992</v>
      </c>
      <c r="F704" s="302" t="s">
        <v>69</v>
      </c>
      <c r="G704" s="302" t="s">
        <v>70</v>
      </c>
      <c r="H704" s="302" t="s">
        <v>855</v>
      </c>
      <c r="I704" s="302" t="s">
        <v>214</v>
      </c>
      <c r="J704" s="302">
        <v>135002</v>
      </c>
      <c r="K704" s="302" t="s">
        <v>107</v>
      </c>
      <c r="L704" s="302">
        <v>21741644</v>
      </c>
      <c r="M704" s="302" t="s">
        <v>1108</v>
      </c>
      <c r="N704" s="305">
        <v>19906</v>
      </c>
      <c r="O704" s="305">
        <v>19906</v>
      </c>
      <c r="P704" s="302" t="s">
        <v>880</v>
      </c>
    </row>
    <row r="705" spans="1:16">
      <c r="A705" s="303">
        <v>1</v>
      </c>
      <c r="B705" s="303">
        <v>142.51</v>
      </c>
      <c r="C705" s="303">
        <v>-5.8386347000000003E-3</v>
      </c>
      <c r="D705" s="304">
        <f t="shared" si="10"/>
        <v>142.5158386347</v>
      </c>
      <c r="E705" s="305">
        <v>45992</v>
      </c>
      <c r="F705" s="302" t="s">
        <v>69</v>
      </c>
      <c r="G705" s="302" t="s">
        <v>70</v>
      </c>
      <c r="H705" s="302" t="s">
        <v>855</v>
      </c>
      <c r="I705" s="302" t="s">
        <v>214</v>
      </c>
      <c r="J705" s="302">
        <v>135002</v>
      </c>
      <c r="K705" s="302" t="s">
        <v>107</v>
      </c>
      <c r="L705" s="302">
        <v>21741602</v>
      </c>
      <c r="M705" s="302" t="s">
        <v>1109</v>
      </c>
      <c r="N705" s="305">
        <v>19906</v>
      </c>
      <c r="O705" s="305">
        <v>19906</v>
      </c>
      <c r="P705" s="302" t="s">
        <v>880</v>
      </c>
    </row>
    <row r="706" spans="1:16">
      <c r="A706" s="303">
        <v>2</v>
      </c>
      <c r="B706" s="303">
        <v>1126.8800000000001</v>
      </c>
      <c r="C706" s="303">
        <v>-4.6168273600000004E-2</v>
      </c>
      <c r="D706" s="304">
        <f t="shared" si="10"/>
        <v>1126.9261682736001</v>
      </c>
      <c r="E706" s="305">
        <v>45992</v>
      </c>
      <c r="F706" s="302" t="s">
        <v>69</v>
      </c>
      <c r="G706" s="302" t="s">
        <v>70</v>
      </c>
      <c r="H706" s="302" t="s">
        <v>855</v>
      </c>
      <c r="I706" s="302" t="s">
        <v>214</v>
      </c>
      <c r="J706" s="302">
        <v>135002</v>
      </c>
      <c r="K706" s="302" t="s">
        <v>107</v>
      </c>
      <c r="L706" s="302">
        <v>21741609</v>
      </c>
      <c r="M706" s="302" t="s">
        <v>1107</v>
      </c>
      <c r="N706" s="305">
        <v>19906</v>
      </c>
      <c r="O706" s="305">
        <v>19906</v>
      </c>
      <c r="P706" s="302" t="s">
        <v>880</v>
      </c>
    </row>
    <row r="707" spans="1:16">
      <c r="A707" s="303">
        <v>2</v>
      </c>
      <c r="B707" s="303">
        <v>3833.1</v>
      </c>
      <c r="C707" s="303">
        <v>810.60022277999997</v>
      </c>
      <c r="D707" s="304">
        <f t="shared" ref="D707:D770" si="11">+B707-C707</f>
        <v>3022.4997772199999</v>
      </c>
      <c r="E707" s="305">
        <v>45992</v>
      </c>
      <c r="F707" s="302" t="s">
        <v>69</v>
      </c>
      <c r="G707" s="302" t="s">
        <v>70</v>
      </c>
      <c r="H707" s="302" t="s">
        <v>855</v>
      </c>
      <c r="I707" s="302" t="s">
        <v>214</v>
      </c>
      <c r="J707" s="302">
        <v>135500</v>
      </c>
      <c r="K707" s="302" t="s">
        <v>83</v>
      </c>
      <c r="L707" s="302">
        <v>21742063</v>
      </c>
      <c r="M707" s="302" t="s">
        <v>879</v>
      </c>
      <c r="N707" s="305">
        <v>37408</v>
      </c>
      <c r="O707" s="305">
        <v>37257</v>
      </c>
      <c r="P707" s="302" t="s">
        <v>880</v>
      </c>
    </row>
    <row r="708" spans="1:16">
      <c r="A708" s="303">
        <v>1</v>
      </c>
      <c r="B708" s="303">
        <v>314.27</v>
      </c>
      <c r="C708" s="303">
        <v>83.428194667400007</v>
      </c>
      <c r="D708" s="304">
        <f t="shared" si="11"/>
        <v>230.84180533259996</v>
      </c>
      <c r="E708" s="305">
        <v>45992</v>
      </c>
      <c r="F708" s="302" t="s">
        <v>69</v>
      </c>
      <c r="G708" s="302" t="s">
        <v>70</v>
      </c>
      <c r="H708" s="302" t="s">
        <v>855</v>
      </c>
      <c r="I708" s="302" t="s">
        <v>214</v>
      </c>
      <c r="J708" s="302">
        <v>135500</v>
      </c>
      <c r="K708" s="302" t="s">
        <v>83</v>
      </c>
      <c r="L708" s="302">
        <v>21741953</v>
      </c>
      <c r="M708" s="302" t="s">
        <v>879</v>
      </c>
      <c r="N708" s="305">
        <v>35247</v>
      </c>
      <c r="O708" s="305">
        <v>35247</v>
      </c>
      <c r="P708" s="302" t="s">
        <v>880</v>
      </c>
    </row>
    <row r="709" spans="1:16">
      <c r="A709" s="303">
        <v>71</v>
      </c>
      <c r="B709" s="303">
        <v>1810.26</v>
      </c>
      <c r="C709" s="303">
        <v>1164.7580865857999</v>
      </c>
      <c r="D709" s="304">
        <f t="shared" si="11"/>
        <v>645.50191341420009</v>
      </c>
      <c r="E709" s="305">
        <v>45992</v>
      </c>
      <c r="F709" s="302" t="s">
        <v>69</v>
      </c>
      <c r="G709" s="302" t="s">
        <v>70</v>
      </c>
      <c r="H709" s="302" t="s">
        <v>855</v>
      </c>
      <c r="I709" s="302" t="s">
        <v>214</v>
      </c>
      <c r="J709" s="302">
        <v>135500</v>
      </c>
      <c r="K709" s="302" t="s">
        <v>83</v>
      </c>
      <c r="L709" s="302">
        <v>21741616</v>
      </c>
      <c r="M709" s="302" t="s">
        <v>879</v>
      </c>
      <c r="N709" s="305">
        <v>19906</v>
      </c>
      <c r="O709" s="305">
        <v>19906</v>
      </c>
      <c r="P709" s="302" t="s">
        <v>880</v>
      </c>
    </row>
    <row r="710" spans="1:16">
      <c r="A710" s="303">
        <v>1</v>
      </c>
      <c r="B710" s="303">
        <v>496.96000000000004</v>
      </c>
      <c r="C710" s="303">
        <v>154.28669855999999</v>
      </c>
      <c r="D710" s="304">
        <f t="shared" si="11"/>
        <v>342.67330144000005</v>
      </c>
      <c r="E710" s="305">
        <v>45992</v>
      </c>
      <c r="F710" s="302" t="s">
        <v>69</v>
      </c>
      <c r="G710" s="302" t="s">
        <v>70</v>
      </c>
      <c r="H710" s="302" t="s">
        <v>855</v>
      </c>
      <c r="I710" s="302" t="s">
        <v>214</v>
      </c>
      <c r="J710" s="302">
        <v>135500</v>
      </c>
      <c r="K710" s="302" t="s">
        <v>83</v>
      </c>
      <c r="L710" s="302">
        <v>21741691</v>
      </c>
      <c r="M710" s="302" t="s">
        <v>879</v>
      </c>
      <c r="N710" s="305">
        <v>33420</v>
      </c>
      <c r="O710" s="305">
        <v>33420</v>
      </c>
      <c r="P710" s="302" t="s">
        <v>880</v>
      </c>
    </row>
    <row r="711" spans="1:16">
      <c r="A711" s="303">
        <v>74</v>
      </c>
      <c r="B711" s="303">
        <v>15200.380000000001</v>
      </c>
      <c r="C711" s="303">
        <v>4445.560136225</v>
      </c>
      <c r="D711" s="304">
        <f t="shared" si="11"/>
        <v>10754.819863775001</v>
      </c>
      <c r="E711" s="305">
        <v>45992</v>
      </c>
      <c r="F711" s="302" t="s">
        <v>69</v>
      </c>
      <c r="G711" s="302" t="s">
        <v>70</v>
      </c>
      <c r="H711" s="302" t="s">
        <v>855</v>
      </c>
      <c r="I711" s="302" t="s">
        <v>214</v>
      </c>
      <c r="J711" s="302">
        <v>135500</v>
      </c>
      <c r="K711" s="302" t="s">
        <v>83</v>
      </c>
      <c r="L711" s="302">
        <v>21741705</v>
      </c>
      <c r="M711" s="302" t="s">
        <v>879</v>
      </c>
      <c r="N711" s="305">
        <v>34151</v>
      </c>
      <c r="O711" s="305">
        <v>34151</v>
      </c>
      <c r="P711" s="302" t="s">
        <v>880</v>
      </c>
    </row>
    <row r="712" spans="1:16">
      <c r="A712" s="303">
        <v>1</v>
      </c>
      <c r="B712" s="303">
        <v>384.45</v>
      </c>
      <c r="C712" s="303">
        <v>108.97811540550001</v>
      </c>
      <c r="D712" s="304">
        <f t="shared" si="11"/>
        <v>275.47188459450001</v>
      </c>
      <c r="E712" s="305">
        <v>45992</v>
      </c>
      <c r="F712" s="302" t="s">
        <v>69</v>
      </c>
      <c r="G712" s="302" t="s">
        <v>70</v>
      </c>
      <c r="H712" s="302" t="s">
        <v>855</v>
      </c>
      <c r="I712" s="302" t="s">
        <v>214</v>
      </c>
      <c r="J712" s="302">
        <v>135500</v>
      </c>
      <c r="K712" s="302" t="s">
        <v>83</v>
      </c>
      <c r="L712" s="302">
        <v>21741901</v>
      </c>
      <c r="M712" s="302" t="s">
        <v>879</v>
      </c>
      <c r="N712" s="305">
        <v>34516</v>
      </c>
      <c r="O712" s="305">
        <v>34516</v>
      </c>
      <c r="P712" s="302" t="s">
        <v>880</v>
      </c>
    </row>
    <row r="713" spans="1:16">
      <c r="A713" s="303">
        <v>2</v>
      </c>
      <c r="B713" s="303">
        <v>6231.58</v>
      </c>
      <c r="C713" s="303">
        <v>1149.582560502</v>
      </c>
      <c r="D713" s="304">
        <f t="shared" si="11"/>
        <v>5081.9974394979999</v>
      </c>
      <c r="E713" s="305">
        <v>45992</v>
      </c>
      <c r="F713" s="302" t="s">
        <v>69</v>
      </c>
      <c r="G713" s="302" t="s">
        <v>70</v>
      </c>
      <c r="H713" s="302" t="s">
        <v>855</v>
      </c>
      <c r="I713" s="302" t="s">
        <v>214</v>
      </c>
      <c r="J713" s="302">
        <v>135500</v>
      </c>
      <c r="K713" s="302" t="s">
        <v>83</v>
      </c>
      <c r="L713" s="302">
        <v>21743711</v>
      </c>
      <c r="M713" s="302" t="s">
        <v>879</v>
      </c>
      <c r="N713" s="305">
        <v>38701</v>
      </c>
      <c r="O713" s="305">
        <v>38353</v>
      </c>
      <c r="P713" s="302" t="s">
        <v>880</v>
      </c>
    </row>
    <row r="714" spans="1:16">
      <c r="A714" s="303">
        <v>6</v>
      </c>
      <c r="B714" s="303">
        <v>225.12</v>
      </c>
      <c r="C714" s="303">
        <v>144.84678468960001</v>
      </c>
      <c r="D714" s="304">
        <f t="shared" si="11"/>
        <v>80.273215310399991</v>
      </c>
      <c r="E714" s="305">
        <v>45992</v>
      </c>
      <c r="F714" s="302" t="s">
        <v>69</v>
      </c>
      <c r="G714" s="302" t="s">
        <v>70</v>
      </c>
      <c r="H714" s="302" t="s">
        <v>855</v>
      </c>
      <c r="I714" s="302" t="s">
        <v>214</v>
      </c>
      <c r="J714" s="302">
        <v>135500</v>
      </c>
      <c r="K714" s="302" t="s">
        <v>83</v>
      </c>
      <c r="L714" s="302">
        <v>21741658</v>
      </c>
      <c r="M714" s="302" t="s">
        <v>879</v>
      </c>
      <c r="N714" s="305">
        <v>19906</v>
      </c>
      <c r="O714" s="305">
        <v>19906</v>
      </c>
      <c r="P714" s="302" t="s">
        <v>880</v>
      </c>
    </row>
    <row r="715" spans="1:16">
      <c r="A715" s="303">
        <v>1</v>
      </c>
      <c r="B715" s="303">
        <v>490.87</v>
      </c>
      <c r="C715" s="303">
        <v>139.14445964130002</v>
      </c>
      <c r="D715" s="304">
        <f t="shared" si="11"/>
        <v>351.72554035869996</v>
      </c>
      <c r="E715" s="305">
        <v>45992</v>
      </c>
      <c r="F715" s="302" t="s">
        <v>69</v>
      </c>
      <c r="G715" s="302" t="s">
        <v>70</v>
      </c>
      <c r="H715" s="302" t="s">
        <v>855</v>
      </c>
      <c r="I715" s="302" t="s">
        <v>214</v>
      </c>
      <c r="J715" s="302">
        <v>135500</v>
      </c>
      <c r="K715" s="302" t="s">
        <v>83</v>
      </c>
      <c r="L715" s="302">
        <v>21741922</v>
      </c>
      <c r="M715" s="302" t="s">
        <v>879</v>
      </c>
      <c r="N715" s="305">
        <v>34516</v>
      </c>
      <c r="O715" s="305">
        <v>34516</v>
      </c>
      <c r="P715" s="302" t="s">
        <v>880</v>
      </c>
    </row>
    <row r="716" spans="1:16">
      <c r="A716" s="303">
        <v>2</v>
      </c>
      <c r="B716" s="303">
        <v>488.41</v>
      </c>
      <c r="C716" s="303">
        <v>191.1887001284</v>
      </c>
      <c r="D716" s="304">
        <f t="shared" si="11"/>
        <v>297.22129987160002</v>
      </c>
      <c r="E716" s="305">
        <v>45992</v>
      </c>
      <c r="F716" s="302" t="s">
        <v>69</v>
      </c>
      <c r="G716" s="302" t="s">
        <v>70</v>
      </c>
      <c r="H716" s="302" t="s">
        <v>855</v>
      </c>
      <c r="I716" s="302" t="s">
        <v>214</v>
      </c>
      <c r="J716" s="302">
        <v>135500</v>
      </c>
      <c r="K716" s="302" t="s">
        <v>83</v>
      </c>
      <c r="L716" s="302">
        <v>21741684</v>
      </c>
      <c r="M716" s="302" t="s">
        <v>879</v>
      </c>
      <c r="N716" s="305">
        <v>30133</v>
      </c>
      <c r="O716" s="305">
        <v>30133</v>
      </c>
      <c r="P716" s="302" t="s">
        <v>880</v>
      </c>
    </row>
    <row r="717" spans="1:16">
      <c r="A717" s="303">
        <v>38</v>
      </c>
      <c r="B717" s="303">
        <v>10497.18</v>
      </c>
      <c r="C717" s="303">
        <v>2692.1927547042001</v>
      </c>
      <c r="D717" s="304">
        <f t="shared" si="11"/>
        <v>7804.9872452958007</v>
      </c>
      <c r="E717" s="305">
        <v>45992</v>
      </c>
      <c r="F717" s="302" t="s">
        <v>69</v>
      </c>
      <c r="G717" s="302" t="s">
        <v>70</v>
      </c>
      <c r="H717" s="302" t="s">
        <v>855</v>
      </c>
      <c r="I717" s="302" t="s">
        <v>214</v>
      </c>
      <c r="J717" s="302">
        <v>135500</v>
      </c>
      <c r="K717" s="302" t="s">
        <v>83</v>
      </c>
      <c r="L717" s="302">
        <v>21742021</v>
      </c>
      <c r="M717" s="302" t="s">
        <v>879</v>
      </c>
      <c r="N717" s="305">
        <v>35612</v>
      </c>
      <c r="O717" s="305">
        <v>35612</v>
      </c>
      <c r="P717" s="302" t="s">
        <v>880</v>
      </c>
    </row>
    <row r="718" spans="1:16">
      <c r="A718" s="303">
        <v>5</v>
      </c>
      <c r="B718" s="303">
        <v>116.87</v>
      </c>
      <c r="C718" s="303">
        <v>75.196533967099995</v>
      </c>
      <c r="D718" s="304">
        <f t="shared" si="11"/>
        <v>41.673466032900009</v>
      </c>
      <c r="E718" s="305">
        <v>45992</v>
      </c>
      <c r="F718" s="302" t="s">
        <v>69</v>
      </c>
      <c r="G718" s="302" t="s">
        <v>70</v>
      </c>
      <c r="H718" s="302" t="s">
        <v>855</v>
      </c>
      <c r="I718" s="302" t="s">
        <v>214</v>
      </c>
      <c r="J718" s="302">
        <v>135500</v>
      </c>
      <c r="K718" s="302" t="s">
        <v>83</v>
      </c>
      <c r="L718" s="302">
        <v>21741651</v>
      </c>
      <c r="M718" s="302" t="s">
        <v>879</v>
      </c>
      <c r="N718" s="305">
        <v>19906</v>
      </c>
      <c r="O718" s="305">
        <v>19906</v>
      </c>
      <c r="P718" s="302" t="s">
        <v>880</v>
      </c>
    </row>
    <row r="719" spans="1:16">
      <c r="A719" s="303">
        <v>2</v>
      </c>
      <c r="B719" s="303">
        <v>4825.9000000000005</v>
      </c>
      <c r="C719" s="303">
        <v>933.69582839999998</v>
      </c>
      <c r="D719" s="304">
        <f t="shared" si="11"/>
        <v>3892.2041716000003</v>
      </c>
      <c r="E719" s="305">
        <v>45992</v>
      </c>
      <c r="F719" s="302" t="s">
        <v>69</v>
      </c>
      <c r="G719" s="302" t="s">
        <v>70</v>
      </c>
      <c r="H719" s="302" t="s">
        <v>855</v>
      </c>
      <c r="I719" s="302" t="s">
        <v>214</v>
      </c>
      <c r="J719" s="302">
        <v>135500</v>
      </c>
      <c r="K719" s="302" t="s">
        <v>83</v>
      </c>
      <c r="L719" s="302">
        <v>21742075</v>
      </c>
      <c r="M719" s="302" t="s">
        <v>879</v>
      </c>
      <c r="N719" s="305">
        <v>38261</v>
      </c>
      <c r="O719" s="305">
        <v>37987</v>
      </c>
      <c r="P719" s="302" t="s">
        <v>880</v>
      </c>
    </row>
    <row r="720" spans="1:16">
      <c r="A720" s="303">
        <v>39</v>
      </c>
      <c r="B720" s="303">
        <v>289513.05</v>
      </c>
      <c r="C720" s="303">
        <v>24750.299831800501</v>
      </c>
      <c r="D720" s="304">
        <f t="shared" si="11"/>
        <v>264762.75016819948</v>
      </c>
      <c r="E720" s="305">
        <v>45992</v>
      </c>
      <c r="F720" s="302" t="s">
        <v>69</v>
      </c>
      <c r="G720" s="302" t="s">
        <v>70</v>
      </c>
      <c r="H720" s="302" t="s">
        <v>855</v>
      </c>
      <c r="I720" s="302" t="s">
        <v>214</v>
      </c>
      <c r="J720" s="302">
        <v>135500</v>
      </c>
      <c r="K720" s="302" t="s">
        <v>169</v>
      </c>
      <c r="L720" s="302">
        <v>21743792</v>
      </c>
      <c r="M720" s="302" t="s">
        <v>894</v>
      </c>
      <c r="N720" s="305">
        <v>42484</v>
      </c>
      <c r="O720" s="305">
        <v>42370</v>
      </c>
      <c r="P720" s="302" t="s">
        <v>880</v>
      </c>
    </row>
    <row r="721" spans="1:16">
      <c r="A721" s="303">
        <v>13</v>
      </c>
      <c r="B721" s="303">
        <v>70039.680000000008</v>
      </c>
      <c r="C721" s="303">
        <v>7248.2089713023997</v>
      </c>
      <c r="D721" s="304">
        <f t="shared" si="11"/>
        <v>62791.471028697604</v>
      </c>
      <c r="E721" s="305">
        <v>45992</v>
      </c>
      <c r="F721" s="302" t="s">
        <v>69</v>
      </c>
      <c r="G721" s="302" t="s">
        <v>70</v>
      </c>
      <c r="H721" s="302" t="s">
        <v>855</v>
      </c>
      <c r="I721" s="302" t="s">
        <v>214</v>
      </c>
      <c r="J721" s="302">
        <v>135500</v>
      </c>
      <c r="K721" s="302" t="s">
        <v>169</v>
      </c>
      <c r="L721" s="302">
        <v>21743771</v>
      </c>
      <c r="M721" s="302" t="s">
        <v>894</v>
      </c>
      <c r="N721" s="305">
        <v>41821</v>
      </c>
      <c r="O721" s="305">
        <v>41640</v>
      </c>
      <c r="P721" s="302" t="s">
        <v>880</v>
      </c>
    </row>
    <row r="722" spans="1:16">
      <c r="A722" s="303">
        <v>0</v>
      </c>
      <c r="B722" s="303">
        <v>0</v>
      </c>
      <c r="C722" s="303">
        <v>0</v>
      </c>
      <c r="D722" s="304">
        <f t="shared" si="11"/>
        <v>0</v>
      </c>
      <c r="E722" s="305">
        <v>45992</v>
      </c>
      <c r="F722" s="302" t="s">
        <v>69</v>
      </c>
      <c r="G722" s="302" t="s">
        <v>70</v>
      </c>
      <c r="H722" s="302" t="s">
        <v>855</v>
      </c>
      <c r="I722" s="302" t="s">
        <v>214</v>
      </c>
      <c r="J722" s="302">
        <v>135500</v>
      </c>
      <c r="K722" s="302" t="s">
        <v>84</v>
      </c>
      <c r="L722" s="302">
        <v>35602212</v>
      </c>
      <c r="M722" s="302" t="s">
        <v>1111</v>
      </c>
      <c r="N722" s="305">
        <v>44732</v>
      </c>
      <c r="O722" s="305">
        <v>44713</v>
      </c>
      <c r="P722" s="302" t="s">
        <v>1112</v>
      </c>
    </row>
    <row r="723" spans="1:16">
      <c r="A723" s="303">
        <v>6</v>
      </c>
      <c r="B723" s="303">
        <v>6616.02</v>
      </c>
      <c r="C723" s="303">
        <v>29.768385028800001</v>
      </c>
      <c r="D723" s="304">
        <f t="shared" si="11"/>
        <v>6586.2516149712001</v>
      </c>
      <c r="E723" s="305">
        <v>45992</v>
      </c>
      <c r="F723" s="302" t="s">
        <v>69</v>
      </c>
      <c r="G723" s="302" t="s">
        <v>70</v>
      </c>
      <c r="H723" s="302" t="s">
        <v>855</v>
      </c>
      <c r="I723" s="302" t="s">
        <v>214</v>
      </c>
      <c r="J723" s="302">
        <v>135500</v>
      </c>
      <c r="K723" s="302" t="s">
        <v>85</v>
      </c>
      <c r="L723" s="302">
        <v>42334134</v>
      </c>
      <c r="M723" s="302" t="s">
        <v>867</v>
      </c>
      <c r="N723" s="305">
        <v>45702</v>
      </c>
      <c r="O723" s="305">
        <v>45658</v>
      </c>
      <c r="P723" s="302" t="s">
        <v>4291</v>
      </c>
    </row>
    <row r="724" spans="1:16">
      <c r="A724" s="303">
        <v>7</v>
      </c>
      <c r="B724" s="303">
        <v>415.54</v>
      </c>
      <c r="C724" s="303">
        <v>61.700044064000004</v>
      </c>
      <c r="D724" s="304">
        <f t="shared" si="11"/>
        <v>353.83995593600002</v>
      </c>
      <c r="E724" s="305">
        <v>45992</v>
      </c>
      <c r="F724" s="302" t="s">
        <v>69</v>
      </c>
      <c r="G724" s="302" t="s">
        <v>70</v>
      </c>
      <c r="H724" s="302" t="s">
        <v>855</v>
      </c>
      <c r="I724" s="302" t="s">
        <v>214</v>
      </c>
      <c r="J724" s="302">
        <v>135500</v>
      </c>
      <c r="K724" s="302" t="s">
        <v>85</v>
      </c>
      <c r="L724" s="302">
        <v>21743764</v>
      </c>
      <c r="M724" s="302" t="s">
        <v>867</v>
      </c>
      <c r="N724" s="305">
        <v>40148</v>
      </c>
      <c r="O724" s="305">
        <v>39814</v>
      </c>
      <c r="P724" s="302" t="s">
        <v>880</v>
      </c>
    </row>
    <row r="725" spans="1:16">
      <c r="A725" s="303">
        <v>41</v>
      </c>
      <c r="B725" s="303">
        <v>79291.89</v>
      </c>
      <c r="C725" s="303">
        <v>20335.847509979099</v>
      </c>
      <c r="D725" s="304">
        <f t="shared" si="11"/>
        <v>58956.042490020904</v>
      </c>
      <c r="E725" s="305">
        <v>45992</v>
      </c>
      <c r="F725" s="302" t="s">
        <v>69</v>
      </c>
      <c r="G725" s="302" t="s">
        <v>70</v>
      </c>
      <c r="H725" s="302" t="s">
        <v>855</v>
      </c>
      <c r="I725" s="302" t="s">
        <v>214</v>
      </c>
      <c r="J725" s="302">
        <v>135500</v>
      </c>
      <c r="K725" s="302" t="s">
        <v>85</v>
      </c>
      <c r="L725" s="302">
        <v>21741988</v>
      </c>
      <c r="M725" s="302" t="s">
        <v>901</v>
      </c>
      <c r="N725" s="305">
        <v>35612</v>
      </c>
      <c r="O725" s="305">
        <v>35612</v>
      </c>
      <c r="P725" s="302" t="s">
        <v>880</v>
      </c>
    </row>
    <row r="726" spans="1:16">
      <c r="A726" s="303">
        <v>1</v>
      </c>
      <c r="B726" s="303">
        <v>17676.91</v>
      </c>
      <c r="C726" s="303">
        <v>1033.9710774025</v>
      </c>
      <c r="D726" s="304">
        <f t="shared" si="11"/>
        <v>16642.938922597499</v>
      </c>
      <c r="E726" s="305">
        <v>45992</v>
      </c>
      <c r="F726" s="302" t="s">
        <v>69</v>
      </c>
      <c r="G726" s="302" t="s">
        <v>70</v>
      </c>
      <c r="H726" s="302" t="s">
        <v>855</v>
      </c>
      <c r="I726" s="302" t="s">
        <v>214</v>
      </c>
      <c r="J726" s="302">
        <v>135500</v>
      </c>
      <c r="K726" s="302" t="s">
        <v>133</v>
      </c>
      <c r="L726" s="302">
        <v>29785405</v>
      </c>
      <c r="M726" s="302" t="s">
        <v>870</v>
      </c>
      <c r="N726" s="305">
        <v>43608</v>
      </c>
      <c r="O726" s="305">
        <v>43466</v>
      </c>
      <c r="P726" s="302" t="s">
        <v>968</v>
      </c>
    </row>
    <row r="727" spans="1:16">
      <c r="A727" s="303">
        <v>3</v>
      </c>
      <c r="B727" s="303">
        <v>112478.32</v>
      </c>
      <c r="C727" s="303">
        <v>6579.1662521799999</v>
      </c>
      <c r="D727" s="304">
        <f t="shared" si="11"/>
        <v>105899.15374782</v>
      </c>
      <c r="E727" s="305">
        <v>45992</v>
      </c>
      <c r="F727" s="302" t="s">
        <v>69</v>
      </c>
      <c r="G727" s="302" t="s">
        <v>70</v>
      </c>
      <c r="H727" s="302" t="s">
        <v>855</v>
      </c>
      <c r="I727" s="302" t="s">
        <v>214</v>
      </c>
      <c r="J727" s="302">
        <v>135500</v>
      </c>
      <c r="K727" s="302" t="s">
        <v>135</v>
      </c>
      <c r="L727" s="302">
        <v>29785424</v>
      </c>
      <c r="M727" s="302" t="s">
        <v>904</v>
      </c>
      <c r="N727" s="305">
        <v>43608</v>
      </c>
      <c r="O727" s="305">
        <v>43466</v>
      </c>
      <c r="P727" s="302" t="s">
        <v>968</v>
      </c>
    </row>
    <row r="728" spans="1:16">
      <c r="A728" s="303">
        <v>82</v>
      </c>
      <c r="B728" s="303">
        <v>510196.78</v>
      </c>
      <c r="C728" s="303">
        <v>43616.421706099798</v>
      </c>
      <c r="D728" s="304">
        <f t="shared" si="11"/>
        <v>466580.35829390021</v>
      </c>
      <c r="E728" s="305">
        <v>45992</v>
      </c>
      <c r="F728" s="302" t="s">
        <v>69</v>
      </c>
      <c r="G728" s="302" t="s">
        <v>70</v>
      </c>
      <c r="H728" s="302" t="s">
        <v>855</v>
      </c>
      <c r="I728" s="302" t="s">
        <v>214</v>
      </c>
      <c r="J728" s="302">
        <v>135500</v>
      </c>
      <c r="K728" s="302" t="s">
        <v>173</v>
      </c>
      <c r="L728" s="302">
        <v>21743785</v>
      </c>
      <c r="M728" s="302" t="s">
        <v>905</v>
      </c>
      <c r="N728" s="305">
        <v>42484</v>
      </c>
      <c r="O728" s="305">
        <v>42370</v>
      </c>
      <c r="P728" s="302" t="s">
        <v>880</v>
      </c>
    </row>
    <row r="729" spans="1:16">
      <c r="A729" s="303">
        <v>71</v>
      </c>
      <c r="B729" s="303">
        <v>16419.88</v>
      </c>
      <c r="C729" s="303">
        <v>10564.884608160401</v>
      </c>
      <c r="D729" s="304">
        <f t="shared" si="11"/>
        <v>5854.9953918396004</v>
      </c>
      <c r="E729" s="305">
        <v>45992</v>
      </c>
      <c r="F729" s="302" t="s">
        <v>69</v>
      </c>
      <c r="G729" s="302" t="s">
        <v>70</v>
      </c>
      <c r="H729" s="302" t="s">
        <v>855</v>
      </c>
      <c r="I729" s="302" t="s">
        <v>214</v>
      </c>
      <c r="J729" s="302">
        <v>135500</v>
      </c>
      <c r="K729" s="302" t="s">
        <v>86</v>
      </c>
      <c r="L729" s="302">
        <v>21741630</v>
      </c>
      <c r="M729" s="302" t="s">
        <v>885</v>
      </c>
      <c r="N729" s="305">
        <v>19906</v>
      </c>
      <c r="O729" s="305">
        <v>19906</v>
      </c>
      <c r="P729" s="302" t="s">
        <v>880</v>
      </c>
    </row>
    <row r="730" spans="1:16">
      <c r="A730" s="303">
        <v>1</v>
      </c>
      <c r="B730" s="303">
        <v>2850.61</v>
      </c>
      <c r="C730" s="303">
        <v>756.74180163820006</v>
      </c>
      <c r="D730" s="304">
        <f t="shared" si="11"/>
        <v>2093.8681983617998</v>
      </c>
      <c r="E730" s="305">
        <v>45992</v>
      </c>
      <c r="F730" s="302" t="s">
        <v>69</v>
      </c>
      <c r="G730" s="302" t="s">
        <v>70</v>
      </c>
      <c r="H730" s="302" t="s">
        <v>855</v>
      </c>
      <c r="I730" s="302" t="s">
        <v>214</v>
      </c>
      <c r="J730" s="302">
        <v>135500</v>
      </c>
      <c r="K730" s="302" t="s">
        <v>86</v>
      </c>
      <c r="L730" s="302">
        <v>21741967</v>
      </c>
      <c r="M730" s="302" t="s">
        <v>885</v>
      </c>
      <c r="N730" s="305">
        <v>35247</v>
      </c>
      <c r="O730" s="305">
        <v>35247</v>
      </c>
      <c r="P730" s="302" t="s">
        <v>880</v>
      </c>
    </row>
    <row r="731" spans="1:16">
      <c r="A731" s="303">
        <v>74</v>
      </c>
      <c r="B731" s="303">
        <v>137874.45000000001</v>
      </c>
      <c r="C731" s="303">
        <v>40323.278676187503</v>
      </c>
      <c r="D731" s="304">
        <f t="shared" si="11"/>
        <v>97551.171323812508</v>
      </c>
      <c r="E731" s="305">
        <v>45992</v>
      </c>
      <c r="F731" s="302" t="s">
        <v>69</v>
      </c>
      <c r="G731" s="302" t="s">
        <v>70</v>
      </c>
      <c r="H731" s="302" t="s">
        <v>855</v>
      </c>
      <c r="I731" s="302" t="s">
        <v>214</v>
      </c>
      <c r="J731" s="302">
        <v>135500</v>
      </c>
      <c r="K731" s="302" t="s">
        <v>86</v>
      </c>
      <c r="L731" s="302">
        <v>21741887</v>
      </c>
      <c r="M731" s="302" t="s">
        <v>885</v>
      </c>
      <c r="N731" s="305">
        <v>34151</v>
      </c>
      <c r="O731" s="305">
        <v>34151</v>
      </c>
      <c r="P731" s="302" t="s">
        <v>880</v>
      </c>
    </row>
    <row r="732" spans="1:16">
      <c r="A732" s="303">
        <v>6</v>
      </c>
      <c r="B732" s="303">
        <v>1836.4</v>
      </c>
      <c r="C732" s="303">
        <v>1181.5770940119999</v>
      </c>
      <c r="D732" s="304">
        <f t="shared" si="11"/>
        <v>654.82290598800023</v>
      </c>
      <c r="E732" s="305">
        <v>45992</v>
      </c>
      <c r="F732" s="302" t="s">
        <v>69</v>
      </c>
      <c r="G732" s="302" t="s">
        <v>70</v>
      </c>
      <c r="H732" s="302" t="s">
        <v>855</v>
      </c>
      <c r="I732" s="302" t="s">
        <v>214</v>
      </c>
      <c r="J732" s="302">
        <v>135500</v>
      </c>
      <c r="K732" s="302" t="s">
        <v>86</v>
      </c>
      <c r="L732" s="302">
        <v>21741595</v>
      </c>
      <c r="M732" s="302" t="s">
        <v>885</v>
      </c>
      <c r="N732" s="305">
        <v>19906</v>
      </c>
      <c r="O732" s="305">
        <v>19906</v>
      </c>
      <c r="P732" s="302" t="s">
        <v>880</v>
      </c>
    </row>
    <row r="733" spans="1:16">
      <c r="A733" s="303">
        <v>5</v>
      </c>
      <c r="B733" s="303">
        <v>1060.08</v>
      </c>
      <c r="C733" s="303">
        <v>682.07702342640005</v>
      </c>
      <c r="D733" s="304">
        <f t="shared" si="11"/>
        <v>378.00297657359988</v>
      </c>
      <c r="E733" s="305">
        <v>45992</v>
      </c>
      <c r="F733" s="302" t="s">
        <v>69</v>
      </c>
      <c r="G733" s="302" t="s">
        <v>70</v>
      </c>
      <c r="H733" s="302" t="s">
        <v>855</v>
      </c>
      <c r="I733" s="302" t="s">
        <v>214</v>
      </c>
      <c r="J733" s="302">
        <v>135500</v>
      </c>
      <c r="K733" s="302" t="s">
        <v>86</v>
      </c>
      <c r="L733" s="302">
        <v>21741670</v>
      </c>
      <c r="M733" s="302" t="s">
        <v>885</v>
      </c>
      <c r="N733" s="305">
        <v>19906</v>
      </c>
      <c r="O733" s="305">
        <v>19906</v>
      </c>
      <c r="P733" s="302" t="s">
        <v>880</v>
      </c>
    </row>
    <row r="734" spans="1:16">
      <c r="A734" s="303">
        <v>1</v>
      </c>
      <c r="B734" s="303">
        <v>4507.63</v>
      </c>
      <c r="C734" s="303">
        <v>1399.44331743</v>
      </c>
      <c r="D734" s="304">
        <f t="shared" si="11"/>
        <v>3108.1866825699999</v>
      </c>
      <c r="E734" s="305">
        <v>45992</v>
      </c>
      <c r="F734" s="302" t="s">
        <v>69</v>
      </c>
      <c r="G734" s="302" t="s">
        <v>70</v>
      </c>
      <c r="H734" s="302" t="s">
        <v>855</v>
      </c>
      <c r="I734" s="302" t="s">
        <v>214</v>
      </c>
      <c r="J734" s="302">
        <v>135500</v>
      </c>
      <c r="K734" s="302" t="s">
        <v>86</v>
      </c>
      <c r="L734" s="302">
        <v>21741698</v>
      </c>
      <c r="M734" s="302" t="s">
        <v>885</v>
      </c>
      <c r="N734" s="305">
        <v>33420</v>
      </c>
      <c r="O734" s="305">
        <v>33420</v>
      </c>
      <c r="P734" s="302" t="s">
        <v>880</v>
      </c>
    </row>
    <row r="735" spans="1:16">
      <c r="A735" s="303">
        <v>1</v>
      </c>
      <c r="B735" s="303">
        <v>2295.14</v>
      </c>
      <c r="C735" s="303">
        <v>485.36197733200004</v>
      </c>
      <c r="D735" s="304">
        <f t="shared" si="11"/>
        <v>1809.7780226679997</v>
      </c>
      <c r="E735" s="305">
        <v>45992</v>
      </c>
      <c r="F735" s="302" t="s">
        <v>69</v>
      </c>
      <c r="G735" s="302" t="s">
        <v>70</v>
      </c>
      <c r="H735" s="302" t="s">
        <v>855</v>
      </c>
      <c r="I735" s="302" t="s">
        <v>214</v>
      </c>
      <c r="J735" s="302">
        <v>135500</v>
      </c>
      <c r="K735" s="302" t="s">
        <v>86</v>
      </c>
      <c r="L735" s="302">
        <v>21742056</v>
      </c>
      <c r="M735" s="302" t="s">
        <v>885</v>
      </c>
      <c r="N735" s="305">
        <v>37408</v>
      </c>
      <c r="O735" s="305">
        <v>37257</v>
      </c>
      <c r="P735" s="302" t="s">
        <v>880</v>
      </c>
    </row>
    <row r="736" spans="1:16">
      <c r="A736" s="303">
        <v>2</v>
      </c>
      <c r="B736" s="303">
        <v>6018.71</v>
      </c>
      <c r="C736" s="303">
        <v>1164.47593596</v>
      </c>
      <c r="D736" s="304">
        <f t="shared" si="11"/>
        <v>4854.2340640399998</v>
      </c>
      <c r="E736" s="305">
        <v>45992</v>
      </c>
      <c r="F736" s="302" t="s">
        <v>69</v>
      </c>
      <c r="G736" s="302" t="s">
        <v>70</v>
      </c>
      <c r="H736" s="302" t="s">
        <v>855</v>
      </c>
      <c r="I736" s="302" t="s">
        <v>214</v>
      </c>
      <c r="J736" s="302">
        <v>135500</v>
      </c>
      <c r="K736" s="302" t="s">
        <v>86</v>
      </c>
      <c r="L736" s="302">
        <v>21743704</v>
      </c>
      <c r="M736" s="302" t="s">
        <v>885</v>
      </c>
      <c r="N736" s="305">
        <v>38261</v>
      </c>
      <c r="O736" s="305">
        <v>37987</v>
      </c>
      <c r="P736" s="302" t="s">
        <v>880</v>
      </c>
    </row>
    <row r="737" spans="1:16">
      <c r="A737" s="303">
        <v>10</v>
      </c>
      <c r="B737" s="303">
        <v>25056.37</v>
      </c>
      <c r="C737" s="303">
        <v>6426.1618618702996</v>
      </c>
      <c r="D737" s="304">
        <f t="shared" si="11"/>
        <v>18630.208138129699</v>
      </c>
      <c r="E737" s="305">
        <v>45992</v>
      </c>
      <c r="F737" s="302" t="s">
        <v>69</v>
      </c>
      <c r="G737" s="302" t="s">
        <v>70</v>
      </c>
      <c r="H737" s="302" t="s">
        <v>855</v>
      </c>
      <c r="I737" s="302" t="s">
        <v>214</v>
      </c>
      <c r="J737" s="302">
        <v>135500</v>
      </c>
      <c r="K737" s="302" t="s">
        <v>86</v>
      </c>
      <c r="L737" s="302">
        <v>21742028</v>
      </c>
      <c r="M737" s="302" t="s">
        <v>885</v>
      </c>
      <c r="N737" s="305">
        <v>35612</v>
      </c>
      <c r="O737" s="305">
        <v>35612</v>
      </c>
      <c r="P737" s="302" t="s">
        <v>880</v>
      </c>
    </row>
    <row r="738" spans="1:16">
      <c r="A738" s="303">
        <v>1</v>
      </c>
      <c r="B738" s="303">
        <v>4452.37</v>
      </c>
      <c r="C738" s="303">
        <v>1262.0910175263</v>
      </c>
      <c r="D738" s="304">
        <f t="shared" si="11"/>
        <v>3190.2789824737001</v>
      </c>
      <c r="E738" s="305">
        <v>45992</v>
      </c>
      <c r="F738" s="302" t="s">
        <v>69</v>
      </c>
      <c r="G738" s="302" t="s">
        <v>70</v>
      </c>
      <c r="H738" s="302" t="s">
        <v>855</v>
      </c>
      <c r="I738" s="302" t="s">
        <v>214</v>
      </c>
      <c r="J738" s="302">
        <v>135500</v>
      </c>
      <c r="K738" s="302" t="s">
        <v>86</v>
      </c>
      <c r="L738" s="302">
        <v>21741908</v>
      </c>
      <c r="M738" s="302" t="s">
        <v>885</v>
      </c>
      <c r="N738" s="305">
        <v>34516</v>
      </c>
      <c r="O738" s="305">
        <v>34516</v>
      </c>
      <c r="P738" s="302" t="s">
        <v>880</v>
      </c>
    </row>
    <row r="739" spans="1:16">
      <c r="A739" s="303">
        <v>1</v>
      </c>
      <c r="B739" s="303">
        <v>12658.09</v>
      </c>
      <c r="C739" s="303">
        <v>3246.3974311571001</v>
      </c>
      <c r="D739" s="304">
        <f t="shared" si="11"/>
        <v>9411.6925688429001</v>
      </c>
      <c r="E739" s="305">
        <v>45992</v>
      </c>
      <c r="F739" s="302" t="s">
        <v>69</v>
      </c>
      <c r="G739" s="302" t="s">
        <v>70</v>
      </c>
      <c r="H739" s="302" t="s">
        <v>855</v>
      </c>
      <c r="I739" s="302" t="s">
        <v>214</v>
      </c>
      <c r="J739" s="302">
        <v>135500</v>
      </c>
      <c r="K739" s="302" t="s">
        <v>86</v>
      </c>
      <c r="L739" s="302">
        <v>21742014</v>
      </c>
      <c r="M739" s="302" t="s">
        <v>885</v>
      </c>
      <c r="N739" s="305">
        <v>35612</v>
      </c>
      <c r="O739" s="305">
        <v>35612</v>
      </c>
      <c r="P739" s="302" t="s">
        <v>880</v>
      </c>
    </row>
    <row r="740" spans="1:16">
      <c r="A740" s="303">
        <v>2</v>
      </c>
      <c r="B740" s="303">
        <v>4430.1500000000005</v>
      </c>
      <c r="C740" s="303">
        <v>1734.1877108860001</v>
      </c>
      <c r="D740" s="304">
        <f t="shared" si="11"/>
        <v>2695.9622891140007</v>
      </c>
      <c r="E740" s="305">
        <v>45992</v>
      </c>
      <c r="F740" s="302" t="s">
        <v>69</v>
      </c>
      <c r="G740" s="302" t="s">
        <v>70</v>
      </c>
      <c r="H740" s="302" t="s">
        <v>855</v>
      </c>
      <c r="I740" s="302" t="s">
        <v>214</v>
      </c>
      <c r="J740" s="302">
        <v>135500</v>
      </c>
      <c r="K740" s="302" t="s">
        <v>86</v>
      </c>
      <c r="L740" s="302">
        <v>21741677</v>
      </c>
      <c r="M740" s="302" t="s">
        <v>885</v>
      </c>
      <c r="N740" s="305">
        <v>30133</v>
      </c>
      <c r="O740" s="305">
        <v>30133</v>
      </c>
      <c r="P740" s="302" t="s">
        <v>880</v>
      </c>
    </row>
    <row r="741" spans="1:16">
      <c r="A741" s="303">
        <v>6</v>
      </c>
      <c r="B741" s="303">
        <v>14462.23</v>
      </c>
      <c r="C741" s="303">
        <v>2667.9473574869999</v>
      </c>
      <c r="D741" s="304">
        <f t="shared" si="11"/>
        <v>11794.282642513001</v>
      </c>
      <c r="E741" s="305">
        <v>45992</v>
      </c>
      <c r="F741" s="302" t="s">
        <v>69</v>
      </c>
      <c r="G741" s="302" t="s">
        <v>70</v>
      </c>
      <c r="H741" s="302" t="s">
        <v>855</v>
      </c>
      <c r="I741" s="302" t="s">
        <v>214</v>
      </c>
      <c r="J741" s="302">
        <v>135500</v>
      </c>
      <c r="K741" s="302" t="s">
        <v>86</v>
      </c>
      <c r="L741" s="302">
        <v>21743738</v>
      </c>
      <c r="M741" s="302" t="s">
        <v>885</v>
      </c>
      <c r="N741" s="305">
        <v>38701</v>
      </c>
      <c r="O741" s="305">
        <v>38353</v>
      </c>
      <c r="P741" s="302" t="s">
        <v>880</v>
      </c>
    </row>
    <row r="742" spans="1:16">
      <c r="A742" s="303">
        <v>30</v>
      </c>
      <c r="B742" s="303">
        <v>87906.13</v>
      </c>
      <c r="C742" s="303">
        <v>22545.1260510047</v>
      </c>
      <c r="D742" s="304">
        <f t="shared" si="11"/>
        <v>65361.003948995305</v>
      </c>
      <c r="E742" s="305">
        <v>45992</v>
      </c>
      <c r="F742" s="302" t="s">
        <v>69</v>
      </c>
      <c r="G742" s="302" t="s">
        <v>70</v>
      </c>
      <c r="H742" s="302" t="s">
        <v>855</v>
      </c>
      <c r="I742" s="302" t="s">
        <v>214</v>
      </c>
      <c r="J742" s="302">
        <v>135500</v>
      </c>
      <c r="K742" s="302" t="s">
        <v>86</v>
      </c>
      <c r="L742" s="302">
        <v>21741981</v>
      </c>
      <c r="M742" s="302" t="s">
        <v>885</v>
      </c>
      <c r="N742" s="305">
        <v>35612</v>
      </c>
      <c r="O742" s="305">
        <v>35612</v>
      </c>
      <c r="P742" s="302" t="s">
        <v>880</v>
      </c>
    </row>
    <row r="743" spans="1:16">
      <c r="A743" s="303">
        <v>1</v>
      </c>
      <c r="B743" s="303">
        <v>8196.9</v>
      </c>
      <c r="C743" s="303">
        <v>2102.2441066110005</v>
      </c>
      <c r="D743" s="304">
        <f t="shared" si="11"/>
        <v>6094.6558933889992</v>
      </c>
      <c r="E743" s="305">
        <v>45992</v>
      </c>
      <c r="F743" s="302" t="s">
        <v>69</v>
      </c>
      <c r="G743" s="302" t="s">
        <v>70</v>
      </c>
      <c r="H743" s="302" t="s">
        <v>855</v>
      </c>
      <c r="I743" s="302" t="s">
        <v>214</v>
      </c>
      <c r="J743" s="302">
        <v>135500</v>
      </c>
      <c r="K743" s="302" t="s">
        <v>86</v>
      </c>
      <c r="L743" s="302">
        <v>21742002</v>
      </c>
      <c r="M743" s="302" t="s">
        <v>885</v>
      </c>
      <c r="N743" s="305">
        <v>35612</v>
      </c>
      <c r="O743" s="305">
        <v>35612</v>
      </c>
      <c r="P743" s="302" t="s">
        <v>880</v>
      </c>
    </row>
    <row r="744" spans="1:16">
      <c r="A744" s="303">
        <v>1</v>
      </c>
      <c r="B744" s="303">
        <v>3487.09</v>
      </c>
      <c r="C744" s="303">
        <v>988.46793197910006</v>
      </c>
      <c r="D744" s="304">
        <f t="shared" si="11"/>
        <v>2498.6220680208999</v>
      </c>
      <c r="E744" s="305">
        <v>45992</v>
      </c>
      <c r="F744" s="302" t="s">
        <v>69</v>
      </c>
      <c r="G744" s="302" t="s">
        <v>70</v>
      </c>
      <c r="H744" s="302" t="s">
        <v>855</v>
      </c>
      <c r="I744" s="302" t="s">
        <v>214</v>
      </c>
      <c r="J744" s="302">
        <v>135500</v>
      </c>
      <c r="K744" s="302" t="s">
        <v>86</v>
      </c>
      <c r="L744" s="302">
        <v>21741894</v>
      </c>
      <c r="M744" s="302" t="s">
        <v>885</v>
      </c>
      <c r="N744" s="305">
        <v>34516</v>
      </c>
      <c r="O744" s="305">
        <v>34516</v>
      </c>
      <c r="P744" s="302" t="s">
        <v>880</v>
      </c>
    </row>
    <row r="745" spans="1:16">
      <c r="A745" s="303">
        <v>3</v>
      </c>
      <c r="B745" s="303">
        <v>179.71</v>
      </c>
      <c r="C745" s="303">
        <v>40.965546847300004</v>
      </c>
      <c r="D745" s="304">
        <f t="shared" si="11"/>
        <v>138.7444531527</v>
      </c>
      <c r="E745" s="305">
        <v>45992</v>
      </c>
      <c r="F745" s="302" t="s">
        <v>69</v>
      </c>
      <c r="G745" s="302" t="s">
        <v>70</v>
      </c>
      <c r="H745" s="302" t="s">
        <v>855</v>
      </c>
      <c r="I745" s="302" t="s">
        <v>214</v>
      </c>
      <c r="J745" s="302">
        <v>135600</v>
      </c>
      <c r="K745" s="302" t="s">
        <v>101</v>
      </c>
      <c r="L745" s="302">
        <v>21743757</v>
      </c>
      <c r="M745" s="302" t="s">
        <v>1102</v>
      </c>
      <c r="N745" s="305">
        <v>40148</v>
      </c>
      <c r="O745" s="305">
        <v>39814</v>
      </c>
      <c r="P745" s="302" t="s">
        <v>880</v>
      </c>
    </row>
    <row r="746" spans="1:16">
      <c r="A746" s="303">
        <v>9000</v>
      </c>
      <c r="B746" s="303">
        <v>14082.86</v>
      </c>
      <c r="C746" s="303">
        <v>1848.3194660458</v>
      </c>
      <c r="D746" s="304">
        <f t="shared" si="11"/>
        <v>12234.540533954201</v>
      </c>
      <c r="E746" s="305">
        <v>45992</v>
      </c>
      <c r="F746" s="302" t="s">
        <v>69</v>
      </c>
      <c r="G746" s="302" t="s">
        <v>70</v>
      </c>
      <c r="H746" s="302" t="s">
        <v>855</v>
      </c>
      <c r="I746" s="302" t="s">
        <v>214</v>
      </c>
      <c r="J746" s="302">
        <v>135600</v>
      </c>
      <c r="K746" s="302" t="s">
        <v>188</v>
      </c>
      <c r="L746" s="302">
        <v>21743778</v>
      </c>
      <c r="M746" s="302" t="s">
        <v>1034</v>
      </c>
      <c r="N746" s="305">
        <v>42484</v>
      </c>
      <c r="O746" s="305">
        <v>42370</v>
      </c>
      <c r="P746" s="302" t="s">
        <v>880</v>
      </c>
    </row>
    <row r="747" spans="1:16">
      <c r="A747" s="303">
        <v>2178</v>
      </c>
      <c r="B747" s="303">
        <v>89601.03</v>
      </c>
      <c r="C747" s="303">
        <v>8046.1644299072996</v>
      </c>
      <c r="D747" s="304">
        <f t="shared" si="11"/>
        <v>81554.865570092705</v>
      </c>
      <c r="E747" s="305">
        <v>45992</v>
      </c>
      <c r="F747" s="302" t="s">
        <v>69</v>
      </c>
      <c r="G747" s="302" t="s">
        <v>70</v>
      </c>
      <c r="H747" s="302" t="s">
        <v>855</v>
      </c>
      <c r="I747" s="302" t="s">
        <v>214</v>
      </c>
      <c r="J747" s="302">
        <v>135600</v>
      </c>
      <c r="K747" s="302" t="s">
        <v>127</v>
      </c>
      <c r="L747" s="302">
        <v>29785457</v>
      </c>
      <c r="M747" s="302" t="s">
        <v>873</v>
      </c>
      <c r="N747" s="305">
        <v>43608</v>
      </c>
      <c r="O747" s="305">
        <v>43466</v>
      </c>
      <c r="P747" s="302" t="s">
        <v>968</v>
      </c>
    </row>
    <row r="748" spans="1:16">
      <c r="A748" s="303">
        <v>990</v>
      </c>
      <c r="B748" s="303">
        <v>6842.22</v>
      </c>
      <c r="C748" s="303">
        <v>2977.6276106345999</v>
      </c>
      <c r="D748" s="304">
        <f t="shared" si="11"/>
        <v>3864.5923893654003</v>
      </c>
      <c r="E748" s="305">
        <v>45992</v>
      </c>
      <c r="F748" s="302" t="s">
        <v>69</v>
      </c>
      <c r="G748" s="302" t="s">
        <v>70</v>
      </c>
      <c r="H748" s="302" t="s">
        <v>855</v>
      </c>
      <c r="I748" s="302" t="s">
        <v>214</v>
      </c>
      <c r="J748" s="302">
        <v>135600</v>
      </c>
      <c r="K748" s="302" t="s">
        <v>91</v>
      </c>
      <c r="L748" s="302">
        <v>21741915</v>
      </c>
      <c r="M748" s="302" t="s">
        <v>886</v>
      </c>
      <c r="N748" s="305">
        <v>34516</v>
      </c>
      <c r="O748" s="305">
        <v>34516</v>
      </c>
      <c r="P748" s="302" t="s">
        <v>880</v>
      </c>
    </row>
    <row r="749" spans="1:16">
      <c r="A749" s="303">
        <v>0</v>
      </c>
      <c r="B749" s="303">
        <v>0</v>
      </c>
      <c r="C749" s="303">
        <v>0</v>
      </c>
      <c r="D749" s="304">
        <f t="shared" si="11"/>
        <v>0</v>
      </c>
      <c r="E749" s="305">
        <v>45992</v>
      </c>
      <c r="F749" s="302" t="s">
        <v>69</v>
      </c>
      <c r="G749" s="302" t="s">
        <v>70</v>
      </c>
      <c r="H749" s="302" t="s">
        <v>855</v>
      </c>
      <c r="I749" s="302" t="s">
        <v>214</v>
      </c>
      <c r="J749" s="302">
        <v>135600</v>
      </c>
      <c r="K749" s="302" t="s">
        <v>84</v>
      </c>
      <c r="L749" s="302">
        <v>42077837</v>
      </c>
      <c r="M749" s="302" t="s">
        <v>4292</v>
      </c>
      <c r="N749" s="305">
        <v>45702</v>
      </c>
      <c r="O749" s="305">
        <v>45931</v>
      </c>
      <c r="P749" s="302" t="s">
        <v>4291</v>
      </c>
    </row>
    <row r="750" spans="1:16">
      <c r="A750" s="303">
        <v>241</v>
      </c>
      <c r="B750" s="303">
        <v>8460.4600000000009</v>
      </c>
      <c r="C750" s="303">
        <v>759.74854655859997</v>
      </c>
      <c r="D750" s="304">
        <f t="shared" si="11"/>
        <v>7700.7114534414013</v>
      </c>
      <c r="E750" s="305">
        <v>45992</v>
      </c>
      <c r="F750" s="302" t="s">
        <v>69</v>
      </c>
      <c r="G750" s="302" t="s">
        <v>70</v>
      </c>
      <c r="H750" s="302" t="s">
        <v>855</v>
      </c>
      <c r="I750" s="302" t="s">
        <v>214</v>
      </c>
      <c r="J750" s="302">
        <v>135600</v>
      </c>
      <c r="K750" s="302" t="s">
        <v>129</v>
      </c>
      <c r="L750" s="302">
        <v>29785376</v>
      </c>
      <c r="M750" s="302" t="s">
        <v>874</v>
      </c>
      <c r="N750" s="305">
        <v>43608</v>
      </c>
      <c r="O750" s="305">
        <v>43466</v>
      </c>
      <c r="P750" s="302" t="s">
        <v>968</v>
      </c>
    </row>
    <row r="751" spans="1:16">
      <c r="A751" s="303">
        <v>1</v>
      </c>
      <c r="B751" s="303">
        <v>4807.66</v>
      </c>
      <c r="C751" s="303">
        <v>33.209776828800003</v>
      </c>
      <c r="D751" s="304">
        <f t="shared" si="11"/>
        <v>4774.4502231711995</v>
      </c>
      <c r="E751" s="305">
        <v>45992</v>
      </c>
      <c r="F751" s="302" t="s">
        <v>69</v>
      </c>
      <c r="G751" s="302" t="s">
        <v>70</v>
      </c>
      <c r="H751" s="302" t="s">
        <v>855</v>
      </c>
      <c r="I751" s="302" t="s">
        <v>214</v>
      </c>
      <c r="J751" s="302">
        <v>135600</v>
      </c>
      <c r="K751" s="302" t="s">
        <v>98</v>
      </c>
      <c r="L751" s="302">
        <v>42334139</v>
      </c>
      <c r="M751" s="302" t="s">
        <v>875</v>
      </c>
      <c r="N751" s="305">
        <v>45702</v>
      </c>
      <c r="O751" s="305">
        <v>45658</v>
      </c>
      <c r="P751" s="302" t="s">
        <v>4291</v>
      </c>
    </row>
    <row r="752" spans="1:16">
      <c r="A752" s="303">
        <v>248</v>
      </c>
      <c r="B752" s="303">
        <v>1927.1100000000001</v>
      </c>
      <c r="C752" s="303">
        <v>173.05430456010001</v>
      </c>
      <c r="D752" s="304">
        <f t="shared" si="11"/>
        <v>1754.0556954399001</v>
      </c>
      <c r="E752" s="305">
        <v>45992</v>
      </c>
      <c r="F752" s="302" t="s">
        <v>69</v>
      </c>
      <c r="G752" s="302" t="s">
        <v>70</v>
      </c>
      <c r="H752" s="302" t="s">
        <v>855</v>
      </c>
      <c r="I752" s="302" t="s">
        <v>214</v>
      </c>
      <c r="J752" s="302">
        <v>135600</v>
      </c>
      <c r="K752" s="302" t="s">
        <v>99</v>
      </c>
      <c r="L752" s="302">
        <v>29785339</v>
      </c>
      <c r="M752" s="302" t="s">
        <v>876</v>
      </c>
      <c r="N752" s="305">
        <v>43608</v>
      </c>
      <c r="O752" s="305">
        <v>43466</v>
      </c>
      <c r="P752" s="302" t="s">
        <v>968</v>
      </c>
    </row>
    <row r="753" spans="1:16">
      <c r="A753" s="303">
        <v>572</v>
      </c>
      <c r="B753" s="303">
        <v>2438.42</v>
      </c>
      <c r="C753" s="303">
        <v>1061.1624178006</v>
      </c>
      <c r="D753" s="304">
        <f t="shared" si="11"/>
        <v>1377.2575821994001</v>
      </c>
      <c r="E753" s="305">
        <v>45992</v>
      </c>
      <c r="F753" s="302" t="s">
        <v>69</v>
      </c>
      <c r="G753" s="302" t="s">
        <v>70</v>
      </c>
      <c r="H753" s="302" t="s">
        <v>855</v>
      </c>
      <c r="I753" s="302" t="s">
        <v>214</v>
      </c>
      <c r="J753" s="302">
        <v>135600</v>
      </c>
      <c r="K753" s="302" t="s">
        <v>99</v>
      </c>
      <c r="L753" s="302">
        <v>21741929</v>
      </c>
      <c r="M753" s="302" t="s">
        <v>887</v>
      </c>
      <c r="N753" s="305">
        <v>34516</v>
      </c>
      <c r="O753" s="305">
        <v>34516</v>
      </c>
      <c r="P753" s="302" t="s">
        <v>880</v>
      </c>
    </row>
    <row r="754" spans="1:16">
      <c r="A754" s="303">
        <v>6</v>
      </c>
      <c r="B754" s="303">
        <v>1147.92</v>
      </c>
      <c r="C754" s="303">
        <v>293.39323389359998</v>
      </c>
      <c r="D754" s="304">
        <f t="shared" si="11"/>
        <v>854.52676610640015</v>
      </c>
      <c r="E754" s="305">
        <v>45992</v>
      </c>
      <c r="F754" s="302" t="s">
        <v>69</v>
      </c>
      <c r="G754" s="302" t="s">
        <v>70</v>
      </c>
      <c r="H754" s="302" t="s">
        <v>855</v>
      </c>
      <c r="I754" s="302" t="s">
        <v>214</v>
      </c>
      <c r="J754" s="302">
        <v>135600</v>
      </c>
      <c r="K754" s="302" t="s">
        <v>92</v>
      </c>
      <c r="L754" s="302">
        <v>21743750</v>
      </c>
      <c r="M754" s="302" t="s">
        <v>948</v>
      </c>
      <c r="N754" s="305">
        <v>39356</v>
      </c>
      <c r="O754" s="305">
        <v>39083</v>
      </c>
      <c r="P754" s="302" t="s">
        <v>880</v>
      </c>
    </row>
    <row r="755" spans="1:16">
      <c r="A755" s="303">
        <v>79</v>
      </c>
      <c r="B755" s="303">
        <v>3162.15</v>
      </c>
      <c r="C755" s="303">
        <v>895.56998818950001</v>
      </c>
      <c r="D755" s="304">
        <f t="shared" si="11"/>
        <v>2266.5800118104999</v>
      </c>
      <c r="E755" s="305">
        <v>45992</v>
      </c>
      <c r="F755" s="302" t="s">
        <v>69</v>
      </c>
      <c r="G755" s="302" t="s">
        <v>70</v>
      </c>
      <c r="H755" s="302" t="s">
        <v>855</v>
      </c>
      <c r="I755" s="302" t="s">
        <v>214</v>
      </c>
      <c r="J755" s="302">
        <v>135600</v>
      </c>
      <c r="K755" s="302" t="s">
        <v>92</v>
      </c>
      <c r="L755" s="302">
        <v>21743730</v>
      </c>
      <c r="M755" s="302" t="s">
        <v>948</v>
      </c>
      <c r="N755" s="305">
        <v>38701</v>
      </c>
      <c r="O755" s="305">
        <v>38353</v>
      </c>
      <c r="P755" s="302" t="s">
        <v>880</v>
      </c>
    </row>
    <row r="756" spans="1:16">
      <c r="A756" s="303">
        <v>84</v>
      </c>
      <c r="B756" s="303">
        <v>3324.42</v>
      </c>
      <c r="C756" s="303">
        <v>1079.3099870388</v>
      </c>
      <c r="D756" s="304">
        <f t="shared" si="11"/>
        <v>2245.1100129612</v>
      </c>
      <c r="E756" s="305">
        <v>45992</v>
      </c>
      <c r="F756" s="302" t="s">
        <v>69</v>
      </c>
      <c r="G756" s="302" t="s">
        <v>70</v>
      </c>
      <c r="H756" s="302" t="s">
        <v>855</v>
      </c>
      <c r="I756" s="302" t="s">
        <v>214</v>
      </c>
      <c r="J756" s="302">
        <v>135600</v>
      </c>
      <c r="K756" s="302" t="s">
        <v>92</v>
      </c>
      <c r="L756" s="302">
        <v>21742049</v>
      </c>
      <c r="M756" s="302" t="s">
        <v>948</v>
      </c>
      <c r="N756" s="305">
        <v>37408</v>
      </c>
      <c r="O756" s="305">
        <v>37257</v>
      </c>
      <c r="P756" s="302" t="s">
        <v>880</v>
      </c>
    </row>
    <row r="757" spans="1:16">
      <c r="A757" s="303">
        <v>299</v>
      </c>
      <c r="B757" s="303">
        <v>28823.46</v>
      </c>
      <c r="C757" s="303">
        <v>11747.0999874678</v>
      </c>
      <c r="D757" s="304">
        <f t="shared" si="11"/>
        <v>17076.360012532197</v>
      </c>
      <c r="E757" s="305">
        <v>45992</v>
      </c>
      <c r="F757" s="302" t="s">
        <v>69</v>
      </c>
      <c r="G757" s="302" t="s">
        <v>70</v>
      </c>
      <c r="H757" s="302" t="s">
        <v>855</v>
      </c>
      <c r="I757" s="302" t="s">
        <v>214</v>
      </c>
      <c r="J757" s="302">
        <v>135600</v>
      </c>
      <c r="K757" s="302" t="s">
        <v>92</v>
      </c>
      <c r="L757" s="302">
        <v>21741974</v>
      </c>
      <c r="M757" s="302" t="s">
        <v>948</v>
      </c>
      <c r="N757" s="305">
        <v>35247</v>
      </c>
      <c r="O757" s="305">
        <v>35247</v>
      </c>
      <c r="P757" s="302" t="s">
        <v>880</v>
      </c>
    </row>
    <row r="758" spans="1:16">
      <c r="A758" s="303">
        <v>63</v>
      </c>
      <c r="B758" s="303">
        <v>9181.17</v>
      </c>
      <c r="C758" s="303">
        <v>3614.9800122332999</v>
      </c>
      <c r="D758" s="304">
        <f t="shared" si="11"/>
        <v>5566.1899877667001</v>
      </c>
      <c r="E758" s="305">
        <v>45992</v>
      </c>
      <c r="F758" s="302" t="s">
        <v>69</v>
      </c>
      <c r="G758" s="302" t="s">
        <v>70</v>
      </c>
      <c r="H758" s="302" t="s">
        <v>855</v>
      </c>
      <c r="I758" s="302" t="s">
        <v>214</v>
      </c>
      <c r="J758" s="302">
        <v>135600</v>
      </c>
      <c r="K758" s="302" t="s">
        <v>92</v>
      </c>
      <c r="L758" s="302">
        <v>21741995</v>
      </c>
      <c r="M758" s="302" t="s">
        <v>948</v>
      </c>
      <c r="N758" s="305">
        <v>35612</v>
      </c>
      <c r="O758" s="305">
        <v>35612</v>
      </c>
      <c r="P758" s="302" t="s">
        <v>880</v>
      </c>
    </row>
    <row r="759" spans="1:16">
      <c r="A759" s="303">
        <v>9</v>
      </c>
      <c r="B759" s="303">
        <v>509.71000000000004</v>
      </c>
      <c r="C759" s="303">
        <v>214.77571774660001</v>
      </c>
      <c r="D759" s="304">
        <f t="shared" si="11"/>
        <v>294.93428225340006</v>
      </c>
      <c r="E759" s="305">
        <v>45992</v>
      </c>
      <c r="F759" s="302" t="s">
        <v>69</v>
      </c>
      <c r="G759" s="302" t="s">
        <v>70</v>
      </c>
      <c r="H759" s="302" t="s">
        <v>855</v>
      </c>
      <c r="I759" s="302" t="s">
        <v>214</v>
      </c>
      <c r="J759" s="302">
        <v>135600</v>
      </c>
      <c r="K759" s="302" t="s">
        <v>92</v>
      </c>
      <c r="L759" s="302">
        <v>21741941</v>
      </c>
      <c r="M759" s="302" t="s">
        <v>948</v>
      </c>
      <c r="N759" s="305">
        <v>34881</v>
      </c>
      <c r="O759" s="305">
        <v>34881</v>
      </c>
      <c r="P759" s="302" t="s">
        <v>880</v>
      </c>
    </row>
    <row r="760" spans="1:16">
      <c r="A760" s="303">
        <v>35</v>
      </c>
      <c r="B760" s="303">
        <v>1239.6600000000001</v>
      </c>
      <c r="C760" s="303">
        <v>368.21710235519998</v>
      </c>
      <c r="D760" s="304">
        <f t="shared" si="11"/>
        <v>871.44289764480004</v>
      </c>
      <c r="E760" s="305">
        <v>45992</v>
      </c>
      <c r="F760" s="302" t="s">
        <v>69</v>
      </c>
      <c r="G760" s="302" t="s">
        <v>70</v>
      </c>
      <c r="H760" s="302" t="s">
        <v>855</v>
      </c>
      <c r="I760" s="302" t="s">
        <v>214</v>
      </c>
      <c r="J760" s="302">
        <v>135600</v>
      </c>
      <c r="K760" s="302" t="s">
        <v>92</v>
      </c>
      <c r="L760" s="302">
        <v>21743697</v>
      </c>
      <c r="M760" s="302" t="s">
        <v>948</v>
      </c>
      <c r="N760" s="305">
        <v>38261</v>
      </c>
      <c r="O760" s="305">
        <v>37987</v>
      </c>
      <c r="P760" s="302" t="s">
        <v>880</v>
      </c>
    </row>
    <row r="761" spans="1:16">
      <c r="A761" s="303">
        <v>0</v>
      </c>
      <c r="B761" s="303">
        <v>0</v>
      </c>
      <c r="C761" s="303">
        <v>0</v>
      </c>
      <c r="D761" s="304">
        <f t="shared" si="11"/>
        <v>0</v>
      </c>
      <c r="E761" s="305">
        <v>45992</v>
      </c>
      <c r="F761" s="302" t="s">
        <v>69</v>
      </c>
      <c r="G761" s="302" t="s">
        <v>70</v>
      </c>
      <c r="H761" s="302" t="s">
        <v>855</v>
      </c>
      <c r="I761" s="302" t="s">
        <v>215</v>
      </c>
      <c r="J761" s="302">
        <v>135001</v>
      </c>
      <c r="K761" s="302" t="s">
        <v>84</v>
      </c>
      <c r="L761" s="302">
        <v>33202085</v>
      </c>
      <c r="M761" s="302" t="s">
        <v>1113</v>
      </c>
      <c r="N761" s="305">
        <v>44327</v>
      </c>
      <c r="O761" s="305">
        <v>44317</v>
      </c>
      <c r="P761" s="302" t="s">
        <v>1114</v>
      </c>
    </row>
    <row r="762" spans="1:16">
      <c r="A762" s="303">
        <v>0</v>
      </c>
      <c r="B762" s="303">
        <v>0</v>
      </c>
      <c r="C762" s="303">
        <v>0</v>
      </c>
      <c r="D762" s="304">
        <f t="shared" si="11"/>
        <v>0</v>
      </c>
      <c r="E762" s="305">
        <v>45992</v>
      </c>
      <c r="F762" s="302" t="s">
        <v>69</v>
      </c>
      <c r="G762" s="302" t="s">
        <v>70</v>
      </c>
      <c r="H762" s="302" t="s">
        <v>855</v>
      </c>
      <c r="I762" s="302" t="s">
        <v>215</v>
      </c>
      <c r="J762" s="302">
        <v>135001</v>
      </c>
      <c r="K762" s="302" t="s">
        <v>84</v>
      </c>
      <c r="L762" s="302">
        <v>34060304</v>
      </c>
      <c r="M762" s="302" t="s">
        <v>1113</v>
      </c>
      <c r="N762" s="305">
        <v>44327</v>
      </c>
      <c r="O762" s="305">
        <v>44501</v>
      </c>
      <c r="P762" s="302" t="s">
        <v>1114</v>
      </c>
    </row>
    <row r="763" spans="1:16">
      <c r="A763" s="303">
        <v>0</v>
      </c>
      <c r="B763" s="303">
        <v>0</v>
      </c>
      <c r="C763" s="303">
        <v>0</v>
      </c>
      <c r="D763" s="304">
        <f t="shared" si="11"/>
        <v>0</v>
      </c>
      <c r="E763" s="305">
        <v>45992</v>
      </c>
      <c r="F763" s="302" t="s">
        <v>69</v>
      </c>
      <c r="G763" s="302" t="s">
        <v>70</v>
      </c>
      <c r="H763" s="302" t="s">
        <v>855</v>
      </c>
      <c r="I763" s="302" t="s">
        <v>215</v>
      </c>
      <c r="J763" s="302">
        <v>135001</v>
      </c>
      <c r="K763" s="302" t="s">
        <v>130</v>
      </c>
      <c r="L763" s="302">
        <v>38897935</v>
      </c>
      <c r="M763" s="302" t="s">
        <v>1115</v>
      </c>
      <c r="N763" s="305">
        <v>44317</v>
      </c>
      <c r="O763" s="305">
        <v>44317</v>
      </c>
      <c r="P763" s="302" t="s">
        <v>1114</v>
      </c>
    </row>
    <row r="764" spans="1:16">
      <c r="A764" s="303">
        <v>0</v>
      </c>
      <c r="B764" s="303">
        <v>0</v>
      </c>
      <c r="C764" s="303">
        <v>0</v>
      </c>
      <c r="D764" s="304">
        <f t="shared" si="11"/>
        <v>0</v>
      </c>
      <c r="E764" s="305">
        <v>45992</v>
      </c>
      <c r="F764" s="302" t="s">
        <v>69</v>
      </c>
      <c r="G764" s="302" t="s">
        <v>70</v>
      </c>
      <c r="H764" s="302" t="s">
        <v>855</v>
      </c>
      <c r="I764" s="302" t="s">
        <v>215</v>
      </c>
      <c r="J764" s="302">
        <v>135001</v>
      </c>
      <c r="K764" s="302" t="s">
        <v>130</v>
      </c>
      <c r="L764" s="302">
        <v>34163574</v>
      </c>
      <c r="M764" s="302" t="s">
        <v>1115</v>
      </c>
      <c r="N764" s="305">
        <v>44327</v>
      </c>
      <c r="O764" s="305">
        <v>44317</v>
      </c>
      <c r="P764" s="302" t="s">
        <v>1114</v>
      </c>
    </row>
    <row r="765" spans="1:16">
      <c r="A765" s="303">
        <v>0</v>
      </c>
      <c r="B765" s="303">
        <v>2367890.04</v>
      </c>
      <c r="C765" s="303">
        <v>-6.1328352036</v>
      </c>
      <c r="D765" s="304">
        <f t="shared" si="11"/>
        <v>2367896.1728352038</v>
      </c>
      <c r="E765" s="305">
        <v>45992</v>
      </c>
      <c r="F765" s="302" t="s">
        <v>69</v>
      </c>
      <c r="G765" s="302" t="s">
        <v>70</v>
      </c>
      <c r="H765" s="302" t="s">
        <v>855</v>
      </c>
      <c r="I765" s="302" t="s">
        <v>215</v>
      </c>
      <c r="J765" s="302">
        <v>135002</v>
      </c>
      <c r="K765" s="302" t="s">
        <v>136</v>
      </c>
      <c r="L765" s="302">
        <v>34163582</v>
      </c>
      <c r="M765" s="302" t="s">
        <v>864</v>
      </c>
      <c r="N765" s="305">
        <v>44327</v>
      </c>
      <c r="O765" s="305">
        <v>44317</v>
      </c>
      <c r="P765" s="302" t="s">
        <v>1114</v>
      </c>
    </row>
    <row r="766" spans="1:16">
      <c r="A766" s="303">
        <v>0</v>
      </c>
      <c r="B766" s="303">
        <v>98392.07</v>
      </c>
      <c r="C766" s="303">
        <v>-0.14168458080000002</v>
      </c>
      <c r="D766" s="304">
        <f t="shared" si="11"/>
        <v>98392.211684580805</v>
      </c>
      <c r="E766" s="305">
        <v>45992</v>
      </c>
      <c r="F766" s="302" t="s">
        <v>69</v>
      </c>
      <c r="G766" s="302" t="s">
        <v>70</v>
      </c>
      <c r="H766" s="302" t="s">
        <v>855</v>
      </c>
      <c r="I766" s="302" t="s">
        <v>215</v>
      </c>
      <c r="J766" s="302">
        <v>135002</v>
      </c>
      <c r="K766" s="302" t="s">
        <v>136</v>
      </c>
      <c r="L766" s="302">
        <v>37457500</v>
      </c>
      <c r="M766" s="302" t="s">
        <v>864</v>
      </c>
      <c r="N766" s="305">
        <v>44978</v>
      </c>
      <c r="O766" s="305">
        <v>44958</v>
      </c>
      <c r="P766" s="302" t="s">
        <v>1114</v>
      </c>
    </row>
    <row r="767" spans="1:16">
      <c r="A767" s="303">
        <v>0</v>
      </c>
      <c r="B767" s="303">
        <v>612513.64</v>
      </c>
      <c r="C767" s="303">
        <v>-1.5864103276000001</v>
      </c>
      <c r="D767" s="304">
        <f t="shared" si="11"/>
        <v>612515.2264103276</v>
      </c>
      <c r="E767" s="305">
        <v>45992</v>
      </c>
      <c r="F767" s="302" t="s">
        <v>69</v>
      </c>
      <c r="G767" s="302" t="s">
        <v>70</v>
      </c>
      <c r="H767" s="302" t="s">
        <v>855</v>
      </c>
      <c r="I767" s="302" t="s">
        <v>215</v>
      </c>
      <c r="J767" s="302">
        <v>135002</v>
      </c>
      <c r="K767" s="302" t="s">
        <v>136</v>
      </c>
      <c r="L767" s="302">
        <v>38898491</v>
      </c>
      <c r="M767" s="302" t="s">
        <v>864</v>
      </c>
      <c r="N767" s="305">
        <v>44327</v>
      </c>
      <c r="O767" s="305">
        <v>44317</v>
      </c>
      <c r="P767" s="302" t="s">
        <v>1114</v>
      </c>
    </row>
    <row r="768" spans="1:16">
      <c r="A768" s="303">
        <v>0</v>
      </c>
      <c r="B768" s="303">
        <v>0</v>
      </c>
      <c r="C768" s="303">
        <v>0</v>
      </c>
      <c r="D768" s="304">
        <f t="shared" si="11"/>
        <v>0</v>
      </c>
      <c r="E768" s="305">
        <v>45992</v>
      </c>
      <c r="F768" s="302" t="s">
        <v>69</v>
      </c>
      <c r="G768" s="302" t="s">
        <v>70</v>
      </c>
      <c r="H768" s="302" t="s">
        <v>855</v>
      </c>
      <c r="I768" s="302" t="s">
        <v>215</v>
      </c>
      <c r="J768" s="302">
        <v>135500</v>
      </c>
      <c r="K768" s="302" t="s">
        <v>84</v>
      </c>
      <c r="L768" s="302">
        <v>36933405</v>
      </c>
      <c r="M768" s="302" t="s">
        <v>1113</v>
      </c>
      <c r="N768" s="305">
        <v>44978</v>
      </c>
      <c r="O768" s="305">
        <v>44986</v>
      </c>
      <c r="P768" s="302" t="s">
        <v>1114</v>
      </c>
    </row>
    <row r="769" spans="1:16">
      <c r="A769" s="303">
        <v>0</v>
      </c>
      <c r="B769" s="303">
        <v>0</v>
      </c>
      <c r="C769" s="303">
        <v>0</v>
      </c>
      <c r="D769" s="304">
        <f t="shared" si="11"/>
        <v>0</v>
      </c>
      <c r="E769" s="305">
        <v>45992</v>
      </c>
      <c r="F769" s="302" t="s">
        <v>69</v>
      </c>
      <c r="G769" s="302" t="s">
        <v>70</v>
      </c>
      <c r="H769" s="302" t="s">
        <v>855</v>
      </c>
      <c r="I769" s="302" t="s">
        <v>215</v>
      </c>
      <c r="J769" s="302">
        <v>135500</v>
      </c>
      <c r="K769" s="302" t="s">
        <v>84</v>
      </c>
      <c r="L769" s="302">
        <v>36755336</v>
      </c>
      <c r="M769" s="302" t="s">
        <v>1113</v>
      </c>
      <c r="N769" s="305">
        <v>44978</v>
      </c>
      <c r="O769" s="305">
        <v>44958</v>
      </c>
      <c r="P769" s="302" t="s">
        <v>1114</v>
      </c>
    </row>
    <row r="770" spans="1:16">
      <c r="A770" s="303">
        <v>231</v>
      </c>
      <c r="B770" s="303">
        <v>16460164.27</v>
      </c>
      <c r="C770" s="303">
        <v>370307.77221668675</v>
      </c>
      <c r="D770" s="304">
        <f t="shared" si="11"/>
        <v>16089856.497783313</v>
      </c>
      <c r="E770" s="305">
        <v>45992</v>
      </c>
      <c r="F770" s="302" t="s">
        <v>69</v>
      </c>
      <c r="G770" s="302" t="s">
        <v>70</v>
      </c>
      <c r="H770" s="302" t="s">
        <v>855</v>
      </c>
      <c r="I770" s="302" t="s">
        <v>215</v>
      </c>
      <c r="J770" s="302">
        <v>135500</v>
      </c>
      <c r="K770" s="302" t="s">
        <v>131</v>
      </c>
      <c r="L770" s="302">
        <v>37457485</v>
      </c>
      <c r="M770" s="302" t="s">
        <v>868</v>
      </c>
      <c r="N770" s="305">
        <v>44978</v>
      </c>
      <c r="O770" s="305">
        <v>44927</v>
      </c>
      <c r="P770" s="302" t="s">
        <v>1114</v>
      </c>
    </row>
    <row r="771" spans="1:16">
      <c r="A771" s="303">
        <v>124279</v>
      </c>
      <c r="B771" s="303">
        <v>553848.98</v>
      </c>
      <c r="C771" s="303">
        <v>19129.0742263014</v>
      </c>
      <c r="D771" s="304">
        <f t="shared" ref="D771:D834" si="12">+B771-C771</f>
        <v>534719.90577369859</v>
      </c>
      <c r="E771" s="305">
        <v>45992</v>
      </c>
      <c r="F771" s="302" t="s">
        <v>69</v>
      </c>
      <c r="G771" s="302" t="s">
        <v>70</v>
      </c>
      <c r="H771" s="302" t="s">
        <v>855</v>
      </c>
      <c r="I771" s="302" t="s">
        <v>215</v>
      </c>
      <c r="J771" s="302">
        <v>135600</v>
      </c>
      <c r="K771" s="302" t="s">
        <v>203</v>
      </c>
      <c r="L771" s="302">
        <v>37457497</v>
      </c>
      <c r="M771" s="302" t="s">
        <v>1074</v>
      </c>
      <c r="N771" s="305">
        <v>44978</v>
      </c>
      <c r="O771" s="305">
        <v>44927</v>
      </c>
      <c r="P771" s="302" t="s">
        <v>1114</v>
      </c>
    </row>
    <row r="772" spans="1:16">
      <c r="A772" s="303">
        <v>344000</v>
      </c>
      <c r="B772" s="303">
        <v>3270851.56</v>
      </c>
      <c r="C772" s="303">
        <v>112970.0776454508</v>
      </c>
      <c r="D772" s="304">
        <f t="shared" si="12"/>
        <v>3157881.4823545492</v>
      </c>
      <c r="E772" s="305">
        <v>45992</v>
      </c>
      <c r="F772" s="302" t="s">
        <v>69</v>
      </c>
      <c r="G772" s="302" t="s">
        <v>70</v>
      </c>
      <c r="H772" s="302" t="s">
        <v>855</v>
      </c>
      <c r="I772" s="302" t="s">
        <v>215</v>
      </c>
      <c r="J772" s="302">
        <v>135600</v>
      </c>
      <c r="K772" s="302" t="s">
        <v>127</v>
      </c>
      <c r="L772" s="302">
        <v>37457494</v>
      </c>
      <c r="M772" s="302" t="s">
        <v>873</v>
      </c>
      <c r="N772" s="305">
        <v>44978</v>
      </c>
      <c r="O772" s="305">
        <v>44927</v>
      </c>
      <c r="P772" s="302" t="s">
        <v>1114</v>
      </c>
    </row>
    <row r="773" spans="1:16">
      <c r="A773" s="303">
        <v>0</v>
      </c>
      <c r="B773" s="303">
        <v>0</v>
      </c>
      <c r="C773" s="303">
        <v>0</v>
      </c>
      <c r="D773" s="304">
        <f t="shared" si="12"/>
        <v>0</v>
      </c>
      <c r="E773" s="305">
        <v>45992</v>
      </c>
      <c r="F773" s="302" t="s">
        <v>69</v>
      </c>
      <c r="G773" s="302" t="s">
        <v>70</v>
      </c>
      <c r="H773" s="302" t="s">
        <v>855</v>
      </c>
      <c r="I773" s="302" t="s">
        <v>215</v>
      </c>
      <c r="J773" s="302">
        <v>135600</v>
      </c>
      <c r="K773" s="302" t="s">
        <v>84</v>
      </c>
      <c r="L773" s="302">
        <v>36755333</v>
      </c>
      <c r="M773" s="302" t="s">
        <v>1113</v>
      </c>
      <c r="N773" s="305">
        <v>44978</v>
      </c>
      <c r="O773" s="305">
        <v>44958</v>
      </c>
      <c r="P773" s="302" t="s">
        <v>1114</v>
      </c>
    </row>
    <row r="774" spans="1:16">
      <c r="A774" s="303">
        <v>0</v>
      </c>
      <c r="B774" s="303">
        <v>0</v>
      </c>
      <c r="C774" s="303">
        <v>0</v>
      </c>
      <c r="D774" s="304">
        <f t="shared" si="12"/>
        <v>0</v>
      </c>
      <c r="E774" s="305">
        <v>45992</v>
      </c>
      <c r="F774" s="302" t="s">
        <v>69</v>
      </c>
      <c r="G774" s="302" t="s">
        <v>70</v>
      </c>
      <c r="H774" s="302" t="s">
        <v>855</v>
      </c>
      <c r="I774" s="302" t="s">
        <v>215</v>
      </c>
      <c r="J774" s="302">
        <v>135600</v>
      </c>
      <c r="K774" s="302" t="s">
        <v>84</v>
      </c>
      <c r="L774" s="302">
        <v>36933402</v>
      </c>
      <c r="M774" s="302" t="s">
        <v>1113</v>
      </c>
      <c r="N774" s="305">
        <v>44978</v>
      </c>
      <c r="O774" s="305">
        <v>44986</v>
      </c>
      <c r="P774" s="302" t="s">
        <v>1114</v>
      </c>
    </row>
    <row r="775" spans="1:16">
      <c r="A775" s="303">
        <v>666</v>
      </c>
      <c r="B775" s="303">
        <v>481689.9</v>
      </c>
      <c r="C775" s="303">
        <v>16636.812892857</v>
      </c>
      <c r="D775" s="304">
        <f t="shared" si="12"/>
        <v>465053.08710714302</v>
      </c>
      <c r="E775" s="305">
        <v>45992</v>
      </c>
      <c r="F775" s="302" t="s">
        <v>69</v>
      </c>
      <c r="G775" s="302" t="s">
        <v>70</v>
      </c>
      <c r="H775" s="302" t="s">
        <v>855</v>
      </c>
      <c r="I775" s="302" t="s">
        <v>215</v>
      </c>
      <c r="J775" s="302">
        <v>135600</v>
      </c>
      <c r="K775" s="302" t="s">
        <v>98</v>
      </c>
      <c r="L775" s="302">
        <v>37457488</v>
      </c>
      <c r="M775" s="302" t="s">
        <v>875</v>
      </c>
      <c r="N775" s="305">
        <v>44978</v>
      </c>
      <c r="O775" s="305">
        <v>44927</v>
      </c>
      <c r="P775" s="302" t="s">
        <v>1114</v>
      </c>
    </row>
    <row r="776" spans="1:16">
      <c r="A776" s="303">
        <v>32000</v>
      </c>
      <c r="B776" s="303">
        <v>67606.33</v>
      </c>
      <c r="C776" s="303">
        <v>2335.0164962619001</v>
      </c>
      <c r="D776" s="304">
        <f t="shared" si="12"/>
        <v>65271.3135037381</v>
      </c>
      <c r="E776" s="305">
        <v>45992</v>
      </c>
      <c r="F776" s="302" t="s">
        <v>69</v>
      </c>
      <c r="G776" s="302" t="s">
        <v>70</v>
      </c>
      <c r="H776" s="302" t="s">
        <v>855</v>
      </c>
      <c r="I776" s="302" t="s">
        <v>215</v>
      </c>
      <c r="J776" s="302">
        <v>135600</v>
      </c>
      <c r="K776" s="302" t="s">
        <v>99</v>
      </c>
      <c r="L776" s="302">
        <v>37457467</v>
      </c>
      <c r="M776" s="302" t="s">
        <v>876</v>
      </c>
      <c r="N776" s="305">
        <v>44978</v>
      </c>
      <c r="O776" s="305">
        <v>44927</v>
      </c>
      <c r="P776" s="302" t="s">
        <v>1114</v>
      </c>
    </row>
    <row r="777" spans="1:16">
      <c r="A777" s="303">
        <v>192</v>
      </c>
      <c r="B777" s="303">
        <v>18496.29</v>
      </c>
      <c r="C777" s="303">
        <v>638.83281742470001</v>
      </c>
      <c r="D777" s="304">
        <f t="shared" si="12"/>
        <v>17857.457182575301</v>
      </c>
      <c r="E777" s="305">
        <v>45992</v>
      </c>
      <c r="F777" s="302" t="s">
        <v>69</v>
      </c>
      <c r="G777" s="302" t="s">
        <v>70</v>
      </c>
      <c r="H777" s="302" t="s">
        <v>855</v>
      </c>
      <c r="I777" s="302" t="s">
        <v>215</v>
      </c>
      <c r="J777" s="302">
        <v>135600</v>
      </c>
      <c r="K777" s="302" t="s">
        <v>92</v>
      </c>
      <c r="L777" s="302">
        <v>37457473</v>
      </c>
      <c r="M777" s="302" t="s">
        <v>877</v>
      </c>
      <c r="N777" s="305">
        <v>44978</v>
      </c>
      <c r="O777" s="305">
        <v>44927</v>
      </c>
      <c r="P777" s="302" t="s">
        <v>1114</v>
      </c>
    </row>
    <row r="778" spans="1:16">
      <c r="A778" s="303">
        <v>3</v>
      </c>
      <c r="B778" s="303">
        <v>809.43000000000006</v>
      </c>
      <c r="C778" s="303">
        <v>18.209916690299998</v>
      </c>
      <c r="D778" s="304">
        <f t="shared" si="12"/>
        <v>791.22008330970004</v>
      </c>
      <c r="E778" s="305">
        <v>45992</v>
      </c>
      <c r="F778" s="302" t="s">
        <v>69</v>
      </c>
      <c r="G778" s="302" t="s">
        <v>70</v>
      </c>
      <c r="H778" s="302" t="s">
        <v>855</v>
      </c>
      <c r="I778" s="302" t="s">
        <v>216</v>
      </c>
      <c r="J778" s="302">
        <v>135500</v>
      </c>
      <c r="K778" s="302" t="s">
        <v>80</v>
      </c>
      <c r="L778" s="302">
        <v>38230062</v>
      </c>
      <c r="M778" s="302" t="s">
        <v>865</v>
      </c>
      <c r="N778" s="305">
        <v>45160</v>
      </c>
      <c r="O778" s="305">
        <v>44927</v>
      </c>
      <c r="P778" s="302" t="s">
        <v>1116</v>
      </c>
    </row>
    <row r="779" spans="1:16">
      <c r="A779" s="303">
        <v>0</v>
      </c>
      <c r="B779" s="303">
        <v>0</v>
      </c>
      <c r="C779" s="303">
        <v>0</v>
      </c>
      <c r="D779" s="304">
        <f t="shared" si="12"/>
        <v>0</v>
      </c>
      <c r="E779" s="305">
        <v>45992</v>
      </c>
      <c r="F779" s="302" t="s">
        <v>69</v>
      </c>
      <c r="G779" s="302" t="s">
        <v>70</v>
      </c>
      <c r="H779" s="302" t="s">
        <v>855</v>
      </c>
      <c r="I779" s="302" t="s">
        <v>216</v>
      </c>
      <c r="J779" s="302">
        <v>135500</v>
      </c>
      <c r="K779" s="302" t="s">
        <v>84</v>
      </c>
      <c r="L779" s="302">
        <v>38204604</v>
      </c>
      <c r="M779" s="302" t="s">
        <v>1117</v>
      </c>
      <c r="N779" s="305">
        <v>45160</v>
      </c>
      <c r="O779" s="305">
        <v>45231</v>
      </c>
      <c r="P779" s="302" t="s">
        <v>1116</v>
      </c>
    </row>
    <row r="780" spans="1:16">
      <c r="A780" s="303">
        <v>0</v>
      </c>
      <c r="B780" s="303">
        <v>0</v>
      </c>
      <c r="C780" s="303">
        <v>0</v>
      </c>
      <c r="D780" s="304">
        <f t="shared" si="12"/>
        <v>0</v>
      </c>
      <c r="E780" s="305">
        <v>45992</v>
      </c>
      <c r="F780" s="302" t="s">
        <v>69</v>
      </c>
      <c r="G780" s="302" t="s">
        <v>70</v>
      </c>
      <c r="H780" s="302" t="s">
        <v>855</v>
      </c>
      <c r="I780" s="302" t="s">
        <v>216</v>
      </c>
      <c r="J780" s="302">
        <v>135500</v>
      </c>
      <c r="K780" s="302" t="s">
        <v>84</v>
      </c>
      <c r="L780" s="302">
        <v>37723772</v>
      </c>
      <c r="M780" s="302" t="s">
        <v>1117</v>
      </c>
      <c r="N780" s="305">
        <v>45160</v>
      </c>
      <c r="O780" s="305">
        <v>45139</v>
      </c>
      <c r="P780" s="302" t="s">
        <v>1116</v>
      </c>
    </row>
    <row r="781" spans="1:16">
      <c r="A781" s="303">
        <v>0</v>
      </c>
      <c r="B781" s="303">
        <v>0</v>
      </c>
      <c r="C781" s="303">
        <v>0</v>
      </c>
      <c r="D781" s="304">
        <f t="shared" si="12"/>
        <v>0</v>
      </c>
      <c r="E781" s="305">
        <v>45992</v>
      </c>
      <c r="F781" s="302" t="s">
        <v>69</v>
      </c>
      <c r="G781" s="302" t="s">
        <v>70</v>
      </c>
      <c r="H781" s="302" t="s">
        <v>855</v>
      </c>
      <c r="I781" s="302" t="s">
        <v>216</v>
      </c>
      <c r="J781" s="302">
        <v>135500</v>
      </c>
      <c r="K781" s="302" t="s">
        <v>84</v>
      </c>
      <c r="L781" s="302">
        <v>38071703</v>
      </c>
      <c r="M781" s="302" t="s">
        <v>1117</v>
      </c>
      <c r="N781" s="305">
        <v>45160</v>
      </c>
      <c r="O781" s="305">
        <v>45200</v>
      </c>
      <c r="P781" s="302" t="s">
        <v>1116</v>
      </c>
    </row>
    <row r="782" spans="1:16">
      <c r="A782" s="303">
        <v>3</v>
      </c>
      <c r="B782" s="303">
        <v>268.33</v>
      </c>
      <c r="C782" s="303">
        <v>6.0366763593000003</v>
      </c>
      <c r="D782" s="304">
        <f t="shared" si="12"/>
        <v>262.29332364070001</v>
      </c>
      <c r="E782" s="305">
        <v>45992</v>
      </c>
      <c r="F782" s="302" t="s">
        <v>69</v>
      </c>
      <c r="G782" s="302" t="s">
        <v>70</v>
      </c>
      <c r="H782" s="302" t="s">
        <v>855</v>
      </c>
      <c r="I782" s="302" t="s">
        <v>216</v>
      </c>
      <c r="J782" s="302">
        <v>135500</v>
      </c>
      <c r="K782" s="302" t="s">
        <v>85</v>
      </c>
      <c r="L782" s="302">
        <v>38230086</v>
      </c>
      <c r="M782" s="302" t="s">
        <v>867</v>
      </c>
      <c r="N782" s="305">
        <v>45160</v>
      </c>
      <c r="O782" s="305">
        <v>44927</v>
      </c>
      <c r="P782" s="302" t="s">
        <v>1116</v>
      </c>
    </row>
    <row r="783" spans="1:16">
      <c r="A783" s="303">
        <v>46</v>
      </c>
      <c r="B783" s="303">
        <v>4021087.24</v>
      </c>
      <c r="C783" s="303">
        <v>90463.244066600411</v>
      </c>
      <c r="D783" s="304">
        <f t="shared" si="12"/>
        <v>3930623.9959334</v>
      </c>
      <c r="E783" s="305">
        <v>45992</v>
      </c>
      <c r="F783" s="302" t="s">
        <v>69</v>
      </c>
      <c r="G783" s="302" t="s">
        <v>70</v>
      </c>
      <c r="H783" s="302" t="s">
        <v>855</v>
      </c>
      <c r="I783" s="302" t="s">
        <v>216</v>
      </c>
      <c r="J783" s="302">
        <v>135500</v>
      </c>
      <c r="K783" s="302" t="s">
        <v>131</v>
      </c>
      <c r="L783" s="302">
        <v>38230101</v>
      </c>
      <c r="M783" s="302" t="s">
        <v>868</v>
      </c>
      <c r="N783" s="305">
        <v>45160</v>
      </c>
      <c r="O783" s="305">
        <v>44927</v>
      </c>
      <c r="P783" s="302" t="s">
        <v>1116</v>
      </c>
    </row>
    <row r="784" spans="1:16">
      <c r="A784" s="303">
        <v>1</v>
      </c>
      <c r="B784" s="303">
        <v>820.5</v>
      </c>
      <c r="C784" s="303">
        <v>18.458960805</v>
      </c>
      <c r="D784" s="304">
        <f t="shared" si="12"/>
        <v>802.04103919500005</v>
      </c>
      <c r="E784" s="305">
        <v>45992</v>
      </c>
      <c r="F784" s="302" t="s">
        <v>69</v>
      </c>
      <c r="G784" s="302" t="s">
        <v>70</v>
      </c>
      <c r="H784" s="302" t="s">
        <v>855</v>
      </c>
      <c r="I784" s="302" t="s">
        <v>216</v>
      </c>
      <c r="J784" s="302">
        <v>135500</v>
      </c>
      <c r="K784" s="302" t="s">
        <v>217</v>
      </c>
      <c r="L784" s="302">
        <v>38230092</v>
      </c>
      <c r="M784" s="302" t="s">
        <v>1118</v>
      </c>
      <c r="N784" s="305">
        <v>45160</v>
      </c>
      <c r="O784" s="305">
        <v>44927</v>
      </c>
      <c r="P784" s="302" t="s">
        <v>1116</v>
      </c>
    </row>
    <row r="785" spans="1:16">
      <c r="A785" s="303">
        <v>2</v>
      </c>
      <c r="B785" s="303">
        <v>3410.02</v>
      </c>
      <c r="C785" s="303">
        <v>76.715936044200006</v>
      </c>
      <c r="D785" s="304">
        <f t="shared" si="12"/>
        <v>3333.3040639557998</v>
      </c>
      <c r="E785" s="305">
        <v>45992</v>
      </c>
      <c r="F785" s="302" t="s">
        <v>69</v>
      </c>
      <c r="G785" s="302" t="s">
        <v>70</v>
      </c>
      <c r="H785" s="302" t="s">
        <v>855</v>
      </c>
      <c r="I785" s="302" t="s">
        <v>216</v>
      </c>
      <c r="J785" s="302">
        <v>135500</v>
      </c>
      <c r="K785" s="302" t="s">
        <v>180</v>
      </c>
      <c r="L785" s="302">
        <v>38230095</v>
      </c>
      <c r="M785" s="302" t="s">
        <v>965</v>
      </c>
      <c r="N785" s="305">
        <v>45160</v>
      </c>
      <c r="O785" s="305">
        <v>44927</v>
      </c>
      <c r="P785" s="302" t="s">
        <v>1116</v>
      </c>
    </row>
    <row r="786" spans="1:16">
      <c r="A786" s="303">
        <v>67100</v>
      </c>
      <c r="B786" s="303">
        <v>226847.91</v>
      </c>
      <c r="C786" s="303">
        <v>7834.9706601813004</v>
      </c>
      <c r="D786" s="304">
        <f t="shared" si="12"/>
        <v>219012.93933981869</v>
      </c>
      <c r="E786" s="305">
        <v>45992</v>
      </c>
      <c r="F786" s="302" t="s">
        <v>69</v>
      </c>
      <c r="G786" s="302" t="s">
        <v>70</v>
      </c>
      <c r="H786" s="302" t="s">
        <v>855</v>
      </c>
      <c r="I786" s="302" t="s">
        <v>216</v>
      </c>
      <c r="J786" s="302">
        <v>135600</v>
      </c>
      <c r="K786" s="302" t="s">
        <v>103</v>
      </c>
      <c r="L786" s="302">
        <v>38230077</v>
      </c>
      <c r="M786" s="302" t="s">
        <v>1119</v>
      </c>
      <c r="N786" s="305">
        <v>45160</v>
      </c>
      <c r="O786" s="305">
        <v>44927</v>
      </c>
      <c r="P786" s="302" t="s">
        <v>1116</v>
      </c>
    </row>
    <row r="787" spans="1:16">
      <c r="A787" s="303">
        <v>58100</v>
      </c>
      <c r="B787" s="303">
        <v>345928.41000000003</v>
      </c>
      <c r="C787" s="303">
        <v>11947.8241737963</v>
      </c>
      <c r="D787" s="304">
        <f t="shared" si="12"/>
        <v>333980.58582620375</v>
      </c>
      <c r="E787" s="305">
        <v>45992</v>
      </c>
      <c r="F787" s="302" t="s">
        <v>69</v>
      </c>
      <c r="G787" s="302" t="s">
        <v>70</v>
      </c>
      <c r="H787" s="302" t="s">
        <v>855</v>
      </c>
      <c r="I787" s="302" t="s">
        <v>216</v>
      </c>
      <c r="J787" s="302">
        <v>135600</v>
      </c>
      <c r="K787" s="302" t="s">
        <v>127</v>
      </c>
      <c r="L787" s="302">
        <v>38230107</v>
      </c>
      <c r="M787" s="302" t="s">
        <v>873</v>
      </c>
      <c r="N787" s="305">
        <v>45160</v>
      </c>
      <c r="O787" s="305">
        <v>44927</v>
      </c>
      <c r="P787" s="302" t="s">
        <v>1116</v>
      </c>
    </row>
    <row r="788" spans="1:16">
      <c r="A788" s="303">
        <v>0</v>
      </c>
      <c r="B788" s="303">
        <v>0</v>
      </c>
      <c r="C788" s="303">
        <v>0</v>
      </c>
      <c r="D788" s="304">
        <f t="shared" si="12"/>
        <v>0</v>
      </c>
      <c r="E788" s="305">
        <v>45992</v>
      </c>
      <c r="F788" s="302" t="s">
        <v>69</v>
      </c>
      <c r="G788" s="302" t="s">
        <v>70</v>
      </c>
      <c r="H788" s="302" t="s">
        <v>855</v>
      </c>
      <c r="I788" s="302" t="s">
        <v>216</v>
      </c>
      <c r="J788" s="302">
        <v>135600</v>
      </c>
      <c r="K788" s="302" t="s">
        <v>84</v>
      </c>
      <c r="L788" s="302">
        <v>38204607</v>
      </c>
      <c r="M788" s="302" t="s">
        <v>1117</v>
      </c>
      <c r="N788" s="305">
        <v>45160</v>
      </c>
      <c r="O788" s="305">
        <v>45231</v>
      </c>
      <c r="P788" s="302" t="s">
        <v>1116</v>
      </c>
    </row>
    <row r="789" spans="1:16">
      <c r="A789" s="303">
        <v>0</v>
      </c>
      <c r="B789" s="303">
        <v>0</v>
      </c>
      <c r="C789" s="303">
        <v>0</v>
      </c>
      <c r="D789" s="304">
        <f t="shared" si="12"/>
        <v>0</v>
      </c>
      <c r="E789" s="305">
        <v>45992</v>
      </c>
      <c r="F789" s="302" t="s">
        <v>69</v>
      </c>
      <c r="G789" s="302" t="s">
        <v>70</v>
      </c>
      <c r="H789" s="302" t="s">
        <v>855</v>
      </c>
      <c r="I789" s="302" t="s">
        <v>216</v>
      </c>
      <c r="J789" s="302">
        <v>135600</v>
      </c>
      <c r="K789" s="302" t="s">
        <v>84</v>
      </c>
      <c r="L789" s="302">
        <v>37723775</v>
      </c>
      <c r="M789" s="302" t="s">
        <v>1117</v>
      </c>
      <c r="N789" s="305">
        <v>45160</v>
      </c>
      <c r="O789" s="305">
        <v>45139</v>
      </c>
      <c r="P789" s="302" t="s">
        <v>1116</v>
      </c>
    </row>
    <row r="790" spans="1:16">
      <c r="A790" s="303">
        <v>0</v>
      </c>
      <c r="B790" s="303">
        <v>0</v>
      </c>
      <c r="C790" s="303">
        <v>0</v>
      </c>
      <c r="D790" s="304">
        <f t="shared" si="12"/>
        <v>0</v>
      </c>
      <c r="E790" s="305">
        <v>45992</v>
      </c>
      <c r="F790" s="302" t="s">
        <v>69</v>
      </c>
      <c r="G790" s="302" t="s">
        <v>70</v>
      </c>
      <c r="H790" s="302" t="s">
        <v>855</v>
      </c>
      <c r="I790" s="302" t="s">
        <v>216</v>
      </c>
      <c r="J790" s="302">
        <v>135600</v>
      </c>
      <c r="K790" s="302" t="s">
        <v>84</v>
      </c>
      <c r="L790" s="302">
        <v>38071706</v>
      </c>
      <c r="M790" s="302" t="s">
        <v>1117</v>
      </c>
      <c r="N790" s="305">
        <v>45160</v>
      </c>
      <c r="O790" s="305">
        <v>45200</v>
      </c>
      <c r="P790" s="302" t="s">
        <v>1116</v>
      </c>
    </row>
    <row r="791" spans="1:16">
      <c r="A791" s="303">
        <v>10600</v>
      </c>
      <c r="B791" s="303">
        <v>32791.5</v>
      </c>
      <c r="C791" s="303">
        <v>1132.5669273449998</v>
      </c>
      <c r="D791" s="304">
        <f t="shared" si="12"/>
        <v>31658.933072655</v>
      </c>
      <c r="E791" s="305">
        <v>45992</v>
      </c>
      <c r="F791" s="302" t="s">
        <v>69</v>
      </c>
      <c r="G791" s="302" t="s">
        <v>70</v>
      </c>
      <c r="H791" s="302" t="s">
        <v>855</v>
      </c>
      <c r="I791" s="302" t="s">
        <v>216</v>
      </c>
      <c r="J791" s="302">
        <v>135600</v>
      </c>
      <c r="K791" s="302" t="s">
        <v>129</v>
      </c>
      <c r="L791" s="302">
        <v>38230083</v>
      </c>
      <c r="M791" s="302" t="s">
        <v>874</v>
      </c>
      <c r="N791" s="305">
        <v>45160</v>
      </c>
      <c r="O791" s="305">
        <v>44927</v>
      </c>
      <c r="P791" s="302" t="s">
        <v>1116</v>
      </c>
    </row>
    <row r="792" spans="1:16">
      <c r="A792" s="303">
        <v>249</v>
      </c>
      <c r="B792" s="303">
        <v>215455.36000000002</v>
      </c>
      <c r="C792" s="303">
        <v>7441.4898694848007</v>
      </c>
      <c r="D792" s="304">
        <f t="shared" si="12"/>
        <v>208013.87013051522</v>
      </c>
      <c r="E792" s="305">
        <v>45992</v>
      </c>
      <c r="F792" s="302" t="s">
        <v>69</v>
      </c>
      <c r="G792" s="302" t="s">
        <v>70</v>
      </c>
      <c r="H792" s="302" t="s">
        <v>855</v>
      </c>
      <c r="I792" s="302" t="s">
        <v>216</v>
      </c>
      <c r="J792" s="302">
        <v>135600</v>
      </c>
      <c r="K792" s="302" t="s">
        <v>98</v>
      </c>
      <c r="L792" s="302">
        <v>38230104</v>
      </c>
      <c r="M792" s="302" t="s">
        <v>875</v>
      </c>
      <c r="N792" s="305">
        <v>45160</v>
      </c>
      <c r="O792" s="305">
        <v>44927</v>
      </c>
      <c r="P792" s="302" t="s">
        <v>1116</v>
      </c>
    </row>
    <row r="793" spans="1:16">
      <c r="A793" s="303">
        <v>2500</v>
      </c>
      <c r="B793" s="303">
        <v>3319.96</v>
      </c>
      <c r="C793" s="303">
        <v>114.6662060628</v>
      </c>
      <c r="D793" s="304">
        <f t="shared" si="12"/>
        <v>3205.2937939372</v>
      </c>
      <c r="E793" s="305">
        <v>45992</v>
      </c>
      <c r="F793" s="302" t="s">
        <v>69</v>
      </c>
      <c r="G793" s="302" t="s">
        <v>70</v>
      </c>
      <c r="H793" s="302" t="s">
        <v>855</v>
      </c>
      <c r="I793" s="302" t="s">
        <v>216</v>
      </c>
      <c r="J793" s="302">
        <v>135600</v>
      </c>
      <c r="K793" s="302" t="s">
        <v>99</v>
      </c>
      <c r="L793" s="302">
        <v>38230080</v>
      </c>
      <c r="M793" s="302" t="s">
        <v>876</v>
      </c>
      <c r="N793" s="305">
        <v>45160</v>
      </c>
      <c r="O793" s="305">
        <v>44927</v>
      </c>
      <c r="P793" s="302" t="s">
        <v>1116</v>
      </c>
    </row>
    <row r="794" spans="1:16">
      <c r="A794" s="303">
        <v>606</v>
      </c>
      <c r="B794" s="303">
        <v>28703.18</v>
      </c>
      <c r="C794" s="303">
        <v>991.36277320739998</v>
      </c>
      <c r="D794" s="304">
        <f t="shared" si="12"/>
        <v>27711.817226792602</v>
      </c>
      <c r="E794" s="305">
        <v>45992</v>
      </c>
      <c r="F794" s="302" t="s">
        <v>69</v>
      </c>
      <c r="G794" s="302" t="s">
        <v>70</v>
      </c>
      <c r="H794" s="302" t="s">
        <v>855</v>
      </c>
      <c r="I794" s="302" t="s">
        <v>216</v>
      </c>
      <c r="J794" s="302">
        <v>135600</v>
      </c>
      <c r="K794" s="302" t="s">
        <v>92</v>
      </c>
      <c r="L794" s="302">
        <v>38230089</v>
      </c>
      <c r="M794" s="302" t="s">
        <v>877</v>
      </c>
      <c r="N794" s="305">
        <v>45160</v>
      </c>
      <c r="O794" s="305">
        <v>44927</v>
      </c>
      <c r="P794" s="302" t="s">
        <v>1116</v>
      </c>
    </row>
    <row r="795" spans="1:16">
      <c r="A795" s="303">
        <v>3</v>
      </c>
      <c r="B795" s="303">
        <v>880.18000000000006</v>
      </c>
      <c r="C795" s="303">
        <v>30.4000353174</v>
      </c>
      <c r="D795" s="304">
        <f t="shared" si="12"/>
        <v>849.77996468260005</v>
      </c>
      <c r="E795" s="305">
        <v>45992</v>
      </c>
      <c r="F795" s="302" t="s">
        <v>69</v>
      </c>
      <c r="G795" s="302" t="s">
        <v>70</v>
      </c>
      <c r="H795" s="302" t="s">
        <v>855</v>
      </c>
      <c r="I795" s="302" t="s">
        <v>216</v>
      </c>
      <c r="J795" s="302">
        <v>135600</v>
      </c>
      <c r="K795" s="302" t="s">
        <v>218</v>
      </c>
      <c r="L795" s="302">
        <v>38230098</v>
      </c>
      <c r="M795" s="302" t="s">
        <v>1120</v>
      </c>
      <c r="N795" s="305">
        <v>45160</v>
      </c>
      <c r="O795" s="305">
        <v>44927</v>
      </c>
      <c r="P795" s="302" t="s">
        <v>1116</v>
      </c>
    </row>
    <row r="796" spans="1:16">
      <c r="A796" s="303">
        <v>0</v>
      </c>
      <c r="B796" s="303">
        <v>0</v>
      </c>
      <c r="C796" s="303">
        <v>0</v>
      </c>
      <c r="D796" s="304">
        <f t="shared" si="12"/>
        <v>0</v>
      </c>
      <c r="E796" s="305">
        <v>45992</v>
      </c>
      <c r="F796" s="302" t="s">
        <v>69</v>
      </c>
      <c r="G796" s="302" t="s">
        <v>70</v>
      </c>
      <c r="H796" s="302" t="s">
        <v>855</v>
      </c>
      <c r="I796" s="302" t="s">
        <v>219</v>
      </c>
      <c r="J796" s="302">
        <v>135001</v>
      </c>
      <c r="K796" s="302" t="s">
        <v>84</v>
      </c>
      <c r="L796" s="302">
        <v>32328201</v>
      </c>
      <c r="M796" s="302" t="s">
        <v>1121</v>
      </c>
      <c r="N796" s="305">
        <v>44211</v>
      </c>
      <c r="O796" s="305">
        <v>44197</v>
      </c>
      <c r="P796" s="302" t="s">
        <v>1122</v>
      </c>
    </row>
    <row r="797" spans="1:16">
      <c r="A797" s="303">
        <v>1</v>
      </c>
      <c r="B797" s="303">
        <v>4057.59</v>
      </c>
      <c r="C797" s="303">
        <v>-3.8628256799999997E-2</v>
      </c>
      <c r="D797" s="304">
        <f t="shared" si="12"/>
        <v>4057.6286282568003</v>
      </c>
      <c r="E797" s="305">
        <v>45992</v>
      </c>
      <c r="F797" s="302" t="s">
        <v>69</v>
      </c>
      <c r="G797" s="302" t="s">
        <v>70</v>
      </c>
      <c r="H797" s="302" t="s">
        <v>855</v>
      </c>
      <c r="I797" s="302" t="s">
        <v>219</v>
      </c>
      <c r="J797" s="302">
        <v>135002</v>
      </c>
      <c r="K797" s="302" t="s">
        <v>136</v>
      </c>
      <c r="L797" s="302">
        <v>21749081</v>
      </c>
      <c r="M797" s="302" t="s">
        <v>1123</v>
      </c>
      <c r="N797" s="305">
        <v>40010</v>
      </c>
      <c r="O797" s="305">
        <v>39995</v>
      </c>
      <c r="P797" s="302" t="s">
        <v>880</v>
      </c>
    </row>
    <row r="798" spans="1:16">
      <c r="A798" s="303">
        <v>1</v>
      </c>
      <c r="B798" s="303">
        <v>3800</v>
      </c>
      <c r="C798" s="303">
        <v>-3.6176E-2</v>
      </c>
      <c r="D798" s="304">
        <f t="shared" si="12"/>
        <v>3800.0361760000001</v>
      </c>
      <c r="E798" s="305">
        <v>45992</v>
      </c>
      <c r="F798" s="302" t="s">
        <v>69</v>
      </c>
      <c r="G798" s="302" t="s">
        <v>70</v>
      </c>
      <c r="H798" s="302" t="s">
        <v>855</v>
      </c>
      <c r="I798" s="302" t="s">
        <v>219</v>
      </c>
      <c r="J798" s="302">
        <v>135002</v>
      </c>
      <c r="K798" s="302" t="s">
        <v>136</v>
      </c>
      <c r="L798" s="302">
        <v>21749067</v>
      </c>
      <c r="M798" s="302" t="s">
        <v>1128</v>
      </c>
      <c r="N798" s="305">
        <v>40010</v>
      </c>
      <c r="O798" s="305">
        <v>39995</v>
      </c>
      <c r="P798" s="302" t="s">
        <v>880</v>
      </c>
    </row>
    <row r="799" spans="1:16">
      <c r="A799" s="303">
        <v>0</v>
      </c>
      <c r="B799" s="303">
        <v>10000</v>
      </c>
      <c r="C799" s="303">
        <v>-2.5900000000000003E-2</v>
      </c>
      <c r="D799" s="304">
        <f t="shared" si="12"/>
        <v>10000.025900000001</v>
      </c>
      <c r="E799" s="305">
        <v>45992</v>
      </c>
      <c r="F799" s="302" t="s">
        <v>69</v>
      </c>
      <c r="G799" s="302" t="s">
        <v>70</v>
      </c>
      <c r="H799" s="302" t="s">
        <v>855</v>
      </c>
      <c r="I799" s="302" t="s">
        <v>219</v>
      </c>
      <c r="J799" s="302">
        <v>135002</v>
      </c>
      <c r="K799" s="302" t="s">
        <v>136</v>
      </c>
      <c r="L799" s="302">
        <v>33535114</v>
      </c>
      <c r="M799" s="302" t="s">
        <v>864</v>
      </c>
      <c r="N799" s="305">
        <v>44211</v>
      </c>
      <c r="O799" s="305">
        <v>44197</v>
      </c>
      <c r="P799" s="302" t="s">
        <v>1122</v>
      </c>
    </row>
    <row r="800" spans="1:16">
      <c r="A800" s="303">
        <v>1</v>
      </c>
      <c r="B800" s="303">
        <v>12875</v>
      </c>
      <c r="C800" s="303">
        <v>-0.12257</v>
      </c>
      <c r="D800" s="304">
        <f t="shared" si="12"/>
        <v>12875.12257</v>
      </c>
      <c r="E800" s="305">
        <v>45992</v>
      </c>
      <c r="F800" s="302" t="s">
        <v>69</v>
      </c>
      <c r="G800" s="302" t="s">
        <v>70</v>
      </c>
      <c r="H800" s="302" t="s">
        <v>855</v>
      </c>
      <c r="I800" s="302" t="s">
        <v>219</v>
      </c>
      <c r="J800" s="302">
        <v>135002</v>
      </c>
      <c r="K800" s="302" t="s">
        <v>136</v>
      </c>
      <c r="L800" s="302">
        <v>21749046</v>
      </c>
      <c r="M800" s="302" t="s">
        <v>1125</v>
      </c>
      <c r="N800" s="305">
        <v>40010</v>
      </c>
      <c r="O800" s="305">
        <v>39995</v>
      </c>
      <c r="P800" s="302" t="s">
        <v>880</v>
      </c>
    </row>
    <row r="801" spans="1:16">
      <c r="A801" s="303">
        <v>1</v>
      </c>
      <c r="B801" s="303">
        <v>5969.67</v>
      </c>
      <c r="C801" s="303">
        <v>-5.6831258400000001E-2</v>
      </c>
      <c r="D801" s="304">
        <f t="shared" si="12"/>
        <v>5969.7268312584001</v>
      </c>
      <c r="E801" s="305">
        <v>45992</v>
      </c>
      <c r="F801" s="302" t="s">
        <v>69</v>
      </c>
      <c r="G801" s="302" t="s">
        <v>70</v>
      </c>
      <c r="H801" s="302" t="s">
        <v>855</v>
      </c>
      <c r="I801" s="302" t="s">
        <v>219</v>
      </c>
      <c r="J801" s="302">
        <v>135002</v>
      </c>
      <c r="K801" s="302" t="s">
        <v>136</v>
      </c>
      <c r="L801" s="302">
        <v>21749088</v>
      </c>
      <c r="M801" s="302" t="s">
        <v>1126</v>
      </c>
      <c r="N801" s="305">
        <v>40010</v>
      </c>
      <c r="O801" s="305">
        <v>39995</v>
      </c>
      <c r="P801" s="302" t="s">
        <v>880</v>
      </c>
    </row>
    <row r="802" spans="1:16">
      <c r="A802" s="303">
        <v>1</v>
      </c>
      <c r="B802" s="303">
        <v>8983.380000000001</v>
      </c>
      <c r="C802" s="303">
        <v>-8.5521777600000001E-2</v>
      </c>
      <c r="D802" s="304">
        <f t="shared" si="12"/>
        <v>8983.4655217776017</v>
      </c>
      <c r="E802" s="305">
        <v>45992</v>
      </c>
      <c r="F802" s="302" t="s">
        <v>69</v>
      </c>
      <c r="G802" s="302" t="s">
        <v>70</v>
      </c>
      <c r="H802" s="302" t="s">
        <v>855</v>
      </c>
      <c r="I802" s="302" t="s">
        <v>219</v>
      </c>
      <c r="J802" s="302">
        <v>135002</v>
      </c>
      <c r="K802" s="302" t="s">
        <v>136</v>
      </c>
      <c r="L802" s="302">
        <v>21749074</v>
      </c>
      <c r="M802" s="302" t="s">
        <v>1127</v>
      </c>
      <c r="N802" s="305">
        <v>40010</v>
      </c>
      <c r="O802" s="305">
        <v>39995</v>
      </c>
      <c r="P802" s="302" t="s">
        <v>880</v>
      </c>
    </row>
    <row r="803" spans="1:16">
      <c r="A803" s="303">
        <v>1</v>
      </c>
      <c r="B803" s="303">
        <v>7358.4000000000005</v>
      </c>
      <c r="C803" s="303">
        <v>-7.0051968000000006E-2</v>
      </c>
      <c r="D803" s="304">
        <f t="shared" si="12"/>
        <v>7358.4700519680009</v>
      </c>
      <c r="E803" s="305">
        <v>45992</v>
      </c>
      <c r="F803" s="302" t="s">
        <v>69</v>
      </c>
      <c r="G803" s="302" t="s">
        <v>70</v>
      </c>
      <c r="H803" s="302" t="s">
        <v>855</v>
      </c>
      <c r="I803" s="302" t="s">
        <v>219</v>
      </c>
      <c r="J803" s="302">
        <v>135002</v>
      </c>
      <c r="K803" s="302" t="s">
        <v>136</v>
      </c>
      <c r="L803" s="302">
        <v>21749095</v>
      </c>
      <c r="M803" s="302" t="s">
        <v>1124</v>
      </c>
      <c r="N803" s="305">
        <v>40010</v>
      </c>
      <c r="O803" s="305">
        <v>39995</v>
      </c>
      <c r="P803" s="302" t="s">
        <v>880</v>
      </c>
    </row>
    <row r="804" spans="1:16">
      <c r="A804" s="303">
        <v>0</v>
      </c>
      <c r="B804" s="303">
        <v>0</v>
      </c>
      <c r="C804" s="303">
        <v>0</v>
      </c>
      <c r="D804" s="304">
        <f t="shared" si="12"/>
        <v>0</v>
      </c>
      <c r="E804" s="305">
        <v>45992</v>
      </c>
      <c r="F804" s="302" t="s">
        <v>69</v>
      </c>
      <c r="G804" s="302" t="s">
        <v>70</v>
      </c>
      <c r="H804" s="302" t="s">
        <v>855</v>
      </c>
      <c r="I804" s="302" t="s">
        <v>219</v>
      </c>
      <c r="J804" s="302">
        <v>135500</v>
      </c>
      <c r="K804" s="302" t="s">
        <v>83</v>
      </c>
      <c r="L804" s="302">
        <v>21749006</v>
      </c>
      <c r="M804" s="302" t="s">
        <v>879</v>
      </c>
      <c r="N804" s="305">
        <v>38473</v>
      </c>
      <c r="O804" s="305">
        <v>38353</v>
      </c>
      <c r="P804" s="302" t="s">
        <v>880</v>
      </c>
    </row>
    <row r="805" spans="1:16">
      <c r="A805" s="303">
        <v>0</v>
      </c>
      <c r="B805" s="303">
        <v>0</v>
      </c>
      <c r="C805" s="303">
        <v>0</v>
      </c>
      <c r="D805" s="304">
        <f t="shared" si="12"/>
        <v>0</v>
      </c>
      <c r="E805" s="305">
        <v>45992</v>
      </c>
      <c r="F805" s="302" t="s">
        <v>69</v>
      </c>
      <c r="G805" s="302" t="s">
        <v>70</v>
      </c>
      <c r="H805" s="302" t="s">
        <v>855</v>
      </c>
      <c r="I805" s="302" t="s">
        <v>219</v>
      </c>
      <c r="J805" s="302">
        <v>135500</v>
      </c>
      <c r="K805" s="302" t="s">
        <v>83</v>
      </c>
      <c r="L805" s="302">
        <v>21746992</v>
      </c>
      <c r="M805" s="302" t="s">
        <v>879</v>
      </c>
      <c r="N805" s="305">
        <v>23559</v>
      </c>
      <c r="O805" s="305">
        <v>23559</v>
      </c>
      <c r="P805" s="302" t="s">
        <v>880</v>
      </c>
    </row>
    <row r="806" spans="1:16">
      <c r="A806" s="303">
        <v>0</v>
      </c>
      <c r="B806" s="303">
        <v>0</v>
      </c>
      <c r="C806" s="303">
        <v>0</v>
      </c>
      <c r="D806" s="304">
        <f t="shared" si="12"/>
        <v>0</v>
      </c>
      <c r="E806" s="305">
        <v>45992</v>
      </c>
      <c r="F806" s="302" t="s">
        <v>69</v>
      </c>
      <c r="G806" s="302" t="s">
        <v>70</v>
      </c>
      <c r="H806" s="302" t="s">
        <v>855</v>
      </c>
      <c r="I806" s="302" t="s">
        <v>219</v>
      </c>
      <c r="J806" s="302">
        <v>135500</v>
      </c>
      <c r="K806" s="302" t="s">
        <v>83</v>
      </c>
      <c r="L806" s="302">
        <v>21747020</v>
      </c>
      <c r="M806" s="302" t="s">
        <v>879</v>
      </c>
      <c r="N806" s="305">
        <v>26481</v>
      </c>
      <c r="O806" s="305">
        <v>26481</v>
      </c>
      <c r="P806" s="302" t="s">
        <v>880</v>
      </c>
    </row>
    <row r="807" spans="1:16">
      <c r="A807" s="303">
        <v>0</v>
      </c>
      <c r="B807" s="303">
        <v>0</v>
      </c>
      <c r="C807" s="303">
        <v>0</v>
      </c>
      <c r="D807" s="304">
        <f t="shared" si="12"/>
        <v>0</v>
      </c>
      <c r="E807" s="305">
        <v>45992</v>
      </c>
      <c r="F807" s="302" t="s">
        <v>69</v>
      </c>
      <c r="G807" s="302" t="s">
        <v>70</v>
      </c>
      <c r="H807" s="302" t="s">
        <v>855</v>
      </c>
      <c r="I807" s="302" t="s">
        <v>219</v>
      </c>
      <c r="J807" s="302">
        <v>135500</v>
      </c>
      <c r="K807" s="302" t="s">
        <v>83</v>
      </c>
      <c r="L807" s="302">
        <v>21748952</v>
      </c>
      <c r="M807" s="302" t="s">
        <v>879</v>
      </c>
      <c r="N807" s="305">
        <v>28307</v>
      </c>
      <c r="O807" s="305">
        <v>28307</v>
      </c>
      <c r="P807" s="302" t="s">
        <v>880</v>
      </c>
    </row>
    <row r="808" spans="1:16">
      <c r="A808" s="303">
        <v>0</v>
      </c>
      <c r="B808" s="303">
        <v>0</v>
      </c>
      <c r="C808" s="303">
        <v>0</v>
      </c>
      <c r="D808" s="304">
        <f t="shared" si="12"/>
        <v>0</v>
      </c>
      <c r="E808" s="305">
        <v>45992</v>
      </c>
      <c r="F808" s="302" t="s">
        <v>69</v>
      </c>
      <c r="G808" s="302" t="s">
        <v>70</v>
      </c>
      <c r="H808" s="302" t="s">
        <v>855</v>
      </c>
      <c r="I808" s="302" t="s">
        <v>219</v>
      </c>
      <c r="J808" s="302">
        <v>135500</v>
      </c>
      <c r="K808" s="302" t="s">
        <v>83</v>
      </c>
      <c r="L808" s="302">
        <v>21746985</v>
      </c>
      <c r="M808" s="302" t="s">
        <v>879</v>
      </c>
      <c r="N808" s="305">
        <v>23559</v>
      </c>
      <c r="O808" s="305">
        <v>23559</v>
      </c>
      <c r="P808" s="302" t="s">
        <v>880</v>
      </c>
    </row>
    <row r="809" spans="1:16">
      <c r="A809" s="303">
        <v>0</v>
      </c>
      <c r="B809" s="303">
        <v>0</v>
      </c>
      <c r="C809" s="303">
        <v>0</v>
      </c>
      <c r="D809" s="304">
        <f t="shared" si="12"/>
        <v>0</v>
      </c>
      <c r="E809" s="305">
        <v>45992</v>
      </c>
      <c r="F809" s="302" t="s">
        <v>69</v>
      </c>
      <c r="G809" s="302" t="s">
        <v>70</v>
      </c>
      <c r="H809" s="302" t="s">
        <v>855</v>
      </c>
      <c r="I809" s="302" t="s">
        <v>219</v>
      </c>
      <c r="J809" s="302">
        <v>135500</v>
      </c>
      <c r="K809" s="302" t="s">
        <v>83</v>
      </c>
      <c r="L809" s="302">
        <v>21748968</v>
      </c>
      <c r="M809" s="302" t="s">
        <v>879</v>
      </c>
      <c r="N809" s="305">
        <v>38261</v>
      </c>
      <c r="O809" s="305">
        <v>37987</v>
      </c>
      <c r="P809" s="302" t="s">
        <v>880</v>
      </c>
    </row>
    <row r="810" spans="1:16">
      <c r="A810" s="303">
        <v>0</v>
      </c>
      <c r="B810" s="303">
        <v>0</v>
      </c>
      <c r="C810" s="303">
        <v>0</v>
      </c>
      <c r="D810" s="304">
        <f t="shared" si="12"/>
        <v>0</v>
      </c>
      <c r="E810" s="305">
        <v>45992</v>
      </c>
      <c r="F810" s="302" t="s">
        <v>69</v>
      </c>
      <c r="G810" s="302" t="s">
        <v>70</v>
      </c>
      <c r="H810" s="302" t="s">
        <v>855</v>
      </c>
      <c r="I810" s="302" t="s">
        <v>219</v>
      </c>
      <c r="J810" s="302">
        <v>135500</v>
      </c>
      <c r="K810" s="302" t="s">
        <v>83</v>
      </c>
      <c r="L810" s="302">
        <v>21749032</v>
      </c>
      <c r="M810" s="302" t="s">
        <v>879</v>
      </c>
      <c r="N810" s="305">
        <v>38887</v>
      </c>
      <c r="O810" s="305">
        <v>38718</v>
      </c>
      <c r="P810" s="302" t="s">
        <v>880</v>
      </c>
    </row>
    <row r="811" spans="1:16">
      <c r="A811" s="303">
        <v>0</v>
      </c>
      <c r="B811" s="303">
        <v>0</v>
      </c>
      <c r="C811" s="303">
        <v>0</v>
      </c>
      <c r="D811" s="304">
        <f t="shared" si="12"/>
        <v>0</v>
      </c>
      <c r="E811" s="305">
        <v>45992</v>
      </c>
      <c r="F811" s="302" t="s">
        <v>69</v>
      </c>
      <c r="G811" s="302" t="s">
        <v>70</v>
      </c>
      <c r="H811" s="302" t="s">
        <v>855</v>
      </c>
      <c r="I811" s="302" t="s">
        <v>219</v>
      </c>
      <c r="J811" s="302">
        <v>135500</v>
      </c>
      <c r="K811" s="302" t="s">
        <v>221</v>
      </c>
      <c r="L811" s="302">
        <v>21749109</v>
      </c>
      <c r="M811" s="302" t="s">
        <v>1129</v>
      </c>
      <c r="N811" s="305">
        <v>40708</v>
      </c>
      <c r="O811" s="305">
        <v>40544</v>
      </c>
      <c r="P811" s="302" t="s">
        <v>880</v>
      </c>
    </row>
    <row r="812" spans="1:16">
      <c r="A812" s="303">
        <v>30</v>
      </c>
      <c r="B812" s="303">
        <v>84952.74</v>
      </c>
      <c r="C812" s="303">
        <v>3440.1603567725997</v>
      </c>
      <c r="D812" s="304">
        <f t="shared" si="12"/>
        <v>81512.579643227407</v>
      </c>
      <c r="E812" s="305">
        <v>45992</v>
      </c>
      <c r="F812" s="302" t="s">
        <v>69</v>
      </c>
      <c r="G812" s="302" t="s">
        <v>70</v>
      </c>
      <c r="H812" s="302" t="s">
        <v>855</v>
      </c>
      <c r="I812" s="302" t="s">
        <v>219</v>
      </c>
      <c r="J812" s="302">
        <v>135500</v>
      </c>
      <c r="K812" s="302" t="s">
        <v>169</v>
      </c>
      <c r="L812" s="302">
        <v>33535085</v>
      </c>
      <c r="M812" s="302" t="s">
        <v>894</v>
      </c>
      <c r="N812" s="305">
        <v>44211</v>
      </c>
      <c r="O812" s="305">
        <v>44197</v>
      </c>
      <c r="P812" s="302" t="s">
        <v>1122</v>
      </c>
    </row>
    <row r="813" spans="1:16">
      <c r="A813" s="303">
        <v>0</v>
      </c>
      <c r="B813" s="303">
        <v>0</v>
      </c>
      <c r="C813" s="303">
        <v>0</v>
      </c>
      <c r="D813" s="304">
        <f t="shared" si="12"/>
        <v>0</v>
      </c>
      <c r="E813" s="305">
        <v>45992</v>
      </c>
      <c r="F813" s="302" t="s">
        <v>69</v>
      </c>
      <c r="G813" s="302" t="s">
        <v>70</v>
      </c>
      <c r="H813" s="302" t="s">
        <v>855</v>
      </c>
      <c r="I813" s="302" t="s">
        <v>219</v>
      </c>
      <c r="J813" s="302">
        <v>135500</v>
      </c>
      <c r="K813" s="302" t="s">
        <v>84</v>
      </c>
      <c r="L813" s="302">
        <v>32328205</v>
      </c>
      <c r="M813" s="302" t="s">
        <v>1121</v>
      </c>
      <c r="N813" s="305">
        <v>44211</v>
      </c>
      <c r="O813" s="305">
        <v>44197</v>
      </c>
      <c r="P813" s="302" t="s">
        <v>1122</v>
      </c>
    </row>
    <row r="814" spans="1:16">
      <c r="A814" s="303">
        <v>0</v>
      </c>
      <c r="B814" s="303">
        <v>0</v>
      </c>
      <c r="C814" s="303">
        <v>0</v>
      </c>
      <c r="D814" s="304">
        <f t="shared" si="12"/>
        <v>0</v>
      </c>
      <c r="E814" s="305">
        <v>45992</v>
      </c>
      <c r="F814" s="302" t="s">
        <v>69</v>
      </c>
      <c r="G814" s="302" t="s">
        <v>70</v>
      </c>
      <c r="H814" s="302" t="s">
        <v>855</v>
      </c>
      <c r="I814" s="302" t="s">
        <v>219</v>
      </c>
      <c r="J814" s="302">
        <v>135500</v>
      </c>
      <c r="K814" s="302" t="s">
        <v>84</v>
      </c>
      <c r="L814" s="302">
        <v>33035660</v>
      </c>
      <c r="M814" s="302" t="s">
        <v>1121</v>
      </c>
      <c r="N814" s="305">
        <v>44211</v>
      </c>
      <c r="O814" s="305">
        <v>44287</v>
      </c>
      <c r="P814" s="302" t="s">
        <v>1122</v>
      </c>
    </row>
    <row r="815" spans="1:16">
      <c r="A815" s="303">
        <v>0</v>
      </c>
      <c r="B815" s="303">
        <v>0</v>
      </c>
      <c r="C815" s="303">
        <v>0</v>
      </c>
      <c r="D815" s="304">
        <f t="shared" si="12"/>
        <v>0</v>
      </c>
      <c r="E815" s="305">
        <v>45992</v>
      </c>
      <c r="F815" s="302" t="s">
        <v>69</v>
      </c>
      <c r="G815" s="302" t="s">
        <v>70</v>
      </c>
      <c r="H815" s="302" t="s">
        <v>855</v>
      </c>
      <c r="I815" s="302" t="s">
        <v>219</v>
      </c>
      <c r="J815" s="302">
        <v>135500</v>
      </c>
      <c r="K815" s="302" t="s">
        <v>84</v>
      </c>
      <c r="L815" s="302">
        <v>32855197</v>
      </c>
      <c r="M815" s="302" t="s">
        <v>1121</v>
      </c>
      <c r="N815" s="305">
        <v>44211</v>
      </c>
      <c r="O815" s="305">
        <v>44256</v>
      </c>
      <c r="P815" s="302" t="s">
        <v>1122</v>
      </c>
    </row>
    <row r="816" spans="1:16">
      <c r="A816" s="303">
        <v>3</v>
      </c>
      <c r="B816" s="303">
        <v>436296.56</v>
      </c>
      <c r="C816" s="303">
        <v>17667.824834234401</v>
      </c>
      <c r="D816" s="304">
        <f t="shared" si="12"/>
        <v>418628.73516576563</v>
      </c>
      <c r="E816" s="305">
        <v>45992</v>
      </c>
      <c r="F816" s="302" t="s">
        <v>69</v>
      </c>
      <c r="G816" s="302" t="s">
        <v>70</v>
      </c>
      <c r="H816" s="302" t="s">
        <v>855</v>
      </c>
      <c r="I816" s="302" t="s">
        <v>219</v>
      </c>
      <c r="J816" s="302">
        <v>135500</v>
      </c>
      <c r="K816" s="302" t="s">
        <v>131</v>
      </c>
      <c r="L816" s="302">
        <v>33535102</v>
      </c>
      <c r="M816" s="302" t="s">
        <v>868</v>
      </c>
      <c r="N816" s="305">
        <v>44211</v>
      </c>
      <c r="O816" s="305">
        <v>44197</v>
      </c>
      <c r="P816" s="302" t="s">
        <v>1122</v>
      </c>
    </row>
    <row r="817" spans="1:16">
      <c r="A817" s="303">
        <v>0</v>
      </c>
      <c r="B817" s="303">
        <v>0</v>
      </c>
      <c r="C817" s="303">
        <v>0</v>
      </c>
      <c r="D817" s="304">
        <f t="shared" si="12"/>
        <v>0</v>
      </c>
      <c r="E817" s="305">
        <v>45992</v>
      </c>
      <c r="F817" s="302" t="s">
        <v>69</v>
      </c>
      <c r="G817" s="302" t="s">
        <v>70</v>
      </c>
      <c r="H817" s="302" t="s">
        <v>855</v>
      </c>
      <c r="I817" s="302" t="s">
        <v>219</v>
      </c>
      <c r="J817" s="302">
        <v>135500</v>
      </c>
      <c r="K817" s="302" t="s">
        <v>108</v>
      </c>
      <c r="L817" s="302">
        <v>21749060</v>
      </c>
      <c r="M817" s="302" t="s">
        <v>1130</v>
      </c>
      <c r="N817" s="305">
        <v>40010</v>
      </c>
      <c r="O817" s="305">
        <v>39814</v>
      </c>
      <c r="P817" s="302" t="s">
        <v>880</v>
      </c>
    </row>
    <row r="818" spans="1:16">
      <c r="A818" s="303">
        <v>52</v>
      </c>
      <c r="B818" s="303">
        <v>311587.58</v>
      </c>
      <c r="C818" s="303">
        <v>12617.735936224199</v>
      </c>
      <c r="D818" s="304">
        <f t="shared" si="12"/>
        <v>298969.84406377585</v>
      </c>
      <c r="E818" s="305">
        <v>45992</v>
      </c>
      <c r="F818" s="302" t="s">
        <v>69</v>
      </c>
      <c r="G818" s="302" t="s">
        <v>70</v>
      </c>
      <c r="H818" s="302" t="s">
        <v>855</v>
      </c>
      <c r="I818" s="302" t="s">
        <v>219</v>
      </c>
      <c r="J818" s="302">
        <v>135500</v>
      </c>
      <c r="K818" s="302" t="s">
        <v>135</v>
      </c>
      <c r="L818" s="302">
        <v>33535091</v>
      </c>
      <c r="M818" s="302" t="s">
        <v>1131</v>
      </c>
      <c r="N818" s="305">
        <v>44211</v>
      </c>
      <c r="O818" s="305">
        <v>44197</v>
      </c>
      <c r="P818" s="302" t="s">
        <v>1122</v>
      </c>
    </row>
    <row r="819" spans="1:16">
      <c r="A819" s="303">
        <v>0</v>
      </c>
      <c r="B819" s="303">
        <v>0</v>
      </c>
      <c r="C819" s="303">
        <v>0</v>
      </c>
      <c r="D819" s="304">
        <f t="shared" si="12"/>
        <v>0</v>
      </c>
      <c r="E819" s="305">
        <v>45992</v>
      </c>
      <c r="F819" s="302" t="s">
        <v>69</v>
      </c>
      <c r="G819" s="302" t="s">
        <v>70</v>
      </c>
      <c r="H819" s="302" t="s">
        <v>855</v>
      </c>
      <c r="I819" s="302" t="s">
        <v>219</v>
      </c>
      <c r="J819" s="302">
        <v>135500</v>
      </c>
      <c r="K819" s="302" t="s">
        <v>135</v>
      </c>
      <c r="L819" s="302">
        <v>21749053</v>
      </c>
      <c r="M819" s="302" t="s">
        <v>872</v>
      </c>
      <c r="N819" s="305">
        <v>41008</v>
      </c>
      <c r="O819" s="305">
        <v>40909</v>
      </c>
      <c r="P819" s="302" t="s">
        <v>880</v>
      </c>
    </row>
    <row r="820" spans="1:16">
      <c r="A820" s="303">
        <v>0</v>
      </c>
      <c r="B820" s="303">
        <v>0</v>
      </c>
      <c r="C820" s="303">
        <v>0</v>
      </c>
      <c r="D820" s="304">
        <f t="shared" si="12"/>
        <v>0</v>
      </c>
      <c r="E820" s="305">
        <v>45992</v>
      </c>
      <c r="F820" s="302" t="s">
        <v>69</v>
      </c>
      <c r="G820" s="302" t="s">
        <v>70</v>
      </c>
      <c r="H820" s="302" t="s">
        <v>855</v>
      </c>
      <c r="I820" s="302" t="s">
        <v>219</v>
      </c>
      <c r="J820" s="302">
        <v>135500</v>
      </c>
      <c r="K820" s="302" t="s">
        <v>86</v>
      </c>
      <c r="L820" s="302">
        <v>21747006</v>
      </c>
      <c r="M820" s="302" t="s">
        <v>885</v>
      </c>
      <c r="N820" s="305">
        <v>23559</v>
      </c>
      <c r="O820" s="305">
        <v>23559</v>
      </c>
      <c r="P820" s="302" t="s">
        <v>880</v>
      </c>
    </row>
    <row r="821" spans="1:16">
      <c r="A821" s="303">
        <v>0</v>
      </c>
      <c r="B821" s="303">
        <v>0</v>
      </c>
      <c r="C821" s="303">
        <v>0</v>
      </c>
      <c r="D821" s="304">
        <f t="shared" si="12"/>
        <v>0</v>
      </c>
      <c r="E821" s="305">
        <v>45992</v>
      </c>
      <c r="F821" s="302" t="s">
        <v>69</v>
      </c>
      <c r="G821" s="302" t="s">
        <v>70</v>
      </c>
      <c r="H821" s="302" t="s">
        <v>855</v>
      </c>
      <c r="I821" s="302" t="s">
        <v>219</v>
      </c>
      <c r="J821" s="302">
        <v>135500</v>
      </c>
      <c r="K821" s="302" t="s">
        <v>86</v>
      </c>
      <c r="L821" s="302">
        <v>21748945</v>
      </c>
      <c r="M821" s="302" t="s">
        <v>885</v>
      </c>
      <c r="N821" s="305">
        <v>28307</v>
      </c>
      <c r="O821" s="305">
        <v>28307</v>
      </c>
      <c r="P821" s="302" t="s">
        <v>880</v>
      </c>
    </row>
    <row r="822" spans="1:16">
      <c r="A822" s="303">
        <v>0</v>
      </c>
      <c r="B822" s="303">
        <v>0</v>
      </c>
      <c r="C822" s="303">
        <v>0</v>
      </c>
      <c r="D822" s="304">
        <f t="shared" si="12"/>
        <v>0</v>
      </c>
      <c r="E822" s="305">
        <v>45992</v>
      </c>
      <c r="F822" s="302" t="s">
        <v>69</v>
      </c>
      <c r="G822" s="302" t="s">
        <v>70</v>
      </c>
      <c r="H822" s="302" t="s">
        <v>855</v>
      </c>
      <c r="I822" s="302" t="s">
        <v>219</v>
      </c>
      <c r="J822" s="302">
        <v>135500</v>
      </c>
      <c r="K822" s="302" t="s">
        <v>86</v>
      </c>
      <c r="L822" s="302">
        <v>21749039</v>
      </c>
      <c r="M822" s="302" t="s">
        <v>885</v>
      </c>
      <c r="N822" s="305">
        <v>38887</v>
      </c>
      <c r="O822" s="305">
        <v>38718</v>
      </c>
      <c r="P822" s="302" t="s">
        <v>880</v>
      </c>
    </row>
    <row r="823" spans="1:16">
      <c r="A823" s="303">
        <v>0</v>
      </c>
      <c r="B823" s="303">
        <v>0</v>
      </c>
      <c r="C823" s="303">
        <v>0</v>
      </c>
      <c r="D823" s="304">
        <f t="shared" si="12"/>
        <v>0</v>
      </c>
      <c r="E823" s="305">
        <v>45992</v>
      </c>
      <c r="F823" s="302" t="s">
        <v>69</v>
      </c>
      <c r="G823" s="302" t="s">
        <v>70</v>
      </c>
      <c r="H823" s="302" t="s">
        <v>855</v>
      </c>
      <c r="I823" s="302" t="s">
        <v>219</v>
      </c>
      <c r="J823" s="302">
        <v>135500</v>
      </c>
      <c r="K823" s="302" t="s">
        <v>86</v>
      </c>
      <c r="L823" s="302">
        <v>21747013</v>
      </c>
      <c r="M823" s="302" t="s">
        <v>885</v>
      </c>
      <c r="N823" s="305">
        <v>23559</v>
      </c>
      <c r="O823" s="305">
        <v>23559</v>
      </c>
      <c r="P823" s="302" t="s">
        <v>880</v>
      </c>
    </row>
    <row r="824" spans="1:16">
      <c r="A824" s="303">
        <v>0</v>
      </c>
      <c r="B824" s="303">
        <v>0</v>
      </c>
      <c r="C824" s="303">
        <v>0</v>
      </c>
      <c r="D824" s="304">
        <f t="shared" si="12"/>
        <v>0</v>
      </c>
      <c r="E824" s="305">
        <v>45992</v>
      </c>
      <c r="F824" s="302" t="s">
        <v>69</v>
      </c>
      <c r="G824" s="302" t="s">
        <v>70</v>
      </c>
      <c r="H824" s="302" t="s">
        <v>855</v>
      </c>
      <c r="I824" s="302" t="s">
        <v>219</v>
      </c>
      <c r="J824" s="302">
        <v>135500</v>
      </c>
      <c r="K824" s="302" t="s">
        <v>86</v>
      </c>
      <c r="L824" s="302">
        <v>21748960</v>
      </c>
      <c r="M824" s="302" t="s">
        <v>885</v>
      </c>
      <c r="N824" s="305">
        <v>31594</v>
      </c>
      <c r="O824" s="305">
        <v>31594</v>
      </c>
      <c r="P824" s="302" t="s">
        <v>880</v>
      </c>
    </row>
    <row r="825" spans="1:16">
      <c r="A825" s="303">
        <v>0</v>
      </c>
      <c r="B825" s="303">
        <v>0</v>
      </c>
      <c r="C825" s="303">
        <v>0</v>
      </c>
      <c r="D825" s="304">
        <f t="shared" si="12"/>
        <v>0</v>
      </c>
      <c r="E825" s="305">
        <v>45992</v>
      </c>
      <c r="F825" s="302" t="s">
        <v>69</v>
      </c>
      <c r="G825" s="302" t="s">
        <v>70</v>
      </c>
      <c r="H825" s="302" t="s">
        <v>855</v>
      </c>
      <c r="I825" s="302" t="s">
        <v>219</v>
      </c>
      <c r="J825" s="302">
        <v>135500</v>
      </c>
      <c r="K825" s="302" t="s">
        <v>86</v>
      </c>
      <c r="L825" s="302">
        <v>21748980</v>
      </c>
      <c r="M825" s="302" t="s">
        <v>885</v>
      </c>
      <c r="N825" s="305">
        <v>38473</v>
      </c>
      <c r="O825" s="305">
        <v>38353</v>
      </c>
      <c r="P825" s="302" t="s">
        <v>880</v>
      </c>
    </row>
    <row r="826" spans="1:16">
      <c r="A826" s="303">
        <v>0</v>
      </c>
      <c r="B826" s="303">
        <v>0</v>
      </c>
      <c r="C826" s="303">
        <v>0</v>
      </c>
      <c r="D826" s="304">
        <f t="shared" si="12"/>
        <v>0</v>
      </c>
      <c r="E826" s="305">
        <v>45992</v>
      </c>
      <c r="F826" s="302" t="s">
        <v>69</v>
      </c>
      <c r="G826" s="302" t="s">
        <v>70</v>
      </c>
      <c r="H826" s="302" t="s">
        <v>855</v>
      </c>
      <c r="I826" s="302" t="s">
        <v>219</v>
      </c>
      <c r="J826" s="302">
        <v>135500</v>
      </c>
      <c r="K826" s="302" t="s">
        <v>86</v>
      </c>
      <c r="L826" s="302">
        <v>21746999</v>
      </c>
      <c r="M826" s="302" t="s">
        <v>885</v>
      </c>
      <c r="N826" s="305">
        <v>23559</v>
      </c>
      <c r="O826" s="305">
        <v>23559</v>
      </c>
      <c r="P826" s="302" t="s">
        <v>880</v>
      </c>
    </row>
    <row r="827" spans="1:16">
      <c r="A827" s="303">
        <v>0</v>
      </c>
      <c r="B827" s="303">
        <v>0</v>
      </c>
      <c r="C827" s="303">
        <v>0</v>
      </c>
      <c r="D827" s="304">
        <f t="shared" si="12"/>
        <v>0</v>
      </c>
      <c r="E827" s="305">
        <v>45992</v>
      </c>
      <c r="F827" s="302" t="s">
        <v>69</v>
      </c>
      <c r="G827" s="302" t="s">
        <v>70</v>
      </c>
      <c r="H827" s="302" t="s">
        <v>855</v>
      </c>
      <c r="I827" s="302" t="s">
        <v>219</v>
      </c>
      <c r="J827" s="302">
        <v>135500</v>
      </c>
      <c r="K827" s="302" t="s">
        <v>86</v>
      </c>
      <c r="L827" s="302">
        <v>21746978</v>
      </c>
      <c r="M827" s="302" t="s">
        <v>885</v>
      </c>
      <c r="N827" s="305">
        <v>23559</v>
      </c>
      <c r="O827" s="305">
        <v>23559</v>
      </c>
      <c r="P827" s="302" t="s">
        <v>880</v>
      </c>
    </row>
    <row r="828" spans="1:16">
      <c r="A828" s="303">
        <v>0</v>
      </c>
      <c r="B828" s="303">
        <v>0</v>
      </c>
      <c r="C828" s="303">
        <v>0</v>
      </c>
      <c r="D828" s="304">
        <f t="shared" si="12"/>
        <v>0</v>
      </c>
      <c r="E828" s="305">
        <v>45992</v>
      </c>
      <c r="F828" s="302" t="s">
        <v>69</v>
      </c>
      <c r="G828" s="302" t="s">
        <v>70</v>
      </c>
      <c r="H828" s="302" t="s">
        <v>855</v>
      </c>
      <c r="I828" s="302" t="s">
        <v>219</v>
      </c>
      <c r="J828" s="302">
        <v>135500</v>
      </c>
      <c r="K828" s="302" t="s">
        <v>86</v>
      </c>
      <c r="L828" s="302">
        <v>21747027</v>
      </c>
      <c r="M828" s="302" t="s">
        <v>885</v>
      </c>
      <c r="N828" s="305">
        <v>26481</v>
      </c>
      <c r="O828" s="305">
        <v>26481</v>
      </c>
      <c r="P828" s="302" t="s">
        <v>880</v>
      </c>
    </row>
    <row r="829" spans="1:16">
      <c r="A829" s="303">
        <v>0</v>
      </c>
      <c r="B829" s="303">
        <v>0</v>
      </c>
      <c r="C829" s="303">
        <v>0</v>
      </c>
      <c r="D829" s="304">
        <f t="shared" si="12"/>
        <v>0</v>
      </c>
      <c r="E829" s="305">
        <v>45992</v>
      </c>
      <c r="F829" s="302" t="s">
        <v>69</v>
      </c>
      <c r="G829" s="302" t="s">
        <v>70</v>
      </c>
      <c r="H829" s="302" t="s">
        <v>855</v>
      </c>
      <c r="I829" s="302" t="s">
        <v>219</v>
      </c>
      <c r="J829" s="302">
        <v>135600</v>
      </c>
      <c r="K829" s="302" t="s">
        <v>220</v>
      </c>
      <c r="L829" s="302">
        <v>21749137</v>
      </c>
      <c r="M829" s="302" t="s">
        <v>1132</v>
      </c>
      <c r="N829" s="305">
        <v>40708</v>
      </c>
      <c r="O829" s="305">
        <v>40544</v>
      </c>
      <c r="P829" s="302" t="s">
        <v>880</v>
      </c>
    </row>
    <row r="830" spans="1:16">
      <c r="A830" s="303">
        <v>18918</v>
      </c>
      <c r="B830" s="303">
        <v>91831.73</v>
      </c>
      <c r="C830" s="303">
        <v>5709.1024337641002</v>
      </c>
      <c r="D830" s="304">
        <f t="shared" si="12"/>
        <v>86122.627566235897</v>
      </c>
      <c r="E830" s="305">
        <v>45992</v>
      </c>
      <c r="F830" s="302" t="s">
        <v>69</v>
      </c>
      <c r="G830" s="302" t="s">
        <v>70</v>
      </c>
      <c r="H830" s="302" t="s">
        <v>855</v>
      </c>
      <c r="I830" s="302" t="s">
        <v>219</v>
      </c>
      <c r="J830" s="302">
        <v>135600</v>
      </c>
      <c r="K830" s="302" t="s">
        <v>203</v>
      </c>
      <c r="L830" s="302">
        <v>33535111</v>
      </c>
      <c r="M830" s="302" t="s">
        <v>972</v>
      </c>
      <c r="N830" s="305">
        <v>44211</v>
      </c>
      <c r="O830" s="305">
        <v>44197</v>
      </c>
      <c r="P830" s="302" t="s">
        <v>1122</v>
      </c>
    </row>
    <row r="831" spans="1:16">
      <c r="A831" s="303">
        <v>54250</v>
      </c>
      <c r="B831" s="303">
        <v>244363.41</v>
      </c>
      <c r="C831" s="303">
        <v>15191.870378069701</v>
      </c>
      <c r="D831" s="304">
        <f t="shared" si="12"/>
        <v>229171.53962193031</v>
      </c>
      <c r="E831" s="305">
        <v>45992</v>
      </c>
      <c r="F831" s="302" t="s">
        <v>69</v>
      </c>
      <c r="G831" s="302" t="s">
        <v>70</v>
      </c>
      <c r="H831" s="302" t="s">
        <v>855</v>
      </c>
      <c r="I831" s="302" t="s">
        <v>219</v>
      </c>
      <c r="J831" s="302">
        <v>135600</v>
      </c>
      <c r="K831" s="302" t="s">
        <v>127</v>
      </c>
      <c r="L831" s="302">
        <v>33535108</v>
      </c>
      <c r="M831" s="302" t="s">
        <v>873</v>
      </c>
      <c r="N831" s="305">
        <v>44211</v>
      </c>
      <c r="O831" s="305">
        <v>44197</v>
      </c>
      <c r="P831" s="302" t="s">
        <v>1122</v>
      </c>
    </row>
    <row r="832" spans="1:16">
      <c r="A832" s="303">
        <v>0</v>
      </c>
      <c r="B832" s="303">
        <v>0</v>
      </c>
      <c r="C832" s="303">
        <v>0</v>
      </c>
      <c r="D832" s="304">
        <f t="shared" si="12"/>
        <v>0</v>
      </c>
      <c r="E832" s="305">
        <v>45992</v>
      </c>
      <c r="F832" s="302" t="s">
        <v>69</v>
      </c>
      <c r="G832" s="302" t="s">
        <v>70</v>
      </c>
      <c r="H832" s="302" t="s">
        <v>855</v>
      </c>
      <c r="I832" s="302" t="s">
        <v>219</v>
      </c>
      <c r="J832" s="302">
        <v>135600</v>
      </c>
      <c r="K832" s="302" t="s">
        <v>168</v>
      </c>
      <c r="L832" s="302">
        <v>21749144</v>
      </c>
      <c r="M832" s="302" t="s">
        <v>906</v>
      </c>
      <c r="N832" s="305">
        <v>41008</v>
      </c>
      <c r="O832" s="305">
        <v>40909</v>
      </c>
      <c r="P832" s="302" t="s">
        <v>880</v>
      </c>
    </row>
    <row r="833" spans="1:16">
      <c r="A833" s="303">
        <v>0</v>
      </c>
      <c r="B833" s="303">
        <v>0</v>
      </c>
      <c r="C833" s="303">
        <v>0</v>
      </c>
      <c r="D833" s="304">
        <f t="shared" si="12"/>
        <v>0</v>
      </c>
      <c r="E833" s="305">
        <v>45992</v>
      </c>
      <c r="F833" s="302" t="s">
        <v>69</v>
      </c>
      <c r="G833" s="302" t="s">
        <v>70</v>
      </c>
      <c r="H833" s="302" t="s">
        <v>855</v>
      </c>
      <c r="I833" s="302" t="s">
        <v>219</v>
      </c>
      <c r="J833" s="302">
        <v>135600</v>
      </c>
      <c r="K833" s="302" t="s">
        <v>168</v>
      </c>
      <c r="L833" s="302">
        <v>21749123</v>
      </c>
      <c r="M833" s="302" t="s">
        <v>1133</v>
      </c>
      <c r="N833" s="305">
        <v>40708</v>
      </c>
      <c r="O833" s="305">
        <v>40544</v>
      </c>
      <c r="P833" s="302" t="s">
        <v>880</v>
      </c>
    </row>
    <row r="834" spans="1:16">
      <c r="A834" s="303">
        <v>0</v>
      </c>
      <c r="B834" s="303">
        <v>0</v>
      </c>
      <c r="C834" s="303">
        <v>0</v>
      </c>
      <c r="D834" s="304">
        <f t="shared" si="12"/>
        <v>0</v>
      </c>
      <c r="E834" s="305">
        <v>45992</v>
      </c>
      <c r="F834" s="302" t="s">
        <v>69</v>
      </c>
      <c r="G834" s="302" t="s">
        <v>70</v>
      </c>
      <c r="H834" s="302" t="s">
        <v>855</v>
      </c>
      <c r="I834" s="302" t="s">
        <v>219</v>
      </c>
      <c r="J834" s="302">
        <v>135600</v>
      </c>
      <c r="K834" s="302" t="s">
        <v>104</v>
      </c>
      <c r="L834" s="302">
        <v>21749102</v>
      </c>
      <c r="M834" s="302" t="s">
        <v>1134</v>
      </c>
      <c r="N834" s="305">
        <v>40010</v>
      </c>
      <c r="O834" s="305">
        <v>39814</v>
      </c>
      <c r="P834" s="302" t="s">
        <v>880</v>
      </c>
    </row>
    <row r="835" spans="1:16">
      <c r="A835" s="303">
        <v>0</v>
      </c>
      <c r="B835" s="303">
        <v>0</v>
      </c>
      <c r="C835" s="303">
        <v>0</v>
      </c>
      <c r="D835" s="304">
        <f t="shared" ref="D835:D898" si="13">+B835-C835</f>
        <v>0</v>
      </c>
      <c r="E835" s="305">
        <v>45992</v>
      </c>
      <c r="F835" s="302" t="s">
        <v>69</v>
      </c>
      <c r="G835" s="302" t="s">
        <v>70</v>
      </c>
      <c r="H835" s="302" t="s">
        <v>855</v>
      </c>
      <c r="I835" s="302" t="s">
        <v>219</v>
      </c>
      <c r="J835" s="302">
        <v>135600</v>
      </c>
      <c r="K835" s="302" t="s">
        <v>84</v>
      </c>
      <c r="L835" s="302">
        <v>33035656</v>
      </c>
      <c r="M835" s="302" t="s">
        <v>1121</v>
      </c>
      <c r="N835" s="305">
        <v>44211</v>
      </c>
      <c r="O835" s="305">
        <v>44287</v>
      </c>
      <c r="P835" s="302" t="s">
        <v>1122</v>
      </c>
    </row>
    <row r="836" spans="1:16">
      <c r="A836" s="303">
        <v>0</v>
      </c>
      <c r="B836" s="303">
        <v>0</v>
      </c>
      <c r="C836" s="303">
        <v>0</v>
      </c>
      <c r="D836" s="304">
        <f t="shared" si="13"/>
        <v>0</v>
      </c>
      <c r="E836" s="305">
        <v>45992</v>
      </c>
      <c r="F836" s="302" t="s">
        <v>69</v>
      </c>
      <c r="G836" s="302" t="s">
        <v>70</v>
      </c>
      <c r="H836" s="302" t="s">
        <v>855</v>
      </c>
      <c r="I836" s="302" t="s">
        <v>219</v>
      </c>
      <c r="J836" s="302">
        <v>135600</v>
      </c>
      <c r="K836" s="302" t="s">
        <v>84</v>
      </c>
      <c r="L836" s="302">
        <v>32855193</v>
      </c>
      <c r="M836" s="302" t="s">
        <v>1121</v>
      </c>
      <c r="N836" s="305">
        <v>44211</v>
      </c>
      <c r="O836" s="305">
        <v>44256</v>
      </c>
      <c r="P836" s="302" t="s">
        <v>1122</v>
      </c>
    </row>
    <row r="837" spans="1:16">
      <c r="A837" s="303">
        <v>0</v>
      </c>
      <c r="B837" s="303">
        <v>0</v>
      </c>
      <c r="C837" s="303">
        <v>0</v>
      </c>
      <c r="D837" s="304">
        <f t="shared" si="13"/>
        <v>0</v>
      </c>
      <c r="E837" s="305">
        <v>45992</v>
      </c>
      <c r="F837" s="302" t="s">
        <v>69</v>
      </c>
      <c r="G837" s="302" t="s">
        <v>70</v>
      </c>
      <c r="H837" s="302" t="s">
        <v>855</v>
      </c>
      <c r="I837" s="302" t="s">
        <v>219</v>
      </c>
      <c r="J837" s="302">
        <v>135600</v>
      </c>
      <c r="K837" s="302" t="s">
        <v>192</v>
      </c>
      <c r="L837" s="302">
        <v>21749130</v>
      </c>
      <c r="M837" s="302" t="s">
        <v>1135</v>
      </c>
      <c r="N837" s="305">
        <v>40708</v>
      </c>
      <c r="O837" s="305">
        <v>40544</v>
      </c>
      <c r="P837" s="302" t="s">
        <v>880</v>
      </c>
    </row>
    <row r="838" spans="1:16">
      <c r="A838" s="303">
        <v>10</v>
      </c>
      <c r="B838" s="303">
        <v>9872.01</v>
      </c>
      <c r="C838" s="303">
        <v>613.73466793170007</v>
      </c>
      <c r="D838" s="304">
        <f t="shared" si="13"/>
        <v>9258.2753320683005</v>
      </c>
      <c r="E838" s="305">
        <v>45992</v>
      </c>
      <c r="F838" s="302" t="s">
        <v>69</v>
      </c>
      <c r="G838" s="302" t="s">
        <v>70</v>
      </c>
      <c r="H838" s="302" t="s">
        <v>855</v>
      </c>
      <c r="I838" s="302" t="s">
        <v>219</v>
      </c>
      <c r="J838" s="302">
        <v>135600</v>
      </c>
      <c r="K838" s="302" t="s">
        <v>98</v>
      </c>
      <c r="L838" s="302">
        <v>33535105</v>
      </c>
      <c r="M838" s="302" t="s">
        <v>875</v>
      </c>
      <c r="N838" s="305">
        <v>44211</v>
      </c>
      <c r="O838" s="305">
        <v>44197</v>
      </c>
      <c r="P838" s="302" t="s">
        <v>1122</v>
      </c>
    </row>
    <row r="839" spans="1:16">
      <c r="A839" s="303">
        <v>18600</v>
      </c>
      <c r="B839" s="303">
        <v>22582.760000000002</v>
      </c>
      <c r="C839" s="303">
        <v>1403.9514455092001</v>
      </c>
      <c r="D839" s="304">
        <f t="shared" si="13"/>
        <v>21178.808554490803</v>
      </c>
      <c r="E839" s="305">
        <v>45992</v>
      </c>
      <c r="F839" s="302" t="s">
        <v>69</v>
      </c>
      <c r="G839" s="302" t="s">
        <v>70</v>
      </c>
      <c r="H839" s="302" t="s">
        <v>855</v>
      </c>
      <c r="I839" s="302" t="s">
        <v>219</v>
      </c>
      <c r="J839" s="302">
        <v>135600</v>
      </c>
      <c r="K839" s="302" t="s">
        <v>99</v>
      </c>
      <c r="L839" s="302">
        <v>33535070</v>
      </c>
      <c r="M839" s="302" t="s">
        <v>876</v>
      </c>
      <c r="N839" s="305">
        <v>44211</v>
      </c>
      <c r="O839" s="305">
        <v>44197</v>
      </c>
      <c r="P839" s="302" t="s">
        <v>1122</v>
      </c>
    </row>
    <row r="840" spans="1:16">
      <c r="A840" s="303">
        <v>0</v>
      </c>
      <c r="B840" s="303">
        <v>0</v>
      </c>
      <c r="C840" s="303">
        <v>0</v>
      </c>
      <c r="D840" s="304">
        <f t="shared" si="13"/>
        <v>0</v>
      </c>
      <c r="E840" s="305">
        <v>45992</v>
      </c>
      <c r="F840" s="302" t="s">
        <v>69</v>
      </c>
      <c r="G840" s="302" t="s">
        <v>70</v>
      </c>
      <c r="H840" s="302" t="s">
        <v>855</v>
      </c>
      <c r="I840" s="302" t="s">
        <v>219</v>
      </c>
      <c r="J840" s="302">
        <v>135600</v>
      </c>
      <c r="K840" s="302" t="s">
        <v>99</v>
      </c>
      <c r="L840" s="302">
        <v>21749116</v>
      </c>
      <c r="M840" s="302" t="s">
        <v>1136</v>
      </c>
      <c r="N840" s="305">
        <v>40708</v>
      </c>
      <c r="O840" s="305">
        <v>40544</v>
      </c>
      <c r="P840" s="302" t="s">
        <v>880</v>
      </c>
    </row>
    <row r="841" spans="1:16">
      <c r="A841" s="303">
        <v>0</v>
      </c>
      <c r="B841" s="303">
        <v>0</v>
      </c>
      <c r="C841" s="303">
        <v>0</v>
      </c>
      <c r="D841" s="304">
        <f t="shared" si="13"/>
        <v>0</v>
      </c>
      <c r="E841" s="305">
        <v>45992</v>
      </c>
      <c r="F841" s="302" t="s">
        <v>69</v>
      </c>
      <c r="G841" s="302" t="s">
        <v>70</v>
      </c>
      <c r="H841" s="302" t="s">
        <v>855</v>
      </c>
      <c r="I841" s="302" t="s">
        <v>219</v>
      </c>
      <c r="J841" s="302">
        <v>135600</v>
      </c>
      <c r="K841" s="302" t="s">
        <v>92</v>
      </c>
      <c r="L841" s="302">
        <v>21749013</v>
      </c>
      <c r="M841" s="302" t="s">
        <v>948</v>
      </c>
      <c r="N841" s="305">
        <v>38887</v>
      </c>
      <c r="O841" s="305">
        <v>38718</v>
      </c>
      <c r="P841" s="302" t="s">
        <v>880</v>
      </c>
    </row>
    <row r="842" spans="1:16">
      <c r="A842" s="303">
        <v>70</v>
      </c>
      <c r="B842" s="303">
        <v>21395.56</v>
      </c>
      <c r="C842" s="303">
        <v>1330.1442068852</v>
      </c>
      <c r="D842" s="304">
        <f t="shared" si="13"/>
        <v>20065.4157931148</v>
      </c>
      <c r="E842" s="305">
        <v>45992</v>
      </c>
      <c r="F842" s="302" t="s">
        <v>69</v>
      </c>
      <c r="G842" s="302" t="s">
        <v>70</v>
      </c>
      <c r="H842" s="302" t="s">
        <v>855</v>
      </c>
      <c r="I842" s="302" t="s">
        <v>219</v>
      </c>
      <c r="J842" s="302">
        <v>135600</v>
      </c>
      <c r="K842" s="302" t="s">
        <v>92</v>
      </c>
      <c r="L842" s="302">
        <v>33535088</v>
      </c>
      <c r="M842" s="302" t="s">
        <v>877</v>
      </c>
      <c r="N842" s="305">
        <v>44211</v>
      </c>
      <c r="O842" s="305">
        <v>44197</v>
      </c>
      <c r="P842" s="302" t="s">
        <v>1122</v>
      </c>
    </row>
    <row r="843" spans="1:16">
      <c r="A843" s="303">
        <v>0</v>
      </c>
      <c r="B843" s="303">
        <v>0</v>
      </c>
      <c r="C843" s="303">
        <v>0</v>
      </c>
      <c r="D843" s="304">
        <f t="shared" si="13"/>
        <v>0</v>
      </c>
      <c r="E843" s="305">
        <v>45992</v>
      </c>
      <c r="F843" s="302" t="s">
        <v>69</v>
      </c>
      <c r="G843" s="302" t="s">
        <v>70</v>
      </c>
      <c r="H843" s="302" t="s">
        <v>855</v>
      </c>
      <c r="I843" s="302" t="s">
        <v>219</v>
      </c>
      <c r="J843" s="302">
        <v>135600</v>
      </c>
      <c r="K843" s="302" t="s">
        <v>92</v>
      </c>
      <c r="L843" s="302">
        <v>21748987</v>
      </c>
      <c r="M843" s="302" t="s">
        <v>948</v>
      </c>
      <c r="N843" s="305">
        <v>38473</v>
      </c>
      <c r="O843" s="305">
        <v>38353</v>
      </c>
      <c r="P843" s="302" t="s">
        <v>880</v>
      </c>
    </row>
    <row r="844" spans="1:16">
      <c r="A844" s="303">
        <v>1</v>
      </c>
      <c r="B844" s="303">
        <v>7465.84</v>
      </c>
      <c r="C844" s="303">
        <v>-897.98078302400006</v>
      </c>
      <c r="D844" s="304">
        <f t="shared" si="13"/>
        <v>8363.8207830240008</v>
      </c>
      <c r="E844" s="305">
        <v>45992</v>
      </c>
      <c r="F844" s="302" t="s">
        <v>69</v>
      </c>
      <c r="G844" s="302" t="s">
        <v>70</v>
      </c>
      <c r="H844" s="302" t="s">
        <v>855</v>
      </c>
      <c r="I844" s="302" t="s">
        <v>222</v>
      </c>
      <c r="J844" s="302">
        <v>135001</v>
      </c>
      <c r="K844" s="302" t="s">
        <v>130</v>
      </c>
      <c r="L844" s="302">
        <v>21749236</v>
      </c>
      <c r="M844" s="302" t="s">
        <v>1139</v>
      </c>
      <c r="N844" s="305">
        <v>28307</v>
      </c>
      <c r="O844" s="305">
        <v>28307</v>
      </c>
      <c r="P844" s="302" t="s">
        <v>880</v>
      </c>
    </row>
    <row r="845" spans="1:16">
      <c r="A845" s="303">
        <v>1</v>
      </c>
      <c r="B845" s="303">
        <v>708.6</v>
      </c>
      <c r="C845" s="303">
        <v>-108.07500591600001</v>
      </c>
      <c r="D845" s="304">
        <f t="shared" si="13"/>
        <v>816.67500591600003</v>
      </c>
      <c r="E845" s="305">
        <v>45992</v>
      </c>
      <c r="F845" s="302" t="s">
        <v>69</v>
      </c>
      <c r="G845" s="302" t="s">
        <v>70</v>
      </c>
      <c r="H845" s="302" t="s">
        <v>855</v>
      </c>
      <c r="I845" s="302" t="s">
        <v>222</v>
      </c>
      <c r="J845" s="302">
        <v>135001</v>
      </c>
      <c r="K845" s="302" t="s">
        <v>130</v>
      </c>
      <c r="L845" s="302">
        <v>21749172</v>
      </c>
      <c r="M845" s="302" t="s">
        <v>1140</v>
      </c>
      <c r="N845" s="305">
        <v>23559</v>
      </c>
      <c r="O845" s="305">
        <v>23559</v>
      </c>
      <c r="P845" s="302" t="s">
        <v>880</v>
      </c>
    </row>
    <row r="846" spans="1:16">
      <c r="A846" s="303">
        <v>1</v>
      </c>
      <c r="B846" s="303">
        <v>7465.84</v>
      </c>
      <c r="C846" s="303">
        <v>-897.98078302400006</v>
      </c>
      <c r="D846" s="304">
        <f t="shared" si="13"/>
        <v>8363.8207830240008</v>
      </c>
      <c r="E846" s="305">
        <v>45992</v>
      </c>
      <c r="F846" s="302" t="s">
        <v>69</v>
      </c>
      <c r="G846" s="302" t="s">
        <v>70</v>
      </c>
      <c r="H846" s="302" t="s">
        <v>855</v>
      </c>
      <c r="I846" s="302" t="s">
        <v>222</v>
      </c>
      <c r="J846" s="302">
        <v>135001</v>
      </c>
      <c r="K846" s="302" t="s">
        <v>130</v>
      </c>
      <c r="L846" s="302">
        <v>21749231</v>
      </c>
      <c r="M846" s="302" t="s">
        <v>1137</v>
      </c>
      <c r="N846" s="305">
        <v>28307</v>
      </c>
      <c r="O846" s="305">
        <v>28307</v>
      </c>
      <c r="P846" s="302" t="s">
        <v>880</v>
      </c>
    </row>
    <row r="847" spans="1:16">
      <c r="A847" s="303">
        <v>1</v>
      </c>
      <c r="B847" s="303">
        <v>14370.27</v>
      </c>
      <c r="C847" s="303">
        <v>-1728.4359572220001</v>
      </c>
      <c r="D847" s="304">
        <f t="shared" si="13"/>
        <v>16098.705957222001</v>
      </c>
      <c r="E847" s="305">
        <v>45992</v>
      </c>
      <c r="F847" s="302" t="s">
        <v>69</v>
      </c>
      <c r="G847" s="302" t="s">
        <v>70</v>
      </c>
      <c r="H847" s="302" t="s">
        <v>855</v>
      </c>
      <c r="I847" s="302" t="s">
        <v>222</v>
      </c>
      <c r="J847" s="302">
        <v>135001</v>
      </c>
      <c r="K847" s="302" t="s">
        <v>130</v>
      </c>
      <c r="L847" s="302">
        <v>21749241</v>
      </c>
      <c r="M847" s="302" t="s">
        <v>1138</v>
      </c>
      <c r="N847" s="305">
        <v>28307</v>
      </c>
      <c r="O847" s="305">
        <v>28307</v>
      </c>
      <c r="P847" s="302" t="s">
        <v>880</v>
      </c>
    </row>
    <row r="848" spans="1:16">
      <c r="A848" s="303">
        <v>1</v>
      </c>
      <c r="B848" s="303">
        <v>37.15</v>
      </c>
      <c r="C848" s="303">
        <v>-1.3073085E-3</v>
      </c>
      <c r="D848" s="304">
        <f t="shared" si="13"/>
        <v>37.151307308500002</v>
      </c>
      <c r="E848" s="305">
        <v>45992</v>
      </c>
      <c r="F848" s="302" t="s">
        <v>69</v>
      </c>
      <c r="G848" s="302" t="s">
        <v>70</v>
      </c>
      <c r="H848" s="302" t="s">
        <v>855</v>
      </c>
      <c r="I848" s="302" t="s">
        <v>222</v>
      </c>
      <c r="J848" s="302">
        <v>135002</v>
      </c>
      <c r="K848" s="302" t="s">
        <v>107</v>
      </c>
      <c r="L848" s="302">
        <v>21749184</v>
      </c>
      <c r="M848" s="302" t="s">
        <v>1141</v>
      </c>
      <c r="N848" s="305">
        <v>23559</v>
      </c>
      <c r="O848" s="305">
        <v>23559</v>
      </c>
      <c r="P848" s="302" t="s">
        <v>880</v>
      </c>
    </row>
    <row r="849" spans="1:16">
      <c r="A849" s="303">
        <v>2</v>
      </c>
      <c r="B849" s="303">
        <v>2079.9900000000002</v>
      </c>
      <c r="C849" s="303">
        <v>-7.3194848100000001E-2</v>
      </c>
      <c r="D849" s="304">
        <f t="shared" si="13"/>
        <v>2080.0631948481</v>
      </c>
      <c r="E849" s="305">
        <v>45992</v>
      </c>
      <c r="F849" s="302" t="s">
        <v>69</v>
      </c>
      <c r="G849" s="302" t="s">
        <v>70</v>
      </c>
      <c r="H849" s="302" t="s">
        <v>855</v>
      </c>
      <c r="I849" s="302" t="s">
        <v>222</v>
      </c>
      <c r="J849" s="302">
        <v>135002</v>
      </c>
      <c r="K849" s="302" t="s">
        <v>107</v>
      </c>
      <c r="L849" s="302">
        <v>21749196</v>
      </c>
      <c r="M849" s="302" t="s">
        <v>1143</v>
      </c>
      <c r="N849" s="305">
        <v>23559</v>
      </c>
      <c r="O849" s="305">
        <v>23559</v>
      </c>
      <c r="P849" s="302" t="s">
        <v>880</v>
      </c>
    </row>
    <row r="850" spans="1:16">
      <c r="A850" s="303">
        <v>3</v>
      </c>
      <c r="B850" s="303">
        <v>1328.25</v>
      </c>
      <c r="C850" s="303">
        <v>-4.6741117499999998E-2</v>
      </c>
      <c r="D850" s="304">
        <f t="shared" si="13"/>
        <v>1328.2967411175</v>
      </c>
      <c r="E850" s="305">
        <v>45992</v>
      </c>
      <c r="F850" s="302" t="s">
        <v>69</v>
      </c>
      <c r="G850" s="302" t="s">
        <v>70</v>
      </c>
      <c r="H850" s="302" t="s">
        <v>855</v>
      </c>
      <c r="I850" s="302" t="s">
        <v>222</v>
      </c>
      <c r="J850" s="302">
        <v>135002</v>
      </c>
      <c r="K850" s="302" t="s">
        <v>107</v>
      </c>
      <c r="L850" s="302">
        <v>21749210</v>
      </c>
      <c r="M850" s="302" t="s">
        <v>1145</v>
      </c>
      <c r="N850" s="305">
        <v>23559</v>
      </c>
      <c r="O850" s="305">
        <v>23559</v>
      </c>
      <c r="P850" s="302" t="s">
        <v>880</v>
      </c>
    </row>
    <row r="851" spans="1:16">
      <c r="A851" s="303">
        <v>1</v>
      </c>
      <c r="B851" s="303">
        <v>3417.28</v>
      </c>
      <c r="C851" s="303">
        <v>-0.1202540832</v>
      </c>
      <c r="D851" s="304">
        <f t="shared" si="13"/>
        <v>3417.4002540832003</v>
      </c>
      <c r="E851" s="305">
        <v>45992</v>
      </c>
      <c r="F851" s="302" t="s">
        <v>69</v>
      </c>
      <c r="G851" s="302" t="s">
        <v>70</v>
      </c>
      <c r="H851" s="302" t="s">
        <v>855</v>
      </c>
      <c r="I851" s="302" t="s">
        <v>222</v>
      </c>
      <c r="J851" s="302">
        <v>135002</v>
      </c>
      <c r="K851" s="302" t="s">
        <v>107</v>
      </c>
      <c r="L851" s="302">
        <v>21749158</v>
      </c>
      <c r="M851" s="302" t="s">
        <v>1144</v>
      </c>
      <c r="N851" s="305">
        <v>23559</v>
      </c>
      <c r="O851" s="305">
        <v>23559</v>
      </c>
      <c r="P851" s="302" t="s">
        <v>880</v>
      </c>
    </row>
    <row r="852" spans="1:16">
      <c r="A852" s="303">
        <v>6</v>
      </c>
      <c r="B852" s="303">
        <v>3694.2000000000003</v>
      </c>
      <c r="C852" s="303">
        <v>-0.129998898</v>
      </c>
      <c r="D852" s="304">
        <f t="shared" si="13"/>
        <v>3694.3299988980002</v>
      </c>
      <c r="E852" s="305">
        <v>45992</v>
      </c>
      <c r="F852" s="302" t="s">
        <v>69</v>
      </c>
      <c r="G852" s="302" t="s">
        <v>70</v>
      </c>
      <c r="H852" s="302" t="s">
        <v>855</v>
      </c>
      <c r="I852" s="302" t="s">
        <v>222</v>
      </c>
      <c r="J852" s="302">
        <v>135002</v>
      </c>
      <c r="K852" s="302" t="s">
        <v>107</v>
      </c>
      <c r="L852" s="302">
        <v>21749224</v>
      </c>
      <c r="M852" s="302" t="s">
        <v>1147</v>
      </c>
      <c r="N852" s="305">
        <v>23559</v>
      </c>
      <c r="O852" s="305">
        <v>23559</v>
      </c>
      <c r="P852" s="302" t="s">
        <v>880</v>
      </c>
    </row>
    <row r="853" spans="1:16">
      <c r="A853" s="303">
        <v>2</v>
      </c>
      <c r="B853" s="303">
        <v>1708.57</v>
      </c>
      <c r="C853" s="303">
        <v>-6.0124578299999995E-2</v>
      </c>
      <c r="D853" s="304">
        <f t="shared" si="13"/>
        <v>1708.6301245783</v>
      </c>
      <c r="E853" s="305">
        <v>45992</v>
      </c>
      <c r="F853" s="302" t="s">
        <v>69</v>
      </c>
      <c r="G853" s="302" t="s">
        <v>70</v>
      </c>
      <c r="H853" s="302" t="s">
        <v>855</v>
      </c>
      <c r="I853" s="302" t="s">
        <v>222</v>
      </c>
      <c r="J853" s="302">
        <v>135002</v>
      </c>
      <c r="K853" s="302" t="s">
        <v>107</v>
      </c>
      <c r="L853" s="302">
        <v>21749177</v>
      </c>
      <c r="M853" s="302" t="s">
        <v>1146</v>
      </c>
      <c r="N853" s="305">
        <v>23559</v>
      </c>
      <c r="O853" s="305">
        <v>23559</v>
      </c>
      <c r="P853" s="302" t="s">
        <v>880</v>
      </c>
    </row>
    <row r="854" spans="1:16">
      <c r="A854" s="303">
        <v>1</v>
      </c>
      <c r="B854" s="303">
        <v>742.85</v>
      </c>
      <c r="C854" s="303">
        <v>-2.6140891499999999E-2</v>
      </c>
      <c r="D854" s="304">
        <f t="shared" si="13"/>
        <v>742.87614089149997</v>
      </c>
      <c r="E854" s="305">
        <v>45992</v>
      </c>
      <c r="F854" s="302" t="s">
        <v>69</v>
      </c>
      <c r="G854" s="302" t="s">
        <v>70</v>
      </c>
      <c r="H854" s="302" t="s">
        <v>855</v>
      </c>
      <c r="I854" s="302" t="s">
        <v>222</v>
      </c>
      <c r="J854" s="302">
        <v>135002</v>
      </c>
      <c r="K854" s="302" t="s">
        <v>107</v>
      </c>
      <c r="L854" s="302">
        <v>21749165</v>
      </c>
      <c r="M854" s="302" t="s">
        <v>1142</v>
      </c>
      <c r="N854" s="305">
        <v>23559</v>
      </c>
      <c r="O854" s="305">
        <v>23559</v>
      </c>
      <c r="P854" s="302" t="s">
        <v>880</v>
      </c>
    </row>
    <row r="855" spans="1:16">
      <c r="A855" s="303">
        <v>0</v>
      </c>
      <c r="B855" s="303">
        <v>0</v>
      </c>
      <c r="C855" s="303">
        <v>0</v>
      </c>
      <c r="D855" s="304">
        <f t="shared" si="13"/>
        <v>0</v>
      </c>
      <c r="E855" s="305">
        <v>45992</v>
      </c>
      <c r="F855" s="302" t="s">
        <v>69</v>
      </c>
      <c r="G855" s="302" t="s">
        <v>70</v>
      </c>
      <c r="H855" s="302" t="s">
        <v>855</v>
      </c>
      <c r="I855" s="302" t="s">
        <v>222</v>
      </c>
      <c r="J855" s="302">
        <v>135500</v>
      </c>
      <c r="K855" s="302" t="s">
        <v>83</v>
      </c>
      <c r="L855" s="302">
        <v>21749203</v>
      </c>
      <c r="M855" s="302" t="s">
        <v>879</v>
      </c>
      <c r="N855" s="305">
        <v>23559</v>
      </c>
      <c r="O855" s="305">
        <v>23559</v>
      </c>
      <c r="P855" s="302" t="s">
        <v>880</v>
      </c>
    </row>
    <row r="856" spans="1:16">
      <c r="A856" s="303">
        <v>0</v>
      </c>
      <c r="B856" s="303">
        <v>0</v>
      </c>
      <c r="C856" s="303">
        <v>0</v>
      </c>
      <c r="D856" s="304">
        <f t="shared" si="13"/>
        <v>0</v>
      </c>
      <c r="E856" s="305">
        <v>45992</v>
      </c>
      <c r="F856" s="302" t="s">
        <v>69</v>
      </c>
      <c r="G856" s="302" t="s">
        <v>70</v>
      </c>
      <c r="H856" s="302" t="s">
        <v>855</v>
      </c>
      <c r="I856" s="302" t="s">
        <v>222</v>
      </c>
      <c r="J856" s="302">
        <v>135500</v>
      </c>
      <c r="K856" s="302" t="s">
        <v>83</v>
      </c>
      <c r="L856" s="302">
        <v>21749286</v>
      </c>
      <c r="M856" s="302" t="s">
        <v>879</v>
      </c>
      <c r="N856" s="305">
        <v>39417</v>
      </c>
      <c r="O856" s="305">
        <v>39083</v>
      </c>
      <c r="P856" s="302" t="s">
        <v>880</v>
      </c>
    </row>
    <row r="857" spans="1:16">
      <c r="A857" s="303">
        <v>0</v>
      </c>
      <c r="B857" s="303">
        <v>0</v>
      </c>
      <c r="C857" s="303">
        <v>0</v>
      </c>
      <c r="D857" s="304">
        <f t="shared" si="13"/>
        <v>0</v>
      </c>
      <c r="E857" s="305">
        <v>45992</v>
      </c>
      <c r="F857" s="302" t="s">
        <v>69</v>
      </c>
      <c r="G857" s="302" t="s">
        <v>70</v>
      </c>
      <c r="H857" s="302" t="s">
        <v>855</v>
      </c>
      <c r="I857" s="302" t="s">
        <v>222</v>
      </c>
      <c r="J857" s="302">
        <v>135500</v>
      </c>
      <c r="K857" s="302" t="s">
        <v>83</v>
      </c>
      <c r="L857" s="302">
        <v>21749265</v>
      </c>
      <c r="M857" s="302" t="s">
        <v>879</v>
      </c>
      <c r="N857" s="305">
        <v>37712</v>
      </c>
      <c r="O857" s="305">
        <v>37622</v>
      </c>
      <c r="P857" s="302" t="s">
        <v>880</v>
      </c>
    </row>
    <row r="858" spans="1:16">
      <c r="A858" s="303">
        <v>0</v>
      </c>
      <c r="B858" s="303">
        <v>0</v>
      </c>
      <c r="C858" s="303">
        <v>0</v>
      </c>
      <c r="D858" s="304">
        <f t="shared" si="13"/>
        <v>0</v>
      </c>
      <c r="E858" s="305">
        <v>45992</v>
      </c>
      <c r="F858" s="302" t="s">
        <v>69</v>
      </c>
      <c r="G858" s="302" t="s">
        <v>70</v>
      </c>
      <c r="H858" s="302" t="s">
        <v>855</v>
      </c>
      <c r="I858" s="302" t="s">
        <v>222</v>
      </c>
      <c r="J858" s="302">
        <v>135500</v>
      </c>
      <c r="K858" s="302" t="s">
        <v>83</v>
      </c>
      <c r="L858" s="302">
        <v>21749310</v>
      </c>
      <c r="M858" s="302" t="s">
        <v>879</v>
      </c>
      <c r="N858" s="305">
        <v>39845</v>
      </c>
      <c r="O858" s="305">
        <v>39814</v>
      </c>
      <c r="P858" s="302" t="s">
        <v>880</v>
      </c>
    </row>
    <row r="859" spans="1:16">
      <c r="A859" s="303">
        <v>41</v>
      </c>
      <c r="B859" s="303">
        <v>175235.1</v>
      </c>
      <c r="C859" s="303">
        <v>7096.1436221490003</v>
      </c>
      <c r="D859" s="304">
        <f t="shared" si="13"/>
        <v>168138.95637785102</v>
      </c>
      <c r="E859" s="305">
        <v>45992</v>
      </c>
      <c r="F859" s="302" t="s">
        <v>69</v>
      </c>
      <c r="G859" s="302" t="s">
        <v>70</v>
      </c>
      <c r="H859" s="302" t="s">
        <v>855</v>
      </c>
      <c r="I859" s="302" t="s">
        <v>222</v>
      </c>
      <c r="J859" s="302">
        <v>135500</v>
      </c>
      <c r="K859" s="302" t="s">
        <v>169</v>
      </c>
      <c r="L859" s="302">
        <v>34837174</v>
      </c>
      <c r="M859" s="302" t="s">
        <v>894</v>
      </c>
      <c r="N859" s="305">
        <v>44377</v>
      </c>
      <c r="O859" s="305">
        <v>44197</v>
      </c>
      <c r="P859" s="302" t="s">
        <v>1148</v>
      </c>
    </row>
    <row r="860" spans="1:16">
      <c r="A860" s="303">
        <v>0</v>
      </c>
      <c r="B860" s="303">
        <v>0</v>
      </c>
      <c r="C860" s="303">
        <v>0</v>
      </c>
      <c r="D860" s="304">
        <f t="shared" si="13"/>
        <v>0</v>
      </c>
      <c r="E860" s="305">
        <v>45992</v>
      </c>
      <c r="F860" s="302" t="s">
        <v>69</v>
      </c>
      <c r="G860" s="302" t="s">
        <v>70</v>
      </c>
      <c r="H860" s="302" t="s">
        <v>855</v>
      </c>
      <c r="I860" s="302" t="s">
        <v>222</v>
      </c>
      <c r="J860" s="302">
        <v>135500</v>
      </c>
      <c r="K860" s="302" t="s">
        <v>84</v>
      </c>
      <c r="L860" s="302">
        <v>33819021</v>
      </c>
      <c r="M860" s="302" t="s">
        <v>1149</v>
      </c>
      <c r="N860" s="305">
        <v>44377</v>
      </c>
      <c r="O860" s="305">
        <v>44440</v>
      </c>
      <c r="P860" s="302" t="s">
        <v>1148</v>
      </c>
    </row>
    <row r="861" spans="1:16">
      <c r="A861" s="303">
        <v>7</v>
      </c>
      <c r="B861" s="303">
        <v>856444.29</v>
      </c>
      <c r="C861" s="303">
        <v>34681.702959107097</v>
      </c>
      <c r="D861" s="304">
        <f t="shared" si="13"/>
        <v>821762.58704089292</v>
      </c>
      <c r="E861" s="305">
        <v>45992</v>
      </c>
      <c r="F861" s="302" t="s">
        <v>69</v>
      </c>
      <c r="G861" s="302" t="s">
        <v>70</v>
      </c>
      <c r="H861" s="302" t="s">
        <v>855</v>
      </c>
      <c r="I861" s="302" t="s">
        <v>222</v>
      </c>
      <c r="J861" s="302">
        <v>135500</v>
      </c>
      <c r="K861" s="302" t="s">
        <v>131</v>
      </c>
      <c r="L861" s="302">
        <v>34837191</v>
      </c>
      <c r="M861" s="302" t="s">
        <v>1150</v>
      </c>
      <c r="N861" s="305">
        <v>44377</v>
      </c>
      <c r="O861" s="305">
        <v>44197</v>
      </c>
      <c r="P861" s="302" t="s">
        <v>1148</v>
      </c>
    </row>
    <row r="862" spans="1:16">
      <c r="A862" s="303">
        <v>71</v>
      </c>
      <c r="B862" s="303">
        <v>369676.25</v>
      </c>
      <c r="C862" s="303">
        <v>14970.036046987501</v>
      </c>
      <c r="D862" s="304">
        <f t="shared" si="13"/>
        <v>354706.21395301248</v>
      </c>
      <c r="E862" s="305">
        <v>45992</v>
      </c>
      <c r="F862" s="302" t="s">
        <v>69</v>
      </c>
      <c r="G862" s="302" t="s">
        <v>70</v>
      </c>
      <c r="H862" s="302" t="s">
        <v>855</v>
      </c>
      <c r="I862" s="302" t="s">
        <v>222</v>
      </c>
      <c r="J862" s="302">
        <v>135500</v>
      </c>
      <c r="K862" s="302" t="s">
        <v>135</v>
      </c>
      <c r="L862" s="302">
        <v>34837180</v>
      </c>
      <c r="M862" s="302" t="s">
        <v>1097</v>
      </c>
      <c r="N862" s="305">
        <v>44377</v>
      </c>
      <c r="O862" s="305">
        <v>44197</v>
      </c>
      <c r="P862" s="302" t="s">
        <v>1148</v>
      </c>
    </row>
    <row r="863" spans="1:16">
      <c r="A863" s="303">
        <v>0</v>
      </c>
      <c r="B863" s="303">
        <v>0</v>
      </c>
      <c r="C863" s="303">
        <v>0</v>
      </c>
      <c r="D863" s="304">
        <f t="shared" si="13"/>
        <v>0</v>
      </c>
      <c r="E863" s="305">
        <v>45992</v>
      </c>
      <c r="F863" s="302" t="s">
        <v>69</v>
      </c>
      <c r="G863" s="302" t="s">
        <v>70</v>
      </c>
      <c r="H863" s="302" t="s">
        <v>855</v>
      </c>
      <c r="I863" s="302" t="s">
        <v>222</v>
      </c>
      <c r="J863" s="302">
        <v>135500</v>
      </c>
      <c r="K863" s="302" t="s">
        <v>86</v>
      </c>
      <c r="L863" s="302">
        <v>21749258</v>
      </c>
      <c r="M863" s="302" t="s">
        <v>885</v>
      </c>
      <c r="N863" s="305">
        <v>37712</v>
      </c>
      <c r="O863" s="305">
        <v>37622</v>
      </c>
      <c r="P863" s="302" t="s">
        <v>880</v>
      </c>
    </row>
    <row r="864" spans="1:16">
      <c r="A864" s="303">
        <v>0</v>
      </c>
      <c r="B864" s="303">
        <v>0</v>
      </c>
      <c r="C864" s="303">
        <v>0</v>
      </c>
      <c r="D864" s="304">
        <f t="shared" si="13"/>
        <v>0</v>
      </c>
      <c r="E864" s="305">
        <v>45992</v>
      </c>
      <c r="F864" s="302" t="s">
        <v>69</v>
      </c>
      <c r="G864" s="302" t="s">
        <v>70</v>
      </c>
      <c r="H864" s="302" t="s">
        <v>855</v>
      </c>
      <c r="I864" s="302" t="s">
        <v>222</v>
      </c>
      <c r="J864" s="302">
        <v>135500</v>
      </c>
      <c r="K864" s="302" t="s">
        <v>86</v>
      </c>
      <c r="L864" s="302">
        <v>21749189</v>
      </c>
      <c r="M864" s="302" t="s">
        <v>885</v>
      </c>
      <c r="N864" s="305">
        <v>23559</v>
      </c>
      <c r="O864" s="305">
        <v>23559</v>
      </c>
      <c r="P864" s="302" t="s">
        <v>880</v>
      </c>
    </row>
    <row r="865" spans="1:16">
      <c r="A865" s="303">
        <v>0</v>
      </c>
      <c r="B865" s="303">
        <v>0</v>
      </c>
      <c r="C865" s="303">
        <v>0</v>
      </c>
      <c r="D865" s="304">
        <f t="shared" si="13"/>
        <v>0</v>
      </c>
      <c r="E865" s="305">
        <v>45992</v>
      </c>
      <c r="F865" s="302" t="s">
        <v>69</v>
      </c>
      <c r="G865" s="302" t="s">
        <v>70</v>
      </c>
      <c r="H865" s="302" t="s">
        <v>855</v>
      </c>
      <c r="I865" s="302" t="s">
        <v>222</v>
      </c>
      <c r="J865" s="302">
        <v>135500</v>
      </c>
      <c r="K865" s="302" t="s">
        <v>86</v>
      </c>
      <c r="L865" s="302">
        <v>21749303</v>
      </c>
      <c r="M865" s="302" t="s">
        <v>885</v>
      </c>
      <c r="N865" s="305">
        <v>39417</v>
      </c>
      <c r="O865" s="305">
        <v>39083</v>
      </c>
      <c r="P865" s="302" t="s">
        <v>880</v>
      </c>
    </row>
    <row r="866" spans="1:16">
      <c r="A866" s="303">
        <v>99000</v>
      </c>
      <c r="B866" s="303">
        <v>467971.5</v>
      </c>
      <c r="C866" s="303">
        <v>29093.399738655</v>
      </c>
      <c r="D866" s="304">
        <f t="shared" si="13"/>
        <v>438878.10026134498</v>
      </c>
      <c r="E866" s="305">
        <v>45992</v>
      </c>
      <c r="F866" s="302" t="s">
        <v>69</v>
      </c>
      <c r="G866" s="302" t="s">
        <v>70</v>
      </c>
      <c r="H866" s="302" t="s">
        <v>855</v>
      </c>
      <c r="I866" s="302" t="s">
        <v>222</v>
      </c>
      <c r="J866" s="302">
        <v>135600</v>
      </c>
      <c r="K866" s="302" t="s">
        <v>127</v>
      </c>
      <c r="L866" s="302">
        <v>34837194</v>
      </c>
      <c r="M866" s="302" t="s">
        <v>873</v>
      </c>
      <c r="N866" s="305">
        <v>44377</v>
      </c>
      <c r="O866" s="305">
        <v>44197</v>
      </c>
      <c r="P866" s="302" t="s">
        <v>1148</v>
      </c>
    </row>
    <row r="867" spans="1:16">
      <c r="A867" s="303">
        <v>0</v>
      </c>
      <c r="B867" s="303">
        <v>0</v>
      </c>
      <c r="C867" s="303">
        <v>0</v>
      </c>
      <c r="D867" s="304">
        <f t="shared" si="13"/>
        <v>0</v>
      </c>
      <c r="E867" s="305">
        <v>45992</v>
      </c>
      <c r="F867" s="302" t="s">
        <v>69</v>
      </c>
      <c r="G867" s="302" t="s">
        <v>70</v>
      </c>
      <c r="H867" s="302" t="s">
        <v>855</v>
      </c>
      <c r="I867" s="302" t="s">
        <v>222</v>
      </c>
      <c r="J867" s="302">
        <v>135600</v>
      </c>
      <c r="K867" s="302" t="s">
        <v>91</v>
      </c>
      <c r="L867" s="302">
        <v>21749151</v>
      </c>
      <c r="M867" s="302" t="s">
        <v>886</v>
      </c>
      <c r="N867" s="305">
        <v>23559</v>
      </c>
      <c r="O867" s="305">
        <v>23559</v>
      </c>
      <c r="P867" s="302" t="s">
        <v>880</v>
      </c>
    </row>
    <row r="868" spans="1:16">
      <c r="A868" s="303">
        <v>0</v>
      </c>
      <c r="B868" s="303">
        <v>0</v>
      </c>
      <c r="C868" s="303">
        <v>0</v>
      </c>
      <c r="D868" s="304">
        <f t="shared" si="13"/>
        <v>0</v>
      </c>
      <c r="E868" s="305">
        <v>45992</v>
      </c>
      <c r="F868" s="302" t="s">
        <v>69</v>
      </c>
      <c r="G868" s="302" t="s">
        <v>70</v>
      </c>
      <c r="H868" s="302" t="s">
        <v>855</v>
      </c>
      <c r="I868" s="302" t="s">
        <v>222</v>
      </c>
      <c r="J868" s="302">
        <v>135600</v>
      </c>
      <c r="K868" s="302" t="s">
        <v>84</v>
      </c>
      <c r="L868" s="302">
        <v>33819024</v>
      </c>
      <c r="M868" s="302" t="s">
        <v>1149</v>
      </c>
      <c r="N868" s="305">
        <v>44377</v>
      </c>
      <c r="O868" s="305">
        <v>44440</v>
      </c>
      <c r="P868" s="302" t="s">
        <v>1148</v>
      </c>
    </row>
    <row r="869" spans="1:16">
      <c r="A869" s="303">
        <v>35200</v>
      </c>
      <c r="B869" s="303">
        <v>181242.75</v>
      </c>
      <c r="C869" s="303">
        <v>11267.711336017501</v>
      </c>
      <c r="D869" s="304">
        <f t="shared" si="13"/>
        <v>169975.0386639825</v>
      </c>
      <c r="E869" s="305">
        <v>45992</v>
      </c>
      <c r="F869" s="302" t="s">
        <v>69</v>
      </c>
      <c r="G869" s="302" t="s">
        <v>70</v>
      </c>
      <c r="H869" s="302" t="s">
        <v>855</v>
      </c>
      <c r="I869" s="302" t="s">
        <v>222</v>
      </c>
      <c r="J869" s="302">
        <v>135600</v>
      </c>
      <c r="K869" s="302" t="s">
        <v>129</v>
      </c>
      <c r="L869" s="302">
        <v>34837171</v>
      </c>
      <c r="M869" s="302" t="s">
        <v>874</v>
      </c>
      <c r="N869" s="305">
        <v>44377</v>
      </c>
      <c r="O869" s="305">
        <v>44197</v>
      </c>
      <c r="P869" s="302" t="s">
        <v>1148</v>
      </c>
    </row>
    <row r="870" spans="1:16">
      <c r="A870" s="303">
        <v>0</v>
      </c>
      <c r="B870" s="303">
        <v>0</v>
      </c>
      <c r="C870" s="303">
        <v>0</v>
      </c>
      <c r="D870" s="304">
        <f t="shared" si="13"/>
        <v>0</v>
      </c>
      <c r="E870" s="305">
        <v>45992</v>
      </c>
      <c r="F870" s="302" t="s">
        <v>69</v>
      </c>
      <c r="G870" s="302" t="s">
        <v>70</v>
      </c>
      <c r="H870" s="302" t="s">
        <v>855</v>
      </c>
      <c r="I870" s="302" t="s">
        <v>222</v>
      </c>
      <c r="J870" s="302">
        <v>135600</v>
      </c>
      <c r="K870" s="302" t="s">
        <v>99</v>
      </c>
      <c r="L870" s="302">
        <v>21749217</v>
      </c>
      <c r="M870" s="302" t="s">
        <v>887</v>
      </c>
      <c r="N870" s="305">
        <v>23559</v>
      </c>
      <c r="O870" s="305">
        <v>23559</v>
      </c>
      <c r="P870" s="302" t="s">
        <v>880</v>
      </c>
    </row>
    <row r="871" spans="1:16">
      <c r="A871" s="303">
        <v>33700</v>
      </c>
      <c r="B871" s="303">
        <v>35961.120000000003</v>
      </c>
      <c r="C871" s="303">
        <v>2235.6729826704</v>
      </c>
      <c r="D871" s="304">
        <f t="shared" si="13"/>
        <v>33725.447017329599</v>
      </c>
      <c r="E871" s="305">
        <v>45992</v>
      </c>
      <c r="F871" s="302" t="s">
        <v>69</v>
      </c>
      <c r="G871" s="302" t="s">
        <v>70</v>
      </c>
      <c r="H871" s="302" t="s">
        <v>855</v>
      </c>
      <c r="I871" s="302" t="s">
        <v>222</v>
      </c>
      <c r="J871" s="302">
        <v>135600</v>
      </c>
      <c r="K871" s="302" t="s">
        <v>99</v>
      </c>
      <c r="L871" s="302">
        <v>34837164</v>
      </c>
      <c r="M871" s="302" t="s">
        <v>876</v>
      </c>
      <c r="N871" s="305">
        <v>44377</v>
      </c>
      <c r="O871" s="305">
        <v>44197</v>
      </c>
      <c r="P871" s="302" t="s">
        <v>1148</v>
      </c>
    </row>
    <row r="872" spans="1:16">
      <c r="A872" s="303">
        <v>0</v>
      </c>
      <c r="B872" s="303">
        <v>0</v>
      </c>
      <c r="C872" s="303">
        <v>0</v>
      </c>
      <c r="D872" s="304">
        <f t="shared" si="13"/>
        <v>0</v>
      </c>
      <c r="E872" s="305">
        <v>45992</v>
      </c>
      <c r="F872" s="302" t="s">
        <v>69</v>
      </c>
      <c r="G872" s="302" t="s">
        <v>70</v>
      </c>
      <c r="H872" s="302" t="s">
        <v>855</v>
      </c>
      <c r="I872" s="302" t="s">
        <v>222</v>
      </c>
      <c r="J872" s="302">
        <v>135600</v>
      </c>
      <c r="K872" s="302" t="s">
        <v>92</v>
      </c>
      <c r="L872" s="302">
        <v>21749246</v>
      </c>
      <c r="M872" s="302" t="s">
        <v>948</v>
      </c>
      <c r="N872" s="305">
        <v>37712</v>
      </c>
      <c r="O872" s="305">
        <v>37622</v>
      </c>
      <c r="P872" s="302" t="s">
        <v>880</v>
      </c>
    </row>
    <row r="873" spans="1:16">
      <c r="A873" s="303">
        <v>591</v>
      </c>
      <c r="B873" s="303">
        <v>93740.85</v>
      </c>
      <c r="C873" s="303">
        <v>5827.7908395944996</v>
      </c>
      <c r="D873" s="304">
        <f t="shared" si="13"/>
        <v>87913.059160405508</v>
      </c>
      <c r="E873" s="305">
        <v>45992</v>
      </c>
      <c r="F873" s="302" t="s">
        <v>69</v>
      </c>
      <c r="G873" s="302" t="s">
        <v>70</v>
      </c>
      <c r="H873" s="302" t="s">
        <v>855</v>
      </c>
      <c r="I873" s="302" t="s">
        <v>222</v>
      </c>
      <c r="J873" s="302">
        <v>135600</v>
      </c>
      <c r="K873" s="302" t="s">
        <v>92</v>
      </c>
      <c r="L873" s="302">
        <v>34837177</v>
      </c>
      <c r="M873" s="302" t="s">
        <v>877</v>
      </c>
      <c r="N873" s="305">
        <v>44377</v>
      </c>
      <c r="O873" s="305">
        <v>44197</v>
      </c>
      <c r="P873" s="302" t="s">
        <v>1148</v>
      </c>
    </row>
    <row r="874" spans="1:16">
      <c r="A874" s="303">
        <v>0</v>
      </c>
      <c r="B874" s="303">
        <v>0</v>
      </c>
      <c r="C874" s="303">
        <v>0</v>
      </c>
      <c r="D874" s="304">
        <f t="shared" si="13"/>
        <v>0</v>
      </c>
      <c r="E874" s="305">
        <v>45992</v>
      </c>
      <c r="F874" s="302" t="s">
        <v>69</v>
      </c>
      <c r="G874" s="302" t="s">
        <v>70</v>
      </c>
      <c r="H874" s="302" t="s">
        <v>855</v>
      </c>
      <c r="I874" s="302" t="s">
        <v>222</v>
      </c>
      <c r="J874" s="302">
        <v>135600</v>
      </c>
      <c r="K874" s="302" t="s">
        <v>92</v>
      </c>
      <c r="L874" s="302">
        <v>21749279</v>
      </c>
      <c r="M874" s="302" t="s">
        <v>948</v>
      </c>
      <c r="N874" s="305">
        <v>39417</v>
      </c>
      <c r="O874" s="305">
        <v>39083</v>
      </c>
      <c r="P874" s="302" t="s">
        <v>880</v>
      </c>
    </row>
    <row r="875" spans="1:16">
      <c r="A875" s="303">
        <v>0</v>
      </c>
      <c r="B875" s="303">
        <v>1100</v>
      </c>
      <c r="C875" s="303">
        <v>-2.222E-3</v>
      </c>
      <c r="D875" s="304">
        <f t="shared" si="13"/>
        <v>1100.0022220000001</v>
      </c>
      <c r="E875" s="305">
        <v>45992</v>
      </c>
      <c r="F875" s="302" t="s">
        <v>69</v>
      </c>
      <c r="G875" s="302" t="s">
        <v>70</v>
      </c>
      <c r="H875" s="302" t="s">
        <v>855</v>
      </c>
      <c r="I875" s="302" t="s">
        <v>223</v>
      </c>
      <c r="J875" s="302">
        <v>135002</v>
      </c>
      <c r="K875" s="302" t="s">
        <v>136</v>
      </c>
      <c r="L875" s="302">
        <v>41007645</v>
      </c>
      <c r="M875" s="302" t="s">
        <v>864</v>
      </c>
      <c r="N875" s="305">
        <v>44733</v>
      </c>
      <c r="O875" s="305">
        <v>44713</v>
      </c>
      <c r="P875" s="302" t="s">
        <v>1152</v>
      </c>
    </row>
    <row r="876" spans="1:16">
      <c r="A876" s="303">
        <v>0</v>
      </c>
      <c r="B876" s="303">
        <v>0</v>
      </c>
      <c r="C876" s="303">
        <v>0</v>
      </c>
      <c r="D876" s="304">
        <f t="shared" si="13"/>
        <v>0</v>
      </c>
      <c r="E876" s="305">
        <v>45992</v>
      </c>
      <c r="F876" s="302" t="s">
        <v>69</v>
      </c>
      <c r="G876" s="302" t="s">
        <v>70</v>
      </c>
      <c r="H876" s="302" t="s">
        <v>855</v>
      </c>
      <c r="I876" s="302" t="s">
        <v>223</v>
      </c>
      <c r="J876" s="302">
        <v>135003</v>
      </c>
      <c r="K876" s="302" t="s">
        <v>224</v>
      </c>
      <c r="L876" s="302">
        <v>36375067</v>
      </c>
      <c r="M876" s="302" t="s">
        <v>1151</v>
      </c>
      <c r="N876" s="305">
        <v>44733</v>
      </c>
      <c r="O876" s="305">
        <v>44713</v>
      </c>
      <c r="P876" s="302" t="s">
        <v>1152</v>
      </c>
    </row>
    <row r="877" spans="1:16">
      <c r="A877" s="303">
        <v>0</v>
      </c>
      <c r="B877" s="303">
        <v>0</v>
      </c>
      <c r="C877" s="303">
        <v>0</v>
      </c>
      <c r="D877" s="304">
        <f t="shared" si="13"/>
        <v>0</v>
      </c>
      <c r="E877" s="305">
        <v>45992</v>
      </c>
      <c r="F877" s="302" t="s">
        <v>69</v>
      </c>
      <c r="G877" s="302" t="s">
        <v>70</v>
      </c>
      <c r="H877" s="302" t="s">
        <v>855</v>
      </c>
      <c r="I877" s="302" t="s">
        <v>223</v>
      </c>
      <c r="J877" s="302">
        <v>135500</v>
      </c>
      <c r="K877" s="302" t="s">
        <v>83</v>
      </c>
      <c r="L877" s="302">
        <v>21749331</v>
      </c>
      <c r="M877" s="302" t="s">
        <v>879</v>
      </c>
      <c r="N877" s="305">
        <v>23559</v>
      </c>
      <c r="O877" s="305">
        <v>23559</v>
      </c>
      <c r="P877" s="302" t="s">
        <v>880</v>
      </c>
    </row>
    <row r="878" spans="1:16">
      <c r="A878" s="303">
        <v>0</v>
      </c>
      <c r="B878" s="303">
        <v>0</v>
      </c>
      <c r="C878" s="303">
        <v>0</v>
      </c>
      <c r="D878" s="304">
        <f t="shared" si="13"/>
        <v>0</v>
      </c>
      <c r="E878" s="305">
        <v>45992</v>
      </c>
      <c r="F878" s="302" t="s">
        <v>69</v>
      </c>
      <c r="G878" s="302" t="s">
        <v>70</v>
      </c>
      <c r="H878" s="302" t="s">
        <v>855</v>
      </c>
      <c r="I878" s="302" t="s">
        <v>223</v>
      </c>
      <c r="J878" s="302">
        <v>135500</v>
      </c>
      <c r="K878" s="302" t="s">
        <v>83</v>
      </c>
      <c r="L878" s="302">
        <v>21749409</v>
      </c>
      <c r="M878" s="302" t="s">
        <v>879</v>
      </c>
      <c r="N878" s="305">
        <v>39995</v>
      </c>
      <c r="O878" s="305">
        <v>39814</v>
      </c>
      <c r="P878" s="302" t="s">
        <v>880</v>
      </c>
    </row>
    <row r="879" spans="1:16">
      <c r="A879" s="303">
        <v>0</v>
      </c>
      <c r="B879" s="303">
        <v>0</v>
      </c>
      <c r="C879" s="303">
        <v>0</v>
      </c>
      <c r="D879" s="304">
        <f t="shared" si="13"/>
        <v>0</v>
      </c>
      <c r="E879" s="305">
        <v>45992</v>
      </c>
      <c r="F879" s="302" t="s">
        <v>69</v>
      </c>
      <c r="G879" s="302" t="s">
        <v>70</v>
      </c>
      <c r="H879" s="302" t="s">
        <v>855</v>
      </c>
      <c r="I879" s="302" t="s">
        <v>223</v>
      </c>
      <c r="J879" s="302">
        <v>135500</v>
      </c>
      <c r="K879" s="302" t="s">
        <v>83</v>
      </c>
      <c r="L879" s="302">
        <v>21749388</v>
      </c>
      <c r="M879" s="302" t="s">
        <v>879</v>
      </c>
      <c r="N879" s="305">
        <v>38140</v>
      </c>
      <c r="O879" s="305">
        <v>37987</v>
      </c>
      <c r="P879" s="302" t="s">
        <v>880</v>
      </c>
    </row>
    <row r="880" spans="1:16">
      <c r="A880" s="303">
        <v>2</v>
      </c>
      <c r="B880" s="303">
        <v>42743.99</v>
      </c>
      <c r="C880" s="303">
        <v>4423.4549870481997</v>
      </c>
      <c r="D880" s="304">
        <f t="shared" si="13"/>
        <v>38320.535012951797</v>
      </c>
      <c r="E880" s="305">
        <v>45992</v>
      </c>
      <c r="F880" s="302" t="s">
        <v>69</v>
      </c>
      <c r="G880" s="302" t="s">
        <v>70</v>
      </c>
      <c r="H880" s="302" t="s">
        <v>855</v>
      </c>
      <c r="I880" s="302" t="s">
        <v>223</v>
      </c>
      <c r="J880" s="302">
        <v>135500</v>
      </c>
      <c r="K880" s="302" t="s">
        <v>128</v>
      </c>
      <c r="L880" s="302">
        <v>36866263</v>
      </c>
      <c r="M880" s="302" t="s">
        <v>1153</v>
      </c>
      <c r="N880" s="305">
        <v>41974</v>
      </c>
      <c r="O880" s="305">
        <v>41640</v>
      </c>
      <c r="P880" s="302" t="s">
        <v>1154</v>
      </c>
    </row>
    <row r="881" spans="1:16">
      <c r="A881" s="303">
        <v>16</v>
      </c>
      <c r="B881" s="303">
        <v>123386.14</v>
      </c>
      <c r="C881" s="303">
        <v>3886.1822040540001</v>
      </c>
      <c r="D881" s="304">
        <f t="shared" si="13"/>
        <v>119499.957795946</v>
      </c>
      <c r="E881" s="305">
        <v>45992</v>
      </c>
      <c r="F881" s="302" t="s">
        <v>69</v>
      </c>
      <c r="G881" s="302" t="s">
        <v>70</v>
      </c>
      <c r="H881" s="302" t="s">
        <v>855</v>
      </c>
      <c r="I881" s="302" t="s">
        <v>223</v>
      </c>
      <c r="J881" s="302">
        <v>135500</v>
      </c>
      <c r="K881" s="302" t="s">
        <v>169</v>
      </c>
      <c r="L881" s="302">
        <v>36375041</v>
      </c>
      <c r="M881" s="302" t="s">
        <v>894</v>
      </c>
      <c r="N881" s="305">
        <v>44733</v>
      </c>
      <c r="O881" s="305">
        <v>44562</v>
      </c>
      <c r="P881" s="302" t="s">
        <v>1152</v>
      </c>
    </row>
    <row r="882" spans="1:16">
      <c r="A882" s="303">
        <v>0</v>
      </c>
      <c r="B882" s="303">
        <v>0</v>
      </c>
      <c r="C882" s="303">
        <v>0</v>
      </c>
      <c r="D882" s="304">
        <f t="shared" si="13"/>
        <v>0</v>
      </c>
      <c r="E882" s="305">
        <v>45992</v>
      </c>
      <c r="F882" s="302" t="s">
        <v>69</v>
      </c>
      <c r="G882" s="302" t="s">
        <v>70</v>
      </c>
      <c r="H882" s="302" t="s">
        <v>855</v>
      </c>
      <c r="I882" s="302" t="s">
        <v>223</v>
      </c>
      <c r="J882" s="302">
        <v>135500</v>
      </c>
      <c r="K882" s="302" t="s">
        <v>169</v>
      </c>
      <c r="L882" s="302">
        <v>29785382</v>
      </c>
      <c r="M882" s="302" t="s">
        <v>894</v>
      </c>
      <c r="N882" s="305">
        <v>43608</v>
      </c>
      <c r="O882" s="305">
        <v>43466</v>
      </c>
      <c r="P882" s="302" t="s">
        <v>968</v>
      </c>
    </row>
    <row r="883" spans="1:16">
      <c r="A883" s="303">
        <v>0</v>
      </c>
      <c r="B883" s="303">
        <v>0</v>
      </c>
      <c r="C883" s="303">
        <v>0</v>
      </c>
      <c r="D883" s="304">
        <f t="shared" si="13"/>
        <v>0</v>
      </c>
      <c r="E883" s="305">
        <v>45992</v>
      </c>
      <c r="F883" s="302" t="s">
        <v>69</v>
      </c>
      <c r="G883" s="302" t="s">
        <v>70</v>
      </c>
      <c r="H883" s="302" t="s">
        <v>855</v>
      </c>
      <c r="I883" s="302" t="s">
        <v>223</v>
      </c>
      <c r="J883" s="302">
        <v>135500</v>
      </c>
      <c r="K883" s="302" t="s">
        <v>84</v>
      </c>
      <c r="L883" s="302">
        <v>35562773</v>
      </c>
      <c r="M883" s="302" t="s">
        <v>1155</v>
      </c>
      <c r="N883" s="305">
        <v>44733</v>
      </c>
      <c r="O883" s="305">
        <v>44713</v>
      </c>
      <c r="P883" s="302" t="s">
        <v>1152</v>
      </c>
    </row>
    <row r="884" spans="1:16">
      <c r="A884" s="303">
        <v>0</v>
      </c>
      <c r="B884" s="303">
        <v>0</v>
      </c>
      <c r="C884" s="303">
        <v>0</v>
      </c>
      <c r="D884" s="304">
        <f t="shared" si="13"/>
        <v>0</v>
      </c>
      <c r="E884" s="305">
        <v>45992</v>
      </c>
      <c r="F884" s="302" t="s">
        <v>69</v>
      </c>
      <c r="G884" s="302" t="s">
        <v>70</v>
      </c>
      <c r="H884" s="302" t="s">
        <v>855</v>
      </c>
      <c r="I884" s="302" t="s">
        <v>223</v>
      </c>
      <c r="J884" s="302">
        <v>135500</v>
      </c>
      <c r="K884" s="302" t="s">
        <v>85</v>
      </c>
      <c r="L884" s="302">
        <v>21749402</v>
      </c>
      <c r="M884" s="302" t="s">
        <v>901</v>
      </c>
      <c r="N884" s="305">
        <v>38140</v>
      </c>
      <c r="O884" s="305">
        <v>37987</v>
      </c>
      <c r="P884" s="302" t="s">
        <v>880</v>
      </c>
    </row>
    <row r="885" spans="1:16">
      <c r="A885" s="303">
        <v>6</v>
      </c>
      <c r="B885" s="303">
        <v>1071449.42</v>
      </c>
      <c r="C885" s="303">
        <v>33746.478077262</v>
      </c>
      <c r="D885" s="304">
        <f t="shared" si="13"/>
        <v>1037702.941922738</v>
      </c>
      <c r="E885" s="305">
        <v>45992</v>
      </c>
      <c r="F885" s="302" t="s">
        <v>69</v>
      </c>
      <c r="G885" s="302" t="s">
        <v>70</v>
      </c>
      <c r="H885" s="302" t="s">
        <v>855</v>
      </c>
      <c r="I885" s="302" t="s">
        <v>223</v>
      </c>
      <c r="J885" s="302">
        <v>135500</v>
      </c>
      <c r="K885" s="302" t="s">
        <v>131</v>
      </c>
      <c r="L885" s="302">
        <v>36375058</v>
      </c>
      <c r="M885" s="302" t="s">
        <v>1156</v>
      </c>
      <c r="N885" s="305">
        <v>44733</v>
      </c>
      <c r="O885" s="305">
        <v>44562</v>
      </c>
      <c r="P885" s="302" t="s">
        <v>1152</v>
      </c>
    </row>
    <row r="886" spans="1:16">
      <c r="A886" s="303">
        <v>0</v>
      </c>
      <c r="B886" s="303">
        <v>0</v>
      </c>
      <c r="C886" s="303">
        <v>0</v>
      </c>
      <c r="D886" s="304">
        <f t="shared" si="13"/>
        <v>0</v>
      </c>
      <c r="E886" s="305">
        <v>45992</v>
      </c>
      <c r="F886" s="302" t="s">
        <v>69</v>
      </c>
      <c r="G886" s="302" t="s">
        <v>70</v>
      </c>
      <c r="H886" s="302" t="s">
        <v>855</v>
      </c>
      <c r="I886" s="302" t="s">
        <v>223</v>
      </c>
      <c r="J886" s="302">
        <v>135500</v>
      </c>
      <c r="K886" s="302" t="s">
        <v>132</v>
      </c>
      <c r="L886" s="302">
        <v>29785396</v>
      </c>
      <c r="M886" s="302" t="s">
        <v>869</v>
      </c>
      <c r="N886" s="305">
        <v>43608</v>
      </c>
      <c r="O886" s="305">
        <v>43466</v>
      </c>
      <c r="P886" s="302" t="s">
        <v>968</v>
      </c>
    </row>
    <row r="887" spans="1:16">
      <c r="A887" s="303">
        <v>2</v>
      </c>
      <c r="B887" s="303">
        <v>8762.43</v>
      </c>
      <c r="C887" s="303">
        <v>275.98237152300004</v>
      </c>
      <c r="D887" s="304">
        <f t="shared" si="13"/>
        <v>8486.4476284770008</v>
      </c>
      <c r="E887" s="305">
        <v>45992</v>
      </c>
      <c r="F887" s="302" t="s">
        <v>69</v>
      </c>
      <c r="G887" s="302" t="s">
        <v>70</v>
      </c>
      <c r="H887" s="302" t="s">
        <v>855</v>
      </c>
      <c r="I887" s="302" t="s">
        <v>223</v>
      </c>
      <c r="J887" s="302">
        <v>135500</v>
      </c>
      <c r="K887" s="302" t="s">
        <v>133</v>
      </c>
      <c r="L887" s="302">
        <v>36375049</v>
      </c>
      <c r="M887" s="302" t="s">
        <v>870</v>
      </c>
      <c r="N887" s="305">
        <v>44733</v>
      </c>
      <c r="O887" s="305">
        <v>44562</v>
      </c>
      <c r="P887" s="302" t="s">
        <v>1152</v>
      </c>
    </row>
    <row r="888" spans="1:16">
      <c r="A888" s="303">
        <v>0</v>
      </c>
      <c r="B888" s="303">
        <v>0</v>
      </c>
      <c r="C888" s="303">
        <v>0</v>
      </c>
      <c r="D888" s="304">
        <f t="shared" si="13"/>
        <v>0</v>
      </c>
      <c r="E888" s="305">
        <v>45992</v>
      </c>
      <c r="F888" s="302" t="s">
        <v>69</v>
      </c>
      <c r="G888" s="302" t="s">
        <v>70</v>
      </c>
      <c r="H888" s="302" t="s">
        <v>855</v>
      </c>
      <c r="I888" s="302" t="s">
        <v>223</v>
      </c>
      <c r="J888" s="302">
        <v>135500</v>
      </c>
      <c r="K888" s="302" t="s">
        <v>134</v>
      </c>
      <c r="L888" s="302">
        <v>29785414</v>
      </c>
      <c r="M888" s="302" t="s">
        <v>871</v>
      </c>
      <c r="N888" s="305">
        <v>43608</v>
      </c>
      <c r="O888" s="305">
        <v>43466</v>
      </c>
      <c r="P888" s="302" t="s">
        <v>968</v>
      </c>
    </row>
    <row r="889" spans="1:16">
      <c r="A889" s="303">
        <v>2</v>
      </c>
      <c r="B889" s="303">
        <v>13371.65</v>
      </c>
      <c r="C889" s="303">
        <v>421.15482556500001</v>
      </c>
      <c r="D889" s="304">
        <f t="shared" si="13"/>
        <v>12950.495174435</v>
      </c>
      <c r="E889" s="305">
        <v>45992</v>
      </c>
      <c r="F889" s="302" t="s">
        <v>69</v>
      </c>
      <c r="G889" s="302" t="s">
        <v>70</v>
      </c>
      <c r="H889" s="302" t="s">
        <v>855</v>
      </c>
      <c r="I889" s="302" t="s">
        <v>223</v>
      </c>
      <c r="J889" s="302">
        <v>135500</v>
      </c>
      <c r="K889" s="302" t="s">
        <v>134</v>
      </c>
      <c r="L889" s="302">
        <v>36375052</v>
      </c>
      <c r="M889" s="302" t="s">
        <v>871</v>
      </c>
      <c r="N889" s="305">
        <v>44733</v>
      </c>
      <c r="O889" s="305">
        <v>44562</v>
      </c>
      <c r="P889" s="302" t="s">
        <v>1152</v>
      </c>
    </row>
    <row r="890" spans="1:16">
      <c r="A890" s="303">
        <v>0</v>
      </c>
      <c r="B890" s="303">
        <v>0</v>
      </c>
      <c r="C890" s="303">
        <v>0</v>
      </c>
      <c r="D890" s="304">
        <f t="shared" si="13"/>
        <v>0</v>
      </c>
      <c r="E890" s="305">
        <v>45992</v>
      </c>
      <c r="F890" s="302" t="s">
        <v>69</v>
      </c>
      <c r="G890" s="302" t="s">
        <v>70</v>
      </c>
      <c r="H890" s="302" t="s">
        <v>855</v>
      </c>
      <c r="I890" s="302" t="s">
        <v>223</v>
      </c>
      <c r="J890" s="302">
        <v>135500</v>
      </c>
      <c r="K890" s="302" t="s">
        <v>135</v>
      </c>
      <c r="L890" s="302">
        <v>29785432</v>
      </c>
      <c r="M890" s="302" t="s">
        <v>967</v>
      </c>
      <c r="N890" s="305">
        <v>43608</v>
      </c>
      <c r="O890" s="305">
        <v>43466</v>
      </c>
      <c r="P890" s="302" t="s">
        <v>968</v>
      </c>
    </row>
    <row r="891" spans="1:16">
      <c r="A891" s="303">
        <v>28</v>
      </c>
      <c r="B891" s="303">
        <v>284163.72000000003</v>
      </c>
      <c r="C891" s="303">
        <v>8950.0489414920012</v>
      </c>
      <c r="D891" s="304">
        <f t="shared" si="13"/>
        <v>275213.67105850804</v>
      </c>
      <c r="E891" s="305">
        <v>45992</v>
      </c>
      <c r="F891" s="302" t="s">
        <v>69</v>
      </c>
      <c r="G891" s="302" t="s">
        <v>70</v>
      </c>
      <c r="H891" s="302" t="s">
        <v>855</v>
      </c>
      <c r="I891" s="302" t="s">
        <v>223</v>
      </c>
      <c r="J891" s="302">
        <v>135500</v>
      </c>
      <c r="K891" s="302" t="s">
        <v>135</v>
      </c>
      <c r="L891" s="302">
        <v>36375055</v>
      </c>
      <c r="M891" s="302" t="s">
        <v>872</v>
      </c>
      <c r="N891" s="305">
        <v>44733</v>
      </c>
      <c r="O891" s="305">
        <v>44562</v>
      </c>
      <c r="P891" s="302" t="s">
        <v>1152</v>
      </c>
    </row>
    <row r="892" spans="1:16">
      <c r="A892" s="303">
        <v>0</v>
      </c>
      <c r="B892" s="303">
        <v>0</v>
      </c>
      <c r="C892" s="303">
        <v>0</v>
      </c>
      <c r="D892" s="304">
        <f t="shared" si="13"/>
        <v>0</v>
      </c>
      <c r="E892" s="305">
        <v>45992</v>
      </c>
      <c r="F892" s="302" t="s">
        <v>69</v>
      </c>
      <c r="G892" s="302" t="s">
        <v>70</v>
      </c>
      <c r="H892" s="302" t="s">
        <v>855</v>
      </c>
      <c r="I892" s="302" t="s">
        <v>223</v>
      </c>
      <c r="J892" s="302">
        <v>135500</v>
      </c>
      <c r="K892" s="302" t="s">
        <v>86</v>
      </c>
      <c r="L892" s="302">
        <v>21749395</v>
      </c>
      <c r="M892" s="302" t="s">
        <v>885</v>
      </c>
      <c r="N892" s="305">
        <v>38140</v>
      </c>
      <c r="O892" s="305">
        <v>37987</v>
      </c>
      <c r="P892" s="302" t="s">
        <v>880</v>
      </c>
    </row>
    <row r="893" spans="1:16">
      <c r="A893" s="303">
        <v>0</v>
      </c>
      <c r="B893" s="303">
        <v>0</v>
      </c>
      <c r="C893" s="303">
        <v>0</v>
      </c>
      <c r="D893" s="304">
        <f t="shared" si="13"/>
        <v>0</v>
      </c>
      <c r="E893" s="305">
        <v>45992</v>
      </c>
      <c r="F893" s="302" t="s">
        <v>69</v>
      </c>
      <c r="G893" s="302" t="s">
        <v>70</v>
      </c>
      <c r="H893" s="302" t="s">
        <v>855</v>
      </c>
      <c r="I893" s="302" t="s">
        <v>223</v>
      </c>
      <c r="J893" s="302">
        <v>135500</v>
      </c>
      <c r="K893" s="302" t="s">
        <v>86</v>
      </c>
      <c r="L893" s="302">
        <v>21749350</v>
      </c>
      <c r="M893" s="302" t="s">
        <v>885</v>
      </c>
      <c r="N893" s="305">
        <v>37196</v>
      </c>
      <c r="O893" s="305">
        <v>36892</v>
      </c>
      <c r="P893" s="302" t="s">
        <v>880</v>
      </c>
    </row>
    <row r="894" spans="1:16">
      <c r="A894" s="303">
        <v>0</v>
      </c>
      <c r="B894" s="303">
        <v>0</v>
      </c>
      <c r="C894" s="303">
        <v>0</v>
      </c>
      <c r="D894" s="304">
        <f t="shared" si="13"/>
        <v>0</v>
      </c>
      <c r="E894" s="305">
        <v>45992</v>
      </c>
      <c r="F894" s="302" t="s">
        <v>69</v>
      </c>
      <c r="G894" s="302" t="s">
        <v>70</v>
      </c>
      <c r="H894" s="302" t="s">
        <v>855</v>
      </c>
      <c r="I894" s="302" t="s">
        <v>223</v>
      </c>
      <c r="J894" s="302">
        <v>135500</v>
      </c>
      <c r="K894" s="302" t="s">
        <v>86</v>
      </c>
      <c r="L894" s="302">
        <v>21749324</v>
      </c>
      <c r="M894" s="302" t="s">
        <v>885</v>
      </c>
      <c r="N894" s="305">
        <v>23559</v>
      </c>
      <c r="O894" s="305">
        <v>23559</v>
      </c>
      <c r="P894" s="302" t="s">
        <v>880</v>
      </c>
    </row>
    <row r="895" spans="1:16">
      <c r="A895" s="303">
        <v>0</v>
      </c>
      <c r="B895" s="303">
        <v>0</v>
      </c>
      <c r="C895" s="303">
        <v>0</v>
      </c>
      <c r="D895" s="304">
        <f t="shared" si="13"/>
        <v>0</v>
      </c>
      <c r="E895" s="305">
        <v>45992</v>
      </c>
      <c r="F895" s="302" t="s">
        <v>69</v>
      </c>
      <c r="G895" s="302" t="s">
        <v>70</v>
      </c>
      <c r="H895" s="302" t="s">
        <v>855</v>
      </c>
      <c r="I895" s="302" t="s">
        <v>223</v>
      </c>
      <c r="J895" s="302">
        <v>135500</v>
      </c>
      <c r="K895" s="302" t="s">
        <v>86</v>
      </c>
      <c r="L895" s="302">
        <v>21749423</v>
      </c>
      <c r="M895" s="302" t="s">
        <v>885</v>
      </c>
      <c r="N895" s="305">
        <v>39995</v>
      </c>
      <c r="O895" s="305">
        <v>39814</v>
      </c>
      <c r="P895" s="302" t="s">
        <v>880</v>
      </c>
    </row>
    <row r="896" spans="1:16">
      <c r="A896" s="303">
        <v>0</v>
      </c>
      <c r="B896" s="303">
        <v>0</v>
      </c>
      <c r="C896" s="303">
        <v>0</v>
      </c>
      <c r="D896" s="304">
        <f t="shared" si="13"/>
        <v>0</v>
      </c>
      <c r="E896" s="305">
        <v>45992</v>
      </c>
      <c r="F896" s="302" t="s">
        <v>69</v>
      </c>
      <c r="G896" s="302" t="s">
        <v>70</v>
      </c>
      <c r="H896" s="302" t="s">
        <v>855</v>
      </c>
      <c r="I896" s="302" t="s">
        <v>223</v>
      </c>
      <c r="J896" s="302">
        <v>135600</v>
      </c>
      <c r="K896" s="302" t="s">
        <v>182</v>
      </c>
      <c r="L896" s="302">
        <v>29785438</v>
      </c>
      <c r="M896" s="302" t="s">
        <v>989</v>
      </c>
      <c r="N896" s="305">
        <v>43608</v>
      </c>
      <c r="O896" s="305">
        <v>43466</v>
      </c>
      <c r="P896" s="302" t="s">
        <v>968</v>
      </c>
    </row>
    <row r="897" spans="1:16">
      <c r="A897" s="303">
        <v>55000</v>
      </c>
      <c r="B897" s="303">
        <v>464398.60000000003</v>
      </c>
      <c r="C897" s="303">
        <v>22455.437024679999</v>
      </c>
      <c r="D897" s="304">
        <f t="shared" si="13"/>
        <v>441943.16297532001</v>
      </c>
      <c r="E897" s="305">
        <v>45992</v>
      </c>
      <c r="F897" s="302" t="s">
        <v>69</v>
      </c>
      <c r="G897" s="302" t="s">
        <v>70</v>
      </c>
      <c r="H897" s="302" t="s">
        <v>855</v>
      </c>
      <c r="I897" s="302" t="s">
        <v>223</v>
      </c>
      <c r="J897" s="302">
        <v>135600</v>
      </c>
      <c r="K897" s="302" t="s">
        <v>127</v>
      </c>
      <c r="L897" s="302">
        <v>36375063</v>
      </c>
      <c r="M897" s="302" t="s">
        <v>873</v>
      </c>
      <c r="N897" s="305">
        <v>44733</v>
      </c>
      <c r="O897" s="305">
        <v>44562</v>
      </c>
      <c r="P897" s="302" t="s">
        <v>1152</v>
      </c>
    </row>
    <row r="898" spans="1:16">
      <c r="A898" s="303">
        <v>0</v>
      </c>
      <c r="B898" s="303">
        <v>0</v>
      </c>
      <c r="C898" s="303">
        <v>0</v>
      </c>
      <c r="D898" s="304">
        <f t="shared" si="13"/>
        <v>0</v>
      </c>
      <c r="E898" s="305">
        <v>45992</v>
      </c>
      <c r="F898" s="302" t="s">
        <v>69</v>
      </c>
      <c r="G898" s="302" t="s">
        <v>70</v>
      </c>
      <c r="H898" s="302" t="s">
        <v>855</v>
      </c>
      <c r="I898" s="302" t="s">
        <v>223</v>
      </c>
      <c r="J898" s="302">
        <v>135600</v>
      </c>
      <c r="K898" s="302" t="s">
        <v>91</v>
      </c>
      <c r="L898" s="302">
        <v>21749317</v>
      </c>
      <c r="M898" s="302" t="s">
        <v>886</v>
      </c>
      <c r="N898" s="305">
        <v>23559</v>
      </c>
      <c r="O898" s="305">
        <v>23559</v>
      </c>
      <c r="P898" s="302" t="s">
        <v>880</v>
      </c>
    </row>
    <row r="899" spans="1:16">
      <c r="A899" s="303">
        <v>0</v>
      </c>
      <c r="B899" s="303">
        <v>0</v>
      </c>
      <c r="C899" s="303">
        <v>0</v>
      </c>
      <c r="D899" s="304">
        <f t="shared" ref="D899:D962" si="14">+B899-C899</f>
        <v>0</v>
      </c>
      <c r="E899" s="305">
        <v>45992</v>
      </c>
      <c r="F899" s="302" t="s">
        <v>69</v>
      </c>
      <c r="G899" s="302" t="s">
        <v>70</v>
      </c>
      <c r="H899" s="302" t="s">
        <v>855</v>
      </c>
      <c r="I899" s="302" t="s">
        <v>223</v>
      </c>
      <c r="J899" s="302">
        <v>135600</v>
      </c>
      <c r="K899" s="302" t="s">
        <v>84</v>
      </c>
      <c r="L899" s="302">
        <v>35562780</v>
      </c>
      <c r="M899" s="302" t="s">
        <v>1155</v>
      </c>
      <c r="N899" s="305">
        <v>44733</v>
      </c>
      <c r="O899" s="305">
        <v>44713</v>
      </c>
      <c r="P899" s="302" t="s">
        <v>1152</v>
      </c>
    </row>
    <row r="900" spans="1:16">
      <c r="A900" s="303">
        <v>0</v>
      </c>
      <c r="B900" s="303">
        <v>-190215.13</v>
      </c>
      <c r="C900" s="303">
        <v>-40732.3369638738</v>
      </c>
      <c r="D900" s="304">
        <f t="shared" si="14"/>
        <v>-149482.79303612621</v>
      </c>
      <c r="E900" s="305">
        <v>45992</v>
      </c>
      <c r="F900" s="302" t="s">
        <v>69</v>
      </c>
      <c r="G900" s="302" t="s">
        <v>70</v>
      </c>
      <c r="H900" s="302" t="s">
        <v>855</v>
      </c>
      <c r="I900" s="302" t="s">
        <v>223</v>
      </c>
      <c r="J900" s="302">
        <v>135600</v>
      </c>
      <c r="K900" s="302" t="s">
        <v>129</v>
      </c>
      <c r="L900" s="302">
        <v>36866286</v>
      </c>
      <c r="M900" s="302" t="s">
        <v>1157</v>
      </c>
      <c r="N900" s="305">
        <v>40543</v>
      </c>
      <c r="O900" s="305">
        <v>40544</v>
      </c>
      <c r="P900" s="302" t="s">
        <v>1158</v>
      </c>
    </row>
    <row r="901" spans="1:16">
      <c r="A901" s="303">
        <v>18152</v>
      </c>
      <c r="B901" s="303">
        <v>148238.83000000002</v>
      </c>
      <c r="C901" s="303">
        <v>7167.9107380539999</v>
      </c>
      <c r="D901" s="304">
        <f t="shared" si="14"/>
        <v>141070.91926194602</v>
      </c>
      <c r="E901" s="305">
        <v>45992</v>
      </c>
      <c r="F901" s="302" t="s">
        <v>69</v>
      </c>
      <c r="G901" s="302" t="s">
        <v>70</v>
      </c>
      <c r="H901" s="302" t="s">
        <v>855</v>
      </c>
      <c r="I901" s="302" t="s">
        <v>223</v>
      </c>
      <c r="J901" s="302">
        <v>135600</v>
      </c>
      <c r="K901" s="302" t="s">
        <v>129</v>
      </c>
      <c r="L901" s="302">
        <v>36375038</v>
      </c>
      <c r="M901" s="302" t="s">
        <v>874</v>
      </c>
      <c r="N901" s="305">
        <v>44733</v>
      </c>
      <c r="O901" s="305">
        <v>44562</v>
      </c>
      <c r="P901" s="302" t="s">
        <v>1152</v>
      </c>
    </row>
    <row r="902" spans="1:16">
      <c r="A902" s="303">
        <v>0</v>
      </c>
      <c r="B902" s="303">
        <v>0</v>
      </c>
      <c r="C902" s="303">
        <v>0</v>
      </c>
      <c r="D902" s="304">
        <f t="shared" si="14"/>
        <v>0</v>
      </c>
      <c r="E902" s="305">
        <v>45992</v>
      </c>
      <c r="F902" s="302" t="s">
        <v>69</v>
      </c>
      <c r="G902" s="302" t="s">
        <v>70</v>
      </c>
      <c r="H902" s="302" t="s">
        <v>855</v>
      </c>
      <c r="I902" s="302" t="s">
        <v>223</v>
      </c>
      <c r="J902" s="302">
        <v>135600</v>
      </c>
      <c r="K902" s="302" t="s">
        <v>129</v>
      </c>
      <c r="L902" s="302">
        <v>29785370</v>
      </c>
      <c r="M902" s="302" t="s">
        <v>874</v>
      </c>
      <c r="N902" s="305">
        <v>43608</v>
      </c>
      <c r="O902" s="305">
        <v>43466</v>
      </c>
      <c r="P902" s="302" t="s">
        <v>968</v>
      </c>
    </row>
    <row r="903" spans="1:16">
      <c r="A903" s="303">
        <v>83200</v>
      </c>
      <c r="B903" s="303">
        <v>77114.7</v>
      </c>
      <c r="C903" s="303">
        <v>14382.470681397001</v>
      </c>
      <c r="D903" s="304">
        <f t="shared" si="14"/>
        <v>62732.229318603</v>
      </c>
      <c r="E903" s="305">
        <v>45992</v>
      </c>
      <c r="F903" s="302" t="s">
        <v>69</v>
      </c>
      <c r="G903" s="302" t="s">
        <v>70</v>
      </c>
      <c r="H903" s="302" t="s">
        <v>855</v>
      </c>
      <c r="I903" s="302" t="s">
        <v>223</v>
      </c>
      <c r="J903" s="302">
        <v>135600</v>
      </c>
      <c r="K903" s="302" t="s">
        <v>129</v>
      </c>
      <c r="L903" s="302">
        <v>36866294</v>
      </c>
      <c r="M903" s="302" t="s">
        <v>1157</v>
      </c>
      <c r="N903" s="305">
        <v>41214</v>
      </c>
      <c r="O903" s="305">
        <v>40909</v>
      </c>
      <c r="P903" s="302" t="s">
        <v>1159</v>
      </c>
    </row>
    <row r="904" spans="1:16">
      <c r="A904" s="303">
        <v>0</v>
      </c>
      <c r="B904" s="303">
        <v>0</v>
      </c>
      <c r="C904" s="303">
        <v>0</v>
      </c>
      <c r="D904" s="304">
        <f t="shared" si="14"/>
        <v>0</v>
      </c>
      <c r="E904" s="305">
        <v>45992</v>
      </c>
      <c r="F904" s="302" t="s">
        <v>69</v>
      </c>
      <c r="G904" s="302" t="s">
        <v>70</v>
      </c>
      <c r="H904" s="302" t="s">
        <v>855</v>
      </c>
      <c r="I904" s="302" t="s">
        <v>223</v>
      </c>
      <c r="J904" s="302">
        <v>135600</v>
      </c>
      <c r="K904" s="302" t="s">
        <v>99</v>
      </c>
      <c r="L904" s="302">
        <v>29785349</v>
      </c>
      <c r="M904" s="302" t="s">
        <v>876</v>
      </c>
      <c r="N904" s="305">
        <v>43608</v>
      </c>
      <c r="O904" s="305">
        <v>43466</v>
      </c>
      <c r="P904" s="302" t="s">
        <v>968</v>
      </c>
    </row>
    <row r="905" spans="1:16">
      <c r="A905" s="303">
        <v>17600</v>
      </c>
      <c r="B905" s="303">
        <v>33886.379999999997</v>
      </c>
      <c r="C905" s="303">
        <v>1638.535241244</v>
      </c>
      <c r="D905" s="304">
        <f t="shared" si="14"/>
        <v>32247.844758755997</v>
      </c>
      <c r="E905" s="305">
        <v>45992</v>
      </c>
      <c r="F905" s="302" t="s">
        <v>69</v>
      </c>
      <c r="G905" s="302" t="s">
        <v>70</v>
      </c>
      <c r="H905" s="302" t="s">
        <v>855</v>
      </c>
      <c r="I905" s="302" t="s">
        <v>223</v>
      </c>
      <c r="J905" s="302">
        <v>135600</v>
      </c>
      <c r="K905" s="302" t="s">
        <v>99</v>
      </c>
      <c r="L905" s="302">
        <v>36375030</v>
      </c>
      <c r="M905" s="302" t="s">
        <v>876</v>
      </c>
      <c r="N905" s="305">
        <v>44733</v>
      </c>
      <c r="O905" s="305">
        <v>44562</v>
      </c>
      <c r="P905" s="302" t="s">
        <v>1152</v>
      </c>
    </row>
    <row r="906" spans="1:16">
      <c r="A906" s="303">
        <v>0</v>
      </c>
      <c r="B906" s="303">
        <v>0</v>
      </c>
      <c r="C906" s="303">
        <v>0</v>
      </c>
      <c r="D906" s="304">
        <f t="shared" si="14"/>
        <v>0</v>
      </c>
      <c r="E906" s="305">
        <v>45992</v>
      </c>
      <c r="F906" s="302" t="s">
        <v>69</v>
      </c>
      <c r="G906" s="302" t="s">
        <v>70</v>
      </c>
      <c r="H906" s="302" t="s">
        <v>855</v>
      </c>
      <c r="I906" s="302" t="s">
        <v>223</v>
      </c>
      <c r="J906" s="302">
        <v>135600</v>
      </c>
      <c r="K906" s="302" t="s">
        <v>99</v>
      </c>
      <c r="L906" s="302">
        <v>21749338</v>
      </c>
      <c r="M906" s="302" t="s">
        <v>887</v>
      </c>
      <c r="N906" s="305">
        <v>23559</v>
      </c>
      <c r="O906" s="305">
        <v>23559</v>
      </c>
      <c r="P906" s="302" t="s">
        <v>880</v>
      </c>
    </row>
    <row r="907" spans="1:16">
      <c r="A907" s="303">
        <v>70</v>
      </c>
      <c r="B907" s="303">
        <v>45300.14</v>
      </c>
      <c r="C907" s="303">
        <v>2190.4339095319997</v>
      </c>
      <c r="D907" s="304">
        <f t="shared" si="14"/>
        <v>43109.706090467997</v>
      </c>
      <c r="E907" s="305">
        <v>45992</v>
      </c>
      <c r="F907" s="302" t="s">
        <v>69</v>
      </c>
      <c r="G907" s="302" t="s">
        <v>70</v>
      </c>
      <c r="H907" s="302" t="s">
        <v>855</v>
      </c>
      <c r="I907" s="302" t="s">
        <v>223</v>
      </c>
      <c r="J907" s="302">
        <v>135600</v>
      </c>
      <c r="K907" s="302" t="s">
        <v>92</v>
      </c>
      <c r="L907" s="302">
        <v>36375046</v>
      </c>
      <c r="M907" s="302" t="s">
        <v>877</v>
      </c>
      <c r="N907" s="305">
        <v>44733</v>
      </c>
      <c r="O907" s="305">
        <v>44562</v>
      </c>
      <c r="P907" s="302" t="s">
        <v>1152</v>
      </c>
    </row>
    <row r="908" spans="1:16">
      <c r="A908" s="303">
        <v>0</v>
      </c>
      <c r="B908" s="303">
        <v>0</v>
      </c>
      <c r="C908" s="303">
        <v>0</v>
      </c>
      <c r="D908" s="304">
        <f t="shared" si="14"/>
        <v>0</v>
      </c>
      <c r="E908" s="305">
        <v>45992</v>
      </c>
      <c r="F908" s="302" t="s">
        <v>69</v>
      </c>
      <c r="G908" s="302" t="s">
        <v>70</v>
      </c>
      <c r="H908" s="302" t="s">
        <v>855</v>
      </c>
      <c r="I908" s="302" t="s">
        <v>223</v>
      </c>
      <c r="J908" s="302">
        <v>135600</v>
      </c>
      <c r="K908" s="302" t="s">
        <v>92</v>
      </c>
      <c r="L908" s="302">
        <v>21749357</v>
      </c>
      <c r="M908" s="302" t="s">
        <v>948</v>
      </c>
      <c r="N908" s="305">
        <v>37956</v>
      </c>
      <c r="O908" s="305">
        <v>37622</v>
      </c>
      <c r="P908" s="302" t="s">
        <v>880</v>
      </c>
    </row>
    <row r="909" spans="1:16">
      <c r="A909" s="303">
        <v>0</v>
      </c>
      <c r="B909" s="303">
        <v>0</v>
      </c>
      <c r="C909" s="303">
        <v>0</v>
      </c>
      <c r="D909" s="304">
        <f t="shared" si="14"/>
        <v>0</v>
      </c>
      <c r="E909" s="305">
        <v>45992</v>
      </c>
      <c r="F909" s="302" t="s">
        <v>69</v>
      </c>
      <c r="G909" s="302" t="s">
        <v>70</v>
      </c>
      <c r="H909" s="302" t="s">
        <v>855</v>
      </c>
      <c r="I909" s="302" t="s">
        <v>223</v>
      </c>
      <c r="J909" s="302">
        <v>135600</v>
      </c>
      <c r="K909" s="302" t="s">
        <v>92</v>
      </c>
      <c r="L909" s="302">
        <v>21749376</v>
      </c>
      <c r="M909" s="302" t="s">
        <v>948</v>
      </c>
      <c r="N909" s="305">
        <v>38018</v>
      </c>
      <c r="O909" s="305">
        <v>37987</v>
      </c>
      <c r="P909" s="302" t="s">
        <v>880</v>
      </c>
    </row>
    <row r="910" spans="1:16">
      <c r="A910" s="303">
        <v>0</v>
      </c>
      <c r="B910" s="303">
        <v>0</v>
      </c>
      <c r="C910" s="303">
        <v>0</v>
      </c>
      <c r="D910" s="304">
        <f t="shared" si="14"/>
        <v>0</v>
      </c>
      <c r="E910" s="305">
        <v>45992</v>
      </c>
      <c r="F910" s="302" t="s">
        <v>69</v>
      </c>
      <c r="G910" s="302" t="s">
        <v>70</v>
      </c>
      <c r="H910" s="302" t="s">
        <v>855</v>
      </c>
      <c r="I910" s="302" t="s">
        <v>223</v>
      </c>
      <c r="J910" s="302">
        <v>135600</v>
      </c>
      <c r="K910" s="302" t="s">
        <v>92</v>
      </c>
      <c r="L910" s="302">
        <v>21749437</v>
      </c>
      <c r="M910" s="302" t="s">
        <v>877</v>
      </c>
      <c r="N910" s="305">
        <v>42857</v>
      </c>
      <c r="O910" s="305">
        <v>43101</v>
      </c>
      <c r="P910" s="302" t="s">
        <v>880</v>
      </c>
    </row>
    <row r="911" spans="1:16">
      <c r="A911" s="303">
        <v>0</v>
      </c>
      <c r="B911" s="303">
        <v>0</v>
      </c>
      <c r="C911" s="303">
        <v>0</v>
      </c>
      <c r="D911" s="304">
        <f t="shared" si="14"/>
        <v>0</v>
      </c>
      <c r="E911" s="305">
        <v>45992</v>
      </c>
      <c r="F911" s="302" t="s">
        <v>69</v>
      </c>
      <c r="G911" s="302" t="s">
        <v>70</v>
      </c>
      <c r="H911" s="302" t="s">
        <v>855</v>
      </c>
      <c r="I911" s="302" t="s">
        <v>223</v>
      </c>
      <c r="J911" s="302">
        <v>135600</v>
      </c>
      <c r="K911" s="302" t="s">
        <v>92</v>
      </c>
      <c r="L911" s="302">
        <v>21749430</v>
      </c>
      <c r="M911" s="302" t="s">
        <v>877</v>
      </c>
      <c r="N911" s="305">
        <v>41944</v>
      </c>
      <c r="O911" s="305">
        <v>41640</v>
      </c>
      <c r="P911" s="302" t="s">
        <v>880</v>
      </c>
    </row>
    <row r="912" spans="1:16">
      <c r="A912" s="303">
        <v>0</v>
      </c>
      <c r="B912" s="303">
        <v>0</v>
      </c>
      <c r="C912" s="303">
        <v>0</v>
      </c>
      <c r="D912" s="304">
        <f t="shared" si="14"/>
        <v>0</v>
      </c>
      <c r="E912" s="305">
        <v>45992</v>
      </c>
      <c r="F912" s="302" t="s">
        <v>69</v>
      </c>
      <c r="G912" s="302" t="s">
        <v>70</v>
      </c>
      <c r="H912" s="302" t="s">
        <v>855</v>
      </c>
      <c r="I912" s="302" t="s">
        <v>223</v>
      </c>
      <c r="J912" s="302">
        <v>135600</v>
      </c>
      <c r="K912" s="302" t="s">
        <v>92</v>
      </c>
      <c r="L912" s="302">
        <v>21749416</v>
      </c>
      <c r="M912" s="302" t="s">
        <v>948</v>
      </c>
      <c r="N912" s="305">
        <v>39995</v>
      </c>
      <c r="O912" s="305">
        <v>39814</v>
      </c>
      <c r="P912" s="302" t="s">
        <v>880</v>
      </c>
    </row>
    <row r="913" spans="1:16">
      <c r="A913" s="303">
        <v>1</v>
      </c>
      <c r="B913" s="303">
        <v>1684.89</v>
      </c>
      <c r="C913" s="303">
        <v>-185.9399954415</v>
      </c>
      <c r="D913" s="304">
        <f t="shared" si="14"/>
        <v>1870.8299954415002</v>
      </c>
      <c r="E913" s="305">
        <v>45992</v>
      </c>
      <c r="F913" s="302" t="s">
        <v>69</v>
      </c>
      <c r="G913" s="302" t="s">
        <v>70</v>
      </c>
      <c r="H913" s="302" t="s">
        <v>855</v>
      </c>
      <c r="I913" s="302" t="s">
        <v>225</v>
      </c>
      <c r="J913" s="302">
        <v>135001</v>
      </c>
      <c r="K913" s="302" t="s">
        <v>130</v>
      </c>
      <c r="L913" s="302">
        <v>21749810</v>
      </c>
      <c r="M913" s="302" t="s">
        <v>1160</v>
      </c>
      <c r="N913" s="305">
        <v>29768</v>
      </c>
      <c r="O913" s="305">
        <v>29768</v>
      </c>
      <c r="P913" s="302" t="s">
        <v>880</v>
      </c>
    </row>
    <row r="914" spans="1:16">
      <c r="A914" s="303">
        <v>5</v>
      </c>
      <c r="B914" s="303">
        <v>2944.6</v>
      </c>
      <c r="C914" s="303">
        <v>-8.0358133999999998E-2</v>
      </c>
      <c r="D914" s="304">
        <f t="shared" si="14"/>
        <v>2944.680358134</v>
      </c>
      <c r="E914" s="305">
        <v>45992</v>
      </c>
      <c r="F914" s="302" t="s">
        <v>69</v>
      </c>
      <c r="G914" s="302" t="s">
        <v>70</v>
      </c>
      <c r="H914" s="302" t="s">
        <v>855</v>
      </c>
      <c r="I914" s="302" t="s">
        <v>225</v>
      </c>
      <c r="J914" s="302">
        <v>135002</v>
      </c>
      <c r="K914" s="302" t="s">
        <v>107</v>
      </c>
      <c r="L914" s="302">
        <v>21749585</v>
      </c>
      <c r="M914" s="302" t="s">
        <v>1162</v>
      </c>
      <c r="N914" s="305">
        <v>28672</v>
      </c>
      <c r="O914" s="305">
        <v>28672</v>
      </c>
      <c r="P914" s="302" t="s">
        <v>880</v>
      </c>
    </row>
    <row r="915" spans="1:16">
      <c r="A915" s="303">
        <v>1</v>
      </c>
      <c r="B915" s="303">
        <v>169.99</v>
      </c>
      <c r="C915" s="303">
        <v>-4.4112405E-3</v>
      </c>
      <c r="D915" s="304">
        <f t="shared" si="14"/>
        <v>169.9944112405</v>
      </c>
      <c r="E915" s="305">
        <v>45992</v>
      </c>
      <c r="F915" s="302" t="s">
        <v>69</v>
      </c>
      <c r="G915" s="302" t="s">
        <v>70</v>
      </c>
      <c r="H915" s="302" t="s">
        <v>855</v>
      </c>
      <c r="I915" s="302" t="s">
        <v>225</v>
      </c>
      <c r="J915" s="302">
        <v>135002</v>
      </c>
      <c r="K915" s="302" t="s">
        <v>107</v>
      </c>
      <c r="L915" s="302">
        <v>21749681</v>
      </c>
      <c r="M915" s="302" t="s">
        <v>1164</v>
      </c>
      <c r="N915" s="305">
        <v>29403</v>
      </c>
      <c r="O915" s="305">
        <v>29403</v>
      </c>
      <c r="P915" s="302" t="s">
        <v>880</v>
      </c>
    </row>
    <row r="916" spans="1:16">
      <c r="A916" s="303">
        <v>1</v>
      </c>
      <c r="B916" s="303">
        <v>3092.1</v>
      </c>
      <c r="C916" s="303">
        <v>-8.4383409000000006E-2</v>
      </c>
      <c r="D916" s="304">
        <f t="shared" si="14"/>
        <v>3092.184383409</v>
      </c>
      <c r="E916" s="305">
        <v>45992</v>
      </c>
      <c r="F916" s="302" t="s">
        <v>69</v>
      </c>
      <c r="G916" s="302" t="s">
        <v>70</v>
      </c>
      <c r="H916" s="302" t="s">
        <v>855</v>
      </c>
      <c r="I916" s="302" t="s">
        <v>225</v>
      </c>
      <c r="J916" s="302">
        <v>135002</v>
      </c>
      <c r="K916" s="302" t="s">
        <v>107</v>
      </c>
      <c r="L916" s="302">
        <v>21749592</v>
      </c>
      <c r="M916" s="302" t="s">
        <v>1164</v>
      </c>
      <c r="N916" s="305">
        <v>28672</v>
      </c>
      <c r="O916" s="305">
        <v>28672</v>
      </c>
      <c r="P916" s="302" t="s">
        <v>880</v>
      </c>
    </row>
    <row r="917" spans="1:16">
      <c r="A917" s="303">
        <v>1</v>
      </c>
      <c r="B917" s="303">
        <v>566.09</v>
      </c>
      <c r="C917" s="303">
        <v>-1.6524167100000001E-2</v>
      </c>
      <c r="D917" s="304">
        <f t="shared" si="14"/>
        <v>566.10652416710002</v>
      </c>
      <c r="E917" s="305">
        <v>45992</v>
      </c>
      <c r="F917" s="302" t="s">
        <v>69</v>
      </c>
      <c r="G917" s="302" t="s">
        <v>70</v>
      </c>
      <c r="H917" s="302" t="s">
        <v>855</v>
      </c>
      <c r="I917" s="302" t="s">
        <v>225</v>
      </c>
      <c r="J917" s="302">
        <v>135002</v>
      </c>
      <c r="K917" s="302" t="s">
        <v>107</v>
      </c>
      <c r="L917" s="302">
        <v>21749578</v>
      </c>
      <c r="M917" s="302" t="s">
        <v>1164</v>
      </c>
      <c r="N917" s="305">
        <v>27942</v>
      </c>
      <c r="O917" s="305">
        <v>27942</v>
      </c>
      <c r="P917" s="302" t="s">
        <v>880</v>
      </c>
    </row>
    <row r="918" spans="1:16">
      <c r="A918" s="303">
        <v>2</v>
      </c>
      <c r="B918" s="303">
        <v>912.98</v>
      </c>
      <c r="C918" s="303">
        <v>-2.3691831E-2</v>
      </c>
      <c r="D918" s="304">
        <f t="shared" si="14"/>
        <v>913.00369183099997</v>
      </c>
      <c r="E918" s="305">
        <v>45992</v>
      </c>
      <c r="F918" s="302" t="s">
        <v>69</v>
      </c>
      <c r="G918" s="302" t="s">
        <v>70</v>
      </c>
      <c r="H918" s="302" t="s">
        <v>855</v>
      </c>
      <c r="I918" s="302" t="s">
        <v>225</v>
      </c>
      <c r="J918" s="302">
        <v>135002</v>
      </c>
      <c r="K918" s="302" t="s">
        <v>107</v>
      </c>
      <c r="L918" s="302">
        <v>21749740</v>
      </c>
      <c r="M918" s="302" t="s">
        <v>1163</v>
      </c>
      <c r="N918" s="305">
        <v>29403</v>
      </c>
      <c r="O918" s="305">
        <v>29403</v>
      </c>
      <c r="P918" s="302" t="s">
        <v>880</v>
      </c>
    </row>
    <row r="919" spans="1:16">
      <c r="A919" s="303">
        <v>3</v>
      </c>
      <c r="B919" s="303">
        <v>13173.42</v>
      </c>
      <c r="C919" s="303">
        <v>-0.34185024900000005</v>
      </c>
      <c r="D919" s="304">
        <f t="shared" si="14"/>
        <v>13173.761850249</v>
      </c>
      <c r="E919" s="305">
        <v>45992</v>
      </c>
      <c r="F919" s="302" t="s">
        <v>69</v>
      </c>
      <c r="G919" s="302" t="s">
        <v>70</v>
      </c>
      <c r="H919" s="302" t="s">
        <v>855</v>
      </c>
      <c r="I919" s="302" t="s">
        <v>225</v>
      </c>
      <c r="J919" s="302">
        <v>135002</v>
      </c>
      <c r="K919" s="302" t="s">
        <v>107</v>
      </c>
      <c r="L919" s="302">
        <v>21749674</v>
      </c>
      <c r="M919" s="302" t="s">
        <v>1162</v>
      </c>
      <c r="N919" s="305">
        <v>29403</v>
      </c>
      <c r="O919" s="305">
        <v>29403</v>
      </c>
      <c r="P919" s="302" t="s">
        <v>880</v>
      </c>
    </row>
    <row r="920" spans="1:16">
      <c r="A920" s="303">
        <v>5</v>
      </c>
      <c r="B920" s="303">
        <v>250</v>
      </c>
      <c r="C920" s="303">
        <v>-1.2874999999999999E-2</v>
      </c>
      <c r="D920" s="304">
        <f t="shared" si="14"/>
        <v>250.01287500000001</v>
      </c>
      <c r="E920" s="305">
        <v>45992</v>
      </c>
      <c r="F920" s="302" t="s">
        <v>69</v>
      </c>
      <c r="G920" s="302" t="s">
        <v>70</v>
      </c>
      <c r="H920" s="302" t="s">
        <v>855</v>
      </c>
      <c r="I920" s="302" t="s">
        <v>225</v>
      </c>
      <c r="J920" s="302">
        <v>135002</v>
      </c>
      <c r="K920" s="302" t="s">
        <v>107</v>
      </c>
      <c r="L920" s="302">
        <v>21749444</v>
      </c>
      <c r="M920" s="302" t="s">
        <v>1163</v>
      </c>
      <c r="N920" s="305">
        <v>13697</v>
      </c>
      <c r="O920" s="305">
        <v>13697</v>
      </c>
      <c r="P920" s="302" t="s">
        <v>880</v>
      </c>
    </row>
    <row r="921" spans="1:16">
      <c r="A921" s="303">
        <v>1</v>
      </c>
      <c r="B921" s="303">
        <v>8330.15</v>
      </c>
      <c r="C921" s="303">
        <v>-0.20825375000000002</v>
      </c>
      <c r="D921" s="304">
        <f t="shared" si="14"/>
        <v>8330.3582537499988</v>
      </c>
      <c r="E921" s="305">
        <v>45992</v>
      </c>
      <c r="F921" s="302" t="s">
        <v>69</v>
      </c>
      <c r="G921" s="302" t="s">
        <v>70</v>
      </c>
      <c r="H921" s="302" t="s">
        <v>855</v>
      </c>
      <c r="I921" s="302" t="s">
        <v>225</v>
      </c>
      <c r="J921" s="302">
        <v>135002</v>
      </c>
      <c r="K921" s="302" t="s">
        <v>107</v>
      </c>
      <c r="L921" s="302">
        <v>21749815</v>
      </c>
      <c r="M921" s="302" t="s">
        <v>1161</v>
      </c>
      <c r="N921" s="305">
        <v>30133</v>
      </c>
      <c r="O921" s="305">
        <v>30133</v>
      </c>
      <c r="P921" s="302" t="s">
        <v>880</v>
      </c>
    </row>
    <row r="922" spans="1:16">
      <c r="A922" s="303">
        <v>2</v>
      </c>
      <c r="B922" s="303">
        <v>660.46</v>
      </c>
      <c r="C922" s="303">
        <v>-2.6015519399999999E-2</v>
      </c>
      <c r="D922" s="304">
        <f t="shared" si="14"/>
        <v>660.48601551939998</v>
      </c>
      <c r="E922" s="305">
        <v>45992</v>
      </c>
      <c r="F922" s="302" t="s">
        <v>69</v>
      </c>
      <c r="G922" s="302" t="s">
        <v>70</v>
      </c>
      <c r="H922" s="302" t="s">
        <v>855</v>
      </c>
      <c r="I922" s="302" t="s">
        <v>225</v>
      </c>
      <c r="J922" s="302">
        <v>135002</v>
      </c>
      <c r="K922" s="302" t="s">
        <v>107</v>
      </c>
      <c r="L922" s="302">
        <v>21749464</v>
      </c>
      <c r="M922" s="302" t="s">
        <v>1164</v>
      </c>
      <c r="N922" s="305">
        <v>23924</v>
      </c>
      <c r="O922" s="305">
        <v>23924</v>
      </c>
      <c r="P922" s="302" t="s">
        <v>880</v>
      </c>
    </row>
    <row r="923" spans="1:16">
      <c r="A923" s="303">
        <v>1</v>
      </c>
      <c r="B923" s="303">
        <v>193.27</v>
      </c>
      <c r="C923" s="303">
        <v>-5.2743383000000005E-3</v>
      </c>
      <c r="D923" s="304">
        <f t="shared" si="14"/>
        <v>193.27527433830002</v>
      </c>
      <c r="E923" s="305">
        <v>45992</v>
      </c>
      <c r="F923" s="302" t="s">
        <v>69</v>
      </c>
      <c r="G923" s="302" t="s">
        <v>70</v>
      </c>
      <c r="H923" s="302" t="s">
        <v>855</v>
      </c>
      <c r="I923" s="302" t="s">
        <v>225</v>
      </c>
      <c r="J923" s="302">
        <v>135002</v>
      </c>
      <c r="K923" s="302" t="s">
        <v>107</v>
      </c>
      <c r="L923" s="302">
        <v>21749599</v>
      </c>
      <c r="M923" s="302" t="s">
        <v>1163</v>
      </c>
      <c r="N923" s="305">
        <v>28672</v>
      </c>
      <c r="O923" s="305">
        <v>28672</v>
      </c>
      <c r="P923" s="302" t="s">
        <v>880</v>
      </c>
    </row>
    <row r="924" spans="1:16">
      <c r="A924" s="303">
        <v>1</v>
      </c>
      <c r="B924" s="303">
        <v>101.25</v>
      </c>
      <c r="C924" s="303">
        <v>-3.9882375000000001E-3</v>
      </c>
      <c r="D924" s="304">
        <f t="shared" si="14"/>
        <v>101.2539882375</v>
      </c>
      <c r="E924" s="305">
        <v>45992</v>
      </c>
      <c r="F924" s="302" t="s">
        <v>69</v>
      </c>
      <c r="G924" s="302" t="s">
        <v>70</v>
      </c>
      <c r="H924" s="302" t="s">
        <v>855</v>
      </c>
      <c r="I924" s="302" t="s">
        <v>225</v>
      </c>
      <c r="J924" s="302">
        <v>135002</v>
      </c>
      <c r="K924" s="302" t="s">
        <v>107</v>
      </c>
      <c r="L924" s="302">
        <v>21749471</v>
      </c>
      <c r="M924" s="302" t="s">
        <v>1162</v>
      </c>
      <c r="N924" s="305">
        <v>23924</v>
      </c>
      <c r="O924" s="305">
        <v>23924</v>
      </c>
      <c r="P924" s="302" t="s">
        <v>880</v>
      </c>
    </row>
    <row r="925" spans="1:16">
      <c r="A925" s="303">
        <v>16</v>
      </c>
      <c r="B925" s="303">
        <v>2897.13</v>
      </c>
      <c r="C925" s="303">
        <v>1186.2277346238</v>
      </c>
      <c r="D925" s="304">
        <f t="shared" si="14"/>
        <v>1710.9022653762001</v>
      </c>
      <c r="E925" s="305">
        <v>45992</v>
      </c>
      <c r="F925" s="302" t="s">
        <v>69</v>
      </c>
      <c r="G925" s="302" t="s">
        <v>70</v>
      </c>
      <c r="H925" s="302" t="s">
        <v>855</v>
      </c>
      <c r="I925" s="302" t="s">
        <v>225</v>
      </c>
      <c r="J925" s="302">
        <v>135500</v>
      </c>
      <c r="K925" s="302" t="s">
        <v>83</v>
      </c>
      <c r="L925" s="302">
        <v>21749789</v>
      </c>
      <c r="M925" s="302" t="s">
        <v>879</v>
      </c>
      <c r="N925" s="305">
        <v>29403</v>
      </c>
      <c r="O925" s="305">
        <v>29403</v>
      </c>
      <c r="P925" s="302" t="s">
        <v>880</v>
      </c>
    </row>
    <row r="926" spans="1:16">
      <c r="A926" s="303">
        <v>24</v>
      </c>
      <c r="B926" s="303">
        <v>5415.96</v>
      </c>
      <c r="C926" s="303">
        <v>2217.5608141896</v>
      </c>
      <c r="D926" s="304">
        <f t="shared" si="14"/>
        <v>3198.3991858104</v>
      </c>
      <c r="E926" s="305">
        <v>45992</v>
      </c>
      <c r="F926" s="302" t="s">
        <v>69</v>
      </c>
      <c r="G926" s="302" t="s">
        <v>70</v>
      </c>
      <c r="H926" s="302" t="s">
        <v>855</v>
      </c>
      <c r="I926" s="302" t="s">
        <v>225</v>
      </c>
      <c r="J926" s="302">
        <v>135500</v>
      </c>
      <c r="K926" s="302" t="s">
        <v>83</v>
      </c>
      <c r="L926" s="302">
        <v>21749754</v>
      </c>
      <c r="M926" s="302" t="s">
        <v>879</v>
      </c>
      <c r="N926" s="305">
        <v>29403</v>
      </c>
      <c r="O926" s="305">
        <v>29403</v>
      </c>
      <c r="P926" s="302" t="s">
        <v>880</v>
      </c>
    </row>
    <row r="927" spans="1:16">
      <c r="A927" s="303">
        <v>1</v>
      </c>
      <c r="B927" s="303">
        <v>158.70000000000002</v>
      </c>
      <c r="C927" s="303">
        <v>76.404491499000002</v>
      </c>
      <c r="D927" s="304">
        <f t="shared" si="14"/>
        <v>82.295508501000015</v>
      </c>
      <c r="E927" s="305">
        <v>45992</v>
      </c>
      <c r="F927" s="302" t="s">
        <v>69</v>
      </c>
      <c r="G927" s="302" t="s">
        <v>70</v>
      </c>
      <c r="H927" s="302" t="s">
        <v>855</v>
      </c>
      <c r="I927" s="302" t="s">
        <v>225</v>
      </c>
      <c r="J927" s="302">
        <v>135500</v>
      </c>
      <c r="K927" s="302" t="s">
        <v>83</v>
      </c>
      <c r="L927" s="302">
        <v>21749521</v>
      </c>
      <c r="M927" s="302" t="s">
        <v>879</v>
      </c>
      <c r="N927" s="305">
        <v>26481</v>
      </c>
      <c r="O927" s="305">
        <v>26481</v>
      </c>
      <c r="P927" s="302" t="s">
        <v>880</v>
      </c>
    </row>
    <row r="928" spans="1:16">
      <c r="A928" s="303">
        <v>1</v>
      </c>
      <c r="B928" s="303">
        <v>105.46000000000001</v>
      </c>
      <c r="C928" s="303">
        <v>44.129554554199999</v>
      </c>
      <c r="D928" s="304">
        <f t="shared" si="14"/>
        <v>61.330445445800009</v>
      </c>
      <c r="E928" s="305">
        <v>45992</v>
      </c>
      <c r="F928" s="302" t="s">
        <v>69</v>
      </c>
      <c r="G928" s="302" t="s">
        <v>70</v>
      </c>
      <c r="H928" s="302" t="s">
        <v>855</v>
      </c>
      <c r="I928" s="302" t="s">
        <v>225</v>
      </c>
      <c r="J928" s="302">
        <v>135500</v>
      </c>
      <c r="K928" s="302" t="s">
        <v>83</v>
      </c>
      <c r="L928" s="302">
        <v>21749613</v>
      </c>
      <c r="M928" s="302" t="s">
        <v>879</v>
      </c>
      <c r="N928" s="305">
        <v>29037</v>
      </c>
      <c r="O928" s="305">
        <v>29037</v>
      </c>
      <c r="P928" s="302" t="s">
        <v>880</v>
      </c>
    </row>
    <row r="929" spans="1:16">
      <c r="A929" s="303">
        <v>21</v>
      </c>
      <c r="B929" s="303">
        <v>3745.23</v>
      </c>
      <c r="C929" s="303">
        <v>1533.4816520298</v>
      </c>
      <c r="D929" s="304">
        <f t="shared" si="14"/>
        <v>2211.7483479702</v>
      </c>
      <c r="E929" s="305">
        <v>45992</v>
      </c>
      <c r="F929" s="302" t="s">
        <v>69</v>
      </c>
      <c r="G929" s="302" t="s">
        <v>70</v>
      </c>
      <c r="H929" s="302" t="s">
        <v>855</v>
      </c>
      <c r="I929" s="302" t="s">
        <v>225</v>
      </c>
      <c r="J929" s="302">
        <v>135500</v>
      </c>
      <c r="K929" s="302" t="s">
        <v>83</v>
      </c>
      <c r="L929" s="302">
        <v>21749782</v>
      </c>
      <c r="M929" s="302" t="s">
        <v>879</v>
      </c>
      <c r="N929" s="305">
        <v>29403</v>
      </c>
      <c r="O929" s="305">
        <v>29403</v>
      </c>
      <c r="P929" s="302" t="s">
        <v>880</v>
      </c>
    </row>
    <row r="930" spans="1:16">
      <c r="A930" s="303">
        <v>4</v>
      </c>
      <c r="B930" s="303">
        <v>214.97</v>
      </c>
      <c r="C930" s="303">
        <v>111.23312018350001</v>
      </c>
      <c r="D930" s="304">
        <f t="shared" si="14"/>
        <v>103.73687981649999</v>
      </c>
      <c r="E930" s="305">
        <v>45992</v>
      </c>
      <c r="F930" s="302" t="s">
        <v>69</v>
      </c>
      <c r="G930" s="302" t="s">
        <v>70</v>
      </c>
      <c r="H930" s="302" t="s">
        <v>855</v>
      </c>
      <c r="I930" s="302" t="s">
        <v>225</v>
      </c>
      <c r="J930" s="302">
        <v>135500</v>
      </c>
      <c r="K930" s="302" t="s">
        <v>83</v>
      </c>
      <c r="L930" s="302">
        <v>21749507</v>
      </c>
      <c r="M930" s="302" t="s">
        <v>879</v>
      </c>
      <c r="N930" s="305">
        <v>25020</v>
      </c>
      <c r="O930" s="305">
        <v>25020</v>
      </c>
      <c r="P930" s="302" t="s">
        <v>880</v>
      </c>
    </row>
    <row r="931" spans="1:16">
      <c r="A931" s="303">
        <v>1</v>
      </c>
      <c r="B931" s="303">
        <v>79.48</v>
      </c>
      <c r="C931" s="303">
        <v>35.404330234</v>
      </c>
      <c r="D931" s="304">
        <f t="shared" si="14"/>
        <v>44.075669766000004</v>
      </c>
      <c r="E931" s="305">
        <v>45992</v>
      </c>
      <c r="F931" s="302" t="s">
        <v>69</v>
      </c>
      <c r="G931" s="302" t="s">
        <v>70</v>
      </c>
      <c r="H931" s="302" t="s">
        <v>855</v>
      </c>
      <c r="I931" s="302" t="s">
        <v>225</v>
      </c>
      <c r="J931" s="302">
        <v>135500</v>
      </c>
      <c r="K931" s="302" t="s">
        <v>83</v>
      </c>
      <c r="L931" s="302">
        <v>21749571</v>
      </c>
      <c r="M931" s="302" t="s">
        <v>879</v>
      </c>
      <c r="N931" s="305">
        <v>27942</v>
      </c>
      <c r="O931" s="305">
        <v>27942</v>
      </c>
      <c r="P931" s="302" t="s">
        <v>880</v>
      </c>
    </row>
    <row r="932" spans="1:16">
      <c r="A932" s="303">
        <v>15</v>
      </c>
      <c r="B932" s="303">
        <v>495</v>
      </c>
      <c r="C932" s="303">
        <v>260.58520125000001</v>
      </c>
      <c r="D932" s="304">
        <f t="shared" si="14"/>
        <v>234.41479874999999</v>
      </c>
      <c r="E932" s="305">
        <v>45992</v>
      </c>
      <c r="F932" s="302" t="s">
        <v>69</v>
      </c>
      <c r="G932" s="302" t="s">
        <v>70</v>
      </c>
      <c r="H932" s="302" t="s">
        <v>855</v>
      </c>
      <c r="I932" s="302" t="s">
        <v>225</v>
      </c>
      <c r="J932" s="302">
        <v>135500</v>
      </c>
      <c r="K932" s="302" t="s">
        <v>83</v>
      </c>
      <c r="L932" s="302">
        <v>21749476</v>
      </c>
      <c r="M932" s="302" t="s">
        <v>879</v>
      </c>
      <c r="N932" s="305">
        <v>24654</v>
      </c>
      <c r="O932" s="305">
        <v>24654</v>
      </c>
      <c r="P932" s="302" t="s">
        <v>880</v>
      </c>
    </row>
    <row r="933" spans="1:16">
      <c r="A933" s="303">
        <v>4</v>
      </c>
      <c r="B933" s="303">
        <v>273.47000000000003</v>
      </c>
      <c r="C933" s="303">
        <v>124.27666941439999</v>
      </c>
      <c r="D933" s="304">
        <f t="shared" si="14"/>
        <v>149.19333058560005</v>
      </c>
      <c r="E933" s="305">
        <v>45992</v>
      </c>
      <c r="F933" s="302" t="s">
        <v>69</v>
      </c>
      <c r="G933" s="302" t="s">
        <v>70</v>
      </c>
      <c r="H933" s="302" t="s">
        <v>855</v>
      </c>
      <c r="I933" s="302" t="s">
        <v>225</v>
      </c>
      <c r="J933" s="302">
        <v>135500</v>
      </c>
      <c r="K933" s="302" t="s">
        <v>83</v>
      </c>
      <c r="L933" s="302">
        <v>21749545</v>
      </c>
      <c r="M933" s="302" t="s">
        <v>879</v>
      </c>
      <c r="N933" s="305">
        <v>27576</v>
      </c>
      <c r="O933" s="305">
        <v>27576</v>
      </c>
      <c r="P933" s="302" t="s">
        <v>880</v>
      </c>
    </row>
    <row r="934" spans="1:16">
      <c r="A934" s="303">
        <v>9</v>
      </c>
      <c r="B934" s="303">
        <v>848.81000000000006</v>
      </c>
      <c r="C934" s="303">
        <v>347.54462638059999</v>
      </c>
      <c r="D934" s="304">
        <f t="shared" si="14"/>
        <v>501.26537361940007</v>
      </c>
      <c r="E934" s="305">
        <v>45992</v>
      </c>
      <c r="F934" s="302" t="s">
        <v>69</v>
      </c>
      <c r="G934" s="302" t="s">
        <v>70</v>
      </c>
      <c r="H934" s="302" t="s">
        <v>855</v>
      </c>
      <c r="I934" s="302" t="s">
        <v>225</v>
      </c>
      <c r="J934" s="302">
        <v>135500</v>
      </c>
      <c r="K934" s="302" t="s">
        <v>83</v>
      </c>
      <c r="L934" s="302">
        <v>21749693</v>
      </c>
      <c r="M934" s="302" t="s">
        <v>879</v>
      </c>
      <c r="N934" s="305">
        <v>29403</v>
      </c>
      <c r="O934" s="305">
        <v>29403</v>
      </c>
      <c r="P934" s="302" t="s">
        <v>880</v>
      </c>
    </row>
    <row r="935" spans="1:16">
      <c r="A935" s="303">
        <v>1</v>
      </c>
      <c r="B935" s="303">
        <v>6735.33</v>
      </c>
      <c r="C935" s="303">
        <v>1303.12470708</v>
      </c>
      <c r="D935" s="304">
        <f t="shared" si="14"/>
        <v>5432.2052929199999</v>
      </c>
      <c r="E935" s="305">
        <v>45992</v>
      </c>
      <c r="F935" s="302" t="s">
        <v>69</v>
      </c>
      <c r="G935" s="302" t="s">
        <v>70</v>
      </c>
      <c r="H935" s="302" t="s">
        <v>855</v>
      </c>
      <c r="I935" s="302" t="s">
        <v>225</v>
      </c>
      <c r="J935" s="302">
        <v>135500</v>
      </c>
      <c r="K935" s="302" t="s">
        <v>83</v>
      </c>
      <c r="L935" s="302">
        <v>21749846</v>
      </c>
      <c r="M935" s="302" t="s">
        <v>879</v>
      </c>
      <c r="N935" s="305">
        <v>38018</v>
      </c>
      <c r="O935" s="305">
        <v>37987</v>
      </c>
      <c r="P935" s="302" t="s">
        <v>880</v>
      </c>
    </row>
    <row r="936" spans="1:16">
      <c r="A936" s="303">
        <v>2</v>
      </c>
      <c r="B936" s="303">
        <v>223.75</v>
      </c>
      <c r="C936" s="303">
        <v>91.614271924999997</v>
      </c>
      <c r="D936" s="304">
        <f t="shared" si="14"/>
        <v>132.135728075</v>
      </c>
      <c r="E936" s="305">
        <v>45992</v>
      </c>
      <c r="F936" s="302" t="s">
        <v>69</v>
      </c>
      <c r="G936" s="302" t="s">
        <v>70</v>
      </c>
      <c r="H936" s="302" t="s">
        <v>855</v>
      </c>
      <c r="I936" s="302" t="s">
        <v>225</v>
      </c>
      <c r="J936" s="302">
        <v>135500</v>
      </c>
      <c r="K936" s="302" t="s">
        <v>83</v>
      </c>
      <c r="L936" s="302">
        <v>21749775</v>
      </c>
      <c r="M936" s="302" t="s">
        <v>879</v>
      </c>
      <c r="N936" s="305">
        <v>29403</v>
      </c>
      <c r="O936" s="305">
        <v>29403</v>
      </c>
      <c r="P936" s="302" t="s">
        <v>880</v>
      </c>
    </row>
    <row r="937" spans="1:16">
      <c r="A937" s="303">
        <v>11</v>
      </c>
      <c r="B937" s="303">
        <v>919.42000000000007</v>
      </c>
      <c r="C937" s="303">
        <v>384.72970840340002</v>
      </c>
      <c r="D937" s="304">
        <f t="shared" si="14"/>
        <v>534.69029159659999</v>
      </c>
      <c r="E937" s="305">
        <v>45992</v>
      </c>
      <c r="F937" s="302" t="s">
        <v>69</v>
      </c>
      <c r="G937" s="302" t="s">
        <v>70</v>
      </c>
      <c r="H937" s="302" t="s">
        <v>855</v>
      </c>
      <c r="I937" s="302" t="s">
        <v>225</v>
      </c>
      <c r="J937" s="302">
        <v>135500</v>
      </c>
      <c r="K937" s="302" t="s">
        <v>83</v>
      </c>
      <c r="L937" s="302">
        <v>21749655</v>
      </c>
      <c r="M937" s="302" t="s">
        <v>879</v>
      </c>
      <c r="N937" s="305">
        <v>29037</v>
      </c>
      <c r="O937" s="305">
        <v>29037</v>
      </c>
      <c r="P937" s="302" t="s">
        <v>880</v>
      </c>
    </row>
    <row r="938" spans="1:16">
      <c r="A938" s="303">
        <v>1</v>
      </c>
      <c r="B938" s="303">
        <v>208.07</v>
      </c>
      <c r="C938" s="303">
        <v>85.194107528199993</v>
      </c>
      <c r="D938" s="304">
        <f t="shared" si="14"/>
        <v>122.8758924718</v>
      </c>
      <c r="E938" s="305">
        <v>45992</v>
      </c>
      <c r="F938" s="302" t="s">
        <v>69</v>
      </c>
      <c r="G938" s="302" t="s">
        <v>70</v>
      </c>
      <c r="H938" s="302" t="s">
        <v>855</v>
      </c>
      <c r="I938" s="302" t="s">
        <v>225</v>
      </c>
      <c r="J938" s="302">
        <v>135500</v>
      </c>
      <c r="K938" s="302" t="s">
        <v>83</v>
      </c>
      <c r="L938" s="302">
        <v>21749796</v>
      </c>
      <c r="M938" s="302" t="s">
        <v>879</v>
      </c>
      <c r="N938" s="305">
        <v>29403</v>
      </c>
      <c r="O938" s="305">
        <v>29403</v>
      </c>
      <c r="P938" s="302" t="s">
        <v>880</v>
      </c>
    </row>
    <row r="939" spans="1:16">
      <c r="A939" s="303">
        <v>16</v>
      </c>
      <c r="B939" s="303">
        <v>283686.41000000003</v>
      </c>
      <c r="C939" s="303">
        <v>26805.043777138901</v>
      </c>
      <c r="D939" s="304">
        <f t="shared" si="14"/>
        <v>256881.36622286114</v>
      </c>
      <c r="E939" s="305">
        <v>45992</v>
      </c>
      <c r="F939" s="302" t="s">
        <v>69</v>
      </c>
      <c r="G939" s="302" t="s">
        <v>70</v>
      </c>
      <c r="H939" s="302" t="s">
        <v>855</v>
      </c>
      <c r="I939" s="302" t="s">
        <v>225</v>
      </c>
      <c r="J939" s="302">
        <v>135500</v>
      </c>
      <c r="K939" s="302" t="s">
        <v>83</v>
      </c>
      <c r="L939" s="302">
        <v>21749886</v>
      </c>
      <c r="M939" s="302" t="s">
        <v>1165</v>
      </c>
      <c r="N939" s="305">
        <v>42185</v>
      </c>
      <c r="O939" s="305">
        <v>42430</v>
      </c>
      <c r="P939" s="302" t="s">
        <v>880</v>
      </c>
    </row>
    <row r="940" spans="1:16">
      <c r="A940" s="303">
        <v>1</v>
      </c>
      <c r="B940" s="303">
        <v>308.83</v>
      </c>
      <c r="C940" s="303">
        <v>129.2293792241</v>
      </c>
      <c r="D940" s="304">
        <f t="shared" si="14"/>
        <v>179.60062077589998</v>
      </c>
      <c r="E940" s="305">
        <v>45992</v>
      </c>
      <c r="F940" s="302" t="s">
        <v>69</v>
      </c>
      <c r="G940" s="302" t="s">
        <v>70</v>
      </c>
      <c r="H940" s="302" t="s">
        <v>855</v>
      </c>
      <c r="I940" s="302" t="s">
        <v>225</v>
      </c>
      <c r="J940" s="302">
        <v>135500</v>
      </c>
      <c r="K940" s="302" t="s">
        <v>83</v>
      </c>
      <c r="L940" s="302">
        <v>21749634</v>
      </c>
      <c r="M940" s="302" t="s">
        <v>879</v>
      </c>
      <c r="N940" s="305">
        <v>29037</v>
      </c>
      <c r="O940" s="305">
        <v>29037</v>
      </c>
      <c r="P940" s="302" t="s">
        <v>880</v>
      </c>
    </row>
    <row r="941" spans="1:16">
      <c r="A941" s="303">
        <v>32</v>
      </c>
      <c r="B941" s="303">
        <v>185758.17</v>
      </c>
      <c r="C941" s="303">
        <v>17551.9718368293</v>
      </c>
      <c r="D941" s="304">
        <f t="shared" si="14"/>
        <v>168206.19816317072</v>
      </c>
      <c r="E941" s="305">
        <v>45992</v>
      </c>
      <c r="F941" s="302" t="s">
        <v>69</v>
      </c>
      <c r="G941" s="302" t="s">
        <v>70</v>
      </c>
      <c r="H941" s="302" t="s">
        <v>855</v>
      </c>
      <c r="I941" s="302" t="s">
        <v>225</v>
      </c>
      <c r="J941" s="302">
        <v>135500</v>
      </c>
      <c r="K941" s="302" t="s">
        <v>135</v>
      </c>
      <c r="L941" s="302">
        <v>21749879</v>
      </c>
      <c r="M941" s="302" t="s">
        <v>1166</v>
      </c>
      <c r="N941" s="305">
        <v>42185</v>
      </c>
      <c r="O941" s="305">
        <v>42370</v>
      </c>
      <c r="P941" s="302" t="s">
        <v>880</v>
      </c>
    </row>
    <row r="942" spans="1:16">
      <c r="A942" s="303">
        <v>0</v>
      </c>
      <c r="B942" s="303">
        <v>1309.01</v>
      </c>
      <c r="C942" s="303">
        <v>206.14353621490002</v>
      </c>
      <c r="D942" s="304">
        <f t="shared" si="14"/>
        <v>1102.8664637851</v>
      </c>
      <c r="E942" s="305">
        <v>45992</v>
      </c>
      <c r="F942" s="302" t="s">
        <v>69</v>
      </c>
      <c r="G942" s="302" t="s">
        <v>70</v>
      </c>
      <c r="H942" s="302" t="s">
        <v>855</v>
      </c>
      <c r="I942" s="302" t="s">
        <v>225</v>
      </c>
      <c r="J942" s="302">
        <v>135500</v>
      </c>
      <c r="K942" s="302" t="s">
        <v>173</v>
      </c>
      <c r="L942" s="302">
        <v>21749865</v>
      </c>
      <c r="M942" s="302" t="s">
        <v>905</v>
      </c>
      <c r="N942" s="305">
        <v>39783</v>
      </c>
      <c r="O942" s="305">
        <v>39448</v>
      </c>
      <c r="P942" s="302" t="s">
        <v>880</v>
      </c>
    </row>
    <row r="943" spans="1:16">
      <c r="A943" s="303">
        <v>1</v>
      </c>
      <c r="B943" s="303">
        <v>2801.21</v>
      </c>
      <c r="C943" s="303">
        <v>1172.1614784067001</v>
      </c>
      <c r="D943" s="304">
        <f t="shared" si="14"/>
        <v>1629.0485215932999</v>
      </c>
      <c r="E943" s="305">
        <v>45992</v>
      </c>
      <c r="F943" s="302" t="s">
        <v>69</v>
      </c>
      <c r="G943" s="302" t="s">
        <v>70</v>
      </c>
      <c r="H943" s="302" t="s">
        <v>855</v>
      </c>
      <c r="I943" s="302" t="s">
        <v>225</v>
      </c>
      <c r="J943" s="302">
        <v>135500</v>
      </c>
      <c r="K943" s="302" t="s">
        <v>86</v>
      </c>
      <c r="L943" s="302">
        <v>21749648</v>
      </c>
      <c r="M943" s="302" t="s">
        <v>885</v>
      </c>
      <c r="N943" s="305">
        <v>29037</v>
      </c>
      <c r="O943" s="305">
        <v>29037</v>
      </c>
      <c r="P943" s="302" t="s">
        <v>880</v>
      </c>
    </row>
    <row r="944" spans="1:16">
      <c r="A944" s="303">
        <v>9</v>
      </c>
      <c r="B944" s="303">
        <v>7639.32</v>
      </c>
      <c r="C944" s="303">
        <v>3127.9139209032001</v>
      </c>
      <c r="D944" s="304">
        <f t="shared" si="14"/>
        <v>4511.4060790967997</v>
      </c>
      <c r="E944" s="305">
        <v>45992</v>
      </c>
      <c r="F944" s="302" t="s">
        <v>69</v>
      </c>
      <c r="G944" s="302" t="s">
        <v>70</v>
      </c>
      <c r="H944" s="302" t="s">
        <v>855</v>
      </c>
      <c r="I944" s="302" t="s">
        <v>225</v>
      </c>
      <c r="J944" s="302">
        <v>135500</v>
      </c>
      <c r="K944" s="302" t="s">
        <v>86</v>
      </c>
      <c r="L944" s="302">
        <v>21749686</v>
      </c>
      <c r="M944" s="302" t="s">
        <v>885</v>
      </c>
      <c r="N944" s="305">
        <v>29403</v>
      </c>
      <c r="O944" s="305">
        <v>29403</v>
      </c>
      <c r="P944" s="302" t="s">
        <v>880</v>
      </c>
    </row>
    <row r="945" spans="1:16">
      <c r="A945" s="303">
        <v>1</v>
      </c>
      <c r="B945" s="303">
        <v>720.88</v>
      </c>
      <c r="C945" s="303">
        <v>321.115671604</v>
      </c>
      <c r="D945" s="304">
        <f t="shared" si="14"/>
        <v>399.764328396</v>
      </c>
      <c r="E945" s="305">
        <v>45992</v>
      </c>
      <c r="F945" s="302" t="s">
        <v>69</v>
      </c>
      <c r="G945" s="302" t="s">
        <v>70</v>
      </c>
      <c r="H945" s="302" t="s">
        <v>855</v>
      </c>
      <c r="I945" s="302" t="s">
        <v>225</v>
      </c>
      <c r="J945" s="302">
        <v>135500</v>
      </c>
      <c r="K945" s="302" t="s">
        <v>86</v>
      </c>
      <c r="L945" s="302">
        <v>21749559</v>
      </c>
      <c r="M945" s="302" t="s">
        <v>885</v>
      </c>
      <c r="N945" s="305">
        <v>27942</v>
      </c>
      <c r="O945" s="305">
        <v>27942</v>
      </c>
      <c r="P945" s="302" t="s">
        <v>880</v>
      </c>
    </row>
    <row r="946" spans="1:16">
      <c r="A946" s="303">
        <v>4</v>
      </c>
      <c r="B946" s="303">
        <v>1949.8600000000001</v>
      </c>
      <c r="C946" s="303">
        <v>1008.926881523</v>
      </c>
      <c r="D946" s="304">
        <f t="shared" si="14"/>
        <v>940.93311847700011</v>
      </c>
      <c r="E946" s="305">
        <v>45992</v>
      </c>
      <c r="F946" s="302" t="s">
        <v>69</v>
      </c>
      <c r="G946" s="302" t="s">
        <v>70</v>
      </c>
      <c r="H946" s="302" t="s">
        <v>855</v>
      </c>
      <c r="I946" s="302" t="s">
        <v>225</v>
      </c>
      <c r="J946" s="302">
        <v>135500</v>
      </c>
      <c r="K946" s="302" t="s">
        <v>86</v>
      </c>
      <c r="L946" s="302">
        <v>21749514</v>
      </c>
      <c r="M946" s="302" t="s">
        <v>885</v>
      </c>
      <c r="N946" s="305">
        <v>25020</v>
      </c>
      <c r="O946" s="305">
        <v>25020</v>
      </c>
      <c r="P946" s="302" t="s">
        <v>880</v>
      </c>
    </row>
    <row r="947" spans="1:16">
      <c r="A947" s="303">
        <v>1</v>
      </c>
      <c r="B947" s="303">
        <v>1523.67</v>
      </c>
      <c r="C947" s="303">
        <v>637.57707555090008</v>
      </c>
      <c r="D947" s="304">
        <f t="shared" si="14"/>
        <v>886.0929244491</v>
      </c>
      <c r="E947" s="305">
        <v>45992</v>
      </c>
      <c r="F947" s="302" t="s">
        <v>69</v>
      </c>
      <c r="G947" s="302" t="s">
        <v>70</v>
      </c>
      <c r="H947" s="302" t="s">
        <v>855</v>
      </c>
      <c r="I947" s="302" t="s">
        <v>225</v>
      </c>
      <c r="J947" s="302">
        <v>135500</v>
      </c>
      <c r="K947" s="302" t="s">
        <v>86</v>
      </c>
      <c r="L947" s="302">
        <v>21749627</v>
      </c>
      <c r="M947" s="302" t="s">
        <v>885</v>
      </c>
      <c r="N947" s="305">
        <v>29037</v>
      </c>
      <c r="O947" s="305">
        <v>29037</v>
      </c>
      <c r="P947" s="302" t="s">
        <v>880</v>
      </c>
    </row>
    <row r="948" spans="1:16">
      <c r="A948" s="303">
        <v>11</v>
      </c>
      <c r="B948" s="303">
        <v>8339.58</v>
      </c>
      <c r="C948" s="303">
        <v>3489.6828235266003</v>
      </c>
      <c r="D948" s="304">
        <f t="shared" si="14"/>
        <v>4849.8971764733997</v>
      </c>
      <c r="E948" s="305">
        <v>45992</v>
      </c>
      <c r="F948" s="302" t="s">
        <v>69</v>
      </c>
      <c r="G948" s="302" t="s">
        <v>70</v>
      </c>
      <c r="H948" s="302" t="s">
        <v>855</v>
      </c>
      <c r="I948" s="302" t="s">
        <v>225</v>
      </c>
      <c r="J948" s="302">
        <v>135500</v>
      </c>
      <c r="K948" s="302" t="s">
        <v>86</v>
      </c>
      <c r="L948" s="302">
        <v>21749641</v>
      </c>
      <c r="M948" s="302" t="s">
        <v>885</v>
      </c>
      <c r="N948" s="305">
        <v>29037</v>
      </c>
      <c r="O948" s="305">
        <v>29037</v>
      </c>
      <c r="P948" s="302" t="s">
        <v>880</v>
      </c>
    </row>
    <row r="949" spans="1:16">
      <c r="A949" s="303">
        <v>1</v>
      </c>
      <c r="B949" s="303">
        <v>1872.6100000000001</v>
      </c>
      <c r="C949" s="303">
        <v>766.73877876860001</v>
      </c>
      <c r="D949" s="304">
        <f t="shared" si="14"/>
        <v>1105.8712212314001</v>
      </c>
      <c r="E949" s="305">
        <v>45992</v>
      </c>
      <c r="F949" s="302" t="s">
        <v>69</v>
      </c>
      <c r="G949" s="302" t="s">
        <v>70</v>
      </c>
      <c r="H949" s="302" t="s">
        <v>855</v>
      </c>
      <c r="I949" s="302" t="s">
        <v>225</v>
      </c>
      <c r="J949" s="302">
        <v>135500</v>
      </c>
      <c r="K949" s="302" t="s">
        <v>86</v>
      </c>
      <c r="L949" s="302">
        <v>21749803</v>
      </c>
      <c r="M949" s="302" t="s">
        <v>885</v>
      </c>
      <c r="N949" s="305">
        <v>29403</v>
      </c>
      <c r="O949" s="305">
        <v>29403</v>
      </c>
      <c r="P949" s="302" t="s">
        <v>880</v>
      </c>
    </row>
    <row r="950" spans="1:16">
      <c r="A950" s="303">
        <v>1</v>
      </c>
      <c r="B950" s="303">
        <v>2006.64</v>
      </c>
      <c r="C950" s="303">
        <v>966.0763000728</v>
      </c>
      <c r="D950" s="304">
        <f t="shared" si="14"/>
        <v>1040.5636999272001</v>
      </c>
      <c r="E950" s="305">
        <v>45992</v>
      </c>
      <c r="F950" s="302" t="s">
        <v>69</v>
      </c>
      <c r="G950" s="302" t="s">
        <v>70</v>
      </c>
      <c r="H950" s="302" t="s">
        <v>855</v>
      </c>
      <c r="I950" s="302" t="s">
        <v>225</v>
      </c>
      <c r="J950" s="302">
        <v>135500</v>
      </c>
      <c r="K950" s="302" t="s">
        <v>86</v>
      </c>
      <c r="L950" s="302">
        <v>21749528</v>
      </c>
      <c r="M950" s="302" t="s">
        <v>885</v>
      </c>
      <c r="N950" s="305">
        <v>26481</v>
      </c>
      <c r="O950" s="305">
        <v>26481</v>
      </c>
      <c r="P950" s="302" t="s">
        <v>880</v>
      </c>
    </row>
    <row r="951" spans="1:16">
      <c r="A951" s="303">
        <v>9</v>
      </c>
      <c r="B951" s="303">
        <v>27716.13</v>
      </c>
      <c r="C951" s="303">
        <v>11348.348918563801</v>
      </c>
      <c r="D951" s="304">
        <f t="shared" si="14"/>
        <v>16367.7810814362</v>
      </c>
      <c r="E951" s="305">
        <v>45992</v>
      </c>
      <c r="F951" s="302" t="s">
        <v>69</v>
      </c>
      <c r="G951" s="302" t="s">
        <v>70</v>
      </c>
      <c r="H951" s="302" t="s">
        <v>855</v>
      </c>
      <c r="I951" s="302" t="s">
        <v>225</v>
      </c>
      <c r="J951" s="302">
        <v>135500</v>
      </c>
      <c r="K951" s="302" t="s">
        <v>86</v>
      </c>
      <c r="L951" s="302">
        <v>21749761</v>
      </c>
      <c r="M951" s="302" t="s">
        <v>885</v>
      </c>
      <c r="N951" s="305">
        <v>29403</v>
      </c>
      <c r="O951" s="305">
        <v>29403</v>
      </c>
      <c r="P951" s="302" t="s">
        <v>880</v>
      </c>
    </row>
    <row r="952" spans="1:16">
      <c r="A952" s="303">
        <v>16</v>
      </c>
      <c r="B952" s="303">
        <v>26074.170000000002</v>
      </c>
      <c r="C952" s="303">
        <v>10676.0496116142</v>
      </c>
      <c r="D952" s="304">
        <f t="shared" si="14"/>
        <v>15398.120388385802</v>
      </c>
      <c r="E952" s="305">
        <v>45992</v>
      </c>
      <c r="F952" s="302" t="s">
        <v>69</v>
      </c>
      <c r="G952" s="302" t="s">
        <v>70</v>
      </c>
      <c r="H952" s="302" t="s">
        <v>855</v>
      </c>
      <c r="I952" s="302" t="s">
        <v>225</v>
      </c>
      <c r="J952" s="302">
        <v>135500</v>
      </c>
      <c r="K952" s="302" t="s">
        <v>86</v>
      </c>
      <c r="L952" s="302">
        <v>21749719</v>
      </c>
      <c r="M952" s="302" t="s">
        <v>885</v>
      </c>
      <c r="N952" s="305">
        <v>29403</v>
      </c>
      <c r="O952" s="305">
        <v>29403</v>
      </c>
      <c r="P952" s="302" t="s">
        <v>880</v>
      </c>
    </row>
    <row r="953" spans="1:16">
      <c r="A953" s="303">
        <v>2</v>
      </c>
      <c r="B953" s="303">
        <v>6129.43</v>
      </c>
      <c r="C953" s="303">
        <v>965.26563982070002</v>
      </c>
      <c r="D953" s="304">
        <f t="shared" si="14"/>
        <v>5164.1643601793003</v>
      </c>
      <c r="E953" s="305">
        <v>45992</v>
      </c>
      <c r="F953" s="302" t="s">
        <v>69</v>
      </c>
      <c r="G953" s="302" t="s">
        <v>70</v>
      </c>
      <c r="H953" s="302" t="s">
        <v>855</v>
      </c>
      <c r="I953" s="302" t="s">
        <v>225</v>
      </c>
      <c r="J953" s="302">
        <v>135500</v>
      </c>
      <c r="K953" s="302" t="s">
        <v>86</v>
      </c>
      <c r="L953" s="302">
        <v>21749872</v>
      </c>
      <c r="M953" s="302" t="s">
        <v>885</v>
      </c>
      <c r="N953" s="305">
        <v>39783</v>
      </c>
      <c r="O953" s="305">
        <v>39448</v>
      </c>
      <c r="P953" s="302" t="s">
        <v>880</v>
      </c>
    </row>
    <row r="954" spans="1:16">
      <c r="A954" s="303">
        <v>4</v>
      </c>
      <c r="B954" s="303">
        <v>2480.4500000000003</v>
      </c>
      <c r="C954" s="303">
        <v>1127.224429184</v>
      </c>
      <c r="D954" s="304">
        <f t="shared" si="14"/>
        <v>1353.2255708160003</v>
      </c>
      <c r="E954" s="305">
        <v>45992</v>
      </c>
      <c r="F954" s="302" t="s">
        <v>69</v>
      </c>
      <c r="G954" s="302" t="s">
        <v>70</v>
      </c>
      <c r="H954" s="302" t="s">
        <v>855</v>
      </c>
      <c r="I954" s="302" t="s">
        <v>225</v>
      </c>
      <c r="J954" s="302">
        <v>135500</v>
      </c>
      <c r="K954" s="302" t="s">
        <v>86</v>
      </c>
      <c r="L954" s="302">
        <v>21749552</v>
      </c>
      <c r="M954" s="302" t="s">
        <v>885</v>
      </c>
      <c r="N954" s="305">
        <v>27576</v>
      </c>
      <c r="O954" s="305">
        <v>27576</v>
      </c>
      <c r="P954" s="302" t="s">
        <v>880</v>
      </c>
    </row>
    <row r="955" spans="1:16">
      <c r="A955" s="303">
        <v>24</v>
      </c>
      <c r="B955" s="303">
        <v>51840.55</v>
      </c>
      <c r="C955" s="303">
        <v>21226.074835493</v>
      </c>
      <c r="D955" s="304">
        <f t="shared" si="14"/>
        <v>30614.475164507003</v>
      </c>
      <c r="E955" s="305">
        <v>45992</v>
      </c>
      <c r="F955" s="302" t="s">
        <v>69</v>
      </c>
      <c r="G955" s="302" t="s">
        <v>70</v>
      </c>
      <c r="H955" s="302" t="s">
        <v>855</v>
      </c>
      <c r="I955" s="302" t="s">
        <v>225</v>
      </c>
      <c r="J955" s="302">
        <v>135500</v>
      </c>
      <c r="K955" s="302" t="s">
        <v>86</v>
      </c>
      <c r="L955" s="302">
        <v>21749768</v>
      </c>
      <c r="M955" s="302" t="s">
        <v>885</v>
      </c>
      <c r="N955" s="305">
        <v>29403</v>
      </c>
      <c r="O955" s="305">
        <v>29403</v>
      </c>
      <c r="P955" s="302" t="s">
        <v>880</v>
      </c>
    </row>
    <row r="956" spans="1:16">
      <c r="A956" s="303">
        <v>2</v>
      </c>
      <c r="B956" s="303">
        <v>2180.25</v>
      </c>
      <c r="C956" s="303">
        <v>892.7017491150001</v>
      </c>
      <c r="D956" s="304">
        <f t="shared" si="14"/>
        <v>1287.548250885</v>
      </c>
      <c r="E956" s="305">
        <v>45992</v>
      </c>
      <c r="F956" s="302" t="s">
        <v>69</v>
      </c>
      <c r="G956" s="302" t="s">
        <v>70</v>
      </c>
      <c r="H956" s="302" t="s">
        <v>855</v>
      </c>
      <c r="I956" s="302" t="s">
        <v>225</v>
      </c>
      <c r="J956" s="302">
        <v>135500</v>
      </c>
      <c r="K956" s="302" t="s">
        <v>86</v>
      </c>
      <c r="L956" s="302">
        <v>21749705</v>
      </c>
      <c r="M956" s="302" t="s">
        <v>885</v>
      </c>
      <c r="N956" s="305">
        <v>29403</v>
      </c>
      <c r="O956" s="305">
        <v>29403</v>
      </c>
      <c r="P956" s="302" t="s">
        <v>880</v>
      </c>
    </row>
    <row r="957" spans="1:16">
      <c r="A957" s="303">
        <v>2</v>
      </c>
      <c r="B957" s="303">
        <v>3390.91</v>
      </c>
      <c r="C957" s="303">
        <v>686.56999233970009</v>
      </c>
      <c r="D957" s="304">
        <f t="shared" si="14"/>
        <v>2704.3400076602998</v>
      </c>
      <c r="E957" s="305">
        <v>45992</v>
      </c>
      <c r="F957" s="302" t="s">
        <v>69</v>
      </c>
      <c r="G957" s="302" t="s">
        <v>70</v>
      </c>
      <c r="H957" s="302" t="s">
        <v>855</v>
      </c>
      <c r="I957" s="302" t="s">
        <v>225</v>
      </c>
      <c r="J957" s="302">
        <v>135500</v>
      </c>
      <c r="K957" s="302" t="s">
        <v>86</v>
      </c>
      <c r="L957" s="302">
        <v>21749822</v>
      </c>
      <c r="M957" s="302" t="s">
        <v>885</v>
      </c>
      <c r="N957" s="305">
        <v>37956</v>
      </c>
      <c r="O957" s="305">
        <v>37622</v>
      </c>
      <c r="P957" s="302" t="s">
        <v>880</v>
      </c>
    </row>
    <row r="958" spans="1:16">
      <c r="A958" s="303">
        <v>21</v>
      </c>
      <c r="B958" s="303">
        <v>35454.99</v>
      </c>
      <c r="C958" s="303">
        <v>14517.0194188074</v>
      </c>
      <c r="D958" s="304">
        <f t="shared" si="14"/>
        <v>20937.970581192596</v>
      </c>
      <c r="E958" s="305">
        <v>45992</v>
      </c>
      <c r="F958" s="302" t="s">
        <v>69</v>
      </c>
      <c r="G958" s="302" t="s">
        <v>70</v>
      </c>
      <c r="H958" s="302" t="s">
        <v>855</v>
      </c>
      <c r="I958" s="302" t="s">
        <v>225</v>
      </c>
      <c r="J958" s="302">
        <v>135500</v>
      </c>
      <c r="K958" s="302" t="s">
        <v>86</v>
      </c>
      <c r="L958" s="302">
        <v>21749733</v>
      </c>
      <c r="M958" s="302" t="s">
        <v>885</v>
      </c>
      <c r="N958" s="305">
        <v>29403</v>
      </c>
      <c r="O958" s="305">
        <v>29403</v>
      </c>
      <c r="P958" s="302" t="s">
        <v>880</v>
      </c>
    </row>
    <row r="959" spans="1:16">
      <c r="A959" s="303">
        <v>0</v>
      </c>
      <c r="B959" s="303">
        <v>-666.04</v>
      </c>
      <c r="C959" s="303">
        <v>-666.28527589039993</v>
      </c>
      <c r="D959" s="304">
        <f t="shared" si="14"/>
        <v>0.24527589039996656</v>
      </c>
      <c r="E959" s="305">
        <v>45992</v>
      </c>
      <c r="F959" s="302" t="s">
        <v>69</v>
      </c>
      <c r="G959" s="302" t="s">
        <v>70</v>
      </c>
      <c r="H959" s="302" t="s">
        <v>855</v>
      </c>
      <c r="I959" s="302" t="s">
        <v>225</v>
      </c>
      <c r="J959" s="302">
        <v>135600</v>
      </c>
      <c r="K959" s="302" t="s">
        <v>176</v>
      </c>
      <c r="L959" s="302">
        <v>21749853</v>
      </c>
      <c r="M959" s="302" t="s">
        <v>937</v>
      </c>
      <c r="N959" s="305">
        <v>38018</v>
      </c>
      <c r="O959" s="305">
        <v>42370</v>
      </c>
      <c r="P959" s="302" t="s">
        <v>880</v>
      </c>
    </row>
    <row r="960" spans="1:16">
      <c r="A960" s="303">
        <v>78287</v>
      </c>
      <c r="B960" s="303">
        <v>173575.93</v>
      </c>
      <c r="C960" s="303">
        <v>109109.72198092341</v>
      </c>
      <c r="D960" s="304">
        <f t="shared" si="14"/>
        <v>64466.208019076585</v>
      </c>
      <c r="E960" s="305">
        <v>45992</v>
      </c>
      <c r="F960" s="302" t="s">
        <v>69</v>
      </c>
      <c r="G960" s="302" t="s">
        <v>70</v>
      </c>
      <c r="H960" s="302" t="s">
        <v>855</v>
      </c>
      <c r="I960" s="302" t="s">
        <v>225</v>
      </c>
      <c r="J960" s="302">
        <v>135600</v>
      </c>
      <c r="K960" s="302" t="s">
        <v>91</v>
      </c>
      <c r="L960" s="302">
        <v>21749726</v>
      </c>
      <c r="M960" s="302" t="s">
        <v>886</v>
      </c>
      <c r="N960" s="305">
        <v>29403</v>
      </c>
      <c r="O960" s="305">
        <v>29403</v>
      </c>
      <c r="P960" s="302" t="s">
        <v>880</v>
      </c>
    </row>
    <row r="961" spans="1:16">
      <c r="A961" s="303">
        <v>11410</v>
      </c>
      <c r="B961" s="303">
        <v>23208.83</v>
      </c>
      <c r="C961" s="303">
        <v>14909.700756538301</v>
      </c>
      <c r="D961" s="304">
        <f t="shared" si="14"/>
        <v>8299.1292434617008</v>
      </c>
      <c r="E961" s="305">
        <v>45992</v>
      </c>
      <c r="F961" s="302" t="s">
        <v>69</v>
      </c>
      <c r="G961" s="302" t="s">
        <v>70</v>
      </c>
      <c r="H961" s="302" t="s">
        <v>855</v>
      </c>
      <c r="I961" s="302" t="s">
        <v>225</v>
      </c>
      <c r="J961" s="302">
        <v>135600</v>
      </c>
      <c r="K961" s="302" t="s">
        <v>91</v>
      </c>
      <c r="L961" s="302">
        <v>21749606</v>
      </c>
      <c r="M961" s="302" t="s">
        <v>971</v>
      </c>
      <c r="N961" s="305">
        <v>29037</v>
      </c>
      <c r="O961" s="305">
        <v>29037</v>
      </c>
      <c r="P961" s="302" t="s">
        <v>880</v>
      </c>
    </row>
    <row r="962" spans="1:16">
      <c r="A962" s="303">
        <v>26928</v>
      </c>
      <c r="B962" s="303">
        <v>353721.68</v>
      </c>
      <c r="C962" s="303">
        <v>51311.365648368803</v>
      </c>
      <c r="D962" s="304">
        <f t="shared" si="14"/>
        <v>302410.31435163121</v>
      </c>
      <c r="E962" s="305">
        <v>45992</v>
      </c>
      <c r="F962" s="302" t="s">
        <v>69</v>
      </c>
      <c r="G962" s="302" t="s">
        <v>70</v>
      </c>
      <c r="H962" s="302" t="s">
        <v>855</v>
      </c>
      <c r="I962" s="302" t="s">
        <v>225</v>
      </c>
      <c r="J962" s="302">
        <v>135600</v>
      </c>
      <c r="K962" s="302" t="s">
        <v>201</v>
      </c>
      <c r="L962" s="302">
        <v>21749893</v>
      </c>
      <c r="M962" s="302" t="s">
        <v>1066</v>
      </c>
      <c r="N962" s="305">
        <v>42348</v>
      </c>
      <c r="O962" s="305">
        <v>42005</v>
      </c>
      <c r="P962" s="302" t="s">
        <v>880</v>
      </c>
    </row>
    <row r="963" spans="1:16">
      <c r="A963" s="303">
        <v>4</v>
      </c>
      <c r="B963" s="303">
        <v>2065.6799999999998</v>
      </c>
      <c r="C963" s="303">
        <v>613.57041768960005</v>
      </c>
      <c r="D963" s="304">
        <f t="shared" ref="D963:D1026" si="15">+B963-C963</f>
        <v>1452.1095823103997</v>
      </c>
      <c r="E963" s="305">
        <v>45992</v>
      </c>
      <c r="F963" s="302" t="s">
        <v>69</v>
      </c>
      <c r="G963" s="302" t="s">
        <v>70</v>
      </c>
      <c r="H963" s="302" t="s">
        <v>855</v>
      </c>
      <c r="I963" s="302" t="s">
        <v>225</v>
      </c>
      <c r="J963" s="302">
        <v>135600</v>
      </c>
      <c r="K963" s="302" t="s">
        <v>97</v>
      </c>
      <c r="L963" s="302">
        <v>21749839</v>
      </c>
      <c r="M963" s="302" t="s">
        <v>1167</v>
      </c>
      <c r="N963" s="305">
        <v>38018</v>
      </c>
      <c r="O963" s="305">
        <v>37987</v>
      </c>
      <c r="P963" s="302" t="s">
        <v>880</v>
      </c>
    </row>
    <row r="964" spans="1:16">
      <c r="A964" s="303">
        <v>2</v>
      </c>
      <c r="B964" s="303">
        <v>773.36</v>
      </c>
      <c r="C964" s="303">
        <v>186.9700038192</v>
      </c>
      <c r="D964" s="304">
        <f t="shared" si="15"/>
        <v>586.38999618080004</v>
      </c>
      <c r="E964" s="305">
        <v>45992</v>
      </c>
      <c r="F964" s="302" t="s">
        <v>69</v>
      </c>
      <c r="G964" s="302" t="s">
        <v>70</v>
      </c>
      <c r="H964" s="302" t="s">
        <v>855</v>
      </c>
      <c r="I964" s="302" t="s">
        <v>225</v>
      </c>
      <c r="J964" s="302">
        <v>135600</v>
      </c>
      <c r="K964" s="302" t="s">
        <v>98</v>
      </c>
      <c r="L964" s="302">
        <v>21749858</v>
      </c>
      <c r="M964" s="302" t="s">
        <v>909</v>
      </c>
      <c r="N964" s="305">
        <v>39783</v>
      </c>
      <c r="O964" s="305">
        <v>39448</v>
      </c>
      <c r="P964" s="302" t="s">
        <v>880</v>
      </c>
    </row>
    <row r="965" spans="1:16">
      <c r="A965" s="303">
        <v>7</v>
      </c>
      <c r="B965" s="303">
        <v>2001.9</v>
      </c>
      <c r="C965" s="303">
        <v>235.08443825400002</v>
      </c>
      <c r="D965" s="304">
        <f t="shared" si="15"/>
        <v>1766.8155617460002</v>
      </c>
      <c r="E965" s="305">
        <v>45992</v>
      </c>
      <c r="F965" s="302" t="s">
        <v>69</v>
      </c>
      <c r="G965" s="302" t="s">
        <v>70</v>
      </c>
      <c r="H965" s="302" t="s">
        <v>855</v>
      </c>
      <c r="I965" s="302" t="s">
        <v>225</v>
      </c>
      <c r="J965" s="302">
        <v>135600</v>
      </c>
      <c r="K965" s="302" t="s">
        <v>98</v>
      </c>
      <c r="L965" s="302">
        <v>21749900</v>
      </c>
      <c r="M965" s="302" t="s">
        <v>875</v>
      </c>
      <c r="N965" s="305">
        <v>42814</v>
      </c>
      <c r="O965" s="305">
        <v>42736</v>
      </c>
      <c r="P965" s="302" t="s">
        <v>880</v>
      </c>
    </row>
    <row r="966" spans="1:16">
      <c r="A966" s="303">
        <v>6353</v>
      </c>
      <c r="B966" s="303">
        <v>2085.69</v>
      </c>
      <c r="C966" s="303">
        <v>1685.6513417529002</v>
      </c>
      <c r="D966" s="304">
        <f t="shared" si="15"/>
        <v>400.03865824709987</v>
      </c>
      <c r="E966" s="305">
        <v>45992</v>
      </c>
      <c r="F966" s="302" t="s">
        <v>69</v>
      </c>
      <c r="G966" s="302" t="s">
        <v>70</v>
      </c>
      <c r="H966" s="302" t="s">
        <v>855</v>
      </c>
      <c r="I966" s="302" t="s">
        <v>225</v>
      </c>
      <c r="J966" s="302">
        <v>135600</v>
      </c>
      <c r="K966" s="302" t="s">
        <v>99</v>
      </c>
      <c r="L966" s="302">
        <v>21749483</v>
      </c>
      <c r="M966" s="302" t="s">
        <v>973</v>
      </c>
      <c r="N966" s="305">
        <v>24654</v>
      </c>
      <c r="O966" s="305">
        <v>24654</v>
      </c>
      <c r="P966" s="302" t="s">
        <v>880</v>
      </c>
    </row>
    <row r="967" spans="1:16">
      <c r="A967" s="303">
        <v>3171</v>
      </c>
      <c r="B967" s="303">
        <v>5452.85</v>
      </c>
      <c r="C967" s="303">
        <v>3427.6581292330002</v>
      </c>
      <c r="D967" s="304">
        <f t="shared" si="15"/>
        <v>2025.1918707670002</v>
      </c>
      <c r="E967" s="305">
        <v>45992</v>
      </c>
      <c r="F967" s="302" t="s">
        <v>69</v>
      </c>
      <c r="G967" s="302" t="s">
        <v>70</v>
      </c>
      <c r="H967" s="302" t="s">
        <v>855</v>
      </c>
      <c r="I967" s="302" t="s">
        <v>225</v>
      </c>
      <c r="J967" s="302">
        <v>135600</v>
      </c>
      <c r="K967" s="302" t="s">
        <v>99</v>
      </c>
      <c r="L967" s="302">
        <v>21749747</v>
      </c>
      <c r="M967" s="302" t="s">
        <v>973</v>
      </c>
      <c r="N967" s="305">
        <v>29403</v>
      </c>
      <c r="O967" s="305">
        <v>29403</v>
      </c>
      <c r="P967" s="302" t="s">
        <v>880</v>
      </c>
    </row>
    <row r="968" spans="1:16">
      <c r="A968" s="303">
        <v>3804</v>
      </c>
      <c r="B968" s="303">
        <v>6003.47</v>
      </c>
      <c r="C968" s="303">
        <v>3856.7192400847002</v>
      </c>
      <c r="D968" s="304">
        <f t="shared" si="15"/>
        <v>2146.7507599153</v>
      </c>
      <c r="E968" s="305">
        <v>45992</v>
      </c>
      <c r="F968" s="302" t="s">
        <v>69</v>
      </c>
      <c r="G968" s="302" t="s">
        <v>70</v>
      </c>
      <c r="H968" s="302" t="s">
        <v>855</v>
      </c>
      <c r="I968" s="302" t="s">
        <v>225</v>
      </c>
      <c r="J968" s="302">
        <v>135600</v>
      </c>
      <c r="K968" s="302" t="s">
        <v>99</v>
      </c>
      <c r="L968" s="302">
        <v>21749667</v>
      </c>
      <c r="M968" s="302" t="s">
        <v>973</v>
      </c>
      <c r="N968" s="305">
        <v>29037</v>
      </c>
      <c r="O968" s="305">
        <v>29037</v>
      </c>
      <c r="P968" s="302" t="s">
        <v>880</v>
      </c>
    </row>
    <row r="969" spans="1:16">
      <c r="A969" s="303">
        <v>5301</v>
      </c>
      <c r="B969" s="303">
        <v>723.59</v>
      </c>
      <c r="C969" s="303">
        <v>634.78000045249996</v>
      </c>
      <c r="D969" s="304">
        <f t="shared" si="15"/>
        <v>88.80999954750007</v>
      </c>
      <c r="E969" s="305">
        <v>45992</v>
      </c>
      <c r="F969" s="302" t="s">
        <v>69</v>
      </c>
      <c r="G969" s="302" t="s">
        <v>70</v>
      </c>
      <c r="H969" s="302" t="s">
        <v>855</v>
      </c>
      <c r="I969" s="302" t="s">
        <v>225</v>
      </c>
      <c r="J969" s="302">
        <v>135600</v>
      </c>
      <c r="K969" s="302" t="s">
        <v>99</v>
      </c>
      <c r="L969" s="302">
        <v>21749457</v>
      </c>
      <c r="M969" s="302" t="s">
        <v>887</v>
      </c>
      <c r="N969" s="305">
        <v>22828</v>
      </c>
      <c r="O969" s="305">
        <v>22828</v>
      </c>
      <c r="P969" s="302" t="s">
        <v>880</v>
      </c>
    </row>
    <row r="970" spans="1:16">
      <c r="A970" s="303">
        <v>1</v>
      </c>
      <c r="B970" s="303">
        <v>14431.56</v>
      </c>
      <c r="C970" s="303">
        <v>97.670633346000002</v>
      </c>
      <c r="D970" s="304">
        <f t="shared" si="15"/>
        <v>14333.889366653999</v>
      </c>
      <c r="E970" s="305">
        <v>45992</v>
      </c>
      <c r="F970" s="302" t="s">
        <v>69</v>
      </c>
      <c r="G970" s="302" t="s">
        <v>70</v>
      </c>
      <c r="H970" s="302" t="s">
        <v>855</v>
      </c>
      <c r="I970" s="302" t="s">
        <v>226</v>
      </c>
      <c r="J970" s="302">
        <v>135130</v>
      </c>
      <c r="K970" s="302" t="s">
        <v>230</v>
      </c>
      <c r="L970" s="302">
        <v>40389910</v>
      </c>
      <c r="M970" s="302" t="s">
        <v>1174</v>
      </c>
      <c r="N970" s="305">
        <v>43010</v>
      </c>
      <c r="O970" s="305">
        <v>42736</v>
      </c>
      <c r="P970" s="302" t="s">
        <v>880</v>
      </c>
    </row>
    <row r="971" spans="1:16">
      <c r="A971" s="303">
        <v>1</v>
      </c>
      <c r="B971" s="303">
        <v>6742.06</v>
      </c>
      <c r="C971" s="303">
        <v>45.629250770999995</v>
      </c>
      <c r="D971" s="304">
        <f t="shared" si="15"/>
        <v>6696.430749229</v>
      </c>
      <c r="E971" s="305">
        <v>45992</v>
      </c>
      <c r="F971" s="302" t="s">
        <v>69</v>
      </c>
      <c r="G971" s="302" t="s">
        <v>70</v>
      </c>
      <c r="H971" s="302" t="s">
        <v>855</v>
      </c>
      <c r="I971" s="302" t="s">
        <v>226</v>
      </c>
      <c r="J971" s="302">
        <v>135130</v>
      </c>
      <c r="K971" s="302" t="s">
        <v>231</v>
      </c>
      <c r="L971" s="302">
        <v>40388393</v>
      </c>
      <c r="M971" s="302" t="s">
        <v>1175</v>
      </c>
      <c r="N971" s="305">
        <v>43010</v>
      </c>
      <c r="O971" s="305">
        <v>42736</v>
      </c>
      <c r="P971" s="302" t="s">
        <v>880</v>
      </c>
    </row>
    <row r="972" spans="1:16">
      <c r="A972" s="303">
        <v>0</v>
      </c>
      <c r="B972" s="303">
        <v>0</v>
      </c>
      <c r="C972" s="303">
        <v>0</v>
      </c>
      <c r="D972" s="304">
        <f t="shared" si="15"/>
        <v>0</v>
      </c>
      <c r="E972" s="305">
        <v>45992</v>
      </c>
      <c r="F972" s="302" t="s">
        <v>69</v>
      </c>
      <c r="G972" s="302" t="s">
        <v>70</v>
      </c>
      <c r="H972" s="302" t="s">
        <v>855</v>
      </c>
      <c r="I972" s="302" t="s">
        <v>226</v>
      </c>
      <c r="J972" s="302">
        <v>135500</v>
      </c>
      <c r="K972" s="302" t="s">
        <v>138</v>
      </c>
      <c r="L972" s="302">
        <v>34986650</v>
      </c>
      <c r="M972" s="302" t="s">
        <v>799</v>
      </c>
      <c r="N972" s="305">
        <v>44620</v>
      </c>
      <c r="O972" s="305">
        <v>44593</v>
      </c>
      <c r="P972" s="302" t="s">
        <v>1168</v>
      </c>
    </row>
    <row r="973" spans="1:16">
      <c r="A973" s="303">
        <v>1</v>
      </c>
      <c r="B973" s="303">
        <v>27640.97</v>
      </c>
      <c r="C973" s="303">
        <v>2114.2724450141</v>
      </c>
      <c r="D973" s="304">
        <f t="shared" si="15"/>
        <v>25526.697554985902</v>
      </c>
      <c r="E973" s="305">
        <v>45992</v>
      </c>
      <c r="F973" s="302" t="s">
        <v>69</v>
      </c>
      <c r="G973" s="302" t="s">
        <v>70</v>
      </c>
      <c r="H973" s="302" t="s">
        <v>855</v>
      </c>
      <c r="I973" s="302" t="s">
        <v>226</v>
      </c>
      <c r="J973" s="302">
        <v>135500</v>
      </c>
      <c r="K973" s="302" t="s">
        <v>80</v>
      </c>
      <c r="L973" s="302">
        <v>21750474</v>
      </c>
      <c r="M973" s="302" t="s">
        <v>865</v>
      </c>
      <c r="N973" s="305">
        <v>43010</v>
      </c>
      <c r="O973" s="305">
        <v>42736</v>
      </c>
      <c r="P973" s="302" t="s">
        <v>880</v>
      </c>
    </row>
    <row r="974" spans="1:16">
      <c r="A974" s="303">
        <v>1</v>
      </c>
      <c r="B974" s="303">
        <v>147966.66</v>
      </c>
      <c r="C974" s="303">
        <v>11318.0482457298</v>
      </c>
      <c r="D974" s="304">
        <f t="shared" si="15"/>
        <v>136648.61175427021</v>
      </c>
      <c r="E974" s="305">
        <v>45992</v>
      </c>
      <c r="F974" s="302" t="s">
        <v>69</v>
      </c>
      <c r="G974" s="302" t="s">
        <v>70</v>
      </c>
      <c r="H974" s="302" t="s">
        <v>855</v>
      </c>
      <c r="I974" s="302" t="s">
        <v>226</v>
      </c>
      <c r="J974" s="302">
        <v>135500</v>
      </c>
      <c r="K974" s="302" t="s">
        <v>131</v>
      </c>
      <c r="L974" s="302">
        <v>21750488</v>
      </c>
      <c r="M974" s="302" t="s">
        <v>1169</v>
      </c>
      <c r="N974" s="305">
        <v>43010</v>
      </c>
      <c r="O974" s="305">
        <v>42736</v>
      </c>
      <c r="P974" s="302" t="s">
        <v>880</v>
      </c>
    </row>
    <row r="975" spans="1:16">
      <c r="A975" s="303">
        <v>1</v>
      </c>
      <c r="B975" s="303">
        <v>115598.37</v>
      </c>
      <c r="C975" s="303">
        <v>13574.7928840242</v>
      </c>
      <c r="D975" s="304">
        <f t="shared" si="15"/>
        <v>102023.5771159758</v>
      </c>
      <c r="E975" s="305">
        <v>45992</v>
      </c>
      <c r="F975" s="302" t="s">
        <v>69</v>
      </c>
      <c r="G975" s="302" t="s">
        <v>70</v>
      </c>
      <c r="H975" s="302" t="s">
        <v>855</v>
      </c>
      <c r="I975" s="302" t="s">
        <v>226</v>
      </c>
      <c r="J975" s="302">
        <v>135600</v>
      </c>
      <c r="K975" s="302" t="s">
        <v>227</v>
      </c>
      <c r="L975" s="302">
        <v>21750467</v>
      </c>
      <c r="M975" s="302" t="s">
        <v>1170</v>
      </c>
      <c r="N975" s="305">
        <v>43010</v>
      </c>
      <c r="O975" s="305">
        <v>42736</v>
      </c>
      <c r="P975" s="302" t="s">
        <v>880</v>
      </c>
    </row>
    <row r="976" spans="1:16">
      <c r="A976" s="303">
        <v>3</v>
      </c>
      <c r="B976" s="303">
        <v>77342.63</v>
      </c>
      <c r="C976" s="303">
        <v>9082.3960870357987</v>
      </c>
      <c r="D976" s="304">
        <f t="shared" si="15"/>
        <v>68260.233912964206</v>
      </c>
      <c r="E976" s="305">
        <v>45992</v>
      </c>
      <c r="F976" s="302" t="s">
        <v>69</v>
      </c>
      <c r="G976" s="302" t="s">
        <v>70</v>
      </c>
      <c r="H976" s="302" t="s">
        <v>855</v>
      </c>
      <c r="I976" s="302" t="s">
        <v>226</v>
      </c>
      <c r="J976" s="302">
        <v>135600</v>
      </c>
      <c r="K976" s="302" t="s">
        <v>144</v>
      </c>
      <c r="L976" s="302">
        <v>21750481</v>
      </c>
      <c r="M976" s="302" t="s">
        <v>1171</v>
      </c>
      <c r="N976" s="305">
        <v>43010</v>
      </c>
      <c r="O976" s="305">
        <v>42736</v>
      </c>
      <c r="P976" s="302" t="s">
        <v>880</v>
      </c>
    </row>
    <row r="977" spans="1:16">
      <c r="A977" s="303">
        <v>130</v>
      </c>
      <c r="B977" s="303">
        <v>867.42000000000007</v>
      </c>
      <c r="C977" s="303">
        <v>101.86170309719999</v>
      </c>
      <c r="D977" s="304">
        <f t="shared" si="15"/>
        <v>765.55829690280007</v>
      </c>
      <c r="E977" s="305">
        <v>45992</v>
      </c>
      <c r="F977" s="302" t="s">
        <v>69</v>
      </c>
      <c r="G977" s="302" t="s">
        <v>70</v>
      </c>
      <c r="H977" s="302" t="s">
        <v>855</v>
      </c>
      <c r="I977" s="302" t="s">
        <v>226</v>
      </c>
      <c r="J977" s="302">
        <v>135600</v>
      </c>
      <c r="K977" s="302" t="s">
        <v>228</v>
      </c>
      <c r="L977" s="302">
        <v>21750516</v>
      </c>
      <c r="M977" s="302" t="s">
        <v>1172</v>
      </c>
      <c r="N977" s="305">
        <v>43010</v>
      </c>
      <c r="O977" s="305">
        <v>42736</v>
      </c>
      <c r="P977" s="302" t="s">
        <v>880</v>
      </c>
    </row>
    <row r="978" spans="1:16">
      <c r="A978" s="303">
        <v>600</v>
      </c>
      <c r="B978" s="303">
        <v>3829.11</v>
      </c>
      <c r="C978" s="303">
        <v>449.65491451260004</v>
      </c>
      <c r="D978" s="304">
        <f t="shared" si="15"/>
        <v>3379.4550854874001</v>
      </c>
      <c r="E978" s="305">
        <v>45992</v>
      </c>
      <c r="F978" s="302" t="s">
        <v>69</v>
      </c>
      <c r="G978" s="302" t="s">
        <v>70</v>
      </c>
      <c r="H978" s="302" t="s">
        <v>855</v>
      </c>
      <c r="I978" s="302" t="s">
        <v>226</v>
      </c>
      <c r="J978" s="302">
        <v>135600</v>
      </c>
      <c r="K978" s="302" t="s">
        <v>168</v>
      </c>
      <c r="L978" s="302">
        <v>21750509</v>
      </c>
      <c r="M978" s="302" t="s">
        <v>906</v>
      </c>
      <c r="N978" s="305">
        <v>43010</v>
      </c>
      <c r="O978" s="305">
        <v>42736</v>
      </c>
      <c r="P978" s="302" t="s">
        <v>880</v>
      </c>
    </row>
    <row r="979" spans="1:16">
      <c r="A979" s="303">
        <v>130</v>
      </c>
      <c r="B979" s="303">
        <v>8684.1</v>
      </c>
      <c r="C979" s="303">
        <v>1019.779594506</v>
      </c>
      <c r="D979" s="304">
        <f t="shared" si="15"/>
        <v>7664.3204054940006</v>
      </c>
      <c r="E979" s="305">
        <v>45992</v>
      </c>
      <c r="F979" s="302" t="s">
        <v>69</v>
      </c>
      <c r="G979" s="302" t="s">
        <v>70</v>
      </c>
      <c r="H979" s="302" t="s">
        <v>855</v>
      </c>
      <c r="I979" s="302" t="s">
        <v>226</v>
      </c>
      <c r="J979" s="302">
        <v>135600</v>
      </c>
      <c r="K979" s="302" t="s">
        <v>193</v>
      </c>
      <c r="L979" s="302">
        <v>21750502</v>
      </c>
      <c r="M979" s="302" t="s">
        <v>1042</v>
      </c>
      <c r="N979" s="305">
        <v>43010</v>
      </c>
      <c r="O979" s="305">
        <v>42736</v>
      </c>
      <c r="P979" s="302" t="s">
        <v>880</v>
      </c>
    </row>
    <row r="980" spans="1:16">
      <c r="A980" s="303">
        <v>13781</v>
      </c>
      <c r="B980" s="303">
        <v>69585.570000000007</v>
      </c>
      <c r="C980" s="303">
        <v>8171.4794115762006</v>
      </c>
      <c r="D980" s="304">
        <f t="shared" si="15"/>
        <v>61414.090588423809</v>
      </c>
      <c r="E980" s="305">
        <v>45992</v>
      </c>
      <c r="F980" s="302" t="s">
        <v>69</v>
      </c>
      <c r="G980" s="302" t="s">
        <v>70</v>
      </c>
      <c r="H980" s="302" t="s">
        <v>855</v>
      </c>
      <c r="I980" s="302" t="s">
        <v>226</v>
      </c>
      <c r="J980" s="302">
        <v>135600</v>
      </c>
      <c r="K980" s="302" t="s">
        <v>201</v>
      </c>
      <c r="L980" s="302">
        <v>21750523</v>
      </c>
      <c r="M980" s="302" t="s">
        <v>1066</v>
      </c>
      <c r="N980" s="305">
        <v>43010</v>
      </c>
      <c r="O980" s="305">
        <v>42736</v>
      </c>
      <c r="P980" s="302" t="s">
        <v>880</v>
      </c>
    </row>
    <row r="981" spans="1:16">
      <c r="A981" s="303">
        <v>3</v>
      </c>
      <c r="B981" s="303">
        <v>49274.15</v>
      </c>
      <c r="C981" s="303">
        <v>5786.295955439</v>
      </c>
      <c r="D981" s="304">
        <f t="shared" si="15"/>
        <v>43487.854044560998</v>
      </c>
      <c r="E981" s="305">
        <v>45992</v>
      </c>
      <c r="F981" s="302" t="s">
        <v>69</v>
      </c>
      <c r="G981" s="302" t="s">
        <v>70</v>
      </c>
      <c r="H981" s="302" t="s">
        <v>855</v>
      </c>
      <c r="I981" s="302" t="s">
        <v>226</v>
      </c>
      <c r="J981" s="302">
        <v>135600</v>
      </c>
      <c r="K981" s="302" t="s">
        <v>229</v>
      </c>
      <c r="L981" s="302">
        <v>21750453</v>
      </c>
      <c r="M981" s="302" t="s">
        <v>1173</v>
      </c>
      <c r="N981" s="305">
        <v>43010</v>
      </c>
      <c r="O981" s="305">
        <v>42736</v>
      </c>
      <c r="P981" s="302" t="s">
        <v>880</v>
      </c>
    </row>
    <row r="982" spans="1:16">
      <c r="A982" s="303">
        <v>12</v>
      </c>
      <c r="B982" s="303">
        <v>20156.77</v>
      </c>
      <c r="C982" s="303">
        <v>2367.0228045682002</v>
      </c>
      <c r="D982" s="304">
        <f t="shared" si="15"/>
        <v>17789.747195431799</v>
      </c>
      <c r="E982" s="305">
        <v>45992</v>
      </c>
      <c r="F982" s="302" t="s">
        <v>69</v>
      </c>
      <c r="G982" s="302" t="s">
        <v>70</v>
      </c>
      <c r="H982" s="302" t="s">
        <v>855</v>
      </c>
      <c r="I982" s="302" t="s">
        <v>226</v>
      </c>
      <c r="J982" s="302">
        <v>135600</v>
      </c>
      <c r="K982" s="302" t="s">
        <v>98</v>
      </c>
      <c r="L982" s="302">
        <v>21750460</v>
      </c>
      <c r="M982" s="302" t="s">
        <v>875</v>
      </c>
      <c r="N982" s="305">
        <v>43010</v>
      </c>
      <c r="O982" s="305">
        <v>42736</v>
      </c>
      <c r="P982" s="302" t="s">
        <v>880</v>
      </c>
    </row>
    <row r="983" spans="1:16">
      <c r="A983" s="303">
        <v>0</v>
      </c>
      <c r="B983" s="303">
        <v>0</v>
      </c>
      <c r="C983" s="303">
        <v>0</v>
      </c>
      <c r="D983" s="304">
        <f t="shared" si="15"/>
        <v>0</v>
      </c>
      <c r="E983" s="305">
        <v>45992</v>
      </c>
      <c r="F983" s="302" t="s">
        <v>69</v>
      </c>
      <c r="G983" s="302" t="s">
        <v>70</v>
      </c>
      <c r="H983" s="302" t="s">
        <v>855</v>
      </c>
      <c r="I983" s="302" t="s">
        <v>226</v>
      </c>
      <c r="J983" s="302">
        <v>135600</v>
      </c>
      <c r="K983" s="302" t="s">
        <v>230</v>
      </c>
      <c r="L983" s="302">
        <v>21750495</v>
      </c>
      <c r="M983" s="302" t="s">
        <v>1174</v>
      </c>
      <c r="N983" s="305">
        <v>43010</v>
      </c>
      <c r="O983" s="305">
        <v>42736</v>
      </c>
      <c r="P983" s="302" t="s">
        <v>880</v>
      </c>
    </row>
    <row r="984" spans="1:16">
      <c r="A984" s="303">
        <v>0</v>
      </c>
      <c r="B984" s="303">
        <v>0</v>
      </c>
      <c r="C984" s="303">
        <v>0</v>
      </c>
      <c r="D984" s="304">
        <f t="shared" si="15"/>
        <v>0</v>
      </c>
      <c r="E984" s="305">
        <v>45992</v>
      </c>
      <c r="F984" s="302" t="s">
        <v>69</v>
      </c>
      <c r="G984" s="302" t="s">
        <v>70</v>
      </c>
      <c r="H984" s="302" t="s">
        <v>855</v>
      </c>
      <c r="I984" s="302" t="s">
        <v>226</v>
      </c>
      <c r="J984" s="302">
        <v>135600</v>
      </c>
      <c r="K984" s="302" t="s">
        <v>231</v>
      </c>
      <c r="L984" s="302">
        <v>21750530</v>
      </c>
      <c r="M984" s="302" t="s">
        <v>1175</v>
      </c>
      <c r="N984" s="305">
        <v>43010</v>
      </c>
      <c r="O984" s="305">
        <v>42736</v>
      </c>
      <c r="P984" s="302" t="s">
        <v>880</v>
      </c>
    </row>
    <row r="985" spans="1:16">
      <c r="A985" s="303">
        <v>0</v>
      </c>
      <c r="B985" s="303">
        <v>0</v>
      </c>
      <c r="C985" s="303">
        <v>0</v>
      </c>
      <c r="D985" s="304">
        <f t="shared" si="15"/>
        <v>0</v>
      </c>
      <c r="E985" s="305">
        <v>45992</v>
      </c>
      <c r="F985" s="302" t="s">
        <v>69</v>
      </c>
      <c r="G985" s="302" t="s">
        <v>70</v>
      </c>
      <c r="H985" s="302" t="s">
        <v>855</v>
      </c>
      <c r="I985" s="302" t="s">
        <v>232</v>
      </c>
      <c r="J985" s="302">
        <v>135500</v>
      </c>
      <c r="K985" s="302" t="s">
        <v>83</v>
      </c>
      <c r="L985" s="302">
        <v>21755672</v>
      </c>
      <c r="M985" s="302" t="s">
        <v>879</v>
      </c>
      <c r="N985" s="305">
        <v>34151</v>
      </c>
      <c r="O985" s="305">
        <v>34151</v>
      </c>
      <c r="P985" s="302" t="s">
        <v>1176</v>
      </c>
    </row>
    <row r="986" spans="1:16">
      <c r="A986" s="303">
        <v>0</v>
      </c>
      <c r="B986" s="303">
        <v>0</v>
      </c>
      <c r="C986" s="303">
        <v>0</v>
      </c>
      <c r="D986" s="304">
        <f t="shared" si="15"/>
        <v>0</v>
      </c>
      <c r="E986" s="305">
        <v>45992</v>
      </c>
      <c r="F986" s="302" t="s">
        <v>69</v>
      </c>
      <c r="G986" s="302" t="s">
        <v>70</v>
      </c>
      <c r="H986" s="302" t="s">
        <v>855</v>
      </c>
      <c r="I986" s="302" t="s">
        <v>232</v>
      </c>
      <c r="J986" s="302">
        <v>135500</v>
      </c>
      <c r="K986" s="302" t="s">
        <v>83</v>
      </c>
      <c r="L986" s="302">
        <v>21755665</v>
      </c>
      <c r="M986" s="302" t="s">
        <v>879</v>
      </c>
      <c r="N986" s="305">
        <v>34151</v>
      </c>
      <c r="O986" s="305">
        <v>34151</v>
      </c>
      <c r="P986" s="302" t="s">
        <v>1176</v>
      </c>
    </row>
    <row r="987" spans="1:16">
      <c r="A987" s="303">
        <v>0</v>
      </c>
      <c r="B987" s="303">
        <v>0</v>
      </c>
      <c r="C987" s="303">
        <v>0</v>
      </c>
      <c r="D987" s="304">
        <f t="shared" si="15"/>
        <v>0</v>
      </c>
      <c r="E987" s="305">
        <v>45992</v>
      </c>
      <c r="F987" s="302" t="s">
        <v>69</v>
      </c>
      <c r="G987" s="302" t="s">
        <v>70</v>
      </c>
      <c r="H987" s="302" t="s">
        <v>855</v>
      </c>
      <c r="I987" s="302" t="s">
        <v>232</v>
      </c>
      <c r="J987" s="302">
        <v>135500</v>
      </c>
      <c r="K987" s="302" t="s">
        <v>83</v>
      </c>
      <c r="L987" s="302">
        <v>21755763</v>
      </c>
      <c r="M987" s="302" t="s">
        <v>879</v>
      </c>
      <c r="N987" s="305">
        <v>38322</v>
      </c>
      <c r="O987" s="305">
        <v>37987</v>
      </c>
      <c r="P987" s="302" t="s">
        <v>1176</v>
      </c>
    </row>
    <row r="988" spans="1:16">
      <c r="A988" s="303">
        <v>0</v>
      </c>
      <c r="B988" s="303">
        <v>0</v>
      </c>
      <c r="C988" s="303">
        <v>0</v>
      </c>
      <c r="D988" s="304">
        <f t="shared" si="15"/>
        <v>0</v>
      </c>
      <c r="E988" s="305">
        <v>45992</v>
      </c>
      <c r="F988" s="302" t="s">
        <v>69</v>
      </c>
      <c r="G988" s="302" t="s">
        <v>70</v>
      </c>
      <c r="H988" s="302" t="s">
        <v>855</v>
      </c>
      <c r="I988" s="302" t="s">
        <v>232</v>
      </c>
      <c r="J988" s="302">
        <v>135500</v>
      </c>
      <c r="K988" s="302" t="s">
        <v>83</v>
      </c>
      <c r="L988" s="302">
        <v>21755722</v>
      </c>
      <c r="M988" s="302" t="s">
        <v>879</v>
      </c>
      <c r="N988" s="305">
        <v>37773</v>
      </c>
      <c r="O988" s="305">
        <v>37622</v>
      </c>
      <c r="P988" s="302" t="s">
        <v>1176</v>
      </c>
    </row>
    <row r="989" spans="1:16">
      <c r="A989" s="303">
        <v>0</v>
      </c>
      <c r="B989" s="303">
        <v>0</v>
      </c>
      <c r="C989" s="303">
        <v>0</v>
      </c>
      <c r="D989" s="304">
        <f t="shared" si="15"/>
        <v>0</v>
      </c>
      <c r="E989" s="305">
        <v>45992</v>
      </c>
      <c r="F989" s="302" t="s">
        <v>69</v>
      </c>
      <c r="G989" s="302" t="s">
        <v>70</v>
      </c>
      <c r="H989" s="302" t="s">
        <v>855</v>
      </c>
      <c r="I989" s="302" t="s">
        <v>232</v>
      </c>
      <c r="J989" s="302">
        <v>135500</v>
      </c>
      <c r="K989" s="302" t="s">
        <v>83</v>
      </c>
      <c r="L989" s="302">
        <v>21755743</v>
      </c>
      <c r="M989" s="302" t="s">
        <v>879</v>
      </c>
      <c r="N989" s="305">
        <v>38322</v>
      </c>
      <c r="O989" s="305">
        <v>37987</v>
      </c>
      <c r="P989" s="302" t="s">
        <v>1176</v>
      </c>
    </row>
    <row r="990" spans="1:16">
      <c r="A990" s="303">
        <v>0</v>
      </c>
      <c r="B990" s="303">
        <v>0</v>
      </c>
      <c r="C990" s="303">
        <v>0</v>
      </c>
      <c r="D990" s="304">
        <f t="shared" si="15"/>
        <v>0</v>
      </c>
      <c r="E990" s="305">
        <v>45992</v>
      </c>
      <c r="F990" s="302" t="s">
        <v>69</v>
      </c>
      <c r="G990" s="302" t="s">
        <v>70</v>
      </c>
      <c r="H990" s="302" t="s">
        <v>855</v>
      </c>
      <c r="I990" s="302" t="s">
        <v>232</v>
      </c>
      <c r="J990" s="302">
        <v>135500</v>
      </c>
      <c r="K990" s="302" t="s">
        <v>83</v>
      </c>
      <c r="L990" s="302">
        <v>21755639</v>
      </c>
      <c r="M990" s="302" t="s">
        <v>879</v>
      </c>
      <c r="N990" s="305">
        <v>34151</v>
      </c>
      <c r="O990" s="305">
        <v>34151</v>
      </c>
      <c r="P990" s="302" t="s">
        <v>1176</v>
      </c>
    </row>
    <row r="991" spans="1:16">
      <c r="A991" s="303">
        <v>0</v>
      </c>
      <c r="B991" s="303">
        <v>0</v>
      </c>
      <c r="C991" s="303">
        <v>0</v>
      </c>
      <c r="D991" s="304">
        <f t="shared" si="15"/>
        <v>0</v>
      </c>
      <c r="E991" s="305">
        <v>45992</v>
      </c>
      <c r="F991" s="302" t="s">
        <v>69</v>
      </c>
      <c r="G991" s="302" t="s">
        <v>70</v>
      </c>
      <c r="H991" s="302" t="s">
        <v>855</v>
      </c>
      <c r="I991" s="302" t="s">
        <v>232</v>
      </c>
      <c r="J991" s="302">
        <v>135500</v>
      </c>
      <c r="K991" s="302" t="s">
        <v>83</v>
      </c>
      <c r="L991" s="302">
        <v>21755782</v>
      </c>
      <c r="M991" s="302" t="s">
        <v>879</v>
      </c>
      <c r="N991" s="305">
        <v>39417</v>
      </c>
      <c r="O991" s="305">
        <v>39083</v>
      </c>
      <c r="P991" s="302" t="s">
        <v>1176</v>
      </c>
    </row>
    <row r="992" spans="1:16">
      <c r="A992" s="303">
        <v>0</v>
      </c>
      <c r="B992" s="303">
        <v>0</v>
      </c>
      <c r="C992" s="303">
        <v>0</v>
      </c>
      <c r="D992" s="304">
        <f t="shared" si="15"/>
        <v>0</v>
      </c>
      <c r="E992" s="305">
        <v>45992</v>
      </c>
      <c r="F992" s="302" t="s">
        <v>69</v>
      </c>
      <c r="G992" s="302" t="s">
        <v>70</v>
      </c>
      <c r="H992" s="302" t="s">
        <v>855</v>
      </c>
      <c r="I992" s="302" t="s">
        <v>232</v>
      </c>
      <c r="J992" s="302">
        <v>135500</v>
      </c>
      <c r="K992" s="302" t="s">
        <v>83</v>
      </c>
      <c r="L992" s="302">
        <v>21755686</v>
      </c>
      <c r="M992" s="302" t="s">
        <v>879</v>
      </c>
      <c r="N992" s="305">
        <v>37408</v>
      </c>
      <c r="O992" s="305">
        <v>37257</v>
      </c>
      <c r="P992" s="302" t="s">
        <v>1176</v>
      </c>
    </row>
    <row r="993" spans="1:16">
      <c r="A993" s="303">
        <v>67</v>
      </c>
      <c r="B993" s="303">
        <v>287209.67</v>
      </c>
      <c r="C993" s="303">
        <v>14215.118069722901</v>
      </c>
      <c r="D993" s="304">
        <f t="shared" si="15"/>
        <v>272994.55193027708</v>
      </c>
      <c r="E993" s="305">
        <v>45992</v>
      </c>
      <c r="F993" s="302" t="s">
        <v>69</v>
      </c>
      <c r="G993" s="302" t="s">
        <v>70</v>
      </c>
      <c r="H993" s="302" t="s">
        <v>855</v>
      </c>
      <c r="I993" s="302" t="s">
        <v>232</v>
      </c>
      <c r="J993" s="302">
        <v>135500</v>
      </c>
      <c r="K993" s="302" t="s">
        <v>169</v>
      </c>
      <c r="L993" s="302">
        <v>29765416</v>
      </c>
      <c r="M993" s="302" t="s">
        <v>894</v>
      </c>
      <c r="N993" s="305">
        <v>43847</v>
      </c>
      <c r="O993" s="305">
        <v>43831</v>
      </c>
      <c r="P993" s="302" t="s">
        <v>1177</v>
      </c>
    </row>
    <row r="994" spans="1:16">
      <c r="A994" s="303">
        <v>0</v>
      </c>
      <c r="B994" s="303">
        <v>0</v>
      </c>
      <c r="C994" s="303">
        <v>0</v>
      </c>
      <c r="D994" s="304">
        <f t="shared" si="15"/>
        <v>0</v>
      </c>
      <c r="E994" s="305">
        <v>45992</v>
      </c>
      <c r="F994" s="302" t="s">
        <v>69</v>
      </c>
      <c r="G994" s="302" t="s">
        <v>70</v>
      </c>
      <c r="H994" s="302" t="s">
        <v>855</v>
      </c>
      <c r="I994" s="302" t="s">
        <v>232</v>
      </c>
      <c r="J994" s="302">
        <v>135500</v>
      </c>
      <c r="K994" s="302" t="s">
        <v>84</v>
      </c>
      <c r="L994" s="302">
        <v>21755855</v>
      </c>
      <c r="M994" s="302" t="s">
        <v>1178</v>
      </c>
      <c r="N994" s="305">
        <v>43231</v>
      </c>
      <c r="O994" s="305">
        <v>43282</v>
      </c>
      <c r="P994" s="302" t="s">
        <v>1176</v>
      </c>
    </row>
    <row r="995" spans="1:16">
      <c r="A995" s="303">
        <v>1</v>
      </c>
      <c r="B995" s="303">
        <v>153070.71</v>
      </c>
      <c r="C995" s="303">
        <v>7576.0618215477007</v>
      </c>
      <c r="D995" s="304">
        <f t="shared" si="15"/>
        <v>145494.64817845228</v>
      </c>
      <c r="E995" s="305">
        <v>45992</v>
      </c>
      <c r="F995" s="302" t="s">
        <v>69</v>
      </c>
      <c r="G995" s="302" t="s">
        <v>70</v>
      </c>
      <c r="H995" s="302" t="s">
        <v>855</v>
      </c>
      <c r="I995" s="302" t="s">
        <v>232</v>
      </c>
      <c r="J995" s="302">
        <v>135500</v>
      </c>
      <c r="K995" s="302" t="s">
        <v>205</v>
      </c>
      <c r="L995" s="302">
        <v>29765453</v>
      </c>
      <c r="M995" s="302" t="s">
        <v>1071</v>
      </c>
      <c r="N995" s="305">
        <v>43847</v>
      </c>
      <c r="O995" s="305">
        <v>43831</v>
      </c>
      <c r="P995" s="302" t="s">
        <v>1177</v>
      </c>
    </row>
    <row r="996" spans="1:16">
      <c r="A996" s="303">
        <v>2</v>
      </c>
      <c r="B996" s="303">
        <v>204742.45</v>
      </c>
      <c r="C996" s="303">
        <v>10133.4962037815</v>
      </c>
      <c r="D996" s="304">
        <f t="shared" si="15"/>
        <v>194608.9537962185</v>
      </c>
      <c r="E996" s="305">
        <v>45992</v>
      </c>
      <c r="F996" s="302" t="s">
        <v>69</v>
      </c>
      <c r="G996" s="302" t="s">
        <v>70</v>
      </c>
      <c r="H996" s="302" t="s">
        <v>855</v>
      </c>
      <c r="I996" s="302" t="s">
        <v>232</v>
      </c>
      <c r="J996" s="302">
        <v>135500</v>
      </c>
      <c r="K996" s="302" t="s">
        <v>172</v>
      </c>
      <c r="L996" s="302">
        <v>29765456</v>
      </c>
      <c r="M996" s="302" t="s">
        <v>1179</v>
      </c>
      <c r="N996" s="305">
        <v>43847</v>
      </c>
      <c r="O996" s="305">
        <v>43831</v>
      </c>
      <c r="P996" s="302" t="s">
        <v>1177</v>
      </c>
    </row>
    <row r="997" spans="1:16">
      <c r="A997" s="303">
        <v>4</v>
      </c>
      <c r="B997" s="303">
        <v>13299.49</v>
      </c>
      <c r="C997" s="303">
        <v>658.24322912629998</v>
      </c>
      <c r="D997" s="304">
        <f t="shared" si="15"/>
        <v>12641.2467708737</v>
      </c>
      <c r="E997" s="305">
        <v>45992</v>
      </c>
      <c r="F997" s="302" t="s">
        <v>69</v>
      </c>
      <c r="G997" s="302" t="s">
        <v>70</v>
      </c>
      <c r="H997" s="302" t="s">
        <v>855</v>
      </c>
      <c r="I997" s="302" t="s">
        <v>232</v>
      </c>
      <c r="J997" s="302">
        <v>135500</v>
      </c>
      <c r="K997" s="302" t="s">
        <v>133</v>
      </c>
      <c r="L997" s="302">
        <v>29765438</v>
      </c>
      <c r="M997" s="302" t="s">
        <v>870</v>
      </c>
      <c r="N997" s="305">
        <v>43847</v>
      </c>
      <c r="O997" s="305">
        <v>43831</v>
      </c>
      <c r="P997" s="302" t="s">
        <v>1177</v>
      </c>
    </row>
    <row r="998" spans="1:16">
      <c r="A998" s="303">
        <v>0</v>
      </c>
      <c r="B998" s="303">
        <v>0</v>
      </c>
      <c r="C998" s="303">
        <v>0</v>
      </c>
      <c r="D998" s="304">
        <f t="shared" si="15"/>
        <v>0</v>
      </c>
      <c r="E998" s="305">
        <v>45992</v>
      </c>
      <c r="F998" s="302" t="s">
        <v>69</v>
      </c>
      <c r="G998" s="302" t="s">
        <v>70</v>
      </c>
      <c r="H998" s="302" t="s">
        <v>855</v>
      </c>
      <c r="I998" s="302" t="s">
        <v>232</v>
      </c>
      <c r="J998" s="302">
        <v>135500</v>
      </c>
      <c r="K998" s="302" t="s">
        <v>134</v>
      </c>
      <c r="L998" s="302">
        <v>21755827</v>
      </c>
      <c r="M998" s="302" t="s">
        <v>871</v>
      </c>
      <c r="N998" s="305">
        <v>42283</v>
      </c>
      <c r="O998" s="305">
        <v>42005</v>
      </c>
      <c r="P998" s="302" t="s">
        <v>1176</v>
      </c>
    </row>
    <row r="999" spans="1:16">
      <c r="A999" s="303">
        <v>7</v>
      </c>
      <c r="B999" s="303">
        <v>26863.11</v>
      </c>
      <c r="C999" s="303">
        <v>1329.5592741357</v>
      </c>
      <c r="D999" s="304">
        <f t="shared" si="15"/>
        <v>25533.550725864301</v>
      </c>
      <c r="E999" s="305">
        <v>45992</v>
      </c>
      <c r="F999" s="302" t="s">
        <v>69</v>
      </c>
      <c r="G999" s="302" t="s">
        <v>70</v>
      </c>
      <c r="H999" s="302" t="s">
        <v>855</v>
      </c>
      <c r="I999" s="302" t="s">
        <v>232</v>
      </c>
      <c r="J999" s="302">
        <v>135500</v>
      </c>
      <c r="K999" s="302" t="s">
        <v>134</v>
      </c>
      <c r="L999" s="302">
        <v>29765441</v>
      </c>
      <c r="M999" s="302" t="s">
        <v>871</v>
      </c>
      <c r="N999" s="305">
        <v>43847</v>
      </c>
      <c r="O999" s="305">
        <v>43831</v>
      </c>
      <c r="P999" s="302" t="s">
        <v>1177</v>
      </c>
    </row>
    <row r="1000" spans="1:16">
      <c r="A1000" s="303">
        <v>0</v>
      </c>
      <c r="B1000" s="303">
        <v>0</v>
      </c>
      <c r="C1000" s="303">
        <v>0</v>
      </c>
      <c r="D1000" s="304">
        <f t="shared" si="15"/>
        <v>0</v>
      </c>
      <c r="E1000" s="305">
        <v>45992</v>
      </c>
      <c r="F1000" s="302" t="s">
        <v>69</v>
      </c>
      <c r="G1000" s="302" t="s">
        <v>70</v>
      </c>
      <c r="H1000" s="302" t="s">
        <v>855</v>
      </c>
      <c r="I1000" s="302" t="s">
        <v>232</v>
      </c>
      <c r="J1000" s="302">
        <v>135500</v>
      </c>
      <c r="K1000" s="302" t="s">
        <v>135</v>
      </c>
      <c r="L1000" s="302">
        <v>21755820</v>
      </c>
      <c r="M1000" s="302" t="s">
        <v>872</v>
      </c>
      <c r="N1000" s="305">
        <v>41445</v>
      </c>
      <c r="O1000" s="305">
        <v>41275</v>
      </c>
      <c r="P1000" s="302" t="s">
        <v>1176</v>
      </c>
    </row>
    <row r="1001" spans="1:16">
      <c r="A1001" s="303">
        <v>147</v>
      </c>
      <c r="B1001" s="303">
        <v>739664.25</v>
      </c>
      <c r="C1001" s="303">
        <v>36608.846233147502</v>
      </c>
      <c r="D1001" s="304">
        <f t="shared" si="15"/>
        <v>703055.40376685245</v>
      </c>
      <c r="E1001" s="305">
        <v>45992</v>
      </c>
      <c r="F1001" s="302" t="s">
        <v>69</v>
      </c>
      <c r="G1001" s="302" t="s">
        <v>70</v>
      </c>
      <c r="H1001" s="302" t="s">
        <v>855</v>
      </c>
      <c r="I1001" s="302" t="s">
        <v>232</v>
      </c>
      <c r="J1001" s="302">
        <v>135500</v>
      </c>
      <c r="K1001" s="302" t="s">
        <v>135</v>
      </c>
      <c r="L1001" s="302">
        <v>29765444</v>
      </c>
      <c r="M1001" s="302" t="s">
        <v>1054</v>
      </c>
      <c r="N1001" s="305">
        <v>43847</v>
      </c>
      <c r="O1001" s="305">
        <v>43831</v>
      </c>
      <c r="P1001" s="302" t="s">
        <v>1177</v>
      </c>
    </row>
    <row r="1002" spans="1:16">
      <c r="A1002" s="303">
        <v>0</v>
      </c>
      <c r="B1002" s="303">
        <v>0</v>
      </c>
      <c r="C1002" s="303">
        <v>0</v>
      </c>
      <c r="D1002" s="304">
        <f t="shared" si="15"/>
        <v>0</v>
      </c>
      <c r="E1002" s="305">
        <v>45992</v>
      </c>
      <c r="F1002" s="302" t="s">
        <v>69</v>
      </c>
      <c r="G1002" s="302" t="s">
        <v>70</v>
      </c>
      <c r="H1002" s="302" t="s">
        <v>855</v>
      </c>
      <c r="I1002" s="302" t="s">
        <v>232</v>
      </c>
      <c r="J1002" s="302">
        <v>135500</v>
      </c>
      <c r="K1002" s="302" t="s">
        <v>86</v>
      </c>
      <c r="L1002" s="302">
        <v>21755679</v>
      </c>
      <c r="M1002" s="302" t="s">
        <v>885</v>
      </c>
      <c r="N1002" s="305">
        <v>34151</v>
      </c>
      <c r="O1002" s="305">
        <v>34151</v>
      </c>
      <c r="P1002" s="302" t="s">
        <v>1176</v>
      </c>
    </row>
    <row r="1003" spans="1:16">
      <c r="A1003" s="303">
        <v>0</v>
      </c>
      <c r="B1003" s="303">
        <v>0</v>
      </c>
      <c r="C1003" s="303">
        <v>0</v>
      </c>
      <c r="D1003" s="304">
        <f t="shared" si="15"/>
        <v>0</v>
      </c>
      <c r="E1003" s="305">
        <v>45992</v>
      </c>
      <c r="F1003" s="302" t="s">
        <v>69</v>
      </c>
      <c r="G1003" s="302" t="s">
        <v>70</v>
      </c>
      <c r="H1003" s="302" t="s">
        <v>855</v>
      </c>
      <c r="I1003" s="302" t="s">
        <v>232</v>
      </c>
      <c r="J1003" s="302">
        <v>135500</v>
      </c>
      <c r="K1003" s="302" t="s">
        <v>86</v>
      </c>
      <c r="L1003" s="302">
        <v>21755698</v>
      </c>
      <c r="M1003" s="302" t="s">
        <v>885</v>
      </c>
      <c r="N1003" s="305">
        <v>37408</v>
      </c>
      <c r="O1003" s="305">
        <v>37257</v>
      </c>
      <c r="P1003" s="302" t="s">
        <v>1176</v>
      </c>
    </row>
    <row r="1004" spans="1:16">
      <c r="A1004" s="303">
        <v>0</v>
      </c>
      <c r="B1004" s="303">
        <v>0</v>
      </c>
      <c r="C1004" s="303">
        <v>0</v>
      </c>
      <c r="D1004" s="304">
        <f t="shared" si="15"/>
        <v>0</v>
      </c>
      <c r="E1004" s="305">
        <v>45992</v>
      </c>
      <c r="F1004" s="302" t="s">
        <v>69</v>
      </c>
      <c r="G1004" s="302" t="s">
        <v>70</v>
      </c>
      <c r="H1004" s="302" t="s">
        <v>855</v>
      </c>
      <c r="I1004" s="302" t="s">
        <v>232</v>
      </c>
      <c r="J1004" s="302">
        <v>135500</v>
      </c>
      <c r="K1004" s="302" t="s">
        <v>86</v>
      </c>
      <c r="L1004" s="302">
        <v>21755775</v>
      </c>
      <c r="M1004" s="302" t="s">
        <v>885</v>
      </c>
      <c r="N1004" s="305">
        <v>38322</v>
      </c>
      <c r="O1004" s="305">
        <v>37987</v>
      </c>
      <c r="P1004" s="302" t="s">
        <v>1176</v>
      </c>
    </row>
    <row r="1005" spans="1:16">
      <c r="A1005" s="303">
        <v>0</v>
      </c>
      <c r="B1005" s="303">
        <v>0</v>
      </c>
      <c r="C1005" s="303">
        <v>0</v>
      </c>
      <c r="D1005" s="304">
        <f t="shared" si="15"/>
        <v>0</v>
      </c>
      <c r="E1005" s="305">
        <v>45992</v>
      </c>
      <c r="F1005" s="302" t="s">
        <v>69</v>
      </c>
      <c r="G1005" s="302" t="s">
        <v>70</v>
      </c>
      <c r="H1005" s="302" t="s">
        <v>855</v>
      </c>
      <c r="I1005" s="302" t="s">
        <v>232</v>
      </c>
      <c r="J1005" s="302">
        <v>135500</v>
      </c>
      <c r="K1005" s="302" t="s">
        <v>86</v>
      </c>
      <c r="L1005" s="302">
        <v>21755653</v>
      </c>
      <c r="M1005" s="302" t="s">
        <v>885</v>
      </c>
      <c r="N1005" s="305">
        <v>34151</v>
      </c>
      <c r="O1005" s="305">
        <v>34151</v>
      </c>
      <c r="P1005" s="302" t="s">
        <v>1176</v>
      </c>
    </row>
    <row r="1006" spans="1:16">
      <c r="A1006" s="303">
        <v>0</v>
      </c>
      <c r="B1006" s="303">
        <v>0</v>
      </c>
      <c r="C1006" s="303">
        <v>0</v>
      </c>
      <c r="D1006" s="304">
        <f t="shared" si="15"/>
        <v>0</v>
      </c>
      <c r="E1006" s="305">
        <v>45992</v>
      </c>
      <c r="F1006" s="302" t="s">
        <v>69</v>
      </c>
      <c r="G1006" s="302" t="s">
        <v>70</v>
      </c>
      <c r="H1006" s="302" t="s">
        <v>855</v>
      </c>
      <c r="I1006" s="302" t="s">
        <v>232</v>
      </c>
      <c r="J1006" s="302">
        <v>135500</v>
      </c>
      <c r="K1006" s="302" t="s">
        <v>86</v>
      </c>
      <c r="L1006" s="302">
        <v>21755756</v>
      </c>
      <c r="M1006" s="302" t="s">
        <v>885</v>
      </c>
      <c r="N1006" s="305">
        <v>38322</v>
      </c>
      <c r="O1006" s="305">
        <v>37987</v>
      </c>
      <c r="P1006" s="302" t="s">
        <v>1176</v>
      </c>
    </row>
    <row r="1007" spans="1:16">
      <c r="A1007" s="303">
        <v>0</v>
      </c>
      <c r="B1007" s="303">
        <v>0</v>
      </c>
      <c r="C1007" s="303">
        <v>0</v>
      </c>
      <c r="D1007" s="304">
        <f t="shared" si="15"/>
        <v>0</v>
      </c>
      <c r="E1007" s="305">
        <v>45992</v>
      </c>
      <c r="F1007" s="302" t="s">
        <v>69</v>
      </c>
      <c r="G1007" s="302" t="s">
        <v>70</v>
      </c>
      <c r="H1007" s="302" t="s">
        <v>855</v>
      </c>
      <c r="I1007" s="302" t="s">
        <v>232</v>
      </c>
      <c r="J1007" s="302">
        <v>135500</v>
      </c>
      <c r="K1007" s="302" t="s">
        <v>86</v>
      </c>
      <c r="L1007" s="302">
        <v>21755646</v>
      </c>
      <c r="M1007" s="302" t="s">
        <v>885</v>
      </c>
      <c r="N1007" s="305">
        <v>34151</v>
      </c>
      <c r="O1007" s="305">
        <v>34151</v>
      </c>
      <c r="P1007" s="302" t="s">
        <v>1176</v>
      </c>
    </row>
    <row r="1008" spans="1:16">
      <c r="A1008" s="303">
        <v>0</v>
      </c>
      <c r="B1008" s="303">
        <v>0</v>
      </c>
      <c r="C1008" s="303">
        <v>0</v>
      </c>
      <c r="D1008" s="304">
        <f t="shared" si="15"/>
        <v>0</v>
      </c>
      <c r="E1008" s="305">
        <v>45992</v>
      </c>
      <c r="F1008" s="302" t="s">
        <v>69</v>
      </c>
      <c r="G1008" s="302" t="s">
        <v>70</v>
      </c>
      <c r="H1008" s="302" t="s">
        <v>855</v>
      </c>
      <c r="I1008" s="302" t="s">
        <v>232</v>
      </c>
      <c r="J1008" s="302">
        <v>135500</v>
      </c>
      <c r="K1008" s="302" t="s">
        <v>177</v>
      </c>
      <c r="L1008" s="302">
        <v>21755848</v>
      </c>
      <c r="M1008" s="302" t="s">
        <v>1180</v>
      </c>
      <c r="N1008" s="305">
        <v>42373</v>
      </c>
      <c r="O1008" s="305">
        <v>42430</v>
      </c>
      <c r="P1008" s="302" t="s">
        <v>1176</v>
      </c>
    </row>
    <row r="1009" spans="1:16">
      <c r="A1009" s="303">
        <v>3</v>
      </c>
      <c r="B1009" s="303">
        <v>66554.759999999995</v>
      </c>
      <c r="C1009" s="303">
        <v>4491.8899022063997</v>
      </c>
      <c r="D1009" s="304">
        <f t="shared" si="15"/>
        <v>62062.870097793595</v>
      </c>
      <c r="E1009" s="305">
        <v>45992</v>
      </c>
      <c r="F1009" s="302" t="s">
        <v>69</v>
      </c>
      <c r="G1009" s="302" t="s">
        <v>70</v>
      </c>
      <c r="H1009" s="302" t="s">
        <v>855</v>
      </c>
      <c r="I1009" s="302" t="s">
        <v>232</v>
      </c>
      <c r="J1009" s="302">
        <v>135500</v>
      </c>
      <c r="K1009" s="302" t="s">
        <v>177</v>
      </c>
      <c r="L1009" s="302">
        <v>27833144</v>
      </c>
      <c r="M1009" s="302" t="s">
        <v>1181</v>
      </c>
      <c r="N1009" s="305">
        <v>43231</v>
      </c>
      <c r="O1009" s="305">
        <v>43282</v>
      </c>
      <c r="P1009" s="302" t="s">
        <v>1176</v>
      </c>
    </row>
    <row r="1010" spans="1:16">
      <c r="A1010" s="303">
        <v>-90070</v>
      </c>
      <c r="B1010" s="303">
        <v>-154095.37</v>
      </c>
      <c r="C1010" s="303">
        <v>-11708.867346533501</v>
      </c>
      <c r="D1010" s="304">
        <f t="shared" si="15"/>
        <v>-142386.50265346648</v>
      </c>
      <c r="E1010" s="305">
        <v>45992</v>
      </c>
      <c r="F1010" s="302" t="s">
        <v>69</v>
      </c>
      <c r="G1010" s="302" t="s">
        <v>70</v>
      </c>
      <c r="H1010" s="302" t="s">
        <v>855</v>
      </c>
      <c r="I1010" s="302" t="s">
        <v>232</v>
      </c>
      <c r="J1010" s="302">
        <v>135600</v>
      </c>
      <c r="K1010" s="302" t="s">
        <v>127</v>
      </c>
      <c r="L1010" s="302">
        <v>33503691</v>
      </c>
      <c r="M1010" s="302" t="s">
        <v>873</v>
      </c>
      <c r="N1010" s="305">
        <v>43847</v>
      </c>
      <c r="O1010" s="305">
        <v>43831</v>
      </c>
      <c r="P1010" s="302" t="s">
        <v>1177</v>
      </c>
    </row>
    <row r="1011" spans="1:16">
      <c r="A1011" s="303">
        <v>260069</v>
      </c>
      <c r="B1011" s="303">
        <v>1271344.43</v>
      </c>
      <c r="C1011" s="303">
        <v>96602.534408556501</v>
      </c>
      <c r="D1011" s="304">
        <f t="shared" si="15"/>
        <v>1174741.8955914434</v>
      </c>
      <c r="E1011" s="305">
        <v>45992</v>
      </c>
      <c r="F1011" s="302" t="s">
        <v>69</v>
      </c>
      <c r="G1011" s="302" t="s">
        <v>70</v>
      </c>
      <c r="H1011" s="302" t="s">
        <v>855</v>
      </c>
      <c r="I1011" s="302" t="s">
        <v>232</v>
      </c>
      <c r="J1011" s="302">
        <v>135600</v>
      </c>
      <c r="K1011" s="302" t="s">
        <v>127</v>
      </c>
      <c r="L1011" s="302">
        <v>29765462</v>
      </c>
      <c r="M1011" s="302" t="s">
        <v>873</v>
      </c>
      <c r="N1011" s="305">
        <v>43847</v>
      </c>
      <c r="O1011" s="305">
        <v>43831</v>
      </c>
      <c r="P1011" s="302" t="s">
        <v>1177</v>
      </c>
    </row>
    <row r="1012" spans="1:16">
      <c r="A1012" s="303">
        <v>0</v>
      </c>
      <c r="B1012" s="303">
        <v>0</v>
      </c>
      <c r="C1012" s="303">
        <v>0</v>
      </c>
      <c r="D1012" s="304">
        <f t="shared" si="15"/>
        <v>0</v>
      </c>
      <c r="E1012" s="305">
        <v>45992</v>
      </c>
      <c r="F1012" s="302" t="s">
        <v>69</v>
      </c>
      <c r="G1012" s="302" t="s">
        <v>70</v>
      </c>
      <c r="H1012" s="302" t="s">
        <v>855</v>
      </c>
      <c r="I1012" s="302" t="s">
        <v>232</v>
      </c>
      <c r="J1012" s="302">
        <v>135600</v>
      </c>
      <c r="K1012" s="302" t="s">
        <v>91</v>
      </c>
      <c r="L1012" s="302">
        <v>21755813</v>
      </c>
      <c r="M1012" s="302" t="s">
        <v>1038</v>
      </c>
      <c r="N1012" s="305">
        <v>40695</v>
      </c>
      <c r="O1012" s="305">
        <v>40544</v>
      </c>
      <c r="P1012" s="302" t="s">
        <v>1176</v>
      </c>
    </row>
    <row r="1013" spans="1:16">
      <c r="A1013" s="303">
        <v>0</v>
      </c>
      <c r="B1013" s="303">
        <v>0</v>
      </c>
      <c r="C1013" s="303">
        <v>0</v>
      </c>
      <c r="D1013" s="304">
        <f t="shared" si="15"/>
        <v>0</v>
      </c>
      <c r="E1013" s="305">
        <v>45992</v>
      </c>
      <c r="F1013" s="302" t="s">
        <v>69</v>
      </c>
      <c r="G1013" s="302" t="s">
        <v>70</v>
      </c>
      <c r="H1013" s="302" t="s">
        <v>855</v>
      </c>
      <c r="I1013" s="302" t="s">
        <v>232</v>
      </c>
      <c r="J1013" s="302">
        <v>135600</v>
      </c>
      <c r="K1013" s="302" t="s">
        <v>129</v>
      </c>
      <c r="L1013" s="302">
        <v>21755806</v>
      </c>
      <c r="M1013" s="302" t="s">
        <v>1157</v>
      </c>
      <c r="N1013" s="305">
        <v>40543</v>
      </c>
      <c r="O1013" s="305">
        <v>40544</v>
      </c>
      <c r="P1013" s="302" t="s">
        <v>1176</v>
      </c>
    </row>
    <row r="1014" spans="1:16">
      <c r="A1014" s="303">
        <v>-37809</v>
      </c>
      <c r="B1014" s="303">
        <v>0</v>
      </c>
      <c r="C1014" s="303">
        <v>0</v>
      </c>
      <c r="D1014" s="304">
        <f t="shared" si="15"/>
        <v>0</v>
      </c>
      <c r="E1014" s="305">
        <v>45992</v>
      </c>
      <c r="F1014" s="302" t="s">
        <v>69</v>
      </c>
      <c r="G1014" s="302" t="s">
        <v>70</v>
      </c>
      <c r="H1014" s="302" t="s">
        <v>855</v>
      </c>
      <c r="I1014" s="302" t="s">
        <v>232</v>
      </c>
      <c r="J1014" s="302">
        <v>135600</v>
      </c>
      <c r="K1014" s="302" t="s">
        <v>208</v>
      </c>
      <c r="L1014" s="302">
        <v>21755834</v>
      </c>
      <c r="M1014" s="302" t="s">
        <v>1182</v>
      </c>
      <c r="N1014" s="305">
        <v>42373</v>
      </c>
      <c r="O1014" s="305">
        <v>42370</v>
      </c>
      <c r="P1014" s="302" t="s">
        <v>1176</v>
      </c>
    </row>
    <row r="1015" spans="1:16">
      <c r="A1015" s="303">
        <v>57978</v>
      </c>
      <c r="B1015" s="303">
        <v>272065.5</v>
      </c>
      <c r="C1015" s="303">
        <v>20672.774588025</v>
      </c>
      <c r="D1015" s="304">
        <f t="shared" si="15"/>
        <v>251392.725411975</v>
      </c>
      <c r="E1015" s="305">
        <v>45992</v>
      </c>
      <c r="F1015" s="302" t="s">
        <v>69</v>
      </c>
      <c r="G1015" s="302" t="s">
        <v>70</v>
      </c>
      <c r="H1015" s="302" t="s">
        <v>855</v>
      </c>
      <c r="I1015" s="302" t="s">
        <v>232</v>
      </c>
      <c r="J1015" s="302">
        <v>135600</v>
      </c>
      <c r="K1015" s="302" t="s">
        <v>201</v>
      </c>
      <c r="L1015" s="302">
        <v>29765465</v>
      </c>
      <c r="M1015" s="302" t="s">
        <v>1066</v>
      </c>
      <c r="N1015" s="305">
        <v>43847</v>
      </c>
      <c r="O1015" s="305">
        <v>43831</v>
      </c>
      <c r="P1015" s="302" t="s">
        <v>1177</v>
      </c>
    </row>
    <row r="1016" spans="1:16">
      <c r="A1016" s="303">
        <v>3</v>
      </c>
      <c r="B1016" s="303">
        <v>6631.33</v>
      </c>
      <c r="C1016" s="303">
        <v>503.8786259515</v>
      </c>
      <c r="D1016" s="304">
        <f t="shared" si="15"/>
        <v>6127.4513740484999</v>
      </c>
      <c r="E1016" s="305">
        <v>45992</v>
      </c>
      <c r="F1016" s="302" t="s">
        <v>69</v>
      </c>
      <c r="G1016" s="302" t="s">
        <v>70</v>
      </c>
      <c r="H1016" s="302" t="s">
        <v>855</v>
      </c>
      <c r="I1016" s="302" t="s">
        <v>232</v>
      </c>
      <c r="J1016" s="302">
        <v>135600</v>
      </c>
      <c r="K1016" s="302" t="s">
        <v>98</v>
      </c>
      <c r="L1016" s="302">
        <v>29765459</v>
      </c>
      <c r="M1016" s="302" t="s">
        <v>875</v>
      </c>
      <c r="N1016" s="305">
        <v>43847</v>
      </c>
      <c r="O1016" s="305">
        <v>43831</v>
      </c>
      <c r="P1016" s="302" t="s">
        <v>1177</v>
      </c>
    </row>
    <row r="1017" spans="1:16">
      <c r="A1017" s="303">
        <v>0</v>
      </c>
      <c r="B1017" s="303">
        <v>0</v>
      </c>
      <c r="C1017" s="303">
        <v>0</v>
      </c>
      <c r="D1017" s="304">
        <f t="shared" si="15"/>
        <v>0</v>
      </c>
      <c r="E1017" s="305">
        <v>45992</v>
      </c>
      <c r="F1017" s="302" t="s">
        <v>69</v>
      </c>
      <c r="G1017" s="302" t="s">
        <v>70</v>
      </c>
      <c r="H1017" s="302" t="s">
        <v>855</v>
      </c>
      <c r="I1017" s="302" t="s">
        <v>232</v>
      </c>
      <c r="J1017" s="302">
        <v>135600</v>
      </c>
      <c r="K1017" s="302" t="s">
        <v>99</v>
      </c>
      <c r="L1017" s="302">
        <v>21755841</v>
      </c>
      <c r="M1017" s="302" t="s">
        <v>876</v>
      </c>
      <c r="N1017" s="305">
        <v>42373</v>
      </c>
      <c r="O1017" s="305">
        <v>42370</v>
      </c>
      <c r="P1017" s="302" t="s">
        <v>1176</v>
      </c>
    </row>
    <row r="1018" spans="1:16">
      <c r="A1018" s="303">
        <v>0</v>
      </c>
      <c r="B1018" s="303">
        <v>0</v>
      </c>
      <c r="C1018" s="303">
        <v>0</v>
      </c>
      <c r="D1018" s="304">
        <f t="shared" si="15"/>
        <v>0</v>
      </c>
      <c r="E1018" s="305">
        <v>45992</v>
      </c>
      <c r="F1018" s="302" t="s">
        <v>69</v>
      </c>
      <c r="G1018" s="302" t="s">
        <v>70</v>
      </c>
      <c r="H1018" s="302" t="s">
        <v>855</v>
      </c>
      <c r="I1018" s="302" t="s">
        <v>232</v>
      </c>
      <c r="J1018" s="302">
        <v>135600</v>
      </c>
      <c r="K1018" s="302" t="s">
        <v>92</v>
      </c>
      <c r="L1018" s="302">
        <v>21755705</v>
      </c>
      <c r="M1018" s="302" t="s">
        <v>948</v>
      </c>
      <c r="N1018" s="305">
        <v>37773</v>
      </c>
      <c r="O1018" s="305">
        <v>37622</v>
      </c>
      <c r="P1018" s="302" t="s">
        <v>1176</v>
      </c>
    </row>
    <row r="1019" spans="1:16">
      <c r="A1019" s="303">
        <v>504</v>
      </c>
      <c r="B1019" s="303">
        <v>67109.3</v>
      </c>
      <c r="C1019" s="303">
        <v>5099.2699613149998</v>
      </c>
      <c r="D1019" s="304">
        <f t="shared" si="15"/>
        <v>62010.030038684999</v>
      </c>
      <c r="E1019" s="305">
        <v>45992</v>
      </c>
      <c r="F1019" s="302" t="s">
        <v>69</v>
      </c>
      <c r="G1019" s="302" t="s">
        <v>70</v>
      </c>
      <c r="H1019" s="302" t="s">
        <v>855</v>
      </c>
      <c r="I1019" s="302" t="s">
        <v>232</v>
      </c>
      <c r="J1019" s="302">
        <v>135600</v>
      </c>
      <c r="K1019" s="302" t="s">
        <v>92</v>
      </c>
      <c r="L1019" s="302">
        <v>29765435</v>
      </c>
      <c r="M1019" s="302" t="s">
        <v>877</v>
      </c>
      <c r="N1019" s="305">
        <v>43847</v>
      </c>
      <c r="O1019" s="305">
        <v>43831</v>
      </c>
      <c r="P1019" s="302" t="s">
        <v>1177</v>
      </c>
    </row>
    <row r="1020" spans="1:16">
      <c r="A1020" s="303">
        <v>0</v>
      </c>
      <c r="B1020" s="303">
        <v>0</v>
      </c>
      <c r="C1020" s="303">
        <v>0</v>
      </c>
      <c r="D1020" s="304">
        <f t="shared" si="15"/>
        <v>0</v>
      </c>
      <c r="E1020" s="305">
        <v>45992</v>
      </c>
      <c r="F1020" s="302" t="s">
        <v>69</v>
      </c>
      <c r="G1020" s="302" t="s">
        <v>70</v>
      </c>
      <c r="H1020" s="302" t="s">
        <v>855</v>
      </c>
      <c r="I1020" s="302" t="s">
        <v>232</v>
      </c>
      <c r="J1020" s="302">
        <v>135600</v>
      </c>
      <c r="K1020" s="302" t="s">
        <v>92</v>
      </c>
      <c r="L1020" s="302">
        <v>21755799</v>
      </c>
      <c r="M1020" s="302" t="s">
        <v>948</v>
      </c>
      <c r="N1020" s="305">
        <v>39417</v>
      </c>
      <c r="O1020" s="305">
        <v>39083</v>
      </c>
      <c r="P1020" s="302" t="s">
        <v>1176</v>
      </c>
    </row>
    <row r="1021" spans="1:16">
      <c r="A1021" s="303">
        <v>0</v>
      </c>
      <c r="B1021" s="303">
        <v>0</v>
      </c>
      <c r="C1021" s="303">
        <v>0</v>
      </c>
      <c r="D1021" s="304">
        <f t="shared" si="15"/>
        <v>0</v>
      </c>
      <c r="E1021" s="305">
        <v>45992</v>
      </c>
      <c r="F1021" s="302" t="s">
        <v>69</v>
      </c>
      <c r="G1021" s="302" t="s">
        <v>70</v>
      </c>
      <c r="H1021" s="302" t="s">
        <v>855</v>
      </c>
      <c r="I1021" s="302" t="s">
        <v>232</v>
      </c>
      <c r="J1021" s="302">
        <v>135600</v>
      </c>
      <c r="K1021" s="302" t="s">
        <v>92</v>
      </c>
      <c r="L1021" s="302">
        <v>21755736</v>
      </c>
      <c r="M1021" s="302" t="s">
        <v>948</v>
      </c>
      <c r="N1021" s="305">
        <v>38322</v>
      </c>
      <c r="O1021" s="305">
        <v>37987</v>
      </c>
      <c r="P1021" s="302" t="s">
        <v>1176</v>
      </c>
    </row>
    <row r="1022" spans="1:16">
      <c r="A1022" s="303">
        <v>1</v>
      </c>
      <c r="B1022" s="303">
        <v>33673.01</v>
      </c>
      <c r="C1022" s="303">
        <v>1969.6269556775001</v>
      </c>
      <c r="D1022" s="304">
        <f t="shared" si="15"/>
        <v>31703.383044322502</v>
      </c>
      <c r="E1022" s="305">
        <v>45992</v>
      </c>
      <c r="F1022" s="302" t="s">
        <v>69</v>
      </c>
      <c r="G1022" s="302" t="s">
        <v>70</v>
      </c>
      <c r="H1022" s="302" t="s">
        <v>855</v>
      </c>
      <c r="I1022" s="302" t="s">
        <v>233</v>
      </c>
      <c r="J1022" s="302">
        <v>135500</v>
      </c>
      <c r="K1022" s="302" t="s">
        <v>169</v>
      </c>
      <c r="L1022" s="302">
        <v>29785379</v>
      </c>
      <c r="M1022" s="302" t="s">
        <v>894</v>
      </c>
      <c r="N1022" s="305">
        <v>43608</v>
      </c>
      <c r="O1022" s="305">
        <v>43466</v>
      </c>
      <c r="P1022" s="302" t="s">
        <v>968</v>
      </c>
    </row>
    <row r="1023" spans="1:16">
      <c r="A1023" s="303">
        <v>6</v>
      </c>
      <c r="B1023" s="303">
        <v>189690.11000000002</v>
      </c>
      <c r="C1023" s="303">
        <v>16216.4955867351</v>
      </c>
      <c r="D1023" s="304">
        <f t="shared" si="15"/>
        <v>173473.61441326491</v>
      </c>
      <c r="E1023" s="305">
        <v>45992</v>
      </c>
      <c r="F1023" s="302" t="s">
        <v>69</v>
      </c>
      <c r="G1023" s="302" t="s">
        <v>70</v>
      </c>
      <c r="H1023" s="302" t="s">
        <v>855</v>
      </c>
      <c r="I1023" s="302" t="s">
        <v>233</v>
      </c>
      <c r="J1023" s="302">
        <v>135500</v>
      </c>
      <c r="K1023" s="302" t="s">
        <v>205</v>
      </c>
      <c r="L1023" s="302">
        <v>29693969</v>
      </c>
      <c r="M1023" s="302" t="s">
        <v>1071</v>
      </c>
      <c r="N1023" s="305">
        <v>42373</v>
      </c>
      <c r="O1023" s="305">
        <v>42430</v>
      </c>
      <c r="P1023" s="302" t="s">
        <v>1176</v>
      </c>
    </row>
    <row r="1024" spans="1:16">
      <c r="A1024" s="303">
        <v>43</v>
      </c>
      <c r="B1024" s="303">
        <v>2712641.48</v>
      </c>
      <c r="C1024" s="303">
        <v>231902.11966672682</v>
      </c>
      <c r="D1024" s="304">
        <f t="shared" si="15"/>
        <v>2480739.3603332732</v>
      </c>
      <c r="E1024" s="305">
        <v>45992</v>
      </c>
      <c r="F1024" s="302" t="s">
        <v>69</v>
      </c>
      <c r="G1024" s="302" t="s">
        <v>70</v>
      </c>
      <c r="H1024" s="302" t="s">
        <v>855</v>
      </c>
      <c r="I1024" s="302" t="s">
        <v>233</v>
      </c>
      <c r="J1024" s="302">
        <v>135500</v>
      </c>
      <c r="K1024" s="302" t="s">
        <v>172</v>
      </c>
      <c r="L1024" s="302">
        <v>29693982</v>
      </c>
      <c r="M1024" s="302" t="s">
        <v>903</v>
      </c>
      <c r="N1024" s="305">
        <v>42373</v>
      </c>
      <c r="O1024" s="305">
        <v>42370</v>
      </c>
      <c r="P1024" s="302" t="s">
        <v>1176</v>
      </c>
    </row>
    <row r="1025" spans="1:16">
      <c r="A1025" s="303">
        <v>1</v>
      </c>
      <c r="B1025" s="303">
        <v>1069.23</v>
      </c>
      <c r="C1025" s="303">
        <v>62.542203082500002</v>
      </c>
      <c r="D1025" s="304">
        <f t="shared" si="15"/>
        <v>1006.6877969175</v>
      </c>
      <c r="E1025" s="305">
        <v>45992</v>
      </c>
      <c r="F1025" s="302" t="s">
        <v>69</v>
      </c>
      <c r="G1025" s="302" t="s">
        <v>70</v>
      </c>
      <c r="H1025" s="302" t="s">
        <v>855</v>
      </c>
      <c r="I1025" s="302" t="s">
        <v>233</v>
      </c>
      <c r="J1025" s="302">
        <v>135500</v>
      </c>
      <c r="K1025" s="302" t="s">
        <v>180</v>
      </c>
      <c r="L1025" s="302">
        <v>29785393</v>
      </c>
      <c r="M1025" s="302" t="s">
        <v>965</v>
      </c>
      <c r="N1025" s="305">
        <v>43608</v>
      </c>
      <c r="O1025" s="305">
        <v>43466</v>
      </c>
      <c r="P1025" s="302" t="s">
        <v>968</v>
      </c>
    </row>
    <row r="1026" spans="1:16">
      <c r="A1026" s="303">
        <v>2</v>
      </c>
      <c r="B1026" s="303">
        <v>35353.840000000004</v>
      </c>
      <c r="C1026" s="303">
        <v>2067.9433246600001</v>
      </c>
      <c r="D1026" s="304">
        <f t="shared" si="15"/>
        <v>33285.896675340002</v>
      </c>
      <c r="E1026" s="305">
        <v>45992</v>
      </c>
      <c r="F1026" s="302" t="s">
        <v>69</v>
      </c>
      <c r="G1026" s="302" t="s">
        <v>70</v>
      </c>
      <c r="H1026" s="302" t="s">
        <v>855</v>
      </c>
      <c r="I1026" s="302" t="s">
        <v>233</v>
      </c>
      <c r="J1026" s="302">
        <v>135500</v>
      </c>
      <c r="K1026" s="302" t="s">
        <v>133</v>
      </c>
      <c r="L1026" s="302">
        <v>29785402</v>
      </c>
      <c r="M1026" s="302" t="s">
        <v>870</v>
      </c>
      <c r="N1026" s="305">
        <v>43608</v>
      </c>
      <c r="O1026" s="305">
        <v>43466</v>
      </c>
      <c r="P1026" s="302" t="s">
        <v>968</v>
      </c>
    </row>
    <row r="1027" spans="1:16">
      <c r="A1027" s="303">
        <v>7</v>
      </c>
      <c r="B1027" s="303">
        <v>50693.32</v>
      </c>
      <c r="C1027" s="303">
        <v>4333.7420177411996</v>
      </c>
      <c r="D1027" s="304">
        <f t="shared" ref="D1027:D1090" si="16">+B1027-C1027</f>
        <v>46359.577982258801</v>
      </c>
      <c r="E1027" s="305">
        <v>45992</v>
      </c>
      <c r="F1027" s="302" t="s">
        <v>69</v>
      </c>
      <c r="G1027" s="302" t="s">
        <v>70</v>
      </c>
      <c r="H1027" s="302" t="s">
        <v>855</v>
      </c>
      <c r="I1027" s="302" t="s">
        <v>233</v>
      </c>
      <c r="J1027" s="302">
        <v>135500</v>
      </c>
      <c r="K1027" s="302" t="s">
        <v>134</v>
      </c>
      <c r="L1027" s="302">
        <v>29694049</v>
      </c>
      <c r="M1027" s="302" t="s">
        <v>871</v>
      </c>
      <c r="N1027" s="305">
        <v>42373</v>
      </c>
      <c r="O1027" s="305">
        <v>42370</v>
      </c>
      <c r="P1027" s="302" t="s">
        <v>1176</v>
      </c>
    </row>
    <row r="1028" spans="1:16">
      <c r="A1028" s="303">
        <v>1</v>
      </c>
      <c r="B1028" s="303">
        <v>37201.450000000004</v>
      </c>
      <c r="C1028" s="303">
        <v>2176.0151144875003</v>
      </c>
      <c r="D1028" s="304">
        <f t="shared" si="16"/>
        <v>35025.434885512506</v>
      </c>
      <c r="E1028" s="305">
        <v>45992</v>
      </c>
      <c r="F1028" s="302" t="s">
        <v>69</v>
      </c>
      <c r="G1028" s="302" t="s">
        <v>70</v>
      </c>
      <c r="H1028" s="302" t="s">
        <v>855</v>
      </c>
      <c r="I1028" s="302" t="s">
        <v>233</v>
      </c>
      <c r="J1028" s="302">
        <v>135500</v>
      </c>
      <c r="K1028" s="302" t="s">
        <v>135</v>
      </c>
      <c r="L1028" s="302">
        <v>29785418</v>
      </c>
      <c r="M1028" s="302" t="s">
        <v>904</v>
      </c>
      <c r="N1028" s="305">
        <v>43608</v>
      </c>
      <c r="O1028" s="305">
        <v>43466</v>
      </c>
      <c r="P1028" s="302" t="s">
        <v>968</v>
      </c>
    </row>
    <row r="1029" spans="1:16">
      <c r="A1029" s="303">
        <v>828</v>
      </c>
      <c r="B1029" s="303">
        <v>34063.15</v>
      </c>
      <c r="C1029" s="303">
        <v>3058.8678043165</v>
      </c>
      <c r="D1029" s="304">
        <f t="shared" si="16"/>
        <v>31004.282195683503</v>
      </c>
      <c r="E1029" s="305">
        <v>45992</v>
      </c>
      <c r="F1029" s="302" t="s">
        <v>69</v>
      </c>
      <c r="G1029" s="302" t="s">
        <v>70</v>
      </c>
      <c r="H1029" s="302" t="s">
        <v>855</v>
      </c>
      <c r="I1029" s="302" t="s">
        <v>233</v>
      </c>
      <c r="J1029" s="302">
        <v>135600</v>
      </c>
      <c r="K1029" s="302" t="s">
        <v>127</v>
      </c>
      <c r="L1029" s="302">
        <v>29785454</v>
      </c>
      <c r="M1029" s="302" t="s">
        <v>873</v>
      </c>
      <c r="N1029" s="305">
        <v>43608</v>
      </c>
      <c r="O1029" s="305">
        <v>43466</v>
      </c>
      <c r="P1029" s="302" t="s">
        <v>968</v>
      </c>
    </row>
    <row r="1030" spans="1:16">
      <c r="A1030" s="303">
        <v>135024</v>
      </c>
      <c r="B1030" s="303">
        <v>144530.18</v>
      </c>
      <c r="C1030" s="303">
        <v>18969.012340185403</v>
      </c>
      <c r="D1030" s="304">
        <f t="shared" si="16"/>
        <v>125561.16765981459</v>
      </c>
      <c r="E1030" s="305">
        <v>45992</v>
      </c>
      <c r="F1030" s="302" t="s">
        <v>69</v>
      </c>
      <c r="G1030" s="302" t="s">
        <v>70</v>
      </c>
      <c r="H1030" s="302" t="s">
        <v>855</v>
      </c>
      <c r="I1030" s="302" t="s">
        <v>233</v>
      </c>
      <c r="J1030" s="302">
        <v>135600</v>
      </c>
      <c r="K1030" s="302" t="s">
        <v>127</v>
      </c>
      <c r="L1030" s="302">
        <v>29694019</v>
      </c>
      <c r="M1030" s="302" t="s">
        <v>873</v>
      </c>
      <c r="N1030" s="305">
        <v>42373</v>
      </c>
      <c r="O1030" s="305">
        <v>42370</v>
      </c>
      <c r="P1030" s="302" t="s">
        <v>1176</v>
      </c>
    </row>
    <row r="1031" spans="1:16">
      <c r="A1031" s="303">
        <v>93</v>
      </c>
      <c r="B1031" s="303">
        <v>3264.82</v>
      </c>
      <c r="C1031" s="303">
        <v>293.18054216619998</v>
      </c>
      <c r="D1031" s="304">
        <f t="shared" si="16"/>
        <v>2971.6394578338004</v>
      </c>
      <c r="E1031" s="305">
        <v>45992</v>
      </c>
      <c r="F1031" s="302" t="s">
        <v>69</v>
      </c>
      <c r="G1031" s="302" t="s">
        <v>70</v>
      </c>
      <c r="H1031" s="302" t="s">
        <v>855</v>
      </c>
      <c r="I1031" s="302" t="s">
        <v>233</v>
      </c>
      <c r="J1031" s="302">
        <v>135600</v>
      </c>
      <c r="K1031" s="302" t="s">
        <v>129</v>
      </c>
      <c r="L1031" s="302">
        <v>29785367</v>
      </c>
      <c r="M1031" s="302" t="s">
        <v>874</v>
      </c>
      <c r="N1031" s="305">
        <v>43608</v>
      </c>
      <c r="O1031" s="305">
        <v>43466</v>
      </c>
      <c r="P1031" s="302" t="s">
        <v>968</v>
      </c>
    </row>
    <row r="1032" spans="1:16">
      <c r="A1032" s="303">
        <v>21900</v>
      </c>
      <c r="B1032" s="303">
        <v>200872.52000000002</v>
      </c>
      <c r="C1032" s="303">
        <v>26363.7207860956</v>
      </c>
      <c r="D1032" s="304">
        <f t="shared" si="16"/>
        <v>174508.79921390442</v>
      </c>
      <c r="E1032" s="305">
        <v>45992</v>
      </c>
      <c r="F1032" s="302" t="s">
        <v>69</v>
      </c>
      <c r="G1032" s="302" t="s">
        <v>70</v>
      </c>
      <c r="H1032" s="302" t="s">
        <v>855</v>
      </c>
      <c r="I1032" s="302" t="s">
        <v>233</v>
      </c>
      <c r="J1032" s="302">
        <v>135600</v>
      </c>
      <c r="K1032" s="302" t="s">
        <v>201</v>
      </c>
      <c r="L1032" s="302">
        <v>29694032</v>
      </c>
      <c r="M1032" s="302" t="s">
        <v>972</v>
      </c>
      <c r="N1032" s="305">
        <v>42373</v>
      </c>
      <c r="O1032" s="305">
        <v>42370</v>
      </c>
      <c r="P1032" s="302" t="s">
        <v>1176</v>
      </c>
    </row>
    <row r="1033" spans="1:16">
      <c r="A1033" s="303">
        <v>93</v>
      </c>
      <c r="B1033" s="303">
        <v>722.6</v>
      </c>
      <c r="C1033" s="303">
        <v>64.88941496599999</v>
      </c>
      <c r="D1033" s="304">
        <f t="shared" si="16"/>
        <v>657.71058503400002</v>
      </c>
      <c r="E1033" s="305">
        <v>45992</v>
      </c>
      <c r="F1033" s="302" t="s">
        <v>69</v>
      </c>
      <c r="G1033" s="302" t="s">
        <v>70</v>
      </c>
      <c r="H1033" s="302" t="s">
        <v>855</v>
      </c>
      <c r="I1033" s="302" t="s">
        <v>233</v>
      </c>
      <c r="J1033" s="302">
        <v>135600</v>
      </c>
      <c r="K1033" s="302" t="s">
        <v>99</v>
      </c>
      <c r="L1033" s="302">
        <v>29785352</v>
      </c>
      <c r="M1033" s="302" t="s">
        <v>876</v>
      </c>
      <c r="N1033" s="305">
        <v>43608</v>
      </c>
      <c r="O1033" s="305">
        <v>43466</v>
      </c>
      <c r="P1033" s="302" t="s">
        <v>968</v>
      </c>
    </row>
    <row r="1034" spans="1:16">
      <c r="A1034" s="303">
        <v>0</v>
      </c>
      <c r="B1034" s="303">
        <v>0</v>
      </c>
      <c r="C1034" s="303">
        <v>0</v>
      </c>
      <c r="D1034" s="304">
        <f t="shared" si="16"/>
        <v>0</v>
      </c>
      <c r="E1034" s="305">
        <v>45992</v>
      </c>
      <c r="F1034" s="302" t="s">
        <v>69</v>
      </c>
      <c r="G1034" s="302" t="s">
        <v>70</v>
      </c>
      <c r="H1034" s="302" t="s">
        <v>855</v>
      </c>
      <c r="I1034" s="302" t="s">
        <v>234</v>
      </c>
      <c r="J1034" s="302">
        <v>135500</v>
      </c>
      <c r="K1034" s="302" t="s">
        <v>84</v>
      </c>
      <c r="L1034" s="302">
        <v>32354486</v>
      </c>
      <c r="M1034" s="302" t="s">
        <v>1183</v>
      </c>
      <c r="N1034" s="305">
        <v>44218</v>
      </c>
      <c r="O1034" s="305">
        <v>44197</v>
      </c>
      <c r="P1034" s="302" t="s">
        <v>1184</v>
      </c>
    </row>
    <row r="1035" spans="1:16">
      <c r="A1035" s="303">
        <v>0</v>
      </c>
      <c r="B1035" s="303">
        <v>0</v>
      </c>
      <c r="C1035" s="303">
        <v>0</v>
      </c>
      <c r="D1035" s="304">
        <f t="shared" si="16"/>
        <v>0</v>
      </c>
      <c r="E1035" s="305">
        <v>45992</v>
      </c>
      <c r="F1035" s="302" t="s">
        <v>69</v>
      </c>
      <c r="G1035" s="302" t="s">
        <v>70</v>
      </c>
      <c r="H1035" s="302" t="s">
        <v>855</v>
      </c>
      <c r="I1035" s="302" t="s">
        <v>234</v>
      </c>
      <c r="J1035" s="302">
        <v>135500</v>
      </c>
      <c r="K1035" s="302" t="s">
        <v>84</v>
      </c>
      <c r="L1035" s="302">
        <v>32855211</v>
      </c>
      <c r="M1035" s="302" t="s">
        <v>1183</v>
      </c>
      <c r="N1035" s="305">
        <v>44218</v>
      </c>
      <c r="O1035" s="305">
        <v>44256</v>
      </c>
      <c r="P1035" s="302" t="s">
        <v>1184</v>
      </c>
    </row>
    <row r="1036" spans="1:16">
      <c r="A1036" s="303">
        <v>0</v>
      </c>
      <c r="B1036" s="303">
        <v>0</v>
      </c>
      <c r="C1036" s="303">
        <v>0</v>
      </c>
      <c r="D1036" s="304">
        <f t="shared" si="16"/>
        <v>0</v>
      </c>
      <c r="E1036" s="305">
        <v>45992</v>
      </c>
      <c r="F1036" s="302" t="s">
        <v>69</v>
      </c>
      <c r="G1036" s="302" t="s">
        <v>70</v>
      </c>
      <c r="H1036" s="302" t="s">
        <v>855</v>
      </c>
      <c r="I1036" s="302" t="s">
        <v>234</v>
      </c>
      <c r="J1036" s="302">
        <v>135500</v>
      </c>
      <c r="K1036" s="302" t="s">
        <v>84</v>
      </c>
      <c r="L1036" s="302">
        <v>33035683</v>
      </c>
      <c r="M1036" s="302" t="s">
        <v>1183</v>
      </c>
      <c r="N1036" s="305">
        <v>44218</v>
      </c>
      <c r="O1036" s="305">
        <v>44287</v>
      </c>
      <c r="P1036" s="302" t="s">
        <v>1184</v>
      </c>
    </row>
    <row r="1037" spans="1:16">
      <c r="A1037" s="303">
        <v>0</v>
      </c>
      <c r="B1037" s="303">
        <v>0</v>
      </c>
      <c r="C1037" s="303">
        <v>0</v>
      </c>
      <c r="D1037" s="304">
        <f t="shared" si="16"/>
        <v>0</v>
      </c>
      <c r="E1037" s="305">
        <v>45992</v>
      </c>
      <c r="F1037" s="302" t="s">
        <v>69</v>
      </c>
      <c r="G1037" s="302" t="s">
        <v>70</v>
      </c>
      <c r="H1037" s="302" t="s">
        <v>855</v>
      </c>
      <c r="I1037" s="302" t="s">
        <v>234</v>
      </c>
      <c r="J1037" s="302">
        <v>135500</v>
      </c>
      <c r="K1037" s="302" t="s">
        <v>172</v>
      </c>
      <c r="L1037" s="302">
        <v>33503815</v>
      </c>
      <c r="M1037" s="302" t="s">
        <v>1186</v>
      </c>
      <c r="N1037" s="305">
        <v>44218</v>
      </c>
      <c r="O1037" s="305">
        <v>44197</v>
      </c>
      <c r="P1037" s="302" t="s">
        <v>1184</v>
      </c>
    </row>
    <row r="1038" spans="1:16">
      <c r="A1038" s="303">
        <v>0</v>
      </c>
      <c r="B1038" s="303">
        <v>0</v>
      </c>
      <c r="C1038" s="303">
        <v>0</v>
      </c>
      <c r="D1038" s="304">
        <f t="shared" si="16"/>
        <v>0</v>
      </c>
      <c r="E1038" s="305">
        <v>45992</v>
      </c>
      <c r="F1038" s="302" t="s">
        <v>69</v>
      </c>
      <c r="G1038" s="302" t="s">
        <v>70</v>
      </c>
      <c r="H1038" s="302" t="s">
        <v>855</v>
      </c>
      <c r="I1038" s="302" t="s">
        <v>234</v>
      </c>
      <c r="J1038" s="302">
        <v>135500</v>
      </c>
      <c r="K1038" s="302" t="s">
        <v>172</v>
      </c>
      <c r="L1038" s="302">
        <v>33503822</v>
      </c>
      <c r="M1038" s="302" t="s">
        <v>1185</v>
      </c>
      <c r="N1038" s="305">
        <v>44218</v>
      </c>
      <c r="O1038" s="305">
        <v>44197</v>
      </c>
      <c r="P1038" s="302" t="s">
        <v>1184</v>
      </c>
    </row>
    <row r="1039" spans="1:16">
      <c r="A1039" s="303">
        <v>42</v>
      </c>
      <c r="B1039" s="303">
        <v>1292754.67</v>
      </c>
      <c r="C1039" s="303">
        <v>52350.087434103305</v>
      </c>
      <c r="D1039" s="304">
        <f t="shared" si="16"/>
        <v>1240404.5825658967</v>
      </c>
      <c r="E1039" s="305">
        <v>45992</v>
      </c>
      <c r="F1039" s="302" t="s">
        <v>69</v>
      </c>
      <c r="G1039" s="302" t="s">
        <v>70</v>
      </c>
      <c r="H1039" s="302" t="s">
        <v>855</v>
      </c>
      <c r="I1039" s="302" t="s">
        <v>234</v>
      </c>
      <c r="J1039" s="302">
        <v>135500</v>
      </c>
      <c r="K1039" s="302" t="s">
        <v>108</v>
      </c>
      <c r="L1039" s="302">
        <v>37646026</v>
      </c>
      <c r="M1039" s="302" t="s">
        <v>1186</v>
      </c>
      <c r="N1039" s="305">
        <v>44218</v>
      </c>
      <c r="O1039" s="305">
        <v>44197</v>
      </c>
      <c r="P1039" s="302" t="s">
        <v>1184</v>
      </c>
    </row>
    <row r="1040" spans="1:16">
      <c r="A1040" s="303">
        <v>9</v>
      </c>
      <c r="B1040" s="303">
        <v>286943.35000000003</v>
      </c>
      <c r="C1040" s="303">
        <v>11619.7680888165</v>
      </c>
      <c r="D1040" s="304">
        <f t="shared" si="16"/>
        <v>275323.58191118354</v>
      </c>
      <c r="E1040" s="305">
        <v>45992</v>
      </c>
      <c r="F1040" s="302" t="s">
        <v>69</v>
      </c>
      <c r="G1040" s="302" t="s">
        <v>70</v>
      </c>
      <c r="H1040" s="302" t="s">
        <v>855</v>
      </c>
      <c r="I1040" s="302" t="s">
        <v>234</v>
      </c>
      <c r="J1040" s="302">
        <v>135500</v>
      </c>
      <c r="K1040" s="302" t="s">
        <v>164</v>
      </c>
      <c r="L1040" s="302">
        <v>37646221</v>
      </c>
      <c r="M1040" s="302" t="s">
        <v>1185</v>
      </c>
      <c r="N1040" s="305">
        <v>44218</v>
      </c>
      <c r="O1040" s="305">
        <v>44197</v>
      </c>
      <c r="P1040" s="302" t="s">
        <v>1184</v>
      </c>
    </row>
    <row r="1041" spans="1:16">
      <c r="A1041" s="303">
        <v>29791</v>
      </c>
      <c r="B1041" s="303">
        <v>86744.34</v>
      </c>
      <c r="C1041" s="303">
        <v>5392.8236199978001</v>
      </c>
      <c r="D1041" s="304">
        <f t="shared" si="16"/>
        <v>81351.516380002198</v>
      </c>
      <c r="E1041" s="305">
        <v>45992</v>
      </c>
      <c r="F1041" s="302" t="s">
        <v>69</v>
      </c>
      <c r="G1041" s="302" t="s">
        <v>70</v>
      </c>
      <c r="H1041" s="302" t="s">
        <v>855</v>
      </c>
      <c r="I1041" s="302" t="s">
        <v>234</v>
      </c>
      <c r="J1041" s="302">
        <v>135600</v>
      </c>
      <c r="K1041" s="302" t="s">
        <v>203</v>
      </c>
      <c r="L1041" s="302">
        <v>33503833</v>
      </c>
      <c r="M1041" s="302" t="s">
        <v>972</v>
      </c>
      <c r="N1041" s="305">
        <v>44218</v>
      </c>
      <c r="O1041" s="305">
        <v>44197</v>
      </c>
      <c r="P1041" s="302" t="s">
        <v>1184</v>
      </c>
    </row>
    <row r="1042" spans="1:16">
      <c r="A1042" s="303">
        <v>90070</v>
      </c>
      <c r="B1042" s="303">
        <v>313532.45</v>
      </c>
      <c r="C1042" s="303">
        <v>19492.052184566499</v>
      </c>
      <c r="D1042" s="304">
        <f t="shared" si="16"/>
        <v>294040.39781543351</v>
      </c>
      <c r="E1042" s="305">
        <v>45992</v>
      </c>
      <c r="F1042" s="302" t="s">
        <v>69</v>
      </c>
      <c r="G1042" s="302" t="s">
        <v>70</v>
      </c>
      <c r="H1042" s="302" t="s">
        <v>855</v>
      </c>
      <c r="I1042" s="302" t="s">
        <v>234</v>
      </c>
      <c r="J1042" s="302">
        <v>135600</v>
      </c>
      <c r="K1042" s="302" t="s">
        <v>127</v>
      </c>
      <c r="L1042" s="302">
        <v>33503830</v>
      </c>
      <c r="M1042" s="302" t="s">
        <v>873</v>
      </c>
      <c r="N1042" s="305">
        <v>44218</v>
      </c>
      <c r="O1042" s="305">
        <v>44197</v>
      </c>
      <c r="P1042" s="302" t="s">
        <v>1184</v>
      </c>
    </row>
    <row r="1043" spans="1:16">
      <c r="A1043" s="303">
        <v>0</v>
      </c>
      <c r="B1043" s="303">
        <v>0</v>
      </c>
      <c r="C1043" s="303">
        <v>0</v>
      </c>
      <c r="D1043" s="304">
        <f t="shared" si="16"/>
        <v>0</v>
      </c>
      <c r="E1043" s="305">
        <v>45992</v>
      </c>
      <c r="F1043" s="302" t="s">
        <v>69</v>
      </c>
      <c r="G1043" s="302" t="s">
        <v>70</v>
      </c>
      <c r="H1043" s="302" t="s">
        <v>855</v>
      </c>
      <c r="I1043" s="302" t="s">
        <v>234</v>
      </c>
      <c r="J1043" s="302">
        <v>135600</v>
      </c>
      <c r="K1043" s="302" t="s">
        <v>84</v>
      </c>
      <c r="L1043" s="302">
        <v>32855215</v>
      </c>
      <c r="M1043" s="302" t="s">
        <v>1183</v>
      </c>
      <c r="N1043" s="305">
        <v>44218</v>
      </c>
      <c r="O1043" s="305">
        <v>44256</v>
      </c>
      <c r="P1043" s="302" t="s">
        <v>1184</v>
      </c>
    </row>
    <row r="1044" spans="1:16">
      <c r="A1044" s="303">
        <v>0</v>
      </c>
      <c r="B1044" s="303">
        <v>0</v>
      </c>
      <c r="C1044" s="303">
        <v>0</v>
      </c>
      <c r="D1044" s="304">
        <f t="shared" si="16"/>
        <v>0</v>
      </c>
      <c r="E1044" s="305">
        <v>45992</v>
      </c>
      <c r="F1044" s="302" t="s">
        <v>69</v>
      </c>
      <c r="G1044" s="302" t="s">
        <v>70</v>
      </c>
      <c r="H1044" s="302" t="s">
        <v>855</v>
      </c>
      <c r="I1044" s="302" t="s">
        <v>234</v>
      </c>
      <c r="J1044" s="302">
        <v>135600</v>
      </c>
      <c r="K1044" s="302" t="s">
        <v>84</v>
      </c>
      <c r="L1044" s="302">
        <v>33035689</v>
      </c>
      <c r="M1044" s="302" t="s">
        <v>1183</v>
      </c>
      <c r="N1044" s="305">
        <v>44218</v>
      </c>
      <c r="O1044" s="305">
        <v>44287</v>
      </c>
      <c r="P1044" s="302" t="s">
        <v>1184</v>
      </c>
    </row>
    <row r="1045" spans="1:16">
      <c r="A1045" s="303">
        <v>0</v>
      </c>
      <c r="B1045" s="303">
        <v>0</v>
      </c>
      <c r="C1045" s="303">
        <v>0</v>
      </c>
      <c r="D1045" s="304">
        <f t="shared" si="16"/>
        <v>0</v>
      </c>
      <c r="E1045" s="305">
        <v>45992</v>
      </c>
      <c r="F1045" s="302" t="s">
        <v>69</v>
      </c>
      <c r="G1045" s="302" t="s">
        <v>70</v>
      </c>
      <c r="H1045" s="302" t="s">
        <v>855</v>
      </c>
      <c r="I1045" s="302" t="s">
        <v>234</v>
      </c>
      <c r="J1045" s="302">
        <v>135600</v>
      </c>
      <c r="K1045" s="302" t="s">
        <v>84</v>
      </c>
      <c r="L1045" s="302">
        <v>32354489</v>
      </c>
      <c r="M1045" s="302" t="s">
        <v>1183</v>
      </c>
      <c r="N1045" s="305">
        <v>44218</v>
      </c>
      <c r="O1045" s="305">
        <v>44197</v>
      </c>
      <c r="P1045" s="302" t="s">
        <v>1184</v>
      </c>
    </row>
    <row r="1046" spans="1:16">
      <c r="A1046" s="303">
        <v>158</v>
      </c>
      <c r="B1046" s="303">
        <v>154424.01</v>
      </c>
      <c r="C1046" s="303">
        <v>9600.4125297717001</v>
      </c>
      <c r="D1046" s="304">
        <f t="shared" si="16"/>
        <v>144823.5974702283</v>
      </c>
      <c r="E1046" s="305">
        <v>45992</v>
      </c>
      <c r="F1046" s="302" t="s">
        <v>69</v>
      </c>
      <c r="G1046" s="302" t="s">
        <v>70</v>
      </c>
      <c r="H1046" s="302" t="s">
        <v>855</v>
      </c>
      <c r="I1046" s="302" t="s">
        <v>234</v>
      </c>
      <c r="J1046" s="302">
        <v>135600</v>
      </c>
      <c r="K1046" s="302" t="s">
        <v>98</v>
      </c>
      <c r="L1046" s="302">
        <v>33503827</v>
      </c>
      <c r="M1046" s="302" t="s">
        <v>875</v>
      </c>
      <c r="N1046" s="305">
        <v>44218</v>
      </c>
      <c r="O1046" s="305">
        <v>44197</v>
      </c>
      <c r="P1046" s="302" t="s">
        <v>1184</v>
      </c>
    </row>
    <row r="1047" spans="1:16">
      <c r="A1047" s="303">
        <v>180</v>
      </c>
      <c r="B1047" s="303">
        <v>7256.59</v>
      </c>
      <c r="C1047" s="303">
        <v>451.13617733029997</v>
      </c>
      <c r="D1047" s="304">
        <f t="shared" si="16"/>
        <v>6805.4538226697005</v>
      </c>
      <c r="E1047" s="305">
        <v>45992</v>
      </c>
      <c r="F1047" s="302" t="s">
        <v>69</v>
      </c>
      <c r="G1047" s="302" t="s">
        <v>70</v>
      </c>
      <c r="H1047" s="302" t="s">
        <v>855</v>
      </c>
      <c r="I1047" s="302" t="s">
        <v>234</v>
      </c>
      <c r="J1047" s="302">
        <v>135600</v>
      </c>
      <c r="K1047" s="302" t="s">
        <v>92</v>
      </c>
      <c r="L1047" s="302">
        <v>33503799</v>
      </c>
      <c r="M1047" s="302" t="s">
        <v>877</v>
      </c>
      <c r="N1047" s="305">
        <v>44218</v>
      </c>
      <c r="O1047" s="305">
        <v>44197</v>
      </c>
      <c r="P1047" s="302" t="s">
        <v>1184</v>
      </c>
    </row>
    <row r="1048" spans="1:16">
      <c r="A1048" s="303">
        <v>1</v>
      </c>
      <c r="B1048" s="303">
        <v>10923.22</v>
      </c>
      <c r="C1048" s="303">
        <v>-0.12911246039999999</v>
      </c>
      <c r="D1048" s="304">
        <f t="shared" si="16"/>
        <v>10923.349112460399</v>
      </c>
      <c r="E1048" s="305">
        <v>45992</v>
      </c>
      <c r="F1048" s="302" t="s">
        <v>69</v>
      </c>
      <c r="G1048" s="302" t="s">
        <v>70</v>
      </c>
      <c r="H1048" s="302" t="s">
        <v>855</v>
      </c>
      <c r="I1048" s="302" t="s">
        <v>235</v>
      </c>
      <c r="J1048" s="302">
        <v>135002</v>
      </c>
      <c r="K1048" s="302" t="s">
        <v>107</v>
      </c>
      <c r="L1048" s="302">
        <v>21751644</v>
      </c>
      <c r="M1048" s="302" t="s">
        <v>1199</v>
      </c>
      <c r="N1048" s="305">
        <v>38573</v>
      </c>
      <c r="O1048" s="305">
        <v>38596</v>
      </c>
      <c r="P1048" s="302" t="s">
        <v>880</v>
      </c>
    </row>
    <row r="1049" spans="1:16">
      <c r="A1049" s="303">
        <v>1</v>
      </c>
      <c r="B1049" s="303">
        <v>1834.51</v>
      </c>
      <c r="C1049" s="303">
        <v>-2.1683908200000001E-2</v>
      </c>
      <c r="D1049" s="304">
        <f t="shared" si="16"/>
        <v>1834.5316839082</v>
      </c>
      <c r="E1049" s="305">
        <v>45992</v>
      </c>
      <c r="F1049" s="302" t="s">
        <v>69</v>
      </c>
      <c r="G1049" s="302" t="s">
        <v>70</v>
      </c>
      <c r="H1049" s="302" t="s">
        <v>855</v>
      </c>
      <c r="I1049" s="302" t="s">
        <v>235</v>
      </c>
      <c r="J1049" s="302">
        <v>135002</v>
      </c>
      <c r="K1049" s="302" t="s">
        <v>107</v>
      </c>
      <c r="L1049" s="302">
        <v>21751602</v>
      </c>
      <c r="M1049" s="302" t="s">
        <v>1189</v>
      </c>
      <c r="N1049" s="305">
        <v>38573</v>
      </c>
      <c r="O1049" s="305">
        <v>38596</v>
      </c>
      <c r="P1049" s="302" t="s">
        <v>880</v>
      </c>
    </row>
    <row r="1050" spans="1:16">
      <c r="A1050" s="303">
        <v>1</v>
      </c>
      <c r="B1050" s="303">
        <v>12271.44</v>
      </c>
      <c r="C1050" s="303">
        <v>-0.14504842080000002</v>
      </c>
      <c r="D1050" s="304">
        <f t="shared" si="16"/>
        <v>12271.5850484208</v>
      </c>
      <c r="E1050" s="305">
        <v>45992</v>
      </c>
      <c r="F1050" s="302" t="s">
        <v>69</v>
      </c>
      <c r="G1050" s="302" t="s">
        <v>70</v>
      </c>
      <c r="H1050" s="302" t="s">
        <v>855</v>
      </c>
      <c r="I1050" s="302" t="s">
        <v>235</v>
      </c>
      <c r="J1050" s="302">
        <v>135002</v>
      </c>
      <c r="K1050" s="302" t="s">
        <v>107</v>
      </c>
      <c r="L1050" s="302">
        <v>21751616</v>
      </c>
      <c r="M1050" s="302" t="s">
        <v>1187</v>
      </c>
      <c r="N1050" s="305">
        <v>38573</v>
      </c>
      <c r="O1050" s="305">
        <v>38596</v>
      </c>
      <c r="P1050" s="302" t="s">
        <v>880</v>
      </c>
    </row>
    <row r="1051" spans="1:16">
      <c r="A1051" s="303">
        <v>1</v>
      </c>
      <c r="B1051" s="303">
        <v>5468.89</v>
      </c>
      <c r="C1051" s="303">
        <v>-5.2063832800000001E-2</v>
      </c>
      <c r="D1051" s="304">
        <f t="shared" si="16"/>
        <v>5468.9420638328002</v>
      </c>
      <c r="E1051" s="305">
        <v>45992</v>
      </c>
      <c r="F1051" s="302" t="s">
        <v>69</v>
      </c>
      <c r="G1051" s="302" t="s">
        <v>70</v>
      </c>
      <c r="H1051" s="302" t="s">
        <v>855</v>
      </c>
      <c r="I1051" s="302" t="s">
        <v>235</v>
      </c>
      <c r="J1051" s="302">
        <v>135002</v>
      </c>
      <c r="K1051" s="302" t="s">
        <v>107</v>
      </c>
      <c r="L1051" s="302">
        <v>21751658</v>
      </c>
      <c r="M1051" s="302" t="s">
        <v>1197</v>
      </c>
      <c r="N1051" s="305">
        <v>40024</v>
      </c>
      <c r="O1051" s="305">
        <v>40057</v>
      </c>
      <c r="P1051" s="302" t="s">
        <v>880</v>
      </c>
    </row>
    <row r="1052" spans="1:16">
      <c r="A1052" s="303">
        <v>1</v>
      </c>
      <c r="B1052" s="303">
        <v>185.8</v>
      </c>
      <c r="C1052" s="303">
        <v>-2.1961559999999999E-3</v>
      </c>
      <c r="D1052" s="304">
        <f t="shared" si="16"/>
        <v>185.80219615600001</v>
      </c>
      <c r="E1052" s="305">
        <v>45992</v>
      </c>
      <c r="F1052" s="302" t="s">
        <v>69</v>
      </c>
      <c r="G1052" s="302" t="s">
        <v>70</v>
      </c>
      <c r="H1052" s="302" t="s">
        <v>855</v>
      </c>
      <c r="I1052" s="302" t="s">
        <v>235</v>
      </c>
      <c r="J1052" s="302">
        <v>135002</v>
      </c>
      <c r="K1052" s="302" t="s">
        <v>107</v>
      </c>
      <c r="L1052" s="302">
        <v>21751597</v>
      </c>
      <c r="M1052" s="302" t="s">
        <v>1201</v>
      </c>
      <c r="N1052" s="305">
        <v>38573</v>
      </c>
      <c r="O1052" s="305">
        <v>38596</v>
      </c>
      <c r="P1052" s="302" t="s">
        <v>880</v>
      </c>
    </row>
    <row r="1053" spans="1:16">
      <c r="A1053" s="303">
        <v>1</v>
      </c>
      <c r="B1053" s="303">
        <v>13671.23</v>
      </c>
      <c r="C1053" s="303">
        <v>-0.16159393860000001</v>
      </c>
      <c r="D1053" s="304">
        <f t="shared" si="16"/>
        <v>13671.391593938599</v>
      </c>
      <c r="E1053" s="305">
        <v>45992</v>
      </c>
      <c r="F1053" s="302" t="s">
        <v>69</v>
      </c>
      <c r="G1053" s="302" t="s">
        <v>70</v>
      </c>
      <c r="H1053" s="302" t="s">
        <v>855</v>
      </c>
      <c r="I1053" s="302" t="s">
        <v>235</v>
      </c>
      <c r="J1053" s="302">
        <v>135002</v>
      </c>
      <c r="K1053" s="302" t="s">
        <v>107</v>
      </c>
      <c r="L1053" s="302">
        <v>21751630</v>
      </c>
      <c r="M1053" s="302" t="s">
        <v>1200</v>
      </c>
      <c r="N1053" s="305">
        <v>38573</v>
      </c>
      <c r="O1053" s="305">
        <v>38596</v>
      </c>
      <c r="P1053" s="302" t="s">
        <v>880</v>
      </c>
    </row>
    <row r="1054" spans="1:16">
      <c r="A1054" s="303">
        <v>0</v>
      </c>
      <c r="B1054" s="303">
        <v>7233.72</v>
      </c>
      <c r="C1054" s="303">
        <v>-6.8865014399999994E-2</v>
      </c>
      <c r="D1054" s="304">
        <f t="shared" si="16"/>
        <v>7233.7888650144005</v>
      </c>
      <c r="E1054" s="305">
        <v>45992</v>
      </c>
      <c r="F1054" s="302" t="s">
        <v>69</v>
      </c>
      <c r="G1054" s="302" t="s">
        <v>70</v>
      </c>
      <c r="H1054" s="302" t="s">
        <v>855</v>
      </c>
      <c r="I1054" s="302" t="s">
        <v>235</v>
      </c>
      <c r="J1054" s="302">
        <v>135002</v>
      </c>
      <c r="K1054" s="302" t="s">
        <v>107</v>
      </c>
      <c r="L1054" s="302">
        <v>21751819</v>
      </c>
      <c r="M1054" s="302" t="s">
        <v>1195</v>
      </c>
      <c r="N1054" s="305">
        <v>40024</v>
      </c>
      <c r="O1054" s="305">
        <v>40057</v>
      </c>
      <c r="P1054" s="302" t="s">
        <v>880</v>
      </c>
    </row>
    <row r="1055" spans="1:16">
      <c r="A1055" s="303">
        <v>1</v>
      </c>
      <c r="B1055" s="303">
        <v>897.57</v>
      </c>
      <c r="C1055" s="303">
        <v>-8.5448664000000001E-3</v>
      </c>
      <c r="D1055" s="304">
        <f t="shared" si="16"/>
        <v>897.57854486640008</v>
      </c>
      <c r="E1055" s="305">
        <v>45992</v>
      </c>
      <c r="F1055" s="302" t="s">
        <v>69</v>
      </c>
      <c r="G1055" s="302" t="s">
        <v>70</v>
      </c>
      <c r="H1055" s="302" t="s">
        <v>855</v>
      </c>
      <c r="I1055" s="302" t="s">
        <v>235</v>
      </c>
      <c r="J1055" s="302">
        <v>135002</v>
      </c>
      <c r="K1055" s="302" t="s">
        <v>107</v>
      </c>
      <c r="L1055" s="302">
        <v>21751710</v>
      </c>
      <c r="M1055" s="302" t="s">
        <v>1188</v>
      </c>
      <c r="N1055" s="305">
        <v>40024</v>
      </c>
      <c r="O1055" s="305">
        <v>40057</v>
      </c>
      <c r="P1055" s="302" t="s">
        <v>880</v>
      </c>
    </row>
    <row r="1056" spans="1:16">
      <c r="A1056" s="303">
        <v>1</v>
      </c>
      <c r="B1056" s="303">
        <v>9986.11</v>
      </c>
      <c r="C1056" s="303">
        <v>-0.1180358202</v>
      </c>
      <c r="D1056" s="304">
        <f t="shared" si="16"/>
        <v>9986.2280358202006</v>
      </c>
      <c r="E1056" s="305">
        <v>45992</v>
      </c>
      <c r="F1056" s="302" t="s">
        <v>69</v>
      </c>
      <c r="G1056" s="302" t="s">
        <v>70</v>
      </c>
      <c r="H1056" s="302" t="s">
        <v>855</v>
      </c>
      <c r="I1056" s="302" t="s">
        <v>235</v>
      </c>
      <c r="J1056" s="302">
        <v>135002</v>
      </c>
      <c r="K1056" s="302" t="s">
        <v>107</v>
      </c>
      <c r="L1056" s="302">
        <v>21751672</v>
      </c>
      <c r="M1056" s="302" t="s">
        <v>1204</v>
      </c>
      <c r="N1056" s="305">
        <v>38573</v>
      </c>
      <c r="O1056" s="305">
        <v>38596</v>
      </c>
      <c r="P1056" s="302" t="s">
        <v>880</v>
      </c>
    </row>
    <row r="1057" spans="1:16">
      <c r="A1057" s="303">
        <v>1</v>
      </c>
      <c r="B1057" s="303">
        <v>9030.8700000000008</v>
      </c>
      <c r="C1057" s="303">
        <v>-0.1067448834</v>
      </c>
      <c r="D1057" s="304">
        <f t="shared" si="16"/>
        <v>9030.9767448834009</v>
      </c>
      <c r="E1057" s="305">
        <v>45992</v>
      </c>
      <c r="F1057" s="302" t="s">
        <v>69</v>
      </c>
      <c r="G1057" s="302" t="s">
        <v>70</v>
      </c>
      <c r="H1057" s="302" t="s">
        <v>855</v>
      </c>
      <c r="I1057" s="302" t="s">
        <v>235</v>
      </c>
      <c r="J1057" s="302">
        <v>135002</v>
      </c>
      <c r="K1057" s="302" t="s">
        <v>107</v>
      </c>
      <c r="L1057" s="302">
        <v>21751637</v>
      </c>
      <c r="M1057" s="302" t="s">
        <v>1193</v>
      </c>
      <c r="N1057" s="305">
        <v>38573</v>
      </c>
      <c r="O1057" s="305">
        <v>38596</v>
      </c>
      <c r="P1057" s="302" t="s">
        <v>880</v>
      </c>
    </row>
    <row r="1058" spans="1:16">
      <c r="A1058" s="303">
        <v>1</v>
      </c>
      <c r="B1058" s="303">
        <v>1064.92</v>
      </c>
      <c r="C1058" s="303">
        <v>-1.01380384E-2</v>
      </c>
      <c r="D1058" s="304">
        <f t="shared" si="16"/>
        <v>1064.9301380384002</v>
      </c>
      <c r="E1058" s="305">
        <v>45992</v>
      </c>
      <c r="F1058" s="302" t="s">
        <v>69</v>
      </c>
      <c r="G1058" s="302" t="s">
        <v>70</v>
      </c>
      <c r="H1058" s="302" t="s">
        <v>855</v>
      </c>
      <c r="I1058" s="302" t="s">
        <v>235</v>
      </c>
      <c r="J1058" s="302">
        <v>135002</v>
      </c>
      <c r="K1058" s="302" t="s">
        <v>107</v>
      </c>
      <c r="L1058" s="302">
        <v>21751883</v>
      </c>
      <c r="M1058" s="302" t="s">
        <v>1194</v>
      </c>
      <c r="N1058" s="305">
        <v>40024</v>
      </c>
      <c r="O1058" s="305">
        <v>40057</v>
      </c>
      <c r="P1058" s="302" t="s">
        <v>880</v>
      </c>
    </row>
    <row r="1059" spans="1:16">
      <c r="A1059" s="303">
        <v>1</v>
      </c>
      <c r="B1059" s="303">
        <v>715.18000000000006</v>
      </c>
      <c r="C1059" s="303">
        <v>-6.8085136000000006E-3</v>
      </c>
      <c r="D1059" s="304">
        <f t="shared" si="16"/>
        <v>715.18680851360011</v>
      </c>
      <c r="E1059" s="305">
        <v>45992</v>
      </c>
      <c r="F1059" s="302" t="s">
        <v>69</v>
      </c>
      <c r="G1059" s="302" t="s">
        <v>70</v>
      </c>
      <c r="H1059" s="302" t="s">
        <v>855</v>
      </c>
      <c r="I1059" s="302" t="s">
        <v>235</v>
      </c>
      <c r="J1059" s="302">
        <v>135002</v>
      </c>
      <c r="K1059" s="302" t="s">
        <v>107</v>
      </c>
      <c r="L1059" s="302">
        <v>21751772</v>
      </c>
      <c r="M1059" s="302" t="s">
        <v>1192</v>
      </c>
      <c r="N1059" s="305">
        <v>40024</v>
      </c>
      <c r="O1059" s="305">
        <v>40057</v>
      </c>
      <c r="P1059" s="302" t="s">
        <v>880</v>
      </c>
    </row>
    <row r="1060" spans="1:16">
      <c r="A1060" s="303">
        <v>1</v>
      </c>
      <c r="B1060" s="303">
        <v>11521.87</v>
      </c>
      <c r="C1060" s="303">
        <v>-0.13618850339999999</v>
      </c>
      <c r="D1060" s="304">
        <f t="shared" si="16"/>
        <v>11522.006188503401</v>
      </c>
      <c r="E1060" s="305">
        <v>45992</v>
      </c>
      <c r="F1060" s="302" t="s">
        <v>69</v>
      </c>
      <c r="G1060" s="302" t="s">
        <v>70</v>
      </c>
      <c r="H1060" s="302" t="s">
        <v>855</v>
      </c>
      <c r="I1060" s="302" t="s">
        <v>235</v>
      </c>
      <c r="J1060" s="302">
        <v>135002</v>
      </c>
      <c r="K1060" s="302" t="s">
        <v>107</v>
      </c>
      <c r="L1060" s="302">
        <v>21751623</v>
      </c>
      <c r="M1060" s="302" t="s">
        <v>1191</v>
      </c>
      <c r="N1060" s="305">
        <v>38573</v>
      </c>
      <c r="O1060" s="305">
        <v>38596</v>
      </c>
      <c r="P1060" s="302" t="s">
        <v>880</v>
      </c>
    </row>
    <row r="1061" spans="1:16">
      <c r="A1061" s="303">
        <v>1</v>
      </c>
      <c r="B1061" s="303">
        <v>2502.16</v>
      </c>
      <c r="C1061" s="303">
        <v>-2.3820563199999999E-2</v>
      </c>
      <c r="D1061" s="304">
        <f t="shared" si="16"/>
        <v>2502.1838205631998</v>
      </c>
      <c r="E1061" s="305">
        <v>45992</v>
      </c>
      <c r="F1061" s="302" t="s">
        <v>69</v>
      </c>
      <c r="G1061" s="302" t="s">
        <v>70</v>
      </c>
      <c r="H1061" s="302" t="s">
        <v>855</v>
      </c>
      <c r="I1061" s="302" t="s">
        <v>235</v>
      </c>
      <c r="J1061" s="302">
        <v>135002</v>
      </c>
      <c r="K1061" s="302" t="s">
        <v>107</v>
      </c>
      <c r="L1061" s="302">
        <v>21751826</v>
      </c>
      <c r="M1061" s="302" t="s">
        <v>1198</v>
      </c>
      <c r="N1061" s="305">
        <v>40024</v>
      </c>
      <c r="O1061" s="305">
        <v>40057</v>
      </c>
      <c r="P1061" s="302" t="s">
        <v>880</v>
      </c>
    </row>
    <row r="1062" spans="1:16">
      <c r="A1062" s="303">
        <v>1</v>
      </c>
      <c r="B1062" s="303">
        <v>3517.19</v>
      </c>
      <c r="C1062" s="303">
        <v>-4.1573185800000002E-2</v>
      </c>
      <c r="D1062" s="304">
        <f t="shared" si="16"/>
        <v>3517.2315731858002</v>
      </c>
      <c r="E1062" s="305">
        <v>45992</v>
      </c>
      <c r="F1062" s="302" t="s">
        <v>69</v>
      </c>
      <c r="G1062" s="302" t="s">
        <v>70</v>
      </c>
      <c r="H1062" s="302" t="s">
        <v>855</v>
      </c>
      <c r="I1062" s="302" t="s">
        <v>235</v>
      </c>
      <c r="J1062" s="302">
        <v>135002</v>
      </c>
      <c r="K1062" s="302" t="s">
        <v>107</v>
      </c>
      <c r="L1062" s="302">
        <v>21751609</v>
      </c>
      <c r="M1062" s="302" t="s">
        <v>1203</v>
      </c>
      <c r="N1062" s="305">
        <v>38573</v>
      </c>
      <c r="O1062" s="305">
        <v>38596</v>
      </c>
      <c r="P1062" s="302" t="s">
        <v>880</v>
      </c>
    </row>
    <row r="1063" spans="1:16">
      <c r="A1063" s="303">
        <v>1</v>
      </c>
      <c r="B1063" s="303">
        <v>1000.86</v>
      </c>
      <c r="C1063" s="303">
        <v>-9.5281871999999997E-3</v>
      </c>
      <c r="D1063" s="304">
        <f t="shared" si="16"/>
        <v>1000.8695281872</v>
      </c>
      <c r="E1063" s="305">
        <v>45992</v>
      </c>
      <c r="F1063" s="302" t="s">
        <v>69</v>
      </c>
      <c r="G1063" s="302" t="s">
        <v>70</v>
      </c>
      <c r="H1063" s="302" t="s">
        <v>855</v>
      </c>
      <c r="I1063" s="302" t="s">
        <v>235</v>
      </c>
      <c r="J1063" s="302">
        <v>135002</v>
      </c>
      <c r="K1063" s="302" t="s">
        <v>107</v>
      </c>
      <c r="L1063" s="302">
        <v>21751840</v>
      </c>
      <c r="M1063" s="302" t="s">
        <v>1202</v>
      </c>
      <c r="N1063" s="305">
        <v>40024</v>
      </c>
      <c r="O1063" s="305">
        <v>40057</v>
      </c>
      <c r="P1063" s="302" t="s">
        <v>880</v>
      </c>
    </row>
    <row r="1064" spans="1:16">
      <c r="A1064" s="303">
        <v>1</v>
      </c>
      <c r="B1064" s="303">
        <v>5238.6900000000005</v>
      </c>
      <c r="C1064" s="303">
        <v>-4.9872328800000004E-2</v>
      </c>
      <c r="D1064" s="304">
        <f t="shared" si="16"/>
        <v>5238.7398723288006</v>
      </c>
      <c r="E1064" s="305">
        <v>45992</v>
      </c>
      <c r="F1064" s="302" t="s">
        <v>69</v>
      </c>
      <c r="G1064" s="302" t="s">
        <v>70</v>
      </c>
      <c r="H1064" s="302" t="s">
        <v>855</v>
      </c>
      <c r="I1064" s="302" t="s">
        <v>235</v>
      </c>
      <c r="J1064" s="302">
        <v>135002</v>
      </c>
      <c r="K1064" s="302" t="s">
        <v>107</v>
      </c>
      <c r="L1064" s="302">
        <v>21751904</v>
      </c>
      <c r="M1064" s="302" t="s">
        <v>1190</v>
      </c>
      <c r="N1064" s="305">
        <v>40024</v>
      </c>
      <c r="O1064" s="305">
        <v>40057</v>
      </c>
      <c r="P1064" s="302" t="s">
        <v>880</v>
      </c>
    </row>
    <row r="1065" spans="1:16">
      <c r="A1065" s="303">
        <v>1</v>
      </c>
      <c r="B1065" s="303">
        <v>13078.31</v>
      </c>
      <c r="C1065" s="303">
        <v>-0.15458562419999999</v>
      </c>
      <c r="D1065" s="304">
        <f t="shared" si="16"/>
        <v>13078.464585624199</v>
      </c>
      <c r="E1065" s="305">
        <v>45992</v>
      </c>
      <c r="F1065" s="302" t="s">
        <v>69</v>
      </c>
      <c r="G1065" s="302" t="s">
        <v>70</v>
      </c>
      <c r="H1065" s="302" t="s">
        <v>855</v>
      </c>
      <c r="I1065" s="302" t="s">
        <v>235</v>
      </c>
      <c r="J1065" s="302">
        <v>135002</v>
      </c>
      <c r="K1065" s="302" t="s">
        <v>107</v>
      </c>
      <c r="L1065" s="302">
        <v>21751651</v>
      </c>
      <c r="M1065" s="302" t="s">
        <v>1205</v>
      </c>
      <c r="N1065" s="305">
        <v>38573</v>
      </c>
      <c r="O1065" s="305">
        <v>38596</v>
      </c>
      <c r="P1065" s="302" t="s">
        <v>880</v>
      </c>
    </row>
    <row r="1066" spans="1:16">
      <c r="A1066" s="303">
        <v>1</v>
      </c>
      <c r="B1066" s="303">
        <v>1069.1500000000001</v>
      </c>
      <c r="C1066" s="303">
        <v>-1.2637353E-2</v>
      </c>
      <c r="D1066" s="304">
        <f t="shared" si="16"/>
        <v>1069.162637353</v>
      </c>
      <c r="E1066" s="305">
        <v>45992</v>
      </c>
      <c r="F1066" s="302" t="s">
        <v>69</v>
      </c>
      <c r="G1066" s="302" t="s">
        <v>70</v>
      </c>
      <c r="H1066" s="302" t="s">
        <v>855</v>
      </c>
      <c r="I1066" s="302" t="s">
        <v>235</v>
      </c>
      <c r="J1066" s="302">
        <v>135002</v>
      </c>
      <c r="K1066" s="302" t="s">
        <v>107</v>
      </c>
      <c r="L1066" s="302">
        <v>21751665</v>
      </c>
      <c r="M1066" s="302" t="s">
        <v>1196</v>
      </c>
      <c r="N1066" s="305">
        <v>38573</v>
      </c>
      <c r="O1066" s="305">
        <v>38596</v>
      </c>
      <c r="P1066" s="302" t="s">
        <v>880</v>
      </c>
    </row>
    <row r="1067" spans="1:16">
      <c r="A1067" s="303">
        <v>1</v>
      </c>
      <c r="B1067" s="303">
        <v>7006.04</v>
      </c>
      <c r="C1067" s="303">
        <v>-6.6697500800000004E-2</v>
      </c>
      <c r="D1067" s="304">
        <f t="shared" si="16"/>
        <v>7006.1066975007998</v>
      </c>
      <c r="E1067" s="305">
        <v>45992</v>
      </c>
      <c r="F1067" s="302" t="s">
        <v>69</v>
      </c>
      <c r="G1067" s="302" t="s">
        <v>70</v>
      </c>
      <c r="H1067" s="302" t="s">
        <v>855</v>
      </c>
      <c r="I1067" s="302" t="s">
        <v>235</v>
      </c>
      <c r="J1067" s="302">
        <v>135002</v>
      </c>
      <c r="K1067" s="302" t="s">
        <v>136</v>
      </c>
      <c r="L1067" s="302">
        <v>21751696</v>
      </c>
      <c r="M1067" s="302" t="s">
        <v>1206</v>
      </c>
      <c r="N1067" s="305">
        <v>40024</v>
      </c>
      <c r="O1067" s="305">
        <v>40057</v>
      </c>
      <c r="P1067" s="302" t="s">
        <v>880</v>
      </c>
    </row>
    <row r="1068" spans="1:16">
      <c r="A1068" s="303">
        <v>1</v>
      </c>
      <c r="B1068" s="303">
        <v>4443.46</v>
      </c>
      <c r="C1068" s="303">
        <v>-4.2301739200000001E-2</v>
      </c>
      <c r="D1068" s="304">
        <f t="shared" si="16"/>
        <v>4443.5023017392004</v>
      </c>
      <c r="E1068" s="305">
        <v>45992</v>
      </c>
      <c r="F1068" s="302" t="s">
        <v>69</v>
      </c>
      <c r="G1068" s="302" t="s">
        <v>70</v>
      </c>
      <c r="H1068" s="302" t="s">
        <v>855</v>
      </c>
      <c r="I1068" s="302" t="s">
        <v>235</v>
      </c>
      <c r="J1068" s="302">
        <v>135002</v>
      </c>
      <c r="K1068" s="302" t="s">
        <v>136</v>
      </c>
      <c r="L1068" s="302">
        <v>21751680</v>
      </c>
      <c r="M1068" s="302" t="s">
        <v>1208</v>
      </c>
      <c r="N1068" s="305">
        <v>40024</v>
      </c>
      <c r="O1068" s="305">
        <v>40057</v>
      </c>
      <c r="P1068" s="302" t="s">
        <v>880</v>
      </c>
    </row>
    <row r="1069" spans="1:16">
      <c r="A1069" s="303">
        <v>1</v>
      </c>
      <c r="B1069" s="303">
        <v>50043.16</v>
      </c>
      <c r="C1069" s="303">
        <v>-0.47641088320000002</v>
      </c>
      <c r="D1069" s="304">
        <f t="shared" si="16"/>
        <v>50043.636410883206</v>
      </c>
      <c r="E1069" s="305">
        <v>45992</v>
      </c>
      <c r="F1069" s="302" t="s">
        <v>69</v>
      </c>
      <c r="G1069" s="302" t="s">
        <v>70</v>
      </c>
      <c r="H1069" s="302" t="s">
        <v>855</v>
      </c>
      <c r="I1069" s="302" t="s">
        <v>235</v>
      </c>
      <c r="J1069" s="302">
        <v>135002</v>
      </c>
      <c r="K1069" s="302" t="s">
        <v>136</v>
      </c>
      <c r="L1069" s="302">
        <v>21751868</v>
      </c>
      <c r="M1069" s="302" t="s">
        <v>1207</v>
      </c>
      <c r="N1069" s="305">
        <v>40024</v>
      </c>
      <c r="O1069" s="305">
        <v>40057</v>
      </c>
      <c r="P1069" s="302" t="s">
        <v>880</v>
      </c>
    </row>
    <row r="1070" spans="1:16">
      <c r="A1070" s="303">
        <v>2</v>
      </c>
      <c r="B1070" s="303">
        <v>1333.48</v>
      </c>
      <c r="C1070" s="303">
        <v>5.9999132512000006</v>
      </c>
      <c r="D1070" s="304">
        <f t="shared" si="16"/>
        <v>1327.4800867488</v>
      </c>
      <c r="E1070" s="305">
        <v>45992</v>
      </c>
      <c r="F1070" s="302" t="s">
        <v>69</v>
      </c>
      <c r="G1070" s="302" t="s">
        <v>70</v>
      </c>
      <c r="H1070" s="302" t="s">
        <v>855</v>
      </c>
      <c r="I1070" s="302" t="s">
        <v>235</v>
      </c>
      <c r="J1070" s="302">
        <v>135500</v>
      </c>
      <c r="K1070" s="302" t="s">
        <v>80</v>
      </c>
      <c r="L1070" s="302">
        <v>41366032</v>
      </c>
      <c r="M1070" s="302" t="s">
        <v>865</v>
      </c>
      <c r="N1070" s="305">
        <v>45682</v>
      </c>
      <c r="O1070" s="305">
        <v>45658</v>
      </c>
      <c r="P1070" s="302" t="s">
        <v>4293</v>
      </c>
    </row>
    <row r="1071" spans="1:16">
      <c r="A1071" s="303">
        <v>290</v>
      </c>
      <c r="B1071" s="303">
        <v>123179.83</v>
      </c>
      <c r="C1071" s="303">
        <v>18289.938246128</v>
      </c>
      <c r="D1071" s="304">
        <f t="shared" si="16"/>
        <v>104889.891753872</v>
      </c>
      <c r="E1071" s="305">
        <v>45992</v>
      </c>
      <c r="F1071" s="302" t="s">
        <v>69</v>
      </c>
      <c r="G1071" s="302" t="s">
        <v>70</v>
      </c>
      <c r="H1071" s="302" t="s">
        <v>855</v>
      </c>
      <c r="I1071" s="302" t="s">
        <v>235</v>
      </c>
      <c r="J1071" s="302">
        <v>135500</v>
      </c>
      <c r="K1071" s="302" t="s">
        <v>80</v>
      </c>
      <c r="L1071" s="302">
        <v>21751805</v>
      </c>
      <c r="M1071" s="302" t="s">
        <v>865</v>
      </c>
      <c r="N1071" s="305">
        <v>40024</v>
      </c>
      <c r="O1071" s="305">
        <v>39814</v>
      </c>
      <c r="P1071" s="302" t="s">
        <v>880</v>
      </c>
    </row>
    <row r="1072" spans="1:16">
      <c r="A1072" s="303">
        <v>1</v>
      </c>
      <c r="B1072" s="303">
        <v>10.43</v>
      </c>
      <c r="C1072" s="303">
        <v>5.6783930097999997</v>
      </c>
      <c r="D1072" s="304">
        <f t="shared" si="16"/>
        <v>4.7516069902</v>
      </c>
      <c r="E1072" s="305">
        <v>45992</v>
      </c>
      <c r="F1072" s="302" t="s">
        <v>69</v>
      </c>
      <c r="G1072" s="302" t="s">
        <v>70</v>
      </c>
      <c r="H1072" s="302" t="s">
        <v>855</v>
      </c>
      <c r="I1072" s="302" t="s">
        <v>235</v>
      </c>
      <c r="J1072" s="302">
        <v>135500</v>
      </c>
      <c r="K1072" s="302" t="s">
        <v>83</v>
      </c>
      <c r="L1072" s="302">
        <v>21751569</v>
      </c>
      <c r="M1072" s="302" t="s">
        <v>879</v>
      </c>
      <c r="N1072" s="305">
        <v>23924</v>
      </c>
      <c r="O1072" s="305">
        <v>23924</v>
      </c>
      <c r="P1072" s="302" t="s">
        <v>880</v>
      </c>
    </row>
    <row r="1073" spans="1:16">
      <c r="A1073" s="303">
        <v>74</v>
      </c>
      <c r="B1073" s="303">
        <v>2323.08</v>
      </c>
      <c r="C1073" s="303">
        <v>1222.95003903</v>
      </c>
      <c r="D1073" s="304">
        <f t="shared" si="16"/>
        <v>1100.12996097</v>
      </c>
      <c r="E1073" s="305">
        <v>45992</v>
      </c>
      <c r="F1073" s="302" t="s">
        <v>69</v>
      </c>
      <c r="G1073" s="302" t="s">
        <v>70</v>
      </c>
      <c r="H1073" s="302" t="s">
        <v>855</v>
      </c>
      <c r="I1073" s="302" t="s">
        <v>235</v>
      </c>
      <c r="J1073" s="302">
        <v>135500</v>
      </c>
      <c r="K1073" s="302" t="s">
        <v>83</v>
      </c>
      <c r="L1073" s="302">
        <v>21751576</v>
      </c>
      <c r="M1073" s="302" t="s">
        <v>879</v>
      </c>
      <c r="N1073" s="305">
        <v>24654</v>
      </c>
      <c r="O1073" s="305">
        <v>24654</v>
      </c>
      <c r="P1073" s="302" t="s">
        <v>880</v>
      </c>
    </row>
    <row r="1074" spans="1:16">
      <c r="A1074" s="303">
        <v>4</v>
      </c>
      <c r="B1074" s="303">
        <v>843.6</v>
      </c>
      <c r="C1074" s="303">
        <v>125.25907776</v>
      </c>
      <c r="D1074" s="304">
        <f t="shared" si="16"/>
        <v>718.34092224000005</v>
      </c>
      <c r="E1074" s="305">
        <v>45992</v>
      </c>
      <c r="F1074" s="302" t="s">
        <v>69</v>
      </c>
      <c r="G1074" s="302" t="s">
        <v>70</v>
      </c>
      <c r="H1074" s="302" t="s">
        <v>855</v>
      </c>
      <c r="I1074" s="302" t="s">
        <v>235</v>
      </c>
      <c r="J1074" s="302">
        <v>135500</v>
      </c>
      <c r="K1074" s="302" t="s">
        <v>221</v>
      </c>
      <c r="L1074" s="302">
        <v>21751777</v>
      </c>
      <c r="M1074" s="302" t="s">
        <v>1209</v>
      </c>
      <c r="N1074" s="305">
        <v>40024</v>
      </c>
      <c r="O1074" s="305">
        <v>40909</v>
      </c>
      <c r="P1074" s="302" t="s">
        <v>880</v>
      </c>
    </row>
    <row r="1075" spans="1:16">
      <c r="A1075" s="303">
        <v>267</v>
      </c>
      <c r="B1075" s="303">
        <v>252645.88</v>
      </c>
      <c r="C1075" s="303">
        <v>37513.264495808005</v>
      </c>
      <c r="D1075" s="304">
        <f t="shared" si="16"/>
        <v>215132.61550419201</v>
      </c>
      <c r="E1075" s="305">
        <v>45992</v>
      </c>
      <c r="F1075" s="302" t="s">
        <v>69</v>
      </c>
      <c r="G1075" s="302" t="s">
        <v>70</v>
      </c>
      <c r="H1075" s="302" t="s">
        <v>855</v>
      </c>
      <c r="I1075" s="302" t="s">
        <v>235</v>
      </c>
      <c r="J1075" s="302">
        <v>135500</v>
      </c>
      <c r="K1075" s="302" t="s">
        <v>169</v>
      </c>
      <c r="L1075" s="302">
        <v>21751926</v>
      </c>
      <c r="M1075" s="302" t="s">
        <v>894</v>
      </c>
      <c r="N1075" s="305">
        <v>40024</v>
      </c>
      <c r="O1075" s="305">
        <v>39814</v>
      </c>
      <c r="P1075" s="302" t="s">
        <v>880</v>
      </c>
    </row>
    <row r="1076" spans="1:16">
      <c r="A1076" s="303">
        <v>0</v>
      </c>
      <c r="B1076" s="303">
        <v>0</v>
      </c>
      <c r="C1076" s="303">
        <v>0</v>
      </c>
      <c r="D1076" s="304">
        <f t="shared" si="16"/>
        <v>0</v>
      </c>
      <c r="E1076" s="305">
        <v>45992</v>
      </c>
      <c r="F1076" s="302" t="s">
        <v>69</v>
      </c>
      <c r="G1076" s="302" t="s">
        <v>70</v>
      </c>
      <c r="H1076" s="302" t="s">
        <v>855</v>
      </c>
      <c r="I1076" s="302" t="s">
        <v>235</v>
      </c>
      <c r="J1076" s="302">
        <v>135500</v>
      </c>
      <c r="K1076" s="302" t="s">
        <v>84</v>
      </c>
      <c r="L1076" s="302">
        <v>37932134</v>
      </c>
      <c r="M1076" s="302" t="s">
        <v>1212</v>
      </c>
      <c r="N1076" s="305">
        <v>45198</v>
      </c>
      <c r="O1076" s="305">
        <v>45170</v>
      </c>
      <c r="P1076" s="302" t="s">
        <v>1213</v>
      </c>
    </row>
    <row r="1077" spans="1:16">
      <c r="A1077" s="303">
        <v>0</v>
      </c>
      <c r="B1077" s="303">
        <v>0</v>
      </c>
      <c r="C1077" s="303">
        <v>0</v>
      </c>
      <c r="D1077" s="304">
        <f t="shared" si="16"/>
        <v>0</v>
      </c>
      <c r="E1077" s="305">
        <v>45992</v>
      </c>
      <c r="F1077" s="302" t="s">
        <v>69</v>
      </c>
      <c r="G1077" s="302" t="s">
        <v>70</v>
      </c>
      <c r="H1077" s="302" t="s">
        <v>855</v>
      </c>
      <c r="I1077" s="302" t="s">
        <v>235</v>
      </c>
      <c r="J1077" s="302">
        <v>135500</v>
      </c>
      <c r="K1077" s="302" t="s">
        <v>84</v>
      </c>
      <c r="L1077" s="302">
        <v>34060318</v>
      </c>
      <c r="M1077" s="302" t="s">
        <v>1214</v>
      </c>
      <c r="N1077" s="305">
        <v>44469</v>
      </c>
      <c r="O1077" s="305">
        <v>44501</v>
      </c>
      <c r="P1077" s="302" t="s">
        <v>1215</v>
      </c>
    </row>
    <row r="1078" spans="1:16">
      <c r="A1078" s="303">
        <v>0</v>
      </c>
      <c r="B1078" s="303">
        <v>0</v>
      </c>
      <c r="C1078" s="303">
        <v>0</v>
      </c>
      <c r="D1078" s="304">
        <f t="shared" si="16"/>
        <v>0</v>
      </c>
      <c r="E1078" s="305">
        <v>45992</v>
      </c>
      <c r="F1078" s="302" t="s">
        <v>69</v>
      </c>
      <c r="G1078" s="302" t="s">
        <v>70</v>
      </c>
      <c r="H1078" s="302" t="s">
        <v>855</v>
      </c>
      <c r="I1078" s="302" t="s">
        <v>235</v>
      </c>
      <c r="J1078" s="302">
        <v>135500</v>
      </c>
      <c r="K1078" s="302" t="s">
        <v>84</v>
      </c>
      <c r="L1078" s="302">
        <v>38071715</v>
      </c>
      <c r="M1078" s="302" t="s">
        <v>1212</v>
      </c>
      <c r="N1078" s="305">
        <v>45198</v>
      </c>
      <c r="O1078" s="305">
        <v>45200</v>
      </c>
      <c r="P1078" s="302" t="s">
        <v>1213</v>
      </c>
    </row>
    <row r="1079" spans="1:16">
      <c r="A1079" s="303">
        <v>0</v>
      </c>
      <c r="B1079" s="303">
        <v>0</v>
      </c>
      <c r="C1079" s="303">
        <v>0</v>
      </c>
      <c r="D1079" s="304">
        <f t="shared" si="16"/>
        <v>0</v>
      </c>
      <c r="E1079" s="305">
        <v>45992</v>
      </c>
      <c r="F1079" s="302" t="s">
        <v>69</v>
      </c>
      <c r="G1079" s="302" t="s">
        <v>70</v>
      </c>
      <c r="H1079" s="302" t="s">
        <v>855</v>
      </c>
      <c r="I1079" s="302" t="s">
        <v>235</v>
      </c>
      <c r="J1079" s="302">
        <v>135500</v>
      </c>
      <c r="K1079" s="302" t="s">
        <v>84</v>
      </c>
      <c r="L1079" s="302">
        <v>33819040</v>
      </c>
      <c r="M1079" s="302" t="s">
        <v>1214</v>
      </c>
      <c r="N1079" s="305">
        <v>44469</v>
      </c>
      <c r="O1079" s="305">
        <v>44440</v>
      </c>
      <c r="P1079" s="302" t="s">
        <v>1215</v>
      </c>
    </row>
    <row r="1080" spans="1:16">
      <c r="A1080" s="303">
        <v>0</v>
      </c>
      <c r="B1080" s="303">
        <v>0</v>
      </c>
      <c r="C1080" s="303">
        <v>0</v>
      </c>
      <c r="D1080" s="304">
        <f t="shared" si="16"/>
        <v>0</v>
      </c>
      <c r="E1080" s="305">
        <v>45992</v>
      </c>
      <c r="F1080" s="302" t="s">
        <v>69</v>
      </c>
      <c r="G1080" s="302" t="s">
        <v>70</v>
      </c>
      <c r="H1080" s="302" t="s">
        <v>855</v>
      </c>
      <c r="I1080" s="302" t="s">
        <v>235</v>
      </c>
      <c r="J1080" s="302">
        <v>135500</v>
      </c>
      <c r="K1080" s="302" t="s">
        <v>84</v>
      </c>
      <c r="L1080" s="302">
        <v>37229940</v>
      </c>
      <c r="M1080" s="302" t="s">
        <v>1216</v>
      </c>
      <c r="N1080" s="305">
        <v>44904</v>
      </c>
      <c r="O1080" s="305">
        <v>45047</v>
      </c>
      <c r="P1080" s="302" t="s">
        <v>1217</v>
      </c>
    </row>
    <row r="1081" spans="1:16">
      <c r="A1081" s="303">
        <v>0</v>
      </c>
      <c r="B1081" s="303">
        <v>0</v>
      </c>
      <c r="C1081" s="303">
        <v>0</v>
      </c>
      <c r="D1081" s="304">
        <f t="shared" si="16"/>
        <v>0</v>
      </c>
      <c r="E1081" s="305">
        <v>45992</v>
      </c>
      <c r="F1081" s="302" t="s">
        <v>69</v>
      </c>
      <c r="G1081" s="302" t="s">
        <v>70</v>
      </c>
      <c r="H1081" s="302" t="s">
        <v>855</v>
      </c>
      <c r="I1081" s="302" t="s">
        <v>235</v>
      </c>
      <c r="J1081" s="302">
        <v>135500</v>
      </c>
      <c r="K1081" s="302" t="s">
        <v>84</v>
      </c>
      <c r="L1081" s="302">
        <v>40899250</v>
      </c>
      <c r="M1081" s="302" t="s">
        <v>4294</v>
      </c>
      <c r="N1081" s="305">
        <v>45682</v>
      </c>
      <c r="O1081" s="305">
        <v>45748</v>
      </c>
      <c r="P1081" s="302" t="s">
        <v>4293</v>
      </c>
    </row>
    <row r="1082" spans="1:16">
      <c r="A1082" s="303">
        <v>0</v>
      </c>
      <c r="B1082" s="303">
        <v>0</v>
      </c>
      <c r="C1082" s="303">
        <v>0</v>
      </c>
      <c r="D1082" s="304">
        <f t="shared" si="16"/>
        <v>0</v>
      </c>
      <c r="E1082" s="305">
        <v>45992</v>
      </c>
      <c r="F1082" s="302" t="s">
        <v>69</v>
      </c>
      <c r="G1082" s="302" t="s">
        <v>70</v>
      </c>
      <c r="H1082" s="302" t="s">
        <v>855</v>
      </c>
      <c r="I1082" s="302" t="s">
        <v>235</v>
      </c>
      <c r="J1082" s="302">
        <v>135500</v>
      </c>
      <c r="K1082" s="302" t="s">
        <v>84</v>
      </c>
      <c r="L1082" s="302">
        <v>38204616</v>
      </c>
      <c r="M1082" s="302" t="s">
        <v>1212</v>
      </c>
      <c r="N1082" s="305">
        <v>45198</v>
      </c>
      <c r="O1082" s="305">
        <v>45231</v>
      </c>
      <c r="P1082" s="302" t="s">
        <v>1213</v>
      </c>
    </row>
    <row r="1083" spans="1:16">
      <c r="A1083" s="303">
        <v>0</v>
      </c>
      <c r="B1083" s="303">
        <v>0</v>
      </c>
      <c r="C1083" s="303">
        <v>0</v>
      </c>
      <c r="D1083" s="304">
        <f t="shared" si="16"/>
        <v>0</v>
      </c>
      <c r="E1083" s="305">
        <v>45992</v>
      </c>
      <c r="F1083" s="302" t="s">
        <v>69</v>
      </c>
      <c r="G1083" s="302" t="s">
        <v>70</v>
      </c>
      <c r="H1083" s="302" t="s">
        <v>855</v>
      </c>
      <c r="I1083" s="302" t="s">
        <v>235</v>
      </c>
      <c r="J1083" s="302">
        <v>135500</v>
      </c>
      <c r="K1083" s="302" t="s">
        <v>84</v>
      </c>
      <c r="L1083" s="302">
        <v>35463088</v>
      </c>
      <c r="M1083" s="302" t="s">
        <v>1210</v>
      </c>
      <c r="N1083" s="305">
        <v>44692</v>
      </c>
      <c r="O1083" s="305">
        <v>44682</v>
      </c>
      <c r="P1083" s="302" t="s">
        <v>1211</v>
      </c>
    </row>
    <row r="1084" spans="1:16">
      <c r="A1084" s="303">
        <v>29</v>
      </c>
      <c r="B1084" s="303">
        <v>115580.78</v>
      </c>
      <c r="C1084" s="303">
        <v>3640.343804958</v>
      </c>
      <c r="D1084" s="304">
        <f t="shared" si="16"/>
        <v>111940.436195042</v>
      </c>
      <c r="E1084" s="305">
        <v>45992</v>
      </c>
      <c r="F1084" s="302" t="s">
        <v>69</v>
      </c>
      <c r="G1084" s="302" t="s">
        <v>70</v>
      </c>
      <c r="H1084" s="302" t="s">
        <v>855</v>
      </c>
      <c r="I1084" s="302" t="s">
        <v>235</v>
      </c>
      <c r="J1084" s="302">
        <v>135500</v>
      </c>
      <c r="K1084" s="302" t="s">
        <v>85</v>
      </c>
      <c r="L1084" s="302">
        <v>35951004</v>
      </c>
      <c r="M1084" s="302" t="s">
        <v>867</v>
      </c>
      <c r="N1084" s="305">
        <v>44692</v>
      </c>
      <c r="O1084" s="305">
        <v>44562</v>
      </c>
      <c r="P1084" s="302" t="s">
        <v>1211</v>
      </c>
    </row>
    <row r="1085" spans="1:16">
      <c r="A1085" s="303">
        <v>211</v>
      </c>
      <c r="B1085" s="303">
        <v>114042.15000000001</v>
      </c>
      <c r="C1085" s="303">
        <v>16933.160899440001</v>
      </c>
      <c r="D1085" s="304">
        <f t="shared" si="16"/>
        <v>97108.989100560008</v>
      </c>
      <c r="E1085" s="305">
        <v>45992</v>
      </c>
      <c r="F1085" s="302" t="s">
        <v>69</v>
      </c>
      <c r="G1085" s="302" t="s">
        <v>70</v>
      </c>
      <c r="H1085" s="302" t="s">
        <v>855</v>
      </c>
      <c r="I1085" s="302" t="s">
        <v>235</v>
      </c>
      <c r="J1085" s="302">
        <v>135500</v>
      </c>
      <c r="K1085" s="302" t="s">
        <v>85</v>
      </c>
      <c r="L1085" s="302">
        <v>21751933</v>
      </c>
      <c r="M1085" s="302" t="s">
        <v>867</v>
      </c>
      <c r="N1085" s="305">
        <v>40024</v>
      </c>
      <c r="O1085" s="305">
        <v>39814</v>
      </c>
      <c r="P1085" s="302" t="s">
        <v>880</v>
      </c>
    </row>
    <row r="1086" spans="1:16">
      <c r="A1086" s="303">
        <v>3</v>
      </c>
      <c r="B1086" s="303">
        <v>65272.71</v>
      </c>
      <c r="C1086" s="303">
        <v>2643.2177387228999</v>
      </c>
      <c r="D1086" s="304">
        <f t="shared" si="16"/>
        <v>62629.492261277097</v>
      </c>
      <c r="E1086" s="305">
        <v>45992</v>
      </c>
      <c r="F1086" s="302" t="s">
        <v>69</v>
      </c>
      <c r="G1086" s="302" t="s">
        <v>70</v>
      </c>
      <c r="H1086" s="302" t="s">
        <v>855</v>
      </c>
      <c r="I1086" s="302" t="s">
        <v>235</v>
      </c>
      <c r="J1086" s="302">
        <v>135500</v>
      </c>
      <c r="K1086" s="302" t="s">
        <v>135</v>
      </c>
      <c r="L1086" s="302">
        <v>34777890</v>
      </c>
      <c r="M1086" s="302" t="s">
        <v>872</v>
      </c>
      <c r="N1086" s="305">
        <v>44469</v>
      </c>
      <c r="O1086" s="305">
        <v>44197</v>
      </c>
      <c r="P1086" s="302" t="s">
        <v>1215</v>
      </c>
    </row>
    <row r="1087" spans="1:16">
      <c r="A1087" s="303">
        <v>1</v>
      </c>
      <c r="B1087" s="303">
        <v>23542.99</v>
      </c>
      <c r="C1087" s="303">
        <v>741.51236733899998</v>
      </c>
      <c r="D1087" s="304">
        <f t="shared" si="16"/>
        <v>22801.477632661001</v>
      </c>
      <c r="E1087" s="305">
        <v>45992</v>
      </c>
      <c r="F1087" s="302" t="s">
        <v>69</v>
      </c>
      <c r="G1087" s="302" t="s">
        <v>70</v>
      </c>
      <c r="H1087" s="302" t="s">
        <v>855</v>
      </c>
      <c r="I1087" s="302" t="s">
        <v>235</v>
      </c>
      <c r="J1087" s="302">
        <v>135500</v>
      </c>
      <c r="K1087" s="302" t="s">
        <v>135</v>
      </c>
      <c r="L1087" s="302">
        <v>37571174</v>
      </c>
      <c r="M1087" s="302" t="s">
        <v>1219</v>
      </c>
      <c r="N1087" s="305">
        <v>44904</v>
      </c>
      <c r="O1087" s="305">
        <v>44927</v>
      </c>
      <c r="P1087" s="302" t="s">
        <v>1217</v>
      </c>
    </row>
    <row r="1088" spans="1:16">
      <c r="A1088" s="303">
        <v>1</v>
      </c>
      <c r="B1088" s="303">
        <v>47556.160000000003</v>
      </c>
      <c r="C1088" s="303">
        <v>7061.2147266559996</v>
      </c>
      <c r="D1088" s="304">
        <f t="shared" si="16"/>
        <v>40494.945273344005</v>
      </c>
      <c r="E1088" s="305">
        <v>45992</v>
      </c>
      <c r="F1088" s="302" t="s">
        <v>69</v>
      </c>
      <c r="G1088" s="302" t="s">
        <v>70</v>
      </c>
      <c r="H1088" s="302" t="s">
        <v>855</v>
      </c>
      <c r="I1088" s="302" t="s">
        <v>235</v>
      </c>
      <c r="J1088" s="302">
        <v>135500</v>
      </c>
      <c r="K1088" s="302" t="s">
        <v>135</v>
      </c>
      <c r="L1088" s="302">
        <v>21751854</v>
      </c>
      <c r="M1088" s="302" t="s">
        <v>1218</v>
      </c>
      <c r="N1088" s="305">
        <v>40024</v>
      </c>
      <c r="O1088" s="305">
        <v>39814</v>
      </c>
      <c r="P1088" s="302" t="s">
        <v>880</v>
      </c>
    </row>
    <row r="1089" spans="1:16">
      <c r="A1089" s="303">
        <v>1</v>
      </c>
      <c r="B1089" s="303">
        <v>51276.480000000003</v>
      </c>
      <c r="C1089" s="303">
        <v>1153.5777386207999</v>
      </c>
      <c r="D1089" s="304">
        <f t="shared" si="16"/>
        <v>50122.902261379204</v>
      </c>
      <c r="E1089" s="305">
        <v>45992</v>
      </c>
      <c r="F1089" s="302" t="s">
        <v>69</v>
      </c>
      <c r="G1089" s="302" t="s">
        <v>70</v>
      </c>
      <c r="H1089" s="302" t="s">
        <v>855</v>
      </c>
      <c r="I1089" s="302" t="s">
        <v>235</v>
      </c>
      <c r="J1089" s="302">
        <v>135500</v>
      </c>
      <c r="K1089" s="302" t="s">
        <v>135</v>
      </c>
      <c r="L1089" s="302">
        <v>38666867</v>
      </c>
      <c r="M1089" s="302" t="s">
        <v>872</v>
      </c>
      <c r="N1089" s="305">
        <v>45198</v>
      </c>
      <c r="O1089" s="305">
        <v>44927</v>
      </c>
      <c r="P1089" s="302" t="s">
        <v>1213</v>
      </c>
    </row>
    <row r="1090" spans="1:16">
      <c r="A1090" s="303">
        <v>73</v>
      </c>
      <c r="B1090" s="303">
        <v>20786.670000000002</v>
      </c>
      <c r="C1090" s="303">
        <v>10942.825424782499</v>
      </c>
      <c r="D1090" s="304">
        <f t="shared" si="16"/>
        <v>9843.844575217503</v>
      </c>
      <c r="E1090" s="305">
        <v>45992</v>
      </c>
      <c r="F1090" s="302" t="s">
        <v>69</v>
      </c>
      <c r="G1090" s="302" t="s">
        <v>70</v>
      </c>
      <c r="H1090" s="302" t="s">
        <v>855</v>
      </c>
      <c r="I1090" s="302" t="s">
        <v>235</v>
      </c>
      <c r="J1090" s="302">
        <v>135500</v>
      </c>
      <c r="K1090" s="302" t="s">
        <v>86</v>
      </c>
      <c r="L1090" s="302">
        <v>21751590</v>
      </c>
      <c r="M1090" s="302" t="s">
        <v>885</v>
      </c>
      <c r="N1090" s="305">
        <v>24654</v>
      </c>
      <c r="O1090" s="305">
        <v>24654</v>
      </c>
      <c r="P1090" s="302" t="s">
        <v>880</v>
      </c>
    </row>
    <row r="1091" spans="1:16">
      <c r="A1091" s="303">
        <v>3</v>
      </c>
      <c r="B1091" s="303">
        <v>850.19</v>
      </c>
      <c r="C1091" s="303">
        <v>126.237571504</v>
      </c>
      <c r="D1091" s="304">
        <f t="shared" ref="D1091:D1154" si="17">+B1091-C1091</f>
        <v>723.95242849600004</v>
      </c>
      <c r="E1091" s="305">
        <v>45992</v>
      </c>
      <c r="F1091" s="302" t="s">
        <v>69</v>
      </c>
      <c r="G1091" s="302" t="s">
        <v>70</v>
      </c>
      <c r="H1091" s="302" t="s">
        <v>855</v>
      </c>
      <c r="I1091" s="302" t="s">
        <v>235</v>
      </c>
      <c r="J1091" s="302">
        <v>135500</v>
      </c>
      <c r="K1091" s="302" t="s">
        <v>86</v>
      </c>
      <c r="L1091" s="302">
        <v>21751765</v>
      </c>
      <c r="M1091" s="302" t="s">
        <v>905</v>
      </c>
      <c r="N1091" s="305">
        <v>40024</v>
      </c>
      <c r="O1091" s="305">
        <v>40057</v>
      </c>
      <c r="P1091" s="302" t="s">
        <v>880</v>
      </c>
    </row>
    <row r="1092" spans="1:16">
      <c r="A1092" s="303">
        <v>3</v>
      </c>
      <c r="B1092" s="303">
        <v>5400.4400000000005</v>
      </c>
      <c r="C1092" s="303">
        <v>801.86597190400005</v>
      </c>
      <c r="D1092" s="304">
        <f t="shared" si="17"/>
        <v>4598.5740280960008</v>
      </c>
      <c r="E1092" s="305">
        <v>45992</v>
      </c>
      <c r="F1092" s="302" t="s">
        <v>69</v>
      </c>
      <c r="G1092" s="302" t="s">
        <v>70</v>
      </c>
      <c r="H1092" s="302" t="s">
        <v>855</v>
      </c>
      <c r="I1092" s="302" t="s">
        <v>235</v>
      </c>
      <c r="J1092" s="302">
        <v>135500</v>
      </c>
      <c r="K1092" s="302" t="s">
        <v>86</v>
      </c>
      <c r="L1092" s="302">
        <v>21751722</v>
      </c>
      <c r="M1092" s="302" t="s">
        <v>905</v>
      </c>
      <c r="N1092" s="305">
        <v>40024</v>
      </c>
      <c r="O1092" s="305">
        <v>39814</v>
      </c>
      <c r="P1092" s="302" t="s">
        <v>880</v>
      </c>
    </row>
    <row r="1093" spans="1:16">
      <c r="A1093" s="303">
        <v>1</v>
      </c>
      <c r="B1093" s="303">
        <v>112140.16</v>
      </c>
      <c r="C1093" s="303">
        <v>16650.750381056001</v>
      </c>
      <c r="D1093" s="304">
        <f t="shared" si="17"/>
        <v>95489.409618944002</v>
      </c>
      <c r="E1093" s="305">
        <v>45992</v>
      </c>
      <c r="F1093" s="302" t="s">
        <v>69</v>
      </c>
      <c r="G1093" s="302" t="s">
        <v>70</v>
      </c>
      <c r="H1093" s="302" t="s">
        <v>855</v>
      </c>
      <c r="I1093" s="302" t="s">
        <v>235</v>
      </c>
      <c r="J1093" s="302">
        <v>135500</v>
      </c>
      <c r="K1093" s="302" t="s">
        <v>111</v>
      </c>
      <c r="L1093" s="302">
        <v>21751703</v>
      </c>
      <c r="M1093" s="302" t="s">
        <v>1220</v>
      </c>
      <c r="N1093" s="305">
        <v>40024</v>
      </c>
      <c r="O1093" s="305">
        <v>40057</v>
      </c>
      <c r="P1093" s="302" t="s">
        <v>880</v>
      </c>
    </row>
    <row r="1094" spans="1:16">
      <c r="A1094" s="303">
        <v>3</v>
      </c>
      <c r="B1094" s="303">
        <v>135839.95000000001</v>
      </c>
      <c r="C1094" s="303">
        <v>20169.733119920002</v>
      </c>
      <c r="D1094" s="304">
        <f t="shared" si="17"/>
        <v>115670.21688008001</v>
      </c>
      <c r="E1094" s="305">
        <v>45992</v>
      </c>
      <c r="F1094" s="302" t="s">
        <v>69</v>
      </c>
      <c r="G1094" s="302" t="s">
        <v>70</v>
      </c>
      <c r="H1094" s="302" t="s">
        <v>855</v>
      </c>
      <c r="I1094" s="302" t="s">
        <v>235</v>
      </c>
      <c r="J1094" s="302">
        <v>135500</v>
      </c>
      <c r="K1094" s="302" t="s">
        <v>111</v>
      </c>
      <c r="L1094" s="302">
        <v>21751737</v>
      </c>
      <c r="M1094" s="302" t="s">
        <v>1220</v>
      </c>
      <c r="N1094" s="305">
        <v>40024</v>
      </c>
      <c r="O1094" s="305">
        <v>40057</v>
      </c>
      <c r="P1094" s="302" t="s">
        <v>880</v>
      </c>
    </row>
    <row r="1095" spans="1:16">
      <c r="A1095" s="303">
        <v>3</v>
      </c>
      <c r="B1095" s="303">
        <v>139146.69</v>
      </c>
      <c r="C1095" s="303">
        <v>20660.723165904001</v>
      </c>
      <c r="D1095" s="304">
        <f t="shared" si="17"/>
        <v>118485.96683409601</v>
      </c>
      <c r="E1095" s="305">
        <v>45992</v>
      </c>
      <c r="F1095" s="302" t="s">
        <v>69</v>
      </c>
      <c r="G1095" s="302" t="s">
        <v>70</v>
      </c>
      <c r="H1095" s="302" t="s">
        <v>855</v>
      </c>
      <c r="I1095" s="302" t="s">
        <v>235</v>
      </c>
      <c r="J1095" s="302">
        <v>135500</v>
      </c>
      <c r="K1095" s="302" t="s">
        <v>88</v>
      </c>
      <c r="L1095" s="302">
        <v>21751833</v>
      </c>
      <c r="M1095" s="302" t="s">
        <v>1221</v>
      </c>
      <c r="N1095" s="305">
        <v>40024</v>
      </c>
      <c r="O1095" s="305">
        <v>39814</v>
      </c>
      <c r="P1095" s="302" t="s">
        <v>880</v>
      </c>
    </row>
    <row r="1096" spans="1:16">
      <c r="A1096" s="303">
        <v>3</v>
      </c>
      <c r="B1096" s="303">
        <v>117839.31</v>
      </c>
      <c r="C1096" s="303">
        <v>17496.969291695998</v>
      </c>
      <c r="D1096" s="304">
        <f t="shared" si="17"/>
        <v>100342.34070830399</v>
      </c>
      <c r="E1096" s="305">
        <v>45992</v>
      </c>
      <c r="F1096" s="302" t="s">
        <v>69</v>
      </c>
      <c r="G1096" s="302" t="s">
        <v>70</v>
      </c>
      <c r="H1096" s="302" t="s">
        <v>855</v>
      </c>
      <c r="I1096" s="302" t="s">
        <v>235</v>
      </c>
      <c r="J1096" s="302">
        <v>135500</v>
      </c>
      <c r="K1096" s="302" t="s">
        <v>88</v>
      </c>
      <c r="L1096" s="302">
        <v>21751715</v>
      </c>
      <c r="M1096" s="302" t="s">
        <v>1222</v>
      </c>
      <c r="N1096" s="305">
        <v>40024</v>
      </c>
      <c r="O1096" s="305">
        <v>40057</v>
      </c>
      <c r="P1096" s="302" t="s">
        <v>880</v>
      </c>
    </row>
    <row r="1097" spans="1:16">
      <c r="A1097" s="303">
        <v>15</v>
      </c>
      <c r="B1097" s="303">
        <v>530272.06000000006</v>
      </c>
      <c r="C1097" s="303">
        <v>78735.643904095996</v>
      </c>
      <c r="D1097" s="304">
        <f t="shared" si="17"/>
        <v>451536.41609590407</v>
      </c>
      <c r="E1097" s="305">
        <v>45992</v>
      </c>
      <c r="F1097" s="302" t="s">
        <v>69</v>
      </c>
      <c r="G1097" s="302" t="s">
        <v>70</v>
      </c>
      <c r="H1097" s="302" t="s">
        <v>855</v>
      </c>
      <c r="I1097" s="302" t="s">
        <v>235</v>
      </c>
      <c r="J1097" s="302">
        <v>135500</v>
      </c>
      <c r="K1097" s="302" t="s">
        <v>93</v>
      </c>
      <c r="L1097" s="302">
        <v>21751861</v>
      </c>
      <c r="M1097" s="302" t="s">
        <v>1223</v>
      </c>
      <c r="N1097" s="305">
        <v>40024</v>
      </c>
      <c r="O1097" s="305">
        <v>40057</v>
      </c>
      <c r="P1097" s="302" t="s">
        <v>880</v>
      </c>
    </row>
    <row r="1098" spans="1:16">
      <c r="A1098" s="303">
        <v>15</v>
      </c>
      <c r="B1098" s="303">
        <v>140540.12</v>
      </c>
      <c r="C1098" s="303">
        <v>20867.621881791998</v>
      </c>
      <c r="D1098" s="304">
        <f t="shared" si="17"/>
        <v>119672.49811820799</v>
      </c>
      <c r="E1098" s="305">
        <v>45992</v>
      </c>
      <c r="F1098" s="302" t="s">
        <v>69</v>
      </c>
      <c r="G1098" s="302" t="s">
        <v>70</v>
      </c>
      <c r="H1098" s="302" t="s">
        <v>855</v>
      </c>
      <c r="I1098" s="302" t="s">
        <v>235</v>
      </c>
      <c r="J1098" s="302">
        <v>135500</v>
      </c>
      <c r="K1098" s="302" t="s">
        <v>93</v>
      </c>
      <c r="L1098" s="302">
        <v>21751744</v>
      </c>
      <c r="M1098" s="302" t="s">
        <v>1223</v>
      </c>
      <c r="N1098" s="305">
        <v>40024</v>
      </c>
      <c r="O1098" s="305">
        <v>40057</v>
      </c>
      <c r="P1098" s="302" t="s">
        <v>880</v>
      </c>
    </row>
    <row r="1099" spans="1:16">
      <c r="A1099" s="303">
        <v>18</v>
      </c>
      <c r="B1099" s="303">
        <v>808049.66</v>
      </c>
      <c r="C1099" s="303">
        <v>119980.50639625599</v>
      </c>
      <c r="D1099" s="304">
        <f t="shared" si="17"/>
        <v>688069.15360374399</v>
      </c>
      <c r="E1099" s="305">
        <v>45992</v>
      </c>
      <c r="F1099" s="302" t="s">
        <v>69</v>
      </c>
      <c r="G1099" s="302" t="s">
        <v>70</v>
      </c>
      <c r="H1099" s="302" t="s">
        <v>855</v>
      </c>
      <c r="I1099" s="302" t="s">
        <v>235</v>
      </c>
      <c r="J1099" s="302">
        <v>135500</v>
      </c>
      <c r="K1099" s="302" t="s">
        <v>94</v>
      </c>
      <c r="L1099" s="302">
        <v>21751812</v>
      </c>
      <c r="M1099" s="302" t="s">
        <v>1060</v>
      </c>
      <c r="N1099" s="305">
        <v>40024</v>
      </c>
      <c r="O1099" s="305">
        <v>40057</v>
      </c>
      <c r="P1099" s="302" t="s">
        <v>880</v>
      </c>
    </row>
    <row r="1100" spans="1:16">
      <c r="A1100" s="303">
        <v>54</v>
      </c>
      <c r="B1100" s="303">
        <v>1042453.21</v>
      </c>
      <c r="C1100" s="303">
        <v>154785.12054593599</v>
      </c>
      <c r="D1100" s="304">
        <f t="shared" si="17"/>
        <v>887668.08945406391</v>
      </c>
      <c r="E1100" s="305">
        <v>45992</v>
      </c>
      <c r="F1100" s="302" t="s">
        <v>69</v>
      </c>
      <c r="G1100" s="302" t="s">
        <v>70</v>
      </c>
      <c r="H1100" s="302" t="s">
        <v>855</v>
      </c>
      <c r="I1100" s="302" t="s">
        <v>235</v>
      </c>
      <c r="J1100" s="302">
        <v>135500</v>
      </c>
      <c r="K1100" s="302" t="s">
        <v>112</v>
      </c>
      <c r="L1100" s="302">
        <v>21751758</v>
      </c>
      <c r="M1100" s="302" t="s">
        <v>1022</v>
      </c>
      <c r="N1100" s="305">
        <v>40024</v>
      </c>
      <c r="O1100" s="305">
        <v>40057</v>
      </c>
      <c r="P1100" s="302" t="s">
        <v>880</v>
      </c>
    </row>
    <row r="1101" spans="1:16">
      <c r="A1101" s="303">
        <v>68</v>
      </c>
      <c r="B1101" s="303">
        <v>960064.59</v>
      </c>
      <c r="C1101" s="303">
        <v>142551.926426544</v>
      </c>
      <c r="D1101" s="304">
        <f t="shared" si="17"/>
        <v>817512.663573456</v>
      </c>
      <c r="E1101" s="305">
        <v>45992</v>
      </c>
      <c r="F1101" s="302" t="s">
        <v>69</v>
      </c>
      <c r="G1101" s="302" t="s">
        <v>70</v>
      </c>
      <c r="H1101" s="302" t="s">
        <v>855</v>
      </c>
      <c r="I1101" s="302" t="s">
        <v>235</v>
      </c>
      <c r="J1101" s="302">
        <v>135500</v>
      </c>
      <c r="K1101" s="302" t="s">
        <v>89</v>
      </c>
      <c r="L1101" s="302">
        <v>21751875</v>
      </c>
      <c r="M1101" s="302" t="s">
        <v>1061</v>
      </c>
      <c r="N1101" s="305">
        <v>40024</v>
      </c>
      <c r="O1101" s="305">
        <v>40057</v>
      </c>
      <c r="P1101" s="302" t="s">
        <v>880</v>
      </c>
    </row>
    <row r="1102" spans="1:16">
      <c r="A1102" s="303">
        <v>51</v>
      </c>
      <c r="B1102" s="303">
        <v>387813.49</v>
      </c>
      <c r="C1102" s="303">
        <v>57583.167496784001</v>
      </c>
      <c r="D1102" s="304">
        <f t="shared" si="17"/>
        <v>330230.32250321598</v>
      </c>
      <c r="E1102" s="305">
        <v>45992</v>
      </c>
      <c r="F1102" s="302" t="s">
        <v>69</v>
      </c>
      <c r="G1102" s="302" t="s">
        <v>70</v>
      </c>
      <c r="H1102" s="302" t="s">
        <v>855</v>
      </c>
      <c r="I1102" s="302" t="s">
        <v>235</v>
      </c>
      <c r="J1102" s="302">
        <v>135500</v>
      </c>
      <c r="K1102" s="302" t="s">
        <v>113</v>
      </c>
      <c r="L1102" s="302">
        <v>21751784</v>
      </c>
      <c r="M1102" s="302" t="s">
        <v>1024</v>
      </c>
      <c r="N1102" s="305">
        <v>40024</v>
      </c>
      <c r="O1102" s="305">
        <v>40057</v>
      </c>
      <c r="P1102" s="302" t="s">
        <v>880</v>
      </c>
    </row>
    <row r="1103" spans="1:16">
      <c r="A1103" s="303">
        <v>18</v>
      </c>
      <c r="B1103" s="303">
        <v>277218.67</v>
      </c>
      <c r="C1103" s="303">
        <v>41161.871671471999</v>
      </c>
      <c r="D1103" s="304">
        <f t="shared" si="17"/>
        <v>236056.79832852798</v>
      </c>
      <c r="E1103" s="305">
        <v>45992</v>
      </c>
      <c r="F1103" s="302" t="s">
        <v>69</v>
      </c>
      <c r="G1103" s="302" t="s">
        <v>70</v>
      </c>
      <c r="H1103" s="302" t="s">
        <v>855</v>
      </c>
      <c r="I1103" s="302" t="s">
        <v>235</v>
      </c>
      <c r="J1103" s="302">
        <v>135500</v>
      </c>
      <c r="K1103" s="302" t="s">
        <v>114</v>
      </c>
      <c r="L1103" s="302">
        <v>21751689</v>
      </c>
      <c r="M1103" s="302" t="s">
        <v>1027</v>
      </c>
      <c r="N1103" s="305">
        <v>40024</v>
      </c>
      <c r="O1103" s="305">
        <v>40057</v>
      </c>
      <c r="P1103" s="302" t="s">
        <v>880</v>
      </c>
    </row>
    <row r="1104" spans="1:16">
      <c r="A1104" s="303">
        <v>6</v>
      </c>
      <c r="B1104" s="303">
        <v>258572.18</v>
      </c>
      <c r="C1104" s="303">
        <v>38393.211001887998</v>
      </c>
      <c r="D1104" s="304">
        <f t="shared" si="17"/>
        <v>220178.96899811199</v>
      </c>
      <c r="E1104" s="305">
        <v>45992</v>
      </c>
      <c r="F1104" s="302" t="s">
        <v>69</v>
      </c>
      <c r="G1104" s="302" t="s">
        <v>70</v>
      </c>
      <c r="H1104" s="302" t="s">
        <v>855</v>
      </c>
      <c r="I1104" s="302" t="s">
        <v>235</v>
      </c>
      <c r="J1104" s="302">
        <v>135500</v>
      </c>
      <c r="K1104" s="302" t="s">
        <v>115</v>
      </c>
      <c r="L1104" s="302">
        <v>21751798</v>
      </c>
      <c r="M1104" s="302" t="s">
        <v>1224</v>
      </c>
      <c r="N1104" s="305">
        <v>40024</v>
      </c>
      <c r="O1104" s="305">
        <v>40057</v>
      </c>
      <c r="P1104" s="302" t="s">
        <v>880</v>
      </c>
    </row>
    <row r="1105" spans="1:16">
      <c r="A1105" s="303">
        <v>6</v>
      </c>
      <c r="B1105" s="303">
        <v>140705.29</v>
      </c>
      <c r="C1105" s="303">
        <v>20892.146587664</v>
      </c>
      <c r="D1105" s="304">
        <f t="shared" si="17"/>
        <v>119813.14341233601</v>
      </c>
      <c r="E1105" s="305">
        <v>45992</v>
      </c>
      <c r="F1105" s="302" t="s">
        <v>69</v>
      </c>
      <c r="G1105" s="302" t="s">
        <v>70</v>
      </c>
      <c r="H1105" s="302" t="s">
        <v>855</v>
      </c>
      <c r="I1105" s="302" t="s">
        <v>235</v>
      </c>
      <c r="J1105" s="302">
        <v>135500</v>
      </c>
      <c r="K1105" s="302" t="s">
        <v>196</v>
      </c>
      <c r="L1105" s="302">
        <v>21751791</v>
      </c>
      <c r="M1105" s="302" t="s">
        <v>1225</v>
      </c>
      <c r="N1105" s="305">
        <v>40024</v>
      </c>
      <c r="O1105" s="305">
        <v>40057</v>
      </c>
      <c r="P1105" s="302" t="s">
        <v>880</v>
      </c>
    </row>
    <row r="1106" spans="1:16">
      <c r="A1106" s="303">
        <v>179</v>
      </c>
      <c r="B1106" s="303">
        <v>145106.48000000001</v>
      </c>
      <c r="C1106" s="303">
        <v>33077.548852522399</v>
      </c>
      <c r="D1106" s="304">
        <f t="shared" si="17"/>
        <v>112028.93114747762</v>
      </c>
      <c r="E1106" s="305">
        <v>45992</v>
      </c>
      <c r="F1106" s="302" t="s">
        <v>69</v>
      </c>
      <c r="G1106" s="302" t="s">
        <v>70</v>
      </c>
      <c r="H1106" s="302" t="s">
        <v>855</v>
      </c>
      <c r="I1106" s="302" t="s">
        <v>235</v>
      </c>
      <c r="J1106" s="302">
        <v>135600</v>
      </c>
      <c r="K1106" s="302" t="s">
        <v>101</v>
      </c>
      <c r="L1106" s="302">
        <v>21751751</v>
      </c>
      <c r="M1106" s="302" t="s">
        <v>1226</v>
      </c>
      <c r="N1106" s="305">
        <v>40024</v>
      </c>
      <c r="O1106" s="305">
        <v>39814</v>
      </c>
      <c r="P1106" s="302" t="s">
        <v>880</v>
      </c>
    </row>
    <row r="1107" spans="1:16">
      <c r="A1107" s="303">
        <v>4850</v>
      </c>
      <c r="B1107" s="303">
        <v>115141.53</v>
      </c>
      <c r="C1107" s="303">
        <v>26246.929727253901</v>
      </c>
      <c r="D1107" s="304">
        <f t="shared" si="17"/>
        <v>88894.600272746102</v>
      </c>
      <c r="E1107" s="305">
        <v>45992</v>
      </c>
      <c r="F1107" s="302" t="s">
        <v>69</v>
      </c>
      <c r="G1107" s="302" t="s">
        <v>70</v>
      </c>
      <c r="H1107" s="302" t="s">
        <v>855</v>
      </c>
      <c r="I1107" s="302" t="s">
        <v>235</v>
      </c>
      <c r="J1107" s="302">
        <v>135600</v>
      </c>
      <c r="K1107" s="302" t="s">
        <v>188</v>
      </c>
      <c r="L1107" s="302">
        <v>21751911</v>
      </c>
      <c r="M1107" s="302" t="s">
        <v>1034</v>
      </c>
      <c r="N1107" s="305">
        <v>40024</v>
      </c>
      <c r="O1107" s="305">
        <v>39814</v>
      </c>
      <c r="P1107" s="302" t="s">
        <v>880</v>
      </c>
    </row>
    <row r="1108" spans="1:16">
      <c r="A1108" s="303">
        <v>283</v>
      </c>
      <c r="B1108" s="303">
        <v>5341.2300000000005</v>
      </c>
      <c r="C1108" s="303">
        <v>1217.5527671648999</v>
      </c>
      <c r="D1108" s="304">
        <f t="shared" si="17"/>
        <v>4123.6772328351008</v>
      </c>
      <c r="E1108" s="305">
        <v>45992</v>
      </c>
      <c r="F1108" s="302" t="s">
        <v>69</v>
      </c>
      <c r="G1108" s="302" t="s">
        <v>70</v>
      </c>
      <c r="H1108" s="302" t="s">
        <v>855</v>
      </c>
      <c r="I1108" s="302" t="s">
        <v>235</v>
      </c>
      <c r="J1108" s="302">
        <v>135600</v>
      </c>
      <c r="K1108" s="302" t="s">
        <v>103</v>
      </c>
      <c r="L1108" s="302">
        <v>21751890</v>
      </c>
      <c r="M1108" s="302" t="s">
        <v>1119</v>
      </c>
      <c r="N1108" s="305">
        <v>40024</v>
      </c>
      <c r="O1108" s="305">
        <v>39814</v>
      </c>
      <c r="P1108" s="302" t="s">
        <v>880</v>
      </c>
    </row>
    <row r="1109" spans="1:16">
      <c r="A1109" s="303">
        <v>480323</v>
      </c>
      <c r="B1109" s="303">
        <v>4026352.87</v>
      </c>
      <c r="C1109" s="303">
        <v>917821.7523774181</v>
      </c>
      <c r="D1109" s="304">
        <f t="shared" si="17"/>
        <v>3108531.1176225822</v>
      </c>
      <c r="E1109" s="305">
        <v>45992</v>
      </c>
      <c r="F1109" s="302" t="s">
        <v>69</v>
      </c>
      <c r="G1109" s="302" t="s">
        <v>70</v>
      </c>
      <c r="H1109" s="302" t="s">
        <v>855</v>
      </c>
      <c r="I1109" s="302" t="s">
        <v>235</v>
      </c>
      <c r="J1109" s="302">
        <v>135600</v>
      </c>
      <c r="K1109" s="302" t="s">
        <v>236</v>
      </c>
      <c r="L1109" s="302">
        <v>21751897</v>
      </c>
      <c r="M1109" s="302" t="s">
        <v>1227</v>
      </c>
      <c r="N1109" s="305">
        <v>40024</v>
      </c>
      <c r="O1109" s="305">
        <v>39814</v>
      </c>
      <c r="P1109" s="302" t="s">
        <v>880</v>
      </c>
    </row>
    <row r="1110" spans="1:16">
      <c r="A1110" s="303">
        <v>2378</v>
      </c>
      <c r="B1110" s="303">
        <v>1672455.67</v>
      </c>
      <c r="C1110" s="303">
        <v>381242.34099058213</v>
      </c>
      <c r="D1110" s="304">
        <f t="shared" si="17"/>
        <v>1291213.3290094179</v>
      </c>
      <c r="E1110" s="305">
        <v>45992</v>
      </c>
      <c r="F1110" s="302" t="s">
        <v>69</v>
      </c>
      <c r="G1110" s="302" t="s">
        <v>70</v>
      </c>
      <c r="H1110" s="302" t="s">
        <v>855</v>
      </c>
      <c r="I1110" s="302" t="s">
        <v>235</v>
      </c>
      <c r="J1110" s="302">
        <v>135600</v>
      </c>
      <c r="K1110" s="302" t="s">
        <v>192</v>
      </c>
      <c r="L1110" s="302">
        <v>21751847</v>
      </c>
      <c r="M1110" s="302" t="s">
        <v>1228</v>
      </c>
      <c r="N1110" s="305">
        <v>40024</v>
      </c>
      <c r="O1110" s="305">
        <v>39814</v>
      </c>
      <c r="P1110" s="302" t="s">
        <v>880</v>
      </c>
    </row>
    <row r="1111" spans="1:16">
      <c r="A1111" s="303">
        <v>12</v>
      </c>
      <c r="B1111" s="303">
        <v>2132.42</v>
      </c>
      <c r="C1111" s="303">
        <v>486.09287968460001</v>
      </c>
      <c r="D1111" s="304">
        <f t="shared" si="17"/>
        <v>1646.3271203154</v>
      </c>
      <c r="E1111" s="305">
        <v>45992</v>
      </c>
      <c r="F1111" s="302" t="s">
        <v>69</v>
      </c>
      <c r="G1111" s="302" t="s">
        <v>70</v>
      </c>
      <c r="H1111" s="302" t="s">
        <v>855</v>
      </c>
      <c r="I1111" s="302" t="s">
        <v>235</v>
      </c>
      <c r="J1111" s="302">
        <v>135600</v>
      </c>
      <c r="K1111" s="302" t="s">
        <v>207</v>
      </c>
      <c r="L1111" s="302">
        <v>21751940</v>
      </c>
      <c r="M1111" s="302" t="s">
        <v>1229</v>
      </c>
      <c r="N1111" s="305">
        <v>40024</v>
      </c>
      <c r="O1111" s="305">
        <v>39814</v>
      </c>
      <c r="P1111" s="302" t="s">
        <v>880</v>
      </c>
    </row>
    <row r="1112" spans="1:16">
      <c r="A1112" s="303">
        <v>4145</v>
      </c>
      <c r="B1112" s="303">
        <v>1716646.06</v>
      </c>
      <c r="C1112" s="303">
        <v>391315.7008021978</v>
      </c>
      <c r="D1112" s="304">
        <f t="shared" si="17"/>
        <v>1325330.3591978024</v>
      </c>
      <c r="E1112" s="305">
        <v>45992</v>
      </c>
      <c r="F1112" s="302" t="s">
        <v>69</v>
      </c>
      <c r="G1112" s="302" t="s">
        <v>70</v>
      </c>
      <c r="H1112" s="302" t="s">
        <v>855</v>
      </c>
      <c r="I1112" s="302" t="s">
        <v>235</v>
      </c>
      <c r="J1112" s="302">
        <v>135600</v>
      </c>
      <c r="K1112" s="302" t="s">
        <v>170</v>
      </c>
      <c r="L1112" s="302">
        <v>21751918</v>
      </c>
      <c r="M1112" s="302" t="s">
        <v>908</v>
      </c>
      <c r="N1112" s="305">
        <v>40024</v>
      </c>
      <c r="O1112" s="305">
        <v>39814</v>
      </c>
      <c r="P1112" s="302" t="s">
        <v>880</v>
      </c>
    </row>
    <row r="1113" spans="1:16">
      <c r="A1113" s="303">
        <v>13805</v>
      </c>
      <c r="B1113" s="303">
        <v>3835.32</v>
      </c>
      <c r="C1113" s="303">
        <v>874.27511621159999</v>
      </c>
      <c r="D1113" s="304">
        <f t="shared" si="17"/>
        <v>2961.0448837884001</v>
      </c>
      <c r="E1113" s="305">
        <v>45992</v>
      </c>
      <c r="F1113" s="302" t="s">
        <v>69</v>
      </c>
      <c r="G1113" s="302" t="s">
        <v>70</v>
      </c>
      <c r="H1113" s="302" t="s">
        <v>855</v>
      </c>
      <c r="I1113" s="302" t="s">
        <v>235</v>
      </c>
      <c r="J1113" s="302">
        <v>135600</v>
      </c>
      <c r="K1113" s="302" t="s">
        <v>99</v>
      </c>
      <c r="L1113" s="302">
        <v>21751729</v>
      </c>
      <c r="M1113" s="302" t="s">
        <v>876</v>
      </c>
      <c r="N1113" s="305">
        <v>40024</v>
      </c>
      <c r="O1113" s="305">
        <v>39814</v>
      </c>
      <c r="P1113" s="302" t="s">
        <v>880</v>
      </c>
    </row>
    <row r="1114" spans="1:16">
      <c r="A1114" s="303">
        <v>55436</v>
      </c>
      <c r="B1114" s="303">
        <v>5485.9000000000005</v>
      </c>
      <c r="C1114" s="303">
        <v>6783.1800128470004</v>
      </c>
      <c r="D1114" s="304">
        <f t="shared" si="17"/>
        <v>-1297.2800128469999</v>
      </c>
      <c r="E1114" s="305">
        <v>45992</v>
      </c>
      <c r="F1114" s="302" t="s">
        <v>69</v>
      </c>
      <c r="G1114" s="302" t="s">
        <v>70</v>
      </c>
      <c r="H1114" s="302" t="s">
        <v>855</v>
      </c>
      <c r="I1114" s="302" t="s">
        <v>235</v>
      </c>
      <c r="J1114" s="302">
        <v>135600</v>
      </c>
      <c r="K1114" s="302" t="s">
        <v>99</v>
      </c>
      <c r="L1114" s="302">
        <v>21751555</v>
      </c>
      <c r="M1114" s="302" t="s">
        <v>887</v>
      </c>
      <c r="N1114" s="305">
        <v>13332</v>
      </c>
      <c r="O1114" s="305">
        <v>13332</v>
      </c>
      <c r="P1114" s="302" t="s">
        <v>880</v>
      </c>
    </row>
    <row r="1115" spans="1:16">
      <c r="A1115" s="303">
        <v>32184</v>
      </c>
      <c r="B1115" s="303">
        <v>4100.3900000000003</v>
      </c>
      <c r="C1115" s="303">
        <v>3313.9286783799002</v>
      </c>
      <c r="D1115" s="304">
        <f t="shared" si="17"/>
        <v>786.46132162010008</v>
      </c>
      <c r="E1115" s="305">
        <v>45992</v>
      </c>
      <c r="F1115" s="302" t="s">
        <v>69</v>
      </c>
      <c r="G1115" s="302" t="s">
        <v>70</v>
      </c>
      <c r="H1115" s="302" t="s">
        <v>855</v>
      </c>
      <c r="I1115" s="302" t="s">
        <v>235</v>
      </c>
      <c r="J1115" s="302">
        <v>135600</v>
      </c>
      <c r="K1115" s="302" t="s">
        <v>99</v>
      </c>
      <c r="L1115" s="302">
        <v>21751583</v>
      </c>
      <c r="M1115" s="302" t="s">
        <v>973</v>
      </c>
      <c r="N1115" s="305">
        <v>24654</v>
      </c>
      <c r="O1115" s="305">
        <v>24654</v>
      </c>
      <c r="P1115" s="302" t="s">
        <v>880</v>
      </c>
    </row>
    <row r="1116" spans="1:16">
      <c r="A1116" s="303">
        <v>19095</v>
      </c>
      <c r="B1116" s="303">
        <v>2650.7200000000003</v>
      </c>
      <c r="C1116" s="303">
        <v>2215.5523578880002</v>
      </c>
      <c r="D1116" s="304">
        <f t="shared" si="17"/>
        <v>435.16764211200007</v>
      </c>
      <c r="E1116" s="305">
        <v>45992</v>
      </c>
      <c r="F1116" s="302" t="s">
        <v>69</v>
      </c>
      <c r="G1116" s="302" t="s">
        <v>70</v>
      </c>
      <c r="H1116" s="302" t="s">
        <v>855</v>
      </c>
      <c r="I1116" s="302" t="s">
        <v>235</v>
      </c>
      <c r="J1116" s="302">
        <v>135600</v>
      </c>
      <c r="K1116" s="302" t="s">
        <v>99</v>
      </c>
      <c r="L1116" s="302">
        <v>21751562</v>
      </c>
      <c r="M1116" s="302" t="s">
        <v>973</v>
      </c>
      <c r="N1116" s="305">
        <v>23924</v>
      </c>
      <c r="O1116" s="305">
        <v>23924</v>
      </c>
      <c r="P1116" s="302" t="s">
        <v>880</v>
      </c>
    </row>
    <row r="1117" spans="1:16">
      <c r="A1117" s="303">
        <v>11</v>
      </c>
      <c r="B1117" s="303">
        <v>373.58</v>
      </c>
      <c r="C1117" s="303">
        <v>-1.2365498000000001E-2</v>
      </c>
      <c r="D1117" s="304">
        <f t="shared" si="17"/>
        <v>373.59236549799999</v>
      </c>
      <c r="E1117" s="305">
        <v>45992</v>
      </c>
      <c r="F1117" s="302" t="s">
        <v>69</v>
      </c>
      <c r="G1117" s="302" t="s">
        <v>70</v>
      </c>
      <c r="H1117" s="302" t="s">
        <v>855</v>
      </c>
      <c r="I1117" s="302" t="s">
        <v>237</v>
      </c>
      <c r="J1117" s="302">
        <v>135002</v>
      </c>
      <c r="K1117" s="302" t="s">
        <v>107</v>
      </c>
      <c r="L1117" s="302">
        <v>21751121</v>
      </c>
      <c r="M1117" s="302" t="s">
        <v>1248</v>
      </c>
      <c r="N1117" s="305">
        <v>24289</v>
      </c>
      <c r="O1117" s="305">
        <v>24289</v>
      </c>
      <c r="P1117" s="302" t="s">
        <v>880</v>
      </c>
    </row>
    <row r="1118" spans="1:16">
      <c r="A1118" s="303">
        <v>4</v>
      </c>
      <c r="B1118" s="303">
        <v>106.83</v>
      </c>
      <c r="C1118" s="303">
        <v>-4.3768251000000005E-3</v>
      </c>
      <c r="D1118" s="304">
        <f t="shared" si="17"/>
        <v>106.83437682509999</v>
      </c>
      <c r="E1118" s="305">
        <v>45992</v>
      </c>
      <c r="F1118" s="302" t="s">
        <v>69</v>
      </c>
      <c r="G1118" s="302" t="s">
        <v>70</v>
      </c>
      <c r="H1118" s="302" t="s">
        <v>855</v>
      </c>
      <c r="I1118" s="302" t="s">
        <v>237</v>
      </c>
      <c r="J1118" s="302">
        <v>135002</v>
      </c>
      <c r="K1118" s="302" t="s">
        <v>107</v>
      </c>
      <c r="L1118" s="302">
        <v>21751099</v>
      </c>
      <c r="M1118" s="302" t="s">
        <v>1240</v>
      </c>
      <c r="N1118" s="305">
        <v>19906</v>
      </c>
      <c r="O1118" s="305">
        <v>19906</v>
      </c>
      <c r="P1118" s="302" t="s">
        <v>880</v>
      </c>
    </row>
    <row r="1119" spans="1:16">
      <c r="A1119" s="303">
        <v>1</v>
      </c>
      <c r="B1119" s="303">
        <v>268.04000000000002</v>
      </c>
      <c r="C1119" s="303">
        <v>-7.8240875999999997E-3</v>
      </c>
      <c r="D1119" s="304">
        <f t="shared" si="17"/>
        <v>268.04782408760002</v>
      </c>
      <c r="E1119" s="305">
        <v>45992</v>
      </c>
      <c r="F1119" s="302" t="s">
        <v>69</v>
      </c>
      <c r="G1119" s="302" t="s">
        <v>70</v>
      </c>
      <c r="H1119" s="302" t="s">
        <v>855</v>
      </c>
      <c r="I1119" s="302" t="s">
        <v>237</v>
      </c>
      <c r="J1119" s="302">
        <v>135002</v>
      </c>
      <c r="K1119" s="302" t="s">
        <v>107</v>
      </c>
      <c r="L1119" s="302">
        <v>21751152</v>
      </c>
      <c r="M1119" s="302" t="s">
        <v>1261</v>
      </c>
      <c r="N1119" s="305">
        <v>27942</v>
      </c>
      <c r="O1119" s="305">
        <v>27942</v>
      </c>
      <c r="P1119" s="302" t="s">
        <v>880</v>
      </c>
    </row>
    <row r="1120" spans="1:16">
      <c r="A1120" s="303">
        <v>2</v>
      </c>
      <c r="B1120" s="303">
        <v>1727.96</v>
      </c>
      <c r="C1120" s="303">
        <v>-4.7881771599999998E-2</v>
      </c>
      <c r="D1120" s="304">
        <f t="shared" si="17"/>
        <v>1728.0078817716001</v>
      </c>
      <c r="E1120" s="305">
        <v>45992</v>
      </c>
      <c r="F1120" s="302" t="s">
        <v>69</v>
      </c>
      <c r="G1120" s="302" t="s">
        <v>70</v>
      </c>
      <c r="H1120" s="302" t="s">
        <v>855</v>
      </c>
      <c r="I1120" s="302" t="s">
        <v>237</v>
      </c>
      <c r="J1120" s="302">
        <v>135002</v>
      </c>
      <c r="K1120" s="302" t="s">
        <v>107</v>
      </c>
      <c r="L1120" s="302">
        <v>21751173</v>
      </c>
      <c r="M1120" s="302" t="s">
        <v>1258</v>
      </c>
      <c r="N1120" s="305">
        <v>28307</v>
      </c>
      <c r="O1120" s="305">
        <v>28307</v>
      </c>
      <c r="P1120" s="302" t="s">
        <v>880</v>
      </c>
    </row>
    <row r="1121" spans="1:16">
      <c r="A1121" s="303">
        <v>1</v>
      </c>
      <c r="B1121" s="303">
        <v>842.99</v>
      </c>
      <c r="C1121" s="303">
        <v>-2.3359252900000002E-2</v>
      </c>
      <c r="D1121" s="304">
        <f t="shared" si="17"/>
        <v>843.01335925290005</v>
      </c>
      <c r="E1121" s="305">
        <v>45992</v>
      </c>
      <c r="F1121" s="302" t="s">
        <v>69</v>
      </c>
      <c r="G1121" s="302" t="s">
        <v>70</v>
      </c>
      <c r="H1121" s="302" t="s">
        <v>855</v>
      </c>
      <c r="I1121" s="302" t="s">
        <v>237</v>
      </c>
      <c r="J1121" s="302">
        <v>135002</v>
      </c>
      <c r="K1121" s="302" t="s">
        <v>107</v>
      </c>
      <c r="L1121" s="302">
        <v>21751092</v>
      </c>
      <c r="M1121" s="302" t="s">
        <v>1257</v>
      </c>
      <c r="N1121" s="305">
        <v>28307</v>
      </c>
      <c r="O1121" s="305">
        <v>28307</v>
      </c>
      <c r="P1121" s="302" t="s">
        <v>880</v>
      </c>
    </row>
    <row r="1122" spans="1:16">
      <c r="A1122" s="303">
        <v>2</v>
      </c>
      <c r="B1122" s="303">
        <v>2076.94</v>
      </c>
      <c r="C1122" s="303">
        <v>-5.7552007400000001E-2</v>
      </c>
      <c r="D1122" s="304">
        <f t="shared" si="17"/>
        <v>2076.9975520073999</v>
      </c>
      <c r="E1122" s="305">
        <v>45992</v>
      </c>
      <c r="F1122" s="302" t="s">
        <v>69</v>
      </c>
      <c r="G1122" s="302" t="s">
        <v>70</v>
      </c>
      <c r="H1122" s="302" t="s">
        <v>855</v>
      </c>
      <c r="I1122" s="302" t="s">
        <v>237</v>
      </c>
      <c r="J1122" s="302">
        <v>135002</v>
      </c>
      <c r="K1122" s="302" t="s">
        <v>107</v>
      </c>
      <c r="L1122" s="302">
        <v>21751241</v>
      </c>
      <c r="M1122" s="302" t="s">
        <v>1232</v>
      </c>
      <c r="N1122" s="305">
        <v>28307</v>
      </c>
      <c r="O1122" s="305">
        <v>28307</v>
      </c>
      <c r="P1122" s="302" t="s">
        <v>880</v>
      </c>
    </row>
    <row r="1123" spans="1:16">
      <c r="A1123" s="303">
        <v>1</v>
      </c>
      <c r="B1123" s="303">
        <v>109.05</v>
      </c>
      <c r="C1123" s="303">
        <v>-3.0217755000000002E-3</v>
      </c>
      <c r="D1123" s="304">
        <f t="shared" si="17"/>
        <v>109.0530217755</v>
      </c>
      <c r="E1123" s="305">
        <v>45992</v>
      </c>
      <c r="F1123" s="302" t="s">
        <v>69</v>
      </c>
      <c r="G1123" s="302" t="s">
        <v>70</v>
      </c>
      <c r="H1123" s="302" t="s">
        <v>855</v>
      </c>
      <c r="I1123" s="302" t="s">
        <v>237</v>
      </c>
      <c r="J1123" s="302">
        <v>135002</v>
      </c>
      <c r="K1123" s="302" t="s">
        <v>107</v>
      </c>
      <c r="L1123" s="302">
        <v>21751236</v>
      </c>
      <c r="M1123" s="302" t="s">
        <v>1244</v>
      </c>
      <c r="N1123" s="305">
        <v>28307</v>
      </c>
      <c r="O1123" s="305">
        <v>28307</v>
      </c>
      <c r="P1123" s="302" t="s">
        <v>880</v>
      </c>
    </row>
    <row r="1124" spans="1:16">
      <c r="A1124" s="303">
        <v>3</v>
      </c>
      <c r="B1124" s="303">
        <v>686.77</v>
      </c>
      <c r="C1124" s="303">
        <v>-2.3927066800000001E-2</v>
      </c>
      <c r="D1124" s="304">
        <f t="shared" si="17"/>
        <v>686.79392706679994</v>
      </c>
      <c r="E1124" s="305">
        <v>45992</v>
      </c>
      <c r="F1124" s="302" t="s">
        <v>69</v>
      </c>
      <c r="G1124" s="302" t="s">
        <v>70</v>
      </c>
      <c r="H1124" s="302" t="s">
        <v>855</v>
      </c>
      <c r="I1124" s="302" t="s">
        <v>237</v>
      </c>
      <c r="J1124" s="302">
        <v>135002</v>
      </c>
      <c r="K1124" s="302" t="s">
        <v>107</v>
      </c>
      <c r="L1124" s="302">
        <v>21751145</v>
      </c>
      <c r="M1124" s="302" t="s">
        <v>1259</v>
      </c>
      <c r="N1124" s="305">
        <v>25385</v>
      </c>
      <c r="O1124" s="305">
        <v>25385</v>
      </c>
      <c r="P1124" s="302" t="s">
        <v>880</v>
      </c>
    </row>
    <row r="1125" spans="1:16">
      <c r="A1125" s="303">
        <v>1</v>
      </c>
      <c r="B1125" s="303">
        <v>10.92</v>
      </c>
      <c r="C1125" s="303">
        <v>0</v>
      </c>
      <c r="D1125" s="304">
        <f t="shared" si="17"/>
        <v>10.92</v>
      </c>
      <c r="E1125" s="305">
        <v>45992</v>
      </c>
      <c r="F1125" s="302" t="s">
        <v>69</v>
      </c>
      <c r="G1125" s="302" t="s">
        <v>70</v>
      </c>
      <c r="H1125" s="302" t="s">
        <v>855</v>
      </c>
      <c r="I1125" s="302" t="s">
        <v>237</v>
      </c>
      <c r="J1125" s="302">
        <v>135002</v>
      </c>
      <c r="K1125" s="302" t="s">
        <v>107</v>
      </c>
      <c r="L1125" s="302">
        <v>21751004</v>
      </c>
      <c r="M1125" s="302" t="s">
        <v>1232</v>
      </c>
      <c r="N1125" s="305">
        <v>14427</v>
      </c>
      <c r="O1125" s="305">
        <v>14427</v>
      </c>
      <c r="P1125" s="302" t="s">
        <v>880</v>
      </c>
    </row>
    <row r="1126" spans="1:16">
      <c r="A1126" s="303">
        <v>1</v>
      </c>
      <c r="B1126" s="303">
        <v>20.16</v>
      </c>
      <c r="C1126" s="303">
        <v>-8.2595520000000003E-4</v>
      </c>
      <c r="D1126" s="304">
        <f t="shared" si="17"/>
        <v>20.1608259552</v>
      </c>
      <c r="E1126" s="305">
        <v>45992</v>
      </c>
      <c r="F1126" s="302" t="s">
        <v>69</v>
      </c>
      <c r="G1126" s="302" t="s">
        <v>70</v>
      </c>
      <c r="H1126" s="302" t="s">
        <v>855</v>
      </c>
      <c r="I1126" s="302" t="s">
        <v>237</v>
      </c>
      <c r="J1126" s="302">
        <v>135002</v>
      </c>
      <c r="K1126" s="302" t="s">
        <v>107</v>
      </c>
      <c r="L1126" s="302">
        <v>21751068</v>
      </c>
      <c r="M1126" s="302" t="s">
        <v>1247</v>
      </c>
      <c r="N1126" s="305">
        <v>19906</v>
      </c>
      <c r="O1126" s="305">
        <v>19906</v>
      </c>
      <c r="P1126" s="302" t="s">
        <v>880</v>
      </c>
    </row>
    <row r="1127" spans="1:16">
      <c r="A1127" s="303">
        <v>1</v>
      </c>
      <c r="B1127" s="303">
        <v>87.55</v>
      </c>
      <c r="C1127" s="303">
        <v>-2.8979050000000001E-3</v>
      </c>
      <c r="D1127" s="304">
        <f t="shared" si="17"/>
        <v>87.552897904999995</v>
      </c>
      <c r="E1127" s="305">
        <v>45992</v>
      </c>
      <c r="F1127" s="302" t="s">
        <v>69</v>
      </c>
      <c r="G1127" s="302" t="s">
        <v>70</v>
      </c>
      <c r="H1127" s="302" t="s">
        <v>855</v>
      </c>
      <c r="I1127" s="302" t="s">
        <v>237</v>
      </c>
      <c r="J1127" s="302">
        <v>135002</v>
      </c>
      <c r="K1127" s="302" t="s">
        <v>107</v>
      </c>
      <c r="L1127" s="302">
        <v>21751116</v>
      </c>
      <c r="M1127" s="302" t="s">
        <v>1237</v>
      </c>
      <c r="N1127" s="305">
        <v>24289</v>
      </c>
      <c r="O1127" s="305">
        <v>24289</v>
      </c>
      <c r="P1127" s="302" t="s">
        <v>880</v>
      </c>
    </row>
    <row r="1128" spans="1:16">
      <c r="A1128" s="303">
        <v>1</v>
      </c>
      <c r="B1128" s="303">
        <v>801.55000000000007</v>
      </c>
      <c r="C1128" s="303">
        <v>-2.22109505E-2</v>
      </c>
      <c r="D1128" s="304">
        <f t="shared" si="17"/>
        <v>801.57221095050011</v>
      </c>
      <c r="E1128" s="305">
        <v>45992</v>
      </c>
      <c r="F1128" s="302" t="s">
        <v>69</v>
      </c>
      <c r="G1128" s="302" t="s">
        <v>70</v>
      </c>
      <c r="H1128" s="302" t="s">
        <v>855</v>
      </c>
      <c r="I1128" s="302" t="s">
        <v>237</v>
      </c>
      <c r="J1128" s="302">
        <v>135002</v>
      </c>
      <c r="K1128" s="302" t="s">
        <v>107</v>
      </c>
      <c r="L1128" s="302">
        <v>21751180</v>
      </c>
      <c r="M1128" s="302" t="s">
        <v>1231</v>
      </c>
      <c r="N1128" s="305">
        <v>28307</v>
      </c>
      <c r="O1128" s="305">
        <v>28307</v>
      </c>
      <c r="P1128" s="302" t="s">
        <v>880</v>
      </c>
    </row>
    <row r="1129" spans="1:16">
      <c r="A1129" s="303">
        <v>1</v>
      </c>
      <c r="B1129" s="303">
        <v>50.39</v>
      </c>
      <c r="C1129" s="303">
        <v>-2.0644782999999999E-3</v>
      </c>
      <c r="D1129" s="304">
        <f t="shared" si="17"/>
        <v>50.3920644783</v>
      </c>
      <c r="E1129" s="305">
        <v>45992</v>
      </c>
      <c r="F1129" s="302" t="s">
        <v>69</v>
      </c>
      <c r="G1129" s="302" t="s">
        <v>70</v>
      </c>
      <c r="H1129" s="302" t="s">
        <v>855</v>
      </c>
      <c r="I1129" s="302" t="s">
        <v>237</v>
      </c>
      <c r="J1129" s="302">
        <v>135002</v>
      </c>
      <c r="K1129" s="302" t="s">
        <v>107</v>
      </c>
      <c r="L1129" s="302">
        <v>21751080</v>
      </c>
      <c r="M1129" s="302" t="s">
        <v>1239</v>
      </c>
      <c r="N1129" s="305">
        <v>19906</v>
      </c>
      <c r="O1129" s="305">
        <v>19906</v>
      </c>
      <c r="P1129" s="302" t="s">
        <v>880</v>
      </c>
    </row>
    <row r="1130" spans="1:16">
      <c r="A1130" s="303">
        <v>3</v>
      </c>
      <c r="B1130" s="303">
        <v>1831.02</v>
      </c>
      <c r="C1130" s="303">
        <v>-5.0737564200000002E-2</v>
      </c>
      <c r="D1130" s="304">
        <f t="shared" si="17"/>
        <v>1831.0707375642</v>
      </c>
      <c r="E1130" s="305">
        <v>45992</v>
      </c>
      <c r="F1130" s="302" t="s">
        <v>69</v>
      </c>
      <c r="G1130" s="302" t="s">
        <v>70</v>
      </c>
      <c r="H1130" s="302" t="s">
        <v>855</v>
      </c>
      <c r="I1130" s="302" t="s">
        <v>237</v>
      </c>
      <c r="J1130" s="302">
        <v>135002</v>
      </c>
      <c r="K1130" s="302" t="s">
        <v>107</v>
      </c>
      <c r="L1130" s="302">
        <v>21751085</v>
      </c>
      <c r="M1130" s="302" t="s">
        <v>1242</v>
      </c>
      <c r="N1130" s="305">
        <v>28307</v>
      </c>
      <c r="O1130" s="305">
        <v>28307</v>
      </c>
      <c r="P1130" s="302" t="s">
        <v>880</v>
      </c>
    </row>
    <row r="1131" spans="1:16">
      <c r="A1131" s="303">
        <v>1</v>
      </c>
      <c r="B1131" s="303">
        <v>878.84</v>
      </c>
      <c r="C1131" s="303">
        <v>-2.5653339600000002E-2</v>
      </c>
      <c r="D1131" s="304">
        <f t="shared" si="17"/>
        <v>878.86565333960004</v>
      </c>
      <c r="E1131" s="305">
        <v>45992</v>
      </c>
      <c r="F1131" s="302" t="s">
        <v>69</v>
      </c>
      <c r="G1131" s="302" t="s">
        <v>70</v>
      </c>
      <c r="H1131" s="302" t="s">
        <v>855</v>
      </c>
      <c r="I1131" s="302" t="s">
        <v>237</v>
      </c>
      <c r="J1131" s="302">
        <v>135002</v>
      </c>
      <c r="K1131" s="302" t="s">
        <v>107</v>
      </c>
      <c r="L1131" s="302">
        <v>21751159</v>
      </c>
      <c r="M1131" s="302" t="s">
        <v>1163</v>
      </c>
      <c r="N1131" s="305">
        <v>27942</v>
      </c>
      <c r="O1131" s="305">
        <v>27942</v>
      </c>
      <c r="P1131" s="302" t="s">
        <v>880</v>
      </c>
    </row>
    <row r="1132" spans="1:16">
      <c r="A1132" s="303">
        <v>2</v>
      </c>
      <c r="B1132" s="303">
        <v>166.86</v>
      </c>
      <c r="C1132" s="303">
        <v>-6.8362542E-3</v>
      </c>
      <c r="D1132" s="304">
        <f t="shared" si="17"/>
        <v>166.86683625420002</v>
      </c>
      <c r="E1132" s="305">
        <v>45992</v>
      </c>
      <c r="F1132" s="302" t="s">
        <v>69</v>
      </c>
      <c r="G1132" s="302" t="s">
        <v>70</v>
      </c>
      <c r="H1132" s="302" t="s">
        <v>855</v>
      </c>
      <c r="I1132" s="302" t="s">
        <v>237</v>
      </c>
      <c r="J1132" s="302">
        <v>135002</v>
      </c>
      <c r="K1132" s="302" t="s">
        <v>107</v>
      </c>
      <c r="L1132" s="302">
        <v>21751039</v>
      </c>
      <c r="M1132" s="302" t="s">
        <v>1230</v>
      </c>
      <c r="N1132" s="305">
        <v>19906</v>
      </c>
      <c r="O1132" s="305">
        <v>19906</v>
      </c>
      <c r="P1132" s="302" t="s">
        <v>880</v>
      </c>
    </row>
    <row r="1133" spans="1:16">
      <c r="A1133" s="303">
        <v>1</v>
      </c>
      <c r="B1133" s="303">
        <v>10.08</v>
      </c>
      <c r="C1133" s="303">
        <v>-4.1297760000000001E-4</v>
      </c>
      <c r="D1133" s="304">
        <f t="shared" si="17"/>
        <v>10.0804129776</v>
      </c>
      <c r="E1133" s="305">
        <v>45992</v>
      </c>
      <c r="F1133" s="302" t="s">
        <v>69</v>
      </c>
      <c r="G1133" s="302" t="s">
        <v>70</v>
      </c>
      <c r="H1133" s="302" t="s">
        <v>855</v>
      </c>
      <c r="I1133" s="302" t="s">
        <v>237</v>
      </c>
      <c r="J1133" s="302">
        <v>135002</v>
      </c>
      <c r="K1133" s="302" t="s">
        <v>107</v>
      </c>
      <c r="L1133" s="302">
        <v>21751056</v>
      </c>
      <c r="M1133" s="302" t="s">
        <v>1234</v>
      </c>
      <c r="N1133" s="305">
        <v>19906</v>
      </c>
      <c r="O1133" s="305">
        <v>19906</v>
      </c>
      <c r="P1133" s="302" t="s">
        <v>880</v>
      </c>
    </row>
    <row r="1134" spans="1:16">
      <c r="A1134" s="303">
        <v>2</v>
      </c>
      <c r="B1134" s="303">
        <v>1268.03</v>
      </c>
      <c r="C1134" s="303">
        <v>-6.5303544999999991E-2</v>
      </c>
      <c r="D1134" s="304">
        <f t="shared" si="17"/>
        <v>1268.095303545</v>
      </c>
      <c r="E1134" s="305">
        <v>45992</v>
      </c>
      <c r="F1134" s="302" t="s">
        <v>69</v>
      </c>
      <c r="G1134" s="302" t="s">
        <v>70</v>
      </c>
      <c r="H1134" s="302" t="s">
        <v>855</v>
      </c>
      <c r="I1134" s="302" t="s">
        <v>237</v>
      </c>
      <c r="J1134" s="302">
        <v>135002</v>
      </c>
      <c r="K1134" s="302" t="s">
        <v>107</v>
      </c>
      <c r="L1134" s="302">
        <v>21750990</v>
      </c>
      <c r="M1134" s="302" t="s">
        <v>1232</v>
      </c>
      <c r="N1134" s="305">
        <v>13697</v>
      </c>
      <c r="O1134" s="305">
        <v>13697</v>
      </c>
      <c r="P1134" s="302" t="s">
        <v>880</v>
      </c>
    </row>
    <row r="1135" spans="1:16">
      <c r="A1135" s="303">
        <v>1</v>
      </c>
      <c r="B1135" s="303">
        <v>15.120000000000001</v>
      </c>
      <c r="C1135" s="303">
        <v>-6.1946640000000008E-4</v>
      </c>
      <c r="D1135" s="304">
        <f t="shared" si="17"/>
        <v>15.120619466400001</v>
      </c>
      <c r="E1135" s="305">
        <v>45992</v>
      </c>
      <c r="F1135" s="302" t="s">
        <v>69</v>
      </c>
      <c r="G1135" s="302" t="s">
        <v>70</v>
      </c>
      <c r="H1135" s="302" t="s">
        <v>855</v>
      </c>
      <c r="I1135" s="302" t="s">
        <v>237</v>
      </c>
      <c r="J1135" s="302">
        <v>135002</v>
      </c>
      <c r="K1135" s="302" t="s">
        <v>107</v>
      </c>
      <c r="L1135" s="302">
        <v>21751106</v>
      </c>
      <c r="M1135" s="302" t="s">
        <v>1254</v>
      </c>
      <c r="N1135" s="305">
        <v>19906</v>
      </c>
      <c r="O1135" s="305">
        <v>19906</v>
      </c>
      <c r="P1135" s="302" t="s">
        <v>880</v>
      </c>
    </row>
    <row r="1136" spans="1:16">
      <c r="A1136" s="303">
        <v>1</v>
      </c>
      <c r="B1136" s="303">
        <v>132</v>
      </c>
      <c r="C1136" s="303">
        <v>0</v>
      </c>
      <c r="D1136" s="304">
        <f t="shared" si="17"/>
        <v>132</v>
      </c>
      <c r="E1136" s="305">
        <v>45992</v>
      </c>
      <c r="F1136" s="302" t="s">
        <v>69</v>
      </c>
      <c r="G1136" s="302" t="s">
        <v>70</v>
      </c>
      <c r="H1136" s="302" t="s">
        <v>855</v>
      </c>
      <c r="I1136" s="302" t="s">
        <v>237</v>
      </c>
      <c r="J1136" s="302">
        <v>135002</v>
      </c>
      <c r="K1136" s="302" t="s">
        <v>107</v>
      </c>
      <c r="L1136" s="302">
        <v>21751140</v>
      </c>
      <c r="M1136" s="302" t="s">
        <v>1248</v>
      </c>
      <c r="N1136" s="305">
        <v>24654</v>
      </c>
      <c r="O1136" s="305">
        <v>24654</v>
      </c>
      <c r="P1136" s="302" t="s">
        <v>880</v>
      </c>
    </row>
    <row r="1137" spans="1:16">
      <c r="A1137" s="303">
        <v>1</v>
      </c>
      <c r="B1137" s="303">
        <v>801.55000000000007</v>
      </c>
      <c r="C1137" s="303">
        <v>-2.22109505E-2</v>
      </c>
      <c r="D1137" s="304">
        <f t="shared" si="17"/>
        <v>801.57221095050011</v>
      </c>
      <c r="E1137" s="305">
        <v>45992</v>
      </c>
      <c r="F1137" s="302" t="s">
        <v>69</v>
      </c>
      <c r="G1137" s="302" t="s">
        <v>70</v>
      </c>
      <c r="H1137" s="302" t="s">
        <v>855</v>
      </c>
      <c r="I1137" s="302" t="s">
        <v>237</v>
      </c>
      <c r="J1137" s="302">
        <v>135002</v>
      </c>
      <c r="K1137" s="302" t="s">
        <v>107</v>
      </c>
      <c r="L1137" s="302">
        <v>21751208</v>
      </c>
      <c r="M1137" s="302" t="s">
        <v>1243</v>
      </c>
      <c r="N1137" s="305">
        <v>28307</v>
      </c>
      <c r="O1137" s="305">
        <v>28307</v>
      </c>
      <c r="P1137" s="302" t="s">
        <v>880</v>
      </c>
    </row>
    <row r="1138" spans="1:16">
      <c r="A1138" s="303">
        <v>2</v>
      </c>
      <c r="B1138" s="303">
        <v>80.63</v>
      </c>
      <c r="C1138" s="303">
        <v>-3.3034111000000001E-3</v>
      </c>
      <c r="D1138" s="304">
        <f t="shared" si="17"/>
        <v>80.633303411100002</v>
      </c>
      <c r="E1138" s="305">
        <v>45992</v>
      </c>
      <c r="F1138" s="302" t="s">
        <v>69</v>
      </c>
      <c r="G1138" s="302" t="s">
        <v>70</v>
      </c>
      <c r="H1138" s="302" t="s">
        <v>855</v>
      </c>
      <c r="I1138" s="302" t="s">
        <v>237</v>
      </c>
      <c r="J1138" s="302">
        <v>135002</v>
      </c>
      <c r="K1138" s="302" t="s">
        <v>107</v>
      </c>
      <c r="L1138" s="302">
        <v>21751046</v>
      </c>
      <c r="M1138" s="302" t="s">
        <v>1236</v>
      </c>
      <c r="N1138" s="305">
        <v>19906</v>
      </c>
      <c r="O1138" s="305">
        <v>19906</v>
      </c>
      <c r="P1138" s="302" t="s">
        <v>880</v>
      </c>
    </row>
    <row r="1139" spans="1:16">
      <c r="A1139" s="303">
        <v>1</v>
      </c>
      <c r="B1139" s="303">
        <v>801.55000000000007</v>
      </c>
      <c r="C1139" s="303">
        <v>-2.22109505E-2</v>
      </c>
      <c r="D1139" s="304">
        <f t="shared" si="17"/>
        <v>801.57221095050011</v>
      </c>
      <c r="E1139" s="305">
        <v>45992</v>
      </c>
      <c r="F1139" s="302" t="s">
        <v>69</v>
      </c>
      <c r="G1139" s="302" t="s">
        <v>70</v>
      </c>
      <c r="H1139" s="302" t="s">
        <v>855</v>
      </c>
      <c r="I1139" s="302" t="s">
        <v>237</v>
      </c>
      <c r="J1139" s="302">
        <v>135002</v>
      </c>
      <c r="K1139" s="302" t="s">
        <v>107</v>
      </c>
      <c r="L1139" s="302">
        <v>21751187</v>
      </c>
      <c r="M1139" s="302" t="s">
        <v>1256</v>
      </c>
      <c r="N1139" s="305">
        <v>28307</v>
      </c>
      <c r="O1139" s="305">
        <v>28307</v>
      </c>
      <c r="P1139" s="302" t="s">
        <v>880</v>
      </c>
    </row>
    <row r="1140" spans="1:16">
      <c r="A1140" s="303">
        <v>1</v>
      </c>
      <c r="B1140" s="303">
        <v>25</v>
      </c>
      <c r="C1140" s="303">
        <v>-1.9715000000000002E-3</v>
      </c>
      <c r="D1140" s="304">
        <f t="shared" si="17"/>
        <v>25.0019715</v>
      </c>
      <c r="E1140" s="305">
        <v>45992</v>
      </c>
      <c r="F1140" s="302" t="s">
        <v>69</v>
      </c>
      <c r="G1140" s="302" t="s">
        <v>70</v>
      </c>
      <c r="H1140" s="302" t="s">
        <v>855</v>
      </c>
      <c r="I1140" s="302" t="s">
        <v>237</v>
      </c>
      <c r="J1140" s="302">
        <v>135002</v>
      </c>
      <c r="K1140" s="302" t="s">
        <v>107</v>
      </c>
      <c r="L1140" s="302">
        <v>21751027</v>
      </c>
      <c r="M1140" s="302" t="s">
        <v>1249</v>
      </c>
      <c r="N1140" s="305">
        <v>18810</v>
      </c>
      <c r="O1140" s="305">
        <v>18810</v>
      </c>
      <c r="P1140" s="302" t="s">
        <v>880</v>
      </c>
    </row>
    <row r="1141" spans="1:16">
      <c r="A1141" s="303">
        <v>3</v>
      </c>
      <c r="B1141" s="303">
        <v>2048.04</v>
      </c>
      <c r="C1141" s="303">
        <v>-5.6751188399999999E-2</v>
      </c>
      <c r="D1141" s="304">
        <f t="shared" si="17"/>
        <v>2048.0967511884</v>
      </c>
      <c r="E1141" s="305">
        <v>45992</v>
      </c>
      <c r="F1141" s="302" t="s">
        <v>69</v>
      </c>
      <c r="G1141" s="302" t="s">
        <v>70</v>
      </c>
      <c r="H1141" s="302" t="s">
        <v>855</v>
      </c>
      <c r="I1141" s="302" t="s">
        <v>237</v>
      </c>
      <c r="J1141" s="302">
        <v>135002</v>
      </c>
      <c r="K1141" s="302" t="s">
        <v>107</v>
      </c>
      <c r="L1141" s="302">
        <v>21751166</v>
      </c>
      <c r="M1141" s="302" t="s">
        <v>1251</v>
      </c>
      <c r="N1141" s="305">
        <v>28307</v>
      </c>
      <c r="O1141" s="305">
        <v>28307</v>
      </c>
      <c r="P1141" s="302" t="s">
        <v>880</v>
      </c>
    </row>
    <row r="1142" spans="1:16">
      <c r="A1142" s="303">
        <v>4</v>
      </c>
      <c r="B1142" s="303">
        <v>2627.69</v>
      </c>
      <c r="C1142" s="303">
        <v>-7.2813289900000008E-2</v>
      </c>
      <c r="D1142" s="304">
        <f t="shared" si="17"/>
        <v>2627.7628132898999</v>
      </c>
      <c r="E1142" s="305">
        <v>45992</v>
      </c>
      <c r="F1142" s="302" t="s">
        <v>69</v>
      </c>
      <c r="G1142" s="302" t="s">
        <v>70</v>
      </c>
      <c r="H1142" s="302" t="s">
        <v>855</v>
      </c>
      <c r="I1142" s="302" t="s">
        <v>237</v>
      </c>
      <c r="J1142" s="302">
        <v>135002</v>
      </c>
      <c r="K1142" s="302" t="s">
        <v>107</v>
      </c>
      <c r="L1142" s="302">
        <v>21751215</v>
      </c>
      <c r="M1142" s="302" t="s">
        <v>1235</v>
      </c>
      <c r="N1142" s="305">
        <v>28307</v>
      </c>
      <c r="O1142" s="305">
        <v>28307</v>
      </c>
      <c r="P1142" s="302" t="s">
        <v>880</v>
      </c>
    </row>
    <row r="1143" spans="1:16">
      <c r="A1143" s="303">
        <v>1</v>
      </c>
      <c r="B1143" s="303">
        <v>25</v>
      </c>
      <c r="C1143" s="303">
        <v>0</v>
      </c>
      <c r="D1143" s="304">
        <f t="shared" si="17"/>
        <v>25</v>
      </c>
      <c r="E1143" s="305">
        <v>45992</v>
      </c>
      <c r="F1143" s="302" t="s">
        <v>69</v>
      </c>
      <c r="G1143" s="302" t="s">
        <v>70</v>
      </c>
      <c r="H1143" s="302" t="s">
        <v>855</v>
      </c>
      <c r="I1143" s="302" t="s">
        <v>237</v>
      </c>
      <c r="J1143" s="302">
        <v>135002</v>
      </c>
      <c r="K1143" s="302" t="s">
        <v>107</v>
      </c>
      <c r="L1143" s="302">
        <v>21751009</v>
      </c>
      <c r="M1143" s="302" t="s">
        <v>1232</v>
      </c>
      <c r="N1143" s="305">
        <v>15158</v>
      </c>
      <c r="O1143" s="305">
        <v>15158</v>
      </c>
      <c r="P1143" s="302" t="s">
        <v>880</v>
      </c>
    </row>
    <row r="1144" spans="1:16">
      <c r="A1144" s="303">
        <v>1</v>
      </c>
      <c r="B1144" s="303">
        <v>151.17000000000002</v>
      </c>
      <c r="C1144" s="303">
        <v>-6.1934349000000001E-3</v>
      </c>
      <c r="D1144" s="304">
        <f t="shared" si="17"/>
        <v>151.17619343490003</v>
      </c>
      <c r="E1144" s="305">
        <v>45992</v>
      </c>
      <c r="F1144" s="302" t="s">
        <v>69</v>
      </c>
      <c r="G1144" s="302" t="s">
        <v>70</v>
      </c>
      <c r="H1144" s="302" t="s">
        <v>855</v>
      </c>
      <c r="I1144" s="302" t="s">
        <v>237</v>
      </c>
      <c r="J1144" s="302">
        <v>135002</v>
      </c>
      <c r="K1144" s="302" t="s">
        <v>107</v>
      </c>
      <c r="L1144" s="302">
        <v>21751061</v>
      </c>
      <c r="M1144" s="302" t="s">
        <v>1260</v>
      </c>
      <c r="N1144" s="305">
        <v>19906</v>
      </c>
      <c r="O1144" s="305">
        <v>19906</v>
      </c>
      <c r="P1144" s="302" t="s">
        <v>880</v>
      </c>
    </row>
    <row r="1145" spans="1:16">
      <c r="A1145" s="303">
        <v>1</v>
      </c>
      <c r="B1145" s="303">
        <v>101.8</v>
      </c>
      <c r="C1145" s="303">
        <v>-8.027948E-3</v>
      </c>
      <c r="D1145" s="304">
        <f t="shared" si="17"/>
        <v>101.808027948</v>
      </c>
      <c r="E1145" s="305">
        <v>45992</v>
      </c>
      <c r="F1145" s="302" t="s">
        <v>69</v>
      </c>
      <c r="G1145" s="302" t="s">
        <v>70</v>
      </c>
      <c r="H1145" s="302" t="s">
        <v>855</v>
      </c>
      <c r="I1145" s="302" t="s">
        <v>237</v>
      </c>
      <c r="J1145" s="302">
        <v>135002</v>
      </c>
      <c r="K1145" s="302" t="s">
        <v>107</v>
      </c>
      <c r="L1145" s="302">
        <v>21751032</v>
      </c>
      <c r="M1145" s="302" t="s">
        <v>1247</v>
      </c>
      <c r="N1145" s="305">
        <v>18810</v>
      </c>
      <c r="O1145" s="305">
        <v>18810</v>
      </c>
      <c r="P1145" s="302" t="s">
        <v>880</v>
      </c>
    </row>
    <row r="1146" spans="1:16">
      <c r="A1146" s="303">
        <v>1</v>
      </c>
      <c r="B1146" s="303">
        <v>801.55000000000007</v>
      </c>
      <c r="C1146" s="303">
        <v>-2.22109505E-2</v>
      </c>
      <c r="D1146" s="304">
        <f t="shared" si="17"/>
        <v>801.57221095050011</v>
      </c>
      <c r="E1146" s="305">
        <v>45992</v>
      </c>
      <c r="F1146" s="302" t="s">
        <v>69</v>
      </c>
      <c r="G1146" s="302" t="s">
        <v>70</v>
      </c>
      <c r="H1146" s="302" t="s">
        <v>855</v>
      </c>
      <c r="I1146" s="302" t="s">
        <v>237</v>
      </c>
      <c r="J1146" s="302">
        <v>135002</v>
      </c>
      <c r="K1146" s="302" t="s">
        <v>107</v>
      </c>
      <c r="L1146" s="302">
        <v>21751229</v>
      </c>
      <c r="M1146" s="302" t="s">
        <v>1252</v>
      </c>
      <c r="N1146" s="305">
        <v>28307</v>
      </c>
      <c r="O1146" s="305">
        <v>28307</v>
      </c>
      <c r="P1146" s="302" t="s">
        <v>880</v>
      </c>
    </row>
    <row r="1147" spans="1:16">
      <c r="A1147" s="303">
        <v>1</v>
      </c>
      <c r="B1147" s="303">
        <v>25.2</v>
      </c>
      <c r="C1147" s="303">
        <v>-1.032444E-3</v>
      </c>
      <c r="D1147" s="304">
        <f t="shared" si="17"/>
        <v>25.201032443999999</v>
      </c>
      <c r="E1147" s="305">
        <v>45992</v>
      </c>
      <c r="F1147" s="302" t="s">
        <v>69</v>
      </c>
      <c r="G1147" s="302" t="s">
        <v>70</v>
      </c>
      <c r="H1147" s="302" t="s">
        <v>855</v>
      </c>
      <c r="I1147" s="302" t="s">
        <v>237</v>
      </c>
      <c r="J1147" s="302">
        <v>135002</v>
      </c>
      <c r="K1147" s="302" t="s">
        <v>107</v>
      </c>
      <c r="L1147" s="302">
        <v>21751051</v>
      </c>
      <c r="M1147" s="302" t="s">
        <v>1249</v>
      </c>
      <c r="N1147" s="305">
        <v>19906</v>
      </c>
      <c r="O1147" s="305">
        <v>19906</v>
      </c>
      <c r="P1147" s="302" t="s">
        <v>880</v>
      </c>
    </row>
    <row r="1148" spans="1:16">
      <c r="A1148" s="303">
        <v>3</v>
      </c>
      <c r="B1148" s="303">
        <v>1497.31</v>
      </c>
      <c r="C1148" s="303">
        <v>-4.1490460100000001E-2</v>
      </c>
      <c r="D1148" s="304">
        <f t="shared" si="17"/>
        <v>1497.3514904601</v>
      </c>
      <c r="E1148" s="305">
        <v>45992</v>
      </c>
      <c r="F1148" s="302" t="s">
        <v>69</v>
      </c>
      <c r="G1148" s="302" t="s">
        <v>70</v>
      </c>
      <c r="H1148" s="302" t="s">
        <v>855</v>
      </c>
      <c r="I1148" s="302" t="s">
        <v>237</v>
      </c>
      <c r="J1148" s="302">
        <v>135002</v>
      </c>
      <c r="K1148" s="302" t="s">
        <v>107</v>
      </c>
      <c r="L1148" s="302">
        <v>21751201</v>
      </c>
      <c r="M1148" s="302" t="s">
        <v>1238</v>
      </c>
      <c r="N1148" s="305">
        <v>28307</v>
      </c>
      <c r="O1148" s="305">
        <v>28307</v>
      </c>
      <c r="P1148" s="302" t="s">
        <v>880</v>
      </c>
    </row>
    <row r="1149" spans="1:16">
      <c r="A1149" s="303">
        <v>1</v>
      </c>
      <c r="B1149" s="303">
        <v>4.0999999999999996</v>
      </c>
      <c r="C1149" s="303">
        <v>0</v>
      </c>
      <c r="D1149" s="304">
        <f t="shared" si="17"/>
        <v>4.0999999999999996</v>
      </c>
      <c r="E1149" s="305">
        <v>45992</v>
      </c>
      <c r="F1149" s="302" t="s">
        <v>69</v>
      </c>
      <c r="G1149" s="302" t="s">
        <v>70</v>
      </c>
      <c r="H1149" s="302" t="s">
        <v>855</v>
      </c>
      <c r="I1149" s="302" t="s">
        <v>237</v>
      </c>
      <c r="J1149" s="302">
        <v>135002</v>
      </c>
      <c r="K1149" s="302" t="s">
        <v>107</v>
      </c>
      <c r="L1149" s="302">
        <v>21751022</v>
      </c>
      <c r="M1149" s="302" t="s">
        <v>1255</v>
      </c>
      <c r="N1149" s="305">
        <v>15888</v>
      </c>
      <c r="O1149" s="305">
        <v>15888</v>
      </c>
      <c r="P1149" s="302" t="s">
        <v>880</v>
      </c>
    </row>
    <row r="1150" spans="1:16">
      <c r="A1150" s="303">
        <v>1</v>
      </c>
      <c r="B1150" s="303">
        <v>1162.53</v>
      </c>
      <c r="C1150" s="303">
        <v>-3.2213706299999999E-2</v>
      </c>
      <c r="D1150" s="304">
        <f t="shared" si="17"/>
        <v>1162.5622137062999</v>
      </c>
      <c r="E1150" s="305">
        <v>45992</v>
      </c>
      <c r="F1150" s="302" t="s">
        <v>69</v>
      </c>
      <c r="G1150" s="302" t="s">
        <v>70</v>
      </c>
      <c r="H1150" s="302" t="s">
        <v>855</v>
      </c>
      <c r="I1150" s="302" t="s">
        <v>237</v>
      </c>
      <c r="J1150" s="302">
        <v>135002</v>
      </c>
      <c r="K1150" s="302" t="s">
        <v>107</v>
      </c>
      <c r="L1150" s="302">
        <v>21751222</v>
      </c>
      <c r="M1150" s="302" t="s">
        <v>1233</v>
      </c>
      <c r="N1150" s="305">
        <v>28307</v>
      </c>
      <c r="O1150" s="305">
        <v>28307</v>
      </c>
      <c r="P1150" s="302" t="s">
        <v>880</v>
      </c>
    </row>
    <row r="1151" spans="1:16">
      <c r="A1151" s="303">
        <v>2</v>
      </c>
      <c r="B1151" s="303">
        <v>500</v>
      </c>
      <c r="C1151" s="303">
        <v>-2.5479999999999999E-2</v>
      </c>
      <c r="D1151" s="304">
        <f t="shared" si="17"/>
        <v>500.02548000000002</v>
      </c>
      <c r="E1151" s="305">
        <v>45992</v>
      </c>
      <c r="F1151" s="302" t="s">
        <v>69</v>
      </c>
      <c r="G1151" s="302" t="s">
        <v>70</v>
      </c>
      <c r="H1151" s="302" t="s">
        <v>855</v>
      </c>
      <c r="I1151" s="302" t="s">
        <v>237</v>
      </c>
      <c r="J1151" s="302">
        <v>135002</v>
      </c>
      <c r="K1151" s="302" t="s">
        <v>107</v>
      </c>
      <c r="L1151" s="302">
        <v>21751015</v>
      </c>
      <c r="M1151" s="302" t="s">
        <v>1232</v>
      </c>
      <c r="N1151" s="305">
        <v>15523</v>
      </c>
      <c r="O1151" s="305">
        <v>15523</v>
      </c>
      <c r="P1151" s="302" t="s">
        <v>880</v>
      </c>
    </row>
    <row r="1152" spans="1:16">
      <c r="A1152" s="303">
        <v>5</v>
      </c>
      <c r="B1152" s="303">
        <v>136.95000000000002</v>
      </c>
      <c r="C1152" s="303">
        <v>-4.5330450000000003E-3</v>
      </c>
      <c r="D1152" s="304">
        <f t="shared" si="17"/>
        <v>136.95453304500001</v>
      </c>
      <c r="E1152" s="305">
        <v>45992</v>
      </c>
      <c r="F1152" s="302" t="s">
        <v>69</v>
      </c>
      <c r="G1152" s="302" t="s">
        <v>70</v>
      </c>
      <c r="H1152" s="302" t="s">
        <v>855</v>
      </c>
      <c r="I1152" s="302" t="s">
        <v>237</v>
      </c>
      <c r="J1152" s="302">
        <v>135002</v>
      </c>
      <c r="K1152" s="302" t="s">
        <v>107</v>
      </c>
      <c r="L1152" s="302">
        <v>21751135</v>
      </c>
      <c r="M1152" s="302" t="s">
        <v>1250</v>
      </c>
      <c r="N1152" s="305">
        <v>24289</v>
      </c>
      <c r="O1152" s="305">
        <v>24289</v>
      </c>
      <c r="P1152" s="302" t="s">
        <v>880</v>
      </c>
    </row>
    <row r="1153" spans="1:16">
      <c r="A1153" s="303">
        <v>1</v>
      </c>
      <c r="B1153" s="303">
        <v>589.5</v>
      </c>
      <c r="C1153" s="303">
        <v>-2.9999655E-2</v>
      </c>
      <c r="D1153" s="304">
        <f t="shared" si="17"/>
        <v>589.52999965499998</v>
      </c>
      <c r="E1153" s="305">
        <v>45992</v>
      </c>
      <c r="F1153" s="302" t="s">
        <v>69</v>
      </c>
      <c r="G1153" s="302" t="s">
        <v>70</v>
      </c>
      <c r="H1153" s="302" t="s">
        <v>855</v>
      </c>
      <c r="I1153" s="302" t="s">
        <v>237</v>
      </c>
      <c r="J1153" s="302">
        <v>135002</v>
      </c>
      <c r="K1153" s="302" t="s">
        <v>107</v>
      </c>
      <c r="L1153" s="302">
        <v>21750997</v>
      </c>
      <c r="M1153" s="302" t="s">
        <v>1232</v>
      </c>
      <c r="N1153" s="305">
        <v>14062</v>
      </c>
      <c r="O1153" s="305">
        <v>14062</v>
      </c>
      <c r="P1153" s="302" t="s">
        <v>880</v>
      </c>
    </row>
    <row r="1154" spans="1:16">
      <c r="A1154" s="303">
        <v>4</v>
      </c>
      <c r="B1154" s="303">
        <v>139.11000000000001</v>
      </c>
      <c r="C1154" s="303">
        <v>-5.6993367E-3</v>
      </c>
      <c r="D1154" s="304">
        <f t="shared" si="17"/>
        <v>139.1156993367</v>
      </c>
      <c r="E1154" s="305">
        <v>45992</v>
      </c>
      <c r="F1154" s="302" t="s">
        <v>69</v>
      </c>
      <c r="G1154" s="302" t="s">
        <v>70</v>
      </c>
      <c r="H1154" s="302" t="s">
        <v>855</v>
      </c>
      <c r="I1154" s="302" t="s">
        <v>237</v>
      </c>
      <c r="J1154" s="302">
        <v>135002</v>
      </c>
      <c r="K1154" s="302" t="s">
        <v>107</v>
      </c>
      <c r="L1154" s="302">
        <v>21751073</v>
      </c>
      <c r="M1154" s="302" t="s">
        <v>1245</v>
      </c>
      <c r="N1154" s="305">
        <v>19906</v>
      </c>
      <c r="O1154" s="305">
        <v>19906</v>
      </c>
      <c r="P1154" s="302" t="s">
        <v>880</v>
      </c>
    </row>
    <row r="1155" spans="1:16">
      <c r="A1155" s="303">
        <v>1</v>
      </c>
      <c r="B1155" s="303">
        <v>1275.3900000000001</v>
      </c>
      <c r="C1155" s="303">
        <v>-3.5341056900000001E-2</v>
      </c>
      <c r="D1155" s="304">
        <f t="shared" ref="D1155:D1218" si="18">+B1155-C1155</f>
        <v>1275.4253410569002</v>
      </c>
      <c r="E1155" s="305">
        <v>45992</v>
      </c>
      <c r="F1155" s="302" t="s">
        <v>69</v>
      </c>
      <c r="G1155" s="302" t="s">
        <v>70</v>
      </c>
      <c r="H1155" s="302" t="s">
        <v>855</v>
      </c>
      <c r="I1155" s="302" t="s">
        <v>237</v>
      </c>
      <c r="J1155" s="302">
        <v>135002</v>
      </c>
      <c r="K1155" s="302" t="s">
        <v>107</v>
      </c>
      <c r="L1155" s="302">
        <v>21751194</v>
      </c>
      <c r="M1155" s="302" t="s">
        <v>1253</v>
      </c>
      <c r="N1155" s="305">
        <v>28307</v>
      </c>
      <c r="O1155" s="305">
        <v>28307</v>
      </c>
      <c r="P1155" s="302" t="s">
        <v>880</v>
      </c>
    </row>
    <row r="1156" spans="1:16">
      <c r="A1156" s="303">
        <v>8</v>
      </c>
      <c r="B1156" s="303">
        <v>215.22</v>
      </c>
      <c r="C1156" s="303">
        <v>-7.1237820000000004E-3</v>
      </c>
      <c r="D1156" s="304">
        <f t="shared" si="18"/>
        <v>215.22712378200001</v>
      </c>
      <c r="E1156" s="305">
        <v>45992</v>
      </c>
      <c r="F1156" s="302" t="s">
        <v>69</v>
      </c>
      <c r="G1156" s="302" t="s">
        <v>70</v>
      </c>
      <c r="H1156" s="302" t="s">
        <v>855</v>
      </c>
      <c r="I1156" s="302" t="s">
        <v>237</v>
      </c>
      <c r="J1156" s="302">
        <v>135002</v>
      </c>
      <c r="K1156" s="302" t="s">
        <v>107</v>
      </c>
      <c r="L1156" s="302">
        <v>21751128</v>
      </c>
      <c r="M1156" s="302" t="s">
        <v>1246</v>
      </c>
      <c r="N1156" s="305">
        <v>24289</v>
      </c>
      <c r="O1156" s="305">
        <v>24289</v>
      </c>
      <c r="P1156" s="302" t="s">
        <v>880</v>
      </c>
    </row>
    <row r="1157" spans="1:16">
      <c r="A1157" s="303">
        <v>1</v>
      </c>
      <c r="B1157" s="303">
        <v>94.42</v>
      </c>
      <c r="C1157" s="303">
        <v>-3.8910482000000003E-3</v>
      </c>
      <c r="D1157" s="304">
        <f t="shared" si="18"/>
        <v>94.423891048200005</v>
      </c>
      <c r="E1157" s="305">
        <v>45992</v>
      </c>
      <c r="F1157" s="302" t="s">
        <v>69</v>
      </c>
      <c r="G1157" s="302" t="s">
        <v>70</v>
      </c>
      <c r="H1157" s="302" t="s">
        <v>855</v>
      </c>
      <c r="I1157" s="302" t="s">
        <v>237</v>
      </c>
      <c r="J1157" s="302">
        <v>135002</v>
      </c>
      <c r="K1157" s="302" t="s">
        <v>107</v>
      </c>
      <c r="L1157" s="302">
        <v>21751111</v>
      </c>
      <c r="M1157" s="302" t="s">
        <v>1241</v>
      </c>
      <c r="N1157" s="305">
        <v>22828</v>
      </c>
      <c r="O1157" s="305">
        <v>22828</v>
      </c>
      <c r="P1157" s="302" t="s">
        <v>880</v>
      </c>
    </row>
    <row r="1158" spans="1:16">
      <c r="A1158" s="303">
        <v>1</v>
      </c>
      <c r="B1158" s="303">
        <v>50575.590000000004</v>
      </c>
      <c r="C1158" s="303">
        <v>-0.48147961680000001</v>
      </c>
      <c r="D1158" s="304">
        <f t="shared" si="18"/>
        <v>50576.071479616803</v>
      </c>
      <c r="E1158" s="305">
        <v>45992</v>
      </c>
      <c r="F1158" s="302" t="s">
        <v>69</v>
      </c>
      <c r="G1158" s="302" t="s">
        <v>70</v>
      </c>
      <c r="H1158" s="302" t="s">
        <v>855</v>
      </c>
      <c r="I1158" s="302" t="s">
        <v>237</v>
      </c>
      <c r="J1158" s="302">
        <v>135002</v>
      </c>
      <c r="K1158" s="302" t="s">
        <v>136</v>
      </c>
      <c r="L1158" s="302">
        <v>21751283</v>
      </c>
      <c r="M1158" s="302" t="s">
        <v>1269</v>
      </c>
      <c r="N1158" s="305">
        <v>40011</v>
      </c>
      <c r="O1158" s="305">
        <v>39995</v>
      </c>
      <c r="P1158" s="302" t="s">
        <v>880</v>
      </c>
    </row>
    <row r="1159" spans="1:16">
      <c r="A1159" s="303">
        <v>1</v>
      </c>
      <c r="B1159" s="303">
        <v>12643.89</v>
      </c>
      <c r="C1159" s="303">
        <v>-0.12036983279999999</v>
      </c>
      <c r="D1159" s="304">
        <f t="shared" si="18"/>
        <v>12644.0103698328</v>
      </c>
      <c r="E1159" s="305">
        <v>45992</v>
      </c>
      <c r="F1159" s="302" t="s">
        <v>69</v>
      </c>
      <c r="G1159" s="302" t="s">
        <v>70</v>
      </c>
      <c r="H1159" s="302" t="s">
        <v>855</v>
      </c>
      <c r="I1159" s="302" t="s">
        <v>237</v>
      </c>
      <c r="J1159" s="302">
        <v>135002</v>
      </c>
      <c r="K1159" s="302" t="s">
        <v>136</v>
      </c>
      <c r="L1159" s="302">
        <v>21751262</v>
      </c>
      <c r="M1159" s="302" t="s">
        <v>1266</v>
      </c>
      <c r="N1159" s="305">
        <v>40011</v>
      </c>
      <c r="O1159" s="305">
        <v>39995</v>
      </c>
      <c r="P1159" s="302" t="s">
        <v>880</v>
      </c>
    </row>
    <row r="1160" spans="1:16">
      <c r="A1160" s="303">
        <v>1</v>
      </c>
      <c r="B1160" s="303">
        <v>54969.380000000005</v>
      </c>
      <c r="C1160" s="303">
        <v>-0.52330849759999998</v>
      </c>
      <c r="D1160" s="304">
        <f t="shared" si="18"/>
        <v>54969.903308497604</v>
      </c>
      <c r="E1160" s="305">
        <v>45992</v>
      </c>
      <c r="F1160" s="302" t="s">
        <v>69</v>
      </c>
      <c r="G1160" s="302" t="s">
        <v>70</v>
      </c>
      <c r="H1160" s="302" t="s">
        <v>855</v>
      </c>
      <c r="I1160" s="302" t="s">
        <v>237</v>
      </c>
      <c r="J1160" s="302">
        <v>135002</v>
      </c>
      <c r="K1160" s="302" t="s">
        <v>136</v>
      </c>
      <c r="L1160" s="302">
        <v>21751276</v>
      </c>
      <c r="M1160" s="302" t="s">
        <v>1264</v>
      </c>
      <c r="N1160" s="305">
        <v>40011</v>
      </c>
      <c r="O1160" s="305">
        <v>39995</v>
      </c>
      <c r="P1160" s="302" t="s">
        <v>880</v>
      </c>
    </row>
    <row r="1161" spans="1:16">
      <c r="A1161" s="303">
        <v>1</v>
      </c>
      <c r="B1161" s="303">
        <v>29757.02</v>
      </c>
      <c r="C1161" s="303">
        <v>-0.28328683040000002</v>
      </c>
      <c r="D1161" s="304">
        <f t="shared" si="18"/>
        <v>29757.3032868304</v>
      </c>
      <c r="E1161" s="305">
        <v>45992</v>
      </c>
      <c r="F1161" s="302" t="s">
        <v>69</v>
      </c>
      <c r="G1161" s="302" t="s">
        <v>70</v>
      </c>
      <c r="H1161" s="302" t="s">
        <v>855</v>
      </c>
      <c r="I1161" s="302" t="s">
        <v>237</v>
      </c>
      <c r="J1161" s="302">
        <v>135002</v>
      </c>
      <c r="K1161" s="302" t="s">
        <v>136</v>
      </c>
      <c r="L1161" s="302">
        <v>21751248</v>
      </c>
      <c r="M1161" s="302" t="s">
        <v>1263</v>
      </c>
      <c r="N1161" s="305">
        <v>40011</v>
      </c>
      <c r="O1161" s="305">
        <v>39995</v>
      </c>
      <c r="P1161" s="302" t="s">
        <v>880</v>
      </c>
    </row>
    <row r="1162" spans="1:16">
      <c r="A1162" s="303">
        <v>1</v>
      </c>
      <c r="B1162" s="303">
        <v>9722.89</v>
      </c>
      <c r="C1162" s="303">
        <v>-9.2561912799999993E-2</v>
      </c>
      <c r="D1162" s="304">
        <f t="shared" si="18"/>
        <v>9722.9825619127987</v>
      </c>
      <c r="E1162" s="305">
        <v>45992</v>
      </c>
      <c r="F1162" s="302" t="s">
        <v>69</v>
      </c>
      <c r="G1162" s="302" t="s">
        <v>70</v>
      </c>
      <c r="H1162" s="302" t="s">
        <v>855</v>
      </c>
      <c r="I1162" s="302" t="s">
        <v>237</v>
      </c>
      <c r="J1162" s="302">
        <v>135002</v>
      </c>
      <c r="K1162" s="302" t="s">
        <v>136</v>
      </c>
      <c r="L1162" s="302">
        <v>21751297</v>
      </c>
      <c r="M1162" s="302" t="s">
        <v>1267</v>
      </c>
      <c r="N1162" s="305">
        <v>40011</v>
      </c>
      <c r="O1162" s="305">
        <v>39995</v>
      </c>
      <c r="P1162" s="302" t="s">
        <v>880</v>
      </c>
    </row>
    <row r="1163" spans="1:16">
      <c r="A1163" s="303">
        <v>1</v>
      </c>
      <c r="B1163" s="303">
        <v>25287.79</v>
      </c>
      <c r="C1163" s="303">
        <v>-0.24073976079999998</v>
      </c>
      <c r="D1163" s="304">
        <f t="shared" si="18"/>
        <v>25288.030739760801</v>
      </c>
      <c r="E1163" s="305">
        <v>45992</v>
      </c>
      <c r="F1163" s="302" t="s">
        <v>69</v>
      </c>
      <c r="G1163" s="302" t="s">
        <v>70</v>
      </c>
      <c r="H1163" s="302" t="s">
        <v>855</v>
      </c>
      <c r="I1163" s="302" t="s">
        <v>237</v>
      </c>
      <c r="J1163" s="302">
        <v>135002</v>
      </c>
      <c r="K1163" s="302" t="s">
        <v>136</v>
      </c>
      <c r="L1163" s="302">
        <v>21751290</v>
      </c>
      <c r="M1163" s="302" t="s">
        <v>1268</v>
      </c>
      <c r="N1163" s="305">
        <v>40011</v>
      </c>
      <c r="O1163" s="305">
        <v>39995</v>
      </c>
      <c r="P1163" s="302" t="s">
        <v>880</v>
      </c>
    </row>
    <row r="1164" spans="1:16">
      <c r="A1164" s="303">
        <v>1</v>
      </c>
      <c r="B1164" s="303">
        <v>7466.24</v>
      </c>
      <c r="C1164" s="303">
        <v>-7.10786048E-2</v>
      </c>
      <c r="D1164" s="304">
        <f t="shared" si="18"/>
        <v>7466.3110786048001</v>
      </c>
      <c r="E1164" s="305">
        <v>45992</v>
      </c>
      <c r="F1164" s="302" t="s">
        <v>69</v>
      </c>
      <c r="G1164" s="302" t="s">
        <v>70</v>
      </c>
      <c r="H1164" s="302" t="s">
        <v>855</v>
      </c>
      <c r="I1164" s="302" t="s">
        <v>237</v>
      </c>
      <c r="J1164" s="302">
        <v>135002</v>
      </c>
      <c r="K1164" s="302" t="s">
        <v>136</v>
      </c>
      <c r="L1164" s="302">
        <v>21751269</v>
      </c>
      <c r="M1164" s="302" t="s">
        <v>1265</v>
      </c>
      <c r="N1164" s="305">
        <v>40011</v>
      </c>
      <c r="O1164" s="305">
        <v>39995</v>
      </c>
      <c r="P1164" s="302" t="s">
        <v>880</v>
      </c>
    </row>
    <row r="1165" spans="1:16">
      <c r="A1165" s="303">
        <v>1</v>
      </c>
      <c r="B1165" s="303">
        <v>20312.41</v>
      </c>
      <c r="C1165" s="303">
        <v>-0.19337414320000001</v>
      </c>
      <c r="D1165" s="304">
        <f t="shared" si="18"/>
        <v>20312.6033741432</v>
      </c>
      <c r="E1165" s="305">
        <v>45992</v>
      </c>
      <c r="F1165" s="302" t="s">
        <v>69</v>
      </c>
      <c r="G1165" s="302" t="s">
        <v>70</v>
      </c>
      <c r="H1165" s="302" t="s">
        <v>855</v>
      </c>
      <c r="I1165" s="302" t="s">
        <v>237</v>
      </c>
      <c r="J1165" s="302">
        <v>135002</v>
      </c>
      <c r="K1165" s="302" t="s">
        <v>136</v>
      </c>
      <c r="L1165" s="302">
        <v>21751255</v>
      </c>
      <c r="M1165" s="302" t="s">
        <v>1262</v>
      </c>
      <c r="N1165" s="305">
        <v>40011</v>
      </c>
      <c r="O1165" s="305">
        <v>39995</v>
      </c>
      <c r="P1165" s="302" t="s">
        <v>880</v>
      </c>
    </row>
    <row r="1166" spans="1:16">
      <c r="A1166" s="303">
        <v>834</v>
      </c>
      <c r="B1166" s="303">
        <v>84592.960000000006</v>
      </c>
      <c r="C1166" s="303">
        <v>11799.2553077216</v>
      </c>
      <c r="D1166" s="304">
        <f t="shared" si="18"/>
        <v>72793.704692278407</v>
      </c>
      <c r="E1166" s="305">
        <v>45992</v>
      </c>
      <c r="F1166" s="302" t="s">
        <v>69</v>
      </c>
      <c r="G1166" s="302" t="s">
        <v>70</v>
      </c>
      <c r="H1166" s="302" t="s">
        <v>855</v>
      </c>
      <c r="I1166" s="302" t="s">
        <v>237</v>
      </c>
      <c r="J1166" s="302">
        <v>135500</v>
      </c>
      <c r="K1166" s="302" t="s">
        <v>80</v>
      </c>
      <c r="L1166" s="302">
        <v>21751311</v>
      </c>
      <c r="M1166" s="302" t="s">
        <v>891</v>
      </c>
      <c r="N1166" s="305">
        <v>40330</v>
      </c>
      <c r="O1166" s="305">
        <v>40179</v>
      </c>
      <c r="P1166" s="302" t="s">
        <v>880</v>
      </c>
    </row>
    <row r="1167" spans="1:16">
      <c r="A1167" s="303">
        <v>27</v>
      </c>
      <c r="B1167" s="303">
        <v>48784.5</v>
      </c>
      <c r="C1167" s="303">
        <v>6804.5942659950006</v>
      </c>
      <c r="D1167" s="304">
        <f t="shared" si="18"/>
        <v>41979.905734004999</v>
      </c>
      <c r="E1167" s="305">
        <v>45992</v>
      </c>
      <c r="F1167" s="302" t="s">
        <v>69</v>
      </c>
      <c r="G1167" s="302" t="s">
        <v>70</v>
      </c>
      <c r="H1167" s="302" t="s">
        <v>855</v>
      </c>
      <c r="I1167" s="302" t="s">
        <v>237</v>
      </c>
      <c r="J1167" s="302">
        <v>135500</v>
      </c>
      <c r="K1167" s="302" t="s">
        <v>83</v>
      </c>
      <c r="L1167" s="302">
        <v>21751332</v>
      </c>
      <c r="M1167" s="302" t="s">
        <v>911</v>
      </c>
      <c r="N1167" s="305">
        <v>40330</v>
      </c>
      <c r="O1167" s="305">
        <v>40330</v>
      </c>
      <c r="P1167" s="302" t="s">
        <v>880</v>
      </c>
    </row>
    <row r="1168" spans="1:16">
      <c r="A1168" s="303">
        <v>123</v>
      </c>
      <c r="B1168" s="303">
        <v>49497.87</v>
      </c>
      <c r="C1168" s="303">
        <v>6904.0970468277001</v>
      </c>
      <c r="D1168" s="304">
        <f t="shared" si="18"/>
        <v>42593.772953172302</v>
      </c>
      <c r="E1168" s="305">
        <v>45992</v>
      </c>
      <c r="F1168" s="302" t="s">
        <v>69</v>
      </c>
      <c r="G1168" s="302" t="s">
        <v>70</v>
      </c>
      <c r="H1168" s="302" t="s">
        <v>855</v>
      </c>
      <c r="I1168" s="302" t="s">
        <v>237</v>
      </c>
      <c r="J1168" s="302">
        <v>135500</v>
      </c>
      <c r="K1168" s="302" t="s">
        <v>85</v>
      </c>
      <c r="L1168" s="302">
        <v>21751396</v>
      </c>
      <c r="M1168" s="302" t="s">
        <v>867</v>
      </c>
      <c r="N1168" s="305">
        <v>40330</v>
      </c>
      <c r="O1168" s="305">
        <v>40179</v>
      </c>
      <c r="P1168" s="302" t="s">
        <v>880</v>
      </c>
    </row>
    <row r="1169" spans="1:16">
      <c r="A1169" s="303">
        <v>1</v>
      </c>
      <c r="B1169" s="303">
        <v>1396.18</v>
      </c>
      <c r="C1169" s="303">
        <v>194.74297004780001</v>
      </c>
      <c r="D1169" s="304">
        <f t="shared" si="18"/>
        <v>1201.4370299522</v>
      </c>
      <c r="E1169" s="305">
        <v>45992</v>
      </c>
      <c r="F1169" s="302" t="s">
        <v>69</v>
      </c>
      <c r="G1169" s="302" t="s">
        <v>70</v>
      </c>
      <c r="H1169" s="302" t="s">
        <v>855</v>
      </c>
      <c r="I1169" s="302" t="s">
        <v>237</v>
      </c>
      <c r="J1169" s="302">
        <v>135500</v>
      </c>
      <c r="K1169" s="302" t="s">
        <v>240</v>
      </c>
      <c r="L1169" s="302">
        <v>21751367</v>
      </c>
      <c r="M1169" s="302" t="s">
        <v>1270</v>
      </c>
      <c r="N1169" s="305">
        <v>40330</v>
      </c>
      <c r="O1169" s="305">
        <v>40179</v>
      </c>
      <c r="P1169" s="302" t="s">
        <v>880</v>
      </c>
    </row>
    <row r="1170" spans="1:16">
      <c r="A1170" s="303">
        <v>4</v>
      </c>
      <c r="B1170" s="303">
        <v>2366.0700000000002</v>
      </c>
      <c r="C1170" s="303">
        <v>330.02585564969996</v>
      </c>
      <c r="D1170" s="304">
        <f t="shared" si="18"/>
        <v>2036.0441443503003</v>
      </c>
      <c r="E1170" s="305">
        <v>45992</v>
      </c>
      <c r="F1170" s="302" t="s">
        <v>69</v>
      </c>
      <c r="G1170" s="302" t="s">
        <v>70</v>
      </c>
      <c r="H1170" s="302" t="s">
        <v>855</v>
      </c>
      <c r="I1170" s="302" t="s">
        <v>237</v>
      </c>
      <c r="J1170" s="302">
        <v>135500</v>
      </c>
      <c r="K1170" s="302" t="s">
        <v>217</v>
      </c>
      <c r="L1170" s="302">
        <v>21751346</v>
      </c>
      <c r="M1170" s="302" t="s">
        <v>1271</v>
      </c>
      <c r="N1170" s="305">
        <v>40330</v>
      </c>
      <c r="O1170" s="305">
        <v>40179</v>
      </c>
      <c r="P1170" s="302" t="s">
        <v>880</v>
      </c>
    </row>
    <row r="1171" spans="1:16">
      <c r="A1171" s="303">
        <v>8</v>
      </c>
      <c r="B1171" s="303">
        <v>12145.9</v>
      </c>
      <c r="C1171" s="303">
        <v>1694.143047389</v>
      </c>
      <c r="D1171" s="304">
        <f t="shared" si="18"/>
        <v>10451.756952611</v>
      </c>
      <c r="E1171" s="305">
        <v>45992</v>
      </c>
      <c r="F1171" s="302" t="s">
        <v>69</v>
      </c>
      <c r="G1171" s="302" t="s">
        <v>70</v>
      </c>
      <c r="H1171" s="302" t="s">
        <v>855</v>
      </c>
      <c r="I1171" s="302" t="s">
        <v>237</v>
      </c>
      <c r="J1171" s="302">
        <v>135500</v>
      </c>
      <c r="K1171" s="302" t="s">
        <v>134</v>
      </c>
      <c r="L1171" s="302">
        <v>21751325</v>
      </c>
      <c r="M1171" s="302" t="s">
        <v>1272</v>
      </c>
      <c r="N1171" s="305">
        <v>40330</v>
      </c>
      <c r="O1171" s="305">
        <v>40179</v>
      </c>
      <c r="P1171" s="302" t="s">
        <v>880</v>
      </c>
    </row>
    <row r="1172" spans="1:16">
      <c r="A1172" s="303">
        <v>318</v>
      </c>
      <c r="B1172" s="303">
        <v>1152849.6599999999</v>
      </c>
      <c r="C1172" s="303">
        <v>160802.5947993786</v>
      </c>
      <c r="D1172" s="304">
        <f t="shared" si="18"/>
        <v>992047.06520062126</v>
      </c>
      <c r="E1172" s="305">
        <v>45992</v>
      </c>
      <c r="F1172" s="302" t="s">
        <v>69</v>
      </c>
      <c r="G1172" s="302" t="s">
        <v>70</v>
      </c>
      <c r="H1172" s="302" t="s">
        <v>855</v>
      </c>
      <c r="I1172" s="302" t="s">
        <v>237</v>
      </c>
      <c r="J1172" s="302">
        <v>135500</v>
      </c>
      <c r="K1172" s="302" t="s">
        <v>135</v>
      </c>
      <c r="L1172" s="302">
        <v>21751339</v>
      </c>
      <c r="M1172" s="302" t="s">
        <v>1273</v>
      </c>
      <c r="N1172" s="305">
        <v>40330</v>
      </c>
      <c r="O1172" s="305">
        <v>40179</v>
      </c>
      <c r="P1172" s="302" t="s">
        <v>880</v>
      </c>
    </row>
    <row r="1173" spans="1:16">
      <c r="A1173" s="303">
        <v>203</v>
      </c>
      <c r="B1173" s="303">
        <v>294811.72000000003</v>
      </c>
      <c r="C1173" s="303">
        <v>41121.137645361196</v>
      </c>
      <c r="D1173" s="304">
        <f t="shared" si="18"/>
        <v>253690.58235463884</v>
      </c>
      <c r="E1173" s="305">
        <v>45992</v>
      </c>
      <c r="F1173" s="302" t="s">
        <v>69</v>
      </c>
      <c r="G1173" s="302" t="s">
        <v>70</v>
      </c>
      <c r="H1173" s="302" t="s">
        <v>855</v>
      </c>
      <c r="I1173" s="302" t="s">
        <v>237</v>
      </c>
      <c r="J1173" s="302">
        <v>135500</v>
      </c>
      <c r="K1173" s="302" t="s">
        <v>86</v>
      </c>
      <c r="L1173" s="302">
        <v>21751374</v>
      </c>
      <c r="M1173" s="302" t="s">
        <v>905</v>
      </c>
      <c r="N1173" s="305">
        <v>40330</v>
      </c>
      <c r="O1173" s="305">
        <v>40330</v>
      </c>
      <c r="P1173" s="302" t="s">
        <v>880</v>
      </c>
    </row>
    <row r="1174" spans="1:16">
      <c r="A1174" s="303">
        <v>25</v>
      </c>
      <c r="B1174" s="303">
        <v>2638.81</v>
      </c>
      <c r="C1174" s="303">
        <v>565.07018187060009</v>
      </c>
      <c r="D1174" s="304">
        <f t="shared" si="18"/>
        <v>2073.7398181293997</v>
      </c>
      <c r="E1174" s="305">
        <v>45992</v>
      </c>
      <c r="F1174" s="302" t="s">
        <v>69</v>
      </c>
      <c r="G1174" s="302" t="s">
        <v>70</v>
      </c>
      <c r="H1174" s="302" t="s">
        <v>855</v>
      </c>
      <c r="I1174" s="302" t="s">
        <v>237</v>
      </c>
      <c r="J1174" s="302">
        <v>135600</v>
      </c>
      <c r="K1174" s="302" t="s">
        <v>238</v>
      </c>
      <c r="L1174" s="302">
        <v>21751483</v>
      </c>
      <c r="M1174" s="302" t="s">
        <v>1274</v>
      </c>
      <c r="N1174" s="305">
        <v>40330</v>
      </c>
      <c r="O1174" s="305">
        <v>40179</v>
      </c>
      <c r="P1174" s="302" t="s">
        <v>880</v>
      </c>
    </row>
    <row r="1175" spans="1:16">
      <c r="A1175" s="303">
        <v>296402</v>
      </c>
      <c r="B1175" s="303">
        <v>810298.89</v>
      </c>
      <c r="C1175" s="303">
        <v>173515.9943845314</v>
      </c>
      <c r="D1175" s="304">
        <f t="shared" si="18"/>
        <v>636782.89561546862</v>
      </c>
      <c r="E1175" s="305">
        <v>45992</v>
      </c>
      <c r="F1175" s="302" t="s">
        <v>69</v>
      </c>
      <c r="G1175" s="302" t="s">
        <v>70</v>
      </c>
      <c r="H1175" s="302" t="s">
        <v>855</v>
      </c>
      <c r="I1175" s="302" t="s">
        <v>237</v>
      </c>
      <c r="J1175" s="302">
        <v>135600</v>
      </c>
      <c r="K1175" s="302" t="s">
        <v>127</v>
      </c>
      <c r="L1175" s="302">
        <v>21751353</v>
      </c>
      <c r="M1175" s="302" t="s">
        <v>873</v>
      </c>
      <c r="N1175" s="305">
        <v>40330</v>
      </c>
      <c r="O1175" s="305">
        <v>40179</v>
      </c>
      <c r="P1175" s="302" t="s">
        <v>880</v>
      </c>
    </row>
    <row r="1176" spans="1:16">
      <c r="A1176" s="303">
        <v>1950</v>
      </c>
      <c r="B1176" s="303">
        <v>20617.52</v>
      </c>
      <c r="C1176" s="303">
        <v>4414.9998583152001</v>
      </c>
      <c r="D1176" s="304">
        <f t="shared" si="18"/>
        <v>16202.520141684799</v>
      </c>
      <c r="E1176" s="305">
        <v>45992</v>
      </c>
      <c r="F1176" s="302" t="s">
        <v>69</v>
      </c>
      <c r="G1176" s="302" t="s">
        <v>70</v>
      </c>
      <c r="H1176" s="302" t="s">
        <v>855</v>
      </c>
      <c r="I1176" s="302" t="s">
        <v>237</v>
      </c>
      <c r="J1176" s="302">
        <v>135600</v>
      </c>
      <c r="K1176" s="302" t="s">
        <v>168</v>
      </c>
      <c r="L1176" s="302">
        <v>21751474</v>
      </c>
      <c r="M1176" s="302" t="s">
        <v>1275</v>
      </c>
      <c r="N1176" s="305">
        <v>40330</v>
      </c>
      <c r="O1176" s="305">
        <v>40179</v>
      </c>
      <c r="P1176" s="302" t="s">
        <v>880</v>
      </c>
    </row>
    <row r="1177" spans="1:16">
      <c r="A1177" s="303">
        <v>813</v>
      </c>
      <c r="B1177" s="303">
        <v>293581.91000000003</v>
      </c>
      <c r="C1177" s="303">
        <v>62867.119374876602</v>
      </c>
      <c r="D1177" s="304">
        <f t="shared" si="18"/>
        <v>230714.79062512342</v>
      </c>
      <c r="E1177" s="305">
        <v>45992</v>
      </c>
      <c r="F1177" s="302" t="s">
        <v>69</v>
      </c>
      <c r="G1177" s="302" t="s">
        <v>70</v>
      </c>
      <c r="H1177" s="302" t="s">
        <v>855</v>
      </c>
      <c r="I1177" s="302" t="s">
        <v>237</v>
      </c>
      <c r="J1177" s="302">
        <v>135600</v>
      </c>
      <c r="K1177" s="302" t="s">
        <v>192</v>
      </c>
      <c r="L1177" s="302">
        <v>21751457</v>
      </c>
      <c r="M1177" s="302" t="s">
        <v>1276</v>
      </c>
      <c r="N1177" s="305">
        <v>40330</v>
      </c>
      <c r="O1177" s="305">
        <v>40179</v>
      </c>
      <c r="P1177" s="302" t="s">
        <v>880</v>
      </c>
    </row>
    <row r="1178" spans="1:16">
      <c r="A1178" s="303">
        <v>278</v>
      </c>
      <c r="B1178" s="303">
        <v>18917.170000000002</v>
      </c>
      <c r="C1178" s="303">
        <v>4050.8898679242002</v>
      </c>
      <c r="D1178" s="304">
        <f t="shared" si="18"/>
        <v>14866.280132075801</v>
      </c>
      <c r="E1178" s="305">
        <v>45992</v>
      </c>
      <c r="F1178" s="302" t="s">
        <v>69</v>
      </c>
      <c r="G1178" s="302" t="s">
        <v>70</v>
      </c>
      <c r="H1178" s="302" t="s">
        <v>855</v>
      </c>
      <c r="I1178" s="302" t="s">
        <v>237</v>
      </c>
      <c r="J1178" s="302">
        <v>135600</v>
      </c>
      <c r="K1178" s="302" t="s">
        <v>170</v>
      </c>
      <c r="L1178" s="302">
        <v>21751360</v>
      </c>
      <c r="M1178" s="302" t="s">
        <v>1277</v>
      </c>
      <c r="N1178" s="305">
        <v>40330</v>
      </c>
      <c r="O1178" s="305">
        <v>40179</v>
      </c>
      <c r="P1178" s="302" t="s">
        <v>880</v>
      </c>
    </row>
    <row r="1179" spans="1:16">
      <c r="A1179" s="303">
        <v>6</v>
      </c>
      <c r="B1179" s="303">
        <v>1521.3</v>
      </c>
      <c r="C1179" s="303">
        <v>325.76853493800002</v>
      </c>
      <c r="D1179" s="304">
        <f t="shared" si="18"/>
        <v>1195.5314650619998</v>
      </c>
      <c r="E1179" s="305">
        <v>45992</v>
      </c>
      <c r="F1179" s="302" t="s">
        <v>69</v>
      </c>
      <c r="G1179" s="302" t="s">
        <v>70</v>
      </c>
      <c r="H1179" s="302" t="s">
        <v>855</v>
      </c>
      <c r="I1179" s="302" t="s">
        <v>237</v>
      </c>
      <c r="J1179" s="302">
        <v>135600</v>
      </c>
      <c r="K1179" s="302" t="s">
        <v>239</v>
      </c>
      <c r="L1179" s="302">
        <v>21751388</v>
      </c>
      <c r="M1179" s="302" t="s">
        <v>1278</v>
      </c>
      <c r="N1179" s="305">
        <v>40330</v>
      </c>
      <c r="O1179" s="305">
        <v>40179</v>
      </c>
      <c r="P1179" s="302" t="s">
        <v>880</v>
      </c>
    </row>
    <row r="1180" spans="1:16">
      <c r="A1180" s="303">
        <v>3</v>
      </c>
      <c r="B1180" s="303">
        <v>8936.61</v>
      </c>
      <c r="C1180" s="303">
        <v>1913.6701156986001</v>
      </c>
      <c r="D1180" s="304">
        <f t="shared" si="18"/>
        <v>7022.9398843014005</v>
      </c>
      <c r="E1180" s="305">
        <v>45992</v>
      </c>
      <c r="F1180" s="302" t="s">
        <v>69</v>
      </c>
      <c r="G1180" s="302" t="s">
        <v>70</v>
      </c>
      <c r="H1180" s="302" t="s">
        <v>855</v>
      </c>
      <c r="I1180" s="302" t="s">
        <v>237</v>
      </c>
      <c r="J1180" s="302">
        <v>135600</v>
      </c>
      <c r="K1180" s="302" t="s">
        <v>106</v>
      </c>
      <c r="L1180" s="302">
        <v>21751381</v>
      </c>
      <c r="M1180" s="302" t="s">
        <v>1279</v>
      </c>
      <c r="N1180" s="305">
        <v>40330</v>
      </c>
      <c r="O1180" s="305">
        <v>40179</v>
      </c>
      <c r="P1180" s="302" t="s">
        <v>880</v>
      </c>
    </row>
    <row r="1181" spans="1:16">
      <c r="A1181" s="303">
        <v>384</v>
      </c>
      <c r="B1181" s="303">
        <v>295312.40000000002</v>
      </c>
      <c r="C1181" s="303">
        <v>63237.683492424003</v>
      </c>
      <c r="D1181" s="304">
        <f t="shared" si="18"/>
        <v>232074.71650757603</v>
      </c>
      <c r="E1181" s="305">
        <v>45992</v>
      </c>
      <c r="F1181" s="302" t="s">
        <v>69</v>
      </c>
      <c r="G1181" s="302" t="s">
        <v>70</v>
      </c>
      <c r="H1181" s="302" t="s">
        <v>855</v>
      </c>
      <c r="I1181" s="302" t="s">
        <v>237</v>
      </c>
      <c r="J1181" s="302">
        <v>135600</v>
      </c>
      <c r="K1181" s="302" t="s">
        <v>98</v>
      </c>
      <c r="L1181" s="302">
        <v>21751304</v>
      </c>
      <c r="M1181" s="302" t="s">
        <v>875</v>
      </c>
      <c r="N1181" s="305">
        <v>40330</v>
      </c>
      <c r="O1181" s="305">
        <v>40179</v>
      </c>
      <c r="P1181" s="302" t="s">
        <v>880</v>
      </c>
    </row>
    <row r="1182" spans="1:16">
      <c r="A1182" s="303">
        <v>143705</v>
      </c>
      <c r="B1182" s="303">
        <v>82009.680000000008</v>
      </c>
      <c r="C1182" s="303">
        <v>17561.4101783568</v>
      </c>
      <c r="D1182" s="304">
        <f t="shared" si="18"/>
        <v>64448.269821643204</v>
      </c>
      <c r="E1182" s="305">
        <v>45992</v>
      </c>
      <c r="F1182" s="302" t="s">
        <v>69</v>
      </c>
      <c r="G1182" s="302" t="s">
        <v>70</v>
      </c>
      <c r="H1182" s="302" t="s">
        <v>855</v>
      </c>
      <c r="I1182" s="302" t="s">
        <v>237</v>
      </c>
      <c r="J1182" s="302">
        <v>135600</v>
      </c>
      <c r="K1182" s="302" t="s">
        <v>99</v>
      </c>
      <c r="L1182" s="302">
        <v>21751493</v>
      </c>
      <c r="M1182" s="302" t="s">
        <v>876</v>
      </c>
      <c r="N1182" s="305">
        <v>40330</v>
      </c>
      <c r="O1182" s="305">
        <v>40179</v>
      </c>
      <c r="P1182" s="302" t="s">
        <v>880</v>
      </c>
    </row>
    <row r="1183" spans="1:16">
      <c r="A1183" s="303">
        <v>2374</v>
      </c>
      <c r="B1183" s="303">
        <v>139982.23000000001</v>
      </c>
      <c r="C1183" s="303">
        <v>29975.551163119799</v>
      </c>
      <c r="D1183" s="304">
        <f t="shared" si="18"/>
        <v>110006.67883688021</v>
      </c>
      <c r="E1183" s="305">
        <v>45992</v>
      </c>
      <c r="F1183" s="302" t="s">
        <v>69</v>
      </c>
      <c r="G1183" s="302" t="s">
        <v>70</v>
      </c>
      <c r="H1183" s="302" t="s">
        <v>855</v>
      </c>
      <c r="I1183" s="302" t="s">
        <v>237</v>
      </c>
      <c r="J1183" s="302">
        <v>135600</v>
      </c>
      <c r="K1183" s="302" t="s">
        <v>92</v>
      </c>
      <c r="L1183" s="302">
        <v>21751318</v>
      </c>
      <c r="M1183" s="302" t="s">
        <v>1280</v>
      </c>
      <c r="N1183" s="305">
        <v>40330</v>
      </c>
      <c r="O1183" s="305">
        <v>40179</v>
      </c>
      <c r="P1183" s="302" t="s">
        <v>880</v>
      </c>
    </row>
    <row r="1184" spans="1:16">
      <c r="A1184" s="303">
        <v>1</v>
      </c>
      <c r="B1184" s="303">
        <v>180994.27</v>
      </c>
      <c r="C1184" s="303">
        <v>-1.4099453633000001</v>
      </c>
      <c r="D1184" s="304">
        <f t="shared" si="18"/>
        <v>180995.67994536328</v>
      </c>
      <c r="E1184" s="305">
        <v>45992</v>
      </c>
      <c r="F1184" s="302" t="s">
        <v>69</v>
      </c>
      <c r="G1184" s="302" t="s">
        <v>70</v>
      </c>
      <c r="H1184" s="302" t="s">
        <v>855</v>
      </c>
      <c r="I1184" s="302" t="s">
        <v>241</v>
      </c>
      <c r="J1184" s="302">
        <v>135002</v>
      </c>
      <c r="K1184" s="302" t="s">
        <v>136</v>
      </c>
      <c r="L1184" s="302">
        <v>21750969</v>
      </c>
      <c r="M1184" s="302" t="s">
        <v>1281</v>
      </c>
      <c r="N1184" s="305">
        <v>41193</v>
      </c>
      <c r="O1184" s="305">
        <v>41214</v>
      </c>
      <c r="P1184" s="302" t="s">
        <v>880</v>
      </c>
    </row>
    <row r="1185" spans="1:16">
      <c r="A1185" s="303">
        <v>336</v>
      </c>
      <c r="B1185" s="303">
        <v>491125.77</v>
      </c>
      <c r="C1185" s="303">
        <v>59664.389612161503</v>
      </c>
      <c r="D1185" s="304">
        <f t="shared" si="18"/>
        <v>431461.38038783852</v>
      </c>
      <c r="E1185" s="305">
        <v>45992</v>
      </c>
      <c r="F1185" s="302" t="s">
        <v>69</v>
      </c>
      <c r="G1185" s="302" t="s">
        <v>70</v>
      </c>
      <c r="H1185" s="302" t="s">
        <v>855</v>
      </c>
      <c r="I1185" s="302" t="s">
        <v>241</v>
      </c>
      <c r="J1185" s="302">
        <v>135500</v>
      </c>
      <c r="K1185" s="302" t="s">
        <v>83</v>
      </c>
      <c r="L1185" s="302">
        <v>21750955</v>
      </c>
      <c r="M1185" s="302" t="s">
        <v>1282</v>
      </c>
      <c r="N1185" s="305">
        <v>41193</v>
      </c>
      <c r="O1185" s="305">
        <v>41214</v>
      </c>
      <c r="P1185" s="302" t="s">
        <v>880</v>
      </c>
    </row>
    <row r="1186" spans="1:16">
      <c r="A1186" s="303">
        <v>210</v>
      </c>
      <c r="B1186" s="303">
        <v>1120383.06</v>
      </c>
      <c r="C1186" s="303">
        <v>136109.68002494698</v>
      </c>
      <c r="D1186" s="304">
        <f t="shared" si="18"/>
        <v>984273.37997505302</v>
      </c>
      <c r="E1186" s="305">
        <v>45992</v>
      </c>
      <c r="F1186" s="302" t="s">
        <v>69</v>
      </c>
      <c r="G1186" s="302" t="s">
        <v>70</v>
      </c>
      <c r="H1186" s="302" t="s">
        <v>855</v>
      </c>
      <c r="I1186" s="302" t="s">
        <v>241</v>
      </c>
      <c r="J1186" s="302">
        <v>135500</v>
      </c>
      <c r="K1186" s="302" t="s">
        <v>134</v>
      </c>
      <c r="L1186" s="302">
        <v>21750983</v>
      </c>
      <c r="M1186" s="302" t="s">
        <v>1283</v>
      </c>
      <c r="N1186" s="305">
        <v>41193</v>
      </c>
      <c r="O1186" s="305">
        <v>40909</v>
      </c>
      <c r="P1186" s="302" t="s">
        <v>880</v>
      </c>
    </row>
    <row r="1187" spans="1:16">
      <c r="A1187" s="303">
        <v>621</v>
      </c>
      <c r="B1187" s="303">
        <v>4540366.1399999997</v>
      </c>
      <c r="C1187" s="303">
        <v>551586.15349959303</v>
      </c>
      <c r="D1187" s="304">
        <f t="shared" si="18"/>
        <v>3988779.9865004066</v>
      </c>
      <c r="E1187" s="305">
        <v>45992</v>
      </c>
      <c r="F1187" s="302" t="s">
        <v>69</v>
      </c>
      <c r="G1187" s="302" t="s">
        <v>70</v>
      </c>
      <c r="H1187" s="302" t="s">
        <v>855</v>
      </c>
      <c r="I1187" s="302" t="s">
        <v>241</v>
      </c>
      <c r="J1187" s="302">
        <v>135500</v>
      </c>
      <c r="K1187" s="302" t="s">
        <v>135</v>
      </c>
      <c r="L1187" s="302">
        <v>21750976</v>
      </c>
      <c r="M1187" s="302" t="s">
        <v>1284</v>
      </c>
      <c r="N1187" s="305">
        <v>41193</v>
      </c>
      <c r="O1187" s="305">
        <v>40909</v>
      </c>
      <c r="P1187" s="302" t="s">
        <v>880</v>
      </c>
    </row>
    <row r="1188" spans="1:16">
      <c r="A1188" s="303">
        <v>199584</v>
      </c>
      <c r="B1188" s="303">
        <v>1140314.22</v>
      </c>
      <c r="C1188" s="303">
        <v>212677.1657897922</v>
      </c>
      <c r="D1188" s="304">
        <f t="shared" si="18"/>
        <v>927637.05421020777</v>
      </c>
      <c r="E1188" s="305">
        <v>45992</v>
      </c>
      <c r="F1188" s="302" t="s">
        <v>69</v>
      </c>
      <c r="G1188" s="302" t="s">
        <v>70</v>
      </c>
      <c r="H1188" s="302" t="s">
        <v>855</v>
      </c>
      <c r="I1188" s="302" t="s">
        <v>241</v>
      </c>
      <c r="J1188" s="302">
        <v>135600</v>
      </c>
      <c r="K1188" s="302" t="s">
        <v>203</v>
      </c>
      <c r="L1188" s="302">
        <v>21750924</v>
      </c>
      <c r="M1188" s="302" t="s">
        <v>972</v>
      </c>
      <c r="N1188" s="305">
        <v>41193</v>
      </c>
      <c r="O1188" s="305">
        <v>40909</v>
      </c>
      <c r="P1188" s="302" t="s">
        <v>880</v>
      </c>
    </row>
    <row r="1189" spans="1:16">
      <c r="A1189" s="303">
        <v>598752</v>
      </c>
      <c r="B1189" s="303">
        <v>5419861.7699999996</v>
      </c>
      <c r="C1189" s="303">
        <v>1010844.92326689</v>
      </c>
      <c r="D1189" s="304">
        <f t="shared" si="18"/>
        <v>4409016.84673311</v>
      </c>
      <c r="E1189" s="305">
        <v>45992</v>
      </c>
      <c r="F1189" s="302" t="s">
        <v>69</v>
      </c>
      <c r="G1189" s="302" t="s">
        <v>70</v>
      </c>
      <c r="H1189" s="302" t="s">
        <v>855</v>
      </c>
      <c r="I1189" s="302" t="s">
        <v>241</v>
      </c>
      <c r="J1189" s="302">
        <v>135600</v>
      </c>
      <c r="K1189" s="302" t="s">
        <v>127</v>
      </c>
      <c r="L1189" s="302">
        <v>21750945</v>
      </c>
      <c r="M1189" s="302" t="s">
        <v>1285</v>
      </c>
      <c r="N1189" s="305">
        <v>41193</v>
      </c>
      <c r="O1189" s="305">
        <v>40909</v>
      </c>
      <c r="P1189" s="302" t="s">
        <v>880</v>
      </c>
    </row>
    <row r="1190" spans="1:16">
      <c r="A1190" s="303">
        <v>68159</v>
      </c>
      <c r="B1190" s="303">
        <v>193075.5</v>
      </c>
      <c r="C1190" s="303">
        <v>36010.030747004996</v>
      </c>
      <c r="D1190" s="304">
        <f t="shared" si="18"/>
        <v>157065.46925299501</v>
      </c>
      <c r="E1190" s="305">
        <v>45992</v>
      </c>
      <c r="F1190" s="302" t="s">
        <v>69</v>
      </c>
      <c r="G1190" s="302" t="s">
        <v>70</v>
      </c>
      <c r="H1190" s="302" t="s">
        <v>855</v>
      </c>
      <c r="I1190" s="302" t="s">
        <v>241</v>
      </c>
      <c r="J1190" s="302">
        <v>135600</v>
      </c>
      <c r="K1190" s="302" t="s">
        <v>168</v>
      </c>
      <c r="L1190" s="302">
        <v>21750272</v>
      </c>
      <c r="M1190" s="302" t="s">
        <v>1286</v>
      </c>
      <c r="N1190" s="305">
        <v>41193</v>
      </c>
      <c r="O1190" s="305">
        <v>40909</v>
      </c>
      <c r="P1190" s="302" t="s">
        <v>880</v>
      </c>
    </row>
    <row r="1191" spans="1:16">
      <c r="A1191" s="303">
        <v>3720</v>
      </c>
      <c r="B1191" s="303">
        <v>451171.94</v>
      </c>
      <c r="C1191" s="303">
        <v>84146.955111269403</v>
      </c>
      <c r="D1191" s="304">
        <f t="shared" si="18"/>
        <v>367024.98488873057</v>
      </c>
      <c r="E1191" s="305">
        <v>45992</v>
      </c>
      <c r="F1191" s="302" t="s">
        <v>69</v>
      </c>
      <c r="G1191" s="302" t="s">
        <v>70</v>
      </c>
      <c r="H1191" s="302" t="s">
        <v>855</v>
      </c>
      <c r="I1191" s="302" t="s">
        <v>241</v>
      </c>
      <c r="J1191" s="302">
        <v>135600</v>
      </c>
      <c r="K1191" s="302" t="s">
        <v>191</v>
      </c>
      <c r="L1191" s="302">
        <v>21750938</v>
      </c>
      <c r="M1191" s="302" t="s">
        <v>1287</v>
      </c>
      <c r="N1191" s="305">
        <v>41193</v>
      </c>
      <c r="O1191" s="305">
        <v>40909</v>
      </c>
      <c r="P1191" s="302" t="s">
        <v>880</v>
      </c>
    </row>
    <row r="1192" spans="1:16">
      <c r="A1192" s="303">
        <v>14</v>
      </c>
      <c r="B1192" s="303">
        <v>1486831.96</v>
      </c>
      <c r="C1192" s="303">
        <v>277305.3266480196</v>
      </c>
      <c r="D1192" s="304">
        <f t="shared" si="18"/>
        <v>1209526.6333519802</v>
      </c>
      <c r="E1192" s="305">
        <v>45992</v>
      </c>
      <c r="F1192" s="302" t="s">
        <v>69</v>
      </c>
      <c r="G1192" s="302" t="s">
        <v>70</v>
      </c>
      <c r="H1192" s="302" t="s">
        <v>855</v>
      </c>
      <c r="I1192" s="302" t="s">
        <v>241</v>
      </c>
      <c r="J1192" s="302">
        <v>135600</v>
      </c>
      <c r="K1192" s="302" t="s">
        <v>192</v>
      </c>
      <c r="L1192" s="302">
        <v>21750258</v>
      </c>
      <c r="M1192" s="302" t="s">
        <v>1288</v>
      </c>
      <c r="N1192" s="305">
        <v>41193</v>
      </c>
      <c r="O1192" s="305">
        <v>40909</v>
      </c>
      <c r="P1192" s="302" t="s">
        <v>880</v>
      </c>
    </row>
    <row r="1193" spans="1:16">
      <c r="A1193" s="303">
        <v>139</v>
      </c>
      <c r="B1193" s="303">
        <v>77825.38</v>
      </c>
      <c r="C1193" s="303">
        <v>14515.017838603801</v>
      </c>
      <c r="D1193" s="304">
        <f t="shared" si="18"/>
        <v>63310.362161396202</v>
      </c>
      <c r="E1193" s="305">
        <v>45992</v>
      </c>
      <c r="F1193" s="302" t="s">
        <v>69</v>
      </c>
      <c r="G1193" s="302" t="s">
        <v>70</v>
      </c>
      <c r="H1193" s="302" t="s">
        <v>855</v>
      </c>
      <c r="I1193" s="302" t="s">
        <v>241</v>
      </c>
      <c r="J1193" s="302">
        <v>135600</v>
      </c>
      <c r="K1193" s="302" t="s">
        <v>170</v>
      </c>
      <c r="L1193" s="302">
        <v>21750962</v>
      </c>
      <c r="M1193" s="302" t="s">
        <v>1289</v>
      </c>
      <c r="N1193" s="305">
        <v>41193</v>
      </c>
      <c r="O1193" s="305">
        <v>40909</v>
      </c>
      <c r="P1193" s="302" t="s">
        <v>880</v>
      </c>
    </row>
    <row r="1194" spans="1:16">
      <c r="A1194" s="303">
        <v>238697</v>
      </c>
      <c r="B1194" s="303">
        <v>451859.73</v>
      </c>
      <c r="C1194" s="303">
        <v>84275.233111572292</v>
      </c>
      <c r="D1194" s="304">
        <f t="shared" si="18"/>
        <v>367584.4968884277</v>
      </c>
      <c r="E1194" s="305">
        <v>45992</v>
      </c>
      <c r="F1194" s="302" t="s">
        <v>69</v>
      </c>
      <c r="G1194" s="302" t="s">
        <v>70</v>
      </c>
      <c r="H1194" s="302" t="s">
        <v>855</v>
      </c>
      <c r="I1194" s="302" t="s">
        <v>241</v>
      </c>
      <c r="J1194" s="302">
        <v>135600</v>
      </c>
      <c r="K1194" s="302" t="s">
        <v>99</v>
      </c>
      <c r="L1194" s="302">
        <v>21750931</v>
      </c>
      <c r="M1194" s="302" t="s">
        <v>1290</v>
      </c>
      <c r="N1194" s="305">
        <v>41193</v>
      </c>
      <c r="O1194" s="305">
        <v>40909</v>
      </c>
      <c r="P1194" s="302" t="s">
        <v>880</v>
      </c>
    </row>
    <row r="1195" spans="1:16">
      <c r="A1195" s="303">
        <v>754</v>
      </c>
      <c r="B1195" s="303">
        <v>1010569.58</v>
      </c>
      <c r="C1195" s="303">
        <v>188478.81604754578</v>
      </c>
      <c r="D1195" s="304">
        <f t="shared" si="18"/>
        <v>822090.7639524542</v>
      </c>
      <c r="E1195" s="305">
        <v>45992</v>
      </c>
      <c r="F1195" s="302" t="s">
        <v>69</v>
      </c>
      <c r="G1195" s="302" t="s">
        <v>70</v>
      </c>
      <c r="H1195" s="302" t="s">
        <v>855</v>
      </c>
      <c r="I1195" s="302" t="s">
        <v>241</v>
      </c>
      <c r="J1195" s="302">
        <v>135600</v>
      </c>
      <c r="K1195" s="302" t="s">
        <v>92</v>
      </c>
      <c r="L1195" s="302">
        <v>21750265</v>
      </c>
      <c r="M1195" s="302" t="s">
        <v>1044</v>
      </c>
      <c r="N1195" s="305">
        <v>41193</v>
      </c>
      <c r="O1195" s="305">
        <v>40909</v>
      </c>
      <c r="P1195" s="302" t="s">
        <v>880</v>
      </c>
    </row>
    <row r="1196" spans="1:16">
      <c r="A1196" s="303">
        <v>1</v>
      </c>
      <c r="B1196" s="303">
        <v>10591.6</v>
      </c>
      <c r="C1196" s="303">
        <v>-5.8041967999999999E-2</v>
      </c>
      <c r="D1196" s="304">
        <f t="shared" si="18"/>
        <v>10591.658041968001</v>
      </c>
      <c r="E1196" s="305">
        <v>45992</v>
      </c>
      <c r="F1196" s="302" t="s">
        <v>69</v>
      </c>
      <c r="G1196" s="302" t="s">
        <v>70</v>
      </c>
      <c r="H1196" s="302" t="s">
        <v>855</v>
      </c>
      <c r="I1196" s="302" t="s">
        <v>242</v>
      </c>
      <c r="J1196" s="302">
        <v>135002</v>
      </c>
      <c r="K1196" s="302" t="s">
        <v>136</v>
      </c>
      <c r="L1196" s="302">
        <v>20845281</v>
      </c>
      <c r="M1196" s="302" t="s">
        <v>1293</v>
      </c>
      <c r="N1196" s="305">
        <v>42681</v>
      </c>
      <c r="O1196" s="305">
        <v>42675</v>
      </c>
      <c r="P1196" s="302" t="s">
        <v>1292</v>
      </c>
    </row>
    <row r="1197" spans="1:16">
      <c r="A1197" s="303">
        <v>1</v>
      </c>
      <c r="B1197" s="303">
        <v>21183.170000000002</v>
      </c>
      <c r="C1197" s="303">
        <v>-0.1160837716</v>
      </c>
      <c r="D1197" s="304">
        <f t="shared" si="18"/>
        <v>21183.286083771603</v>
      </c>
      <c r="E1197" s="305">
        <v>45992</v>
      </c>
      <c r="F1197" s="302" t="s">
        <v>69</v>
      </c>
      <c r="G1197" s="302" t="s">
        <v>70</v>
      </c>
      <c r="H1197" s="302" t="s">
        <v>855</v>
      </c>
      <c r="I1197" s="302" t="s">
        <v>242</v>
      </c>
      <c r="J1197" s="302">
        <v>135002</v>
      </c>
      <c r="K1197" s="302" t="s">
        <v>136</v>
      </c>
      <c r="L1197" s="302">
        <v>20845262</v>
      </c>
      <c r="M1197" s="302" t="s">
        <v>1294</v>
      </c>
      <c r="N1197" s="305">
        <v>42681</v>
      </c>
      <c r="O1197" s="305">
        <v>42675</v>
      </c>
      <c r="P1197" s="302" t="s">
        <v>1292</v>
      </c>
    </row>
    <row r="1198" spans="1:16">
      <c r="A1198" s="303">
        <v>1</v>
      </c>
      <c r="B1198" s="303">
        <v>1323.95</v>
      </c>
      <c r="C1198" s="303">
        <v>-7.2552459999999999E-3</v>
      </c>
      <c r="D1198" s="304">
        <f t="shared" si="18"/>
        <v>1323.9572552460002</v>
      </c>
      <c r="E1198" s="305">
        <v>45992</v>
      </c>
      <c r="F1198" s="302" t="s">
        <v>69</v>
      </c>
      <c r="G1198" s="302" t="s">
        <v>70</v>
      </c>
      <c r="H1198" s="302" t="s">
        <v>855</v>
      </c>
      <c r="I1198" s="302" t="s">
        <v>242</v>
      </c>
      <c r="J1198" s="302">
        <v>135002</v>
      </c>
      <c r="K1198" s="302" t="s">
        <v>136</v>
      </c>
      <c r="L1198" s="302">
        <v>20845278</v>
      </c>
      <c r="M1198" s="302" t="s">
        <v>1291</v>
      </c>
      <c r="N1198" s="305">
        <v>42681</v>
      </c>
      <c r="O1198" s="305">
        <v>42675</v>
      </c>
      <c r="P1198" s="302" t="s">
        <v>1292</v>
      </c>
    </row>
    <row r="1199" spans="1:16">
      <c r="A1199" s="303">
        <v>1</v>
      </c>
      <c r="B1199" s="303">
        <v>169.47</v>
      </c>
      <c r="C1199" s="303">
        <v>-9.2869559999999999E-4</v>
      </c>
      <c r="D1199" s="304">
        <f t="shared" si="18"/>
        <v>169.47092869560001</v>
      </c>
      <c r="E1199" s="305">
        <v>45992</v>
      </c>
      <c r="F1199" s="302" t="s">
        <v>69</v>
      </c>
      <c r="G1199" s="302" t="s">
        <v>70</v>
      </c>
      <c r="H1199" s="302" t="s">
        <v>855</v>
      </c>
      <c r="I1199" s="302" t="s">
        <v>242</v>
      </c>
      <c r="J1199" s="302">
        <v>135002</v>
      </c>
      <c r="K1199" s="302" t="s">
        <v>136</v>
      </c>
      <c r="L1199" s="302">
        <v>20845275</v>
      </c>
      <c r="M1199" s="302" t="s">
        <v>1297</v>
      </c>
      <c r="N1199" s="305">
        <v>42681</v>
      </c>
      <c r="O1199" s="305">
        <v>42675</v>
      </c>
      <c r="P1199" s="302" t="s">
        <v>1292</v>
      </c>
    </row>
    <row r="1200" spans="1:16">
      <c r="A1200" s="303">
        <v>1</v>
      </c>
      <c r="B1200" s="303">
        <v>444.84000000000003</v>
      </c>
      <c r="C1200" s="303">
        <v>-2.4377232000000002E-3</v>
      </c>
      <c r="D1200" s="304">
        <f t="shared" si="18"/>
        <v>444.84243772320002</v>
      </c>
      <c r="E1200" s="305">
        <v>45992</v>
      </c>
      <c r="F1200" s="302" t="s">
        <v>69</v>
      </c>
      <c r="G1200" s="302" t="s">
        <v>70</v>
      </c>
      <c r="H1200" s="302" t="s">
        <v>855</v>
      </c>
      <c r="I1200" s="302" t="s">
        <v>242</v>
      </c>
      <c r="J1200" s="302">
        <v>135002</v>
      </c>
      <c r="K1200" s="302" t="s">
        <v>136</v>
      </c>
      <c r="L1200" s="302">
        <v>20845269</v>
      </c>
      <c r="M1200" s="302" t="s">
        <v>1297</v>
      </c>
      <c r="N1200" s="305">
        <v>42681</v>
      </c>
      <c r="O1200" s="305">
        <v>42675</v>
      </c>
      <c r="P1200" s="302" t="s">
        <v>1292</v>
      </c>
    </row>
    <row r="1201" spans="1:16">
      <c r="A1201" s="303">
        <v>1</v>
      </c>
      <c r="B1201" s="303">
        <v>444.84000000000003</v>
      </c>
      <c r="C1201" s="303">
        <v>-2.4377232000000002E-3</v>
      </c>
      <c r="D1201" s="304">
        <f t="shared" si="18"/>
        <v>444.84243772320002</v>
      </c>
      <c r="E1201" s="305">
        <v>45992</v>
      </c>
      <c r="F1201" s="302" t="s">
        <v>69</v>
      </c>
      <c r="G1201" s="302" t="s">
        <v>70</v>
      </c>
      <c r="H1201" s="302" t="s">
        <v>855</v>
      </c>
      <c r="I1201" s="302" t="s">
        <v>242</v>
      </c>
      <c r="J1201" s="302">
        <v>135002</v>
      </c>
      <c r="K1201" s="302" t="s">
        <v>136</v>
      </c>
      <c r="L1201" s="302">
        <v>20845284</v>
      </c>
      <c r="M1201" s="302" t="s">
        <v>1296</v>
      </c>
      <c r="N1201" s="305">
        <v>42681</v>
      </c>
      <c r="O1201" s="305">
        <v>42675</v>
      </c>
      <c r="P1201" s="302" t="s">
        <v>1292</v>
      </c>
    </row>
    <row r="1202" spans="1:16">
      <c r="A1202" s="303">
        <v>1</v>
      </c>
      <c r="B1202" s="303">
        <v>794369.16</v>
      </c>
      <c r="C1202" s="303">
        <v>-4.3531429968000008</v>
      </c>
      <c r="D1202" s="304">
        <f t="shared" si="18"/>
        <v>794373.51314299682</v>
      </c>
      <c r="E1202" s="305">
        <v>45992</v>
      </c>
      <c r="F1202" s="302" t="s">
        <v>69</v>
      </c>
      <c r="G1202" s="302" t="s">
        <v>70</v>
      </c>
      <c r="H1202" s="302" t="s">
        <v>855</v>
      </c>
      <c r="I1202" s="302" t="s">
        <v>242</v>
      </c>
      <c r="J1202" s="302">
        <v>135002</v>
      </c>
      <c r="K1202" s="302" t="s">
        <v>136</v>
      </c>
      <c r="L1202" s="302">
        <v>20845272</v>
      </c>
      <c r="M1202" s="302" t="s">
        <v>1295</v>
      </c>
      <c r="N1202" s="305">
        <v>42681</v>
      </c>
      <c r="O1202" s="305">
        <v>42675</v>
      </c>
      <c r="P1202" s="302" t="s">
        <v>1292</v>
      </c>
    </row>
    <row r="1203" spans="1:16">
      <c r="A1203" s="303">
        <v>1</v>
      </c>
      <c r="B1203" s="303">
        <v>3971.85</v>
      </c>
      <c r="C1203" s="303">
        <v>-2.1765738E-2</v>
      </c>
      <c r="D1203" s="304">
        <f t="shared" si="18"/>
        <v>3971.8717657379998</v>
      </c>
      <c r="E1203" s="305">
        <v>45992</v>
      </c>
      <c r="F1203" s="302" t="s">
        <v>69</v>
      </c>
      <c r="G1203" s="302" t="s">
        <v>70</v>
      </c>
      <c r="H1203" s="302" t="s">
        <v>855</v>
      </c>
      <c r="I1203" s="302" t="s">
        <v>242</v>
      </c>
      <c r="J1203" s="302">
        <v>135002</v>
      </c>
      <c r="K1203" s="302" t="s">
        <v>136</v>
      </c>
      <c r="L1203" s="302">
        <v>20845287</v>
      </c>
      <c r="M1203" s="302" t="s">
        <v>1291</v>
      </c>
      <c r="N1203" s="305">
        <v>42681</v>
      </c>
      <c r="O1203" s="305">
        <v>42675</v>
      </c>
      <c r="P1203" s="302" t="s">
        <v>1292</v>
      </c>
    </row>
    <row r="1204" spans="1:16">
      <c r="A1204" s="303">
        <v>132</v>
      </c>
      <c r="B1204" s="303">
        <v>144640.9</v>
      </c>
      <c r="C1204" s="303">
        <v>12365.265202869001</v>
      </c>
      <c r="D1204" s="304">
        <f t="shared" si="18"/>
        <v>132275.634797131</v>
      </c>
      <c r="E1204" s="305">
        <v>45992</v>
      </c>
      <c r="F1204" s="302" t="s">
        <v>69</v>
      </c>
      <c r="G1204" s="302" t="s">
        <v>70</v>
      </c>
      <c r="H1204" s="302" t="s">
        <v>855</v>
      </c>
      <c r="I1204" s="302" t="s">
        <v>242</v>
      </c>
      <c r="J1204" s="302">
        <v>135500</v>
      </c>
      <c r="K1204" s="302" t="s">
        <v>169</v>
      </c>
      <c r="L1204" s="302">
        <v>20845150</v>
      </c>
      <c r="M1204" s="302" t="s">
        <v>894</v>
      </c>
      <c r="N1204" s="305">
        <v>42681</v>
      </c>
      <c r="O1204" s="305">
        <v>42370</v>
      </c>
      <c r="P1204" s="302" t="s">
        <v>1298</v>
      </c>
    </row>
    <row r="1205" spans="1:16">
      <c r="A1205" s="303">
        <v>3</v>
      </c>
      <c r="B1205" s="303">
        <v>2697.87</v>
      </c>
      <c r="C1205" s="303">
        <v>12.1389041928</v>
      </c>
      <c r="D1205" s="304">
        <f t="shared" si="18"/>
        <v>2685.7310958071998</v>
      </c>
      <c r="E1205" s="305">
        <v>45992</v>
      </c>
      <c r="F1205" s="302" t="s">
        <v>69</v>
      </c>
      <c r="G1205" s="302" t="s">
        <v>70</v>
      </c>
      <c r="H1205" s="302" t="s">
        <v>855</v>
      </c>
      <c r="I1205" s="302" t="s">
        <v>242</v>
      </c>
      <c r="J1205" s="302">
        <v>135500</v>
      </c>
      <c r="K1205" s="302" t="s">
        <v>84</v>
      </c>
      <c r="L1205" s="302">
        <v>42370722</v>
      </c>
      <c r="M1205" s="302" t="s">
        <v>4295</v>
      </c>
      <c r="N1205" s="305">
        <v>46014</v>
      </c>
      <c r="O1205" s="305">
        <v>45992</v>
      </c>
      <c r="P1205" s="302" t="s">
        <v>4296</v>
      </c>
    </row>
    <row r="1206" spans="1:16">
      <c r="A1206" s="303">
        <v>150</v>
      </c>
      <c r="B1206" s="303">
        <v>1630622.47</v>
      </c>
      <c r="C1206" s="303">
        <v>139400.9528930427</v>
      </c>
      <c r="D1206" s="304">
        <f t="shared" si="18"/>
        <v>1491221.5171069573</v>
      </c>
      <c r="E1206" s="305">
        <v>45992</v>
      </c>
      <c r="F1206" s="302" t="s">
        <v>69</v>
      </c>
      <c r="G1206" s="302" t="s">
        <v>70</v>
      </c>
      <c r="H1206" s="302" t="s">
        <v>855</v>
      </c>
      <c r="I1206" s="302" t="s">
        <v>242</v>
      </c>
      <c r="J1206" s="302">
        <v>135500</v>
      </c>
      <c r="K1206" s="302" t="s">
        <v>173</v>
      </c>
      <c r="L1206" s="302">
        <v>20845170</v>
      </c>
      <c r="M1206" s="302" t="s">
        <v>905</v>
      </c>
      <c r="N1206" s="305">
        <v>42681</v>
      </c>
      <c r="O1206" s="305">
        <v>42370</v>
      </c>
      <c r="P1206" s="302" t="s">
        <v>1298</v>
      </c>
    </row>
    <row r="1207" spans="1:16">
      <c r="A1207" s="303">
        <v>48920</v>
      </c>
      <c r="B1207" s="303">
        <v>133076.70000000001</v>
      </c>
      <c r="C1207" s="303">
        <v>17465.788560500998</v>
      </c>
      <c r="D1207" s="304">
        <f t="shared" si="18"/>
        <v>115610.91143949902</v>
      </c>
      <c r="E1207" s="305">
        <v>45992</v>
      </c>
      <c r="F1207" s="302" t="s">
        <v>69</v>
      </c>
      <c r="G1207" s="302" t="s">
        <v>70</v>
      </c>
      <c r="H1207" s="302" t="s">
        <v>855</v>
      </c>
      <c r="I1207" s="302" t="s">
        <v>242</v>
      </c>
      <c r="J1207" s="302">
        <v>135600</v>
      </c>
      <c r="K1207" s="302" t="s">
        <v>243</v>
      </c>
      <c r="L1207" s="302">
        <v>20845147</v>
      </c>
      <c r="M1207" s="302" t="s">
        <v>1299</v>
      </c>
      <c r="N1207" s="305">
        <v>42681</v>
      </c>
      <c r="O1207" s="305">
        <v>42370</v>
      </c>
      <c r="P1207" s="302" t="s">
        <v>1298</v>
      </c>
    </row>
    <row r="1208" spans="1:16">
      <c r="A1208" s="303">
        <v>146761</v>
      </c>
      <c r="B1208" s="303">
        <v>1596197.42</v>
      </c>
      <c r="C1208" s="303">
        <v>209494.57447124261</v>
      </c>
      <c r="D1208" s="304">
        <f t="shared" si="18"/>
        <v>1386702.8455287572</v>
      </c>
      <c r="E1208" s="305">
        <v>45992</v>
      </c>
      <c r="F1208" s="302" t="s">
        <v>69</v>
      </c>
      <c r="G1208" s="302" t="s">
        <v>70</v>
      </c>
      <c r="H1208" s="302" t="s">
        <v>855</v>
      </c>
      <c r="I1208" s="302" t="s">
        <v>242</v>
      </c>
      <c r="J1208" s="302">
        <v>135600</v>
      </c>
      <c r="K1208" s="302" t="s">
        <v>127</v>
      </c>
      <c r="L1208" s="302">
        <v>20845185</v>
      </c>
      <c r="M1208" s="302" t="s">
        <v>873</v>
      </c>
      <c r="N1208" s="305">
        <v>42681</v>
      </c>
      <c r="O1208" s="305">
        <v>42370</v>
      </c>
      <c r="P1208" s="302" t="s">
        <v>1298</v>
      </c>
    </row>
    <row r="1209" spans="1:16">
      <c r="A1209" s="303">
        <v>48920</v>
      </c>
      <c r="B1209" s="303">
        <v>335832.67</v>
      </c>
      <c r="C1209" s="303">
        <v>44076.704681800104</v>
      </c>
      <c r="D1209" s="304">
        <f t="shared" si="18"/>
        <v>291755.96531819989</v>
      </c>
      <c r="E1209" s="305">
        <v>45992</v>
      </c>
      <c r="F1209" s="302" t="s">
        <v>69</v>
      </c>
      <c r="G1209" s="302" t="s">
        <v>70</v>
      </c>
      <c r="H1209" s="302" t="s">
        <v>855</v>
      </c>
      <c r="I1209" s="302" t="s">
        <v>242</v>
      </c>
      <c r="J1209" s="302">
        <v>135600</v>
      </c>
      <c r="K1209" s="302" t="s">
        <v>201</v>
      </c>
      <c r="L1209" s="302">
        <v>20845188</v>
      </c>
      <c r="M1209" s="302" t="s">
        <v>1066</v>
      </c>
      <c r="N1209" s="305">
        <v>42681</v>
      </c>
      <c r="O1209" s="305">
        <v>42370</v>
      </c>
      <c r="P1209" s="302" t="s">
        <v>1298</v>
      </c>
    </row>
    <row r="1210" spans="1:16">
      <c r="A1210" s="303">
        <v>246</v>
      </c>
      <c r="B1210" s="303">
        <v>297621.71000000002</v>
      </c>
      <c r="C1210" s="303">
        <v>39061.667879311302</v>
      </c>
      <c r="D1210" s="304">
        <f t="shared" si="18"/>
        <v>258560.04212068871</v>
      </c>
      <c r="E1210" s="305">
        <v>45992</v>
      </c>
      <c r="F1210" s="302" t="s">
        <v>69</v>
      </c>
      <c r="G1210" s="302" t="s">
        <v>70</v>
      </c>
      <c r="H1210" s="302" t="s">
        <v>855</v>
      </c>
      <c r="I1210" s="302" t="s">
        <v>242</v>
      </c>
      <c r="J1210" s="302">
        <v>135600</v>
      </c>
      <c r="K1210" s="302" t="s">
        <v>92</v>
      </c>
      <c r="L1210" s="302">
        <v>20845153</v>
      </c>
      <c r="M1210" s="302" t="s">
        <v>877</v>
      </c>
      <c r="N1210" s="305">
        <v>42681</v>
      </c>
      <c r="O1210" s="305">
        <v>42370</v>
      </c>
      <c r="P1210" s="302" t="s">
        <v>1298</v>
      </c>
    </row>
    <row r="1211" spans="1:16">
      <c r="A1211" s="303">
        <v>0</v>
      </c>
      <c r="B1211" s="303">
        <v>0</v>
      </c>
      <c r="C1211" s="303">
        <v>0</v>
      </c>
      <c r="D1211" s="304">
        <f t="shared" si="18"/>
        <v>0</v>
      </c>
      <c r="E1211" s="305">
        <v>45992</v>
      </c>
      <c r="F1211" s="302" t="s">
        <v>69</v>
      </c>
      <c r="G1211" s="302" t="s">
        <v>70</v>
      </c>
      <c r="H1211" s="302" t="s">
        <v>855</v>
      </c>
      <c r="I1211" s="302" t="s">
        <v>255</v>
      </c>
      <c r="J1211" s="302">
        <v>135001</v>
      </c>
      <c r="K1211" s="302" t="s">
        <v>84</v>
      </c>
      <c r="L1211" s="302">
        <v>36616467</v>
      </c>
      <c r="M1211" s="302" t="s">
        <v>1047</v>
      </c>
      <c r="N1211" s="305">
        <v>44757</v>
      </c>
      <c r="O1211" s="305">
        <v>44927</v>
      </c>
      <c r="P1211" s="302" t="s">
        <v>1048</v>
      </c>
    </row>
    <row r="1212" spans="1:16">
      <c r="A1212" s="303">
        <v>4</v>
      </c>
      <c r="B1212" s="303">
        <v>12294.95</v>
      </c>
      <c r="C1212" s="303">
        <v>2046.8515957975001</v>
      </c>
      <c r="D1212" s="304">
        <f t="shared" si="18"/>
        <v>10248.098404202501</v>
      </c>
      <c r="E1212" s="305">
        <v>45992</v>
      </c>
      <c r="F1212" s="302" t="s">
        <v>69</v>
      </c>
      <c r="G1212" s="302" t="s">
        <v>70</v>
      </c>
      <c r="H1212" s="302" t="s">
        <v>855</v>
      </c>
      <c r="I1212" s="302" t="s">
        <v>255</v>
      </c>
      <c r="J1212" s="302">
        <v>135500</v>
      </c>
      <c r="K1212" s="302" t="s">
        <v>83</v>
      </c>
      <c r="L1212" s="302">
        <v>36374958</v>
      </c>
      <c r="M1212" s="302" t="s">
        <v>879</v>
      </c>
      <c r="N1212" s="305">
        <v>39356</v>
      </c>
      <c r="O1212" s="305">
        <v>39083</v>
      </c>
      <c r="P1212" s="302" t="s">
        <v>880</v>
      </c>
    </row>
    <row r="1213" spans="1:16">
      <c r="A1213" s="303">
        <v>1</v>
      </c>
      <c r="B1213" s="303">
        <v>17074.54</v>
      </c>
      <c r="C1213" s="303">
        <v>1613.3440871366001</v>
      </c>
      <c r="D1213" s="304">
        <f t="shared" si="18"/>
        <v>15461.195912863401</v>
      </c>
      <c r="E1213" s="305">
        <v>45992</v>
      </c>
      <c r="F1213" s="302" t="s">
        <v>69</v>
      </c>
      <c r="G1213" s="302" t="s">
        <v>70</v>
      </c>
      <c r="H1213" s="302" t="s">
        <v>855</v>
      </c>
      <c r="I1213" s="302" t="s">
        <v>255</v>
      </c>
      <c r="J1213" s="302">
        <v>135500</v>
      </c>
      <c r="K1213" s="302" t="s">
        <v>254</v>
      </c>
      <c r="L1213" s="302">
        <v>36374965</v>
      </c>
      <c r="M1213" s="302" t="s">
        <v>1300</v>
      </c>
      <c r="N1213" s="305">
        <v>42348</v>
      </c>
      <c r="O1213" s="305">
        <v>42339</v>
      </c>
      <c r="P1213" s="302" t="s">
        <v>880</v>
      </c>
    </row>
    <row r="1214" spans="1:16">
      <c r="A1214" s="303">
        <v>1</v>
      </c>
      <c r="B1214" s="303">
        <v>13925.27</v>
      </c>
      <c r="C1214" s="303">
        <v>1315.7749500882999</v>
      </c>
      <c r="D1214" s="304">
        <f t="shared" si="18"/>
        <v>12609.4950499117</v>
      </c>
      <c r="E1214" s="305">
        <v>45992</v>
      </c>
      <c r="F1214" s="302" t="s">
        <v>69</v>
      </c>
      <c r="G1214" s="302" t="s">
        <v>70</v>
      </c>
      <c r="H1214" s="302" t="s">
        <v>855</v>
      </c>
      <c r="I1214" s="302" t="s">
        <v>255</v>
      </c>
      <c r="J1214" s="302">
        <v>135500</v>
      </c>
      <c r="K1214" s="302" t="s">
        <v>254</v>
      </c>
      <c r="L1214" s="302">
        <v>36374973</v>
      </c>
      <c r="M1214" s="302" t="s">
        <v>1300</v>
      </c>
      <c r="N1214" s="305">
        <v>42348</v>
      </c>
      <c r="O1214" s="305">
        <v>42339</v>
      </c>
      <c r="P1214" s="302" t="s">
        <v>880</v>
      </c>
    </row>
    <row r="1215" spans="1:16">
      <c r="A1215" s="303">
        <v>0</v>
      </c>
      <c r="B1215" s="303">
        <v>3376.75</v>
      </c>
      <c r="C1215" s="303">
        <v>714.09415415000001</v>
      </c>
      <c r="D1215" s="304">
        <f t="shared" si="18"/>
        <v>2662.6558458499999</v>
      </c>
      <c r="E1215" s="305">
        <v>45992</v>
      </c>
      <c r="F1215" s="302" t="s">
        <v>69</v>
      </c>
      <c r="G1215" s="302" t="s">
        <v>70</v>
      </c>
      <c r="H1215" s="302" t="s">
        <v>855</v>
      </c>
      <c r="I1215" s="302" t="s">
        <v>255</v>
      </c>
      <c r="J1215" s="302">
        <v>135500</v>
      </c>
      <c r="K1215" s="302" t="s">
        <v>86</v>
      </c>
      <c r="L1215" s="302">
        <v>36374951</v>
      </c>
      <c r="M1215" s="302" t="s">
        <v>885</v>
      </c>
      <c r="N1215" s="305">
        <v>37530</v>
      </c>
      <c r="O1215" s="305">
        <v>37257</v>
      </c>
      <c r="P1215" s="302" t="s">
        <v>880</v>
      </c>
    </row>
    <row r="1216" spans="1:16">
      <c r="A1216" s="303">
        <v>7</v>
      </c>
      <c r="B1216" s="303">
        <v>20619.600000000002</v>
      </c>
      <c r="C1216" s="303">
        <v>2136.500060196</v>
      </c>
      <c r="D1216" s="304">
        <f t="shared" si="18"/>
        <v>18483.099939804</v>
      </c>
      <c r="E1216" s="305">
        <v>45992</v>
      </c>
      <c r="F1216" s="302" t="s">
        <v>69</v>
      </c>
      <c r="G1216" s="302" t="s">
        <v>70</v>
      </c>
      <c r="H1216" s="302" t="s">
        <v>855</v>
      </c>
      <c r="I1216" s="302" t="s">
        <v>255</v>
      </c>
      <c r="J1216" s="302">
        <v>135600</v>
      </c>
      <c r="K1216" s="302" t="s">
        <v>186</v>
      </c>
      <c r="L1216" s="302">
        <v>36375001</v>
      </c>
      <c r="M1216" s="302" t="s">
        <v>1031</v>
      </c>
      <c r="N1216" s="305">
        <v>43123</v>
      </c>
      <c r="O1216" s="305">
        <v>43101</v>
      </c>
      <c r="P1216" s="302" t="s">
        <v>880</v>
      </c>
    </row>
    <row r="1217" spans="1:16">
      <c r="A1217" s="303">
        <v>2</v>
      </c>
      <c r="B1217" s="303">
        <v>395.29</v>
      </c>
      <c r="C1217" s="303">
        <v>101.03091803070001</v>
      </c>
      <c r="D1217" s="304">
        <f t="shared" si="18"/>
        <v>294.25908196930004</v>
      </c>
      <c r="E1217" s="305">
        <v>45992</v>
      </c>
      <c r="F1217" s="302" t="s">
        <v>69</v>
      </c>
      <c r="G1217" s="302" t="s">
        <v>70</v>
      </c>
      <c r="H1217" s="302" t="s">
        <v>855</v>
      </c>
      <c r="I1217" s="302" t="s">
        <v>255</v>
      </c>
      <c r="J1217" s="302">
        <v>135600</v>
      </c>
      <c r="K1217" s="302" t="s">
        <v>98</v>
      </c>
      <c r="L1217" s="302">
        <v>36374987</v>
      </c>
      <c r="M1217" s="302" t="s">
        <v>909</v>
      </c>
      <c r="N1217" s="305">
        <v>39356</v>
      </c>
      <c r="O1217" s="305">
        <v>39083</v>
      </c>
      <c r="P1217" s="302" t="s">
        <v>880</v>
      </c>
    </row>
    <row r="1218" spans="1:16">
      <c r="A1218" s="303">
        <v>27</v>
      </c>
      <c r="B1218" s="303">
        <v>10919.92</v>
      </c>
      <c r="C1218" s="303">
        <v>3243.5516999424003</v>
      </c>
      <c r="D1218" s="304">
        <f t="shared" si="18"/>
        <v>7676.3683000576002</v>
      </c>
      <c r="E1218" s="305">
        <v>45992</v>
      </c>
      <c r="F1218" s="302" t="s">
        <v>69</v>
      </c>
      <c r="G1218" s="302" t="s">
        <v>70</v>
      </c>
      <c r="H1218" s="302" t="s">
        <v>855</v>
      </c>
      <c r="I1218" s="302" t="s">
        <v>255</v>
      </c>
      <c r="J1218" s="302">
        <v>135600</v>
      </c>
      <c r="K1218" s="302" t="s">
        <v>98</v>
      </c>
      <c r="L1218" s="302">
        <v>36374994</v>
      </c>
      <c r="M1218" s="302" t="s">
        <v>909</v>
      </c>
      <c r="N1218" s="305">
        <v>38328</v>
      </c>
      <c r="O1218" s="305">
        <v>38353</v>
      </c>
      <c r="P1218" s="302" t="s">
        <v>880</v>
      </c>
    </row>
    <row r="1219" spans="1:16">
      <c r="A1219" s="303">
        <v>5</v>
      </c>
      <c r="B1219" s="303">
        <v>453.45</v>
      </c>
      <c r="C1219" s="303">
        <v>115.8958480635</v>
      </c>
      <c r="D1219" s="304">
        <f t="shared" ref="D1219:D1282" si="19">+B1219-C1219</f>
        <v>337.55415193649998</v>
      </c>
      <c r="E1219" s="305">
        <v>45992</v>
      </c>
      <c r="F1219" s="302" t="s">
        <v>69</v>
      </c>
      <c r="G1219" s="302" t="s">
        <v>70</v>
      </c>
      <c r="H1219" s="302" t="s">
        <v>855</v>
      </c>
      <c r="I1219" s="302" t="s">
        <v>255</v>
      </c>
      <c r="J1219" s="302">
        <v>135600</v>
      </c>
      <c r="K1219" s="302" t="s">
        <v>92</v>
      </c>
      <c r="L1219" s="302">
        <v>36374980</v>
      </c>
      <c r="M1219" s="302" t="s">
        <v>948</v>
      </c>
      <c r="N1219" s="305">
        <v>39356</v>
      </c>
      <c r="O1219" s="305">
        <v>39083</v>
      </c>
      <c r="P1219" s="302" t="s">
        <v>880</v>
      </c>
    </row>
    <row r="1220" spans="1:16">
      <c r="A1220" s="303">
        <v>1</v>
      </c>
      <c r="B1220" s="303">
        <v>3097.2200000000003</v>
      </c>
      <c r="C1220" s="303">
        <v>-7.9474665200000003E-2</v>
      </c>
      <c r="D1220" s="304">
        <f t="shared" si="19"/>
        <v>3097.2994746652003</v>
      </c>
      <c r="E1220" s="305">
        <v>45992</v>
      </c>
      <c r="F1220" s="302" t="s">
        <v>69</v>
      </c>
      <c r="G1220" s="302" t="s">
        <v>70</v>
      </c>
      <c r="H1220" s="302" t="s">
        <v>855</v>
      </c>
      <c r="I1220" s="302" t="s">
        <v>262</v>
      </c>
      <c r="J1220" s="302">
        <v>135002</v>
      </c>
      <c r="K1220" s="302" t="s">
        <v>107</v>
      </c>
      <c r="L1220" s="302">
        <v>36558300</v>
      </c>
      <c r="M1220" s="302" t="s">
        <v>1302</v>
      </c>
      <c r="N1220" s="305">
        <v>29768</v>
      </c>
      <c r="O1220" s="305">
        <v>29768</v>
      </c>
      <c r="P1220" s="302" t="s">
        <v>880</v>
      </c>
    </row>
    <row r="1221" spans="1:16">
      <c r="A1221" s="303">
        <v>1</v>
      </c>
      <c r="B1221" s="303">
        <v>607.83000000000004</v>
      </c>
      <c r="C1221" s="303">
        <v>-1.55969178E-2</v>
      </c>
      <c r="D1221" s="304">
        <f t="shared" si="19"/>
        <v>607.84559691780009</v>
      </c>
      <c r="E1221" s="305">
        <v>45992</v>
      </c>
      <c r="F1221" s="302" t="s">
        <v>69</v>
      </c>
      <c r="G1221" s="302" t="s">
        <v>70</v>
      </c>
      <c r="H1221" s="302" t="s">
        <v>855</v>
      </c>
      <c r="I1221" s="302" t="s">
        <v>262</v>
      </c>
      <c r="J1221" s="302">
        <v>135002</v>
      </c>
      <c r="K1221" s="302" t="s">
        <v>107</v>
      </c>
      <c r="L1221" s="302">
        <v>36558331</v>
      </c>
      <c r="M1221" s="302" t="s">
        <v>1304</v>
      </c>
      <c r="N1221" s="305">
        <v>29768</v>
      </c>
      <c r="O1221" s="305">
        <v>29768</v>
      </c>
      <c r="P1221" s="302" t="s">
        <v>880</v>
      </c>
    </row>
    <row r="1222" spans="1:16">
      <c r="A1222" s="303">
        <v>1</v>
      </c>
      <c r="B1222" s="303">
        <v>193.58</v>
      </c>
      <c r="C1222" s="303">
        <v>-4.9672628000000003E-3</v>
      </c>
      <c r="D1222" s="304">
        <f t="shared" si="19"/>
        <v>193.58496726280001</v>
      </c>
      <c r="E1222" s="305">
        <v>45992</v>
      </c>
      <c r="F1222" s="302" t="s">
        <v>69</v>
      </c>
      <c r="G1222" s="302" t="s">
        <v>70</v>
      </c>
      <c r="H1222" s="302" t="s">
        <v>855</v>
      </c>
      <c r="I1222" s="302" t="s">
        <v>262</v>
      </c>
      <c r="J1222" s="302">
        <v>135002</v>
      </c>
      <c r="K1222" s="302" t="s">
        <v>107</v>
      </c>
      <c r="L1222" s="302">
        <v>36558322</v>
      </c>
      <c r="M1222" s="302" t="s">
        <v>1239</v>
      </c>
      <c r="N1222" s="305">
        <v>29768</v>
      </c>
      <c r="O1222" s="305">
        <v>29768</v>
      </c>
      <c r="P1222" s="302" t="s">
        <v>880</v>
      </c>
    </row>
    <row r="1223" spans="1:16">
      <c r="A1223" s="303">
        <v>1</v>
      </c>
      <c r="B1223" s="303">
        <v>5404.6500000000005</v>
      </c>
      <c r="C1223" s="303">
        <v>-0.138683319</v>
      </c>
      <c r="D1223" s="304">
        <f t="shared" si="19"/>
        <v>5404.7886833190005</v>
      </c>
      <c r="E1223" s="305">
        <v>45992</v>
      </c>
      <c r="F1223" s="302" t="s">
        <v>69</v>
      </c>
      <c r="G1223" s="302" t="s">
        <v>70</v>
      </c>
      <c r="H1223" s="302" t="s">
        <v>855</v>
      </c>
      <c r="I1223" s="302" t="s">
        <v>262</v>
      </c>
      <c r="J1223" s="302">
        <v>135002</v>
      </c>
      <c r="K1223" s="302" t="s">
        <v>107</v>
      </c>
      <c r="L1223" s="302">
        <v>36558289</v>
      </c>
      <c r="M1223" s="302" t="s">
        <v>1303</v>
      </c>
      <c r="N1223" s="305">
        <v>29768</v>
      </c>
      <c r="O1223" s="305">
        <v>29768</v>
      </c>
      <c r="P1223" s="302" t="s">
        <v>880</v>
      </c>
    </row>
    <row r="1224" spans="1:16">
      <c r="A1224" s="303">
        <v>2</v>
      </c>
      <c r="B1224" s="303">
        <v>914.39</v>
      </c>
      <c r="C1224" s="303">
        <v>-2.2859750000000002E-2</v>
      </c>
      <c r="D1224" s="304">
        <f t="shared" si="19"/>
        <v>914.41285974999994</v>
      </c>
      <c r="E1224" s="305">
        <v>45992</v>
      </c>
      <c r="F1224" s="302" t="s">
        <v>69</v>
      </c>
      <c r="G1224" s="302" t="s">
        <v>70</v>
      </c>
      <c r="H1224" s="302" t="s">
        <v>855</v>
      </c>
      <c r="I1224" s="302" t="s">
        <v>262</v>
      </c>
      <c r="J1224" s="302">
        <v>135002</v>
      </c>
      <c r="K1224" s="302" t="s">
        <v>107</v>
      </c>
      <c r="L1224" s="302">
        <v>36558269</v>
      </c>
      <c r="M1224" s="302" t="s">
        <v>1161</v>
      </c>
      <c r="N1224" s="305">
        <v>30133</v>
      </c>
      <c r="O1224" s="305">
        <v>30133</v>
      </c>
      <c r="P1224" s="302" t="s">
        <v>880</v>
      </c>
    </row>
    <row r="1225" spans="1:16">
      <c r="A1225" s="303">
        <v>1</v>
      </c>
      <c r="B1225" s="303">
        <v>6751.9400000000005</v>
      </c>
      <c r="C1225" s="303">
        <v>-0.1732547804</v>
      </c>
      <c r="D1225" s="304">
        <f t="shared" si="19"/>
        <v>6752.1132547804009</v>
      </c>
      <c r="E1225" s="305">
        <v>45992</v>
      </c>
      <c r="F1225" s="302" t="s">
        <v>69</v>
      </c>
      <c r="G1225" s="302" t="s">
        <v>70</v>
      </c>
      <c r="H1225" s="302" t="s">
        <v>855</v>
      </c>
      <c r="I1225" s="302" t="s">
        <v>262</v>
      </c>
      <c r="J1225" s="302">
        <v>135002</v>
      </c>
      <c r="K1225" s="302" t="s">
        <v>107</v>
      </c>
      <c r="L1225" s="302">
        <v>36558235</v>
      </c>
      <c r="M1225" s="302" t="s">
        <v>1260</v>
      </c>
      <c r="N1225" s="305">
        <v>29768</v>
      </c>
      <c r="O1225" s="305">
        <v>29768</v>
      </c>
      <c r="P1225" s="302" t="s">
        <v>880</v>
      </c>
    </row>
    <row r="1226" spans="1:16">
      <c r="A1226" s="303">
        <v>3</v>
      </c>
      <c r="B1226" s="303">
        <v>10065.960000000001</v>
      </c>
      <c r="C1226" s="303">
        <v>-0.25829253359999998</v>
      </c>
      <c r="D1226" s="304">
        <f t="shared" si="19"/>
        <v>10066.2182925336</v>
      </c>
      <c r="E1226" s="305">
        <v>45992</v>
      </c>
      <c r="F1226" s="302" t="s">
        <v>69</v>
      </c>
      <c r="G1226" s="302" t="s">
        <v>70</v>
      </c>
      <c r="H1226" s="302" t="s">
        <v>855</v>
      </c>
      <c r="I1226" s="302" t="s">
        <v>262</v>
      </c>
      <c r="J1226" s="302">
        <v>135002</v>
      </c>
      <c r="K1226" s="302" t="s">
        <v>107</v>
      </c>
      <c r="L1226" s="302">
        <v>36558311</v>
      </c>
      <c r="M1226" s="302" t="s">
        <v>1236</v>
      </c>
      <c r="N1226" s="305">
        <v>29768</v>
      </c>
      <c r="O1226" s="305">
        <v>29768</v>
      </c>
      <c r="P1226" s="302" t="s">
        <v>880</v>
      </c>
    </row>
    <row r="1227" spans="1:16">
      <c r="A1227" s="303">
        <v>2</v>
      </c>
      <c r="B1227" s="303">
        <v>2946.23</v>
      </c>
      <c r="C1227" s="303">
        <v>-7.5600261800000013E-2</v>
      </c>
      <c r="D1227" s="304">
        <f t="shared" si="19"/>
        <v>2946.3056002618</v>
      </c>
      <c r="E1227" s="305">
        <v>45992</v>
      </c>
      <c r="F1227" s="302" t="s">
        <v>69</v>
      </c>
      <c r="G1227" s="302" t="s">
        <v>70</v>
      </c>
      <c r="H1227" s="302" t="s">
        <v>855</v>
      </c>
      <c r="I1227" s="302" t="s">
        <v>262</v>
      </c>
      <c r="J1227" s="302">
        <v>135002</v>
      </c>
      <c r="K1227" s="302" t="s">
        <v>107</v>
      </c>
      <c r="L1227" s="302">
        <v>36558257</v>
      </c>
      <c r="M1227" s="302" t="s">
        <v>1161</v>
      </c>
      <c r="N1227" s="305">
        <v>29768</v>
      </c>
      <c r="O1227" s="305">
        <v>29768</v>
      </c>
      <c r="P1227" s="302" t="s">
        <v>880</v>
      </c>
    </row>
    <row r="1228" spans="1:16">
      <c r="A1228" s="303">
        <v>1</v>
      </c>
      <c r="B1228" s="303">
        <v>5063.95</v>
      </c>
      <c r="C1228" s="303">
        <v>-0.129940957</v>
      </c>
      <c r="D1228" s="304">
        <f t="shared" si="19"/>
        <v>5064.079940957</v>
      </c>
      <c r="E1228" s="305">
        <v>45992</v>
      </c>
      <c r="F1228" s="302" t="s">
        <v>69</v>
      </c>
      <c r="G1228" s="302" t="s">
        <v>70</v>
      </c>
      <c r="H1228" s="302" t="s">
        <v>855</v>
      </c>
      <c r="I1228" s="302" t="s">
        <v>262</v>
      </c>
      <c r="J1228" s="302">
        <v>135002</v>
      </c>
      <c r="K1228" s="302" t="s">
        <v>107</v>
      </c>
      <c r="L1228" s="302">
        <v>36558246</v>
      </c>
      <c r="M1228" s="302" t="s">
        <v>1301</v>
      </c>
      <c r="N1228" s="305">
        <v>29768</v>
      </c>
      <c r="O1228" s="305">
        <v>29768</v>
      </c>
      <c r="P1228" s="302" t="s">
        <v>880</v>
      </c>
    </row>
    <row r="1229" spans="1:16">
      <c r="A1229" s="303">
        <v>1</v>
      </c>
      <c r="B1229" s="303">
        <v>753.59</v>
      </c>
      <c r="C1229" s="303">
        <v>-1.8839749999999999E-2</v>
      </c>
      <c r="D1229" s="304">
        <f t="shared" si="19"/>
        <v>753.60883975000002</v>
      </c>
      <c r="E1229" s="305">
        <v>45992</v>
      </c>
      <c r="F1229" s="302" t="s">
        <v>69</v>
      </c>
      <c r="G1229" s="302" t="s">
        <v>70</v>
      </c>
      <c r="H1229" s="302" t="s">
        <v>855</v>
      </c>
      <c r="I1229" s="302" t="s">
        <v>262</v>
      </c>
      <c r="J1229" s="302">
        <v>135002</v>
      </c>
      <c r="K1229" s="302" t="s">
        <v>107</v>
      </c>
      <c r="L1229" s="302">
        <v>36558280</v>
      </c>
      <c r="M1229" s="302" t="s">
        <v>1302</v>
      </c>
      <c r="N1229" s="305">
        <v>30133</v>
      </c>
      <c r="O1229" s="305">
        <v>30133</v>
      </c>
      <c r="P1229" s="302" t="s">
        <v>880</v>
      </c>
    </row>
    <row r="1230" spans="1:16">
      <c r="A1230" s="303">
        <v>0</v>
      </c>
      <c r="B1230" s="303">
        <v>20868.310000000001</v>
      </c>
      <c r="C1230" s="303">
        <v>-4.21539862E-2</v>
      </c>
      <c r="D1230" s="304">
        <f t="shared" si="19"/>
        <v>20868.352153986201</v>
      </c>
      <c r="E1230" s="305">
        <v>45992</v>
      </c>
      <c r="F1230" s="302" t="s">
        <v>69</v>
      </c>
      <c r="G1230" s="302" t="s">
        <v>70</v>
      </c>
      <c r="H1230" s="302" t="s">
        <v>855</v>
      </c>
      <c r="I1230" s="302" t="s">
        <v>262</v>
      </c>
      <c r="J1230" s="302">
        <v>135002</v>
      </c>
      <c r="K1230" s="302" t="s">
        <v>136</v>
      </c>
      <c r="L1230" s="302">
        <v>41007636</v>
      </c>
      <c r="M1230" s="302" t="s">
        <v>864</v>
      </c>
      <c r="N1230" s="305">
        <v>44671</v>
      </c>
      <c r="O1230" s="305">
        <v>44652</v>
      </c>
      <c r="P1230" s="302" t="s">
        <v>1306</v>
      </c>
    </row>
    <row r="1231" spans="1:16">
      <c r="A1231" s="303">
        <v>0</v>
      </c>
      <c r="B1231" s="303">
        <v>0</v>
      </c>
      <c r="C1231" s="303">
        <v>0</v>
      </c>
      <c r="D1231" s="304">
        <f t="shared" si="19"/>
        <v>0</v>
      </c>
      <c r="E1231" s="305">
        <v>45992</v>
      </c>
      <c r="F1231" s="302" t="s">
        <v>69</v>
      </c>
      <c r="G1231" s="302" t="s">
        <v>70</v>
      </c>
      <c r="H1231" s="302" t="s">
        <v>855</v>
      </c>
      <c r="I1231" s="302" t="s">
        <v>262</v>
      </c>
      <c r="J1231" s="302">
        <v>135003</v>
      </c>
      <c r="K1231" s="302" t="s">
        <v>265</v>
      </c>
      <c r="L1231" s="302">
        <v>36456798</v>
      </c>
      <c r="M1231" s="302" t="s">
        <v>1305</v>
      </c>
      <c r="N1231" s="305">
        <v>44671</v>
      </c>
      <c r="O1231" s="305">
        <v>44652</v>
      </c>
      <c r="P1231" s="302" t="s">
        <v>1306</v>
      </c>
    </row>
    <row r="1232" spans="1:16">
      <c r="A1232" s="303">
        <v>0</v>
      </c>
      <c r="B1232" s="303">
        <v>0</v>
      </c>
      <c r="C1232" s="303">
        <v>0</v>
      </c>
      <c r="D1232" s="304">
        <f t="shared" si="19"/>
        <v>0</v>
      </c>
      <c r="E1232" s="305">
        <v>45992</v>
      </c>
      <c r="F1232" s="302" t="s">
        <v>69</v>
      </c>
      <c r="G1232" s="302" t="s">
        <v>70</v>
      </c>
      <c r="H1232" s="302" t="s">
        <v>855</v>
      </c>
      <c r="I1232" s="302" t="s">
        <v>262</v>
      </c>
      <c r="J1232" s="302">
        <v>135500</v>
      </c>
      <c r="K1232" s="302" t="s">
        <v>84</v>
      </c>
      <c r="L1232" s="302">
        <v>35285349</v>
      </c>
      <c r="M1232" s="302" t="s">
        <v>1307</v>
      </c>
      <c r="N1232" s="305">
        <v>44671</v>
      </c>
      <c r="O1232" s="305">
        <v>44652</v>
      </c>
      <c r="P1232" s="302" t="s">
        <v>1306</v>
      </c>
    </row>
    <row r="1233" spans="1:16">
      <c r="A1233" s="303">
        <v>2</v>
      </c>
      <c r="B1233" s="303">
        <v>333104.78000000003</v>
      </c>
      <c r="C1233" s="303">
        <v>10491.501461358001</v>
      </c>
      <c r="D1233" s="304">
        <f t="shared" si="19"/>
        <v>322613.27853864204</v>
      </c>
      <c r="E1233" s="305">
        <v>45992</v>
      </c>
      <c r="F1233" s="302" t="s">
        <v>69</v>
      </c>
      <c r="G1233" s="302" t="s">
        <v>70</v>
      </c>
      <c r="H1233" s="302" t="s">
        <v>855</v>
      </c>
      <c r="I1233" s="302" t="s">
        <v>262</v>
      </c>
      <c r="J1233" s="302">
        <v>135500</v>
      </c>
      <c r="K1233" s="302" t="s">
        <v>263</v>
      </c>
      <c r="L1233" s="302">
        <v>36456795</v>
      </c>
      <c r="M1233" s="302" t="s">
        <v>1308</v>
      </c>
      <c r="N1233" s="305">
        <v>44671</v>
      </c>
      <c r="O1233" s="305">
        <v>44562</v>
      </c>
      <c r="P1233" s="302" t="s">
        <v>1306</v>
      </c>
    </row>
    <row r="1234" spans="1:16">
      <c r="A1234" s="303">
        <v>3</v>
      </c>
      <c r="B1234" s="303">
        <v>50418.91</v>
      </c>
      <c r="C1234" s="303">
        <v>1587.9990312509999</v>
      </c>
      <c r="D1234" s="304">
        <f t="shared" si="19"/>
        <v>48830.910968749005</v>
      </c>
      <c r="E1234" s="305">
        <v>45992</v>
      </c>
      <c r="F1234" s="302" t="s">
        <v>69</v>
      </c>
      <c r="G1234" s="302" t="s">
        <v>70</v>
      </c>
      <c r="H1234" s="302" t="s">
        <v>855</v>
      </c>
      <c r="I1234" s="302" t="s">
        <v>262</v>
      </c>
      <c r="J1234" s="302">
        <v>135500</v>
      </c>
      <c r="K1234" s="302" t="s">
        <v>264</v>
      </c>
      <c r="L1234" s="302">
        <v>36456770</v>
      </c>
      <c r="M1234" s="302" t="s">
        <v>1309</v>
      </c>
      <c r="N1234" s="305">
        <v>44671</v>
      </c>
      <c r="O1234" s="305">
        <v>44562</v>
      </c>
      <c r="P1234" s="302" t="s">
        <v>1306</v>
      </c>
    </row>
    <row r="1235" spans="1:16">
      <c r="A1235" s="303">
        <v>243</v>
      </c>
      <c r="B1235" s="303">
        <v>7622151.2300000004</v>
      </c>
      <c r="C1235" s="303">
        <v>240068.03735520301</v>
      </c>
      <c r="D1235" s="304">
        <f t="shared" si="19"/>
        <v>7382083.1926447973</v>
      </c>
      <c r="E1235" s="305">
        <v>45992</v>
      </c>
      <c r="F1235" s="302" t="s">
        <v>69</v>
      </c>
      <c r="G1235" s="302" t="s">
        <v>70</v>
      </c>
      <c r="H1235" s="302" t="s">
        <v>855</v>
      </c>
      <c r="I1235" s="302" t="s">
        <v>262</v>
      </c>
      <c r="J1235" s="302">
        <v>135500</v>
      </c>
      <c r="K1235" s="302" t="s">
        <v>172</v>
      </c>
      <c r="L1235" s="302">
        <v>36456735</v>
      </c>
      <c r="M1235" s="302" t="s">
        <v>1186</v>
      </c>
      <c r="N1235" s="305">
        <v>44671</v>
      </c>
      <c r="O1235" s="305">
        <v>44562</v>
      </c>
      <c r="P1235" s="302" t="s">
        <v>1306</v>
      </c>
    </row>
    <row r="1236" spans="1:16">
      <c r="A1236" s="303">
        <v>111594</v>
      </c>
      <c r="B1236" s="303">
        <v>366112.72000000003</v>
      </c>
      <c r="C1236" s="303">
        <v>17702.941240336</v>
      </c>
      <c r="D1236" s="304">
        <f t="shared" si="19"/>
        <v>348409.77875966404</v>
      </c>
      <c r="E1236" s="305">
        <v>45992</v>
      </c>
      <c r="F1236" s="302" t="s">
        <v>69</v>
      </c>
      <c r="G1236" s="302" t="s">
        <v>70</v>
      </c>
      <c r="H1236" s="302" t="s">
        <v>855</v>
      </c>
      <c r="I1236" s="302" t="s">
        <v>262</v>
      </c>
      <c r="J1236" s="302">
        <v>135600</v>
      </c>
      <c r="K1236" s="302" t="s">
        <v>203</v>
      </c>
      <c r="L1236" s="302">
        <v>36456785</v>
      </c>
      <c r="M1236" s="302" t="s">
        <v>1074</v>
      </c>
      <c r="N1236" s="305">
        <v>44671</v>
      </c>
      <c r="O1236" s="305">
        <v>44562</v>
      </c>
      <c r="P1236" s="302" t="s">
        <v>1306</v>
      </c>
    </row>
    <row r="1237" spans="1:16">
      <c r="A1237" s="303">
        <v>300543</v>
      </c>
      <c r="B1237" s="303">
        <v>2854920.81</v>
      </c>
      <c r="C1237" s="303">
        <v>138046.26986257802</v>
      </c>
      <c r="D1237" s="304">
        <f t="shared" si="19"/>
        <v>2716874.5401374223</v>
      </c>
      <c r="E1237" s="305">
        <v>45992</v>
      </c>
      <c r="F1237" s="302" t="s">
        <v>69</v>
      </c>
      <c r="G1237" s="302" t="s">
        <v>70</v>
      </c>
      <c r="H1237" s="302" t="s">
        <v>855</v>
      </c>
      <c r="I1237" s="302" t="s">
        <v>262</v>
      </c>
      <c r="J1237" s="302">
        <v>135600</v>
      </c>
      <c r="K1237" s="302" t="s">
        <v>127</v>
      </c>
      <c r="L1237" s="302">
        <v>36456782</v>
      </c>
      <c r="M1237" s="302" t="s">
        <v>873</v>
      </c>
      <c r="N1237" s="305">
        <v>44671</v>
      </c>
      <c r="O1237" s="305">
        <v>44562</v>
      </c>
      <c r="P1237" s="302" t="s">
        <v>1306</v>
      </c>
    </row>
    <row r="1238" spans="1:16">
      <c r="A1238" s="303">
        <v>0</v>
      </c>
      <c r="B1238" s="303">
        <v>0</v>
      </c>
      <c r="C1238" s="303">
        <v>0</v>
      </c>
      <c r="D1238" s="304">
        <f t="shared" si="19"/>
        <v>0</v>
      </c>
      <c r="E1238" s="305">
        <v>45992</v>
      </c>
      <c r="F1238" s="302" t="s">
        <v>69</v>
      </c>
      <c r="G1238" s="302" t="s">
        <v>70</v>
      </c>
      <c r="H1238" s="302" t="s">
        <v>855</v>
      </c>
      <c r="I1238" s="302" t="s">
        <v>262</v>
      </c>
      <c r="J1238" s="302">
        <v>135600</v>
      </c>
      <c r="K1238" s="302" t="s">
        <v>84</v>
      </c>
      <c r="L1238" s="302">
        <v>35285352</v>
      </c>
      <c r="M1238" s="302" t="s">
        <v>1307</v>
      </c>
      <c r="N1238" s="305">
        <v>44671</v>
      </c>
      <c r="O1238" s="305">
        <v>44652</v>
      </c>
      <c r="P1238" s="302" t="s">
        <v>1306</v>
      </c>
    </row>
    <row r="1239" spans="1:16">
      <c r="A1239" s="303">
        <v>691</v>
      </c>
      <c r="B1239" s="303">
        <v>565289.79</v>
      </c>
      <c r="C1239" s="303">
        <v>27333.909447702001</v>
      </c>
      <c r="D1239" s="304">
        <f t="shared" si="19"/>
        <v>537955.88055229804</v>
      </c>
      <c r="E1239" s="305">
        <v>45992</v>
      </c>
      <c r="F1239" s="302" t="s">
        <v>69</v>
      </c>
      <c r="G1239" s="302" t="s">
        <v>70</v>
      </c>
      <c r="H1239" s="302" t="s">
        <v>855</v>
      </c>
      <c r="I1239" s="302" t="s">
        <v>262</v>
      </c>
      <c r="J1239" s="302">
        <v>135600</v>
      </c>
      <c r="K1239" s="302" t="s">
        <v>98</v>
      </c>
      <c r="L1239" s="302">
        <v>36456773</v>
      </c>
      <c r="M1239" s="302" t="s">
        <v>875</v>
      </c>
      <c r="N1239" s="305">
        <v>44671</v>
      </c>
      <c r="O1239" s="305">
        <v>44562</v>
      </c>
      <c r="P1239" s="302" t="s">
        <v>1306</v>
      </c>
    </row>
    <row r="1240" spans="1:16">
      <c r="A1240" s="303">
        <v>4</v>
      </c>
      <c r="B1240" s="303">
        <v>1548.33</v>
      </c>
      <c r="C1240" s="303">
        <v>341.36235889560004</v>
      </c>
      <c r="D1240" s="304">
        <f t="shared" si="19"/>
        <v>1206.9676411043999</v>
      </c>
      <c r="E1240" s="305">
        <v>45992</v>
      </c>
      <c r="F1240" s="302" t="s">
        <v>69</v>
      </c>
      <c r="G1240" s="302" t="s">
        <v>70</v>
      </c>
      <c r="H1240" s="302" t="s">
        <v>855</v>
      </c>
      <c r="I1240" s="302" t="s">
        <v>270</v>
      </c>
      <c r="J1240" s="302">
        <v>135500</v>
      </c>
      <c r="K1240" s="302" t="s">
        <v>80</v>
      </c>
      <c r="L1240" s="302">
        <v>36093985</v>
      </c>
      <c r="M1240" s="302" t="s">
        <v>891</v>
      </c>
      <c r="N1240" s="305">
        <v>36923</v>
      </c>
      <c r="O1240" s="305">
        <v>36892</v>
      </c>
      <c r="P1240" s="302" t="s">
        <v>880</v>
      </c>
    </row>
    <row r="1241" spans="1:16">
      <c r="A1241" s="303">
        <v>4</v>
      </c>
      <c r="B1241" s="303">
        <v>1615.47</v>
      </c>
      <c r="C1241" s="303">
        <v>559.69118057460003</v>
      </c>
      <c r="D1241" s="304">
        <f t="shared" si="19"/>
        <v>1055.7788194253999</v>
      </c>
      <c r="E1241" s="305">
        <v>45992</v>
      </c>
      <c r="F1241" s="302" t="s">
        <v>69</v>
      </c>
      <c r="G1241" s="302" t="s">
        <v>70</v>
      </c>
      <c r="H1241" s="302" t="s">
        <v>855</v>
      </c>
      <c r="I1241" s="302" t="s">
        <v>270</v>
      </c>
      <c r="J1241" s="302">
        <v>135500</v>
      </c>
      <c r="K1241" s="302" t="s">
        <v>83</v>
      </c>
      <c r="L1241" s="302">
        <v>36094006</v>
      </c>
      <c r="M1241" s="302" t="s">
        <v>879</v>
      </c>
      <c r="N1241" s="305">
        <v>31959</v>
      </c>
      <c r="O1241" s="305">
        <v>31959</v>
      </c>
      <c r="P1241" s="302" t="s">
        <v>880</v>
      </c>
    </row>
    <row r="1242" spans="1:16">
      <c r="A1242" s="303">
        <v>0</v>
      </c>
      <c r="B1242" s="303">
        <v>-526.39</v>
      </c>
      <c r="C1242" s="303">
        <v>-116.05389813479999</v>
      </c>
      <c r="D1242" s="304">
        <f t="shared" si="19"/>
        <v>-410.33610186520002</v>
      </c>
      <c r="E1242" s="305">
        <v>45992</v>
      </c>
      <c r="F1242" s="302" t="s">
        <v>69</v>
      </c>
      <c r="G1242" s="302" t="s">
        <v>70</v>
      </c>
      <c r="H1242" s="302" t="s">
        <v>855</v>
      </c>
      <c r="I1242" s="302" t="s">
        <v>270</v>
      </c>
      <c r="J1242" s="302">
        <v>135500</v>
      </c>
      <c r="K1242" s="302" t="s">
        <v>83</v>
      </c>
      <c r="L1242" s="302">
        <v>36094013</v>
      </c>
      <c r="M1242" s="302" t="s">
        <v>879</v>
      </c>
      <c r="N1242" s="305">
        <v>36923</v>
      </c>
      <c r="O1242" s="305">
        <v>36892</v>
      </c>
      <c r="P1242" s="302" t="s">
        <v>880</v>
      </c>
    </row>
    <row r="1243" spans="1:16">
      <c r="A1243" s="303">
        <v>4</v>
      </c>
      <c r="B1243" s="303">
        <v>14653.02</v>
      </c>
      <c r="C1243" s="303">
        <v>5076.6439876836002</v>
      </c>
      <c r="D1243" s="304">
        <f t="shared" si="19"/>
        <v>9576.3760123163993</v>
      </c>
      <c r="E1243" s="305">
        <v>45992</v>
      </c>
      <c r="F1243" s="302" t="s">
        <v>69</v>
      </c>
      <c r="G1243" s="302" t="s">
        <v>70</v>
      </c>
      <c r="H1243" s="302" t="s">
        <v>855</v>
      </c>
      <c r="I1243" s="302" t="s">
        <v>270</v>
      </c>
      <c r="J1243" s="302">
        <v>135500</v>
      </c>
      <c r="K1243" s="302" t="s">
        <v>86</v>
      </c>
      <c r="L1243" s="302">
        <v>36093999</v>
      </c>
      <c r="M1243" s="302" t="s">
        <v>885</v>
      </c>
      <c r="N1243" s="305">
        <v>31959</v>
      </c>
      <c r="O1243" s="305">
        <v>31959</v>
      </c>
      <c r="P1243" s="302" t="s">
        <v>880</v>
      </c>
    </row>
    <row r="1244" spans="1:16">
      <c r="A1244" s="303">
        <v>2</v>
      </c>
      <c r="B1244" s="303">
        <v>-4737.4800000000005</v>
      </c>
      <c r="C1244" s="303">
        <v>-1044.4784690736001</v>
      </c>
      <c r="D1244" s="304">
        <f t="shared" si="19"/>
        <v>-3693.0015309264004</v>
      </c>
      <c r="E1244" s="305">
        <v>45992</v>
      </c>
      <c r="F1244" s="302" t="s">
        <v>69</v>
      </c>
      <c r="G1244" s="302" t="s">
        <v>70</v>
      </c>
      <c r="H1244" s="302" t="s">
        <v>855</v>
      </c>
      <c r="I1244" s="302" t="s">
        <v>270</v>
      </c>
      <c r="J1244" s="302">
        <v>135500</v>
      </c>
      <c r="K1244" s="302" t="s">
        <v>86</v>
      </c>
      <c r="L1244" s="302">
        <v>36093992</v>
      </c>
      <c r="M1244" s="302" t="s">
        <v>885</v>
      </c>
      <c r="N1244" s="305">
        <v>36923</v>
      </c>
      <c r="O1244" s="305">
        <v>36892</v>
      </c>
      <c r="P1244" s="302" t="s">
        <v>880</v>
      </c>
    </row>
    <row r="1245" spans="1:16">
      <c r="A1245" s="303">
        <v>5880</v>
      </c>
      <c r="B1245" s="303">
        <v>8750.130000000001</v>
      </c>
      <c r="C1245" s="303">
        <v>4654.1235334509001</v>
      </c>
      <c r="D1245" s="304">
        <f t="shared" si="19"/>
        <v>4096.0064665491009</v>
      </c>
      <c r="E1245" s="305">
        <v>45992</v>
      </c>
      <c r="F1245" s="302" t="s">
        <v>69</v>
      </c>
      <c r="G1245" s="302" t="s">
        <v>70</v>
      </c>
      <c r="H1245" s="302" t="s">
        <v>855</v>
      </c>
      <c r="I1245" s="302" t="s">
        <v>270</v>
      </c>
      <c r="J1245" s="302">
        <v>135600</v>
      </c>
      <c r="K1245" s="302" t="s">
        <v>91</v>
      </c>
      <c r="L1245" s="302">
        <v>36094041</v>
      </c>
      <c r="M1245" s="302" t="s">
        <v>886</v>
      </c>
      <c r="N1245" s="305">
        <v>31959</v>
      </c>
      <c r="O1245" s="305">
        <v>31959</v>
      </c>
      <c r="P1245" s="302" t="s">
        <v>880</v>
      </c>
    </row>
    <row r="1246" spans="1:16">
      <c r="A1246" s="303">
        <v>3</v>
      </c>
      <c r="B1246" s="303">
        <v>-295.22000000000003</v>
      </c>
      <c r="C1246" s="303">
        <v>-99.922590860599996</v>
      </c>
      <c r="D1246" s="304">
        <f t="shared" si="19"/>
        <v>-195.29740913940003</v>
      </c>
      <c r="E1246" s="305">
        <v>45992</v>
      </c>
      <c r="F1246" s="302" t="s">
        <v>69</v>
      </c>
      <c r="G1246" s="302" t="s">
        <v>70</v>
      </c>
      <c r="H1246" s="302" t="s">
        <v>855</v>
      </c>
      <c r="I1246" s="302" t="s">
        <v>270</v>
      </c>
      <c r="J1246" s="302">
        <v>135600</v>
      </c>
      <c r="K1246" s="302" t="s">
        <v>98</v>
      </c>
      <c r="L1246" s="302">
        <v>36094020</v>
      </c>
      <c r="M1246" s="302" t="s">
        <v>909</v>
      </c>
      <c r="N1246" s="305">
        <v>36923</v>
      </c>
      <c r="O1246" s="305">
        <v>36892</v>
      </c>
      <c r="P1246" s="302" t="s">
        <v>880</v>
      </c>
    </row>
    <row r="1247" spans="1:16">
      <c r="A1247" s="303">
        <v>72</v>
      </c>
      <c r="B1247" s="303">
        <v>4064.42</v>
      </c>
      <c r="C1247" s="303">
        <v>84.227178881</v>
      </c>
      <c r="D1247" s="304">
        <f t="shared" si="19"/>
        <v>3980.1928211190002</v>
      </c>
      <c r="E1247" s="305">
        <v>45992</v>
      </c>
      <c r="F1247" s="302" t="s">
        <v>69</v>
      </c>
      <c r="G1247" s="302" t="s">
        <v>70</v>
      </c>
      <c r="H1247" s="302" t="s">
        <v>855</v>
      </c>
      <c r="I1247" s="302" t="s">
        <v>270</v>
      </c>
      <c r="J1247" s="302">
        <v>135600</v>
      </c>
      <c r="K1247" s="302" t="s">
        <v>98</v>
      </c>
      <c r="L1247" s="302">
        <v>40363770</v>
      </c>
      <c r="M1247" s="302" t="s">
        <v>875</v>
      </c>
      <c r="N1247" s="305">
        <v>45554</v>
      </c>
      <c r="O1247" s="305">
        <v>45292</v>
      </c>
      <c r="P1247" s="302" t="s">
        <v>4297</v>
      </c>
    </row>
    <row r="1248" spans="1:16">
      <c r="A1248" s="303">
        <v>4480</v>
      </c>
      <c r="B1248" s="303">
        <v>7394.71</v>
      </c>
      <c r="C1248" s="303">
        <v>3933.1865736903001</v>
      </c>
      <c r="D1248" s="304">
        <f t="shared" si="19"/>
        <v>3461.5234263097</v>
      </c>
      <c r="E1248" s="305">
        <v>45992</v>
      </c>
      <c r="F1248" s="302" t="s">
        <v>69</v>
      </c>
      <c r="G1248" s="302" t="s">
        <v>70</v>
      </c>
      <c r="H1248" s="302" t="s">
        <v>855</v>
      </c>
      <c r="I1248" s="302" t="s">
        <v>270</v>
      </c>
      <c r="J1248" s="302">
        <v>135600</v>
      </c>
      <c r="K1248" s="302" t="s">
        <v>99</v>
      </c>
      <c r="L1248" s="302">
        <v>36094027</v>
      </c>
      <c r="M1248" s="302" t="s">
        <v>887</v>
      </c>
      <c r="N1248" s="305">
        <v>31959</v>
      </c>
      <c r="O1248" s="305">
        <v>31959</v>
      </c>
      <c r="P1248" s="302" t="s">
        <v>880</v>
      </c>
    </row>
    <row r="1249" spans="1:16">
      <c r="A1249" s="303">
        <v>9</v>
      </c>
      <c r="B1249" s="303">
        <v>-877.80000000000007</v>
      </c>
      <c r="C1249" s="303">
        <v>-297.10741229400003</v>
      </c>
      <c r="D1249" s="304">
        <f t="shared" si="19"/>
        <v>-580.69258770600004</v>
      </c>
      <c r="E1249" s="305">
        <v>45992</v>
      </c>
      <c r="F1249" s="302" t="s">
        <v>69</v>
      </c>
      <c r="G1249" s="302" t="s">
        <v>70</v>
      </c>
      <c r="H1249" s="302" t="s">
        <v>855</v>
      </c>
      <c r="I1249" s="302" t="s">
        <v>270</v>
      </c>
      <c r="J1249" s="302">
        <v>135600</v>
      </c>
      <c r="K1249" s="302" t="s">
        <v>92</v>
      </c>
      <c r="L1249" s="302">
        <v>36094034</v>
      </c>
      <c r="M1249" s="302" t="s">
        <v>948</v>
      </c>
      <c r="N1249" s="305">
        <v>36923</v>
      </c>
      <c r="O1249" s="305">
        <v>36892</v>
      </c>
      <c r="P1249" s="302" t="s">
        <v>880</v>
      </c>
    </row>
    <row r="1250" spans="1:16">
      <c r="A1250" s="303">
        <v>0</v>
      </c>
      <c r="B1250" s="303">
        <v>0</v>
      </c>
      <c r="C1250" s="303">
        <v>0</v>
      </c>
      <c r="D1250" s="304">
        <f t="shared" si="19"/>
        <v>0</v>
      </c>
      <c r="E1250" s="305">
        <v>45992</v>
      </c>
      <c r="F1250" s="302" t="s">
        <v>69</v>
      </c>
      <c r="G1250" s="302" t="s">
        <v>70</v>
      </c>
      <c r="H1250" s="302" t="s">
        <v>855</v>
      </c>
      <c r="I1250" s="302" t="s">
        <v>776</v>
      </c>
      <c r="J1250" s="302">
        <v>135002</v>
      </c>
      <c r="K1250" s="302" t="s">
        <v>107</v>
      </c>
      <c r="L1250" s="302">
        <v>21743603</v>
      </c>
      <c r="M1250" s="302" t="s">
        <v>910</v>
      </c>
      <c r="N1250" s="305">
        <v>33055</v>
      </c>
      <c r="O1250" s="305">
        <v>33055</v>
      </c>
      <c r="P1250" s="302" t="s">
        <v>880</v>
      </c>
    </row>
    <row r="1251" spans="1:16">
      <c r="A1251" s="303">
        <v>0</v>
      </c>
      <c r="B1251" s="303">
        <v>0</v>
      </c>
      <c r="C1251" s="303">
        <v>0</v>
      </c>
      <c r="D1251" s="304">
        <f t="shared" si="19"/>
        <v>0</v>
      </c>
      <c r="E1251" s="305">
        <v>45992</v>
      </c>
      <c r="F1251" s="302" t="s">
        <v>69</v>
      </c>
      <c r="G1251" s="302" t="s">
        <v>70</v>
      </c>
      <c r="H1251" s="302" t="s">
        <v>855</v>
      </c>
      <c r="I1251" s="302" t="s">
        <v>776</v>
      </c>
      <c r="J1251" s="302">
        <v>135500</v>
      </c>
      <c r="K1251" s="302" t="s">
        <v>105</v>
      </c>
      <c r="L1251" s="302">
        <v>21743610</v>
      </c>
      <c r="M1251" s="302" t="s">
        <v>1045</v>
      </c>
      <c r="N1251" s="305">
        <v>33420</v>
      </c>
      <c r="O1251" s="305">
        <v>33420</v>
      </c>
      <c r="P1251" s="302" t="s">
        <v>880</v>
      </c>
    </row>
    <row r="1252" spans="1:16">
      <c r="A1252" s="303">
        <v>0</v>
      </c>
      <c r="B1252" s="303">
        <v>0</v>
      </c>
      <c r="C1252" s="303">
        <v>0</v>
      </c>
      <c r="D1252" s="304">
        <f t="shared" si="19"/>
        <v>0</v>
      </c>
      <c r="E1252" s="305">
        <v>45992</v>
      </c>
      <c r="F1252" s="302" t="s">
        <v>69</v>
      </c>
      <c r="G1252" s="302" t="s">
        <v>70</v>
      </c>
      <c r="H1252" s="302" t="s">
        <v>855</v>
      </c>
      <c r="I1252" s="302" t="s">
        <v>776</v>
      </c>
      <c r="J1252" s="302">
        <v>135500</v>
      </c>
      <c r="K1252" s="302" t="s">
        <v>105</v>
      </c>
      <c r="L1252" s="302">
        <v>21743617</v>
      </c>
      <c r="M1252" s="302" t="s">
        <v>1045</v>
      </c>
      <c r="N1252" s="305">
        <v>33420</v>
      </c>
      <c r="O1252" s="305">
        <v>33420</v>
      </c>
      <c r="P1252" s="302" t="s">
        <v>880</v>
      </c>
    </row>
    <row r="1253" spans="1:16">
      <c r="A1253" s="303">
        <v>0</v>
      </c>
      <c r="B1253" s="303">
        <v>0</v>
      </c>
      <c r="C1253" s="303">
        <v>0</v>
      </c>
      <c r="D1253" s="304">
        <f t="shared" si="19"/>
        <v>0</v>
      </c>
      <c r="E1253" s="305">
        <v>45992</v>
      </c>
      <c r="F1253" s="302" t="s">
        <v>69</v>
      </c>
      <c r="G1253" s="302" t="s">
        <v>70</v>
      </c>
      <c r="H1253" s="302" t="s">
        <v>855</v>
      </c>
      <c r="I1253" s="302" t="s">
        <v>776</v>
      </c>
      <c r="J1253" s="302">
        <v>135500</v>
      </c>
      <c r="K1253" s="302" t="s">
        <v>108</v>
      </c>
      <c r="L1253" s="302">
        <v>21743647</v>
      </c>
      <c r="M1253" s="302" t="s">
        <v>884</v>
      </c>
      <c r="N1253" s="305">
        <v>33420</v>
      </c>
      <c r="O1253" s="305">
        <v>33420</v>
      </c>
      <c r="P1253" s="302" t="s">
        <v>880</v>
      </c>
    </row>
    <row r="1254" spans="1:16">
      <c r="A1254" s="303">
        <v>0</v>
      </c>
      <c r="B1254" s="303">
        <v>0</v>
      </c>
      <c r="C1254" s="303">
        <v>0</v>
      </c>
      <c r="D1254" s="304">
        <f t="shared" si="19"/>
        <v>0</v>
      </c>
      <c r="E1254" s="305">
        <v>45992</v>
      </c>
      <c r="F1254" s="302" t="s">
        <v>69</v>
      </c>
      <c r="G1254" s="302" t="s">
        <v>70</v>
      </c>
      <c r="H1254" s="302" t="s">
        <v>855</v>
      </c>
      <c r="I1254" s="302" t="s">
        <v>776</v>
      </c>
      <c r="J1254" s="302">
        <v>135500</v>
      </c>
      <c r="K1254" s="302" t="s">
        <v>86</v>
      </c>
      <c r="L1254" s="302">
        <v>21743635</v>
      </c>
      <c r="M1254" s="302" t="s">
        <v>885</v>
      </c>
      <c r="N1254" s="305">
        <v>33420</v>
      </c>
      <c r="O1254" s="305">
        <v>33420</v>
      </c>
      <c r="P1254" s="302" t="s">
        <v>880</v>
      </c>
    </row>
    <row r="1255" spans="1:16">
      <c r="A1255" s="303">
        <v>0</v>
      </c>
      <c r="B1255" s="303">
        <v>0</v>
      </c>
      <c r="C1255" s="303">
        <v>0</v>
      </c>
      <c r="D1255" s="304">
        <f t="shared" si="19"/>
        <v>0</v>
      </c>
      <c r="E1255" s="305">
        <v>45992</v>
      </c>
      <c r="F1255" s="302" t="s">
        <v>69</v>
      </c>
      <c r="G1255" s="302" t="s">
        <v>70</v>
      </c>
      <c r="H1255" s="302" t="s">
        <v>855</v>
      </c>
      <c r="I1255" s="302" t="s">
        <v>776</v>
      </c>
      <c r="J1255" s="302">
        <v>135600</v>
      </c>
      <c r="K1255" s="302" t="s">
        <v>91</v>
      </c>
      <c r="L1255" s="302">
        <v>21743655</v>
      </c>
      <c r="M1255" s="302" t="s">
        <v>886</v>
      </c>
      <c r="N1255" s="305">
        <v>33420</v>
      </c>
      <c r="O1255" s="305">
        <v>33420</v>
      </c>
      <c r="P1255" s="302" t="s">
        <v>880</v>
      </c>
    </row>
    <row r="1256" spans="1:16">
      <c r="A1256" s="303">
        <v>0</v>
      </c>
      <c r="B1256" s="303">
        <v>0</v>
      </c>
      <c r="C1256" s="303">
        <v>0</v>
      </c>
      <c r="D1256" s="304">
        <f t="shared" si="19"/>
        <v>0</v>
      </c>
      <c r="E1256" s="305">
        <v>45992</v>
      </c>
      <c r="F1256" s="302" t="s">
        <v>69</v>
      </c>
      <c r="G1256" s="302" t="s">
        <v>70</v>
      </c>
      <c r="H1256" s="302" t="s">
        <v>855</v>
      </c>
      <c r="I1256" s="302" t="s">
        <v>776</v>
      </c>
      <c r="J1256" s="302">
        <v>135600</v>
      </c>
      <c r="K1256" s="302" t="s">
        <v>99</v>
      </c>
      <c r="L1256" s="302">
        <v>21743663</v>
      </c>
      <c r="M1256" s="302" t="s">
        <v>887</v>
      </c>
      <c r="N1256" s="305">
        <v>33420</v>
      </c>
      <c r="O1256" s="305">
        <v>33420</v>
      </c>
      <c r="P1256" s="302" t="s">
        <v>880</v>
      </c>
    </row>
    <row r="1257" spans="1:16">
      <c r="A1257" s="303">
        <v>0</v>
      </c>
      <c r="B1257" s="303">
        <v>0</v>
      </c>
      <c r="C1257" s="303">
        <v>0</v>
      </c>
      <c r="D1257" s="304">
        <f t="shared" si="19"/>
        <v>0</v>
      </c>
      <c r="E1257" s="305">
        <v>45992</v>
      </c>
      <c r="F1257" s="302" t="s">
        <v>69</v>
      </c>
      <c r="G1257" s="302" t="s">
        <v>70</v>
      </c>
      <c r="H1257" s="302" t="s">
        <v>1310</v>
      </c>
      <c r="I1257" s="302" t="s">
        <v>253</v>
      </c>
      <c r="J1257" s="302">
        <v>135500</v>
      </c>
      <c r="K1257" s="302" t="s">
        <v>83</v>
      </c>
      <c r="L1257" s="302">
        <v>32607445</v>
      </c>
      <c r="M1257" s="302" t="s">
        <v>879</v>
      </c>
      <c r="N1257" s="305">
        <v>39356</v>
      </c>
      <c r="O1257" s="305">
        <v>39083</v>
      </c>
      <c r="P1257" s="302" t="s">
        <v>880</v>
      </c>
    </row>
    <row r="1258" spans="1:16">
      <c r="A1258" s="303">
        <v>0</v>
      </c>
      <c r="B1258" s="303">
        <v>0</v>
      </c>
      <c r="C1258" s="303">
        <v>0</v>
      </c>
      <c r="D1258" s="304">
        <f t="shared" si="19"/>
        <v>0</v>
      </c>
      <c r="E1258" s="305">
        <v>45992</v>
      </c>
      <c r="F1258" s="302" t="s">
        <v>69</v>
      </c>
      <c r="G1258" s="302" t="s">
        <v>70</v>
      </c>
      <c r="H1258" s="302" t="s">
        <v>1310</v>
      </c>
      <c r="I1258" s="302" t="s">
        <v>253</v>
      </c>
      <c r="J1258" s="302">
        <v>135500</v>
      </c>
      <c r="K1258" s="302" t="s">
        <v>254</v>
      </c>
      <c r="L1258" s="302">
        <v>32607501</v>
      </c>
      <c r="M1258" s="302" t="s">
        <v>1300</v>
      </c>
      <c r="N1258" s="305">
        <v>42348</v>
      </c>
      <c r="O1258" s="305">
        <v>42339</v>
      </c>
      <c r="P1258" s="302" t="s">
        <v>880</v>
      </c>
    </row>
    <row r="1259" spans="1:16">
      <c r="A1259" s="303">
        <v>0</v>
      </c>
      <c r="B1259" s="303">
        <v>0</v>
      </c>
      <c r="C1259" s="303">
        <v>0</v>
      </c>
      <c r="D1259" s="304">
        <f t="shared" si="19"/>
        <v>0</v>
      </c>
      <c r="E1259" s="305">
        <v>45992</v>
      </c>
      <c r="F1259" s="302" t="s">
        <v>69</v>
      </c>
      <c r="G1259" s="302" t="s">
        <v>70</v>
      </c>
      <c r="H1259" s="302" t="s">
        <v>1310</v>
      </c>
      <c r="I1259" s="302" t="s">
        <v>253</v>
      </c>
      <c r="J1259" s="302">
        <v>135500</v>
      </c>
      <c r="K1259" s="302" t="s">
        <v>254</v>
      </c>
      <c r="L1259" s="302">
        <v>32607490</v>
      </c>
      <c r="M1259" s="302" t="s">
        <v>1300</v>
      </c>
      <c r="N1259" s="305">
        <v>42348</v>
      </c>
      <c r="O1259" s="305">
        <v>42339</v>
      </c>
      <c r="P1259" s="302" t="s">
        <v>880</v>
      </c>
    </row>
    <row r="1260" spans="1:16">
      <c r="A1260" s="303">
        <v>0</v>
      </c>
      <c r="B1260" s="303">
        <v>0</v>
      </c>
      <c r="C1260" s="303">
        <v>0</v>
      </c>
      <c r="D1260" s="304">
        <f t="shared" si="19"/>
        <v>0</v>
      </c>
      <c r="E1260" s="305">
        <v>45992</v>
      </c>
      <c r="F1260" s="302" t="s">
        <v>69</v>
      </c>
      <c r="G1260" s="302" t="s">
        <v>70</v>
      </c>
      <c r="H1260" s="302" t="s">
        <v>1310</v>
      </c>
      <c r="I1260" s="302" t="s">
        <v>253</v>
      </c>
      <c r="J1260" s="302">
        <v>135500</v>
      </c>
      <c r="K1260" s="302" t="s">
        <v>86</v>
      </c>
      <c r="L1260" s="302">
        <v>32607456</v>
      </c>
      <c r="M1260" s="302" t="s">
        <v>885</v>
      </c>
      <c r="N1260" s="305">
        <v>37530</v>
      </c>
      <c r="O1260" s="305">
        <v>37257</v>
      </c>
      <c r="P1260" s="302" t="s">
        <v>880</v>
      </c>
    </row>
    <row r="1261" spans="1:16">
      <c r="A1261" s="303">
        <v>0</v>
      </c>
      <c r="B1261" s="303">
        <v>0</v>
      </c>
      <c r="C1261" s="303">
        <v>0</v>
      </c>
      <c r="D1261" s="304">
        <f t="shared" si="19"/>
        <v>0</v>
      </c>
      <c r="E1261" s="305">
        <v>45992</v>
      </c>
      <c r="F1261" s="302" t="s">
        <v>69</v>
      </c>
      <c r="G1261" s="302" t="s">
        <v>70</v>
      </c>
      <c r="H1261" s="302" t="s">
        <v>1310</v>
      </c>
      <c r="I1261" s="302" t="s">
        <v>253</v>
      </c>
      <c r="J1261" s="302">
        <v>135600</v>
      </c>
      <c r="K1261" s="302" t="s">
        <v>186</v>
      </c>
      <c r="L1261" s="302">
        <v>21741588</v>
      </c>
      <c r="M1261" s="302" t="s">
        <v>1031</v>
      </c>
      <c r="N1261" s="305">
        <v>43123</v>
      </c>
      <c r="O1261" s="305">
        <v>43101</v>
      </c>
      <c r="P1261" s="302" t="s">
        <v>880</v>
      </c>
    </row>
    <row r="1262" spans="1:16">
      <c r="A1262" s="303">
        <v>0</v>
      </c>
      <c r="B1262" s="303">
        <v>0</v>
      </c>
      <c r="C1262" s="303">
        <v>0</v>
      </c>
      <c r="D1262" s="304">
        <f t="shared" si="19"/>
        <v>0</v>
      </c>
      <c r="E1262" s="305">
        <v>45992</v>
      </c>
      <c r="F1262" s="302" t="s">
        <v>69</v>
      </c>
      <c r="G1262" s="302" t="s">
        <v>70</v>
      </c>
      <c r="H1262" s="302" t="s">
        <v>1310</v>
      </c>
      <c r="I1262" s="302" t="s">
        <v>253</v>
      </c>
      <c r="J1262" s="302">
        <v>135600</v>
      </c>
      <c r="K1262" s="302" t="s">
        <v>186</v>
      </c>
      <c r="L1262" s="302">
        <v>32607423</v>
      </c>
      <c r="M1262" s="302" t="s">
        <v>1031</v>
      </c>
      <c r="N1262" s="305">
        <v>43123</v>
      </c>
      <c r="O1262" s="305">
        <v>43101</v>
      </c>
      <c r="P1262" s="302" t="s">
        <v>880</v>
      </c>
    </row>
    <row r="1263" spans="1:16">
      <c r="A1263" s="303">
        <v>0</v>
      </c>
      <c r="B1263" s="303">
        <v>0</v>
      </c>
      <c r="C1263" s="303">
        <v>0</v>
      </c>
      <c r="D1263" s="304">
        <f t="shared" si="19"/>
        <v>0</v>
      </c>
      <c r="E1263" s="305">
        <v>45992</v>
      </c>
      <c r="F1263" s="302" t="s">
        <v>69</v>
      </c>
      <c r="G1263" s="302" t="s">
        <v>70</v>
      </c>
      <c r="H1263" s="302" t="s">
        <v>1310</v>
      </c>
      <c r="I1263" s="302" t="s">
        <v>253</v>
      </c>
      <c r="J1263" s="302">
        <v>135600</v>
      </c>
      <c r="K1263" s="302" t="s">
        <v>98</v>
      </c>
      <c r="L1263" s="302">
        <v>32607368</v>
      </c>
      <c r="M1263" s="302" t="s">
        <v>909</v>
      </c>
      <c r="N1263" s="305">
        <v>39356</v>
      </c>
      <c r="O1263" s="305">
        <v>39083</v>
      </c>
      <c r="P1263" s="302" t="s">
        <v>880</v>
      </c>
    </row>
    <row r="1264" spans="1:16">
      <c r="A1264" s="303">
        <v>0</v>
      </c>
      <c r="B1264" s="303">
        <v>0</v>
      </c>
      <c r="C1264" s="303">
        <v>0</v>
      </c>
      <c r="D1264" s="304">
        <f t="shared" si="19"/>
        <v>0</v>
      </c>
      <c r="E1264" s="305">
        <v>45992</v>
      </c>
      <c r="F1264" s="302" t="s">
        <v>69</v>
      </c>
      <c r="G1264" s="302" t="s">
        <v>70</v>
      </c>
      <c r="H1264" s="302" t="s">
        <v>1310</v>
      </c>
      <c r="I1264" s="302" t="s">
        <v>253</v>
      </c>
      <c r="J1264" s="302">
        <v>135600</v>
      </c>
      <c r="K1264" s="302" t="s">
        <v>98</v>
      </c>
      <c r="L1264" s="302">
        <v>32607401</v>
      </c>
      <c r="M1264" s="302" t="s">
        <v>909</v>
      </c>
      <c r="N1264" s="305">
        <v>38328</v>
      </c>
      <c r="O1264" s="305">
        <v>38353</v>
      </c>
      <c r="P1264" s="302" t="s">
        <v>880</v>
      </c>
    </row>
    <row r="1265" spans="1:16">
      <c r="A1265" s="303">
        <v>0</v>
      </c>
      <c r="B1265" s="303">
        <v>0</v>
      </c>
      <c r="C1265" s="303">
        <v>0</v>
      </c>
      <c r="D1265" s="304">
        <f t="shared" si="19"/>
        <v>0</v>
      </c>
      <c r="E1265" s="305">
        <v>45992</v>
      </c>
      <c r="F1265" s="302" t="s">
        <v>69</v>
      </c>
      <c r="G1265" s="302" t="s">
        <v>70</v>
      </c>
      <c r="H1265" s="302" t="s">
        <v>1310</v>
      </c>
      <c r="I1265" s="302" t="s">
        <v>253</v>
      </c>
      <c r="J1265" s="302">
        <v>135600</v>
      </c>
      <c r="K1265" s="302" t="s">
        <v>92</v>
      </c>
      <c r="L1265" s="302">
        <v>32607390</v>
      </c>
      <c r="M1265" s="302" t="s">
        <v>948</v>
      </c>
      <c r="N1265" s="305">
        <v>39356</v>
      </c>
      <c r="O1265" s="305">
        <v>39083</v>
      </c>
      <c r="P1265" s="302" t="s">
        <v>880</v>
      </c>
    </row>
    <row r="1266" spans="1:16">
      <c r="A1266" s="303">
        <v>0</v>
      </c>
      <c r="B1266" s="303">
        <v>0</v>
      </c>
      <c r="C1266" s="303">
        <v>0</v>
      </c>
      <c r="D1266" s="304">
        <f t="shared" si="19"/>
        <v>0</v>
      </c>
      <c r="E1266" s="305">
        <v>45992</v>
      </c>
      <c r="F1266" s="302" t="s">
        <v>69</v>
      </c>
      <c r="G1266" s="302" t="s">
        <v>70</v>
      </c>
      <c r="H1266" s="302" t="s">
        <v>1310</v>
      </c>
      <c r="I1266" s="302" t="s">
        <v>256</v>
      </c>
      <c r="J1266" s="302">
        <v>135500</v>
      </c>
      <c r="K1266" s="302" t="s">
        <v>83</v>
      </c>
      <c r="L1266" s="302">
        <v>21741719</v>
      </c>
      <c r="M1266" s="302" t="s">
        <v>911</v>
      </c>
      <c r="N1266" s="305">
        <v>40940</v>
      </c>
      <c r="O1266" s="305">
        <v>40940</v>
      </c>
      <c r="P1266" s="302" t="s">
        <v>880</v>
      </c>
    </row>
    <row r="1267" spans="1:16">
      <c r="A1267" s="303">
        <v>0</v>
      </c>
      <c r="B1267" s="303">
        <v>0</v>
      </c>
      <c r="C1267" s="303">
        <v>0</v>
      </c>
      <c r="D1267" s="304">
        <f t="shared" si="19"/>
        <v>0</v>
      </c>
      <c r="E1267" s="305">
        <v>45992</v>
      </c>
      <c r="F1267" s="302" t="s">
        <v>69</v>
      </c>
      <c r="G1267" s="302" t="s">
        <v>70</v>
      </c>
      <c r="H1267" s="302" t="s">
        <v>1310</v>
      </c>
      <c r="I1267" s="302" t="s">
        <v>256</v>
      </c>
      <c r="J1267" s="302">
        <v>135500</v>
      </c>
      <c r="K1267" s="302" t="s">
        <v>169</v>
      </c>
      <c r="L1267" s="302">
        <v>21742718</v>
      </c>
      <c r="M1267" s="302" t="s">
        <v>894</v>
      </c>
      <c r="N1267" s="305">
        <v>40750</v>
      </c>
      <c r="O1267" s="305">
        <v>40544</v>
      </c>
      <c r="P1267" s="302" t="s">
        <v>880</v>
      </c>
    </row>
    <row r="1268" spans="1:16">
      <c r="A1268" s="303">
        <v>0</v>
      </c>
      <c r="B1268" s="303">
        <v>0</v>
      </c>
      <c r="C1268" s="303">
        <v>0</v>
      </c>
      <c r="D1268" s="304">
        <f t="shared" si="19"/>
        <v>0</v>
      </c>
      <c r="E1268" s="305">
        <v>45992</v>
      </c>
      <c r="F1268" s="302" t="s">
        <v>69</v>
      </c>
      <c r="G1268" s="302" t="s">
        <v>70</v>
      </c>
      <c r="H1268" s="302" t="s">
        <v>1310</v>
      </c>
      <c r="I1268" s="302" t="s">
        <v>256</v>
      </c>
      <c r="J1268" s="302">
        <v>135500</v>
      </c>
      <c r="K1268" s="302" t="s">
        <v>134</v>
      </c>
      <c r="L1268" s="302">
        <v>21742704</v>
      </c>
      <c r="M1268" s="302" t="s">
        <v>871</v>
      </c>
      <c r="N1268" s="305">
        <v>40750</v>
      </c>
      <c r="O1268" s="305">
        <v>40544</v>
      </c>
      <c r="P1268" s="302" t="s">
        <v>880</v>
      </c>
    </row>
    <row r="1269" spans="1:16">
      <c r="A1269" s="303">
        <v>0</v>
      </c>
      <c r="B1269" s="303">
        <v>0</v>
      </c>
      <c r="C1269" s="303">
        <v>0</v>
      </c>
      <c r="D1269" s="304">
        <f t="shared" si="19"/>
        <v>0</v>
      </c>
      <c r="E1269" s="305">
        <v>45992</v>
      </c>
      <c r="F1269" s="302" t="s">
        <v>69</v>
      </c>
      <c r="G1269" s="302" t="s">
        <v>70</v>
      </c>
      <c r="H1269" s="302" t="s">
        <v>1310</v>
      </c>
      <c r="I1269" s="302" t="s">
        <v>256</v>
      </c>
      <c r="J1269" s="302">
        <v>135600</v>
      </c>
      <c r="K1269" s="302" t="s">
        <v>204</v>
      </c>
      <c r="L1269" s="302">
        <v>21741726</v>
      </c>
      <c r="M1269" s="302" t="s">
        <v>1311</v>
      </c>
      <c r="N1269" s="305">
        <v>40940</v>
      </c>
      <c r="O1269" s="305">
        <v>40909</v>
      </c>
      <c r="P1269" s="302" t="s">
        <v>880</v>
      </c>
    </row>
    <row r="1270" spans="1:16">
      <c r="A1270" s="303">
        <v>0</v>
      </c>
      <c r="B1270" s="303">
        <v>0</v>
      </c>
      <c r="C1270" s="303">
        <v>0</v>
      </c>
      <c r="D1270" s="304">
        <f t="shared" si="19"/>
        <v>0</v>
      </c>
      <c r="E1270" s="305">
        <v>45992</v>
      </c>
      <c r="F1270" s="302" t="s">
        <v>69</v>
      </c>
      <c r="G1270" s="302" t="s">
        <v>70</v>
      </c>
      <c r="H1270" s="302" t="s">
        <v>1310</v>
      </c>
      <c r="I1270" s="302" t="s">
        <v>256</v>
      </c>
      <c r="J1270" s="302">
        <v>135600</v>
      </c>
      <c r="K1270" s="302" t="s">
        <v>257</v>
      </c>
      <c r="L1270" s="302">
        <v>21742711</v>
      </c>
      <c r="M1270" s="302" t="s">
        <v>1312</v>
      </c>
      <c r="N1270" s="305">
        <v>40750</v>
      </c>
      <c r="O1270" s="305">
        <v>40544</v>
      </c>
      <c r="P1270" s="302" t="s">
        <v>880</v>
      </c>
    </row>
    <row r="1271" spans="1:16">
      <c r="A1271" s="303">
        <v>0</v>
      </c>
      <c r="B1271" s="303">
        <v>0</v>
      </c>
      <c r="C1271" s="303">
        <v>0</v>
      </c>
      <c r="D1271" s="304">
        <f t="shared" si="19"/>
        <v>0</v>
      </c>
      <c r="E1271" s="305">
        <v>45992</v>
      </c>
      <c r="F1271" s="302" t="s">
        <v>69</v>
      </c>
      <c r="G1271" s="302" t="s">
        <v>70</v>
      </c>
      <c r="H1271" s="302" t="s">
        <v>1310</v>
      </c>
      <c r="I1271" s="302" t="s">
        <v>258</v>
      </c>
      <c r="J1271" s="302">
        <v>135500</v>
      </c>
      <c r="K1271" s="302" t="s">
        <v>83</v>
      </c>
      <c r="L1271" s="302">
        <v>21741405</v>
      </c>
      <c r="M1271" s="302" t="s">
        <v>911</v>
      </c>
      <c r="N1271" s="305">
        <v>40940</v>
      </c>
      <c r="O1271" s="305">
        <v>40940</v>
      </c>
      <c r="P1271" s="302" t="s">
        <v>880</v>
      </c>
    </row>
    <row r="1272" spans="1:16">
      <c r="A1272" s="303">
        <v>0</v>
      </c>
      <c r="B1272" s="303">
        <v>0</v>
      </c>
      <c r="C1272" s="303">
        <v>0</v>
      </c>
      <c r="D1272" s="304">
        <f t="shared" si="19"/>
        <v>0</v>
      </c>
      <c r="E1272" s="305">
        <v>45992</v>
      </c>
      <c r="F1272" s="302" t="s">
        <v>69</v>
      </c>
      <c r="G1272" s="302" t="s">
        <v>70</v>
      </c>
      <c r="H1272" s="302" t="s">
        <v>1310</v>
      </c>
      <c r="I1272" s="302" t="s">
        <v>258</v>
      </c>
      <c r="J1272" s="302">
        <v>135500</v>
      </c>
      <c r="K1272" s="302" t="s">
        <v>86</v>
      </c>
      <c r="L1272" s="302">
        <v>21741419</v>
      </c>
      <c r="M1272" s="302" t="s">
        <v>905</v>
      </c>
      <c r="N1272" s="305">
        <v>40940</v>
      </c>
      <c r="O1272" s="305">
        <v>40940</v>
      </c>
      <c r="P1272" s="302" t="s">
        <v>880</v>
      </c>
    </row>
    <row r="1273" spans="1:16">
      <c r="A1273" s="303">
        <v>0</v>
      </c>
      <c r="B1273" s="303">
        <v>0</v>
      </c>
      <c r="C1273" s="303">
        <v>0</v>
      </c>
      <c r="D1273" s="304">
        <f t="shared" si="19"/>
        <v>0</v>
      </c>
      <c r="E1273" s="305">
        <v>45992</v>
      </c>
      <c r="F1273" s="302" t="s">
        <v>69</v>
      </c>
      <c r="G1273" s="302" t="s">
        <v>70</v>
      </c>
      <c r="H1273" s="302" t="s">
        <v>1310</v>
      </c>
      <c r="I1273" s="302" t="s">
        <v>258</v>
      </c>
      <c r="J1273" s="302">
        <v>135600</v>
      </c>
      <c r="K1273" s="302" t="s">
        <v>92</v>
      </c>
      <c r="L1273" s="302">
        <v>21741412</v>
      </c>
      <c r="M1273" s="302" t="s">
        <v>877</v>
      </c>
      <c r="N1273" s="305">
        <v>40940</v>
      </c>
      <c r="O1273" s="305">
        <v>40909</v>
      </c>
      <c r="P1273" s="302" t="s">
        <v>880</v>
      </c>
    </row>
    <row r="1274" spans="1:16">
      <c r="A1274" s="303">
        <v>0</v>
      </c>
      <c r="B1274" s="303">
        <v>0</v>
      </c>
      <c r="C1274" s="303">
        <v>0</v>
      </c>
      <c r="D1274" s="304">
        <f t="shared" si="19"/>
        <v>0</v>
      </c>
      <c r="E1274" s="305">
        <v>45992</v>
      </c>
      <c r="F1274" s="302" t="s">
        <v>69</v>
      </c>
      <c r="G1274" s="302" t="s">
        <v>70</v>
      </c>
      <c r="H1274" s="302" t="s">
        <v>1310</v>
      </c>
      <c r="I1274" s="302" t="s">
        <v>259</v>
      </c>
      <c r="J1274" s="302">
        <v>135500</v>
      </c>
      <c r="K1274" s="302" t="s">
        <v>83</v>
      </c>
      <c r="L1274" s="302">
        <v>21755917</v>
      </c>
      <c r="M1274" s="302" t="s">
        <v>911</v>
      </c>
      <c r="N1274" s="305">
        <v>41730</v>
      </c>
      <c r="O1274" s="305">
        <v>41699</v>
      </c>
      <c r="P1274" s="302" t="s">
        <v>1313</v>
      </c>
    </row>
    <row r="1275" spans="1:16">
      <c r="A1275" s="303">
        <v>0</v>
      </c>
      <c r="B1275" s="303">
        <v>0</v>
      </c>
      <c r="C1275" s="303">
        <v>0</v>
      </c>
      <c r="D1275" s="304">
        <f t="shared" si="19"/>
        <v>0</v>
      </c>
      <c r="E1275" s="305">
        <v>45992</v>
      </c>
      <c r="F1275" s="302" t="s">
        <v>69</v>
      </c>
      <c r="G1275" s="302" t="s">
        <v>70</v>
      </c>
      <c r="H1275" s="302" t="s">
        <v>1310</v>
      </c>
      <c r="I1275" s="302" t="s">
        <v>259</v>
      </c>
      <c r="J1275" s="302">
        <v>135600</v>
      </c>
      <c r="K1275" s="302" t="s">
        <v>92</v>
      </c>
      <c r="L1275" s="302">
        <v>21755910</v>
      </c>
      <c r="M1275" s="302" t="s">
        <v>877</v>
      </c>
      <c r="N1275" s="305">
        <v>41730</v>
      </c>
      <c r="O1275" s="305">
        <v>41640</v>
      </c>
      <c r="P1275" s="302" t="s">
        <v>1313</v>
      </c>
    </row>
    <row r="1276" spans="1:16">
      <c r="A1276" s="303">
        <v>-29481</v>
      </c>
      <c r="B1276" s="303">
        <v>0</v>
      </c>
      <c r="C1276" s="303">
        <v>0</v>
      </c>
      <c r="D1276" s="304">
        <f t="shared" si="19"/>
        <v>0</v>
      </c>
      <c r="E1276" s="305">
        <v>45992</v>
      </c>
      <c r="F1276" s="302" t="s">
        <v>69</v>
      </c>
      <c r="G1276" s="302" t="s">
        <v>70</v>
      </c>
      <c r="H1276" s="302" t="s">
        <v>1310</v>
      </c>
      <c r="I1276" s="302" t="s">
        <v>260</v>
      </c>
      <c r="J1276" s="302">
        <v>135500</v>
      </c>
      <c r="K1276" s="302" t="s">
        <v>86</v>
      </c>
      <c r="L1276" s="302">
        <v>24414223</v>
      </c>
      <c r="M1276" s="302" t="s">
        <v>905</v>
      </c>
      <c r="N1276" s="305">
        <v>43251</v>
      </c>
      <c r="O1276" s="305">
        <v>42736</v>
      </c>
      <c r="P1276" s="302" t="s">
        <v>1314</v>
      </c>
    </row>
    <row r="1277" spans="1:16">
      <c r="A1277" s="303">
        <v>0</v>
      </c>
      <c r="B1277" s="303">
        <v>0</v>
      </c>
      <c r="C1277" s="303">
        <v>0</v>
      </c>
      <c r="D1277" s="304">
        <f t="shared" si="19"/>
        <v>0</v>
      </c>
      <c r="E1277" s="305">
        <v>45992</v>
      </c>
      <c r="F1277" s="302" t="s">
        <v>69</v>
      </c>
      <c r="G1277" s="302" t="s">
        <v>70</v>
      </c>
      <c r="H1277" s="302" t="s">
        <v>1310</v>
      </c>
      <c r="I1277" s="302" t="s">
        <v>261</v>
      </c>
      <c r="J1277" s="302">
        <v>135500</v>
      </c>
      <c r="K1277" s="302" t="s">
        <v>83</v>
      </c>
      <c r="L1277" s="302">
        <v>27945324</v>
      </c>
      <c r="M1277" s="302" t="s">
        <v>879</v>
      </c>
      <c r="N1277" s="305">
        <v>37408</v>
      </c>
      <c r="O1277" s="305">
        <v>37257</v>
      </c>
      <c r="P1277" s="302" t="s">
        <v>1315</v>
      </c>
    </row>
    <row r="1278" spans="1:16">
      <c r="A1278" s="303">
        <v>0</v>
      </c>
      <c r="B1278" s="303">
        <v>0</v>
      </c>
      <c r="C1278" s="303">
        <v>0</v>
      </c>
      <c r="D1278" s="304">
        <f t="shared" si="19"/>
        <v>0</v>
      </c>
      <c r="E1278" s="305">
        <v>45992</v>
      </c>
      <c r="F1278" s="302" t="s">
        <v>69</v>
      </c>
      <c r="G1278" s="302" t="s">
        <v>70</v>
      </c>
      <c r="H1278" s="302" t="s">
        <v>1310</v>
      </c>
      <c r="I1278" s="302" t="s">
        <v>266</v>
      </c>
      <c r="J1278" s="302">
        <v>135500</v>
      </c>
      <c r="K1278" s="302" t="s">
        <v>169</v>
      </c>
      <c r="L1278" s="302">
        <v>21747859</v>
      </c>
      <c r="M1278" s="302" t="s">
        <v>894</v>
      </c>
      <c r="N1278" s="305">
        <v>40844</v>
      </c>
      <c r="O1278" s="305">
        <v>40544</v>
      </c>
      <c r="P1278" s="302" t="s">
        <v>880</v>
      </c>
    </row>
    <row r="1279" spans="1:16">
      <c r="A1279" s="303">
        <v>0</v>
      </c>
      <c r="B1279" s="303">
        <v>0</v>
      </c>
      <c r="C1279" s="303">
        <v>0</v>
      </c>
      <c r="D1279" s="304">
        <f t="shared" si="19"/>
        <v>0</v>
      </c>
      <c r="E1279" s="305">
        <v>45992</v>
      </c>
      <c r="F1279" s="302" t="s">
        <v>69</v>
      </c>
      <c r="G1279" s="302" t="s">
        <v>70</v>
      </c>
      <c r="H1279" s="302" t="s">
        <v>1310</v>
      </c>
      <c r="I1279" s="302" t="s">
        <v>266</v>
      </c>
      <c r="J1279" s="302">
        <v>135500</v>
      </c>
      <c r="K1279" s="302" t="s">
        <v>134</v>
      </c>
      <c r="L1279" s="302">
        <v>21747852</v>
      </c>
      <c r="M1279" s="302" t="s">
        <v>871</v>
      </c>
      <c r="N1279" s="305">
        <v>40844</v>
      </c>
      <c r="O1279" s="305">
        <v>40544</v>
      </c>
      <c r="P1279" s="302" t="s">
        <v>880</v>
      </c>
    </row>
    <row r="1280" spans="1:16">
      <c r="A1280" s="303">
        <v>0</v>
      </c>
      <c r="B1280" s="303">
        <v>0</v>
      </c>
      <c r="C1280" s="303">
        <v>0</v>
      </c>
      <c r="D1280" s="304">
        <f t="shared" si="19"/>
        <v>0</v>
      </c>
      <c r="E1280" s="305">
        <v>45992</v>
      </c>
      <c r="F1280" s="302" t="s">
        <v>69</v>
      </c>
      <c r="G1280" s="302" t="s">
        <v>70</v>
      </c>
      <c r="H1280" s="302" t="s">
        <v>1310</v>
      </c>
      <c r="I1280" s="302" t="s">
        <v>266</v>
      </c>
      <c r="J1280" s="302">
        <v>135500</v>
      </c>
      <c r="K1280" s="302" t="s">
        <v>135</v>
      </c>
      <c r="L1280" s="302">
        <v>21746767</v>
      </c>
      <c r="M1280" s="302" t="s">
        <v>872</v>
      </c>
      <c r="N1280" s="305">
        <v>40637</v>
      </c>
      <c r="O1280" s="305">
        <v>40544</v>
      </c>
      <c r="P1280" s="302" t="s">
        <v>880</v>
      </c>
    </row>
    <row r="1281" spans="1:16">
      <c r="A1281" s="303">
        <v>0</v>
      </c>
      <c r="B1281" s="303">
        <v>0</v>
      </c>
      <c r="C1281" s="303">
        <v>0</v>
      </c>
      <c r="D1281" s="304">
        <f t="shared" si="19"/>
        <v>0</v>
      </c>
      <c r="E1281" s="305">
        <v>45992</v>
      </c>
      <c r="F1281" s="302" t="s">
        <v>69</v>
      </c>
      <c r="G1281" s="302" t="s">
        <v>70</v>
      </c>
      <c r="H1281" s="302" t="s">
        <v>1310</v>
      </c>
      <c r="I1281" s="302" t="s">
        <v>266</v>
      </c>
      <c r="J1281" s="302">
        <v>135500</v>
      </c>
      <c r="K1281" s="302" t="s">
        <v>173</v>
      </c>
      <c r="L1281" s="302">
        <v>21747873</v>
      </c>
      <c r="M1281" s="302" t="s">
        <v>905</v>
      </c>
      <c r="N1281" s="305">
        <v>41079</v>
      </c>
      <c r="O1281" s="305">
        <v>40909</v>
      </c>
      <c r="P1281" s="302" t="s">
        <v>880</v>
      </c>
    </row>
    <row r="1282" spans="1:16">
      <c r="A1282" s="303">
        <v>0</v>
      </c>
      <c r="B1282" s="303">
        <v>0</v>
      </c>
      <c r="C1282" s="303">
        <v>0</v>
      </c>
      <c r="D1282" s="304">
        <f t="shared" si="19"/>
        <v>0</v>
      </c>
      <c r="E1282" s="305">
        <v>45992</v>
      </c>
      <c r="F1282" s="302" t="s">
        <v>69</v>
      </c>
      <c r="G1282" s="302" t="s">
        <v>70</v>
      </c>
      <c r="H1282" s="302" t="s">
        <v>1310</v>
      </c>
      <c r="I1282" s="302" t="s">
        <v>266</v>
      </c>
      <c r="J1282" s="302">
        <v>135500</v>
      </c>
      <c r="K1282" s="302" t="s">
        <v>86</v>
      </c>
      <c r="L1282" s="302">
        <v>21746774</v>
      </c>
      <c r="M1282" s="302" t="s">
        <v>905</v>
      </c>
      <c r="N1282" s="305">
        <v>40676</v>
      </c>
      <c r="O1282" s="305">
        <v>40634</v>
      </c>
      <c r="P1282" s="302" t="s">
        <v>880</v>
      </c>
    </row>
    <row r="1283" spans="1:16">
      <c r="A1283" s="303">
        <v>0</v>
      </c>
      <c r="B1283" s="303">
        <v>0</v>
      </c>
      <c r="C1283" s="303">
        <v>0</v>
      </c>
      <c r="D1283" s="304">
        <f t="shared" ref="D1283:D1346" si="20">+B1283-C1283</f>
        <v>0</v>
      </c>
      <c r="E1283" s="305">
        <v>45992</v>
      </c>
      <c r="F1283" s="302" t="s">
        <v>69</v>
      </c>
      <c r="G1283" s="302" t="s">
        <v>70</v>
      </c>
      <c r="H1283" s="302" t="s">
        <v>1310</v>
      </c>
      <c r="I1283" s="302" t="s">
        <v>266</v>
      </c>
      <c r="J1283" s="302">
        <v>135600</v>
      </c>
      <c r="K1283" s="302" t="s">
        <v>168</v>
      </c>
      <c r="L1283" s="302">
        <v>21747866</v>
      </c>
      <c r="M1283" s="302" t="s">
        <v>906</v>
      </c>
      <c r="N1283" s="305">
        <v>40844</v>
      </c>
      <c r="O1283" s="305">
        <v>40544</v>
      </c>
      <c r="P1283" s="302" t="s">
        <v>880</v>
      </c>
    </row>
    <row r="1284" spans="1:16">
      <c r="A1284" s="303">
        <v>0</v>
      </c>
      <c r="B1284" s="303">
        <v>0</v>
      </c>
      <c r="C1284" s="303">
        <v>0</v>
      </c>
      <c r="D1284" s="304">
        <f t="shared" si="20"/>
        <v>0</v>
      </c>
      <c r="E1284" s="305">
        <v>45992</v>
      </c>
      <c r="F1284" s="302" t="s">
        <v>69</v>
      </c>
      <c r="G1284" s="302" t="s">
        <v>70</v>
      </c>
      <c r="H1284" s="302" t="s">
        <v>1310</v>
      </c>
      <c r="I1284" s="302" t="s">
        <v>267</v>
      </c>
      <c r="J1284" s="302">
        <v>135500</v>
      </c>
      <c r="K1284" s="302" t="s">
        <v>80</v>
      </c>
      <c r="L1284" s="302">
        <v>21747504</v>
      </c>
      <c r="M1284" s="302" t="s">
        <v>865</v>
      </c>
      <c r="N1284" s="305">
        <v>40768</v>
      </c>
      <c r="O1284" s="305">
        <v>40544</v>
      </c>
      <c r="P1284" s="302" t="s">
        <v>880</v>
      </c>
    </row>
    <row r="1285" spans="1:16">
      <c r="A1285" s="303">
        <v>0</v>
      </c>
      <c r="B1285" s="303">
        <v>0</v>
      </c>
      <c r="C1285" s="303">
        <v>0</v>
      </c>
      <c r="D1285" s="304">
        <f t="shared" si="20"/>
        <v>0</v>
      </c>
      <c r="E1285" s="305">
        <v>45992</v>
      </c>
      <c r="F1285" s="302" t="s">
        <v>69</v>
      </c>
      <c r="G1285" s="302" t="s">
        <v>70</v>
      </c>
      <c r="H1285" s="302" t="s">
        <v>1310</v>
      </c>
      <c r="I1285" s="302" t="s">
        <v>267</v>
      </c>
      <c r="J1285" s="302">
        <v>135500</v>
      </c>
      <c r="K1285" s="302" t="s">
        <v>169</v>
      </c>
      <c r="L1285" s="302">
        <v>21747511</v>
      </c>
      <c r="M1285" s="302" t="s">
        <v>894</v>
      </c>
      <c r="N1285" s="305">
        <v>40768</v>
      </c>
      <c r="O1285" s="305">
        <v>40544</v>
      </c>
      <c r="P1285" s="302" t="s">
        <v>880</v>
      </c>
    </row>
    <row r="1286" spans="1:16">
      <c r="A1286" s="303">
        <v>0</v>
      </c>
      <c r="B1286" s="303">
        <v>0</v>
      </c>
      <c r="C1286" s="303">
        <v>0</v>
      </c>
      <c r="D1286" s="304">
        <f t="shared" si="20"/>
        <v>0</v>
      </c>
      <c r="E1286" s="305">
        <v>45992</v>
      </c>
      <c r="F1286" s="302" t="s">
        <v>69</v>
      </c>
      <c r="G1286" s="302" t="s">
        <v>70</v>
      </c>
      <c r="H1286" s="302" t="s">
        <v>1310</v>
      </c>
      <c r="I1286" s="302" t="s">
        <v>268</v>
      </c>
      <c r="J1286" s="302">
        <v>135500</v>
      </c>
      <c r="K1286" s="302" t="s">
        <v>83</v>
      </c>
      <c r="L1286" s="302">
        <v>21747670</v>
      </c>
      <c r="M1286" s="302" t="s">
        <v>911</v>
      </c>
      <c r="N1286" s="305">
        <v>40603</v>
      </c>
      <c r="O1286" s="305">
        <v>40603</v>
      </c>
      <c r="P1286" s="302" t="s">
        <v>880</v>
      </c>
    </row>
    <row r="1287" spans="1:16">
      <c r="A1287" s="303">
        <v>0</v>
      </c>
      <c r="B1287" s="303">
        <v>0</v>
      </c>
      <c r="C1287" s="303">
        <v>0</v>
      </c>
      <c r="D1287" s="304">
        <f t="shared" si="20"/>
        <v>0</v>
      </c>
      <c r="E1287" s="305">
        <v>45992</v>
      </c>
      <c r="F1287" s="302" t="s">
        <v>69</v>
      </c>
      <c r="G1287" s="302" t="s">
        <v>70</v>
      </c>
      <c r="H1287" s="302" t="s">
        <v>1310</v>
      </c>
      <c r="I1287" s="302" t="s">
        <v>268</v>
      </c>
      <c r="J1287" s="302">
        <v>135600</v>
      </c>
      <c r="K1287" s="302" t="s">
        <v>168</v>
      </c>
      <c r="L1287" s="302">
        <v>21747684</v>
      </c>
      <c r="M1287" s="302" t="s">
        <v>906</v>
      </c>
      <c r="N1287" s="305">
        <v>40878</v>
      </c>
      <c r="O1287" s="305">
        <v>40544</v>
      </c>
      <c r="P1287" s="302" t="s">
        <v>880</v>
      </c>
    </row>
    <row r="1288" spans="1:16">
      <c r="A1288" s="303">
        <v>0</v>
      </c>
      <c r="B1288" s="303">
        <v>0</v>
      </c>
      <c r="C1288" s="303">
        <v>0</v>
      </c>
      <c r="D1288" s="304">
        <f t="shared" si="20"/>
        <v>0</v>
      </c>
      <c r="E1288" s="305">
        <v>45992</v>
      </c>
      <c r="F1288" s="302" t="s">
        <v>69</v>
      </c>
      <c r="G1288" s="302" t="s">
        <v>70</v>
      </c>
      <c r="H1288" s="302" t="s">
        <v>1310</v>
      </c>
      <c r="I1288" s="302" t="s">
        <v>268</v>
      </c>
      <c r="J1288" s="302">
        <v>135600</v>
      </c>
      <c r="K1288" s="302" t="s">
        <v>92</v>
      </c>
      <c r="L1288" s="302">
        <v>21747677</v>
      </c>
      <c r="M1288" s="302" t="s">
        <v>877</v>
      </c>
      <c r="N1288" s="305">
        <v>40787</v>
      </c>
      <c r="O1288" s="305">
        <v>40544</v>
      </c>
      <c r="P1288" s="302" t="s">
        <v>880</v>
      </c>
    </row>
    <row r="1289" spans="1:16">
      <c r="A1289" s="303">
        <v>0</v>
      </c>
      <c r="B1289" s="303">
        <v>0</v>
      </c>
      <c r="C1289" s="303">
        <v>0</v>
      </c>
      <c r="D1289" s="304">
        <f t="shared" si="20"/>
        <v>0</v>
      </c>
      <c r="E1289" s="305">
        <v>45992</v>
      </c>
      <c r="F1289" s="302" t="s">
        <v>69</v>
      </c>
      <c r="G1289" s="302" t="s">
        <v>70</v>
      </c>
      <c r="H1289" s="302" t="s">
        <v>1310</v>
      </c>
      <c r="I1289" s="302" t="s">
        <v>269</v>
      </c>
      <c r="J1289" s="302">
        <v>135500</v>
      </c>
      <c r="K1289" s="302" t="s">
        <v>83</v>
      </c>
      <c r="L1289" s="302">
        <v>21741782</v>
      </c>
      <c r="M1289" s="302" t="s">
        <v>911</v>
      </c>
      <c r="N1289" s="305">
        <v>40575</v>
      </c>
      <c r="O1289" s="305">
        <v>40575</v>
      </c>
      <c r="P1289" s="302" t="s">
        <v>880</v>
      </c>
    </row>
    <row r="1290" spans="1:16">
      <c r="A1290" s="303">
        <v>0</v>
      </c>
      <c r="B1290" s="303">
        <v>0</v>
      </c>
      <c r="C1290" s="303">
        <v>0</v>
      </c>
      <c r="D1290" s="304">
        <f t="shared" si="20"/>
        <v>0</v>
      </c>
      <c r="E1290" s="305">
        <v>45992</v>
      </c>
      <c r="F1290" s="302" t="s">
        <v>69</v>
      </c>
      <c r="G1290" s="302" t="s">
        <v>70</v>
      </c>
      <c r="H1290" s="302" t="s">
        <v>1310</v>
      </c>
      <c r="I1290" s="302" t="s">
        <v>269</v>
      </c>
      <c r="J1290" s="302">
        <v>135500</v>
      </c>
      <c r="K1290" s="302" t="s">
        <v>135</v>
      </c>
      <c r="L1290" s="302">
        <v>21741797</v>
      </c>
      <c r="M1290" s="302" t="s">
        <v>872</v>
      </c>
      <c r="N1290" s="305">
        <v>40878</v>
      </c>
      <c r="O1290" s="305">
        <v>40544</v>
      </c>
      <c r="P1290" s="302" t="s">
        <v>880</v>
      </c>
    </row>
    <row r="1291" spans="1:16">
      <c r="A1291" s="303">
        <v>0</v>
      </c>
      <c r="B1291" s="303">
        <v>0</v>
      </c>
      <c r="C1291" s="303">
        <v>0</v>
      </c>
      <c r="D1291" s="304">
        <f t="shared" si="20"/>
        <v>0</v>
      </c>
      <c r="E1291" s="305">
        <v>45992</v>
      </c>
      <c r="F1291" s="302" t="s">
        <v>69</v>
      </c>
      <c r="G1291" s="302" t="s">
        <v>70</v>
      </c>
      <c r="H1291" s="302" t="s">
        <v>1310</v>
      </c>
      <c r="I1291" s="302" t="s">
        <v>269</v>
      </c>
      <c r="J1291" s="302">
        <v>135500</v>
      </c>
      <c r="K1291" s="302" t="s">
        <v>86</v>
      </c>
      <c r="L1291" s="302">
        <v>21741790</v>
      </c>
      <c r="M1291" s="302" t="s">
        <v>905</v>
      </c>
      <c r="N1291" s="305">
        <v>40787</v>
      </c>
      <c r="O1291" s="305">
        <v>40787</v>
      </c>
      <c r="P1291" s="302" t="s">
        <v>880</v>
      </c>
    </row>
    <row r="1292" spans="1:16">
      <c r="A1292" s="303">
        <v>0</v>
      </c>
      <c r="B1292" s="303">
        <v>0</v>
      </c>
      <c r="C1292" s="303">
        <v>0</v>
      </c>
      <c r="D1292" s="304">
        <f t="shared" si="20"/>
        <v>0</v>
      </c>
      <c r="E1292" s="305">
        <v>45992</v>
      </c>
      <c r="F1292" s="302" t="s">
        <v>69</v>
      </c>
      <c r="G1292" s="302" t="s">
        <v>70</v>
      </c>
      <c r="H1292" s="302" t="s">
        <v>1310</v>
      </c>
      <c r="I1292" s="302" t="s">
        <v>269</v>
      </c>
      <c r="J1292" s="302">
        <v>135600</v>
      </c>
      <c r="K1292" s="302" t="s">
        <v>92</v>
      </c>
      <c r="L1292" s="302">
        <v>21741775</v>
      </c>
      <c r="M1292" s="302" t="s">
        <v>877</v>
      </c>
      <c r="N1292" s="305">
        <v>40575</v>
      </c>
      <c r="O1292" s="305">
        <v>40544</v>
      </c>
      <c r="P1292" s="302" t="s">
        <v>880</v>
      </c>
    </row>
    <row r="1293" spans="1:16">
      <c r="A1293" s="303">
        <v>0</v>
      </c>
      <c r="B1293" s="303">
        <v>0</v>
      </c>
      <c r="C1293" s="303">
        <v>0</v>
      </c>
      <c r="D1293" s="304">
        <f t="shared" si="20"/>
        <v>0</v>
      </c>
      <c r="E1293" s="305">
        <v>45992</v>
      </c>
      <c r="F1293" s="302" t="s">
        <v>69</v>
      </c>
      <c r="G1293" s="302" t="s">
        <v>70</v>
      </c>
      <c r="H1293" s="302" t="s">
        <v>1310</v>
      </c>
      <c r="I1293" s="302" t="s">
        <v>271</v>
      </c>
      <c r="J1293" s="302">
        <v>135500</v>
      </c>
      <c r="K1293" s="302" t="s">
        <v>169</v>
      </c>
      <c r="L1293" s="302">
        <v>21743265</v>
      </c>
      <c r="M1293" s="302" t="s">
        <v>1316</v>
      </c>
      <c r="N1293" s="305">
        <v>40178</v>
      </c>
      <c r="O1293" s="305">
        <v>40179</v>
      </c>
      <c r="P1293" s="302" t="s">
        <v>880</v>
      </c>
    </row>
    <row r="1294" spans="1:16">
      <c r="A1294" s="303">
        <v>0</v>
      </c>
      <c r="B1294" s="303">
        <v>0</v>
      </c>
      <c r="C1294" s="303">
        <v>0</v>
      </c>
      <c r="D1294" s="304">
        <f t="shared" si="20"/>
        <v>0</v>
      </c>
      <c r="E1294" s="305">
        <v>45992</v>
      </c>
      <c r="F1294" s="302" t="s">
        <v>69</v>
      </c>
      <c r="G1294" s="302" t="s">
        <v>70</v>
      </c>
      <c r="H1294" s="302" t="s">
        <v>1310</v>
      </c>
      <c r="I1294" s="302" t="s">
        <v>271</v>
      </c>
      <c r="J1294" s="302">
        <v>135500</v>
      </c>
      <c r="K1294" s="302" t="s">
        <v>133</v>
      </c>
      <c r="L1294" s="302">
        <v>21743439</v>
      </c>
      <c r="M1294" s="302" t="s">
        <v>1317</v>
      </c>
      <c r="N1294" s="305">
        <v>40178</v>
      </c>
      <c r="O1294" s="305">
        <v>40179</v>
      </c>
      <c r="P1294" s="302" t="s">
        <v>880</v>
      </c>
    </row>
    <row r="1295" spans="1:16">
      <c r="A1295" s="303">
        <v>0</v>
      </c>
      <c r="B1295" s="303">
        <v>0</v>
      </c>
      <c r="C1295" s="303">
        <v>0</v>
      </c>
      <c r="D1295" s="304">
        <f t="shared" si="20"/>
        <v>0</v>
      </c>
      <c r="E1295" s="305">
        <v>45992</v>
      </c>
      <c r="F1295" s="302" t="s">
        <v>69</v>
      </c>
      <c r="G1295" s="302" t="s">
        <v>70</v>
      </c>
      <c r="H1295" s="302" t="s">
        <v>1310</v>
      </c>
      <c r="I1295" s="302" t="s">
        <v>271</v>
      </c>
      <c r="J1295" s="302">
        <v>135500</v>
      </c>
      <c r="K1295" s="302" t="s">
        <v>135</v>
      </c>
      <c r="L1295" s="302">
        <v>21743432</v>
      </c>
      <c r="M1295" s="302" t="s">
        <v>1318</v>
      </c>
      <c r="N1295" s="305">
        <v>40178</v>
      </c>
      <c r="O1295" s="305">
        <v>40179</v>
      </c>
      <c r="P1295" s="302" t="s">
        <v>880</v>
      </c>
    </row>
    <row r="1296" spans="1:16">
      <c r="A1296" s="303">
        <v>0</v>
      </c>
      <c r="B1296" s="303">
        <v>0</v>
      </c>
      <c r="C1296" s="303">
        <v>0</v>
      </c>
      <c r="D1296" s="304">
        <f t="shared" si="20"/>
        <v>0</v>
      </c>
      <c r="E1296" s="305">
        <v>45992</v>
      </c>
      <c r="F1296" s="302" t="s">
        <v>69</v>
      </c>
      <c r="G1296" s="302" t="s">
        <v>70</v>
      </c>
      <c r="H1296" s="302" t="s">
        <v>1310</v>
      </c>
      <c r="I1296" s="302" t="s">
        <v>272</v>
      </c>
      <c r="J1296" s="302">
        <v>135500</v>
      </c>
      <c r="K1296" s="302" t="s">
        <v>140</v>
      </c>
      <c r="L1296" s="302">
        <v>21745045</v>
      </c>
      <c r="M1296" s="302" t="s">
        <v>902</v>
      </c>
      <c r="N1296" s="305">
        <v>40787</v>
      </c>
      <c r="O1296" s="305">
        <v>40787</v>
      </c>
      <c r="P1296" s="302" t="s">
        <v>880</v>
      </c>
    </row>
    <row r="1297" spans="1:16">
      <c r="A1297" s="303">
        <v>0</v>
      </c>
      <c r="B1297" s="303">
        <v>0</v>
      </c>
      <c r="C1297" s="303">
        <v>0</v>
      </c>
      <c r="D1297" s="304">
        <f t="shared" si="20"/>
        <v>0</v>
      </c>
      <c r="E1297" s="305">
        <v>45992</v>
      </c>
      <c r="F1297" s="302" t="s">
        <v>69</v>
      </c>
      <c r="G1297" s="302" t="s">
        <v>70</v>
      </c>
      <c r="H1297" s="302" t="s">
        <v>1310</v>
      </c>
      <c r="I1297" s="302" t="s">
        <v>272</v>
      </c>
      <c r="J1297" s="302">
        <v>135500</v>
      </c>
      <c r="K1297" s="302" t="s">
        <v>217</v>
      </c>
      <c r="L1297" s="302">
        <v>21745057</v>
      </c>
      <c r="M1297" s="302" t="s">
        <v>1118</v>
      </c>
      <c r="N1297" s="305">
        <v>40878</v>
      </c>
      <c r="O1297" s="305">
        <v>40544</v>
      </c>
      <c r="P1297" s="302" t="s">
        <v>880</v>
      </c>
    </row>
    <row r="1298" spans="1:16">
      <c r="A1298" s="303">
        <v>0</v>
      </c>
      <c r="B1298" s="303">
        <v>0</v>
      </c>
      <c r="C1298" s="303">
        <v>0</v>
      </c>
      <c r="D1298" s="304">
        <f t="shared" si="20"/>
        <v>0</v>
      </c>
      <c r="E1298" s="305">
        <v>45992</v>
      </c>
      <c r="F1298" s="302" t="s">
        <v>69</v>
      </c>
      <c r="G1298" s="302" t="s">
        <v>70</v>
      </c>
      <c r="H1298" s="302" t="s">
        <v>1310</v>
      </c>
      <c r="I1298" s="302" t="s">
        <v>273</v>
      </c>
      <c r="J1298" s="302">
        <v>135500</v>
      </c>
      <c r="K1298" s="302" t="s">
        <v>80</v>
      </c>
      <c r="L1298" s="302">
        <v>21746331</v>
      </c>
      <c r="M1298" s="302" t="s">
        <v>865</v>
      </c>
      <c r="N1298" s="305">
        <v>40695</v>
      </c>
      <c r="O1298" s="305">
        <v>40544</v>
      </c>
      <c r="P1298" s="302" t="s">
        <v>880</v>
      </c>
    </row>
    <row r="1299" spans="1:16">
      <c r="A1299" s="303">
        <v>0</v>
      </c>
      <c r="B1299" s="303">
        <v>0</v>
      </c>
      <c r="C1299" s="303">
        <v>0</v>
      </c>
      <c r="D1299" s="304">
        <f t="shared" si="20"/>
        <v>0</v>
      </c>
      <c r="E1299" s="305">
        <v>45992</v>
      </c>
      <c r="F1299" s="302" t="s">
        <v>69</v>
      </c>
      <c r="G1299" s="302" t="s">
        <v>70</v>
      </c>
      <c r="H1299" s="302" t="s">
        <v>1310</v>
      </c>
      <c r="I1299" s="302" t="s">
        <v>273</v>
      </c>
      <c r="J1299" s="302">
        <v>135500</v>
      </c>
      <c r="K1299" s="302" t="s">
        <v>83</v>
      </c>
      <c r="L1299" s="302">
        <v>21746345</v>
      </c>
      <c r="M1299" s="302" t="s">
        <v>911</v>
      </c>
      <c r="N1299" s="305">
        <v>40695</v>
      </c>
      <c r="O1299" s="305">
        <v>40544</v>
      </c>
      <c r="P1299" s="302" t="s">
        <v>880</v>
      </c>
    </row>
    <row r="1300" spans="1:16">
      <c r="A1300" s="303">
        <v>0</v>
      </c>
      <c r="B1300" s="303">
        <v>0</v>
      </c>
      <c r="C1300" s="303">
        <v>0</v>
      </c>
      <c r="D1300" s="304">
        <f t="shared" si="20"/>
        <v>0</v>
      </c>
      <c r="E1300" s="305">
        <v>45992</v>
      </c>
      <c r="F1300" s="302" t="s">
        <v>69</v>
      </c>
      <c r="G1300" s="302" t="s">
        <v>70</v>
      </c>
      <c r="H1300" s="302" t="s">
        <v>1310</v>
      </c>
      <c r="I1300" s="302" t="s">
        <v>273</v>
      </c>
      <c r="J1300" s="302">
        <v>135500</v>
      </c>
      <c r="K1300" s="302" t="s">
        <v>169</v>
      </c>
      <c r="L1300" s="302">
        <v>21746401</v>
      </c>
      <c r="M1300" s="302" t="s">
        <v>894</v>
      </c>
      <c r="N1300" s="305">
        <v>40940</v>
      </c>
      <c r="O1300" s="305">
        <v>40909</v>
      </c>
      <c r="P1300" s="302" t="s">
        <v>880</v>
      </c>
    </row>
    <row r="1301" spans="1:16">
      <c r="A1301" s="303">
        <v>0</v>
      </c>
      <c r="B1301" s="303">
        <v>0</v>
      </c>
      <c r="C1301" s="303">
        <v>0</v>
      </c>
      <c r="D1301" s="304">
        <f t="shared" si="20"/>
        <v>0</v>
      </c>
      <c r="E1301" s="305">
        <v>45992</v>
      </c>
      <c r="F1301" s="302" t="s">
        <v>69</v>
      </c>
      <c r="G1301" s="302" t="s">
        <v>70</v>
      </c>
      <c r="H1301" s="302" t="s">
        <v>1310</v>
      </c>
      <c r="I1301" s="302" t="s">
        <v>273</v>
      </c>
      <c r="J1301" s="302">
        <v>135500</v>
      </c>
      <c r="K1301" s="302" t="s">
        <v>169</v>
      </c>
      <c r="L1301" s="302">
        <v>21746380</v>
      </c>
      <c r="M1301" s="302" t="s">
        <v>894</v>
      </c>
      <c r="N1301" s="305">
        <v>40907</v>
      </c>
      <c r="O1301" s="305">
        <v>40909</v>
      </c>
      <c r="P1301" s="302" t="s">
        <v>880</v>
      </c>
    </row>
    <row r="1302" spans="1:16">
      <c r="A1302" s="303">
        <v>0</v>
      </c>
      <c r="B1302" s="303">
        <v>0</v>
      </c>
      <c r="C1302" s="303">
        <v>0</v>
      </c>
      <c r="D1302" s="304">
        <f t="shared" si="20"/>
        <v>0</v>
      </c>
      <c r="E1302" s="305">
        <v>45992</v>
      </c>
      <c r="F1302" s="302" t="s">
        <v>69</v>
      </c>
      <c r="G1302" s="302" t="s">
        <v>70</v>
      </c>
      <c r="H1302" s="302" t="s">
        <v>1310</v>
      </c>
      <c r="I1302" s="302" t="s">
        <v>273</v>
      </c>
      <c r="J1302" s="302">
        <v>135500</v>
      </c>
      <c r="K1302" s="302" t="s">
        <v>169</v>
      </c>
      <c r="L1302" s="302">
        <v>21746438</v>
      </c>
      <c r="M1302" s="302" t="s">
        <v>894</v>
      </c>
      <c r="N1302" s="305">
        <v>40971</v>
      </c>
      <c r="O1302" s="305">
        <v>40909</v>
      </c>
      <c r="P1302" s="302" t="s">
        <v>880</v>
      </c>
    </row>
    <row r="1303" spans="1:16">
      <c r="A1303" s="303">
        <v>0</v>
      </c>
      <c r="B1303" s="303">
        <v>0</v>
      </c>
      <c r="C1303" s="303">
        <v>0</v>
      </c>
      <c r="D1303" s="304">
        <f t="shared" si="20"/>
        <v>0</v>
      </c>
      <c r="E1303" s="305">
        <v>45992</v>
      </c>
      <c r="F1303" s="302" t="s">
        <v>69</v>
      </c>
      <c r="G1303" s="302" t="s">
        <v>70</v>
      </c>
      <c r="H1303" s="302" t="s">
        <v>1310</v>
      </c>
      <c r="I1303" s="302" t="s">
        <v>273</v>
      </c>
      <c r="J1303" s="302">
        <v>135500</v>
      </c>
      <c r="K1303" s="302" t="s">
        <v>85</v>
      </c>
      <c r="L1303" s="302">
        <v>21746410</v>
      </c>
      <c r="M1303" s="302" t="s">
        <v>867</v>
      </c>
      <c r="N1303" s="305">
        <v>40971</v>
      </c>
      <c r="O1303" s="305">
        <v>40909</v>
      </c>
      <c r="P1303" s="302" t="s">
        <v>880</v>
      </c>
    </row>
    <row r="1304" spans="1:16">
      <c r="A1304" s="303">
        <v>0</v>
      </c>
      <c r="B1304" s="303">
        <v>0</v>
      </c>
      <c r="C1304" s="303">
        <v>0</v>
      </c>
      <c r="D1304" s="304">
        <f t="shared" si="20"/>
        <v>0</v>
      </c>
      <c r="E1304" s="305">
        <v>45992</v>
      </c>
      <c r="F1304" s="302" t="s">
        <v>69</v>
      </c>
      <c r="G1304" s="302" t="s">
        <v>70</v>
      </c>
      <c r="H1304" s="302" t="s">
        <v>1310</v>
      </c>
      <c r="I1304" s="302" t="s">
        <v>273</v>
      </c>
      <c r="J1304" s="302">
        <v>135500</v>
      </c>
      <c r="K1304" s="302" t="s">
        <v>132</v>
      </c>
      <c r="L1304" s="302">
        <v>21746324</v>
      </c>
      <c r="M1304" s="302" t="s">
        <v>869</v>
      </c>
      <c r="N1304" s="305">
        <v>40695</v>
      </c>
      <c r="O1304" s="305">
        <v>40544</v>
      </c>
      <c r="P1304" s="302" t="s">
        <v>880</v>
      </c>
    </row>
    <row r="1305" spans="1:16">
      <c r="A1305" s="303">
        <v>0</v>
      </c>
      <c r="B1305" s="303">
        <v>0</v>
      </c>
      <c r="C1305" s="303">
        <v>0</v>
      </c>
      <c r="D1305" s="304">
        <f t="shared" si="20"/>
        <v>0</v>
      </c>
      <c r="E1305" s="305">
        <v>45992</v>
      </c>
      <c r="F1305" s="302" t="s">
        <v>69</v>
      </c>
      <c r="G1305" s="302" t="s">
        <v>70</v>
      </c>
      <c r="H1305" s="302" t="s">
        <v>1310</v>
      </c>
      <c r="I1305" s="302" t="s">
        <v>273</v>
      </c>
      <c r="J1305" s="302">
        <v>135500</v>
      </c>
      <c r="K1305" s="302" t="s">
        <v>133</v>
      </c>
      <c r="L1305" s="302">
        <v>21746359</v>
      </c>
      <c r="M1305" s="302" t="s">
        <v>870</v>
      </c>
      <c r="N1305" s="305">
        <v>40907</v>
      </c>
      <c r="O1305" s="305">
        <v>40909</v>
      </c>
      <c r="P1305" s="302" t="s">
        <v>880</v>
      </c>
    </row>
    <row r="1306" spans="1:16">
      <c r="A1306" s="303">
        <v>0</v>
      </c>
      <c r="B1306" s="303">
        <v>0</v>
      </c>
      <c r="C1306" s="303">
        <v>0</v>
      </c>
      <c r="D1306" s="304">
        <f t="shared" si="20"/>
        <v>0</v>
      </c>
      <c r="E1306" s="305">
        <v>45992</v>
      </c>
      <c r="F1306" s="302" t="s">
        <v>69</v>
      </c>
      <c r="G1306" s="302" t="s">
        <v>70</v>
      </c>
      <c r="H1306" s="302" t="s">
        <v>1310</v>
      </c>
      <c r="I1306" s="302" t="s">
        <v>273</v>
      </c>
      <c r="J1306" s="302">
        <v>135500</v>
      </c>
      <c r="K1306" s="302" t="s">
        <v>134</v>
      </c>
      <c r="L1306" s="302">
        <v>21746394</v>
      </c>
      <c r="M1306" s="302" t="s">
        <v>871</v>
      </c>
      <c r="N1306" s="305">
        <v>40907</v>
      </c>
      <c r="O1306" s="305">
        <v>40909</v>
      </c>
      <c r="P1306" s="302" t="s">
        <v>880</v>
      </c>
    </row>
    <row r="1307" spans="1:16">
      <c r="A1307" s="303">
        <v>0</v>
      </c>
      <c r="B1307" s="303">
        <v>0</v>
      </c>
      <c r="C1307" s="303">
        <v>0</v>
      </c>
      <c r="D1307" s="304">
        <f t="shared" si="20"/>
        <v>0</v>
      </c>
      <c r="E1307" s="305">
        <v>45992</v>
      </c>
      <c r="F1307" s="302" t="s">
        <v>69</v>
      </c>
      <c r="G1307" s="302" t="s">
        <v>70</v>
      </c>
      <c r="H1307" s="302" t="s">
        <v>1310</v>
      </c>
      <c r="I1307" s="302" t="s">
        <v>273</v>
      </c>
      <c r="J1307" s="302">
        <v>135500</v>
      </c>
      <c r="K1307" s="302" t="s">
        <v>135</v>
      </c>
      <c r="L1307" s="302">
        <v>21746424</v>
      </c>
      <c r="M1307" s="302" t="s">
        <v>872</v>
      </c>
      <c r="N1307" s="305">
        <v>40971</v>
      </c>
      <c r="O1307" s="305">
        <v>40909</v>
      </c>
      <c r="P1307" s="302" t="s">
        <v>880</v>
      </c>
    </row>
    <row r="1308" spans="1:16">
      <c r="A1308" s="303">
        <v>0</v>
      </c>
      <c r="B1308" s="303">
        <v>0</v>
      </c>
      <c r="C1308" s="303">
        <v>0</v>
      </c>
      <c r="D1308" s="304">
        <f t="shared" si="20"/>
        <v>0</v>
      </c>
      <c r="E1308" s="305">
        <v>45992</v>
      </c>
      <c r="F1308" s="302" t="s">
        <v>69</v>
      </c>
      <c r="G1308" s="302" t="s">
        <v>70</v>
      </c>
      <c r="H1308" s="302" t="s">
        <v>1310</v>
      </c>
      <c r="I1308" s="302" t="s">
        <v>273</v>
      </c>
      <c r="J1308" s="302">
        <v>135500</v>
      </c>
      <c r="K1308" s="302" t="s">
        <v>135</v>
      </c>
      <c r="L1308" s="302">
        <v>21746373</v>
      </c>
      <c r="M1308" s="302" t="s">
        <v>872</v>
      </c>
      <c r="N1308" s="305">
        <v>40907</v>
      </c>
      <c r="O1308" s="305">
        <v>40909</v>
      </c>
      <c r="P1308" s="302" t="s">
        <v>880</v>
      </c>
    </row>
    <row r="1309" spans="1:16">
      <c r="A1309" s="303">
        <v>0</v>
      </c>
      <c r="B1309" s="303">
        <v>0</v>
      </c>
      <c r="C1309" s="303">
        <v>0</v>
      </c>
      <c r="D1309" s="304">
        <f t="shared" si="20"/>
        <v>0</v>
      </c>
      <c r="E1309" s="305">
        <v>45992</v>
      </c>
      <c r="F1309" s="302" t="s">
        <v>69</v>
      </c>
      <c r="G1309" s="302" t="s">
        <v>70</v>
      </c>
      <c r="H1309" s="302" t="s">
        <v>1310</v>
      </c>
      <c r="I1309" s="302" t="s">
        <v>273</v>
      </c>
      <c r="J1309" s="302">
        <v>135500</v>
      </c>
      <c r="K1309" s="302" t="s">
        <v>86</v>
      </c>
      <c r="L1309" s="302">
        <v>21746352</v>
      </c>
      <c r="M1309" s="302" t="s">
        <v>905</v>
      </c>
      <c r="N1309" s="305">
        <v>40787</v>
      </c>
      <c r="O1309" s="305">
        <v>40544</v>
      </c>
      <c r="P1309" s="302" t="s">
        <v>880</v>
      </c>
    </row>
    <row r="1310" spans="1:16">
      <c r="A1310" s="303">
        <v>0</v>
      </c>
      <c r="B1310" s="303">
        <v>0</v>
      </c>
      <c r="C1310" s="303">
        <v>0</v>
      </c>
      <c r="D1310" s="304">
        <f t="shared" si="20"/>
        <v>0</v>
      </c>
      <c r="E1310" s="305">
        <v>45992</v>
      </c>
      <c r="F1310" s="302" t="s">
        <v>69</v>
      </c>
      <c r="G1310" s="302" t="s">
        <v>70</v>
      </c>
      <c r="H1310" s="302" t="s">
        <v>1310</v>
      </c>
      <c r="I1310" s="302" t="s">
        <v>273</v>
      </c>
      <c r="J1310" s="302">
        <v>135600</v>
      </c>
      <c r="K1310" s="302" t="s">
        <v>168</v>
      </c>
      <c r="L1310" s="302">
        <v>21746445</v>
      </c>
      <c r="M1310" s="302" t="s">
        <v>906</v>
      </c>
      <c r="N1310" s="305">
        <v>40971</v>
      </c>
      <c r="O1310" s="305">
        <v>40909</v>
      </c>
      <c r="P1310" s="302" t="s">
        <v>880</v>
      </c>
    </row>
    <row r="1311" spans="1:16">
      <c r="A1311" s="303">
        <v>0</v>
      </c>
      <c r="B1311" s="303">
        <v>0</v>
      </c>
      <c r="C1311" s="303">
        <v>0</v>
      </c>
      <c r="D1311" s="304">
        <f t="shared" si="20"/>
        <v>0</v>
      </c>
      <c r="E1311" s="305">
        <v>45992</v>
      </c>
      <c r="F1311" s="302" t="s">
        <v>69</v>
      </c>
      <c r="G1311" s="302" t="s">
        <v>70</v>
      </c>
      <c r="H1311" s="302" t="s">
        <v>1310</v>
      </c>
      <c r="I1311" s="302" t="s">
        <v>273</v>
      </c>
      <c r="J1311" s="302">
        <v>135600</v>
      </c>
      <c r="K1311" s="302" t="s">
        <v>208</v>
      </c>
      <c r="L1311" s="302">
        <v>21746431</v>
      </c>
      <c r="M1311" s="302" t="s">
        <v>1182</v>
      </c>
      <c r="N1311" s="305">
        <v>40971</v>
      </c>
      <c r="O1311" s="305">
        <v>40909</v>
      </c>
      <c r="P1311" s="302" t="s">
        <v>880</v>
      </c>
    </row>
    <row r="1312" spans="1:16">
      <c r="A1312" s="303">
        <v>0</v>
      </c>
      <c r="B1312" s="303">
        <v>0</v>
      </c>
      <c r="C1312" s="303">
        <v>0</v>
      </c>
      <c r="D1312" s="304">
        <f t="shared" si="20"/>
        <v>0</v>
      </c>
      <c r="E1312" s="305">
        <v>45992</v>
      </c>
      <c r="F1312" s="302" t="s">
        <v>69</v>
      </c>
      <c r="G1312" s="302" t="s">
        <v>70</v>
      </c>
      <c r="H1312" s="302" t="s">
        <v>1310</v>
      </c>
      <c r="I1312" s="302" t="s">
        <v>273</v>
      </c>
      <c r="J1312" s="302">
        <v>135600</v>
      </c>
      <c r="K1312" s="302" t="s">
        <v>92</v>
      </c>
      <c r="L1312" s="302">
        <v>21746338</v>
      </c>
      <c r="M1312" s="302" t="s">
        <v>877</v>
      </c>
      <c r="N1312" s="305">
        <v>40695</v>
      </c>
      <c r="O1312" s="305">
        <v>40544</v>
      </c>
      <c r="P1312" s="302" t="s">
        <v>880</v>
      </c>
    </row>
    <row r="1313" spans="1:16">
      <c r="A1313" s="303">
        <v>0</v>
      </c>
      <c r="B1313" s="303">
        <v>0</v>
      </c>
      <c r="C1313" s="303">
        <v>0</v>
      </c>
      <c r="D1313" s="304">
        <f t="shared" si="20"/>
        <v>0</v>
      </c>
      <c r="E1313" s="305">
        <v>45992</v>
      </c>
      <c r="F1313" s="302" t="s">
        <v>69</v>
      </c>
      <c r="G1313" s="302" t="s">
        <v>70</v>
      </c>
      <c r="H1313" s="302" t="s">
        <v>1310</v>
      </c>
      <c r="I1313" s="302" t="s">
        <v>273</v>
      </c>
      <c r="J1313" s="302">
        <v>135600</v>
      </c>
      <c r="K1313" s="302" t="s">
        <v>92</v>
      </c>
      <c r="L1313" s="302">
        <v>21746417</v>
      </c>
      <c r="M1313" s="302" t="s">
        <v>877</v>
      </c>
      <c r="N1313" s="305">
        <v>40971</v>
      </c>
      <c r="O1313" s="305">
        <v>40909</v>
      </c>
      <c r="P1313" s="302" t="s">
        <v>880</v>
      </c>
    </row>
    <row r="1314" spans="1:16">
      <c r="A1314" s="303">
        <v>0</v>
      </c>
      <c r="B1314" s="303">
        <v>0</v>
      </c>
      <c r="C1314" s="303">
        <v>0</v>
      </c>
      <c r="D1314" s="304">
        <f t="shared" si="20"/>
        <v>0</v>
      </c>
      <c r="E1314" s="305">
        <v>45992</v>
      </c>
      <c r="F1314" s="302" t="s">
        <v>69</v>
      </c>
      <c r="G1314" s="302" t="s">
        <v>70</v>
      </c>
      <c r="H1314" s="302" t="s">
        <v>1310</v>
      </c>
      <c r="I1314" s="302" t="s">
        <v>777</v>
      </c>
      <c r="J1314" s="302">
        <v>135500</v>
      </c>
      <c r="K1314" s="302" t="s">
        <v>80</v>
      </c>
      <c r="L1314" s="302">
        <v>32607467</v>
      </c>
      <c r="M1314" s="302" t="s">
        <v>891</v>
      </c>
      <c r="N1314" s="305">
        <v>36923</v>
      </c>
      <c r="O1314" s="305">
        <v>36892</v>
      </c>
      <c r="P1314" s="302" t="s">
        <v>880</v>
      </c>
    </row>
    <row r="1315" spans="1:16">
      <c r="A1315" s="303">
        <v>0</v>
      </c>
      <c r="B1315" s="303">
        <v>0</v>
      </c>
      <c r="C1315" s="303">
        <v>0</v>
      </c>
      <c r="D1315" s="304">
        <f t="shared" si="20"/>
        <v>0</v>
      </c>
      <c r="E1315" s="305">
        <v>45992</v>
      </c>
      <c r="F1315" s="302" t="s">
        <v>69</v>
      </c>
      <c r="G1315" s="302" t="s">
        <v>70</v>
      </c>
      <c r="H1315" s="302" t="s">
        <v>1310</v>
      </c>
      <c r="I1315" s="302" t="s">
        <v>777</v>
      </c>
      <c r="J1315" s="302">
        <v>135500</v>
      </c>
      <c r="K1315" s="302" t="s">
        <v>83</v>
      </c>
      <c r="L1315" s="302">
        <v>32607523</v>
      </c>
      <c r="M1315" s="302" t="s">
        <v>879</v>
      </c>
      <c r="N1315" s="305">
        <v>36923</v>
      </c>
      <c r="O1315" s="305">
        <v>36892</v>
      </c>
      <c r="P1315" s="302" t="s">
        <v>880</v>
      </c>
    </row>
    <row r="1316" spans="1:16">
      <c r="A1316" s="303">
        <v>0</v>
      </c>
      <c r="B1316" s="303">
        <v>0</v>
      </c>
      <c r="C1316" s="303">
        <v>0</v>
      </c>
      <c r="D1316" s="304">
        <f t="shared" si="20"/>
        <v>0</v>
      </c>
      <c r="E1316" s="305">
        <v>45992</v>
      </c>
      <c r="F1316" s="302" t="s">
        <v>69</v>
      </c>
      <c r="G1316" s="302" t="s">
        <v>70</v>
      </c>
      <c r="H1316" s="302" t="s">
        <v>1310</v>
      </c>
      <c r="I1316" s="302" t="s">
        <v>777</v>
      </c>
      <c r="J1316" s="302">
        <v>135500</v>
      </c>
      <c r="K1316" s="302" t="s">
        <v>83</v>
      </c>
      <c r="L1316" s="302">
        <v>32607478</v>
      </c>
      <c r="M1316" s="302" t="s">
        <v>879</v>
      </c>
      <c r="N1316" s="305">
        <v>31959</v>
      </c>
      <c r="O1316" s="305">
        <v>31959</v>
      </c>
      <c r="P1316" s="302" t="s">
        <v>880</v>
      </c>
    </row>
    <row r="1317" spans="1:16">
      <c r="A1317" s="303">
        <v>0</v>
      </c>
      <c r="B1317" s="303">
        <v>0</v>
      </c>
      <c r="C1317" s="303">
        <v>0</v>
      </c>
      <c r="D1317" s="304">
        <f t="shared" si="20"/>
        <v>0</v>
      </c>
      <c r="E1317" s="305">
        <v>45992</v>
      </c>
      <c r="F1317" s="302" t="s">
        <v>69</v>
      </c>
      <c r="G1317" s="302" t="s">
        <v>70</v>
      </c>
      <c r="H1317" s="302" t="s">
        <v>1310</v>
      </c>
      <c r="I1317" s="302" t="s">
        <v>777</v>
      </c>
      <c r="J1317" s="302">
        <v>135500</v>
      </c>
      <c r="K1317" s="302" t="s">
        <v>86</v>
      </c>
      <c r="L1317" s="302">
        <v>32607434</v>
      </c>
      <c r="M1317" s="302" t="s">
        <v>885</v>
      </c>
      <c r="N1317" s="305">
        <v>31959</v>
      </c>
      <c r="O1317" s="305">
        <v>31959</v>
      </c>
      <c r="P1317" s="302" t="s">
        <v>880</v>
      </c>
    </row>
    <row r="1318" spans="1:16">
      <c r="A1318" s="303">
        <v>0</v>
      </c>
      <c r="B1318" s="303">
        <v>0</v>
      </c>
      <c r="C1318" s="303">
        <v>0</v>
      </c>
      <c r="D1318" s="304">
        <f t="shared" si="20"/>
        <v>0</v>
      </c>
      <c r="E1318" s="305">
        <v>45992</v>
      </c>
      <c r="F1318" s="302" t="s">
        <v>69</v>
      </c>
      <c r="G1318" s="302" t="s">
        <v>70</v>
      </c>
      <c r="H1318" s="302" t="s">
        <v>1310</v>
      </c>
      <c r="I1318" s="302" t="s">
        <v>777</v>
      </c>
      <c r="J1318" s="302">
        <v>135500</v>
      </c>
      <c r="K1318" s="302" t="s">
        <v>86</v>
      </c>
      <c r="L1318" s="302">
        <v>32607512</v>
      </c>
      <c r="M1318" s="302" t="s">
        <v>885</v>
      </c>
      <c r="N1318" s="305">
        <v>36923</v>
      </c>
      <c r="O1318" s="305">
        <v>36892</v>
      </c>
      <c r="P1318" s="302" t="s">
        <v>880</v>
      </c>
    </row>
    <row r="1319" spans="1:16">
      <c r="A1319" s="303">
        <v>0</v>
      </c>
      <c r="B1319" s="303">
        <v>0</v>
      </c>
      <c r="C1319" s="303">
        <v>0</v>
      </c>
      <c r="D1319" s="304">
        <f t="shared" si="20"/>
        <v>0</v>
      </c>
      <c r="E1319" s="305">
        <v>45992</v>
      </c>
      <c r="F1319" s="302" t="s">
        <v>69</v>
      </c>
      <c r="G1319" s="302" t="s">
        <v>70</v>
      </c>
      <c r="H1319" s="302" t="s">
        <v>1310</v>
      </c>
      <c r="I1319" s="302" t="s">
        <v>777</v>
      </c>
      <c r="J1319" s="302">
        <v>135600</v>
      </c>
      <c r="K1319" s="302" t="s">
        <v>91</v>
      </c>
      <c r="L1319" s="302">
        <v>32607379</v>
      </c>
      <c r="M1319" s="302" t="s">
        <v>886</v>
      </c>
      <c r="N1319" s="305">
        <v>31959</v>
      </c>
      <c r="O1319" s="305">
        <v>31959</v>
      </c>
      <c r="P1319" s="302" t="s">
        <v>880</v>
      </c>
    </row>
    <row r="1320" spans="1:16">
      <c r="A1320" s="303">
        <v>0</v>
      </c>
      <c r="B1320" s="303">
        <v>0</v>
      </c>
      <c r="C1320" s="303">
        <v>0</v>
      </c>
      <c r="D1320" s="304">
        <f t="shared" si="20"/>
        <v>0</v>
      </c>
      <c r="E1320" s="305">
        <v>45992</v>
      </c>
      <c r="F1320" s="302" t="s">
        <v>69</v>
      </c>
      <c r="G1320" s="302" t="s">
        <v>70</v>
      </c>
      <c r="H1320" s="302" t="s">
        <v>1310</v>
      </c>
      <c r="I1320" s="302" t="s">
        <v>777</v>
      </c>
      <c r="J1320" s="302">
        <v>135600</v>
      </c>
      <c r="K1320" s="302" t="s">
        <v>98</v>
      </c>
      <c r="L1320" s="302">
        <v>32607357</v>
      </c>
      <c r="M1320" s="302" t="s">
        <v>909</v>
      </c>
      <c r="N1320" s="305">
        <v>36923</v>
      </c>
      <c r="O1320" s="305">
        <v>36892</v>
      </c>
      <c r="P1320" s="302" t="s">
        <v>880</v>
      </c>
    </row>
    <row r="1321" spans="1:16">
      <c r="A1321" s="303">
        <v>0</v>
      </c>
      <c r="B1321" s="303">
        <v>0</v>
      </c>
      <c r="C1321" s="303">
        <v>0</v>
      </c>
      <c r="D1321" s="304">
        <f t="shared" si="20"/>
        <v>0</v>
      </c>
      <c r="E1321" s="305">
        <v>45992</v>
      </c>
      <c r="F1321" s="302" t="s">
        <v>69</v>
      </c>
      <c r="G1321" s="302" t="s">
        <v>70</v>
      </c>
      <c r="H1321" s="302" t="s">
        <v>1310</v>
      </c>
      <c r="I1321" s="302" t="s">
        <v>777</v>
      </c>
      <c r="J1321" s="302">
        <v>135600</v>
      </c>
      <c r="K1321" s="302" t="s">
        <v>99</v>
      </c>
      <c r="L1321" s="302">
        <v>32607412</v>
      </c>
      <c r="M1321" s="302" t="s">
        <v>887</v>
      </c>
      <c r="N1321" s="305">
        <v>31959</v>
      </c>
      <c r="O1321" s="305">
        <v>31959</v>
      </c>
      <c r="P1321" s="302" t="s">
        <v>880</v>
      </c>
    </row>
    <row r="1322" spans="1:16">
      <c r="A1322" s="303">
        <v>0</v>
      </c>
      <c r="B1322" s="303">
        <v>0</v>
      </c>
      <c r="C1322" s="303">
        <v>0</v>
      </c>
      <c r="D1322" s="304">
        <f t="shared" si="20"/>
        <v>0</v>
      </c>
      <c r="E1322" s="305">
        <v>45992</v>
      </c>
      <c r="F1322" s="302" t="s">
        <v>69</v>
      </c>
      <c r="G1322" s="302" t="s">
        <v>70</v>
      </c>
      <c r="H1322" s="302" t="s">
        <v>1310</v>
      </c>
      <c r="I1322" s="302" t="s">
        <v>777</v>
      </c>
      <c r="J1322" s="302">
        <v>135600</v>
      </c>
      <c r="K1322" s="302" t="s">
        <v>92</v>
      </c>
      <c r="L1322" s="302">
        <v>32607346</v>
      </c>
      <c r="M1322" s="302" t="s">
        <v>948</v>
      </c>
      <c r="N1322" s="305">
        <v>36923</v>
      </c>
      <c r="O1322" s="305">
        <v>36892</v>
      </c>
      <c r="P1322" s="302" t="s">
        <v>880</v>
      </c>
    </row>
    <row r="1323" spans="1:16">
      <c r="A1323" s="303">
        <v>0</v>
      </c>
      <c r="B1323" s="303">
        <v>0</v>
      </c>
      <c r="C1323" s="303">
        <v>0</v>
      </c>
      <c r="D1323" s="304">
        <f t="shared" si="20"/>
        <v>0</v>
      </c>
      <c r="E1323" s="305">
        <v>45992</v>
      </c>
      <c r="F1323" s="302" t="s">
        <v>69</v>
      </c>
      <c r="G1323" s="302" t="s">
        <v>70</v>
      </c>
      <c r="H1323" s="302" t="s">
        <v>312</v>
      </c>
      <c r="I1323" s="302" t="s">
        <v>312</v>
      </c>
      <c r="J1323" s="302">
        <v>135200</v>
      </c>
      <c r="K1323" s="302" t="s">
        <v>84</v>
      </c>
      <c r="L1323" s="302">
        <v>12029472</v>
      </c>
      <c r="M1323" s="302" t="s">
        <v>1319</v>
      </c>
      <c r="N1323" s="305">
        <v>41171</v>
      </c>
      <c r="O1323" s="305">
        <v>41518</v>
      </c>
      <c r="P1323" s="302" t="s">
        <v>1320</v>
      </c>
    </row>
    <row r="1324" spans="1:16">
      <c r="A1324" s="303">
        <v>0</v>
      </c>
      <c r="B1324" s="303">
        <v>0</v>
      </c>
      <c r="C1324" s="303">
        <v>0</v>
      </c>
      <c r="D1324" s="304">
        <f t="shared" si="20"/>
        <v>0</v>
      </c>
      <c r="E1324" s="305">
        <v>45992</v>
      </c>
      <c r="F1324" s="302" t="s">
        <v>69</v>
      </c>
      <c r="G1324" s="302" t="s">
        <v>70</v>
      </c>
      <c r="H1324" s="302" t="s">
        <v>312</v>
      </c>
      <c r="I1324" s="302" t="s">
        <v>312</v>
      </c>
      <c r="J1324" s="302">
        <v>135200</v>
      </c>
      <c r="K1324" s="302" t="s">
        <v>84</v>
      </c>
      <c r="L1324" s="302">
        <v>11660451</v>
      </c>
      <c r="M1324" s="302" t="s">
        <v>1319</v>
      </c>
      <c r="N1324" s="305">
        <v>41171</v>
      </c>
      <c r="O1324" s="305">
        <v>41183</v>
      </c>
      <c r="P1324" s="302" t="s">
        <v>1320</v>
      </c>
    </row>
    <row r="1325" spans="1:16">
      <c r="A1325" s="303">
        <v>1</v>
      </c>
      <c r="B1325" s="303">
        <v>0</v>
      </c>
      <c r="C1325" s="303">
        <v>0</v>
      </c>
      <c r="D1325" s="304">
        <f t="shared" si="20"/>
        <v>0</v>
      </c>
      <c r="E1325" s="305">
        <v>45992</v>
      </c>
      <c r="F1325" s="302" t="s">
        <v>69</v>
      </c>
      <c r="G1325" s="302" t="s">
        <v>70</v>
      </c>
      <c r="H1325" s="302" t="s">
        <v>312</v>
      </c>
      <c r="I1325" s="302" t="s">
        <v>312</v>
      </c>
      <c r="J1325" s="302">
        <v>135200</v>
      </c>
      <c r="K1325" s="302" t="s">
        <v>313</v>
      </c>
      <c r="L1325" s="302">
        <v>12043178</v>
      </c>
      <c r="M1325" s="302" t="s">
        <v>1321</v>
      </c>
      <c r="N1325" s="305">
        <v>41171</v>
      </c>
      <c r="O1325" s="305">
        <v>41153</v>
      </c>
      <c r="P1325" s="302" t="s">
        <v>1320</v>
      </c>
    </row>
    <row r="1326" spans="1:16">
      <c r="A1326" s="303">
        <v>0</v>
      </c>
      <c r="B1326" s="303">
        <v>0</v>
      </c>
      <c r="C1326" s="303">
        <v>0</v>
      </c>
      <c r="D1326" s="304">
        <f t="shared" si="20"/>
        <v>0</v>
      </c>
      <c r="E1326" s="305">
        <v>45992</v>
      </c>
      <c r="F1326" s="302" t="s">
        <v>69</v>
      </c>
      <c r="G1326" s="302" t="s">
        <v>70</v>
      </c>
      <c r="H1326" s="302" t="s">
        <v>312</v>
      </c>
      <c r="I1326" s="302" t="s">
        <v>312</v>
      </c>
      <c r="J1326" s="302">
        <v>135300</v>
      </c>
      <c r="K1326" s="302" t="s">
        <v>84</v>
      </c>
      <c r="L1326" s="302">
        <v>11695583</v>
      </c>
      <c r="M1326" s="302" t="s">
        <v>1328</v>
      </c>
      <c r="N1326" s="305">
        <v>41178</v>
      </c>
      <c r="O1326" s="305">
        <v>41214</v>
      </c>
      <c r="P1326" s="302" t="s">
        <v>1329</v>
      </c>
    </row>
    <row r="1327" spans="1:16">
      <c r="A1327" s="303">
        <v>0</v>
      </c>
      <c r="B1327" s="303">
        <v>0</v>
      </c>
      <c r="C1327" s="303">
        <v>0</v>
      </c>
      <c r="D1327" s="304">
        <f t="shared" si="20"/>
        <v>0</v>
      </c>
      <c r="E1327" s="305">
        <v>45992</v>
      </c>
      <c r="F1327" s="302" t="s">
        <v>69</v>
      </c>
      <c r="G1327" s="302" t="s">
        <v>70</v>
      </c>
      <c r="H1327" s="302" t="s">
        <v>312</v>
      </c>
      <c r="I1327" s="302" t="s">
        <v>312</v>
      </c>
      <c r="J1327" s="302">
        <v>135300</v>
      </c>
      <c r="K1327" s="302" t="s">
        <v>84</v>
      </c>
      <c r="L1327" s="302">
        <v>11638513</v>
      </c>
      <c r="M1327" s="302" t="s">
        <v>1332</v>
      </c>
      <c r="N1327" s="305">
        <v>41171</v>
      </c>
      <c r="O1327" s="305">
        <v>41153</v>
      </c>
      <c r="P1327" s="302" t="s">
        <v>1333</v>
      </c>
    </row>
    <row r="1328" spans="1:16">
      <c r="A1328" s="303">
        <v>0</v>
      </c>
      <c r="B1328" s="303">
        <v>0</v>
      </c>
      <c r="C1328" s="303">
        <v>0</v>
      </c>
      <c r="D1328" s="304">
        <f t="shared" si="20"/>
        <v>0</v>
      </c>
      <c r="E1328" s="305">
        <v>45992</v>
      </c>
      <c r="F1328" s="302" t="s">
        <v>69</v>
      </c>
      <c r="G1328" s="302" t="s">
        <v>70</v>
      </c>
      <c r="H1328" s="302" t="s">
        <v>312</v>
      </c>
      <c r="I1328" s="302" t="s">
        <v>312</v>
      </c>
      <c r="J1328" s="302">
        <v>135300</v>
      </c>
      <c r="K1328" s="302" t="s">
        <v>84</v>
      </c>
      <c r="L1328" s="302">
        <v>12029385</v>
      </c>
      <c r="M1328" s="302" t="s">
        <v>1324</v>
      </c>
      <c r="N1328" s="305">
        <v>41171</v>
      </c>
      <c r="O1328" s="305">
        <v>41518</v>
      </c>
      <c r="P1328" s="302" t="s">
        <v>1325</v>
      </c>
    </row>
    <row r="1329" spans="1:16">
      <c r="A1329" s="303">
        <v>0</v>
      </c>
      <c r="B1329" s="303">
        <v>0</v>
      </c>
      <c r="C1329" s="303">
        <v>0</v>
      </c>
      <c r="D1329" s="304">
        <f t="shared" si="20"/>
        <v>0</v>
      </c>
      <c r="E1329" s="305">
        <v>45992</v>
      </c>
      <c r="F1329" s="302" t="s">
        <v>69</v>
      </c>
      <c r="G1329" s="302" t="s">
        <v>70</v>
      </c>
      <c r="H1329" s="302" t="s">
        <v>312</v>
      </c>
      <c r="I1329" s="302" t="s">
        <v>312</v>
      </c>
      <c r="J1329" s="302">
        <v>135300</v>
      </c>
      <c r="K1329" s="302" t="s">
        <v>84</v>
      </c>
      <c r="L1329" s="302">
        <v>11659215</v>
      </c>
      <c r="M1329" s="302" t="s">
        <v>1330</v>
      </c>
      <c r="N1329" s="305">
        <v>41171</v>
      </c>
      <c r="O1329" s="305">
        <v>41183</v>
      </c>
      <c r="P1329" s="302" t="s">
        <v>1331</v>
      </c>
    </row>
    <row r="1330" spans="1:16">
      <c r="A1330" s="303">
        <v>0</v>
      </c>
      <c r="B1330" s="303">
        <v>0</v>
      </c>
      <c r="C1330" s="303">
        <v>0</v>
      </c>
      <c r="D1330" s="304">
        <f t="shared" si="20"/>
        <v>0</v>
      </c>
      <c r="E1330" s="305">
        <v>45992</v>
      </c>
      <c r="F1330" s="302" t="s">
        <v>69</v>
      </c>
      <c r="G1330" s="302" t="s">
        <v>70</v>
      </c>
      <c r="H1330" s="302" t="s">
        <v>312</v>
      </c>
      <c r="I1330" s="302" t="s">
        <v>312</v>
      </c>
      <c r="J1330" s="302">
        <v>135300</v>
      </c>
      <c r="K1330" s="302" t="s">
        <v>84</v>
      </c>
      <c r="L1330" s="302">
        <v>11659245</v>
      </c>
      <c r="M1330" s="302" t="s">
        <v>1344</v>
      </c>
      <c r="N1330" s="305">
        <v>41171</v>
      </c>
      <c r="O1330" s="305">
        <v>41183</v>
      </c>
      <c r="P1330" s="302" t="s">
        <v>1345</v>
      </c>
    </row>
    <row r="1331" spans="1:16">
      <c r="A1331" s="303">
        <v>0</v>
      </c>
      <c r="B1331" s="303">
        <v>0</v>
      </c>
      <c r="C1331" s="303">
        <v>0</v>
      </c>
      <c r="D1331" s="304">
        <f t="shared" si="20"/>
        <v>0</v>
      </c>
      <c r="E1331" s="305">
        <v>45992</v>
      </c>
      <c r="F1331" s="302" t="s">
        <v>69</v>
      </c>
      <c r="G1331" s="302" t="s">
        <v>70</v>
      </c>
      <c r="H1331" s="302" t="s">
        <v>312</v>
      </c>
      <c r="I1331" s="302" t="s">
        <v>312</v>
      </c>
      <c r="J1331" s="302">
        <v>135300</v>
      </c>
      <c r="K1331" s="302" t="s">
        <v>84</v>
      </c>
      <c r="L1331" s="302">
        <v>11638503</v>
      </c>
      <c r="M1331" s="302" t="s">
        <v>1336</v>
      </c>
      <c r="N1331" s="305">
        <v>41171</v>
      </c>
      <c r="O1331" s="305">
        <v>41153</v>
      </c>
      <c r="P1331" s="302" t="s">
        <v>1337</v>
      </c>
    </row>
    <row r="1332" spans="1:16">
      <c r="A1332" s="303">
        <v>0</v>
      </c>
      <c r="B1332" s="303">
        <v>0</v>
      </c>
      <c r="C1332" s="303">
        <v>0</v>
      </c>
      <c r="D1332" s="304">
        <f t="shared" si="20"/>
        <v>0</v>
      </c>
      <c r="E1332" s="305">
        <v>45992</v>
      </c>
      <c r="F1332" s="302" t="s">
        <v>69</v>
      </c>
      <c r="G1332" s="302" t="s">
        <v>70</v>
      </c>
      <c r="H1332" s="302" t="s">
        <v>312</v>
      </c>
      <c r="I1332" s="302" t="s">
        <v>312</v>
      </c>
      <c r="J1332" s="302">
        <v>135300</v>
      </c>
      <c r="K1332" s="302" t="s">
        <v>84</v>
      </c>
      <c r="L1332" s="302">
        <v>11696715</v>
      </c>
      <c r="M1332" s="302" t="s">
        <v>1326</v>
      </c>
      <c r="N1332" s="305">
        <v>41178</v>
      </c>
      <c r="O1332" s="305">
        <v>41214</v>
      </c>
      <c r="P1332" s="302" t="s">
        <v>1327</v>
      </c>
    </row>
    <row r="1333" spans="1:16">
      <c r="A1333" s="303">
        <v>0</v>
      </c>
      <c r="B1333" s="303">
        <v>0</v>
      </c>
      <c r="C1333" s="303">
        <v>0</v>
      </c>
      <c r="D1333" s="304">
        <f t="shared" si="20"/>
        <v>0</v>
      </c>
      <c r="E1333" s="305">
        <v>45992</v>
      </c>
      <c r="F1333" s="302" t="s">
        <v>69</v>
      </c>
      <c r="G1333" s="302" t="s">
        <v>70</v>
      </c>
      <c r="H1333" s="302" t="s">
        <v>312</v>
      </c>
      <c r="I1333" s="302" t="s">
        <v>312</v>
      </c>
      <c r="J1333" s="302">
        <v>135300</v>
      </c>
      <c r="K1333" s="302" t="s">
        <v>84</v>
      </c>
      <c r="L1333" s="302">
        <v>12038612</v>
      </c>
      <c r="M1333" s="302" t="s">
        <v>1326</v>
      </c>
      <c r="N1333" s="305">
        <v>41178</v>
      </c>
      <c r="O1333" s="305">
        <v>41518</v>
      </c>
      <c r="P1333" s="302" t="s">
        <v>1327</v>
      </c>
    </row>
    <row r="1334" spans="1:16">
      <c r="A1334" s="303">
        <v>0</v>
      </c>
      <c r="B1334" s="303">
        <v>0</v>
      </c>
      <c r="C1334" s="303">
        <v>0</v>
      </c>
      <c r="D1334" s="304">
        <f t="shared" si="20"/>
        <v>0</v>
      </c>
      <c r="E1334" s="305">
        <v>45992</v>
      </c>
      <c r="F1334" s="302" t="s">
        <v>69</v>
      </c>
      <c r="G1334" s="302" t="s">
        <v>70</v>
      </c>
      <c r="H1334" s="302" t="s">
        <v>312</v>
      </c>
      <c r="I1334" s="302" t="s">
        <v>312</v>
      </c>
      <c r="J1334" s="302">
        <v>135300</v>
      </c>
      <c r="K1334" s="302" t="s">
        <v>84</v>
      </c>
      <c r="L1334" s="302">
        <v>11660236</v>
      </c>
      <c r="M1334" s="302" t="s">
        <v>1322</v>
      </c>
      <c r="N1334" s="305">
        <v>41171</v>
      </c>
      <c r="O1334" s="305">
        <v>41183</v>
      </c>
      <c r="P1334" s="302" t="s">
        <v>1323</v>
      </c>
    </row>
    <row r="1335" spans="1:16">
      <c r="A1335" s="303">
        <v>0</v>
      </c>
      <c r="B1335" s="303">
        <v>0</v>
      </c>
      <c r="C1335" s="303">
        <v>0</v>
      </c>
      <c r="D1335" s="304">
        <f t="shared" si="20"/>
        <v>0</v>
      </c>
      <c r="E1335" s="305">
        <v>45992</v>
      </c>
      <c r="F1335" s="302" t="s">
        <v>69</v>
      </c>
      <c r="G1335" s="302" t="s">
        <v>70</v>
      </c>
      <c r="H1335" s="302" t="s">
        <v>312</v>
      </c>
      <c r="I1335" s="302" t="s">
        <v>312</v>
      </c>
      <c r="J1335" s="302">
        <v>135300</v>
      </c>
      <c r="K1335" s="302" t="s">
        <v>84</v>
      </c>
      <c r="L1335" s="302">
        <v>11696476</v>
      </c>
      <c r="M1335" s="302" t="s">
        <v>1334</v>
      </c>
      <c r="N1335" s="305">
        <v>41178</v>
      </c>
      <c r="O1335" s="305">
        <v>41214</v>
      </c>
      <c r="P1335" s="302" t="s">
        <v>1335</v>
      </c>
    </row>
    <row r="1336" spans="1:16">
      <c r="A1336" s="303">
        <v>0</v>
      </c>
      <c r="B1336" s="303">
        <v>0</v>
      </c>
      <c r="C1336" s="303">
        <v>0</v>
      </c>
      <c r="D1336" s="304">
        <f t="shared" si="20"/>
        <v>0</v>
      </c>
      <c r="E1336" s="305">
        <v>45992</v>
      </c>
      <c r="F1336" s="302" t="s">
        <v>69</v>
      </c>
      <c r="G1336" s="302" t="s">
        <v>70</v>
      </c>
      <c r="H1336" s="302" t="s">
        <v>312</v>
      </c>
      <c r="I1336" s="302" t="s">
        <v>312</v>
      </c>
      <c r="J1336" s="302">
        <v>135300</v>
      </c>
      <c r="K1336" s="302" t="s">
        <v>84</v>
      </c>
      <c r="L1336" s="302">
        <v>12029455</v>
      </c>
      <c r="M1336" s="302" t="s">
        <v>1336</v>
      </c>
      <c r="N1336" s="305">
        <v>41171</v>
      </c>
      <c r="O1336" s="305">
        <v>41518</v>
      </c>
      <c r="P1336" s="302" t="s">
        <v>1337</v>
      </c>
    </row>
    <row r="1337" spans="1:16">
      <c r="A1337" s="303">
        <v>0</v>
      </c>
      <c r="B1337" s="303">
        <v>0</v>
      </c>
      <c r="C1337" s="303">
        <v>0</v>
      </c>
      <c r="D1337" s="304">
        <f t="shared" si="20"/>
        <v>0</v>
      </c>
      <c r="E1337" s="305">
        <v>45992</v>
      </c>
      <c r="F1337" s="302" t="s">
        <v>69</v>
      </c>
      <c r="G1337" s="302" t="s">
        <v>70</v>
      </c>
      <c r="H1337" s="302" t="s">
        <v>312</v>
      </c>
      <c r="I1337" s="302" t="s">
        <v>312</v>
      </c>
      <c r="J1337" s="302">
        <v>135300</v>
      </c>
      <c r="K1337" s="302" t="s">
        <v>84</v>
      </c>
      <c r="L1337" s="302">
        <v>12029409</v>
      </c>
      <c r="M1337" s="302" t="s">
        <v>1328</v>
      </c>
      <c r="N1337" s="305">
        <v>41178</v>
      </c>
      <c r="O1337" s="305">
        <v>41518</v>
      </c>
      <c r="P1337" s="302" t="s">
        <v>1329</v>
      </c>
    </row>
    <row r="1338" spans="1:16">
      <c r="A1338" s="303">
        <v>0</v>
      </c>
      <c r="B1338" s="303">
        <v>0</v>
      </c>
      <c r="C1338" s="303">
        <v>0</v>
      </c>
      <c r="D1338" s="304">
        <f t="shared" si="20"/>
        <v>0</v>
      </c>
      <c r="E1338" s="305">
        <v>45992</v>
      </c>
      <c r="F1338" s="302" t="s">
        <v>69</v>
      </c>
      <c r="G1338" s="302" t="s">
        <v>70</v>
      </c>
      <c r="H1338" s="302" t="s">
        <v>312</v>
      </c>
      <c r="I1338" s="302" t="s">
        <v>312</v>
      </c>
      <c r="J1338" s="302">
        <v>135300</v>
      </c>
      <c r="K1338" s="302" t="s">
        <v>84</v>
      </c>
      <c r="L1338" s="302">
        <v>11659248</v>
      </c>
      <c r="M1338" s="302" t="s">
        <v>1340</v>
      </c>
      <c r="N1338" s="305">
        <v>41171</v>
      </c>
      <c r="O1338" s="305">
        <v>41183</v>
      </c>
      <c r="P1338" s="302" t="s">
        <v>1341</v>
      </c>
    </row>
    <row r="1339" spans="1:16">
      <c r="A1339" s="303">
        <v>0</v>
      </c>
      <c r="B1339" s="303">
        <v>0</v>
      </c>
      <c r="C1339" s="303">
        <v>0</v>
      </c>
      <c r="D1339" s="304">
        <f t="shared" si="20"/>
        <v>0</v>
      </c>
      <c r="E1339" s="305">
        <v>45992</v>
      </c>
      <c r="F1339" s="302" t="s">
        <v>69</v>
      </c>
      <c r="G1339" s="302" t="s">
        <v>70</v>
      </c>
      <c r="H1339" s="302" t="s">
        <v>312</v>
      </c>
      <c r="I1339" s="302" t="s">
        <v>312</v>
      </c>
      <c r="J1339" s="302">
        <v>135300</v>
      </c>
      <c r="K1339" s="302" t="s">
        <v>84</v>
      </c>
      <c r="L1339" s="302">
        <v>12029458</v>
      </c>
      <c r="M1339" s="302" t="s">
        <v>1332</v>
      </c>
      <c r="N1339" s="305">
        <v>41171</v>
      </c>
      <c r="O1339" s="305">
        <v>41518</v>
      </c>
      <c r="P1339" s="302" t="s">
        <v>1333</v>
      </c>
    </row>
    <row r="1340" spans="1:16">
      <c r="A1340" s="303">
        <v>0</v>
      </c>
      <c r="B1340" s="303">
        <v>0</v>
      </c>
      <c r="C1340" s="303">
        <v>0</v>
      </c>
      <c r="D1340" s="304">
        <f t="shared" si="20"/>
        <v>0</v>
      </c>
      <c r="E1340" s="305">
        <v>45992</v>
      </c>
      <c r="F1340" s="302" t="s">
        <v>69</v>
      </c>
      <c r="G1340" s="302" t="s">
        <v>70</v>
      </c>
      <c r="H1340" s="302" t="s">
        <v>312</v>
      </c>
      <c r="I1340" s="302" t="s">
        <v>312</v>
      </c>
      <c r="J1340" s="302">
        <v>135300</v>
      </c>
      <c r="K1340" s="302" t="s">
        <v>84</v>
      </c>
      <c r="L1340" s="302">
        <v>11638518</v>
      </c>
      <c r="M1340" s="302" t="s">
        <v>1319</v>
      </c>
      <c r="N1340" s="305">
        <v>41171</v>
      </c>
      <c r="O1340" s="305">
        <v>41153</v>
      </c>
      <c r="P1340" s="302" t="s">
        <v>1320</v>
      </c>
    </row>
    <row r="1341" spans="1:16">
      <c r="A1341" s="303">
        <v>0</v>
      </c>
      <c r="B1341" s="303">
        <v>0</v>
      </c>
      <c r="C1341" s="303">
        <v>0</v>
      </c>
      <c r="D1341" s="304">
        <f t="shared" si="20"/>
        <v>0</v>
      </c>
      <c r="E1341" s="305">
        <v>45992</v>
      </c>
      <c r="F1341" s="302" t="s">
        <v>69</v>
      </c>
      <c r="G1341" s="302" t="s">
        <v>70</v>
      </c>
      <c r="H1341" s="302" t="s">
        <v>312</v>
      </c>
      <c r="I1341" s="302" t="s">
        <v>312</v>
      </c>
      <c r="J1341" s="302">
        <v>135300</v>
      </c>
      <c r="K1341" s="302" t="s">
        <v>84</v>
      </c>
      <c r="L1341" s="302">
        <v>12038615</v>
      </c>
      <c r="M1341" s="302" t="s">
        <v>1334</v>
      </c>
      <c r="N1341" s="305">
        <v>41178</v>
      </c>
      <c r="O1341" s="305">
        <v>41518</v>
      </c>
      <c r="P1341" s="302" t="s">
        <v>1335</v>
      </c>
    </row>
    <row r="1342" spans="1:16">
      <c r="A1342" s="303">
        <v>0</v>
      </c>
      <c r="B1342" s="303">
        <v>0</v>
      </c>
      <c r="C1342" s="303">
        <v>0</v>
      </c>
      <c r="D1342" s="304">
        <f t="shared" si="20"/>
        <v>0</v>
      </c>
      <c r="E1342" s="305">
        <v>45992</v>
      </c>
      <c r="F1342" s="302" t="s">
        <v>69</v>
      </c>
      <c r="G1342" s="302" t="s">
        <v>70</v>
      </c>
      <c r="H1342" s="302" t="s">
        <v>312</v>
      </c>
      <c r="I1342" s="302" t="s">
        <v>312</v>
      </c>
      <c r="J1342" s="302">
        <v>135300</v>
      </c>
      <c r="K1342" s="302" t="s">
        <v>84</v>
      </c>
      <c r="L1342" s="302">
        <v>12029436</v>
      </c>
      <c r="M1342" s="302" t="s">
        <v>1322</v>
      </c>
      <c r="N1342" s="305">
        <v>41171</v>
      </c>
      <c r="O1342" s="305">
        <v>41518</v>
      </c>
      <c r="P1342" s="302" t="s">
        <v>1323</v>
      </c>
    </row>
    <row r="1343" spans="1:16">
      <c r="A1343" s="303">
        <v>0</v>
      </c>
      <c r="B1343" s="303">
        <v>0</v>
      </c>
      <c r="C1343" s="303">
        <v>0</v>
      </c>
      <c r="D1343" s="304">
        <f t="shared" si="20"/>
        <v>0</v>
      </c>
      <c r="E1343" s="305">
        <v>45992</v>
      </c>
      <c r="F1343" s="302" t="s">
        <v>69</v>
      </c>
      <c r="G1343" s="302" t="s">
        <v>70</v>
      </c>
      <c r="H1343" s="302" t="s">
        <v>312</v>
      </c>
      <c r="I1343" s="302" t="s">
        <v>312</v>
      </c>
      <c r="J1343" s="302">
        <v>135300</v>
      </c>
      <c r="K1343" s="302" t="s">
        <v>84</v>
      </c>
      <c r="L1343" s="302">
        <v>12029433</v>
      </c>
      <c r="M1343" s="302" t="s">
        <v>1342</v>
      </c>
      <c r="N1343" s="305">
        <v>41171</v>
      </c>
      <c r="O1343" s="305">
        <v>41518</v>
      </c>
      <c r="P1343" s="302" t="s">
        <v>1343</v>
      </c>
    </row>
    <row r="1344" spans="1:16">
      <c r="A1344" s="303">
        <v>0</v>
      </c>
      <c r="B1344" s="303">
        <v>0</v>
      </c>
      <c r="C1344" s="303">
        <v>0</v>
      </c>
      <c r="D1344" s="304">
        <f t="shared" si="20"/>
        <v>0</v>
      </c>
      <c r="E1344" s="305">
        <v>45992</v>
      </c>
      <c r="F1344" s="302" t="s">
        <v>69</v>
      </c>
      <c r="G1344" s="302" t="s">
        <v>70</v>
      </c>
      <c r="H1344" s="302" t="s">
        <v>312</v>
      </c>
      <c r="I1344" s="302" t="s">
        <v>312</v>
      </c>
      <c r="J1344" s="302">
        <v>135300</v>
      </c>
      <c r="K1344" s="302" t="s">
        <v>84</v>
      </c>
      <c r="L1344" s="302">
        <v>11660201</v>
      </c>
      <c r="M1344" s="302" t="s">
        <v>1338</v>
      </c>
      <c r="N1344" s="305">
        <v>41171</v>
      </c>
      <c r="O1344" s="305">
        <v>41183</v>
      </c>
      <c r="P1344" s="302" t="s">
        <v>1339</v>
      </c>
    </row>
    <row r="1345" spans="1:16">
      <c r="A1345" s="303">
        <v>0</v>
      </c>
      <c r="B1345" s="303">
        <v>0</v>
      </c>
      <c r="C1345" s="303">
        <v>0</v>
      </c>
      <c r="D1345" s="304">
        <f t="shared" si="20"/>
        <v>0</v>
      </c>
      <c r="E1345" s="305">
        <v>45992</v>
      </c>
      <c r="F1345" s="302" t="s">
        <v>69</v>
      </c>
      <c r="G1345" s="302" t="s">
        <v>70</v>
      </c>
      <c r="H1345" s="302" t="s">
        <v>312</v>
      </c>
      <c r="I1345" s="302" t="s">
        <v>312</v>
      </c>
      <c r="J1345" s="302">
        <v>135300</v>
      </c>
      <c r="K1345" s="302" t="s">
        <v>84</v>
      </c>
      <c r="L1345" s="302">
        <v>11613215</v>
      </c>
      <c r="M1345" s="302" t="s">
        <v>1342</v>
      </c>
      <c r="N1345" s="305">
        <v>41171</v>
      </c>
      <c r="O1345" s="305">
        <v>41153</v>
      </c>
      <c r="P1345" s="302" t="s">
        <v>1343</v>
      </c>
    </row>
    <row r="1346" spans="1:16">
      <c r="A1346" s="303">
        <v>0</v>
      </c>
      <c r="B1346" s="303">
        <v>0</v>
      </c>
      <c r="C1346" s="303">
        <v>0</v>
      </c>
      <c r="D1346" s="304">
        <f t="shared" si="20"/>
        <v>0</v>
      </c>
      <c r="E1346" s="305">
        <v>45992</v>
      </c>
      <c r="F1346" s="302" t="s">
        <v>69</v>
      </c>
      <c r="G1346" s="302" t="s">
        <v>70</v>
      </c>
      <c r="H1346" s="302" t="s">
        <v>312</v>
      </c>
      <c r="I1346" s="302" t="s">
        <v>312</v>
      </c>
      <c r="J1346" s="302">
        <v>135300</v>
      </c>
      <c r="K1346" s="302" t="s">
        <v>84</v>
      </c>
      <c r="L1346" s="302">
        <v>11638508</v>
      </c>
      <c r="M1346" s="302" t="s">
        <v>1324</v>
      </c>
      <c r="N1346" s="305">
        <v>41171</v>
      </c>
      <c r="O1346" s="305">
        <v>41153</v>
      </c>
      <c r="P1346" s="302" t="s">
        <v>1325</v>
      </c>
    </row>
    <row r="1347" spans="1:16">
      <c r="A1347" s="303">
        <v>0</v>
      </c>
      <c r="B1347" s="303">
        <v>0</v>
      </c>
      <c r="C1347" s="303">
        <v>0</v>
      </c>
      <c r="D1347" s="304">
        <f t="shared" ref="D1347:D1410" si="21">+B1347-C1347</f>
        <v>0</v>
      </c>
      <c r="E1347" s="305">
        <v>45992</v>
      </c>
      <c r="F1347" s="302" t="s">
        <v>69</v>
      </c>
      <c r="G1347" s="302" t="s">
        <v>70</v>
      </c>
      <c r="H1347" s="302" t="s">
        <v>312</v>
      </c>
      <c r="I1347" s="302" t="s">
        <v>312</v>
      </c>
      <c r="J1347" s="302">
        <v>135300</v>
      </c>
      <c r="K1347" s="302" t="s">
        <v>313</v>
      </c>
      <c r="L1347" s="302">
        <v>12107241</v>
      </c>
      <c r="M1347" s="302" t="s">
        <v>1321</v>
      </c>
      <c r="N1347" s="305">
        <v>41171</v>
      </c>
      <c r="O1347" s="305">
        <v>41153</v>
      </c>
      <c r="P1347" s="302" t="s">
        <v>1339</v>
      </c>
    </row>
    <row r="1348" spans="1:16">
      <c r="A1348" s="303">
        <v>1</v>
      </c>
      <c r="B1348" s="303">
        <v>0</v>
      </c>
      <c r="C1348" s="303">
        <v>0</v>
      </c>
      <c r="D1348" s="304">
        <f t="shared" si="21"/>
        <v>0</v>
      </c>
      <c r="E1348" s="305">
        <v>45992</v>
      </c>
      <c r="F1348" s="302" t="s">
        <v>69</v>
      </c>
      <c r="G1348" s="302" t="s">
        <v>70</v>
      </c>
      <c r="H1348" s="302" t="s">
        <v>312</v>
      </c>
      <c r="I1348" s="302" t="s">
        <v>312</v>
      </c>
      <c r="J1348" s="302">
        <v>135300</v>
      </c>
      <c r="K1348" s="302" t="s">
        <v>313</v>
      </c>
      <c r="L1348" s="302">
        <v>12058916</v>
      </c>
      <c r="M1348" s="302" t="s">
        <v>1321</v>
      </c>
      <c r="N1348" s="305">
        <v>41171</v>
      </c>
      <c r="O1348" s="305">
        <v>41183</v>
      </c>
      <c r="P1348" s="302" t="s">
        <v>1345</v>
      </c>
    </row>
    <row r="1349" spans="1:16">
      <c r="A1349" s="303">
        <v>1</v>
      </c>
      <c r="B1349" s="303">
        <v>0</v>
      </c>
      <c r="C1349" s="303">
        <v>0</v>
      </c>
      <c r="D1349" s="304">
        <f t="shared" si="21"/>
        <v>0</v>
      </c>
      <c r="E1349" s="305">
        <v>45992</v>
      </c>
      <c r="F1349" s="302" t="s">
        <v>69</v>
      </c>
      <c r="G1349" s="302" t="s">
        <v>70</v>
      </c>
      <c r="H1349" s="302" t="s">
        <v>312</v>
      </c>
      <c r="I1349" s="302" t="s">
        <v>312</v>
      </c>
      <c r="J1349" s="302">
        <v>135300</v>
      </c>
      <c r="K1349" s="302" t="s">
        <v>313</v>
      </c>
      <c r="L1349" s="302">
        <v>12043129</v>
      </c>
      <c r="M1349" s="302" t="s">
        <v>1321</v>
      </c>
      <c r="N1349" s="305">
        <v>41171</v>
      </c>
      <c r="O1349" s="305">
        <v>41153</v>
      </c>
      <c r="P1349" s="302" t="s">
        <v>1323</v>
      </c>
    </row>
    <row r="1350" spans="1:16">
      <c r="A1350" s="303">
        <v>0</v>
      </c>
      <c r="B1350" s="303">
        <v>0</v>
      </c>
      <c r="C1350" s="303">
        <v>0</v>
      </c>
      <c r="D1350" s="304">
        <f t="shared" si="21"/>
        <v>0</v>
      </c>
      <c r="E1350" s="305">
        <v>45992</v>
      </c>
      <c r="F1350" s="302" t="s">
        <v>69</v>
      </c>
      <c r="G1350" s="302" t="s">
        <v>70</v>
      </c>
      <c r="H1350" s="302" t="s">
        <v>312</v>
      </c>
      <c r="I1350" s="302" t="s">
        <v>312</v>
      </c>
      <c r="J1350" s="302">
        <v>135300</v>
      </c>
      <c r="K1350" s="302" t="s">
        <v>313</v>
      </c>
      <c r="L1350" s="302">
        <v>12107233</v>
      </c>
      <c r="M1350" s="302" t="s">
        <v>1321</v>
      </c>
      <c r="N1350" s="305">
        <v>41171</v>
      </c>
      <c r="O1350" s="305">
        <v>41153</v>
      </c>
      <c r="P1350" s="302" t="s">
        <v>1343</v>
      </c>
    </row>
    <row r="1351" spans="1:16">
      <c r="A1351" s="303">
        <v>1</v>
      </c>
      <c r="B1351" s="303">
        <v>0</v>
      </c>
      <c r="C1351" s="303">
        <v>0</v>
      </c>
      <c r="D1351" s="304">
        <f t="shared" si="21"/>
        <v>0</v>
      </c>
      <c r="E1351" s="305">
        <v>45992</v>
      </c>
      <c r="F1351" s="302" t="s">
        <v>69</v>
      </c>
      <c r="G1351" s="302" t="s">
        <v>70</v>
      </c>
      <c r="H1351" s="302" t="s">
        <v>312</v>
      </c>
      <c r="I1351" s="302" t="s">
        <v>312</v>
      </c>
      <c r="J1351" s="302">
        <v>135300</v>
      </c>
      <c r="K1351" s="302" t="s">
        <v>313</v>
      </c>
      <c r="L1351" s="302">
        <v>12043138</v>
      </c>
      <c r="M1351" s="302" t="s">
        <v>1321</v>
      </c>
      <c r="N1351" s="305">
        <v>41171</v>
      </c>
      <c r="O1351" s="305">
        <v>41153</v>
      </c>
      <c r="P1351" s="302" t="s">
        <v>1337</v>
      </c>
    </row>
    <row r="1352" spans="1:16">
      <c r="A1352" s="303">
        <v>1</v>
      </c>
      <c r="B1352" s="303">
        <v>0</v>
      </c>
      <c r="C1352" s="303">
        <v>0</v>
      </c>
      <c r="D1352" s="304">
        <f t="shared" si="21"/>
        <v>0</v>
      </c>
      <c r="E1352" s="305">
        <v>45992</v>
      </c>
      <c r="F1352" s="302" t="s">
        <v>69</v>
      </c>
      <c r="G1352" s="302" t="s">
        <v>70</v>
      </c>
      <c r="H1352" s="302" t="s">
        <v>312</v>
      </c>
      <c r="I1352" s="302" t="s">
        <v>312</v>
      </c>
      <c r="J1352" s="302">
        <v>135300</v>
      </c>
      <c r="K1352" s="302" t="s">
        <v>313</v>
      </c>
      <c r="L1352" s="302">
        <v>12043159</v>
      </c>
      <c r="M1352" s="302" t="s">
        <v>1321</v>
      </c>
      <c r="N1352" s="305">
        <v>41171</v>
      </c>
      <c r="O1352" s="305">
        <v>41183</v>
      </c>
      <c r="P1352" s="302" t="s">
        <v>1331</v>
      </c>
    </row>
    <row r="1353" spans="1:16">
      <c r="A1353" s="303">
        <v>1</v>
      </c>
      <c r="B1353" s="303">
        <v>0</v>
      </c>
      <c r="C1353" s="303">
        <v>0</v>
      </c>
      <c r="D1353" s="304">
        <f t="shared" si="21"/>
        <v>0</v>
      </c>
      <c r="E1353" s="305">
        <v>45992</v>
      </c>
      <c r="F1353" s="302" t="s">
        <v>69</v>
      </c>
      <c r="G1353" s="302" t="s">
        <v>70</v>
      </c>
      <c r="H1353" s="302" t="s">
        <v>312</v>
      </c>
      <c r="I1353" s="302" t="s">
        <v>312</v>
      </c>
      <c r="J1353" s="302">
        <v>135300</v>
      </c>
      <c r="K1353" s="302" t="s">
        <v>313</v>
      </c>
      <c r="L1353" s="302">
        <v>12043145</v>
      </c>
      <c r="M1353" s="302" t="s">
        <v>1321</v>
      </c>
      <c r="N1353" s="305">
        <v>41171</v>
      </c>
      <c r="O1353" s="305">
        <v>41153</v>
      </c>
      <c r="P1353" s="302" t="s">
        <v>1333</v>
      </c>
    </row>
    <row r="1354" spans="1:16">
      <c r="A1354" s="303">
        <v>1</v>
      </c>
      <c r="B1354" s="303">
        <v>0</v>
      </c>
      <c r="C1354" s="303">
        <v>0</v>
      </c>
      <c r="D1354" s="304">
        <f t="shared" si="21"/>
        <v>0</v>
      </c>
      <c r="E1354" s="305">
        <v>45992</v>
      </c>
      <c r="F1354" s="302" t="s">
        <v>69</v>
      </c>
      <c r="G1354" s="302" t="s">
        <v>70</v>
      </c>
      <c r="H1354" s="302" t="s">
        <v>312</v>
      </c>
      <c r="I1354" s="302" t="s">
        <v>312</v>
      </c>
      <c r="J1354" s="302">
        <v>135300</v>
      </c>
      <c r="K1354" s="302" t="s">
        <v>313</v>
      </c>
      <c r="L1354" s="302">
        <v>12058943</v>
      </c>
      <c r="M1354" s="302" t="s">
        <v>1321</v>
      </c>
      <c r="N1354" s="305">
        <v>41171</v>
      </c>
      <c r="O1354" s="305">
        <v>41183</v>
      </c>
      <c r="P1354" s="302" t="s">
        <v>1341</v>
      </c>
    </row>
    <row r="1355" spans="1:16">
      <c r="A1355" s="303">
        <v>1</v>
      </c>
      <c r="B1355" s="303">
        <v>308060.51</v>
      </c>
      <c r="C1355" s="303">
        <v>80015.901799438609</v>
      </c>
      <c r="D1355" s="304">
        <f t="shared" si="21"/>
        <v>228044.6082005614</v>
      </c>
      <c r="E1355" s="305">
        <v>45992</v>
      </c>
      <c r="F1355" s="302" t="s">
        <v>69</v>
      </c>
      <c r="G1355" s="302" t="s">
        <v>70</v>
      </c>
      <c r="H1355" s="302" t="s">
        <v>312</v>
      </c>
      <c r="I1355" s="302" t="s">
        <v>312</v>
      </c>
      <c r="J1355" s="302">
        <v>135301</v>
      </c>
      <c r="K1355" s="302" t="s">
        <v>276</v>
      </c>
      <c r="L1355" s="302">
        <v>29640599</v>
      </c>
      <c r="M1355" s="302" t="s">
        <v>1346</v>
      </c>
      <c r="N1355" s="305">
        <v>41198</v>
      </c>
      <c r="O1355" s="305">
        <v>41183</v>
      </c>
      <c r="P1355" s="302" t="s">
        <v>1347</v>
      </c>
    </row>
    <row r="1356" spans="1:16">
      <c r="A1356" s="303">
        <v>0</v>
      </c>
      <c r="B1356" s="303">
        <v>0</v>
      </c>
      <c r="C1356" s="303">
        <v>0</v>
      </c>
      <c r="D1356" s="304">
        <f t="shared" si="21"/>
        <v>0</v>
      </c>
      <c r="E1356" s="305">
        <v>45992</v>
      </c>
      <c r="F1356" s="302" t="s">
        <v>69</v>
      </c>
      <c r="G1356" s="302" t="s">
        <v>70</v>
      </c>
      <c r="H1356" s="302" t="s">
        <v>3878</v>
      </c>
      <c r="I1356" s="302" t="s">
        <v>3878</v>
      </c>
      <c r="J1356" s="302">
        <v>135300</v>
      </c>
      <c r="K1356" s="302" t="s">
        <v>84</v>
      </c>
      <c r="L1356" s="302">
        <v>19807395</v>
      </c>
      <c r="M1356" s="302" t="s">
        <v>1356</v>
      </c>
      <c r="N1356" s="305">
        <v>42733</v>
      </c>
      <c r="O1356" s="305">
        <v>42705</v>
      </c>
      <c r="P1356" s="302" t="s">
        <v>1357</v>
      </c>
    </row>
    <row r="1357" spans="1:16">
      <c r="A1357" s="303">
        <v>0</v>
      </c>
      <c r="B1357" s="303">
        <v>0</v>
      </c>
      <c r="C1357" s="303">
        <v>0</v>
      </c>
      <c r="D1357" s="304">
        <f t="shared" si="21"/>
        <v>0</v>
      </c>
      <c r="E1357" s="305">
        <v>45992</v>
      </c>
      <c r="F1357" s="302" t="s">
        <v>69</v>
      </c>
      <c r="G1357" s="302" t="s">
        <v>70</v>
      </c>
      <c r="H1357" s="302" t="s">
        <v>3878</v>
      </c>
      <c r="I1357" s="302" t="s">
        <v>3878</v>
      </c>
      <c r="J1357" s="302">
        <v>135300</v>
      </c>
      <c r="K1357" s="302" t="s">
        <v>84</v>
      </c>
      <c r="L1357" s="302">
        <v>19807406</v>
      </c>
      <c r="M1357" s="302" t="s">
        <v>1360</v>
      </c>
      <c r="N1357" s="305">
        <v>42733</v>
      </c>
      <c r="O1357" s="305">
        <v>42705</v>
      </c>
      <c r="P1357" s="302" t="s">
        <v>1361</v>
      </c>
    </row>
    <row r="1358" spans="1:16">
      <c r="A1358" s="303">
        <v>0</v>
      </c>
      <c r="B1358" s="303">
        <v>0</v>
      </c>
      <c r="C1358" s="303">
        <v>0</v>
      </c>
      <c r="D1358" s="304">
        <f t="shared" si="21"/>
        <v>0</v>
      </c>
      <c r="E1358" s="305">
        <v>45992</v>
      </c>
      <c r="F1358" s="302" t="s">
        <v>69</v>
      </c>
      <c r="G1358" s="302" t="s">
        <v>70</v>
      </c>
      <c r="H1358" s="302" t="s">
        <v>3878</v>
      </c>
      <c r="I1358" s="302" t="s">
        <v>3878</v>
      </c>
      <c r="J1358" s="302">
        <v>135300</v>
      </c>
      <c r="K1358" s="302" t="s">
        <v>84</v>
      </c>
      <c r="L1358" s="302">
        <v>19807350</v>
      </c>
      <c r="M1358" s="302" t="s">
        <v>1363</v>
      </c>
      <c r="N1358" s="305">
        <v>42733</v>
      </c>
      <c r="O1358" s="305">
        <v>42705</v>
      </c>
      <c r="P1358" s="302" t="s">
        <v>1364</v>
      </c>
    </row>
    <row r="1359" spans="1:16">
      <c r="A1359" s="303">
        <v>0</v>
      </c>
      <c r="B1359" s="303">
        <v>0</v>
      </c>
      <c r="C1359" s="303">
        <v>0</v>
      </c>
      <c r="D1359" s="304">
        <f t="shared" si="21"/>
        <v>0</v>
      </c>
      <c r="E1359" s="305">
        <v>45992</v>
      </c>
      <c r="F1359" s="302" t="s">
        <v>69</v>
      </c>
      <c r="G1359" s="302" t="s">
        <v>70</v>
      </c>
      <c r="H1359" s="302" t="s">
        <v>3878</v>
      </c>
      <c r="I1359" s="302" t="s">
        <v>3878</v>
      </c>
      <c r="J1359" s="302">
        <v>135300</v>
      </c>
      <c r="K1359" s="302" t="s">
        <v>84</v>
      </c>
      <c r="L1359" s="302">
        <v>19785951</v>
      </c>
      <c r="M1359" s="302" t="s">
        <v>1354</v>
      </c>
      <c r="N1359" s="305">
        <v>42733</v>
      </c>
      <c r="O1359" s="305">
        <v>42705</v>
      </c>
      <c r="P1359" s="302" t="s">
        <v>1355</v>
      </c>
    </row>
    <row r="1360" spans="1:16">
      <c r="A1360" s="303">
        <v>0</v>
      </c>
      <c r="B1360" s="303">
        <v>0</v>
      </c>
      <c r="C1360" s="303">
        <v>0</v>
      </c>
      <c r="D1360" s="304">
        <f t="shared" si="21"/>
        <v>0</v>
      </c>
      <c r="E1360" s="305">
        <v>45992</v>
      </c>
      <c r="F1360" s="302" t="s">
        <v>69</v>
      </c>
      <c r="G1360" s="302" t="s">
        <v>70</v>
      </c>
      <c r="H1360" s="302" t="s">
        <v>3878</v>
      </c>
      <c r="I1360" s="302" t="s">
        <v>3878</v>
      </c>
      <c r="J1360" s="302">
        <v>135300</v>
      </c>
      <c r="K1360" s="302" t="s">
        <v>84</v>
      </c>
      <c r="L1360" s="302">
        <v>19807384</v>
      </c>
      <c r="M1360" s="302" t="s">
        <v>1350</v>
      </c>
      <c r="N1360" s="305">
        <v>42733</v>
      </c>
      <c r="O1360" s="305">
        <v>42705</v>
      </c>
      <c r="P1360" s="302" t="s">
        <v>1351</v>
      </c>
    </row>
    <row r="1361" spans="1:16">
      <c r="A1361" s="303">
        <v>0</v>
      </c>
      <c r="B1361" s="303">
        <v>0</v>
      </c>
      <c r="C1361" s="303">
        <v>0</v>
      </c>
      <c r="D1361" s="304">
        <f t="shared" si="21"/>
        <v>0</v>
      </c>
      <c r="E1361" s="305">
        <v>45992</v>
      </c>
      <c r="F1361" s="302" t="s">
        <v>69</v>
      </c>
      <c r="G1361" s="302" t="s">
        <v>70</v>
      </c>
      <c r="H1361" s="302" t="s">
        <v>3878</v>
      </c>
      <c r="I1361" s="302" t="s">
        <v>3878</v>
      </c>
      <c r="J1361" s="302">
        <v>135300</v>
      </c>
      <c r="K1361" s="302" t="s">
        <v>84</v>
      </c>
      <c r="L1361" s="302">
        <v>19807373</v>
      </c>
      <c r="M1361" s="302" t="s">
        <v>1362</v>
      </c>
      <c r="N1361" s="305">
        <v>42733</v>
      </c>
      <c r="O1361" s="305">
        <v>42705</v>
      </c>
      <c r="P1361" s="302" t="s">
        <v>1353</v>
      </c>
    </row>
    <row r="1362" spans="1:16">
      <c r="A1362" s="303">
        <v>0</v>
      </c>
      <c r="B1362" s="303">
        <v>0</v>
      </c>
      <c r="C1362" s="303">
        <v>0</v>
      </c>
      <c r="D1362" s="304">
        <f t="shared" si="21"/>
        <v>0</v>
      </c>
      <c r="E1362" s="305">
        <v>45992</v>
      </c>
      <c r="F1362" s="302" t="s">
        <v>69</v>
      </c>
      <c r="G1362" s="302" t="s">
        <v>70</v>
      </c>
      <c r="H1362" s="302" t="s">
        <v>3878</v>
      </c>
      <c r="I1362" s="302" t="s">
        <v>3878</v>
      </c>
      <c r="J1362" s="302">
        <v>135300</v>
      </c>
      <c r="K1362" s="302" t="s">
        <v>84</v>
      </c>
      <c r="L1362" s="302">
        <v>19807417</v>
      </c>
      <c r="M1362" s="302" t="s">
        <v>1348</v>
      </c>
      <c r="N1362" s="305">
        <v>42733</v>
      </c>
      <c r="O1362" s="305">
        <v>42705</v>
      </c>
      <c r="P1362" s="302" t="s">
        <v>1349</v>
      </c>
    </row>
    <row r="1363" spans="1:16">
      <c r="A1363" s="303">
        <v>0</v>
      </c>
      <c r="B1363" s="303">
        <v>0</v>
      </c>
      <c r="C1363" s="303">
        <v>0</v>
      </c>
      <c r="D1363" s="304">
        <f t="shared" si="21"/>
        <v>0</v>
      </c>
      <c r="E1363" s="305">
        <v>45992</v>
      </c>
      <c r="F1363" s="302" t="s">
        <v>69</v>
      </c>
      <c r="G1363" s="302" t="s">
        <v>70</v>
      </c>
      <c r="H1363" s="302" t="s">
        <v>3878</v>
      </c>
      <c r="I1363" s="302" t="s">
        <v>3878</v>
      </c>
      <c r="J1363" s="302">
        <v>135300</v>
      </c>
      <c r="K1363" s="302" t="s">
        <v>84</v>
      </c>
      <c r="L1363" s="302">
        <v>19790550</v>
      </c>
      <c r="M1363" s="302" t="s">
        <v>1352</v>
      </c>
      <c r="N1363" s="305">
        <v>42733</v>
      </c>
      <c r="O1363" s="305">
        <v>42887</v>
      </c>
      <c r="P1363" s="302" t="s">
        <v>1353</v>
      </c>
    </row>
    <row r="1364" spans="1:16">
      <c r="A1364" s="303">
        <v>0</v>
      </c>
      <c r="B1364" s="303">
        <v>0</v>
      </c>
      <c r="C1364" s="303">
        <v>0</v>
      </c>
      <c r="D1364" s="304">
        <f t="shared" si="21"/>
        <v>0</v>
      </c>
      <c r="E1364" s="305">
        <v>45992</v>
      </c>
      <c r="F1364" s="302" t="s">
        <v>69</v>
      </c>
      <c r="G1364" s="302" t="s">
        <v>70</v>
      </c>
      <c r="H1364" s="302" t="s">
        <v>3878</v>
      </c>
      <c r="I1364" s="302" t="s">
        <v>3878</v>
      </c>
      <c r="J1364" s="302">
        <v>135300</v>
      </c>
      <c r="K1364" s="302" t="s">
        <v>84</v>
      </c>
      <c r="L1364" s="302">
        <v>19807362</v>
      </c>
      <c r="M1364" s="302" t="s">
        <v>1358</v>
      </c>
      <c r="N1364" s="305">
        <v>42733</v>
      </c>
      <c r="O1364" s="305">
        <v>42705</v>
      </c>
      <c r="P1364" s="302" t="s">
        <v>1359</v>
      </c>
    </row>
    <row r="1365" spans="1:16">
      <c r="A1365" s="303">
        <v>1</v>
      </c>
      <c r="B1365" s="303">
        <v>2655926.7199999997</v>
      </c>
      <c r="C1365" s="303">
        <v>485451.87943763199</v>
      </c>
      <c r="D1365" s="304">
        <f t="shared" si="21"/>
        <v>2170474.8405623678</v>
      </c>
      <c r="E1365" s="305">
        <v>45992</v>
      </c>
      <c r="F1365" s="302" t="s">
        <v>69</v>
      </c>
      <c r="G1365" s="302" t="s">
        <v>70</v>
      </c>
      <c r="H1365" s="302" t="s">
        <v>3878</v>
      </c>
      <c r="I1365" s="302" t="s">
        <v>3878</v>
      </c>
      <c r="J1365" s="302">
        <v>135301</v>
      </c>
      <c r="K1365" s="302" t="s">
        <v>276</v>
      </c>
      <c r="L1365" s="302">
        <v>29640608</v>
      </c>
      <c r="M1365" s="302" t="s">
        <v>1365</v>
      </c>
      <c r="N1365" s="305">
        <v>42733</v>
      </c>
      <c r="O1365" s="305">
        <v>42705</v>
      </c>
      <c r="P1365" s="302" t="s">
        <v>1366</v>
      </c>
    </row>
    <row r="1366" spans="1:16">
      <c r="A1366" s="303">
        <v>0</v>
      </c>
      <c r="B1366" s="303">
        <v>0</v>
      </c>
      <c r="C1366" s="303">
        <v>0</v>
      </c>
      <c r="D1366" s="304">
        <f t="shared" si="21"/>
        <v>0</v>
      </c>
      <c r="E1366" s="305">
        <v>45992</v>
      </c>
      <c r="F1366" s="302" t="s">
        <v>69</v>
      </c>
      <c r="G1366" s="302" t="s">
        <v>70</v>
      </c>
      <c r="H1366" s="302" t="s">
        <v>1367</v>
      </c>
      <c r="I1366" s="302" t="s">
        <v>755</v>
      </c>
      <c r="J1366" s="302">
        <v>135301</v>
      </c>
      <c r="K1366" s="302" t="s">
        <v>84</v>
      </c>
      <c r="L1366" s="302">
        <v>36460853</v>
      </c>
      <c r="M1366" s="302" t="s">
        <v>1368</v>
      </c>
      <c r="N1366" s="305">
        <v>44900</v>
      </c>
      <c r="O1366" s="305">
        <v>44896</v>
      </c>
      <c r="P1366" s="302" t="s">
        <v>1369</v>
      </c>
    </row>
    <row r="1367" spans="1:16">
      <c r="A1367" s="303">
        <v>1</v>
      </c>
      <c r="B1367" s="303">
        <v>19999.98</v>
      </c>
      <c r="C1367" s="303">
        <v>9427.6215723690002</v>
      </c>
      <c r="D1367" s="304">
        <f t="shared" si="21"/>
        <v>10572.358427630999</v>
      </c>
      <c r="E1367" s="305">
        <v>45992</v>
      </c>
      <c r="F1367" s="302" t="s">
        <v>69</v>
      </c>
      <c r="G1367" s="302" t="s">
        <v>70</v>
      </c>
      <c r="H1367" s="302" t="s">
        <v>1367</v>
      </c>
      <c r="I1367" s="302" t="s">
        <v>755</v>
      </c>
      <c r="J1367" s="302">
        <v>135301</v>
      </c>
      <c r="K1367" s="302" t="s">
        <v>275</v>
      </c>
      <c r="L1367" s="302">
        <v>29640630</v>
      </c>
      <c r="M1367" s="302" t="s">
        <v>1370</v>
      </c>
      <c r="N1367" s="305">
        <v>37243</v>
      </c>
      <c r="O1367" s="305">
        <v>37257</v>
      </c>
      <c r="P1367" s="302" t="s">
        <v>1371</v>
      </c>
    </row>
    <row r="1368" spans="1:16">
      <c r="A1368" s="303">
        <v>1</v>
      </c>
      <c r="B1368" s="303">
        <v>183529.39</v>
      </c>
      <c r="C1368" s="303">
        <v>86512.368328754499</v>
      </c>
      <c r="D1368" s="304">
        <f t="shared" si="21"/>
        <v>97017.021671245515</v>
      </c>
      <c r="E1368" s="305">
        <v>45992</v>
      </c>
      <c r="F1368" s="302" t="s">
        <v>69</v>
      </c>
      <c r="G1368" s="302" t="s">
        <v>70</v>
      </c>
      <c r="H1368" s="302" t="s">
        <v>1367</v>
      </c>
      <c r="I1368" s="302" t="s">
        <v>755</v>
      </c>
      <c r="J1368" s="302">
        <v>135301</v>
      </c>
      <c r="K1368" s="302" t="s">
        <v>276</v>
      </c>
      <c r="L1368" s="302">
        <v>29640652</v>
      </c>
      <c r="M1368" s="302" t="s">
        <v>1372</v>
      </c>
      <c r="N1368" s="305">
        <v>37243</v>
      </c>
      <c r="O1368" s="305">
        <v>37257</v>
      </c>
      <c r="P1368" s="302" t="s">
        <v>1371</v>
      </c>
    </row>
    <row r="1369" spans="1:16">
      <c r="A1369" s="303">
        <v>0</v>
      </c>
      <c r="B1369" s="303">
        <v>0</v>
      </c>
      <c r="C1369" s="303">
        <v>0</v>
      </c>
      <c r="D1369" s="304">
        <f t="shared" si="21"/>
        <v>0</v>
      </c>
      <c r="E1369" s="305">
        <v>45992</v>
      </c>
      <c r="F1369" s="302" t="s">
        <v>69</v>
      </c>
      <c r="G1369" s="302" t="s">
        <v>70</v>
      </c>
      <c r="H1369" s="302" t="s">
        <v>1373</v>
      </c>
      <c r="I1369" s="302" t="s">
        <v>314</v>
      </c>
      <c r="J1369" s="302">
        <v>135002</v>
      </c>
      <c r="K1369" s="302" t="s">
        <v>84</v>
      </c>
      <c r="L1369" s="302">
        <v>18557559</v>
      </c>
      <c r="M1369" s="302" t="s">
        <v>1374</v>
      </c>
      <c r="N1369" s="305">
        <v>42681</v>
      </c>
      <c r="O1369" s="305">
        <v>42675</v>
      </c>
      <c r="P1369" s="302" t="s">
        <v>1292</v>
      </c>
    </row>
    <row r="1370" spans="1:16">
      <c r="A1370" s="303">
        <v>0</v>
      </c>
      <c r="B1370" s="303">
        <v>0</v>
      </c>
      <c r="C1370" s="303">
        <v>0</v>
      </c>
      <c r="D1370" s="304">
        <f t="shared" si="21"/>
        <v>0</v>
      </c>
      <c r="E1370" s="305">
        <v>45992</v>
      </c>
      <c r="F1370" s="302" t="s">
        <v>69</v>
      </c>
      <c r="G1370" s="302" t="s">
        <v>70</v>
      </c>
      <c r="H1370" s="302" t="s">
        <v>1373</v>
      </c>
      <c r="I1370" s="302" t="s">
        <v>314</v>
      </c>
      <c r="J1370" s="302">
        <v>135002</v>
      </c>
      <c r="K1370" s="302" t="s">
        <v>84</v>
      </c>
      <c r="L1370" s="302">
        <v>19718016</v>
      </c>
      <c r="M1370" s="302" t="s">
        <v>1374</v>
      </c>
      <c r="N1370" s="305">
        <v>42681</v>
      </c>
      <c r="O1370" s="305">
        <v>42856</v>
      </c>
      <c r="P1370" s="302" t="s">
        <v>1292</v>
      </c>
    </row>
    <row r="1371" spans="1:16">
      <c r="A1371" s="303">
        <v>0</v>
      </c>
      <c r="B1371" s="303">
        <v>0</v>
      </c>
      <c r="C1371" s="303">
        <v>0</v>
      </c>
      <c r="D1371" s="304">
        <f t="shared" si="21"/>
        <v>0</v>
      </c>
      <c r="E1371" s="305">
        <v>45992</v>
      </c>
      <c r="F1371" s="302" t="s">
        <v>69</v>
      </c>
      <c r="G1371" s="302" t="s">
        <v>70</v>
      </c>
      <c r="H1371" s="302" t="s">
        <v>1373</v>
      </c>
      <c r="I1371" s="302" t="s">
        <v>314</v>
      </c>
      <c r="J1371" s="302">
        <v>135300</v>
      </c>
      <c r="K1371" s="302" t="s">
        <v>138</v>
      </c>
      <c r="L1371" s="302">
        <v>20706746</v>
      </c>
      <c r="M1371" s="302" t="s">
        <v>799</v>
      </c>
      <c r="N1371" s="305">
        <v>42614</v>
      </c>
      <c r="O1371" s="305">
        <v>42614</v>
      </c>
      <c r="P1371" s="302" t="s">
        <v>1375</v>
      </c>
    </row>
    <row r="1372" spans="1:16">
      <c r="A1372" s="303">
        <v>0</v>
      </c>
      <c r="B1372" s="303">
        <v>0</v>
      </c>
      <c r="C1372" s="303">
        <v>0</v>
      </c>
      <c r="D1372" s="304">
        <f t="shared" si="21"/>
        <v>0</v>
      </c>
      <c r="E1372" s="305">
        <v>45992</v>
      </c>
      <c r="F1372" s="302" t="s">
        <v>69</v>
      </c>
      <c r="G1372" s="302" t="s">
        <v>70</v>
      </c>
      <c r="H1372" s="302" t="s">
        <v>1373</v>
      </c>
      <c r="I1372" s="302" t="s">
        <v>314</v>
      </c>
      <c r="J1372" s="302">
        <v>135300</v>
      </c>
      <c r="K1372" s="302" t="s">
        <v>84</v>
      </c>
      <c r="L1372" s="302">
        <v>17938206</v>
      </c>
      <c r="M1372" s="302" t="s">
        <v>1376</v>
      </c>
      <c r="N1372" s="305">
        <v>42614</v>
      </c>
      <c r="O1372" s="305">
        <v>42614</v>
      </c>
      <c r="P1372" s="302" t="s">
        <v>1375</v>
      </c>
    </row>
    <row r="1373" spans="1:16">
      <c r="A1373" s="303">
        <v>0</v>
      </c>
      <c r="B1373" s="303">
        <v>0</v>
      </c>
      <c r="C1373" s="303">
        <v>0</v>
      </c>
      <c r="D1373" s="304">
        <f t="shared" si="21"/>
        <v>0</v>
      </c>
      <c r="E1373" s="305">
        <v>45992</v>
      </c>
      <c r="F1373" s="302" t="s">
        <v>69</v>
      </c>
      <c r="G1373" s="302" t="s">
        <v>70</v>
      </c>
      <c r="H1373" s="302" t="s">
        <v>1373</v>
      </c>
      <c r="I1373" s="302" t="s">
        <v>314</v>
      </c>
      <c r="J1373" s="302">
        <v>135500</v>
      </c>
      <c r="K1373" s="302" t="s">
        <v>84</v>
      </c>
      <c r="L1373" s="302">
        <v>20295002</v>
      </c>
      <c r="M1373" s="302" t="s">
        <v>1376</v>
      </c>
      <c r="N1373" s="305">
        <v>42614</v>
      </c>
      <c r="O1373" s="305">
        <v>42948</v>
      </c>
      <c r="P1373" s="302" t="s">
        <v>1375</v>
      </c>
    </row>
    <row r="1374" spans="1:16">
      <c r="A1374" s="303">
        <v>0</v>
      </c>
      <c r="B1374" s="303">
        <v>0</v>
      </c>
      <c r="C1374" s="303">
        <v>0</v>
      </c>
      <c r="D1374" s="304">
        <f t="shared" si="21"/>
        <v>0</v>
      </c>
      <c r="E1374" s="305">
        <v>45992</v>
      </c>
      <c r="F1374" s="302" t="s">
        <v>69</v>
      </c>
      <c r="G1374" s="302" t="s">
        <v>70</v>
      </c>
      <c r="H1374" s="302" t="s">
        <v>1373</v>
      </c>
      <c r="I1374" s="302" t="s">
        <v>314</v>
      </c>
      <c r="J1374" s="302">
        <v>135500</v>
      </c>
      <c r="K1374" s="302" t="s">
        <v>84</v>
      </c>
      <c r="L1374" s="302">
        <v>18557556</v>
      </c>
      <c r="M1374" s="302" t="s">
        <v>1377</v>
      </c>
      <c r="N1374" s="305">
        <v>42681</v>
      </c>
      <c r="O1374" s="305">
        <v>42675</v>
      </c>
      <c r="P1374" s="302" t="s">
        <v>1298</v>
      </c>
    </row>
    <row r="1375" spans="1:16">
      <c r="A1375" s="303">
        <v>0</v>
      </c>
      <c r="B1375" s="303">
        <v>0</v>
      </c>
      <c r="C1375" s="303">
        <v>0</v>
      </c>
      <c r="D1375" s="304">
        <f t="shared" si="21"/>
        <v>0</v>
      </c>
      <c r="E1375" s="305">
        <v>45992</v>
      </c>
      <c r="F1375" s="302" t="s">
        <v>69</v>
      </c>
      <c r="G1375" s="302" t="s">
        <v>70</v>
      </c>
      <c r="H1375" s="302" t="s">
        <v>1373</v>
      </c>
      <c r="I1375" s="302" t="s">
        <v>314</v>
      </c>
      <c r="J1375" s="302">
        <v>135500</v>
      </c>
      <c r="K1375" s="302" t="s">
        <v>84</v>
      </c>
      <c r="L1375" s="302">
        <v>20136275</v>
      </c>
      <c r="M1375" s="302" t="s">
        <v>1377</v>
      </c>
      <c r="N1375" s="305">
        <v>42681</v>
      </c>
      <c r="O1375" s="305">
        <v>42917</v>
      </c>
      <c r="P1375" s="302" t="s">
        <v>1298</v>
      </c>
    </row>
    <row r="1376" spans="1:16">
      <c r="A1376" s="303">
        <v>0</v>
      </c>
      <c r="B1376" s="303">
        <v>0</v>
      </c>
      <c r="C1376" s="303">
        <v>0</v>
      </c>
      <c r="D1376" s="304">
        <f t="shared" si="21"/>
        <v>0</v>
      </c>
      <c r="E1376" s="305">
        <v>45992</v>
      </c>
      <c r="F1376" s="302" t="s">
        <v>69</v>
      </c>
      <c r="G1376" s="302" t="s">
        <v>70</v>
      </c>
      <c r="H1376" s="302" t="s">
        <v>1378</v>
      </c>
      <c r="I1376" s="302" t="s">
        <v>343</v>
      </c>
      <c r="J1376" s="302">
        <v>135300</v>
      </c>
      <c r="K1376" s="302" t="s">
        <v>321</v>
      </c>
      <c r="L1376" s="302">
        <v>9733810</v>
      </c>
      <c r="M1376" s="302" t="s">
        <v>1379</v>
      </c>
      <c r="N1376" s="305">
        <v>39539</v>
      </c>
      <c r="O1376" s="305">
        <v>39448</v>
      </c>
      <c r="P1376" s="302" t="s">
        <v>1380</v>
      </c>
    </row>
    <row r="1377" spans="1:16">
      <c r="A1377" s="303">
        <v>0</v>
      </c>
      <c r="B1377" s="303">
        <v>0</v>
      </c>
      <c r="C1377" s="303">
        <v>0</v>
      </c>
      <c r="D1377" s="304">
        <f t="shared" si="21"/>
        <v>0</v>
      </c>
      <c r="E1377" s="305">
        <v>45992</v>
      </c>
      <c r="F1377" s="302" t="s">
        <v>69</v>
      </c>
      <c r="G1377" s="302" t="s">
        <v>70</v>
      </c>
      <c r="H1377" s="302" t="s">
        <v>1378</v>
      </c>
      <c r="I1377" s="302" t="s">
        <v>343</v>
      </c>
      <c r="J1377" s="302">
        <v>135300</v>
      </c>
      <c r="K1377" s="302" t="s">
        <v>84</v>
      </c>
      <c r="L1377" s="302">
        <v>13489023</v>
      </c>
      <c r="M1377" s="302" t="s">
        <v>1381</v>
      </c>
      <c r="N1377" s="305">
        <v>42228</v>
      </c>
      <c r="O1377" s="305">
        <v>42217</v>
      </c>
      <c r="P1377" s="302" t="s">
        <v>1382</v>
      </c>
    </row>
    <row r="1378" spans="1:16">
      <c r="A1378" s="303">
        <v>2</v>
      </c>
      <c r="B1378" s="303">
        <v>41401.279999999999</v>
      </c>
      <c r="C1378" s="303">
        <v>8363.9143244576007</v>
      </c>
      <c r="D1378" s="304">
        <f t="shared" si="21"/>
        <v>33037.365675542402</v>
      </c>
      <c r="E1378" s="305">
        <v>45992</v>
      </c>
      <c r="F1378" s="302" t="s">
        <v>69</v>
      </c>
      <c r="G1378" s="302" t="s">
        <v>70</v>
      </c>
      <c r="H1378" s="302" t="s">
        <v>1378</v>
      </c>
      <c r="I1378" s="302" t="s">
        <v>343</v>
      </c>
      <c r="J1378" s="302">
        <v>135300</v>
      </c>
      <c r="K1378" s="302" t="s">
        <v>344</v>
      </c>
      <c r="L1378" s="302">
        <v>13617129</v>
      </c>
      <c r="M1378" s="302" t="s">
        <v>1383</v>
      </c>
      <c r="N1378" s="305">
        <v>42228</v>
      </c>
      <c r="O1378" s="305">
        <v>42217</v>
      </c>
      <c r="P1378" s="302" t="s">
        <v>1382</v>
      </c>
    </row>
    <row r="1379" spans="1:16">
      <c r="A1379" s="303">
        <v>1</v>
      </c>
      <c r="B1379" s="303">
        <v>182936.49</v>
      </c>
      <c r="C1379" s="303">
        <v>-3402.5784679722001</v>
      </c>
      <c r="D1379" s="304">
        <f t="shared" si="21"/>
        <v>186339.06846797219</v>
      </c>
      <c r="E1379" s="305">
        <v>45992</v>
      </c>
      <c r="F1379" s="302" t="s">
        <v>69</v>
      </c>
      <c r="G1379" s="302" t="s">
        <v>70</v>
      </c>
      <c r="H1379" s="302" t="s">
        <v>1384</v>
      </c>
      <c r="I1379" s="302" t="s">
        <v>141</v>
      </c>
      <c r="J1379" s="302">
        <v>135001</v>
      </c>
      <c r="K1379" s="302" t="s">
        <v>130</v>
      </c>
      <c r="L1379" s="302">
        <v>26660702</v>
      </c>
      <c r="M1379" s="302" t="s">
        <v>1385</v>
      </c>
      <c r="N1379" s="305">
        <v>43374</v>
      </c>
      <c r="O1379" s="305">
        <v>43374</v>
      </c>
      <c r="P1379" s="302" t="s">
        <v>1386</v>
      </c>
    </row>
    <row r="1380" spans="1:16">
      <c r="A1380" s="303">
        <v>0</v>
      </c>
      <c r="B1380" s="303">
        <v>6849.28</v>
      </c>
      <c r="C1380" s="303">
        <v>13.634176768000001</v>
      </c>
      <c r="D1380" s="304">
        <f t="shared" si="21"/>
        <v>6835.6458232320001</v>
      </c>
      <c r="E1380" s="305">
        <v>45992</v>
      </c>
      <c r="F1380" s="302" t="s">
        <v>69</v>
      </c>
      <c r="G1380" s="302" t="s">
        <v>70</v>
      </c>
      <c r="H1380" s="302" t="s">
        <v>1384</v>
      </c>
      <c r="I1380" s="302" t="s">
        <v>141</v>
      </c>
      <c r="J1380" s="302">
        <v>135130</v>
      </c>
      <c r="K1380" s="302" t="s">
        <v>150</v>
      </c>
      <c r="L1380" s="302">
        <v>40388790</v>
      </c>
      <c r="M1380" s="302" t="s">
        <v>1395</v>
      </c>
      <c r="N1380" s="305">
        <v>44979</v>
      </c>
      <c r="O1380" s="305">
        <v>44927</v>
      </c>
      <c r="P1380" s="302" t="s">
        <v>1388</v>
      </c>
    </row>
    <row r="1381" spans="1:16">
      <c r="A1381" s="303">
        <v>0</v>
      </c>
      <c r="B1381" s="303">
        <v>2609.9</v>
      </c>
      <c r="C1381" s="303">
        <v>5.1952669399999998</v>
      </c>
      <c r="D1381" s="304">
        <f t="shared" si="21"/>
        <v>2604.7047330600003</v>
      </c>
      <c r="E1381" s="305">
        <v>45992</v>
      </c>
      <c r="F1381" s="302" t="s">
        <v>69</v>
      </c>
      <c r="G1381" s="302" t="s">
        <v>70</v>
      </c>
      <c r="H1381" s="302" t="s">
        <v>1384</v>
      </c>
      <c r="I1381" s="302" t="s">
        <v>141</v>
      </c>
      <c r="J1381" s="302">
        <v>135130</v>
      </c>
      <c r="K1381" s="302" t="s">
        <v>160</v>
      </c>
      <c r="L1381" s="302">
        <v>40388801</v>
      </c>
      <c r="M1381" s="302" t="s">
        <v>1415</v>
      </c>
      <c r="N1381" s="305">
        <v>44979</v>
      </c>
      <c r="O1381" s="305">
        <v>44927</v>
      </c>
      <c r="P1381" s="302" t="s">
        <v>1388</v>
      </c>
    </row>
    <row r="1382" spans="1:16">
      <c r="A1382" s="303">
        <v>1</v>
      </c>
      <c r="B1382" s="303">
        <v>15005.85</v>
      </c>
      <c r="C1382" s="303">
        <v>17.922687123000003</v>
      </c>
      <c r="D1382" s="304">
        <f t="shared" si="21"/>
        <v>14987.927312877</v>
      </c>
      <c r="E1382" s="305">
        <v>45992</v>
      </c>
      <c r="F1382" s="302" t="s">
        <v>69</v>
      </c>
      <c r="G1382" s="302" t="s">
        <v>70</v>
      </c>
      <c r="H1382" s="302" t="s">
        <v>1384</v>
      </c>
      <c r="I1382" s="302" t="s">
        <v>141</v>
      </c>
      <c r="J1382" s="302">
        <v>135130</v>
      </c>
      <c r="K1382" s="302" t="s">
        <v>161</v>
      </c>
      <c r="L1382" s="302">
        <v>41349096</v>
      </c>
      <c r="M1382" s="302" t="s">
        <v>1602</v>
      </c>
      <c r="N1382" s="305">
        <v>45656</v>
      </c>
      <c r="O1382" s="305">
        <v>45292</v>
      </c>
      <c r="P1382" s="302" t="s">
        <v>4298</v>
      </c>
    </row>
    <row r="1383" spans="1:16">
      <c r="A1383" s="303">
        <v>0</v>
      </c>
      <c r="B1383" s="303">
        <v>6890.6500000000005</v>
      </c>
      <c r="C1383" s="303">
        <v>13.71652789</v>
      </c>
      <c r="D1383" s="304">
        <f t="shared" si="21"/>
        <v>6876.9334721100004</v>
      </c>
      <c r="E1383" s="305">
        <v>45992</v>
      </c>
      <c r="F1383" s="302" t="s">
        <v>69</v>
      </c>
      <c r="G1383" s="302" t="s">
        <v>70</v>
      </c>
      <c r="H1383" s="302" t="s">
        <v>1384</v>
      </c>
      <c r="I1383" s="302" t="s">
        <v>141</v>
      </c>
      <c r="J1383" s="302">
        <v>135130</v>
      </c>
      <c r="K1383" s="302" t="s">
        <v>161</v>
      </c>
      <c r="L1383" s="302">
        <v>40388779</v>
      </c>
      <c r="M1383" s="302" t="s">
        <v>1416</v>
      </c>
      <c r="N1383" s="305">
        <v>44979</v>
      </c>
      <c r="O1383" s="305">
        <v>44927</v>
      </c>
      <c r="P1383" s="302" t="s">
        <v>1388</v>
      </c>
    </row>
    <row r="1384" spans="1:16">
      <c r="A1384" s="303">
        <v>6</v>
      </c>
      <c r="B1384" s="303">
        <v>9612.5300000000007</v>
      </c>
      <c r="C1384" s="303">
        <v>462.36423100479999</v>
      </c>
      <c r="D1384" s="304">
        <f t="shared" si="21"/>
        <v>9150.1657689952008</v>
      </c>
      <c r="E1384" s="305">
        <v>45992</v>
      </c>
      <c r="F1384" s="302" t="s">
        <v>69</v>
      </c>
      <c r="G1384" s="302" t="s">
        <v>70</v>
      </c>
      <c r="H1384" s="302" t="s">
        <v>1384</v>
      </c>
      <c r="I1384" s="302" t="s">
        <v>141</v>
      </c>
      <c r="J1384" s="302">
        <v>135300</v>
      </c>
      <c r="K1384" s="302" t="s">
        <v>142</v>
      </c>
      <c r="L1384" s="302">
        <v>37567910</v>
      </c>
      <c r="M1384" s="302" t="s">
        <v>1387</v>
      </c>
      <c r="N1384" s="305">
        <v>44979</v>
      </c>
      <c r="O1384" s="305">
        <v>44927</v>
      </c>
      <c r="P1384" s="302" t="s">
        <v>1388</v>
      </c>
    </row>
    <row r="1385" spans="1:16">
      <c r="A1385" s="303">
        <v>0</v>
      </c>
      <c r="B1385" s="303">
        <v>33129.160000000003</v>
      </c>
      <c r="C1385" s="303">
        <v>1593.5178966655999</v>
      </c>
      <c r="D1385" s="304">
        <f t="shared" si="21"/>
        <v>31535.642103334405</v>
      </c>
      <c r="E1385" s="305">
        <v>45992</v>
      </c>
      <c r="F1385" s="302" t="s">
        <v>69</v>
      </c>
      <c r="G1385" s="302" t="s">
        <v>70</v>
      </c>
      <c r="H1385" s="302" t="s">
        <v>1384</v>
      </c>
      <c r="I1385" s="302" t="s">
        <v>141</v>
      </c>
      <c r="J1385" s="302">
        <v>135300</v>
      </c>
      <c r="K1385" s="302" t="s">
        <v>143</v>
      </c>
      <c r="L1385" s="302">
        <v>37567952</v>
      </c>
      <c r="M1385" s="302" t="s">
        <v>1389</v>
      </c>
      <c r="N1385" s="305">
        <v>44979</v>
      </c>
      <c r="O1385" s="305">
        <v>44958</v>
      </c>
      <c r="P1385" s="302" t="s">
        <v>1388</v>
      </c>
    </row>
    <row r="1386" spans="1:16">
      <c r="A1386" s="303">
        <v>4</v>
      </c>
      <c r="B1386" s="303">
        <v>378107.29</v>
      </c>
      <c r="C1386" s="303">
        <v>18187.0211461664</v>
      </c>
      <c r="D1386" s="304">
        <f t="shared" si="21"/>
        <v>359920.26885383355</v>
      </c>
      <c r="E1386" s="305">
        <v>45992</v>
      </c>
      <c r="F1386" s="302" t="s">
        <v>69</v>
      </c>
      <c r="G1386" s="302" t="s">
        <v>70</v>
      </c>
      <c r="H1386" s="302" t="s">
        <v>1384</v>
      </c>
      <c r="I1386" s="302" t="s">
        <v>141</v>
      </c>
      <c r="J1386" s="302">
        <v>135300</v>
      </c>
      <c r="K1386" s="302" t="s">
        <v>144</v>
      </c>
      <c r="L1386" s="302">
        <v>37567946</v>
      </c>
      <c r="M1386" s="302" t="s">
        <v>1390</v>
      </c>
      <c r="N1386" s="305">
        <v>44979</v>
      </c>
      <c r="O1386" s="305">
        <v>44927</v>
      </c>
      <c r="P1386" s="302" t="s">
        <v>1388</v>
      </c>
    </row>
    <row r="1387" spans="1:16">
      <c r="A1387" s="303">
        <v>0</v>
      </c>
      <c r="B1387" s="303">
        <v>148508.61000000002</v>
      </c>
      <c r="C1387" s="303">
        <v>7143.2879023775995</v>
      </c>
      <c r="D1387" s="304">
        <f t="shared" si="21"/>
        <v>141365.32209762241</v>
      </c>
      <c r="E1387" s="305">
        <v>45992</v>
      </c>
      <c r="F1387" s="302" t="s">
        <v>69</v>
      </c>
      <c r="G1387" s="302" t="s">
        <v>70</v>
      </c>
      <c r="H1387" s="302" t="s">
        <v>1384</v>
      </c>
      <c r="I1387" s="302" t="s">
        <v>141</v>
      </c>
      <c r="J1387" s="302">
        <v>135300</v>
      </c>
      <c r="K1387" s="302" t="s">
        <v>145</v>
      </c>
      <c r="L1387" s="302">
        <v>37567917</v>
      </c>
      <c r="M1387" s="302" t="s">
        <v>1391</v>
      </c>
      <c r="N1387" s="305">
        <v>44979</v>
      </c>
      <c r="O1387" s="305">
        <v>44927</v>
      </c>
      <c r="P1387" s="302" t="s">
        <v>1388</v>
      </c>
    </row>
    <row r="1388" spans="1:16">
      <c r="A1388" s="303">
        <v>0</v>
      </c>
      <c r="B1388" s="303">
        <v>44272.07</v>
      </c>
      <c r="C1388" s="303">
        <v>2129.4936505312003</v>
      </c>
      <c r="D1388" s="304">
        <f t="shared" si="21"/>
        <v>42142.5763494688</v>
      </c>
      <c r="E1388" s="305">
        <v>45992</v>
      </c>
      <c r="F1388" s="302" t="s">
        <v>69</v>
      </c>
      <c r="G1388" s="302" t="s">
        <v>70</v>
      </c>
      <c r="H1388" s="302" t="s">
        <v>1384</v>
      </c>
      <c r="I1388" s="302" t="s">
        <v>141</v>
      </c>
      <c r="J1388" s="302">
        <v>135300</v>
      </c>
      <c r="K1388" s="302" t="s">
        <v>146</v>
      </c>
      <c r="L1388" s="302">
        <v>37567925</v>
      </c>
      <c r="M1388" s="302" t="s">
        <v>1392</v>
      </c>
      <c r="N1388" s="305">
        <v>44979</v>
      </c>
      <c r="O1388" s="305">
        <v>44927</v>
      </c>
      <c r="P1388" s="302" t="s">
        <v>1388</v>
      </c>
    </row>
    <row r="1389" spans="1:16">
      <c r="A1389" s="303">
        <v>0</v>
      </c>
      <c r="B1389" s="303">
        <v>429250.98</v>
      </c>
      <c r="C1389" s="303">
        <v>20647.040818156802</v>
      </c>
      <c r="D1389" s="304">
        <f t="shared" si="21"/>
        <v>408603.93918184319</v>
      </c>
      <c r="E1389" s="305">
        <v>45992</v>
      </c>
      <c r="F1389" s="302" t="s">
        <v>69</v>
      </c>
      <c r="G1389" s="302" t="s">
        <v>70</v>
      </c>
      <c r="H1389" s="302" t="s">
        <v>1384</v>
      </c>
      <c r="I1389" s="302" t="s">
        <v>141</v>
      </c>
      <c r="J1389" s="302">
        <v>135300</v>
      </c>
      <c r="K1389" s="302" t="s">
        <v>147</v>
      </c>
      <c r="L1389" s="302">
        <v>37567955</v>
      </c>
      <c r="M1389" s="302" t="s">
        <v>1393</v>
      </c>
      <c r="N1389" s="305">
        <v>44979</v>
      </c>
      <c r="O1389" s="305">
        <v>44958</v>
      </c>
      <c r="P1389" s="302" t="s">
        <v>1388</v>
      </c>
    </row>
    <row r="1390" spans="1:16">
      <c r="A1390" s="303">
        <v>0</v>
      </c>
      <c r="B1390" s="303">
        <v>457348.06</v>
      </c>
      <c r="C1390" s="303">
        <v>21998.5148616896</v>
      </c>
      <c r="D1390" s="304">
        <f t="shared" si="21"/>
        <v>435349.54513831041</v>
      </c>
      <c r="E1390" s="305">
        <v>45992</v>
      </c>
      <c r="F1390" s="302" t="s">
        <v>69</v>
      </c>
      <c r="G1390" s="302" t="s">
        <v>70</v>
      </c>
      <c r="H1390" s="302" t="s">
        <v>1384</v>
      </c>
      <c r="I1390" s="302" t="s">
        <v>141</v>
      </c>
      <c r="J1390" s="302">
        <v>135300</v>
      </c>
      <c r="K1390" s="302" t="s">
        <v>148</v>
      </c>
      <c r="L1390" s="302">
        <v>37567958</v>
      </c>
      <c r="M1390" s="302" t="s">
        <v>1394</v>
      </c>
      <c r="N1390" s="305">
        <v>44979</v>
      </c>
      <c r="O1390" s="305">
        <v>44958</v>
      </c>
      <c r="P1390" s="302" t="s">
        <v>1388</v>
      </c>
    </row>
    <row r="1391" spans="1:16">
      <c r="A1391" s="303">
        <v>0</v>
      </c>
      <c r="B1391" s="303">
        <v>0</v>
      </c>
      <c r="C1391" s="303">
        <v>0</v>
      </c>
      <c r="D1391" s="304">
        <f t="shared" si="21"/>
        <v>0</v>
      </c>
      <c r="E1391" s="305">
        <v>45992</v>
      </c>
      <c r="F1391" s="302" t="s">
        <v>69</v>
      </c>
      <c r="G1391" s="302" t="s">
        <v>70</v>
      </c>
      <c r="H1391" s="302" t="s">
        <v>1384</v>
      </c>
      <c r="I1391" s="302" t="s">
        <v>141</v>
      </c>
      <c r="J1391" s="302">
        <v>135300</v>
      </c>
      <c r="K1391" s="302" t="s">
        <v>150</v>
      </c>
      <c r="L1391" s="302">
        <v>37567940</v>
      </c>
      <c r="M1391" s="302" t="s">
        <v>1395</v>
      </c>
      <c r="N1391" s="305">
        <v>44979</v>
      </c>
      <c r="O1391" s="305">
        <v>44927</v>
      </c>
      <c r="P1391" s="302" t="s">
        <v>1388</v>
      </c>
    </row>
    <row r="1392" spans="1:16">
      <c r="A1392" s="303">
        <v>0</v>
      </c>
      <c r="B1392" s="303">
        <v>36410.270000000004</v>
      </c>
      <c r="C1392" s="303">
        <v>1751.3398126431998</v>
      </c>
      <c r="D1392" s="304">
        <f t="shared" si="21"/>
        <v>34658.930187356804</v>
      </c>
      <c r="E1392" s="305">
        <v>45992</v>
      </c>
      <c r="F1392" s="302" t="s">
        <v>69</v>
      </c>
      <c r="G1392" s="302" t="s">
        <v>70</v>
      </c>
      <c r="H1392" s="302" t="s">
        <v>1384</v>
      </c>
      <c r="I1392" s="302" t="s">
        <v>141</v>
      </c>
      <c r="J1392" s="302">
        <v>135300</v>
      </c>
      <c r="K1392" s="302" t="s">
        <v>151</v>
      </c>
      <c r="L1392" s="302">
        <v>37567922</v>
      </c>
      <c r="M1392" s="302" t="s">
        <v>1396</v>
      </c>
      <c r="N1392" s="305">
        <v>44979</v>
      </c>
      <c r="O1392" s="305">
        <v>44927</v>
      </c>
      <c r="P1392" s="302" t="s">
        <v>1388</v>
      </c>
    </row>
    <row r="1393" spans="1:16">
      <c r="A1393" s="303">
        <v>0</v>
      </c>
      <c r="B1393" s="303">
        <v>96073.39</v>
      </c>
      <c r="C1393" s="303">
        <v>4621.1454307424001</v>
      </c>
      <c r="D1393" s="304">
        <f t="shared" si="21"/>
        <v>91452.2445692576</v>
      </c>
      <c r="E1393" s="305">
        <v>45992</v>
      </c>
      <c r="F1393" s="302" t="s">
        <v>69</v>
      </c>
      <c r="G1393" s="302" t="s">
        <v>70</v>
      </c>
      <c r="H1393" s="302" t="s">
        <v>1384</v>
      </c>
      <c r="I1393" s="302" t="s">
        <v>141</v>
      </c>
      <c r="J1393" s="302">
        <v>135300</v>
      </c>
      <c r="K1393" s="302" t="s">
        <v>152</v>
      </c>
      <c r="L1393" s="302">
        <v>37567949</v>
      </c>
      <c r="M1393" s="302" t="s">
        <v>1397</v>
      </c>
      <c r="N1393" s="305">
        <v>44979</v>
      </c>
      <c r="O1393" s="305">
        <v>44927</v>
      </c>
      <c r="P1393" s="302" t="s">
        <v>1388</v>
      </c>
    </row>
    <row r="1394" spans="1:16">
      <c r="A1394" s="303">
        <v>0</v>
      </c>
      <c r="B1394" s="303">
        <v>313648.61</v>
      </c>
      <c r="C1394" s="303">
        <v>15086.548324777601</v>
      </c>
      <c r="D1394" s="304">
        <f t="shared" si="21"/>
        <v>298562.06167522236</v>
      </c>
      <c r="E1394" s="305">
        <v>45992</v>
      </c>
      <c r="F1394" s="302" t="s">
        <v>69</v>
      </c>
      <c r="G1394" s="302" t="s">
        <v>70</v>
      </c>
      <c r="H1394" s="302" t="s">
        <v>1384</v>
      </c>
      <c r="I1394" s="302" t="s">
        <v>141</v>
      </c>
      <c r="J1394" s="302">
        <v>135300</v>
      </c>
      <c r="K1394" s="302" t="s">
        <v>153</v>
      </c>
      <c r="L1394" s="302">
        <v>37568041</v>
      </c>
      <c r="M1394" s="302" t="s">
        <v>1398</v>
      </c>
      <c r="N1394" s="305">
        <v>44979</v>
      </c>
      <c r="O1394" s="305">
        <v>44958</v>
      </c>
      <c r="P1394" s="302" t="s">
        <v>1388</v>
      </c>
    </row>
    <row r="1395" spans="1:16">
      <c r="A1395" s="303">
        <v>0</v>
      </c>
      <c r="B1395" s="303">
        <v>0</v>
      </c>
      <c r="C1395" s="303">
        <v>0</v>
      </c>
      <c r="D1395" s="304">
        <f t="shared" si="21"/>
        <v>0</v>
      </c>
      <c r="E1395" s="305">
        <v>45992</v>
      </c>
      <c r="F1395" s="302" t="s">
        <v>69</v>
      </c>
      <c r="G1395" s="302" t="s">
        <v>70</v>
      </c>
      <c r="H1395" s="302" t="s">
        <v>1384</v>
      </c>
      <c r="I1395" s="302" t="s">
        <v>141</v>
      </c>
      <c r="J1395" s="302">
        <v>135300</v>
      </c>
      <c r="K1395" s="302" t="s">
        <v>84</v>
      </c>
      <c r="L1395" s="302">
        <v>36786018</v>
      </c>
      <c r="M1395" s="302" t="s">
        <v>1399</v>
      </c>
      <c r="N1395" s="305">
        <v>44979</v>
      </c>
      <c r="O1395" s="305">
        <v>44958</v>
      </c>
      <c r="P1395" s="302" t="s">
        <v>1388</v>
      </c>
    </row>
    <row r="1396" spans="1:16">
      <c r="A1396" s="303">
        <v>0</v>
      </c>
      <c r="B1396" s="303">
        <v>0</v>
      </c>
      <c r="C1396" s="303">
        <v>0</v>
      </c>
      <c r="D1396" s="304">
        <f t="shared" si="21"/>
        <v>0</v>
      </c>
      <c r="E1396" s="305">
        <v>45992</v>
      </c>
      <c r="F1396" s="302" t="s">
        <v>69</v>
      </c>
      <c r="G1396" s="302" t="s">
        <v>70</v>
      </c>
      <c r="H1396" s="302" t="s">
        <v>1384</v>
      </c>
      <c r="I1396" s="302" t="s">
        <v>141</v>
      </c>
      <c r="J1396" s="302">
        <v>135300</v>
      </c>
      <c r="K1396" s="302" t="s">
        <v>84</v>
      </c>
      <c r="L1396" s="302">
        <v>36933373</v>
      </c>
      <c r="M1396" s="302" t="s">
        <v>1399</v>
      </c>
      <c r="N1396" s="305">
        <v>44979</v>
      </c>
      <c r="O1396" s="305">
        <v>44986</v>
      </c>
      <c r="P1396" s="302" t="s">
        <v>1388</v>
      </c>
    </row>
    <row r="1397" spans="1:16">
      <c r="A1397" s="303">
        <v>0</v>
      </c>
      <c r="B1397" s="303">
        <v>47775.43</v>
      </c>
      <c r="C1397" s="303">
        <v>2298.0058270688</v>
      </c>
      <c r="D1397" s="304">
        <f t="shared" si="21"/>
        <v>45477.424172931198</v>
      </c>
      <c r="E1397" s="305">
        <v>45992</v>
      </c>
      <c r="F1397" s="302" t="s">
        <v>69</v>
      </c>
      <c r="G1397" s="302" t="s">
        <v>70</v>
      </c>
      <c r="H1397" s="302" t="s">
        <v>1384</v>
      </c>
      <c r="I1397" s="302" t="s">
        <v>141</v>
      </c>
      <c r="J1397" s="302">
        <v>135300</v>
      </c>
      <c r="K1397" s="302" t="s">
        <v>154</v>
      </c>
      <c r="L1397" s="302">
        <v>37567961</v>
      </c>
      <c r="M1397" s="302" t="s">
        <v>1400</v>
      </c>
      <c r="N1397" s="305">
        <v>44979</v>
      </c>
      <c r="O1397" s="305">
        <v>44958</v>
      </c>
      <c r="P1397" s="302" t="s">
        <v>1388</v>
      </c>
    </row>
    <row r="1398" spans="1:16">
      <c r="A1398" s="303">
        <v>0</v>
      </c>
      <c r="B1398" s="303">
        <v>36785.19</v>
      </c>
      <c r="C1398" s="303">
        <v>1769.3735246304002</v>
      </c>
      <c r="D1398" s="304">
        <f t="shared" si="21"/>
        <v>35015.816475369604</v>
      </c>
      <c r="E1398" s="305">
        <v>45992</v>
      </c>
      <c r="F1398" s="302" t="s">
        <v>69</v>
      </c>
      <c r="G1398" s="302" t="s">
        <v>70</v>
      </c>
      <c r="H1398" s="302" t="s">
        <v>1384</v>
      </c>
      <c r="I1398" s="302" t="s">
        <v>141</v>
      </c>
      <c r="J1398" s="302">
        <v>135300</v>
      </c>
      <c r="K1398" s="302" t="s">
        <v>155</v>
      </c>
      <c r="L1398" s="302">
        <v>37567967</v>
      </c>
      <c r="M1398" s="302" t="s">
        <v>1401</v>
      </c>
      <c r="N1398" s="305">
        <v>44979</v>
      </c>
      <c r="O1398" s="305">
        <v>44958</v>
      </c>
      <c r="P1398" s="302" t="s">
        <v>1388</v>
      </c>
    </row>
    <row r="1399" spans="1:16">
      <c r="A1399" s="303">
        <v>12</v>
      </c>
      <c r="B1399" s="303">
        <v>42447.91</v>
      </c>
      <c r="C1399" s="303">
        <v>2041.7512626656001</v>
      </c>
      <c r="D1399" s="304">
        <f t="shared" si="21"/>
        <v>40406.158737334401</v>
      </c>
      <c r="E1399" s="305">
        <v>45992</v>
      </c>
      <c r="F1399" s="302" t="s">
        <v>69</v>
      </c>
      <c r="G1399" s="302" t="s">
        <v>70</v>
      </c>
      <c r="H1399" s="302" t="s">
        <v>1384</v>
      </c>
      <c r="I1399" s="302" t="s">
        <v>141</v>
      </c>
      <c r="J1399" s="302">
        <v>135300</v>
      </c>
      <c r="K1399" s="302" t="s">
        <v>155</v>
      </c>
      <c r="L1399" s="302">
        <v>37567978</v>
      </c>
      <c r="M1399" s="302" t="s">
        <v>1402</v>
      </c>
      <c r="N1399" s="305">
        <v>44979</v>
      </c>
      <c r="O1399" s="305">
        <v>44958</v>
      </c>
      <c r="P1399" s="302" t="s">
        <v>1388</v>
      </c>
    </row>
    <row r="1400" spans="1:16">
      <c r="A1400" s="303">
        <v>4</v>
      </c>
      <c r="B1400" s="303">
        <v>34820.550000000003</v>
      </c>
      <c r="C1400" s="303">
        <v>1674.8740262880001</v>
      </c>
      <c r="D1400" s="304">
        <f t="shared" si="21"/>
        <v>33145.675973712001</v>
      </c>
      <c r="E1400" s="305">
        <v>45992</v>
      </c>
      <c r="F1400" s="302" t="s">
        <v>69</v>
      </c>
      <c r="G1400" s="302" t="s">
        <v>70</v>
      </c>
      <c r="H1400" s="302" t="s">
        <v>1384</v>
      </c>
      <c r="I1400" s="302" t="s">
        <v>141</v>
      </c>
      <c r="J1400" s="302">
        <v>135300</v>
      </c>
      <c r="K1400" s="302" t="s">
        <v>155</v>
      </c>
      <c r="L1400" s="302">
        <v>37567975</v>
      </c>
      <c r="M1400" s="302" t="s">
        <v>1405</v>
      </c>
      <c r="N1400" s="305">
        <v>44979</v>
      </c>
      <c r="O1400" s="305">
        <v>44958</v>
      </c>
      <c r="P1400" s="302" t="s">
        <v>1388</v>
      </c>
    </row>
    <row r="1401" spans="1:16">
      <c r="A1401" s="303">
        <v>1</v>
      </c>
      <c r="B1401" s="303">
        <v>3537.31</v>
      </c>
      <c r="C1401" s="303">
        <v>170.14517696960002</v>
      </c>
      <c r="D1401" s="304">
        <f t="shared" si="21"/>
        <v>3367.1648230303999</v>
      </c>
      <c r="E1401" s="305">
        <v>45992</v>
      </c>
      <c r="F1401" s="302" t="s">
        <v>69</v>
      </c>
      <c r="G1401" s="302" t="s">
        <v>70</v>
      </c>
      <c r="H1401" s="302" t="s">
        <v>1384</v>
      </c>
      <c r="I1401" s="302" t="s">
        <v>141</v>
      </c>
      <c r="J1401" s="302">
        <v>135300</v>
      </c>
      <c r="K1401" s="302" t="s">
        <v>155</v>
      </c>
      <c r="L1401" s="302">
        <v>37567990</v>
      </c>
      <c r="M1401" s="302" t="s">
        <v>1404</v>
      </c>
      <c r="N1401" s="305">
        <v>44979</v>
      </c>
      <c r="O1401" s="305">
        <v>44958</v>
      </c>
      <c r="P1401" s="302" t="s">
        <v>1388</v>
      </c>
    </row>
    <row r="1402" spans="1:16">
      <c r="A1402" s="303">
        <v>12</v>
      </c>
      <c r="B1402" s="303">
        <v>42447.91</v>
      </c>
      <c r="C1402" s="303">
        <v>2041.7512626656001</v>
      </c>
      <c r="D1402" s="304">
        <f t="shared" si="21"/>
        <v>40406.158737334401</v>
      </c>
      <c r="E1402" s="305">
        <v>45992</v>
      </c>
      <c r="F1402" s="302" t="s">
        <v>69</v>
      </c>
      <c r="G1402" s="302" t="s">
        <v>70</v>
      </c>
      <c r="H1402" s="302" t="s">
        <v>1384</v>
      </c>
      <c r="I1402" s="302" t="s">
        <v>141</v>
      </c>
      <c r="J1402" s="302">
        <v>135300</v>
      </c>
      <c r="K1402" s="302" t="s">
        <v>155</v>
      </c>
      <c r="L1402" s="302">
        <v>37567984</v>
      </c>
      <c r="M1402" s="302" t="s">
        <v>1403</v>
      </c>
      <c r="N1402" s="305">
        <v>44979</v>
      </c>
      <c r="O1402" s="305">
        <v>44958</v>
      </c>
      <c r="P1402" s="302" t="s">
        <v>1388</v>
      </c>
    </row>
    <row r="1403" spans="1:16">
      <c r="A1403" s="303">
        <v>7</v>
      </c>
      <c r="B1403" s="303">
        <v>24761.279999999999</v>
      </c>
      <c r="C1403" s="303">
        <v>1191.0215298047999</v>
      </c>
      <c r="D1403" s="304">
        <f t="shared" si="21"/>
        <v>23570.2584701952</v>
      </c>
      <c r="E1403" s="305">
        <v>45992</v>
      </c>
      <c r="F1403" s="302" t="s">
        <v>69</v>
      </c>
      <c r="G1403" s="302" t="s">
        <v>70</v>
      </c>
      <c r="H1403" s="302" t="s">
        <v>1384</v>
      </c>
      <c r="I1403" s="302" t="s">
        <v>141</v>
      </c>
      <c r="J1403" s="302">
        <v>135300</v>
      </c>
      <c r="K1403" s="302" t="s">
        <v>155</v>
      </c>
      <c r="L1403" s="302">
        <v>37567970</v>
      </c>
      <c r="M1403" s="302" t="s">
        <v>1407</v>
      </c>
      <c r="N1403" s="305">
        <v>44979</v>
      </c>
      <c r="O1403" s="305">
        <v>44958</v>
      </c>
      <c r="P1403" s="302" t="s">
        <v>1388</v>
      </c>
    </row>
    <row r="1404" spans="1:16">
      <c r="A1404" s="303">
        <v>0</v>
      </c>
      <c r="B1404" s="303">
        <v>7440.64</v>
      </c>
      <c r="C1404" s="303">
        <v>357.89597450240001</v>
      </c>
      <c r="D1404" s="304">
        <f t="shared" si="21"/>
        <v>7082.7440254976</v>
      </c>
      <c r="E1404" s="305">
        <v>45992</v>
      </c>
      <c r="F1404" s="302" t="s">
        <v>69</v>
      </c>
      <c r="G1404" s="302" t="s">
        <v>70</v>
      </c>
      <c r="H1404" s="302" t="s">
        <v>1384</v>
      </c>
      <c r="I1404" s="302" t="s">
        <v>141</v>
      </c>
      <c r="J1404" s="302">
        <v>135300</v>
      </c>
      <c r="K1404" s="302" t="s">
        <v>155</v>
      </c>
      <c r="L1404" s="302">
        <v>37567993</v>
      </c>
      <c r="M1404" s="302" t="s">
        <v>1409</v>
      </c>
      <c r="N1404" s="305">
        <v>44979</v>
      </c>
      <c r="O1404" s="305">
        <v>44958</v>
      </c>
      <c r="P1404" s="302" t="s">
        <v>1388</v>
      </c>
    </row>
    <row r="1405" spans="1:16">
      <c r="A1405" s="303">
        <v>4</v>
      </c>
      <c r="B1405" s="303">
        <v>14149.31</v>
      </c>
      <c r="C1405" s="303">
        <v>680.58407488960006</v>
      </c>
      <c r="D1405" s="304">
        <f t="shared" si="21"/>
        <v>13468.725925110399</v>
      </c>
      <c r="E1405" s="305">
        <v>45992</v>
      </c>
      <c r="F1405" s="302" t="s">
        <v>69</v>
      </c>
      <c r="G1405" s="302" t="s">
        <v>70</v>
      </c>
      <c r="H1405" s="302" t="s">
        <v>1384</v>
      </c>
      <c r="I1405" s="302" t="s">
        <v>141</v>
      </c>
      <c r="J1405" s="302">
        <v>135300</v>
      </c>
      <c r="K1405" s="302" t="s">
        <v>155</v>
      </c>
      <c r="L1405" s="302">
        <v>37567981</v>
      </c>
      <c r="M1405" s="302" t="s">
        <v>1406</v>
      </c>
      <c r="N1405" s="305">
        <v>44979</v>
      </c>
      <c r="O1405" s="305">
        <v>44958</v>
      </c>
      <c r="P1405" s="302" t="s">
        <v>1388</v>
      </c>
    </row>
    <row r="1406" spans="1:16">
      <c r="A1406" s="303">
        <v>0</v>
      </c>
      <c r="B1406" s="303">
        <v>14996.23</v>
      </c>
      <c r="C1406" s="303">
        <v>721.32106239680002</v>
      </c>
      <c r="D1406" s="304">
        <f t="shared" si="21"/>
        <v>14274.908937603199</v>
      </c>
      <c r="E1406" s="305">
        <v>45992</v>
      </c>
      <c r="F1406" s="302" t="s">
        <v>69</v>
      </c>
      <c r="G1406" s="302" t="s">
        <v>70</v>
      </c>
      <c r="H1406" s="302" t="s">
        <v>1384</v>
      </c>
      <c r="I1406" s="302" t="s">
        <v>141</v>
      </c>
      <c r="J1406" s="302">
        <v>135300</v>
      </c>
      <c r="K1406" s="302" t="s">
        <v>155</v>
      </c>
      <c r="L1406" s="302">
        <v>37567996</v>
      </c>
      <c r="M1406" s="302" t="s">
        <v>1410</v>
      </c>
      <c r="N1406" s="305">
        <v>44979</v>
      </c>
      <c r="O1406" s="305">
        <v>44958</v>
      </c>
      <c r="P1406" s="302" t="s">
        <v>1388</v>
      </c>
    </row>
    <row r="1407" spans="1:16">
      <c r="A1407" s="303">
        <v>24</v>
      </c>
      <c r="B1407" s="303">
        <v>84895.81</v>
      </c>
      <c r="C1407" s="303">
        <v>4083.5020443295998</v>
      </c>
      <c r="D1407" s="304">
        <f t="shared" si="21"/>
        <v>80812.307955670403</v>
      </c>
      <c r="E1407" s="305">
        <v>45992</v>
      </c>
      <c r="F1407" s="302" t="s">
        <v>69</v>
      </c>
      <c r="G1407" s="302" t="s">
        <v>70</v>
      </c>
      <c r="H1407" s="302" t="s">
        <v>1384</v>
      </c>
      <c r="I1407" s="302" t="s">
        <v>141</v>
      </c>
      <c r="J1407" s="302">
        <v>135300</v>
      </c>
      <c r="K1407" s="302" t="s">
        <v>155</v>
      </c>
      <c r="L1407" s="302">
        <v>37567987</v>
      </c>
      <c r="M1407" s="302" t="s">
        <v>1408</v>
      </c>
      <c r="N1407" s="305">
        <v>44979</v>
      </c>
      <c r="O1407" s="305">
        <v>44958</v>
      </c>
      <c r="P1407" s="302" t="s">
        <v>1388</v>
      </c>
    </row>
    <row r="1408" spans="1:16">
      <c r="A1408" s="303">
        <v>0</v>
      </c>
      <c r="B1408" s="303">
        <v>22363.71</v>
      </c>
      <c r="C1408" s="303">
        <v>1075.6980291936</v>
      </c>
      <c r="D1408" s="304">
        <f t="shared" si="21"/>
        <v>21288.011970806398</v>
      </c>
      <c r="E1408" s="305">
        <v>45992</v>
      </c>
      <c r="F1408" s="302" t="s">
        <v>69</v>
      </c>
      <c r="G1408" s="302" t="s">
        <v>70</v>
      </c>
      <c r="H1408" s="302" t="s">
        <v>1384</v>
      </c>
      <c r="I1408" s="302" t="s">
        <v>141</v>
      </c>
      <c r="J1408" s="302">
        <v>135300</v>
      </c>
      <c r="K1408" s="302" t="s">
        <v>156</v>
      </c>
      <c r="L1408" s="302">
        <v>37567964</v>
      </c>
      <c r="M1408" s="302" t="s">
        <v>1411</v>
      </c>
      <c r="N1408" s="305">
        <v>44979</v>
      </c>
      <c r="O1408" s="305">
        <v>44958</v>
      </c>
      <c r="P1408" s="302" t="s">
        <v>1388</v>
      </c>
    </row>
    <row r="1409" spans="1:16">
      <c r="A1409" s="303">
        <v>0</v>
      </c>
      <c r="B1409" s="303">
        <v>125264.58</v>
      </c>
      <c r="C1409" s="303">
        <v>6025.2463403328002</v>
      </c>
      <c r="D1409" s="304">
        <f t="shared" si="21"/>
        <v>119239.3336596672</v>
      </c>
      <c r="E1409" s="305">
        <v>45992</v>
      </c>
      <c r="F1409" s="302" t="s">
        <v>69</v>
      </c>
      <c r="G1409" s="302" t="s">
        <v>70</v>
      </c>
      <c r="H1409" s="302" t="s">
        <v>1384</v>
      </c>
      <c r="I1409" s="302" t="s">
        <v>141</v>
      </c>
      <c r="J1409" s="302">
        <v>135300</v>
      </c>
      <c r="K1409" s="302" t="s">
        <v>157</v>
      </c>
      <c r="L1409" s="302">
        <v>37567928</v>
      </c>
      <c r="M1409" s="302" t="s">
        <v>1412</v>
      </c>
      <c r="N1409" s="305">
        <v>44979</v>
      </c>
      <c r="O1409" s="305">
        <v>44927</v>
      </c>
      <c r="P1409" s="302" t="s">
        <v>1388</v>
      </c>
    </row>
    <row r="1410" spans="1:16">
      <c r="A1410" s="303">
        <v>0</v>
      </c>
      <c r="B1410" s="303">
        <v>71032.3</v>
      </c>
      <c r="C1410" s="303">
        <v>3416.6649951679997</v>
      </c>
      <c r="D1410" s="304">
        <f t="shared" si="21"/>
        <v>67615.635004832002</v>
      </c>
      <c r="E1410" s="305">
        <v>45992</v>
      </c>
      <c r="F1410" s="302" t="s">
        <v>69</v>
      </c>
      <c r="G1410" s="302" t="s">
        <v>70</v>
      </c>
      <c r="H1410" s="302" t="s">
        <v>1384</v>
      </c>
      <c r="I1410" s="302" t="s">
        <v>141</v>
      </c>
      <c r="J1410" s="302">
        <v>135300</v>
      </c>
      <c r="K1410" s="302" t="s">
        <v>158</v>
      </c>
      <c r="L1410" s="302">
        <v>37568002</v>
      </c>
      <c r="M1410" s="302" t="s">
        <v>1413</v>
      </c>
      <c r="N1410" s="305">
        <v>44979</v>
      </c>
      <c r="O1410" s="305">
        <v>44958</v>
      </c>
      <c r="P1410" s="302" t="s">
        <v>1388</v>
      </c>
    </row>
    <row r="1411" spans="1:16">
      <c r="A1411" s="303">
        <v>17</v>
      </c>
      <c r="B1411" s="303">
        <v>26055.18</v>
      </c>
      <c r="C1411" s="303">
        <v>1253.2583268287999</v>
      </c>
      <c r="D1411" s="304">
        <f t="shared" ref="D1411:D1474" si="22">+B1411-C1411</f>
        <v>24801.9216731712</v>
      </c>
      <c r="E1411" s="305">
        <v>45992</v>
      </c>
      <c r="F1411" s="302" t="s">
        <v>69</v>
      </c>
      <c r="G1411" s="302" t="s">
        <v>70</v>
      </c>
      <c r="H1411" s="302" t="s">
        <v>1384</v>
      </c>
      <c r="I1411" s="302" t="s">
        <v>141</v>
      </c>
      <c r="J1411" s="302">
        <v>135300</v>
      </c>
      <c r="K1411" s="302" t="s">
        <v>159</v>
      </c>
      <c r="L1411" s="302">
        <v>37568035</v>
      </c>
      <c r="M1411" s="302" t="s">
        <v>1414</v>
      </c>
      <c r="N1411" s="305">
        <v>44979</v>
      </c>
      <c r="O1411" s="305">
        <v>44958</v>
      </c>
      <c r="P1411" s="302" t="s">
        <v>1388</v>
      </c>
    </row>
    <row r="1412" spans="1:16">
      <c r="A1412" s="303">
        <v>0</v>
      </c>
      <c r="B1412" s="303">
        <v>0</v>
      </c>
      <c r="C1412" s="303">
        <v>0</v>
      </c>
      <c r="D1412" s="304">
        <f t="shared" si="22"/>
        <v>0</v>
      </c>
      <c r="E1412" s="305">
        <v>45992</v>
      </c>
      <c r="F1412" s="302" t="s">
        <v>69</v>
      </c>
      <c r="G1412" s="302" t="s">
        <v>70</v>
      </c>
      <c r="H1412" s="302" t="s">
        <v>1384</v>
      </c>
      <c r="I1412" s="302" t="s">
        <v>141</v>
      </c>
      <c r="J1412" s="302">
        <v>135300</v>
      </c>
      <c r="K1412" s="302" t="s">
        <v>160</v>
      </c>
      <c r="L1412" s="302">
        <v>37567934</v>
      </c>
      <c r="M1412" s="302" t="s">
        <v>1415</v>
      </c>
      <c r="N1412" s="305">
        <v>44979</v>
      </c>
      <c r="O1412" s="305">
        <v>44927</v>
      </c>
      <c r="P1412" s="302" t="s">
        <v>1388</v>
      </c>
    </row>
    <row r="1413" spans="1:16">
      <c r="A1413" s="303">
        <v>0</v>
      </c>
      <c r="B1413" s="303">
        <v>0</v>
      </c>
      <c r="C1413" s="303">
        <v>0</v>
      </c>
      <c r="D1413" s="304">
        <f t="shared" si="22"/>
        <v>0</v>
      </c>
      <c r="E1413" s="305">
        <v>45992</v>
      </c>
      <c r="F1413" s="302" t="s">
        <v>69</v>
      </c>
      <c r="G1413" s="302" t="s">
        <v>70</v>
      </c>
      <c r="H1413" s="302" t="s">
        <v>1384</v>
      </c>
      <c r="I1413" s="302" t="s">
        <v>141</v>
      </c>
      <c r="J1413" s="302">
        <v>135300</v>
      </c>
      <c r="K1413" s="302" t="s">
        <v>161</v>
      </c>
      <c r="L1413" s="302">
        <v>37567943</v>
      </c>
      <c r="M1413" s="302" t="s">
        <v>1416</v>
      </c>
      <c r="N1413" s="305">
        <v>44979</v>
      </c>
      <c r="O1413" s="305">
        <v>44927</v>
      </c>
      <c r="P1413" s="302" t="s">
        <v>1388</v>
      </c>
    </row>
    <row r="1414" spans="1:16">
      <c r="A1414" s="303">
        <v>0</v>
      </c>
      <c r="B1414" s="303">
        <v>2642.36</v>
      </c>
      <c r="C1414" s="303">
        <v>127.09793877760001</v>
      </c>
      <c r="D1414" s="304">
        <f t="shared" si="22"/>
        <v>2515.2620612224</v>
      </c>
      <c r="E1414" s="305">
        <v>45992</v>
      </c>
      <c r="F1414" s="302" t="s">
        <v>69</v>
      </c>
      <c r="G1414" s="302" t="s">
        <v>70</v>
      </c>
      <c r="H1414" s="302" t="s">
        <v>1384</v>
      </c>
      <c r="I1414" s="302" t="s">
        <v>141</v>
      </c>
      <c r="J1414" s="302">
        <v>135300</v>
      </c>
      <c r="K1414" s="302" t="s">
        <v>162</v>
      </c>
      <c r="L1414" s="302">
        <v>37568038</v>
      </c>
      <c r="M1414" s="302" t="s">
        <v>1417</v>
      </c>
      <c r="N1414" s="305">
        <v>44979</v>
      </c>
      <c r="O1414" s="305">
        <v>44958</v>
      </c>
      <c r="P1414" s="302" t="s">
        <v>1388</v>
      </c>
    </row>
    <row r="1415" spans="1:16">
      <c r="A1415" s="303">
        <v>0</v>
      </c>
      <c r="B1415" s="303">
        <v>151389.08000000002</v>
      </c>
      <c r="C1415" s="303">
        <v>7281.8389702528002</v>
      </c>
      <c r="D1415" s="304">
        <f t="shared" si="22"/>
        <v>144107.24102974721</v>
      </c>
      <c r="E1415" s="305">
        <v>45992</v>
      </c>
      <c r="F1415" s="302" t="s">
        <v>69</v>
      </c>
      <c r="G1415" s="302" t="s">
        <v>70</v>
      </c>
      <c r="H1415" s="302" t="s">
        <v>1384</v>
      </c>
      <c r="I1415" s="302" t="s">
        <v>141</v>
      </c>
      <c r="J1415" s="302">
        <v>135300</v>
      </c>
      <c r="K1415" s="302" t="s">
        <v>163</v>
      </c>
      <c r="L1415" s="302">
        <v>37568005</v>
      </c>
      <c r="M1415" s="302" t="s">
        <v>1418</v>
      </c>
      <c r="N1415" s="305">
        <v>44979</v>
      </c>
      <c r="O1415" s="305">
        <v>44958</v>
      </c>
      <c r="P1415" s="302" t="s">
        <v>1388</v>
      </c>
    </row>
    <row r="1416" spans="1:16">
      <c r="A1416" s="303">
        <v>12</v>
      </c>
      <c r="B1416" s="303">
        <v>67195.360000000001</v>
      </c>
      <c r="C1416" s="303">
        <v>3232.1075672575998</v>
      </c>
      <c r="D1416" s="304">
        <f t="shared" si="22"/>
        <v>63963.252432742403</v>
      </c>
      <c r="E1416" s="305">
        <v>45992</v>
      </c>
      <c r="F1416" s="302" t="s">
        <v>69</v>
      </c>
      <c r="G1416" s="302" t="s">
        <v>70</v>
      </c>
      <c r="H1416" s="302" t="s">
        <v>1384</v>
      </c>
      <c r="I1416" s="302" t="s">
        <v>141</v>
      </c>
      <c r="J1416" s="302">
        <v>135300</v>
      </c>
      <c r="K1416" s="302" t="s">
        <v>164</v>
      </c>
      <c r="L1416" s="302">
        <v>37568017</v>
      </c>
      <c r="M1416" s="302" t="s">
        <v>1422</v>
      </c>
      <c r="N1416" s="305">
        <v>44979</v>
      </c>
      <c r="O1416" s="305">
        <v>44958</v>
      </c>
      <c r="P1416" s="302" t="s">
        <v>1388</v>
      </c>
    </row>
    <row r="1417" spans="1:16">
      <c r="A1417" s="303">
        <v>6</v>
      </c>
      <c r="B1417" s="303">
        <v>21232.240000000002</v>
      </c>
      <c r="C1417" s="303">
        <v>1021.2741411584</v>
      </c>
      <c r="D1417" s="304">
        <f t="shared" si="22"/>
        <v>20210.965858841602</v>
      </c>
      <c r="E1417" s="305">
        <v>45992</v>
      </c>
      <c r="F1417" s="302" t="s">
        <v>69</v>
      </c>
      <c r="G1417" s="302" t="s">
        <v>70</v>
      </c>
      <c r="H1417" s="302" t="s">
        <v>1384</v>
      </c>
      <c r="I1417" s="302" t="s">
        <v>141</v>
      </c>
      <c r="J1417" s="302">
        <v>135300</v>
      </c>
      <c r="K1417" s="302" t="s">
        <v>164</v>
      </c>
      <c r="L1417" s="302">
        <v>37568008</v>
      </c>
      <c r="M1417" s="302" t="s">
        <v>1427</v>
      </c>
      <c r="N1417" s="305">
        <v>44979</v>
      </c>
      <c r="O1417" s="305">
        <v>44958</v>
      </c>
      <c r="P1417" s="302" t="s">
        <v>1388</v>
      </c>
    </row>
    <row r="1418" spans="1:16">
      <c r="A1418" s="303">
        <v>2</v>
      </c>
      <c r="B1418" s="303">
        <v>12988.630000000001</v>
      </c>
      <c r="C1418" s="303">
        <v>624.75518118080004</v>
      </c>
      <c r="D1418" s="304">
        <f t="shared" si="22"/>
        <v>12363.8748188192</v>
      </c>
      <c r="E1418" s="305">
        <v>45992</v>
      </c>
      <c r="F1418" s="302" t="s">
        <v>69</v>
      </c>
      <c r="G1418" s="302" t="s">
        <v>70</v>
      </c>
      <c r="H1418" s="302" t="s">
        <v>1384</v>
      </c>
      <c r="I1418" s="302" t="s">
        <v>141</v>
      </c>
      <c r="J1418" s="302">
        <v>135300</v>
      </c>
      <c r="K1418" s="302" t="s">
        <v>164</v>
      </c>
      <c r="L1418" s="302">
        <v>37568011</v>
      </c>
      <c r="M1418" s="302" t="s">
        <v>1421</v>
      </c>
      <c r="N1418" s="305">
        <v>44979</v>
      </c>
      <c r="O1418" s="305">
        <v>44958</v>
      </c>
      <c r="P1418" s="302" t="s">
        <v>1388</v>
      </c>
    </row>
    <row r="1419" spans="1:16">
      <c r="A1419" s="303">
        <v>2</v>
      </c>
      <c r="B1419" s="303">
        <v>141007.33000000002</v>
      </c>
      <c r="C1419" s="303">
        <v>6782.4751341728006</v>
      </c>
      <c r="D1419" s="304">
        <f t="shared" si="22"/>
        <v>134224.85486582722</v>
      </c>
      <c r="E1419" s="305">
        <v>45992</v>
      </c>
      <c r="F1419" s="302" t="s">
        <v>69</v>
      </c>
      <c r="G1419" s="302" t="s">
        <v>70</v>
      </c>
      <c r="H1419" s="302" t="s">
        <v>1384</v>
      </c>
      <c r="I1419" s="302" t="s">
        <v>141</v>
      </c>
      <c r="J1419" s="302">
        <v>135300</v>
      </c>
      <c r="K1419" s="302" t="s">
        <v>164</v>
      </c>
      <c r="L1419" s="302">
        <v>37568020</v>
      </c>
      <c r="M1419" s="302" t="s">
        <v>1419</v>
      </c>
      <c r="N1419" s="305">
        <v>44979</v>
      </c>
      <c r="O1419" s="305">
        <v>44958</v>
      </c>
      <c r="P1419" s="302" t="s">
        <v>1388</v>
      </c>
    </row>
    <row r="1420" spans="1:16">
      <c r="A1420" s="303">
        <v>0</v>
      </c>
      <c r="B1420" s="303">
        <v>21154.100000000002</v>
      </c>
      <c r="C1420" s="303">
        <v>1017.515594656</v>
      </c>
      <c r="D1420" s="304">
        <f t="shared" si="22"/>
        <v>20136.584405344001</v>
      </c>
      <c r="E1420" s="305">
        <v>45992</v>
      </c>
      <c r="F1420" s="302" t="s">
        <v>69</v>
      </c>
      <c r="G1420" s="302" t="s">
        <v>70</v>
      </c>
      <c r="H1420" s="302" t="s">
        <v>1384</v>
      </c>
      <c r="I1420" s="302" t="s">
        <v>141</v>
      </c>
      <c r="J1420" s="302">
        <v>135300</v>
      </c>
      <c r="K1420" s="302" t="s">
        <v>164</v>
      </c>
      <c r="L1420" s="302">
        <v>37568032</v>
      </c>
      <c r="M1420" s="302" t="s">
        <v>1426</v>
      </c>
      <c r="N1420" s="305">
        <v>44979</v>
      </c>
      <c r="O1420" s="305">
        <v>44958</v>
      </c>
      <c r="P1420" s="302" t="s">
        <v>1388</v>
      </c>
    </row>
    <row r="1421" spans="1:16">
      <c r="A1421" s="303">
        <v>4</v>
      </c>
      <c r="B1421" s="303">
        <v>6383.77</v>
      </c>
      <c r="C1421" s="303">
        <v>307.06035840319998</v>
      </c>
      <c r="D1421" s="304">
        <f t="shared" si="22"/>
        <v>6076.7096415968008</v>
      </c>
      <c r="E1421" s="305">
        <v>45992</v>
      </c>
      <c r="F1421" s="302" t="s">
        <v>69</v>
      </c>
      <c r="G1421" s="302" t="s">
        <v>70</v>
      </c>
      <c r="H1421" s="302" t="s">
        <v>1384</v>
      </c>
      <c r="I1421" s="302" t="s">
        <v>141</v>
      </c>
      <c r="J1421" s="302">
        <v>135300</v>
      </c>
      <c r="K1421" s="302" t="s">
        <v>164</v>
      </c>
      <c r="L1421" s="302">
        <v>37568026</v>
      </c>
      <c r="M1421" s="302" t="s">
        <v>1424</v>
      </c>
      <c r="N1421" s="305">
        <v>44979</v>
      </c>
      <c r="O1421" s="305">
        <v>44958</v>
      </c>
      <c r="P1421" s="302" t="s">
        <v>1388</v>
      </c>
    </row>
    <row r="1422" spans="1:16">
      <c r="A1422" s="303">
        <v>1</v>
      </c>
      <c r="B1422" s="303">
        <v>2822.9500000000003</v>
      </c>
      <c r="C1422" s="303">
        <v>135.784346672</v>
      </c>
      <c r="D1422" s="304">
        <f t="shared" si="22"/>
        <v>2687.1656533280002</v>
      </c>
      <c r="E1422" s="305">
        <v>45992</v>
      </c>
      <c r="F1422" s="302" t="s">
        <v>69</v>
      </c>
      <c r="G1422" s="302" t="s">
        <v>70</v>
      </c>
      <c r="H1422" s="302" t="s">
        <v>1384</v>
      </c>
      <c r="I1422" s="302" t="s">
        <v>141</v>
      </c>
      <c r="J1422" s="302">
        <v>135300</v>
      </c>
      <c r="K1422" s="302" t="s">
        <v>164</v>
      </c>
      <c r="L1422" s="302">
        <v>37568029</v>
      </c>
      <c r="M1422" s="302" t="s">
        <v>1420</v>
      </c>
      <c r="N1422" s="305">
        <v>44979</v>
      </c>
      <c r="O1422" s="305">
        <v>44958</v>
      </c>
      <c r="P1422" s="302" t="s">
        <v>1388</v>
      </c>
    </row>
    <row r="1423" spans="1:16">
      <c r="A1423" s="303">
        <v>12</v>
      </c>
      <c r="B1423" s="303">
        <v>18413.43</v>
      </c>
      <c r="C1423" s="303">
        <v>885.68892914880007</v>
      </c>
      <c r="D1423" s="304">
        <f t="shared" si="22"/>
        <v>17527.7410708512</v>
      </c>
      <c r="E1423" s="305">
        <v>45992</v>
      </c>
      <c r="F1423" s="302" t="s">
        <v>69</v>
      </c>
      <c r="G1423" s="302" t="s">
        <v>70</v>
      </c>
      <c r="H1423" s="302" t="s">
        <v>1384</v>
      </c>
      <c r="I1423" s="302" t="s">
        <v>141</v>
      </c>
      <c r="J1423" s="302">
        <v>135300</v>
      </c>
      <c r="K1423" s="302" t="s">
        <v>164</v>
      </c>
      <c r="L1423" s="302">
        <v>37568014</v>
      </c>
      <c r="M1423" s="302" t="s">
        <v>1423</v>
      </c>
      <c r="N1423" s="305">
        <v>44979</v>
      </c>
      <c r="O1423" s="305">
        <v>44958</v>
      </c>
      <c r="P1423" s="302" t="s">
        <v>1388</v>
      </c>
    </row>
    <row r="1424" spans="1:16">
      <c r="A1424" s="303">
        <v>3</v>
      </c>
      <c r="B1424" s="303">
        <v>5470.77</v>
      </c>
      <c r="C1424" s="303">
        <v>263.1449123232</v>
      </c>
      <c r="D1424" s="304">
        <f t="shared" si="22"/>
        <v>5207.6250876768008</v>
      </c>
      <c r="E1424" s="305">
        <v>45992</v>
      </c>
      <c r="F1424" s="302" t="s">
        <v>69</v>
      </c>
      <c r="G1424" s="302" t="s">
        <v>70</v>
      </c>
      <c r="H1424" s="302" t="s">
        <v>1384</v>
      </c>
      <c r="I1424" s="302" t="s">
        <v>141</v>
      </c>
      <c r="J1424" s="302">
        <v>135300</v>
      </c>
      <c r="K1424" s="302" t="s">
        <v>164</v>
      </c>
      <c r="L1424" s="302">
        <v>37568023</v>
      </c>
      <c r="M1424" s="302" t="s">
        <v>1425</v>
      </c>
      <c r="N1424" s="305">
        <v>44979</v>
      </c>
      <c r="O1424" s="305">
        <v>44958</v>
      </c>
      <c r="P1424" s="302" t="s">
        <v>1388</v>
      </c>
    </row>
    <row r="1425" spans="1:16">
      <c r="A1425" s="303">
        <v>13</v>
      </c>
      <c r="B1425" s="303">
        <v>300769.12</v>
      </c>
      <c r="C1425" s="303">
        <v>14467.0427950592</v>
      </c>
      <c r="D1425" s="304">
        <f t="shared" si="22"/>
        <v>286302.07720494078</v>
      </c>
      <c r="E1425" s="305">
        <v>45992</v>
      </c>
      <c r="F1425" s="302" t="s">
        <v>69</v>
      </c>
      <c r="G1425" s="302" t="s">
        <v>70</v>
      </c>
      <c r="H1425" s="302" t="s">
        <v>1384</v>
      </c>
      <c r="I1425" s="302" t="s">
        <v>141</v>
      </c>
      <c r="J1425" s="302">
        <v>135300</v>
      </c>
      <c r="K1425" s="302" t="s">
        <v>110</v>
      </c>
      <c r="L1425" s="302">
        <v>37567931</v>
      </c>
      <c r="M1425" s="302" t="s">
        <v>1428</v>
      </c>
      <c r="N1425" s="305">
        <v>44979</v>
      </c>
      <c r="O1425" s="305">
        <v>44927</v>
      </c>
      <c r="P1425" s="302" t="s">
        <v>1388</v>
      </c>
    </row>
    <row r="1426" spans="1:16">
      <c r="A1426" s="303">
        <v>3</v>
      </c>
      <c r="B1426" s="303">
        <v>69588.67</v>
      </c>
      <c r="C1426" s="303">
        <v>3347.2261611872004</v>
      </c>
      <c r="D1426" s="304">
        <f t="shared" si="22"/>
        <v>66241.443838812804</v>
      </c>
      <c r="E1426" s="305">
        <v>45992</v>
      </c>
      <c r="F1426" s="302" t="s">
        <v>69</v>
      </c>
      <c r="G1426" s="302" t="s">
        <v>70</v>
      </c>
      <c r="H1426" s="302" t="s">
        <v>1384</v>
      </c>
      <c r="I1426" s="302" t="s">
        <v>141</v>
      </c>
      <c r="J1426" s="302">
        <v>135300</v>
      </c>
      <c r="K1426" s="302" t="s">
        <v>165</v>
      </c>
      <c r="L1426" s="302">
        <v>37567937</v>
      </c>
      <c r="M1426" s="302" t="s">
        <v>1429</v>
      </c>
      <c r="N1426" s="305">
        <v>44979</v>
      </c>
      <c r="O1426" s="305">
        <v>44927</v>
      </c>
      <c r="P1426" s="302" t="s">
        <v>1388</v>
      </c>
    </row>
    <row r="1427" spans="1:16">
      <c r="A1427" s="303">
        <v>1</v>
      </c>
      <c r="B1427" s="303">
        <v>58040.35</v>
      </c>
      <c r="C1427" s="303">
        <v>2791.7501214560002</v>
      </c>
      <c r="D1427" s="304">
        <f t="shared" si="22"/>
        <v>55248.599878543995</v>
      </c>
      <c r="E1427" s="305">
        <v>45992</v>
      </c>
      <c r="F1427" s="302" t="s">
        <v>69</v>
      </c>
      <c r="G1427" s="302" t="s">
        <v>70</v>
      </c>
      <c r="H1427" s="302" t="s">
        <v>1384</v>
      </c>
      <c r="I1427" s="302" t="s">
        <v>141</v>
      </c>
      <c r="J1427" s="302">
        <v>135300</v>
      </c>
      <c r="K1427" s="302" t="s">
        <v>166</v>
      </c>
      <c r="L1427" s="302">
        <v>37568044</v>
      </c>
      <c r="M1427" s="302" t="s">
        <v>1430</v>
      </c>
      <c r="N1427" s="305">
        <v>44979</v>
      </c>
      <c r="O1427" s="305">
        <v>44958</v>
      </c>
      <c r="P1427" s="302" t="s">
        <v>1388</v>
      </c>
    </row>
    <row r="1428" spans="1:16">
      <c r="A1428" s="303">
        <v>0</v>
      </c>
      <c r="B1428" s="303">
        <v>9153.82</v>
      </c>
      <c r="C1428" s="303">
        <v>440.3002066112</v>
      </c>
      <c r="D1428" s="304">
        <f t="shared" si="22"/>
        <v>8713.5197933887994</v>
      </c>
      <c r="E1428" s="305">
        <v>45992</v>
      </c>
      <c r="F1428" s="302" t="s">
        <v>69</v>
      </c>
      <c r="G1428" s="302" t="s">
        <v>70</v>
      </c>
      <c r="H1428" s="302" t="s">
        <v>1384</v>
      </c>
      <c r="I1428" s="302" t="s">
        <v>141</v>
      </c>
      <c r="J1428" s="302">
        <v>135300</v>
      </c>
      <c r="K1428" s="302" t="s">
        <v>167</v>
      </c>
      <c r="L1428" s="302">
        <v>37567999</v>
      </c>
      <c r="M1428" s="302" t="s">
        <v>1431</v>
      </c>
      <c r="N1428" s="305">
        <v>44979</v>
      </c>
      <c r="O1428" s="305">
        <v>44958</v>
      </c>
      <c r="P1428" s="302" t="s">
        <v>1388</v>
      </c>
    </row>
    <row r="1429" spans="1:16">
      <c r="A1429" s="303">
        <v>0</v>
      </c>
      <c r="B1429" s="303">
        <v>45563.57</v>
      </c>
      <c r="C1429" s="303">
        <v>-960.47003161459998</v>
      </c>
      <c r="D1429" s="304">
        <f t="shared" si="22"/>
        <v>46524.040031614597</v>
      </c>
      <c r="E1429" s="305">
        <v>45992</v>
      </c>
      <c r="F1429" s="302" t="s">
        <v>69</v>
      </c>
      <c r="G1429" s="302" t="s">
        <v>70</v>
      </c>
      <c r="H1429" s="302" t="s">
        <v>1384</v>
      </c>
      <c r="I1429" s="302" t="s">
        <v>244</v>
      </c>
      <c r="J1429" s="302">
        <v>135001</v>
      </c>
      <c r="K1429" s="302" t="s">
        <v>130</v>
      </c>
      <c r="L1429" s="302">
        <v>27442511</v>
      </c>
      <c r="M1429" s="302" t="s">
        <v>1432</v>
      </c>
      <c r="N1429" s="305">
        <v>42915</v>
      </c>
      <c r="O1429" s="305">
        <v>42979</v>
      </c>
      <c r="P1429" s="302" t="s">
        <v>1433</v>
      </c>
    </row>
    <row r="1430" spans="1:16">
      <c r="A1430" s="303">
        <v>1</v>
      </c>
      <c r="B1430" s="303">
        <v>15005.85</v>
      </c>
      <c r="C1430" s="303">
        <v>17.922687123000003</v>
      </c>
      <c r="D1430" s="304">
        <f t="shared" si="22"/>
        <v>14987.927312877</v>
      </c>
      <c r="E1430" s="305">
        <v>45992</v>
      </c>
      <c r="F1430" s="302" t="s">
        <v>69</v>
      </c>
      <c r="G1430" s="302" t="s">
        <v>70</v>
      </c>
      <c r="H1430" s="302" t="s">
        <v>1384</v>
      </c>
      <c r="I1430" s="302" t="s">
        <v>244</v>
      </c>
      <c r="J1430" s="302">
        <v>135130</v>
      </c>
      <c r="K1430" s="302" t="s">
        <v>161</v>
      </c>
      <c r="L1430" s="302">
        <v>41349102</v>
      </c>
      <c r="M1430" s="302" t="s">
        <v>1602</v>
      </c>
      <c r="N1430" s="305">
        <v>45656</v>
      </c>
      <c r="O1430" s="305">
        <v>45292</v>
      </c>
      <c r="P1430" s="302" t="s">
        <v>4298</v>
      </c>
    </row>
    <row r="1431" spans="1:16">
      <c r="A1431" s="303">
        <v>0</v>
      </c>
      <c r="B1431" s="303">
        <v>51483.03</v>
      </c>
      <c r="C1431" s="303">
        <v>6958.4998771512001</v>
      </c>
      <c r="D1431" s="304">
        <f t="shared" si="22"/>
        <v>44524.530122848795</v>
      </c>
      <c r="E1431" s="305">
        <v>45992</v>
      </c>
      <c r="F1431" s="302" t="s">
        <v>69</v>
      </c>
      <c r="G1431" s="302" t="s">
        <v>70</v>
      </c>
      <c r="H1431" s="302" t="s">
        <v>1384</v>
      </c>
      <c r="I1431" s="302" t="s">
        <v>244</v>
      </c>
      <c r="J1431" s="302">
        <v>135200</v>
      </c>
      <c r="K1431" s="302" t="s">
        <v>147</v>
      </c>
      <c r="L1431" s="302">
        <v>27442502</v>
      </c>
      <c r="M1431" s="302" t="s">
        <v>1393</v>
      </c>
      <c r="N1431" s="305">
        <v>42915</v>
      </c>
      <c r="O1431" s="305">
        <v>42979</v>
      </c>
      <c r="P1431" s="302" t="s">
        <v>1433</v>
      </c>
    </row>
    <row r="1432" spans="1:16">
      <c r="A1432" s="303">
        <v>0</v>
      </c>
      <c r="B1432" s="303">
        <v>34571.69</v>
      </c>
      <c r="C1432" s="303">
        <v>4672.7455749576002</v>
      </c>
      <c r="D1432" s="304">
        <f t="shared" si="22"/>
        <v>29898.944425042402</v>
      </c>
      <c r="E1432" s="305">
        <v>45992</v>
      </c>
      <c r="F1432" s="302" t="s">
        <v>69</v>
      </c>
      <c r="G1432" s="302" t="s">
        <v>70</v>
      </c>
      <c r="H1432" s="302" t="s">
        <v>1384</v>
      </c>
      <c r="I1432" s="302" t="s">
        <v>244</v>
      </c>
      <c r="J1432" s="302">
        <v>135200</v>
      </c>
      <c r="K1432" s="302" t="s">
        <v>154</v>
      </c>
      <c r="L1432" s="302">
        <v>27442508</v>
      </c>
      <c r="M1432" s="302" t="s">
        <v>1400</v>
      </c>
      <c r="N1432" s="305">
        <v>42915</v>
      </c>
      <c r="O1432" s="305">
        <v>42979</v>
      </c>
      <c r="P1432" s="302" t="s">
        <v>1433</v>
      </c>
    </row>
    <row r="1433" spans="1:16">
      <c r="A1433" s="303">
        <v>0</v>
      </c>
      <c r="B1433" s="303">
        <v>182129.96</v>
      </c>
      <c r="C1433" s="303">
        <v>24616.874808758399</v>
      </c>
      <c r="D1433" s="304">
        <f t="shared" si="22"/>
        <v>157513.08519124158</v>
      </c>
      <c r="E1433" s="305">
        <v>45992</v>
      </c>
      <c r="F1433" s="302" t="s">
        <v>69</v>
      </c>
      <c r="G1433" s="302" t="s">
        <v>70</v>
      </c>
      <c r="H1433" s="302" t="s">
        <v>1384</v>
      </c>
      <c r="I1433" s="302" t="s">
        <v>244</v>
      </c>
      <c r="J1433" s="302">
        <v>135200</v>
      </c>
      <c r="K1433" s="302" t="s">
        <v>163</v>
      </c>
      <c r="L1433" s="302">
        <v>27442514</v>
      </c>
      <c r="M1433" s="302" t="s">
        <v>1418</v>
      </c>
      <c r="N1433" s="305">
        <v>42915</v>
      </c>
      <c r="O1433" s="305">
        <v>42979</v>
      </c>
      <c r="P1433" s="302" t="s">
        <v>1433</v>
      </c>
    </row>
    <row r="1434" spans="1:16">
      <c r="A1434" s="303">
        <v>12</v>
      </c>
      <c r="B1434" s="303">
        <v>100572.22</v>
      </c>
      <c r="C1434" s="303">
        <v>16447.635167798802</v>
      </c>
      <c r="D1434" s="304">
        <f t="shared" si="22"/>
        <v>84124.584832201203</v>
      </c>
      <c r="E1434" s="305">
        <v>45992</v>
      </c>
      <c r="F1434" s="302" t="s">
        <v>69</v>
      </c>
      <c r="G1434" s="302" t="s">
        <v>70</v>
      </c>
      <c r="H1434" s="302" t="s">
        <v>1384</v>
      </c>
      <c r="I1434" s="302" t="s">
        <v>244</v>
      </c>
      <c r="J1434" s="302">
        <v>135300</v>
      </c>
      <c r="K1434" s="302" t="s">
        <v>142</v>
      </c>
      <c r="L1434" s="302">
        <v>27442463</v>
      </c>
      <c r="M1434" s="302" t="s">
        <v>1434</v>
      </c>
      <c r="N1434" s="305">
        <v>42915</v>
      </c>
      <c r="O1434" s="305">
        <v>42736</v>
      </c>
      <c r="P1434" s="302" t="s">
        <v>1433</v>
      </c>
    </row>
    <row r="1435" spans="1:16">
      <c r="A1435" s="303">
        <v>4</v>
      </c>
      <c r="B1435" s="303">
        <v>353849.87</v>
      </c>
      <c r="C1435" s="303">
        <v>57868.798818729803</v>
      </c>
      <c r="D1435" s="304">
        <f t="shared" si="22"/>
        <v>295981.07118127018</v>
      </c>
      <c r="E1435" s="305">
        <v>45992</v>
      </c>
      <c r="F1435" s="302" t="s">
        <v>69</v>
      </c>
      <c r="G1435" s="302" t="s">
        <v>70</v>
      </c>
      <c r="H1435" s="302" t="s">
        <v>1384</v>
      </c>
      <c r="I1435" s="302" t="s">
        <v>244</v>
      </c>
      <c r="J1435" s="302">
        <v>135300</v>
      </c>
      <c r="K1435" s="302" t="s">
        <v>245</v>
      </c>
      <c r="L1435" s="302">
        <v>27442496</v>
      </c>
      <c r="M1435" s="302" t="s">
        <v>1435</v>
      </c>
      <c r="N1435" s="305">
        <v>42915</v>
      </c>
      <c r="O1435" s="305">
        <v>42736</v>
      </c>
      <c r="P1435" s="302" t="s">
        <v>1433</v>
      </c>
    </row>
    <row r="1436" spans="1:16">
      <c r="A1436" s="303">
        <v>0</v>
      </c>
      <c r="B1436" s="303">
        <v>323716.76</v>
      </c>
      <c r="C1436" s="303">
        <v>52940.8137374504</v>
      </c>
      <c r="D1436" s="304">
        <f t="shared" si="22"/>
        <v>270775.94626254961</v>
      </c>
      <c r="E1436" s="305">
        <v>45992</v>
      </c>
      <c r="F1436" s="302" t="s">
        <v>69</v>
      </c>
      <c r="G1436" s="302" t="s">
        <v>70</v>
      </c>
      <c r="H1436" s="302" t="s">
        <v>1384</v>
      </c>
      <c r="I1436" s="302" t="s">
        <v>244</v>
      </c>
      <c r="J1436" s="302">
        <v>135300</v>
      </c>
      <c r="K1436" s="302" t="s">
        <v>145</v>
      </c>
      <c r="L1436" s="302">
        <v>27442476</v>
      </c>
      <c r="M1436" s="302" t="s">
        <v>1391</v>
      </c>
      <c r="N1436" s="305">
        <v>42915</v>
      </c>
      <c r="O1436" s="305">
        <v>42736</v>
      </c>
      <c r="P1436" s="302" t="s">
        <v>1433</v>
      </c>
    </row>
    <row r="1437" spans="1:16">
      <c r="A1437" s="303">
        <v>0</v>
      </c>
      <c r="B1437" s="303">
        <v>117858.04000000001</v>
      </c>
      <c r="C1437" s="303">
        <v>19274.567504941602</v>
      </c>
      <c r="D1437" s="304">
        <f t="shared" si="22"/>
        <v>98583.472495058406</v>
      </c>
      <c r="E1437" s="305">
        <v>45992</v>
      </c>
      <c r="F1437" s="302" t="s">
        <v>69</v>
      </c>
      <c r="G1437" s="302" t="s">
        <v>70</v>
      </c>
      <c r="H1437" s="302" t="s">
        <v>1384</v>
      </c>
      <c r="I1437" s="302" t="s">
        <v>244</v>
      </c>
      <c r="J1437" s="302">
        <v>135300</v>
      </c>
      <c r="K1437" s="302" t="s">
        <v>146</v>
      </c>
      <c r="L1437" s="302">
        <v>27442484</v>
      </c>
      <c r="M1437" s="302" t="s">
        <v>1392</v>
      </c>
      <c r="N1437" s="305">
        <v>42915</v>
      </c>
      <c r="O1437" s="305">
        <v>42736</v>
      </c>
      <c r="P1437" s="302" t="s">
        <v>1433</v>
      </c>
    </row>
    <row r="1438" spans="1:16">
      <c r="A1438" s="303">
        <v>0</v>
      </c>
      <c r="B1438" s="303">
        <v>1002207.97</v>
      </c>
      <c r="C1438" s="303">
        <v>163901.63260610381</v>
      </c>
      <c r="D1438" s="304">
        <f t="shared" si="22"/>
        <v>838306.33739389619</v>
      </c>
      <c r="E1438" s="305">
        <v>45992</v>
      </c>
      <c r="F1438" s="302" t="s">
        <v>69</v>
      </c>
      <c r="G1438" s="302" t="s">
        <v>70</v>
      </c>
      <c r="H1438" s="302" t="s">
        <v>1384</v>
      </c>
      <c r="I1438" s="302" t="s">
        <v>244</v>
      </c>
      <c r="J1438" s="302">
        <v>135300</v>
      </c>
      <c r="K1438" s="302" t="s">
        <v>148</v>
      </c>
      <c r="L1438" s="302">
        <v>27442505</v>
      </c>
      <c r="M1438" s="302" t="s">
        <v>1436</v>
      </c>
      <c r="N1438" s="305">
        <v>42915</v>
      </c>
      <c r="O1438" s="305">
        <v>42979</v>
      </c>
      <c r="P1438" s="302" t="s">
        <v>1433</v>
      </c>
    </row>
    <row r="1439" spans="1:16">
      <c r="A1439" s="303">
        <v>0</v>
      </c>
      <c r="B1439" s="303">
        <v>94757.86</v>
      </c>
      <c r="C1439" s="303">
        <v>15496.7515936444</v>
      </c>
      <c r="D1439" s="304">
        <f t="shared" si="22"/>
        <v>79261.108406355605</v>
      </c>
      <c r="E1439" s="305">
        <v>45992</v>
      </c>
      <c r="F1439" s="302" t="s">
        <v>69</v>
      </c>
      <c r="G1439" s="302" t="s">
        <v>70</v>
      </c>
      <c r="H1439" s="302" t="s">
        <v>1384</v>
      </c>
      <c r="I1439" s="302" t="s">
        <v>244</v>
      </c>
      <c r="J1439" s="302">
        <v>135300</v>
      </c>
      <c r="K1439" s="302" t="s">
        <v>151</v>
      </c>
      <c r="L1439" s="302">
        <v>27442481</v>
      </c>
      <c r="M1439" s="302" t="s">
        <v>1396</v>
      </c>
      <c r="N1439" s="305">
        <v>42915</v>
      </c>
      <c r="O1439" s="305">
        <v>42736</v>
      </c>
      <c r="P1439" s="302" t="s">
        <v>1433</v>
      </c>
    </row>
    <row r="1440" spans="1:16">
      <c r="A1440" s="303">
        <v>0</v>
      </c>
      <c r="B1440" s="303">
        <v>117858.04000000001</v>
      </c>
      <c r="C1440" s="303">
        <v>19274.567504941602</v>
      </c>
      <c r="D1440" s="304">
        <f t="shared" si="22"/>
        <v>98583.472495058406</v>
      </c>
      <c r="E1440" s="305">
        <v>45992</v>
      </c>
      <c r="F1440" s="302" t="s">
        <v>69</v>
      </c>
      <c r="G1440" s="302" t="s">
        <v>70</v>
      </c>
      <c r="H1440" s="302" t="s">
        <v>1384</v>
      </c>
      <c r="I1440" s="302" t="s">
        <v>244</v>
      </c>
      <c r="J1440" s="302">
        <v>135300</v>
      </c>
      <c r="K1440" s="302" t="s">
        <v>152</v>
      </c>
      <c r="L1440" s="302">
        <v>27442499</v>
      </c>
      <c r="M1440" s="302" t="s">
        <v>1397</v>
      </c>
      <c r="N1440" s="305">
        <v>42915</v>
      </c>
      <c r="O1440" s="305">
        <v>42736</v>
      </c>
      <c r="P1440" s="302" t="s">
        <v>1433</v>
      </c>
    </row>
    <row r="1441" spans="1:16">
      <c r="A1441" s="303">
        <v>0</v>
      </c>
      <c r="B1441" s="303">
        <v>0</v>
      </c>
      <c r="C1441" s="303">
        <v>0</v>
      </c>
      <c r="D1441" s="304">
        <f t="shared" si="22"/>
        <v>0</v>
      </c>
      <c r="E1441" s="305">
        <v>45992</v>
      </c>
      <c r="F1441" s="302" t="s">
        <v>69</v>
      </c>
      <c r="G1441" s="302" t="s">
        <v>70</v>
      </c>
      <c r="H1441" s="302" t="s">
        <v>1384</v>
      </c>
      <c r="I1441" s="302" t="s">
        <v>244</v>
      </c>
      <c r="J1441" s="302">
        <v>135300</v>
      </c>
      <c r="K1441" s="302" t="s">
        <v>84</v>
      </c>
      <c r="L1441" s="302">
        <v>27187834</v>
      </c>
      <c r="M1441" s="302" t="s">
        <v>1439</v>
      </c>
      <c r="N1441" s="305">
        <v>42915</v>
      </c>
      <c r="O1441" s="305">
        <v>43586</v>
      </c>
      <c r="P1441" s="302" t="s">
        <v>1433</v>
      </c>
    </row>
    <row r="1442" spans="1:16">
      <c r="A1442" s="303">
        <v>0</v>
      </c>
      <c r="B1442" s="303">
        <v>0</v>
      </c>
      <c r="C1442" s="303">
        <v>0</v>
      </c>
      <c r="D1442" s="304">
        <f t="shared" si="22"/>
        <v>0</v>
      </c>
      <c r="E1442" s="305">
        <v>45992</v>
      </c>
      <c r="F1442" s="302" t="s">
        <v>69</v>
      </c>
      <c r="G1442" s="302" t="s">
        <v>70</v>
      </c>
      <c r="H1442" s="302" t="s">
        <v>1384</v>
      </c>
      <c r="I1442" s="302" t="s">
        <v>244</v>
      </c>
      <c r="J1442" s="302">
        <v>135300</v>
      </c>
      <c r="K1442" s="302" t="s">
        <v>84</v>
      </c>
      <c r="L1442" s="302">
        <v>28830328</v>
      </c>
      <c r="M1442" s="302" t="s">
        <v>1437</v>
      </c>
      <c r="N1442" s="305">
        <v>43815</v>
      </c>
      <c r="O1442" s="305">
        <v>43831</v>
      </c>
      <c r="P1442" s="302" t="s">
        <v>1438</v>
      </c>
    </row>
    <row r="1443" spans="1:16">
      <c r="A1443" s="303">
        <v>0</v>
      </c>
      <c r="B1443" s="303">
        <v>0</v>
      </c>
      <c r="C1443" s="303">
        <v>0</v>
      </c>
      <c r="D1443" s="304">
        <f t="shared" si="22"/>
        <v>0</v>
      </c>
      <c r="E1443" s="305">
        <v>45992</v>
      </c>
      <c r="F1443" s="302" t="s">
        <v>69</v>
      </c>
      <c r="G1443" s="302" t="s">
        <v>70</v>
      </c>
      <c r="H1443" s="302" t="s">
        <v>1384</v>
      </c>
      <c r="I1443" s="302" t="s">
        <v>244</v>
      </c>
      <c r="J1443" s="302">
        <v>135300</v>
      </c>
      <c r="K1443" s="302" t="s">
        <v>84</v>
      </c>
      <c r="L1443" s="302">
        <v>33333024</v>
      </c>
      <c r="M1443" s="302" t="s">
        <v>1437</v>
      </c>
      <c r="N1443" s="305">
        <v>43815</v>
      </c>
      <c r="O1443" s="305">
        <v>44348</v>
      </c>
      <c r="P1443" s="302" t="s">
        <v>1438</v>
      </c>
    </row>
    <row r="1444" spans="1:16">
      <c r="A1444" s="303">
        <v>0</v>
      </c>
      <c r="B1444" s="303">
        <v>0</v>
      </c>
      <c r="C1444" s="303">
        <v>0</v>
      </c>
      <c r="D1444" s="304">
        <f t="shared" si="22"/>
        <v>0</v>
      </c>
      <c r="E1444" s="305">
        <v>45992</v>
      </c>
      <c r="F1444" s="302" t="s">
        <v>69</v>
      </c>
      <c r="G1444" s="302" t="s">
        <v>70</v>
      </c>
      <c r="H1444" s="302" t="s">
        <v>1384</v>
      </c>
      <c r="I1444" s="302" t="s">
        <v>244</v>
      </c>
      <c r="J1444" s="302">
        <v>135300</v>
      </c>
      <c r="K1444" s="302" t="s">
        <v>84</v>
      </c>
      <c r="L1444" s="302">
        <v>29646490</v>
      </c>
      <c r="M1444" s="302" t="s">
        <v>1437</v>
      </c>
      <c r="N1444" s="305">
        <v>43815</v>
      </c>
      <c r="O1444" s="305">
        <v>44013</v>
      </c>
      <c r="P1444" s="302" t="s">
        <v>1438</v>
      </c>
    </row>
    <row r="1445" spans="1:16">
      <c r="A1445" s="303">
        <v>0</v>
      </c>
      <c r="B1445" s="303">
        <v>0</v>
      </c>
      <c r="C1445" s="303">
        <v>0</v>
      </c>
      <c r="D1445" s="304">
        <f t="shared" si="22"/>
        <v>0</v>
      </c>
      <c r="E1445" s="305">
        <v>45992</v>
      </c>
      <c r="F1445" s="302" t="s">
        <v>69</v>
      </c>
      <c r="G1445" s="302" t="s">
        <v>70</v>
      </c>
      <c r="H1445" s="302" t="s">
        <v>1384</v>
      </c>
      <c r="I1445" s="302" t="s">
        <v>244</v>
      </c>
      <c r="J1445" s="302">
        <v>135300</v>
      </c>
      <c r="K1445" s="302" t="s">
        <v>84</v>
      </c>
      <c r="L1445" s="302">
        <v>28413168</v>
      </c>
      <c r="M1445" s="302" t="s">
        <v>1437</v>
      </c>
      <c r="N1445" s="305">
        <v>43815</v>
      </c>
      <c r="O1445" s="305">
        <v>43800</v>
      </c>
      <c r="P1445" s="302" t="s">
        <v>1438</v>
      </c>
    </row>
    <row r="1446" spans="1:16">
      <c r="A1446" s="303">
        <v>0</v>
      </c>
      <c r="B1446" s="303">
        <v>377145.74</v>
      </c>
      <c r="C1446" s="303">
        <v>61678.617978299604</v>
      </c>
      <c r="D1446" s="304">
        <f t="shared" si="22"/>
        <v>315467.12202170037</v>
      </c>
      <c r="E1446" s="305">
        <v>45992</v>
      </c>
      <c r="F1446" s="302" t="s">
        <v>69</v>
      </c>
      <c r="G1446" s="302" t="s">
        <v>70</v>
      </c>
      <c r="H1446" s="302" t="s">
        <v>1384</v>
      </c>
      <c r="I1446" s="302" t="s">
        <v>244</v>
      </c>
      <c r="J1446" s="302">
        <v>135300</v>
      </c>
      <c r="K1446" s="302" t="s">
        <v>246</v>
      </c>
      <c r="L1446" s="302">
        <v>27442520</v>
      </c>
      <c r="M1446" s="302" t="s">
        <v>1440</v>
      </c>
      <c r="N1446" s="305">
        <v>42915</v>
      </c>
      <c r="O1446" s="305">
        <v>42979</v>
      </c>
      <c r="P1446" s="302" t="s">
        <v>1433</v>
      </c>
    </row>
    <row r="1447" spans="1:16">
      <c r="A1447" s="303">
        <v>0</v>
      </c>
      <c r="B1447" s="303">
        <v>133572.45000000001</v>
      </c>
      <c r="C1447" s="303">
        <v>21844.510602123002</v>
      </c>
      <c r="D1447" s="304">
        <f t="shared" si="22"/>
        <v>111727.93939787701</v>
      </c>
      <c r="E1447" s="305">
        <v>45992</v>
      </c>
      <c r="F1447" s="302" t="s">
        <v>69</v>
      </c>
      <c r="G1447" s="302" t="s">
        <v>70</v>
      </c>
      <c r="H1447" s="302" t="s">
        <v>1384</v>
      </c>
      <c r="I1447" s="302" t="s">
        <v>244</v>
      </c>
      <c r="J1447" s="302">
        <v>135300</v>
      </c>
      <c r="K1447" s="302" t="s">
        <v>157</v>
      </c>
      <c r="L1447" s="302">
        <v>27442487</v>
      </c>
      <c r="M1447" s="302" t="s">
        <v>1412</v>
      </c>
      <c r="N1447" s="305">
        <v>42915</v>
      </c>
      <c r="O1447" s="305">
        <v>42736</v>
      </c>
      <c r="P1447" s="302" t="s">
        <v>1433</v>
      </c>
    </row>
    <row r="1448" spans="1:16">
      <c r="A1448" s="303">
        <v>1</v>
      </c>
      <c r="B1448" s="303">
        <v>2322.46</v>
      </c>
      <c r="C1448" s="303">
        <v>379.81636252840002</v>
      </c>
      <c r="D1448" s="304">
        <f t="shared" si="22"/>
        <v>1942.6436374716</v>
      </c>
      <c r="E1448" s="305">
        <v>45992</v>
      </c>
      <c r="F1448" s="302" t="s">
        <v>69</v>
      </c>
      <c r="G1448" s="302" t="s">
        <v>70</v>
      </c>
      <c r="H1448" s="302" t="s">
        <v>1384</v>
      </c>
      <c r="I1448" s="302" t="s">
        <v>244</v>
      </c>
      <c r="J1448" s="302">
        <v>135300</v>
      </c>
      <c r="K1448" s="302" t="s">
        <v>247</v>
      </c>
      <c r="L1448" s="302">
        <v>27442523</v>
      </c>
      <c r="M1448" s="302" t="s">
        <v>1441</v>
      </c>
      <c r="N1448" s="305">
        <v>42915</v>
      </c>
      <c r="O1448" s="305">
        <v>42979</v>
      </c>
      <c r="P1448" s="302" t="s">
        <v>1433</v>
      </c>
    </row>
    <row r="1449" spans="1:16">
      <c r="A1449" s="303">
        <v>0</v>
      </c>
      <c r="B1449" s="303">
        <v>1751685.83</v>
      </c>
      <c r="C1449" s="303">
        <v>286471.64654854819</v>
      </c>
      <c r="D1449" s="304">
        <f t="shared" si="22"/>
        <v>1465214.1834514518</v>
      </c>
      <c r="E1449" s="305">
        <v>45992</v>
      </c>
      <c r="F1449" s="302" t="s">
        <v>69</v>
      </c>
      <c r="G1449" s="302" t="s">
        <v>70</v>
      </c>
      <c r="H1449" s="302" t="s">
        <v>1384</v>
      </c>
      <c r="I1449" s="302" t="s">
        <v>244</v>
      </c>
      <c r="J1449" s="302">
        <v>135300</v>
      </c>
      <c r="K1449" s="302" t="s">
        <v>248</v>
      </c>
      <c r="L1449" s="302">
        <v>27442517</v>
      </c>
      <c r="M1449" s="302" t="s">
        <v>1442</v>
      </c>
      <c r="N1449" s="305">
        <v>42915</v>
      </c>
      <c r="O1449" s="305">
        <v>42979</v>
      </c>
      <c r="P1449" s="302" t="s">
        <v>1433</v>
      </c>
    </row>
    <row r="1450" spans="1:16">
      <c r="A1450" s="303">
        <v>0</v>
      </c>
      <c r="B1450" s="303">
        <v>8270.16</v>
      </c>
      <c r="C1450" s="303">
        <v>1034.2696003655999</v>
      </c>
      <c r="D1450" s="304">
        <f t="shared" si="22"/>
        <v>7235.8903996343997</v>
      </c>
      <c r="E1450" s="305">
        <v>45992</v>
      </c>
      <c r="F1450" s="302" t="s">
        <v>69</v>
      </c>
      <c r="G1450" s="302" t="s">
        <v>70</v>
      </c>
      <c r="H1450" s="302" t="s">
        <v>1384</v>
      </c>
      <c r="I1450" s="302" t="s">
        <v>244</v>
      </c>
      <c r="J1450" s="302">
        <v>135300</v>
      </c>
      <c r="K1450" s="302" t="s">
        <v>162</v>
      </c>
      <c r="L1450" s="302">
        <v>33377966</v>
      </c>
      <c r="M1450" s="302" t="s">
        <v>1417</v>
      </c>
      <c r="N1450" s="305">
        <v>43815</v>
      </c>
      <c r="O1450" s="305">
        <v>43800</v>
      </c>
      <c r="P1450" s="302" t="s">
        <v>1438</v>
      </c>
    </row>
    <row r="1451" spans="1:16">
      <c r="A1451" s="303">
        <v>0</v>
      </c>
      <c r="B1451" s="303">
        <v>848577.89</v>
      </c>
      <c r="C1451" s="303">
        <v>138776.88636266062</v>
      </c>
      <c r="D1451" s="304">
        <f t="shared" si="22"/>
        <v>709801.00363733945</v>
      </c>
      <c r="E1451" s="305">
        <v>45992</v>
      </c>
      <c r="F1451" s="302" t="s">
        <v>69</v>
      </c>
      <c r="G1451" s="302" t="s">
        <v>70</v>
      </c>
      <c r="H1451" s="302" t="s">
        <v>1384</v>
      </c>
      <c r="I1451" s="302" t="s">
        <v>244</v>
      </c>
      <c r="J1451" s="302">
        <v>135300</v>
      </c>
      <c r="K1451" s="302" t="s">
        <v>177</v>
      </c>
      <c r="L1451" s="302">
        <v>27442526</v>
      </c>
      <c r="M1451" s="302" t="s">
        <v>1180</v>
      </c>
      <c r="N1451" s="305">
        <v>42915</v>
      </c>
      <c r="O1451" s="305">
        <v>42979</v>
      </c>
      <c r="P1451" s="302" t="s">
        <v>1433</v>
      </c>
    </row>
    <row r="1452" spans="1:16">
      <c r="A1452" s="303">
        <v>12</v>
      </c>
      <c r="B1452" s="303">
        <v>235716.13</v>
      </c>
      <c r="C1452" s="303">
        <v>38549.143186910202</v>
      </c>
      <c r="D1452" s="304">
        <f t="shared" si="22"/>
        <v>197166.98681308981</v>
      </c>
      <c r="E1452" s="305">
        <v>45992</v>
      </c>
      <c r="F1452" s="302" t="s">
        <v>69</v>
      </c>
      <c r="G1452" s="302" t="s">
        <v>70</v>
      </c>
      <c r="H1452" s="302" t="s">
        <v>1384</v>
      </c>
      <c r="I1452" s="302" t="s">
        <v>244</v>
      </c>
      <c r="J1452" s="302">
        <v>135300</v>
      </c>
      <c r="K1452" s="302" t="s">
        <v>110</v>
      </c>
      <c r="L1452" s="302">
        <v>27442490</v>
      </c>
      <c r="M1452" s="302" t="s">
        <v>1443</v>
      </c>
      <c r="N1452" s="305">
        <v>42915</v>
      </c>
      <c r="O1452" s="305">
        <v>42736</v>
      </c>
      <c r="P1452" s="302" t="s">
        <v>1433</v>
      </c>
    </row>
    <row r="1453" spans="1:16">
      <c r="A1453" s="303">
        <v>8</v>
      </c>
      <c r="B1453" s="303">
        <v>70074.45</v>
      </c>
      <c r="C1453" s="303">
        <v>11460.013393203</v>
      </c>
      <c r="D1453" s="304">
        <f t="shared" si="22"/>
        <v>58614.436606796997</v>
      </c>
      <c r="E1453" s="305">
        <v>45992</v>
      </c>
      <c r="F1453" s="302" t="s">
        <v>69</v>
      </c>
      <c r="G1453" s="302" t="s">
        <v>70</v>
      </c>
      <c r="H1453" s="302" t="s">
        <v>1384</v>
      </c>
      <c r="I1453" s="302" t="s">
        <v>244</v>
      </c>
      <c r="J1453" s="302">
        <v>135300</v>
      </c>
      <c r="K1453" s="302" t="s">
        <v>249</v>
      </c>
      <c r="L1453" s="302">
        <v>27442493</v>
      </c>
      <c r="M1453" s="302" t="s">
        <v>1444</v>
      </c>
      <c r="N1453" s="305">
        <v>42915</v>
      </c>
      <c r="O1453" s="305">
        <v>42736</v>
      </c>
      <c r="P1453" s="302" t="s">
        <v>1433</v>
      </c>
    </row>
    <row r="1454" spans="1:16">
      <c r="A1454" s="303">
        <v>0</v>
      </c>
      <c r="B1454" s="303">
        <v>150000</v>
      </c>
      <c r="C1454" s="303">
        <v>-0.11700000000000001</v>
      </c>
      <c r="D1454" s="304">
        <f t="shared" si="22"/>
        <v>150000.117</v>
      </c>
      <c r="E1454" s="305">
        <v>45992</v>
      </c>
      <c r="F1454" s="302" t="s">
        <v>69</v>
      </c>
      <c r="G1454" s="302" t="s">
        <v>70</v>
      </c>
      <c r="H1454" s="302" t="s">
        <v>1384</v>
      </c>
      <c r="I1454" s="302" t="s">
        <v>3905</v>
      </c>
      <c r="J1454" s="302">
        <v>135002</v>
      </c>
      <c r="K1454" s="302" t="s">
        <v>107</v>
      </c>
      <c r="L1454" s="302">
        <v>39202008</v>
      </c>
      <c r="M1454" s="302" t="s">
        <v>3919</v>
      </c>
      <c r="N1454" s="305">
        <v>45351</v>
      </c>
      <c r="O1454" s="305">
        <v>45323</v>
      </c>
      <c r="P1454" s="302" t="s">
        <v>3920</v>
      </c>
    </row>
    <row r="1455" spans="1:16">
      <c r="A1455" s="303">
        <v>1</v>
      </c>
      <c r="B1455" s="303">
        <v>17078.510000000002</v>
      </c>
      <c r="C1455" s="303">
        <v>20.398230773800002</v>
      </c>
      <c r="D1455" s="304">
        <f t="shared" si="22"/>
        <v>17058.111769226201</v>
      </c>
      <c r="E1455" s="305">
        <v>45992</v>
      </c>
      <c r="F1455" s="302" t="s">
        <v>69</v>
      </c>
      <c r="G1455" s="302" t="s">
        <v>70</v>
      </c>
      <c r="H1455" s="302" t="s">
        <v>1384</v>
      </c>
      <c r="I1455" s="302" t="s">
        <v>3905</v>
      </c>
      <c r="J1455" s="302">
        <v>135130</v>
      </c>
      <c r="K1455" s="302" t="s">
        <v>447</v>
      </c>
      <c r="L1455" s="302">
        <v>40388845</v>
      </c>
      <c r="M1455" s="302" t="s">
        <v>3921</v>
      </c>
      <c r="N1455" s="305">
        <v>45351</v>
      </c>
      <c r="O1455" s="305">
        <v>45292</v>
      </c>
      <c r="P1455" s="302" t="s">
        <v>3920</v>
      </c>
    </row>
    <row r="1456" spans="1:16">
      <c r="A1456" s="303">
        <v>1</v>
      </c>
      <c r="B1456" s="303">
        <v>15005.85</v>
      </c>
      <c r="C1456" s="303">
        <v>17.922687123000003</v>
      </c>
      <c r="D1456" s="304">
        <f t="shared" si="22"/>
        <v>14987.927312877</v>
      </c>
      <c r="E1456" s="305">
        <v>45992</v>
      </c>
      <c r="F1456" s="302" t="s">
        <v>69</v>
      </c>
      <c r="G1456" s="302" t="s">
        <v>70</v>
      </c>
      <c r="H1456" s="302" t="s">
        <v>1384</v>
      </c>
      <c r="I1456" s="302" t="s">
        <v>3905</v>
      </c>
      <c r="J1456" s="302">
        <v>135130</v>
      </c>
      <c r="K1456" s="302" t="s">
        <v>161</v>
      </c>
      <c r="L1456" s="302">
        <v>41349105</v>
      </c>
      <c r="M1456" s="302" t="s">
        <v>1602</v>
      </c>
      <c r="N1456" s="305">
        <v>45656</v>
      </c>
      <c r="O1456" s="305">
        <v>45292</v>
      </c>
      <c r="P1456" s="302" t="s">
        <v>4298</v>
      </c>
    </row>
    <row r="1457" spans="1:16">
      <c r="A1457" s="303">
        <v>0</v>
      </c>
      <c r="B1457" s="303">
        <v>65967.98</v>
      </c>
      <c r="C1457" s="303">
        <v>1573.464960561</v>
      </c>
      <c r="D1457" s="304">
        <f t="shared" si="22"/>
        <v>64394.515039438993</v>
      </c>
      <c r="E1457" s="305">
        <v>45992</v>
      </c>
      <c r="F1457" s="302" t="s">
        <v>69</v>
      </c>
      <c r="G1457" s="302" t="s">
        <v>70</v>
      </c>
      <c r="H1457" s="302" t="s">
        <v>1384</v>
      </c>
      <c r="I1457" s="302" t="s">
        <v>3905</v>
      </c>
      <c r="J1457" s="302">
        <v>135205</v>
      </c>
      <c r="K1457" s="302" t="s">
        <v>147</v>
      </c>
      <c r="L1457" s="302">
        <v>39202002</v>
      </c>
      <c r="M1457" s="302" t="s">
        <v>1393</v>
      </c>
      <c r="N1457" s="305">
        <v>45351</v>
      </c>
      <c r="O1457" s="305">
        <v>45323</v>
      </c>
      <c r="P1457" s="302" t="s">
        <v>3920</v>
      </c>
    </row>
    <row r="1458" spans="1:16">
      <c r="A1458" s="303">
        <v>0</v>
      </c>
      <c r="B1458" s="303">
        <v>285305.24</v>
      </c>
      <c r="C1458" s="303">
        <v>6805.0863192179995</v>
      </c>
      <c r="D1458" s="304">
        <f t="shared" si="22"/>
        <v>278500.15368078201</v>
      </c>
      <c r="E1458" s="305">
        <v>45992</v>
      </c>
      <c r="F1458" s="302" t="s">
        <v>69</v>
      </c>
      <c r="G1458" s="302" t="s">
        <v>70</v>
      </c>
      <c r="H1458" s="302" t="s">
        <v>1384</v>
      </c>
      <c r="I1458" s="302" t="s">
        <v>3905</v>
      </c>
      <c r="J1458" s="302">
        <v>135205</v>
      </c>
      <c r="K1458" s="302" t="s">
        <v>163</v>
      </c>
      <c r="L1458" s="302">
        <v>39202014</v>
      </c>
      <c r="M1458" s="302" t="s">
        <v>1418</v>
      </c>
      <c r="N1458" s="305">
        <v>45351</v>
      </c>
      <c r="O1458" s="305">
        <v>45323</v>
      </c>
      <c r="P1458" s="302" t="s">
        <v>3920</v>
      </c>
    </row>
    <row r="1459" spans="1:16">
      <c r="A1459" s="303">
        <v>5</v>
      </c>
      <c r="B1459" s="303">
        <v>22015.27</v>
      </c>
      <c r="C1459" s="303">
        <v>635.36267357430006</v>
      </c>
      <c r="D1459" s="304">
        <f t="shared" si="22"/>
        <v>21379.907326425702</v>
      </c>
      <c r="E1459" s="305">
        <v>45992</v>
      </c>
      <c r="F1459" s="302" t="s">
        <v>69</v>
      </c>
      <c r="G1459" s="302" t="s">
        <v>70</v>
      </c>
      <c r="H1459" s="302" t="s">
        <v>1384</v>
      </c>
      <c r="I1459" s="302" t="s">
        <v>3905</v>
      </c>
      <c r="J1459" s="302">
        <v>135300</v>
      </c>
      <c r="K1459" s="302" t="s">
        <v>142</v>
      </c>
      <c r="L1459" s="302">
        <v>39201966</v>
      </c>
      <c r="M1459" s="302" t="s">
        <v>2573</v>
      </c>
      <c r="N1459" s="305">
        <v>45351</v>
      </c>
      <c r="O1459" s="305">
        <v>45292</v>
      </c>
      <c r="P1459" s="302" t="s">
        <v>3920</v>
      </c>
    </row>
    <row r="1460" spans="1:16">
      <c r="A1460" s="303">
        <v>0</v>
      </c>
      <c r="B1460" s="303">
        <v>81591.12</v>
      </c>
      <c r="C1460" s="303">
        <v>2354.7270664008001</v>
      </c>
      <c r="D1460" s="304">
        <f t="shared" si="22"/>
        <v>79236.3929335992</v>
      </c>
      <c r="E1460" s="305">
        <v>45992</v>
      </c>
      <c r="F1460" s="302" t="s">
        <v>69</v>
      </c>
      <c r="G1460" s="302" t="s">
        <v>70</v>
      </c>
      <c r="H1460" s="302" t="s">
        <v>1384</v>
      </c>
      <c r="I1460" s="302" t="s">
        <v>3905</v>
      </c>
      <c r="J1460" s="302">
        <v>135300</v>
      </c>
      <c r="K1460" s="302" t="s">
        <v>143</v>
      </c>
      <c r="L1460" s="302">
        <v>39201999</v>
      </c>
      <c r="M1460" s="302" t="s">
        <v>1389</v>
      </c>
      <c r="N1460" s="305">
        <v>45351</v>
      </c>
      <c r="O1460" s="305">
        <v>45323</v>
      </c>
      <c r="P1460" s="302" t="s">
        <v>3920</v>
      </c>
    </row>
    <row r="1461" spans="1:16">
      <c r="A1461" s="303">
        <v>0</v>
      </c>
      <c r="B1461" s="303">
        <v>12009.550000000001</v>
      </c>
      <c r="C1461" s="303">
        <v>346.59669385950002</v>
      </c>
      <c r="D1461" s="304">
        <f t="shared" si="22"/>
        <v>11662.953306140502</v>
      </c>
      <c r="E1461" s="305">
        <v>45992</v>
      </c>
      <c r="F1461" s="302" t="s">
        <v>69</v>
      </c>
      <c r="G1461" s="302" t="s">
        <v>70</v>
      </c>
      <c r="H1461" s="302" t="s">
        <v>1384</v>
      </c>
      <c r="I1461" s="302" t="s">
        <v>3905</v>
      </c>
      <c r="J1461" s="302">
        <v>135300</v>
      </c>
      <c r="K1461" s="302" t="s">
        <v>251</v>
      </c>
      <c r="L1461" s="302">
        <v>39202074</v>
      </c>
      <c r="M1461" s="302" t="s">
        <v>1447</v>
      </c>
      <c r="N1461" s="305">
        <v>45351</v>
      </c>
      <c r="O1461" s="305">
        <v>45323</v>
      </c>
      <c r="P1461" s="302" t="s">
        <v>3920</v>
      </c>
    </row>
    <row r="1462" spans="1:16">
      <c r="A1462" s="303">
        <v>4</v>
      </c>
      <c r="B1462" s="303">
        <v>514602.27</v>
      </c>
      <c r="C1462" s="303">
        <v>14851.467826404301</v>
      </c>
      <c r="D1462" s="304">
        <f t="shared" si="22"/>
        <v>499750.8021735957</v>
      </c>
      <c r="E1462" s="305">
        <v>45992</v>
      </c>
      <c r="F1462" s="302" t="s">
        <v>69</v>
      </c>
      <c r="G1462" s="302" t="s">
        <v>70</v>
      </c>
      <c r="H1462" s="302" t="s">
        <v>1384</v>
      </c>
      <c r="I1462" s="302" t="s">
        <v>3905</v>
      </c>
      <c r="J1462" s="302">
        <v>135300</v>
      </c>
      <c r="K1462" s="302" t="s">
        <v>144</v>
      </c>
      <c r="L1462" s="302">
        <v>39201987</v>
      </c>
      <c r="M1462" s="302" t="s">
        <v>1171</v>
      </c>
      <c r="N1462" s="305">
        <v>45351</v>
      </c>
      <c r="O1462" s="305">
        <v>45292</v>
      </c>
      <c r="P1462" s="302" t="s">
        <v>3920</v>
      </c>
    </row>
    <row r="1463" spans="1:16">
      <c r="A1463" s="303">
        <v>0</v>
      </c>
      <c r="B1463" s="303">
        <v>167557.93</v>
      </c>
      <c r="C1463" s="303">
        <v>4835.7369400137004</v>
      </c>
      <c r="D1463" s="304">
        <f t="shared" si="22"/>
        <v>162722.19305998628</v>
      </c>
      <c r="E1463" s="305">
        <v>45992</v>
      </c>
      <c r="F1463" s="302" t="s">
        <v>69</v>
      </c>
      <c r="G1463" s="302" t="s">
        <v>70</v>
      </c>
      <c r="H1463" s="302" t="s">
        <v>1384</v>
      </c>
      <c r="I1463" s="302" t="s">
        <v>3905</v>
      </c>
      <c r="J1463" s="302">
        <v>135300</v>
      </c>
      <c r="K1463" s="302" t="s">
        <v>420</v>
      </c>
      <c r="L1463" s="302">
        <v>39201984</v>
      </c>
      <c r="M1463" s="302" t="s">
        <v>1448</v>
      </c>
      <c r="N1463" s="305">
        <v>45351</v>
      </c>
      <c r="O1463" s="305">
        <v>45292</v>
      </c>
      <c r="P1463" s="302" t="s">
        <v>3920</v>
      </c>
    </row>
    <row r="1464" spans="1:16">
      <c r="A1464" s="303">
        <v>0</v>
      </c>
      <c r="B1464" s="303">
        <v>109412.46</v>
      </c>
      <c r="C1464" s="303">
        <v>3157.6534427214001</v>
      </c>
      <c r="D1464" s="304">
        <f t="shared" si="22"/>
        <v>106254.8065572786</v>
      </c>
      <c r="E1464" s="305">
        <v>45992</v>
      </c>
      <c r="F1464" s="302" t="s">
        <v>69</v>
      </c>
      <c r="G1464" s="302" t="s">
        <v>70</v>
      </c>
      <c r="H1464" s="302" t="s">
        <v>1384</v>
      </c>
      <c r="I1464" s="302" t="s">
        <v>3905</v>
      </c>
      <c r="J1464" s="302">
        <v>135300</v>
      </c>
      <c r="K1464" s="302" t="s">
        <v>146</v>
      </c>
      <c r="L1464" s="302">
        <v>39201973</v>
      </c>
      <c r="M1464" s="302" t="s">
        <v>1392</v>
      </c>
      <c r="N1464" s="305">
        <v>45351</v>
      </c>
      <c r="O1464" s="305">
        <v>45292</v>
      </c>
      <c r="P1464" s="302" t="s">
        <v>3920</v>
      </c>
    </row>
    <row r="1465" spans="1:16">
      <c r="A1465" s="303">
        <v>0</v>
      </c>
      <c r="B1465" s="303">
        <v>0</v>
      </c>
      <c r="C1465" s="303">
        <v>0</v>
      </c>
      <c r="D1465" s="304">
        <f t="shared" si="22"/>
        <v>0</v>
      </c>
      <c r="E1465" s="305">
        <v>45992</v>
      </c>
      <c r="F1465" s="302" t="s">
        <v>69</v>
      </c>
      <c r="G1465" s="302" t="s">
        <v>70</v>
      </c>
      <c r="H1465" s="302" t="s">
        <v>1384</v>
      </c>
      <c r="I1465" s="302" t="s">
        <v>3905</v>
      </c>
      <c r="J1465" s="302">
        <v>135300</v>
      </c>
      <c r="K1465" s="302" t="s">
        <v>447</v>
      </c>
      <c r="L1465" s="302">
        <v>39201996</v>
      </c>
      <c r="M1465" s="302" t="s">
        <v>3921</v>
      </c>
      <c r="N1465" s="305">
        <v>45351</v>
      </c>
      <c r="O1465" s="305">
        <v>45292</v>
      </c>
      <c r="P1465" s="302" t="s">
        <v>3920</v>
      </c>
    </row>
    <row r="1466" spans="1:16">
      <c r="A1466" s="303">
        <v>0</v>
      </c>
      <c r="B1466" s="303">
        <v>38045.93</v>
      </c>
      <c r="C1466" s="303">
        <v>1098.0089639337</v>
      </c>
      <c r="D1466" s="304">
        <f t="shared" si="22"/>
        <v>36947.921036066298</v>
      </c>
      <c r="E1466" s="305">
        <v>45992</v>
      </c>
      <c r="F1466" s="302" t="s">
        <v>69</v>
      </c>
      <c r="G1466" s="302" t="s">
        <v>70</v>
      </c>
      <c r="H1466" s="302" t="s">
        <v>1384</v>
      </c>
      <c r="I1466" s="302" t="s">
        <v>3905</v>
      </c>
      <c r="J1466" s="302">
        <v>135300</v>
      </c>
      <c r="K1466" s="302" t="s">
        <v>152</v>
      </c>
      <c r="L1466" s="302">
        <v>39201990</v>
      </c>
      <c r="M1466" s="302" t="s">
        <v>1397</v>
      </c>
      <c r="N1466" s="305">
        <v>45351</v>
      </c>
      <c r="O1466" s="305">
        <v>45292</v>
      </c>
      <c r="P1466" s="302" t="s">
        <v>3920</v>
      </c>
    </row>
    <row r="1467" spans="1:16">
      <c r="A1467" s="303">
        <v>0</v>
      </c>
      <c r="B1467" s="303">
        <v>978508.38</v>
      </c>
      <c r="C1467" s="303">
        <v>28239.839912554202</v>
      </c>
      <c r="D1467" s="304">
        <f t="shared" si="22"/>
        <v>950268.54008744576</v>
      </c>
      <c r="E1467" s="305">
        <v>45992</v>
      </c>
      <c r="F1467" s="302" t="s">
        <v>69</v>
      </c>
      <c r="G1467" s="302" t="s">
        <v>70</v>
      </c>
      <c r="H1467" s="302" t="s">
        <v>1384</v>
      </c>
      <c r="I1467" s="302" t="s">
        <v>3905</v>
      </c>
      <c r="J1467" s="302">
        <v>135300</v>
      </c>
      <c r="K1467" s="302" t="s">
        <v>153</v>
      </c>
      <c r="L1467" s="302">
        <v>39202080</v>
      </c>
      <c r="M1467" s="302" t="s">
        <v>1450</v>
      </c>
      <c r="N1467" s="305">
        <v>45351</v>
      </c>
      <c r="O1467" s="305">
        <v>45323</v>
      </c>
      <c r="P1467" s="302" t="s">
        <v>3920</v>
      </c>
    </row>
    <row r="1468" spans="1:16">
      <c r="A1468" s="303">
        <v>0</v>
      </c>
      <c r="B1468" s="303">
        <v>0</v>
      </c>
      <c r="C1468" s="303">
        <v>0</v>
      </c>
      <c r="D1468" s="304">
        <f t="shared" si="22"/>
        <v>0</v>
      </c>
      <c r="E1468" s="305">
        <v>45992</v>
      </c>
      <c r="F1468" s="302" t="s">
        <v>69</v>
      </c>
      <c r="G1468" s="302" t="s">
        <v>70</v>
      </c>
      <c r="H1468" s="302" t="s">
        <v>1384</v>
      </c>
      <c r="I1468" s="302" t="s">
        <v>3905</v>
      </c>
      <c r="J1468" s="302">
        <v>135300</v>
      </c>
      <c r="K1468" s="302" t="s">
        <v>84</v>
      </c>
      <c r="L1468" s="302">
        <v>38905003</v>
      </c>
      <c r="M1468" s="302" t="s">
        <v>3922</v>
      </c>
      <c r="N1468" s="305">
        <v>45351</v>
      </c>
      <c r="O1468" s="305">
        <v>45383</v>
      </c>
      <c r="P1468" s="302" t="s">
        <v>3920</v>
      </c>
    </row>
    <row r="1469" spans="1:16">
      <c r="A1469" s="303">
        <v>0</v>
      </c>
      <c r="B1469" s="303">
        <v>0</v>
      </c>
      <c r="C1469" s="303">
        <v>0</v>
      </c>
      <c r="D1469" s="304">
        <f t="shared" si="22"/>
        <v>0</v>
      </c>
      <c r="E1469" s="305">
        <v>45992</v>
      </c>
      <c r="F1469" s="302" t="s">
        <v>69</v>
      </c>
      <c r="G1469" s="302" t="s">
        <v>70</v>
      </c>
      <c r="H1469" s="302" t="s">
        <v>1384</v>
      </c>
      <c r="I1469" s="302" t="s">
        <v>3905</v>
      </c>
      <c r="J1469" s="302">
        <v>135300</v>
      </c>
      <c r="K1469" s="302" t="s">
        <v>84</v>
      </c>
      <c r="L1469" s="302">
        <v>38680916</v>
      </c>
      <c r="M1469" s="302" t="s">
        <v>3922</v>
      </c>
      <c r="N1469" s="305">
        <v>45351</v>
      </c>
      <c r="O1469" s="305">
        <v>45323</v>
      </c>
      <c r="P1469" s="302" t="s">
        <v>3920</v>
      </c>
    </row>
    <row r="1470" spans="1:16">
      <c r="A1470" s="303">
        <v>4</v>
      </c>
      <c r="B1470" s="303">
        <v>13591.29</v>
      </c>
      <c r="C1470" s="303">
        <v>392.24585261610002</v>
      </c>
      <c r="D1470" s="304">
        <f t="shared" si="22"/>
        <v>13199.0441473839</v>
      </c>
      <c r="E1470" s="305">
        <v>45992</v>
      </c>
      <c r="F1470" s="302" t="s">
        <v>69</v>
      </c>
      <c r="G1470" s="302" t="s">
        <v>70</v>
      </c>
      <c r="H1470" s="302" t="s">
        <v>1384</v>
      </c>
      <c r="I1470" s="302" t="s">
        <v>3905</v>
      </c>
      <c r="J1470" s="302">
        <v>135300</v>
      </c>
      <c r="K1470" s="302" t="s">
        <v>246</v>
      </c>
      <c r="L1470" s="302">
        <v>39202020</v>
      </c>
      <c r="M1470" s="302" t="s">
        <v>3931</v>
      </c>
      <c r="N1470" s="305">
        <v>45351</v>
      </c>
      <c r="O1470" s="305">
        <v>45323</v>
      </c>
      <c r="P1470" s="302" t="s">
        <v>3920</v>
      </c>
    </row>
    <row r="1471" spans="1:16">
      <c r="A1471" s="303">
        <v>12</v>
      </c>
      <c r="B1471" s="303">
        <v>40773.870000000003</v>
      </c>
      <c r="C1471" s="303">
        <v>1176.7375578483</v>
      </c>
      <c r="D1471" s="304">
        <f t="shared" si="22"/>
        <v>39597.132442151706</v>
      </c>
      <c r="E1471" s="305">
        <v>45992</v>
      </c>
      <c r="F1471" s="302" t="s">
        <v>69</v>
      </c>
      <c r="G1471" s="302" t="s">
        <v>70</v>
      </c>
      <c r="H1471" s="302" t="s">
        <v>1384</v>
      </c>
      <c r="I1471" s="302" t="s">
        <v>3905</v>
      </c>
      <c r="J1471" s="302">
        <v>135300</v>
      </c>
      <c r="K1471" s="302" t="s">
        <v>246</v>
      </c>
      <c r="L1471" s="302">
        <v>39202041</v>
      </c>
      <c r="M1471" s="302" t="s">
        <v>3924</v>
      </c>
      <c r="N1471" s="305">
        <v>45351</v>
      </c>
      <c r="O1471" s="305">
        <v>45323</v>
      </c>
      <c r="P1471" s="302" t="s">
        <v>3920</v>
      </c>
    </row>
    <row r="1472" spans="1:16">
      <c r="A1472" s="303">
        <v>1</v>
      </c>
      <c r="B1472" s="303">
        <v>10630.5</v>
      </c>
      <c r="C1472" s="303">
        <v>306.79718674500003</v>
      </c>
      <c r="D1472" s="304">
        <f t="shared" si="22"/>
        <v>10323.702813255</v>
      </c>
      <c r="E1472" s="305">
        <v>45992</v>
      </c>
      <c r="F1472" s="302" t="s">
        <v>69</v>
      </c>
      <c r="G1472" s="302" t="s">
        <v>70</v>
      </c>
      <c r="H1472" s="302" t="s">
        <v>1384</v>
      </c>
      <c r="I1472" s="302" t="s">
        <v>3905</v>
      </c>
      <c r="J1472" s="302">
        <v>135300</v>
      </c>
      <c r="K1472" s="302" t="s">
        <v>246</v>
      </c>
      <c r="L1472" s="302">
        <v>39202029</v>
      </c>
      <c r="M1472" s="302" t="s">
        <v>3929</v>
      </c>
      <c r="N1472" s="305">
        <v>45351</v>
      </c>
      <c r="O1472" s="305">
        <v>45323</v>
      </c>
      <c r="P1472" s="302" t="s">
        <v>3920</v>
      </c>
    </row>
    <row r="1473" spans="1:16">
      <c r="A1473" s="303">
        <v>1</v>
      </c>
      <c r="B1473" s="303">
        <v>83958.16</v>
      </c>
      <c r="C1473" s="303">
        <v>2423.0400538344002</v>
      </c>
      <c r="D1473" s="304">
        <f t="shared" si="22"/>
        <v>81535.119946165607</v>
      </c>
      <c r="E1473" s="305">
        <v>45992</v>
      </c>
      <c r="F1473" s="302" t="s">
        <v>69</v>
      </c>
      <c r="G1473" s="302" t="s">
        <v>70</v>
      </c>
      <c r="H1473" s="302" t="s">
        <v>1384</v>
      </c>
      <c r="I1473" s="302" t="s">
        <v>3905</v>
      </c>
      <c r="J1473" s="302">
        <v>135300</v>
      </c>
      <c r="K1473" s="302" t="s">
        <v>246</v>
      </c>
      <c r="L1473" s="302">
        <v>39202038</v>
      </c>
      <c r="M1473" s="302" t="s">
        <v>3927</v>
      </c>
      <c r="N1473" s="305">
        <v>45351</v>
      </c>
      <c r="O1473" s="305">
        <v>45323</v>
      </c>
      <c r="P1473" s="302" t="s">
        <v>3920</v>
      </c>
    </row>
    <row r="1474" spans="1:16">
      <c r="A1474" s="303">
        <v>4</v>
      </c>
      <c r="B1474" s="303">
        <v>46405.16</v>
      </c>
      <c r="C1474" s="303">
        <v>1339.2570940644</v>
      </c>
      <c r="D1474" s="304">
        <f t="shared" si="22"/>
        <v>45065.902905935603</v>
      </c>
      <c r="E1474" s="305">
        <v>45992</v>
      </c>
      <c r="F1474" s="302" t="s">
        <v>69</v>
      </c>
      <c r="G1474" s="302" t="s">
        <v>70</v>
      </c>
      <c r="H1474" s="302" t="s">
        <v>1384</v>
      </c>
      <c r="I1474" s="302" t="s">
        <v>3905</v>
      </c>
      <c r="J1474" s="302">
        <v>135300</v>
      </c>
      <c r="K1474" s="302" t="s">
        <v>246</v>
      </c>
      <c r="L1474" s="302">
        <v>39202023</v>
      </c>
      <c r="M1474" s="302" t="s">
        <v>3926</v>
      </c>
      <c r="N1474" s="305">
        <v>45351</v>
      </c>
      <c r="O1474" s="305">
        <v>45323</v>
      </c>
      <c r="P1474" s="302" t="s">
        <v>3920</v>
      </c>
    </row>
    <row r="1475" spans="1:16">
      <c r="A1475" s="303">
        <v>12</v>
      </c>
      <c r="B1475" s="303">
        <v>40773.870000000003</v>
      </c>
      <c r="C1475" s="303">
        <v>1176.7375578483</v>
      </c>
      <c r="D1475" s="304">
        <f t="shared" ref="D1475:D1538" si="23">+B1475-C1475</f>
        <v>39597.132442151706</v>
      </c>
      <c r="E1475" s="305">
        <v>45992</v>
      </c>
      <c r="F1475" s="302" t="s">
        <v>69</v>
      </c>
      <c r="G1475" s="302" t="s">
        <v>70</v>
      </c>
      <c r="H1475" s="302" t="s">
        <v>1384</v>
      </c>
      <c r="I1475" s="302" t="s">
        <v>3905</v>
      </c>
      <c r="J1475" s="302">
        <v>135300</v>
      </c>
      <c r="K1475" s="302" t="s">
        <v>246</v>
      </c>
      <c r="L1475" s="302">
        <v>39202035</v>
      </c>
      <c r="M1475" s="302" t="s">
        <v>3930</v>
      </c>
      <c r="N1475" s="305">
        <v>45351</v>
      </c>
      <c r="O1475" s="305">
        <v>45323</v>
      </c>
      <c r="P1475" s="302" t="s">
        <v>3920</v>
      </c>
    </row>
    <row r="1476" spans="1:16">
      <c r="A1476" s="303">
        <v>1</v>
      </c>
      <c r="B1476" s="303">
        <v>3397.82</v>
      </c>
      <c r="C1476" s="303">
        <v>98.061391003799997</v>
      </c>
      <c r="D1476" s="304">
        <f t="shared" si="23"/>
        <v>3299.7586089962001</v>
      </c>
      <c r="E1476" s="305">
        <v>45992</v>
      </c>
      <c r="F1476" s="302" t="s">
        <v>69</v>
      </c>
      <c r="G1476" s="302" t="s">
        <v>70</v>
      </c>
      <c r="H1476" s="302" t="s">
        <v>1384</v>
      </c>
      <c r="I1476" s="302" t="s">
        <v>3905</v>
      </c>
      <c r="J1476" s="302">
        <v>135300</v>
      </c>
      <c r="K1476" s="302" t="s">
        <v>246</v>
      </c>
      <c r="L1476" s="302">
        <v>39202044</v>
      </c>
      <c r="M1476" s="302" t="s">
        <v>3925</v>
      </c>
      <c r="N1476" s="305">
        <v>45351</v>
      </c>
      <c r="O1476" s="305">
        <v>45323</v>
      </c>
      <c r="P1476" s="302" t="s">
        <v>3920</v>
      </c>
    </row>
    <row r="1477" spans="1:16">
      <c r="A1477" s="303">
        <v>7</v>
      </c>
      <c r="B1477" s="303">
        <v>23784.75</v>
      </c>
      <c r="C1477" s="303">
        <v>686.43002562750007</v>
      </c>
      <c r="D1477" s="304">
        <f t="shared" si="23"/>
        <v>23098.319974372498</v>
      </c>
      <c r="E1477" s="305">
        <v>45992</v>
      </c>
      <c r="F1477" s="302" t="s">
        <v>69</v>
      </c>
      <c r="G1477" s="302" t="s">
        <v>70</v>
      </c>
      <c r="H1477" s="302" t="s">
        <v>1384</v>
      </c>
      <c r="I1477" s="302" t="s">
        <v>3905</v>
      </c>
      <c r="J1477" s="302">
        <v>135300</v>
      </c>
      <c r="K1477" s="302" t="s">
        <v>246</v>
      </c>
      <c r="L1477" s="302">
        <v>39202032</v>
      </c>
      <c r="M1477" s="302" t="s">
        <v>3923</v>
      </c>
      <c r="N1477" s="305">
        <v>45351</v>
      </c>
      <c r="O1477" s="305">
        <v>45323</v>
      </c>
      <c r="P1477" s="302" t="s">
        <v>3920</v>
      </c>
    </row>
    <row r="1478" spans="1:16">
      <c r="A1478" s="303">
        <v>24</v>
      </c>
      <c r="B1478" s="303">
        <v>81547.78</v>
      </c>
      <c r="C1478" s="303">
        <v>2353.4762701002001</v>
      </c>
      <c r="D1478" s="304">
        <f t="shared" si="23"/>
        <v>79194.303729899795</v>
      </c>
      <c r="E1478" s="305">
        <v>45992</v>
      </c>
      <c r="F1478" s="302" t="s">
        <v>69</v>
      </c>
      <c r="G1478" s="302" t="s">
        <v>70</v>
      </c>
      <c r="H1478" s="302" t="s">
        <v>1384</v>
      </c>
      <c r="I1478" s="302" t="s">
        <v>3905</v>
      </c>
      <c r="J1478" s="302">
        <v>135300</v>
      </c>
      <c r="K1478" s="302" t="s">
        <v>246</v>
      </c>
      <c r="L1478" s="302">
        <v>39202026</v>
      </c>
      <c r="M1478" s="302" t="s">
        <v>3928</v>
      </c>
      <c r="N1478" s="305">
        <v>45351</v>
      </c>
      <c r="O1478" s="305">
        <v>45323</v>
      </c>
      <c r="P1478" s="302" t="s">
        <v>3920</v>
      </c>
    </row>
    <row r="1479" spans="1:16">
      <c r="A1479" s="303">
        <v>8</v>
      </c>
      <c r="B1479" s="303">
        <v>56869.33</v>
      </c>
      <c r="C1479" s="303">
        <v>1641.2539820397001</v>
      </c>
      <c r="D1479" s="304">
        <f t="shared" si="23"/>
        <v>55228.076017960302</v>
      </c>
      <c r="E1479" s="305">
        <v>45992</v>
      </c>
      <c r="F1479" s="302" t="s">
        <v>69</v>
      </c>
      <c r="G1479" s="302" t="s">
        <v>70</v>
      </c>
      <c r="H1479" s="302" t="s">
        <v>1384</v>
      </c>
      <c r="I1479" s="302" t="s">
        <v>3905</v>
      </c>
      <c r="J1479" s="302">
        <v>135300</v>
      </c>
      <c r="K1479" s="302" t="s">
        <v>156</v>
      </c>
      <c r="L1479" s="302">
        <v>39202005</v>
      </c>
      <c r="M1479" s="302" t="s">
        <v>3932</v>
      </c>
      <c r="N1479" s="305">
        <v>45351</v>
      </c>
      <c r="O1479" s="305">
        <v>45323</v>
      </c>
      <c r="P1479" s="302" t="s">
        <v>3920</v>
      </c>
    </row>
    <row r="1480" spans="1:16">
      <c r="A1480" s="303">
        <v>0</v>
      </c>
      <c r="B1480" s="303">
        <v>37803.980000000003</v>
      </c>
      <c r="C1480" s="303">
        <v>1091.0262651582</v>
      </c>
      <c r="D1480" s="304">
        <f t="shared" si="23"/>
        <v>36712.953734841802</v>
      </c>
      <c r="E1480" s="305">
        <v>45992</v>
      </c>
      <c r="F1480" s="302" t="s">
        <v>69</v>
      </c>
      <c r="G1480" s="302" t="s">
        <v>70</v>
      </c>
      <c r="H1480" s="302" t="s">
        <v>1384</v>
      </c>
      <c r="I1480" s="302" t="s">
        <v>3905</v>
      </c>
      <c r="J1480" s="302">
        <v>135300</v>
      </c>
      <c r="K1480" s="302" t="s">
        <v>480</v>
      </c>
      <c r="L1480" s="302">
        <v>39202017</v>
      </c>
      <c r="M1480" s="302" t="s">
        <v>3933</v>
      </c>
      <c r="N1480" s="305">
        <v>45351</v>
      </c>
      <c r="O1480" s="305">
        <v>45323</v>
      </c>
      <c r="P1480" s="302" t="s">
        <v>3920</v>
      </c>
    </row>
    <row r="1481" spans="1:16">
      <c r="A1481" s="303">
        <v>0</v>
      </c>
      <c r="B1481" s="303">
        <v>103899.68000000001</v>
      </c>
      <c r="C1481" s="303">
        <v>2998.5541157712</v>
      </c>
      <c r="D1481" s="304">
        <f t="shared" si="23"/>
        <v>100901.12588422881</v>
      </c>
      <c r="E1481" s="305">
        <v>45992</v>
      </c>
      <c r="F1481" s="302" t="s">
        <v>69</v>
      </c>
      <c r="G1481" s="302" t="s">
        <v>70</v>
      </c>
      <c r="H1481" s="302" t="s">
        <v>1384</v>
      </c>
      <c r="I1481" s="302" t="s">
        <v>3905</v>
      </c>
      <c r="J1481" s="302">
        <v>135300</v>
      </c>
      <c r="K1481" s="302" t="s">
        <v>3906</v>
      </c>
      <c r="L1481" s="302">
        <v>39201993</v>
      </c>
      <c r="M1481" s="302" t="s">
        <v>2301</v>
      </c>
      <c r="N1481" s="305">
        <v>45351</v>
      </c>
      <c r="O1481" s="305">
        <v>45292</v>
      </c>
      <c r="P1481" s="302" t="s">
        <v>3920</v>
      </c>
    </row>
    <row r="1482" spans="1:16">
      <c r="A1482" s="303">
        <v>0</v>
      </c>
      <c r="B1482" s="303">
        <v>14926</v>
      </c>
      <c r="C1482" s="303">
        <v>430.76570334000002</v>
      </c>
      <c r="D1482" s="304">
        <f t="shared" si="23"/>
        <v>14495.234296660001</v>
      </c>
      <c r="E1482" s="305">
        <v>45992</v>
      </c>
      <c r="F1482" s="302" t="s">
        <v>69</v>
      </c>
      <c r="G1482" s="302" t="s">
        <v>70</v>
      </c>
      <c r="H1482" s="302" t="s">
        <v>1384</v>
      </c>
      <c r="I1482" s="302" t="s">
        <v>3905</v>
      </c>
      <c r="J1482" s="302">
        <v>135300</v>
      </c>
      <c r="K1482" s="302" t="s">
        <v>162</v>
      </c>
      <c r="L1482" s="302">
        <v>39202077</v>
      </c>
      <c r="M1482" s="302" t="s">
        <v>1417</v>
      </c>
      <c r="N1482" s="305">
        <v>45351</v>
      </c>
      <c r="O1482" s="305">
        <v>45323</v>
      </c>
      <c r="P1482" s="302" t="s">
        <v>3920</v>
      </c>
    </row>
    <row r="1483" spans="1:16">
      <c r="A1483" s="303">
        <v>6</v>
      </c>
      <c r="B1483" s="303">
        <v>28467.4</v>
      </c>
      <c r="C1483" s="303">
        <v>821.571726066</v>
      </c>
      <c r="D1483" s="304">
        <f t="shared" si="23"/>
        <v>27645.828273934003</v>
      </c>
      <c r="E1483" s="305">
        <v>45992</v>
      </c>
      <c r="F1483" s="302" t="s">
        <v>69</v>
      </c>
      <c r="G1483" s="302" t="s">
        <v>70</v>
      </c>
      <c r="H1483" s="302" t="s">
        <v>1384</v>
      </c>
      <c r="I1483" s="302" t="s">
        <v>3905</v>
      </c>
      <c r="J1483" s="302">
        <v>135300</v>
      </c>
      <c r="K1483" s="302" t="s">
        <v>164</v>
      </c>
      <c r="L1483" s="302">
        <v>39202056</v>
      </c>
      <c r="M1483" s="302" t="s">
        <v>3934</v>
      </c>
      <c r="N1483" s="305">
        <v>45351</v>
      </c>
      <c r="O1483" s="305">
        <v>45323</v>
      </c>
      <c r="P1483" s="302" t="s">
        <v>3920</v>
      </c>
    </row>
    <row r="1484" spans="1:16">
      <c r="A1484" s="303">
        <v>2</v>
      </c>
      <c r="B1484" s="303">
        <v>18284.02</v>
      </c>
      <c r="C1484" s="303">
        <v>527.67846276180001</v>
      </c>
      <c r="D1484" s="304">
        <f t="shared" si="23"/>
        <v>17756.341537238201</v>
      </c>
      <c r="E1484" s="305">
        <v>45992</v>
      </c>
      <c r="F1484" s="302" t="s">
        <v>69</v>
      </c>
      <c r="G1484" s="302" t="s">
        <v>70</v>
      </c>
      <c r="H1484" s="302" t="s">
        <v>1384</v>
      </c>
      <c r="I1484" s="302" t="s">
        <v>3905</v>
      </c>
      <c r="J1484" s="302">
        <v>135300</v>
      </c>
      <c r="K1484" s="302" t="s">
        <v>164</v>
      </c>
      <c r="L1484" s="302">
        <v>39202065</v>
      </c>
      <c r="M1484" s="302" t="s">
        <v>3936</v>
      </c>
      <c r="N1484" s="305">
        <v>45351</v>
      </c>
      <c r="O1484" s="305">
        <v>45323</v>
      </c>
      <c r="P1484" s="302" t="s">
        <v>3920</v>
      </c>
    </row>
    <row r="1485" spans="1:16">
      <c r="A1485" s="303">
        <v>12</v>
      </c>
      <c r="B1485" s="303">
        <v>83400.850000000006</v>
      </c>
      <c r="C1485" s="303">
        <v>2406.9560370765003</v>
      </c>
      <c r="D1485" s="304">
        <f t="shared" si="23"/>
        <v>80993.89396292351</v>
      </c>
      <c r="E1485" s="305">
        <v>45992</v>
      </c>
      <c r="F1485" s="302" t="s">
        <v>69</v>
      </c>
      <c r="G1485" s="302" t="s">
        <v>70</v>
      </c>
      <c r="H1485" s="302" t="s">
        <v>1384</v>
      </c>
      <c r="I1485" s="302" t="s">
        <v>3905</v>
      </c>
      <c r="J1485" s="302">
        <v>135300</v>
      </c>
      <c r="K1485" s="302" t="s">
        <v>164</v>
      </c>
      <c r="L1485" s="302">
        <v>39202071</v>
      </c>
      <c r="M1485" s="302" t="s">
        <v>3938</v>
      </c>
      <c r="N1485" s="305">
        <v>45351</v>
      </c>
      <c r="O1485" s="305">
        <v>45323</v>
      </c>
      <c r="P1485" s="302" t="s">
        <v>3920</v>
      </c>
    </row>
    <row r="1486" spans="1:16">
      <c r="A1486" s="303">
        <v>1</v>
      </c>
      <c r="B1486" s="303">
        <v>18692.990000000002</v>
      </c>
      <c r="C1486" s="303">
        <v>539.48137376910006</v>
      </c>
      <c r="D1486" s="304">
        <f t="shared" si="23"/>
        <v>18153.508626230901</v>
      </c>
      <c r="E1486" s="305">
        <v>45992</v>
      </c>
      <c r="F1486" s="302" t="s">
        <v>69</v>
      </c>
      <c r="G1486" s="302" t="s">
        <v>70</v>
      </c>
      <c r="H1486" s="302" t="s">
        <v>1384</v>
      </c>
      <c r="I1486" s="302" t="s">
        <v>3905</v>
      </c>
      <c r="J1486" s="302">
        <v>135300</v>
      </c>
      <c r="K1486" s="302" t="s">
        <v>164</v>
      </c>
      <c r="L1486" s="302">
        <v>39202047</v>
      </c>
      <c r="M1486" s="302" t="s">
        <v>3939</v>
      </c>
      <c r="N1486" s="305">
        <v>45351</v>
      </c>
      <c r="O1486" s="305">
        <v>45323</v>
      </c>
      <c r="P1486" s="302" t="s">
        <v>3920</v>
      </c>
    </row>
    <row r="1487" spans="1:16">
      <c r="A1487" s="303">
        <v>7</v>
      </c>
      <c r="B1487" s="303">
        <v>8946.36</v>
      </c>
      <c r="C1487" s="303">
        <v>258.19275477240001</v>
      </c>
      <c r="D1487" s="304">
        <f t="shared" si="23"/>
        <v>8688.1672452275998</v>
      </c>
      <c r="E1487" s="305">
        <v>45992</v>
      </c>
      <c r="F1487" s="302" t="s">
        <v>69</v>
      </c>
      <c r="G1487" s="302" t="s">
        <v>70</v>
      </c>
      <c r="H1487" s="302" t="s">
        <v>1384</v>
      </c>
      <c r="I1487" s="302" t="s">
        <v>3905</v>
      </c>
      <c r="J1487" s="302">
        <v>135300</v>
      </c>
      <c r="K1487" s="302" t="s">
        <v>164</v>
      </c>
      <c r="L1487" s="302">
        <v>39202068</v>
      </c>
      <c r="M1487" s="302" t="s">
        <v>3942</v>
      </c>
      <c r="N1487" s="305">
        <v>45351</v>
      </c>
      <c r="O1487" s="305">
        <v>45323</v>
      </c>
      <c r="P1487" s="302" t="s">
        <v>3920</v>
      </c>
    </row>
    <row r="1488" spans="1:16">
      <c r="A1488" s="303">
        <v>2</v>
      </c>
      <c r="B1488" s="303">
        <v>191283.78</v>
      </c>
      <c r="C1488" s="303">
        <v>5520.4671063402002</v>
      </c>
      <c r="D1488" s="304">
        <f t="shared" si="23"/>
        <v>185763.31289365981</v>
      </c>
      <c r="E1488" s="305">
        <v>45992</v>
      </c>
      <c r="F1488" s="302" t="s">
        <v>69</v>
      </c>
      <c r="G1488" s="302" t="s">
        <v>70</v>
      </c>
      <c r="H1488" s="302" t="s">
        <v>1384</v>
      </c>
      <c r="I1488" s="302" t="s">
        <v>3905</v>
      </c>
      <c r="J1488" s="302">
        <v>135300</v>
      </c>
      <c r="K1488" s="302" t="s">
        <v>164</v>
      </c>
      <c r="L1488" s="302">
        <v>39202062</v>
      </c>
      <c r="M1488" s="302" t="s">
        <v>3941</v>
      </c>
      <c r="N1488" s="305">
        <v>45351</v>
      </c>
      <c r="O1488" s="305">
        <v>45323</v>
      </c>
      <c r="P1488" s="302" t="s">
        <v>3920</v>
      </c>
    </row>
    <row r="1489" spans="1:16">
      <c r="A1489" s="303">
        <v>1</v>
      </c>
      <c r="B1489" s="303">
        <v>3682.4</v>
      </c>
      <c r="C1489" s="303">
        <v>106.27439541599999</v>
      </c>
      <c r="D1489" s="304">
        <f t="shared" si="23"/>
        <v>3576.125604584</v>
      </c>
      <c r="E1489" s="305">
        <v>45992</v>
      </c>
      <c r="F1489" s="302" t="s">
        <v>69</v>
      </c>
      <c r="G1489" s="302" t="s">
        <v>70</v>
      </c>
      <c r="H1489" s="302" t="s">
        <v>1384</v>
      </c>
      <c r="I1489" s="302" t="s">
        <v>3905</v>
      </c>
      <c r="J1489" s="302">
        <v>135300</v>
      </c>
      <c r="K1489" s="302" t="s">
        <v>164</v>
      </c>
      <c r="L1489" s="302">
        <v>39202053</v>
      </c>
      <c r="M1489" s="302" t="s">
        <v>3940</v>
      </c>
      <c r="N1489" s="305">
        <v>45351</v>
      </c>
      <c r="O1489" s="305">
        <v>45323</v>
      </c>
      <c r="P1489" s="302" t="s">
        <v>3920</v>
      </c>
    </row>
    <row r="1490" spans="1:16">
      <c r="A1490" s="303">
        <v>18</v>
      </c>
      <c r="B1490" s="303">
        <v>9375.4</v>
      </c>
      <c r="C1490" s="303">
        <v>270.57488778599998</v>
      </c>
      <c r="D1490" s="304">
        <f t="shared" si="23"/>
        <v>9104.8251122139991</v>
      </c>
      <c r="E1490" s="305">
        <v>45992</v>
      </c>
      <c r="F1490" s="302" t="s">
        <v>69</v>
      </c>
      <c r="G1490" s="302" t="s">
        <v>70</v>
      </c>
      <c r="H1490" s="302" t="s">
        <v>1384</v>
      </c>
      <c r="I1490" s="302" t="s">
        <v>3905</v>
      </c>
      <c r="J1490" s="302">
        <v>135300</v>
      </c>
      <c r="K1490" s="302" t="s">
        <v>164</v>
      </c>
      <c r="L1490" s="302">
        <v>39202059</v>
      </c>
      <c r="M1490" s="302" t="s">
        <v>3937</v>
      </c>
      <c r="N1490" s="305">
        <v>45351</v>
      </c>
      <c r="O1490" s="305">
        <v>45323</v>
      </c>
      <c r="P1490" s="302" t="s">
        <v>3920</v>
      </c>
    </row>
    <row r="1491" spans="1:16">
      <c r="A1491" s="303">
        <v>12</v>
      </c>
      <c r="B1491" s="303">
        <v>18015.080000000002</v>
      </c>
      <c r="C1491" s="303">
        <v>519.91683015720002</v>
      </c>
      <c r="D1491" s="304">
        <f t="shared" si="23"/>
        <v>17495.163169842803</v>
      </c>
      <c r="E1491" s="305">
        <v>45992</v>
      </c>
      <c r="F1491" s="302" t="s">
        <v>69</v>
      </c>
      <c r="G1491" s="302" t="s">
        <v>70</v>
      </c>
      <c r="H1491" s="302" t="s">
        <v>1384</v>
      </c>
      <c r="I1491" s="302" t="s">
        <v>3905</v>
      </c>
      <c r="J1491" s="302">
        <v>135300</v>
      </c>
      <c r="K1491" s="302" t="s">
        <v>164</v>
      </c>
      <c r="L1491" s="302">
        <v>39202050</v>
      </c>
      <c r="M1491" s="302" t="s">
        <v>3935</v>
      </c>
      <c r="N1491" s="305">
        <v>45351</v>
      </c>
      <c r="O1491" s="305">
        <v>45323</v>
      </c>
      <c r="P1491" s="302" t="s">
        <v>3920</v>
      </c>
    </row>
    <row r="1492" spans="1:16">
      <c r="A1492" s="303">
        <v>14</v>
      </c>
      <c r="B1492" s="303">
        <v>460419.69</v>
      </c>
      <c r="C1492" s="303">
        <v>13287.7536911721</v>
      </c>
      <c r="D1492" s="304">
        <f t="shared" si="23"/>
        <v>447131.93630882789</v>
      </c>
      <c r="E1492" s="305">
        <v>45992</v>
      </c>
      <c r="F1492" s="302" t="s">
        <v>69</v>
      </c>
      <c r="G1492" s="302" t="s">
        <v>70</v>
      </c>
      <c r="H1492" s="302" t="s">
        <v>1384</v>
      </c>
      <c r="I1492" s="302" t="s">
        <v>3905</v>
      </c>
      <c r="J1492" s="302">
        <v>135300</v>
      </c>
      <c r="K1492" s="302" t="s">
        <v>110</v>
      </c>
      <c r="L1492" s="302">
        <v>39201976</v>
      </c>
      <c r="M1492" s="302" t="s">
        <v>2218</v>
      </c>
      <c r="N1492" s="305">
        <v>45351</v>
      </c>
      <c r="O1492" s="305">
        <v>45292</v>
      </c>
      <c r="P1492" s="302" t="s">
        <v>3920</v>
      </c>
    </row>
    <row r="1493" spans="1:16">
      <c r="A1493" s="303">
        <v>3</v>
      </c>
      <c r="B1493" s="303">
        <v>107646.36</v>
      </c>
      <c r="C1493" s="303">
        <v>3106.6836377724003</v>
      </c>
      <c r="D1493" s="304">
        <f t="shared" si="23"/>
        <v>104539.6763622276</v>
      </c>
      <c r="E1493" s="305">
        <v>45992</v>
      </c>
      <c r="F1493" s="302" t="s">
        <v>69</v>
      </c>
      <c r="G1493" s="302" t="s">
        <v>70</v>
      </c>
      <c r="H1493" s="302" t="s">
        <v>1384</v>
      </c>
      <c r="I1493" s="302" t="s">
        <v>3905</v>
      </c>
      <c r="J1493" s="302">
        <v>135300</v>
      </c>
      <c r="K1493" s="302" t="s">
        <v>165</v>
      </c>
      <c r="L1493" s="302">
        <v>39201979</v>
      </c>
      <c r="M1493" s="302" t="s">
        <v>3943</v>
      </c>
      <c r="N1493" s="305">
        <v>45351</v>
      </c>
      <c r="O1493" s="305">
        <v>45292</v>
      </c>
      <c r="P1493" s="302" t="s">
        <v>3920</v>
      </c>
    </row>
    <row r="1494" spans="1:16">
      <c r="A1494" s="303">
        <v>1</v>
      </c>
      <c r="B1494" s="303">
        <v>82356.55</v>
      </c>
      <c r="C1494" s="303">
        <v>2376.8174450894999</v>
      </c>
      <c r="D1494" s="304">
        <f t="shared" si="23"/>
        <v>79979.732554910501</v>
      </c>
      <c r="E1494" s="305">
        <v>45992</v>
      </c>
      <c r="F1494" s="302" t="s">
        <v>69</v>
      </c>
      <c r="G1494" s="302" t="s">
        <v>70</v>
      </c>
      <c r="H1494" s="302" t="s">
        <v>1384</v>
      </c>
      <c r="I1494" s="302" t="s">
        <v>3905</v>
      </c>
      <c r="J1494" s="302">
        <v>135300</v>
      </c>
      <c r="K1494" s="302" t="s">
        <v>166</v>
      </c>
      <c r="L1494" s="302">
        <v>39202083</v>
      </c>
      <c r="M1494" s="302" t="s">
        <v>1430</v>
      </c>
      <c r="N1494" s="305">
        <v>45351</v>
      </c>
      <c r="O1494" s="305">
        <v>45323</v>
      </c>
      <c r="P1494" s="302" t="s">
        <v>3920</v>
      </c>
    </row>
    <row r="1495" spans="1:16">
      <c r="A1495" s="303">
        <v>0</v>
      </c>
      <c r="B1495" s="303">
        <v>12085.73</v>
      </c>
      <c r="C1495" s="303">
        <v>348.79525551570003</v>
      </c>
      <c r="D1495" s="304">
        <f t="shared" si="23"/>
        <v>11736.934744484299</v>
      </c>
      <c r="E1495" s="305">
        <v>45992</v>
      </c>
      <c r="F1495" s="302" t="s">
        <v>69</v>
      </c>
      <c r="G1495" s="302" t="s">
        <v>70</v>
      </c>
      <c r="H1495" s="302" t="s">
        <v>1384</v>
      </c>
      <c r="I1495" s="302" t="s">
        <v>3905</v>
      </c>
      <c r="J1495" s="302">
        <v>135300</v>
      </c>
      <c r="K1495" s="302" t="s">
        <v>167</v>
      </c>
      <c r="L1495" s="302">
        <v>39202011</v>
      </c>
      <c r="M1495" s="302" t="s">
        <v>1431</v>
      </c>
      <c r="N1495" s="305">
        <v>45351</v>
      </c>
      <c r="O1495" s="305">
        <v>45323</v>
      </c>
      <c r="P1495" s="302" t="s">
        <v>3920</v>
      </c>
    </row>
    <row r="1496" spans="1:16">
      <c r="A1496" s="303">
        <v>1</v>
      </c>
      <c r="B1496" s="303">
        <v>188661.51</v>
      </c>
      <c r="C1496" s="303">
        <v>-3509.0625804677998</v>
      </c>
      <c r="D1496" s="304">
        <f t="shared" si="23"/>
        <v>192170.57258046782</v>
      </c>
      <c r="E1496" s="305">
        <v>45992</v>
      </c>
      <c r="F1496" s="302" t="s">
        <v>69</v>
      </c>
      <c r="G1496" s="302" t="s">
        <v>70</v>
      </c>
      <c r="H1496" s="302" t="s">
        <v>1384</v>
      </c>
      <c r="I1496" s="302" t="s">
        <v>250</v>
      </c>
      <c r="J1496" s="302">
        <v>135001</v>
      </c>
      <c r="K1496" s="302" t="s">
        <v>130</v>
      </c>
      <c r="L1496" s="302">
        <v>33604817</v>
      </c>
      <c r="M1496" s="302" t="s">
        <v>1445</v>
      </c>
      <c r="N1496" s="305">
        <v>43333</v>
      </c>
      <c r="O1496" s="305">
        <v>43344</v>
      </c>
      <c r="P1496" s="302" t="s">
        <v>880</v>
      </c>
    </row>
    <row r="1497" spans="1:16">
      <c r="A1497" s="303">
        <v>0</v>
      </c>
      <c r="B1497" s="303">
        <v>418144.29000000004</v>
      </c>
      <c r="C1497" s="303">
        <v>23271.632295019503</v>
      </c>
      <c r="D1497" s="304">
        <f t="shared" si="23"/>
        <v>394872.65770498052</v>
      </c>
      <c r="E1497" s="305">
        <v>45992</v>
      </c>
      <c r="F1497" s="302" t="s">
        <v>69</v>
      </c>
      <c r="G1497" s="302" t="s">
        <v>70</v>
      </c>
      <c r="H1497" s="302" t="s">
        <v>1384</v>
      </c>
      <c r="I1497" s="302" t="s">
        <v>250</v>
      </c>
      <c r="J1497" s="302">
        <v>135205</v>
      </c>
      <c r="K1497" s="302" t="s">
        <v>147</v>
      </c>
      <c r="L1497" s="302">
        <v>37030644</v>
      </c>
      <c r="M1497" s="302" t="s">
        <v>1393</v>
      </c>
      <c r="N1497" s="305">
        <v>44882</v>
      </c>
      <c r="O1497" s="305">
        <v>44866</v>
      </c>
      <c r="P1497" s="302" t="s">
        <v>1446</v>
      </c>
    </row>
    <row r="1498" spans="1:16">
      <c r="A1498" s="303">
        <v>0</v>
      </c>
      <c r="B1498" s="303">
        <v>147994.94</v>
      </c>
      <c r="C1498" s="303">
        <v>8236.5917879770004</v>
      </c>
      <c r="D1498" s="304">
        <f t="shared" si="23"/>
        <v>139758.348212023</v>
      </c>
      <c r="E1498" s="305">
        <v>45992</v>
      </c>
      <c r="F1498" s="302" t="s">
        <v>69</v>
      </c>
      <c r="G1498" s="302" t="s">
        <v>70</v>
      </c>
      <c r="H1498" s="302" t="s">
        <v>1384</v>
      </c>
      <c r="I1498" s="302" t="s">
        <v>250</v>
      </c>
      <c r="J1498" s="302">
        <v>135205</v>
      </c>
      <c r="K1498" s="302" t="s">
        <v>163</v>
      </c>
      <c r="L1498" s="302">
        <v>37030683</v>
      </c>
      <c r="M1498" s="302" t="s">
        <v>1418</v>
      </c>
      <c r="N1498" s="305">
        <v>44882</v>
      </c>
      <c r="O1498" s="305">
        <v>44866</v>
      </c>
      <c r="P1498" s="302" t="s">
        <v>1446</v>
      </c>
    </row>
    <row r="1499" spans="1:16">
      <c r="A1499" s="303">
        <v>9</v>
      </c>
      <c r="B1499" s="303">
        <v>13431.49</v>
      </c>
      <c r="C1499" s="303">
        <v>904.47949152780006</v>
      </c>
      <c r="D1499" s="304">
        <f t="shared" si="23"/>
        <v>12527.0105084722</v>
      </c>
      <c r="E1499" s="305">
        <v>45992</v>
      </c>
      <c r="F1499" s="302" t="s">
        <v>69</v>
      </c>
      <c r="G1499" s="302" t="s">
        <v>70</v>
      </c>
      <c r="H1499" s="302" t="s">
        <v>1384</v>
      </c>
      <c r="I1499" s="302" t="s">
        <v>250</v>
      </c>
      <c r="J1499" s="302">
        <v>135300</v>
      </c>
      <c r="K1499" s="302" t="s">
        <v>142</v>
      </c>
      <c r="L1499" s="302">
        <v>37030605</v>
      </c>
      <c r="M1499" s="302" t="s">
        <v>1434</v>
      </c>
      <c r="N1499" s="305">
        <v>44882</v>
      </c>
      <c r="O1499" s="305">
        <v>44562</v>
      </c>
      <c r="P1499" s="302" t="s">
        <v>1446</v>
      </c>
    </row>
    <row r="1500" spans="1:16">
      <c r="A1500" s="303">
        <v>0</v>
      </c>
      <c r="B1500" s="303">
        <v>24867.54</v>
      </c>
      <c r="C1500" s="303">
        <v>1674.5856144587999</v>
      </c>
      <c r="D1500" s="304">
        <f t="shared" si="23"/>
        <v>23192.954385541201</v>
      </c>
      <c r="E1500" s="305">
        <v>45992</v>
      </c>
      <c r="F1500" s="302" t="s">
        <v>69</v>
      </c>
      <c r="G1500" s="302" t="s">
        <v>70</v>
      </c>
      <c r="H1500" s="302" t="s">
        <v>1384</v>
      </c>
      <c r="I1500" s="302" t="s">
        <v>250</v>
      </c>
      <c r="J1500" s="302">
        <v>135300</v>
      </c>
      <c r="K1500" s="302" t="s">
        <v>143</v>
      </c>
      <c r="L1500" s="302">
        <v>37030641</v>
      </c>
      <c r="M1500" s="302" t="s">
        <v>1389</v>
      </c>
      <c r="N1500" s="305">
        <v>44882</v>
      </c>
      <c r="O1500" s="305">
        <v>44866</v>
      </c>
      <c r="P1500" s="302" t="s">
        <v>1446</v>
      </c>
    </row>
    <row r="1501" spans="1:16">
      <c r="A1501" s="303">
        <v>0</v>
      </c>
      <c r="B1501" s="303">
        <v>8142.33</v>
      </c>
      <c r="C1501" s="303">
        <v>548.30629351260006</v>
      </c>
      <c r="D1501" s="304">
        <f t="shared" si="23"/>
        <v>7594.0237064874</v>
      </c>
      <c r="E1501" s="305">
        <v>45992</v>
      </c>
      <c r="F1501" s="302" t="s">
        <v>69</v>
      </c>
      <c r="G1501" s="302" t="s">
        <v>70</v>
      </c>
      <c r="H1501" s="302" t="s">
        <v>1384</v>
      </c>
      <c r="I1501" s="302" t="s">
        <v>250</v>
      </c>
      <c r="J1501" s="302">
        <v>135300</v>
      </c>
      <c r="K1501" s="302" t="s">
        <v>251</v>
      </c>
      <c r="L1501" s="302">
        <v>37030707</v>
      </c>
      <c r="M1501" s="302" t="s">
        <v>1447</v>
      </c>
      <c r="N1501" s="305">
        <v>44882</v>
      </c>
      <c r="O1501" s="305">
        <v>44866</v>
      </c>
      <c r="P1501" s="302" t="s">
        <v>1446</v>
      </c>
    </row>
    <row r="1502" spans="1:16">
      <c r="A1502" s="303">
        <v>4</v>
      </c>
      <c r="B1502" s="303">
        <v>388532.15</v>
      </c>
      <c r="C1502" s="303">
        <v>26163.840458072998</v>
      </c>
      <c r="D1502" s="304">
        <f t="shared" si="23"/>
        <v>362368.30954192701</v>
      </c>
      <c r="E1502" s="305">
        <v>45992</v>
      </c>
      <c r="F1502" s="302" t="s">
        <v>69</v>
      </c>
      <c r="G1502" s="302" t="s">
        <v>70</v>
      </c>
      <c r="H1502" s="302" t="s">
        <v>1384</v>
      </c>
      <c r="I1502" s="302" t="s">
        <v>250</v>
      </c>
      <c r="J1502" s="302">
        <v>135300</v>
      </c>
      <c r="K1502" s="302" t="s">
        <v>144</v>
      </c>
      <c r="L1502" s="302">
        <v>37030632</v>
      </c>
      <c r="M1502" s="302" t="s">
        <v>1171</v>
      </c>
      <c r="N1502" s="305">
        <v>44882</v>
      </c>
      <c r="O1502" s="305">
        <v>44562</v>
      </c>
      <c r="P1502" s="302" t="s">
        <v>1446</v>
      </c>
    </row>
    <row r="1503" spans="1:16">
      <c r="A1503" s="303">
        <v>0</v>
      </c>
      <c r="B1503" s="303">
        <v>120008.52</v>
      </c>
      <c r="C1503" s="303">
        <v>8081.4001386744003</v>
      </c>
      <c r="D1503" s="304">
        <f t="shared" si="23"/>
        <v>111927.1198613256</v>
      </c>
      <c r="E1503" s="305">
        <v>45992</v>
      </c>
      <c r="F1503" s="302" t="s">
        <v>69</v>
      </c>
      <c r="G1503" s="302" t="s">
        <v>70</v>
      </c>
      <c r="H1503" s="302" t="s">
        <v>1384</v>
      </c>
      <c r="I1503" s="302" t="s">
        <v>250</v>
      </c>
      <c r="J1503" s="302">
        <v>135300</v>
      </c>
      <c r="K1503" s="302" t="s">
        <v>145</v>
      </c>
      <c r="L1503" s="302">
        <v>37030612</v>
      </c>
      <c r="M1503" s="302" t="s">
        <v>1448</v>
      </c>
      <c r="N1503" s="305">
        <v>44882</v>
      </c>
      <c r="O1503" s="305">
        <v>44562</v>
      </c>
      <c r="P1503" s="302" t="s">
        <v>1446</v>
      </c>
    </row>
    <row r="1504" spans="1:16">
      <c r="A1504" s="303">
        <v>0</v>
      </c>
      <c r="B1504" s="303">
        <v>48369.950000000004</v>
      </c>
      <c r="C1504" s="303">
        <v>3257.2430743890004</v>
      </c>
      <c r="D1504" s="304">
        <f t="shared" si="23"/>
        <v>45112.706925611004</v>
      </c>
      <c r="E1504" s="305">
        <v>45992</v>
      </c>
      <c r="F1504" s="302" t="s">
        <v>69</v>
      </c>
      <c r="G1504" s="302" t="s">
        <v>70</v>
      </c>
      <c r="H1504" s="302" t="s">
        <v>1384</v>
      </c>
      <c r="I1504" s="302" t="s">
        <v>250</v>
      </c>
      <c r="J1504" s="302">
        <v>135300</v>
      </c>
      <c r="K1504" s="302" t="s">
        <v>146</v>
      </c>
      <c r="L1504" s="302">
        <v>37030620</v>
      </c>
      <c r="M1504" s="302" t="s">
        <v>1392</v>
      </c>
      <c r="N1504" s="305">
        <v>44882</v>
      </c>
      <c r="O1504" s="305">
        <v>44562</v>
      </c>
      <c r="P1504" s="302" t="s">
        <v>1446</v>
      </c>
    </row>
    <row r="1505" spans="1:16">
      <c r="A1505" s="303">
        <v>0</v>
      </c>
      <c r="B1505" s="303">
        <v>75023.48</v>
      </c>
      <c r="C1505" s="303">
        <v>5052.0976483656004</v>
      </c>
      <c r="D1505" s="304">
        <f t="shared" si="23"/>
        <v>69971.382351634398</v>
      </c>
      <c r="E1505" s="305">
        <v>45992</v>
      </c>
      <c r="F1505" s="302" t="s">
        <v>69</v>
      </c>
      <c r="G1505" s="302" t="s">
        <v>70</v>
      </c>
      <c r="H1505" s="302" t="s">
        <v>1384</v>
      </c>
      <c r="I1505" s="302" t="s">
        <v>250</v>
      </c>
      <c r="J1505" s="302">
        <v>135300</v>
      </c>
      <c r="K1505" s="302" t="s">
        <v>151</v>
      </c>
      <c r="L1505" s="302">
        <v>37030617</v>
      </c>
      <c r="M1505" s="302" t="s">
        <v>1396</v>
      </c>
      <c r="N1505" s="305">
        <v>44882</v>
      </c>
      <c r="O1505" s="305">
        <v>44562</v>
      </c>
      <c r="P1505" s="302" t="s">
        <v>1446</v>
      </c>
    </row>
    <row r="1506" spans="1:16">
      <c r="A1506" s="303">
        <v>0</v>
      </c>
      <c r="B1506" s="303">
        <v>1725.74</v>
      </c>
      <c r="C1506" s="303">
        <v>116.21171126280001</v>
      </c>
      <c r="D1506" s="304">
        <f t="shared" si="23"/>
        <v>1609.5282887372</v>
      </c>
      <c r="E1506" s="305">
        <v>45992</v>
      </c>
      <c r="F1506" s="302" t="s">
        <v>69</v>
      </c>
      <c r="G1506" s="302" t="s">
        <v>70</v>
      </c>
      <c r="H1506" s="302" t="s">
        <v>1384</v>
      </c>
      <c r="I1506" s="302" t="s">
        <v>250</v>
      </c>
      <c r="J1506" s="302">
        <v>135300</v>
      </c>
      <c r="K1506" s="302" t="s">
        <v>203</v>
      </c>
      <c r="L1506" s="302">
        <v>37030638</v>
      </c>
      <c r="M1506" s="302" t="s">
        <v>1449</v>
      </c>
      <c r="N1506" s="305">
        <v>44882</v>
      </c>
      <c r="O1506" s="305">
        <v>44562</v>
      </c>
      <c r="P1506" s="302" t="s">
        <v>1446</v>
      </c>
    </row>
    <row r="1507" spans="1:16">
      <c r="A1507" s="303">
        <v>0</v>
      </c>
      <c r="B1507" s="303">
        <v>66596.160000000003</v>
      </c>
      <c r="C1507" s="303">
        <v>4484.6000655552007</v>
      </c>
      <c r="D1507" s="304">
        <f t="shared" si="23"/>
        <v>62111.559934444806</v>
      </c>
      <c r="E1507" s="305">
        <v>45992</v>
      </c>
      <c r="F1507" s="302" t="s">
        <v>69</v>
      </c>
      <c r="G1507" s="302" t="s">
        <v>70</v>
      </c>
      <c r="H1507" s="302" t="s">
        <v>1384</v>
      </c>
      <c r="I1507" s="302" t="s">
        <v>250</v>
      </c>
      <c r="J1507" s="302">
        <v>135300</v>
      </c>
      <c r="K1507" s="302" t="s">
        <v>152</v>
      </c>
      <c r="L1507" s="302">
        <v>37030635</v>
      </c>
      <c r="M1507" s="302" t="s">
        <v>1397</v>
      </c>
      <c r="N1507" s="305">
        <v>44882</v>
      </c>
      <c r="O1507" s="305">
        <v>44562</v>
      </c>
      <c r="P1507" s="302" t="s">
        <v>1446</v>
      </c>
    </row>
    <row r="1508" spans="1:16">
      <c r="A1508" s="303">
        <v>0</v>
      </c>
      <c r="B1508" s="303">
        <v>210054.29</v>
      </c>
      <c r="C1508" s="303">
        <v>14145.1021005438</v>
      </c>
      <c r="D1508" s="304">
        <f t="shared" si="23"/>
        <v>195909.18789945621</v>
      </c>
      <c r="E1508" s="305">
        <v>45992</v>
      </c>
      <c r="F1508" s="302" t="s">
        <v>69</v>
      </c>
      <c r="G1508" s="302" t="s">
        <v>70</v>
      </c>
      <c r="H1508" s="302" t="s">
        <v>1384</v>
      </c>
      <c r="I1508" s="302" t="s">
        <v>250</v>
      </c>
      <c r="J1508" s="302">
        <v>135300</v>
      </c>
      <c r="K1508" s="302" t="s">
        <v>153</v>
      </c>
      <c r="L1508" s="302">
        <v>37030713</v>
      </c>
      <c r="M1508" s="302" t="s">
        <v>1450</v>
      </c>
      <c r="N1508" s="305">
        <v>44882</v>
      </c>
      <c r="O1508" s="305">
        <v>44866</v>
      </c>
      <c r="P1508" s="302" t="s">
        <v>1446</v>
      </c>
    </row>
    <row r="1509" spans="1:16">
      <c r="A1509" s="303">
        <v>0</v>
      </c>
      <c r="B1509" s="303">
        <v>0</v>
      </c>
      <c r="C1509" s="303">
        <v>0</v>
      </c>
      <c r="D1509" s="304">
        <f t="shared" si="23"/>
        <v>0</v>
      </c>
      <c r="E1509" s="305">
        <v>45992</v>
      </c>
      <c r="F1509" s="302" t="s">
        <v>69</v>
      </c>
      <c r="G1509" s="302" t="s">
        <v>70</v>
      </c>
      <c r="H1509" s="302" t="s">
        <v>1384</v>
      </c>
      <c r="I1509" s="302" t="s">
        <v>250</v>
      </c>
      <c r="J1509" s="302">
        <v>135300</v>
      </c>
      <c r="K1509" s="302" t="s">
        <v>84</v>
      </c>
      <c r="L1509" s="302">
        <v>36274827</v>
      </c>
      <c r="M1509" s="302" t="s">
        <v>1451</v>
      </c>
      <c r="N1509" s="305">
        <v>44882</v>
      </c>
      <c r="O1509" s="305">
        <v>44866</v>
      </c>
      <c r="P1509" s="302" t="s">
        <v>1446</v>
      </c>
    </row>
    <row r="1510" spans="1:16">
      <c r="A1510" s="303">
        <v>0</v>
      </c>
      <c r="B1510" s="303">
        <v>0</v>
      </c>
      <c r="C1510" s="303">
        <v>0</v>
      </c>
      <c r="D1510" s="304">
        <f t="shared" si="23"/>
        <v>0</v>
      </c>
      <c r="E1510" s="305">
        <v>45992</v>
      </c>
      <c r="F1510" s="302" t="s">
        <v>69</v>
      </c>
      <c r="G1510" s="302" t="s">
        <v>70</v>
      </c>
      <c r="H1510" s="302" t="s">
        <v>1384</v>
      </c>
      <c r="I1510" s="302" t="s">
        <v>250</v>
      </c>
      <c r="J1510" s="302">
        <v>135300</v>
      </c>
      <c r="K1510" s="302" t="s">
        <v>84</v>
      </c>
      <c r="L1510" s="302">
        <v>36933376</v>
      </c>
      <c r="M1510" s="302" t="s">
        <v>1451</v>
      </c>
      <c r="N1510" s="305">
        <v>44882</v>
      </c>
      <c r="O1510" s="305">
        <v>44986</v>
      </c>
      <c r="P1510" s="302" t="s">
        <v>1446</v>
      </c>
    </row>
    <row r="1511" spans="1:16">
      <c r="A1511" s="303">
        <v>0</v>
      </c>
      <c r="B1511" s="303">
        <v>27454.89</v>
      </c>
      <c r="C1511" s="303">
        <v>1848.8183326757999</v>
      </c>
      <c r="D1511" s="304">
        <f t="shared" si="23"/>
        <v>25606.071667324199</v>
      </c>
      <c r="E1511" s="305">
        <v>45992</v>
      </c>
      <c r="F1511" s="302" t="s">
        <v>69</v>
      </c>
      <c r="G1511" s="302" t="s">
        <v>70</v>
      </c>
      <c r="H1511" s="302" t="s">
        <v>1384</v>
      </c>
      <c r="I1511" s="302" t="s">
        <v>250</v>
      </c>
      <c r="J1511" s="302">
        <v>135300</v>
      </c>
      <c r="K1511" s="302" t="s">
        <v>154</v>
      </c>
      <c r="L1511" s="302">
        <v>37030647</v>
      </c>
      <c r="M1511" s="302" t="s">
        <v>1400</v>
      </c>
      <c r="N1511" s="305">
        <v>44882</v>
      </c>
      <c r="O1511" s="305">
        <v>44866</v>
      </c>
      <c r="P1511" s="302" t="s">
        <v>1446</v>
      </c>
    </row>
    <row r="1512" spans="1:16">
      <c r="A1512" s="303">
        <v>10</v>
      </c>
      <c r="B1512" s="303">
        <v>19770.439999999999</v>
      </c>
      <c r="C1512" s="303">
        <v>1331.3457790968</v>
      </c>
      <c r="D1512" s="304">
        <f t="shared" si="23"/>
        <v>18439.0942209032</v>
      </c>
      <c r="E1512" s="305">
        <v>45992</v>
      </c>
      <c r="F1512" s="302" t="s">
        <v>69</v>
      </c>
      <c r="G1512" s="302" t="s">
        <v>70</v>
      </c>
      <c r="H1512" s="302" t="s">
        <v>1384</v>
      </c>
      <c r="I1512" s="302" t="s">
        <v>250</v>
      </c>
      <c r="J1512" s="302">
        <v>135300</v>
      </c>
      <c r="K1512" s="302" t="s">
        <v>155</v>
      </c>
      <c r="L1512" s="302">
        <v>37030659</v>
      </c>
      <c r="M1512" s="302" t="s">
        <v>1454</v>
      </c>
      <c r="N1512" s="305">
        <v>44882</v>
      </c>
      <c r="O1512" s="305">
        <v>44866</v>
      </c>
      <c r="P1512" s="302" t="s">
        <v>1446</v>
      </c>
    </row>
    <row r="1513" spans="1:16">
      <c r="A1513" s="303">
        <v>4</v>
      </c>
      <c r="B1513" s="303">
        <v>18169.63</v>
      </c>
      <c r="C1513" s="303">
        <v>1223.5468815186</v>
      </c>
      <c r="D1513" s="304">
        <f t="shared" si="23"/>
        <v>16946.083118481401</v>
      </c>
      <c r="E1513" s="305">
        <v>45992</v>
      </c>
      <c r="F1513" s="302" t="s">
        <v>69</v>
      </c>
      <c r="G1513" s="302" t="s">
        <v>70</v>
      </c>
      <c r="H1513" s="302" t="s">
        <v>1384</v>
      </c>
      <c r="I1513" s="302" t="s">
        <v>250</v>
      </c>
      <c r="J1513" s="302">
        <v>135300</v>
      </c>
      <c r="K1513" s="302" t="s">
        <v>155</v>
      </c>
      <c r="L1513" s="302">
        <v>37030656</v>
      </c>
      <c r="M1513" s="302" t="s">
        <v>1459</v>
      </c>
      <c r="N1513" s="305">
        <v>44882</v>
      </c>
      <c r="O1513" s="305">
        <v>44866</v>
      </c>
      <c r="P1513" s="302" t="s">
        <v>1446</v>
      </c>
    </row>
    <row r="1514" spans="1:16">
      <c r="A1514" s="303">
        <v>12</v>
      </c>
      <c r="B1514" s="303">
        <v>92998.02</v>
      </c>
      <c r="C1514" s="303">
        <v>6262.5071263644004</v>
      </c>
      <c r="D1514" s="304">
        <f t="shared" si="23"/>
        <v>86735.512873635598</v>
      </c>
      <c r="E1514" s="305">
        <v>45992</v>
      </c>
      <c r="F1514" s="302" t="s">
        <v>69</v>
      </c>
      <c r="G1514" s="302" t="s">
        <v>70</v>
      </c>
      <c r="H1514" s="302" t="s">
        <v>1384</v>
      </c>
      <c r="I1514" s="302" t="s">
        <v>250</v>
      </c>
      <c r="J1514" s="302">
        <v>135300</v>
      </c>
      <c r="K1514" s="302" t="s">
        <v>155</v>
      </c>
      <c r="L1514" s="302">
        <v>37030653</v>
      </c>
      <c r="M1514" s="302" t="s">
        <v>1457</v>
      </c>
      <c r="N1514" s="305">
        <v>44882</v>
      </c>
      <c r="O1514" s="305">
        <v>44866</v>
      </c>
      <c r="P1514" s="302" t="s">
        <v>1446</v>
      </c>
    </row>
    <row r="1515" spans="1:16">
      <c r="A1515" s="303">
        <v>12</v>
      </c>
      <c r="B1515" s="303">
        <v>23724.510000000002</v>
      </c>
      <c r="C1515" s="303">
        <v>1597.6137227922002</v>
      </c>
      <c r="D1515" s="304">
        <f t="shared" si="23"/>
        <v>22126.896277207801</v>
      </c>
      <c r="E1515" s="305">
        <v>45992</v>
      </c>
      <c r="F1515" s="302" t="s">
        <v>69</v>
      </c>
      <c r="G1515" s="302" t="s">
        <v>70</v>
      </c>
      <c r="H1515" s="302" t="s">
        <v>1384</v>
      </c>
      <c r="I1515" s="302" t="s">
        <v>250</v>
      </c>
      <c r="J1515" s="302">
        <v>135300</v>
      </c>
      <c r="K1515" s="302" t="s">
        <v>155</v>
      </c>
      <c r="L1515" s="302">
        <v>37030662</v>
      </c>
      <c r="M1515" s="302" t="s">
        <v>1455</v>
      </c>
      <c r="N1515" s="305">
        <v>44882</v>
      </c>
      <c r="O1515" s="305">
        <v>44866</v>
      </c>
      <c r="P1515" s="302" t="s">
        <v>1446</v>
      </c>
    </row>
    <row r="1516" spans="1:16">
      <c r="A1516" s="303">
        <v>12</v>
      </c>
      <c r="B1516" s="303">
        <v>23724.510000000002</v>
      </c>
      <c r="C1516" s="303">
        <v>1597.6137227922002</v>
      </c>
      <c r="D1516" s="304">
        <f t="shared" si="23"/>
        <v>22126.896277207801</v>
      </c>
      <c r="E1516" s="305">
        <v>45992</v>
      </c>
      <c r="F1516" s="302" t="s">
        <v>69</v>
      </c>
      <c r="G1516" s="302" t="s">
        <v>70</v>
      </c>
      <c r="H1516" s="302" t="s">
        <v>1384</v>
      </c>
      <c r="I1516" s="302" t="s">
        <v>250</v>
      </c>
      <c r="J1516" s="302">
        <v>135300</v>
      </c>
      <c r="K1516" s="302" t="s">
        <v>155</v>
      </c>
      <c r="L1516" s="302">
        <v>37030668</v>
      </c>
      <c r="M1516" s="302" t="s">
        <v>1452</v>
      </c>
      <c r="N1516" s="305">
        <v>44882</v>
      </c>
      <c r="O1516" s="305">
        <v>44866</v>
      </c>
      <c r="P1516" s="302" t="s">
        <v>1446</v>
      </c>
    </row>
    <row r="1517" spans="1:16">
      <c r="A1517" s="303">
        <v>0</v>
      </c>
      <c r="B1517" s="303">
        <v>10467.380000000001</v>
      </c>
      <c r="C1517" s="303">
        <v>704.87567202360003</v>
      </c>
      <c r="D1517" s="304">
        <f t="shared" si="23"/>
        <v>9762.5043279764013</v>
      </c>
      <c r="E1517" s="305">
        <v>45992</v>
      </c>
      <c r="F1517" s="302" t="s">
        <v>69</v>
      </c>
      <c r="G1517" s="302" t="s">
        <v>70</v>
      </c>
      <c r="H1517" s="302" t="s">
        <v>1384</v>
      </c>
      <c r="I1517" s="302" t="s">
        <v>250</v>
      </c>
      <c r="J1517" s="302">
        <v>135300</v>
      </c>
      <c r="K1517" s="302" t="s">
        <v>155</v>
      </c>
      <c r="L1517" s="302">
        <v>37030674</v>
      </c>
      <c r="M1517" s="302" t="s">
        <v>1458</v>
      </c>
      <c r="N1517" s="305">
        <v>44882</v>
      </c>
      <c r="O1517" s="305">
        <v>44866</v>
      </c>
      <c r="P1517" s="302" t="s">
        <v>1446</v>
      </c>
    </row>
    <row r="1518" spans="1:16">
      <c r="A1518" s="303">
        <v>24</v>
      </c>
      <c r="B1518" s="303">
        <v>47449.020000000004</v>
      </c>
      <c r="C1518" s="303">
        <v>3195.2274455844004</v>
      </c>
      <c r="D1518" s="304">
        <f t="shared" si="23"/>
        <v>44253.792554415602</v>
      </c>
      <c r="E1518" s="305">
        <v>45992</v>
      </c>
      <c r="F1518" s="302" t="s">
        <v>69</v>
      </c>
      <c r="G1518" s="302" t="s">
        <v>70</v>
      </c>
      <c r="H1518" s="302" t="s">
        <v>1384</v>
      </c>
      <c r="I1518" s="302" t="s">
        <v>250</v>
      </c>
      <c r="J1518" s="302">
        <v>135300</v>
      </c>
      <c r="K1518" s="302" t="s">
        <v>155</v>
      </c>
      <c r="L1518" s="302">
        <v>37030671</v>
      </c>
      <c r="M1518" s="302" t="s">
        <v>1453</v>
      </c>
      <c r="N1518" s="305">
        <v>44882</v>
      </c>
      <c r="O1518" s="305">
        <v>44866</v>
      </c>
      <c r="P1518" s="302" t="s">
        <v>1446</v>
      </c>
    </row>
    <row r="1519" spans="1:16">
      <c r="A1519" s="303">
        <v>2</v>
      </c>
      <c r="B1519" s="303">
        <v>3954.09</v>
      </c>
      <c r="C1519" s="303">
        <v>266.26929049979998</v>
      </c>
      <c r="D1519" s="304">
        <f t="shared" si="23"/>
        <v>3687.8207095002003</v>
      </c>
      <c r="E1519" s="305">
        <v>45992</v>
      </c>
      <c r="F1519" s="302" t="s">
        <v>69</v>
      </c>
      <c r="G1519" s="302" t="s">
        <v>70</v>
      </c>
      <c r="H1519" s="302" t="s">
        <v>1384</v>
      </c>
      <c r="I1519" s="302" t="s">
        <v>250</v>
      </c>
      <c r="J1519" s="302">
        <v>135300</v>
      </c>
      <c r="K1519" s="302" t="s">
        <v>155</v>
      </c>
      <c r="L1519" s="302">
        <v>37030665</v>
      </c>
      <c r="M1519" s="302" t="s">
        <v>1456</v>
      </c>
      <c r="N1519" s="305">
        <v>44882</v>
      </c>
      <c r="O1519" s="305">
        <v>44866</v>
      </c>
      <c r="P1519" s="302" t="s">
        <v>1446</v>
      </c>
    </row>
    <row r="1520" spans="1:16">
      <c r="A1520" s="303">
        <v>0</v>
      </c>
      <c r="B1520" s="303">
        <v>36857.54</v>
      </c>
      <c r="C1520" s="303">
        <v>2481.9948522588002</v>
      </c>
      <c r="D1520" s="304">
        <f t="shared" si="23"/>
        <v>34375.545147741199</v>
      </c>
      <c r="E1520" s="305">
        <v>45992</v>
      </c>
      <c r="F1520" s="302" t="s">
        <v>69</v>
      </c>
      <c r="G1520" s="302" t="s">
        <v>70</v>
      </c>
      <c r="H1520" s="302" t="s">
        <v>1384</v>
      </c>
      <c r="I1520" s="302" t="s">
        <v>250</v>
      </c>
      <c r="J1520" s="302">
        <v>135300</v>
      </c>
      <c r="K1520" s="302" t="s">
        <v>156</v>
      </c>
      <c r="L1520" s="302">
        <v>37030650</v>
      </c>
      <c r="M1520" s="302" t="s">
        <v>1460</v>
      </c>
      <c r="N1520" s="305">
        <v>44882</v>
      </c>
      <c r="O1520" s="305">
        <v>44866</v>
      </c>
      <c r="P1520" s="302" t="s">
        <v>1446</v>
      </c>
    </row>
    <row r="1521" spans="1:16">
      <c r="A1521" s="303">
        <v>0</v>
      </c>
      <c r="B1521" s="303">
        <v>114003.18000000001</v>
      </c>
      <c r="C1521" s="303">
        <v>7676.9992218995994</v>
      </c>
      <c r="D1521" s="304">
        <f t="shared" si="23"/>
        <v>106326.1807781004</v>
      </c>
      <c r="E1521" s="305">
        <v>45992</v>
      </c>
      <c r="F1521" s="302" t="s">
        <v>69</v>
      </c>
      <c r="G1521" s="302" t="s">
        <v>70</v>
      </c>
      <c r="H1521" s="302" t="s">
        <v>1384</v>
      </c>
      <c r="I1521" s="302" t="s">
        <v>250</v>
      </c>
      <c r="J1521" s="302">
        <v>135300</v>
      </c>
      <c r="K1521" s="302" t="s">
        <v>157</v>
      </c>
      <c r="L1521" s="302">
        <v>37030623</v>
      </c>
      <c r="M1521" s="302" t="s">
        <v>1412</v>
      </c>
      <c r="N1521" s="305">
        <v>44882</v>
      </c>
      <c r="O1521" s="305">
        <v>44562</v>
      </c>
      <c r="P1521" s="302" t="s">
        <v>1446</v>
      </c>
    </row>
    <row r="1522" spans="1:16">
      <c r="A1522" s="303">
        <v>0</v>
      </c>
      <c r="B1522" s="303">
        <v>30134.5</v>
      </c>
      <c r="C1522" s="303">
        <v>2029.26385959</v>
      </c>
      <c r="D1522" s="304">
        <f t="shared" si="23"/>
        <v>28105.236140410001</v>
      </c>
      <c r="E1522" s="305">
        <v>45992</v>
      </c>
      <c r="F1522" s="302" t="s">
        <v>69</v>
      </c>
      <c r="G1522" s="302" t="s">
        <v>70</v>
      </c>
      <c r="H1522" s="302" t="s">
        <v>1384</v>
      </c>
      <c r="I1522" s="302" t="s">
        <v>250</v>
      </c>
      <c r="J1522" s="302">
        <v>135300</v>
      </c>
      <c r="K1522" s="302" t="s">
        <v>158</v>
      </c>
      <c r="L1522" s="302">
        <v>37030680</v>
      </c>
      <c r="M1522" s="302" t="s">
        <v>1413</v>
      </c>
      <c r="N1522" s="305">
        <v>44882</v>
      </c>
      <c r="O1522" s="305">
        <v>44866</v>
      </c>
      <c r="P1522" s="302" t="s">
        <v>1446</v>
      </c>
    </row>
    <row r="1523" spans="1:16">
      <c r="A1523" s="303">
        <v>0</v>
      </c>
      <c r="B1523" s="303">
        <v>2130.3200000000002</v>
      </c>
      <c r="C1523" s="303">
        <v>143.45621747040002</v>
      </c>
      <c r="D1523" s="304">
        <f t="shared" si="23"/>
        <v>1986.8637825296</v>
      </c>
      <c r="E1523" s="305">
        <v>45992</v>
      </c>
      <c r="F1523" s="302" t="s">
        <v>69</v>
      </c>
      <c r="G1523" s="302" t="s">
        <v>70</v>
      </c>
      <c r="H1523" s="302" t="s">
        <v>1384</v>
      </c>
      <c r="I1523" s="302" t="s">
        <v>250</v>
      </c>
      <c r="J1523" s="302">
        <v>135300</v>
      </c>
      <c r="K1523" s="302" t="s">
        <v>162</v>
      </c>
      <c r="L1523" s="302">
        <v>37030710</v>
      </c>
      <c r="M1523" s="302" t="s">
        <v>1461</v>
      </c>
      <c r="N1523" s="305">
        <v>44882</v>
      </c>
      <c r="O1523" s="305">
        <v>44866</v>
      </c>
      <c r="P1523" s="302" t="s">
        <v>1446</v>
      </c>
    </row>
    <row r="1524" spans="1:16">
      <c r="A1524" s="303">
        <v>0</v>
      </c>
      <c r="B1524" s="303">
        <v>63397.11</v>
      </c>
      <c r="C1524" s="303">
        <v>4269.1753347641998</v>
      </c>
      <c r="D1524" s="304">
        <f t="shared" si="23"/>
        <v>59127.9346652358</v>
      </c>
      <c r="E1524" s="305">
        <v>45992</v>
      </c>
      <c r="F1524" s="302" t="s">
        <v>69</v>
      </c>
      <c r="G1524" s="302" t="s">
        <v>70</v>
      </c>
      <c r="H1524" s="302" t="s">
        <v>1384</v>
      </c>
      <c r="I1524" s="302" t="s">
        <v>250</v>
      </c>
      <c r="J1524" s="302">
        <v>135300</v>
      </c>
      <c r="K1524" s="302" t="s">
        <v>164</v>
      </c>
      <c r="L1524" s="302">
        <v>37030698</v>
      </c>
      <c r="M1524" s="302" t="s">
        <v>1462</v>
      </c>
      <c r="N1524" s="305">
        <v>44882</v>
      </c>
      <c r="O1524" s="305">
        <v>44866</v>
      </c>
      <c r="P1524" s="302" t="s">
        <v>1446</v>
      </c>
    </row>
    <row r="1525" spans="1:16">
      <c r="A1525" s="303">
        <v>0</v>
      </c>
      <c r="B1525" s="303">
        <v>18735.72</v>
      </c>
      <c r="C1525" s="303">
        <v>1261.6675066584</v>
      </c>
      <c r="D1525" s="304">
        <f t="shared" si="23"/>
        <v>17474.052493341602</v>
      </c>
      <c r="E1525" s="305">
        <v>45992</v>
      </c>
      <c r="F1525" s="302" t="s">
        <v>69</v>
      </c>
      <c r="G1525" s="302" t="s">
        <v>70</v>
      </c>
      <c r="H1525" s="302" t="s">
        <v>1384</v>
      </c>
      <c r="I1525" s="302" t="s">
        <v>250</v>
      </c>
      <c r="J1525" s="302">
        <v>135300</v>
      </c>
      <c r="K1525" s="302" t="s">
        <v>164</v>
      </c>
      <c r="L1525" s="302">
        <v>37030701</v>
      </c>
      <c r="M1525" s="302" t="s">
        <v>1464</v>
      </c>
      <c r="N1525" s="305">
        <v>44882</v>
      </c>
      <c r="O1525" s="305">
        <v>44866</v>
      </c>
      <c r="P1525" s="302" t="s">
        <v>1446</v>
      </c>
    </row>
    <row r="1526" spans="1:16">
      <c r="A1526" s="303">
        <v>0</v>
      </c>
      <c r="B1526" s="303">
        <v>22294.54</v>
      </c>
      <c r="C1526" s="303">
        <v>1501.3192283987999</v>
      </c>
      <c r="D1526" s="304">
        <f t="shared" si="23"/>
        <v>20793.220771601202</v>
      </c>
      <c r="E1526" s="305">
        <v>45992</v>
      </c>
      <c r="F1526" s="302" t="s">
        <v>69</v>
      </c>
      <c r="G1526" s="302" t="s">
        <v>70</v>
      </c>
      <c r="H1526" s="302" t="s">
        <v>1384</v>
      </c>
      <c r="I1526" s="302" t="s">
        <v>250</v>
      </c>
      <c r="J1526" s="302">
        <v>135300</v>
      </c>
      <c r="K1526" s="302" t="s">
        <v>164</v>
      </c>
      <c r="L1526" s="302">
        <v>37030689</v>
      </c>
      <c r="M1526" s="302" t="s">
        <v>1467</v>
      </c>
      <c r="N1526" s="305">
        <v>44882</v>
      </c>
      <c r="O1526" s="305">
        <v>44866</v>
      </c>
      <c r="P1526" s="302" t="s">
        <v>1446</v>
      </c>
    </row>
    <row r="1527" spans="1:16">
      <c r="A1527" s="303">
        <v>0</v>
      </c>
      <c r="B1527" s="303">
        <v>6574.64</v>
      </c>
      <c r="C1527" s="303">
        <v>442.73770402080004</v>
      </c>
      <c r="D1527" s="304">
        <f t="shared" si="23"/>
        <v>6131.9022959792001</v>
      </c>
      <c r="E1527" s="305">
        <v>45992</v>
      </c>
      <c r="F1527" s="302" t="s">
        <v>69</v>
      </c>
      <c r="G1527" s="302" t="s">
        <v>70</v>
      </c>
      <c r="H1527" s="302" t="s">
        <v>1384</v>
      </c>
      <c r="I1527" s="302" t="s">
        <v>250</v>
      </c>
      <c r="J1527" s="302">
        <v>135300</v>
      </c>
      <c r="K1527" s="302" t="s">
        <v>164</v>
      </c>
      <c r="L1527" s="302">
        <v>37030704</v>
      </c>
      <c r="M1527" s="302" t="s">
        <v>1463</v>
      </c>
      <c r="N1527" s="305">
        <v>44882</v>
      </c>
      <c r="O1527" s="305">
        <v>44866</v>
      </c>
      <c r="P1527" s="302" t="s">
        <v>1446</v>
      </c>
    </row>
    <row r="1528" spans="1:16">
      <c r="A1528" s="303">
        <v>0</v>
      </c>
      <c r="B1528" s="303">
        <v>203209.71</v>
      </c>
      <c r="C1528" s="303">
        <v>13684.1865775362</v>
      </c>
      <c r="D1528" s="304">
        <f t="shared" si="23"/>
        <v>189525.5234224638</v>
      </c>
      <c r="E1528" s="305">
        <v>45992</v>
      </c>
      <c r="F1528" s="302" t="s">
        <v>69</v>
      </c>
      <c r="G1528" s="302" t="s">
        <v>70</v>
      </c>
      <c r="H1528" s="302" t="s">
        <v>1384</v>
      </c>
      <c r="I1528" s="302" t="s">
        <v>250</v>
      </c>
      <c r="J1528" s="302">
        <v>135300</v>
      </c>
      <c r="K1528" s="302" t="s">
        <v>164</v>
      </c>
      <c r="L1528" s="302">
        <v>37030692</v>
      </c>
      <c r="M1528" s="302" t="s">
        <v>1465</v>
      </c>
      <c r="N1528" s="305">
        <v>44882</v>
      </c>
      <c r="O1528" s="305">
        <v>44866</v>
      </c>
      <c r="P1528" s="302" t="s">
        <v>1446</v>
      </c>
    </row>
    <row r="1529" spans="1:16">
      <c r="A1529" s="303">
        <v>0</v>
      </c>
      <c r="B1529" s="303">
        <v>17534.18</v>
      </c>
      <c r="C1529" s="303">
        <v>1180.7555387196001</v>
      </c>
      <c r="D1529" s="304">
        <f t="shared" si="23"/>
        <v>16353.4244612804</v>
      </c>
      <c r="E1529" s="305">
        <v>45992</v>
      </c>
      <c r="F1529" s="302" t="s">
        <v>69</v>
      </c>
      <c r="G1529" s="302" t="s">
        <v>70</v>
      </c>
      <c r="H1529" s="302" t="s">
        <v>1384</v>
      </c>
      <c r="I1529" s="302" t="s">
        <v>250</v>
      </c>
      <c r="J1529" s="302">
        <v>135300</v>
      </c>
      <c r="K1529" s="302" t="s">
        <v>164</v>
      </c>
      <c r="L1529" s="302">
        <v>37030686</v>
      </c>
      <c r="M1529" s="302" t="s">
        <v>1468</v>
      </c>
      <c r="N1529" s="305">
        <v>44882</v>
      </c>
      <c r="O1529" s="305">
        <v>44866</v>
      </c>
      <c r="P1529" s="302" t="s">
        <v>1446</v>
      </c>
    </row>
    <row r="1530" spans="1:16">
      <c r="A1530" s="303">
        <v>0</v>
      </c>
      <c r="B1530" s="303">
        <v>16013.2</v>
      </c>
      <c r="C1530" s="303">
        <v>1078.332410904</v>
      </c>
      <c r="D1530" s="304">
        <f t="shared" si="23"/>
        <v>14934.867589096</v>
      </c>
      <c r="E1530" s="305">
        <v>45992</v>
      </c>
      <c r="F1530" s="302" t="s">
        <v>69</v>
      </c>
      <c r="G1530" s="302" t="s">
        <v>70</v>
      </c>
      <c r="H1530" s="302" t="s">
        <v>1384</v>
      </c>
      <c r="I1530" s="302" t="s">
        <v>250</v>
      </c>
      <c r="J1530" s="302">
        <v>135300</v>
      </c>
      <c r="K1530" s="302" t="s">
        <v>164</v>
      </c>
      <c r="L1530" s="302">
        <v>37030695</v>
      </c>
      <c r="M1530" s="302" t="s">
        <v>1466</v>
      </c>
      <c r="N1530" s="305">
        <v>44882</v>
      </c>
      <c r="O1530" s="305">
        <v>44866</v>
      </c>
      <c r="P1530" s="302" t="s">
        <v>1446</v>
      </c>
    </row>
    <row r="1531" spans="1:16">
      <c r="A1531" s="303">
        <v>13</v>
      </c>
      <c r="B1531" s="303">
        <v>311342.75</v>
      </c>
      <c r="C1531" s="303">
        <v>20965.889280405001</v>
      </c>
      <c r="D1531" s="304">
        <f t="shared" si="23"/>
        <v>290376.86071959499</v>
      </c>
      <c r="E1531" s="305">
        <v>45992</v>
      </c>
      <c r="F1531" s="302" t="s">
        <v>69</v>
      </c>
      <c r="G1531" s="302" t="s">
        <v>70</v>
      </c>
      <c r="H1531" s="302" t="s">
        <v>1384</v>
      </c>
      <c r="I1531" s="302" t="s">
        <v>250</v>
      </c>
      <c r="J1531" s="302">
        <v>135300</v>
      </c>
      <c r="K1531" s="302" t="s">
        <v>110</v>
      </c>
      <c r="L1531" s="302">
        <v>37030626</v>
      </c>
      <c r="M1531" s="302" t="s">
        <v>1469</v>
      </c>
      <c r="N1531" s="305">
        <v>44882</v>
      </c>
      <c r="O1531" s="305">
        <v>44562</v>
      </c>
      <c r="P1531" s="302" t="s">
        <v>1446</v>
      </c>
    </row>
    <row r="1532" spans="1:16">
      <c r="A1532" s="303">
        <v>5</v>
      </c>
      <c r="B1532" s="303">
        <v>105408.53</v>
      </c>
      <c r="C1532" s="303">
        <v>7098.2336000766009</v>
      </c>
      <c r="D1532" s="304">
        <f t="shared" si="23"/>
        <v>98310.296399923391</v>
      </c>
      <c r="E1532" s="305">
        <v>45992</v>
      </c>
      <c r="F1532" s="302" t="s">
        <v>69</v>
      </c>
      <c r="G1532" s="302" t="s">
        <v>70</v>
      </c>
      <c r="H1532" s="302" t="s">
        <v>1384</v>
      </c>
      <c r="I1532" s="302" t="s">
        <v>250</v>
      </c>
      <c r="J1532" s="302">
        <v>135300</v>
      </c>
      <c r="K1532" s="302" t="s">
        <v>252</v>
      </c>
      <c r="L1532" s="302">
        <v>37030629</v>
      </c>
      <c r="M1532" s="302" t="s">
        <v>1470</v>
      </c>
      <c r="N1532" s="305">
        <v>44882</v>
      </c>
      <c r="O1532" s="305">
        <v>44562</v>
      </c>
      <c r="P1532" s="302" t="s">
        <v>1446</v>
      </c>
    </row>
    <row r="1533" spans="1:16">
      <c r="A1533" s="303">
        <v>0</v>
      </c>
      <c r="B1533" s="303">
        <v>12956.76</v>
      </c>
      <c r="C1533" s="303">
        <v>872.51106888719994</v>
      </c>
      <c r="D1533" s="304">
        <f t="shared" si="23"/>
        <v>12084.248931112801</v>
      </c>
      <c r="E1533" s="305">
        <v>45992</v>
      </c>
      <c r="F1533" s="302" t="s">
        <v>69</v>
      </c>
      <c r="G1533" s="302" t="s">
        <v>70</v>
      </c>
      <c r="H1533" s="302" t="s">
        <v>1384</v>
      </c>
      <c r="I1533" s="302" t="s">
        <v>250</v>
      </c>
      <c r="J1533" s="302">
        <v>135300</v>
      </c>
      <c r="K1533" s="302" t="s">
        <v>167</v>
      </c>
      <c r="L1533" s="302">
        <v>37030677</v>
      </c>
      <c r="M1533" s="302" t="s">
        <v>1431</v>
      </c>
      <c r="N1533" s="305">
        <v>44882</v>
      </c>
      <c r="O1533" s="305">
        <v>44866</v>
      </c>
      <c r="P1533" s="302" t="s">
        <v>1446</v>
      </c>
    </row>
    <row r="1534" spans="1:16">
      <c r="A1534" s="303">
        <v>0</v>
      </c>
      <c r="B1534" s="303">
        <v>0</v>
      </c>
      <c r="C1534" s="303">
        <v>0</v>
      </c>
      <c r="D1534" s="304">
        <f t="shared" si="23"/>
        <v>0</v>
      </c>
      <c r="E1534" s="305">
        <v>45992</v>
      </c>
      <c r="F1534" s="302" t="s">
        <v>69</v>
      </c>
      <c r="G1534" s="302" t="s">
        <v>70</v>
      </c>
      <c r="H1534" s="302" t="s">
        <v>315</v>
      </c>
      <c r="I1534" s="302" t="s">
        <v>315</v>
      </c>
      <c r="J1534" s="302">
        <v>135300</v>
      </c>
      <c r="K1534" s="302" t="s">
        <v>138</v>
      </c>
      <c r="L1534" s="302">
        <v>11439768</v>
      </c>
      <c r="M1534" s="302" t="s">
        <v>799</v>
      </c>
      <c r="N1534" s="305">
        <v>41029</v>
      </c>
      <c r="O1534" s="305">
        <v>41061</v>
      </c>
      <c r="P1534" s="302" t="s">
        <v>1472</v>
      </c>
    </row>
    <row r="1535" spans="1:16">
      <c r="A1535" s="303">
        <v>0</v>
      </c>
      <c r="B1535" s="303">
        <v>0</v>
      </c>
      <c r="C1535" s="303">
        <v>0</v>
      </c>
      <c r="D1535" s="304">
        <f t="shared" si="23"/>
        <v>0</v>
      </c>
      <c r="E1535" s="305">
        <v>45992</v>
      </c>
      <c r="F1535" s="302" t="s">
        <v>69</v>
      </c>
      <c r="G1535" s="302" t="s">
        <v>70</v>
      </c>
      <c r="H1535" s="302" t="s">
        <v>315</v>
      </c>
      <c r="I1535" s="302" t="s">
        <v>315</v>
      </c>
      <c r="J1535" s="302">
        <v>135300</v>
      </c>
      <c r="K1535" s="302" t="s">
        <v>138</v>
      </c>
      <c r="L1535" s="302">
        <v>12116039</v>
      </c>
      <c r="M1535" s="302" t="s">
        <v>799</v>
      </c>
      <c r="N1535" s="305">
        <v>41540</v>
      </c>
      <c r="O1535" s="305">
        <v>41540</v>
      </c>
      <c r="P1535" s="302" t="s">
        <v>1471</v>
      </c>
    </row>
    <row r="1536" spans="1:16">
      <c r="A1536" s="303">
        <v>0</v>
      </c>
      <c r="B1536" s="303">
        <v>0</v>
      </c>
      <c r="C1536" s="303">
        <v>0</v>
      </c>
      <c r="D1536" s="304">
        <f t="shared" si="23"/>
        <v>0</v>
      </c>
      <c r="E1536" s="305">
        <v>45992</v>
      </c>
      <c r="F1536" s="302" t="s">
        <v>69</v>
      </c>
      <c r="G1536" s="302" t="s">
        <v>70</v>
      </c>
      <c r="H1536" s="302" t="s">
        <v>315</v>
      </c>
      <c r="I1536" s="302" t="s">
        <v>315</v>
      </c>
      <c r="J1536" s="302">
        <v>135300</v>
      </c>
      <c r="K1536" s="302" t="s">
        <v>84</v>
      </c>
      <c r="L1536" s="302">
        <v>12029415</v>
      </c>
      <c r="M1536" s="302" t="s">
        <v>1473</v>
      </c>
      <c r="N1536" s="305">
        <v>41540</v>
      </c>
      <c r="O1536" s="305">
        <v>41518</v>
      </c>
      <c r="P1536" s="302" t="s">
        <v>1471</v>
      </c>
    </row>
    <row r="1537" spans="1:16">
      <c r="A1537" s="303">
        <v>0</v>
      </c>
      <c r="B1537" s="303">
        <v>0</v>
      </c>
      <c r="C1537" s="303">
        <v>0</v>
      </c>
      <c r="D1537" s="304">
        <f t="shared" si="23"/>
        <v>0</v>
      </c>
      <c r="E1537" s="305">
        <v>45992</v>
      </c>
      <c r="F1537" s="302" t="s">
        <v>69</v>
      </c>
      <c r="G1537" s="302" t="s">
        <v>70</v>
      </c>
      <c r="H1537" s="302" t="s">
        <v>316</v>
      </c>
      <c r="I1537" s="302" t="s">
        <v>316</v>
      </c>
      <c r="J1537" s="302">
        <v>135300</v>
      </c>
      <c r="K1537" s="302" t="s">
        <v>84</v>
      </c>
      <c r="L1537" s="302">
        <v>12029418</v>
      </c>
      <c r="M1537" s="302" t="s">
        <v>826</v>
      </c>
      <c r="N1537" s="305">
        <v>41178</v>
      </c>
      <c r="O1537" s="305">
        <v>41518</v>
      </c>
      <c r="P1537" s="302" t="s">
        <v>1478</v>
      </c>
    </row>
    <row r="1538" spans="1:16">
      <c r="A1538" s="303">
        <v>0</v>
      </c>
      <c r="B1538" s="303">
        <v>0</v>
      </c>
      <c r="C1538" s="303">
        <v>0</v>
      </c>
      <c r="D1538" s="304">
        <f t="shared" si="23"/>
        <v>0</v>
      </c>
      <c r="E1538" s="305">
        <v>45992</v>
      </c>
      <c r="F1538" s="302" t="s">
        <v>69</v>
      </c>
      <c r="G1538" s="302" t="s">
        <v>70</v>
      </c>
      <c r="H1538" s="302" t="s">
        <v>316</v>
      </c>
      <c r="I1538" s="302" t="s">
        <v>316</v>
      </c>
      <c r="J1538" s="302">
        <v>135300</v>
      </c>
      <c r="K1538" s="302" t="s">
        <v>84</v>
      </c>
      <c r="L1538" s="302">
        <v>11694925</v>
      </c>
      <c r="M1538" s="302" t="s">
        <v>1474</v>
      </c>
      <c r="N1538" s="305">
        <v>41178</v>
      </c>
      <c r="O1538" s="305">
        <v>41214</v>
      </c>
      <c r="P1538" s="302" t="s">
        <v>1475</v>
      </c>
    </row>
    <row r="1539" spans="1:16">
      <c r="A1539" s="303">
        <v>0</v>
      </c>
      <c r="B1539" s="303">
        <v>0</v>
      </c>
      <c r="C1539" s="303">
        <v>0</v>
      </c>
      <c r="D1539" s="304">
        <f t="shared" ref="D1539:D1602" si="24">+B1539-C1539</f>
        <v>0</v>
      </c>
      <c r="E1539" s="305">
        <v>45992</v>
      </c>
      <c r="F1539" s="302" t="s">
        <v>69</v>
      </c>
      <c r="G1539" s="302" t="s">
        <v>70</v>
      </c>
      <c r="H1539" s="302" t="s">
        <v>316</v>
      </c>
      <c r="I1539" s="302" t="s">
        <v>316</v>
      </c>
      <c r="J1539" s="302">
        <v>135300</v>
      </c>
      <c r="K1539" s="302" t="s">
        <v>84</v>
      </c>
      <c r="L1539" s="302">
        <v>11696706</v>
      </c>
      <c r="M1539" s="302" t="s">
        <v>1479</v>
      </c>
      <c r="N1539" s="305">
        <v>41178</v>
      </c>
      <c r="O1539" s="305">
        <v>41214</v>
      </c>
      <c r="P1539" s="302" t="s">
        <v>1480</v>
      </c>
    </row>
    <row r="1540" spans="1:16">
      <c r="A1540" s="303">
        <v>0</v>
      </c>
      <c r="B1540" s="303">
        <v>0</v>
      </c>
      <c r="C1540" s="303">
        <v>0</v>
      </c>
      <c r="D1540" s="304">
        <f t="shared" si="24"/>
        <v>0</v>
      </c>
      <c r="E1540" s="305">
        <v>45992</v>
      </c>
      <c r="F1540" s="302" t="s">
        <v>69</v>
      </c>
      <c r="G1540" s="302" t="s">
        <v>70</v>
      </c>
      <c r="H1540" s="302" t="s">
        <v>316</v>
      </c>
      <c r="I1540" s="302" t="s">
        <v>316</v>
      </c>
      <c r="J1540" s="302">
        <v>135300</v>
      </c>
      <c r="K1540" s="302" t="s">
        <v>84</v>
      </c>
      <c r="L1540" s="302">
        <v>11696689</v>
      </c>
      <c r="M1540" s="302" t="s">
        <v>1476</v>
      </c>
      <c r="N1540" s="305">
        <v>41178</v>
      </c>
      <c r="O1540" s="305">
        <v>41214</v>
      </c>
      <c r="P1540" s="302" t="s">
        <v>1477</v>
      </c>
    </row>
    <row r="1541" spans="1:16">
      <c r="A1541" s="303">
        <v>0</v>
      </c>
      <c r="B1541" s="303">
        <v>0</v>
      </c>
      <c r="C1541" s="303">
        <v>0</v>
      </c>
      <c r="D1541" s="304">
        <f t="shared" si="24"/>
        <v>0</v>
      </c>
      <c r="E1541" s="305">
        <v>45992</v>
      </c>
      <c r="F1541" s="302" t="s">
        <v>69</v>
      </c>
      <c r="G1541" s="302" t="s">
        <v>70</v>
      </c>
      <c r="H1541" s="302" t="s">
        <v>316</v>
      </c>
      <c r="I1541" s="302" t="s">
        <v>316</v>
      </c>
      <c r="J1541" s="302">
        <v>135300</v>
      </c>
      <c r="K1541" s="302" t="s">
        <v>84</v>
      </c>
      <c r="L1541" s="302">
        <v>11694856</v>
      </c>
      <c r="M1541" s="302" t="s">
        <v>826</v>
      </c>
      <c r="N1541" s="305">
        <v>41178</v>
      </c>
      <c r="O1541" s="305">
        <v>41214</v>
      </c>
      <c r="P1541" s="302" t="s">
        <v>1478</v>
      </c>
    </row>
    <row r="1542" spans="1:16">
      <c r="A1542" s="303">
        <v>0</v>
      </c>
      <c r="B1542" s="303">
        <v>0</v>
      </c>
      <c r="C1542" s="303">
        <v>0</v>
      </c>
      <c r="D1542" s="304">
        <f t="shared" si="24"/>
        <v>0</v>
      </c>
      <c r="E1542" s="305">
        <v>45992</v>
      </c>
      <c r="F1542" s="302" t="s">
        <v>69</v>
      </c>
      <c r="G1542" s="302" t="s">
        <v>70</v>
      </c>
      <c r="H1542" s="302" t="s">
        <v>316</v>
      </c>
      <c r="I1542" s="302" t="s">
        <v>316</v>
      </c>
      <c r="J1542" s="302">
        <v>135300</v>
      </c>
      <c r="K1542" s="302" t="s">
        <v>84</v>
      </c>
      <c r="L1542" s="302">
        <v>12029421</v>
      </c>
      <c r="M1542" s="302" t="s">
        <v>1479</v>
      </c>
      <c r="N1542" s="305">
        <v>41178</v>
      </c>
      <c r="O1542" s="305">
        <v>41518</v>
      </c>
      <c r="P1542" s="302" t="s">
        <v>1480</v>
      </c>
    </row>
    <row r="1543" spans="1:16">
      <c r="A1543" s="303">
        <v>0</v>
      </c>
      <c r="B1543" s="303">
        <v>0</v>
      </c>
      <c r="C1543" s="303">
        <v>0</v>
      </c>
      <c r="D1543" s="304">
        <f t="shared" si="24"/>
        <v>0</v>
      </c>
      <c r="E1543" s="305">
        <v>45992</v>
      </c>
      <c r="F1543" s="302" t="s">
        <v>69</v>
      </c>
      <c r="G1543" s="302" t="s">
        <v>70</v>
      </c>
      <c r="H1543" s="302" t="s">
        <v>316</v>
      </c>
      <c r="I1543" s="302" t="s">
        <v>316</v>
      </c>
      <c r="J1543" s="302">
        <v>135300</v>
      </c>
      <c r="K1543" s="302" t="s">
        <v>84</v>
      </c>
      <c r="L1543" s="302">
        <v>12038622</v>
      </c>
      <c r="M1543" s="302" t="s">
        <v>1476</v>
      </c>
      <c r="N1543" s="305">
        <v>41178</v>
      </c>
      <c r="O1543" s="305">
        <v>41518</v>
      </c>
      <c r="P1543" s="302" t="s">
        <v>1477</v>
      </c>
    </row>
    <row r="1544" spans="1:16">
      <c r="A1544" s="303">
        <v>1</v>
      </c>
      <c r="B1544" s="303">
        <v>0</v>
      </c>
      <c r="C1544" s="303">
        <v>0</v>
      </c>
      <c r="D1544" s="304">
        <f t="shared" si="24"/>
        <v>0</v>
      </c>
      <c r="E1544" s="305">
        <v>45992</v>
      </c>
      <c r="F1544" s="302" t="s">
        <v>69</v>
      </c>
      <c r="G1544" s="302" t="s">
        <v>70</v>
      </c>
      <c r="H1544" s="302" t="s">
        <v>316</v>
      </c>
      <c r="I1544" s="302" t="s">
        <v>316</v>
      </c>
      <c r="J1544" s="302">
        <v>135300</v>
      </c>
      <c r="K1544" s="302" t="s">
        <v>313</v>
      </c>
      <c r="L1544" s="302">
        <v>12043101</v>
      </c>
      <c r="M1544" s="302" t="s">
        <v>1321</v>
      </c>
      <c r="N1544" s="305">
        <v>41178</v>
      </c>
      <c r="O1544" s="305">
        <v>41214</v>
      </c>
      <c r="P1544" s="302" t="s">
        <v>1480</v>
      </c>
    </row>
    <row r="1545" spans="1:16">
      <c r="A1545" s="303">
        <v>1</v>
      </c>
      <c r="B1545" s="303">
        <v>0</v>
      </c>
      <c r="C1545" s="303">
        <v>0</v>
      </c>
      <c r="D1545" s="304">
        <f t="shared" si="24"/>
        <v>0</v>
      </c>
      <c r="E1545" s="305">
        <v>45992</v>
      </c>
      <c r="F1545" s="302" t="s">
        <v>69</v>
      </c>
      <c r="G1545" s="302" t="s">
        <v>70</v>
      </c>
      <c r="H1545" s="302" t="s">
        <v>316</v>
      </c>
      <c r="I1545" s="302" t="s">
        <v>316</v>
      </c>
      <c r="J1545" s="302">
        <v>135300</v>
      </c>
      <c r="K1545" s="302" t="s">
        <v>313</v>
      </c>
      <c r="L1545" s="302">
        <v>12058938</v>
      </c>
      <c r="M1545" s="302" t="s">
        <v>1321</v>
      </c>
      <c r="N1545" s="305">
        <v>41178</v>
      </c>
      <c r="O1545" s="305">
        <v>41214</v>
      </c>
      <c r="P1545" s="302" t="s">
        <v>1475</v>
      </c>
    </row>
    <row r="1546" spans="1:16">
      <c r="A1546" s="303">
        <v>1</v>
      </c>
      <c r="B1546" s="303">
        <v>0</v>
      </c>
      <c r="C1546" s="303">
        <v>0</v>
      </c>
      <c r="D1546" s="304">
        <f t="shared" si="24"/>
        <v>0</v>
      </c>
      <c r="E1546" s="305">
        <v>45992</v>
      </c>
      <c r="F1546" s="302" t="s">
        <v>69</v>
      </c>
      <c r="G1546" s="302" t="s">
        <v>70</v>
      </c>
      <c r="H1546" s="302" t="s">
        <v>316</v>
      </c>
      <c r="I1546" s="302" t="s">
        <v>316</v>
      </c>
      <c r="J1546" s="302">
        <v>135300</v>
      </c>
      <c r="K1546" s="302" t="s">
        <v>313</v>
      </c>
      <c r="L1546" s="302">
        <v>12043094</v>
      </c>
      <c r="M1546" s="302" t="s">
        <v>1321</v>
      </c>
      <c r="N1546" s="305">
        <v>41178</v>
      </c>
      <c r="O1546" s="305">
        <v>41214</v>
      </c>
      <c r="P1546" s="302" t="s">
        <v>1478</v>
      </c>
    </row>
    <row r="1547" spans="1:16">
      <c r="A1547" s="303">
        <v>1</v>
      </c>
      <c r="B1547" s="303">
        <v>0</v>
      </c>
      <c r="C1547" s="303">
        <v>0</v>
      </c>
      <c r="D1547" s="304">
        <f t="shared" si="24"/>
        <v>0</v>
      </c>
      <c r="E1547" s="305">
        <v>45992</v>
      </c>
      <c r="F1547" s="302" t="s">
        <v>69</v>
      </c>
      <c r="G1547" s="302" t="s">
        <v>70</v>
      </c>
      <c r="H1547" s="302" t="s">
        <v>316</v>
      </c>
      <c r="I1547" s="302" t="s">
        <v>316</v>
      </c>
      <c r="J1547" s="302">
        <v>135300</v>
      </c>
      <c r="K1547" s="302" t="s">
        <v>313</v>
      </c>
      <c r="L1547" s="302">
        <v>12043087</v>
      </c>
      <c r="M1547" s="302" t="s">
        <v>1321</v>
      </c>
      <c r="N1547" s="305">
        <v>41178</v>
      </c>
      <c r="O1547" s="305">
        <v>41214</v>
      </c>
      <c r="P1547" s="302" t="s">
        <v>1477</v>
      </c>
    </row>
    <row r="1548" spans="1:16">
      <c r="A1548" s="303">
        <v>1</v>
      </c>
      <c r="B1548" s="303">
        <v>42439.33</v>
      </c>
      <c r="C1548" s="303">
        <v>321.02849224529996</v>
      </c>
      <c r="D1548" s="304">
        <f t="shared" si="24"/>
        <v>42118.301507754702</v>
      </c>
      <c r="E1548" s="305">
        <v>45992</v>
      </c>
      <c r="F1548" s="302" t="s">
        <v>69</v>
      </c>
      <c r="G1548" s="302" t="s">
        <v>70</v>
      </c>
      <c r="H1548" s="302" t="s">
        <v>319</v>
      </c>
      <c r="I1548" s="302" t="s">
        <v>319</v>
      </c>
      <c r="J1548" s="302">
        <v>135130</v>
      </c>
      <c r="K1548" s="302" t="s">
        <v>150</v>
      </c>
      <c r="L1548" s="302">
        <v>40389492</v>
      </c>
      <c r="M1548" s="302" t="s">
        <v>1395</v>
      </c>
      <c r="N1548" s="305">
        <v>42681</v>
      </c>
      <c r="O1548" s="305">
        <v>42370</v>
      </c>
      <c r="P1548" s="302" t="s">
        <v>1298</v>
      </c>
    </row>
    <row r="1549" spans="1:16">
      <c r="A1549" s="303">
        <v>0</v>
      </c>
      <c r="B1549" s="303">
        <v>199941.07</v>
      </c>
      <c r="C1549" s="303">
        <v>875.62192195800003</v>
      </c>
      <c r="D1549" s="304">
        <f t="shared" si="24"/>
        <v>199065.44807804201</v>
      </c>
      <c r="E1549" s="305">
        <v>45992</v>
      </c>
      <c r="F1549" s="302" t="s">
        <v>69</v>
      </c>
      <c r="G1549" s="302" t="s">
        <v>70</v>
      </c>
      <c r="H1549" s="302" t="s">
        <v>319</v>
      </c>
      <c r="I1549" s="302" t="s">
        <v>319</v>
      </c>
      <c r="J1549" s="302">
        <v>135130</v>
      </c>
      <c r="K1549" s="302" t="s">
        <v>160</v>
      </c>
      <c r="L1549" s="302">
        <v>40388823</v>
      </c>
      <c r="M1549" s="302" t="s">
        <v>1498</v>
      </c>
      <c r="N1549" s="305">
        <v>43832</v>
      </c>
      <c r="O1549" s="305">
        <v>43831</v>
      </c>
      <c r="P1549" s="302" t="s">
        <v>1499</v>
      </c>
    </row>
    <row r="1550" spans="1:16">
      <c r="A1550" s="303">
        <v>9</v>
      </c>
      <c r="B1550" s="303">
        <v>16233.07</v>
      </c>
      <c r="C1550" s="303">
        <v>2967.090274442</v>
      </c>
      <c r="D1550" s="304">
        <f t="shared" si="24"/>
        <v>13265.979725558</v>
      </c>
      <c r="E1550" s="305">
        <v>45992</v>
      </c>
      <c r="F1550" s="302" t="s">
        <v>69</v>
      </c>
      <c r="G1550" s="302" t="s">
        <v>70</v>
      </c>
      <c r="H1550" s="302" t="s">
        <v>319</v>
      </c>
      <c r="I1550" s="302" t="s">
        <v>319</v>
      </c>
      <c r="J1550" s="302">
        <v>135300</v>
      </c>
      <c r="K1550" s="302" t="s">
        <v>320</v>
      </c>
      <c r="L1550" s="302">
        <v>20845137</v>
      </c>
      <c r="M1550" s="302" t="s">
        <v>1481</v>
      </c>
      <c r="N1550" s="305">
        <v>42681</v>
      </c>
      <c r="O1550" s="305">
        <v>42370</v>
      </c>
      <c r="P1550" s="302" t="s">
        <v>1298</v>
      </c>
    </row>
    <row r="1551" spans="1:16">
      <c r="A1551" s="303">
        <v>3</v>
      </c>
      <c r="B1551" s="303">
        <v>5411.01</v>
      </c>
      <c r="C1551" s="303">
        <v>989.02765440600001</v>
      </c>
      <c r="D1551" s="304">
        <f t="shared" si="24"/>
        <v>4421.9823455940004</v>
      </c>
      <c r="E1551" s="305">
        <v>45992</v>
      </c>
      <c r="F1551" s="302" t="s">
        <v>69</v>
      </c>
      <c r="G1551" s="302" t="s">
        <v>70</v>
      </c>
      <c r="H1551" s="302" t="s">
        <v>319</v>
      </c>
      <c r="I1551" s="302" t="s">
        <v>319</v>
      </c>
      <c r="J1551" s="302">
        <v>135300</v>
      </c>
      <c r="K1551" s="302" t="s">
        <v>142</v>
      </c>
      <c r="L1551" s="302">
        <v>20845144</v>
      </c>
      <c r="M1551" s="302" t="s">
        <v>1434</v>
      </c>
      <c r="N1551" s="305">
        <v>42681</v>
      </c>
      <c r="O1551" s="305">
        <v>42370</v>
      </c>
      <c r="P1551" s="302" t="s">
        <v>1298</v>
      </c>
    </row>
    <row r="1552" spans="1:16">
      <c r="A1552" s="303">
        <v>20</v>
      </c>
      <c r="B1552" s="303">
        <v>78669.98</v>
      </c>
      <c r="C1552" s="303">
        <v>14379.346146387999</v>
      </c>
      <c r="D1552" s="304">
        <f t="shared" si="24"/>
        <v>64290.633853611995</v>
      </c>
      <c r="E1552" s="305">
        <v>45992</v>
      </c>
      <c r="F1552" s="302" t="s">
        <v>69</v>
      </c>
      <c r="G1552" s="302" t="s">
        <v>70</v>
      </c>
      <c r="H1552" s="302" t="s">
        <v>319</v>
      </c>
      <c r="I1552" s="302" t="s">
        <v>319</v>
      </c>
      <c r="J1552" s="302">
        <v>135300</v>
      </c>
      <c r="K1552" s="302" t="s">
        <v>321</v>
      </c>
      <c r="L1552" s="302">
        <v>20845197</v>
      </c>
      <c r="M1552" s="302" t="s">
        <v>1482</v>
      </c>
      <c r="N1552" s="305">
        <v>42681</v>
      </c>
      <c r="O1552" s="305">
        <v>42675</v>
      </c>
      <c r="P1552" s="302" t="s">
        <v>1298</v>
      </c>
    </row>
    <row r="1553" spans="1:16">
      <c r="A1553" s="303">
        <v>2</v>
      </c>
      <c r="B1553" s="303">
        <v>28785.99</v>
      </c>
      <c r="C1553" s="303">
        <v>5261.5205237940008</v>
      </c>
      <c r="D1553" s="304">
        <f t="shared" si="24"/>
        <v>23524.469476206003</v>
      </c>
      <c r="E1553" s="305">
        <v>45992</v>
      </c>
      <c r="F1553" s="302" t="s">
        <v>69</v>
      </c>
      <c r="G1553" s="302" t="s">
        <v>70</v>
      </c>
      <c r="H1553" s="302" t="s">
        <v>319</v>
      </c>
      <c r="I1553" s="302" t="s">
        <v>319</v>
      </c>
      <c r="J1553" s="302">
        <v>135300</v>
      </c>
      <c r="K1553" s="302" t="s">
        <v>322</v>
      </c>
      <c r="L1553" s="302">
        <v>20845194</v>
      </c>
      <c r="M1553" s="302" t="s">
        <v>1483</v>
      </c>
      <c r="N1553" s="305">
        <v>42681</v>
      </c>
      <c r="O1553" s="305">
        <v>42675</v>
      </c>
      <c r="P1553" s="302" t="s">
        <v>1298</v>
      </c>
    </row>
    <row r="1554" spans="1:16">
      <c r="A1554" s="303">
        <v>0</v>
      </c>
      <c r="B1554" s="303">
        <v>0</v>
      </c>
      <c r="C1554" s="303">
        <v>0</v>
      </c>
      <c r="D1554" s="304">
        <f t="shared" si="24"/>
        <v>0</v>
      </c>
      <c r="E1554" s="305">
        <v>45992</v>
      </c>
      <c r="F1554" s="302" t="s">
        <v>69</v>
      </c>
      <c r="G1554" s="302" t="s">
        <v>70</v>
      </c>
      <c r="H1554" s="302" t="s">
        <v>319</v>
      </c>
      <c r="I1554" s="302" t="s">
        <v>319</v>
      </c>
      <c r="J1554" s="302">
        <v>135300</v>
      </c>
      <c r="K1554" s="302" t="s">
        <v>144</v>
      </c>
      <c r="L1554" s="302">
        <v>20845173</v>
      </c>
      <c r="M1554" s="302" t="s">
        <v>1171</v>
      </c>
      <c r="N1554" s="305">
        <v>42681</v>
      </c>
      <c r="O1554" s="305">
        <v>42370</v>
      </c>
      <c r="P1554" s="302" t="s">
        <v>1298</v>
      </c>
    </row>
    <row r="1555" spans="1:16">
      <c r="A1555" s="303">
        <v>1</v>
      </c>
      <c r="B1555" s="303">
        <v>143290.22</v>
      </c>
      <c r="C1555" s="303">
        <v>4135.3686453197997</v>
      </c>
      <c r="D1555" s="304">
        <f t="shared" si="24"/>
        <v>139154.8513546802</v>
      </c>
      <c r="E1555" s="305">
        <v>45992</v>
      </c>
      <c r="F1555" s="302" t="s">
        <v>69</v>
      </c>
      <c r="G1555" s="302" t="s">
        <v>70</v>
      </c>
      <c r="H1555" s="302" t="s">
        <v>319</v>
      </c>
      <c r="I1555" s="302" t="s">
        <v>319</v>
      </c>
      <c r="J1555" s="302">
        <v>135300</v>
      </c>
      <c r="K1555" s="302" t="s">
        <v>144</v>
      </c>
      <c r="L1555" s="302">
        <v>39624705</v>
      </c>
      <c r="M1555" s="302" t="s">
        <v>1171</v>
      </c>
      <c r="N1555" s="305">
        <v>45393</v>
      </c>
      <c r="O1555" s="305">
        <v>45292</v>
      </c>
      <c r="P1555" s="302" t="s">
        <v>3944</v>
      </c>
    </row>
    <row r="1556" spans="1:16">
      <c r="A1556" s="303">
        <v>1</v>
      </c>
      <c r="B1556" s="303">
        <v>26477</v>
      </c>
      <c r="C1556" s="303">
        <v>4839.4819461999996</v>
      </c>
      <c r="D1556" s="304">
        <f t="shared" si="24"/>
        <v>21637.518053799999</v>
      </c>
      <c r="E1556" s="305">
        <v>45992</v>
      </c>
      <c r="F1556" s="302" t="s">
        <v>69</v>
      </c>
      <c r="G1556" s="302" t="s">
        <v>70</v>
      </c>
      <c r="H1556" s="302" t="s">
        <v>319</v>
      </c>
      <c r="I1556" s="302" t="s">
        <v>319</v>
      </c>
      <c r="J1556" s="302">
        <v>135300</v>
      </c>
      <c r="K1556" s="302" t="s">
        <v>323</v>
      </c>
      <c r="L1556" s="302">
        <v>20845179</v>
      </c>
      <c r="M1556" s="302" t="s">
        <v>1484</v>
      </c>
      <c r="N1556" s="305">
        <v>42681</v>
      </c>
      <c r="O1556" s="305">
        <v>42370</v>
      </c>
      <c r="P1556" s="302" t="s">
        <v>1298</v>
      </c>
    </row>
    <row r="1557" spans="1:16">
      <c r="A1557" s="303">
        <v>3</v>
      </c>
      <c r="B1557" s="303">
        <v>79430.98</v>
      </c>
      <c r="C1557" s="303">
        <v>14518.442182988001</v>
      </c>
      <c r="D1557" s="304">
        <f t="shared" si="24"/>
        <v>64912.537817011995</v>
      </c>
      <c r="E1557" s="305">
        <v>45992</v>
      </c>
      <c r="F1557" s="302" t="s">
        <v>69</v>
      </c>
      <c r="G1557" s="302" t="s">
        <v>70</v>
      </c>
      <c r="H1557" s="302" t="s">
        <v>319</v>
      </c>
      <c r="I1557" s="302" t="s">
        <v>319</v>
      </c>
      <c r="J1557" s="302">
        <v>135300</v>
      </c>
      <c r="K1557" s="302" t="s">
        <v>324</v>
      </c>
      <c r="L1557" s="302">
        <v>20845176</v>
      </c>
      <c r="M1557" s="302" t="s">
        <v>1485</v>
      </c>
      <c r="N1557" s="305">
        <v>42681</v>
      </c>
      <c r="O1557" s="305">
        <v>42370</v>
      </c>
      <c r="P1557" s="302" t="s">
        <v>1298</v>
      </c>
    </row>
    <row r="1558" spans="1:16">
      <c r="A1558" s="303">
        <v>1</v>
      </c>
      <c r="B1558" s="303">
        <v>177639.64</v>
      </c>
      <c r="C1558" s="303">
        <v>32469.079982984</v>
      </c>
      <c r="D1558" s="304">
        <f t="shared" si="24"/>
        <v>145170.56001701602</v>
      </c>
      <c r="E1558" s="305">
        <v>45992</v>
      </c>
      <c r="F1558" s="302" t="s">
        <v>69</v>
      </c>
      <c r="G1558" s="302" t="s">
        <v>70</v>
      </c>
      <c r="H1558" s="302" t="s">
        <v>319</v>
      </c>
      <c r="I1558" s="302" t="s">
        <v>319</v>
      </c>
      <c r="J1558" s="302">
        <v>135300</v>
      </c>
      <c r="K1558" s="302" t="s">
        <v>301</v>
      </c>
      <c r="L1558" s="302">
        <v>20845215</v>
      </c>
      <c r="M1558" s="302" t="s">
        <v>1486</v>
      </c>
      <c r="N1558" s="305">
        <v>42681</v>
      </c>
      <c r="O1558" s="305">
        <v>42675</v>
      </c>
      <c r="P1558" s="302" t="s">
        <v>1298</v>
      </c>
    </row>
    <row r="1559" spans="1:16">
      <c r="A1559" s="303">
        <v>0</v>
      </c>
      <c r="B1559" s="303">
        <v>0</v>
      </c>
      <c r="C1559" s="303">
        <v>0</v>
      </c>
      <c r="D1559" s="304">
        <f t="shared" si="24"/>
        <v>0</v>
      </c>
      <c r="E1559" s="305">
        <v>45992</v>
      </c>
      <c r="F1559" s="302" t="s">
        <v>69</v>
      </c>
      <c r="G1559" s="302" t="s">
        <v>70</v>
      </c>
      <c r="H1559" s="302" t="s">
        <v>319</v>
      </c>
      <c r="I1559" s="302" t="s">
        <v>319</v>
      </c>
      <c r="J1559" s="302">
        <v>135300</v>
      </c>
      <c r="K1559" s="302" t="s">
        <v>150</v>
      </c>
      <c r="L1559" s="302">
        <v>20845167</v>
      </c>
      <c r="M1559" s="302" t="s">
        <v>1395</v>
      </c>
      <c r="N1559" s="305">
        <v>42681</v>
      </c>
      <c r="O1559" s="305">
        <v>42370</v>
      </c>
      <c r="P1559" s="302" t="s">
        <v>1298</v>
      </c>
    </row>
    <row r="1560" spans="1:16">
      <c r="A1560" s="303">
        <v>1</v>
      </c>
      <c r="B1560" s="303">
        <v>50927.200000000004</v>
      </c>
      <c r="C1560" s="303">
        <v>9308.5041723199993</v>
      </c>
      <c r="D1560" s="304">
        <f t="shared" si="24"/>
        <v>41618.695827680007</v>
      </c>
      <c r="E1560" s="305">
        <v>45992</v>
      </c>
      <c r="F1560" s="302" t="s">
        <v>69</v>
      </c>
      <c r="G1560" s="302" t="s">
        <v>70</v>
      </c>
      <c r="H1560" s="302" t="s">
        <v>319</v>
      </c>
      <c r="I1560" s="302" t="s">
        <v>319</v>
      </c>
      <c r="J1560" s="302">
        <v>135300</v>
      </c>
      <c r="K1560" s="302" t="s">
        <v>325</v>
      </c>
      <c r="L1560" s="302">
        <v>20845221</v>
      </c>
      <c r="M1560" s="302" t="s">
        <v>1487</v>
      </c>
      <c r="N1560" s="305">
        <v>42681</v>
      </c>
      <c r="O1560" s="305">
        <v>42675</v>
      </c>
      <c r="P1560" s="302" t="s">
        <v>1298</v>
      </c>
    </row>
    <row r="1561" spans="1:16">
      <c r="A1561" s="303">
        <v>1</v>
      </c>
      <c r="B1561" s="303">
        <v>50927.200000000004</v>
      </c>
      <c r="C1561" s="303">
        <v>9308.5041723199993</v>
      </c>
      <c r="D1561" s="304">
        <f t="shared" si="24"/>
        <v>41618.695827680007</v>
      </c>
      <c r="E1561" s="305">
        <v>45992</v>
      </c>
      <c r="F1561" s="302" t="s">
        <v>69</v>
      </c>
      <c r="G1561" s="302" t="s">
        <v>70</v>
      </c>
      <c r="H1561" s="302" t="s">
        <v>319</v>
      </c>
      <c r="I1561" s="302" t="s">
        <v>319</v>
      </c>
      <c r="J1561" s="302">
        <v>135300</v>
      </c>
      <c r="K1561" s="302" t="s">
        <v>325</v>
      </c>
      <c r="L1561" s="302">
        <v>20845218</v>
      </c>
      <c r="M1561" s="302" t="s">
        <v>1487</v>
      </c>
      <c r="N1561" s="305">
        <v>42681</v>
      </c>
      <c r="O1561" s="305">
        <v>42675</v>
      </c>
      <c r="P1561" s="302" t="s">
        <v>1298</v>
      </c>
    </row>
    <row r="1562" spans="1:16">
      <c r="A1562" s="303">
        <v>1</v>
      </c>
      <c r="B1562" s="303">
        <v>31829.5</v>
      </c>
      <c r="C1562" s="303">
        <v>5817.8151077000002</v>
      </c>
      <c r="D1562" s="304">
        <f t="shared" si="24"/>
        <v>26011.6848923</v>
      </c>
      <c r="E1562" s="305">
        <v>45992</v>
      </c>
      <c r="F1562" s="302" t="s">
        <v>69</v>
      </c>
      <c r="G1562" s="302" t="s">
        <v>70</v>
      </c>
      <c r="H1562" s="302" t="s">
        <v>319</v>
      </c>
      <c r="I1562" s="302" t="s">
        <v>319</v>
      </c>
      <c r="J1562" s="302">
        <v>135300</v>
      </c>
      <c r="K1562" s="302" t="s">
        <v>326</v>
      </c>
      <c r="L1562" s="302">
        <v>20845224</v>
      </c>
      <c r="M1562" s="302" t="s">
        <v>1488</v>
      </c>
      <c r="N1562" s="305">
        <v>42681</v>
      </c>
      <c r="O1562" s="305">
        <v>42675</v>
      </c>
      <c r="P1562" s="302" t="s">
        <v>1298</v>
      </c>
    </row>
    <row r="1563" spans="1:16">
      <c r="A1563" s="303">
        <v>0</v>
      </c>
      <c r="B1563" s="303">
        <v>0</v>
      </c>
      <c r="C1563" s="303">
        <v>0</v>
      </c>
      <c r="D1563" s="304">
        <f t="shared" si="24"/>
        <v>0</v>
      </c>
      <c r="E1563" s="305">
        <v>45992</v>
      </c>
      <c r="F1563" s="302" t="s">
        <v>69</v>
      </c>
      <c r="G1563" s="302" t="s">
        <v>70</v>
      </c>
      <c r="H1563" s="302" t="s">
        <v>319</v>
      </c>
      <c r="I1563" s="302" t="s">
        <v>319</v>
      </c>
      <c r="J1563" s="302">
        <v>135300</v>
      </c>
      <c r="K1563" s="302" t="s">
        <v>84</v>
      </c>
      <c r="L1563" s="302">
        <v>38933352</v>
      </c>
      <c r="M1563" s="302" t="s">
        <v>3945</v>
      </c>
      <c r="N1563" s="305">
        <v>45393</v>
      </c>
      <c r="O1563" s="305">
        <v>45383</v>
      </c>
      <c r="P1563" s="302" t="s">
        <v>3944</v>
      </c>
    </row>
    <row r="1564" spans="1:16">
      <c r="A1564" s="303">
        <v>1</v>
      </c>
      <c r="B1564" s="303">
        <v>29537.45</v>
      </c>
      <c r="C1564" s="303">
        <v>5398.8728334699999</v>
      </c>
      <c r="D1564" s="304">
        <f t="shared" si="24"/>
        <v>24138.577166530002</v>
      </c>
      <c r="E1564" s="305">
        <v>45992</v>
      </c>
      <c r="F1564" s="302" t="s">
        <v>69</v>
      </c>
      <c r="G1564" s="302" t="s">
        <v>70</v>
      </c>
      <c r="H1564" s="302" t="s">
        <v>319</v>
      </c>
      <c r="I1564" s="302" t="s">
        <v>319</v>
      </c>
      <c r="J1564" s="302">
        <v>135300</v>
      </c>
      <c r="K1564" s="302" t="s">
        <v>154</v>
      </c>
      <c r="L1564" s="302">
        <v>20845200</v>
      </c>
      <c r="M1564" s="302" t="s">
        <v>1400</v>
      </c>
      <c r="N1564" s="305">
        <v>42681</v>
      </c>
      <c r="O1564" s="305">
        <v>42675</v>
      </c>
      <c r="P1564" s="302" t="s">
        <v>1298</v>
      </c>
    </row>
    <row r="1565" spans="1:16">
      <c r="A1565" s="303">
        <v>2</v>
      </c>
      <c r="B1565" s="303">
        <v>26907.55</v>
      </c>
      <c r="C1565" s="303">
        <v>4918.1781335300002</v>
      </c>
      <c r="D1565" s="304">
        <f t="shared" si="24"/>
        <v>21989.371866469999</v>
      </c>
      <c r="E1565" s="305">
        <v>45992</v>
      </c>
      <c r="F1565" s="302" t="s">
        <v>69</v>
      </c>
      <c r="G1565" s="302" t="s">
        <v>70</v>
      </c>
      <c r="H1565" s="302" t="s">
        <v>319</v>
      </c>
      <c r="I1565" s="302" t="s">
        <v>319</v>
      </c>
      <c r="J1565" s="302">
        <v>135300</v>
      </c>
      <c r="K1565" s="302" t="s">
        <v>327</v>
      </c>
      <c r="L1565" s="302">
        <v>20845233</v>
      </c>
      <c r="M1565" s="302" t="s">
        <v>1489</v>
      </c>
      <c r="N1565" s="305">
        <v>42681</v>
      </c>
      <c r="O1565" s="305">
        <v>42675</v>
      </c>
      <c r="P1565" s="302" t="s">
        <v>1298</v>
      </c>
    </row>
    <row r="1566" spans="1:16">
      <c r="A1566" s="303">
        <v>1</v>
      </c>
      <c r="B1566" s="303">
        <v>16143.62</v>
      </c>
      <c r="C1566" s="303">
        <v>2950.7405497720001</v>
      </c>
      <c r="D1566" s="304">
        <f t="shared" si="24"/>
        <v>13192.879450228</v>
      </c>
      <c r="E1566" s="305">
        <v>45992</v>
      </c>
      <c r="F1566" s="302" t="s">
        <v>69</v>
      </c>
      <c r="G1566" s="302" t="s">
        <v>70</v>
      </c>
      <c r="H1566" s="302" t="s">
        <v>319</v>
      </c>
      <c r="I1566" s="302" t="s">
        <v>319</v>
      </c>
      <c r="J1566" s="302">
        <v>135300</v>
      </c>
      <c r="K1566" s="302" t="s">
        <v>328</v>
      </c>
      <c r="L1566" s="302">
        <v>20845191</v>
      </c>
      <c r="M1566" s="302" t="s">
        <v>1490</v>
      </c>
      <c r="N1566" s="305">
        <v>42681</v>
      </c>
      <c r="O1566" s="305">
        <v>42370</v>
      </c>
      <c r="P1566" s="302" t="s">
        <v>1298</v>
      </c>
    </row>
    <row r="1567" spans="1:16">
      <c r="A1567" s="303">
        <v>1</v>
      </c>
      <c r="B1567" s="303">
        <v>104935.49</v>
      </c>
      <c r="C1567" s="303">
        <v>19180.171823494002</v>
      </c>
      <c r="D1567" s="304">
        <f t="shared" si="24"/>
        <v>85755.318176506</v>
      </c>
      <c r="E1567" s="305">
        <v>45992</v>
      </c>
      <c r="F1567" s="302" t="s">
        <v>69</v>
      </c>
      <c r="G1567" s="302" t="s">
        <v>70</v>
      </c>
      <c r="H1567" s="302" t="s">
        <v>319</v>
      </c>
      <c r="I1567" s="302" t="s">
        <v>319</v>
      </c>
      <c r="J1567" s="302">
        <v>135300</v>
      </c>
      <c r="K1567" s="302" t="s">
        <v>329</v>
      </c>
      <c r="L1567" s="302">
        <v>20845209</v>
      </c>
      <c r="M1567" s="302" t="s">
        <v>1491</v>
      </c>
      <c r="N1567" s="305">
        <v>42681</v>
      </c>
      <c r="O1567" s="305">
        <v>42675</v>
      </c>
      <c r="P1567" s="302" t="s">
        <v>1298</v>
      </c>
    </row>
    <row r="1568" spans="1:16">
      <c r="A1568" s="303">
        <v>1</v>
      </c>
      <c r="B1568" s="303">
        <v>104628.44</v>
      </c>
      <c r="C1568" s="303">
        <v>17110.9915769576</v>
      </c>
      <c r="D1568" s="304">
        <f t="shared" si="24"/>
        <v>87517.448423042399</v>
      </c>
      <c r="E1568" s="305">
        <v>45992</v>
      </c>
      <c r="F1568" s="302" t="s">
        <v>69</v>
      </c>
      <c r="G1568" s="302" t="s">
        <v>70</v>
      </c>
      <c r="H1568" s="302" t="s">
        <v>319</v>
      </c>
      <c r="I1568" s="302" t="s">
        <v>319</v>
      </c>
      <c r="J1568" s="302">
        <v>135300</v>
      </c>
      <c r="K1568" s="302" t="s">
        <v>329</v>
      </c>
      <c r="L1568" s="302">
        <v>20845236</v>
      </c>
      <c r="M1568" s="302" t="s">
        <v>1492</v>
      </c>
      <c r="N1568" s="305">
        <v>43043</v>
      </c>
      <c r="O1568" s="305">
        <v>43040</v>
      </c>
      <c r="P1568" s="302" t="s">
        <v>1493</v>
      </c>
    </row>
    <row r="1569" spans="1:16">
      <c r="A1569" s="303">
        <v>1</v>
      </c>
      <c r="B1569" s="303">
        <v>745964.3</v>
      </c>
      <c r="C1569" s="303">
        <v>121995.40444272201</v>
      </c>
      <c r="D1569" s="304">
        <f t="shared" si="24"/>
        <v>623968.89555727807</v>
      </c>
      <c r="E1569" s="305">
        <v>45992</v>
      </c>
      <c r="F1569" s="302" t="s">
        <v>69</v>
      </c>
      <c r="G1569" s="302" t="s">
        <v>70</v>
      </c>
      <c r="H1569" s="302" t="s">
        <v>319</v>
      </c>
      <c r="I1569" s="302" t="s">
        <v>319</v>
      </c>
      <c r="J1569" s="302">
        <v>135300</v>
      </c>
      <c r="K1569" s="302" t="s">
        <v>248</v>
      </c>
      <c r="L1569" s="302">
        <v>20845241</v>
      </c>
      <c r="M1569" s="302" t="s">
        <v>1495</v>
      </c>
      <c r="N1569" s="305">
        <v>43043</v>
      </c>
      <c r="O1569" s="305">
        <v>43040</v>
      </c>
      <c r="P1569" s="302" t="s">
        <v>1493</v>
      </c>
    </row>
    <row r="1570" spans="1:16">
      <c r="A1570" s="303">
        <v>1</v>
      </c>
      <c r="B1570" s="303">
        <v>748153.36</v>
      </c>
      <c r="C1570" s="303">
        <v>136747.92003281601</v>
      </c>
      <c r="D1570" s="304">
        <f t="shared" si="24"/>
        <v>611405.43996718398</v>
      </c>
      <c r="E1570" s="305">
        <v>45992</v>
      </c>
      <c r="F1570" s="302" t="s">
        <v>69</v>
      </c>
      <c r="G1570" s="302" t="s">
        <v>70</v>
      </c>
      <c r="H1570" s="302" t="s">
        <v>319</v>
      </c>
      <c r="I1570" s="302" t="s">
        <v>319</v>
      </c>
      <c r="J1570" s="302">
        <v>135300</v>
      </c>
      <c r="K1570" s="302" t="s">
        <v>248</v>
      </c>
      <c r="L1570" s="302">
        <v>20845212</v>
      </c>
      <c r="M1570" s="302" t="s">
        <v>1494</v>
      </c>
      <c r="N1570" s="305">
        <v>42681</v>
      </c>
      <c r="O1570" s="305">
        <v>42675</v>
      </c>
      <c r="P1570" s="302" t="s">
        <v>1298</v>
      </c>
    </row>
    <row r="1571" spans="1:16">
      <c r="A1571" s="303">
        <v>3</v>
      </c>
      <c r="B1571" s="303">
        <v>184606.95</v>
      </c>
      <c r="C1571" s="303">
        <v>33742.569085169998</v>
      </c>
      <c r="D1571" s="304">
        <f t="shared" si="24"/>
        <v>150864.38091483002</v>
      </c>
      <c r="E1571" s="305">
        <v>45992</v>
      </c>
      <c r="F1571" s="302" t="s">
        <v>69</v>
      </c>
      <c r="G1571" s="302" t="s">
        <v>70</v>
      </c>
      <c r="H1571" s="302" t="s">
        <v>319</v>
      </c>
      <c r="I1571" s="302" t="s">
        <v>319</v>
      </c>
      <c r="J1571" s="302">
        <v>135300</v>
      </c>
      <c r="K1571" s="302" t="s">
        <v>330</v>
      </c>
      <c r="L1571" s="302">
        <v>20845182</v>
      </c>
      <c r="M1571" s="302" t="s">
        <v>1496</v>
      </c>
      <c r="N1571" s="305">
        <v>42681</v>
      </c>
      <c r="O1571" s="305">
        <v>42370</v>
      </c>
      <c r="P1571" s="302" t="s">
        <v>1298</v>
      </c>
    </row>
    <row r="1572" spans="1:16">
      <c r="A1572" s="303">
        <v>3</v>
      </c>
      <c r="B1572" s="303">
        <v>152781.59</v>
      </c>
      <c r="C1572" s="303">
        <v>27925.510689154002</v>
      </c>
      <c r="D1572" s="304">
        <f t="shared" si="24"/>
        <v>124856.07931084599</v>
      </c>
      <c r="E1572" s="305">
        <v>45992</v>
      </c>
      <c r="F1572" s="302" t="s">
        <v>69</v>
      </c>
      <c r="G1572" s="302" t="s">
        <v>70</v>
      </c>
      <c r="H1572" s="302" t="s">
        <v>319</v>
      </c>
      <c r="I1572" s="302" t="s">
        <v>319</v>
      </c>
      <c r="J1572" s="302">
        <v>135300</v>
      </c>
      <c r="K1572" s="302" t="s">
        <v>331</v>
      </c>
      <c r="L1572" s="302">
        <v>20845227</v>
      </c>
      <c r="M1572" s="302" t="s">
        <v>1497</v>
      </c>
      <c r="N1572" s="305">
        <v>42681</v>
      </c>
      <c r="O1572" s="305">
        <v>42675</v>
      </c>
      <c r="P1572" s="302" t="s">
        <v>1298</v>
      </c>
    </row>
    <row r="1573" spans="1:16">
      <c r="A1573" s="303">
        <v>0</v>
      </c>
      <c r="B1573" s="303">
        <v>0</v>
      </c>
      <c r="C1573" s="303">
        <v>0</v>
      </c>
      <c r="D1573" s="304">
        <f t="shared" si="24"/>
        <v>0</v>
      </c>
      <c r="E1573" s="305">
        <v>45992</v>
      </c>
      <c r="F1573" s="302" t="s">
        <v>69</v>
      </c>
      <c r="G1573" s="302" t="s">
        <v>70</v>
      </c>
      <c r="H1573" s="302" t="s">
        <v>319</v>
      </c>
      <c r="I1573" s="302" t="s">
        <v>319</v>
      </c>
      <c r="J1573" s="302">
        <v>135300</v>
      </c>
      <c r="K1573" s="302" t="s">
        <v>160</v>
      </c>
      <c r="L1573" s="302">
        <v>33504963</v>
      </c>
      <c r="M1573" s="302" t="s">
        <v>1498</v>
      </c>
      <c r="N1573" s="305">
        <v>43832</v>
      </c>
      <c r="O1573" s="305">
        <v>43831</v>
      </c>
      <c r="P1573" s="302" t="s">
        <v>1499</v>
      </c>
    </row>
    <row r="1574" spans="1:16">
      <c r="A1574" s="303">
        <v>1</v>
      </c>
      <c r="B1574" s="303">
        <v>16008.37</v>
      </c>
      <c r="C1574" s="303">
        <v>2926.0194736220001</v>
      </c>
      <c r="D1574" s="304">
        <f t="shared" si="24"/>
        <v>13082.350526378001</v>
      </c>
      <c r="E1574" s="305">
        <v>45992</v>
      </c>
      <c r="F1574" s="302" t="s">
        <v>69</v>
      </c>
      <c r="G1574" s="302" t="s">
        <v>70</v>
      </c>
      <c r="H1574" s="302" t="s">
        <v>319</v>
      </c>
      <c r="I1574" s="302" t="s">
        <v>319</v>
      </c>
      <c r="J1574" s="302">
        <v>135300</v>
      </c>
      <c r="K1574" s="302" t="s">
        <v>163</v>
      </c>
      <c r="L1574" s="302">
        <v>20845203</v>
      </c>
      <c r="M1574" s="302" t="s">
        <v>1418</v>
      </c>
      <c r="N1574" s="305">
        <v>42681</v>
      </c>
      <c r="O1574" s="305">
        <v>42675</v>
      </c>
      <c r="P1574" s="302" t="s">
        <v>1298</v>
      </c>
    </row>
    <row r="1575" spans="1:16">
      <c r="A1575" s="303">
        <v>1</v>
      </c>
      <c r="B1575" s="303">
        <v>10566.460000000001</v>
      </c>
      <c r="C1575" s="303">
        <v>1931.3438986760002</v>
      </c>
      <c r="D1575" s="304">
        <f t="shared" si="24"/>
        <v>8635.1161013240016</v>
      </c>
      <c r="E1575" s="305">
        <v>45992</v>
      </c>
      <c r="F1575" s="302" t="s">
        <v>69</v>
      </c>
      <c r="G1575" s="302" t="s">
        <v>70</v>
      </c>
      <c r="H1575" s="302" t="s">
        <v>319</v>
      </c>
      <c r="I1575" s="302" t="s">
        <v>319</v>
      </c>
      <c r="J1575" s="302">
        <v>135300</v>
      </c>
      <c r="K1575" s="302" t="s">
        <v>304</v>
      </c>
      <c r="L1575" s="302">
        <v>20845230</v>
      </c>
      <c r="M1575" s="302" t="s">
        <v>1500</v>
      </c>
      <c r="N1575" s="305">
        <v>42681</v>
      </c>
      <c r="O1575" s="305">
        <v>42675</v>
      </c>
      <c r="P1575" s="302" t="s">
        <v>1298</v>
      </c>
    </row>
    <row r="1576" spans="1:16">
      <c r="A1576" s="303">
        <v>2</v>
      </c>
      <c r="B1576" s="303">
        <v>32287.24</v>
      </c>
      <c r="C1576" s="303">
        <v>5901.4810995440002</v>
      </c>
      <c r="D1576" s="304">
        <f t="shared" si="24"/>
        <v>26385.758900456</v>
      </c>
      <c r="E1576" s="305">
        <v>45992</v>
      </c>
      <c r="F1576" s="302" t="s">
        <v>69</v>
      </c>
      <c r="G1576" s="302" t="s">
        <v>70</v>
      </c>
      <c r="H1576" s="302" t="s">
        <v>319</v>
      </c>
      <c r="I1576" s="302" t="s">
        <v>319</v>
      </c>
      <c r="J1576" s="302">
        <v>135300</v>
      </c>
      <c r="K1576" s="302" t="s">
        <v>213</v>
      </c>
      <c r="L1576" s="302">
        <v>20845156</v>
      </c>
      <c r="M1576" s="302" t="s">
        <v>1501</v>
      </c>
      <c r="N1576" s="305">
        <v>42681</v>
      </c>
      <c r="O1576" s="305">
        <v>42370</v>
      </c>
      <c r="P1576" s="302" t="s">
        <v>1298</v>
      </c>
    </row>
    <row r="1577" spans="1:16">
      <c r="A1577" s="303">
        <v>1</v>
      </c>
      <c r="B1577" s="303">
        <v>17240.98</v>
      </c>
      <c r="C1577" s="303">
        <v>3151.3166689879999</v>
      </c>
      <c r="D1577" s="304">
        <f t="shared" si="24"/>
        <v>14089.663331012</v>
      </c>
      <c r="E1577" s="305">
        <v>45992</v>
      </c>
      <c r="F1577" s="302" t="s">
        <v>69</v>
      </c>
      <c r="G1577" s="302" t="s">
        <v>70</v>
      </c>
      <c r="H1577" s="302" t="s">
        <v>319</v>
      </c>
      <c r="I1577" s="302" t="s">
        <v>319</v>
      </c>
      <c r="J1577" s="302">
        <v>135300</v>
      </c>
      <c r="K1577" s="302" t="s">
        <v>305</v>
      </c>
      <c r="L1577" s="302">
        <v>20845161</v>
      </c>
      <c r="M1577" s="302" t="s">
        <v>1502</v>
      </c>
      <c r="N1577" s="305">
        <v>42681</v>
      </c>
      <c r="O1577" s="305">
        <v>42370</v>
      </c>
      <c r="P1577" s="302" t="s">
        <v>1298</v>
      </c>
    </row>
    <row r="1578" spans="1:16">
      <c r="A1578" s="303">
        <v>1</v>
      </c>
      <c r="B1578" s="303">
        <v>16143.62</v>
      </c>
      <c r="C1578" s="303">
        <v>2950.7405497720001</v>
      </c>
      <c r="D1578" s="304">
        <f t="shared" si="24"/>
        <v>13192.879450228</v>
      </c>
      <c r="E1578" s="305">
        <v>45992</v>
      </c>
      <c r="F1578" s="302" t="s">
        <v>69</v>
      </c>
      <c r="G1578" s="302" t="s">
        <v>70</v>
      </c>
      <c r="H1578" s="302" t="s">
        <v>319</v>
      </c>
      <c r="I1578" s="302" t="s">
        <v>319</v>
      </c>
      <c r="J1578" s="302">
        <v>135300</v>
      </c>
      <c r="K1578" s="302" t="s">
        <v>332</v>
      </c>
      <c r="L1578" s="302">
        <v>20845164</v>
      </c>
      <c r="M1578" s="302" t="s">
        <v>1503</v>
      </c>
      <c r="N1578" s="305">
        <v>42681</v>
      </c>
      <c r="O1578" s="305">
        <v>42370</v>
      </c>
      <c r="P1578" s="302" t="s">
        <v>1298</v>
      </c>
    </row>
    <row r="1579" spans="1:16">
      <c r="A1579" s="303">
        <v>1</v>
      </c>
      <c r="B1579" s="303">
        <v>8930.86</v>
      </c>
      <c r="C1579" s="303">
        <v>429.57579493759999</v>
      </c>
      <c r="D1579" s="304">
        <f t="shared" si="24"/>
        <v>8501.2842050624004</v>
      </c>
      <c r="E1579" s="305">
        <v>45992</v>
      </c>
      <c r="F1579" s="302" t="s">
        <v>69</v>
      </c>
      <c r="G1579" s="302" t="s">
        <v>70</v>
      </c>
      <c r="H1579" s="302" t="s">
        <v>319</v>
      </c>
      <c r="I1579" s="302" t="s">
        <v>319</v>
      </c>
      <c r="J1579" s="302">
        <v>135300</v>
      </c>
      <c r="K1579" s="302" t="s">
        <v>165</v>
      </c>
      <c r="L1579" s="302">
        <v>37315542</v>
      </c>
      <c r="M1579" s="302" t="s">
        <v>1504</v>
      </c>
      <c r="N1579" s="305">
        <v>44966</v>
      </c>
      <c r="O1579" s="305">
        <v>44927</v>
      </c>
      <c r="P1579" s="302" t="s">
        <v>1505</v>
      </c>
    </row>
    <row r="1580" spans="1:16">
      <c r="A1580" s="303">
        <v>3</v>
      </c>
      <c r="B1580" s="303">
        <v>50556.340000000004</v>
      </c>
      <c r="C1580" s="303">
        <v>9240.7181590040018</v>
      </c>
      <c r="D1580" s="304">
        <f t="shared" si="24"/>
        <v>41315.621840995998</v>
      </c>
      <c r="E1580" s="305">
        <v>45992</v>
      </c>
      <c r="F1580" s="302" t="s">
        <v>69</v>
      </c>
      <c r="G1580" s="302" t="s">
        <v>70</v>
      </c>
      <c r="H1580" s="302" t="s">
        <v>319</v>
      </c>
      <c r="I1580" s="302" t="s">
        <v>319</v>
      </c>
      <c r="J1580" s="302">
        <v>135300</v>
      </c>
      <c r="K1580" s="302" t="s">
        <v>333</v>
      </c>
      <c r="L1580" s="302">
        <v>20845206</v>
      </c>
      <c r="M1580" s="302" t="s">
        <v>1506</v>
      </c>
      <c r="N1580" s="305">
        <v>42681</v>
      </c>
      <c r="O1580" s="305">
        <v>42675</v>
      </c>
      <c r="P1580" s="302" t="s">
        <v>1298</v>
      </c>
    </row>
    <row r="1581" spans="1:16">
      <c r="A1581" s="303">
        <v>0</v>
      </c>
      <c r="B1581" s="303">
        <v>0</v>
      </c>
      <c r="C1581" s="303">
        <v>0</v>
      </c>
      <c r="D1581" s="304">
        <f t="shared" si="24"/>
        <v>0</v>
      </c>
      <c r="E1581" s="305">
        <v>45992</v>
      </c>
      <c r="F1581" s="302" t="s">
        <v>69</v>
      </c>
      <c r="G1581" s="302" t="s">
        <v>70</v>
      </c>
      <c r="H1581" s="302" t="s">
        <v>319</v>
      </c>
      <c r="I1581" s="302" t="s">
        <v>319</v>
      </c>
      <c r="J1581" s="302">
        <v>135301</v>
      </c>
      <c r="K1581" s="302" t="s">
        <v>84</v>
      </c>
      <c r="L1581" s="302">
        <v>36933429</v>
      </c>
      <c r="M1581" s="302" t="s">
        <v>1507</v>
      </c>
      <c r="N1581" s="305">
        <v>44966</v>
      </c>
      <c r="O1581" s="305">
        <v>44986</v>
      </c>
      <c r="P1581" s="302" t="s">
        <v>1505</v>
      </c>
    </row>
    <row r="1582" spans="1:16">
      <c r="A1582" s="303">
        <v>0</v>
      </c>
      <c r="B1582" s="303">
        <v>0</v>
      </c>
      <c r="C1582" s="303">
        <v>0</v>
      </c>
      <c r="D1582" s="304">
        <f t="shared" si="24"/>
        <v>0</v>
      </c>
      <c r="E1582" s="305">
        <v>45992</v>
      </c>
      <c r="F1582" s="302" t="s">
        <v>69</v>
      </c>
      <c r="G1582" s="302" t="s">
        <v>70</v>
      </c>
      <c r="H1582" s="302" t="s">
        <v>319</v>
      </c>
      <c r="I1582" s="302" t="s">
        <v>319</v>
      </c>
      <c r="J1582" s="302">
        <v>135301</v>
      </c>
      <c r="K1582" s="302" t="s">
        <v>84</v>
      </c>
      <c r="L1582" s="302">
        <v>36755356</v>
      </c>
      <c r="M1582" s="302" t="s">
        <v>1507</v>
      </c>
      <c r="N1582" s="305">
        <v>44966</v>
      </c>
      <c r="O1582" s="305">
        <v>44958</v>
      </c>
      <c r="P1582" s="302" t="s">
        <v>1505</v>
      </c>
    </row>
    <row r="1583" spans="1:16">
      <c r="A1583" s="303">
        <v>0</v>
      </c>
      <c r="B1583" s="303">
        <v>0</v>
      </c>
      <c r="C1583" s="303">
        <v>0</v>
      </c>
      <c r="D1583" s="304">
        <f t="shared" si="24"/>
        <v>0</v>
      </c>
      <c r="E1583" s="305">
        <v>45992</v>
      </c>
      <c r="F1583" s="302" t="s">
        <v>69</v>
      </c>
      <c r="G1583" s="302" t="s">
        <v>70</v>
      </c>
      <c r="H1583" s="302" t="s">
        <v>1508</v>
      </c>
      <c r="I1583" s="302" t="s">
        <v>486</v>
      </c>
      <c r="J1583" s="302">
        <v>135200</v>
      </c>
      <c r="K1583" s="302" t="s">
        <v>154</v>
      </c>
      <c r="L1583" s="302">
        <v>9812547</v>
      </c>
      <c r="M1583" s="302" t="s">
        <v>1509</v>
      </c>
      <c r="N1583" s="305">
        <v>34151</v>
      </c>
      <c r="O1583" s="305">
        <v>34151</v>
      </c>
      <c r="P1583" s="302" t="s">
        <v>1052</v>
      </c>
    </row>
    <row r="1584" spans="1:16">
      <c r="A1584" s="303">
        <v>0</v>
      </c>
      <c r="B1584" s="303">
        <v>0</v>
      </c>
      <c r="C1584" s="303">
        <v>0</v>
      </c>
      <c r="D1584" s="304">
        <f t="shared" si="24"/>
        <v>0</v>
      </c>
      <c r="E1584" s="305">
        <v>45992</v>
      </c>
      <c r="F1584" s="302" t="s">
        <v>69</v>
      </c>
      <c r="G1584" s="302" t="s">
        <v>70</v>
      </c>
      <c r="H1584" s="302" t="s">
        <v>1508</v>
      </c>
      <c r="I1584" s="302" t="s">
        <v>486</v>
      </c>
      <c r="J1584" s="302">
        <v>135200</v>
      </c>
      <c r="K1584" s="302" t="s">
        <v>414</v>
      </c>
      <c r="L1584" s="302">
        <v>9812569</v>
      </c>
      <c r="M1584" s="302" t="s">
        <v>1510</v>
      </c>
      <c r="N1584" s="305">
        <v>37424</v>
      </c>
      <c r="O1584" s="305">
        <v>37257</v>
      </c>
      <c r="P1584" s="302" t="s">
        <v>1052</v>
      </c>
    </row>
    <row r="1585" spans="1:16">
      <c r="A1585" s="303">
        <v>0</v>
      </c>
      <c r="B1585" s="303">
        <v>0</v>
      </c>
      <c r="C1585" s="303">
        <v>0</v>
      </c>
      <c r="D1585" s="304">
        <f t="shared" si="24"/>
        <v>0</v>
      </c>
      <c r="E1585" s="305">
        <v>45992</v>
      </c>
      <c r="F1585" s="302" t="s">
        <v>69</v>
      </c>
      <c r="G1585" s="302" t="s">
        <v>70</v>
      </c>
      <c r="H1585" s="302" t="s">
        <v>1508</v>
      </c>
      <c r="I1585" s="302" t="s">
        <v>486</v>
      </c>
      <c r="J1585" s="302">
        <v>135300</v>
      </c>
      <c r="K1585" s="302" t="s">
        <v>487</v>
      </c>
      <c r="L1585" s="302">
        <v>9812600</v>
      </c>
      <c r="M1585" s="302" t="s">
        <v>1511</v>
      </c>
      <c r="N1585" s="305">
        <v>18445</v>
      </c>
      <c r="O1585" s="305">
        <v>18445</v>
      </c>
      <c r="P1585" s="302" t="s">
        <v>1052</v>
      </c>
    </row>
    <row r="1586" spans="1:16">
      <c r="A1586" s="303">
        <v>0</v>
      </c>
      <c r="B1586" s="303">
        <v>0</v>
      </c>
      <c r="C1586" s="303">
        <v>0</v>
      </c>
      <c r="D1586" s="304">
        <f t="shared" si="24"/>
        <v>0</v>
      </c>
      <c r="E1586" s="305">
        <v>45992</v>
      </c>
      <c r="F1586" s="302" t="s">
        <v>69</v>
      </c>
      <c r="G1586" s="302" t="s">
        <v>70</v>
      </c>
      <c r="H1586" s="302" t="s">
        <v>1508</v>
      </c>
      <c r="I1586" s="302" t="s">
        <v>486</v>
      </c>
      <c r="J1586" s="302">
        <v>135300</v>
      </c>
      <c r="K1586" s="302" t="s">
        <v>487</v>
      </c>
      <c r="L1586" s="302">
        <v>9812565</v>
      </c>
      <c r="M1586" s="302" t="s">
        <v>1512</v>
      </c>
      <c r="N1586" s="305">
        <v>13332</v>
      </c>
      <c r="O1586" s="305">
        <v>13332</v>
      </c>
      <c r="P1586" s="302" t="s">
        <v>1052</v>
      </c>
    </row>
    <row r="1587" spans="1:16">
      <c r="A1587" s="303">
        <v>0</v>
      </c>
      <c r="B1587" s="303">
        <v>0</v>
      </c>
      <c r="C1587" s="303">
        <v>0</v>
      </c>
      <c r="D1587" s="304">
        <f t="shared" si="24"/>
        <v>0</v>
      </c>
      <c r="E1587" s="305">
        <v>45992</v>
      </c>
      <c r="F1587" s="302" t="s">
        <v>69</v>
      </c>
      <c r="G1587" s="302" t="s">
        <v>70</v>
      </c>
      <c r="H1587" s="302" t="s">
        <v>1508</v>
      </c>
      <c r="I1587" s="302" t="s">
        <v>486</v>
      </c>
      <c r="J1587" s="302">
        <v>135300</v>
      </c>
      <c r="K1587" s="302" t="s">
        <v>487</v>
      </c>
      <c r="L1587" s="302">
        <v>9812599</v>
      </c>
      <c r="M1587" s="302" t="s">
        <v>1511</v>
      </c>
      <c r="N1587" s="305">
        <v>22098</v>
      </c>
      <c r="O1587" s="305">
        <v>22098</v>
      </c>
      <c r="P1587" s="302" t="s">
        <v>1052</v>
      </c>
    </row>
    <row r="1588" spans="1:16">
      <c r="A1588" s="303">
        <v>0</v>
      </c>
      <c r="B1588" s="303">
        <v>0</v>
      </c>
      <c r="C1588" s="303">
        <v>0</v>
      </c>
      <c r="D1588" s="304">
        <f t="shared" si="24"/>
        <v>0</v>
      </c>
      <c r="E1588" s="305">
        <v>45992</v>
      </c>
      <c r="F1588" s="302" t="s">
        <v>69</v>
      </c>
      <c r="G1588" s="302" t="s">
        <v>70</v>
      </c>
      <c r="H1588" s="302" t="s">
        <v>1508</v>
      </c>
      <c r="I1588" s="302" t="s">
        <v>486</v>
      </c>
      <c r="J1588" s="302">
        <v>135300</v>
      </c>
      <c r="K1588" s="302" t="s">
        <v>488</v>
      </c>
      <c r="L1588" s="302">
        <v>9812597</v>
      </c>
      <c r="M1588" s="302" t="s">
        <v>1513</v>
      </c>
      <c r="N1588" s="305">
        <v>18445</v>
      </c>
      <c r="O1588" s="305">
        <v>18445</v>
      </c>
      <c r="P1588" s="302" t="s">
        <v>1052</v>
      </c>
    </row>
    <row r="1589" spans="1:16">
      <c r="A1589" s="303">
        <v>0</v>
      </c>
      <c r="B1589" s="303">
        <v>0</v>
      </c>
      <c r="C1589" s="303">
        <v>0</v>
      </c>
      <c r="D1589" s="304">
        <f t="shared" si="24"/>
        <v>0</v>
      </c>
      <c r="E1589" s="305">
        <v>45992</v>
      </c>
      <c r="F1589" s="302" t="s">
        <v>69</v>
      </c>
      <c r="G1589" s="302" t="s">
        <v>70</v>
      </c>
      <c r="H1589" s="302" t="s">
        <v>1508</v>
      </c>
      <c r="I1589" s="302" t="s">
        <v>486</v>
      </c>
      <c r="J1589" s="302">
        <v>135300</v>
      </c>
      <c r="K1589" s="302" t="s">
        <v>489</v>
      </c>
      <c r="L1589" s="302">
        <v>9812598</v>
      </c>
      <c r="M1589" s="302" t="s">
        <v>1514</v>
      </c>
      <c r="N1589" s="305">
        <v>18445</v>
      </c>
      <c r="O1589" s="305">
        <v>18445</v>
      </c>
      <c r="P1589" s="302" t="s">
        <v>1052</v>
      </c>
    </row>
    <row r="1590" spans="1:16">
      <c r="A1590" s="303">
        <v>0</v>
      </c>
      <c r="B1590" s="303">
        <v>0</v>
      </c>
      <c r="C1590" s="303">
        <v>0</v>
      </c>
      <c r="D1590" s="304">
        <f t="shared" si="24"/>
        <v>0</v>
      </c>
      <c r="E1590" s="305">
        <v>45992</v>
      </c>
      <c r="F1590" s="302" t="s">
        <v>69</v>
      </c>
      <c r="G1590" s="302" t="s">
        <v>70</v>
      </c>
      <c r="H1590" s="302" t="s">
        <v>1508</v>
      </c>
      <c r="I1590" s="302" t="s">
        <v>486</v>
      </c>
      <c r="J1590" s="302">
        <v>135300</v>
      </c>
      <c r="K1590" s="302" t="s">
        <v>490</v>
      </c>
      <c r="L1590" s="302">
        <v>9812596</v>
      </c>
      <c r="M1590" s="302" t="s">
        <v>1515</v>
      </c>
      <c r="N1590" s="305">
        <v>27576</v>
      </c>
      <c r="O1590" s="305">
        <v>27576</v>
      </c>
      <c r="P1590" s="302" t="s">
        <v>1052</v>
      </c>
    </row>
    <row r="1591" spans="1:16">
      <c r="A1591" s="303">
        <v>0</v>
      </c>
      <c r="B1591" s="303">
        <v>0</v>
      </c>
      <c r="C1591" s="303">
        <v>0</v>
      </c>
      <c r="D1591" s="304">
        <f t="shared" si="24"/>
        <v>0</v>
      </c>
      <c r="E1591" s="305">
        <v>45992</v>
      </c>
      <c r="F1591" s="302" t="s">
        <v>69</v>
      </c>
      <c r="G1591" s="302" t="s">
        <v>70</v>
      </c>
      <c r="H1591" s="302" t="s">
        <v>1508</v>
      </c>
      <c r="I1591" s="302" t="s">
        <v>486</v>
      </c>
      <c r="J1591" s="302">
        <v>135300</v>
      </c>
      <c r="K1591" s="302" t="s">
        <v>491</v>
      </c>
      <c r="L1591" s="302">
        <v>9812595</v>
      </c>
      <c r="M1591" s="302" t="s">
        <v>1516</v>
      </c>
      <c r="N1591" s="305">
        <v>18445</v>
      </c>
      <c r="O1591" s="305">
        <v>18445</v>
      </c>
      <c r="P1591" s="302" t="s">
        <v>1052</v>
      </c>
    </row>
    <row r="1592" spans="1:16">
      <c r="A1592" s="303">
        <v>0</v>
      </c>
      <c r="B1592" s="303">
        <v>0</v>
      </c>
      <c r="C1592" s="303">
        <v>0</v>
      </c>
      <c r="D1592" s="304">
        <f t="shared" si="24"/>
        <v>0</v>
      </c>
      <c r="E1592" s="305">
        <v>45992</v>
      </c>
      <c r="F1592" s="302" t="s">
        <v>69</v>
      </c>
      <c r="G1592" s="302" t="s">
        <v>70</v>
      </c>
      <c r="H1592" s="302" t="s">
        <v>1508</v>
      </c>
      <c r="I1592" s="302" t="s">
        <v>486</v>
      </c>
      <c r="J1592" s="302">
        <v>135300</v>
      </c>
      <c r="K1592" s="302" t="s">
        <v>322</v>
      </c>
      <c r="L1592" s="302">
        <v>9812552</v>
      </c>
      <c r="M1592" s="302" t="s">
        <v>1517</v>
      </c>
      <c r="N1592" s="305">
        <v>27942</v>
      </c>
      <c r="O1592" s="305">
        <v>27942</v>
      </c>
      <c r="P1592" s="302" t="s">
        <v>1052</v>
      </c>
    </row>
    <row r="1593" spans="1:16">
      <c r="A1593" s="303">
        <v>0</v>
      </c>
      <c r="B1593" s="303">
        <v>0</v>
      </c>
      <c r="C1593" s="303">
        <v>0</v>
      </c>
      <c r="D1593" s="304">
        <f t="shared" si="24"/>
        <v>0</v>
      </c>
      <c r="E1593" s="305">
        <v>45992</v>
      </c>
      <c r="F1593" s="302" t="s">
        <v>69</v>
      </c>
      <c r="G1593" s="302" t="s">
        <v>70</v>
      </c>
      <c r="H1593" s="302" t="s">
        <v>1508</v>
      </c>
      <c r="I1593" s="302" t="s">
        <v>486</v>
      </c>
      <c r="J1593" s="302">
        <v>135300</v>
      </c>
      <c r="K1593" s="302" t="s">
        <v>351</v>
      </c>
      <c r="L1593" s="302">
        <v>9812574</v>
      </c>
      <c r="M1593" s="302" t="s">
        <v>1518</v>
      </c>
      <c r="N1593" s="305">
        <v>18445</v>
      </c>
      <c r="O1593" s="305">
        <v>18445</v>
      </c>
      <c r="P1593" s="302" t="s">
        <v>1052</v>
      </c>
    </row>
    <row r="1594" spans="1:16">
      <c r="A1594" s="303">
        <v>0</v>
      </c>
      <c r="B1594" s="303">
        <v>0</v>
      </c>
      <c r="C1594" s="303">
        <v>0</v>
      </c>
      <c r="D1594" s="304">
        <f t="shared" si="24"/>
        <v>0</v>
      </c>
      <c r="E1594" s="305">
        <v>45992</v>
      </c>
      <c r="F1594" s="302" t="s">
        <v>69</v>
      </c>
      <c r="G1594" s="302" t="s">
        <v>70</v>
      </c>
      <c r="H1594" s="302" t="s">
        <v>1508</v>
      </c>
      <c r="I1594" s="302" t="s">
        <v>486</v>
      </c>
      <c r="J1594" s="302">
        <v>135300</v>
      </c>
      <c r="K1594" s="302" t="s">
        <v>492</v>
      </c>
      <c r="L1594" s="302">
        <v>9812594</v>
      </c>
      <c r="M1594" s="302" t="s">
        <v>1519</v>
      </c>
      <c r="N1594" s="305">
        <v>29403</v>
      </c>
      <c r="O1594" s="305">
        <v>29403</v>
      </c>
      <c r="P1594" s="302" t="s">
        <v>1052</v>
      </c>
    </row>
    <row r="1595" spans="1:16">
      <c r="A1595" s="303">
        <v>0</v>
      </c>
      <c r="B1595" s="303">
        <v>0</v>
      </c>
      <c r="C1595" s="303">
        <v>0</v>
      </c>
      <c r="D1595" s="304">
        <f t="shared" si="24"/>
        <v>0</v>
      </c>
      <c r="E1595" s="305">
        <v>45992</v>
      </c>
      <c r="F1595" s="302" t="s">
        <v>69</v>
      </c>
      <c r="G1595" s="302" t="s">
        <v>70</v>
      </c>
      <c r="H1595" s="302" t="s">
        <v>1508</v>
      </c>
      <c r="I1595" s="302" t="s">
        <v>486</v>
      </c>
      <c r="J1595" s="302">
        <v>135300</v>
      </c>
      <c r="K1595" s="302" t="s">
        <v>493</v>
      </c>
      <c r="L1595" s="302">
        <v>9812550</v>
      </c>
      <c r="M1595" s="302" t="s">
        <v>1520</v>
      </c>
      <c r="N1595" s="305">
        <v>29403</v>
      </c>
      <c r="O1595" s="305">
        <v>29403</v>
      </c>
      <c r="P1595" s="302" t="s">
        <v>1052</v>
      </c>
    </row>
    <row r="1596" spans="1:16">
      <c r="A1596" s="303">
        <v>0</v>
      </c>
      <c r="B1596" s="303">
        <v>0</v>
      </c>
      <c r="C1596" s="303">
        <v>0</v>
      </c>
      <c r="D1596" s="304">
        <f t="shared" si="24"/>
        <v>0</v>
      </c>
      <c r="E1596" s="305">
        <v>45992</v>
      </c>
      <c r="F1596" s="302" t="s">
        <v>69</v>
      </c>
      <c r="G1596" s="302" t="s">
        <v>70</v>
      </c>
      <c r="H1596" s="302" t="s">
        <v>1508</v>
      </c>
      <c r="I1596" s="302" t="s">
        <v>486</v>
      </c>
      <c r="J1596" s="302">
        <v>135300</v>
      </c>
      <c r="K1596" s="302" t="s">
        <v>371</v>
      </c>
      <c r="L1596" s="302">
        <v>9812549</v>
      </c>
      <c r="M1596" s="302" t="s">
        <v>1521</v>
      </c>
      <c r="N1596" s="305">
        <v>18445</v>
      </c>
      <c r="O1596" s="305">
        <v>18445</v>
      </c>
      <c r="P1596" s="302" t="s">
        <v>1052</v>
      </c>
    </row>
    <row r="1597" spans="1:16">
      <c r="A1597" s="303">
        <v>0</v>
      </c>
      <c r="B1597" s="303">
        <v>0</v>
      </c>
      <c r="C1597" s="303">
        <v>0</v>
      </c>
      <c r="D1597" s="304">
        <f t="shared" si="24"/>
        <v>0</v>
      </c>
      <c r="E1597" s="305">
        <v>45992</v>
      </c>
      <c r="F1597" s="302" t="s">
        <v>69</v>
      </c>
      <c r="G1597" s="302" t="s">
        <v>70</v>
      </c>
      <c r="H1597" s="302" t="s">
        <v>1508</v>
      </c>
      <c r="I1597" s="302" t="s">
        <v>486</v>
      </c>
      <c r="J1597" s="302">
        <v>135300</v>
      </c>
      <c r="K1597" s="302" t="s">
        <v>377</v>
      </c>
      <c r="L1597" s="302">
        <v>9812548</v>
      </c>
      <c r="M1597" s="302" t="s">
        <v>1522</v>
      </c>
      <c r="N1597" s="305">
        <v>18445</v>
      </c>
      <c r="O1597" s="305">
        <v>18445</v>
      </c>
      <c r="P1597" s="302" t="s">
        <v>1052</v>
      </c>
    </row>
    <row r="1598" spans="1:16">
      <c r="A1598" s="303">
        <v>0</v>
      </c>
      <c r="B1598" s="303">
        <v>0</v>
      </c>
      <c r="C1598" s="303">
        <v>0</v>
      </c>
      <c r="D1598" s="304">
        <f t="shared" si="24"/>
        <v>0</v>
      </c>
      <c r="E1598" s="305">
        <v>45992</v>
      </c>
      <c r="F1598" s="302" t="s">
        <v>69</v>
      </c>
      <c r="G1598" s="302" t="s">
        <v>70</v>
      </c>
      <c r="H1598" s="302" t="s">
        <v>1508</v>
      </c>
      <c r="I1598" s="302" t="s">
        <v>486</v>
      </c>
      <c r="J1598" s="302">
        <v>135300</v>
      </c>
      <c r="K1598" s="302" t="s">
        <v>84</v>
      </c>
      <c r="L1598" s="302">
        <v>9816227</v>
      </c>
      <c r="M1598" s="302" t="s">
        <v>1523</v>
      </c>
      <c r="N1598" s="305">
        <v>37530</v>
      </c>
      <c r="O1598" s="305">
        <v>37956</v>
      </c>
      <c r="P1598" s="302" t="s">
        <v>1524</v>
      </c>
    </row>
    <row r="1599" spans="1:16">
      <c r="A1599" s="303">
        <v>0</v>
      </c>
      <c r="B1599" s="303">
        <v>0</v>
      </c>
      <c r="C1599" s="303">
        <v>0</v>
      </c>
      <c r="D1599" s="304">
        <f t="shared" si="24"/>
        <v>0</v>
      </c>
      <c r="E1599" s="305">
        <v>45992</v>
      </c>
      <c r="F1599" s="302" t="s">
        <v>69</v>
      </c>
      <c r="G1599" s="302" t="s">
        <v>70</v>
      </c>
      <c r="H1599" s="302" t="s">
        <v>1508</v>
      </c>
      <c r="I1599" s="302" t="s">
        <v>486</v>
      </c>
      <c r="J1599" s="302">
        <v>135300</v>
      </c>
      <c r="K1599" s="302" t="s">
        <v>157</v>
      </c>
      <c r="L1599" s="302">
        <v>9812582</v>
      </c>
      <c r="M1599" s="302" t="s">
        <v>1525</v>
      </c>
      <c r="N1599" s="305">
        <v>18445</v>
      </c>
      <c r="O1599" s="305">
        <v>18445</v>
      </c>
      <c r="P1599" s="302" t="s">
        <v>1052</v>
      </c>
    </row>
    <row r="1600" spans="1:16">
      <c r="A1600" s="303">
        <v>0</v>
      </c>
      <c r="B1600" s="303">
        <v>0</v>
      </c>
      <c r="C1600" s="303">
        <v>0</v>
      </c>
      <c r="D1600" s="304">
        <f t="shared" si="24"/>
        <v>0</v>
      </c>
      <c r="E1600" s="305">
        <v>45992</v>
      </c>
      <c r="F1600" s="302" t="s">
        <v>69</v>
      </c>
      <c r="G1600" s="302" t="s">
        <v>70</v>
      </c>
      <c r="H1600" s="302" t="s">
        <v>1508</v>
      </c>
      <c r="I1600" s="302" t="s">
        <v>486</v>
      </c>
      <c r="J1600" s="302">
        <v>135300</v>
      </c>
      <c r="K1600" s="302" t="s">
        <v>430</v>
      </c>
      <c r="L1600" s="302">
        <v>12818689</v>
      </c>
      <c r="M1600" s="302" t="s">
        <v>1526</v>
      </c>
      <c r="N1600" s="305">
        <v>39156</v>
      </c>
      <c r="O1600" s="305">
        <v>39417</v>
      </c>
      <c r="P1600" s="302" t="s">
        <v>880</v>
      </c>
    </row>
    <row r="1601" spans="1:16">
      <c r="A1601" s="303">
        <v>0</v>
      </c>
      <c r="B1601" s="303">
        <v>0</v>
      </c>
      <c r="C1601" s="303">
        <v>0</v>
      </c>
      <c r="D1601" s="304">
        <f t="shared" si="24"/>
        <v>0</v>
      </c>
      <c r="E1601" s="305">
        <v>45992</v>
      </c>
      <c r="F1601" s="302" t="s">
        <v>69</v>
      </c>
      <c r="G1601" s="302" t="s">
        <v>70</v>
      </c>
      <c r="H1601" s="302" t="s">
        <v>1508</v>
      </c>
      <c r="I1601" s="302" t="s">
        <v>486</v>
      </c>
      <c r="J1601" s="302">
        <v>135300</v>
      </c>
      <c r="K1601" s="302" t="s">
        <v>454</v>
      </c>
      <c r="L1601" s="302">
        <v>12818700</v>
      </c>
      <c r="M1601" s="302" t="s">
        <v>1527</v>
      </c>
      <c r="N1601" s="305">
        <v>39156</v>
      </c>
      <c r="O1601" s="305">
        <v>39203</v>
      </c>
      <c r="P1601" s="302" t="s">
        <v>880</v>
      </c>
    </row>
    <row r="1602" spans="1:16">
      <c r="A1602" s="303">
        <v>0</v>
      </c>
      <c r="B1602" s="303">
        <v>0</v>
      </c>
      <c r="C1602" s="303">
        <v>0</v>
      </c>
      <c r="D1602" s="304">
        <f t="shared" si="24"/>
        <v>0</v>
      </c>
      <c r="E1602" s="305">
        <v>45992</v>
      </c>
      <c r="F1602" s="302" t="s">
        <v>69</v>
      </c>
      <c r="G1602" s="302" t="s">
        <v>70</v>
      </c>
      <c r="H1602" s="302" t="s">
        <v>1508</v>
      </c>
      <c r="I1602" s="302" t="s">
        <v>486</v>
      </c>
      <c r="J1602" s="302">
        <v>135300</v>
      </c>
      <c r="K1602" s="302" t="s">
        <v>455</v>
      </c>
      <c r="L1602" s="302">
        <v>12818711</v>
      </c>
      <c r="M1602" s="302" t="s">
        <v>1528</v>
      </c>
      <c r="N1602" s="305">
        <v>39156</v>
      </c>
      <c r="O1602" s="305">
        <v>39203</v>
      </c>
      <c r="P1602" s="302" t="s">
        <v>880</v>
      </c>
    </row>
    <row r="1603" spans="1:16">
      <c r="A1603" s="303">
        <v>0</v>
      </c>
      <c r="B1603" s="303">
        <v>0</v>
      </c>
      <c r="C1603" s="303">
        <v>0</v>
      </c>
      <c r="D1603" s="304">
        <f t="shared" ref="D1603:D1666" si="25">+B1603-C1603</f>
        <v>0</v>
      </c>
      <c r="E1603" s="305">
        <v>45992</v>
      </c>
      <c r="F1603" s="302" t="s">
        <v>69</v>
      </c>
      <c r="G1603" s="302" t="s">
        <v>70</v>
      </c>
      <c r="H1603" s="302" t="s">
        <v>1508</v>
      </c>
      <c r="I1603" s="302" t="s">
        <v>486</v>
      </c>
      <c r="J1603" s="302">
        <v>135300</v>
      </c>
      <c r="K1603" s="302" t="s">
        <v>457</v>
      </c>
      <c r="L1603" s="302">
        <v>9812577</v>
      </c>
      <c r="M1603" s="302" t="s">
        <v>1529</v>
      </c>
      <c r="N1603" s="305">
        <v>13332</v>
      </c>
      <c r="O1603" s="305">
        <v>13332</v>
      </c>
      <c r="P1603" s="302" t="s">
        <v>1052</v>
      </c>
    </row>
    <row r="1604" spans="1:16">
      <c r="A1604" s="303">
        <v>0</v>
      </c>
      <c r="B1604" s="303">
        <v>0</v>
      </c>
      <c r="C1604" s="303">
        <v>0</v>
      </c>
      <c r="D1604" s="304">
        <f t="shared" si="25"/>
        <v>0</v>
      </c>
      <c r="E1604" s="305">
        <v>45992</v>
      </c>
      <c r="F1604" s="302" t="s">
        <v>69</v>
      </c>
      <c r="G1604" s="302" t="s">
        <v>70</v>
      </c>
      <c r="H1604" s="302" t="s">
        <v>1508</v>
      </c>
      <c r="I1604" s="302" t="s">
        <v>486</v>
      </c>
      <c r="J1604" s="302">
        <v>135300</v>
      </c>
      <c r="K1604" s="302" t="s">
        <v>248</v>
      </c>
      <c r="L1604" s="302">
        <v>9812999</v>
      </c>
      <c r="M1604" s="302" t="s">
        <v>1530</v>
      </c>
      <c r="N1604" s="305">
        <v>29037</v>
      </c>
      <c r="O1604" s="305">
        <v>29037</v>
      </c>
      <c r="P1604" s="302" t="s">
        <v>1052</v>
      </c>
    </row>
    <row r="1605" spans="1:16">
      <c r="A1605" s="303">
        <v>0</v>
      </c>
      <c r="B1605" s="303">
        <v>0</v>
      </c>
      <c r="C1605" s="303">
        <v>0</v>
      </c>
      <c r="D1605" s="304">
        <f t="shared" si="25"/>
        <v>0</v>
      </c>
      <c r="E1605" s="305">
        <v>45992</v>
      </c>
      <c r="F1605" s="302" t="s">
        <v>69</v>
      </c>
      <c r="G1605" s="302" t="s">
        <v>70</v>
      </c>
      <c r="H1605" s="302" t="s">
        <v>1508</v>
      </c>
      <c r="I1605" s="302" t="s">
        <v>486</v>
      </c>
      <c r="J1605" s="302">
        <v>135300</v>
      </c>
      <c r="K1605" s="302" t="s">
        <v>437</v>
      </c>
      <c r="L1605" s="302">
        <v>9812573</v>
      </c>
      <c r="M1605" s="302" t="s">
        <v>1531</v>
      </c>
      <c r="N1605" s="305">
        <v>22098</v>
      </c>
      <c r="O1605" s="305">
        <v>22098</v>
      </c>
      <c r="P1605" s="302" t="s">
        <v>1052</v>
      </c>
    </row>
    <row r="1606" spans="1:16">
      <c r="A1606" s="303">
        <v>0</v>
      </c>
      <c r="B1606" s="303">
        <v>0</v>
      </c>
      <c r="C1606" s="303">
        <v>0</v>
      </c>
      <c r="D1606" s="304">
        <f t="shared" si="25"/>
        <v>0</v>
      </c>
      <c r="E1606" s="305">
        <v>45992</v>
      </c>
      <c r="F1606" s="302" t="s">
        <v>69</v>
      </c>
      <c r="G1606" s="302" t="s">
        <v>70</v>
      </c>
      <c r="H1606" s="302" t="s">
        <v>1508</v>
      </c>
      <c r="I1606" s="302" t="s">
        <v>486</v>
      </c>
      <c r="J1606" s="302">
        <v>135300</v>
      </c>
      <c r="K1606" s="302" t="s">
        <v>494</v>
      </c>
      <c r="L1606" s="302">
        <v>9812571</v>
      </c>
      <c r="M1606" s="302" t="s">
        <v>1532</v>
      </c>
      <c r="N1606" s="305">
        <v>27576</v>
      </c>
      <c r="O1606" s="305">
        <v>27576</v>
      </c>
      <c r="P1606" s="302" t="s">
        <v>1052</v>
      </c>
    </row>
    <row r="1607" spans="1:16">
      <c r="A1607" s="303">
        <v>0</v>
      </c>
      <c r="B1607" s="303">
        <v>0</v>
      </c>
      <c r="C1607" s="303">
        <v>0</v>
      </c>
      <c r="D1607" s="304">
        <f t="shared" si="25"/>
        <v>0</v>
      </c>
      <c r="E1607" s="305">
        <v>45992</v>
      </c>
      <c r="F1607" s="302" t="s">
        <v>69</v>
      </c>
      <c r="G1607" s="302" t="s">
        <v>70</v>
      </c>
      <c r="H1607" s="302" t="s">
        <v>1508</v>
      </c>
      <c r="I1607" s="302" t="s">
        <v>486</v>
      </c>
      <c r="J1607" s="302">
        <v>135300</v>
      </c>
      <c r="K1607" s="302" t="s">
        <v>495</v>
      </c>
      <c r="L1607" s="302">
        <v>9812572</v>
      </c>
      <c r="M1607" s="302" t="s">
        <v>1533</v>
      </c>
      <c r="N1607" s="305">
        <v>27576</v>
      </c>
      <c r="O1607" s="305">
        <v>27576</v>
      </c>
      <c r="P1607" s="302" t="s">
        <v>1052</v>
      </c>
    </row>
    <row r="1608" spans="1:16">
      <c r="A1608" s="303">
        <v>0</v>
      </c>
      <c r="B1608" s="303">
        <v>0</v>
      </c>
      <c r="C1608" s="303">
        <v>0</v>
      </c>
      <c r="D1608" s="304">
        <f t="shared" si="25"/>
        <v>0</v>
      </c>
      <c r="E1608" s="305">
        <v>45992</v>
      </c>
      <c r="F1608" s="302" t="s">
        <v>69</v>
      </c>
      <c r="G1608" s="302" t="s">
        <v>70</v>
      </c>
      <c r="H1608" s="302" t="s">
        <v>1508</v>
      </c>
      <c r="I1608" s="302" t="s">
        <v>486</v>
      </c>
      <c r="J1608" s="302">
        <v>135300</v>
      </c>
      <c r="K1608" s="302" t="s">
        <v>496</v>
      </c>
      <c r="L1608" s="302">
        <v>9812551</v>
      </c>
      <c r="M1608" s="302" t="s">
        <v>1534</v>
      </c>
      <c r="N1608" s="305">
        <v>22828</v>
      </c>
      <c r="O1608" s="305">
        <v>22828</v>
      </c>
      <c r="P1608" s="302" t="s">
        <v>1052</v>
      </c>
    </row>
    <row r="1609" spans="1:16">
      <c r="A1609" s="303">
        <v>0</v>
      </c>
      <c r="B1609" s="303">
        <v>0</v>
      </c>
      <c r="C1609" s="303">
        <v>0</v>
      </c>
      <c r="D1609" s="304">
        <f t="shared" si="25"/>
        <v>0</v>
      </c>
      <c r="E1609" s="305">
        <v>45992</v>
      </c>
      <c r="F1609" s="302" t="s">
        <v>69</v>
      </c>
      <c r="G1609" s="302" t="s">
        <v>70</v>
      </c>
      <c r="H1609" s="302" t="s">
        <v>1508</v>
      </c>
      <c r="I1609" s="302" t="s">
        <v>486</v>
      </c>
      <c r="J1609" s="302">
        <v>135300</v>
      </c>
      <c r="K1609" s="302" t="s">
        <v>497</v>
      </c>
      <c r="L1609" s="302">
        <v>9812570</v>
      </c>
      <c r="M1609" s="302" t="s">
        <v>1535</v>
      </c>
      <c r="N1609" s="305">
        <v>18445</v>
      </c>
      <c r="O1609" s="305">
        <v>18445</v>
      </c>
      <c r="P1609" s="302" t="s">
        <v>1052</v>
      </c>
    </row>
    <row r="1610" spans="1:16">
      <c r="A1610" s="303">
        <v>0</v>
      </c>
      <c r="B1610" s="303">
        <v>0</v>
      </c>
      <c r="C1610" s="303">
        <v>0</v>
      </c>
      <c r="D1610" s="304">
        <f t="shared" si="25"/>
        <v>0</v>
      </c>
      <c r="E1610" s="305">
        <v>45992</v>
      </c>
      <c r="F1610" s="302" t="s">
        <v>69</v>
      </c>
      <c r="G1610" s="302" t="s">
        <v>70</v>
      </c>
      <c r="H1610" s="302" t="s">
        <v>1508</v>
      </c>
      <c r="I1610" s="302" t="s">
        <v>486</v>
      </c>
      <c r="J1610" s="302">
        <v>135300</v>
      </c>
      <c r="K1610" s="302" t="s">
        <v>393</v>
      </c>
      <c r="L1610" s="302">
        <v>9818976</v>
      </c>
      <c r="M1610" s="302" t="s">
        <v>1536</v>
      </c>
      <c r="N1610" s="305">
        <v>37530</v>
      </c>
      <c r="O1610" s="305">
        <v>37622</v>
      </c>
      <c r="P1610" s="302" t="s">
        <v>1524</v>
      </c>
    </row>
    <row r="1611" spans="1:16">
      <c r="A1611" s="303">
        <v>0</v>
      </c>
      <c r="B1611" s="303">
        <v>0</v>
      </c>
      <c r="C1611" s="303">
        <v>0</v>
      </c>
      <c r="D1611" s="304">
        <f t="shared" si="25"/>
        <v>0</v>
      </c>
      <c r="E1611" s="305">
        <v>45992</v>
      </c>
      <c r="F1611" s="302" t="s">
        <v>69</v>
      </c>
      <c r="G1611" s="302" t="s">
        <v>70</v>
      </c>
      <c r="H1611" s="302" t="s">
        <v>1508</v>
      </c>
      <c r="I1611" s="302" t="s">
        <v>486</v>
      </c>
      <c r="J1611" s="302">
        <v>135300</v>
      </c>
      <c r="K1611" s="302" t="s">
        <v>394</v>
      </c>
      <c r="L1611" s="302">
        <v>9812576</v>
      </c>
      <c r="M1611" s="302" t="s">
        <v>1537</v>
      </c>
      <c r="N1611" s="305">
        <v>34881</v>
      </c>
      <c r="O1611" s="305">
        <v>34881</v>
      </c>
      <c r="P1611" s="302" t="s">
        <v>1052</v>
      </c>
    </row>
    <row r="1612" spans="1:16">
      <c r="A1612" s="303">
        <v>0</v>
      </c>
      <c r="B1612" s="303">
        <v>0</v>
      </c>
      <c r="C1612" s="303">
        <v>0</v>
      </c>
      <c r="D1612" s="304">
        <f t="shared" si="25"/>
        <v>0</v>
      </c>
      <c r="E1612" s="305">
        <v>45992</v>
      </c>
      <c r="F1612" s="302" t="s">
        <v>69</v>
      </c>
      <c r="G1612" s="302" t="s">
        <v>70</v>
      </c>
      <c r="H1612" s="302" t="s">
        <v>1508</v>
      </c>
      <c r="I1612" s="302" t="s">
        <v>486</v>
      </c>
      <c r="J1612" s="302">
        <v>135300</v>
      </c>
      <c r="K1612" s="302" t="s">
        <v>398</v>
      </c>
      <c r="L1612" s="302">
        <v>9812575</v>
      </c>
      <c r="M1612" s="302" t="s">
        <v>1538</v>
      </c>
      <c r="N1612" s="305">
        <v>35612</v>
      </c>
      <c r="O1612" s="305">
        <v>35612</v>
      </c>
      <c r="P1612" s="302" t="s">
        <v>1052</v>
      </c>
    </row>
    <row r="1613" spans="1:16">
      <c r="A1613" s="303">
        <v>0</v>
      </c>
      <c r="B1613" s="303">
        <v>0</v>
      </c>
      <c r="C1613" s="303">
        <v>0</v>
      </c>
      <c r="D1613" s="304">
        <f t="shared" si="25"/>
        <v>0</v>
      </c>
      <c r="E1613" s="305">
        <v>45992</v>
      </c>
      <c r="F1613" s="302" t="s">
        <v>69</v>
      </c>
      <c r="G1613" s="302" t="s">
        <v>70</v>
      </c>
      <c r="H1613" s="302" t="s">
        <v>1508</v>
      </c>
      <c r="I1613" s="302" t="s">
        <v>486</v>
      </c>
      <c r="J1613" s="302">
        <v>135300</v>
      </c>
      <c r="K1613" s="302" t="s">
        <v>498</v>
      </c>
      <c r="L1613" s="302">
        <v>9812568</v>
      </c>
      <c r="M1613" s="302" t="s">
        <v>1539</v>
      </c>
      <c r="N1613" s="305">
        <v>18445</v>
      </c>
      <c r="O1613" s="305">
        <v>18445</v>
      </c>
      <c r="P1613" s="302" t="s">
        <v>1052</v>
      </c>
    </row>
    <row r="1614" spans="1:16">
      <c r="A1614" s="303">
        <v>0</v>
      </c>
      <c r="B1614" s="303">
        <v>0</v>
      </c>
      <c r="C1614" s="303">
        <v>0</v>
      </c>
      <c r="D1614" s="304">
        <f t="shared" si="25"/>
        <v>0</v>
      </c>
      <c r="E1614" s="305">
        <v>45992</v>
      </c>
      <c r="F1614" s="302" t="s">
        <v>69</v>
      </c>
      <c r="G1614" s="302" t="s">
        <v>70</v>
      </c>
      <c r="H1614" s="302" t="s">
        <v>1508</v>
      </c>
      <c r="I1614" s="302" t="s">
        <v>486</v>
      </c>
      <c r="J1614" s="302">
        <v>135300</v>
      </c>
      <c r="K1614" s="302" t="s">
        <v>498</v>
      </c>
      <c r="L1614" s="302">
        <v>9812567</v>
      </c>
      <c r="M1614" s="302" t="s">
        <v>1539</v>
      </c>
      <c r="N1614" s="305">
        <v>22098</v>
      </c>
      <c r="O1614" s="305">
        <v>22098</v>
      </c>
      <c r="P1614" s="302" t="s">
        <v>1052</v>
      </c>
    </row>
    <row r="1615" spans="1:16">
      <c r="A1615" s="303">
        <v>0</v>
      </c>
      <c r="B1615" s="303">
        <v>0</v>
      </c>
      <c r="C1615" s="303">
        <v>0</v>
      </c>
      <c r="D1615" s="304">
        <f t="shared" si="25"/>
        <v>0</v>
      </c>
      <c r="E1615" s="305">
        <v>45992</v>
      </c>
      <c r="F1615" s="302" t="s">
        <v>69</v>
      </c>
      <c r="G1615" s="302" t="s">
        <v>70</v>
      </c>
      <c r="H1615" s="302" t="s">
        <v>1508</v>
      </c>
      <c r="I1615" s="302" t="s">
        <v>486</v>
      </c>
      <c r="J1615" s="302">
        <v>135300</v>
      </c>
      <c r="K1615" s="302" t="s">
        <v>400</v>
      </c>
      <c r="L1615" s="302">
        <v>10565918</v>
      </c>
      <c r="M1615" s="302" t="s">
        <v>1540</v>
      </c>
      <c r="N1615" s="305">
        <v>38540</v>
      </c>
      <c r="O1615" s="305">
        <v>38353</v>
      </c>
      <c r="P1615" s="302" t="s">
        <v>1541</v>
      </c>
    </row>
    <row r="1616" spans="1:16">
      <c r="A1616" s="303">
        <v>0</v>
      </c>
      <c r="B1616" s="303">
        <v>0</v>
      </c>
      <c r="C1616" s="303">
        <v>0</v>
      </c>
      <c r="D1616" s="304">
        <f t="shared" si="25"/>
        <v>0</v>
      </c>
      <c r="E1616" s="305">
        <v>45992</v>
      </c>
      <c r="F1616" s="302" t="s">
        <v>69</v>
      </c>
      <c r="G1616" s="302" t="s">
        <v>70</v>
      </c>
      <c r="H1616" s="302" t="s">
        <v>1508</v>
      </c>
      <c r="I1616" s="302" t="s">
        <v>486</v>
      </c>
      <c r="J1616" s="302">
        <v>135300</v>
      </c>
      <c r="K1616" s="302" t="s">
        <v>213</v>
      </c>
      <c r="L1616" s="302">
        <v>9812566</v>
      </c>
      <c r="M1616" s="302" t="s">
        <v>1542</v>
      </c>
      <c r="N1616" s="305">
        <v>13332</v>
      </c>
      <c r="O1616" s="305">
        <v>13332</v>
      </c>
      <c r="P1616" s="302" t="s">
        <v>1052</v>
      </c>
    </row>
    <row r="1617" spans="1:16">
      <c r="A1617" s="303">
        <v>0</v>
      </c>
      <c r="B1617" s="303">
        <v>0</v>
      </c>
      <c r="C1617" s="303">
        <v>0</v>
      </c>
      <c r="D1617" s="304">
        <f t="shared" si="25"/>
        <v>0</v>
      </c>
      <c r="E1617" s="305">
        <v>45992</v>
      </c>
      <c r="F1617" s="302" t="s">
        <v>69</v>
      </c>
      <c r="G1617" s="302" t="s">
        <v>70</v>
      </c>
      <c r="H1617" s="302" t="s">
        <v>1508</v>
      </c>
      <c r="I1617" s="302" t="s">
        <v>486</v>
      </c>
      <c r="J1617" s="302">
        <v>135300</v>
      </c>
      <c r="K1617" s="302" t="s">
        <v>499</v>
      </c>
      <c r="L1617" s="302">
        <v>9812593</v>
      </c>
      <c r="M1617" s="302" t="s">
        <v>1543</v>
      </c>
      <c r="N1617" s="305">
        <v>35762</v>
      </c>
      <c r="O1617" s="305">
        <v>35796</v>
      </c>
      <c r="P1617" s="302" t="s">
        <v>1052</v>
      </c>
    </row>
    <row r="1618" spans="1:16">
      <c r="A1618" s="303">
        <v>0</v>
      </c>
      <c r="B1618" s="303">
        <v>0</v>
      </c>
      <c r="C1618" s="303">
        <v>0</v>
      </c>
      <c r="D1618" s="304">
        <f t="shared" si="25"/>
        <v>0</v>
      </c>
      <c r="E1618" s="305">
        <v>45992</v>
      </c>
      <c r="F1618" s="302" t="s">
        <v>69</v>
      </c>
      <c r="G1618" s="302" t="s">
        <v>70</v>
      </c>
      <c r="H1618" s="302" t="s">
        <v>1508</v>
      </c>
      <c r="I1618" s="302" t="s">
        <v>486</v>
      </c>
      <c r="J1618" s="302">
        <v>135300</v>
      </c>
      <c r="K1618" s="302" t="s">
        <v>403</v>
      </c>
      <c r="L1618" s="302">
        <v>9812592</v>
      </c>
      <c r="M1618" s="302" t="s">
        <v>1545</v>
      </c>
      <c r="N1618" s="305">
        <v>13332</v>
      </c>
      <c r="O1618" s="305">
        <v>13332</v>
      </c>
      <c r="P1618" s="302" t="s">
        <v>1052</v>
      </c>
    </row>
    <row r="1619" spans="1:16">
      <c r="A1619" s="303">
        <v>0</v>
      </c>
      <c r="B1619" s="303">
        <v>0</v>
      </c>
      <c r="C1619" s="303">
        <v>0</v>
      </c>
      <c r="D1619" s="304">
        <f t="shared" si="25"/>
        <v>0</v>
      </c>
      <c r="E1619" s="305">
        <v>45992</v>
      </c>
      <c r="F1619" s="302" t="s">
        <v>69</v>
      </c>
      <c r="G1619" s="302" t="s">
        <v>70</v>
      </c>
      <c r="H1619" s="302" t="s">
        <v>1508</v>
      </c>
      <c r="I1619" s="302" t="s">
        <v>486</v>
      </c>
      <c r="J1619" s="302">
        <v>135300</v>
      </c>
      <c r="K1619" s="302" t="s">
        <v>403</v>
      </c>
      <c r="L1619" s="302">
        <v>9812591</v>
      </c>
      <c r="M1619" s="302" t="s">
        <v>1544</v>
      </c>
      <c r="N1619" s="305">
        <v>18445</v>
      </c>
      <c r="O1619" s="305">
        <v>18445</v>
      </c>
      <c r="P1619" s="302" t="s">
        <v>1052</v>
      </c>
    </row>
    <row r="1620" spans="1:16">
      <c r="A1620" s="303">
        <v>0</v>
      </c>
      <c r="B1620" s="303">
        <v>0</v>
      </c>
      <c r="C1620" s="303">
        <v>0</v>
      </c>
      <c r="D1620" s="304">
        <f t="shared" si="25"/>
        <v>0</v>
      </c>
      <c r="E1620" s="305">
        <v>45992</v>
      </c>
      <c r="F1620" s="302" t="s">
        <v>69</v>
      </c>
      <c r="G1620" s="302" t="s">
        <v>70</v>
      </c>
      <c r="H1620" s="302" t="s">
        <v>1508</v>
      </c>
      <c r="I1620" s="302" t="s">
        <v>486</v>
      </c>
      <c r="J1620" s="302">
        <v>135300</v>
      </c>
      <c r="K1620" s="302" t="s">
        <v>500</v>
      </c>
      <c r="L1620" s="302">
        <v>9812589</v>
      </c>
      <c r="M1620" s="302" t="s">
        <v>1546</v>
      </c>
      <c r="N1620" s="305">
        <v>18445</v>
      </c>
      <c r="O1620" s="305">
        <v>18445</v>
      </c>
      <c r="P1620" s="302" t="s">
        <v>1052</v>
      </c>
    </row>
    <row r="1621" spans="1:16">
      <c r="A1621" s="303">
        <v>0</v>
      </c>
      <c r="B1621" s="303">
        <v>0</v>
      </c>
      <c r="C1621" s="303">
        <v>0</v>
      </c>
      <c r="D1621" s="304">
        <f t="shared" si="25"/>
        <v>0</v>
      </c>
      <c r="E1621" s="305">
        <v>45992</v>
      </c>
      <c r="F1621" s="302" t="s">
        <v>69</v>
      </c>
      <c r="G1621" s="302" t="s">
        <v>70</v>
      </c>
      <c r="H1621" s="302" t="s">
        <v>1508</v>
      </c>
      <c r="I1621" s="302" t="s">
        <v>486</v>
      </c>
      <c r="J1621" s="302">
        <v>135300</v>
      </c>
      <c r="K1621" s="302" t="s">
        <v>500</v>
      </c>
      <c r="L1621" s="302">
        <v>9812590</v>
      </c>
      <c r="M1621" s="302" t="s">
        <v>1546</v>
      </c>
      <c r="N1621" s="305">
        <v>13332</v>
      </c>
      <c r="O1621" s="305">
        <v>13332</v>
      </c>
      <c r="P1621" s="302" t="s">
        <v>1052</v>
      </c>
    </row>
    <row r="1622" spans="1:16">
      <c r="A1622" s="303">
        <v>0</v>
      </c>
      <c r="B1622" s="303">
        <v>0</v>
      </c>
      <c r="C1622" s="303">
        <v>0</v>
      </c>
      <c r="D1622" s="304">
        <f t="shared" si="25"/>
        <v>0</v>
      </c>
      <c r="E1622" s="305">
        <v>45992</v>
      </c>
      <c r="F1622" s="302" t="s">
        <v>69</v>
      </c>
      <c r="G1622" s="302" t="s">
        <v>70</v>
      </c>
      <c r="H1622" s="302" t="s">
        <v>1508</v>
      </c>
      <c r="I1622" s="302" t="s">
        <v>486</v>
      </c>
      <c r="J1622" s="302">
        <v>135300</v>
      </c>
      <c r="K1622" s="302" t="s">
        <v>404</v>
      </c>
      <c r="L1622" s="302">
        <v>9812587</v>
      </c>
      <c r="M1622" s="302" t="s">
        <v>1547</v>
      </c>
      <c r="N1622" s="305">
        <v>13332</v>
      </c>
      <c r="O1622" s="305">
        <v>13332</v>
      </c>
      <c r="P1622" s="302" t="s">
        <v>1052</v>
      </c>
    </row>
    <row r="1623" spans="1:16">
      <c r="A1623" s="303">
        <v>0</v>
      </c>
      <c r="B1623" s="303">
        <v>0</v>
      </c>
      <c r="C1623" s="303">
        <v>0</v>
      </c>
      <c r="D1623" s="304">
        <f t="shared" si="25"/>
        <v>0</v>
      </c>
      <c r="E1623" s="305">
        <v>45992</v>
      </c>
      <c r="F1623" s="302" t="s">
        <v>69</v>
      </c>
      <c r="G1623" s="302" t="s">
        <v>70</v>
      </c>
      <c r="H1623" s="302" t="s">
        <v>1508</v>
      </c>
      <c r="I1623" s="302" t="s">
        <v>486</v>
      </c>
      <c r="J1623" s="302">
        <v>135300</v>
      </c>
      <c r="K1623" s="302" t="s">
        <v>404</v>
      </c>
      <c r="L1623" s="302">
        <v>9812588</v>
      </c>
      <c r="M1623" s="302" t="s">
        <v>1548</v>
      </c>
      <c r="N1623" s="305">
        <v>16984</v>
      </c>
      <c r="O1623" s="305">
        <v>16984</v>
      </c>
      <c r="P1623" s="302" t="s">
        <v>1052</v>
      </c>
    </row>
    <row r="1624" spans="1:16">
      <c r="A1624" s="303">
        <v>0</v>
      </c>
      <c r="B1624" s="303">
        <v>0</v>
      </c>
      <c r="C1624" s="303">
        <v>0</v>
      </c>
      <c r="D1624" s="304">
        <f t="shared" si="25"/>
        <v>0</v>
      </c>
      <c r="E1624" s="305">
        <v>45992</v>
      </c>
      <c r="F1624" s="302" t="s">
        <v>69</v>
      </c>
      <c r="G1624" s="302" t="s">
        <v>70</v>
      </c>
      <c r="H1624" s="302" t="s">
        <v>1508</v>
      </c>
      <c r="I1624" s="302" t="s">
        <v>486</v>
      </c>
      <c r="J1624" s="302">
        <v>135300</v>
      </c>
      <c r="K1624" s="302" t="s">
        <v>501</v>
      </c>
      <c r="L1624" s="302">
        <v>9812586</v>
      </c>
      <c r="M1624" s="302" t="s">
        <v>1549</v>
      </c>
      <c r="N1624" s="305">
        <v>13332</v>
      </c>
      <c r="O1624" s="305">
        <v>13332</v>
      </c>
      <c r="P1624" s="302" t="s">
        <v>1052</v>
      </c>
    </row>
    <row r="1625" spans="1:16">
      <c r="A1625" s="303">
        <v>0</v>
      </c>
      <c r="B1625" s="303">
        <v>0</v>
      </c>
      <c r="C1625" s="303">
        <v>0</v>
      </c>
      <c r="D1625" s="304">
        <f t="shared" si="25"/>
        <v>0</v>
      </c>
      <c r="E1625" s="305">
        <v>45992</v>
      </c>
      <c r="F1625" s="302" t="s">
        <v>69</v>
      </c>
      <c r="G1625" s="302" t="s">
        <v>70</v>
      </c>
      <c r="H1625" s="302" t="s">
        <v>1508</v>
      </c>
      <c r="I1625" s="302" t="s">
        <v>486</v>
      </c>
      <c r="J1625" s="302">
        <v>135300</v>
      </c>
      <c r="K1625" s="302" t="s">
        <v>405</v>
      </c>
      <c r="L1625" s="302">
        <v>9812617</v>
      </c>
      <c r="M1625" s="302" t="s">
        <v>1550</v>
      </c>
      <c r="N1625" s="305">
        <v>22828</v>
      </c>
      <c r="O1625" s="305">
        <v>22828</v>
      </c>
      <c r="P1625" s="302" t="s">
        <v>1052</v>
      </c>
    </row>
    <row r="1626" spans="1:16">
      <c r="A1626" s="303">
        <v>0</v>
      </c>
      <c r="B1626" s="303">
        <v>0</v>
      </c>
      <c r="C1626" s="303">
        <v>0</v>
      </c>
      <c r="D1626" s="304">
        <f t="shared" si="25"/>
        <v>0</v>
      </c>
      <c r="E1626" s="305">
        <v>45992</v>
      </c>
      <c r="F1626" s="302" t="s">
        <v>69</v>
      </c>
      <c r="G1626" s="302" t="s">
        <v>70</v>
      </c>
      <c r="H1626" s="302" t="s">
        <v>1508</v>
      </c>
      <c r="I1626" s="302" t="s">
        <v>486</v>
      </c>
      <c r="J1626" s="302">
        <v>135300</v>
      </c>
      <c r="K1626" s="302" t="s">
        <v>405</v>
      </c>
      <c r="L1626" s="302">
        <v>9812583</v>
      </c>
      <c r="M1626" s="302" t="s">
        <v>1550</v>
      </c>
      <c r="N1626" s="305">
        <v>22098</v>
      </c>
      <c r="O1626" s="305">
        <v>22098</v>
      </c>
      <c r="P1626" s="302" t="s">
        <v>1052</v>
      </c>
    </row>
    <row r="1627" spans="1:16">
      <c r="A1627" s="303">
        <v>0</v>
      </c>
      <c r="B1627" s="303">
        <v>0</v>
      </c>
      <c r="C1627" s="303">
        <v>0</v>
      </c>
      <c r="D1627" s="304">
        <f t="shared" si="25"/>
        <v>0</v>
      </c>
      <c r="E1627" s="305">
        <v>45992</v>
      </c>
      <c r="F1627" s="302" t="s">
        <v>69</v>
      </c>
      <c r="G1627" s="302" t="s">
        <v>70</v>
      </c>
      <c r="H1627" s="302" t="s">
        <v>1508</v>
      </c>
      <c r="I1627" s="302" t="s">
        <v>486</v>
      </c>
      <c r="J1627" s="302">
        <v>135300</v>
      </c>
      <c r="K1627" s="302" t="s">
        <v>405</v>
      </c>
      <c r="L1627" s="302">
        <v>9812585</v>
      </c>
      <c r="M1627" s="302" t="s">
        <v>1550</v>
      </c>
      <c r="N1627" s="305">
        <v>18445</v>
      </c>
      <c r="O1627" s="305">
        <v>18445</v>
      </c>
      <c r="P1627" s="302" t="s">
        <v>1052</v>
      </c>
    </row>
    <row r="1628" spans="1:16">
      <c r="A1628" s="303">
        <v>0</v>
      </c>
      <c r="B1628" s="303">
        <v>0</v>
      </c>
      <c r="C1628" s="303">
        <v>0</v>
      </c>
      <c r="D1628" s="304">
        <f t="shared" si="25"/>
        <v>0</v>
      </c>
      <c r="E1628" s="305">
        <v>45992</v>
      </c>
      <c r="F1628" s="302" t="s">
        <v>69</v>
      </c>
      <c r="G1628" s="302" t="s">
        <v>70</v>
      </c>
      <c r="H1628" s="302" t="s">
        <v>1508</v>
      </c>
      <c r="I1628" s="302" t="s">
        <v>486</v>
      </c>
      <c r="J1628" s="302">
        <v>135300</v>
      </c>
      <c r="K1628" s="302" t="s">
        <v>405</v>
      </c>
      <c r="L1628" s="302">
        <v>9812584</v>
      </c>
      <c r="M1628" s="302" t="s">
        <v>1551</v>
      </c>
      <c r="N1628" s="305">
        <v>13332</v>
      </c>
      <c r="O1628" s="305">
        <v>13332</v>
      </c>
      <c r="P1628" s="302" t="s">
        <v>1052</v>
      </c>
    </row>
    <row r="1629" spans="1:16">
      <c r="A1629" s="303">
        <v>1</v>
      </c>
      <c r="B1629" s="303">
        <v>43738.79</v>
      </c>
      <c r="C1629" s="303">
        <v>10519.2135486441</v>
      </c>
      <c r="D1629" s="304">
        <f t="shared" si="25"/>
        <v>33219.576451355897</v>
      </c>
      <c r="E1629" s="305">
        <v>45992</v>
      </c>
      <c r="F1629" s="302" t="s">
        <v>69</v>
      </c>
      <c r="G1629" s="302" t="s">
        <v>70</v>
      </c>
      <c r="H1629" s="302" t="s">
        <v>1552</v>
      </c>
      <c r="I1629" s="302" t="s">
        <v>334</v>
      </c>
      <c r="J1629" s="302">
        <v>135300</v>
      </c>
      <c r="K1629" s="302" t="s">
        <v>335</v>
      </c>
      <c r="L1629" s="302">
        <v>12116070</v>
      </c>
      <c r="M1629" s="302" t="s">
        <v>1553</v>
      </c>
      <c r="N1629" s="305">
        <v>41540</v>
      </c>
      <c r="O1629" s="305">
        <v>41548</v>
      </c>
      <c r="P1629" s="302" t="s">
        <v>1554</v>
      </c>
    </row>
    <row r="1630" spans="1:16">
      <c r="A1630" s="303">
        <v>0</v>
      </c>
      <c r="B1630" s="303">
        <v>0</v>
      </c>
      <c r="C1630" s="303">
        <v>0</v>
      </c>
      <c r="D1630" s="304">
        <f t="shared" si="25"/>
        <v>0</v>
      </c>
      <c r="E1630" s="305">
        <v>45992</v>
      </c>
      <c r="F1630" s="302" t="s">
        <v>69</v>
      </c>
      <c r="G1630" s="302" t="s">
        <v>70</v>
      </c>
      <c r="H1630" s="302" t="s">
        <v>1552</v>
      </c>
      <c r="I1630" s="302" t="s">
        <v>334</v>
      </c>
      <c r="J1630" s="302">
        <v>135300</v>
      </c>
      <c r="K1630" s="302" t="s">
        <v>84</v>
      </c>
      <c r="L1630" s="302">
        <v>9876583</v>
      </c>
      <c r="M1630" s="302" t="s">
        <v>1557</v>
      </c>
      <c r="N1630" s="305">
        <v>35642</v>
      </c>
      <c r="O1630" s="305">
        <v>36220</v>
      </c>
      <c r="P1630" s="302" t="s">
        <v>1558</v>
      </c>
    </row>
    <row r="1631" spans="1:16">
      <c r="A1631" s="303">
        <v>0</v>
      </c>
      <c r="B1631" s="303">
        <v>0</v>
      </c>
      <c r="C1631" s="303">
        <v>0</v>
      </c>
      <c r="D1631" s="304">
        <f t="shared" si="25"/>
        <v>0</v>
      </c>
      <c r="E1631" s="305">
        <v>45992</v>
      </c>
      <c r="F1631" s="302" t="s">
        <v>69</v>
      </c>
      <c r="G1631" s="302" t="s">
        <v>70</v>
      </c>
      <c r="H1631" s="302" t="s">
        <v>1552</v>
      </c>
      <c r="I1631" s="302" t="s">
        <v>334</v>
      </c>
      <c r="J1631" s="302">
        <v>135300</v>
      </c>
      <c r="K1631" s="302" t="s">
        <v>84</v>
      </c>
      <c r="L1631" s="302">
        <v>20443440</v>
      </c>
      <c r="M1631" s="302" t="s">
        <v>1555</v>
      </c>
      <c r="N1631" s="305">
        <v>42490</v>
      </c>
      <c r="O1631" s="305">
        <v>42979</v>
      </c>
      <c r="P1631" s="302" t="s">
        <v>1556</v>
      </c>
    </row>
    <row r="1632" spans="1:16">
      <c r="A1632" s="303">
        <v>0</v>
      </c>
      <c r="B1632" s="303">
        <v>0</v>
      </c>
      <c r="C1632" s="303">
        <v>0</v>
      </c>
      <c r="D1632" s="304">
        <f t="shared" si="25"/>
        <v>0</v>
      </c>
      <c r="E1632" s="305">
        <v>45992</v>
      </c>
      <c r="F1632" s="302" t="s">
        <v>69</v>
      </c>
      <c r="G1632" s="302" t="s">
        <v>70</v>
      </c>
      <c r="H1632" s="302" t="s">
        <v>1552</v>
      </c>
      <c r="I1632" s="302" t="s">
        <v>334</v>
      </c>
      <c r="J1632" s="302">
        <v>135300</v>
      </c>
      <c r="K1632" s="302" t="s">
        <v>84</v>
      </c>
      <c r="L1632" s="302">
        <v>12088976</v>
      </c>
      <c r="M1632" s="302" t="s">
        <v>1561</v>
      </c>
      <c r="N1632" s="305">
        <v>41540</v>
      </c>
      <c r="O1632" s="305">
        <v>41548</v>
      </c>
      <c r="P1632" s="302" t="s">
        <v>1554</v>
      </c>
    </row>
    <row r="1633" spans="1:16">
      <c r="A1633" s="303">
        <v>0</v>
      </c>
      <c r="B1633" s="303">
        <v>0</v>
      </c>
      <c r="C1633" s="303">
        <v>0</v>
      </c>
      <c r="D1633" s="304">
        <f t="shared" si="25"/>
        <v>0</v>
      </c>
      <c r="E1633" s="305">
        <v>45992</v>
      </c>
      <c r="F1633" s="302" t="s">
        <v>69</v>
      </c>
      <c r="G1633" s="302" t="s">
        <v>70</v>
      </c>
      <c r="H1633" s="302" t="s">
        <v>1552</v>
      </c>
      <c r="I1633" s="302" t="s">
        <v>334</v>
      </c>
      <c r="J1633" s="302">
        <v>135300</v>
      </c>
      <c r="K1633" s="302" t="s">
        <v>84</v>
      </c>
      <c r="L1633" s="302">
        <v>18543059</v>
      </c>
      <c r="M1633" s="302" t="s">
        <v>1559</v>
      </c>
      <c r="N1633" s="305">
        <v>42675</v>
      </c>
      <c r="O1633" s="305">
        <v>42675</v>
      </c>
      <c r="P1633" s="302" t="s">
        <v>1560</v>
      </c>
    </row>
    <row r="1634" spans="1:16">
      <c r="A1634" s="303">
        <v>0</v>
      </c>
      <c r="B1634" s="303">
        <v>0</v>
      </c>
      <c r="C1634" s="303">
        <v>0</v>
      </c>
      <c r="D1634" s="304">
        <f t="shared" si="25"/>
        <v>0</v>
      </c>
      <c r="E1634" s="305">
        <v>45992</v>
      </c>
      <c r="F1634" s="302" t="s">
        <v>69</v>
      </c>
      <c r="G1634" s="302" t="s">
        <v>70</v>
      </c>
      <c r="H1634" s="302" t="s">
        <v>1552</v>
      </c>
      <c r="I1634" s="302" t="s">
        <v>334</v>
      </c>
      <c r="J1634" s="302">
        <v>135300</v>
      </c>
      <c r="K1634" s="302" t="s">
        <v>84</v>
      </c>
      <c r="L1634" s="302">
        <v>9874172</v>
      </c>
      <c r="M1634" s="302" t="s">
        <v>1557</v>
      </c>
      <c r="N1634" s="305">
        <v>35642</v>
      </c>
      <c r="O1634" s="305">
        <v>36130</v>
      </c>
      <c r="P1634" s="302" t="s">
        <v>1558</v>
      </c>
    </row>
    <row r="1635" spans="1:16">
      <c r="A1635" s="303">
        <v>0</v>
      </c>
      <c r="B1635" s="303">
        <v>0</v>
      </c>
      <c r="C1635" s="303">
        <v>0</v>
      </c>
      <c r="D1635" s="304">
        <f t="shared" si="25"/>
        <v>0</v>
      </c>
      <c r="E1635" s="305">
        <v>45992</v>
      </c>
      <c r="F1635" s="302" t="s">
        <v>69</v>
      </c>
      <c r="G1635" s="302" t="s">
        <v>70</v>
      </c>
      <c r="H1635" s="302" t="s">
        <v>1552</v>
      </c>
      <c r="I1635" s="302" t="s">
        <v>334</v>
      </c>
      <c r="J1635" s="302">
        <v>135300</v>
      </c>
      <c r="K1635" s="302" t="s">
        <v>84</v>
      </c>
      <c r="L1635" s="302">
        <v>14872148</v>
      </c>
      <c r="M1635" s="302" t="s">
        <v>1555</v>
      </c>
      <c r="N1635" s="305">
        <v>42490</v>
      </c>
      <c r="O1635" s="305">
        <v>42522</v>
      </c>
      <c r="P1635" s="302" t="s">
        <v>1556</v>
      </c>
    </row>
    <row r="1636" spans="1:16">
      <c r="A1636" s="303">
        <v>1</v>
      </c>
      <c r="B1636" s="303">
        <v>2104.5</v>
      </c>
      <c r="C1636" s="303">
        <v>384.66177269999997</v>
      </c>
      <c r="D1636" s="304">
        <f t="shared" si="25"/>
        <v>1719.8382273</v>
      </c>
      <c r="E1636" s="305">
        <v>45992</v>
      </c>
      <c r="F1636" s="302" t="s">
        <v>69</v>
      </c>
      <c r="G1636" s="302" t="s">
        <v>70</v>
      </c>
      <c r="H1636" s="302" t="s">
        <v>1552</v>
      </c>
      <c r="I1636" s="302" t="s">
        <v>334</v>
      </c>
      <c r="J1636" s="302">
        <v>135300</v>
      </c>
      <c r="K1636" s="302" t="s">
        <v>336</v>
      </c>
      <c r="L1636" s="302">
        <v>18623432</v>
      </c>
      <c r="M1636" s="302" t="s">
        <v>1562</v>
      </c>
      <c r="N1636" s="305">
        <v>42675</v>
      </c>
      <c r="O1636" s="305">
        <v>42675</v>
      </c>
      <c r="P1636" s="302" t="s">
        <v>1560</v>
      </c>
    </row>
    <row r="1637" spans="1:16">
      <c r="A1637" s="303">
        <v>1</v>
      </c>
      <c r="B1637" s="303">
        <v>2104.4900000000002</v>
      </c>
      <c r="C1637" s="303">
        <v>384.65994489400003</v>
      </c>
      <c r="D1637" s="304">
        <f t="shared" si="25"/>
        <v>1719.8300551060001</v>
      </c>
      <c r="E1637" s="305">
        <v>45992</v>
      </c>
      <c r="F1637" s="302" t="s">
        <v>69</v>
      </c>
      <c r="G1637" s="302" t="s">
        <v>70</v>
      </c>
      <c r="H1637" s="302" t="s">
        <v>1552</v>
      </c>
      <c r="I1637" s="302" t="s">
        <v>334</v>
      </c>
      <c r="J1637" s="302">
        <v>135300</v>
      </c>
      <c r="K1637" s="302" t="s">
        <v>336</v>
      </c>
      <c r="L1637" s="302">
        <v>18623435</v>
      </c>
      <c r="M1637" s="302" t="s">
        <v>1564</v>
      </c>
      <c r="N1637" s="305">
        <v>42675</v>
      </c>
      <c r="O1637" s="305">
        <v>42675</v>
      </c>
      <c r="P1637" s="302" t="s">
        <v>1560</v>
      </c>
    </row>
    <row r="1638" spans="1:16">
      <c r="A1638" s="303">
        <v>1</v>
      </c>
      <c r="B1638" s="303">
        <v>25855.279999999999</v>
      </c>
      <c r="C1638" s="303">
        <v>4725.8435915680002</v>
      </c>
      <c r="D1638" s="304">
        <f t="shared" si="25"/>
        <v>21129.436408431997</v>
      </c>
      <c r="E1638" s="305">
        <v>45992</v>
      </c>
      <c r="F1638" s="302" t="s">
        <v>69</v>
      </c>
      <c r="G1638" s="302" t="s">
        <v>70</v>
      </c>
      <c r="H1638" s="302" t="s">
        <v>1552</v>
      </c>
      <c r="I1638" s="302" t="s">
        <v>334</v>
      </c>
      <c r="J1638" s="302">
        <v>135300</v>
      </c>
      <c r="K1638" s="302" t="s">
        <v>336</v>
      </c>
      <c r="L1638" s="302">
        <v>18623427</v>
      </c>
      <c r="M1638" s="302" t="s">
        <v>1563</v>
      </c>
      <c r="N1638" s="305">
        <v>42675</v>
      </c>
      <c r="O1638" s="305">
        <v>42675</v>
      </c>
      <c r="P1638" s="302" t="s">
        <v>1560</v>
      </c>
    </row>
    <row r="1639" spans="1:16">
      <c r="A1639" s="303">
        <v>0</v>
      </c>
      <c r="B1639" s="303">
        <v>0</v>
      </c>
      <c r="C1639" s="303">
        <v>0</v>
      </c>
      <c r="D1639" s="304">
        <f t="shared" si="25"/>
        <v>0</v>
      </c>
      <c r="E1639" s="305">
        <v>45992</v>
      </c>
      <c r="F1639" s="302" t="s">
        <v>69</v>
      </c>
      <c r="G1639" s="302" t="s">
        <v>70</v>
      </c>
      <c r="H1639" s="302" t="s">
        <v>1565</v>
      </c>
      <c r="I1639" s="302" t="s">
        <v>337</v>
      </c>
      <c r="J1639" s="302">
        <v>135001</v>
      </c>
      <c r="K1639" s="302" t="s">
        <v>84</v>
      </c>
      <c r="L1639" s="302">
        <v>22267128</v>
      </c>
      <c r="M1639" s="302" t="s">
        <v>1566</v>
      </c>
      <c r="N1639" s="305">
        <v>43374</v>
      </c>
      <c r="O1639" s="305">
        <v>43374</v>
      </c>
      <c r="P1639" s="302" t="s">
        <v>1386</v>
      </c>
    </row>
    <row r="1640" spans="1:16">
      <c r="A1640" s="303">
        <v>0</v>
      </c>
      <c r="B1640" s="303">
        <v>0</v>
      </c>
      <c r="C1640" s="303">
        <v>0</v>
      </c>
      <c r="D1640" s="304">
        <f t="shared" si="25"/>
        <v>0</v>
      </c>
      <c r="E1640" s="305">
        <v>45992</v>
      </c>
      <c r="F1640" s="302" t="s">
        <v>69</v>
      </c>
      <c r="G1640" s="302" t="s">
        <v>70</v>
      </c>
      <c r="H1640" s="302" t="s">
        <v>1565</v>
      </c>
      <c r="I1640" s="302" t="s">
        <v>337</v>
      </c>
      <c r="J1640" s="302">
        <v>135001</v>
      </c>
      <c r="K1640" s="302" t="s">
        <v>84</v>
      </c>
      <c r="L1640" s="302">
        <v>36181208</v>
      </c>
      <c r="M1640" s="302" t="s">
        <v>1567</v>
      </c>
      <c r="N1640" s="305">
        <v>44865</v>
      </c>
      <c r="O1640" s="305">
        <v>44835</v>
      </c>
      <c r="P1640" s="302" t="s">
        <v>859</v>
      </c>
    </row>
    <row r="1641" spans="1:16">
      <c r="A1641" s="303">
        <v>2</v>
      </c>
      <c r="B1641" s="303">
        <v>54335.61</v>
      </c>
      <c r="C1641" s="303">
        <v>584.0768362023</v>
      </c>
      <c r="D1641" s="304">
        <f t="shared" si="25"/>
        <v>53751.5331637977</v>
      </c>
      <c r="E1641" s="305">
        <v>45992</v>
      </c>
      <c r="F1641" s="302" t="s">
        <v>69</v>
      </c>
      <c r="G1641" s="302" t="s">
        <v>70</v>
      </c>
      <c r="H1641" s="302" t="s">
        <v>1565</v>
      </c>
      <c r="I1641" s="302" t="s">
        <v>337</v>
      </c>
      <c r="J1641" s="302">
        <v>135130</v>
      </c>
      <c r="K1641" s="302" t="s">
        <v>338</v>
      </c>
      <c r="L1641" s="302">
        <v>40389217</v>
      </c>
      <c r="M1641" s="302" t="s">
        <v>1569</v>
      </c>
      <c r="N1641" s="305">
        <v>41254</v>
      </c>
      <c r="O1641" s="305">
        <v>40909</v>
      </c>
      <c r="P1641" s="302" t="s">
        <v>1570</v>
      </c>
    </row>
    <row r="1642" spans="1:16">
      <c r="A1642" s="303">
        <v>0</v>
      </c>
      <c r="B1642" s="303">
        <v>0</v>
      </c>
      <c r="C1642" s="303">
        <v>0</v>
      </c>
      <c r="D1642" s="304">
        <f t="shared" si="25"/>
        <v>0</v>
      </c>
      <c r="E1642" s="305">
        <v>45992</v>
      </c>
      <c r="F1642" s="302" t="s">
        <v>69</v>
      </c>
      <c r="G1642" s="302" t="s">
        <v>70</v>
      </c>
      <c r="H1642" s="302" t="s">
        <v>1565</v>
      </c>
      <c r="I1642" s="302" t="s">
        <v>337</v>
      </c>
      <c r="J1642" s="302">
        <v>135130</v>
      </c>
      <c r="K1642" s="302" t="s">
        <v>161</v>
      </c>
      <c r="L1642" s="302">
        <v>40389305</v>
      </c>
      <c r="M1642" s="302" t="s">
        <v>1602</v>
      </c>
      <c r="N1642" s="305">
        <v>41456</v>
      </c>
      <c r="O1642" s="305">
        <v>41275</v>
      </c>
      <c r="P1642" s="302" t="s">
        <v>1592</v>
      </c>
    </row>
    <row r="1643" spans="1:16">
      <c r="A1643" s="303">
        <v>12</v>
      </c>
      <c r="B1643" s="303">
        <v>53108.840000000004</v>
      </c>
      <c r="C1643" s="303">
        <v>528.59971975760004</v>
      </c>
      <c r="D1643" s="304">
        <f t="shared" si="25"/>
        <v>52580.240280242404</v>
      </c>
      <c r="E1643" s="305">
        <v>45992</v>
      </c>
      <c r="F1643" s="302" t="s">
        <v>69</v>
      </c>
      <c r="G1643" s="302" t="s">
        <v>70</v>
      </c>
      <c r="H1643" s="302" t="s">
        <v>1565</v>
      </c>
      <c r="I1643" s="302" t="s">
        <v>337</v>
      </c>
      <c r="J1643" s="302">
        <v>135130</v>
      </c>
      <c r="K1643" s="302" t="s">
        <v>341</v>
      </c>
      <c r="L1643" s="302">
        <v>40389316</v>
      </c>
      <c r="M1643" s="302" t="s">
        <v>1603</v>
      </c>
      <c r="N1643" s="305">
        <v>41562</v>
      </c>
      <c r="O1643" s="305">
        <v>41609</v>
      </c>
      <c r="P1643" s="302" t="s">
        <v>1581</v>
      </c>
    </row>
    <row r="1644" spans="1:16">
      <c r="A1644" s="303">
        <v>0</v>
      </c>
      <c r="B1644" s="303">
        <v>0</v>
      </c>
      <c r="C1644" s="303">
        <v>0</v>
      </c>
      <c r="D1644" s="304">
        <f t="shared" si="25"/>
        <v>0</v>
      </c>
      <c r="E1644" s="305">
        <v>45992</v>
      </c>
      <c r="F1644" s="302" t="s">
        <v>69</v>
      </c>
      <c r="G1644" s="302" t="s">
        <v>70</v>
      </c>
      <c r="H1644" s="302" t="s">
        <v>1565</v>
      </c>
      <c r="I1644" s="302" t="s">
        <v>337</v>
      </c>
      <c r="J1644" s="302">
        <v>135300</v>
      </c>
      <c r="K1644" s="302" t="s">
        <v>138</v>
      </c>
      <c r="L1644" s="302">
        <v>26291251</v>
      </c>
      <c r="M1644" s="302" t="s">
        <v>799</v>
      </c>
      <c r="N1644" s="305">
        <v>41274</v>
      </c>
      <c r="O1644" s="305">
        <v>41244</v>
      </c>
      <c r="P1644" s="302" t="s">
        <v>1568</v>
      </c>
    </row>
    <row r="1645" spans="1:16">
      <c r="A1645" s="303">
        <v>0</v>
      </c>
      <c r="B1645" s="303">
        <v>0</v>
      </c>
      <c r="C1645" s="303">
        <v>0</v>
      </c>
      <c r="D1645" s="304">
        <f t="shared" si="25"/>
        <v>0</v>
      </c>
      <c r="E1645" s="305">
        <v>45992</v>
      </c>
      <c r="F1645" s="302" t="s">
        <v>69</v>
      </c>
      <c r="G1645" s="302" t="s">
        <v>70</v>
      </c>
      <c r="H1645" s="302" t="s">
        <v>1565</v>
      </c>
      <c r="I1645" s="302" t="s">
        <v>337</v>
      </c>
      <c r="J1645" s="302">
        <v>135300</v>
      </c>
      <c r="K1645" s="302" t="s">
        <v>338</v>
      </c>
      <c r="L1645" s="302">
        <v>11831466</v>
      </c>
      <c r="M1645" s="302" t="s">
        <v>1569</v>
      </c>
      <c r="N1645" s="305">
        <v>41254</v>
      </c>
      <c r="O1645" s="305">
        <v>40909</v>
      </c>
      <c r="P1645" s="302" t="s">
        <v>1570</v>
      </c>
    </row>
    <row r="1646" spans="1:16">
      <c r="A1646" s="303">
        <v>0</v>
      </c>
      <c r="B1646" s="303">
        <v>0</v>
      </c>
      <c r="C1646" s="303">
        <v>0</v>
      </c>
      <c r="D1646" s="304">
        <f t="shared" si="25"/>
        <v>0</v>
      </c>
      <c r="E1646" s="305">
        <v>45992</v>
      </c>
      <c r="F1646" s="302" t="s">
        <v>69</v>
      </c>
      <c r="G1646" s="302" t="s">
        <v>70</v>
      </c>
      <c r="H1646" s="302" t="s">
        <v>1565</v>
      </c>
      <c r="I1646" s="302" t="s">
        <v>337</v>
      </c>
      <c r="J1646" s="302">
        <v>135300</v>
      </c>
      <c r="K1646" s="302" t="s">
        <v>84</v>
      </c>
      <c r="L1646" s="302">
        <v>12221270</v>
      </c>
      <c r="M1646" s="302" t="s">
        <v>1580</v>
      </c>
      <c r="N1646" s="305">
        <v>41562</v>
      </c>
      <c r="O1646" s="305">
        <v>41609</v>
      </c>
      <c r="P1646" s="302" t="s">
        <v>1581</v>
      </c>
    </row>
    <row r="1647" spans="1:16">
      <c r="A1647" s="303">
        <v>0</v>
      </c>
      <c r="B1647" s="303">
        <v>0</v>
      </c>
      <c r="C1647" s="303">
        <v>0</v>
      </c>
      <c r="D1647" s="304">
        <f t="shared" si="25"/>
        <v>0</v>
      </c>
      <c r="E1647" s="305">
        <v>45992</v>
      </c>
      <c r="F1647" s="302" t="s">
        <v>69</v>
      </c>
      <c r="G1647" s="302" t="s">
        <v>70</v>
      </c>
      <c r="H1647" s="302" t="s">
        <v>1565</v>
      </c>
      <c r="I1647" s="302" t="s">
        <v>337</v>
      </c>
      <c r="J1647" s="302">
        <v>135300</v>
      </c>
      <c r="K1647" s="302" t="s">
        <v>84</v>
      </c>
      <c r="L1647" s="302">
        <v>11739273</v>
      </c>
      <c r="M1647" s="302" t="s">
        <v>1586</v>
      </c>
      <c r="N1647" s="305">
        <v>41254</v>
      </c>
      <c r="O1647" s="305">
        <v>41244</v>
      </c>
      <c r="P1647" s="302" t="s">
        <v>1570</v>
      </c>
    </row>
    <row r="1648" spans="1:16">
      <c r="A1648" s="303">
        <v>0</v>
      </c>
      <c r="B1648" s="303">
        <v>0</v>
      </c>
      <c r="C1648" s="303">
        <v>0</v>
      </c>
      <c r="D1648" s="304">
        <f t="shared" si="25"/>
        <v>0</v>
      </c>
      <c r="E1648" s="305">
        <v>45992</v>
      </c>
      <c r="F1648" s="302" t="s">
        <v>69</v>
      </c>
      <c r="G1648" s="302" t="s">
        <v>70</v>
      </c>
      <c r="H1648" s="302" t="s">
        <v>1565</v>
      </c>
      <c r="I1648" s="302" t="s">
        <v>337</v>
      </c>
      <c r="J1648" s="302">
        <v>135300</v>
      </c>
      <c r="K1648" s="302" t="s">
        <v>84</v>
      </c>
      <c r="L1648" s="302">
        <v>11848875</v>
      </c>
      <c r="M1648" s="302" t="s">
        <v>1575</v>
      </c>
      <c r="N1648" s="305">
        <v>41274</v>
      </c>
      <c r="O1648" s="305">
        <v>41365</v>
      </c>
      <c r="P1648" s="302" t="s">
        <v>1568</v>
      </c>
    </row>
    <row r="1649" spans="1:16">
      <c r="A1649" s="303">
        <v>0</v>
      </c>
      <c r="B1649" s="303">
        <v>0</v>
      </c>
      <c r="C1649" s="303">
        <v>0</v>
      </c>
      <c r="D1649" s="304">
        <f t="shared" si="25"/>
        <v>0</v>
      </c>
      <c r="E1649" s="305">
        <v>45992</v>
      </c>
      <c r="F1649" s="302" t="s">
        <v>69</v>
      </c>
      <c r="G1649" s="302" t="s">
        <v>70</v>
      </c>
      <c r="H1649" s="302" t="s">
        <v>1565</v>
      </c>
      <c r="I1649" s="302" t="s">
        <v>337</v>
      </c>
      <c r="J1649" s="302">
        <v>135300</v>
      </c>
      <c r="K1649" s="302" t="s">
        <v>84</v>
      </c>
      <c r="L1649" s="302">
        <v>13207820</v>
      </c>
      <c r="M1649" s="302" t="s">
        <v>1582</v>
      </c>
      <c r="N1649" s="305">
        <v>42124</v>
      </c>
      <c r="O1649" s="305">
        <v>42095</v>
      </c>
      <c r="P1649" s="302" t="s">
        <v>1583</v>
      </c>
    </row>
    <row r="1650" spans="1:16">
      <c r="A1650" s="303">
        <v>0</v>
      </c>
      <c r="B1650" s="303">
        <v>0</v>
      </c>
      <c r="C1650" s="303">
        <v>0</v>
      </c>
      <c r="D1650" s="304">
        <f t="shared" si="25"/>
        <v>0</v>
      </c>
      <c r="E1650" s="305">
        <v>45992</v>
      </c>
      <c r="F1650" s="302" t="s">
        <v>69</v>
      </c>
      <c r="G1650" s="302" t="s">
        <v>70</v>
      </c>
      <c r="H1650" s="302" t="s">
        <v>1565</v>
      </c>
      <c r="I1650" s="302" t="s">
        <v>337</v>
      </c>
      <c r="J1650" s="302">
        <v>135300</v>
      </c>
      <c r="K1650" s="302" t="s">
        <v>84</v>
      </c>
      <c r="L1650" s="302">
        <v>9793213</v>
      </c>
      <c r="M1650" s="302" t="s">
        <v>1587</v>
      </c>
      <c r="N1650" s="305">
        <v>35795</v>
      </c>
      <c r="O1650" s="305">
        <v>36100</v>
      </c>
      <c r="P1650" s="302" t="s">
        <v>1588</v>
      </c>
    </row>
    <row r="1651" spans="1:16">
      <c r="A1651" s="303">
        <v>0</v>
      </c>
      <c r="B1651" s="303">
        <v>0</v>
      </c>
      <c r="C1651" s="303">
        <v>0</v>
      </c>
      <c r="D1651" s="304">
        <f t="shared" si="25"/>
        <v>0</v>
      </c>
      <c r="E1651" s="305">
        <v>45992</v>
      </c>
      <c r="F1651" s="302" t="s">
        <v>69</v>
      </c>
      <c r="G1651" s="302" t="s">
        <v>70</v>
      </c>
      <c r="H1651" s="302" t="s">
        <v>1565</v>
      </c>
      <c r="I1651" s="302" t="s">
        <v>337</v>
      </c>
      <c r="J1651" s="302">
        <v>135300</v>
      </c>
      <c r="K1651" s="302" t="s">
        <v>84</v>
      </c>
      <c r="L1651" s="302">
        <v>9822765</v>
      </c>
      <c r="M1651" s="302" t="s">
        <v>1578</v>
      </c>
      <c r="N1651" s="305">
        <v>36130</v>
      </c>
      <c r="O1651" s="305">
        <v>36800</v>
      </c>
      <c r="P1651" s="302" t="s">
        <v>1579</v>
      </c>
    </row>
    <row r="1652" spans="1:16">
      <c r="A1652" s="303">
        <v>0</v>
      </c>
      <c r="B1652" s="303">
        <v>0</v>
      </c>
      <c r="C1652" s="303">
        <v>0</v>
      </c>
      <c r="D1652" s="304">
        <f t="shared" si="25"/>
        <v>0</v>
      </c>
      <c r="E1652" s="305">
        <v>45992</v>
      </c>
      <c r="F1652" s="302" t="s">
        <v>69</v>
      </c>
      <c r="G1652" s="302" t="s">
        <v>70</v>
      </c>
      <c r="H1652" s="302" t="s">
        <v>1565</v>
      </c>
      <c r="I1652" s="302" t="s">
        <v>337</v>
      </c>
      <c r="J1652" s="302">
        <v>135300</v>
      </c>
      <c r="K1652" s="302" t="s">
        <v>84</v>
      </c>
      <c r="L1652" s="302">
        <v>9822391</v>
      </c>
      <c r="M1652" s="302" t="s">
        <v>1578</v>
      </c>
      <c r="N1652" s="305">
        <v>36130</v>
      </c>
      <c r="O1652" s="305">
        <v>36770</v>
      </c>
      <c r="P1652" s="302" t="s">
        <v>1579</v>
      </c>
    </row>
    <row r="1653" spans="1:16">
      <c r="A1653" s="303">
        <v>0</v>
      </c>
      <c r="B1653" s="303">
        <v>0</v>
      </c>
      <c r="C1653" s="303">
        <v>0</v>
      </c>
      <c r="D1653" s="304">
        <f t="shared" si="25"/>
        <v>0</v>
      </c>
      <c r="E1653" s="305">
        <v>45992</v>
      </c>
      <c r="F1653" s="302" t="s">
        <v>69</v>
      </c>
      <c r="G1653" s="302" t="s">
        <v>70</v>
      </c>
      <c r="H1653" s="302" t="s">
        <v>1565</v>
      </c>
      <c r="I1653" s="302" t="s">
        <v>337</v>
      </c>
      <c r="J1653" s="302">
        <v>135300</v>
      </c>
      <c r="K1653" s="302" t="s">
        <v>84</v>
      </c>
      <c r="L1653" s="302">
        <v>11766947</v>
      </c>
      <c r="M1653" s="302" t="s">
        <v>1593</v>
      </c>
      <c r="N1653" s="305">
        <v>41193</v>
      </c>
      <c r="O1653" s="305">
        <v>41275</v>
      </c>
      <c r="P1653" s="302" t="s">
        <v>1594</v>
      </c>
    </row>
    <row r="1654" spans="1:16">
      <c r="A1654" s="303">
        <v>0</v>
      </c>
      <c r="B1654" s="303">
        <v>0</v>
      </c>
      <c r="C1654" s="303">
        <v>0</v>
      </c>
      <c r="D1654" s="304">
        <f t="shared" si="25"/>
        <v>0</v>
      </c>
      <c r="E1654" s="305">
        <v>45992</v>
      </c>
      <c r="F1654" s="302" t="s">
        <v>69</v>
      </c>
      <c r="G1654" s="302" t="s">
        <v>70</v>
      </c>
      <c r="H1654" s="302" t="s">
        <v>1565</v>
      </c>
      <c r="I1654" s="302" t="s">
        <v>337</v>
      </c>
      <c r="J1654" s="302">
        <v>135300</v>
      </c>
      <c r="K1654" s="302" t="s">
        <v>84</v>
      </c>
      <c r="L1654" s="302">
        <v>12221267</v>
      </c>
      <c r="M1654" s="302" t="s">
        <v>1591</v>
      </c>
      <c r="N1654" s="305">
        <v>41456</v>
      </c>
      <c r="O1654" s="305">
        <v>41609</v>
      </c>
      <c r="P1654" s="302" t="s">
        <v>1592</v>
      </c>
    </row>
    <row r="1655" spans="1:16">
      <c r="A1655" s="303">
        <v>0</v>
      </c>
      <c r="B1655" s="303">
        <v>0</v>
      </c>
      <c r="C1655" s="303">
        <v>0</v>
      </c>
      <c r="D1655" s="304">
        <f t="shared" si="25"/>
        <v>0</v>
      </c>
      <c r="E1655" s="305">
        <v>45992</v>
      </c>
      <c r="F1655" s="302" t="s">
        <v>69</v>
      </c>
      <c r="G1655" s="302" t="s">
        <v>70</v>
      </c>
      <c r="H1655" s="302" t="s">
        <v>1565</v>
      </c>
      <c r="I1655" s="302" t="s">
        <v>337</v>
      </c>
      <c r="J1655" s="302">
        <v>135300</v>
      </c>
      <c r="K1655" s="302" t="s">
        <v>84</v>
      </c>
      <c r="L1655" s="302">
        <v>9881483</v>
      </c>
      <c r="M1655" s="302" t="s">
        <v>1578</v>
      </c>
      <c r="N1655" s="305">
        <v>36130</v>
      </c>
      <c r="O1655" s="305">
        <v>36831</v>
      </c>
      <c r="P1655" s="302" t="s">
        <v>1579</v>
      </c>
    </row>
    <row r="1656" spans="1:16">
      <c r="A1656" s="303">
        <v>0</v>
      </c>
      <c r="B1656" s="303">
        <v>0</v>
      </c>
      <c r="C1656" s="303">
        <v>0</v>
      </c>
      <c r="D1656" s="304">
        <f t="shared" si="25"/>
        <v>0</v>
      </c>
      <c r="E1656" s="305">
        <v>45992</v>
      </c>
      <c r="F1656" s="302" t="s">
        <v>69</v>
      </c>
      <c r="G1656" s="302" t="s">
        <v>70</v>
      </c>
      <c r="H1656" s="302" t="s">
        <v>1565</v>
      </c>
      <c r="I1656" s="302" t="s">
        <v>337</v>
      </c>
      <c r="J1656" s="302">
        <v>135300</v>
      </c>
      <c r="K1656" s="302" t="s">
        <v>84</v>
      </c>
      <c r="L1656" s="302">
        <v>9793088</v>
      </c>
      <c r="M1656" s="302" t="s">
        <v>1571</v>
      </c>
      <c r="N1656" s="305">
        <v>35674</v>
      </c>
      <c r="O1656" s="305">
        <v>36100</v>
      </c>
      <c r="P1656" s="302" t="s">
        <v>1572</v>
      </c>
    </row>
    <row r="1657" spans="1:16">
      <c r="A1657" s="303">
        <v>0</v>
      </c>
      <c r="B1657" s="303">
        <v>0</v>
      </c>
      <c r="C1657" s="303">
        <v>0</v>
      </c>
      <c r="D1657" s="304">
        <f t="shared" si="25"/>
        <v>0</v>
      </c>
      <c r="E1657" s="305">
        <v>45992</v>
      </c>
      <c r="F1657" s="302" t="s">
        <v>69</v>
      </c>
      <c r="G1657" s="302" t="s">
        <v>70</v>
      </c>
      <c r="H1657" s="302" t="s">
        <v>1565</v>
      </c>
      <c r="I1657" s="302" t="s">
        <v>337</v>
      </c>
      <c r="J1657" s="302">
        <v>135300</v>
      </c>
      <c r="K1657" s="302" t="s">
        <v>84</v>
      </c>
      <c r="L1657" s="302">
        <v>9793210</v>
      </c>
      <c r="M1657" s="302" t="s">
        <v>1589</v>
      </c>
      <c r="N1657" s="305">
        <v>35461</v>
      </c>
      <c r="O1657" s="305">
        <v>36100</v>
      </c>
      <c r="P1657" s="302" t="s">
        <v>1590</v>
      </c>
    </row>
    <row r="1658" spans="1:16">
      <c r="A1658" s="303">
        <v>0</v>
      </c>
      <c r="B1658" s="303">
        <v>0</v>
      </c>
      <c r="C1658" s="303">
        <v>0</v>
      </c>
      <c r="D1658" s="304">
        <f t="shared" si="25"/>
        <v>0</v>
      </c>
      <c r="E1658" s="305">
        <v>45992</v>
      </c>
      <c r="F1658" s="302" t="s">
        <v>69</v>
      </c>
      <c r="G1658" s="302" t="s">
        <v>70</v>
      </c>
      <c r="H1658" s="302" t="s">
        <v>1565</v>
      </c>
      <c r="I1658" s="302" t="s">
        <v>337</v>
      </c>
      <c r="J1658" s="302">
        <v>135300</v>
      </c>
      <c r="K1658" s="302" t="s">
        <v>84</v>
      </c>
      <c r="L1658" s="302">
        <v>9792816</v>
      </c>
      <c r="M1658" s="302" t="s">
        <v>1573</v>
      </c>
      <c r="N1658" s="305">
        <v>36132</v>
      </c>
      <c r="O1658" s="305">
        <v>36100</v>
      </c>
      <c r="P1658" s="302" t="s">
        <v>1574</v>
      </c>
    </row>
    <row r="1659" spans="1:16">
      <c r="A1659" s="303">
        <v>0</v>
      </c>
      <c r="B1659" s="303">
        <v>0</v>
      </c>
      <c r="C1659" s="303">
        <v>0</v>
      </c>
      <c r="D1659" s="304">
        <f t="shared" si="25"/>
        <v>0</v>
      </c>
      <c r="E1659" s="305">
        <v>45992</v>
      </c>
      <c r="F1659" s="302" t="s">
        <v>69</v>
      </c>
      <c r="G1659" s="302" t="s">
        <v>70</v>
      </c>
      <c r="H1659" s="302" t="s">
        <v>1565</v>
      </c>
      <c r="I1659" s="302" t="s">
        <v>337</v>
      </c>
      <c r="J1659" s="302">
        <v>135300</v>
      </c>
      <c r="K1659" s="302" t="s">
        <v>84</v>
      </c>
      <c r="L1659" s="302">
        <v>9763017</v>
      </c>
      <c r="M1659" s="302" t="s">
        <v>1578</v>
      </c>
      <c r="N1659" s="305">
        <v>36130</v>
      </c>
      <c r="O1659" s="305">
        <v>36739</v>
      </c>
      <c r="P1659" s="302" t="s">
        <v>1579</v>
      </c>
    </row>
    <row r="1660" spans="1:16">
      <c r="A1660" s="303">
        <v>0</v>
      </c>
      <c r="B1660" s="303">
        <v>0</v>
      </c>
      <c r="C1660" s="303">
        <v>0</v>
      </c>
      <c r="D1660" s="304">
        <f t="shared" si="25"/>
        <v>0</v>
      </c>
      <c r="E1660" s="305">
        <v>45992</v>
      </c>
      <c r="F1660" s="302" t="s">
        <v>69</v>
      </c>
      <c r="G1660" s="302" t="s">
        <v>70</v>
      </c>
      <c r="H1660" s="302" t="s">
        <v>1565</v>
      </c>
      <c r="I1660" s="302" t="s">
        <v>337</v>
      </c>
      <c r="J1660" s="302">
        <v>135300</v>
      </c>
      <c r="K1660" s="302" t="s">
        <v>84</v>
      </c>
      <c r="L1660" s="302">
        <v>9874159</v>
      </c>
      <c r="M1660" s="302" t="s">
        <v>1578</v>
      </c>
      <c r="N1660" s="305">
        <v>36130</v>
      </c>
      <c r="O1660" s="305">
        <v>36130</v>
      </c>
      <c r="P1660" s="302" t="s">
        <v>1579</v>
      </c>
    </row>
    <row r="1661" spans="1:16">
      <c r="A1661" s="303">
        <v>0</v>
      </c>
      <c r="B1661" s="303">
        <v>0</v>
      </c>
      <c r="C1661" s="303">
        <v>0</v>
      </c>
      <c r="D1661" s="304">
        <f t="shared" si="25"/>
        <v>0</v>
      </c>
      <c r="E1661" s="305">
        <v>45992</v>
      </c>
      <c r="F1661" s="302" t="s">
        <v>69</v>
      </c>
      <c r="G1661" s="302" t="s">
        <v>70</v>
      </c>
      <c r="H1661" s="302" t="s">
        <v>1565</v>
      </c>
      <c r="I1661" s="302" t="s">
        <v>337</v>
      </c>
      <c r="J1661" s="302">
        <v>135300</v>
      </c>
      <c r="K1661" s="302" t="s">
        <v>84</v>
      </c>
      <c r="L1661" s="302">
        <v>9793089</v>
      </c>
      <c r="M1661" s="302" t="s">
        <v>1597</v>
      </c>
      <c r="N1661" s="305">
        <v>35779</v>
      </c>
      <c r="O1661" s="305">
        <v>36100</v>
      </c>
      <c r="P1661" s="302" t="s">
        <v>1598</v>
      </c>
    </row>
    <row r="1662" spans="1:16">
      <c r="A1662" s="303">
        <v>0</v>
      </c>
      <c r="B1662" s="303">
        <v>0</v>
      </c>
      <c r="C1662" s="303">
        <v>0</v>
      </c>
      <c r="D1662" s="304">
        <f t="shared" si="25"/>
        <v>0</v>
      </c>
      <c r="E1662" s="305">
        <v>45992</v>
      </c>
      <c r="F1662" s="302" t="s">
        <v>69</v>
      </c>
      <c r="G1662" s="302" t="s">
        <v>70</v>
      </c>
      <c r="H1662" s="302" t="s">
        <v>1565</v>
      </c>
      <c r="I1662" s="302" t="s">
        <v>337</v>
      </c>
      <c r="J1662" s="302">
        <v>135300</v>
      </c>
      <c r="K1662" s="302" t="s">
        <v>84</v>
      </c>
      <c r="L1662" s="302">
        <v>9802281</v>
      </c>
      <c r="M1662" s="302" t="s">
        <v>1584</v>
      </c>
      <c r="N1662" s="305">
        <v>35405</v>
      </c>
      <c r="O1662" s="305">
        <v>36951</v>
      </c>
      <c r="P1662" s="302" t="s">
        <v>1585</v>
      </c>
    </row>
    <row r="1663" spans="1:16">
      <c r="A1663" s="303">
        <v>0</v>
      </c>
      <c r="B1663" s="303">
        <v>0</v>
      </c>
      <c r="C1663" s="303">
        <v>0</v>
      </c>
      <c r="D1663" s="304">
        <f t="shared" si="25"/>
        <v>0</v>
      </c>
      <c r="E1663" s="305">
        <v>45992</v>
      </c>
      <c r="F1663" s="302" t="s">
        <v>69</v>
      </c>
      <c r="G1663" s="302" t="s">
        <v>70</v>
      </c>
      <c r="H1663" s="302" t="s">
        <v>1565</v>
      </c>
      <c r="I1663" s="302" t="s">
        <v>337</v>
      </c>
      <c r="J1663" s="302">
        <v>135300</v>
      </c>
      <c r="K1663" s="302" t="s">
        <v>84</v>
      </c>
      <c r="L1663" s="302">
        <v>9876581</v>
      </c>
      <c r="M1663" s="302" t="s">
        <v>1573</v>
      </c>
      <c r="N1663" s="305">
        <v>36220</v>
      </c>
      <c r="O1663" s="305">
        <v>36220</v>
      </c>
      <c r="P1663" s="302" t="s">
        <v>1574</v>
      </c>
    </row>
    <row r="1664" spans="1:16">
      <c r="A1664" s="303">
        <v>0</v>
      </c>
      <c r="B1664" s="303">
        <v>0</v>
      </c>
      <c r="C1664" s="303">
        <v>0</v>
      </c>
      <c r="D1664" s="304">
        <f t="shared" si="25"/>
        <v>0</v>
      </c>
      <c r="E1664" s="305">
        <v>45992</v>
      </c>
      <c r="F1664" s="302" t="s">
        <v>69</v>
      </c>
      <c r="G1664" s="302" t="s">
        <v>70</v>
      </c>
      <c r="H1664" s="302" t="s">
        <v>1565</v>
      </c>
      <c r="I1664" s="302" t="s">
        <v>337</v>
      </c>
      <c r="J1664" s="302">
        <v>135300</v>
      </c>
      <c r="K1664" s="302" t="s">
        <v>84</v>
      </c>
      <c r="L1664" s="302">
        <v>9792966</v>
      </c>
      <c r="M1664" s="302" t="s">
        <v>1576</v>
      </c>
      <c r="N1664" s="305">
        <v>35758</v>
      </c>
      <c r="O1664" s="305">
        <v>36100</v>
      </c>
      <c r="P1664" s="302" t="s">
        <v>1577</v>
      </c>
    </row>
    <row r="1665" spans="1:16">
      <c r="A1665" s="303">
        <v>0</v>
      </c>
      <c r="B1665" s="303">
        <v>0</v>
      </c>
      <c r="C1665" s="303">
        <v>0</v>
      </c>
      <c r="D1665" s="304">
        <f t="shared" si="25"/>
        <v>0</v>
      </c>
      <c r="E1665" s="305">
        <v>45992</v>
      </c>
      <c r="F1665" s="302" t="s">
        <v>69</v>
      </c>
      <c r="G1665" s="302" t="s">
        <v>70</v>
      </c>
      <c r="H1665" s="302" t="s">
        <v>1565</v>
      </c>
      <c r="I1665" s="302" t="s">
        <v>337</v>
      </c>
      <c r="J1665" s="302">
        <v>135300</v>
      </c>
      <c r="K1665" s="302" t="s">
        <v>84</v>
      </c>
      <c r="L1665" s="302">
        <v>12954306</v>
      </c>
      <c r="M1665" s="302" t="s">
        <v>1595</v>
      </c>
      <c r="N1665" s="305">
        <v>41992</v>
      </c>
      <c r="O1665" s="305">
        <v>41974</v>
      </c>
      <c r="P1665" s="302" t="s">
        <v>1596</v>
      </c>
    </row>
    <row r="1666" spans="1:16">
      <c r="A1666" s="303">
        <v>0</v>
      </c>
      <c r="B1666" s="303">
        <v>0</v>
      </c>
      <c r="C1666" s="303">
        <v>0</v>
      </c>
      <c r="D1666" s="304">
        <f t="shared" si="25"/>
        <v>0</v>
      </c>
      <c r="E1666" s="305">
        <v>45992</v>
      </c>
      <c r="F1666" s="302" t="s">
        <v>69</v>
      </c>
      <c r="G1666" s="302" t="s">
        <v>70</v>
      </c>
      <c r="H1666" s="302" t="s">
        <v>1565</v>
      </c>
      <c r="I1666" s="302" t="s">
        <v>337</v>
      </c>
      <c r="J1666" s="302">
        <v>135300</v>
      </c>
      <c r="K1666" s="302" t="s">
        <v>84</v>
      </c>
      <c r="L1666" s="302">
        <v>11740889</v>
      </c>
      <c r="M1666" s="302" t="s">
        <v>1575</v>
      </c>
      <c r="N1666" s="305">
        <v>41274</v>
      </c>
      <c r="O1666" s="305">
        <v>41244</v>
      </c>
      <c r="P1666" s="302" t="s">
        <v>1568</v>
      </c>
    </row>
    <row r="1667" spans="1:16">
      <c r="A1667" s="303">
        <v>1</v>
      </c>
      <c r="B1667" s="303">
        <v>203172.18</v>
      </c>
      <c r="C1667" s="303">
        <v>44954.022830769602</v>
      </c>
      <c r="D1667" s="304">
        <f t="shared" ref="D1667:D1730" si="26">+B1667-C1667</f>
        <v>158218.1571692304</v>
      </c>
      <c r="E1667" s="305">
        <v>45992</v>
      </c>
      <c r="F1667" s="302" t="s">
        <v>69</v>
      </c>
      <c r="G1667" s="302" t="s">
        <v>70</v>
      </c>
      <c r="H1667" s="302" t="s">
        <v>1565</v>
      </c>
      <c r="I1667" s="302" t="s">
        <v>337</v>
      </c>
      <c r="J1667" s="302">
        <v>135300</v>
      </c>
      <c r="K1667" s="302" t="s">
        <v>339</v>
      </c>
      <c r="L1667" s="302">
        <v>13094544</v>
      </c>
      <c r="M1667" s="302" t="s">
        <v>1599</v>
      </c>
      <c r="N1667" s="305">
        <v>41958</v>
      </c>
      <c r="O1667" s="305">
        <v>41974</v>
      </c>
      <c r="P1667" s="302" t="s">
        <v>1600</v>
      </c>
    </row>
    <row r="1668" spans="1:16">
      <c r="A1668" s="303">
        <v>19</v>
      </c>
      <c r="B1668" s="303">
        <v>39442.04</v>
      </c>
      <c r="C1668" s="303">
        <v>8726.9741686687994</v>
      </c>
      <c r="D1668" s="304">
        <f t="shared" si="26"/>
        <v>30715.065831331201</v>
      </c>
      <c r="E1668" s="305">
        <v>45992</v>
      </c>
      <c r="F1668" s="302" t="s">
        <v>69</v>
      </c>
      <c r="G1668" s="302" t="s">
        <v>70</v>
      </c>
      <c r="H1668" s="302" t="s">
        <v>1565</v>
      </c>
      <c r="I1668" s="302" t="s">
        <v>337</v>
      </c>
      <c r="J1668" s="302">
        <v>135300</v>
      </c>
      <c r="K1668" s="302" t="s">
        <v>340</v>
      </c>
      <c r="L1668" s="302">
        <v>13094549</v>
      </c>
      <c r="M1668" s="302" t="s">
        <v>1601</v>
      </c>
      <c r="N1668" s="305">
        <v>41992</v>
      </c>
      <c r="O1668" s="305">
        <v>41974</v>
      </c>
      <c r="P1668" s="302" t="s">
        <v>1596</v>
      </c>
    </row>
    <row r="1669" spans="1:16">
      <c r="A1669" s="303">
        <v>0</v>
      </c>
      <c r="B1669" s="303">
        <v>0</v>
      </c>
      <c r="C1669" s="303">
        <v>0</v>
      </c>
      <c r="D1669" s="304">
        <f t="shared" si="26"/>
        <v>0</v>
      </c>
      <c r="E1669" s="305">
        <v>45992</v>
      </c>
      <c r="F1669" s="302" t="s">
        <v>69</v>
      </c>
      <c r="G1669" s="302" t="s">
        <v>70</v>
      </c>
      <c r="H1669" s="302" t="s">
        <v>1565</v>
      </c>
      <c r="I1669" s="302" t="s">
        <v>337</v>
      </c>
      <c r="J1669" s="302">
        <v>135300</v>
      </c>
      <c r="K1669" s="302" t="s">
        <v>161</v>
      </c>
      <c r="L1669" s="302">
        <v>12301507</v>
      </c>
      <c r="M1669" s="302" t="s">
        <v>1602</v>
      </c>
      <c r="N1669" s="305">
        <v>41456</v>
      </c>
      <c r="O1669" s="305">
        <v>41275</v>
      </c>
      <c r="P1669" s="302" t="s">
        <v>1592</v>
      </c>
    </row>
    <row r="1670" spans="1:16">
      <c r="A1670" s="303">
        <v>0</v>
      </c>
      <c r="B1670" s="303">
        <v>0</v>
      </c>
      <c r="C1670" s="303">
        <v>0</v>
      </c>
      <c r="D1670" s="304">
        <f t="shared" si="26"/>
        <v>0</v>
      </c>
      <c r="E1670" s="305">
        <v>45992</v>
      </c>
      <c r="F1670" s="302" t="s">
        <v>69</v>
      </c>
      <c r="G1670" s="302" t="s">
        <v>70</v>
      </c>
      <c r="H1670" s="302" t="s">
        <v>1565</v>
      </c>
      <c r="I1670" s="302" t="s">
        <v>337</v>
      </c>
      <c r="J1670" s="302">
        <v>135300</v>
      </c>
      <c r="K1670" s="302" t="s">
        <v>341</v>
      </c>
      <c r="L1670" s="302">
        <v>12242198</v>
      </c>
      <c r="M1670" s="302" t="s">
        <v>1603</v>
      </c>
      <c r="N1670" s="305">
        <v>41562</v>
      </c>
      <c r="O1670" s="305">
        <v>41609</v>
      </c>
      <c r="P1670" s="302" t="s">
        <v>1581</v>
      </c>
    </row>
    <row r="1671" spans="1:16">
      <c r="A1671" s="303">
        <v>0</v>
      </c>
      <c r="B1671" s="303">
        <v>0</v>
      </c>
      <c r="C1671" s="303">
        <v>0</v>
      </c>
      <c r="D1671" s="304">
        <f t="shared" si="26"/>
        <v>0</v>
      </c>
      <c r="E1671" s="305">
        <v>45992</v>
      </c>
      <c r="F1671" s="302" t="s">
        <v>69</v>
      </c>
      <c r="G1671" s="302" t="s">
        <v>70</v>
      </c>
      <c r="H1671" s="302" t="s">
        <v>1565</v>
      </c>
      <c r="I1671" s="302" t="s">
        <v>337</v>
      </c>
      <c r="J1671" s="302">
        <v>135400</v>
      </c>
      <c r="K1671" s="302" t="s">
        <v>84</v>
      </c>
      <c r="L1671" s="302">
        <v>9792859</v>
      </c>
      <c r="M1671" s="302" t="s">
        <v>1612</v>
      </c>
      <c r="N1671" s="305">
        <v>34607</v>
      </c>
      <c r="O1671" s="305">
        <v>36100</v>
      </c>
      <c r="P1671" s="302" t="s">
        <v>1613</v>
      </c>
    </row>
    <row r="1672" spans="1:16">
      <c r="A1672" s="303">
        <v>0</v>
      </c>
      <c r="B1672" s="303">
        <v>0</v>
      </c>
      <c r="C1672" s="303">
        <v>0</v>
      </c>
      <c r="D1672" s="304">
        <f t="shared" si="26"/>
        <v>0</v>
      </c>
      <c r="E1672" s="305">
        <v>45992</v>
      </c>
      <c r="F1672" s="302" t="s">
        <v>69</v>
      </c>
      <c r="G1672" s="302" t="s">
        <v>70</v>
      </c>
      <c r="H1672" s="302" t="s">
        <v>1565</v>
      </c>
      <c r="I1672" s="302" t="s">
        <v>337</v>
      </c>
      <c r="J1672" s="302">
        <v>135400</v>
      </c>
      <c r="K1672" s="302" t="s">
        <v>84</v>
      </c>
      <c r="L1672" s="302">
        <v>9877849</v>
      </c>
      <c r="M1672" s="302" t="s">
        <v>1608</v>
      </c>
      <c r="N1672" s="305">
        <v>35642</v>
      </c>
      <c r="O1672" s="305">
        <v>36312</v>
      </c>
      <c r="P1672" s="302" t="s">
        <v>1609</v>
      </c>
    </row>
    <row r="1673" spans="1:16">
      <c r="A1673" s="303">
        <v>0</v>
      </c>
      <c r="B1673" s="303">
        <v>0</v>
      </c>
      <c r="C1673" s="303">
        <v>0</v>
      </c>
      <c r="D1673" s="304">
        <f t="shared" si="26"/>
        <v>0</v>
      </c>
      <c r="E1673" s="305">
        <v>45992</v>
      </c>
      <c r="F1673" s="302" t="s">
        <v>69</v>
      </c>
      <c r="G1673" s="302" t="s">
        <v>70</v>
      </c>
      <c r="H1673" s="302" t="s">
        <v>1565</v>
      </c>
      <c r="I1673" s="302" t="s">
        <v>337</v>
      </c>
      <c r="J1673" s="302">
        <v>135400</v>
      </c>
      <c r="K1673" s="302" t="s">
        <v>84</v>
      </c>
      <c r="L1673" s="302">
        <v>9876584</v>
      </c>
      <c r="M1673" s="302" t="s">
        <v>1604</v>
      </c>
      <c r="N1673" s="305">
        <v>35642</v>
      </c>
      <c r="O1673" s="305">
        <v>36220</v>
      </c>
      <c r="P1673" s="302" t="s">
        <v>1605</v>
      </c>
    </row>
    <row r="1674" spans="1:16">
      <c r="A1674" s="303">
        <v>0</v>
      </c>
      <c r="B1674" s="303">
        <v>0</v>
      </c>
      <c r="C1674" s="303">
        <v>0</v>
      </c>
      <c r="D1674" s="304">
        <f t="shared" si="26"/>
        <v>0</v>
      </c>
      <c r="E1674" s="305">
        <v>45992</v>
      </c>
      <c r="F1674" s="302" t="s">
        <v>69</v>
      </c>
      <c r="G1674" s="302" t="s">
        <v>70</v>
      </c>
      <c r="H1674" s="302" t="s">
        <v>1565</v>
      </c>
      <c r="I1674" s="302" t="s">
        <v>337</v>
      </c>
      <c r="J1674" s="302">
        <v>135400</v>
      </c>
      <c r="K1674" s="302" t="s">
        <v>84</v>
      </c>
      <c r="L1674" s="302">
        <v>9792882</v>
      </c>
      <c r="M1674" s="302" t="s">
        <v>1604</v>
      </c>
      <c r="N1674" s="305">
        <v>35642</v>
      </c>
      <c r="O1674" s="305">
        <v>36100</v>
      </c>
      <c r="P1674" s="302" t="s">
        <v>1605</v>
      </c>
    </row>
    <row r="1675" spans="1:16">
      <c r="A1675" s="303">
        <v>0</v>
      </c>
      <c r="B1675" s="303">
        <v>0</v>
      </c>
      <c r="C1675" s="303">
        <v>0</v>
      </c>
      <c r="D1675" s="304">
        <f t="shared" si="26"/>
        <v>0</v>
      </c>
      <c r="E1675" s="305">
        <v>45992</v>
      </c>
      <c r="F1675" s="302" t="s">
        <v>69</v>
      </c>
      <c r="G1675" s="302" t="s">
        <v>70</v>
      </c>
      <c r="H1675" s="302" t="s">
        <v>1565</v>
      </c>
      <c r="I1675" s="302" t="s">
        <v>337</v>
      </c>
      <c r="J1675" s="302">
        <v>135400</v>
      </c>
      <c r="K1675" s="302" t="s">
        <v>84</v>
      </c>
      <c r="L1675" s="302">
        <v>9793100</v>
      </c>
      <c r="M1675" s="302" t="s">
        <v>1610</v>
      </c>
      <c r="N1675" s="305">
        <v>35642</v>
      </c>
      <c r="O1675" s="305">
        <v>36100</v>
      </c>
      <c r="P1675" s="302" t="s">
        <v>1611</v>
      </c>
    </row>
    <row r="1676" spans="1:16">
      <c r="A1676" s="303">
        <v>0</v>
      </c>
      <c r="B1676" s="303">
        <v>0</v>
      </c>
      <c r="C1676" s="303">
        <v>0</v>
      </c>
      <c r="D1676" s="304">
        <f t="shared" si="26"/>
        <v>0</v>
      </c>
      <c r="E1676" s="305">
        <v>45992</v>
      </c>
      <c r="F1676" s="302" t="s">
        <v>69</v>
      </c>
      <c r="G1676" s="302" t="s">
        <v>70</v>
      </c>
      <c r="H1676" s="302" t="s">
        <v>1565</v>
      </c>
      <c r="I1676" s="302" t="s">
        <v>337</v>
      </c>
      <c r="J1676" s="302">
        <v>135400</v>
      </c>
      <c r="K1676" s="302" t="s">
        <v>84</v>
      </c>
      <c r="L1676" s="302">
        <v>9793221</v>
      </c>
      <c r="M1676" s="302" t="s">
        <v>1616</v>
      </c>
      <c r="N1676" s="305">
        <v>35780</v>
      </c>
      <c r="O1676" s="305">
        <v>36100</v>
      </c>
      <c r="P1676" s="302" t="s">
        <v>1617</v>
      </c>
    </row>
    <row r="1677" spans="1:16">
      <c r="A1677" s="303">
        <v>0</v>
      </c>
      <c r="B1677" s="303">
        <v>0</v>
      </c>
      <c r="C1677" s="303">
        <v>0</v>
      </c>
      <c r="D1677" s="304">
        <f t="shared" si="26"/>
        <v>0</v>
      </c>
      <c r="E1677" s="305">
        <v>45992</v>
      </c>
      <c r="F1677" s="302" t="s">
        <v>69</v>
      </c>
      <c r="G1677" s="302" t="s">
        <v>70</v>
      </c>
      <c r="H1677" s="302" t="s">
        <v>1565</v>
      </c>
      <c r="I1677" s="302" t="s">
        <v>337</v>
      </c>
      <c r="J1677" s="302">
        <v>135400</v>
      </c>
      <c r="K1677" s="302" t="s">
        <v>84</v>
      </c>
      <c r="L1677" s="302">
        <v>9793217</v>
      </c>
      <c r="M1677" s="302" t="s">
        <v>1606</v>
      </c>
      <c r="N1677" s="305">
        <v>35643</v>
      </c>
      <c r="O1677" s="305">
        <v>36100</v>
      </c>
      <c r="P1677" s="302" t="s">
        <v>1607</v>
      </c>
    </row>
    <row r="1678" spans="1:16">
      <c r="A1678" s="303">
        <v>0</v>
      </c>
      <c r="B1678" s="303">
        <v>0</v>
      </c>
      <c r="C1678" s="303">
        <v>0</v>
      </c>
      <c r="D1678" s="304">
        <f t="shared" si="26"/>
        <v>0</v>
      </c>
      <c r="E1678" s="305">
        <v>45992</v>
      </c>
      <c r="F1678" s="302" t="s">
        <v>69</v>
      </c>
      <c r="G1678" s="302" t="s">
        <v>70</v>
      </c>
      <c r="H1678" s="302" t="s">
        <v>1565</v>
      </c>
      <c r="I1678" s="302" t="s">
        <v>337</v>
      </c>
      <c r="J1678" s="302">
        <v>135400</v>
      </c>
      <c r="K1678" s="302" t="s">
        <v>84</v>
      </c>
      <c r="L1678" s="302">
        <v>9792878</v>
      </c>
      <c r="M1678" s="302" t="s">
        <v>1608</v>
      </c>
      <c r="N1678" s="305">
        <v>35642</v>
      </c>
      <c r="O1678" s="305">
        <v>36100</v>
      </c>
      <c r="P1678" s="302" t="s">
        <v>1609</v>
      </c>
    </row>
    <row r="1679" spans="1:16">
      <c r="A1679" s="303">
        <v>0</v>
      </c>
      <c r="B1679" s="303">
        <v>0</v>
      </c>
      <c r="C1679" s="303">
        <v>0</v>
      </c>
      <c r="D1679" s="304">
        <f t="shared" si="26"/>
        <v>0</v>
      </c>
      <c r="E1679" s="305">
        <v>45992</v>
      </c>
      <c r="F1679" s="302" t="s">
        <v>69</v>
      </c>
      <c r="G1679" s="302" t="s">
        <v>70</v>
      </c>
      <c r="H1679" s="302" t="s">
        <v>1565</v>
      </c>
      <c r="I1679" s="302" t="s">
        <v>337</v>
      </c>
      <c r="J1679" s="302">
        <v>135400</v>
      </c>
      <c r="K1679" s="302" t="s">
        <v>84</v>
      </c>
      <c r="L1679" s="302">
        <v>9878592</v>
      </c>
      <c r="M1679" s="302" t="s">
        <v>1610</v>
      </c>
      <c r="N1679" s="305">
        <v>35642</v>
      </c>
      <c r="O1679" s="305">
        <v>36404</v>
      </c>
      <c r="P1679" s="302" t="s">
        <v>1611</v>
      </c>
    </row>
    <row r="1680" spans="1:16">
      <c r="A1680" s="303">
        <v>0</v>
      </c>
      <c r="B1680" s="303">
        <v>0</v>
      </c>
      <c r="C1680" s="303">
        <v>0</v>
      </c>
      <c r="D1680" s="304">
        <f t="shared" si="26"/>
        <v>0</v>
      </c>
      <c r="E1680" s="305">
        <v>45992</v>
      </c>
      <c r="F1680" s="302" t="s">
        <v>69</v>
      </c>
      <c r="G1680" s="302" t="s">
        <v>70</v>
      </c>
      <c r="H1680" s="302" t="s">
        <v>1565</v>
      </c>
      <c r="I1680" s="302" t="s">
        <v>337</v>
      </c>
      <c r="J1680" s="302">
        <v>135400</v>
      </c>
      <c r="K1680" s="302" t="s">
        <v>84</v>
      </c>
      <c r="L1680" s="302">
        <v>9793173</v>
      </c>
      <c r="M1680" s="302" t="s">
        <v>1614</v>
      </c>
      <c r="N1680" s="305">
        <v>35780</v>
      </c>
      <c r="O1680" s="305">
        <v>36100</v>
      </c>
      <c r="P1680" s="302" t="s">
        <v>1615</v>
      </c>
    </row>
    <row r="1681" spans="1:16">
      <c r="A1681" s="303">
        <v>0</v>
      </c>
      <c r="B1681" s="303">
        <v>0</v>
      </c>
      <c r="C1681" s="303">
        <v>0</v>
      </c>
      <c r="D1681" s="304">
        <f t="shared" si="26"/>
        <v>0</v>
      </c>
      <c r="E1681" s="305">
        <v>45992</v>
      </c>
      <c r="F1681" s="302" t="s">
        <v>69</v>
      </c>
      <c r="G1681" s="302" t="s">
        <v>70</v>
      </c>
      <c r="H1681" s="302" t="s">
        <v>1565</v>
      </c>
      <c r="I1681" s="302" t="s">
        <v>337</v>
      </c>
      <c r="J1681" s="302">
        <v>135500</v>
      </c>
      <c r="K1681" s="302" t="s">
        <v>128</v>
      </c>
      <c r="L1681" s="302">
        <v>13044193</v>
      </c>
      <c r="M1681" s="302" t="s">
        <v>1153</v>
      </c>
      <c r="N1681" s="305">
        <v>41974</v>
      </c>
      <c r="O1681" s="305">
        <v>41640</v>
      </c>
      <c r="P1681" s="302" t="s">
        <v>1154</v>
      </c>
    </row>
    <row r="1682" spans="1:16">
      <c r="A1682" s="303">
        <v>0</v>
      </c>
      <c r="B1682" s="303">
        <v>0</v>
      </c>
      <c r="C1682" s="303">
        <v>0</v>
      </c>
      <c r="D1682" s="304">
        <f t="shared" si="26"/>
        <v>0</v>
      </c>
      <c r="E1682" s="305">
        <v>45992</v>
      </c>
      <c r="F1682" s="302" t="s">
        <v>69</v>
      </c>
      <c r="G1682" s="302" t="s">
        <v>70</v>
      </c>
      <c r="H1682" s="302" t="s">
        <v>1565</v>
      </c>
      <c r="I1682" s="302" t="s">
        <v>337</v>
      </c>
      <c r="J1682" s="302">
        <v>135500</v>
      </c>
      <c r="K1682" s="302" t="s">
        <v>84</v>
      </c>
      <c r="L1682" s="302">
        <v>9792877</v>
      </c>
      <c r="M1682" s="302" t="s">
        <v>1608</v>
      </c>
      <c r="N1682" s="305">
        <v>35642</v>
      </c>
      <c r="O1682" s="305">
        <v>36100</v>
      </c>
      <c r="P1682" s="302" t="s">
        <v>1609</v>
      </c>
    </row>
    <row r="1683" spans="1:16">
      <c r="A1683" s="303">
        <v>0</v>
      </c>
      <c r="B1683" s="303">
        <v>0</v>
      </c>
      <c r="C1683" s="303">
        <v>0</v>
      </c>
      <c r="D1683" s="304">
        <f t="shared" si="26"/>
        <v>0</v>
      </c>
      <c r="E1683" s="305">
        <v>45992</v>
      </c>
      <c r="F1683" s="302" t="s">
        <v>69</v>
      </c>
      <c r="G1683" s="302" t="s">
        <v>70</v>
      </c>
      <c r="H1683" s="302" t="s">
        <v>1565</v>
      </c>
      <c r="I1683" s="302" t="s">
        <v>337</v>
      </c>
      <c r="J1683" s="302">
        <v>135500</v>
      </c>
      <c r="K1683" s="302" t="s">
        <v>84</v>
      </c>
      <c r="L1683" s="302">
        <v>9792881</v>
      </c>
      <c r="M1683" s="302" t="s">
        <v>1604</v>
      </c>
      <c r="N1683" s="305">
        <v>35642</v>
      </c>
      <c r="O1683" s="305">
        <v>36100</v>
      </c>
      <c r="P1683" s="302" t="s">
        <v>1605</v>
      </c>
    </row>
    <row r="1684" spans="1:16">
      <c r="A1684" s="303">
        <v>0</v>
      </c>
      <c r="B1684" s="303">
        <v>0</v>
      </c>
      <c r="C1684" s="303">
        <v>0</v>
      </c>
      <c r="D1684" s="304">
        <f t="shared" si="26"/>
        <v>0</v>
      </c>
      <c r="E1684" s="305">
        <v>45992</v>
      </c>
      <c r="F1684" s="302" t="s">
        <v>69</v>
      </c>
      <c r="G1684" s="302" t="s">
        <v>70</v>
      </c>
      <c r="H1684" s="302" t="s">
        <v>1565</v>
      </c>
      <c r="I1684" s="302" t="s">
        <v>337</v>
      </c>
      <c r="J1684" s="302">
        <v>135500</v>
      </c>
      <c r="K1684" s="302" t="s">
        <v>84</v>
      </c>
      <c r="L1684" s="302">
        <v>40160659</v>
      </c>
      <c r="M1684" s="302" t="s">
        <v>3946</v>
      </c>
      <c r="N1684" s="305">
        <v>45622</v>
      </c>
      <c r="O1684" s="305">
        <v>45627</v>
      </c>
      <c r="P1684" s="302" t="s">
        <v>3947</v>
      </c>
    </row>
    <row r="1685" spans="1:16">
      <c r="A1685" s="303">
        <v>0</v>
      </c>
      <c r="B1685" s="303">
        <v>0</v>
      </c>
      <c r="C1685" s="303">
        <v>0</v>
      </c>
      <c r="D1685" s="304">
        <f t="shared" si="26"/>
        <v>0</v>
      </c>
      <c r="E1685" s="305">
        <v>45992</v>
      </c>
      <c r="F1685" s="302" t="s">
        <v>69</v>
      </c>
      <c r="G1685" s="302" t="s">
        <v>70</v>
      </c>
      <c r="H1685" s="302" t="s">
        <v>1565</v>
      </c>
      <c r="I1685" s="302" t="s">
        <v>337</v>
      </c>
      <c r="J1685" s="302">
        <v>135500</v>
      </c>
      <c r="K1685" s="302" t="s">
        <v>84</v>
      </c>
      <c r="L1685" s="302">
        <v>9793099</v>
      </c>
      <c r="M1685" s="302" t="s">
        <v>1610</v>
      </c>
      <c r="N1685" s="305">
        <v>35642</v>
      </c>
      <c r="O1685" s="305">
        <v>36100</v>
      </c>
      <c r="P1685" s="302" t="s">
        <v>1611</v>
      </c>
    </row>
    <row r="1686" spans="1:16">
      <c r="A1686" s="303">
        <v>0</v>
      </c>
      <c r="B1686" s="303">
        <v>0</v>
      </c>
      <c r="C1686" s="303">
        <v>0</v>
      </c>
      <c r="D1686" s="304">
        <f t="shared" si="26"/>
        <v>0</v>
      </c>
      <c r="E1686" s="305">
        <v>45992</v>
      </c>
      <c r="F1686" s="302" t="s">
        <v>69</v>
      </c>
      <c r="G1686" s="302" t="s">
        <v>70</v>
      </c>
      <c r="H1686" s="302" t="s">
        <v>1565</v>
      </c>
      <c r="I1686" s="302" t="s">
        <v>337</v>
      </c>
      <c r="J1686" s="302">
        <v>135500</v>
      </c>
      <c r="K1686" s="302" t="s">
        <v>84</v>
      </c>
      <c r="L1686" s="302">
        <v>36478264</v>
      </c>
      <c r="M1686" s="302" t="s">
        <v>916</v>
      </c>
      <c r="N1686" s="305">
        <v>44895</v>
      </c>
      <c r="O1686" s="305">
        <v>44896</v>
      </c>
      <c r="P1686" s="302" t="s">
        <v>917</v>
      </c>
    </row>
    <row r="1687" spans="1:16">
      <c r="A1687" s="303">
        <v>0</v>
      </c>
      <c r="B1687" s="303">
        <v>0</v>
      </c>
      <c r="C1687" s="303">
        <v>0</v>
      </c>
      <c r="D1687" s="304">
        <f t="shared" si="26"/>
        <v>0</v>
      </c>
      <c r="E1687" s="305">
        <v>45992</v>
      </c>
      <c r="F1687" s="302" t="s">
        <v>69</v>
      </c>
      <c r="G1687" s="302" t="s">
        <v>70</v>
      </c>
      <c r="H1687" s="302" t="s">
        <v>1565</v>
      </c>
      <c r="I1687" s="302" t="s">
        <v>337</v>
      </c>
      <c r="J1687" s="302">
        <v>135500</v>
      </c>
      <c r="K1687" s="302" t="s">
        <v>84</v>
      </c>
      <c r="L1687" s="302">
        <v>9793220</v>
      </c>
      <c r="M1687" s="302" t="s">
        <v>1616</v>
      </c>
      <c r="N1687" s="305">
        <v>35780</v>
      </c>
      <c r="O1687" s="305">
        <v>36100</v>
      </c>
      <c r="P1687" s="302" t="s">
        <v>1617</v>
      </c>
    </row>
    <row r="1688" spans="1:16">
      <c r="A1688" s="303">
        <v>0</v>
      </c>
      <c r="B1688" s="303">
        <v>0</v>
      </c>
      <c r="C1688" s="303">
        <v>0</v>
      </c>
      <c r="D1688" s="304">
        <f t="shared" si="26"/>
        <v>0</v>
      </c>
      <c r="E1688" s="305">
        <v>45992</v>
      </c>
      <c r="F1688" s="302" t="s">
        <v>69</v>
      </c>
      <c r="G1688" s="302" t="s">
        <v>70</v>
      </c>
      <c r="H1688" s="302" t="s">
        <v>1565</v>
      </c>
      <c r="I1688" s="302" t="s">
        <v>337</v>
      </c>
      <c r="J1688" s="302">
        <v>135500</v>
      </c>
      <c r="K1688" s="302" t="s">
        <v>84</v>
      </c>
      <c r="L1688" s="302">
        <v>30301200</v>
      </c>
      <c r="M1688" s="302" t="s">
        <v>1623</v>
      </c>
      <c r="N1688" s="305">
        <v>44105</v>
      </c>
      <c r="O1688" s="305">
        <v>44136</v>
      </c>
      <c r="P1688" s="302" t="s">
        <v>893</v>
      </c>
    </row>
    <row r="1689" spans="1:16">
      <c r="A1689" s="303">
        <v>0</v>
      </c>
      <c r="B1689" s="303">
        <v>0</v>
      </c>
      <c r="C1689" s="303">
        <v>0</v>
      </c>
      <c r="D1689" s="304">
        <f t="shared" si="26"/>
        <v>0</v>
      </c>
      <c r="E1689" s="305">
        <v>45992</v>
      </c>
      <c r="F1689" s="302" t="s">
        <v>69</v>
      </c>
      <c r="G1689" s="302" t="s">
        <v>70</v>
      </c>
      <c r="H1689" s="302" t="s">
        <v>1565</v>
      </c>
      <c r="I1689" s="302" t="s">
        <v>337</v>
      </c>
      <c r="J1689" s="302">
        <v>135500</v>
      </c>
      <c r="K1689" s="302" t="s">
        <v>84</v>
      </c>
      <c r="L1689" s="302">
        <v>9793172</v>
      </c>
      <c r="M1689" s="302" t="s">
        <v>1614</v>
      </c>
      <c r="N1689" s="305">
        <v>35780</v>
      </c>
      <c r="O1689" s="305">
        <v>36100</v>
      </c>
      <c r="P1689" s="302" t="s">
        <v>1615</v>
      </c>
    </row>
    <row r="1690" spans="1:16">
      <c r="A1690" s="303">
        <v>0</v>
      </c>
      <c r="B1690" s="303">
        <v>0</v>
      </c>
      <c r="C1690" s="303">
        <v>0</v>
      </c>
      <c r="D1690" s="304">
        <f t="shared" si="26"/>
        <v>0</v>
      </c>
      <c r="E1690" s="305">
        <v>45992</v>
      </c>
      <c r="F1690" s="302" t="s">
        <v>69</v>
      </c>
      <c r="G1690" s="302" t="s">
        <v>70</v>
      </c>
      <c r="H1690" s="302" t="s">
        <v>1565</v>
      </c>
      <c r="I1690" s="302" t="s">
        <v>337</v>
      </c>
      <c r="J1690" s="302">
        <v>135500</v>
      </c>
      <c r="K1690" s="302" t="s">
        <v>84</v>
      </c>
      <c r="L1690" s="302">
        <v>21522716</v>
      </c>
      <c r="M1690" s="302" t="s">
        <v>1618</v>
      </c>
      <c r="N1690" s="305">
        <v>43115</v>
      </c>
      <c r="O1690" s="305">
        <v>43252</v>
      </c>
      <c r="P1690" s="302" t="s">
        <v>1619</v>
      </c>
    </row>
    <row r="1691" spans="1:16">
      <c r="A1691" s="303">
        <v>0</v>
      </c>
      <c r="B1691" s="303">
        <v>0</v>
      </c>
      <c r="C1691" s="303">
        <v>0</v>
      </c>
      <c r="D1691" s="304">
        <f t="shared" si="26"/>
        <v>0</v>
      </c>
      <c r="E1691" s="305">
        <v>45992</v>
      </c>
      <c r="F1691" s="302" t="s">
        <v>69</v>
      </c>
      <c r="G1691" s="302" t="s">
        <v>70</v>
      </c>
      <c r="H1691" s="302" t="s">
        <v>1565</v>
      </c>
      <c r="I1691" s="302" t="s">
        <v>337</v>
      </c>
      <c r="J1691" s="302">
        <v>135500</v>
      </c>
      <c r="K1691" s="302" t="s">
        <v>84</v>
      </c>
      <c r="L1691" s="302">
        <v>30142370</v>
      </c>
      <c r="M1691" s="302" t="s">
        <v>1623</v>
      </c>
      <c r="N1691" s="305">
        <v>44105</v>
      </c>
      <c r="O1691" s="305">
        <v>44105</v>
      </c>
      <c r="P1691" s="302" t="s">
        <v>893</v>
      </c>
    </row>
    <row r="1692" spans="1:16">
      <c r="A1692" s="303">
        <v>0</v>
      </c>
      <c r="B1692" s="303">
        <v>0</v>
      </c>
      <c r="C1692" s="303">
        <v>0</v>
      </c>
      <c r="D1692" s="304">
        <f t="shared" si="26"/>
        <v>0</v>
      </c>
      <c r="E1692" s="305">
        <v>45992</v>
      </c>
      <c r="F1692" s="302" t="s">
        <v>69</v>
      </c>
      <c r="G1692" s="302" t="s">
        <v>70</v>
      </c>
      <c r="H1692" s="302" t="s">
        <v>1565</v>
      </c>
      <c r="I1692" s="302" t="s">
        <v>337</v>
      </c>
      <c r="J1692" s="302">
        <v>135500</v>
      </c>
      <c r="K1692" s="302" t="s">
        <v>84</v>
      </c>
      <c r="L1692" s="302">
        <v>40471792</v>
      </c>
      <c r="M1692" s="302" t="s">
        <v>3946</v>
      </c>
      <c r="N1692" s="305">
        <v>45622</v>
      </c>
      <c r="O1692" s="305">
        <v>45658</v>
      </c>
      <c r="P1692" s="302" t="s">
        <v>3947</v>
      </c>
    </row>
    <row r="1693" spans="1:16">
      <c r="A1693" s="303">
        <v>0</v>
      </c>
      <c r="B1693" s="303">
        <v>0</v>
      </c>
      <c r="C1693" s="303">
        <v>0</v>
      </c>
      <c r="D1693" s="304">
        <f t="shared" si="26"/>
        <v>0</v>
      </c>
      <c r="E1693" s="305">
        <v>45992</v>
      </c>
      <c r="F1693" s="302" t="s">
        <v>69</v>
      </c>
      <c r="G1693" s="302" t="s">
        <v>70</v>
      </c>
      <c r="H1693" s="302" t="s">
        <v>1565</v>
      </c>
      <c r="I1693" s="302" t="s">
        <v>337</v>
      </c>
      <c r="J1693" s="302">
        <v>135500</v>
      </c>
      <c r="K1693" s="302" t="s">
        <v>84</v>
      </c>
      <c r="L1693" s="302">
        <v>18861041</v>
      </c>
      <c r="M1693" s="302" t="s">
        <v>1620</v>
      </c>
      <c r="N1693" s="305">
        <v>42737</v>
      </c>
      <c r="O1693" s="305">
        <v>42795</v>
      </c>
      <c r="P1693" s="302" t="s">
        <v>1046</v>
      </c>
    </row>
    <row r="1694" spans="1:16">
      <c r="A1694" s="303">
        <v>0</v>
      </c>
      <c r="B1694" s="303">
        <v>0</v>
      </c>
      <c r="C1694" s="303">
        <v>0</v>
      </c>
      <c r="D1694" s="304">
        <f t="shared" si="26"/>
        <v>0</v>
      </c>
      <c r="E1694" s="305">
        <v>45992</v>
      </c>
      <c r="F1694" s="302" t="s">
        <v>69</v>
      </c>
      <c r="G1694" s="302" t="s">
        <v>70</v>
      </c>
      <c r="H1694" s="302" t="s">
        <v>1565</v>
      </c>
      <c r="I1694" s="302" t="s">
        <v>337</v>
      </c>
      <c r="J1694" s="302">
        <v>135500</v>
      </c>
      <c r="K1694" s="302" t="s">
        <v>84</v>
      </c>
      <c r="L1694" s="302">
        <v>20969820</v>
      </c>
      <c r="M1694" s="302" t="s">
        <v>1618</v>
      </c>
      <c r="N1694" s="305">
        <v>43115</v>
      </c>
      <c r="O1694" s="305">
        <v>43101</v>
      </c>
      <c r="P1694" s="302" t="s">
        <v>1619</v>
      </c>
    </row>
    <row r="1695" spans="1:16">
      <c r="A1695" s="303">
        <v>0</v>
      </c>
      <c r="B1695" s="303">
        <v>0</v>
      </c>
      <c r="C1695" s="303">
        <v>0</v>
      </c>
      <c r="D1695" s="304">
        <f t="shared" si="26"/>
        <v>0</v>
      </c>
      <c r="E1695" s="305">
        <v>45992</v>
      </c>
      <c r="F1695" s="302" t="s">
        <v>69</v>
      </c>
      <c r="G1695" s="302" t="s">
        <v>70</v>
      </c>
      <c r="H1695" s="302" t="s">
        <v>1565</v>
      </c>
      <c r="I1695" s="302" t="s">
        <v>337</v>
      </c>
      <c r="J1695" s="302">
        <v>135500</v>
      </c>
      <c r="K1695" s="302" t="s">
        <v>84</v>
      </c>
      <c r="L1695" s="302">
        <v>9878595</v>
      </c>
      <c r="M1695" s="302" t="s">
        <v>1610</v>
      </c>
      <c r="N1695" s="305">
        <v>35642</v>
      </c>
      <c r="O1695" s="305">
        <v>36404</v>
      </c>
      <c r="P1695" s="302" t="s">
        <v>1611</v>
      </c>
    </row>
    <row r="1696" spans="1:16">
      <c r="A1696" s="303">
        <v>0</v>
      </c>
      <c r="B1696" s="303">
        <v>0</v>
      </c>
      <c r="C1696" s="303">
        <v>0</v>
      </c>
      <c r="D1696" s="304">
        <f t="shared" si="26"/>
        <v>0</v>
      </c>
      <c r="E1696" s="305">
        <v>45992</v>
      </c>
      <c r="F1696" s="302" t="s">
        <v>69</v>
      </c>
      <c r="G1696" s="302" t="s">
        <v>70</v>
      </c>
      <c r="H1696" s="302" t="s">
        <v>1565</v>
      </c>
      <c r="I1696" s="302" t="s">
        <v>337</v>
      </c>
      <c r="J1696" s="302">
        <v>135500</v>
      </c>
      <c r="K1696" s="302" t="s">
        <v>84</v>
      </c>
      <c r="L1696" s="302">
        <v>9793216</v>
      </c>
      <c r="M1696" s="302" t="s">
        <v>1606</v>
      </c>
      <c r="N1696" s="305">
        <v>35643</v>
      </c>
      <c r="O1696" s="305">
        <v>36100</v>
      </c>
      <c r="P1696" s="302" t="s">
        <v>1607</v>
      </c>
    </row>
    <row r="1697" spans="1:16">
      <c r="A1697" s="303">
        <v>0</v>
      </c>
      <c r="B1697" s="303">
        <v>0</v>
      </c>
      <c r="C1697" s="303">
        <v>0</v>
      </c>
      <c r="D1697" s="304">
        <f t="shared" si="26"/>
        <v>0</v>
      </c>
      <c r="E1697" s="305">
        <v>45992</v>
      </c>
      <c r="F1697" s="302" t="s">
        <v>69</v>
      </c>
      <c r="G1697" s="302" t="s">
        <v>70</v>
      </c>
      <c r="H1697" s="302" t="s">
        <v>1565</v>
      </c>
      <c r="I1697" s="302" t="s">
        <v>337</v>
      </c>
      <c r="J1697" s="302">
        <v>135500</v>
      </c>
      <c r="K1697" s="302" t="s">
        <v>84</v>
      </c>
      <c r="L1697" s="302">
        <v>9792858</v>
      </c>
      <c r="M1697" s="302" t="s">
        <v>1612</v>
      </c>
      <c r="N1697" s="305">
        <v>34607</v>
      </c>
      <c r="O1697" s="305">
        <v>36100</v>
      </c>
      <c r="P1697" s="302" t="s">
        <v>1613</v>
      </c>
    </row>
    <row r="1698" spans="1:16">
      <c r="A1698" s="303">
        <v>0</v>
      </c>
      <c r="B1698" s="303">
        <v>0</v>
      </c>
      <c r="C1698" s="303">
        <v>0</v>
      </c>
      <c r="D1698" s="304">
        <f t="shared" si="26"/>
        <v>0</v>
      </c>
      <c r="E1698" s="305">
        <v>45992</v>
      </c>
      <c r="F1698" s="302" t="s">
        <v>69</v>
      </c>
      <c r="G1698" s="302" t="s">
        <v>70</v>
      </c>
      <c r="H1698" s="302" t="s">
        <v>1565</v>
      </c>
      <c r="I1698" s="302" t="s">
        <v>337</v>
      </c>
      <c r="J1698" s="302">
        <v>135500</v>
      </c>
      <c r="K1698" s="302" t="s">
        <v>84</v>
      </c>
      <c r="L1698" s="302">
        <v>9877852</v>
      </c>
      <c r="M1698" s="302" t="s">
        <v>1608</v>
      </c>
      <c r="N1698" s="305">
        <v>35642</v>
      </c>
      <c r="O1698" s="305">
        <v>36312</v>
      </c>
      <c r="P1698" s="302" t="s">
        <v>1609</v>
      </c>
    </row>
    <row r="1699" spans="1:16">
      <c r="A1699" s="303">
        <v>0</v>
      </c>
      <c r="B1699" s="303">
        <v>0</v>
      </c>
      <c r="C1699" s="303">
        <v>0</v>
      </c>
      <c r="D1699" s="304">
        <f t="shared" si="26"/>
        <v>0</v>
      </c>
      <c r="E1699" s="305">
        <v>45992</v>
      </c>
      <c r="F1699" s="302" t="s">
        <v>69</v>
      </c>
      <c r="G1699" s="302" t="s">
        <v>70</v>
      </c>
      <c r="H1699" s="302" t="s">
        <v>1565</v>
      </c>
      <c r="I1699" s="302" t="s">
        <v>337</v>
      </c>
      <c r="J1699" s="302">
        <v>135500</v>
      </c>
      <c r="K1699" s="302" t="s">
        <v>84</v>
      </c>
      <c r="L1699" s="302">
        <v>9876587</v>
      </c>
      <c r="M1699" s="302" t="s">
        <v>1604</v>
      </c>
      <c r="N1699" s="305">
        <v>35642</v>
      </c>
      <c r="O1699" s="305">
        <v>36220</v>
      </c>
      <c r="P1699" s="302" t="s">
        <v>1605</v>
      </c>
    </row>
    <row r="1700" spans="1:16">
      <c r="A1700" s="303">
        <v>0</v>
      </c>
      <c r="B1700" s="303">
        <v>0</v>
      </c>
      <c r="C1700" s="303">
        <v>0</v>
      </c>
      <c r="D1700" s="304">
        <f t="shared" si="26"/>
        <v>0</v>
      </c>
      <c r="E1700" s="305">
        <v>45992</v>
      </c>
      <c r="F1700" s="302" t="s">
        <v>69</v>
      </c>
      <c r="G1700" s="302" t="s">
        <v>70</v>
      </c>
      <c r="H1700" s="302" t="s">
        <v>1565</v>
      </c>
      <c r="I1700" s="302" t="s">
        <v>337</v>
      </c>
      <c r="J1700" s="302">
        <v>135500</v>
      </c>
      <c r="K1700" s="302" t="s">
        <v>84</v>
      </c>
      <c r="L1700" s="302">
        <v>27641539</v>
      </c>
      <c r="M1700" s="302" t="s">
        <v>1618</v>
      </c>
      <c r="N1700" s="305">
        <v>43115</v>
      </c>
      <c r="O1700" s="305">
        <v>43678</v>
      </c>
      <c r="P1700" s="302" t="s">
        <v>1619</v>
      </c>
    </row>
    <row r="1701" spans="1:16">
      <c r="A1701" s="303">
        <v>0</v>
      </c>
      <c r="B1701" s="303">
        <v>0</v>
      </c>
      <c r="C1701" s="303">
        <v>0</v>
      </c>
      <c r="D1701" s="304">
        <f t="shared" si="26"/>
        <v>0</v>
      </c>
      <c r="E1701" s="305">
        <v>45992</v>
      </c>
      <c r="F1701" s="302" t="s">
        <v>69</v>
      </c>
      <c r="G1701" s="302" t="s">
        <v>70</v>
      </c>
      <c r="H1701" s="302" t="s">
        <v>1565</v>
      </c>
      <c r="I1701" s="302" t="s">
        <v>337</v>
      </c>
      <c r="J1701" s="302">
        <v>135500</v>
      </c>
      <c r="K1701" s="302" t="s">
        <v>84</v>
      </c>
      <c r="L1701" s="302">
        <v>12954320</v>
      </c>
      <c r="M1701" s="302" t="s">
        <v>1624</v>
      </c>
      <c r="N1701" s="305">
        <v>41974</v>
      </c>
      <c r="O1701" s="305">
        <v>41974</v>
      </c>
      <c r="P1701" s="302" t="s">
        <v>1154</v>
      </c>
    </row>
    <row r="1702" spans="1:16">
      <c r="A1702" s="303">
        <v>0</v>
      </c>
      <c r="B1702" s="303">
        <v>0</v>
      </c>
      <c r="C1702" s="303">
        <v>0</v>
      </c>
      <c r="D1702" s="304">
        <f t="shared" si="26"/>
        <v>0</v>
      </c>
      <c r="E1702" s="305">
        <v>45992</v>
      </c>
      <c r="F1702" s="302" t="s">
        <v>69</v>
      </c>
      <c r="G1702" s="302" t="s">
        <v>70</v>
      </c>
      <c r="H1702" s="302" t="s">
        <v>1565</v>
      </c>
      <c r="I1702" s="302" t="s">
        <v>337</v>
      </c>
      <c r="J1702" s="302">
        <v>135500</v>
      </c>
      <c r="K1702" s="302" t="s">
        <v>84</v>
      </c>
      <c r="L1702" s="302">
        <v>18840100</v>
      </c>
      <c r="M1702" s="302" t="s">
        <v>1620</v>
      </c>
      <c r="N1702" s="305">
        <v>42737</v>
      </c>
      <c r="O1702" s="305">
        <v>42795</v>
      </c>
      <c r="P1702" s="302" t="s">
        <v>1046</v>
      </c>
    </row>
    <row r="1703" spans="1:16">
      <c r="A1703" s="303">
        <v>0</v>
      </c>
      <c r="B1703" s="303">
        <v>0</v>
      </c>
      <c r="C1703" s="303">
        <v>0</v>
      </c>
      <c r="D1703" s="304">
        <f t="shared" si="26"/>
        <v>0</v>
      </c>
      <c r="E1703" s="305">
        <v>45992</v>
      </c>
      <c r="F1703" s="302" t="s">
        <v>69</v>
      </c>
      <c r="G1703" s="302" t="s">
        <v>70</v>
      </c>
      <c r="H1703" s="302" t="s">
        <v>1565</v>
      </c>
      <c r="I1703" s="302" t="s">
        <v>337</v>
      </c>
      <c r="J1703" s="302">
        <v>135500</v>
      </c>
      <c r="K1703" s="302" t="s">
        <v>84</v>
      </c>
      <c r="L1703" s="302">
        <v>13207823</v>
      </c>
      <c r="M1703" s="302" t="s">
        <v>1621</v>
      </c>
      <c r="N1703" s="305">
        <v>42035</v>
      </c>
      <c r="O1703" s="305">
        <v>42095</v>
      </c>
      <c r="P1703" s="302" t="s">
        <v>1622</v>
      </c>
    </row>
    <row r="1704" spans="1:16">
      <c r="A1704" s="303">
        <v>0</v>
      </c>
      <c r="B1704" s="303">
        <v>0</v>
      </c>
      <c r="C1704" s="303">
        <v>0</v>
      </c>
      <c r="D1704" s="304">
        <f t="shared" si="26"/>
        <v>0</v>
      </c>
      <c r="E1704" s="305">
        <v>45992</v>
      </c>
      <c r="F1704" s="302" t="s">
        <v>69</v>
      </c>
      <c r="G1704" s="302" t="s">
        <v>70</v>
      </c>
      <c r="H1704" s="302" t="s">
        <v>1565</v>
      </c>
      <c r="I1704" s="302" t="s">
        <v>337</v>
      </c>
      <c r="J1704" s="302">
        <v>135500</v>
      </c>
      <c r="K1704" s="302" t="s">
        <v>84</v>
      </c>
      <c r="L1704" s="302">
        <v>13074889</v>
      </c>
      <c r="M1704" s="302" t="s">
        <v>1621</v>
      </c>
      <c r="N1704" s="305">
        <v>42035</v>
      </c>
      <c r="O1704" s="305">
        <v>42036</v>
      </c>
      <c r="P1704" s="302" t="s">
        <v>1622</v>
      </c>
    </row>
    <row r="1705" spans="1:16">
      <c r="A1705" s="303">
        <v>0</v>
      </c>
      <c r="B1705" s="303">
        <v>0</v>
      </c>
      <c r="C1705" s="303">
        <v>0</v>
      </c>
      <c r="D1705" s="304">
        <f t="shared" si="26"/>
        <v>0</v>
      </c>
      <c r="E1705" s="305">
        <v>45992</v>
      </c>
      <c r="F1705" s="302" t="s">
        <v>69</v>
      </c>
      <c r="G1705" s="302" t="s">
        <v>70</v>
      </c>
      <c r="H1705" s="302" t="s">
        <v>1565</v>
      </c>
      <c r="I1705" s="302" t="s">
        <v>337</v>
      </c>
      <c r="J1705" s="302">
        <v>135500</v>
      </c>
      <c r="K1705" s="302" t="s">
        <v>84</v>
      </c>
      <c r="L1705" s="302">
        <v>20136283</v>
      </c>
      <c r="M1705" s="302" t="s">
        <v>1620</v>
      </c>
      <c r="N1705" s="305">
        <v>42737</v>
      </c>
      <c r="O1705" s="305">
        <v>42917</v>
      </c>
      <c r="P1705" s="302" t="s">
        <v>1046</v>
      </c>
    </row>
    <row r="1706" spans="1:16">
      <c r="A1706" s="303">
        <v>0</v>
      </c>
      <c r="B1706" s="303">
        <v>0</v>
      </c>
      <c r="C1706" s="303">
        <v>0</v>
      </c>
      <c r="D1706" s="304">
        <f t="shared" si="26"/>
        <v>0</v>
      </c>
      <c r="E1706" s="305">
        <v>45992</v>
      </c>
      <c r="F1706" s="302" t="s">
        <v>69</v>
      </c>
      <c r="G1706" s="302" t="s">
        <v>70</v>
      </c>
      <c r="H1706" s="302" t="s">
        <v>1565</v>
      </c>
      <c r="I1706" s="302" t="s">
        <v>337</v>
      </c>
      <c r="J1706" s="302">
        <v>135500</v>
      </c>
      <c r="K1706" s="302" t="s">
        <v>112</v>
      </c>
      <c r="L1706" s="302">
        <v>20199432</v>
      </c>
      <c r="M1706" s="302" t="s">
        <v>1022</v>
      </c>
      <c r="N1706" s="305">
        <v>42737</v>
      </c>
      <c r="O1706" s="305">
        <v>42795</v>
      </c>
      <c r="P1706" s="302" t="s">
        <v>1046</v>
      </c>
    </row>
    <row r="1707" spans="1:16">
      <c r="A1707" s="303">
        <v>0</v>
      </c>
      <c r="B1707" s="303">
        <v>0</v>
      </c>
      <c r="C1707" s="303">
        <v>0</v>
      </c>
      <c r="D1707" s="304">
        <f t="shared" si="26"/>
        <v>0</v>
      </c>
      <c r="E1707" s="305">
        <v>45992</v>
      </c>
      <c r="F1707" s="302" t="s">
        <v>69</v>
      </c>
      <c r="G1707" s="302" t="s">
        <v>70</v>
      </c>
      <c r="H1707" s="302" t="s">
        <v>1565</v>
      </c>
      <c r="I1707" s="302" t="s">
        <v>337</v>
      </c>
      <c r="J1707" s="302">
        <v>135600</v>
      </c>
      <c r="K1707" s="302" t="s">
        <v>84</v>
      </c>
      <c r="L1707" s="302">
        <v>9792857</v>
      </c>
      <c r="M1707" s="302" t="s">
        <v>1612</v>
      </c>
      <c r="N1707" s="305">
        <v>34607</v>
      </c>
      <c r="O1707" s="305">
        <v>36100</v>
      </c>
      <c r="P1707" s="302" t="s">
        <v>1613</v>
      </c>
    </row>
    <row r="1708" spans="1:16">
      <c r="A1708" s="303">
        <v>0</v>
      </c>
      <c r="B1708" s="303">
        <v>0</v>
      </c>
      <c r="C1708" s="303">
        <v>0</v>
      </c>
      <c r="D1708" s="304">
        <f t="shared" si="26"/>
        <v>0</v>
      </c>
      <c r="E1708" s="305">
        <v>45992</v>
      </c>
      <c r="F1708" s="302" t="s">
        <v>69</v>
      </c>
      <c r="G1708" s="302" t="s">
        <v>70</v>
      </c>
      <c r="H1708" s="302" t="s">
        <v>1565</v>
      </c>
      <c r="I1708" s="302" t="s">
        <v>337</v>
      </c>
      <c r="J1708" s="302">
        <v>135600</v>
      </c>
      <c r="K1708" s="302" t="s">
        <v>84</v>
      </c>
      <c r="L1708" s="302">
        <v>9793215</v>
      </c>
      <c r="M1708" s="302" t="s">
        <v>1606</v>
      </c>
      <c r="N1708" s="305">
        <v>35643</v>
      </c>
      <c r="O1708" s="305">
        <v>36100</v>
      </c>
      <c r="P1708" s="302" t="s">
        <v>1607</v>
      </c>
    </row>
    <row r="1709" spans="1:16">
      <c r="A1709" s="303">
        <v>0</v>
      </c>
      <c r="B1709" s="303">
        <v>0</v>
      </c>
      <c r="C1709" s="303">
        <v>0</v>
      </c>
      <c r="D1709" s="304">
        <f t="shared" si="26"/>
        <v>0</v>
      </c>
      <c r="E1709" s="305">
        <v>45992</v>
      </c>
      <c r="F1709" s="302" t="s">
        <v>69</v>
      </c>
      <c r="G1709" s="302" t="s">
        <v>70</v>
      </c>
      <c r="H1709" s="302" t="s">
        <v>1565</v>
      </c>
      <c r="I1709" s="302" t="s">
        <v>337</v>
      </c>
      <c r="J1709" s="302">
        <v>135600</v>
      </c>
      <c r="K1709" s="302" t="s">
        <v>84</v>
      </c>
      <c r="L1709" s="302">
        <v>9792880</v>
      </c>
      <c r="M1709" s="302" t="s">
        <v>1604</v>
      </c>
      <c r="N1709" s="305">
        <v>35642</v>
      </c>
      <c r="O1709" s="305">
        <v>36100</v>
      </c>
      <c r="P1709" s="302" t="s">
        <v>1605</v>
      </c>
    </row>
    <row r="1710" spans="1:16">
      <c r="A1710" s="303">
        <v>0</v>
      </c>
      <c r="B1710" s="303">
        <v>0</v>
      </c>
      <c r="C1710" s="303">
        <v>0</v>
      </c>
      <c r="D1710" s="304">
        <f t="shared" si="26"/>
        <v>0</v>
      </c>
      <c r="E1710" s="305">
        <v>45992</v>
      </c>
      <c r="F1710" s="302" t="s">
        <v>69</v>
      </c>
      <c r="G1710" s="302" t="s">
        <v>70</v>
      </c>
      <c r="H1710" s="302" t="s">
        <v>1565</v>
      </c>
      <c r="I1710" s="302" t="s">
        <v>337</v>
      </c>
      <c r="J1710" s="302">
        <v>135600</v>
      </c>
      <c r="K1710" s="302" t="s">
        <v>84</v>
      </c>
      <c r="L1710" s="302">
        <v>9793171</v>
      </c>
      <c r="M1710" s="302" t="s">
        <v>1614</v>
      </c>
      <c r="N1710" s="305">
        <v>35780</v>
      </c>
      <c r="O1710" s="305">
        <v>36100</v>
      </c>
      <c r="P1710" s="302" t="s">
        <v>1615</v>
      </c>
    </row>
    <row r="1711" spans="1:16">
      <c r="A1711" s="303">
        <v>0</v>
      </c>
      <c r="B1711" s="303">
        <v>0</v>
      </c>
      <c r="C1711" s="303">
        <v>0</v>
      </c>
      <c r="D1711" s="304">
        <f t="shared" si="26"/>
        <v>0</v>
      </c>
      <c r="E1711" s="305">
        <v>45992</v>
      </c>
      <c r="F1711" s="302" t="s">
        <v>69</v>
      </c>
      <c r="G1711" s="302" t="s">
        <v>70</v>
      </c>
      <c r="H1711" s="302" t="s">
        <v>1565</v>
      </c>
      <c r="I1711" s="302" t="s">
        <v>337</v>
      </c>
      <c r="J1711" s="302">
        <v>135600</v>
      </c>
      <c r="K1711" s="302" t="s">
        <v>84</v>
      </c>
      <c r="L1711" s="302">
        <v>12279532</v>
      </c>
      <c r="M1711" s="302" t="s">
        <v>1627</v>
      </c>
      <c r="N1711" s="305">
        <v>41656</v>
      </c>
      <c r="O1711" s="305">
        <v>41640</v>
      </c>
      <c r="P1711" s="302" t="s">
        <v>1628</v>
      </c>
    </row>
    <row r="1712" spans="1:16">
      <c r="A1712" s="303">
        <v>0</v>
      </c>
      <c r="B1712" s="303">
        <v>0</v>
      </c>
      <c r="C1712" s="303">
        <v>0</v>
      </c>
      <c r="D1712" s="304">
        <f t="shared" si="26"/>
        <v>0</v>
      </c>
      <c r="E1712" s="305">
        <v>45992</v>
      </c>
      <c r="F1712" s="302" t="s">
        <v>69</v>
      </c>
      <c r="G1712" s="302" t="s">
        <v>70</v>
      </c>
      <c r="H1712" s="302" t="s">
        <v>1565</v>
      </c>
      <c r="I1712" s="302" t="s">
        <v>337</v>
      </c>
      <c r="J1712" s="302">
        <v>135600</v>
      </c>
      <c r="K1712" s="302" t="s">
        <v>84</v>
      </c>
      <c r="L1712" s="302">
        <v>19675711</v>
      </c>
      <c r="M1712" s="302" t="s">
        <v>1625</v>
      </c>
      <c r="N1712" s="305">
        <v>42816</v>
      </c>
      <c r="O1712" s="305">
        <v>42826</v>
      </c>
      <c r="P1712" s="302" t="s">
        <v>1626</v>
      </c>
    </row>
    <row r="1713" spans="1:16">
      <c r="A1713" s="303">
        <v>0</v>
      </c>
      <c r="B1713" s="303">
        <v>0</v>
      </c>
      <c r="C1713" s="303">
        <v>0</v>
      </c>
      <c r="D1713" s="304">
        <f t="shared" si="26"/>
        <v>0</v>
      </c>
      <c r="E1713" s="305">
        <v>45992</v>
      </c>
      <c r="F1713" s="302" t="s">
        <v>69</v>
      </c>
      <c r="G1713" s="302" t="s">
        <v>70</v>
      </c>
      <c r="H1713" s="302" t="s">
        <v>1565</v>
      </c>
      <c r="I1713" s="302" t="s">
        <v>337</v>
      </c>
      <c r="J1713" s="302">
        <v>135600</v>
      </c>
      <c r="K1713" s="302" t="s">
        <v>84</v>
      </c>
      <c r="L1713" s="302">
        <v>9793219</v>
      </c>
      <c r="M1713" s="302" t="s">
        <v>1616</v>
      </c>
      <c r="N1713" s="305">
        <v>35780</v>
      </c>
      <c r="O1713" s="305">
        <v>36100</v>
      </c>
      <c r="P1713" s="302" t="s">
        <v>1617</v>
      </c>
    </row>
    <row r="1714" spans="1:16">
      <c r="A1714" s="303">
        <v>0</v>
      </c>
      <c r="B1714" s="303">
        <v>0</v>
      </c>
      <c r="C1714" s="303">
        <v>0</v>
      </c>
      <c r="D1714" s="304">
        <f t="shared" si="26"/>
        <v>0</v>
      </c>
      <c r="E1714" s="305">
        <v>45992</v>
      </c>
      <c r="F1714" s="302" t="s">
        <v>69</v>
      </c>
      <c r="G1714" s="302" t="s">
        <v>70</v>
      </c>
      <c r="H1714" s="302" t="s">
        <v>1565</v>
      </c>
      <c r="I1714" s="302" t="s">
        <v>337</v>
      </c>
      <c r="J1714" s="302">
        <v>135600</v>
      </c>
      <c r="K1714" s="302" t="s">
        <v>84</v>
      </c>
      <c r="L1714" s="302">
        <v>9877851</v>
      </c>
      <c r="M1714" s="302" t="s">
        <v>1608</v>
      </c>
      <c r="N1714" s="305">
        <v>35642</v>
      </c>
      <c r="O1714" s="305">
        <v>36312</v>
      </c>
      <c r="P1714" s="302" t="s">
        <v>1609</v>
      </c>
    </row>
    <row r="1715" spans="1:16">
      <c r="A1715" s="303">
        <v>0</v>
      </c>
      <c r="B1715" s="303">
        <v>0</v>
      </c>
      <c r="C1715" s="303">
        <v>0</v>
      </c>
      <c r="D1715" s="304">
        <f t="shared" si="26"/>
        <v>0</v>
      </c>
      <c r="E1715" s="305">
        <v>45992</v>
      </c>
      <c r="F1715" s="302" t="s">
        <v>69</v>
      </c>
      <c r="G1715" s="302" t="s">
        <v>70</v>
      </c>
      <c r="H1715" s="302" t="s">
        <v>1565</v>
      </c>
      <c r="I1715" s="302" t="s">
        <v>337</v>
      </c>
      <c r="J1715" s="302">
        <v>135600</v>
      </c>
      <c r="K1715" s="302" t="s">
        <v>84</v>
      </c>
      <c r="L1715" s="302">
        <v>9792876</v>
      </c>
      <c r="M1715" s="302" t="s">
        <v>1608</v>
      </c>
      <c r="N1715" s="305">
        <v>35642</v>
      </c>
      <c r="O1715" s="305">
        <v>36100</v>
      </c>
      <c r="P1715" s="302" t="s">
        <v>1609</v>
      </c>
    </row>
    <row r="1716" spans="1:16">
      <c r="A1716" s="303">
        <v>0</v>
      </c>
      <c r="B1716" s="303">
        <v>0</v>
      </c>
      <c r="C1716" s="303">
        <v>0</v>
      </c>
      <c r="D1716" s="304">
        <f t="shared" si="26"/>
        <v>0</v>
      </c>
      <c r="E1716" s="305">
        <v>45992</v>
      </c>
      <c r="F1716" s="302" t="s">
        <v>69</v>
      </c>
      <c r="G1716" s="302" t="s">
        <v>70</v>
      </c>
      <c r="H1716" s="302" t="s">
        <v>1565</v>
      </c>
      <c r="I1716" s="302" t="s">
        <v>337</v>
      </c>
      <c r="J1716" s="302">
        <v>135600</v>
      </c>
      <c r="K1716" s="302" t="s">
        <v>84</v>
      </c>
      <c r="L1716" s="302">
        <v>9876586</v>
      </c>
      <c r="M1716" s="302" t="s">
        <v>1604</v>
      </c>
      <c r="N1716" s="305">
        <v>35642</v>
      </c>
      <c r="O1716" s="305">
        <v>36220</v>
      </c>
      <c r="P1716" s="302" t="s">
        <v>1605</v>
      </c>
    </row>
    <row r="1717" spans="1:16">
      <c r="A1717" s="303">
        <v>0</v>
      </c>
      <c r="B1717" s="303">
        <v>0</v>
      </c>
      <c r="C1717" s="303">
        <v>0</v>
      </c>
      <c r="D1717" s="304">
        <f t="shared" si="26"/>
        <v>0</v>
      </c>
      <c r="E1717" s="305">
        <v>45992</v>
      </c>
      <c r="F1717" s="302" t="s">
        <v>69</v>
      </c>
      <c r="G1717" s="302" t="s">
        <v>70</v>
      </c>
      <c r="H1717" s="302" t="s">
        <v>1565</v>
      </c>
      <c r="I1717" s="302" t="s">
        <v>337</v>
      </c>
      <c r="J1717" s="302">
        <v>135600</v>
      </c>
      <c r="K1717" s="302" t="s">
        <v>84</v>
      </c>
      <c r="L1717" s="302">
        <v>9878594</v>
      </c>
      <c r="M1717" s="302" t="s">
        <v>1610</v>
      </c>
      <c r="N1717" s="305">
        <v>35642</v>
      </c>
      <c r="O1717" s="305">
        <v>36404</v>
      </c>
      <c r="P1717" s="302" t="s">
        <v>1611</v>
      </c>
    </row>
    <row r="1718" spans="1:16">
      <c r="A1718" s="303">
        <v>0</v>
      </c>
      <c r="B1718" s="303">
        <v>0</v>
      </c>
      <c r="C1718" s="303">
        <v>0</v>
      </c>
      <c r="D1718" s="304">
        <f t="shared" si="26"/>
        <v>0</v>
      </c>
      <c r="E1718" s="305">
        <v>45992</v>
      </c>
      <c r="F1718" s="302" t="s">
        <v>69</v>
      </c>
      <c r="G1718" s="302" t="s">
        <v>70</v>
      </c>
      <c r="H1718" s="302" t="s">
        <v>1565</v>
      </c>
      <c r="I1718" s="302" t="s">
        <v>337</v>
      </c>
      <c r="J1718" s="302">
        <v>135600</v>
      </c>
      <c r="K1718" s="302" t="s">
        <v>84</v>
      </c>
      <c r="L1718" s="302">
        <v>12422968</v>
      </c>
      <c r="M1718" s="302" t="s">
        <v>1627</v>
      </c>
      <c r="N1718" s="305">
        <v>41656</v>
      </c>
      <c r="O1718" s="305">
        <v>41730</v>
      </c>
      <c r="P1718" s="302" t="s">
        <v>1628</v>
      </c>
    </row>
    <row r="1719" spans="1:16">
      <c r="A1719" s="303">
        <v>0</v>
      </c>
      <c r="B1719" s="303">
        <v>0</v>
      </c>
      <c r="C1719" s="303">
        <v>0</v>
      </c>
      <c r="D1719" s="304">
        <f t="shared" si="26"/>
        <v>0</v>
      </c>
      <c r="E1719" s="305">
        <v>45992</v>
      </c>
      <c r="F1719" s="302" t="s">
        <v>69</v>
      </c>
      <c r="G1719" s="302" t="s">
        <v>70</v>
      </c>
      <c r="H1719" s="302" t="s">
        <v>1565</v>
      </c>
      <c r="I1719" s="302" t="s">
        <v>337</v>
      </c>
      <c r="J1719" s="302">
        <v>135600</v>
      </c>
      <c r="K1719" s="302" t="s">
        <v>84</v>
      </c>
      <c r="L1719" s="302">
        <v>19675714</v>
      </c>
      <c r="M1719" s="302" t="s">
        <v>1629</v>
      </c>
      <c r="N1719" s="305">
        <v>42814</v>
      </c>
      <c r="O1719" s="305">
        <v>42826</v>
      </c>
      <c r="P1719" s="302" t="s">
        <v>1630</v>
      </c>
    </row>
    <row r="1720" spans="1:16">
      <c r="A1720" s="303">
        <v>0</v>
      </c>
      <c r="B1720" s="303">
        <v>0</v>
      </c>
      <c r="C1720" s="303">
        <v>0</v>
      </c>
      <c r="D1720" s="304">
        <f t="shared" si="26"/>
        <v>0</v>
      </c>
      <c r="E1720" s="305">
        <v>45992</v>
      </c>
      <c r="F1720" s="302" t="s">
        <v>69</v>
      </c>
      <c r="G1720" s="302" t="s">
        <v>70</v>
      </c>
      <c r="H1720" s="302" t="s">
        <v>1565</v>
      </c>
      <c r="I1720" s="302" t="s">
        <v>337</v>
      </c>
      <c r="J1720" s="302">
        <v>135600</v>
      </c>
      <c r="K1720" s="302" t="s">
        <v>84</v>
      </c>
      <c r="L1720" s="302">
        <v>9793134</v>
      </c>
      <c r="M1720" s="302" t="s">
        <v>1610</v>
      </c>
      <c r="N1720" s="305">
        <v>35642</v>
      </c>
      <c r="O1720" s="305">
        <v>36100</v>
      </c>
      <c r="P1720" s="302" t="s">
        <v>1611</v>
      </c>
    </row>
    <row r="1721" spans="1:16">
      <c r="A1721" s="303">
        <v>0</v>
      </c>
      <c r="B1721" s="303">
        <v>0</v>
      </c>
      <c r="C1721" s="303">
        <v>0</v>
      </c>
      <c r="D1721" s="304">
        <f t="shared" si="26"/>
        <v>0</v>
      </c>
      <c r="E1721" s="305">
        <v>45992</v>
      </c>
      <c r="F1721" s="302" t="s">
        <v>69</v>
      </c>
      <c r="G1721" s="302" t="s">
        <v>70</v>
      </c>
      <c r="H1721" s="302" t="s">
        <v>1565</v>
      </c>
      <c r="I1721" s="302" t="s">
        <v>337</v>
      </c>
      <c r="J1721" s="302">
        <v>135800</v>
      </c>
      <c r="K1721" s="302" t="s">
        <v>84</v>
      </c>
      <c r="L1721" s="302">
        <v>9876585</v>
      </c>
      <c r="M1721" s="302" t="s">
        <v>1604</v>
      </c>
      <c r="N1721" s="305">
        <v>35642</v>
      </c>
      <c r="O1721" s="305">
        <v>36220</v>
      </c>
      <c r="P1721" s="302" t="s">
        <v>1605</v>
      </c>
    </row>
    <row r="1722" spans="1:16">
      <c r="A1722" s="303">
        <v>0</v>
      </c>
      <c r="B1722" s="303">
        <v>0</v>
      </c>
      <c r="C1722" s="303">
        <v>0</v>
      </c>
      <c r="D1722" s="304">
        <f t="shared" si="26"/>
        <v>0</v>
      </c>
      <c r="E1722" s="305">
        <v>45992</v>
      </c>
      <c r="F1722" s="302" t="s">
        <v>69</v>
      </c>
      <c r="G1722" s="302" t="s">
        <v>70</v>
      </c>
      <c r="H1722" s="302" t="s">
        <v>1565</v>
      </c>
      <c r="I1722" s="302" t="s">
        <v>337</v>
      </c>
      <c r="J1722" s="302">
        <v>135800</v>
      </c>
      <c r="K1722" s="302" t="s">
        <v>84</v>
      </c>
      <c r="L1722" s="302">
        <v>9878593</v>
      </c>
      <c r="M1722" s="302" t="s">
        <v>1610</v>
      </c>
      <c r="N1722" s="305">
        <v>35642</v>
      </c>
      <c r="O1722" s="305">
        <v>36404</v>
      </c>
      <c r="P1722" s="302" t="s">
        <v>1611</v>
      </c>
    </row>
    <row r="1723" spans="1:16">
      <c r="A1723" s="303">
        <v>0</v>
      </c>
      <c r="B1723" s="303">
        <v>0</v>
      </c>
      <c r="C1723" s="303">
        <v>0</v>
      </c>
      <c r="D1723" s="304">
        <f t="shared" si="26"/>
        <v>0</v>
      </c>
      <c r="E1723" s="305">
        <v>45992</v>
      </c>
      <c r="F1723" s="302" t="s">
        <v>69</v>
      </c>
      <c r="G1723" s="302" t="s">
        <v>70</v>
      </c>
      <c r="H1723" s="302" t="s">
        <v>1565</v>
      </c>
      <c r="I1723" s="302" t="s">
        <v>337</v>
      </c>
      <c r="J1723" s="302">
        <v>135800</v>
      </c>
      <c r="K1723" s="302" t="s">
        <v>84</v>
      </c>
      <c r="L1723" s="302">
        <v>9792875</v>
      </c>
      <c r="M1723" s="302" t="s">
        <v>1608</v>
      </c>
      <c r="N1723" s="305">
        <v>35642</v>
      </c>
      <c r="O1723" s="305">
        <v>36100</v>
      </c>
      <c r="P1723" s="302" t="s">
        <v>1609</v>
      </c>
    </row>
    <row r="1724" spans="1:16">
      <c r="A1724" s="303">
        <v>0</v>
      </c>
      <c r="B1724" s="303">
        <v>0</v>
      </c>
      <c r="C1724" s="303">
        <v>0</v>
      </c>
      <c r="D1724" s="304">
        <f t="shared" si="26"/>
        <v>0</v>
      </c>
      <c r="E1724" s="305">
        <v>45992</v>
      </c>
      <c r="F1724" s="302" t="s">
        <v>69</v>
      </c>
      <c r="G1724" s="302" t="s">
        <v>70</v>
      </c>
      <c r="H1724" s="302" t="s">
        <v>1565</v>
      </c>
      <c r="I1724" s="302" t="s">
        <v>337</v>
      </c>
      <c r="J1724" s="302">
        <v>135800</v>
      </c>
      <c r="K1724" s="302" t="s">
        <v>84</v>
      </c>
      <c r="L1724" s="302">
        <v>9793133</v>
      </c>
      <c r="M1724" s="302" t="s">
        <v>1610</v>
      </c>
      <c r="N1724" s="305">
        <v>35642</v>
      </c>
      <c r="O1724" s="305">
        <v>36100</v>
      </c>
      <c r="P1724" s="302" t="s">
        <v>1611</v>
      </c>
    </row>
    <row r="1725" spans="1:16">
      <c r="A1725" s="303">
        <v>0</v>
      </c>
      <c r="B1725" s="303">
        <v>0</v>
      </c>
      <c r="C1725" s="303">
        <v>0</v>
      </c>
      <c r="D1725" s="304">
        <f t="shared" si="26"/>
        <v>0</v>
      </c>
      <c r="E1725" s="305">
        <v>45992</v>
      </c>
      <c r="F1725" s="302" t="s">
        <v>69</v>
      </c>
      <c r="G1725" s="302" t="s">
        <v>70</v>
      </c>
      <c r="H1725" s="302" t="s">
        <v>1565</v>
      </c>
      <c r="I1725" s="302" t="s">
        <v>337</v>
      </c>
      <c r="J1725" s="302">
        <v>135800</v>
      </c>
      <c r="K1725" s="302" t="s">
        <v>84</v>
      </c>
      <c r="L1725" s="302">
        <v>9793214</v>
      </c>
      <c r="M1725" s="302" t="s">
        <v>1606</v>
      </c>
      <c r="N1725" s="305">
        <v>35643</v>
      </c>
      <c r="O1725" s="305">
        <v>36100</v>
      </c>
      <c r="P1725" s="302" t="s">
        <v>1607</v>
      </c>
    </row>
    <row r="1726" spans="1:16">
      <c r="A1726" s="303">
        <v>0</v>
      </c>
      <c r="B1726" s="303">
        <v>0</v>
      </c>
      <c r="C1726" s="303">
        <v>0</v>
      </c>
      <c r="D1726" s="304">
        <f t="shared" si="26"/>
        <v>0</v>
      </c>
      <c r="E1726" s="305">
        <v>45992</v>
      </c>
      <c r="F1726" s="302" t="s">
        <v>69</v>
      </c>
      <c r="G1726" s="302" t="s">
        <v>70</v>
      </c>
      <c r="H1726" s="302" t="s">
        <v>1565</v>
      </c>
      <c r="I1726" s="302" t="s">
        <v>337</v>
      </c>
      <c r="J1726" s="302">
        <v>135800</v>
      </c>
      <c r="K1726" s="302" t="s">
        <v>84</v>
      </c>
      <c r="L1726" s="302">
        <v>9877850</v>
      </c>
      <c r="M1726" s="302" t="s">
        <v>1608</v>
      </c>
      <c r="N1726" s="305">
        <v>35642</v>
      </c>
      <c r="O1726" s="305">
        <v>36312</v>
      </c>
      <c r="P1726" s="302" t="s">
        <v>1609</v>
      </c>
    </row>
    <row r="1727" spans="1:16">
      <c r="A1727" s="303">
        <v>0</v>
      </c>
      <c r="B1727" s="303">
        <v>0</v>
      </c>
      <c r="C1727" s="303">
        <v>0</v>
      </c>
      <c r="D1727" s="304">
        <f t="shared" si="26"/>
        <v>0</v>
      </c>
      <c r="E1727" s="305">
        <v>45992</v>
      </c>
      <c r="F1727" s="302" t="s">
        <v>69</v>
      </c>
      <c r="G1727" s="302" t="s">
        <v>70</v>
      </c>
      <c r="H1727" s="302" t="s">
        <v>1565</v>
      </c>
      <c r="I1727" s="302" t="s">
        <v>337</v>
      </c>
      <c r="J1727" s="302">
        <v>135800</v>
      </c>
      <c r="K1727" s="302" t="s">
        <v>84</v>
      </c>
      <c r="L1727" s="302">
        <v>9792879</v>
      </c>
      <c r="M1727" s="302" t="s">
        <v>1604</v>
      </c>
      <c r="N1727" s="305">
        <v>35642</v>
      </c>
      <c r="O1727" s="305">
        <v>36100</v>
      </c>
      <c r="P1727" s="302" t="s">
        <v>1605</v>
      </c>
    </row>
    <row r="1728" spans="1:16">
      <c r="A1728" s="303">
        <v>0</v>
      </c>
      <c r="B1728" s="303">
        <v>0</v>
      </c>
      <c r="C1728" s="303">
        <v>0</v>
      </c>
      <c r="D1728" s="304">
        <f t="shared" si="26"/>
        <v>0</v>
      </c>
      <c r="E1728" s="305">
        <v>45992</v>
      </c>
      <c r="F1728" s="302" t="s">
        <v>69</v>
      </c>
      <c r="G1728" s="302" t="s">
        <v>70</v>
      </c>
      <c r="H1728" s="302" t="s">
        <v>1565</v>
      </c>
      <c r="I1728" s="302" t="s">
        <v>337</v>
      </c>
      <c r="J1728" s="302">
        <v>135800</v>
      </c>
      <c r="K1728" s="302" t="s">
        <v>84</v>
      </c>
      <c r="L1728" s="302">
        <v>9793218</v>
      </c>
      <c r="M1728" s="302" t="s">
        <v>1616</v>
      </c>
      <c r="N1728" s="305">
        <v>35780</v>
      </c>
      <c r="O1728" s="305">
        <v>36100</v>
      </c>
      <c r="P1728" s="302" t="s">
        <v>1617</v>
      </c>
    </row>
    <row r="1729" spans="1:16">
      <c r="A1729" s="303">
        <v>0</v>
      </c>
      <c r="B1729" s="303">
        <v>0</v>
      </c>
      <c r="C1729" s="303">
        <v>0</v>
      </c>
      <c r="D1729" s="304">
        <f t="shared" si="26"/>
        <v>0</v>
      </c>
      <c r="E1729" s="305">
        <v>45992</v>
      </c>
      <c r="F1729" s="302" t="s">
        <v>69</v>
      </c>
      <c r="G1729" s="302" t="s">
        <v>70</v>
      </c>
      <c r="H1729" s="302" t="s">
        <v>1565</v>
      </c>
      <c r="I1729" s="302" t="s">
        <v>337</v>
      </c>
      <c r="J1729" s="302">
        <v>135800</v>
      </c>
      <c r="K1729" s="302" t="s">
        <v>84</v>
      </c>
      <c r="L1729" s="302">
        <v>9793206</v>
      </c>
      <c r="M1729" s="302" t="s">
        <v>1614</v>
      </c>
      <c r="N1729" s="305">
        <v>35780</v>
      </c>
      <c r="O1729" s="305">
        <v>36100</v>
      </c>
      <c r="P1729" s="302" t="s">
        <v>1615</v>
      </c>
    </row>
    <row r="1730" spans="1:16">
      <c r="A1730" s="303">
        <v>0</v>
      </c>
      <c r="B1730" s="303">
        <v>0</v>
      </c>
      <c r="C1730" s="303">
        <v>0</v>
      </c>
      <c r="D1730" s="304">
        <f t="shared" si="26"/>
        <v>0</v>
      </c>
      <c r="E1730" s="305">
        <v>45992</v>
      </c>
      <c r="F1730" s="302" t="s">
        <v>69</v>
      </c>
      <c r="G1730" s="302" t="s">
        <v>70</v>
      </c>
      <c r="H1730" s="302" t="s">
        <v>1565</v>
      </c>
      <c r="I1730" s="302" t="s">
        <v>337</v>
      </c>
      <c r="J1730" s="302">
        <v>135800</v>
      </c>
      <c r="K1730" s="302" t="s">
        <v>84</v>
      </c>
      <c r="L1730" s="302">
        <v>9792856</v>
      </c>
      <c r="M1730" s="302" t="s">
        <v>1612</v>
      </c>
      <c r="N1730" s="305">
        <v>34607</v>
      </c>
      <c r="O1730" s="305">
        <v>36100</v>
      </c>
      <c r="P1730" s="302" t="s">
        <v>1613</v>
      </c>
    </row>
    <row r="1731" spans="1:16">
      <c r="A1731" s="303">
        <v>0</v>
      </c>
      <c r="B1731" s="303">
        <v>0</v>
      </c>
      <c r="C1731" s="303">
        <v>0</v>
      </c>
      <c r="D1731" s="304">
        <f t="shared" ref="D1731:D1794" si="27">+B1731-C1731</f>
        <v>0</v>
      </c>
      <c r="E1731" s="305">
        <v>45992</v>
      </c>
      <c r="F1731" s="302" t="s">
        <v>69</v>
      </c>
      <c r="G1731" s="302" t="s">
        <v>70</v>
      </c>
      <c r="H1731" s="302" t="s">
        <v>1631</v>
      </c>
      <c r="I1731" s="302" t="s">
        <v>278</v>
      </c>
      <c r="J1731" s="302">
        <v>135300</v>
      </c>
      <c r="K1731" s="302" t="s">
        <v>84</v>
      </c>
      <c r="L1731" s="302">
        <v>18613897</v>
      </c>
      <c r="M1731" s="302" t="s">
        <v>1632</v>
      </c>
      <c r="N1731" s="305">
        <v>42727</v>
      </c>
      <c r="O1731" s="305">
        <v>42705</v>
      </c>
      <c r="P1731" s="302" t="s">
        <v>1633</v>
      </c>
    </row>
    <row r="1732" spans="1:16">
      <c r="A1732" s="303">
        <v>0</v>
      </c>
      <c r="B1732" s="303">
        <v>0</v>
      </c>
      <c r="C1732" s="303">
        <v>0</v>
      </c>
      <c r="D1732" s="304">
        <f t="shared" si="27"/>
        <v>0</v>
      </c>
      <c r="E1732" s="305">
        <v>45992</v>
      </c>
      <c r="F1732" s="302" t="s">
        <v>69</v>
      </c>
      <c r="G1732" s="302" t="s">
        <v>70</v>
      </c>
      <c r="H1732" s="302" t="s">
        <v>1631</v>
      </c>
      <c r="I1732" s="302" t="s">
        <v>278</v>
      </c>
      <c r="J1732" s="302">
        <v>135500</v>
      </c>
      <c r="K1732" s="302" t="s">
        <v>84</v>
      </c>
      <c r="L1732" s="302">
        <v>9748817</v>
      </c>
      <c r="M1732" s="302" t="s">
        <v>1644</v>
      </c>
      <c r="N1732" s="305">
        <v>38996</v>
      </c>
      <c r="O1732" s="305">
        <v>38991</v>
      </c>
      <c r="P1732" s="302" t="s">
        <v>1645</v>
      </c>
    </row>
    <row r="1733" spans="1:16">
      <c r="A1733" s="303">
        <v>0</v>
      </c>
      <c r="B1733" s="303">
        <v>0</v>
      </c>
      <c r="C1733" s="303">
        <v>0</v>
      </c>
      <c r="D1733" s="304">
        <f t="shared" si="27"/>
        <v>0</v>
      </c>
      <c r="E1733" s="305">
        <v>45992</v>
      </c>
      <c r="F1733" s="302" t="s">
        <v>69</v>
      </c>
      <c r="G1733" s="302" t="s">
        <v>70</v>
      </c>
      <c r="H1733" s="302" t="s">
        <v>1631</v>
      </c>
      <c r="I1733" s="302" t="s">
        <v>278</v>
      </c>
      <c r="J1733" s="302">
        <v>135500</v>
      </c>
      <c r="K1733" s="302" t="s">
        <v>84</v>
      </c>
      <c r="L1733" s="302">
        <v>9754555</v>
      </c>
      <c r="M1733" s="302" t="s">
        <v>1636</v>
      </c>
      <c r="N1733" s="305">
        <v>38751</v>
      </c>
      <c r="O1733" s="305">
        <v>38749</v>
      </c>
      <c r="P1733" s="302" t="s">
        <v>1637</v>
      </c>
    </row>
    <row r="1734" spans="1:16">
      <c r="A1734" s="303">
        <v>0</v>
      </c>
      <c r="B1734" s="303">
        <v>0</v>
      </c>
      <c r="C1734" s="303">
        <v>0</v>
      </c>
      <c r="D1734" s="304">
        <f t="shared" si="27"/>
        <v>0</v>
      </c>
      <c r="E1734" s="305">
        <v>45992</v>
      </c>
      <c r="F1734" s="302" t="s">
        <v>69</v>
      </c>
      <c r="G1734" s="302" t="s">
        <v>70</v>
      </c>
      <c r="H1734" s="302" t="s">
        <v>1631</v>
      </c>
      <c r="I1734" s="302" t="s">
        <v>278</v>
      </c>
      <c r="J1734" s="302">
        <v>135500</v>
      </c>
      <c r="K1734" s="302" t="s">
        <v>84</v>
      </c>
      <c r="L1734" s="302">
        <v>9748326</v>
      </c>
      <c r="M1734" s="302" t="s">
        <v>1638</v>
      </c>
      <c r="N1734" s="305">
        <v>39031</v>
      </c>
      <c r="O1734" s="305">
        <v>39022</v>
      </c>
      <c r="P1734" s="302" t="s">
        <v>1639</v>
      </c>
    </row>
    <row r="1735" spans="1:16">
      <c r="A1735" s="303">
        <v>0</v>
      </c>
      <c r="B1735" s="303">
        <v>0</v>
      </c>
      <c r="C1735" s="303">
        <v>0</v>
      </c>
      <c r="D1735" s="304">
        <f t="shared" si="27"/>
        <v>0</v>
      </c>
      <c r="E1735" s="305">
        <v>45992</v>
      </c>
      <c r="F1735" s="302" t="s">
        <v>69</v>
      </c>
      <c r="G1735" s="302" t="s">
        <v>70</v>
      </c>
      <c r="H1735" s="302" t="s">
        <v>1631</v>
      </c>
      <c r="I1735" s="302" t="s">
        <v>278</v>
      </c>
      <c r="J1735" s="302">
        <v>135500</v>
      </c>
      <c r="K1735" s="302" t="s">
        <v>84</v>
      </c>
      <c r="L1735" s="302">
        <v>9749641</v>
      </c>
      <c r="M1735" s="302" t="s">
        <v>1646</v>
      </c>
      <c r="N1735" s="305">
        <v>38957</v>
      </c>
      <c r="O1735" s="305">
        <v>38930</v>
      </c>
      <c r="P1735" s="302" t="s">
        <v>1647</v>
      </c>
    </row>
    <row r="1736" spans="1:16">
      <c r="A1736" s="303">
        <v>0</v>
      </c>
      <c r="B1736" s="303">
        <v>0</v>
      </c>
      <c r="C1736" s="303">
        <v>0</v>
      </c>
      <c r="D1736" s="304">
        <f t="shared" si="27"/>
        <v>0</v>
      </c>
      <c r="E1736" s="305">
        <v>45992</v>
      </c>
      <c r="F1736" s="302" t="s">
        <v>69</v>
      </c>
      <c r="G1736" s="302" t="s">
        <v>70</v>
      </c>
      <c r="H1736" s="302" t="s">
        <v>1631</v>
      </c>
      <c r="I1736" s="302" t="s">
        <v>278</v>
      </c>
      <c r="J1736" s="302">
        <v>135500</v>
      </c>
      <c r="K1736" s="302" t="s">
        <v>84</v>
      </c>
      <c r="L1736" s="302">
        <v>9701730</v>
      </c>
      <c r="M1736" s="302" t="s">
        <v>1636</v>
      </c>
      <c r="N1736" s="305">
        <v>38751</v>
      </c>
      <c r="O1736" s="305">
        <v>38777</v>
      </c>
      <c r="P1736" s="302" t="s">
        <v>1637</v>
      </c>
    </row>
    <row r="1737" spans="1:16">
      <c r="A1737" s="303">
        <v>0</v>
      </c>
      <c r="B1737" s="303">
        <v>0</v>
      </c>
      <c r="C1737" s="303">
        <v>0</v>
      </c>
      <c r="D1737" s="304">
        <f t="shared" si="27"/>
        <v>0</v>
      </c>
      <c r="E1737" s="305">
        <v>45992</v>
      </c>
      <c r="F1737" s="302" t="s">
        <v>69</v>
      </c>
      <c r="G1737" s="302" t="s">
        <v>70</v>
      </c>
      <c r="H1737" s="302" t="s">
        <v>1631</v>
      </c>
      <c r="I1737" s="302" t="s">
        <v>278</v>
      </c>
      <c r="J1737" s="302">
        <v>135500</v>
      </c>
      <c r="K1737" s="302" t="s">
        <v>84</v>
      </c>
      <c r="L1737" s="302">
        <v>9748320</v>
      </c>
      <c r="M1737" s="302" t="s">
        <v>1640</v>
      </c>
      <c r="N1737" s="305">
        <v>39031</v>
      </c>
      <c r="O1737" s="305">
        <v>39022</v>
      </c>
      <c r="P1737" s="302" t="s">
        <v>1641</v>
      </c>
    </row>
    <row r="1738" spans="1:16">
      <c r="A1738" s="303">
        <v>0</v>
      </c>
      <c r="B1738" s="303">
        <v>0</v>
      </c>
      <c r="C1738" s="303">
        <v>0</v>
      </c>
      <c r="D1738" s="304">
        <f t="shared" si="27"/>
        <v>0</v>
      </c>
      <c r="E1738" s="305">
        <v>45992</v>
      </c>
      <c r="F1738" s="302" t="s">
        <v>69</v>
      </c>
      <c r="G1738" s="302" t="s">
        <v>70</v>
      </c>
      <c r="H1738" s="302" t="s">
        <v>1631</v>
      </c>
      <c r="I1738" s="302" t="s">
        <v>278</v>
      </c>
      <c r="J1738" s="302">
        <v>135500</v>
      </c>
      <c r="K1738" s="302" t="s">
        <v>84</v>
      </c>
      <c r="L1738" s="302">
        <v>9748871</v>
      </c>
      <c r="M1738" s="302" t="s">
        <v>1642</v>
      </c>
      <c r="N1738" s="305">
        <v>38996</v>
      </c>
      <c r="O1738" s="305">
        <v>38991</v>
      </c>
      <c r="P1738" s="302" t="s">
        <v>1643</v>
      </c>
    </row>
    <row r="1739" spans="1:16">
      <c r="A1739" s="303">
        <v>0</v>
      </c>
      <c r="B1739" s="303">
        <v>0</v>
      </c>
      <c r="C1739" s="303">
        <v>0</v>
      </c>
      <c r="D1739" s="304">
        <f t="shared" si="27"/>
        <v>0</v>
      </c>
      <c r="E1739" s="305">
        <v>45992</v>
      </c>
      <c r="F1739" s="302" t="s">
        <v>69</v>
      </c>
      <c r="G1739" s="302" t="s">
        <v>70</v>
      </c>
      <c r="H1739" s="302" t="s">
        <v>1631</v>
      </c>
      <c r="I1739" s="302" t="s">
        <v>278</v>
      </c>
      <c r="J1739" s="302">
        <v>135500</v>
      </c>
      <c r="K1739" s="302" t="s">
        <v>84</v>
      </c>
      <c r="L1739" s="302">
        <v>9748802</v>
      </c>
      <c r="M1739" s="302" t="s">
        <v>1634</v>
      </c>
      <c r="N1739" s="305">
        <v>38996</v>
      </c>
      <c r="O1739" s="305">
        <v>38991</v>
      </c>
      <c r="P1739" s="302" t="s">
        <v>1635</v>
      </c>
    </row>
    <row r="1740" spans="1:16">
      <c r="A1740" s="303">
        <v>0</v>
      </c>
      <c r="B1740" s="303">
        <v>0</v>
      </c>
      <c r="C1740" s="303">
        <v>0</v>
      </c>
      <c r="D1740" s="304">
        <f t="shared" si="27"/>
        <v>0</v>
      </c>
      <c r="E1740" s="305">
        <v>45992</v>
      </c>
      <c r="F1740" s="302" t="s">
        <v>69</v>
      </c>
      <c r="G1740" s="302" t="s">
        <v>70</v>
      </c>
      <c r="H1740" s="302" t="s">
        <v>1631</v>
      </c>
      <c r="I1740" s="302" t="s">
        <v>278</v>
      </c>
      <c r="J1740" s="302">
        <v>135600</v>
      </c>
      <c r="K1740" s="302" t="s">
        <v>84</v>
      </c>
      <c r="L1740" s="302">
        <v>9748319</v>
      </c>
      <c r="M1740" s="302" t="s">
        <v>1640</v>
      </c>
      <c r="N1740" s="305">
        <v>39031</v>
      </c>
      <c r="O1740" s="305">
        <v>39022</v>
      </c>
      <c r="P1740" s="302" t="s">
        <v>1641</v>
      </c>
    </row>
    <row r="1741" spans="1:16">
      <c r="A1741" s="303">
        <v>0</v>
      </c>
      <c r="B1741" s="303">
        <v>0</v>
      </c>
      <c r="C1741" s="303">
        <v>0</v>
      </c>
      <c r="D1741" s="304">
        <f t="shared" si="27"/>
        <v>0</v>
      </c>
      <c r="E1741" s="305">
        <v>45992</v>
      </c>
      <c r="F1741" s="302" t="s">
        <v>69</v>
      </c>
      <c r="G1741" s="302" t="s">
        <v>70</v>
      </c>
      <c r="H1741" s="302" t="s">
        <v>1631</v>
      </c>
      <c r="I1741" s="302" t="s">
        <v>278</v>
      </c>
      <c r="J1741" s="302">
        <v>135600</v>
      </c>
      <c r="K1741" s="302" t="s">
        <v>84</v>
      </c>
      <c r="L1741" s="302">
        <v>9754554</v>
      </c>
      <c r="M1741" s="302" t="s">
        <v>1636</v>
      </c>
      <c r="N1741" s="305">
        <v>38751</v>
      </c>
      <c r="O1741" s="305">
        <v>38749</v>
      </c>
      <c r="P1741" s="302" t="s">
        <v>1637</v>
      </c>
    </row>
    <row r="1742" spans="1:16">
      <c r="A1742" s="303">
        <v>0</v>
      </c>
      <c r="B1742" s="303">
        <v>0</v>
      </c>
      <c r="C1742" s="303">
        <v>0</v>
      </c>
      <c r="D1742" s="304">
        <f t="shared" si="27"/>
        <v>0</v>
      </c>
      <c r="E1742" s="305">
        <v>45992</v>
      </c>
      <c r="F1742" s="302" t="s">
        <v>69</v>
      </c>
      <c r="G1742" s="302" t="s">
        <v>70</v>
      </c>
      <c r="H1742" s="302" t="s">
        <v>1631</v>
      </c>
      <c r="I1742" s="302" t="s">
        <v>278</v>
      </c>
      <c r="J1742" s="302">
        <v>135600</v>
      </c>
      <c r="K1742" s="302" t="s">
        <v>84</v>
      </c>
      <c r="L1742" s="302">
        <v>9711412</v>
      </c>
      <c r="M1742" s="302" t="s">
        <v>1634</v>
      </c>
      <c r="N1742" s="305">
        <v>38996</v>
      </c>
      <c r="O1742" s="305">
        <v>38991</v>
      </c>
      <c r="P1742" s="302" t="s">
        <v>1635</v>
      </c>
    </row>
    <row r="1743" spans="1:16">
      <c r="A1743" s="303">
        <v>0</v>
      </c>
      <c r="B1743" s="303">
        <v>0</v>
      </c>
      <c r="C1743" s="303">
        <v>0</v>
      </c>
      <c r="D1743" s="304">
        <f t="shared" si="27"/>
        <v>0</v>
      </c>
      <c r="E1743" s="305">
        <v>45992</v>
      </c>
      <c r="F1743" s="302" t="s">
        <v>69</v>
      </c>
      <c r="G1743" s="302" t="s">
        <v>70</v>
      </c>
      <c r="H1743" s="302" t="s">
        <v>1631</v>
      </c>
      <c r="I1743" s="302" t="s">
        <v>278</v>
      </c>
      <c r="J1743" s="302">
        <v>135600</v>
      </c>
      <c r="K1743" s="302" t="s">
        <v>84</v>
      </c>
      <c r="L1743" s="302">
        <v>9749640</v>
      </c>
      <c r="M1743" s="302" t="s">
        <v>1646</v>
      </c>
      <c r="N1743" s="305">
        <v>38957</v>
      </c>
      <c r="O1743" s="305">
        <v>38930</v>
      </c>
      <c r="P1743" s="302" t="s">
        <v>1647</v>
      </c>
    </row>
    <row r="1744" spans="1:16">
      <c r="A1744" s="303">
        <v>0</v>
      </c>
      <c r="B1744" s="303">
        <v>0</v>
      </c>
      <c r="C1744" s="303">
        <v>0</v>
      </c>
      <c r="D1744" s="304">
        <f t="shared" si="27"/>
        <v>0</v>
      </c>
      <c r="E1744" s="305">
        <v>45992</v>
      </c>
      <c r="F1744" s="302" t="s">
        <v>69</v>
      </c>
      <c r="G1744" s="302" t="s">
        <v>70</v>
      </c>
      <c r="H1744" s="302" t="s">
        <v>1631</v>
      </c>
      <c r="I1744" s="302" t="s">
        <v>278</v>
      </c>
      <c r="J1744" s="302">
        <v>135600</v>
      </c>
      <c r="K1744" s="302" t="s">
        <v>84</v>
      </c>
      <c r="L1744" s="302">
        <v>9748325</v>
      </c>
      <c r="M1744" s="302" t="s">
        <v>1638</v>
      </c>
      <c r="N1744" s="305">
        <v>39031</v>
      </c>
      <c r="O1744" s="305">
        <v>39022</v>
      </c>
      <c r="P1744" s="302" t="s">
        <v>1639</v>
      </c>
    </row>
    <row r="1745" spans="1:16">
      <c r="A1745" s="303">
        <v>0</v>
      </c>
      <c r="B1745" s="303">
        <v>0</v>
      </c>
      <c r="C1745" s="303">
        <v>0</v>
      </c>
      <c r="D1745" s="304">
        <f t="shared" si="27"/>
        <v>0</v>
      </c>
      <c r="E1745" s="305">
        <v>45992</v>
      </c>
      <c r="F1745" s="302" t="s">
        <v>69</v>
      </c>
      <c r="G1745" s="302" t="s">
        <v>70</v>
      </c>
      <c r="H1745" s="302" t="s">
        <v>1631</v>
      </c>
      <c r="I1745" s="302" t="s">
        <v>278</v>
      </c>
      <c r="J1745" s="302">
        <v>135600</v>
      </c>
      <c r="K1745" s="302" t="s">
        <v>84</v>
      </c>
      <c r="L1745" s="302">
        <v>9711416</v>
      </c>
      <c r="M1745" s="302" t="s">
        <v>1642</v>
      </c>
      <c r="N1745" s="305">
        <v>38996</v>
      </c>
      <c r="O1745" s="305">
        <v>38991</v>
      </c>
      <c r="P1745" s="302" t="s">
        <v>1643</v>
      </c>
    </row>
    <row r="1746" spans="1:16">
      <c r="A1746" s="303">
        <v>0</v>
      </c>
      <c r="B1746" s="303">
        <v>0</v>
      </c>
      <c r="C1746" s="303">
        <v>0</v>
      </c>
      <c r="D1746" s="304">
        <f t="shared" si="27"/>
        <v>0</v>
      </c>
      <c r="E1746" s="305">
        <v>45992</v>
      </c>
      <c r="F1746" s="302" t="s">
        <v>69</v>
      </c>
      <c r="G1746" s="302" t="s">
        <v>70</v>
      </c>
      <c r="H1746" s="302" t="s">
        <v>1631</v>
      </c>
      <c r="I1746" s="302" t="s">
        <v>278</v>
      </c>
      <c r="J1746" s="302">
        <v>135600</v>
      </c>
      <c r="K1746" s="302" t="s">
        <v>84</v>
      </c>
      <c r="L1746" s="302">
        <v>9748816</v>
      </c>
      <c r="M1746" s="302" t="s">
        <v>1644</v>
      </c>
      <c r="N1746" s="305">
        <v>38996</v>
      </c>
      <c r="O1746" s="305">
        <v>38991</v>
      </c>
      <c r="P1746" s="302" t="s">
        <v>1645</v>
      </c>
    </row>
    <row r="1747" spans="1:16">
      <c r="A1747" s="303">
        <v>0</v>
      </c>
      <c r="B1747" s="303">
        <v>0</v>
      </c>
      <c r="C1747" s="303">
        <v>0</v>
      </c>
      <c r="D1747" s="304">
        <f t="shared" si="27"/>
        <v>0</v>
      </c>
      <c r="E1747" s="305">
        <v>45992</v>
      </c>
      <c r="F1747" s="302" t="s">
        <v>69</v>
      </c>
      <c r="G1747" s="302" t="s">
        <v>70</v>
      </c>
      <c r="H1747" s="302" t="s">
        <v>1631</v>
      </c>
      <c r="I1747" s="302" t="s">
        <v>279</v>
      </c>
      <c r="J1747" s="302">
        <v>135500</v>
      </c>
      <c r="K1747" s="302" t="s">
        <v>84</v>
      </c>
      <c r="L1747" s="302">
        <v>9748256</v>
      </c>
      <c r="M1747" s="302" t="s">
        <v>1648</v>
      </c>
      <c r="N1747" s="305">
        <v>39036</v>
      </c>
      <c r="O1747" s="305">
        <v>39022</v>
      </c>
      <c r="P1747" s="302" t="s">
        <v>1649</v>
      </c>
    </row>
    <row r="1748" spans="1:16">
      <c r="A1748" s="303">
        <v>0</v>
      </c>
      <c r="B1748" s="303">
        <v>0</v>
      </c>
      <c r="C1748" s="303">
        <v>0</v>
      </c>
      <c r="D1748" s="304">
        <f t="shared" si="27"/>
        <v>0</v>
      </c>
      <c r="E1748" s="305">
        <v>45992</v>
      </c>
      <c r="F1748" s="302" t="s">
        <v>69</v>
      </c>
      <c r="G1748" s="302" t="s">
        <v>70</v>
      </c>
      <c r="H1748" s="302" t="s">
        <v>1631</v>
      </c>
      <c r="I1748" s="302" t="s">
        <v>279</v>
      </c>
      <c r="J1748" s="302">
        <v>135600</v>
      </c>
      <c r="K1748" s="302" t="s">
        <v>84</v>
      </c>
      <c r="L1748" s="302">
        <v>9748255</v>
      </c>
      <c r="M1748" s="302" t="s">
        <v>1648</v>
      </c>
      <c r="N1748" s="305">
        <v>39036</v>
      </c>
      <c r="O1748" s="305">
        <v>39022</v>
      </c>
      <c r="P1748" s="302" t="s">
        <v>1649</v>
      </c>
    </row>
    <row r="1749" spans="1:16">
      <c r="A1749" s="303">
        <v>0</v>
      </c>
      <c r="B1749" s="303">
        <v>0</v>
      </c>
      <c r="C1749" s="303">
        <v>0</v>
      </c>
      <c r="D1749" s="304">
        <f t="shared" si="27"/>
        <v>0</v>
      </c>
      <c r="E1749" s="305">
        <v>45992</v>
      </c>
      <c r="F1749" s="302" t="s">
        <v>69</v>
      </c>
      <c r="G1749" s="302" t="s">
        <v>70</v>
      </c>
      <c r="H1749" s="302" t="s">
        <v>1631</v>
      </c>
      <c r="I1749" s="302" t="s">
        <v>280</v>
      </c>
      <c r="J1749" s="302">
        <v>135500</v>
      </c>
      <c r="K1749" s="302" t="s">
        <v>84</v>
      </c>
      <c r="L1749" s="302">
        <v>9753644</v>
      </c>
      <c r="M1749" s="302" t="s">
        <v>1650</v>
      </c>
      <c r="N1749" s="305">
        <v>38744</v>
      </c>
      <c r="O1749" s="305">
        <v>38777</v>
      </c>
      <c r="P1749" s="302" t="s">
        <v>1651</v>
      </c>
    </row>
    <row r="1750" spans="1:16">
      <c r="A1750" s="303">
        <v>0</v>
      </c>
      <c r="B1750" s="303">
        <v>0</v>
      </c>
      <c r="C1750" s="303">
        <v>0</v>
      </c>
      <c r="D1750" s="304">
        <f t="shared" si="27"/>
        <v>0</v>
      </c>
      <c r="E1750" s="305">
        <v>45992</v>
      </c>
      <c r="F1750" s="302" t="s">
        <v>69</v>
      </c>
      <c r="G1750" s="302" t="s">
        <v>70</v>
      </c>
      <c r="H1750" s="302" t="s">
        <v>1631</v>
      </c>
      <c r="I1750" s="302" t="s">
        <v>280</v>
      </c>
      <c r="J1750" s="302">
        <v>135500</v>
      </c>
      <c r="K1750" s="302" t="s">
        <v>84</v>
      </c>
      <c r="L1750" s="302">
        <v>9754572</v>
      </c>
      <c r="M1750" s="302" t="s">
        <v>1650</v>
      </c>
      <c r="N1750" s="305">
        <v>38744</v>
      </c>
      <c r="O1750" s="305">
        <v>38749</v>
      </c>
      <c r="P1750" s="302" t="s">
        <v>1651</v>
      </c>
    </row>
    <row r="1751" spans="1:16">
      <c r="A1751" s="303">
        <v>0</v>
      </c>
      <c r="B1751" s="303">
        <v>0</v>
      </c>
      <c r="C1751" s="303">
        <v>0</v>
      </c>
      <c r="D1751" s="304">
        <f t="shared" si="27"/>
        <v>0</v>
      </c>
      <c r="E1751" s="305">
        <v>45992</v>
      </c>
      <c r="F1751" s="302" t="s">
        <v>69</v>
      </c>
      <c r="G1751" s="302" t="s">
        <v>70</v>
      </c>
      <c r="H1751" s="302" t="s">
        <v>1631</v>
      </c>
      <c r="I1751" s="302" t="s">
        <v>280</v>
      </c>
      <c r="J1751" s="302">
        <v>135600</v>
      </c>
      <c r="K1751" s="302" t="s">
        <v>281</v>
      </c>
      <c r="L1751" s="302">
        <v>14133508</v>
      </c>
      <c r="M1751" s="302" t="s">
        <v>1652</v>
      </c>
      <c r="N1751" s="305">
        <v>42401</v>
      </c>
      <c r="O1751" s="305">
        <v>42370</v>
      </c>
      <c r="P1751" s="302" t="s">
        <v>1653</v>
      </c>
    </row>
    <row r="1752" spans="1:16">
      <c r="A1752" s="303">
        <v>0</v>
      </c>
      <c r="B1752" s="303">
        <v>0</v>
      </c>
      <c r="C1752" s="303">
        <v>0</v>
      </c>
      <c r="D1752" s="304">
        <f t="shared" si="27"/>
        <v>0</v>
      </c>
      <c r="E1752" s="305">
        <v>45992</v>
      </c>
      <c r="F1752" s="302" t="s">
        <v>69</v>
      </c>
      <c r="G1752" s="302" t="s">
        <v>70</v>
      </c>
      <c r="H1752" s="302" t="s">
        <v>1631</v>
      </c>
      <c r="I1752" s="302" t="s">
        <v>280</v>
      </c>
      <c r="J1752" s="302">
        <v>135600</v>
      </c>
      <c r="K1752" s="302" t="s">
        <v>84</v>
      </c>
      <c r="L1752" s="302">
        <v>9754571</v>
      </c>
      <c r="M1752" s="302" t="s">
        <v>1650</v>
      </c>
      <c r="N1752" s="305">
        <v>38744</v>
      </c>
      <c r="O1752" s="305">
        <v>38749</v>
      </c>
      <c r="P1752" s="302" t="s">
        <v>1651</v>
      </c>
    </row>
    <row r="1753" spans="1:16">
      <c r="A1753" s="303">
        <v>2</v>
      </c>
      <c r="B1753" s="303">
        <v>2282.7600000000002</v>
      </c>
      <c r="C1753" s="303">
        <v>917.64628150319993</v>
      </c>
      <c r="D1753" s="304">
        <f t="shared" si="27"/>
        <v>1365.1137184968002</v>
      </c>
      <c r="E1753" s="305">
        <v>45992</v>
      </c>
      <c r="F1753" s="302" t="s">
        <v>69</v>
      </c>
      <c r="G1753" s="302" t="s">
        <v>70</v>
      </c>
      <c r="H1753" s="302" t="s">
        <v>1631</v>
      </c>
      <c r="I1753" s="302" t="s">
        <v>4262</v>
      </c>
      <c r="J1753" s="302">
        <v>135130</v>
      </c>
      <c r="K1753" s="302" t="s">
        <v>4263</v>
      </c>
      <c r="L1753" s="302">
        <v>40389547</v>
      </c>
      <c r="M1753" s="302" t="s">
        <v>4299</v>
      </c>
      <c r="N1753" s="305">
        <v>42727</v>
      </c>
      <c r="O1753" s="305">
        <v>42705</v>
      </c>
      <c r="P1753" s="302" t="s">
        <v>1633</v>
      </c>
    </row>
    <row r="1754" spans="1:16">
      <c r="A1754" s="303">
        <v>0</v>
      </c>
      <c r="B1754" s="303">
        <v>0</v>
      </c>
      <c r="C1754" s="303">
        <v>0</v>
      </c>
      <c r="D1754" s="304">
        <f t="shared" si="27"/>
        <v>0</v>
      </c>
      <c r="E1754" s="305">
        <v>45992</v>
      </c>
      <c r="F1754" s="302" t="s">
        <v>69</v>
      </c>
      <c r="G1754" s="302" t="s">
        <v>70</v>
      </c>
      <c r="H1754" s="302" t="s">
        <v>1631</v>
      </c>
      <c r="I1754" s="302" t="s">
        <v>282</v>
      </c>
      <c r="J1754" s="302">
        <v>135500</v>
      </c>
      <c r="K1754" s="302" t="s">
        <v>84</v>
      </c>
      <c r="L1754" s="302">
        <v>9748880</v>
      </c>
      <c r="M1754" s="302" t="s">
        <v>1654</v>
      </c>
      <c r="N1754" s="305">
        <v>39001</v>
      </c>
      <c r="O1754" s="305">
        <v>38991</v>
      </c>
      <c r="P1754" s="302" t="s">
        <v>1655</v>
      </c>
    </row>
    <row r="1755" spans="1:16">
      <c r="A1755" s="303">
        <v>0</v>
      </c>
      <c r="B1755" s="303">
        <v>0</v>
      </c>
      <c r="C1755" s="303">
        <v>0</v>
      </c>
      <c r="D1755" s="304">
        <f t="shared" si="27"/>
        <v>0</v>
      </c>
      <c r="E1755" s="305">
        <v>45992</v>
      </c>
      <c r="F1755" s="302" t="s">
        <v>69</v>
      </c>
      <c r="G1755" s="302" t="s">
        <v>70</v>
      </c>
      <c r="H1755" s="302" t="s">
        <v>1631</v>
      </c>
      <c r="I1755" s="302" t="s">
        <v>282</v>
      </c>
      <c r="J1755" s="302">
        <v>135500</v>
      </c>
      <c r="K1755" s="302" t="s">
        <v>84</v>
      </c>
      <c r="L1755" s="302">
        <v>9753320</v>
      </c>
      <c r="M1755" s="302" t="s">
        <v>1656</v>
      </c>
      <c r="N1755" s="305">
        <v>38811</v>
      </c>
      <c r="O1755" s="305">
        <v>38808</v>
      </c>
      <c r="P1755" s="302" t="s">
        <v>1657</v>
      </c>
    </row>
    <row r="1756" spans="1:16">
      <c r="A1756" s="303">
        <v>0</v>
      </c>
      <c r="B1756" s="303">
        <v>0</v>
      </c>
      <c r="C1756" s="303">
        <v>0</v>
      </c>
      <c r="D1756" s="304">
        <f t="shared" si="27"/>
        <v>0</v>
      </c>
      <c r="E1756" s="305">
        <v>45992</v>
      </c>
      <c r="F1756" s="302" t="s">
        <v>69</v>
      </c>
      <c r="G1756" s="302" t="s">
        <v>70</v>
      </c>
      <c r="H1756" s="302" t="s">
        <v>1631</v>
      </c>
      <c r="I1756" s="302" t="s">
        <v>282</v>
      </c>
      <c r="J1756" s="302">
        <v>135600</v>
      </c>
      <c r="K1756" s="302" t="s">
        <v>84</v>
      </c>
      <c r="L1756" s="302">
        <v>9753319</v>
      </c>
      <c r="M1756" s="302" t="s">
        <v>1656</v>
      </c>
      <c r="N1756" s="305">
        <v>38811</v>
      </c>
      <c r="O1756" s="305">
        <v>38808</v>
      </c>
      <c r="P1756" s="302" t="s">
        <v>1657</v>
      </c>
    </row>
    <row r="1757" spans="1:16">
      <c r="A1757" s="303">
        <v>0</v>
      </c>
      <c r="B1757" s="303">
        <v>0</v>
      </c>
      <c r="C1757" s="303">
        <v>0</v>
      </c>
      <c r="D1757" s="304">
        <f t="shared" si="27"/>
        <v>0</v>
      </c>
      <c r="E1757" s="305">
        <v>45992</v>
      </c>
      <c r="F1757" s="302" t="s">
        <v>69</v>
      </c>
      <c r="G1757" s="302" t="s">
        <v>70</v>
      </c>
      <c r="H1757" s="302" t="s">
        <v>1631</v>
      </c>
      <c r="I1757" s="302" t="s">
        <v>282</v>
      </c>
      <c r="J1757" s="302">
        <v>135600</v>
      </c>
      <c r="K1757" s="302" t="s">
        <v>84</v>
      </c>
      <c r="L1757" s="302">
        <v>9748879</v>
      </c>
      <c r="M1757" s="302" t="s">
        <v>1654</v>
      </c>
      <c r="N1757" s="305">
        <v>39001</v>
      </c>
      <c r="O1757" s="305">
        <v>38991</v>
      </c>
      <c r="P1757" s="302" t="s">
        <v>1655</v>
      </c>
    </row>
    <row r="1758" spans="1:16">
      <c r="A1758" s="303">
        <v>2</v>
      </c>
      <c r="B1758" s="303">
        <v>2282.7600000000002</v>
      </c>
      <c r="C1758" s="303">
        <v>917.64628150319993</v>
      </c>
      <c r="D1758" s="304">
        <f t="shared" si="27"/>
        <v>1365.1137184968002</v>
      </c>
      <c r="E1758" s="305">
        <v>45992</v>
      </c>
      <c r="F1758" s="302" t="s">
        <v>69</v>
      </c>
      <c r="G1758" s="302" t="s">
        <v>70</v>
      </c>
      <c r="H1758" s="302" t="s">
        <v>1631</v>
      </c>
      <c r="I1758" s="302" t="s">
        <v>283</v>
      </c>
      <c r="J1758" s="302">
        <v>135130</v>
      </c>
      <c r="K1758" s="302" t="s">
        <v>4263</v>
      </c>
      <c r="L1758" s="302">
        <v>40388636</v>
      </c>
      <c r="M1758" s="302" t="s">
        <v>4299</v>
      </c>
      <c r="N1758" s="305">
        <v>42727</v>
      </c>
      <c r="O1758" s="305">
        <v>42705</v>
      </c>
      <c r="P1758" s="302" t="s">
        <v>1633</v>
      </c>
    </row>
    <row r="1759" spans="1:16">
      <c r="A1759" s="303">
        <v>0</v>
      </c>
      <c r="B1759" s="303">
        <v>0</v>
      </c>
      <c r="C1759" s="303">
        <v>0</v>
      </c>
      <c r="D1759" s="304">
        <f t="shared" si="27"/>
        <v>0</v>
      </c>
      <c r="E1759" s="305">
        <v>45992</v>
      </c>
      <c r="F1759" s="302" t="s">
        <v>69</v>
      </c>
      <c r="G1759" s="302" t="s">
        <v>70</v>
      </c>
      <c r="H1759" s="302" t="s">
        <v>1631</v>
      </c>
      <c r="I1759" s="302" t="s">
        <v>283</v>
      </c>
      <c r="J1759" s="302">
        <v>135500</v>
      </c>
      <c r="K1759" s="302" t="s">
        <v>84</v>
      </c>
      <c r="L1759" s="302">
        <v>9694407</v>
      </c>
      <c r="M1759" s="302" t="s">
        <v>1658</v>
      </c>
      <c r="N1759" s="305">
        <v>38751</v>
      </c>
      <c r="O1759" s="305">
        <v>38749</v>
      </c>
      <c r="P1759" s="302" t="s">
        <v>1659</v>
      </c>
    </row>
    <row r="1760" spans="1:16">
      <c r="A1760" s="303">
        <v>0</v>
      </c>
      <c r="B1760" s="303">
        <v>0</v>
      </c>
      <c r="C1760" s="303">
        <v>0</v>
      </c>
      <c r="D1760" s="304">
        <f t="shared" si="27"/>
        <v>0</v>
      </c>
      <c r="E1760" s="305">
        <v>45992</v>
      </c>
      <c r="F1760" s="302" t="s">
        <v>69</v>
      </c>
      <c r="G1760" s="302" t="s">
        <v>70</v>
      </c>
      <c r="H1760" s="302" t="s">
        <v>1631</v>
      </c>
      <c r="I1760" s="302" t="s">
        <v>283</v>
      </c>
      <c r="J1760" s="302">
        <v>135500</v>
      </c>
      <c r="K1760" s="302" t="s">
        <v>84</v>
      </c>
      <c r="L1760" s="302">
        <v>9753691</v>
      </c>
      <c r="M1760" s="302" t="s">
        <v>1658</v>
      </c>
      <c r="N1760" s="305">
        <v>38751</v>
      </c>
      <c r="O1760" s="305">
        <v>38777</v>
      </c>
      <c r="P1760" s="302" t="s">
        <v>1659</v>
      </c>
    </row>
    <row r="1761" spans="1:16">
      <c r="A1761" s="303">
        <v>0</v>
      </c>
      <c r="B1761" s="303">
        <v>0</v>
      </c>
      <c r="C1761" s="303">
        <v>0</v>
      </c>
      <c r="D1761" s="304">
        <f t="shared" si="27"/>
        <v>0</v>
      </c>
      <c r="E1761" s="305">
        <v>45992</v>
      </c>
      <c r="F1761" s="302" t="s">
        <v>69</v>
      </c>
      <c r="G1761" s="302" t="s">
        <v>70</v>
      </c>
      <c r="H1761" s="302" t="s">
        <v>1631</v>
      </c>
      <c r="I1761" s="302" t="s">
        <v>283</v>
      </c>
      <c r="J1761" s="302">
        <v>135600</v>
      </c>
      <c r="K1761" s="302" t="s">
        <v>84</v>
      </c>
      <c r="L1761" s="302">
        <v>9754538</v>
      </c>
      <c r="M1761" s="302" t="s">
        <v>1658</v>
      </c>
      <c r="N1761" s="305">
        <v>38751</v>
      </c>
      <c r="O1761" s="305">
        <v>38749</v>
      </c>
      <c r="P1761" s="302" t="s">
        <v>1659</v>
      </c>
    </row>
    <row r="1762" spans="1:16">
      <c r="A1762" s="303">
        <v>0</v>
      </c>
      <c r="B1762" s="303">
        <v>0</v>
      </c>
      <c r="C1762" s="303">
        <v>0</v>
      </c>
      <c r="D1762" s="304">
        <f t="shared" si="27"/>
        <v>0</v>
      </c>
      <c r="E1762" s="305">
        <v>45992</v>
      </c>
      <c r="F1762" s="302" t="s">
        <v>69</v>
      </c>
      <c r="G1762" s="302" t="s">
        <v>70</v>
      </c>
      <c r="H1762" s="302" t="s">
        <v>1631</v>
      </c>
      <c r="I1762" s="302" t="s">
        <v>283</v>
      </c>
      <c r="J1762" s="302">
        <v>135800</v>
      </c>
      <c r="K1762" s="302" t="s">
        <v>284</v>
      </c>
      <c r="L1762" s="302">
        <v>20802615</v>
      </c>
      <c r="M1762" s="302" t="s">
        <v>1660</v>
      </c>
      <c r="N1762" s="305">
        <v>43040</v>
      </c>
      <c r="O1762" s="305">
        <v>42736</v>
      </c>
      <c r="P1762" s="302" t="s">
        <v>1661</v>
      </c>
    </row>
    <row r="1763" spans="1:16">
      <c r="A1763" s="303">
        <v>1</v>
      </c>
      <c r="B1763" s="303">
        <v>1141.3900000000001</v>
      </c>
      <c r="C1763" s="303">
        <v>458.82716064980002</v>
      </c>
      <c r="D1763" s="304">
        <f t="shared" si="27"/>
        <v>682.56283935020008</v>
      </c>
      <c r="E1763" s="305">
        <v>45992</v>
      </c>
      <c r="F1763" s="302" t="s">
        <v>69</v>
      </c>
      <c r="G1763" s="302" t="s">
        <v>70</v>
      </c>
      <c r="H1763" s="302" t="s">
        <v>1631</v>
      </c>
      <c r="I1763" s="302" t="s">
        <v>4264</v>
      </c>
      <c r="J1763" s="302">
        <v>135130</v>
      </c>
      <c r="K1763" s="302" t="s">
        <v>4263</v>
      </c>
      <c r="L1763" s="302">
        <v>40388625</v>
      </c>
      <c r="M1763" s="302" t="s">
        <v>4299</v>
      </c>
      <c r="N1763" s="305">
        <v>42727</v>
      </c>
      <c r="O1763" s="305">
        <v>42705</v>
      </c>
      <c r="P1763" s="302" t="s">
        <v>1633</v>
      </c>
    </row>
    <row r="1764" spans="1:16">
      <c r="A1764" s="303">
        <v>1</v>
      </c>
      <c r="B1764" s="303">
        <v>1141.3900000000001</v>
      </c>
      <c r="C1764" s="303">
        <v>458.82716064980002</v>
      </c>
      <c r="D1764" s="304">
        <f t="shared" si="27"/>
        <v>682.56283935020008</v>
      </c>
      <c r="E1764" s="305">
        <v>45992</v>
      </c>
      <c r="F1764" s="302" t="s">
        <v>69</v>
      </c>
      <c r="G1764" s="302" t="s">
        <v>70</v>
      </c>
      <c r="H1764" s="302" t="s">
        <v>1631</v>
      </c>
      <c r="I1764" s="302" t="s">
        <v>4265</v>
      </c>
      <c r="J1764" s="302">
        <v>135130</v>
      </c>
      <c r="K1764" s="302" t="s">
        <v>4263</v>
      </c>
      <c r="L1764" s="302">
        <v>40389514</v>
      </c>
      <c r="M1764" s="302" t="s">
        <v>4299</v>
      </c>
      <c r="N1764" s="305">
        <v>42727</v>
      </c>
      <c r="O1764" s="305">
        <v>42705</v>
      </c>
      <c r="P1764" s="302" t="s">
        <v>1633</v>
      </c>
    </row>
    <row r="1765" spans="1:16">
      <c r="A1765" s="303">
        <v>1</v>
      </c>
      <c r="B1765" s="303">
        <v>1141.3900000000001</v>
      </c>
      <c r="C1765" s="303">
        <v>458.82716064980002</v>
      </c>
      <c r="D1765" s="304">
        <f t="shared" si="27"/>
        <v>682.56283935020008</v>
      </c>
      <c r="E1765" s="305">
        <v>45992</v>
      </c>
      <c r="F1765" s="302" t="s">
        <v>69</v>
      </c>
      <c r="G1765" s="302" t="s">
        <v>70</v>
      </c>
      <c r="H1765" s="302" t="s">
        <v>1631</v>
      </c>
      <c r="I1765" s="302" t="s">
        <v>285</v>
      </c>
      <c r="J1765" s="302">
        <v>135130</v>
      </c>
      <c r="K1765" s="302" t="s">
        <v>4263</v>
      </c>
      <c r="L1765" s="302">
        <v>40389503</v>
      </c>
      <c r="M1765" s="302" t="s">
        <v>4299</v>
      </c>
      <c r="N1765" s="305">
        <v>42727</v>
      </c>
      <c r="O1765" s="305">
        <v>42705</v>
      </c>
      <c r="P1765" s="302" t="s">
        <v>1633</v>
      </c>
    </row>
    <row r="1766" spans="1:16">
      <c r="A1766" s="303">
        <v>0</v>
      </c>
      <c r="B1766" s="303">
        <v>0</v>
      </c>
      <c r="C1766" s="303">
        <v>0</v>
      </c>
      <c r="D1766" s="304">
        <f t="shared" si="27"/>
        <v>0</v>
      </c>
      <c r="E1766" s="305">
        <v>45992</v>
      </c>
      <c r="F1766" s="302" t="s">
        <v>69</v>
      </c>
      <c r="G1766" s="302" t="s">
        <v>70</v>
      </c>
      <c r="H1766" s="302" t="s">
        <v>1631</v>
      </c>
      <c r="I1766" s="302" t="s">
        <v>285</v>
      </c>
      <c r="J1766" s="302">
        <v>135500</v>
      </c>
      <c r="K1766" s="302" t="s">
        <v>84</v>
      </c>
      <c r="L1766" s="302">
        <v>9748162</v>
      </c>
      <c r="M1766" s="302" t="s">
        <v>1662</v>
      </c>
      <c r="N1766" s="305">
        <v>39036</v>
      </c>
      <c r="O1766" s="305">
        <v>39022</v>
      </c>
      <c r="P1766" s="302" t="s">
        <v>1663</v>
      </c>
    </row>
    <row r="1767" spans="1:16">
      <c r="A1767" s="303">
        <v>0</v>
      </c>
      <c r="B1767" s="303">
        <v>0</v>
      </c>
      <c r="C1767" s="303">
        <v>0</v>
      </c>
      <c r="D1767" s="304">
        <f t="shared" si="27"/>
        <v>0</v>
      </c>
      <c r="E1767" s="305">
        <v>45992</v>
      </c>
      <c r="F1767" s="302" t="s">
        <v>69</v>
      </c>
      <c r="G1767" s="302" t="s">
        <v>70</v>
      </c>
      <c r="H1767" s="302" t="s">
        <v>1631</v>
      </c>
      <c r="I1767" s="302" t="s">
        <v>285</v>
      </c>
      <c r="J1767" s="302">
        <v>135600</v>
      </c>
      <c r="K1767" s="302" t="s">
        <v>84</v>
      </c>
      <c r="L1767" s="302">
        <v>9748161</v>
      </c>
      <c r="M1767" s="302" t="s">
        <v>1662</v>
      </c>
      <c r="N1767" s="305">
        <v>39036</v>
      </c>
      <c r="O1767" s="305">
        <v>39022</v>
      </c>
      <c r="P1767" s="302" t="s">
        <v>1663</v>
      </c>
    </row>
    <row r="1768" spans="1:16">
      <c r="A1768" s="303">
        <v>3</v>
      </c>
      <c r="B1768" s="303">
        <v>3564.26</v>
      </c>
      <c r="C1768" s="303">
        <v>1432.7962358331999</v>
      </c>
      <c r="D1768" s="304">
        <f t="shared" si="27"/>
        <v>2131.4637641668005</v>
      </c>
      <c r="E1768" s="305">
        <v>45992</v>
      </c>
      <c r="F1768" s="302" t="s">
        <v>69</v>
      </c>
      <c r="G1768" s="302" t="s">
        <v>70</v>
      </c>
      <c r="H1768" s="302" t="s">
        <v>1631</v>
      </c>
      <c r="I1768" s="302" t="s">
        <v>286</v>
      </c>
      <c r="J1768" s="302">
        <v>135130</v>
      </c>
      <c r="K1768" s="302" t="s">
        <v>4263</v>
      </c>
      <c r="L1768" s="302">
        <v>40389580</v>
      </c>
      <c r="M1768" s="302" t="s">
        <v>4299</v>
      </c>
      <c r="N1768" s="305">
        <v>42727</v>
      </c>
      <c r="O1768" s="305">
        <v>42705</v>
      </c>
      <c r="P1768" s="302" t="s">
        <v>1633</v>
      </c>
    </row>
    <row r="1769" spans="1:16">
      <c r="A1769" s="303">
        <v>0</v>
      </c>
      <c r="B1769" s="303">
        <v>0</v>
      </c>
      <c r="C1769" s="303">
        <v>0</v>
      </c>
      <c r="D1769" s="304">
        <f t="shared" si="27"/>
        <v>0</v>
      </c>
      <c r="E1769" s="305">
        <v>45992</v>
      </c>
      <c r="F1769" s="302" t="s">
        <v>69</v>
      </c>
      <c r="G1769" s="302" t="s">
        <v>70</v>
      </c>
      <c r="H1769" s="302" t="s">
        <v>1631</v>
      </c>
      <c r="I1769" s="302" t="s">
        <v>286</v>
      </c>
      <c r="J1769" s="302">
        <v>135500</v>
      </c>
      <c r="K1769" s="302" t="s">
        <v>84</v>
      </c>
      <c r="L1769" s="302">
        <v>9754587</v>
      </c>
      <c r="M1769" s="302" t="s">
        <v>1666</v>
      </c>
      <c r="N1769" s="305">
        <v>38751</v>
      </c>
      <c r="O1769" s="305">
        <v>38749</v>
      </c>
      <c r="P1769" s="302" t="s">
        <v>1667</v>
      </c>
    </row>
    <row r="1770" spans="1:16">
      <c r="A1770" s="303">
        <v>0</v>
      </c>
      <c r="B1770" s="303">
        <v>0</v>
      </c>
      <c r="C1770" s="303">
        <v>0</v>
      </c>
      <c r="D1770" s="304">
        <f t="shared" si="27"/>
        <v>0</v>
      </c>
      <c r="E1770" s="305">
        <v>45992</v>
      </c>
      <c r="F1770" s="302" t="s">
        <v>69</v>
      </c>
      <c r="G1770" s="302" t="s">
        <v>70</v>
      </c>
      <c r="H1770" s="302" t="s">
        <v>1631</v>
      </c>
      <c r="I1770" s="302" t="s">
        <v>286</v>
      </c>
      <c r="J1770" s="302">
        <v>135500</v>
      </c>
      <c r="K1770" s="302" t="s">
        <v>84</v>
      </c>
      <c r="L1770" s="302">
        <v>9688411</v>
      </c>
      <c r="M1770" s="302" t="s">
        <v>1664</v>
      </c>
      <c r="N1770" s="305">
        <v>38911</v>
      </c>
      <c r="O1770" s="305">
        <v>38899</v>
      </c>
      <c r="P1770" s="302" t="s">
        <v>1665</v>
      </c>
    </row>
    <row r="1771" spans="1:16">
      <c r="A1771" s="303">
        <v>0</v>
      </c>
      <c r="B1771" s="303">
        <v>0</v>
      </c>
      <c r="C1771" s="303">
        <v>0</v>
      </c>
      <c r="D1771" s="304">
        <f t="shared" si="27"/>
        <v>0</v>
      </c>
      <c r="E1771" s="305">
        <v>45992</v>
      </c>
      <c r="F1771" s="302" t="s">
        <v>69</v>
      </c>
      <c r="G1771" s="302" t="s">
        <v>70</v>
      </c>
      <c r="H1771" s="302" t="s">
        <v>1631</v>
      </c>
      <c r="I1771" s="302" t="s">
        <v>286</v>
      </c>
      <c r="J1771" s="302">
        <v>135500</v>
      </c>
      <c r="K1771" s="302" t="s">
        <v>84</v>
      </c>
      <c r="L1771" s="302">
        <v>9753688</v>
      </c>
      <c r="M1771" s="302" t="s">
        <v>1666</v>
      </c>
      <c r="N1771" s="305">
        <v>38751</v>
      </c>
      <c r="O1771" s="305">
        <v>38777</v>
      </c>
      <c r="P1771" s="302" t="s">
        <v>1667</v>
      </c>
    </row>
    <row r="1772" spans="1:16">
      <c r="A1772" s="303">
        <v>0</v>
      </c>
      <c r="B1772" s="303">
        <v>0</v>
      </c>
      <c r="C1772" s="303">
        <v>0</v>
      </c>
      <c r="D1772" s="304">
        <f t="shared" si="27"/>
        <v>0</v>
      </c>
      <c r="E1772" s="305">
        <v>45992</v>
      </c>
      <c r="F1772" s="302" t="s">
        <v>69</v>
      </c>
      <c r="G1772" s="302" t="s">
        <v>70</v>
      </c>
      <c r="H1772" s="302" t="s">
        <v>1631</v>
      </c>
      <c r="I1772" s="302" t="s">
        <v>286</v>
      </c>
      <c r="J1772" s="302">
        <v>135600</v>
      </c>
      <c r="K1772" s="302" t="s">
        <v>84</v>
      </c>
      <c r="L1772" s="302">
        <v>12575553</v>
      </c>
      <c r="M1772" s="302" t="s">
        <v>1668</v>
      </c>
      <c r="N1772" s="305">
        <v>41794</v>
      </c>
      <c r="O1772" s="305">
        <v>41821</v>
      </c>
      <c r="P1772" s="302" t="s">
        <v>1669</v>
      </c>
    </row>
    <row r="1773" spans="1:16">
      <c r="A1773" s="303">
        <v>0</v>
      </c>
      <c r="B1773" s="303">
        <v>0</v>
      </c>
      <c r="C1773" s="303">
        <v>0</v>
      </c>
      <c r="D1773" s="304">
        <f t="shared" si="27"/>
        <v>0</v>
      </c>
      <c r="E1773" s="305">
        <v>45992</v>
      </c>
      <c r="F1773" s="302" t="s">
        <v>69</v>
      </c>
      <c r="G1773" s="302" t="s">
        <v>70</v>
      </c>
      <c r="H1773" s="302" t="s">
        <v>1631</v>
      </c>
      <c r="I1773" s="302" t="s">
        <v>286</v>
      </c>
      <c r="J1773" s="302">
        <v>135600</v>
      </c>
      <c r="K1773" s="302" t="s">
        <v>84</v>
      </c>
      <c r="L1773" s="302">
        <v>9754586</v>
      </c>
      <c r="M1773" s="302" t="s">
        <v>1666</v>
      </c>
      <c r="N1773" s="305">
        <v>38751</v>
      </c>
      <c r="O1773" s="305">
        <v>38749</v>
      </c>
      <c r="P1773" s="302" t="s">
        <v>1667</v>
      </c>
    </row>
    <row r="1774" spans="1:16">
      <c r="A1774" s="303">
        <v>0</v>
      </c>
      <c r="B1774" s="303">
        <v>0</v>
      </c>
      <c r="C1774" s="303">
        <v>0</v>
      </c>
      <c r="D1774" s="304">
        <f t="shared" si="27"/>
        <v>0</v>
      </c>
      <c r="E1774" s="305">
        <v>45992</v>
      </c>
      <c r="F1774" s="302" t="s">
        <v>69</v>
      </c>
      <c r="G1774" s="302" t="s">
        <v>70</v>
      </c>
      <c r="H1774" s="302" t="s">
        <v>1631</v>
      </c>
      <c r="I1774" s="302" t="s">
        <v>286</v>
      </c>
      <c r="J1774" s="302">
        <v>135600</v>
      </c>
      <c r="K1774" s="302" t="s">
        <v>84</v>
      </c>
      <c r="L1774" s="302">
        <v>9750086</v>
      </c>
      <c r="M1774" s="302" t="s">
        <v>1664</v>
      </c>
      <c r="N1774" s="305">
        <v>38911</v>
      </c>
      <c r="O1774" s="305">
        <v>38899</v>
      </c>
      <c r="P1774" s="302" t="s">
        <v>1665</v>
      </c>
    </row>
    <row r="1775" spans="1:16">
      <c r="A1775" s="303">
        <v>2</v>
      </c>
      <c r="B1775" s="303">
        <v>2282.7600000000002</v>
      </c>
      <c r="C1775" s="303">
        <v>917.64628150319993</v>
      </c>
      <c r="D1775" s="304">
        <f t="shared" si="27"/>
        <v>1365.1137184968002</v>
      </c>
      <c r="E1775" s="305">
        <v>45992</v>
      </c>
      <c r="F1775" s="302" t="s">
        <v>69</v>
      </c>
      <c r="G1775" s="302" t="s">
        <v>70</v>
      </c>
      <c r="H1775" s="302" t="s">
        <v>1631</v>
      </c>
      <c r="I1775" s="302" t="s">
        <v>287</v>
      </c>
      <c r="J1775" s="302">
        <v>135130</v>
      </c>
      <c r="K1775" s="302" t="s">
        <v>4263</v>
      </c>
      <c r="L1775" s="302">
        <v>40388602</v>
      </c>
      <c r="M1775" s="302" t="s">
        <v>4299</v>
      </c>
      <c r="N1775" s="305">
        <v>42727</v>
      </c>
      <c r="O1775" s="305">
        <v>42705</v>
      </c>
      <c r="P1775" s="302" t="s">
        <v>1633</v>
      </c>
    </row>
    <row r="1776" spans="1:16">
      <c r="A1776" s="303">
        <v>0</v>
      </c>
      <c r="B1776" s="303">
        <v>0</v>
      </c>
      <c r="C1776" s="303">
        <v>0</v>
      </c>
      <c r="D1776" s="304">
        <f t="shared" si="27"/>
        <v>0</v>
      </c>
      <c r="E1776" s="305">
        <v>45992</v>
      </c>
      <c r="F1776" s="302" t="s">
        <v>69</v>
      </c>
      <c r="G1776" s="302" t="s">
        <v>70</v>
      </c>
      <c r="H1776" s="302" t="s">
        <v>1631</v>
      </c>
      <c r="I1776" s="302" t="s">
        <v>287</v>
      </c>
      <c r="J1776" s="302">
        <v>135500</v>
      </c>
      <c r="K1776" s="302" t="s">
        <v>84</v>
      </c>
      <c r="L1776" s="302">
        <v>9748279</v>
      </c>
      <c r="M1776" s="302" t="s">
        <v>1676</v>
      </c>
      <c r="N1776" s="305">
        <v>39031</v>
      </c>
      <c r="O1776" s="305">
        <v>39022</v>
      </c>
      <c r="P1776" s="302" t="s">
        <v>1677</v>
      </c>
    </row>
    <row r="1777" spans="1:16">
      <c r="A1777" s="303">
        <v>0</v>
      </c>
      <c r="B1777" s="303">
        <v>0</v>
      </c>
      <c r="C1777" s="303">
        <v>0</v>
      </c>
      <c r="D1777" s="304">
        <f t="shared" si="27"/>
        <v>0</v>
      </c>
      <c r="E1777" s="305">
        <v>45992</v>
      </c>
      <c r="F1777" s="302" t="s">
        <v>69</v>
      </c>
      <c r="G1777" s="302" t="s">
        <v>70</v>
      </c>
      <c r="H1777" s="302" t="s">
        <v>1631</v>
      </c>
      <c r="I1777" s="302" t="s">
        <v>287</v>
      </c>
      <c r="J1777" s="302">
        <v>135500</v>
      </c>
      <c r="K1777" s="302" t="s">
        <v>84</v>
      </c>
      <c r="L1777" s="302">
        <v>9711370</v>
      </c>
      <c r="M1777" s="302" t="s">
        <v>1674</v>
      </c>
      <c r="N1777" s="305">
        <v>39043</v>
      </c>
      <c r="O1777" s="305">
        <v>39022</v>
      </c>
      <c r="P1777" s="302" t="s">
        <v>1675</v>
      </c>
    </row>
    <row r="1778" spans="1:16">
      <c r="A1778" s="303">
        <v>0</v>
      </c>
      <c r="B1778" s="303">
        <v>0</v>
      </c>
      <c r="C1778" s="303">
        <v>0</v>
      </c>
      <c r="D1778" s="304">
        <f t="shared" si="27"/>
        <v>0</v>
      </c>
      <c r="E1778" s="305">
        <v>45992</v>
      </c>
      <c r="F1778" s="302" t="s">
        <v>69</v>
      </c>
      <c r="G1778" s="302" t="s">
        <v>70</v>
      </c>
      <c r="H1778" s="302" t="s">
        <v>1631</v>
      </c>
      <c r="I1778" s="302" t="s">
        <v>287</v>
      </c>
      <c r="J1778" s="302">
        <v>135500</v>
      </c>
      <c r="K1778" s="302" t="s">
        <v>84</v>
      </c>
      <c r="L1778" s="302">
        <v>9749692</v>
      </c>
      <c r="M1778" s="302" t="s">
        <v>1678</v>
      </c>
      <c r="N1778" s="305">
        <v>38959</v>
      </c>
      <c r="O1778" s="305">
        <v>38930</v>
      </c>
      <c r="P1778" s="302" t="s">
        <v>1679</v>
      </c>
    </row>
    <row r="1779" spans="1:16">
      <c r="A1779" s="303">
        <v>0</v>
      </c>
      <c r="B1779" s="303">
        <v>0</v>
      </c>
      <c r="C1779" s="303">
        <v>0</v>
      </c>
      <c r="D1779" s="304">
        <f t="shared" si="27"/>
        <v>0</v>
      </c>
      <c r="E1779" s="305">
        <v>45992</v>
      </c>
      <c r="F1779" s="302" t="s">
        <v>69</v>
      </c>
      <c r="G1779" s="302" t="s">
        <v>70</v>
      </c>
      <c r="H1779" s="302" t="s">
        <v>1631</v>
      </c>
      <c r="I1779" s="302" t="s">
        <v>287</v>
      </c>
      <c r="J1779" s="302">
        <v>135500</v>
      </c>
      <c r="K1779" s="302" t="s">
        <v>84</v>
      </c>
      <c r="L1779" s="302">
        <v>10594570</v>
      </c>
      <c r="M1779" s="302" t="s">
        <v>1670</v>
      </c>
      <c r="N1779" s="305">
        <v>40178</v>
      </c>
      <c r="O1779" s="305">
        <v>40513</v>
      </c>
      <c r="P1779" s="302" t="s">
        <v>1671</v>
      </c>
    </row>
    <row r="1780" spans="1:16">
      <c r="A1780" s="303">
        <v>0</v>
      </c>
      <c r="B1780" s="303">
        <v>0</v>
      </c>
      <c r="C1780" s="303">
        <v>0</v>
      </c>
      <c r="D1780" s="304">
        <f t="shared" si="27"/>
        <v>0</v>
      </c>
      <c r="E1780" s="305">
        <v>45992</v>
      </c>
      <c r="F1780" s="302" t="s">
        <v>69</v>
      </c>
      <c r="G1780" s="302" t="s">
        <v>70</v>
      </c>
      <c r="H1780" s="302" t="s">
        <v>1631</v>
      </c>
      <c r="I1780" s="302" t="s">
        <v>287</v>
      </c>
      <c r="J1780" s="302">
        <v>135500</v>
      </c>
      <c r="K1780" s="302" t="s">
        <v>84</v>
      </c>
      <c r="L1780" s="302">
        <v>9748270</v>
      </c>
      <c r="M1780" s="302" t="s">
        <v>1672</v>
      </c>
      <c r="N1780" s="305">
        <v>39031</v>
      </c>
      <c r="O1780" s="305">
        <v>39022</v>
      </c>
      <c r="P1780" s="302" t="s">
        <v>1673</v>
      </c>
    </row>
    <row r="1781" spans="1:16">
      <c r="A1781" s="303">
        <v>0</v>
      </c>
      <c r="B1781" s="303">
        <v>0</v>
      </c>
      <c r="C1781" s="303">
        <v>0</v>
      </c>
      <c r="D1781" s="304">
        <f t="shared" si="27"/>
        <v>0</v>
      </c>
      <c r="E1781" s="305">
        <v>45992</v>
      </c>
      <c r="F1781" s="302" t="s">
        <v>69</v>
      </c>
      <c r="G1781" s="302" t="s">
        <v>70</v>
      </c>
      <c r="H1781" s="302" t="s">
        <v>1631</v>
      </c>
      <c r="I1781" s="302" t="s">
        <v>287</v>
      </c>
      <c r="J1781" s="302">
        <v>135600</v>
      </c>
      <c r="K1781" s="302" t="s">
        <v>84</v>
      </c>
      <c r="L1781" s="302">
        <v>9748176</v>
      </c>
      <c r="M1781" s="302" t="s">
        <v>1674</v>
      </c>
      <c r="N1781" s="305">
        <v>39043</v>
      </c>
      <c r="O1781" s="305">
        <v>39022</v>
      </c>
      <c r="P1781" s="302" t="s">
        <v>1675</v>
      </c>
    </row>
    <row r="1782" spans="1:16">
      <c r="A1782" s="303">
        <v>0</v>
      </c>
      <c r="B1782" s="303">
        <v>0</v>
      </c>
      <c r="C1782" s="303">
        <v>0</v>
      </c>
      <c r="D1782" s="304">
        <f t="shared" si="27"/>
        <v>0</v>
      </c>
      <c r="E1782" s="305">
        <v>45992</v>
      </c>
      <c r="F1782" s="302" t="s">
        <v>69</v>
      </c>
      <c r="G1782" s="302" t="s">
        <v>70</v>
      </c>
      <c r="H1782" s="302" t="s">
        <v>1631</v>
      </c>
      <c r="I1782" s="302" t="s">
        <v>287</v>
      </c>
      <c r="J1782" s="302">
        <v>135600</v>
      </c>
      <c r="K1782" s="302" t="s">
        <v>84</v>
      </c>
      <c r="L1782" s="302">
        <v>9749691</v>
      </c>
      <c r="M1782" s="302" t="s">
        <v>1678</v>
      </c>
      <c r="N1782" s="305">
        <v>38959</v>
      </c>
      <c r="O1782" s="305">
        <v>38930</v>
      </c>
      <c r="P1782" s="302" t="s">
        <v>1679</v>
      </c>
    </row>
    <row r="1783" spans="1:16">
      <c r="A1783" s="303">
        <v>0</v>
      </c>
      <c r="B1783" s="303">
        <v>0</v>
      </c>
      <c r="C1783" s="303">
        <v>0</v>
      </c>
      <c r="D1783" s="304">
        <f t="shared" si="27"/>
        <v>0</v>
      </c>
      <c r="E1783" s="305">
        <v>45992</v>
      </c>
      <c r="F1783" s="302" t="s">
        <v>69</v>
      </c>
      <c r="G1783" s="302" t="s">
        <v>70</v>
      </c>
      <c r="H1783" s="302" t="s">
        <v>1631</v>
      </c>
      <c r="I1783" s="302" t="s">
        <v>287</v>
      </c>
      <c r="J1783" s="302">
        <v>135600</v>
      </c>
      <c r="K1783" s="302" t="s">
        <v>84</v>
      </c>
      <c r="L1783" s="302">
        <v>9701708</v>
      </c>
      <c r="M1783" s="302" t="s">
        <v>1672</v>
      </c>
      <c r="N1783" s="305">
        <v>39031</v>
      </c>
      <c r="O1783" s="305">
        <v>39022</v>
      </c>
      <c r="P1783" s="302" t="s">
        <v>1673</v>
      </c>
    </row>
    <row r="1784" spans="1:16">
      <c r="A1784" s="303">
        <v>0</v>
      </c>
      <c r="B1784" s="303">
        <v>0</v>
      </c>
      <c r="C1784" s="303">
        <v>0</v>
      </c>
      <c r="D1784" s="304">
        <f t="shared" si="27"/>
        <v>0</v>
      </c>
      <c r="E1784" s="305">
        <v>45992</v>
      </c>
      <c r="F1784" s="302" t="s">
        <v>69</v>
      </c>
      <c r="G1784" s="302" t="s">
        <v>70</v>
      </c>
      <c r="H1784" s="302" t="s">
        <v>1631</v>
      </c>
      <c r="I1784" s="302" t="s">
        <v>287</v>
      </c>
      <c r="J1784" s="302">
        <v>135600</v>
      </c>
      <c r="K1784" s="302" t="s">
        <v>84</v>
      </c>
      <c r="L1784" s="302">
        <v>10594567</v>
      </c>
      <c r="M1784" s="302" t="s">
        <v>1670</v>
      </c>
      <c r="N1784" s="305">
        <v>40178</v>
      </c>
      <c r="O1784" s="305">
        <v>40513</v>
      </c>
      <c r="P1784" s="302" t="s">
        <v>1671</v>
      </c>
    </row>
    <row r="1785" spans="1:16">
      <c r="A1785" s="303">
        <v>0</v>
      </c>
      <c r="B1785" s="303">
        <v>0</v>
      </c>
      <c r="C1785" s="303">
        <v>0</v>
      </c>
      <c r="D1785" s="304">
        <f t="shared" si="27"/>
        <v>0</v>
      </c>
      <c r="E1785" s="305">
        <v>45992</v>
      </c>
      <c r="F1785" s="302" t="s">
        <v>69</v>
      </c>
      <c r="G1785" s="302" t="s">
        <v>70</v>
      </c>
      <c r="H1785" s="302" t="s">
        <v>1631</v>
      </c>
      <c r="I1785" s="302" t="s">
        <v>287</v>
      </c>
      <c r="J1785" s="302">
        <v>135600</v>
      </c>
      <c r="K1785" s="302" t="s">
        <v>84</v>
      </c>
      <c r="L1785" s="302">
        <v>9748278</v>
      </c>
      <c r="M1785" s="302" t="s">
        <v>1676</v>
      </c>
      <c r="N1785" s="305">
        <v>39031</v>
      </c>
      <c r="O1785" s="305">
        <v>39022</v>
      </c>
      <c r="P1785" s="302" t="s">
        <v>1677</v>
      </c>
    </row>
    <row r="1786" spans="1:16">
      <c r="A1786" s="303">
        <v>0</v>
      </c>
      <c r="B1786" s="303">
        <v>0</v>
      </c>
      <c r="C1786" s="303">
        <v>0</v>
      </c>
      <c r="D1786" s="304">
        <f t="shared" si="27"/>
        <v>0</v>
      </c>
      <c r="E1786" s="305">
        <v>45992</v>
      </c>
      <c r="F1786" s="302" t="s">
        <v>69</v>
      </c>
      <c r="G1786" s="302" t="s">
        <v>70</v>
      </c>
      <c r="H1786" s="302" t="s">
        <v>1631</v>
      </c>
      <c r="I1786" s="302" t="s">
        <v>287</v>
      </c>
      <c r="J1786" s="302">
        <v>135600</v>
      </c>
      <c r="K1786" s="302" t="s">
        <v>288</v>
      </c>
      <c r="L1786" s="302">
        <v>10294350</v>
      </c>
      <c r="M1786" s="302" t="s">
        <v>1680</v>
      </c>
      <c r="N1786" s="305">
        <v>34881</v>
      </c>
      <c r="O1786" s="305">
        <v>34881</v>
      </c>
      <c r="P1786" s="302" t="s">
        <v>1062</v>
      </c>
    </row>
    <row r="1787" spans="1:16">
      <c r="A1787" s="303">
        <v>2</v>
      </c>
      <c r="B1787" s="303">
        <v>2282.7600000000002</v>
      </c>
      <c r="C1787" s="303">
        <v>917.64628150319993</v>
      </c>
      <c r="D1787" s="304">
        <f t="shared" si="27"/>
        <v>1365.1137184968002</v>
      </c>
      <c r="E1787" s="305">
        <v>45992</v>
      </c>
      <c r="F1787" s="302" t="s">
        <v>69</v>
      </c>
      <c r="G1787" s="302" t="s">
        <v>70</v>
      </c>
      <c r="H1787" s="302" t="s">
        <v>1631</v>
      </c>
      <c r="I1787" s="302" t="s">
        <v>4266</v>
      </c>
      <c r="J1787" s="302">
        <v>135130</v>
      </c>
      <c r="K1787" s="302" t="s">
        <v>4263</v>
      </c>
      <c r="L1787" s="302">
        <v>40388658</v>
      </c>
      <c r="M1787" s="302" t="s">
        <v>4299</v>
      </c>
      <c r="N1787" s="305">
        <v>42727</v>
      </c>
      <c r="O1787" s="305">
        <v>42705</v>
      </c>
      <c r="P1787" s="302" t="s">
        <v>1633</v>
      </c>
    </row>
    <row r="1788" spans="1:16">
      <c r="A1788" s="303">
        <v>0</v>
      </c>
      <c r="B1788" s="303">
        <v>0</v>
      </c>
      <c r="C1788" s="303">
        <v>0</v>
      </c>
      <c r="D1788" s="304">
        <f t="shared" si="27"/>
        <v>0</v>
      </c>
      <c r="E1788" s="305">
        <v>45992</v>
      </c>
      <c r="F1788" s="302" t="s">
        <v>69</v>
      </c>
      <c r="G1788" s="302" t="s">
        <v>70</v>
      </c>
      <c r="H1788" s="302" t="s">
        <v>1631</v>
      </c>
      <c r="I1788" s="302" t="s">
        <v>289</v>
      </c>
      <c r="J1788" s="302">
        <v>135500</v>
      </c>
      <c r="K1788" s="302" t="s">
        <v>84</v>
      </c>
      <c r="L1788" s="302">
        <v>9694340</v>
      </c>
      <c r="M1788" s="302" t="s">
        <v>1681</v>
      </c>
      <c r="N1788" s="305">
        <v>38996</v>
      </c>
      <c r="O1788" s="305">
        <v>38991</v>
      </c>
      <c r="P1788" s="302" t="s">
        <v>1682</v>
      </c>
    </row>
    <row r="1789" spans="1:16">
      <c r="A1789" s="303">
        <v>0</v>
      </c>
      <c r="B1789" s="303">
        <v>0</v>
      </c>
      <c r="C1789" s="303">
        <v>0</v>
      </c>
      <c r="D1789" s="304">
        <f t="shared" si="27"/>
        <v>0</v>
      </c>
      <c r="E1789" s="305">
        <v>45992</v>
      </c>
      <c r="F1789" s="302" t="s">
        <v>69</v>
      </c>
      <c r="G1789" s="302" t="s">
        <v>70</v>
      </c>
      <c r="H1789" s="302" t="s">
        <v>1631</v>
      </c>
      <c r="I1789" s="302" t="s">
        <v>289</v>
      </c>
      <c r="J1789" s="302">
        <v>135600</v>
      </c>
      <c r="K1789" s="302" t="s">
        <v>84</v>
      </c>
      <c r="L1789" s="302">
        <v>9748823</v>
      </c>
      <c r="M1789" s="302" t="s">
        <v>1681</v>
      </c>
      <c r="N1789" s="305">
        <v>38996</v>
      </c>
      <c r="O1789" s="305">
        <v>38991</v>
      </c>
      <c r="P1789" s="302" t="s">
        <v>1682</v>
      </c>
    </row>
    <row r="1790" spans="1:16">
      <c r="A1790" s="303">
        <v>1</v>
      </c>
      <c r="B1790" s="303">
        <v>1141.3900000000001</v>
      </c>
      <c r="C1790" s="303">
        <v>458.82716064980002</v>
      </c>
      <c r="D1790" s="304">
        <f t="shared" si="27"/>
        <v>682.56283935020008</v>
      </c>
      <c r="E1790" s="305">
        <v>45992</v>
      </c>
      <c r="F1790" s="302" t="s">
        <v>69</v>
      </c>
      <c r="G1790" s="302" t="s">
        <v>70</v>
      </c>
      <c r="H1790" s="302" t="s">
        <v>1631</v>
      </c>
      <c r="I1790" s="302" t="s">
        <v>4267</v>
      </c>
      <c r="J1790" s="302">
        <v>135130</v>
      </c>
      <c r="K1790" s="302" t="s">
        <v>4263</v>
      </c>
      <c r="L1790" s="302">
        <v>40389558</v>
      </c>
      <c r="M1790" s="302" t="s">
        <v>4299</v>
      </c>
      <c r="N1790" s="305">
        <v>42727</v>
      </c>
      <c r="O1790" s="305">
        <v>42705</v>
      </c>
      <c r="P1790" s="302" t="s">
        <v>1633</v>
      </c>
    </row>
    <row r="1791" spans="1:16">
      <c r="A1791" s="303">
        <v>1</v>
      </c>
      <c r="B1791" s="303">
        <v>1141.3900000000001</v>
      </c>
      <c r="C1791" s="303">
        <v>458.82716064980002</v>
      </c>
      <c r="D1791" s="304">
        <f t="shared" si="27"/>
        <v>682.56283935020008</v>
      </c>
      <c r="E1791" s="305">
        <v>45992</v>
      </c>
      <c r="F1791" s="302" t="s">
        <v>69</v>
      </c>
      <c r="G1791" s="302" t="s">
        <v>70</v>
      </c>
      <c r="H1791" s="302" t="s">
        <v>1631</v>
      </c>
      <c r="I1791" s="302" t="s">
        <v>4268</v>
      </c>
      <c r="J1791" s="302">
        <v>135130</v>
      </c>
      <c r="K1791" s="302" t="s">
        <v>4263</v>
      </c>
      <c r="L1791" s="302">
        <v>40389525</v>
      </c>
      <c r="M1791" s="302" t="s">
        <v>4299</v>
      </c>
      <c r="N1791" s="305">
        <v>42727</v>
      </c>
      <c r="O1791" s="305">
        <v>42705</v>
      </c>
      <c r="P1791" s="302" t="s">
        <v>1633</v>
      </c>
    </row>
    <row r="1792" spans="1:16">
      <c r="A1792" s="303">
        <v>0</v>
      </c>
      <c r="B1792" s="303">
        <v>0</v>
      </c>
      <c r="C1792" s="303">
        <v>0</v>
      </c>
      <c r="D1792" s="304">
        <f t="shared" si="27"/>
        <v>0</v>
      </c>
      <c r="E1792" s="305">
        <v>45992</v>
      </c>
      <c r="F1792" s="302" t="s">
        <v>69</v>
      </c>
      <c r="G1792" s="302" t="s">
        <v>70</v>
      </c>
      <c r="H1792" s="302" t="s">
        <v>1631</v>
      </c>
      <c r="I1792" s="302" t="s">
        <v>290</v>
      </c>
      <c r="J1792" s="302">
        <v>135300</v>
      </c>
      <c r="K1792" s="302" t="s">
        <v>84</v>
      </c>
      <c r="L1792" s="302">
        <v>28413213</v>
      </c>
      <c r="M1792" s="302" t="s">
        <v>1683</v>
      </c>
      <c r="N1792" s="305">
        <v>43815</v>
      </c>
      <c r="O1792" s="305">
        <v>43800</v>
      </c>
      <c r="P1792" s="302" t="s">
        <v>1684</v>
      </c>
    </row>
    <row r="1793" spans="1:16">
      <c r="A1793" s="303">
        <v>0</v>
      </c>
      <c r="B1793" s="303">
        <v>0</v>
      </c>
      <c r="C1793" s="303">
        <v>0</v>
      </c>
      <c r="D1793" s="304">
        <f t="shared" si="27"/>
        <v>0</v>
      </c>
      <c r="E1793" s="305">
        <v>45992</v>
      </c>
      <c r="F1793" s="302" t="s">
        <v>69</v>
      </c>
      <c r="G1793" s="302" t="s">
        <v>70</v>
      </c>
      <c r="H1793" s="302" t="s">
        <v>1631</v>
      </c>
      <c r="I1793" s="302" t="s">
        <v>290</v>
      </c>
      <c r="J1793" s="302">
        <v>135300</v>
      </c>
      <c r="K1793" s="302" t="s">
        <v>84</v>
      </c>
      <c r="L1793" s="302">
        <v>29646578</v>
      </c>
      <c r="M1793" s="302" t="s">
        <v>1683</v>
      </c>
      <c r="N1793" s="305">
        <v>43815</v>
      </c>
      <c r="O1793" s="305">
        <v>44013</v>
      </c>
      <c r="P1793" s="302" t="s">
        <v>1684</v>
      </c>
    </row>
    <row r="1794" spans="1:16">
      <c r="A1794" s="303">
        <v>0</v>
      </c>
      <c r="B1794" s="303">
        <v>0</v>
      </c>
      <c r="C1794" s="303">
        <v>0</v>
      </c>
      <c r="D1794" s="304">
        <f t="shared" si="27"/>
        <v>0</v>
      </c>
      <c r="E1794" s="305">
        <v>45992</v>
      </c>
      <c r="F1794" s="302" t="s">
        <v>69</v>
      </c>
      <c r="G1794" s="302" t="s">
        <v>70</v>
      </c>
      <c r="H1794" s="302" t="s">
        <v>1631</v>
      </c>
      <c r="I1794" s="302" t="s">
        <v>290</v>
      </c>
      <c r="J1794" s="302">
        <v>135300</v>
      </c>
      <c r="K1794" s="302" t="s">
        <v>84</v>
      </c>
      <c r="L1794" s="302">
        <v>28830376</v>
      </c>
      <c r="M1794" s="302" t="s">
        <v>1683</v>
      </c>
      <c r="N1794" s="305">
        <v>43815</v>
      </c>
      <c r="O1794" s="305">
        <v>43831</v>
      </c>
      <c r="P1794" s="302" t="s">
        <v>1684</v>
      </c>
    </row>
    <row r="1795" spans="1:16">
      <c r="A1795" s="303">
        <v>1</v>
      </c>
      <c r="B1795" s="303">
        <v>1211.42</v>
      </c>
      <c r="C1795" s="303">
        <v>486.97850774440002</v>
      </c>
      <c r="D1795" s="304">
        <f t="shared" ref="D1795:D1858" si="28">+B1795-C1795</f>
        <v>724.4414922556</v>
      </c>
      <c r="E1795" s="305">
        <v>45992</v>
      </c>
      <c r="F1795" s="302" t="s">
        <v>69</v>
      </c>
      <c r="G1795" s="302" t="s">
        <v>70</v>
      </c>
      <c r="H1795" s="302" t="s">
        <v>1631</v>
      </c>
      <c r="I1795" s="302" t="s">
        <v>291</v>
      </c>
      <c r="J1795" s="302">
        <v>135130</v>
      </c>
      <c r="K1795" s="302" t="s">
        <v>4263</v>
      </c>
      <c r="L1795" s="302">
        <v>40388647</v>
      </c>
      <c r="M1795" s="302" t="s">
        <v>4299</v>
      </c>
      <c r="N1795" s="305">
        <v>42727</v>
      </c>
      <c r="O1795" s="305">
        <v>42705</v>
      </c>
      <c r="P1795" s="302" t="s">
        <v>1633</v>
      </c>
    </row>
    <row r="1796" spans="1:16">
      <c r="A1796" s="303">
        <v>0</v>
      </c>
      <c r="B1796" s="303">
        <v>0</v>
      </c>
      <c r="C1796" s="303">
        <v>0</v>
      </c>
      <c r="D1796" s="304">
        <f t="shared" si="28"/>
        <v>0</v>
      </c>
      <c r="E1796" s="305">
        <v>45992</v>
      </c>
      <c r="F1796" s="302" t="s">
        <v>69</v>
      </c>
      <c r="G1796" s="302" t="s">
        <v>70</v>
      </c>
      <c r="H1796" s="302" t="s">
        <v>1631</v>
      </c>
      <c r="I1796" s="302" t="s">
        <v>291</v>
      </c>
      <c r="J1796" s="302">
        <v>135300</v>
      </c>
      <c r="K1796" s="302" t="s">
        <v>84</v>
      </c>
      <c r="L1796" s="302">
        <v>28830379</v>
      </c>
      <c r="M1796" s="302" t="s">
        <v>1685</v>
      </c>
      <c r="N1796" s="305">
        <v>43815</v>
      </c>
      <c r="O1796" s="305">
        <v>43831</v>
      </c>
      <c r="P1796" s="302" t="s">
        <v>1686</v>
      </c>
    </row>
    <row r="1797" spans="1:16">
      <c r="A1797" s="303">
        <v>0</v>
      </c>
      <c r="B1797" s="303">
        <v>0</v>
      </c>
      <c r="C1797" s="303">
        <v>0</v>
      </c>
      <c r="D1797" s="304">
        <f t="shared" si="28"/>
        <v>0</v>
      </c>
      <c r="E1797" s="305">
        <v>45992</v>
      </c>
      <c r="F1797" s="302" t="s">
        <v>69</v>
      </c>
      <c r="G1797" s="302" t="s">
        <v>70</v>
      </c>
      <c r="H1797" s="302" t="s">
        <v>1631</v>
      </c>
      <c r="I1797" s="302" t="s">
        <v>291</v>
      </c>
      <c r="J1797" s="302">
        <v>135300</v>
      </c>
      <c r="K1797" s="302" t="s">
        <v>84</v>
      </c>
      <c r="L1797" s="302">
        <v>28413216</v>
      </c>
      <c r="M1797" s="302" t="s">
        <v>1685</v>
      </c>
      <c r="N1797" s="305">
        <v>43815</v>
      </c>
      <c r="O1797" s="305">
        <v>43800</v>
      </c>
      <c r="P1797" s="302" t="s">
        <v>1686</v>
      </c>
    </row>
    <row r="1798" spans="1:16">
      <c r="A1798" s="303">
        <v>0</v>
      </c>
      <c r="B1798" s="303">
        <v>0</v>
      </c>
      <c r="C1798" s="303">
        <v>0</v>
      </c>
      <c r="D1798" s="304">
        <f t="shared" si="28"/>
        <v>0</v>
      </c>
      <c r="E1798" s="305">
        <v>45992</v>
      </c>
      <c r="F1798" s="302" t="s">
        <v>69</v>
      </c>
      <c r="G1798" s="302" t="s">
        <v>70</v>
      </c>
      <c r="H1798" s="302" t="s">
        <v>1631</v>
      </c>
      <c r="I1798" s="302" t="s">
        <v>291</v>
      </c>
      <c r="J1798" s="302">
        <v>135300</v>
      </c>
      <c r="K1798" s="302" t="s">
        <v>84</v>
      </c>
      <c r="L1798" s="302">
        <v>29646582</v>
      </c>
      <c r="M1798" s="302" t="s">
        <v>1685</v>
      </c>
      <c r="N1798" s="305">
        <v>43815</v>
      </c>
      <c r="O1798" s="305">
        <v>44013</v>
      </c>
      <c r="P1798" s="302" t="s">
        <v>1686</v>
      </c>
    </row>
    <row r="1799" spans="1:16">
      <c r="A1799" s="303">
        <v>0</v>
      </c>
      <c r="B1799" s="303">
        <v>0</v>
      </c>
      <c r="C1799" s="303">
        <v>0</v>
      </c>
      <c r="D1799" s="304">
        <f t="shared" si="28"/>
        <v>0</v>
      </c>
      <c r="E1799" s="305">
        <v>45992</v>
      </c>
      <c r="F1799" s="302" t="s">
        <v>69</v>
      </c>
      <c r="G1799" s="302" t="s">
        <v>70</v>
      </c>
      <c r="H1799" s="302" t="s">
        <v>1631</v>
      </c>
      <c r="I1799" s="302" t="s">
        <v>292</v>
      </c>
      <c r="J1799" s="302">
        <v>135500</v>
      </c>
      <c r="K1799" s="302" t="s">
        <v>84</v>
      </c>
      <c r="L1799" s="302">
        <v>9748203</v>
      </c>
      <c r="M1799" s="302" t="s">
        <v>1687</v>
      </c>
      <c r="N1799" s="305">
        <v>39036</v>
      </c>
      <c r="O1799" s="305">
        <v>39022</v>
      </c>
      <c r="P1799" s="302" t="s">
        <v>1688</v>
      </c>
    </row>
    <row r="1800" spans="1:16">
      <c r="A1800" s="303">
        <v>0</v>
      </c>
      <c r="B1800" s="303">
        <v>0</v>
      </c>
      <c r="C1800" s="303">
        <v>0</v>
      </c>
      <c r="D1800" s="304">
        <f t="shared" si="28"/>
        <v>0</v>
      </c>
      <c r="E1800" s="305">
        <v>45992</v>
      </c>
      <c r="F1800" s="302" t="s">
        <v>69</v>
      </c>
      <c r="G1800" s="302" t="s">
        <v>70</v>
      </c>
      <c r="H1800" s="302" t="s">
        <v>1631</v>
      </c>
      <c r="I1800" s="302" t="s">
        <v>292</v>
      </c>
      <c r="J1800" s="302">
        <v>135600</v>
      </c>
      <c r="K1800" s="302" t="s">
        <v>84</v>
      </c>
      <c r="L1800" s="302">
        <v>9748202</v>
      </c>
      <c r="M1800" s="302" t="s">
        <v>1687</v>
      </c>
      <c r="N1800" s="305">
        <v>39036</v>
      </c>
      <c r="O1800" s="305">
        <v>39022</v>
      </c>
      <c r="P1800" s="302" t="s">
        <v>1688</v>
      </c>
    </row>
    <row r="1801" spans="1:16">
      <c r="A1801" s="303">
        <v>0</v>
      </c>
      <c r="B1801" s="303">
        <v>0</v>
      </c>
      <c r="C1801" s="303">
        <v>0</v>
      </c>
      <c r="D1801" s="304">
        <f t="shared" si="28"/>
        <v>0</v>
      </c>
      <c r="E1801" s="305">
        <v>45992</v>
      </c>
      <c r="F1801" s="302" t="s">
        <v>69</v>
      </c>
      <c r="G1801" s="302" t="s">
        <v>70</v>
      </c>
      <c r="H1801" s="302" t="s">
        <v>1631</v>
      </c>
      <c r="I1801" s="302" t="s">
        <v>293</v>
      </c>
      <c r="J1801" s="302">
        <v>135500</v>
      </c>
      <c r="K1801" s="302" t="s">
        <v>84</v>
      </c>
      <c r="L1801" s="302">
        <v>9749608</v>
      </c>
      <c r="M1801" s="302" t="s">
        <v>1689</v>
      </c>
      <c r="N1801" s="305">
        <v>38955</v>
      </c>
      <c r="O1801" s="305">
        <v>38930</v>
      </c>
      <c r="P1801" s="302" t="s">
        <v>1690</v>
      </c>
    </row>
    <row r="1802" spans="1:16">
      <c r="A1802" s="303">
        <v>0</v>
      </c>
      <c r="B1802" s="303">
        <v>0</v>
      </c>
      <c r="C1802" s="303">
        <v>0</v>
      </c>
      <c r="D1802" s="304">
        <f t="shared" si="28"/>
        <v>0</v>
      </c>
      <c r="E1802" s="305">
        <v>45992</v>
      </c>
      <c r="F1802" s="302" t="s">
        <v>69</v>
      </c>
      <c r="G1802" s="302" t="s">
        <v>70</v>
      </c>
      <c r="H1802" s="302" t="s">
        <v>1631</v>
      </c>
      <c r="I1802" s="302" t="s">
        <v>293</v>
      </c>
      <c r="J1802" s="302">
        <v>135600</v>
      </c>
      <c r="K1802" s="302" t="s">
        <v>84</v>
      </c>
      <c r="L1802" s="302">
        <v>9749607</v>
      </c>
      <c r="M1802" s="302" t="s">
        <v>1689</v>
      </c>
      <c r="N1802" s="305">
        <v>38955</v>
      </c>
      <c r="O1802" s="305">
        <v>38930</v>
      </c>
      <c r="P1802" s="302" t="s">
        <v>1690</v>
      </c>
    </row>
    <row r="1803" spans="1:16">
      <c r="A1803" s="303">
        <v>1</v>
      </c>
      <c r="B1803" s="303">
        <v>1141.3900000000001</v>
      </c>
      <c r="C1803" s="303">
        <v>458.82716064980002</v>
      </c>
      <c r="D1803" s="304">
        <f t="shared" si="28"/>
        <v>682.56283935020008</v>
      </c>
      <c r="E1803" s="305">
        <v>45992</v>
      </c>
      <c r="F1803" s="302" t="s">
        <v>69</v>
      </c>
      <c r="G1803" s="302" t="s">
        <v>70</v>
      </c>
      <c r="H1803" s="302" t="s">
        <v>1631</v>
      </c>
      <c r="I1803" s="302" t="s">
        <v>294</v>
      </c>
      <c r="J1803" s="302">
        <v>135130</v>
      </c>
      <c r="K1803" s="302" t="s">
        <v>4263</v>
      </c>
      <c r="L1803" s="302">
        <v>40388669</v>
      </c>
      <c r="M1803" s="302" t="s">
        <v>4299</v>
      </c>
      <c r="N1803" s="305">
        <v>42727</v>
      </c>
      <c r="O1803" s="305">
        <v>42705</v>
      </c>
      <c r="P1803" s="302" t="s">
        <v>1633</v>
      </c>
    </row>
    <row r="1804" spans="1:16">
      <c r="A1804" s="303">
        <v>0</v>
      </c>
      <c r="B1804" s="303">
        <v>0</v>
      </c>
      <c r="C1804" s="303">
        <v>0</v>
      </c>
      <c r="D1804" s="304">
        <f t="shared" si="28"/>
        <v>0</v>
      </c>
      <c r="E1804" s="305">
        <v>45992</v>
      </c>
      <c r="F1804" s="302" t="s">
        <v>69</v>
      </c>
      <c r="G1804" s="302" t="s">
        <v>70</v>
      </c>
      <c r="H1804" s="302" t="s">
        <v>1631</v>
      </c>
      <c r="I1804" s="302" t="s">
        <v>294</v>
      </c>
      <c r="J1804" s="302">
        <v>135600</v>
      </c>
      <c r="K1804" s="302" t="s">
        <v>84</v>
      </c>
      <c r="L1804" s="302">
        <v>13496388</v>
      </c>
      <c r="M1804" s="302" t="s">
        <v>1691</v>
      </c>
      <c r="N1804" s="305">
        <v>42220</v>
      </c>
      <c r="O1804" s="305">
        <v>42217</v>
      </c>
      <c r="P1804" s="302" t="s">
        <v>1692</v>
      </c>
    </row>
    <row r="1805" spans="1:16">
      <c r="A1805" s="303">
        <v>0</v>
      </c>
      <c r="B1805" s="303">
        <v>0</v>
      </c>
      <c r="C1805" s="303">
        <v>0</v>
      </c>
      <c r="D1805" s="304">
        <f t="shared" si="28"/>
        <v>0</v>
      </c>
      <c r="E1805" s="305">
        <v>45992</v>
      </c>
      <c r="F1805" s="302" t="s">
        <v>69</v>
      </c>
      <c r="G1805" s="302" t="s">
        <v>70</v>
      </c>
      <c r="H1805" s="302" t="s">
        <v>1631</v>
      </c>
      <c r="I1805" s="302" t="s">
        <v>294</v>
      </c>
      <c r="J1805" s="302">
        <v>135800</v>
      </c>
      <c r="K1805" s="302" t="s">
        <v>204</v>
      </c>
      <c r="L1805" s="302">
        <v>20893894</v>
      </c>
      <c r="M1805" s="302" t="s">
        <v>1311</v>
      </c>
      <c r="N1805" s="305">
        <v>43070</v>
      </c>
      <c r="O1805" s="305">
        <v>42736</v>
      </c>
      <c r="P1805" s="302" t="s">
        <v>1693</v>
      </c>
    </row>
    <row r="1806" spans="1:16">
      <c r="A1806" s="303">
        <v>0</v>
      </c>
      <c r="B1806" s="303">
        <v>0</v>
      </c>
      <c r="C1806" s="303">
        <v>0</v>
      </c>
      <c r="D1806" s="304">
        <f t="shared" si="28"/>
        <v>0</v>
      </c>
      <c r="E1806" s="305">
        <v>45992</v>
      </c>
      <c r="F1806" s="302" t="s">
        <v>69</v>
      </c>
      <c r="G1806" s="302" t="s">
        <v>70</v>
      </c>
      <c r="H1806" s="302" t="s">
        <v>1631</v>
      </c>
      <c r="I1806" s="302" t="s">
        <v>295</v>
      </c>
      <c r="J1806" s="302">
        <v>135500</v>
      </c>
      <c r="K1806" s="302" t="s">
        <v>84</v>
      </c>
      <c r="L1806" s="302">
        <v>9750076</v>
      </c>
      <c r="M1806" s="302" t="s">
        <v>1695</v>
      </c>
      <c r="N1806" s="305">
        <v>38905</v>
      </c>
      <c r="O1806" s="305">
        <v>38899</v>
      </c>
      <c r="P1806" s="302" t="s">
        <v>1696</v>
      </c>
    </row>
    <row r="1807" spans="1:16">
      <c r="A1807" s="303">
        <v>0</v>
      </c>
      <c r="B1807" s="303">
        <v>0</v>
      </c>
      <c r="C1807" s="303">
        <v>0</v>
      </c>
      <c r="D1807" s="304">
        <f t="shared" si="28"/>
        <v>0</v>
      </c>
      <c r="E1807" s="305">
        <v>45992</v>
      </c>
      <c r="F1807" s="302" t="s">
        <v>69</v>
      </c>
      <c r="G1807" s="302" t="s">
        <v>70</v>
      </c>
      <c r="H1807" s="302" t="s">
        <v>1631</v>
      </c>
      <c r="I1807" s="302" t="s">
        <v>295</v>
      </c>
      <c r="J1807" s="302">
        <v>135500</v>
      </c>
      <c r="K1807" s="302" t="s">
        <v>84</v>
      </c>
      <c r="L1807" s="302">
        <v>9750068</v>
      </c>
      <c r="M1807" s="302" t="s">
        <v>1697</v>
      </c>
      <c r="N1807" s="305">
        <v>38909</v>
      </c>
      <c r="O1807" s="305">
        <v>38899</v>
      </c>
      <c r="P1807" s="302" t="s">
        <v>1698</v>
      </c>
    </row>
    <row r="1808" spans="1:16">
      <c r="A1808" s="303">
        <v>0</v>
      </c>
      <c r="B1808" s="303">
        <v>0</v>
      </c>
      <c r="C1808" s="303">
        <v>0</v>
      </c>
      <c r="D1808" s="304">
        <f t="shared" si="28"/>
        <v>0</v>
      </c>
      <c r="E1808" s="305">
        <v>45992</v>
      </c>
      <c r="F1808" s="302" t="s">
        <v>69</v>
      </c>
      <c r="G1808" s="302" t="s">
        <v>70</v>
      </c>
      <c r="H1808" s="302" t="s">
        <v>1631</v>
      </c>
      <c r="I1808" s="302" t="s">
        <v>295</v>
      </c>
      <c r="J1808" s="302">
        <v>135500</v>
      </c>
      <c r="K1808" s="302" t="s">
        <v>84</v>
      </c>
      <c r="L1808" s="302">
        <v>9753267</v>
      </c>
      <c r="M1808" s="302" t="s">
        <v>1699</v>
      </c>
      <c r="N1808" s="305">
        <v>38833</v>
      </c>
      <c r="O1808" s="305">
        <v>38808</v>
      </c>
      <c r="P1808" s="302" t="s">
        <v>1700</v>
      </c>
    </row>
    <row r="1809" spans="1:16">
      <c r="A1809" s="303">
        <v>0</v>
      </c>
      <c r="B1809" s="303">
        <v>0</v>
      </c>
      <c r="C1809" s="303">
        <v>0</v>
      </c>
      <c r="D1809" s="304">
        <f t="shared" si="28"/>
        <v>0</v>
      </c>
      <c r="E1809" s="305">
        <v>45992</v>
      </c>
      <c r="F1809" s="302" t="s">
        <v>69</v>
      </c>
      <c r="G1809" s="302" t="s">
        <v>70</v>
      </c>
      <c r="H1809" s="302" t="s">
        <v>1631</v>
      </c>
      <c r="I1809" s="302" t="s">
        <v>295</v>
      </c>
      <c r="J1809" s="302">
        <v>135500</v>
      </c>
      <c r="K1809" s="302" t="s">
        <v>84</v>
      </c>
      <c r="L1809" s="302">
        <v>9749969</v>
      </c>
      <c r="M1809" s="302" t="s">
        <v>1689</v>
      </c>
      <c r="N1809" s="305">
        <v>38916</v>
      </c>
      <c r="O1809" s="305">
        <v>38899</v>
      </c>
      <c r="P1809" s="302" t="s">
        <v>1694</v>
      </c>
    </row>
    <row r="1810" spans="1:16">
      <c r="A1810" s="303">
        <v>0</v>
      </c>
      <c r="B1810" s="303">
        <v>0</v>
      </c>
      <c r="C1810" s="303">
        <v>0</v>
      </c>
      <c r="D1810" s="304">
        <f t="shared" si="28"/>
        <v>0</v>
      </c>
      <c r="E1810" s="305">
        <v>45992</v>
      </c>
      <c r="F1810" s="302" t="s">
        <v>69</v>
      </c>
      <c r="G1810" s="302" t="s">
        <v>70</v>
      </c>
      <c r="H1810" s="302" t="s">
        <v>1631</v>
      </c>
      <c r="I1810" s="302" t="s">
        <v>295</v>
      </c>
      <c r="J1810" s="302">
        <v>135500</v>
      </c>
      <c r="K1810" s="302" t="s">
        <v>84</v>
      </c>
      <c r="L1810" s="302">
        <v>9748285</v>
      </c>
      <c r="M1810" s="302" t="s">
        <v>1701</v>
      </c>
      <c r="N1810" s="305">
        <v>39036</v>
      </c>
      <c r="O1810" s="305">
        <v>39022</v>
      </c>
      <c r="P1810" s="302" t="s">
        <v>1702</v>
      </c>
    </row>
    <row r="1811" spans="1:16">
      <c r="A1811" s="303">
        <v>0</v>
      </c>
      <c r="B1811" s="303">
        <v>0</v>
      </c>
      <c r="C1811" s="303">
        <v>0</v>
      </c>
      <c r="D1811" s="304">
        <f t="shared" si="28"/>
        <v>0</v>
      </c>
      <c r="E1811" s="305">
        <v>45992</v>
      </c>
      <c r="F1811" s="302" t="s">
        <v>69</v>
      </c>
      <c r="G1811" s="302" t="s">
        <v>70</v>
      </c>
      <c r="H1811" s="302" t="s">
        <v>1631</v>
      </c>
      <c r="I1811" s="302" t="s">
        <v>295</v>
      </c>
      <c r="J1811" s="302">
        <v>135600</v>
      </c>
      <c r="K1811" s="302" t="s">
        <v>84</v>
      </c>
      <c r="L1811" s="302">
        <v>9711501</v>
      </c>
      <c r="M1811" s="302" t="s">
        <v>1697</v>
      </c>
      <c r="N1811" s="305">
        <v>38909</v>
      </c>
      <c r="O1811" s="305">
        <v>38899</v>
      </c>
      <c r="P1811" s="302" t="s">
        <v>1698</v>
      </c>
    </row>
    <row r="1812" spans="1:16">
      <c r="A1812" s="303">
        <v>0</v>
      </c>
      <c r="B1812" s="303">
        <v>0</v>
      </c>
      <c r="C1812" s="303">
        <v>0</v>
      </c>
      <c r="D1812" s="304">
        <f t="shared" si="28"/>
        <v>0</v>
      </c>
      <c r="E1812" s="305">
        <v>45992</v>
      </c>
      <c r="F1812" s="302" t="s">
        <v>69</v>
      </c>
      <c r="G1812" s="302" t="s">
        <v>70</v>
      </c>
      <c r="H1812" s="302" t="s">
        <v>1631</v>
      </c>
      <c r="I1812" s="302" t="s">
        <v>295</v>
      </c>
      <c r="J1812" s="302">
        <v>135600</v>
      </c>
      <c r="K1812" s="302" t="s">
        <v>84</v>
      </c>
      <c r="L1812" s="302">
        <v>9750075</v>
      </c>
      <c r="M1812" s="302" t="s">
        <v>1695</v>
      </c>
      <c r="N1812" s="305">
        <v>38905</v>
      </c>
      <c r="O1812" s="305">
        <v>38899</v>
      </c>
      <c r="P1812" s="302" t="s">
        <v>1696</v>
      </c>
    </row>
    <row r="1813" spans="1:16">
      <c r="A1813" s="303">
        <v>0</v>
      </c>
      <c r="B1813" s="303">
        <v>0</v>
      </c>
      <c r="C1813" s="303">
        <v>0</v>
      </c>
      <c r="D1813" s="304">
        <f t="shared" si="28"/>
        <v>0</v>
      </c>
      <c r="E1813" s="305">
        <v>45992</v>
      </c>
      <c r="F1813" s="302" t="s">
        <v>69</v>
      </c>
      <c r="G1813" s="302" t="s">
        <v>70</v>
      </c>
      <c r="H1813" s="302" t="s">
        <v>1631</v>
      </c>
      <c r="I1813" s="302" t="s">
        <v>295</v>
      </c>
      <c r="J1813" s="302">
        <v>135600</v>
      </c>
      <c r="K1813" s="302" t="s">
        <v>84</v>
      </c>
      <c r="L1813" s="302">
        <v>9749968</v>
      </c>
      <c r="M1813" s="302" t="s">
        <v>1689</v>
      </c>
      <c r="N1813" s="305">
        <v>38916</v>
      </c>
      <c r="O1813" s="305">
        <v>38899</v>
      </c>
      <c r="P1813" s="302" t="s">
        <v>1694</v>
      </c>
    </row>
    <row r="1814" spans="1:16">
      <c r="A1814" s="303">
        <v>0</v>
      </c>
      <c r="B1814" s="303">
        <v>0</v>
      </c>
      <c r="C1814" s="303">
        <v>0</v>
      </c>
      <c r="D1814" s="304">
        <f t="shared" si="28"/>
        <v>0</v>
      </c>
      <c r="E1814" s="305">
        <v>45992</v>
      </c>
      <c r="F1814" s="302" t="s">
        <v>69</v>
      </c>
      <c r="G1814" s="302" t="s">
        <v>70</v>
      </c>
      <c r="H1814" s="302" t="s">
        <v>1631</v>
      </c>
      <c r="I1814" s="302" t="s">
        <v>295</v>
      </c>
      <c r="J1814" s="302">
        <v>135600</v>
      </c>
      <c r="K1814" s="302" t="s">
        <v>84</v>
      </c>
      <c r="L1814" s="302">
        <v>9753266</v>
      </c>
      <c r="M1814" s="302" t="s">
        <v>1699</v>
      </c>
      <c r="N1814" s="305">
        <v>38833</v>
      </c>
      <c r="O1814" s="305">
        <v>38808</v>
      </c>
      <c r="P1814" s="302" t="s">
        <v>1700</v>
      </c>
    </row>
    <row r="1815" spans="1:16">
      <c r="A1815" s="303">
        <v>0</v>
      </c>
      <c r="B1815" s="303">
        <v>0</v>
      </c>
      <c r="C1815" s="303">
        <v>0</v>
      </c>
      <c r="D1815" s="304">
        <f t="shared" si="28"/>
        <v>0</v>
      </c>
      <c r="E1815" s="305">
        <v>45992</v>
      </c>
      <c r="F1815" s="302" t="s">
        <v>69</v>
      </c>
      <c r="G1815" s="302" t="s">
        <v>70</v>
      </c>
      <c r="H1815" s="302" t="s">
        <v>1631</v>
      </c>
      <c r="I1815" s="302" t="s">
        <v>295</v>
      </c>
      <c r="J1815" s="302">
        <v>135600</v>
      </c>
      <c r="K1815" s="302" t="s">
        <v>84</v>
      </c>
      <c r="L1815" s="302">
        <v>9748284</v>
      </c>
      <c r="M1815" s="302" t="s">
        <v>1701</v>
      </c>
      <c r="N1815" s="305">
        <v>39036</v>
      </c>
      <c r="O1815" s="305">
        <v>39022</v>
      </c>
      <c r="P1815" s="302" t="s">
        <v>1702</v>
      </c>
    </row>
    <row r="1816" spans="1:16">
      <c r="A1816" s="303">
        <v>2</v>
      </c>
      <c r="B1816" s="303">
        <v>2352.81</v>
      </c>
      <c r="C1816" s="303">
        <v>945.8056683942001</v>
      </c>
      <c r="D1816" s="304">
        <f t="shared" si="28"/>
        <v>1407.0043316058</v>
      </c>
      <c r="E1816" s="305">
        <v>45992</v>
      </c>
      <c r="F1816" s="302" t="s">
        <v>69</v>
      </c>
      <c r="G1816" s="302" t="s">
        <v>70</v>
      </c>
      <c r="H1816" s="302" t="s">
        <v>1631</v>
      </c>
      <c r="I1816" s="302" t="s">
        <v>296</v>
      </c>
      <c r="J1816" s="302">
        <v>135130</v>
      </c>
      <c r="K1816" s="302" t="s">
        <v>4263</v>
      </c>
      <c r="L1816" s="302">
        <v>40388614</v>
      </c>
      <c r="M1816" s="302" t="s">
        <v>4299</v>
      </c>
      <c r="N1816" s="305">
        <v>42727</v>
      </c>
      <c r="O1816" s="305">
        <v>42705</v>
      </c>
      <c r="P1816" s="302" t="s">
        <v>1633</v>
      </c>
    </row>
    <row r="1817" spans="1:16">
      <c r="A1817" s="303">
        <v>0</v>
      </c>
      <c r="B1817" s="303">
        <v>0</v>
      </c>
      <c r="C1817" s="303">
        <v>0</v>
      </c>
      <c r="D1817" s="304">
        <f t="shared" si="28"/>
        <v>0</v>
      </c>
      <c r="E1817" s="305">
        <v>45992</v>
      </c>
      <c r="F1817" s="302" t="s">
        <v>69</v>
      </c>
      <c r="G1817" s="302" t="s">
        <v>70</v>
      </c>
      <c r="H1817" s="302" t="s">
        <v>1631</v>
      </c>
      <c r="I1817" s="302" t="s">
        <v>296</v>
      </c>
      <c r="J1817" s="302">
        <v>135500</v>
      </c>
      <c r="K1817" s="302" t="s">
        <v>84</v>
      </c>
      <c r="L1817" s="302">
        <v>9748866</v>
      </c>
      <c r="M1817" s="302" t="s">
        <v>1703</v>
      </c>
      <c r="N1817" s="305">
        <v>39016</v>
      </c>
      <c r="O1817" s="305">
        <v>38991</v>
      </c>
      <c r="P1817" s="302" t="s">
        <v>1704</v>
      </c>
    </row>
    <row r="1818" spans="1:16">
      <c r="A1818" s="303">
        <v>0</v>
      </c>
      <c r="B1818" s="303">
        <v>0</v>
      </c>
      <c r="C1818" s="303">
        <v>0</v>
      </c>
      <c r="D1818" s="304">
        <f t="shared" si="28"/>
        <v>0</v>
      </c>
      <c r="E1818" s="305">
        <v>45992</v>
      </c>
      <c r="F1818" s="302" t="s">
        <v>69</v>
      </c>
      <c r="G1818" s="302" t="s">
        <v>70</v>
      </c>
      <c r="H1818" s="302" t="s">
        <v>1631</v>
      </c>
      <c r="I1818" s="302" t="s">
        <v>296</v>
      </c>
      <c r="J1818" s="302">
        <v>135600</v>
      </c>
      <c r="K1818" s="302" t="s">
        <v>84</v>
      </c>
      <c r="L1818" s="302">
        <v>9748865</v>
      </c>
      <c r="M1818" s="302" t="s">
        <v>1703</v>
      </c>
      <c r="N1818" s="305">
        <v>39016</v>
      </c>
      <c r="O1818" s="305">
        <v>38991</v>
      </c>
      <c r="P1818" s="302" t="s">
        <v>1704</v>
      </c>
    </row>
    <row r="1819" spans="1:16">
      <c r="A1819" s="303">
        <v>0</v>
      </c>
      <c r="B1819" s="303">
        <v>0</v>
      </c>
      <c r="C1819" s="303">
        <v>0</v>
      </c>
      <c r="D1819" s="304">
        <f t="shared" si="28"/>
        <v>0</v>
      </c>
      <c r="E1819" s="305">
        <v>45992</v>
      </c>
      <c r="F1819" s="302" t="s">
        <v>69</v>
      </c>
      <c r="G1819" s="302" t="s">
        <v>70</v>
      </c>
      <c r="H1819" s="302" t="s">
        <v>1631</v>
      </c>
      <c r="I1819" s="302" t="s">
        <v>296</v>
      </c>
      <c r="J1819" s="302">
        <v>135800</v>
      </c>
      <c r="K1819" s="302" t="s">
        <v>101</v>
      </c>
      <c r="L1819" s="302">
        <v>20802679</v>
      </c>
      <c r="M1819" s="302" t="s">
        <v>1102</v>
      </c>
      <c r="N1819" s="305">
        <v>43040</v>
      </c>
      <c r="O1819" s="305">
        <v>42736</v>
      </c>
      <c r="P1819" s="302" t="s">
        <v>1705</v>
      </c>
    </row>
    <row r="1820" spans="1:16">
      <c r="A1820" s="303">
        <v>0</v>
      </c>
      <c r="B1820" s="303">
        <v>0</v>
      </c>
      <c r="C1820" s="303">
        <v>0</v>
      </c>
      <c r="D1820" s="304">
        <f t="shared" si="28"/>
        <v>0</v>
      </c>
      <c r="E1820" s="305">
        <v>45992</v>
      </c>
      <c r="F1820" s="302" t="s">
        <v>69</v>
      </c>
      <c r="G1820" s="302" t="s">
        <v>70</v>
      </c>
      <c r="H1820" s="302" t="s">
        <v>1631</v>
      </c>
      <c r="I1820" s="302" t="s">
        <v>296</v>
      </c>
      <c r="J1820" s="302">
        <v>135800</v>
      </c>
      <c r="K1820" s="302" t="s">
        <v>297</v>
      </c>
      <c r="L1820" s="302">
        <v>20802750</v>
      </c>
      <c r="M1820" s="302" t="s">
        <v>1706</v>
      </c>
      <c r="N1820" s="305">
        <v>43040</v>
      </c>
      <c r="O1820" s="305">
        <v>42736</v>
      </c>
      <c r="P1820" s="302" t="s">
        <v>1707</v>
      </c>
    </row>
    <row r="1821" spans="1:16">
      <c r="A1821" s="303">
        <v>0</v>
      </c>
      <c r="B1821" s="303">
        <v>0</v>
      </c>
      <c r="C1821" s="303">
        <v>0</v>
      </c>
      <c r="D1821" s="304">
        <f t="shared" si="28"/>
        <v>0</v>
      </c>
      <c r="E1821" s="305">
        <v>45992</v>
      </c>
      <c r="F1821" s="302" t="s">
        <v>69</v>
      </c>
      <c r="G1821" s="302" t="s">
        <v>70</v>
      </c>
      <c r="H1821" s="302" t="s">
        <v>1631</v>
      </c>
      <c r="I1821" s="302" t="s">
        <v>296</v>
      </c>
      <c r="J1821" s="302">
        <v>135800</v>
      </c>
      <c r="K1821" s="302" t="s">
        <v>284</v>
      </c>
      <c r="L1821" s="302">
        <v>20802753</v>
      </c>
      <c r="M1821" s="302" t="s">
        <v>1660</v>
      </c>
      <c r="N1821" s="305">
        <v>43040</v>
      </c>
      <c r="O1821" s="305">
        <v>42736</v>
      </c>
      <c r="P1821" s="302" t="s">
        <v>1707</v>
      </c>
    </row>
    <row r="1822" spans="1:16">
      <c r="A1822" s="303">
        <v>0</v>
      </c>
      <c r="B1822" s="303">
        <v>0</v>
      </c>
      <c r="C1822" s="303">
        <v>0</v>
      </c>
      <c r="D1822" s="304">
        <f t="shared" si="28"/>
        <v>0</v>
      </c>
      <c r="E1822" s="305">
        <v>45992</v>
      </c>
      <c r="F1822" s="302" t="s">
        <v>69</v>
      </c>
      <c r="G1822" s="302" t="s">
        <v>70</v>
      </c>
      <c r="H1822" s="302" t="s">
        <v>1631</v>
      </c>
      <c r="I1822" s="302" t="s">
        <v>298</v>
      </c>
      <c r="J1822" s="302">
        <v>135300</v>
      </c>
      <c r="K1822" s="302" t="s">
        <v>138</v>
      </c>
      <c r="L1822" s="302">
        <v>11499641</v>
      </c>
      <c r="M1822" s="302" t="s">
        <v>799</v>
      </c>
      <c r="N1822" s="305">
        <v>40909</v>
      </c>
      <c r="O1822" s="305">
        <v>40909</v>
      </c>
      <c r="P1822" s="302" t="s">
        <v>1708</v>
      </c>
    </row>
    <row r="1823" spans="1:16">
      <c r="A1823" s="303">
        <v>0</v>
      </c>
      <c r="B1823" s="303">
        <v>0</v>
      </c>
      <c r="C1823" s="303">
        <v>0</v>
      </c>
      <c r="D1823" s="304">
        <f t="shared" si="28"/>
        <v>0</v>
      </c>
      <c r="E1823" s="305">
        <v>45992</v>
      </c>
      <c r="F1823" s="302" t="s">
        <v>69</v>
      </c>
      <c r="G1823" s="302" t="s">
        <v>70</v>
      </c>
      <c r="H1823" s="302" t="s">
        <v>1631</v>
      </c>
      <c r="I1823" s="302" t="s">
        <v>298</v>
      </c>
      <c r="J1823" s="302">
        <v>135300</v>
      </c>
      <c r="K1823" s="302" t="s">
        <v>84</v>
      </c>
      <c r="L1823" s="302">
        <v>10833203</v>
      </c>
      <c r="M1823" s="302" t="s">
        <v>832</v>
      </c>
      <c r="N1823" s="305">
        <v>40653</v>
      </c>
      <c r="O1823" s="305">
        <v>40634</v>
      </c>
      <c r="P1823" s="302" t="s">
        <v>833</v>
      </c>
    </row>
    <row r="1824" spans="1:16">
      <c r="A1824" s="303">
        <v>0</v>
      </c>
      <c r="B1824" s="303">
        <v>0</v>
      </c>
      <c r="C1824" s="303">
        <v>0</v>
      </c>
      <c r="D1824" s="304">
        <f t="shared" si="28"/>
        <v>0</v>
      </c>
      <c r="E1824" s="305">
        <v>45992</v>
      </c>
      <c r="F1824" s="302" t="s">
        <v>69</v>
      </c>
      <c r="G1824" s="302" t="s">
        <v>70</v>
      </c>
      <c r="H1824" s="302" t="s">
        <v>1631</v>
      </c>
      <c r="I1824" s="302" t="s">
        <v>298</v>
      </c>
      <c r="J1824" s="302">
        <v>135300</v>
      </c>
      <c r="K1824" s="302" t="s">
        <v>84</v>
      </c>
      <c r="L1824" s="302">
        <v>10833142</v>
      </c>
      <c r="M1824" s="302" t="s">
        <v>839</v>
      </c>
      <c r="N1824" s="305">
        <v>40653</v>
      </c>
      <c r="O1824" s="305">
        <v>40634</v>
      </c>
      <c r="P1824" s="302" t="s">
        <v>807</v>
      </c>
    </row>
    <row r="1825" spans="1:16">
      <c r="A1825" s="303">
        <v>0</v>
      </c>
      <c r="B1825" s="303">
        <v>0</v>
      </c>
      <c r="C1825" s="303">
        <v>0</v>
      </c>
      <c r="D1825" s="304">
        <f t="shared" si="28"/>
        <v>0</v>
      </c>
      <c r="E1825" s="305">
        <v>45992</v>
      </c>
      <c r="F1825" s="302" t="s">
        <v>69</v>
      </c>
      <c r="G1825" s="302" t="s">
        <v>70</v>
      </c>
      <c r="H1825" s="302" t="s">
        <v>1631</v>
      </c>
      <c r="I1825" s="302" t="s">
        <v>298</v>
      </c>
      <c r="J1825" s="302">
        <v>135300</v>
      </c>
      <c r="K1825" s="302" t="s">
        <v>84</v>
      </c>
      <c r="L1825" s="302">
        <v>10833036</v>
      </c>
      <c r="M1825" s="302" t="s">
        <v>845</v>
      </c>
      <c r="N1825" s="305">
        <v>40653</v>
      </c>
      <c r="O1825" s="305">
        <v>40634</v>
      </c>
      <c r="P1825" s="302" t="s">
        <v>846</v>
      </c>
    </row>
    <row r="1826" spans="1:16">
      <c r="A1826" s="303">
        <v>0</v>
      </c>
      <c r="B1826" s="303">
        <v>0</v>
      </c>
      <c r="C1826" s="303">
        <v>0</v>
      </c>
      <c r="D1826" s="304">
        <f t="shared" si="28"/>
        <v>0</v>
      </c>
      <c r="E1826" s="305">
        <v>45992</v>
      </c>
      <c r="F1826" s="302" t="s">
        <v>69</v>
      </c>
      <c r="G1826" s="302" t="s">
        <v>70</v>
      </c>
      <c r="H1826" s="302" t="s">
        <v>1631</v>
      </c>
      <c r="I1826" s="302" t="s">
        <v>298</v>
      </c>
      <c r="J1826" s="302">
        <v>135300</v>
      </c>
      <c r="K1826" s="302" t="s">
        <v>84</v>
      </c>
      <c r="L1826" s="302">
        <v>12954297</v>
      </c>
      <c r="M1826" s="302" t="s">
        <v>1709</v>
      </c>
      <c r="N1826" s="305">
        <v>41958</v>
      </c>
      <c r="O1826" s="305">
        <v>41974</v>
      </c>
      <c r="P1826" s="302" t="s">
        <v>1600</v>
      </c>
    </row>
    <row r="1827" spans="1:16">
      <c r="A1827" s="303">
        <v>0</v>
      </c>
      <c r="B1827" s="303">
        <v>0</v>
      </c>
      <c r="C1827" s="303">
        <v>0</v>
      </c>
      <c r="D1827" s="304">
        <f t="shared" si="28"/>
        <v>0</v>
      </c>
      <c r="E1827" s="305">
        <v>45992</v>
      </c>
      <c r="F1827" s="302" t="s">
        <v>69</v>
      </c>
      <c r="G1827" s="302" t="s">
        <v>70</v>
      </c>
      <c r="H1827" s="302" t="s">
        <v>1631</v>
      </c>
      <c r="I1827" s="302" t="s">
        <v>298</v>
      </c>
      <c r="J1827" s="302">
        <v>135300</v>
      </c>
      <c r="K1827" s="302" t="s">
        <v>84</v>
      </c>
      <c r="L1827" s="302">
        <v>11030256</v>
      </c>
      <c r="M1827" s="302" t="s">
        <v>826</v>
      </c>
      <c r="N1827" s="305">
        <v>40653</v>
      </c>
      <c r="O1827" s="305">
        <v>40634</v>
      </c>
      <c r="P1827" s="302" t="s">
        <v>818</v>
      </c>
    </row>
    <row r="1828" spans="1:16">
      <c r="A1828" s="303">
        <v>0</v>
      </c>
      <c r="B1828" s="303">
        <v>0</v>
      </c>
      <c r="C1828" s="303">
        <v>0</v>
      </c>
      <c r="D1828" s="304">
        <f t="shared" si="28"/>
        <v>0</v>
      </c>
      <c r="E1828" s="305">
        <v>45992</v>
      </c>
      <c r="F1828" s="302" t="s">
        <v>69</v>
      </c>
      <c r="G1828" s="302" t="s">
        <v>70</v>
      </c>
      <c r="H1828" s="302" t="s">
        <v>1631</v>
      </c>
      <c r="I1828" s="302" t="s">
        <v>298</v>
      </c>
      <c r="J1828" s="302">
        <v>135300</v>
      </c>
      <c r="K1828" s="302" t="s">
        <v>84</v>
      </c>
      <c r="L1828" s="302">
        <v>11030263</v>
      </c>
      <c r="M1828" s="302" t="s">
        <v>801</v>
      </c>
      <c r="N1828" s="305">
        <v>40653</v>
      </c>
      <c r="O1828" s="305">
        <v>40634</v>
      </c>
      <c r="P1828" s="302" t="s">
        <v>802</v>
      </c>
    </row>
    <row r="1829" spans="1:16">
      <c r="A1829" s="303">
        <v>0</v>
      </c>
      <c r="B1829" s="303">
        <v>0</v>
      </c>
      <c r="C1829" s="303">
        <v>0</v>
      </c>
      <c r="D1829" s="304">
        <f t="shared" si="28"/>
        <v>0</v>
      </c>
      <c r="E1829" s="305">
        <v>45992</v>
      </c>
      <c r="F1829" s="302" t="s">
        <v>69</v>
      </c>
      <c r="G1829" s="302" t="s">
        <v>70</v>
      </c>
      <c r="H1829" s="302" t="s">
        <v>1631</v>
      </c>
      <c r="I1829" s="302" t="s">
        <v>298</v>
      </c>
      <c r="J1829" s="302">
        <v>135300</v>
      </c>
      <c r="K1829" s="302" t="s">
        <v>84</v>
      </c>
      <c r="L1829" s="302">
        <v>11249627</v>
      </c>
      <c r="M1829" s="302" t="s">
        <v>1712</v>
      </c>
      <c r="N1829" s="305">
        <v>40909</v>
      </c>
      <c r="O1829" s="305">
        <v>40909</v>
      </c>
      <c r="P1829" s="302" t="s">
        <v>1708</v>
      </c>
    </row>
    <row r="1830" spans="1:16">
      <c r="A1830" s="303">
        <v>0</v>
      </c>
      <c r="B1830" s="303">
        <v>0</v>
      </c>
      <c r="C1830" s="303">
        <v>0</v>
      </c>
      <c r="D1830" s="304">
        <f t="shared" si="28"/>
        <v>0</v>
      </c>
      <c r="E1830" s="305">
        <v>45992</v>
      </c>
      <c r="F1830" s="302" t="s">
        <v>69</v>
      </c>
      <c r="G1830" s="302" t="s">
        <v>70</v>
      </c>
      <c r="H1830" s="302" t="s">
        <v>1631</v>
      </c>
      <c r="I1830" s="302" t="s">
        <v>298</v>
      </c>
      <c r="J1830" s="302">
        <v>135300</v>
      </c>
      <c r="K1830" s="302" t="s">
        <v>84</v>
      </c>
      <c r="L1830" s="302">
        <v>10833018</v>
      </c>
      <c r="M1830" s="302" t="s">
        <v>830</v>
      </c>
      <c r="N1830" s="305">
        <v>40653</v>
      </c>
      <c r="O1830" s="305">
        <v>40634</v>
      </c>
      <c r="P1830" s="302" t="s">
        <v>822</v>
      </c>
    </row>
    <row r="1831" spans="1:16">
      <c r="A1831" s="303">
        <v>0</v>
      </c>
      <c r="B1831" s="303">
        <v>0</v>
      </c>
      <c r="C1831" s="303">
        <v>0</v>
      </c>
      <c r="D1831" s="304">
        <f t="shared" si="28"/>
        <v>0</v>
      </c>
      <c r="E1831" s="305">
        <v>45992</v>
      </c>
      <c r="F1831" s="302" t="s">
        <v>69</v>
      </c>
      <c r="G1831" s="302" t="s">
        <v>70</v>
      </c>
      <c r="H1831" s="302" t="s">
        <v>1631</v>
      </c>
      <c r="I1831" s="302" t="s">
        <v>298</v>
      </c>
      <c r="J1831" s="302">
        <v>135300</v>
      </c>
      <c r="K1831" s="302" t="s">
        <v>84</v>
      </c>
      <c r="L1831" s="302">
        <v>10833068</v>
      </c>
      <c r="M1831" s="302" t="s">
        <v>834</v>
      </c>
      <c r="N1831" s="305">
        <v>40653</v>
      </c>
      <c r="O1831" s="305">
        <v>40634</v>
      </c>
      <c r="P1831" s="302" t="s">
        <v>835</v>
      </c>
    </row>
    <row r="1832" spans="1:16">
      <c r="A1832" s="303">
        <v>0</v>
      </c>
      <c r="B1832" s="303">
        <v>0</v>
      </c>
      <c r="C1832" s="303">
        <v>0</v>
      </c>
      <c r="D1832" s="304">
        <f t="shared" si="28"/>
        <v>0</v>
      </c>
      <c r="E1832" s="305">
        <v>45992</v>
      </c>
      <c r="F1832" s="302" t="s">
        <v>69</v>
      </c>
      <c r="G1832" s="302" t="s">
        <v>70</v>
      </c>
      <c r="H1832" s="302" t="s">
        <v>1631</v>
      </c>
      <c r="I1832" s="302" t="s">
        <v>298</v>
      </c>
      <c r="J1832" s="302">
        <v>135300</v>
      </c>
      <c r="K1832" s="302" t="s">
        <v>84</v>
      </c>
      <c r="L1832" s="302">
        <v>10833272</v>
      </c>
      <c r="M1832" s="302" t="s">
        <v>840</v>
      </c>
      <c r="N1832" s="305">
        <v>40653</v>
      </c>
      <c r="O1832" s="305">
        <v>40634</v>
      </c>
      <c r="P1832" s="302" t="s">
        <v>814</v>
      </c>
    </row>
    <row r="1833" spans="1:16">
      <c r="A1833" s="303">
        <v>0</v>
      </c>
      <c r="B1833" s="303">
        <v>0</v>
      </c>
      <c r="C1833" s="303">
        <v>0</v>
      </c>
      <c r="D1833" s="304">
        <f t="shared" si="28"/>
        <v>0</v>
      </c>
      <c r="E1833" s="305">
        <v>45992</v>
      </c>
      <c r="F1833" s="302" t="s">
        <v>69</v>
      </c>
      <c r="G1833" s="302" t="s">
        <v>70</v>
      </c>
      <c r="H1833" s="302" t="s">
        <v>1631</v>
      </c>
      <c r="I1833" s="302" t="s">
        <v>298</v>
      </c>
      <c r="J1833" s="302">
        <v>135300</v>
      </c>
      <c r="K1833" s="302" t="s">
        <v>84</v>
      </c>
      <c r="L1833" s="302">
        <v>10833033</v>
      </c>
      <c r="M1833" s="302" t="s">
        <v>841</v>
      </c>
      <c r="N1833" s="305">
        <v>40653</v>
      </c>
      <c r="O1833" s="305">
        <v>40634</v>
      </c>
      <c r="P1833" s="302" t="s">
        <v>842</v>
      </c>
    </row>
    <row r="1834" spans="1:16">
      <c r="A1834" s="303">
        <v>0</v>
      </c>
      <c r="B1834" s="303">
        <v>0</v>
      </c>
      <c r="C1834" s="303">
        <v>0</v>
      </c>
      <c r="D1834" s="304">
        <f t="shared" si="28"/>
        <v>0</v>
      </c>
      <c r="E1834" s="305">
        <v>45992</v>
      </c>
      <c r="F1834" s="302" t="s">
        <v>69</v>
      </c>
      <c r="G1834" s="302" t="s">
        <v>70</v>
      </c>
      <c r="H1834" s="302" t="s">
        <v>1631</v>
      </c>
      <c r="I1834" s="302" t="s">
        <v>298</v>
      </c>
      <c r="J1834" s="302">
        <v>135300</v>
      </c>
      <c r="K1834" s="302" t="s">
        <v>84</v>
      </c>
      <c r="L1834" s="302">
        <v>10833131</v>
      </c>
      <c r="M1834" s="302" t="s">
        <v>843</v>
      </c>
      <c r="N1834" s="305">
        <v>40653</v>
      </c>
      <c r="O1834" s="305">
        <v>40634</v>
      </c>
      <c r="P1834" s="302" t="s">
        <v>844</v>
      </c>
    </row>
    <row r="1835" spans="1:16">
      <c r="A1835" s="303">
        <v>0</v>
      </c>
      <c r="B1835" s="303">
        <v>0</v>
      </c>
      <c r="C1835" s="303">
        <v>0</v>
      </c>
      <c r="D1835" s="304">
        <f t="shared" si="28"/>
        <v>0</v>
      </c>
      <c r="E1835" s="305">
        <v>45992</v>
      </c>
      <c r="F1835" s="302" t="s">
        <v>69</v>
      </c>
      <c r="G1835" s="302" t="s">
        <v>70</v>
      </c>
      <c r="H1835" s="302" t="s">
        <v>1631</v>
      </c>
      <c r="I1835" s="302" t="s">
        <v>298</v>
      </c>
      <c r="J1835" s="302">
        <v>135300</v>
      </c>
      <c r="K1835" s="302" t="s">
        <v>84</v>
      </c>
      <c r="L1835" s="302">
        <v>10833006</v>
      </c>
      <c r="M1835" s="302" t="s">
        <v>825</v>
      </c>
      <c r="N1835" s="305">
        <v>40653</v>
      </c>
      <c r="O1835" s="305">
        <v>40634</v>
      </c>
      <c r="P1835" s="302" t="s">
        <v>816</v>
      </c>
    </row>
    <row r="1836" spans="1:16">
      <c r="A1836" s="303">
        <v>0</v>
      </c>
      <c r="B1836" s="303">
        <v>0</v>
      </c>
      <c r="C1836" s="303">
        <v>0</v>
      </c>
      <c r="D1836" s="304">
        <f t="shared" si="28"/>
        <v>0</v>
      </c>
      <c r="E1836" s="305">
        <v>45992</v>
      </c>
      <c r="F1836" s="302" t="s">
        <v>69</v>
      </c>
      <c r="G1836" s="302" t="s">
        <v>70</v>
      </c>
      <c r="H1836" s="302" t="s">
        <v>1631</v>
      </c>
      <c r="I1836" s="302" t="s">
        <v>298</v>
      </c>
      <c r="J1836" s="302">
        <v>135300</v>
      </c>
      <c r="K1836" s="302" t="s">
        <v>84</v>
      </c>
      <c r="L1836" s="302">
        <v>17941216</v>
      </c>
      <c r="M1836" s="302" t="s">
        <v>1710</v>
      </c>
      <c r="N1836" s="305">
        <v>42513</v>
      </c>
      <c r="O1836" s="305">
        <v>42614</v>
      </c>
      <c r="P1836" s="302" t="s">
        <v>1711</v>
      </c>
    </row>
    <row r="1837" spans="1:16">
      <c r="A1837" s="303">
        <v>0</v>
      </c>
      <c r="B1837" s="303">
        <v>0</v>
      </c>
      <c r="C1837" s="303">
        <v>0</v>
      </c>
      <c r="D1837" s="304">
        <f t="shared" si="28"/>
        <v>0</v>
      </c>
      <c r="E1837" s="305">
        <v>45992</v>
      </c>
      <c r="F1837" s="302" t="s">
        <v>69</v>
      </c>
      <c r="G1837" s="302" t="s">
        <v>70</v>
      </c>
      <c r="H1837" s="302" t="s">
        <v>1631</v>
      </c>
      <c r="I1837" s="302" t="s">
        <v>298</v>
      </c>
      <c r="J1837" s="302">
        <v>135300</v>
      </c>
      <c r="K1837" s="302" t="s">
        <v>84</v>
      </c>
      <c r="L1837" s="302">
        <v>10833015</v>
      </c>
      <c r="M1837" s="302" t="s">
        <v>838</v>
      </c>
      <c r="N1837" s="305">
        <v>40653</v>
      </c>
      <c r="O1837" s="305">
        <v>40634</v>
      </c>
      <c r="P1837" s="302" t="s">
        <v>820</v>
      </c>
    </row>
    <row r="1838" spans="1:16">
      <c r="A1838" s="303">
        <v>0</v>
      </c>
      <c r="B1838" s="303">
        <v>0</v>
      </c>
      <c r="C1838" s="303">
        <v>0</v>
      </c>
      <c r="D1838" s="304">
        <f t="shared" si="28"/>
        <v>0</v>
      </c>
      <c r="E1838" s="305">
        <v>45992</v>
      </c>
      <c r="F1838" s="302" t="s">
        <v>69</v>
      </c>
      <c r="G1838" s="302" t="s">
        <v>70</v>
      </c>
      <c r="H1838" s="302" t="s">
        <v>1631</v>
      </c>
      <c r="I1838" s="302" t="s">
        <v>298</v>
      </c>
      <c r="J1838" s="302">
        <v>135300</v>
      </c>
      <c r="K1838" s="302" t="s">
        <v>84</v>
      </c>
      <c r="L1838" s="302">
        <v>10833071</v>
      </c>
      <c r="M1838" s="302" t="s">
        <v>837</v>
      </c>
      <c r="N1838" s="305">
        <v>40653</v>
      </c>
      <c r="O1838" s="305">
        <v>40634</v>
      </c>
      <c r="P1838" s="302" t="s">
        <v>824</v>
      </c>
    </row>
    <row r="1839" spans="1:16">
      <c r="A1839" s="303">
        <v>0</v>
      </c>
      <c r="B1839" s="303">
        <v>0</v>
      </c>
      <c r="C1839" s="303">
        <v>0</v>
      </c>
      <c r="D1839" s="304">
        <f t="shared" si="28"/>
        <v>0</v>
      </c>
      <c r="E1839" s="305">
        <v>45992</v>
      </c>
      <c r="F1839" s="302" t="s">
        <v>69</v>
      </c>
      <c r="G1839" s="302" t="s">
        <v>70</v>
      </c>
      <c r="H1839" s="302" t="s">
        <v>1631</v>
      </c>
      <c r="I1839" s="302" t="s">
        <v>298</v>
      </c>
      <c r="J1839" s="302">
        <v>135500</v>
      </c>
      <c r="K1839" s="302" t="s">
        <v>84</v>
      </c>
      <c r="L1839" s="302">
        <v>9748796</v>
      </c>
      <c r="M1839" s="302" t="s">
        <v>1737</v>
      </c>
      <c r="N1839" s="305">
        <v>38996</v>
      </c>
      <c r="O1839" s="305">
        <v>38991</v>
      </c>
      <c r="P1839" s="302" t="s">
        <v>1738</v>
      </c>
    </row>
    <row r="1840" spans="1:16">
      <c r="A1840" s="303">
        <v>0</v>
      </c>
      <c r="B1840" s="303">
        <v>0</v>
      </c>
      <c r="C1840" s="303">
        <v>0</v>
      </c>
      <c r="D1840" s="304">
        <f t="shared" si="28"/>
        <v>0</v>
      </c>
      <c r="E1840" s="305">
        <v>45992</v>
      </c>
      <c r="F1840" s="302" t="s">
        <v>69</v>
      </c>
      <c r="G1840" s="302" t="s">
        <v>70</v>
      </c>
      <c r="H1840" s="302" t="s">
        <v>1631</v>
      </c>
      <c r="I1840" s="302" t="s">
        <v>298</v>
      </c>
      <c r="J1840" s="302">
        <v>135500</v>
      </c>
      <c r="K1840" s="302" t="s">
        <v>84</v>
      </c>
      <c r="L1840" s="302">
        <v>9747430</v>
      </c>
      <c r="M1840" s="302" t="s">
        <v>1729</v>
      </c>
      <c r="N1840" s="305">
        <v>39055</v>
      </c>
      <c r="O1840" s="305">
        <v>39052</v>
      </c>
      <c r="P1840" s="302" t="s">
        <v>1730</v>
      </c>
    </row>
    <row r="1841" spans="1:16">
      <c r="A1841" s="303">
        <v>0</v>
      </c>
      <c r="B1841" s="303">
        <v>0</v>
      </c>
      <c r="C1841" s="303">
        <v>0</v>
      </c>
      <c r="D1841" s="304">
        <f t="shared" si="28"/>
        <v>0</v>
      </c>
      <c r="E1841" s="305">
        <v>45992</v>
      </c>
      <c r="F1841" s="302" t="s">
        <v>69</v>
      </c>
      <c r="G1841" s="302" t="s">
        <v>70</v>
      </c>
      <c r="H1841" s="302" t="s">
        <v>1631</v>
      </c>
      <c r="I1841" s="302" t="s">
        <v>298</v>
      </c>
      <c r="J1841" s="302">
        <v>135500</v>
      </c>
      <c r="K1841" s="302" t="s">
        <v>84</v>
      </c>
      <c r="L1841" s="302">
        <v>9748895</v>
      </c>
      <c r="M1841" s="302" t="s">
        <v>1727</v>
      </c>
      <c r="N1841" s="305">
        <v>39010</v>
      </c>
      <c r="O1841" s="305">
        <v>38991</v>
      </c>
      <c r="P1841" s="302" t="s">
        <v>1728</v>
      </c>
    </row>
    <row r="1842" spans="1:16">
      <c r="A1842" s="303">
        <v>0</v>
      </c>
      <c r="B1842" s="303">
        <v>0</v>
      </c>
      <c r="C1842" s="303">
        <v>0</v>
      </c>
      <c r="D1842" s="304">
        <f t="shared" si="28"/>
        <v>0</v>
      </c>
      <c r="E1842" s="305">
        <v>45992</v>
      </c>
      <c r="F1842" s="302" t="s">
        <v>69</v>
      </c>
      <c r="G1842" s="302" t="s">
        <v>70</v>
      </c>
      <c r="H1842" s="302" t="s">
        <v>1631</v>
      </c>
      <c r="I1842" s="302" t="s">
        <v>298</v>
      </c>
      <c r="J1842" s="302">
        <v>135500</v>
      </c>
      <c r="K1842" s="302" t="s">
        <v>84</v>
      </c>
      <c r="L1842" s="302">
        <v>9747458</v>
      </c>
      <c r="M1842" s="302" t="s">
        <v>1735</v>
      </c>
      <c r="N1842" s="305">
        <v>39071</v>
      </c>
      <c r="O1842" s="305">
        <v>39052</v>
      </c>
      <c r="P1842" s="302" t="s">
        <v>1736</v>
      </c>
    </row>
    <row r="1843" spans="1:16">
      <c r="A1843" s="303">
        <v>0</v>
      </c>
      <c r="B1843" s="303">
        <v>0</v>
      </c>
      <c r="C1843" s="303">
        <v>0</v>
      </c>
      <c r="D1843" s="304">
        <f t="shared" si="28"/>
        <v>0</v>
      </c>
      <c r="E1843" s="305">
        <v>45992</v>
      </c>
      <c r="F1843" s="302" t="s">
        <v>69</v>
      </c>
      <c r="G1843" s="302" t="s">
        <v>70</v>
      </c>
      <c r="H1843" s="302" t="s">
        <v>1631</v>
      </c>
      <c r="I1843" s="302" t="s">
        <v>298</v>
      </c>
      <c r="J1843" s="302">
        <v>135500</v>
      </c>
      <c r="K1843" s="302" t="s">
        <v>84</v>
      </c>
      <c r="L1843" s="302">
        <v>9747463</v>
      </c>
      <c r="M1843" s="302" t="s">
        <v>1713</v>
      </c>
      <c r="N1843" s="305">
        <v>39070</v>
      </c>
      <c r="O1843" s="305">
        <v>39052</v>
      </c>
      <c r="P1843" s="302" t="s">
        <v>1714</v>
      </c>
    </row>
    <row r="1844" spans="1:16">
      <c r="A1844" s="303">
        <v>0</v>
      </c>
      <c r="B1844" s="303">
        <v>0</v>
      </c>
      <c r="C1844" s="303">
        <v>0</v>
      </c>
      <c r="D1844" s="304">
        <f t="shared" si="28"/>
        <v>0</v>
      </c>
      <c r="E1844" s="305">
        <v>45992</v>
      </c>
      <c r="F1844" s="302" t="s">
        <v>69</v>
      </c>
      <c r="G1844" s="302" t="s">
        <v>70</v>
      </c>
      <c r="H1844" s="302" t="s">
        <v>1631</v>
      </c>
      <c r="I1844" s="302" t="s">
        <v>298</v>
      </c>
      <c r="J1844" s="302">
        <v>135500</v>
      </c>
      <c r="K1844" s="302" t="s">
        <v>84</v>
      </c>
      <c r="L1844" s="302">
        <v>9701703</v>
      </c>
      <c r="M1844" s="302" t="s">
        <v>1755</v>
      </c>
      <c r="N1844" s="305">
        <v>39023</v>
      </c>
      <c r="O1844" s="305">
        <v>39052</v>
      </c>
      <c r="P1844" s="302" t="s">
        <v>1756</v>
      </c>
    </row>
    <row r="1845" spans="1:16">
      <c r="A1845" s="303">
        <v>0</v>
      </c>
      <c r="B1845" s="303">
        <v>0</v>
      </c>
      <c r="C1845" s="303">
        <v>0</v>
      </c>
      <c r="D1845" s="304">
        <f t="shared" si="28"/>
        <v>0</v>
      </c>
      <c r="E1845" s="305">
        <v>45992</v>
      </c>
      <c r="F1845" s="302" t="s">
        <v>69</v>
      </c>
      <c r="G1845" s="302" t="s">
        <v>70</v>
      </c>
      <c r="H1845" s="302" t="s">
        <v>1631</v>
      </c>
      <c r="I1845" s="302" t="s">
        <v>298</v>
      </c>
      <c r="J1845" s="302">
        <v>135500</v>
      </c>
      <c r="K1845" s="302" t="s">
        <v>84</v>
      </c>
      <c r="L1845" s="302">
        <v>9748811</v>
      </c>
      <c r="M1845" s="302" t="s">
        <v>1751</v>
      </c>
      <c r="N1845" s="305">
        <v>39000</v>
      </c>
      <c r="O1845" s="305">
        <v>38991</v>
      </c>
      <c r="P1845" s="302" t="s">
        <v>1752</v>
      </c>
    </row>
    <row r="1846" spans="1:16">
      <c r="A1846" s="303">
        <v>0</v>
      </c>
      <c r="B1846" s="303">
        <v>0</v>
      </c>
      <c r="C1846" s="303">
        <v>0</v>
      </c>
      <c r="D1846" s="304">
        <f t="shared" si="28"/>
        <v>0</v>
      </c>
      <c r="E1846" s="305">
        <v>45992</v>
      </c>
      <c r="F1846" s="302" t="s">
        <v>69</v>
      </c>
      <c r="G1846" s="302" t="s">
        <v>70</v>
      </c>
      <c r="H1846" s="302" t="s">
        <v>1631</v>
      </c>
      <c r="I1846" s="302" t="s">
        <v>298</v>
      </c>
      <c r="J1846" s="302">
        <v>135500</v>
      </c>
      <c r="K1846" s="302" t="s">
        <v>84</v>
      </c>
      <c r="L1846" s="302">
        <v>9750133</v>
      </c>
      <c r="M1846" s="302" t="s">
        <v>1747</v>
      </c>
      <c r="N1846" s="305">
        <v>38923</v>
      </c>
      <c r="O1846" s="305">
        <v>38899</v>
      </c>
      <c r="P1846" s="302" t="s">
        <v>1748</v>
      </c>
    </row>
    <row r="1847" spans="1:16">
      <c r="A1847" s="303">
        <v>0</v>
      </c>
      <c r="B1847" s="303">
        <v>0</v>
      </c>
      <c r="C1847" s="303">
        <v>0</v>
      </c>
      <c r="D1847" s="304">
        <f t="shared" si="28"/>
        <v>0</v>
      </c>
      <c r="E1847" s="305">
        <v>45992</v>
      </c>
      <c r="F1847" s="302" t="s">
        <v>69</v>
      </c>
      <c r="G1847" s="302" t="s">
        <v>70</v>
      </c>
      <c r="H1847" s="302" t="s">
        <v>1631</v>
      </c>
      <c r="I1847" s="302" t="s">
        <v>298</v>
      </c>
      <c r="J1847" s="302">
        <v>135500</v>
      </c>
      <c r="K1847" s="302" t="s">
        <v>84</v>
      </c>
      <c r="L1847" s="302">
        <v>9747475</v>
      </c>
      <c r="M1847" s="302" t="s">
        <v>1739</v>
      </c>
      <c r="N1847" s="305">
        <v>38975</v>
      </c>
      <c r="O1847" s="305">
        <v>39052</v>
      </c>
      <c r="P1847" s="302" t="s">
        <v>1740</v>
      </c>
    </row>
    <row r="1848" spans="1:16">
      <c r="A1848" s="303">
        <v>0</v>
      </c>
      <c r="B1848" s="303">
        <v>0</v>
      </c>
      <c r="C1848" s="303">
        <v>0</v>
      </c>
      <c r="D1848" s="304">
        <f t="shared" si="28"/>
        <v>0</v>
      </c>
      <c r="E1848" s="305">
        <v>45992</v>
      </c>
      <c r="F1848" s="302" t="s">
        <v>69</v>
      </c>
      <c r="G1848" s="302" t="s">
        <v>70</v>
      </c>
      <c r="H1848" s="302" t="s">
        <v>1631</v>
      </c>
      <c r="I1848" s="302" t="s">
        <v>298</v>
      </c>
      <c r="J1848" s="302">
        <v>135500</v>
      </c>
      <c r="K1848" s="302" t="s">
        <v>84</v>
      </c>
      <c r="L1848" s="302">
        <v>9748885</v>
      </c>
      <c r="M1848" s="302" t="s">
        <v>1745</v>
      </c>
      <c r="N1848" s="305">
        <v>39016</v>
      </c>
      <c r="O1848" s="305">
        <v>38991</v>
      </c>
      <c r="P1848" s="302" t="s">
        <v>1746</v>
      </c>
    </row>
    <row r="1849" spans="1:16">
      <c r="A1849" s="303">
        <v>0</v>
      </c>
      <c r="B1849" s="303">
        <v>0</v>
      </c>
      <c r="C1849" s="303">
        <v>0</v>
      </c>
      <c r="D1849" s="304">
        <f t="shared" si="28"/>
        <v>0</v>
      </c>
      <c r="E1849" s="305">
        <v>45992</v>
      </c>
      <c r="F1849" s="302" t="s">
        <v>69</v>
      </c>
      <c r="G1849" s="302" t="s">
        <v>70</v>
      </c>
      <c r="H1849" s="302" t="s">
        <v>1631</v>
      </c>
      <c r="I1849" s="302" t="s">
        <v>298</v>
      </c>
      <c r="J1849" s="302">
        <v>135500</v>
      </c>
      <c r="K1849" s="302" t="s">
        <v>84</v>
      </c>
      <c r="L1849" s="302">
        <v>9707530</v>
      </c>
      <c r="M1849" s="302" t="s">
        <v>1743</v>
      </c>
      <c r="N1849" s="305">
        <v>38918</v>
      </c>
      <c r="O1849" s="305">
        <v>38899</v>
      </c>
      <c r="P1849" s="302" t="s">
        <v>1744</v>
      </c>
    </row>
    <row r="1850" spans="1:16">
      <c r="A1850" s="303">
        <v>0</v>
      </c>
      <c r="B1850" s="303">
        <v>0</v>
      </c>
      <c r="C1850" s="303">
        <v>0</v>
      </c>
      <c r="D1850" s="304">
        <f t="shared" si="28"/>
        <v>0</v>
      </c>
      <c r="E1850" s="305">
        <v>45992</v>
      </c>
      <c r="F1850" s="302" t="s">
        <v>69</v>
      </c>
      <c r="G1850" s="302" t="s">
        <v>70</v>
      </c>
      <c r="H1850" s="302" t="s">
        <v>1631</v>
      </c>
      <c r="I1850" s="302" t="s">
        <v>298</v>
      </c>
      <c r="J1850" s="302">
        <v>135500</v>
      </c>
      <c r="K1850" s="302" t="s">
        <v>84</v>
      </c>
      <c r="L1850" s="302">
        <v>9749980</v>
      </c>
      <c r="M1850" s="302" t="s">
        <v>1741</v>
      </c>
      <c r="N1850" s="305">
        <v>38918</v>
      </c>
      <c r="O1850" s="305">
        <v>38899</v>
      </c>
      <c r="P1850" s="302" t="s">
        <v>1742</v>
      </c>
    </row>
    <row r="1851" spans="1:16">
      <c r="A1851" s="303">
        <v>0</v>
      </c>
      <c r="B1851" s="303">
        <v>0</v>
      </c>
      <c r="C1851" s="303">
        <v>0</v>
      </c>
      <c r="D1851" s="304">
        <f t="shared" si="28"/>
        <v>0</v>
      </c>
      <c r="E1851" s="305">
        <v>45992</v>
      </c>
      <c r="F1851" s="302" t="s">
        <v>69</v>
      </c>
      <c r="G1851" s="302" t="s">
        <v>70</v>
      </c>
      <c r="H1851" s="302" t="s">
        <v>1631</v>
      </c>
      <c r="I1851" s="302" t="s">
        <v>298</v>
      </c>
      <c r="J1851" s="302">
        <v>135500</v>
      </c>
      <c r="K1851" s="302" t="s">
        <v>84</v>
      </c>
      <c r="L1851" s="302">
        <v>9688398</v>
      </c>
      <c r="M1851" s="302" t="s">
        <v>1749</v>
      </c>
      <c r="N1851" s="305">
        <v>38939</v>
      </c>
      <c r="O1851" s="305">
        <v>38930</v>
      </c>
      <c r="P1851" s="302" t="s">
        <v>1750</v>
      </c>
    </row>
    <row r="1852" spans="1:16">
      <c r="A1852" s="303">
        <v>0</v>
      </c>
      <c r="B1852" s="303">
        <v>0</v>
      </c>
      <c r="C1852" s="303">
        <v>0</v>
      </c>
      <c r="D1852" s="304">
        <f t="shared" si="28"/>
        <v>0</v>
      </c>
      <c r="E1852" s="305">
        <v>45992</v>
      </c>
      <c r="F1852" s="302" t="s">
        <v>69</v>
      </c>
      <c r="G1852" s="302" t="s">
        <v>70</v>
      </c>
      <c r="H1852" s="302" t="s">
        <v>1631</v>
      </c>
      <c r="I1852" s="302" t="s">
        <v>298</v>
      </c>
      <c r="J1852" s="302">
        <v>135500</v>
      </c>
      <c r="K1852" s="302" t="s">
        <v>84</v>
      </c>
      <c r="L1852" s="302">
        <v>9749621</v>
      </c>
      <c r="M1852" s="302" t="s">
        <v>1733</v>
      </c>
      <c r="N1852" s="305">
        <v>38939</v>
      </c>
      <c r="O1852" s="305">
        <v>38930</v>
      </c>
      <c r="P1852" s="302" t="s">
        <v>1734</v>
      </c>
    </row>
    <row r="1853" spans="1:16">
      <c r="A1853" s="303">
        <v>0</v>
      </c>
      <c r="B1853" s="303">
        <v>0</v>
      </c>
      <c r="C1853" s="303">
        <v>0</v>
      </c>
      <c r="D1853" s="304">
        <f t="shared" si="28"/>
        <v>0</v>
      </c>
      <c r="E1853" s="305">
        <v>45992</v>
      </c>
      <c r="F1853" s="302" t="s">
        <v>69</v>
      </c>
      <c r="G1853" s="302" t="s">
        <v>70</v>
      </c>
      <c r="H1853" s="302" t="s">
        <v>1631</v>
      </c>
      <c r="I1853" s="302" t="s">
        <v>298</v>
      </c>
      <c r="J1853" s="302">
        <v>135500</v>
      </c>
      <c r="K1853" s="302" t="s">
        <v>84</v>
      </c>
      <c r="L1853" s="302">
        <v>9747481</v>
      </c>
      <c r="M1853" s="302" t="s">
        <v>1757</v>
      </c>
      <c r="N1853" s="305">
        <v>39070</v>
      </c>
      <c r="O1853" s="305">
        <v>39052</v>
      </c>
      <c r="P1853" s="302" t="s">
        <v>1758</v>
      </c>
    </row>
    <row r="1854" spans="1:16">
      <c r="A1854" s="303">
        <v>0</v>
      </c>
      <c r="B1854" s="303">
        <v>0</v>
      </c>
      <c r="C1854" s="303">
        <v>0</v>
      </c>
      <c r="D1854" s="304">
        <f t="shared" si="28"/>
        <v>0</v>
      </c>
      <c r="E1854" s="305">
        <v>45992</v>
      </c>
      <c r="F1854" s="302" t="s">
        <v>69</v>
      </c>
      <c r="G1854" s="302" t="s">
        <v>70</v>
      </c>
      <c r="H1854" s="302" t="s">
        <v>1631</v>
      </c>
      <c r="I1854" s="302" t="s">
        <v>298</v>
      </c>
      <c r="J1854" s="302">
        <v>135500</v>
      </c>
      <c r="K1854" s="302" t="s">
        <v>84</v>
      </c>
      <c r="L1854" s="302">
        <v>9711327</v>
      </c>
      <c r="M1854" s="302" t="s">
        <v>1753</v>
      </c>
      <c r="N1854" s="305">
        <v>39070</v>
      </c>
      <c r="O1854" s="305">
        <v>39052</v>
      </c>
      <c r="P1854" s="302" t="s">
        <v>1754</v>
      </c>
    </row>
    <row r="1855" spans="1:16">
      <c r="A1855" s="303">
        <v>0</v>
      </c>
      <c r="B1855" s="303">
        <v>0</v>
      </c>
      <c r="C1855" s="303">
        <v>0</v>
      </c>
      <c r="D1855" s="304">
        <f t="shared" si="28"/>
        <v>0</v>
      </c>
      <c r="E1855" s="305">
        <v>45992</v>
      </c>
      <c r="F1855" s="302" t="s">
        <v>69</v>
      </c>
      <c r="G1855" s="302" t="s">
        <v>70</v>
      </c>
      <c r="H1855" s="302" t="s">
        <v>1631</v>
      </c>
      <c r="I1855" s="302" t="s">
        <v>298</v>
      </c>
      <c r="J1855" s="302">
        <v>135500</v>
      </c>
      <c r="K1855" s="302" t="s">
        <v>84</v>
      </c>
      <c r="L1855" s="302">
        <v>9747441</v>
      </c>
      <c r="M1855" s="302" t="s">
        <v>1721</v>
      </c>
      <c r="N1855" s="305">
        <v>38986</v>
      </c>
      <c r="O1855" s="305">
        <v>39052</v>
      </c>
      <c r="P1855" s="302" t="s">
        <v>1722</v>
      </c>
    </row>
    <row r="1856" spans="1:16">
      <c r="A1856" s="303">
        <v>0</v>
      </c>
      <c r="B1856" s="303">
        <v>0</v>
      </c>
      <c r="C1856" s="303">
        <v>0</v>
      </c>
      <c r="D1856" s="304">
        <f t="shared" si="28"/>
        <v>0</v>
      </c>
      <c r="E1856" s="305">
        <v>45992</v>
      </c>
      <c r="F1856" s="302" t="s">
        <v>69</v>
      </c>
      <c r="G1856" s="302" t="s">
        <v>70</v>
      </c>
      <c r="H1856" s="302" t="s">
        <v>1631</v>
      </c>
      <c r="I1856" s="302" t="s">
        <v>298</v>
      </c>
      <c r="J1856" s="302">
        <v>135500</v>
      </c>
      <c r="K1856" s="302" t="s">
        <v>84</v>
      </c>
      <c r="L1856" s="302">
        <v>9750155</v>
      </c>
      <c r="M1856" s="302" t="s">
        <v>1717</v>
      </c>
      <c r="N1856" s="305">
        <v>38908</v>
      </c>
      <c r="O1856" s="305">
        <v>38899</v>
      </c>
      <c r="P1856" s="302" t="s">
        <v>1759</v>
      </c>
    </row>
    <row r="1857" spans="1:16">
      <c r="A1857" s="303">
        <v>0</v>
      </c>
      <c r="B1857" s="303">
        <v>0</v>
      </c>
      <c r="C1857" s="303">
        <v>0</v>
      </c>
      <c r="D1857" s="304">
        <f t="shared" si="28"/>
        <v>0</v>
      </c>
      <c r="E1857" s="305">
        <v>45992</v>
      </c>
      <c r="F1857" s="302" t="s">
        <v>69</v>
      </c>
      <c r="G1857" s="302" t="s">
        <v>70</v>
      </c>
      <c r="H1857" s="302" t="s">
        <v>1631</v>
      </c>
      <c r="I1857" s="302" t="s">
        <v>298</v>
      </c>
      <c r="J1857" s="302">
        <v>135500</v>
      </c>
      <c r="K1857" s="302" t="s">
        <v>84</v>
      </c>
      <c r="L1857" s="302">
        <v>9707522</v>
      </c>
      <c r="M1857" s="302" t="s">
        <v>1760</v>
      </c>
      <c r="N1857" s="305">
        <v>38933</v>
      </c>
      <c r="O1857" s="305">
        <v>38930</v>
      </c>
      <c r="P1857" s="302" t="s">
        <v>1761</v>
      </c>
    </row>
    <row r="1858" spans="1:16">
      <c r="A1858" s="303">
        <v>0</v>
      </c>
      <c r="B1858" s="303">
        <v>0</v>
      </c>
      <c r="C1858" s="303">
        <v>0</v>
      </c>
      <c r="D1858" s="304">
        <f t="shared" si="28"/>
        <v>0</v>
      </c>
      <c r="E1858" s="305">
        <v>45992</v>
      </c>
      <c r="F1858" s="302" t="s">
        <v>69</v>
      </c>
      <c r="G1858" s="302" t="s">
        <v>70</v>
      </c>
      <c r="H1858" s="302" t="s">
        <v>1631</v>
      </c>
      <c r="I1858" s="302" t="s">
        <v>298</v>
      </c>
      <c r="J1858" s="302">
        <v>135500</v>
      </c>
      <c r="K1858" s="302" t="s">
        <v>84</v>
      </c>
      <c r="L1858" s="302">
        <v>9749668</v>
      </c>
      <c r="M1858" s="302" t="s">
        <v>1717</v>
      </c>
      <c r="N1858" s="305">
        <v>38939</v>
      </c>
      <c r="O1858" s="305">
        <v>38930</v>
      </c>
      <c r="P1858" s="302" t="s">
        <v>1718</v>
      </c>
    </row>
    <row r="1859" spans="1:16">
      <c r="A1859" s="303">
        <v>0</v>
      </c>
      <c r="B1859" s="303">
        <v>0</v>
      </c>
      <c r="C1859" s="303">
        <v>0</v>
      </c>
      <c r="D1859" s="304">
        <f t="shared" ref="D1859:D1922" si="29">+B1859-C1859</f>
        <v>0</v>
      </c>
      <c r="E1859" s="305">
        <v>45992</v>
      </c>
      <c r="F1859" s="302" t="s">
        <v>69</v>
      </c>
      <c r="G1859" s="302" t="s">
        <v>70</v>
      </c>
      <c r="H1859" s="302" t="s">
        <v>1631</v>
      </c>
      <c r="I1859" s="302" t="s">
        <v>298</v>
      </c>
      <c r="J1859" s="302">
        <v>135500</v>
      </c>
      <c r="K1859" s="302" t="s">
        <v>84</v>
      </c>
      <c r="L1859" s="302">
        <v>9748302</v>
      </c>
      <c r="M1859" s="302" t="s">
        <v>1719</v>
      </c>
      <c r="N1859" s="305">
        <v>39030</v>
      </c>
      <c r="O1859" s="305">
        <v>39022</v>
      </c>
      <c r="P1859" s="302" t="s">
        <v>1720</v>
      </c>
    </row>
    <row r="1860" spans="1:16">
      <c r="A1860" s="303">
        <v>0</v>
      </c>
      <c r="B1860" s="303">
        <v>0</v>
      </c>
      <c r="C1860" s="303">
        <v>0</v>
      </c>
      <c r="D1860" s="304">
        <f t="shared" si="29"/>
        <v>0</v>
      </c>
      <c r="E1860" s="305">
        <v>45992</v>
      </c>
      <c r="F1860" s="302" t="s">
        <v>69</v>
      </c>
      <c r="G1860" s="302" t="s">
        <v>70</v>
      </c>
      <c r="H1860" s="302" t="s">
        <v>1631</v>
      </c>
      <c r="I1860" s="302" t="s">
        <v>298</v>
      </c>
      <c r="J1860" s="302">
        <v>135500</v>
      </c>
      <c r="K1860" s="302" t="s">
        <v>84</v>
      </c>
      <c r="L1860" s="302">
        <v>9748904</v>
      </c>
      <c r="M1860" s="302" t="s">
        <v>1715</v>
      </c>
      <c r="N1860" s="305">
        <v>39001</v>
      </c>
      <c r="O1860" s="305">
        <v>38991</v>
      </c>
      <c r="P1860" s="302" t="s">
        <v>1716</v>
      </c>
    </row>
    <row r="1861" spans="1:16">
      <c r="A1861" s="303">
        <v>0</v>
      </c>
      <c r="B1861" s="303">
        <v>0</v>
      </c>
      <c r="C1861" s="303">
        <v>0</v>
      </c>
      <c r="D1861" s="304">
        <f t="shared" si="29"/>
        <v>0</v>
      </c>
      <c r="E1861" s="305">
        <v>45992</v>
      </c>
      <c r="F1861" s="302" t="s">
        <v>69</v>
      </c>
      <c r="G1861" s="302" t="s">
        <v>70</v>
      </c>
      <c r="H1861" s="302" t="s">
        <v>1631</v>
      </c>
      <c r="I1861" s="302" t="s">
        <v>298</v>
      </c>
      <c r="J1861" s="302">
        <v>135500</v>
      </c>
      <c r="K1861" s="302" t="s">
        <v>84</v>
      </c>
      <c r="L1861" s="302">
        <v>9748251</v>
      </c>
      <c r="M1861" s="302" t="s">
        <v>1725</v>
      </c>
      <c r="N1861" s="305">
        <v>39048</v>
      </c>
      <c r="O1861" s="305">
        <v>39022</v>
      </c>
      <c r="P1861" s="302" t="s">
        <v>1726</v>
      </c>
    </row>
    <row r="1862" spans="1:16">
      <c r="A1862" s="303">
        <v>0</v>
      </c>
      <c r="B1862" s="303">
        <v>0</v>
      </c>
      <c r="C1862" s="303">
        <v>0</v>
      </c>
      <c r="D1862" s="304">
        <f t="shared" si="29"/>
        <v>0</v>
      </c>
      <c r="E1862" s="305">
        <v>45992</v>
      </c>
      <c r="F1862" s="302" t="s">
        <v>69</v>
      </c>
      <c r="G1862" s="302" t="s">
        <v>70</v>
      </c>
      <c r="H1862" s="302" t="s">
        <v>1631</v>
      </c>
      <c r="I1862" s="302" t="s">
        <v>298</v>
      </c>
      <c r="J1862" s="302">
        <v>135500</v>
      </c>
      <c r="K1862" s="302" t="s">
        <v>84</v>
      </c>
      <c r="L1862" s="302">
        <v>9711506</v>
      </c>
      <c r="M1862" s="302" t="s">
        <v>1723</v>
      </c>
      <c r="N1862" s="305">
        <v>38923</v>
      </c>
      <c r="O1862" s="305">
        <v>38899</v>
      </c>
      <c r="P1862" s="302" t="s">
        <v>1724</v>
      </c>
    </row>
    <row r="1863" spans="1:16">
      <c r="A1863" s="303">
        <v>0</v>
      </c>
      <c r="B1863" s="303">
        <v>0</v>
      </c>
      <c r="C1863" s="303">
        <v>0</v>
      </c>
      <c r="D1863" s="304">
        <f t="shared" si="29"/>
        <v>0</v>
      </c>
      <c r="E1863" s="305">
        <v>45992</v>
      </c>
      <c r="F1863" s="302" t="s">
        <v>69</v>
      </c>
      <c r="G1863" s="302" t="s">
        <v>70</v>
      </c>
      <c r="H1863" s="302" t="s">
        <v>1631</v>
      </c>
      <c r="I1863" s="302" t="s">
        <v>298</v>
      </c>
      <c r="J1863" s="302">
        <v>135500</v>
      </c>
      <c r="K1863" s="302" t="s">
        <v>84</v>
      </c>
      <c r="L1863" s="302">
        <v>9754597</v>
      </c>
      <c r="M1863" s="302" t="s">
        <v>1731</v>
      </c>
      <c r="N1863" s="305">
        <v>38764</v>
      </c>
      <c r="O1863" s="305">
        <v>38749</v>
      </c>
      <c r="P1863" s="302" t="s">
        <v>1732</v>
      </c>
    </row>
    <row r="1864" spans="1:16">
      <c r="A1864" s="303">
        <v>0</v>
      </c>
      <c r="B1864" s="303">
        <v>0</v>
      </c>
      <c r="C1864" s="303">
        <v>0</v>
      </c>
      <c r="D1864" s="304">
        <f t="shared" si="29"/>
        <v>0</v>
      </c>
      <c r="E1864" s="305">
        <v>45992</v>
      </c>
      <c r="F1864" s="302" t="s">
        <v>69</v>
      </c>
      <c r="G1864" s="302" t="s">
        <v>70</v>
      </c>
      <c r="H1864" s="302" t="s">
        <v>1631</v>
      </c>
      <c r="I1864" s="302" t="s">
        <v>298</v>
      </c>
      <c r="J1864" s="302">
        <v>135600</v>
      </c>
      <c r="K1864" s="302" t="s">
        <v>81</v>
      </c>
      <c r="L1864" s="302">
        <v>9729612</v>
      </c>
      <c r="M1864" s="302" t="s">
        <v>969</v>
      </c>
      <c r="N1864" s="305">
        <v>39541</v>
      </c>
      <c r="O1864" s="305">
        <v>39448</v>
      </c>
      <c r="P1864" s="302" t="s">
        <v>1762</v>
      </c>
    </row>
    <row r="1865" spans="1:16">
      <c r="A1865" s="303">
        <v>0</v>
      </c>
      <c r="B1865" s="303">
        <v>0</v>
      </c>
      <c r="C1865" s="303">
        <v>0</v>
      </c>
      <c r="D1865" s="304">
        <f t="shared" si="29"/>
        <v>0</v>
      </c>
      <c r="E1865" s="305">
        <v>45992</v>
      </c>
      <c r="F1865" s="302" t="s">
        <v>69</v>
      </c>
      <c r="G1865" s="302" t="s">
        <v>70</v>
      </c>
      <c r="H1865" s="302" t="s">
        <v>1631</v>
      </c>
      <c r="I1865" s="302" t="s">
        <v>298</v>
      </c>
      <c r="J1865" s="302">
        <v>135600</v>
      </c>
      <c r="K1865" s="302" t="s">
        <v>84</v>
      </c>
      <c r="L1865" s="302">
        <v>9750154</v>
      </c>
      <c r="M1865" s="302" t="s">
        <v>1717</v>
      </c>
      <c r="N1865" s="305">
        <v>38908</v>
      </c>
      <c r="O1865" s="305">
        <v>38899</v>
      </c>
      <c r="P1865" s="302" t="s">
        <v>1759</v>
      </c>
    </row>
    <row r="1866" spans="1:16">
      <c r="A1866" s="303">
        <v>0</v>
      </c>
      <c r="B1866" s="303">
        <v>0</v>
      </c>
      <c r="C1866" s="303">
        <v>0</v>
      </c>
      <c r="D1866" s="304">
        <f t="shared" si="29"/>
        <v>0</v>
      </c>
      <c r="E1866" s="305">
        <v>45992</v>
      </c>
      <c r="F1866" s="302" t="s">
        <v>69</v>
      </c>
      <c r="G1866" s="302" t="s">
        <v>70</v>
      </c>
      <c r="H1866" s="302" t="s">
        <v>1631</v>
      </c>
      <c r="I1866" s="302" t="s">
        <v>298</v>
      </c>
      <c r="J1866" s="302">
        <v>135600</v>
      </c>
      <c r="K1866" s="302" t="s">
        <v>84</v>
      </c>
      <c r="L1866" s="302">
        <v>9747462</v>
      </c>
      <c r="M1866" s="302" t="s">
        <v>1713</v>
      </c>
      <c r="N1866" s="305">
        <v>39070</v>
      </c>
      <c r="O1866" s="305">
        <v>39052</v>
      </c>
      <c r="P1866" s="302" t="s">
        <v>1714</v>
      </c>
    </row>
    <row r="1867" spans="1:16">
      <c r="A1867" s="303">
        <v>0</v>
      </c>
      <c r="B1867" s="303">
        <v>0</v>
      </c>
      <c r="C1867" s="303">
        <v>0</v>
      </c>
      <c r="D1867" s="304">
        <f t="shared" si="29"/>
        <v>0</v>
      </c>
      <c r="E1867" s="305">
        <v>45992</v>
      </c>
      <c r="F1867" s="302" t="s">
        <v>69</v>
      </c>
      <c r="G1867" s="302" t="s">
        <v>70</v>
      </c>
      <c r="H1867" s="302" t="s">
        <v>1631</v>
      </c>
      <c r="I1867" s="302" t="s">
        <v>298</v>
      </c>
      <c r="J1867" s="302">
        <v>135600</v>
      </c>
      <c r="K1867" s="302" t="s">
        <v>84</v>
      </c>
      <c r="L1867" s="302">
        <v>9748810</v>
      </c>
      <c r="M1867" s="302" t="s">
        <v>1751</v>
      </c>
      <c r="N1867" s="305">
        <v>39000</v>
      </c>
      <c r="O1867" s="305">
        <v>38991</v>
      </c>
      <c r="P1867" s="302" t="s">
        <v>1752</v>
      </c>
    </row>
    <row r="1868" spans="1:16">
      <c r="A1868" s="303">
        <v>0</v>
      </c>
      <c r="B1868" s="303">
        <v>0</v>
      </c>
      <c r="C1868" s="303">
        <v>0</v>
      </c>
      <c r="D1868" s="304">
        <f t="shared" si="29"/>
        <v>0</v>
      </c>
      <c r="E1868" s="305">
        <v>45992</v>
      </c>
      <c r="F1868" s="302" t="s">
        <v>69</v>
      </c>
      <c r="G1868" s="302" t="s">
        <v>70</v>
      </c>
      <c r="H1868" s="302" t="s">
        <v>1631</v>
      </c>
      <c r="I1868" s="302" t="s">
        <v>298</v>
      </c>
      <c r="J1868" s="302">
        <v>135600</v>
      </c>
      <c r="K1868" s="302" t="s">
        <v>84</v>
      </c>
      <c r="L1868" s="302">
        <v>9749620</v>
      </c>
      <c r="M1868" s="302" t="s">
        <v>1733</v>
      </c>
      <c r="N1868" s="305">
        <v>38939</v>
      </c>
      <c r="O1868" s="305">
        <v>38930</v>
      </c>
      <c r="P1868" s="302" t="s">
        <v>1734</v>
      </c>
    </row>
    <row r="1869" spans="1:16">
      <c r="A1869" s="303">
        <v>0</v>
      </c>
      <c r="B1869" s="303">
        <v>0</v>
      </c>
      <c r="C1869" s="303">
        <v>0</v>
      </c>
      <c r="D1869" s="304">
        <f t="shared" si="29"/>
        <v>0</v>
      </c>
      <c r="E1869" s="305">
        <v>45992</v>
      </c>
      <c r="F1869" s="302" t="s">
        <v>69</v>
      </c>
      <c r="G1869" s="302" t="s">
        <v>70</v>
      </c>
      <c r="H1869" s="302" t="s">
        <v>1631</v>
      </c>
      <c r="I1869" s="302" t="s">
        <v>298</v>
      </c>
      <c r="J1869" s="302">
        <v>135600</v>
      </c>
      <c r="K1869" s="302" t="s">
        <v>84</v>
      </c>
      <c r="L1869" s="302">
        <v>9750146</v>
      </c>
      <c r="M1869" s="302" t="s">
        <v>1723</v>
      </c>
      <c r="N1869" s="305">
        <v>38923</v>
      </c>
      <c r="O1869" s="305">
        <v>38899</v>
      </c>
      <c r="P1869" s="302" t="s">
        <v>1724</v>
      </c>
    </row>
    <row r="1870" spans="1:16">
      <c r="A1870" s="303">
        <v>0</v>
      </c>
      <c r="B1870" s="303">
        <v>0</v>
      </c>
      <c r="C1870" s="303">
        <v>0</v>
      </c>
      <c r="D1870" s="304">
        <f t="shared" si="29"/>
        <v>0</v>
      </c>
      <c r="E1870" s="305">
        <v>45992</v>
      </c>
      <c r="F1870" s="302" t="s">
        <v>69</v>
      </c>
      <c r="G1870" s="302" t="s">
        <v>70</v>
      </c>
      <c r="H1870" s="302" t="s">
        <v>1631</v>
      </c>
      <c r="I1870" s="302" t="s">
        <v>298</v>
      </c>
      <c r="J1870" s="302">
        <v>135600</v>
      </c>
      <c r="K1870" s="302" t="s">
        <v>84</v>
      </c>
      <c r="L1870" s="302">
        <v>9750132</v>
      </c>
      <c r="M1870" s="302" t="s">
        <v>1747</v>
      </c>
      <c r="N1870" s="305">
        <v>38923</v>
      </c>
      <c r="O1870" s="305">
        <v>38899</v>
      </c>
      <c r="P1870" s="302" t="s">
        <v>1748</v>
      </c>
    </row>
    <row r="1871" spans="1:16">
      <c r="A1871" s="303">
        <v>0</v>
      </c>
      <c r="B1871" s="303">
        <v>0</v>
      </c>
      <c r="C1871" s="303">
        <v>0</v>
      </c>
      <c r="D1871" s="304">
        <f t="shared" si="29"/>
        <v>0</v>
      </c>
      <c r="E1871" s="305">
        <v>45992</v>
      </c>
      <c r="F1871" s="302" t="s">
        <v>69</v>
      </c>
      <c r="G1871" s="302" t="s">
        <v>70</v>
      </c>
      <c r="H1871" s="302" t="s">
        <v>1631</v>
      </c>
      <c r="I1871" s="302" t="s">
        <v>298</v>
      </c>
      <c r="J1871" s="302">
        <v>135600</v>
      </c>
      <c r="K1871" s="302" t="s">
        <v>84</v>
      </c>
      <c r="L1871" s="302">
        <v>9747499</v>
      </c>
      <c r="M1871" s="302" t="s">
        <v>1753</v>
      </c>
      <c r="N1871" s="305">
        <v>39070</v>
      </c>
      <c r="O1871" s="305">
        <v>39052</v>
      </c>
      <c r="P1871" s="302" t="s">
        <v>1754</v>
      </c>
    </row>
    <row r="1872" spans="1:16">
      <c r="A1872" s="303">
        <v>0</v>
      </c>
      <c r="B1872" s="303">
        <v>0</v>
      </c>
      <c r="C1872" s="303">
        <v>0</v>
      </c>
      <c r="D1872" s="304">
        <f t="shared" si="29"/>
        <v>0</v>
      </c>
      <c r="E1872" s="305">
        <v>45992</v>
      </c>
      <c r="F1872" s="302" t="s">
        <v>69</v>
      </c>
      <c r="G1872" s="302" t="s">
        <v>70</v>
      </c>
      <c r="H1872" s="302" t="s">
        <v>1631</v>
      </c>
      <c r="I1872" s="302" t="s">
        <v>298</v>
      </c>
      <c r="J1872" s="302">
        <v>135600</v>
      </c>
      <c r="K1872" s="302" t="s">
        <v>84</v>
      </c>
      <c r="L1872" s="302">
        <v>9747480</v>
      </c>
      <c r="M1872" s="302" t="s">
        <v>1757</v>
      </c>
      <c r="N1872" s="305">
        <v>39070</v>
      </c>
      <c r="O1872" s="305">
        <v>39052</v>
      </c>
      <c r="P1872" s="302" t="s">
        <v>1758</v>
      </c>
    </row>
    <row r="1873" spans="1:16">
      <c r="A1873" s="303">
        <v>0</v>
      </c>
      <c r="B1873" s="303">
        <v>0</v>
      </c>
      <c r="C1873" s="303">
        <v>0</v>
      </c>
      <c r="D1873" s="304">
        <f t="shared" si="29"/>
        <v>0</v>
      </c>
      <c r="E1873" s="305">
        <v>45992</v>
      </c>
      <c r="F1873" s="302" t="s">
        <v>69</v>
      </c>
      <c r="G1873" s="302" t="s">
        <v>70</v>
      </c>
      <c r="H1873" s="302" t="s">
        <v>1631</v>
      </c>
      <c r="I1873" s="302" t="s">
        <v>298</v>
      </c>
      <c r="J1873" s="302">
        <v>135600</v>
      </c>
      <c r="K1873" s="302" t="s">
        <v>84</v>
      </c>
      <c r="L1873" s="302">
        <v>9747474</v>
      </c>
      <c r="M1873" s="302" t="s">
        <v>1739</v>
      </c>
      <c r="N1873" s="305">
        <v>38975</v>
      </c>
      <c r="O1873" s="305">
        <v>39052</v>
      </c>
      <c r="P1873" s="302" t="s">
        <v>1740</v>
      </c>
    </row>
    <row r="1874" spans="1:16">
      <c r="A1874" s="303">
        <v>0</v>
      </c>
      <c r="B1874" s="303">
        <v>0</v>
      </c>
      <c r="C1874" s="303">
        <v>0</v>
      </c>
      <c r="D1874" s="304">
        <f t="shared" si="29"/>
        <v>0</v>
      </c>
      <c r="E1874" s="305">
        <v>45992</v>
      </c>
      <c r="F1874" s="302" t="s">
        <v>69</v>
      </c>
      <c r="G1874" s="302" t="s">
        <v>70</v>
      </c>
      <c r="H1874" s="302" t="s">
        <v>1631</v>
      </c>
      <c r="I1874" s="302" t="s">
        <v>298</v>
      </c>
      <c r="J1874" s="302">
        <v>135600</v>
      </c>
      <c r="K1874" s="302" t="s">
        <v>84</v>
      </c>
      <c r="L1874" s="302">
        <v>9711419</v>
      </c>
      <c r="M1874" s="302" t="s">
        <v>1715</v>
      </c>
      <c r="N1874" s="305">
        <v>39001</v>
      </c>
      <c r="O1874" s="305">
        <v>38991</v>
      </c>
      <c r="P1874" s="302" t="s">
        <v>1716</v>
      </c>
    </row>
    <row r="1875" spans="1:16">
      <c r="A1875" s="303">
        <v>0</v>
      </c>
      <c r="B1875" s="303">
        <v>0</v>
      </c>
      <c r="C1875" s="303">
        <v>0</v>
      </c>
      <c r="D1875" s="304">
        <f t="shared" si="29"/>
        <v>0</v>
      </c>
      <c r="E1875" s="305">
        <v>45992</v>
      </c>
      <c r="F1875" s="302" t="s">
        <v>69</v>
      </c>
      <c r="G1875" s="302" t="s">
        <v>70</v>
      </c>
      <c r="H1875" s="302" t="s">
        <v>1631</v>
      </c>
      <c r="I1875" s="302" t="s">
        <v>298</v>
      </c>
      <c r="J1875" s="302">
        <v>135600</v>
      </c>
      <c r="K1875" s="302" t="s">
        <v>84</v>
      </c>
      <c r="L1875" s="302">
        <v>9702231</v>
      </c>
      <c r="M1875" s="302" t="s">
        <v>1729</v>
      </c>
      <c r="N1875" s="305">
        <v>39055</v>
      </c>
      <c r="O1875" s="305">
        <v>39052</v>
      </c>
      <c r="P1875" s="302" t="s">
        <v>1730</v>
      </c>
    </row>
    <row r="1876" spans="1:16">
      <c r="A1876" s="303">
        <v>0</v>
      </c>
      <c r="B1876" s="303">
        <v>0</v>
      </c>
      <c r="C1876" s="303">
        <v>0</v>
      </c>
      <c r="D1876" s="304">
        <f t="shared" si="29"/>
        <v>0</v>
      </c>
      <c r="E1876" s="305">
        <v>45992</v>
      </c>
      <c r="F1876" s="302" t="s">
        <v>69</v>
      </c>
      <c r="G1876" s="302" t="s">
        <v>70</v>
      </c>
      <c r="H1876" s="302" t="s">
        <v>1631</v>
      </c>
      <c r="I1876" s="302" t="s">
        <v>298</v>
      </c>
      <c r="J1876" s="302">
        <v>135600</v>
      </c>
      <c r="K1876" s="302" t="s">
        <v>84</v>
      </c>
      <c r="L1876" s="302">
        <v>9747440</v>
      </c>
      <c r="M1876" s="302" t="s">
        <v>1721</v>
      </c>
      <c r="N1876" s="305">
        <v>38986</v>
      </c>
      <c r="O1876" s="305">
        <v>39052</v>
      </c>
      <c r="P1876" s="302" t="s">
        <v>1722</v>
      </c>
    </row>
    <row r="1877" spans="1:16">
      <c r="A1877" s="303">
        <v>0</v>
      </c>
      <c r="B1877" s="303">
        <v>0</v>
      </c>
      <c r="C1877" s="303">
        <v>0</v>
      </c>
      <c r="D1877" s="304">
        <f t="shared" si="29"/>
        <v>0</v>
      </c>
      <c r="E1877" s="305">
        <v>45992</v>
      </c>
      <c r="F1877" s="302" t="s">
        <v>69</v>
      </c>
      <c r="G1877" s="302" t="s">
        <v>70</v>
      </c>
      <c r="H1877" s="302" t="s">
        <v>1631</v>
      </c>
      <c r="I1877" s="302" t="s">
        <v>298</v>
      </c>
      <c r="J1877" s="302">
        <v>135600</v>
      </c>
      <c r="K1877" s="302" t="s">
        <v>84</v>
      </c>
      <c r="L1877" s="302">
        <v>9747457</v>
      </c>
      <c r="M1877" s="302" t="s">
        <v>1735</v>
      </c>
      <c r="N1877" s="305">
        <v>39071</v>
      </c>
      <c r="O1877" s="305">
        <v>39052</v>
      </c>
      <c r="P1877" s="302" t="s">
        <v>1736</v>
      </c>
    </row>
    <row r="1878" spans="1:16">
      <c r="A1878" s="303">
        <v>0</v>
      </c>
      <c r="B1878" s="303">
        <v>0</v>
      </c>
      <c r="C1878" s="303">
        <v>0</v>
      </c>
      <c r="D1878" s="304">
        <f t="shared" si="29"/>
        <v>0</v>
      </c>
      <c r="E1878" s="305">
        <v>45992</v>
      </c>
      <c r="F1878" s="302" t="s">
        <v>69</v>
      </c>
      <c r="G1878" s="302" t="s">
        <v>70</v>
      </c>
      <c r="H1878" s="302" t="s">
        <v>1631</v>
      </c>
      <c r="I1878" s="302" t="s">
        <v>298</v>
      </c>
      <c r="J1878" s="302">
        <v>135600</v>
      </c>
      <c r="K1878" s="302" t="s">
        <v>84</v>
      </c>
      <c r="L1878" s="302">
        <v>9747488</v>
      </c>
      <c r="M1878" s="302" t="s">
        <v>1755</v>
      </c>
      <c r="N1878" s="305">
        <v>39023</v>
      </c>
      <c r="O1878" s="305">
        <v>39052</v>
      </c>
      <c r="P1878" s="302" t="s">
        <v>1756</v>
      </c>
    </row>
    <row r="1879" spans="1:16">
      <c r="A1879" s="303">
        <v>0</v>
      </c>
      <c r="B1879" s="303">
        <v>0</v>
      </c>
      <c r="C1879" s="303">
        <v>0</v>
      </c>
      <c r="D1879" s="304">
        <f t="shared" si="29"/>
        <v>0</v>
      </c>
      <c r="E1879" s="305">
        <v>45992</v>
      </c>
      <c r="F1879" s="302" t="s">
        <v>69</v>
      </c>
      <c r="G1879" s="302" t="s">
        <v>70</v>
      </c>
      <c r="H1879" s="302" t="s">
        <v>1631</v>
      </c>
      <c r="I1879" s="302" t="s">
        <v>298</v>
      </c>
      <c r="J1879" s="302">
        <v>135600</v>
      </c>
      <c r="K1879" s="302" t="s">
        <v>84</v>
      </c>
      <c r="L1879" s="302">
        <v>9748894</v>
      </c>
      <c r="M1879" s="302" t="s">
        <v>1727</v>
      </c>
      <c r="N1879" s="305">
        <v>39010</v>
      </c>
      <c r="O1879" s="305">
        <v>38991</v>
      </c>
      <c r="P1879" s="302" t="s">
        <v>1728</v>
      </c>
    </row>
    <row r="1880" spans="1:16">
      <c r="A1880" s="303">
        <v>3</v>
      </c>
      <c r="B1880" s="303">
        <v>0</v>
      </c>
      <c r="C1880" s="303">
        <v>0</v>
      </c>
      <c r="D1880" s="304">
        <f t="shared" si="29"/>
        <v>0</v>
      </c>
      <c r="E1880" s="305">
        <v>45992</v>
      </c>
      <c r="F1880" s="302" t="s">
        <v>69</v>
      </c>
      <c r="G1880" s="302" t="s">
        <v>70</v>
      </c>
      <c r="H1880" s="302" t="s">
        <v>1631</v>
      </c>
      <c r="I1880" s="302" t="s">
        <v>298</v>
      </c>
      <c r="J1880" s="302">
        <v>135600</v>
      </c>
      <c r="K1880" s="302" t="s">
        <v>84</v>
      </c>
      <c r="L1880" s="302">
        <v>9711417</v>
      </c>
      <c r="M1880" s="302" t="s">
        <v>1745</v>
      </c>
      <c r="N1880" s="305">
        <v>39016</v>
      </c>
      <c r="O1880" s="305">
        <v>38991</v>
      </c>
      <c r="P1880" s="302" t="s">
        <v>1746</v>
      </c>
    </row>
    <row r="1881" spans="1:16">
      <c r="A1881" s="303">
        <v>0</v>
      </c>
      <c r="B1881" s="303">
        <v>0</v>
      </c>
      <c r="C1881" s="303">
        <v>0</v>
      </c>
      <c r="D1881" s="304">
        <f t="shared" si="29"/>
        <v>0</v>
      </c>
      <c r="E1881" s="305">
        <v>45992</v>
      </c>
      <c r="F1881" s="302" t="s">
        <v>69</v>
      </c>
      <c r="G1881" s="302" t="s">
        <v>70</v>
      </c>
      <c r="H1881" s="302" t="s">
        <v>1631</v>
      </c>
      <c r="I1881" s="302" t="s">
        <v>298</v>
      </c>
      <c r="J1881" s="302">
        <v>135600</v>
      </c>
      <c r="K1881" s="302" t="s">
        <v>84</v>
      </c>
      <c r="L1881" s="302">
        <v>10764111</v>
      </c>
      <c r="M1881" s="302" t="s">
        <v>1765</v>
      </c>
      <c r="N1881" s="305">
        <v>40595</v>
      </c>
      <c r="O1881" s="305">
        <v>40603</v>
      </c>
      <c r="P1881" s="302" t="s">
        <v>1766</v>
      </c>
    </row>
    <row r="1882" spans="1:16">
      <c r="A1882" s="303">
        <v>0</v>
      </c>
      <c r="B1882" s="303">
        <v>0</v>
      </c>
      <c r="C1882" s="303">
        <v>0</v>
      </c>
      <c r="D1882" s="304">
        <f t="shared" si="29"/>
        <v>0</v>
      </c>
      <c r="E1882" s="305">
        <v>45992</v>
      </c>
      <c r="F1882" s="302" t="s">
        <v>69</v>
      </c>
      <c r="G1882" s="302" t="s">
        <v>70</v>
      </c>
      <c r="H1882" s="302" t="s">
        <v>1631</v>
      </c>
      <c r="I1882" s="302" t="s">
        <v>298</v>
      </c>
      <c r="J1882" s="302">
        <v>135600</v>
      </c>
      <c r="K1882" s="302" t="s">
        <v>84</v>
      </c>
      <c r="L1882" s="302">
        <v>9748795</v>
      </c>
      <c r="M1882" s="302" t="s">
        <v>1737</v>
      </c>
      <c r="N1882" s="305">
        <v>38996</v>
      </c>
      <c r="O1882" s="305">
        <v>38991</v>
      </c>
      <c r="P1882" s="302" t="s">
        <v>1738</v>
      </c>
    </row>
    <row r="1883" spans="1:16">
      <c r="A1883" s="303">
        <v>0</v>
      </c>
      <c r="B1883" s="303">
        <v>0</v>
      </c>
      <c r="C1883" s="303">
        <v>0</v>
      </c>
      <c r="D1883" s="304">
        <f t="shared" si="29"/>
        <v>0</v>
      </c>
      <c r="E1883" s="305">
        <v>45992</v>
      </c>
      <c r="F1883" s="302" t="s">
        <v>69</v>
      </c>
      <c r="G1883" s="302" t="s">
        <v>70</v>
      </c>
      <c r="H1883" s="302" t="s">
        <v>1631</v>
      </c>
      <c r="I1883" s="302" t="s">
        <v>298</v>
      </c>
      <c r="J1883" s="302">
        <v>135600</v>
      </c>
      <c r="K1883" s="302" t="s">
        <v>84</v>
      </c>
      <c r="L1883" s="302">
        <v>9749586</v>
      </c>
      <c r="M1883" s="302" t="s">
        <v>1749</v>
      </c>
      <c r="N1883" s="305">
        <v>38939</v>
      </c>
      <c r="O1883" s="305">
        <v>38930</v>
      </c>
      <c r="P1883" s="302" t="s">
        <v>1750</v>
      </c>
    </row>
    <row r="1884" spans="1:16">
      <c r="A1884" s="303">
        <v>0</v>
      </c>
      <c r="B1884" s="303">
        <v>0</v>
      </c>
      <c r="C1884" s="303">
        <v>0</v>
      </c>
      <c r="D1884" s="304">
        <f t="shared" si="29"/>
        <v>0</v>
      </c>
      <c r="E1884" s="305">
        <v>45992</v>
      </c>
      <c r="F1884" s="302" t="s">
        <v>69</v>
      </c>
      <c r="G1884" s="302" t="s">
        <v>70</v>
      </c>
      <c r="H1884" s="302" t="s">
        <v>1631</v>
      </c>
      <c r="I1884" s="302" t="s">
        <v>298</v>
      </c>
      <c r="J1884" s="302">
        <v>135600</v>
      </c>
      <c r="K1884" s="302" t="s">
        <v>84</v>
      </c>
      <c r="L1884" s="302">
        <v>21940973</v>
      </c>
      <c r="M1884" s="302" t="s">
        <v>1763</v>
      </c>
      <c r="N1884" s="305">
        <v>42900</v>
      </c>
      <c r="O1884" s="305">
        <v>43344</v>
      </c>
      <c r="P1884" s="302" t="s">
        <v>1764</v>
      </c>
    </row>
    <row r="1885" spans="1:16">
      <c r="A1885" s="303">
        <v>0</v>
      </c>
      <c r="B1885" s="303">
        <v>0</v>
      </c>
      <c r="C1885" s="303">
        <v>0</v>
      </c>
      <c r="D1885" s="304">
        <f t="shared" si="29"/>
        <v>0</v>
      </c>
      <c r="E1885" s="305">
        <v>45992</v>
      </c>
      <c r="F1885" s="302" t="s">
        <v>69</v>
      </c>
      <c r="G1885" s="302" t="s">
        <v>70</v>
      </c>
      <c r="H1885" s="302" t="s">
        <v>1631</v>
      </c>
      <c r="I1885" s="302" t="s">
        <v>298</v>
      </c>
      <c r="J1885" s="302">
        <v>135600</v>
      </c>
      <c r="K1885" s="302" t="s">
        <v>84</v>
      </c>
      <c r="L1885" s="302">
        <v>27214173</v>
      </c>
      <c r="M1885" s="302" t="s">
        <v>1763</v>
      </c>
      <c r="N1885" s="305">
        <v>42900</v>
      </c>
      <c r="O1885" s="305">
        <v>43586</v>
      </c>
      <c r="P1885" s="302" t="s">
        <v>1764</v>
      </c>
    </row>
    <row r="1886" spans="1:16">
      <c r="A1886" s="303">
        <v>0</v>
      </c>
      <c r="B1886" s="303">
        <v>0</v>
      </c>
      <c r="C1886" s="303">
        <v>0</v>
      </c>
      <c r="D1886" s="304">
        <f t="shared" si="29"/>
        <v>0</v>
      </c>
      <c r="E1886" s="305">
        <v>45992</v>
      </c>
      <c r="F1886" s="302" t="s">
        <v>69</v>
      </c>
      <c r="G1886" s="302" t="s">
        <v>70</v>
      </c>
      <c r="H1886" s="302" t="s">
        <v>1631</v>
      </c>
      <c r="I1886" s="302" t="s">
        <v>298</v>
      </c>
      <c r="J1886" s="302">
        <v>135600</v>
      </c>
      <c r="K1886" s="302" t="s">
        <v>84</v>
      </c>
      <c r="L1886" s="302">
        <v>9748301</v>
      </c>
      <c r="M1886" s="302" t="s">
        <v>1719</v>
      </c>
      <c r="N1886" s="305">
        <v>39030</v>
      </c>
      <c r="O1886" s="305">
        <v>39022</v>
      </c>
      <c r="P1886" s="302" t="s">
        <v>1720</v>
      </c>
    </row>
    <row r="1887" spans="1:16">
      <c r="A1887" s="303">
        <v>0</v>
      </c>
      <c r="B1887" s="303">
        <v>0</v>
      </c>
      <c r="C1887" s="303">
        <v>0</v>
      </c>
      <c r="D1887" s="304">
        <f t="shared" si="29"/>
        <v>0</v>
      </c>
      <c r="E1887" s="305">
        <v>45992</v>
      </c>
      <c r="F1887" s="302" t="s">
        <v>69</v>
      </c>
      <c r="G1887" s="302" t="s">
        <v>70</v>
      </c>
      <c r="H1887" s="302" t="s">
        <v>1631</v>
      </c>
      <c r="I1887" s="302" t="s">
        <v>298</v>
      </c>
      <c r="J1887" s="302">
        <v>135600</v>
      </c>
      <c r="K1887" s="302" t="s">
        <v>84</v>
      </c>
      <c r="L1887" s="302">
        <v>9749979</v>
      </c>
      <c r="M1887" s="302" t="s">
        <v>1741</v>
      </c>
      <c r="N1887" s="305">
        <v>38918</v>
      </c>
      <c r="O1887" s="305">
        <v>38899</v>
      </c>
      <c r="P1887" s="302" t="s">
        <v>1742</v>
      </c>
    </row>
    <row r="1888" spans="1:16">
      <c r="A1888" s="303">
        <v>0</v>
      </c>
      <c r="B1888" s="303">
        <v>0</v>
      </c>
      <c r="C1888" s="303">
        <v>0</v>
      </c>
      <c r="D1888" s="304">
        <f t="shared" si="29"/>
        <v>0</v>
      </c>
      <c r="E1888" s="305">
        <v>45992</v>
      </c>
      <c r="F1888" s="302" t="s">
        <v>69</v>
      </c>
      <c r="G1888" s="302" t="s">
        <v>70</v>
      </c>
      <c r="H1888" s="302" t="s">
        <v>1631</v>
      </c>
      <c r="I1888" s="302" t="s">
        <v>298</v>
      </c>
      <c r="J1888" s="302">
        <v>135600</v>
      </c>
      <c r="K1888" s="302" t="s">
        <v>84</v>
      </c>
      <c r="L1888" s="302">
        <v>9748250</v>
      </c>
      <c r="M1888" s="302" t="s">
        <v>1725</v>
      </c>
      <c r="N1888" s="305">
        <v>39048</v>
      </c>
      <c r="O1888" s="305">
        <v>39022</v>
      </c>
      <c r="P1888" s="302" t="s">
        <v>1726</v>
      </c>
    </row>
    <row r="1889" spans="1:16">
      <c r="A1889" s="303">
        <v>0</v>
      </c>
      <c r="B1889" s="303">
        <v>0</v>
      </c>
      <c r="C1889" s="303">
        <v>0</v>
      </c>
      <c r="D1889" s="304">
        <f t="shared" si="29"/>
        <v>0</v>
      </c>
      <c r="E1889" s="305">
        <v>45992</v>
      </c>
      <c r="F1889" s="302" t="s">
        <v>69</v>
      </c>
      <c r="G1889" s="302" t="s">
        <v>70</v>
      </c>
      <c r="H1889" s="302" t="s">
        <v>1631</v>
      </c>
      <c r="I1889" s="302" t="s">
        <v>298</v>
      </c>
      <c r="J1889" s="302">
        <v>135600</v>
      </c>
      <c r="K1889" s="302" t="s">
        <v>84</v>
      </c>
      <c r="L1889" s="302">
        <v>9749667</v>
      </c>
      <c r="M1889" s="302" t="s">
        <v>1717</v>
      </c>
      <c r="N1889" s="305">
        <v>38939</v>
      </c>
      <c r="O1889" s="305">
        <v>38930</v>
      </c>
      <c r="P1889" s="302" t="s">
        <v>1718</v>
      </c>
    </row>
    <row r="1890" spans="1:16">
      <c r="A1890" s="303">
        <v>0</v>
      </c>
      <c r="B1890" s="303">
        <v>0</v>
      </c>
      <c r="C1890" s="303">
        <v>0</v>
      </c>
      <c r="D1890" s="304">
        <f t="shared" si="29"/>
        <v>0</v>
      </c>
      <c r="E1890" s="305">
        <v>45992</v>
      </c>
      <c r="F1890" s="302" t="s">
        <v>69</v>
      </c>
      <c r="G1890" s="302" t="s">
        <v>70</v>
      </c>
      <c r="H1890" s="302" t="s">
        <v>1631</v>
      </c>
      <c r="I1890" s="302" t="s">
        <v>298</v>
      </c>
      <c r="J1890" s="302">
        <v>135600</v>
      </c>
      <c r="K1890" s="302" t="s">
        <v>84</v>
      </c>
      <c r="L1890" s="302">
        <v>9750028</v>
      </c>
      <c r="M1890" s="302" t="s">
        <v>1743</v>
      </c>
      <c r="N1890" s="305">
        <v>38918</v>
      </c>
      <c r="O1890" s="305">
        <v>38899</v>
      </c>
      <c r="P1890" s="302" t="s">
        <v>1744</v>
      </c>
    </row>
    <row r="1891" spans="1:16">
      <c r="A1891" s="303">
        <v>0</v>
      </c>
      <c r="B1891" s="303">
        <v>0</v>
      </c>
      <c r="C1891" s="303">
        <v>0</v>
      </c>
      <c r="D1891" s="304">
        <f t="shared" si="29"/>
        <v>0</v>
      </c>
      <c r="E1891" s="305">
        <v>45992</v>
      </c>
      <c r="F1891" s="302" t="s">
        <v>69</v>
      </c>
      <c r="G1891" s="302" t="s">
        <v>70</v>
      </c>
      <c r="H1891" s="302" t="s">
        <v>1631</v>
      </c>
      <c r="I1891" s="302" t="s">
        <v>298</v>
      </c>
      <c r="J1891" s="302">
        <v>135600</v>
      </c>
      <c r="K1891" s="302" t="s">
        <v>84</v>
      </c>
      <c r="L1891" s="302">
        <v>9754596</v>
      </c>
      <c r="M1891" s="302" t="s">
        <v>1731</v>
      </c>
      <c r="N1891" s="305">
        <v>38764</v>
      </c>
      <c r="O1891" s="305">
        <v>38749</v>
      </c>
      <c r="P1891" s="302" t="s">
        <v>1732</v>
      </c>
    </row>
    <row r="1892" spans="1:16">
      <c r="A1892" s="303">
        <v>0</v>
      </c>
      <c r="B1892" s="303">
        <v>0</v>
      </c>
      <c r="C1892" s="303">
        <v>0</v>
      </c>
      <c r="D1892" s="304">
        <f t="shared" si="29"/>
        <v>0</v>
      </c>
      <c r="E1892" s="305">
        <v>45992</v>
      </c>
      <c r="F1892" s="302" t="s">
        <v>69</v>
      </c>
      <c r="G1892" s="302" t="s">
        <v>70</v>
      </c>
      <c r="H1892" s="302" t="s">
        <v>1631</v>
      </c>
      <c r="I1892" s="302" t="s">
        <v>298</v>
      </c>
      <c r="J1892" s="302">
        <v>135600</v>
      </c>
      <c r="K1892" s="302" t="s">
        <v>84</v>
      </c>
      <c r="L1892" s="302">
        <v>9749650</v>
      </c>
      <c r="M1892" s="302" t="s">
        <v>1760</v>
      </c>
      <c r="N1892" s="305">
        <v>38933</v>
      </c>
      <c r="O1892" s="305">
        <v>38930</v>
      </c>
      <c r="P1892" s="302" t="s">
        <v>1761</v>
      </c>
    </row>
    <row r="1893" spans="1:16">
      <c r="A1893" s="303">
        <v>0</v>
      </c>
      <c r="B1893" s="303">
        <v>0</v>
      </c>
      <c r="C1893" s="303">
        <v>0</v>
      </c>
      <c r="D1893" s="304">
        <f t="shared" si="29"/>
        <v>0</v>
      </c>
      <c r="E1893" s="305">
        <v>45992</v>
      </c>
      <c r="F1893" s="302" t="s">
        <v>69</v>
      </c>
      <c r="G1893" s="302" t="s">
        <v>70</v>
      </c>
      <c r="H1893" s="302" t="s">
        <v>1631</v>
      </c>
      <c r="I1893" s="302" t="s">
        <v>298</v>
      </c>
      <c r="J1893" s="302">
        <v>135700</v>
      </c>
      <c r="K1893" s="302" t="s">
        <v>84</v>
      </c>
      <c r="L1893" s="302">
        <v>13800377</v>
      </c>
      <c r="M1893" s="302" t="s">
        <v>1767</v>
      </c>
      <c r="N1893" s="305">
        <v>42314</v>
      </c>
      <c r="O1893" s="305">
        <v>42339</v>
      </c>
      <c r="P1893" s="302" t="s">
        <v>1768</v>
      </c>
    </row>
    <row r="1894" spans="1:16">
      <c r="A1894" s="303">
        <v>0</v>
      </c>
      <c r="B1894" s="303">
        <v>0</v>
      </c>
      <c r="C1894" s="303">
        <v>0</v>
      </c>
      <c r="D1894" s="304">
        <f t="shared" si="29"/>
        <v>0</v>
      </c>
      <c r="E1894" s="305">
        <v>45992</v>
      </c>
      <c r="F1894" s="302" t="s">
        <v>69</v>
      </c>
      <c r="G1894" s="302" t="s">
        <v>70</v>
      </c>
      <c r="H1894" s="302" t="s">
        <v>1631</v>
      </c>
      <c r="I1894" s="302" t="s">
        <v>298</v>
      </c>
      <c r="J1894" s="302">
        <v>135800</v>
      </c>
      <c r="K1894" s="302" t="s">
        <v>84</v>
      </c>
      <c r="L1894" s="302">
        <v>9753219</v>
      </c>
      <c r="M1894" s="302" t="s">
        <v>1769</v>
      </c>
      <c r="N1894" s="305">
        <v>38808</v>
      </c>
      <c r="O1894" s="305">
        <v>38808</v>
      </c>
      <c r="P1894" s="302" t="s">
        <v>1770</v>
      </c>
    </row>
    <row r="1895" spans="1:16">
      <c r="A1895" s="303">
        <v>1</v>
      </c>
      <c r="B1895" s="303">
        <v>1141.3900000000001</v>
      </c>
      <c r="C1895" s="303">
        <v>458.82716064980002</v>
      </c>
      <c r="D1895" s="304">
        <f t="shared" si="29"/>
        <v>682.56283935020008</v>
      </c>
      <c r="E1895" s="305">
        <v>45992</v>
      </c>
      <c r="F1895" s="302" t="s">
        <v>69</v>
      </c>
      <c r="G1895" s="302" t="s">
        <v>70</v>
      </c>
      <c r="H1895" s="302" t="s">
        <v>1631</v>
      </c>
      <c r="I1895" s="302" t="s">
        <v>4269</v>
      </c>
      <c r="J1895" s="302">
        <v>135130</v>
      </c>
      <c r="K1895" s="302" t="s">
        <v>4263</v>
      </c>
      <c r="L1895" s="302">
        <v>40389536</v>
      </c>
      <c r="M1895" s="302" t="s">
        <v>4299</v>
      </c>
      <c r="N1895" s="305">
        <v>42727</v>
      </c>
      <c r="O1895" s="305">
        <v>42705</v>
      </c>
      <c r="P1895" s="302" t="s">
        <v>1633</v>
      </c>
    </row>
    <row r="1896" spans="1:16">
      <c r="A1896" s="303">
        <v>0</v>
      </c>
      <c r="B1896" s="303">
        <v>0</v>
      </c>
      <c r="C1896" s="303">
        <v>0</v>
      </c>
      <c r="D1896" s="304">
        <f t="shared" si="29"/>
        <v>0</v>
      </c>
      <c r="E1896" s="305">
        <v>45992</v>
      </c>
      <c r="F1896" s="302" t="s">
        <v>69</v>
      </c>
      <c r="G1896" s="302" t="s">
        <v>70</v>
      </c>
      <c r="H1896" s="302" t="s">
        <v>1631</v>
      </c>
      <c r="I1896" s="302" t="s">
        <v>307</v>
      </c>
      <c r="J1896" s="302">
        <v>135200</v>
      </c>
      <c r="K1896" s="302" t="s">
        <v>84</v>
      </c>
      <c r="L1896" s="302">
        <v>13207817</v>
      </c>
      <c r="M1896" s="302" t="s">
        <v>1771</v>
      </c>
      <c r="N1896" s="305">
        <v>41984</v>
      </c>
      <c r="O1896" s="305">
        <v>42095</v>
      </c>
      <c r="P1896" s="302" t="s">
        <v>1772</v>
      </c>
    </row>
    <row r="1897" spans="1:16">
      <c r="A1897" s="303">
        <v>0</v>
      </c>
      <c r="B1897" s="303">
        <v>0</v>
      </c>
      <c r="C1897" s="303">
        <v>0</v>
      </c>
      <c r="D1897" s="304">
        <f t="shared" si="29"/>
        <v>0</v>
      </c>
      <c r="E1897" s="305">
        <v>45992</v>
      </c>
      <c r="F1897" s="302" t="s">
        <v>69</v>
      </c>
      <c r="G1897" s="302" t="s">
        <v>70</v>
      </c>
      <c r="H1897" s="302" t="s">
        <v>1631</v>
      </c>
      <c r="I1897" s="302" t="s">
        <v>307</v>
      </c>
      <c r="J1897" s="302">
        <v>135200</v>
      </c>
      <c r="K1897" s="302" t="s">
        <v>84</v>
      </c>
      <c r="L1897" s="302">
        <v>12954312</v>
      </c>
      <c r="M1897" s="302" t="s">
        <v>1773</v>
      </c>
      <c r="N1897" s="305">
        <v>41984</v>
      </c>
      <c r="O1897" s="305">
        <v>41974</v>
      </c>
      <c r="P1897" s="302" t="s">
        <v>1772</v>
      </c>
    </row>
    <row r="1898" spans="1:16">
      <c r="A1898" s="303">
        <v>0</v>
      </c>
      <c r="B1898" s="303">
        <v>0</v>
      </c>
      <c r="C1898" s="303">
        <v>0</v>
      </c>
      <c r="D1898" s="304">
        <f t="shared" si="29"/>
        <v>0</v>
      </c>
      <c r="E1898" s="305">
        <v>45992</v>
      </c>
      <c r="F1898" s="302" t="s">
        <v>69</v>
      </c>
      <c r="G1898" s="302" t="s">
        <v>70</v>
      </c>
      <c r="H1898" s="302" t="s">
        <v>1631</v>
      </c>
      <c r="I1898" s="302" t="s">
        <v>307</v>
      </c>
      <c r="J1898" s="302">
        <v>135500</v>
      </c>
      <c r="K1898" s="302" t="s">
        <v>84</v>
      </c>
      <c r="L1898" s="302">
        <v>9753325</v>
      </c>
      <c r="M1898" s="302" t="s">
        <v>1776</v>
      </c>
      <c r="N1898" s="305">
        <v>38824</v>
      </c>
      <c r="O1898" s="305">
        <v>38808</v>
      </c>
      <c r="P1898" s="302" t="s">
        <v>1777</v>
      </c>
    </row>
    <row r="1899" spans="1:16">
      <c r="A1899" s="303">
        <v>0</v>
      </c>
      <c r="B1899" s="303">
        <v>0</v>
      </c>
      <c r="C1899" s="303">
        <v>0</v>
      </c>
      <c r="D1899" s="304">
        <f t="shared" si="29"/>
        <v>0</v>
      </c>
      <c r="E1899" s="305">
        <v>45992</v>
      </c>
      <c r="F1899" s="302" t="s">
        <v>69</v>
      </c>
      <c r="G1899" s="302" t="s">
        <v>70</v>
      </c>
      <c r="H1899" s="302" t="s">
        <v>1631</v>
      </c>
      <c r="I1899" s="302" t="s">
        <v>307</v>
      </c>
      <c r="J1899" s="302">
        <v>135500</v>
      </c>
      <c r="K1899" s="302" t="s">
        <v>84</v>
      </c>
      <c r="L1899" s="302">
        <v>9747516</v>
      </c>
      <c r="M1899" s="302" t="s">
        <v>1778</v>
      </c>
      <c r="N1899" s="305">
        <v>39059</v>
      </c>
      <c r="O1899" s="305">
        <v>39052</v>
      </c>
      <c r="P1899" s="302" t="s">
        <v>1779</v>
      </c>
    </row>
    <row r="1900" spans="1:16">
      <c r="A1900" s="303">
        <v>0</v>
      </c>
      <c r="B1900" s="303">
        <v>0</v>
      </c>
      <c r="C1900" s="303">
        <v>0</v>
      </c>
      <c r="D1900" s="304">
        <f t="shared" si="29"/>
        <v>0</v>
      </c>
      <c r="E1900" s="305">
        <v>45992</v>
      </c>
      <c r="F1900" s="302" t="s">
        <v>69</v>
      </c>
      <c r="G1900" s="302" t="s">
        <v>70</v>
      </c>
      <c r="H1900" s="302" t="s">
        <v>1631</v>
      </c>
      <c r="I1900" s="302" t="s">
        <v>307</v>
      </c>
      <c r="J1900" s="302">
        <v>135500</v>
      </c>
      <c r="K1900" s="302" t="s">
        <v>84</v>
      </c>
      <c r="L1900" s="302">
        <v>9748309</v>
      </c>
      <c r="M1900" s="302" t="s">
        <v>1774</v>
      </c>
      <c r="N1900" s="305">
        <v>39049</v>
      </c>
      <c r="O1900" s="305">
        <v>39022</v>
      </c>
      <c r="P1900" s="302" t="s">
        <v>1775</v>
      </c>
    </row>
    <row r="1901" spans="1:16">
      <c r="A1901" s="303">
        <v>0</v>
      </c>
      <c r="B1901" s="303">
        <v>0</v>
      </c>
      <c r="C1901" s="303">
        <v>0</v>
      </c>
      <c r="D1901" s="304">
        <f t="shared" si="29"/>
        <v>0</v>
      </c>
      <c r="E1901" s="305">
        <v>45992</v>
      </c>
      <c r="F1901" s="302" t="s">
        <v>69</v>
      </c>
      <c r="G1901" s="302" t="s">
        <v>70</v>
      </c>
      <c r="H1901" s="302" t="s">
        <v>1631</v>
      </c>
      <c r="I1901" s="302" t="s">
        <v>307</v>
      </c>
      <c r="J1901" s="302">
        <v>135600</v>
      </c>
      <c r="K1901" s="302" t="s">
        <v>84</v>
      </c>
      <c r="L1901" s="302">
        <v>9753324</v>
      </c>
      <c r="M1901" s="302" t="s">
        <v>1776</v>
      </c>
      <c r="N1901" s="305">
        <v>38824</v>
      </c>
      <c r="O1901" s="305">
        <v>38808</v>
      </c>
      <c r="P1901" s="302" t="s">
        <v>1777</v>
      </c>
    </row>
    <row r="1902" spans="1:16">
      <c r="A1902" s="303">
        <v>0</v>
      </c>
      <c r="B1902" s="303">
        <v>0</v>
      </c>
      <c r="C1902" s="303">
        <v>0</v>
      </c>
      <c r="D1902" s="304">
        <f t="shared" si="29"/>
        <v>0</v>
      </c>
      <c r="E1902" s="305">
        <v>45992</v>
      </c>
      <c r="F1902" s="302" t="s">
        <v>69</v>
      </c>
      <c r="G1902" s="302" t="s">
        <v>70</v>
      </c>
      <c r="H1902" s="302" t="s">
        <v>1631</v>
      </c>
      <c r="I1902" s="302" t="s">
        <v>307</v>
      </c>
      <c r="J1902" s="302">
        <v>135600</v>
      </c>
      <c r="K1902" s="302" t="s">
        <v>84</v>
      </c>
      <c r="L1902" s="302">
        <v>9748308</v>
      </c>
      <c r="M1902" s="302" t="s">
        <v>1774</v>
      </c>
      <c r="N1902" s="305">
        <v>39049</v>
      </c>
      <c r="O1902" s="305">
        <v>39022</v>
      </c>
      <c r="P1902" s="302" t="s">
        <v>1775</v>
      </c>
    </row>
    <row r="1903" spans="1:16">
      <c r="A1903" s="303">
        <v>0</v>
      </c>
      <c r="B1903" s="303">
        <v>0</v>
      </c>
      <c r="C1903" s="303">
        <v>0</v>
      </c>
      <c r="D1903" s="304">
        <f t="shared" si="29"/>
        <v>0</v>
      </c>
      <c r="E1903" s="305">
        <v>45992</v>
      </c>
      <c r="F1903" s="302" t="s">
        <v>69</v>
      </c>
      <c r="G1903" s="302" t="s">
        <v>70</v>
      </c>
      <c r="H1903" s="302" t="s">
        <v>1631</v>
      </c>
      <c r="I1903" s="302" t="s">
        <v>307</v>
      </c>
      <c r="J1903" s="302">
        <v>135600</v>
      </c>
      <c r="K1903" s="302" t="s">
        <v>84</v>
      </c>
      <c r="L1903" s="302">
        <v>9747515</v>
      </c>
      <c r="M1903" s="302" t="s">
        <v>1778</v>
      </c>
      <c r="N1903" s="305">
        <v>39059</v>
      </c>
      <c r="O1903" s="305">
        <v>39052</v>
      </c>
      <c r="P1903" s="302" t="s">
        <v>1779</v>
      </c>
    </row>
    <row r="1904" spans="1:16">
      <c r="A1904" s="303">
        <v>0</v>
      </c>
      <c r="B1904" s="303">
        <v>0</v>
      </c>
      <c r="C1904" s="303">
        <v>0</v>
      </c>
      <c r="D1904" s="304">
        <f t="shared" si="29"/>
        <v>0</v>
      </c>
      <c r="E1904" s="305">
        <v>45992</v>
      </c>
      <c r="F1904" s="302" t="s">
        <v>69</v>
      </c>
      <c r="G1904" s="302" t="s">
        <v>70</v>
      </c>
      <c r="H1904" s="302" t="s">
        <v>1631</v>
      </c>
      <c r="I1904" s="302" t="s">
        <v>308</v>
      </c>
      <c r="J1904" s="302">
        <v>135300</v>
      </c>
      <c r="K1904" s="302" t="s">
        <v>84</v>
      </c>
      <c r="L1904" s="302">
        <v>10664200</v>
      </c>
      <c r="M1904" s="302" t="s">
        <v>1780</v>
      </c>
      <c r="N1904" s="305">
        <v>40283</v>
      </c>
      <c r="O1904" s="305">
        <v>40299</v>
      </c>
      <c r="P1904" s="302" t="s">
        <v>1781</v>
      </c>
    </row>
    <row r="1905" spans="1:16">
      <c r="A1905" s="303">
        <v>2</v>
      </c>
      <c r="B1905" s="303">
        <v>2282.7800000000002</v>
      </c>
      <c r="C1905" s="303">
        <v>917.65432129959993</v>
      </c>
      <c r="D1905" s="304">
        <f t="shared" si="29"/>
        <v>1365.1256787004004</v>
      </c>
      <c r="E1905" s="305">
        <v>45992</v>
      </c>
      <c r="F1905" s="302" t="s">
        <v>69</v>
      </c>
      <c r="G1905" s="302" t="s">
        <v>70</v>
      </c>
      <c r="H1905" s="302" t="s">
        <v>1631</v>
      </c>
      <c r="I1905" s="302" t="s">
        <v>309</v>
      </c>
      <c r="J1905" s="302">
        <v>135130</v>
      </c>
      <c r="K1905" s="302" t="s">
        <v>4263</v>
      </c>
      <c r="L1905" s="302">
        <v>40389569</v>
      </c>
      <c r="M1905" s="302" t="s">
        <v>4299</v>
      </c>
      <c r="N1905" s="305">
        <v>42727</v>
      </c>
      <c r="O1905" s="305">
        <v>42705</v>
      </c>
      <c r="P1905" s="302" t="s">
        <v>1633</v>
      </c>
    </row>
    <row r="1906" spans="1:16">
      <c r="A1906" s="303">
        <v>0</v>
      </c>
      <c r="B1906" s="303">
        <v>0</v>
      </c>
      <c r="C1906" s="303">
        <v>0</v>
      </c>
      <c r="D1906" s="304">
        <f t="shared" si="29"/>
        <v>0</v>
      </c>
      <c r="E1906" s="305">
        <v>45992</v>
      </c>
      <c r="F1906" s="302" t="s">
        <v>69</v>
      </c>
      <c r="G1906" s="302" t="s">
        <v>70</v>
      </c>
      <c r="H1906" s="302" t="s">
        <v>1631</v>
      </c>
      <c r="I1906" s="302" t="s">
        <v>309</v>
      </c>
      <c r="J1906" s="302">
        <v>135500</v>
      </c>
      <c r="K1906" s="302" t="s">
        <v>84</v>
      </c>
      <c r="L1906" s="302">
        <v>9748755</v>
      </c>
      <c r="M1906" s="302" t="s">
        <v>1782</v>
      </c>
      <c r="N1906" s="305">
        <v>39006</v>
      </c>
      <c r="O1906" s="305">
        <v>38991</v>
      </c>
      <c r="P1906" s="302" t="s">
        <v>1783</v>
      </c>
    </row>
    <row r="1907" spans="1:16">
      <c r="A1907" s="303">
        <v>0</v>
      </c>
      <c r="B1907" s="303">
        <v>0</v>
      </c>
      <c r="C1907" s="303">
        <v>0</v>
      </c>
      <c r="D1907" s="304">
        <f t="shared" si="29"/>
        <v>0</v>
      </c>
      <c r="E1907" s="305">
        <v>45992</v>
      </c>
      <c r="F1907" s="302" t="s">
        <v>69</v>
      </c>
      <c r="G1907" s="302" t="s">
        <v>70</v>
      </c>
      <c r="H1907" s="302" t="s">
        <v>1631</v>
      </c>
      <c r="I1907" s="302" t="s">
        <v>309</v>
      </c>
      <c r="J1907" s="302">
        <v>135500</v>
      </c>
      <c r="K1907" s="302" t="s">
        <v>84</v>
      </c>
      <c r="L1907" s="302">
        <v>9748241</v>
      </c>
      <c r="M1907" s="302" t="s">
        <v>1787</v>
      </c>
      <c r="N1907" s="305">
        <v>39049</v>
      </c>
      <c r="O1907" s="305">
        <v>39022</v>
      </c>
      <c r="P1907" s="302" t="s">
        <v>1788</v>
      </c>
    </row>
    <row r="1908" spans="1:16">
      <c r="A1908" s="303">
        <v>0</v>
      </c>
      <c r="B1908" s="303">
        <v>0</v>
      </c>
      <c r="C1908" s="303">
        <v>0</v>
      </c>
      <c r="D1908" s="304">
        <f t="shared" si="29"/>
        <v>0</v>
      </c>
      <c r="E1908" s="305">
        <v>45992</v>
      </c>
      <c r="F1908" s="302" t="s">
        <v>69</v>
      </c>
      <c r="G1908" s="302" t="s">
        <v>70</v>
      </c>
      <c r="H1908" s="302" t="s">
        <v>1631</v>
      </c>
      <c r="I1908" s="302" t="s">
        <v>309</v>
      </c>
      <c r="J1908" s="302">
        <v>135500</v>
      </c>
      <c r="K1908" s="302" t="s">
        <v>84</v>
      </c>
      <c r="L1908" s="302">
        <v>9749676</v>
      </c>
      <c r="M1908" s="302" t="s">
        <v>1784</v>
      </c>
      <c r="N1908" s="305">
        <v>38918</v>
      </c>
      <c r="O1908" s="305">
        <v>38930</v>
      </c>
      <c r="P1908" s="302" t="s">
        <v>1785</v>
      </c>
    </row>
    <row r="1909" spans="1:16">
      <c r="A1909" s="303">
        <v>0</v>
      </c>
      <c r="B1909" s="303">
        <v>0</v>
      </c>
      <c r="C1909" s="303">
        <v>0</v>
      </c>
      <c r="D1909" s="304">
        <f t="shared" si="29"/>
        <v>0</v>
      </c>
      <c r="E1909" s="305">
        <v>45992</v>
      </c>
      <c r="F1909" s="302" t="s">
        <v>69</v>
      </c>
      <c r="G1909" s="302" t="s">
        <v>70</v>
      </c>
      <c r="H1909" s="302" t="s">
        <v>1631</v>
      </c>
      <c r="I1909" s="302" t="s">
        <v>309</v>
      </c>
      <c r="J1909" s="302">
        <v>135500</v>
      </c>
      <c r="K1909" s="302" t="s">
        <v>84</v>
      </c>
      <c r="L1909" s="302">
        <v>9711374</v>
      </c>
      <c r="M1909" s="302" t="s">
        <v>1782</v>
      </c>
      <c r="N1909" s="305">
        <v>39049</v>
      </c>
      <c r="O1909" s="305">
        <v>39022</v>
      </c>
      <c r="P1909" s="302" t="s">
        <v>1786</v>
      </c>
    </row>
    <row r="1910" spans="1:16">
      <c r="A1910" s="303">
        <v>0</v>
      </c>
      <c r="B1910" s="303">
        <v>0</v>
      </c>
      <c r="C1910" s="303">
        <v>0</v>
      </c>
      <c r="D1910" s="304">
        <f t="shared" si="29"/>
        <v>0</v>
      </c>
      <c r="E1910" s="305">
        <v>45992</v>
      </c>
      <c r="F1910" s="302" t="s">
        <v>69</v>
      </c>
      <c r="G1910" s="302" t="s">
        <v>70</v>
      </c>
      <c r="H1910" s="302" t="s">
        <v>1631</v>
      </c>
      <c r="I1910" s="302" t="s">
        <v>309</v>
      </c>
      <c r="J1910" s="302">
        <v>135600</v>
      </c>
      <c r="K1910" s="302" t="s">
        <v>84</v>
      </c>
      <c r="L1910" s="302">
        <v>9749675</v>
      </c>
      <c r="M1910" s="302" t="s">
        <v>1784</v>
      </c>
      <c r="N1910" s="305">
        <v>38918</v>
      </c>
      <c r="O1910" s="305">
        <v>38930</v>
      </c>
      <c r="P1910" s="302" t="s">
        <v>1785</v>
      </c>
    </row>
    <row r="1911" spans="1:16">
      <c r="A1911" s="303">
        <v>0</v>
      </c>
      <c r="B1911" s="303">
        <v>0</v>
      </c>
      <c r="C1911" s="303">
        <v>0</v>
      </c>
      <c r="D1911" s="304">
        <f t="shared" si="29"/>
        <v>0</v>
      </c>
      <c r="E1911" s="305">
        <v>45992</v>
      </c>
      <c r="F1911" s="302" t="s">
        <v>69</v>
      </c>
      <c r="G1911" s="302" t="s">
        <v>70</v>
      </c>
      <c r="H1911" s="302" t="s">
        <v>1631</v>
      </c>
      <c r="I1911" s="302" t="s">
        <v>309</v>
      </c>
      <c r="J1911" s="302">
        <v>135600</v>
      </c>
      <c r="K1911" s="302" t="s">
        <v>84</v>
      </c>
      <c r="L1911" s="302">
        <v>9748231</v>
      </c>
      <c r="M1911" s="302" t="s">
        <v>1782</v>
      </c>
      <c r="N1911" s="305">
        <v>39049</v>
      </c>
      <c r="O1911" s="305">
        <v>39022</v>
      </c>
      <c r="P1911" s="302" t="s">
        <v>1786</v>
      </c>
    </row>
    <row r="1912" spans="1:16">
      <c r="A1912" s="303">
        <v>0</v>
      </c>
      <c r="B1912" s="303">
        <v>0</v>
      </c>
      <c r="C1912" s="303">
        <v>0</v>
      </c>
      <c r="D1912" s="304">
        <f t="shared" si="29"/>
        <v>0</v>
      </c>
      <c r="E1912" s="305">
        <v>45992</v>
      </c>
      <c r="F1912" s="302" t="s">
        <v>69</v>
      </c>
      <c r="G1912" s="302" t="s">
        <v>70</v>
      </c>
      <c r="H1912" s="302" t="s">
        <v>1631</v>
      </c>
      <c r="I1912" s="302" t="s">
        <v>309</v>
      </c>
      <c r="J1912" s="302">
        <v>135600</v>
      </c>
      <c r="K1912" s="302" t="s">
        <v>84</v>
      </c>
      <c r="L1912" s="302">
        <v>9748754</v>
      </c>
      <c r="M1912" s="302" t="s">
        <v>1782</v>
      </c>
      <c r="N1912" s="305">
        <v>39006</v>
      </c>
      <c r="O1912" s="305">
        <v>38991</v>
      </c>
      <c r="P1912" s="302" t="s">
        <v>1783</v>
      </c>
    </row>
    <row r="1913" spans="1:16">
      <c r="A1913" s="303">
        <v>0</v>
      </c>
      <c r="B1913" s="303">
        <v>0</v>
      </c>
      <c r="C1913" s="303">
        <v>0</v>
      </c>
      <c r="D1913" s="304">
        <f t="shared" si="29"/>
        <v>0</v>
      </c>
      <c r="E1913" s="305">
        <v>45992</v>
      </c>
      <c r="F1913" s="302" t="s">
        <v>69</v>
      </c>
      <c r="G1913" s="302" t="s">
        <v>70</v>
      </c>
      <c r="H1913" s="302" t="s">
        <v>1631</v>
      </c>
      <c r="I1913" s="302" t="s">
        <v>309</v>
      </c>
      <c r="J1913" s="302">
        <v>135600</v>
      </c>
      <c r="K1913" s="302" t="s">
        <v>84</v>
      </c>
      <c r="L1913" s="302">
        <v>9748240</v>
      </c>
      <c r="M1913" s="302" t="s">
        <v>1787</v>
      </c>
      <c r="N1913" s="305">
        <v>39049</v>
      </c>
      <c r="O1913" s="305">
        <v>39022</v>
      </c>
      <c r="P1913" s="302" t="s">
        <v>1788</v>
      </c>
    </row>
    <row r="1914" spans="1:16">
      <c r="A1914" s="303">
        <v>0</v>
      </c>
      <c r="B1914" s="303">
        <v>0</v>
      </c>
      <c r="C1914" s="303">
        <v>0</v>
      </c>
      <c r="D1914" s="304">
        <f t="shared" si="29"/>
        <v>0</v>
      </c>
      <c r="E1914" s="305">
        <v>45992</v>
      </c>
      <c r="F1914" s="302" t="s">
        <v>69</v>
      </c>
      <c r="G1914" s="302" t="s">
        <v>70</v>
      </c>
      <c r="H1914" s="302" t="s">
        <v>1631</v>
      </c>
      <c r="I1914" s="302" t="s">
        <v>310</v>
      </c>
      <c r="J1914" s="302">
        <v>135500</v>
      </c>
      <c r="K1914" s="302" t="s">
        <v>84</v>
      </c>
      <c r="L1914" s="302">
        <v>9748197</v>
      </c>
      <c r="M1914" s="302" t="s">
        <v>1791</v>
      </c>
      <c r="N1914" s="305">
        <v>39036</v>
      </c>
      <c r="O1914" s="305">
        <v>39022</v>
      </c>
      <c r="P1914" s="302" t="s">
        <v>1792</v>
      </c>
    </row>
    <row r="1915" spans="1:16">
      <c r="A1915" s="303">
        <v>0</v>
      </c>
      <c r="B1915" s="303">
        <v>0</v>
      </c>
      <c r="C1915" s="303">
        <v>0</v>
      </c>
      <c r="D1915" s="304">
        <f t="shared" si="29"/>
        <v>0</v>
      </c>
      <c r="E1915" s="305">
        <v>45992</v>
      </c>
      <c r="F1915" s="302" t="s">
        <v>69</v>
      </c>
      <c r="G1915" s="302" t="s">
        <v>70</v>
      </c>
      <c r="H1915" s="302" t="s">
        <v>1631</v>
      </c>
      <c r="I1915" s="302" t="s">
        <v>310</v>
      </c>
      <c r="J1915" s="302">
        <v>135500</v>
      </c>
      <c r="K1915" s="302" t="s">
        <v>84</v>
      </c>
      <c r="L1915" s="302">
        <v>9753695</v>
      </c>
      <c r="M1915" s="302" t="s">
        <v>1789</v>
      </c>
      <c r="N1915" s="305">
        <v>38744</v>
      </c>
      <c r="O1915" s="305">
        <v>38777</v>
      </c>
      <c r="P1915" s="302" t="s">
        <v>1790</v>
      </c>
    </row>
    <row r="1916" spans="1:16">
      <c r="A1916" s="303">
        <v>0</v>
      </c>
      <c r="B1916" s="303">
        <v>0</v>
      </c>
      <c r="C1916" s="303">
        <v>0</v>
      </c>
      <c r="D1916" s="304">
        <f t="shared" si="29"/>
        <v>0</v>
      </c>
      <c r="E1916" s="305">
        <v>45992</v>
      </c>
      <c r="F1916" s="302" t="s">
        <v>69</v>
      </c>
      <c r="G1916" s="302" t="s">
        <v>70</v>
      </c>
      <c r="H1916" s="302" t="s">
        <v>1631</v>
      </c>
      <c r="I1916" s="302" t="s">
        <v>310</v>
      </c>
      <c r="J1916" s="302">
        <v>135500</v>
      </c>
      <c r="K1916" s="302" t="s">
        <v>84</v>
      </c>
      <c r="L1916" s="302">
        <v>9754581</v>
      </c>
      <c r="M1916" s="302" t="s">
        <v>1789</v>
      </c>
      <c r="N1916" s="305">
        <v>38744</v>
      </c>
      <c r="O1916" s="305">
        <v>38749</v>
      </c>
      <c r="P1916" s="302" t="s">
        <v>1790</v>
      </c>
    </row>
    <row r="1917" spans="1:16">
      <c r="A1917" s="303">
        <v>0</v>
      </c>
      <c r="B1917" s="303">
        <v>0</v>
      </c>
      <c r="C1917" s="303">
        <v>0</v>
      </c>
      <c r="D1917" s="304">
        <f t="shared" si="29"/>
        <v>0</v>
      </c>
      <c r="E1917" s="305">
        <v>45992</v>
      </c>
      <c r="F1917" s="302" t="s">
        <v>69</v>
      </c>
      <c r="G1917" s="302" t="s">
        <v>70</v>
      </c>
      <c r="H1917" s="302" t="s">
        <v>1631</v>
      </c>
      <c r="I1917" s="302" t="s">
        <v>310</v>
      </c>
      <c r="J1917" s="302">
        <v>135600</v>
      </c>
      <c r="K1917" s="302" t="s">
        <v>84</v>
      </c>
      <c r="L1917" s="302">
        <v>9754580</v>
      </c>
      <c r="M1917" s="302" t="s">
        <v>1789</v>
      </c>
      <c r="N1917" s="305">
        <v>38744</v>
      </c>
      <c r="O1917" s="305">
        <v>38749</v>
      </c>
      <c r="P1917" s="302" t="s">
        <v>1790</v>
      </c>
    </row>
    <row r="1918" spans="1:16">
      <c r="A1918" s="303">
        <v>0</v>
      </c>
      <c r="B1918" s="303">
        <v>0</v>
      </c>
      <c r="C1918" s="303">
        <v>0</v>
      </c>
      <c r="D1918" s="304">
        <f t="shared" si="29"/>
        <v>0</v>
      </c>
      <c r="E1918" s="305">
        <v>45992</v>
      </c>
      <c r="F1918" s="302" t="s">
        <v>69</v>
      </c>
      <c r="G1918" s="302" t="s">
        <v>70</v>
      </c>
      <c r="H1918" s="302" t="s">
        <v>1631</v>
      </c>
      <c r="I1918" s="302" t="s">
        <v>310</v>
      </c>
      <c r="J1918" s="302">
        <v>135600</v>
      </c>
      <c r="K1918" s="302" t="s">
        <v>84</v>
      </c>
      <c r="L1918" s="302">
        <v>9748196</v>
      </c>
      <c r="M1918" s="302" t="s">
        <v>1791</v>
      </c>
      <c r="N1918" s="305">
        <v>39036</v>
      </c>
      <c r="O1918" s="305">
        <v>39022</v>
      </c>
      <c r="P1918" s="302" t="s">
        <v>1792</v>
      </c>
    </row>
    <row r="1919" spans="1:16">
      <c r="A1919" s="303">
        <v>0</v>
      </c>
      <c r="B1919" s="303">
        <v>0</v>
      </c>
      <c r="C1919" s="303">
        <v>0</v>
      </c>
      <c r="D1919" s="304">
        <f t="shared" si="29"/>
        <v>0</v>
      </c>
      <c r="E1919" s="305">
        <v>45992</v>
      </c>
      <c r="F1919" s="302" t="s">
        <v>69</v>
      </c>
      <c r="G1919" s="302" t="s">
        <v>70</v>
      </c>
      <c r="H1919" s="302" t="s">
        <v>1631</v>
      </c>
      <c r="I1919" s="302" t="s">
        <v>311</v>
      </c>
      <c r="J1919" s="302">
        <v>135400</v>
      </c>
      <c r="K1919" s="302" t="s">
        <v>84</v>
      </c>
      <c r="L1919" s="302">
        <v>9868109</v>
      </c>
      <c r="M1919" s="302" t="s">
        <v>1793</v>
      </c>
      <c r="N1919" s="305">
        <v>36132</v>
      </c>
      <c r="O1919" s="305">
        <v>36100</v>
      </c>
      <c r="P1919" s="302" t="s">
        <v>1794</v>
      </c>
    </row>
    <row r="1920" spans="1:16">
      <c r="A1920" s="303">
        <v>0</v>
      </c>
      <c r="B1920" s="303">
        <v>0</v>
      </c>
      <c r="C1920" s="303">
        <v>0</v>
      </c>
      <c r="D1920" s="304">
        <f t="shared" si="29"/>
        <v>0</v>
      </c>
      <c r="E1920" s="305">
        <v>45992</v>
      </c>
      <c r="F1920" s="302" t="s">
        <v>69</v>
      </c>
      <c r="G1920" s="302" t="s">
        <v>70</v>
      </c>
      <c r="H1920" s="302" t="s">
        <v>1631</v>
      </c>
      <c r="I1920" s="302" t="s">
        <v>311</v>
      </c>
      <c r="J1920" s="302">
        <v>135400</v>
      </c>
      <c r="K1920" s="302" t="s">
        <v>84</v>
      </c>
      <c r="L1920" s="302">
        <v>9759624</v>
      </c>
      <c r="M1920" s="302" t="s">
        <v>1793</v>
      </c>
      <c r="N1920" s="305">
        <v>36067</v>
      </c>
      <c r="O1920" s="305">
        <v>36495</v>
      </c>
      <c r="P1920" s="302" t="s">
        <v>1794</v>
      </c>
    </row>
    <row r="1921" spans="1:16">
      <c r="A1921" s="303">
        <v>0</v>
      </c>
      <c r="B1921" s="303">
        <v>0</v>
      </c>
      <c r="C1921" s="303">
        <v>0</v>
      </c>
      <c r="D1921" s="304">
        <f t="shared" si="29"/>
        <v>0</v>
      </c>
      <c r="E1921" s="305">
        <v>45992</v>
      </c>
      <c r="F1921" s="302" t="s">
        <v>69</v>
      </c>
      <c r="G1921" s="302" t="s">
        <v>70</v>
      </c>
      <c r="H1921" s="302" t="s">
        <v>1631</v>
      </c>
      <c r="I1921" s="302" t="s">
        <v>311</v>
      </c>
      <c r="J1921" s="302">
        <v>135400</v>
      </c>
      <c r="K1921" s="302" t="s">
        <v>84</v>
      </c>
      <c r="L1921" s="302">
        <v>9876239</v>
      </c>
      <c r="M1921" s="302" t="s">
        <v>1793</v>
      </c>
      <c r="N1921" s="305">
        <v>36132</v>
      </c>
      <c r="O1921" s="305">
        <v>36220</v>
      </c>
      <c r="P1921" s="302" t="s">
        <v>1794</v>
      </c>
    </row>
    <row r="1922" spans="1:16">
      <c r="A1922" s="303">
        <v>0</v>
      </c>
      <c r="B1922" s="303">
        <v>0</v>
      </c>
      <c r="C1922" s="303">
        <v>0</v>
      </c>
      <c r="D1922" s="304">
        <f t="shared" si="29"/>
        <v>0</v>
      </c>
      <c r="E1922" s="305">
        <v>45992</v>
      </c>
      <c r="F1922" s="302" t="s">
        <v>69</v>
      </c>
      <c r="G1922" s="302" t="s">
        <v>70</v>
      </c>
      <c r="H1922" s="302" t="s">
        <v>1631</v>
      </c>
      <c r="I1922" s="302" t="s">
        <v>311</v>
      </c>
      <c r="J1922" s="302">
        <v>135400</v>
      </c>
      <c r="K1922" s="302" t="s">
        <v>84</v>
      </c>
      <c r="L1922" s="302">
        <v>9930946</v>
      </c>
      <c r="M1922" s="302" t="s">
        <v>1793</v>
      </c>
      <c r="N1922" s="305">
        <v>36067</v>
      </c>
      <c r="O1922" s="305">
        <v>36465</v>
      </c>
      <c r="P1922" s="302" t="s">
        <v>1794</v>
      </c>
    </row>
    <row r="1923" spans="1:16">
      <c r="A1923" s="303">
        <v>0</v>
      </c>
      <c r="B1923" s="303">
        <v>0</v>
      </c>
      <c r="C1923" s="303">
        <v>0</v>
      </c>
      <c r="D1923" s="304">
        <f t="shared" ref="D1923:D1986" si="30">+B1923-C1923</f>
        <v>0</v>
      </c>
      <c r="E1923" s="305">
        <v>45992</v>
      </c>
      <c r="F1923" s="302" t="s">
        <v>69</v>
      </c>
      <c r="G1923" s="302" t="s">
        <v>70</v>
      </c>
      <c r="H1923" s="302" t="s">
        <v>1631</v>
      </c>
      <c r="I1923" s="302" t="s">
        <v>311</v>
      </c>
      <c r="J1923" s="302">
        <v>135500</v>
      </c>
      <c r="K1923" s="302" t="s">
        <v>84</v>
      </c>
      <c r="L1923" s="302">
        <v>9930945</v>
      </c>
      <c r="M1923" s="302" t="s">
        <v>1793</v>
      </c>
      <c r="N1923" s="305">
        <v>36067</v>
      </c>
      <c r="O1923" s="305">
        <v>36465</v>
      </c>
      <c r="P1923" s="302" t="s">
        <v>1794</v>
      </c>
    </row>
    <row r="1924" spans="1:16">
      <c r="A1924" s="303">
        <v>0</v>
      </c>
      <c r="B1924" s="303">
        <v>0</v>
      </c>
      <c r="C1924" s="303">
        <v>0</v>
      </c>
      <c r="D1924" s="304">
        <f t="shared" si="30"/>
        <v>0</v>
      </c>
      <c r="E1924" s="305">
        <v>45992</v>
      </c>
      <c r="F1924" s="302" t="s">
        <v>69</v>
      </c>
      <c r="G1924" s="302" t="s">
        <v>70</v>
      </c>
      <c r="H1924" s="302" t="s">
        <v>1631</v>
      </c>
      <c r="I1924" s="302" t="s">
        <v>311</v>
      </c>
      <c r="J1924" s="302">
        <v>135500</v>
      </c>
      <c r="K1924" s="302" t="s">
        <v>84</v>
      </c>
      <c r="L1924" s="302">
        <v>9701736</v>
      </c>
      <c r="M1924" s="302" t="s">
        <v>1793</v>
      </c>
      <c r="N1924" s="305">
        <v>36067</v>
      </c>
      <c r="O1924" s="305">
        <v>36495</v>
      </c>
      <c r="P1924" s="302" t="s">
        <v>1794</v>
      </c>
    </row>
    <row r="1925" spans="1:16">
      <c r="A1925" s="303">
        <v>0</v>
      </c>
      <c r="B1925" s="303">
        <v>0</v>
      </c>
      <c r="C1925" s="303">
        <v>0</v>
      </c>
      <c r="D1925" s="304">
        <f t="shared" si="30"/>
        <v>0</v>
      </c>
      <c r="E1925" s="305">
        <v>45992</v>
      </c>
      <c r="F1925" s="302" t="s">
        <v>69</v>
      </c>
      <c r="G1925" s="302" t="s">
        <v>70</v>
      </c>
      <c r="H1925" s="302" t="s">
        <v>1631</v>
      </c>
      <c r="I1925" s="302" t="s">
        <v>311</v>
      </c>
      <c r="J1925" s="302">
        <v>135500</v>
      </c>
      <c r="K1925" s="302" t="s">
        <v>84</v>
      </c>
      <c r="L1925" s="302">
        <v>9868108</v>
      </c>
      <c r="M1925" s="302" t="s">
        <v>1793</v>
      </c>
      <c r="N1925" s="305">
        <v>36132</v>
      </c>
      <c r="O1925" s="305">
        <v>36100</v>
      </c>
      <c r="P1925" s="302" t="s">
        <v>1794</v>
      </c>
    </row>
    <row r="1926" spans="1:16">
      <c r="A1926" s="303">
        <v>0</v>
      </c>
      <c r="B1926" s="303">
        <v>0</v>
      </c>
      <c r="C1926" s="303">
        <v>0</v>
      </c>
      <c r="D1926" s="304">
        <f t="shared" si="30"/>
        <v>0</v>
      </c>
      <c r="E1926" s="305">
        <v>45992</v>
      </c>
      <c r="F1926" s="302" t="s">
        <v>69</v>
      </c>
      <c r="G1926" s="302" t="s">
        <v>70</v>
      </c>
      <c r="H1926" s="302" t="s">
        <v>1631</v>
      </c>
      <c r="I1926" s="302" t="s">
        <v>311</v>
      </c>
      <c r="J1926" s="302">
        <v>135500</v>
      </c>
      <c r="K1926" s="302" t="s">
        <v>84</v>
      </c>
      <c r="L1926" s="302">
        <v>9876242</v>
      </c>
      <c r="M1926" s="302" t="s">
        <v>1793</v>
      </c>
      <c r="N1926" s="305">
        <v>36132</v>
      </c>
      <c r="O1926" s="305">
        <v>36220</v>
      </c>
      <c r="P1926" s="302" t="s">
        <v>1794</v>
      </c>
    </row>
    <row r="1927" spans="1:16">
      <c r="A1927" s="303">
        <v>0</v>
      </c>
      <c r="B1927" s="303">
        <v>0</v>
      </c>
      <c r="C1927" s="303">
        <v>0</v>
      </c>
      <c r="D1927" s="304">
        <f t="shared" si="30"/>
        <v>0</v>
      </c>
      <c r="E1927" s="305">
        <v>45992</v>
      </c>
      <c r="F1927" s="302" t="s">
        <v>69</v>
      </c>
      <c r="G1927" s="302" t="s">
        <v>70</v>
      </c>
      <c r="H1927" s="302" t="s">
        <v>1631</v>
      </c>
      <c r="I1927" s="302" t="s">
        <v>311</v>
      </c>
      <c r="J1927" s="302">
        <v>135600</v>
      </c>
      <c r="K1927" s="302" t="s">
        <v>84</v>
      </c>
      <c r="L1927" s="302">
        <v>9876241</v>
      </c>
      <c r="M1927" s="302" t="s">
        <v>1793</v>
      </c>
      <c r="N1927" s="305">
        <v>36132</v>
      </c>
      <c r="O1927" s="305">
        <v>36220</v>
      </c>
      <c r="P1927" s="302" t="s">
        <v>1794</v>
      </c>
    </row>
    <row r="1928" spans="1:16">
      <c r="A1928" s="303">
        <v>0</v>
      </c>
      <c r="B1928" s="303">
        <v>0</v>
      </c>
      <c r="C1928" s="303">
        <v>0</v>
      </c>
      <c r="D1928" s="304">
        <f t="shared" si="30"/>
        <v>0</v>
      </c>
      <c r="E1928" s="305">
        <v>45992</v>
      </c>
      <c r="F1928" s="302" t="s">
        <v>69</v>
      </c>
      <c r="G1928" s="302" t="s">
        <v>70</v>
      </c>
      <c r="H1928" s="302" t="s">
        <v>1631</v>
      </c>
      <c r="I1928" s="302" t="s">
        <v>311</v>
      </c>
      <c r="J1928" s="302">
        <v>135600</v>
      </c>
      <c r="K1928" s="302" t="s">
        <v>84</v>
      </c>
      <c r="L1928" s="302">
        <v>9930944</v>
      </c>
      <c r="M1928" s="302" t="s">
        <v>1793</v>
      </c>
      <c r="N1928" s="305">
        <v>36067</v>
      </c>
      <c r="O1928" s="305">
        <v>36465</v>
      </c>
      <c r="P1928" s="302" t="s">
        <v>1794</v>
      </c>
    </row>
    <row r="1929" spans="1:16">
      <c r="A1929" s="303">
        <v>0</v>
      </c>
      <c r="B1929" s="303">
        <v>0</v>
      </c>
      <c r="C1929" s="303">
        <v>0</v>
      </c>
      <c r="D1929" s="304">
        <f t="shared" si="30"/>
        <v>0</v>
      </c>
      <c r="E1929" s="305">
        <v>45992</v>
      </c>
      <c r="F1929" s="302" t="s">
        <v>69</v>
      </c>
      <c r="G1929" s="302" t="s">
        <v>70</v>
      </c>
      <c r="H1929" s="302" t="s">
        <v>1631</v>
      </c>
      <c r="I1929" s="302" t="s">
        <v>311</v>
      </c>
      <c r="J1929" s="302">
        <v>135600</v>
      </c>
      <c r="K1929" s="302" t="s">
        <v>84</v>
      </c>
      <c r="L1929" s="302">
        <v>9759623</v>
      </c>
      <c r="M1929" s="302" t="s">
        <v>1793</v>
      </c>
      <c r="N1929" s="305">
        <v>36067</v>
      </c>
      <c r="O1929" s="305">
        <v>36495</v>
      </c>
      <c r="P1929" s="302" t="s">
        <v>1794</v>
      </c>
    </row>
    <row r="1930" spans="1:16">
      <c r="A1930" s="303">
        <v>0</v>
      </c>
      <c r="B1930" s="303">
        <v>0</v>
      </c>
      <c r="C1930" s="303">
        <v>0</v>
      </c>
      <c r="D1930" s="304">
        <f t="shared" si="30"/>
        <v>0</v>
      </c>
      <c r="E1930" s="305">
        <v>45992</v>
      </c>
      <c r="F1930" s="302" t="s">
        <v>69</v>
      </c>
      <c r="G1930" s="302" t="s">
        <v>70</v>
      </c>
      <c r="H1930" s="302" t="s">
        <v>1631</v>
      </c>
      <c r="I1930" s="302" t="s">
        <v>311</v>
      </c>
      <c r="J1930" s="302">
        <v>135600</v>
      </c>
      <c r="K1930" s="302" t="s">
        <v>84</v>
      </c>
      <c r="L1930" s="302">
        <v>9867785</v>
      </c>
      <c r="M1930" s="302" t="s">
        <v>1793</v>
      </c>
      <c r="N1930" s="305">
        <v>36132</v>
      </c>
      <c r="O1930" s="305">
        <v>36100</v>
      </c>
      <c r="P1930" s="302" t="s">
        <v>1794</v>
      </c>
    </row>
    <row r="1931" spans="1:16">
      <c r="A1931" s="303">
        <v>0</v>
      </c>
      <c r="B1931" s="303">
        <v>0</v>
      </c>
      <c r="C1931" s="303">
        <v>0</v>
      </c>
      <c r="D1931" s="304">
        <f t="shared" si="30"/>
        <v>0</v>
      </c>
      <c r="E1931" s="305">
        <v>45992</v>
      </c>
      <c r="F1931" s="302" t="s">
        <v>69</v>
      </c>
      <c r="G1931" s="302" t="s">
        <v>70</v>
      </c>
      <c r="H1931" s="302" t="s">
        <v>1631</v>
      </c>
      <c r="I1931" s="302" t="s">
        <v>311</v>
      </c>
      <c r="J1931" s="302">
        <v>135800</v>
      </c>
      <c r="K1931" s="302" t="s">
        <v>84</v>
      </c>
      <c r="L1931" s="302">
        <v>9867784</v>
      </c>
      <c r="M1931" s="302" t="s">
        <v>1793</v>
      </c>
      <c r="N1931" s="305">
        <v>36132</v>
      </c>
      <c r="O1931" s="305">
        <v>36100</v>
      </c>
      <c r="P1931" s="302" t="s">
        <v>1794</v>
      </c>
    </row>
    <row r="1932" spans="1:16">
      <c r="A1932" s="303">
        <v>0</v>
      </c>
      <c r="B1932" s="303">
        <v>0</v>
      </c>
      <c r="C1932" s="303">
        <v>0</v>
      </c>
      <c r="D1932" s="304">
        <f t="shared" si="30"/>
        <v>0</v>
      </c>
      <c r="E1932" s="305">
        <v>45992</v>
      </c>
      <c r="F1932" s="302" t="s">
        <v>69</v>
      </c>
      <c r="G1932" s="302" t="s">
        <v>70</v>
      </c>
      <c r="H1932" s="302" t="s">
        <v>1631</v>
      </c>
      <c r="I1932" s="302" t="s">
        <v>311</v>
      </c>
      <c r="J1932" s="302">
        <v>135800</v>
      </c>
      <c r="K1932" s="302" t="s">
        <v>84</v>
      </c>
      <c r="L1932" s="302">
        <v>9930943</v>
      </c>
      <c r="M1932" s="302" t="s">
        <v>1793</v>
      </c>
      <c r="N1932" s="305">
        <v>36067</v>
      </c>
      <c r="O1932" s="305">
        <v>36465</v>
      </c>
      <c r="P1932" s="302" t="s">
        <v>1794</v>
      </c>
    </row>
    <row r="1933" spans="1:16">
      <c r="A1933" s="303">
        <v>0</v>
      </c>
      <c r="B1933" s="303">
        <v>0</v>
      </c>
      <c r="C1933" s="303">
        <v>0</v>
      </c>
      <c r="D1933" s="304">
        <f t="shared" si="30"/>
        <v>0</v>
      </c>
      <c r="E1933" s="305">
        <v>45992</v>
      </c>
      <c r="F1933" s="302" t="s">
        <v>69</v>
      </c>
      <c r="G1933" s="302" t="s">
        <v>70</v>
      </c>
      <c r="H1933" s="302" t="s">
        <v>1631</v>
      </c>
      <c r="I1933" s="302" t="s">
        <v>311</v>
      </c>
      <c r="J1933" s="302">
        <v>135800</v>
      </c>
      <c r="K1933" s="302" t="s">
        <v>84</v>
      </c>
      <c r="L1933" s="302">
        <v>9876240</v>
      </c>
      <c r="M1933" s="302" t="s">
        <v>1793</v>
      </c>
      <c r="N1933" s="305">
        <v>36132</v>
      </c>
      <c r="O1933" s="305">
        <v>36220</v>
      </c>
      <c r="P1933" s="302" t="s">
        <v>1794</v>
      </c>
    </row>
    <row r="1934" spans="1:16">
      <c r="A1934" s="303">
        <v>0</v>
      </c>
      <c r="B1934" s="303">
        <v>0</v>
      </c>
      <c r="C1934" s="303">
        <v>0</v>
      </c>
      <c r="D1934" s="304">
        <f t="shared" si="30"/>
        <v>0</v>
      </c>
      <c r="E1934" s="305">
        <v>45992</v>
      </c>
      <c r="F1934" s="302" t="s">
        <v>69</v>
      </c>
      <c r="G1934" s="302" t="s">
        <v>70</v>
      </c>
      <c r="H1934" s="302" t="s">
        <v>1631</v>
      </c>
      <c r="I1934" s="302" t="s">
        <v>311</v>
      </c>
      <c r="J1934" s="302">
        <v>135800</v>
      </c>
      <c r="K1934" s="302" t="s">
        <v>84</v>
      </c>
      <c r="L1934" s="302">
        <v>9759622</v>
      </c>
      <c r="M1934" s="302" t="s">
        <v>1793</v>
      </c>
      <c r="N1934" s="305">
        <v>36067</v>
      </c>
      <c r="O1934" s="305">
        <v>36495</v>
      </c>
      <c r="P1934" s="302" t="s">
        <v>1794</v>
      </c>
    </row>
    <row r="1935" spans="1:16">
      <c r="A1935" s="303">
        <v>0</v>
      </c>
      <c r="B1935" s="303">
        <v>0</v>
      </c>
      <c r="C1935" s="303">
        <v>0</v>
      </c>
      <c r="D1935" s="304">
        <f t="shared" si="30"/>
        <v>0</v>
      </c>
      <c r="E1935" s="305">
        <v>45992</v>
      </c>
      <c r="F1935" s="302" t="s">
        <v>69</v>
      </c>
      <c r="G1935" s="302" t="s">
        <v>70</v>
      </c>
      <c r="H1935" s="302" t="s">
        <v>1631</v>
      </c>
      <c r="I1935" s="302" t="s">
        <v>317</v>
      </c>
      <c r="J1935" s="302">
        <v>135500</v>
      </c>
      <c r="K1935" s="302" t="s">
        <v>84</v>
      </c>
      <c r="L1935" s="302">
        <v>26325372</v>
      </c>
      <c r="M1935" s="302" t="s">
        <v>1795</v>
      </c>
      <c r="N1935" s="305">
        <v>43494</v>
      </c>
      <c r="O1935" s="305">
        <v>43466</v>
      </c>
      <c r="P1935" s="302" t="s">
        <v>1796</v>
      </c>
    </row>
    <row r="1936" spans="1:16">
      <c r="A1936" s="303">
        <v>3</v>
      </c>
      <c r="B1936" s="303">
        <v>142</v>
      </c>
      <c r="C1936" s="303">
        <v>-2.0447999999999999E-4</v>
      </c>
      <c r="D1936" s="304">
        <f t="shared" si="30"/>
        <v>142.00020448000001</v>
      </c>
      <c r="E1936" s="305">
        <v>45992</v>
      </c>
      <c r="F1936" s="302" t="s">
        <v>69</v>
      </c>
      <c r="G1936" s="302" t="s">
        <v>70</v>
      </c>
      <c r="H1936" s="302" t="s">
        <v>1631</v>
      </c>
      <c r="I1936" s="302" t="s">
        <v>318</v>
      </c>
      <c r="J1936" s="302">
        <v>135002</v>
      </c>
      <c r="K1936" s="302" t="s">
        <v>136</v>
      </c>
      <c r="L1936" s="302">
        <v>41007654</v>
      </c>
      <c r="M1936" s="302" t="s">
        <v>864</v>
      </c>
      <c r="N1936" s="305">
        <v>44998</v>
      </c>
      <c r="O1936" s="305">
        <v>44998</v>
      </c>
      <c r="P1936" s="302" t="s">
        <v>1797</v>
      </c>
    </row>
    <row r="1937" spans="1:16">
      <c r="A1937" s="303">
        <v>0</v>
      </c>
      <c r="B1937" s="303">
        <v>0</v>
      </c>
      <c r="C1937" s="303">
        <v>0</v>
      </c>
      <c r="D1937" s="304">
        <f t="shared" si="30"/>
        <v>0</v>
      </c>
      <c r="E1937" s="305">
        <v>45992</v>
      </c>
      <c r="F1937" s="302" t="s">
        <v>69</v>
      </c>
      <c r="G1937" s="302" t="s">
        <v>70</v>
      </c>
      <c r="H1937" s="302" t="s">
        <v>1631</v>
      </c>
      <c r="I1937" s="302" t="s">
        <v>318</v>
      </c>
      <c r="J1937" s="302">
        <v>135003</v>
      </c>
      <c r="K1937" s="302" t="s">
        <v>265</v>
      </c>
      <c r="L1937" s="302">
        <v>37068422</v>
      </c>
      <c r="M1937" s="302" t="s">
        <v>1305</v>
      </c>
      <c r="N1937" s="305">
        <v>44998</v>
      </c>
      <c r="O1937" s="305">
        <v>44998</v>
      </c>
      <c r="P1937" s="302" t="s">
        <v>1797</v>
      </c>
    </row>
    <row r="1938" spans="1:16">
      <c r="A1938" s="303">
        <v>1</v>
      </c>
      <c r="B1938" s="303">
        <v>-11016.12</v>
      </c>
      <c r="C1938" s="303">
        <v>-1377.6804838092</v>
      </c>
      <c r="D1938" s="304">
        <f t="shared" si="30"/>
        <v>-9638.4395161908014</v>
      </c>
      <c r="E1938" s="305">
        <v>45992</v>
      </c>
      <c r="F1938" s="302" t="s">
        <v>69</v>
      </c>
      <c r="G1938" s="302" t="s">
        <v>70</v>
      </c>
      <c r="H1938" s="302" t="s">
        <v>1631</v>
      </c>
      <c r="I1938" s="302" t="s">
        <v>318</v>
      </c>
      <c r="J1938" s="302">
        <v>135300</v>
      </c>
      <c r="K1938" s="302" t="s">
        <v>135</v>
      </c>
      <c r="L1938" s="302">
        <v>34925787</v>
      </c>
      <c r="M1938" s="302" t="s">
        <v>872</v>
      </c>
      <c r="N1938" s="305">
        <v>43503</v>
      </c>
      <c r="O1938" s="305">
        <v>43466</v>
      </c>
      <c r="P1938" s="302" t="s">
        <v>1798</v>
      </c>
    </row>
    <row r="1939" spans="1:16">
      <c r="A1939" s="303">
        <v>0</v>
      </c>
      <c r="B1939" s="303">
        <v>0</v>
      </c>
      <c r="C1939" s="303">
        <v>0</v>
      </c>
      <c r="D1939" s="304">
        <f t="shared" si="30"/>
        <v>0</v>
      </c>
      <c r="E1939" s="305">
        <v>45992</v>
      </c>
      <c r="F1939" s="302" t="s">
        <v>69</v>
      </c>
      <c r="G1939" s="302" t="s">
        <v>70</v>
      </c>
      <c r="H1939" s="302" t="s">
        <v>1631</v>
      </c>
      <c r="I1939" s="302" t="s">
        <v>318</v>
      </c>
      <c r="J1939" s="302">
        <v>135700</v>
      </c>
      <c r="K1939" s="302" t="s">
        <v>84</v>
      </c>
      <c r="L1939" s="302">
        <v>35139279</v>
      </c>
      <c r="M1939" s="302" t="s">
        <v>1799</v>
      </c>
      <c r="N1939" s="305">
        <v>44648</v>
      </c>
      <c r="O1939" s="305">
        <v>44621</v>
      </c>
      <c r="P1939" s="302" t="s">
        <v>1800</v>
      </c>
    </row>
    <row r="1940" spans="1:16">
      <c r="A1940" s="303">
        <v>0</v>
      </c>
      <c r="B1940" s="303">
        <v>0</v>
      </c>
      <c r="C1940" s="303">
        <v>0</v>
      </c>
      <c r="D1940" s="304">
        <f t="shared" si="30"/>
        <v>0</v>
      </c>
      <c r="E1940" s="305">
        <v>45992</v>
      </c>
      <c r="F1940" s="302" t="s">
        <v>69</v>
      </c>
      <c r="G1940" s="302" t="s">
        <v>70</v>
      </c>
      <c r="H1940" s="302" t="s">
        <v>1631</v>
      </c>
      <c r="I1940" s="302" t="s">
        <v>318</v>
      </c>
      <c r="J1940" s="302">
        <v>135800</v>
      </c>
      <c r="K1940" s="302" t="s">
        <v>84</v>
      </c>
      <c r="L1940" s="302">
        <v>21685145</v>
      </c>
      <c r="M1940" s="302" t="s">
        <v>1801</v>
      </c>
      <c r="N1940" s="305">
        <v>43312</v>
      </c>
      <c r="O1940" s="305">
        <v>43282</v>
      </c>
      <c r="P1940" s="302" t="s">
        <v>1802</v>
      </c>
    </row>
    <row r="1941" spans="1:16">
      <c r="A1941" s="303">
        <v>0</v>
      </c>
      <c r="B1941" s="303">
        <v>0</v>
      </c>
      <c r="C1941" s="303">
        <v>0</v>
      </c>
      <c r="D1941" s="304">
        <f t="shared" si="30"/>
        <v>0</v>
      </c>
      <c r="E1941" s="305">
        <v>45992</v>
      </c>
      <c r="F1941" s="302" t="s">
        <v>69</v>
      </c>
      <c r="G1941" s="302" t="s">
        <v>70</v>
      </c>
      <c r="H1941" s="302" t="s">
        <v>1631</v>
      </c>
      <c r="I1941" s="302" t="s">
        <v>342</v>
      </c>
      <c r="J1941" s="302">
        <v>135300</v>
      </c>
      <c r="K1941" s="302" t="s">
        <v>84</v>
      </c>
      <c r="L1941" s="302">
        <v>35463128</v>
      </c>
      <c r="M1941" s="302" t="s">
        <v>1803</v>
      </c>
      <c r="N1941" s="305">
        <v>44708</v>
      </c>
      <c r="O1941" s="305">
        <v>44682</v>
      </c>
      <c r="P1941" s="302" t="s">
        <v>1804</v>
      </c>
    </row>
    <row r="1942" spans="1:16">
      <c r="A1942" s="303">
        <v>0</v>
      </c>
      <c r="B1942" s="303">
        <v>0</v>
      </c>
      <c r="C1942" s="303">
        <v>0</v>
      </c>
      <c r="D1942" s="304">
        <f t="shared" si="30"/>
        <v>0</v>
      </c>
      <c r="E1942" s="305">
        <v>45992</v>
      </c>
      <c r="F1942" s="302" t="s">
        <v>69</v>
      </c>
      <c r="G1942" s="302" t="s">
        <v>70</v>
      </c>
      <c r="H1942" s="302" t="s">
        <v>1631</v>
      </c>
      <c r="I1942" s="302" t="s">
        <v>767</v>
      </c>
      <c r="J1942" s="302">
        <v>135600</v>
      </c>
      <c r="K1942" s="302" t="s">
        <v>239</v>
      </c>
      <c r="L1942" s="302">
        <v>9687855</v>
      </c>
      <c r="M1942" s="302" t="s">
        <v>1805</v>
      </c>
      <c r="N1942" s="305">
        <v>40026</v>
      </c>
      <c r="O1942" s="305">
        <v>39814</v>
      </c>
      <c r="P1942" s="302" t="s">
        <v>1806</v>
      </c>
    </row>
    <row r="1943" spans="1:16">
      <c r="A1943" s="303">
        <v>0</v>
      </c>
      <c r="B1943" s="303">
        <v>0</v>
      </c>
      <c r="C1943" s="303">
        <v>0</v>
      </c>
      <c r="D1943" s="304">
        <f t="shared" si="30"/>
        <v>0</v>
      </c>
      <c r="E1943" s="305">
        <v>45992</v>
      </c>
      <c r="F1943" s="302" t="s">
        <v>69</v>
      </c>
      <c r="G1943" s="302" t="s">
        <v>70</v>
      </c>
      <c r="H1943" s="302" t="s">
        <v>1631</v>
      </c>
      <c r="I1943" s="302" t="s">
        <v>768</v>
      </c>
      <c r="J1943" s="302">
        <v>135500</v>
      </c>
      <c r="K1943" s="302" t="s">
        <v>84</v>
      </c>
      <c r="L1943" s="302">
        <v>9753846</v>
      </c>
      <c r="M1943" s="302" t="s">
        <v>1807</v>
      </c>
      <c r="N1943" s="305">
        <v>38747</v>
      </c>
      <c r="O1943" s="305">
        <v>38777</v>
      </c>
      <c r="P1943" s="302" t="s">
        <v>1808</v>
      </c>
    </row>
    <row r="1944" spans="1:16">
      <c r="A1944" s="303">
        <v>0</v>
      </c>
      <c r="B1944" s="303">
        <v>0</v>
      </c>
      <c r="C1944" s="303">
        <v>0</v>
      </c>
      <c r="D1944" s="304">
        <f t="shared" si="30"/>
        <v>0</v>
      </c>
      <c r="E1944" s="305">
        <v>45992</v>
      </c>
      <c r="F1944" s="302" t="s">
        <v>69</v>
      </c>
      <c r="G1944" s="302" t="s">
        <v>70</v>
      </c>
      <c r="H1944" s="302" t="s">
        <v>1631</v>
      </c>
      <c r="I1944" s="302" t="s">
        <v>768</v>
      </c>
      <c r="J1944" s="302">
        <v>135500</v>
      </c>
      <c r="K1944" s="302" t="s">
        <v>84</v>
      </c>
      <c r="L1944" s="302">
        <v>9754591</v>
      </c>
      <c r="M1944" s="302" t="s">
        <v>1807</v>
      </c>
      <c r="N1944" s="305">
        <v>38747</v>
      </c>
      <c r="O1944" s="305">
        <v>38749</v>
      </c>
      <c r="P1944" s="302" t="s">
        <v>1808</v>
      </c>
    </row>
    <row r="1945" spans="1:16">
      <c r="A1945" s="303">
        <v>0</v>
      </c>
      <c r="B1945" s="303">
        <v>0</v>
      </c>
      <c r="C1945" s="303">
        <v>0</v>
      </c>
      <c r="D1945" s="304">
        <f t="shared" si="30"/>
        <v>0</v>
      </c>
      <c r="E1945" s="305">
        <v>45992</v>
      </c>
      <c r="F1945" s="302" t="s">
        <v>69</v>
      </c>
      <c r="G1945" s="302" t="s">
        <v>70</v>
      </c>
      <c r="H1945" s="302" t="s">
        <v>1631</v>
      </c>
      <c r="I1945" s="302" t="s">
        <v>768</v>
      </c>
      <c r="J1945" s="302">
        <v>135500</v>
      </c>
      <c r="K1945" s="302" t="s">
        <v>84</v>
      </c>
      <c r="L1945" s="302">
        <v>9702234</v>
      </c>
      <c r="M1945" s="302" t="s">
        <v>1809</v>
      </c>
      <c r="N1945" s="305">
        <v>39072</v>
      </c>
      <c r="O1945" s="305">
        <v>39052</v>
      </c>
      <c r="P1945" s="302" t="s">
        <v>1810</v>
      </c>
    </row>
    <row r="1946" spans="1:16">
      <c r="A1946" s="303">
        <v>0</v>
      </c>
      <c r="B1946" s="303">
        <v>0</v>
      </c>
      <c r="C1946" s="303">
        <v>0</v>
      </c>
      <c r="D1946" s="304">
        <f t="shared" si="30"/>
        <v>0</v>
      </c>
      <c r="E1946" s="305">
        <v>45992</v>
      </c>
      <c r="F1946" s="302" t="s">
        <v>69</v>
      </c>
      <c r="G1946" s="302" t="s">
        <v>70</v>
      </c>
      <c r="H1946" s="302" t="s">
        <v>1631</v>
      </c>
      <c r="I1946" s="302" t="s">
        <v>768</v>
      </c>
      <c r="J1946" s="302">
        <v>135500</v>
      </c>
      <c r="K1946" s="302" t="s">
        <v>84</v>
      </c>
      <c r="L1946" s="302">
        <v>9749326</v>
      </c>
      <c r="M1946" s="302" t="s">
        <v>1809</v>
      </c>
      <c r="N1946" s="305">
        <v>38986</v>
      </c>
      <c r="O1946" s="305">
        <v>38961</v>
      </c>
      <c r="P1946" s="302" t="s">
        <v>1811</v>
      </c>
    </row>
    <row r="1947" spans="1:16">
      <c r="A1947" s="303">
        <v>0</v>
      </c>
      <c r="B1947" s="303">
        <v>0</v>
      </c>
      <c r="C1947" s="303">
        <v>0</v>
      </c>
      <c r="D1947" s="304">
        <f t="shared" si="30"/>
        <v>0</v>
      </c>
      <c r="E1947" s="305">
        <v>45992</v>
      </c>
      <c r="F1947" s="302" t="s">
        <v>69</v>
      </c>
      <c r="G1947" s="302" t="s">
        <v>70</v>
      </c>
      <c r="H1947" s="302" t="s">
        <v>1631</v>
      </c>
      <c r="I1947" s="302" t="s">
        <v>768</v>
      </c>
      <c r="J1947" s="302">
        <v>135600</v>
      </c>
      <c r="K1947" s="302" t="s">
        <v>84</v>
      </c>
      <c r="L1947" s="302">
        <v>9711330</v>
      </c>
      <c r="M1947" s="302" t="s">
        <v>1809</v>
      </c>
      <c r="N1947" s="305">
        <v>39072</v>
      </c>
      <c r="O1947" s="305">
        <v>39052</v>
      </c>
      <c r="P1947" s="302" t="s">
        <v>1810</v>
      </c>
    </row>
    <row r="1948" spans="1:16">
      <c r="A1948" s="303">
        <v>0</v>
      </c>
      <c r="B1948" s="303">
        <v>0</v>
      </c>
      <c r="C1948" s="303">
        <v>0</v>
      </c>
      <c r="D1948" s="304">
        <f t="shared" si="30"/>
        <v>0</v>
      </c>
      <c r="E1948" s="305">
        <v>45992</v>
      </c>
      <c r="F1948" s="302" t="s">
        <v>69</v>
      </c>
      <c r="G1948" s="302" t="s">
        <v>70</v>
      </c>
      <c r="H1948" s="302" t="s">
        <v>1631</v>
      </c>
      <c r="I1948" s="302" t="s">
        <v>768</v>
      </c>
      <c r="J1948" s="302">
        <v>135600</v>
      </c>
      <c r="K1948" s="302" t="s">
        <v>84</v>
      </c>
      <c r="L1948" s="302">
        <v>9754590</v>
      </c>
      <c r="M1948" s="302" t="s">
        <v>1807</v>
      </c>
      <c r="N1948" s="305">
        <v>38747</v>
      </c>
      <c r="O1948" s="305">
        <v>38749</v>
      </c>
      <c r="P1948" s="302" t="s">
        <v>1808</v>
      </c>
    </row>
    <row r="1949" spans="1:16">
      <c r="A1949" s="303">
        <v>0</v>
      </c>
      <c r="B1949" s="303">
        <v>0</v>
      </c>
      <c r="C1949" s="303">
        <v>0</v>
      </c>
      <c r="D1949" s="304">
        <f t="shared" si="30"/>
        <v>0</v>
      </c>
      <c r="E1949" s="305">
        <v>45992</v>
      </c>
      <c r="F1949" s="302" t="s">
        <v>69</v>
      </c>
      <c r="G1949" s="302" t="s">
        <v>70</v>
      </c>
      <c r="H1949" s="302" t="s">
        <v>1631</v>
      </c>
      <c r="I1949" s="302" t="s">
        <v>768</v>
      </c>
      <c r="J1949" s="302">
        <v>135600</v>
      </c>
      <c r="K1949" s="302" t="s">
        <v>84</v>
      </c>
      <c r="L1949" s="302">
        <v>9749325</v>
      </c>
      <c r="M1949" s="302" t="s">
        <v>1809</v>
      </c>
      <c r="N1949" s="305">
        <v>38986</v>
      </c>
      <c r="O1949" s="305">
        <v>38961</v>
      </c>
      <c r="P1949" s="302" t="s">
        <v>1811</v>
      </c>
    </row>
    <row r="1950" spans="1:16">
      <c r="A1950" s="303">
        <v>0</v>
      </c>
      <c r="B1950" s="303">
        <v>0</v>
      </c>
      <c r="C1950" s="303">
        <v>0</v>
      </c>
      <c r="D1950" s="304">
        <f t="shared" si="30"/>
        <v>0</v>
      </c>
      <c r="E1950" s="305">
        <v>45992</v>
      </c>
      <c r="F1950" s="302" t="s">
        <v>69</v>
      </c>
      <c r="G1950" s="302" t="s">
        <v>70</v>
      </c>
      <c r="H1950" s="302" t="s">
        <v>1631</v>
      </c>
      <c r="I1950" s="302" t="s">
        <v>769</v>
      </c>
      <c r="J1950" s="302">
        <v>135500</v>
      </c>
      <c r="K1950" s="302" t="s">
        <v>84</v>
      </c>
      <c r="L1950" s="302">
        <v>9750104</v>
      </c>
      <c r="M1950" s="302" t="s">
        <v>1812</v>
      </c>
      <c r="N1950" s="305">
        <v>38909</v>
      </c>
      <c r="O1950" s="305">
        <v>38899</v>
      </c>
      <c r="P1950" s="302" t="s">
        <v>1813</v>
      </c>
    </row>
    <row r="1951" spans="1:16">
      <c r="A1951" s="303">
        <v>0</v>
      </c>
      <c r="B1951" s="303">
        <v>0</v>
      </c>
      <c r="C1951" s="303">
        <v>0</v>
      </c>
      <c r="D1951" s="304">
        <f t="shared" si="30"/>
        <v>0</v>
      </c>
      <c r="E1951" s="305">
        <v>45992</v>
      </c>
      <c r="F1951" s="302" t="s">
        <v>69</v>
      </c>
      <c r="G1951" s="302" t="s">
        <v>70</v>
      </c>
      <c r="H1951" s="302" t="s">
        <v>1631</v>
      </c>
      <c r="I1951" s="302" t="s">
        <v>769</v>
      </c>
      <c r="J1951" s="302">
        <v>135600</v>
      </c>
      <c r="K1951" s="302" t="s">
        <v>84</v>
      </c>
      <c r="L1951" s="302">
        <v>9750103</v>
      </c>
      <c r="M1951" s="302" t="s">
        <v>1812</v>
      </c>
      <c r="N1951" s="305">
        <v>38909</v>
      </c>
      <c r="O1951" s="305">
        <v>38899</v>
      </c>
      <c r="P1951" s="302" t="s">
        <v>1813</v>
      </c>
    </row>
    <row r="1952" spans="1:16">
      <c r="A1952" s="303">
        <v>0</v>
      </c>
      <c r="B1952" s="303">
        <v>0</v>
      </c>
      <c r="C1952" s="303">
        <v>0</v>
      </c>
      <c r="D1952" s="304">
        <f t="shared" si="30"/>
        <v>0</v>
      </c>
      <c r="E1952" s="305">
        <v>45992</v>
      </c>
      <c r="F1952" s="302" t="s">
        <v>69</v>
      </c>
      <c r="G1952" s="302" t="s">
        <v>70</v>
      </c>
      <c r="H1952" s="302" t="s">
        <v>1631</v>
      </c>
      <c r="I1952" s="302" t="s">
        <v>770</v>
      </c>
      <c r="J1952" s="302">
        <v>135500</v>
      </c>
      <c r="K1952" s="302" t="s">
        <v>84</v>
      </c>
      <c r="L1952" s="302">
        <v>9754564</v>
      </c>
      <c r="M1952" s="302" t="s">
        <v>1814</v>
      </c>
      <c r="N1952" s="305">
        <v>38761</v>
      </c>
      <c r="O1952" s="305">
        <v>38749</v>
      </c>
      <c r="P1952" s="302" t="s">
        <v>1815</v>
      </c>
    </row>
    <row r="1953" spans="1:16">
      <c r="A1953" s="303">
        <v>0</v>
      </c>
      <c r="B1953" s="303">
        <v>0</v>
      </c>
      <c r="C1953" s="303">
        <v>0</v>
      </c>
      <c r="D1953" s="304">
        <f t="shared" si="30"/>
        <v>0</v>
      </c>
      <c r="E1953" s="305">
        <v>45992</v>
      </c>
      <c r="F1953" s="302" t="s">
        <v>69</v>
      </c>
      <c r="G1953" s="302" t="s">
        <v>70</v>
      </c>
      <c r="H1953" s="302" t="s">
        <v>1631</v>
      </c>
      <c r="I1953" s="302" t="s">
        <v>770</v>
      </c>
      <c r="J1953" s="302">
        <v>135500</v>
      </c>
      <c r="K1953" s="302" t="s">
        <v>84</v>
      </c>
      <c r="L1953" s="302">
        <v>9753715</v>
      </c>
      <c r="M1953" s="302" t="s">
        <v>1814</v>
      </c>
      <c r="N1953" s="305">
        <v>38761</v>
      </c>
      <c r="O1953" s="305">
        <v>38777</v>
      </c>
      <c r="P1953" s="302" t="s">
        <v>1815</v>
      </c>
    </row>
    <row r="1954" spans="1:16">
      <c r="A1954" s="303">
        <v>0</v>
      </c>
      <c r="B1954" s="303">
        <v>0</v>
      </c>
      <c r="C1954" s="303">
        <v>0</v>
      </c>
      <c r="D1954" s="304">
        <f t="shared" si="30"/>
        <v>0</v>
      </c>
      <c r="E1954" s="305">
        <v>45992</v>
      </c>
      <c r="F1954" s="302" t="s">
        <v>69</v>
      </c>
      <c r="G1954" s="302" t="s">
        <v>70</v>
      </c>
      <c r="H1954" s="302" t="s">
        <v>1631</v>
      </c>
      <c r="I1954" s="302" t="s">
        <v>770</v>
      </c>
      <c r="J1954" s="302">
        <v>135600</v>
      </c>
      <c r="K1954" s="302" t="s">
        <v>84</v>
      </c>
      <c r="L1954" s="302">
        <v>9754563</v>
      </c>
      <c r="M1954" s="302" t="s">
        <v>1814</v>
      </c>
      <c r="N1954" s="305">
        <v>38761</v>
      </c>
      <c r="O1954" s="305">
        <v>38749</v>
      </c>
      <c r="P1954" s="302" t="s">
        <v>1815</v>
      </c>
    </row>
    <row r="1955" spans="1:16">
      <c r="A1955" s="303">
        <v>0</v>
      </c>
      <c r="B1955" s="303">
        <v>0</v>
      </c>
      <c r="C1955" s="303">
        <v>0</v>
      </c>
      <c r="D1955" s="304">
        <f t="shared" si="30"/>
        <v>0</v>
      </c>
      <c r="E1955" s="305">
        <v>45992</v>
      </c>
      <c r="F1955" s="302" t="s">
        <v>69</v>
      </c>
      <c r="G1955" s="302" t="s">
        <v>70</v>
      </c>
      <c r="H1955" s="302" t="s">
        <v>1631</v>
      </c>
      <c r="I1955" s="302" t="s">
        <v>771</v>
      </c>
      <c r="J1955" s="302">
        <v>135500</v>
      </c>
      <c r="K1955" s="302" t="s">
        <v>84</v>
      </c>
      <c r="L1955" s="302">
        <v>9749627</v>
      </c>
      <c r="M1955" s="302" t="s">
        <v>1816</v>
      </c>
      <c r="N1955" s="305">
        <v>38957</v>
      </c>
      <c r="O1955" s="305">
        <v>38930</v>
      </c>
      <c r="P1955" s="302" t="s">
        <v>1817</v>
      </c>
    </row>
    <row r="1956" spans="1:16">
      <c r="A1956" s="303">
        <v>0</v>
      </c>
      <c r="B1956" s="303">
        <v>0</v>
      </c>
      <c r="C1956" s="303">
        <v>0</v>
      </c>
      <c r="D1956" s="304">
        <f t="shared" si="30"/>
        <v>0</v>
      </c>
      <c r="E1956" s="305">
        <v>45992</v>
      </c>
      <c r="F1956" s="302" t="s">
        <v>69</v>
      </c>
      <c r="G1956" s="302" t="s">
        <v>70</v>
      </c>
      <c r="H1956" s="302" t="s">
        <v>1631</v>
      </c>
      <c r="I1956" s="302" t="s">
        <v>771</v>
      </c>
      <c r="J1956" s="302">
        <v>135600</v>
      </c>
      <c r="K1956" s="302" t="s">
        <v>84</v>
      </c>
      <c r="L1956" s="302">
        <v>9749626</v>
      </c>
      <c r="M1956" s="302" t="s">
        <v>1816</v>
      </c>
      <c r="N1956" s="305">
        <v>38957</v>
      </c>
      <c r="O1956" s="305">
        <v>38930</v>
      </c>
      <c r="P1956" s="302" t="s">
        <v>1817</v>
      </c>
    </row>
    <row r="1957" spans="1:16">
      <c r="A1957" s="303">
        <v>0</v>
      </c>
      <c r="B1957" s="303">
        <v>0</v>
      </c>
      <c r="C1957" s="303">
        <v>0</v>
      </c>
      <c r="D1957" s="304">
        <f t="shared" si="30"/>
        <v>0</v>
      </c>
      <c r="E1957" s="305">
        <v>45992</v>
      </c>
      <c r="F1957" s="302" t="s">
        <v>69</v>
      </c>
      <c r="G1957" s="302" t="s">
        <v>70</v>
      </c>
      <c r="H1957" s="302" t="s">
        <v>1631</v>
      </c>
      <c r="I1957" s="302" t="s">
        <v>772</v>
      </c>
      <c r="J1957" s="302">
        <v>135600</v>
      </c>
      <c r="K1957" s="302" t="s">
        <v>84</v>
      </c>
      <c r="L1957" s="302">
        <v>20278300</v>
      </c>
      <c r="M1957" s="302" t="s">
        <v>1818</v>
      </c>
      <c r="N1957" s="305">
        <v>42948</v>
      </c>
      <c r="O1957" s="305">
        <v>42948</v>
      </c>
      <c r="P1957" s="302" t="s">
        <v>1819</v>
      </c>
    </row>
    <row r="1958" spans="1:16">
      <c r="A1958" s="303">
        <v>0</v>
      </c>
      <c r="B1958" s="303">
        <v>0</v>
      </c>
      <c r="C1958" s="303">
        <v>0</v>
      </c>
      <c r="D1958" s="304">
        <f t="shared" si="30"/>
        <v>0</v>
      </c>
      <c r="E1958" s="305">
        <v>45992</v>
      </c>
      <c r="F1958" s="302" t="s">
        <v>69</v>
      </c>
      <c r="G1958" s="302" t="s">
        <v>70</v>
      </c>
      <c r="H1958" s="302" t="s">
        <v>1631</v>
      </c>
      <c r="I1958" s="302" t="s">
        <v>772</v>
      </c>
      <c r="J1958" s="302">
        <v>135600</v>
      </c>
      <c r="K1958" s="302" t="s">
        <v>84</v>
      </c>
      <c r="L1958" s="302">
        <v>10245938</v>
      </c>
      <c r="M1958" s="302" t="s">
        <v>1818</v>
      </c>
      <c r="N1958" s="305">
        <v>40210</v>
      </c>
      <c r="O1958" s="305">
        <v>40210</v>
      </c>
      <c r="P1958" s="302" t="s">
        <v>1819</v>
      </c>
    </row>
    <row r="1959" spans="1:16">
      <c r="A1959" s="303">
        <v>0</v>
      </c>
      <c r="B1959" s="303">
        <v>0</v>
      </c>
      <c r="C1959" s="303">
        <v>0</v>
      </c>
      <c r="D1959" s="304">
        <f t="shared" si="30"/>
        <v>0</v>
      </c>
      <c r="E1959" s="305">
        <v>45992</v>
      </c>
      <c r="F1959" s="302" t="s">
        <v>69</v>
      </c>
      <c r="G1959" s="302" t="s">
        <v>70</v>
      </c>
      <c r="H1959" s="302" t="s">
        <v>1631</v>
      </c>
      <c r="I1959" s="302" t="s">
        <v>772</v>
      </c>
      <c r="J1959" s="302">
        <v>135600</v>
      </c>
      <c r="K1959" s="302" t="s">
        <v>288</v>
      </c>
      <c r="L1959" s="302">
        <v>10317496</v>
      </c>
      <c r="M1959" s="302" t="s">
        <v>1680</v>
      </c>
      <c r="N1959" s="305">
        <v>40269</v>
      </c>
      <c r="O1959" s="305">
        <v>40179</v>
      </c>
      <c r="P1959" s="302" t="s">
        <v>1819</v>
      </c>
    </row>
    <row r="1960" spans="1:16">
      <c r="A1960" s="303">
        <v>0</v>
      </c>
      <c r="B1960" s="303">
        <v>0</v>
      </c>
      <c r="C1960" s="303">
        <v>0</v>
      </c>
      <c r="D1960" s="304">
        <f t="shared" si="30"/>
        <v>0</v>
      </c>
      <c r="E1960" s="305">
        <v>45992</v>
      </c>
      <c r="F1960" s="302" t="s">
        <v>69</v>
      </c>
      <c r="G1960" s="302" t="s">
        <v>70</v>
      </c>
      <c r="H1960" s="302" t="s">
        <v>1631</v>
      </c>
      <c r="I1960" s="302" t="s">
        <v>773</v>
      </c>
      <c r="J1960" s="302">
        <v>135500</v>
      </c>
      <c r="K1960" s="302" t="s">
        <v>80</v>
      </c>
      <c r="L1960" s="302">
        <v>9733164</v>
      </c>
      <c r="M1960" s="302" t="s">
        <v>891</v>
      </c>
      <c r="N1960" s="305">
        <v>39995</v>
      </c>
      <c r="O1960" s="305">
        <v>39814</v>
      </c>
      <c r="P1960" s="302" t="s">
        <v>1820</v>
      </c>
    </row>
    <row r="1961" spans="1:16">
      <c r="A1961" s="303">
        <v>0</v>
      </c>
      <c r="B1961" s="303">
        <v>0</v>
      </c>
      <c r="C1961" s="303">
        <v>0</v>
      </c>
      <c r="D1961" s="304">
        <f t="shared" si="30"/>
        <v>0</v>
      </c>
      <c r="E1961" s="305">
        <v>45992</v>
      </c>
      <c r="F1961" s="302" t="s">
        <v>69</v>
      </c>
      <c r="G1961" s="302" t="s">
        <v>70</v>
      </c>
      <c r="H1961" s="302" t="s">
        <v>1631</v>
      </c>
      <c r="I1961" s="302" t="s">
        <v>774</v>
      </c>
      <c r="J1961" s="302">
        <v>135800</v>
      </c>
      <c r="K1961" s="302" t="s">
        <v>522</v>
      </c>
      <c r="L1961" s="302">
        <v>20894291</v>
      </c>
      <c r="M1961" s="302" t="s">
        <v>1821</v>
      </c>
      <c r="N1961" s="305">
        <v>43070</v>
      </c>
      <c r="O1961" s="305">
        <v>42736</v>
      </c>
      <c r="P1961" s="302" t="s">
        <v>1822</v>
      </c>
    </row>
    <row r="1962" spans="1:16">
      <c r="A1962" s="303">
        <v>0</v>
      </c>
      <c r="B1962" s="303">
        <v>0</v>
      </c>
      <c r="C1962" s="303">
        <v>0</v>
      </c>
      <c r="D1962" s="304">
        <f t="shared" si="30"/>
        <v>0</v>
      </c>
      <c r="E1962" s="305">
        <v>45992</v>
      </c>
      <c r="F1962" s="302" t="s">
        <v>69</v>
      </c>
      <c r="G1962" s="302" t="s">
        <v>70</v>
      </c>
      <c r="H1962" s="302" t="s">
        <v>345</v>
      </c>
      <c r="I1962" s="302" t="s">
        <v>345</v>
      </c>
      <c r="J1962" s="302">
        <v>135001</v>
      </c>
      <c r="K1962" s="302" t="s">
        <v>84</v>
      </c>
      <c r="L1962" s="302">
        <v>33178809</v>
      </c>
      <c r="M1962" s="302" t="s">
        <v>1823</v>
      </c>
      <c r="N1962" s="305">
        <v>44336</v>
      </c>
      <c r="O1962" s="305">
        <v>44317</v>
      </c>
      <c r="P1962" s="302" t="s">
        <v>1824</v>
      </c>
    </row>
    <row r="1963" spans="1:16">
      <c r="A1963" s="303">
        <v>3</v>
      </c>
      <c r="B1963" s="303">
        <v>131114.88</v>
      </c>
      <c r="C1963" s="303">
        <v>1200.6097781184001</v>
      </c>
      <c r="D1963" s="304">
        <f t="shared" si="30"/>
        <v>129914.2702218816</v>
      </c>
      <c r="E1963" s="305">
        <v>45992</v>
      </c>
      <c r="F1963" s="302" t="s">
        <v>69</v>
      </c>
      <c r="G1963" s="302" t="s">
        <v>70</v>
      </c>
      <c r="H1963" s="302" t="s">
        <v>345</v>
      </c>
      <c r="I1963" s="302" t="s">
        <v>345</v>
      </c>
      <c r="J1963" s="302">
        <v>135130</v>
      </c>
      <c r="K1963" s="302" t="s">
        <v>230</v>
      </c>
      <c r="L1963" s="302">
        <v>41070034</v>
      </c>
      <c r="M1963" s="302" t="s">
        <v>1950</v>
      </c>
      <c r="N1963" s="305">
        <v>41969</v>
      </c>
      <c r="O1963" s="305">
        <v>41640</v>
      </c>
      <c r="P1963" s="302" t="s">
        <v>1853</v>
      </c>
    </row>
    <row r="1964" spans="1:16">
      <c r="A1964" s="303">
        <v>1</v>
      </c>
      <c r="B1964" s="303">
        <v>4427.6000000000004</v>
      </c>
      <c r="C1964" s="303">
        <v>79.323553320000002</v>
      </c>
      <c r="D1964" s="304">
        <f t="shared" si="30"/>
        <v>4348.2764466799999</v>
      </c>
      <c r="E1964" s="305">
        <v>45992</v>
      </c>
      <c r="F1964" s="302" t="s">
        <v>69</v>
      </c>
      <c r="G1964" s="302" t="s">
        <v>70</v>
      </c>
      <c r="H1964" s="302" t="s">
        <v>345</v>
      </c>
      <c r="I1964" s="302" t="s">
        <v>345</v>
      </c>
      <c r="J1964" s="302">
        <v>135130</v>
      </c>
      <c r="K1964" s="302" t="s">
        <v>230</v>
      </c>
      <c r="L1964" s="302">
        <v>41070056</v>
      </c>
      <c r="M1964" s="302" t="s">
        <v>1949</v>
      </c>
      <c r="N1964" s="305">
        <v>37959</v>
      </c>
      <c r="O1964" s="305">
        <v>37622</v>
      </c>
      <c r="P1964" s="302" t="s">
        <v>880</v>
      </c>
    </row>
    <row r="1965" spans="1:16">
      <c r="A1965" s="303">
        <v>1</v>
      </c>
      <c r="B1965" s="303">
        <v>16281.08</v>
      </c>
      <c r="C1965" s="303">
        <v>473.18012144520003</v>
      </c>
      <c r="D1965" s="304">
        <f t="shared" si="30"/>
        <v>15807.899878554799</v>
      </c>
      <c r="E1965" s="305">
        <v>45992</v>
      </c>
      <c r="F1965" s="302" t="s">
        <v>69</v>
      </c>
      <c r="G1965" s="302" t="s">
        <v>70</v>
      </c>
      <c r="H1965" s="302" t="s">
        <v>345</v>
      </c>
      <c r="I1965" s="302" t="s">
        <v>345</v>
      </c>
      <c r="J1965" s="302">
        <v>135130</v>
      </c>
      <c r="K1965" s="302" t="s">
        <v>230</v>
      </c>
      <c r="L1965" s="302">
        <v>41070067</v>
      </c>
      <c r="M1965" s="302" t="s">
        <v>1951</v>
      </c>
      <c r="N1965" s="305">
        <v>32690</v>
      </c>
      <c r="O1965" s="305">
        <v>32690</v>
      </c>
      <c r="P1965" s="302" t="s">
        <v>1052</v>
      </c>
    </row>
    <row r="1966" spans="1:16">
      <c r="A1966" s="303">
        <v>1</v>
      </c>
      <c r="B1966" s="303">
        <v>15005.85</v>
      </c>
      <c r="C1966" s="303">
        <v>17.922687123000003</v>
      </c>
      <c r="D1966" s="304">
        <f t="shared" si="30"/>
        <v>14987.927312877</v>
      </c>
      <c r="E1966" s="305">
        <v>45992</v>
      </c>
      <c r="F1966" s="302" t="s">
        <v>69</v>
      </c>
      <c r="G1966" s="302" t="s">
        <v>70</v>
      </c>
      <c r="H1966" s="302" t="s">
        <v>345</v>
      </c>
      <c r="I1966" s="302" t="s">
        <v>345</v>
      </c>
      <c r="J1966" s="302">
        <v>135130</v>
      </c>
      <c r="K1966" s="302" t="s">
        <v>161</v>
      </c>
      <c r="L1966" s="302">
        <v>41349054</v>
      </c>
      <c r="M1966" s="302" t="s">
        <v>1602</v>
      </c>
      <c r="N1966" s="305">
        <v>45656</v>
      </c>
      <c r="O1966" s="305">
        <v>45292</v>
      </c>
      <c r="P1966" s="302" t="s">
        <v>4298</v>
      </c>
    </row>
    <row r="1967" spans="1:16">
      <c r="A1967" s="303">
        <v>0</v>
      </c>
      <c r="B1967" s="303">
        <v>0</v>
      </c>
      <c r="C1967" s="303">
        <v>0</v>
      </c>
      <c r="D1967" s="304">
        <f t="shared" si="30"/>
        <v>0</v>
      </c>
      <c r="E1967" s="305">
        <v>45992</v>
      </c>
      <c r="F1967" s="302" t="s">
        <v>69</v>
      </c>
      <c r="G1967" s="302" t="s">
        <v>70</v>
      </c>
      <c r="H1967" s="302" t="s">
        <v>345</v>
      </c>
      <c r="I1967" s="302" t="s">
        <v>345</v>
      </c>
      <c r="J1967" s="302">
        <v>135200</v>
      </c>
      <c r="K1967" s="302" t="s">
        <v>354</v>
      </c>
      <c r="L1967" s="302">
        <v>9973724</v>
      </c>
      <c r="M1967" s="302" t="s">
        <v>1825</v>
      </c>
      <c r="N1967" s="305">
        <v>13332</v>
      </c>
      <c r="O1967" s="305">
        <v>13332</v>
      </c>
      <c r="P1967" s="302" t="s">
        <v>1062</v>
      </c>
    </row>
    <row r="1968" spans="1:16">
      <c r="A1968" s="303">
        <v>0</v>
      </c>
      <c r="B1968" s="303">
        <v>0</v>
      </c>
      <c r="C1968" s="303">
        <v>0</v>
      </c>
      <c r="D1968" s="304">
        <f t="shared" si="30"/>
        <v>0</v>
      </c>
      <c r="E1968" s="305">
        <v>45992</v>
      </c>
      <c r="F1968" s="302" t="s">
        <v>69</v>
      </c>
      <c r="G1968" s="302" t="s">
        <v>70</v>
      </c>
      <c r="H1968" s="302" t="s">
        <v>345</v>
      </c>
      <c r="I1968" s="302" t="s">
        <v>345</v>
      </c>
      <c r="J1968" s="302">
        <v>135200</v>
      </c>
      <c r="K1968" s="302" t="s">
        <v>354</v>
      </c>
      <c r="L1968" s="302">
        <v>9973723</v>
      </c>
      <c r="M1968" s="302" t="s">
        <v>1825</v>
      </c>
      <c r="N1968" s="305">
        <v>18445</v>
      </c>
      <c r="O1968" s="305">
        <v>18445</v>
      </c>
      <c r="P1968" s="302" t="s">
        <v>1062</v>
      </c>
    </row>
    <row r="1969" spans="1:16">
      <c r="A1969" s="303">
        <v>0</v>
      </c>
      <c r="B1969" s="303">
        <v>0</v>
      </c>
      <c r="C1969" s="303">
        <v>0</v>
      </c>
      <c r="D1969" s="304">
        <f t="shared" si="30"/>
        <v>0</v>
      </c>
      <c r="E1969" s="305">
        <v>45992</v>
      </c>
      <c r="F1969" s="302" t="s">
        <v>69</v>
      </c>
      <c r="G1969" s="302" t="s">
        <v>70</v>
      </c>
      <c r="H1969" s="302" t="s">
        <v>345</v>
      </c>
      <c r="I1969" s="302" t="s">
        <v>345</v>
      </c>
      <c r="J1969" s="302">
        <v>135200</v>
      </c>
      <c r="K1969" s="302" t="s">
        <v>354</v>
      </c>
      <c r="L1969" s="302">
        <v>9706616</v>
      </c>
      <c r="M1969" s="302" t="s">
        <v>1825</v>
      </c>
      <c r="N1969" s="305">
        <v>25385</v>
      </c>
      <c r="O1969" s="305">
        <v>25385</v>
      </c>
      <c r="P1969" s="302" t="s">
        <v>1062</v>
      </c>
    </row>
    <row r="1970" spans="1:16">
      <c r="A1970" s="303">
        <v>1</v>
      </c>
      <c r="B1970" s="303">
        <v>793.69</v>
      </c>
      <c r="C1970" s="303">
        <v>839.27999806640003</v>
      </c>
      <c r="D1970" s="304">
        <f t="shared" si="30"/>
        <v>-45.589998066399971</v>
      </c>
      <c r="E1970" s="305">
        <v>45992</v>
      </c>
      <c r="F1970" s="302" t="s">
        <v>69</v>
      </c>
      <c r="G1970" s="302" t="s">
        <v>70</v>
      </c>
      <c r="H1970" s="302" t="s">
        <v>345</v>
      </c>
      <c r="I1970" s="302" t="s">
        <v>345</v>
      </c>
      <c r="J1970" s="302">
        <v>135200</v>
      </c>
      <c r="K1970" s="302" t="s">
        <v>158</v>
      </c>
      <c r="L1970" s="302">
        <v>9815352</v>
      </c>
      <c r="M1970" s="302" t="s">
        <v>1826</v>
      </c>
      <c r="N1970" s="305">
        <v>21732</v>
      </c>
      <c r="O1970" s="305">
        <v>21732</v>
      </c>
      <c r="P1970" s="302" t="s">
        <v>1062</v>
      </c>
    </row>
    <row r="1971" spans="1:16">
      <c r="A1971" s="303">
        <v>0</v>
      </c>
      <c r="B1971" s="303">
        <v>0</v>
      </c>
      <c r="C1971" s="303">
        <v>0</v>
      </c>
      <c r="D1971" s="304">
        <f t="shared" si="30"/>
        <v>0</v>
      </c>
      <c r="E1971" s="305">
        <v>45992</v>
      </c>
      <c r="F1971" s="302" t="s">
        <v>69</v>
      </c>
      <c r="G1971" s="302" t="s">
        <v>70</v>
      </c>
      <c r="H1971" s="302" t="s">
        <v>345</v>
      </c>
      <c r="I1971" s="302" t="s">
        <v>345</v>
      </c>
      <c r="J1971" s="302">
        <v>135200</v>
      </c>
      <c r="K1971" s="302" t="s">
        <v>158</v>
      </c>
      <c r="L1971" s="302">
        <v>9973721</v>
      </c>
      <c r="M1971" s="302" t="s">
        <v>1827</v>
      </c>
      <c r="N1971" s="305">
        <v>23559</v>
      </c>
      <c r="O1971" s="305">
        <v>23559</v>
      </c>
      <c r="P1971" s="302" t="s">
        <v>1062</v>
      </c>
    </row>
    <row r="1972" spans="1:16">
      <c r="A1972" s="303">
        <v>1</v>
      </c>
      <c r="B1972" s="303">
        <v>11711.2</v>
      </c>
      <c r="C1972" s="303">
        <v>6797.1483913120001</v>
      </c>
      <c r="D1972" s="304">
        <f t="shared" si="30"/>
        <v>4914.0516086880007</v>
      </c>
      <c r="E1972" s="305">
        <v>45992</v>
      </c>
      <c r="F1972" s="302" t="s">
        <v>69</v>
      </c>
      <c r="G1972" s="302" t="s">
        <v>70</v>
      </c>
      <c r="H1972" s="302" t="s">
        <v>345</v>
      </c>
      <c r="I1972" s="302" t="s">
        <v>345</v>
      </c>
      <c r="J1972" s="302">
        <v>135200</v>
      </c>
      <c r="K1972" s="302" t="s">
        <v>158</v>
      </c>
      <c r="L1972" s="302">
        <v>9815353</v>
      </c>
      <c r="M1972" s="302" t="s">
        <v>1827</v>
      </c>
      <c r="N1972" s="305">
        <v>32690</v>
      </c>
      <c r="O1972" s="305">
        <v>32690</v>
      </c>
      <c r="P1972" s="302" t="s">
        <v>1062</v>
      </c>
    </row>
    <row r="1973" spans="1:16">
      <c r="A1973" s="303">
        <v>0</v>
      </c>
      <c r="B1973" s="303">
        <v>0</v>
      </c>
      <c r="C1973" s="303">
        <v>0</v>
      </c>
      <c r="D1973" s="304">
        <f t="shared" si="30"/>
        <v>0</v>
      </c>
      <c r="E1973" s="305">
        <v>45992</v>
      </c>
      <c r="F1973" s="302" t="s">
        <v>69</v>
      </c>
      <c r="G1973" s="302" t="s">
        <v>70</v>
      </c>
      <c r="H1973" s="302" t="s">
        <v>345</v>
      </c>
      <c r="I1973" s="302" t="s">
        <v>345</v>
      </c>
      <c r="J1973" s="302">
        <v>135200</v>
      </c>
      <c r="K1973" s="302" t="s">
        <v>158</v>
      </c>
      <c r="L1973" s="302">
        <v>9973720</v>
      </c>
      <c r="M1973" s="302" t="s">
        <v>1827</v>
      </c>
      <c r="N1973" s="305">
        <v>32690</v>
      </c>
      <c r="O1973" s="305">
        <v>32690</v>
      </c>
      <c r="P1973" s="302" t="s">
        <v>1062</v>
      </c>
    </row>
    <row r="1974" spans="1:16">
      <c r="A1974" s="303">
        <v>0</v>
      </c>
      <c r="B1974" s="303">
        <v>0</v>
      </c>
      <c r="C1974" s="303">
        <v>0</v>
      </c>
      <c r="D1974" s="304">
        <f t="shared" si="30"/>
        <v>0</v>
      </c>
      <c r="E1974" s="305">
        <v>45992</v>
      </c>
      <c r="F1974" s="302" t="s">
        <v>69</v>
      </c>
      <c r="G1974" s="302" t="s">
        <v>70</v>
      </c>
      <c r="H1974" s="302" t="s">
        <v>345</v>
      </c>
      <c r="I1974" s="302" t="s">
        <v>345</v>
      </c>
      <c r="J1974" s="302">
        <v>135200</v>
      </c>
      <c r="K1974" s="302" t="s">
        <v>158</v>
      </c>
      <c r="L1974" s="302">
        <v>9973722</v>
      </c>
      <c r="M1974" s="302" t="s">
        <v>1826</v>
      </c>
      <c r="N1974" s="305">
        <v>21732</v>
      </c>
      <c r="O1974" s="305">
        <v>21732</v>
      </c>
      <c r="P1974" s="302" t="s">
        <v>1062</v>
      </c>
    </row>
    <row r="1975" spans="1:16">
      <c r="A1975" s="303">
        <v>1</v>
      </c>
      <c r="B1975" s="303">
        <v>1712.64</v>
      </c>
      <c r="C1975" s="303">
        <v>1674.8414871552002</v>
      </c>
      <c r="D1975" s="304">
        <f t="shared" si="30"/>
        <v>37.798512844799916</v>
      </c>
      <c r="E1975" s="305">
        <v>45992</v>
      </c>
      <c r="F1975" s="302" t="s">
        <v>69</v>
      </c>
      <c r="G1975" s="302" t="s">
        <v>70</v>
      </c>
      <c r="H1975" s="302" t="s">
        <v>345</v>
      </c>
      <c r="I1975" s="302" t="s">
        <v>345</v>
      </c>
      <c r="J1975" s="302">
        <v>135200</v>
      </c>
      <c r="K1975" s="302" t="s">
        <v>158</v>
      </c>
      <c r="L1975" s="302">
        <v>9815354</v>
      </c>
      <c r="M1975" s="302" t="s">
        <v>1827</v>
      </c>
      <c r="N1975" s="305">
        <v>23559</v>
      </c>
      <c r="O1975" s="305">
        <v>23559</v>
      </c>
      <c r="P1975" s="302" t="s">
        <v>1062</v>
      </c>
    </row>
    <row r="1976" spans="1:16">
      <c r="A1976" s="303">
        <v>1</v>
      </c>
      <c r="B1976" s="303">
        <v>3122.64</v>
      </c>
      <c r="C1976" s="303">
        <v>1812.3716999664002</v>
      </c>
      <c r="D1976" s="304">
        <f t="shared" si="30"/>
        <v>1310.2683000335996</v>
      </c>
      <c r="E1976" s="305">
        <v>45992</v>
      </c>
      <c r="F1976" s="302" t="s">
        <v>69</v>
      </c>
      <c r="G1976" s="302" t="s">
        <v>70</v>
      </c>
      <c r="H1976" s="302" t="s">
        <v>345</v>
      </c>
      <c r="I1976" s="302" t="s">
        <v>345</v>
      </c>
      <c r="J1976" s="302">
        <v>135200</v>
      </c>
      <c r="K1976" s="302" t="s">
        <v>413</v>
      </c>
      <c r="L1976" s="302">
        <v>9815351</v>
      </c>
      <c r="M1976" s="302" t="s">
        <v>1828</v>
      </c>
      <c r="N1976" s="305">
        <v>32690</v>
      </c>
      <c r="O1976" s="305">
        <v>32690</v>
      </c>
      <c r="P1976" s="302" t="s">
        <v>1062</v>
      </c>
    </row>
    <row r="1977" spans="1:16">
      <c r="A1977" s="303">
        <v>0</v>
      </c>
      <c r="B1977" s="303">
        <v>0</v>
      </c>
      <c r="C1977" s="303">
        <v>0</v>
      </c>
      <c r="D1977" s="304">
        <f t="shared" si="30"/>
        <v>0</v>
      </c>
      <c r="E1977" s="305">
        <v>45992</v>
      </c>
      <c r="F1977" s="302" t="s">
        <v>69</v>
      </c>
      <c r="G1977" s="302" t="s">
        <v>70</v>
      </c>
      <c r="H1977" s="302" t="s">
        <v>345</v>
      </c>
      <c r="I1977" s="302" t="s">
        <v>345</v>
      </c>
      <c r="J1977" s="302">
        <v>135200</v>
      </c>
      <c r="K1977" s="302" t="s">
        <v>413</v>
      </c>
      <c r="L1977" s="302">
        <v>9973719</v>
      </c>
      <c r="M1977" s="302" t="s">
        <v>1828</v>
      </c>
      <c r="N1977" s="305">
        <v>32690</v>
      </c>
      <c r="O1977" s="305">
        <v>32690</v>
      </c>
      <c r="P1977" s="302" t="s">
        <v>1062</v>
      </c>
    </row>
    <row r="1978" spans="1:16">
      <c r="A1978" s="303">
        <v>0</v>
      </c>
      <c r="B1978" s="303">
        <v>0</v>
      </c>
      <c r="C1978" s="303">
        <v>0</v>
      </c>
      <c r="D1978" s="304">
        <f t="shared" si="30"/>
        <v>0</v>
      </c>
      <c r="E1978" s="305">
        <v>45992</v>
      </c>
      <c r="F1978" s="302" t="s">
        <v>69</v>
      </c>
      <c r="G1978" s="302" t="s">
        <v>70</v>
      </c>
      <c r="H1978" s="302" t="s">
        <v>345</v>
      </c>
      <c r="I1978" s="302" t="s">
        <v>345</v>
      </c>
      <c r="J1978" s="302">
        <v>135200</v>
      </c>
      <c r="K1978" s="302" t="s">
        <v>414</v>
      </c>
      <c r="L1978" s="302">
        <v>9973718</v>
      </c>
      <c r="M1978" s="302" t="s">
        <v>1829</v>
      </c>
      <c r="N1978" s="305">
        <v>23559</v>
      </c>
      <c r="O1978" s="305">
        <v>23559</v>
      </c>
      <c r="P1978" s="302" t="s">
        <v>1062</v>
      </c>
    </row>
    <row r="1979" spans="1:16">
      <c r="A1979" s="303">
        <v>1</v>
      </c>
      <c r="B1979" s="303">
        <v>562.36</v>
      </c>
      <c r="C1979" s="303">
        <v>549.94853484480007</v>
      </c>
      <c r="D1979" s="304">
        <f t="shared" si="30"/>
        <v>12.411465155199949</v>
      </c>
      <c r="E1979" s="305">
        <v>45992</v>
      </c>
      <c r="F1979" s="302" t="s">
        <v>69</v>
      </c>
      <c r="G1979" s="302" t="s">
        <v>70</v>
      </c>
      <c r="H1979" s="302" t="s">
        <v>345</v>
      </c>
      <c r="I1979" s="302" t="s">
        <v>345</v>
      </c>
      <c r="J1979" s="302">
        <v>135200</v>
      </c>
      <c r="K1979" s="302" t="s">
        <v>414</v>
      </c>
      <c r="L1979" s="302">
        <v>9815350</v>
      </c>
      <c r="M1979" s="302" t="s">
        <v>1829</v>
      </c>
      <c r="N1979" s="305">
        <v>23559</v>
      </c>
      <c r="O1979" s="305">
        <v>23559</v>
      </c>
      <c r="P1979" s="302" t="s">
        <v>1062</v>
      </c>
    </row>
    <row r="1980" spans="1:16">
      <c r="A1980" s="303">
        <v>0</v>
      </c>
      <c r="B1980" s="303">
        <v>0</v>
      </c>
      <c r="C1980" s="303">
        <v>0</v>
      </c>
      <c r="D1980" s="304">
        <f t="shared" si="30"/>
        <v>0</v>
      </c>
      <c r="E1980" s="305">
        <v>45992</v>
      </c>
      <c r="F1980" s="302" t="s">
        <v>69</v>
      </c>
      <c r="G1980" s="302" t="s">
        <v>70</v>
      </c>
      <c r="H1980" s="302" t="s">
        <v>345</v>
      </c>
      <c r="I1980" s="302" t="s">
        <v>345</v>
      </c>
      <c r="J1980" s="302">
        <v>135300</v>
      </c>
      <c r="K1980" s="302" t="s">
        <v>138</v>
      </c>
      <c r="L1980" s="302">
        <v>35060839</v>
      </c>
      <c r="M1980" s="302" t="s">
        <v>799</v>
      </c>
      <c r="N1980" s="305">
        <v>44538</v>
      </c>
      <c r="O1980" s="305">
        <v>44531</v>
      </c>
      <c r="P1980" s="302" t="s">
        <v>1830</v>
      </c>
    </row>
    <row r="1981" spans="1:16">
      <c r="A1981" s="303">
        <v>0</v>
      </c>
      <c r="B1981" s="303">
        <v>0</v>
      </c>
      <c r="C1981" s="303">
        <v>0</v>
      </c>
      <c r="D1981" s="304">
        <f t="shared" si="30"/>
        <v>0</v>
      </c>
      <c r="E1981" s="305">
        <v>45992</v>
      </c>
      <c r="F1981" s="302" t="s">
        <v>69</v>
      </c>
      <c r="G1981" s="302" t="s">
        <v>70</v>
      </c>
      <c r="H1981" s="302" t="s">
        <v>345</v>
      </c>
      <c r="I1981" s="302" t="s">
        <v>345</v>
      </c>
      <c r="J1981" s="302">
        <v>135300</v>
      </c>
      <c r="K1981" s="302" t="s">
        <v>346</v>
      </c>
      <c r="L1981" s="302">
        <v>9973737</v>
      </c>
      <c r="M1981" s="302" t="s">
        <v>1831</v>
      </c>
      <c r="N1981" s="305">
        <v>19906</v>
      </c>
      <c r="O1981" s="305">
        <v>19906</v>
      </c>
      <c r="P1981" s="302" t="s">
        <v>1062</v>
      </c>
    </row>
    <row r="1982" spans="1:16">
      <c r="A1982" s="303">
        <v>0</v>
      </c>
      <c r="B1982" s="303">
        <v>0</v>
      </c>
      <c r="C1982" s="303">
        <v>0</v>
      </c>
      <c r="D1982" s="304">
        <f t="shared" si="30"/>
        <v>0</v>
      </c>
      <c r="E1982" s="305">
        <v>45992</v>
      </c>
      <c r="F1982" s="302" t="s">
        <v>69</v>
      </c>
      <c r="G1982" s="302" t="s">
        <v>70</v>
      </c>
      <c r="H1982" s="302" t="s">
        <v>345</v>
      </c>
      <c r="I1982" s="302" t="s">
        <v>345</v>
      </c>
      <c r="J1982" s="302">
        <v>135300</v>
      </c>
      <c r="K1982" s="302" t="s">
        <v>346</v>
      </c>
      <c r="L1982" s="302">
        <v>9785420</v>
      </c>
      <c r="M1982" s="302" t="s">
        <v>1831</v>
      </c>
      <c r="N1982" s="305">
        <v>19906</v>
      </c>
      <c r="O1982" s="305">
        <v>19906</v>
      </c>
      <c r="P1982" s="302" t="s">
        <v>1052</v>
      </c>
    </row>
    <row r="1983" spans="1:16">
      <c r="A1983" s="303">
        <v>0</v>
      </c>
      <c r="B1983" s="303">
        <v>0</v>
      </c>
      <c r="C1983" s="303">
        <v>0</v>
      </c>
      <c r="D1983" s="304">
        <f t="shared" si="30"/>
        <v>0</v>
      </c>
      <c r="E1983" s="305">
        <v>45992</v>
      </c>
      <c r="F1983" s="302" t="s">
        <v>69</v>
      </c>
      <c r="G1983" s="302" t="s">
        <v>70</v>
      </c>
      <c r="H1983" s="302" t="s">
        <v>345</v>
      </c>
      <c r="I1983" s="302" t="s">
        <v>345</v>
      </c>
      <c r="J1983" s="302">
        <v>135300</v>
      </c>
      <c r="K1983" s="302" t="s">
        <v>347</v>
      </c>
      <c r="L1983" s="302">
        <v>9785418</v>
      </c>
      <c r="M1983" s="302" t="s">
        <v>1832</v>
      </c>
      <c r="N1983" s="305">
        <v>18445</v>
      </c>
      <c r="O1983" s="305">
        <v>18445</v>
      </c>
      <c r="P1983" s="302" t="s">
        <v>1052</v>
      </c>
    </row>
    <row r="1984" spans="1:16">
      <c r="A1984" s="303">
        <v>0</v>
      </c>
      <c r="B1984" s="303">
        <v>0</v>
      </c>
      <c r="C1984" s="303">
        <v>0</v>
      </c>
      <c r="D1984" s="304">
        <f t="shared" si="30"/>
        <v>0</v>
      </c>
      <c r="E1984" s="305">
        <v>45992</v>
      </c>
      <c r="F1984" s="302" t="s">
        <v>69</v>
      </c>
      <c r="G1984" s="302" t="s">
        <v>70</v>
      </c>
      <c r="H1984" s="302" t="s">
        <v>345</v>
      </c>
      <c r="I1984" s="302" t="s">
        <v>345</v>
      </c>
      <c r="J1984" s="302">
        <v>135300</v>
      </c>
      <c r="K1984" s="302" t="s">
        <v>347</v>
      </c>
      <c r="L1984" s="302">
        <v>9701168</v>
      </c>
      <c r="M1984" s="302" t="s">
        <v>1832</v>
      </c>
      <c r="N1984" s="305">
        <v>18445</v>
      </c>
      <c r="O1984" s="305">
        <v>18445</v>
      </c>
      <c r="P1984" s="302" t="s">
        <v>1062</v>
      </c>
    </row>
    <row r="1985" spans="1:16">
      <c r="A1985" s="303">
        <v>0</v>
      </c>
      <c r="B1985" s="303">
        <v>0</v>
      </c>
      <c r="C1985" s="303">
        <v>0</v>
      </c>
      <c r="D1985" s="304">
        <f t="shared" si="30"/>
        <v>0</v>
      </c>
      <c r="E1985" s="305">
        <v>45992</v>
      </c>
      <c r="F1985" s="302" t="s">
        <v>69</v>
      </c>
      <c r="G1985" s="302" t="s">
        <v>70</v>
      </c>
      <c r="H1985" s="302" t="s">
        <v>345</v>
      </c>
      <c r="I1985" s="302" t="s">
        <v>345</v>
      </c>
      <c r="J1985" s="302">
        <v>135300</v>
      </c>
      <c r="K1985" s="302" t="s">
        <v>348</v>
      </c>
      <c r="L1985" s="302">
        <v>9785416</v>
      </c>
      <c r="M1985" s="302" t="s">
        <v>1833</v>
      </c>
      <c r="N1985" s="305">
        <v>18810</v>
      </c>
      <c r="O1985" s="305">
        <v>18810</v>
      </c>
      <c r="P1985" s="302" t="s">
        <v>1052</v>
      </c>
    </row>
    <row r="1986" spans="1:16">
      <c r="A1986" s="303">
        <v>0</v>
      </c>
      <c r="B1986" s="303">
        <v>0</v>
      </c>
      <c r="C1986" s="303">
        <v>0</v>
      </c>
      <c r="D1986" s="304">
        <f t="shared" si="30"/>
        <v>0</v>
      </c>
      <c r="E1986" s="305">
        <v>45992</v>
      </c>
      <c r="F1986" s="302" t="s">
        <v>69</v>
      </c>
      <c r="G1986" s="302" t="s">
        <v>70</v>
      </c>
      <c r="H1986" s="302" t="s">
        <v>345</v>
      </c>
      <c r="I1986" s="302" t="s">
        <v>345</v>
      </c>
      <c r="J1986" s="302">
        <v>135300</v>
      </c>
      <c r="K1986" s="302" t="s">
        <v>348</v>
      </c>
      <c r="L1986" s="302">
        <v>9973735</v>
      </c>
      <c r="M1986" s="302" t="s">
        <v>1833</v>
      </c>
      <c r="N1986" s="305">
        <v>18810</v>
      </c>
      <c r="O1986" s="305">
        <v>18810</v>
      </c>
      <c r="P1986" s="302" t="s">
        <v>1062</v>
      </c>
    </row>
    <row r="1987" spans="1:16">
      <c r="A1987" s="303">
        <v>0</v>
      </c>
      <c r="B1987" s="303">
        <v>0</v>
      </c>
      <c r="C1987" s="303">
        <v>0</v>
      </c>
      <c r="D1987" s="304">
        <f t="shared" ref="D1987:D2050" si="31">+B1987-C1987</f>
        <v>0</v>
      </c>
      <c r="E1987" s="305">
        <v>45992</v>
      </c>
      <c r="F1987" s="302" t="s">
        <v>69</v>
      </c>
      <c r="G1987" s="302" t="s">
        <v>70</v>
      </c>
      <c r="H1987" s="302" t="s">
        <v>345</v>
      </c>
      <c r="I1987" s="302" t="s">
        <v>345</v>
      </c>
      <c r="J1987" s="302">
        <v>135300</v>
      </c>
      <c r="K1987" s="302" t="s">
        <v>349</v>
      </c>
      <c r="L1987" s="302">
        <v>9724099</v>
      </c>
      <c r="M1987" s="302" t="s">
        <v>1834</v>
      </c>
      <c r="N1987" s="305">
        <v>13332</v>
      </c>
      <c r="O1987" s="305">
        <v>13332</v>
      </c>
      <c r="P1987" s="302" t="s">
        <v>1062</v>
      </c>
    </row>
    <row r="1988" spans="1:16">
      <c r="A1988" s="303">
        <v>0</v>
      </c>
      <c r="B1988" s="303">
        <v>0</v>
      </c>
      <c r="C1988" s="303">
        <v>0</v>
      </c>
      <c r="D1988" s="304">
        <f t="shared" si="31"/>
        <v>0</v>
      </c>
      <c r="E1988" s="305">
        <v>45992</v>
      </c>
      <c r="F1988" s="302" t="s">
        <v>69</v>
      </c>
      <c r="G1988" s="302" t="s">
        <v>70</v>
      </c>
      <c r="H1988" s="302" t="s">
        <v>345</v>
      </c>
      <c r="I1988" s="302" t="s">
        <v>345</v>
      </c>
      <c r="J1988" s="302">
        <v>135300</v>
      </c>
      <c r="K1988" s="302" t="s">
        <v>349</v>
      </c>
      <c r="L1988" s="302">
        <v>9785450</v>
      </c>
      <c r="M1988" s="302" t="s">
        <v>1834</v>
      </c>
      <c r="N1988" s="305">
        <v>13332</v>
      </c>
      <c r="O1988" s="305">
        <v>13332</v>
      </c>
      <c r="P1988" s="302" t="s">
        <v>1052</v>
      </c>
    </row>
    <row r="1989" spans="1:16">
      <c r="A1989" s="303">
        <v>0</v>
      </c>
      <c r="B1989" s="303">
        <v>0</v>
      </c>
      <c r="C1989" s="303">
        <v>0</v>
      </c>
      <c r="D1989" s="304">
        <f t="shared" si="31"/>
        <v>0</v>
      </c>
      <c r="E1989" s="305">
        <v>45992</v>
      </c>
      <c r="F1989" s="302" t="s">
        <v>69</v>
      </c>
      <c r="G1989" s="302" t="s">
        <v>70</v>
      </c>
      <c r="H1989" s="302" t="s">
        <v>345</v>
      </c>
      <c r="I1989" s="302" t="s">
        <v>345</v>
      </c>
      <c r="J1989" s="302">
        <v>135300</v>
      </c>
      <c r="K1989" s="302" t="s">
        <v>350</v>
      </c>
      <c r="L1989" s="302">
        <v>9973736</v>
      </c>
      <c r="M1989" s="302" t="s">
        <v>1835</v>
      </c>
      <c r="N1989" s="305">
        <v>9314</v>
      </c>
      <c r="O1989" s="305">
        <v>9314</v>
      </c>
      <c r="P1989" s="302" t="s">
        <v>1062</v>
      </c>
    </row>
    <row r="1990" spans="1:16">
      <c r="A1990" s="303">
        <v>0</v>
      </c>
      <c r="B1990" s="303">
        <v>0</v>
      </c>
      <c r="C1990" s="303">
        <v>0</v>
      </c>
      <c r="D1990" s="304">
        <f t="shared" si="31"/>
        <v>0</v>
      </c>
      <c r="E1990" s="305">
        <v>45992</v>
      </c>
      <c r="F1990" s="302" t="s">
        <v>69</v>
      </c>
      <c r="G1990" s="302" t="s">
        <v>70</v>
      </c>
      <c r="H1990" s="302" t="s">
        <v>345</v>
      </c>
      <c r="I1990" s="302" t="s">
        <v>345</v>
      </c>
      <c r="J1990" s="302">
        <v>135300</v>
      </c>
      <c r="K1990" s="302" t="s">
        <v>350</v>
      </c>
      <c r="L1990" s="302">
        <v>9785415</v>
      </c>
      <c r="M1990" s="302" t="s">
        <v>1835</v>
      </c>
      <c r="N1990" s="305">
        <v>9314</v>
      </c>
      <c r="O1990" s="305">
        <v>9314</v>
      </c>
      <c r="P1990" s="302" t="s">
        <v>1052</v>
      </c>
    </row>
    <row r="1991" spans="1:16">
      <c r="A1991" s="303">
        <v>0</v>
      </c>
      <c r="B1991" s="303">
        <v>0</v>
      </c>
      <c r="C1991" s="303">
        <v>0</v>
      </c>
      <c r="D1991" s="304">
        <f t="shared" si="31"/>
        <v>0</v>
      </c>
      <c r="E1991" s="305">
        <v>45992</v>
      </c>
      <c r="F1991" s="302" t="s">
        <v>69</v>
      </c>
      <c r="G1991" s="302" t="s">
        <v>70</v>
      </c>
      <c r="H1991" s="302" t="s">
        <v>345</v>
      </c>
      <c r="I1991" s="302" t="s">
        <v>345</v>
      </c>
      <c r="J1991" s="302">
        <v>135300</v>
      </c>
      <c r="K1991" s="302" t="s">
        <v>320</v>
      </c>
      <c r="L1991" s="302">
        <v>9973717</v>
      </c>
      <c r="M1991" s="302" t="s">
        <v>1836</v>
      </c>
      <c r="N1991" s="305">
        <v>18445</v>
      </c>
      <c r="O1991" s="305">
        <v>18445</v>
      </c>
      <c r="P1991" s="302" t="s">
        <v>1062</v>
      </c>
    </row>
    <row r="1992" spans="1:16">
      <c r="A1992" s="303">
        <v>0</v>
      </c>
      <c r="B1992" s="303">
        <v>0</v>
      </c>
      <c r="C1992" s="303">
        <v>0</v>
      </c>
      <c r="D1992" s="304">
        <f t="shared" si="31"/>
        <v>0</v>
      </c>
      <c r="E1992" s="305">
        <v>45992</v>
      </c>
      <c r="F1992" s="302" t="s">
        <v>69</v>
      </c>
      <c r="G1992" s="302" t="s">
        <v>70</v>
      </c>
      <c r="H1992" s="302" t="s">
        <v>345</v>
      </c>
      <c r="I1992" s="302" t="s">
        <v>345</v>
      </c>
      <c r="J1992" s="302">
        <v>135300</v>
      </c>
      <c r="K1992" s="302" t="s">
        <v>320</v>
      </c>
      <c r="L1992" s="302">
        <v>9973713</v>
      </c>
      <c r="M1992" s="302" t="s">
        <v>1836</v>
      </c>
      <c r="N1992" s="305">
        <v>21732</v>
      </c>
      <c r="O1992" s="305">
        <v>21732</v>
      </c>
      <c r="P1992" s="302" t="s">
        <v>1062</v>
      </c>
    </row>
    <row r="1993" spans="1:16">
      <c r="A1993" s="303">
        <v>0</v>
      </c>
      <c r="B1993" s="303">
        <v>0</v>
      </c>
      <c r="C1993" s="303">
        <v>0</v>
      </c>
      <c r="D1993" s="304">
        <f t="shared" si="31"/>
        <v>0</v>
      </c>
      <c r="E1993" s="305">
        <v>45992</v>
      </c>
      <c r="F1993" s="302" t="s">
        <v>69</v>
      </c>
      <c r="G1993" s="302" t="s">
        <v>70</v>
      </c>
      <c r="H1993" s="302" t="s">
        <v>345</v>
      </c>
      <c r="I1993" s="302" t="s">
        <v>345</v>
      </c>
      <c r="J1993" s="302">
        <v>135300</v>
      </c>
      <c r="K1993" s="302" t="s">
        <v>320</v>
      </c>
      <c r="L1993" s="302">
        <v>9766519</v>
      </c>
      <c r="M1993" s="302" t="s">
        <v>1836</v>
      </c>
      <c r="N1993" s="305">
        <v>21732</v>
      </c>
      <c r="O1993" s="305">
        <v>21732</v>
      </c>
      <c r="P1993" s="302" t="s">
        <v>1052</v>
      </c>
    </row>
    <row r="1994" spans="1:16">
      <c r="A1994" s="303">
        <v>0</v>
      </c>
      <c r="B1994" s="303">
        <v>0</v>
      </c>
      <c r="C1994" s="303">
        <v>0</v>
      </c>
      <c r="D1994" s="304">
        <f t="shared" si="31"/>
        <v>0</v>
      </c>
      <c r="E1994" s="305">
        <v>45992</v>
      </c>
      <c r="F1994" s="302" t="s">
        <v>69</v>
      </c>
      <c r="G1994" s="302" t="s">
        <v>70</v>
      </c>
      <c r="H1994" s="302" t="s">
        <v>345</v>
      </c>
      <c r="I1994" s="302" t="s">
        <v>345</v>
      </c>
      <c r="J1994" s="302">
        <v>135300</v>
      </c>
      <c r="K1994" s="302" t="s">
        <v>320</v>
      </c>
      <c r="L1994" s="302">
        <v>9766518</v>
      </c>
      <c r="M1994" s="302" t="s">
        <v>1836</v>
      </c>
      <c r="N1994" s="305">
        <v>18445</v>
      </c>
      <c r="O1994" s="305">
        <v>18445</v>
      </c>
      <c r="P1994" s="302" t="s">
        <v>1052</v>
      </c>
    </row>
    <row r="1995" spans="1:16">
      <c r="A1995" s="303">
        <v>0</v>
      </c>
      <c r="B1995" s="303">
        <v>0</v>
      </c>
      <c r="C1995" s="303">
        <v>0</v>
      </c>
      <c r="D1995" s="304">
        <f t="shared" si="31"/>
        <v>0</v>
      </c>
      <c r="E1995" s="305">
        <v>45992</v>
      </c>
      <c r="F1995" s="302" t="s">
        <v>69</v>
      </c>
      <c r="G1995" s="302" t="s">
        <v>70</v>
      </c>
      <c r="H1995" s="302" t="s">
        <v>345</v>
      </c>
      <c r="I1995" s="302" t="s">
        <v>345</v>
      </c>
      <c r="J1995" s="302">
        <v>135300</v>
      </c>
      <c r="K1995" s="302" t="s">
        <v>320</v>
      </c>
      <c r="L1995" s="302">
        <v>9766516</v>
      </c>
      <c r="M1995" s="302" t="s">
        <v>1837</v>
      </c>
      <c r="N1995" s="305">
        <v>19176</v>
      </c>
      <c r="O1995" s="305">
        <v>19176</v>
      </c>
      <c r="P1995" s="302" t="s">
        <v>1052</v>
      </c>
    </row>
    <row r="1996" spans="1:16">
      <c r="A1996" s="303">
        <v>0</v>
      </c>
      <c r="B1996" s="303">
        <v>0</v>
      </c>
      <c r="C1996" s="303">
        <v>0</v>
      </c>
      <c r="D1996" s="304">
        <f t="shared" si="31"/>
        <v>0</v>
      </c>
      <c r="E1996" s="305">
        <v>45992</v>
      </c>
      <c r="F1996" s="302" t="s">
        <v>69</v>
      </c>
      <c r="G1996" s="302" t="s">
        <v>70</v>
      </c>
      <c r="H1996" s="302" t="s">
        <v>345</v>
      </c>
      <c r="I1996" s="302" t="s">
        <v>345</v>
      </c>
      <c r="J1996" s="302">
        <v>135300</v>
      </c>
      <c r="K1996" s="302" t="s">
        <v>320</v>
      </c>
      <c r="L1996" s="302">
        <v>9973715</v>
      </c>
      <c r="M1996" s="302" t="s">
        <v>1837</v>
      </c>
      <c r="N1996" s="305">
        <v>32690</v>
      </c>
      <c r="O1996" s="305">
        <v>32690</v>
      </c>
      <c r="P1996" s="302" t="s">
        <v>1062</v>
      </c>
    </row>
    <row r="1997" spans="1:16">
      <c r="A1997" s="303">
        <v>0</v>
      </c>
      <c r="B1997" s="303">
        <v>0</v>
      </c>
      <c r="C1997" s="303">
        <v>0</v>
      </c>
      <c r="D1997" s="304">
        <f t="shared" si="31"/>
        <v>0</v>
      </c>
      <c r="E1997" s="305">
        <v>45992</v>
      </c>
      <c r="F1997" s="302" t="s">
        <v>69</v>
      </c>
      <c r="G1997" s="302" t="s">
        <v>70</v>
      </c>
      <c r="H1997" s="302" t="s">
        <v>345</v>
      </c>
      <c r="I1997" s="302" t="s">
        <v>345</v>
      </c>
      <c r="J1997" s="302">
        <v>135300</v>
      </c>
      <c r="K1997" s="302" t="s">
        <v>320</v>
      </c>
      <c r="L1997" s="302">
        <v>9973716</v>
      </c>
      <c r="M1997" s="302" t="s">
        <v>1837</v>
      </c>
      <c r="N1997" s="305">
        <v>19176</v>
      </c>
      <c r="O1997" s="305">
        <v>19176</v>
      </c>
      <c r="P1997" s="302" t="s">
        <v>1062</v>
      </c>
    </row>
    <row r="1998" spans="1:16">
      <c r="A1998" s="303">
        <v>9</v>
      </c>
      <c r="B1998" s="303">
        <v>18303.560000000001</v>
      </c>
      <c r="C1998" s="303">
        <v>12853.900143788</v>
      </c>
      <c r="D1998" s="304">
        <f t="shared" si="31"/>
        <v>5449.6598562120016</v>
      </c>
      <c r="E1998" s="305">
        <v>45992</v>
      </c>
      <c r="F1998" s="302" t="s">
        <v>69</v>
      </c>
      <c r="G1998" s="302" t="s">
        <v>70</v>
      </c>
      <c r="H1998" s="302" t="s">
        <v>345</v>
      </c>
      <c r="I1998" s="302" t="s">
        <v>345</v>
      </c>
      <c r="J1998" s="302">
        <v>135300</v>
      </c>
      <c r="K1998" s="302" t="s">
        <v>320</v>
      </c>
      <c r="L1998" s="302">
        <v>9766517</v>
      </c>
      <c r="M1998" s="302" t="s">
        <v>1837</v>
      </c>
      <c r="N1998" s="305">
        <v>32690</v>
      </c>
      <c r="O1998" s="305">
        <v>32690</v>
      </c>
      <c r="P1998" s="302" t="s">
        <v>1052</v>
      </c>
    </row>
    <row r="1999" spans="1:16">
      <c r="A1999" s="303">
        <v>0</v>
      </c>
      <c r="B1999" s="303">
        <v>0</v>
      </c>
      <c r="C1999" s="303">
        <v>0</v>
      </c>
      <c r="D1999" s="304">
        <f t="shared" si="31"/>
        <v>0</v>
      </c>
      <c r="E1999" s="305">
        <v>45992</v>
      </c>
      <c r="F1999" s="302" t="s">
        <v>69</v>
      </c>
      <c r="G1999" s="302" t="s">
        <v>70</v>
      </c>
      <c r="H1999" s="302" t="s">
        <v>345</v>
      </c>
      <c r="I1999" s="302" t="s">
        <v>345</v>
      </c>
      <c r="J1999" s="302">
        <v>135300</v>
      </c>
      <c r="K1999" s="302" t="s">
        <v>142</v>
      </c>
      <c r="L1999" s="302">
        <v>9973714</v>
      </c>
      <c r="M1999" s="302" t="s">
        <v>1838</v>
      </c>
      <c r="N1999" s="305">
        <v>13332</v>
      </c>
      <c r="O1999" s="305">
        <v>13332</v>
      </c>
      <c r="P1999" s="302" t="s">
        <v>1062</v>
      </c>
    </row>
    <row r="2000" spans="1:16">
      <c r="A2000" s="303">
        <v>0</v>
      </c>
      <c r="B2000" s="303">
        <v>0</v>
      </c>
      <c r="C2000" s="303">
        <v>0</v>
      </c>
      <c r="D2000" s="304">
        <f t="shared" si="31"/>
        <v>0</v>
      </c>
      <c r="E2000" s="305">
        <v>45992</v>
      </c>
      <c r="F2000" s="302" t="s">
        <v>69</v>
      </c>
      <c r="G2000" s="302" t="s">
        <v>70</v>
      </c>
      <c r="H2000" s="302" t="s">
        <v>345</v>
      </c>
      <c r="I2000" s="302" t="s">
        <v>345</v>
      </c>
      <c r="J2000" s="302">
        <v>135300</v>
      </c>
      <c r="K2000" s="302" t="s">
        <v>142</v>
      </c>
      <c r="L2000" s="302">
        <v>9766599</v>
      </c>
      <c r="M2000" s="302" t="s">
        <v>1838</v>
      </c>
      <c r="N2000" s="305">
        <v>13332</v>
      </c>
      <c r="O2000" s="305">
        <v>13332</v>
      </c>
      <c r="P2000" s="302" t="s">
        <v>1052</v>
      </c>
    </row>
    <row r="2001" spans="1:16">
      <c r="A2001" s="303">
        <v>3</v>
      </c>
      <c r="B2001" s="303">
        <v>1542.68</v>
      </c>
      <c r="C2001" s="303">
        <v>1836.6917912144002</v>
      </c>
      <c r="D2001" s="304">
        <f t="shared" si="31"/>
        <v>-294.01179121440009</v>
      </c>
      <c r="E2001" s="305">
        <v>45992</v>
      </c>
      <c r="F2001" s="302" t="s">
        <v>69</v>
      </c>
      <c r="G2001" s="302" t="s">
        <v>70</v>
      </c>
      <c r="H2001" s="302" t="s">
        <v>345</v>
      </c>
      <c r="I2001" s="302" t="s">
        <v>345</v>
      </c>
      <c r="J2001" s="302">
        <v>135300</v>
      </c>
      <c r="K2001" s="302" t="s">
        <v>142</v>
      </c>
      <c r="L2001" s="302">
        <v>9766598</v>
      </c>
      <c r="M2001" s="302" t="s">
        <v>1839</v>
      </c>
      <c r="N2001" s="305">
        <v>19906</v>
      </c>
      <c r="O2001" s="305">
        <v>19906</v>
      </c>
      <c r="P2001" s="302" t="s">
        <v>1052</v>
      </c>
    </row>
    <row r="2002" spans="1:16">
      <c r="A2002" s="303">
        <v>6</v>
      </c>
      <c r="B2002" s="303">
        <v>7696.49</v>
      </c>
      <c r="C2002" s="303">
        <v>9141.4803681883004</v>
      </c>
      <c r="D2002" s="304">
        <f t="shared" si="31"/>
        <v>-1444.9903681883006</v>
      </c>
      <c r="E2002" s="305">
        <v>45992</v>
      </c>
      <c r="F2002" s="302" t="s">
        <v>69</v>
      </c>
      <c r="G2002" s="302" t="s">
        <v>70</v>
      </c>
      <c r="H2002" s="302" t="s">
        <v>345</v>
      </c>
      <c r="I2002" s="302" t="s">
        <v>345</v>
      </c>
      <c r="J2002" s="302">
        <v>135300</v>
      </c>
      <c r="K2002" s="302" t="s">
        <v>142</v>
      </c>
      <c r="L2002" s="302">
        <v>9766600</v>
      </c>
      <c r="M2002" s="302" t="s">
        <v>1838</v>
      </c>
      <c r="N2002" s="305">
        <v>21732</v>
      </c>
      <c r="O2002" s="305">
        <v>21732</v>
      </c>
      <c r="P2002" s="302" t="s">
        <v>1052</v>
      </c>
    </row>
    <row r="2003" spans="1:16">
      <c r="A2003" s="303">
        <v>0</v>
      </c>
      <c r="B2003" s="303">
        <v>0</v>
      </c>
      <c r="C2003" s="303">
        <v>0</v>
      </c>
      <c r="D2003" s="304">
        <f t="shared" si="31"/>
        <v>0</v>
      </c>
      <c r="E2003" s="305">
        <v>45992</v>
      </c>
      <c r="F2003" s="302" t="s">
        <v>69</v>
      </c>
      <c r="G2003" s="302" t="s">
        <v>70</v>
      </c>
      <c r="H2003" s="302" t="s">
        <v>345</v>
      </c>
      <c r="I2003" s="302" t="s">
        <v>345</v>
      </c>
      <c r="J2003" s="302">
        <v>135300</v>
      </c>
      <c r="K2003" s="302" t="s">
        <v>142</v>
      </c>
      <c r="L2003" s="302">
        <v>9973711</v>
      </c>
      <c r="M2003" s="302" t="s">
        <v>1839</v>
      </c>
      <c r="N2003" s="305">
        <v>19906</v>
      </c>
      <c r="O2003" s="305">
        <v>19906</v>
      </c>
      <c r="P2003" s="302" t="s">
        <v>1062</v>
      </c>
    </row>
    <row r="2004" spans="1:16">
      <c r="A2004" s="303">
        <v>0</v>
      </c>
      <c r="B2004" s="303">
        <v>0</v>
      </c>
      <c r="C2004" s="303">
        <v>0</v>
      </c>
      <c r="D2004" s="304">
        <f t="shared" si="31"/>
        <v>0</v>
      </c>
      <c r="E2004" s="305">
        <v>45992</v>
      </c>
      <c r="F2004" s="302" t="s">
        <v>69</v>
      </c>
      <c r="G2004" s="302" t="s">
        <v>70</v>
      </c>
      <c r="H2004" s="302" t="s">
        <v>345</v>
      </c>
      <c r="I2004" s="302" t="s">
        <v>345</v>
      </c>
      <c r="J2004" s="302">
        <v>135300</v>
      </c>
      <c r="K2004" s="302" t="s">
        <v>142</v>
      </c>
      <c r="L2004" s="302">
        <v>9973712</v>
      </c>
      <c r="M2004" s="302" t="s">
        <v>1838</v>
      </c>
      <c r="N2004" s="305">
        <v>21732</v>
      </c>
      <c r="O2004" s="305">
        <v>21732</v>
      </c>
      <c r="P2004" s="302" t="s">
        <v>1062</v>
      </c>
    </row>
    <row r="2005" spans="1:16">
      <c r="A2005" s="303">
        <v>0</v>
      </c>
      <c r="B2005" s="303">
        <v>0</v>
      </c>
      <c r="C2005" s="303">
        <v>0</v>
      </c>
      <c r="D2005" s="304">
        <f t="shared" si="31"/>
        <v>0</v>
      </c>
      <c r="E2005" s="305">
        <v>45992</v>
      </c>
      <c r="F2005" s="302" t="s">
        <v>69</v>
      </c>
      <c r="G2005" s="302" t="s">
        <v>70</v>
      </c>
      <c r="H2005" s="302" t="s">
        <v>345</v>
      </c>
      <c r="I2005" s="302" t="s">
        <v>345</v>
      </c>
      <c r="J2005" s="302">
        <v>135300</v>
      </c>
      <c r="K2005" s="302" t="s">
        <v>321</v>
      </c>
      <c r="L2005" s="302">
        <v>12818007</v>
      </c>
      <c r="M2005" s="302" t="s">
        <v>1845</v>
      </c>
      <c r="N2005" s="305">
        <v>38308</v>
      </c>
      <c r="O2005" s="305">
        <v>38353</v>
      </c>
      <c r="P2005" s="302" t="s">
        <v>880</v>
      </c>
    </row>
    <row r="2006" spans="1:16">
      <c r="A2006" s="303">
        <v>1</v>
      </c>
      <c r="B2006" s="303">
        <v>3370.38</v>
      </c>
      <c r="C2006" s="303">
        <v>940.27171314960003</v>
      </c>
      <c r="D2006" s="304">
        <f t="shared" si="31"/>
        <v>2430.1082868504</v>
      </c>
      <c r="E2006" s="305">
        <v>45992</v>
      </c>
      <c r="F2006" s="302" t="s">
        <v>69</v>
      </c>
      <c r="G2006" s="302" t="s">
        <v>70</v>
      </c>
      <c r="H2006" s="302" t="s">
        <v>345</v>
      </c>
      <c r="I2006" s="302" t="s">
        <v>345</v>
      </c>
      <c r="J2006" s="302">
        <v>135300</v>
      </c>
      <c r="K2006" s="302" t="s">
        <v>321</v>
      </c>
      <c r="L2006" s="302">
        <v>28916468</v>
      </c>
      <c r="M2006" s="302" t="s">
        <v>1842</v>
      </c>
      <c r="N2006" s="305">
        <v>40878</v>
      </c>
      <c r="O2006" s="305">
        <v>40878</v>
      </c>
      <c r="P2006" s="302" t="s">
        <v>880</v>
      </c>
    </row>
    <row r="2007" spans="1:16">
      <c r="A2007" s="303">
        <v>0</v>
      </c>
      <c r="B2007" s="303">
        <v>0</v>
      </c>
      <c r="C2007" s="303">
        <v>0</v>
      </c>
      <c r="D2007" s="304">
        <f t="shared" si="31"/>
        <v>0</v>
      </c>
      <c r="E2007" s="305">
        <v>45992</v>
      </c>
      <c r="F2007" s="302" t="s">
        <v>69</v>
      </c>
      <c r="G2007" s="302" t="s">
        <v>70</v>
      </c>
      <c r="H2007" s="302" t="s">
        <v>345</v>
      </c>
      <c r="I2007" s="302" t="s">
        <v>345</v>
      </c>
      <c r="J2007" s="302">
        <v>135300</v>
      </c>
      <c r="K2007" s="302" t="s">
        <v>321</v>
      </c>
      <c r="L2007" s="302">
        <v>11106833</v>
      </c>
      <c r="M2007" s="302" t="s">
        <v>1843</v>
      </c>
      <c r="N2007" s="305">
        <v>40763</v>
      </c>
      <c r="O2007" s="305">
        <v>40756</v>
      </c>
      <c r="P2007" s="302" t="s">
        <v>1844</v>
      </c>
    </row>
    <row r="2008" spans="1:16">
      <c r="A2008" s="303">
        <v>0</v>
      </c>
      <c r="B2008" s="303">
        <v>0</v>
      </c>
      <c r="C2008" s="303">
        <v>0</v>
      </c>
      <c r="D2008" s="304">
        <f t="shared" si="31"/>
        <v>0</v>
      </c>
      <c r="E2008" s="305">
        <v>45992</v>
      </c>
      <c r="F2008" s="302" t="s">
        <v>69</v>
      </c>
      <c r="G2008" s="302" t="s">
        <v>70</v>
      </c>
      <c r="H2008" s="302" t="s">
        <v>345</v>
      </c>
      <c r="I2008" s="302" t="s">
        <v>345</v>
      </c>
      <c r="J2008" s="302">
        <v>135300</v>
      </c>
      <c r="K2008" s="302" t="s">
        <v>321</v>
      </c>
      <c r="L2008" s="302">
        <v>9995070</v>
      </c>
      <c r="M2008" s="302" t="s">
        <v>1840</v>
      </c>
      <c r="N2008" s="305">
        <v>38540</v>
      </c>
      <c r="O2008" s="305">
        <v>38353</v>
      </c>
      <c r="P2008" s="302" t="s">
        <v>1841</v>
      </c>
    </row>
    <row r="2009" spans="1:16">
      <c r="A2009" s="303">
        <v>1</v>
      </c>
      <c r="B2009" s="303">
        <v>9558.9699999999993</v>
      </c>
      <c r="C2009" s="303">
        <v>1563.2791156438</v>
      </c>
      <c r="D2009" s="304">
        <f t="shared" si="31"/>
        <v>7995.6908843561996</v>
      </c>
      <c r="E2009" s="305">
        <v>45992</v>
      </c>
      <c r="F2009" s="302" t="s">
        <v>69</v>
      </c>
      <c r="G2009" s="302" t="s">
        <v>70</v>
      </c>
      <c r="H2009" s="302" t="s">
        <v>345</v>
      </c>
      <c r="I2009" s="302" t="s">
        <v>345</v>
      </c>
      <c r="J2009" s="302">
        <v>135300</v>
      </c>
      <c r="K2009" s="302" t="s">
        <v>322</v>
      </c>
      <c r="L2009" s="302">
        <v>26773275</v>
      </c>
      <c r="M2009" s="302" t="s">
        <v>1483</v>
      </c>
      <c r="N2009" s="305">
        <v>42990</v>
      </c>
      <c r="O2009" s="305">
        <v>43160</v>
      </c>
      <c r="P2009" s="302" t="s">
        <v>1846</v>
      </c>
    </row>
    <row r="2010" spans="1:16">
      <c r="A2010" s="303">
        <v>2</v>
      </c>
      <c r="B2010" s="303">
        <v>220376.36000000002</v>
      </c>
      <c r="C2010" s="303">
        <v>19080.246954180802</v>
      </c>
      <c r="D2010" s="304">
        <f t="shared" si="31"/>
        <v>201296.11304581922</v>
      </c>
      <c r="E2010" s="305">
        <v>45992</v>
      </c>
      <c r="F2010" s="302" t="s">
        <v>69</v>
      </c>
      <c r="G2010" s="302" t="s">
        <v>70</v>
      </c>
      <c r="H2010" s="302" t="s">
        <v>345</v>
      </c>
      <c r="I2010" s="302" t="s">
        <v>345</v>
      </c>
      <c r="J2010" s="302">
        <v>135300</v>
      </c>
      <c r="K2010" s="302" t="s">
        <v>144</v>
      </c>
      <c r="L2010" s="302">
        <v>34779932</v>
      </c>
      <c r="M2010" s="302" t="s">
        <v>1848</v>
      </c>
      <c r="N2010" s="305">
        <v>44336</v>
      </c>
      <c r="O2010" s="305">
        <v>44197</v>
      </c>
      <c r="P2010" s="302" t="s">
        <v>1824</v>
      </c>
    </row>
    <row r="2011" spans="1:16">
      <c r="A2011" s="303">
        <v>2</v>
      </c>
      <c r="B2011" s="303">
        <v>241440.98</v>
      </c>
      <c r="C2011" s="303">
        <v>25549.369007943002</v>
      </c>
      <c r="D2011" s="304">
        <f t="shared" si="31"/>
        <v>215891.61099205702</v>
      </c>
      <c r="E2011" s="305">
        <v>45992</v>
      </c>
      <c r="F2011" s="302" t="s">
        <v>69</v>
      </c>
      <c r="G2011" s="302" t="s">
        <v>70</v>
      </c>
      <c r="H2011" s="302" t="s">
        <v>345</v>
      </c>
      <c r="I2011" s="302" t="s">
        <v>345</v>
      </c>
      <c r="J2011" s="302">
        <v>135300</v>
      </c>
      <c r="K2011" s="302" t="s">
        <v>144</v>
      </c>
      <c r="L2011" s="302">
        <v>34775951</v>
      </c>
      <c r="M2011" s="302" t="s">
        <v>1171</v>
      </c>
      <c r="N2011" s="305">
        <v>44175</v>
      </c>
      <c r="O2011" s="305">
        <v>43831</v>
      </c>
      <c r="P2011" s="302" t="s">
        <v>1849</v>
      </c>
    </row>
    <row r="2012" spans="1:16">
      <c r="A2012" s="303">
        <v>2</v>
      </c>
      <c r="B2012" s="303">
        <v>273616.75</v>
      </c>
      <c r="C2012" s="303">
        <v>34218.622937867505</v>
      </c>
      <c r="D2012" s="304">
        <f t="shared" si="31"/>
        <v>239398.12706213249</v>
      </c>
      <c r="E2012" s="305">
        <v>45992</v>
      </c>
      <c r="F2012" s="302" t="s">
        <v>69</v>
      </c>
      <c r="G2012" s="302" t="s">
        <v>70</v>
      </c>
      <c r="H2012" s="302" t="s">
        <v>345</v>
      </c>
      <c r="I2012" s="302" t="s">
        <v>345</v>
      </c>
      <c r="J2012" s="302">
        <v>135300</v>
      </c>
      <c r="K2012" s="302" t="s">
        <v>144</v>
      </c>
      <c r="L2012" s="302">
        <v>30153742</v>
      </c>
      <c r="M2012" s="302" t="s">
        <v>1171</v>
      </c>
      <c r="N2012" s="305">
        <v>43791</v>
      </c>
      <c r="O2012" s="305">
        <v>43466</v>
      </c>
      <c r="P2012" s="302" t="s">
        <v>1847</v>
      </c>
    </row>
    <row r="2013" spans="1:16">
      <c r="A2013" s="303">
        <v>0</v>
      </c>
      <c r="B2013" s="303">
        <v>0</v>
      </c>
      <c r="C2013" s="303">
        <v>0</v>
      </c>
      <c r="D2013" s="304">
        <f t="shared" si="31"/>
        <v>0</v>
      </c>
      <c r="E2013" s="305">
        <v>45992</v>
      </c>
      <c r="F2013" s="302" t="s">
        <v>69</v>
      </c>
      <c r="G2013" s="302" t="s">
        <v>70</v>
      </c>
      <c r="H2013" s="302" t="s">
        <v>345</v>
      </c>
      <c r="I2013" s="302" t="s">
        <v>345</v>
      </c>
      <c r="J2013" s="302">
        <v>135300</v>
      </c>
      <c r="K2013" s="302" t="s">
        <v>351</v>
      </c>
      <c r="L2013" s="302">
        <v>9778069</v>
      </c>
      <c r="M2013" s="302" t="s">
        <v>1518</v>
      </c>
      <c r="N2013" s="305">
        <v>19906</v>
      </c>
      <c r="O2013" s="305">
        <v>19906</v>
      </c>
      <c r="P2013" s="302" t="s">
        <v>1052</v>
      </c>
    </row>
    <row r="2014" spans="1:16">
      <c r="A2014" s="303">
        <v>0</v>
      </c>
      <c r="B2014" s="303">
        <v>0</v>
      </c>
      <c r="C2014" s="303">
        <v>0</v>
      </c>
      <c r="D2014" s="304">
        <f t="shared" si="31"/>
        <v>0</v>
      </c>
      <c r="E2014" s="305">
        <v>45992</v>
      </c>
      <c r="F2014" s="302" t="s">
        <v>69</v>
      </c>
      <c r="G2014" s="302" t="s">
        <v>70</v>
      </c>
      <c r="H2014" s="302" t="s">
        <v>345</v>
      </c>
      <c r="I2014" s="302" t="s">
        <v>345</v>
      </c>
      <c r="J2014" s="302">
        <v>135300</v>
      </c>
      <c r="K2014" s="302" t="s">
        <v>351</v>
      </c>
      <c r="L2014" s="302">
        <v>9973698</v>
      </c>
      <c r="M2014" s="302" t="s">
        <v>1518</v>
      </c>
      <c r="N2014" s="305">
        <v>19906</v>
      </c>
      <c r="O2014" s="305">
        <v>19906</v>
      </c>
      <c r="P2014" s="302" t="s">
        <v>1062</v>
      </c>
    </row>
    <row r="2015" spans="1:16">
      <c r="A2015" s="303">
        <v>0</v>
      </c>
      <c r="B2015" s="303">
        <v>0</v>
      </c>
      <c r="C2015" s="303">
        <v>0</v>
      </c>
      <c r="D2015" s="304">
        <f t="shared" si="31"/>
        <v>0</v>
      </c>
      <c r="E2015" s="305">
        <v>45992</v>
      </c>
      <c r="F2015" s="302" t="s">
        <v>69</v>
      </c>
      <c r="G2015" s="302" t="s">
        <v>70</v>
      </c>
      <c r="H2015" s="302" t="s">
        <v>345</v>
      </c>
      <c r="I2015" s="302" t="s">
        <v>345</v>
      </c>
      <c r="J2015" s="302">
        <v>135300</v>
      </c>
      <c r="K2015" s="302" t="s">
        <v>352</v>
      </c>
      <c r="L2015" s="302">
        <v>9778093</v>
      </c>
      <c r="M2015" s="302" t="s">
        <v>1851</v>
      </c>
      <c r="N2015" s="305">
        <v>19906</v>
      </c>
      <c r="O2015" s="305">
        <v>19906</v>
      </c>
      <c r="P2015" s="302" t="s">
        <v>1052</v>
      </c>
    </row>
    <row r="2016" spans="1:16">
      <c r="A2016" s="303">
        <v>0</v>
      </c>
      <c r="B2016" s="303">
        <v>0</v>
      </c>
      <c r="C2016" s="303">
        <v>0</v>
      </c>
      <c r="D2016" s="304">
        <f t="shared" si="31"/>
        <v>0</v>
      </c>
      <c r="E2016" s="305">
        <v>45992</v>
      </c>
      <c r="F2016" s="302" t="s">
        <v>69</v>
      </c>
      <c r="G2016" s="302" t="s">
        <v>70</v>
      </c>
      <c r="H2016" s="302" t="s">
        <v>345</v>
      </c>
      <c r="I2016" s="302" t="s">
        <v>345</v>
      </c>
      <c r="J2016" s="302">
        <v>135300</v>
      </c>
      <c r="K2016" s="302" t="s">
        <v>352</v>
      </c>
      <c r="L2016" s="302">
        <v>9973693</v>
      </c>
      <c r="M2016" s="302" t="s">
        <v>1850</v>
      </c>
      <c r="N2016" s="305">
        <v>21732</v>
      </c>
      <c r="O2016" s="305">
        <v>21732</v>
      </c>
      <c r="P2016" s="302" t="s">
        <v>1062</v>
      </c>
    </row>
    <row r="2017" spans="1:16">
      <c r="A2017" s="303">
        <v>0</v>
      </c>
      <c r="B2017" s="303">
        <v>0</v>
      </c>
      <c r="C2017" s="303">
        <v>0</v>
      </c>
      <c r="D2017" s="304">
        <f t="shared" si="31"/>
        <v>0</v>
      </c>
      <c r="E2017" s="305">
        <v>45992</v>
      </c>
      <c r="F2017" s="302" t="s">
        <v>69</v>
      </c>
      <c r="G2017" s="302" t="s">
        <v>70</v>
      </c>
      <c r="H2017" s="302" t="s">
        <v>345</v>
      </c>
      <c r="I2017" s="302" t="s">
        <v>345</v>
      </c>
      <c r="J2017" s="302">
        <v>135300</v>
      </c>
      <c r="K2017" s="302" t="s">
        <v>352</v>
      </c>
      <c r="L2017" s="302">
        <v>9973695</v>
      </c>
      <c r="M2017" s="302" t="s">
        <v>1851</v>
      </c>
      <c r="N2017" s="305">
        <v>19906</v>
      </c>
      <c r="O2017" s="305">
        <v>19906</v>
      </c>
      <c r="P2017" s="302" t="s">
        <v>1062</v>
      </c>
    </row>
    <row r="2018" spans="1:16">
      <c r="A2018" s="303">
        <v>0</v>
      </c>
      <c r="B2018" s="303">
        <v>0</v>
      </c>
      <c r="C2018" s="303">
        <v>0</v>
      </c>
      <c r="D2018" s="304">
        <f t="shared" si="31"/>
        <v>0</v>
      </c>
      <c r="E2018" s="305">
        <v>45992</v>
      </c>
      <c r="F2018" s="302" t="s">
        <v>69</v>
      </c>
      <c r="G2018" s="302" t="s">
        <v>70</v>
      </c>
      <c r="H2018" s="302" t="s">
        <v>345</v>
      </c>
      <c r="I2018" s="302" t="s">
        <v>345</v>
      </c>
      <c r="J2018" s="302">
        <v>135300</v>
      </c>
      <c r="K2018" s="302" t="s">
        <v>352</v>
      </c>
      <c r="L2018" s="302">
        <v>9973696</v>
      </c>
      <c r="M2018" s="302" t="s">
        <v>1850</v>
      </c>
      <c r="N2018" s="305">
        <v>32690</v>
      </c>
      <c r="O2018" s="305">
        <v>32690</v>
      </c>
      <c r="P2018" s="302" t="s">
        <v>1062</v>
      </c>
    </row>
    <row r="2019" spans="1:16">
      <c r="A2019" s="303">
        <v>-1</v>
      </c>
      <c r="B2019" s="303">
        <v>0</v>
      </c>
      <c r="C2019" s="303">
        <v>0</v>
      </c>
      <c r="D2019" s="304">
        <f t="shared" si="31"/>
        <v>0</v>
      </c>
      <c r="E2019" s="305">
        <v>45992</v>
      </c>
      <c r="F2019" s="302" t="s">
        <v>69</v>
      </c>
      <c r="G2019" s="302" t="s">
        <v>70</v>
      </c>
      <c r="H2019" s="302" t="s">
        <v>345</v>
      </c>
      <c r="I2019" s="302" t="s">
        <v>345</v>
      </c>
      <c r="J2019" s="302">
        <v>135300</v>
      </c>
      <c r="K2019" s="302" t="s">
        <v>352</v>
      </c>
      <c r="L2019" s="302">
        <v>9778058</v>
      </c>
      <c r="M2019" s="302" t="s">
        <v>1850</v>
      </c>
      <c r="N2019" s="305">
        <v>32690</v>
      </c>
      <c r="O2019" s="305">
        <v>32690</v>
      </c>
      <c r="P2019" s="302" t="s">
        <v>1052</v>
      </c>
    </row>
    <row r="2020" spans="1:16">
      <c r="A2020" s="303">
        <v>0</v>
      </c>
      <c r="B2020" s="303">
        <v>0</v>
      </c>
      <c r="C2020" s="303">
        <v>0</v>
      </c>
      <c r="D2020" s="304">
        <f t="shared" si="31"/>
        <v>0</v>
      </c>
      <c r="E2020" s="305">
        <v>45992</v>
      </c>
      <c r="F2020" s="302" t="s">
        <v>69</v>
      </c>
      <c r="G2020" s="302" t="s">
        <v>70</v>
      </c>
      <c r="H2020" s="302" t="s">
        <v>345</v>
      </c>
      <c r="I2020" s="302" t="s">
        <v>345</v>
      </c>
      <c r="J2020" s="302">
        <v>135300</v>
      </c>
      <c r="K2020" s="302" t="s">
        <v>352</v>
      </c>
      <c r="L2020" s="302">
        <v>9778094</v>
      </c>
      <c r="M2020" s="302" t="s">
        <v>1850</v>
      </c>
      <c r="N2020" s="305">
        <v>21732</v>
      </c>
      <c r="O2020" s="305">
        <v>21732</v>
      </c>
      <c r="P2020" s="302" t="s">
        <v>1052</v>
      </c>
    </row>
    <row r="2021" spans="1:16">
      <c r="A2021" s="303">
        <v>0</v>
      </c>
      <c r="B2021" s="303">
        <v>0</v>
      </c>
      <c r="C2021" s="303">
        <v>0</v>
      </c>
      <c r="D2021" s="304">
        <f t="shared" si="31"/>
        <v>0</v>
      </c>
      <c r="E2021" s="305">
        <v>45992</v>
      </c>
      <c r="F2021" s="302" t="s">
        <v>69</v>
      </c>
      <c r="G2021" s="302" t="s">
        <v>70</v>
      </c>
      <c r="H2021" s="302" t="s">
        <v>345</v>
      </c>
      <c r="I2021" s="302" t="s">
        <v>345</v>
      </c>
      <c r="J2021" s="302">
        <v>135300</v>
      </c>
      <c r="K2021" s="302" t="s">
        <v>353</v>
      </c>
      <c r="L2021" s="302">
        <v>9778066</v>
      </c>
      <c r="M2021" s="302" t="s">
        <v>1852</v>
      </c>
      <c r="N2021" s="305">
        <v>18445</v>
      </c>
      <c r="O2021" s="305">
        <v>18445</v>
      </c>
      <c r="P2021" s="302" t="s">
        <v>1052</v>
      </c>
    </row>
    <row r="2022" spans="1:16">
      <c r="A2022" s="303">
        <v>0</v>
      </c>
      <c r="B2022" s="303">
        <v>0</v>
      </c>
      <c r="C2022" s="303">
        <v>0</v>
      </c>
      <c r="D2022" s="304">
        <f t="shared" si="31"/>
        <v>0</v>
      </c>
      <c r="E2022" s="305">
        <v>45992</v>
      </c>
      <c r="F2022" s="302" t="s">
        <v>69</v>
      </c>
      <c r="G2022" s="302" t="s">
        <v>70</v>
      </c>
      <c r="H2022" s="302" t="s">
        <v>345</v>
      </c>
      <c r="I2022" s="302" t="s">
        <v>345</v>
      </c>
      <c r="J2022" s="302">
        <v>135300</v>
      </c>
      <c r="K2022" s="302" t="s">
        <v>353</v>
      </c>
      <c r="L2022" s="302">
        <v>9973694</v>
      </c>
      <c r="M2022" s="302" t="s">
        <v>1852</v>
      </c>
      <c r="N2022" s="305">
        <v>18445</v>
      </c>
      <c r="O2022" s="305">
        <v>18445</v>
      </c>
      <c r="P2022" s="302" t="s">
        <v>1062</v>
      </c>
    </row>
    <row r="2023" spans="1:16">
      <c r="A2023" s="303">
        <v>0</v>
      </c>
      <c r="B2023" s="303">
        <v>40663.760000000002</v>
      </c>
      <c r="C2023" s="303">
        <v>4303.0533155160001</v>
      </c>
      <c r="D2023" s="304">
        <f t="shared" si="31"/>
        <v>36360.706684484001</v>
      </c>
      <c r="E2023" s="305">
        <v>45992</v>
      </c>
      <c r="F2023" s="302" t="s">
        <v>69</v>
      </c>
      <c r="G2023" s="302" t="s">
        <v>70</v>
      </c>
      <c r="H2023" s="302" t="s">
        <v>345</v>
      </c>
      <c r="I2023" s="302" t="s">
        <v>345</v>
      </c>
      <c r="J2023" s="302">
        <v>135300</v>
      </c>
      <c r="K2023" s="302" t="s">
        <v>145</v>
      </c>
      <c r="L2023" s="302">
        <v>34775942</v>
      </c>
      <c r="M2023" s="302" t="s">
        <v>823</v>
      </c>
      <c r="N2023" s="305">
        <v>44175</v>
      </c>
      <c r="O2023" s="305">
        <v>43831</v>
      </c>
      <c r="P2023" s="302" t="s">
        <v>1849</v>
      </c>
    </row>
    <row r="2024" spans="1:16">
      <c r="A2024" s="303">
        <v>0</v>
      </c>
      <c r="B2024" s="303">
        <v>44675.92</v>
      </c>
      <c r="C2024" s="303">
        <v>3868.0536628576001</v>
      </c>
      <c r="D2024" s="304">
        <f t="shared" si="31"/>
        <v>40807.866337142397</v>
      </c>
      <c r="E2024" s="305">
        <v>45992</v>
      </c>
      <c r="F2024" s="302" t="s">
        <v>69</v>
      </c>
      <c r="G2024" s="302" t="s">
        <v>70</v>
      </c>
      <c r="H2024" s="302" t="s">
        <v>345</v>
      </c>
      <c r="I2024" s="302" t="s">
        <v>345</v>
      </c>
      <c r="J2024" s="302">
        <v>135300</v>
      </c>
      <c r="K2024" s="302" t="s">
        <v>145</v>
      </c>
      <c r="L2024" s="302">
        <v>34779925</v>
      </c>
      <c r="M2024" s="302" t="s">
        <v>823</v>
      </c>
      <c r="N2024" s="305">
        <v>44336</v>
      </c>
      <c r="O2024" s="305">
        <v>44197</v>
      </c>
      <c r="P2024" s="302" t="s">
        <v>1824</v>
      </c>
    </row>
    <row r="2025" spans="1:16">
      <c r="A2025" s="303">
        <v>2100</v>
      </c>
      <c r="B2025" s="303">
        <v>64345.18</v>
      </c>
      <c r="C2025" s="303">
        <v>14237.060855329599</v>
      </c>
      <c r="D2025" s="304">
        <f t="shared" si="31"/>
        <v>50108.119144670403</v>
      </c>
      <c r="E2025" s="305">
        <v>45992</v>
      </c>
      <c r="F2025" s="302" t="s">
        <v>69</v>
      </c>
      <c r="G2025" s="302" t="s">
        <v>70</v>
      </c>
      <c r="H2025" s="302" t="s">
        <v>345</v>
      </c>
      <c r="I2025" s="302" t="s">
        <v>345</v>
      </c>
      <c r="J2025" s="302">
        <v>135300</v>
      </c>
      <c r="K2025" s="302" t="s">
        <v>145</v>
      </c>
      <c r="L2025" s="302">
        <v>14981602</v>
      </c>
      <c r="M2025" s="302" t="s">
        <v>823</v>
      </c>
      <c r="N2025" s="305">
        <v>41969</v>
      </c>
      <c r="O2025" s="305">
        <v>41640</v>
      </c>
      <c r="P2025" s="302" t="s">
        <v>1853</v>
      </c>
    </row>
    <row r="2026" spans="1:16">
      <c r="A2026" s="303">
        <v>1</v>
      </c>
      <c r="B2026" s="303">
        <v>437860.60000000003</v>
      </c>
      <c r="C2026" s="303">
        <v>113730.288804116</v>
      </c>
      <c r="D2026" s="304">
        <f t="shared" si="31"/>
        <v>324130.31119588402</v>
      </c>
      <c r="E2026" s="305">
        <v>45992</v>
      </c>
      <c r="F2026" s="302" t="s">
        <v>69</v>
      </c>
      <c r="G2026" s="302" t="s">
        <v>70</v>
      </c>
      <c r="H2026" s="302" t="s">
        <v>345</v>
      </c>
      <c r="I2026" s="302" t="s">
        <v>345</v>
      </c>
      <c r="J2026" s="302">
        <v>135300</v>
      </c>
      <c r="K2026" s="302" t="s">
        <v>355</v>
      </c>
      <c r="L2026" s="302">
        <v>11888924</v>
      </c>
      <c r="M2026" s="302" t="s">
        <v>1854</v>
      </c>
      <c r="N2026" s="305">
        <v>41260</v>
      </c>
      <c r="O2026" s="305">
        <v>41275</v>
      </c>
      <c r="P2026" s="302" t="s">
        <v>1855</v>
      </c>
    </row>
    <row r="2027" spans="1:16">
      <c r="A2027" s="303">
        <v>0</v>
      </c>
      <c r="B2027" s="303">
        <v>0</v>
      </c>
      <c r="C2027" s="303">
        <v>0</v>
      </c>
      <c r="D2027" s="304">
        <f t="shared" si="31"/>
        <v>0</v>
      </c>
      <c r="E2027" s="305">
        <v>45992</v>
      </c>
      <c r="F2027" s="302" t="s">
        <v>69</v>
      </c>
      <c r="G2027" s="302" t="s">
        <v>70</v>
      </c>
      <c r="H2027" s="302" t="s">
        <v>345</v>
      </c>
      <c r="I2027" s="302" t="s">
        <v>345</v>
      </c>
      <c r="J2027" s="302">
        <v>135300</v>
      </c>
      <c r="K2027" s="302" t="s">
        <v>356</v>
      </c>
      <c r="L2027" s="302">
        <v>9973710</v>
      </c>
      <c r="M2027" s="302" t="s">
        <v>1856</v>
      </c>
      <c r="N2027" s="305">
        <v>15523</v>
      </c>
      <c r="O2027" s="305">
        <v>15523</v>
      </c>
      <c r="P2027" s="302" t="s">
        <v>1062</v>
      </c>
    </row>
    <row r="2028" spans="1:16">
      <c r="A2028" s="303">
        <v>1</v>
      </c>
      <c r="B2028" s="303">
        <v>130071</v>
      </c>
      <c r="C2028" s="303">
        <v>28779.603111119999</v>
      </c>
      <c r="D2028" s="304">
        <f t="shared" si="31"/>
        <v>101291.39688888</v>
      </c>
      <c r="E2028" s="305">
        <v>45992</v>
      </c>
      <c r="F2028" s="302" t="s">
        <v>69</v>
      </c>
      <c r="G2028" s="302" t="s">
        <v>70</v>
      </c>
      <c r="H2028" s="302" t="s">
        <v>345</v>
      </c>
      <c r="I2028" s="302" t="s">
        <v>345</v>
      </c>
      <c r="J2028" s="302">
        <v>135300</v>
      </c>
      <c r="K2028" s="302" t="s">
        <v>356</v>
      </c>
      <c r="L2028" s="302">
        <v>13160260</v>
      </c>
      <c r="M2028" s="302" t="s">
        <v>1857</v>
      </c>
      <c r="N2028" s="305">
        <v>41977</v>
      </c>
      <c r="O2028" s="305">
        <v>41640</v>
      </c>
      <c r="P2028" s="302" t="s">
        <v>1858</v>
      </c>
    </row>
    <row r="2029" spans="1:16">
      <c r="A2029" s="303">
        <v>0</v>
      </c>
      <c r="B2029" s="303">
        <v>0</v>
      </c>
      <c r="C2029" s="303">
        <v>0</v>
      </c>
      <c r="D2029" s="304">
        <f t="shared" si="31"/>
        <v>0</v>
      </c>
      <c r="E2029" s="305">
        <v>45992</v>
      </c>
      <c r="F2029" s="302" t="s">
        <v>69</v>
      </c>
      <c r="G2029" s="302" t="s">
        <v>70</v>
      </c>
      <c r="H2029" s="302" t="s">
        <v>345</v>
      </c>
      <c r="I2029" s="302" t="s">
        <v>345</v>
      </c>
      <c r="J2029" s="302">
        <v>135300</v>
      </c>
      <c r="K2029" s="302" t="s">
        <v>356</v>
      </c>
      <c r="L2029" s="302">
        <v>9768384</v>
      </c>
      <c r="M2029" s="302" t="s">
        <v>1856</v>
      </c>
      <c r="N2029" s="305">
        <v>15523</v>
      </c>
      <c r="O2029" s="305">
        <v>15523</v>
      </c>
      <c r="P2029" s="302" t="s">
        <v>1052</v>
      </c>
    </row>
    <row r="2030" spans="1:16">
      <c r="A2030" s="303">
        <v>1</v>
      </c>
      <c r="B2030" s="303">
        <v>156673.01</v>
      </c>
      <c r="C2030" s="303">
        <v>34665.582997167199</v>
      </c>
      <c r="D2030" s="304">
        <f t="shared" si="31"/>
        <v>122007.42700283282</v>
      </c>
      <c r="E2030" s="305">
        <v>45992</v>
      </c>
      <c r="F2030" s="302" t="s">
        <v>69</v>
      </c>
      <c r="G2030" s="302" t="s">
        <v>70</v>
      </c>
      <c r="H2030" s="302" t="s">
        <v>345</v>
      </c>
      <c r="I2030" s="302" t="s">
        <v>345</v>
      </c>
      <c r="J2030" s="302">
        <v>135300</v>
      </c>
      <c r="K2030" s="302" t="s">
        <v>357</v>
      </c>
      <c r="L2030" s="302">
        <v>14981642</v>
      </c>
      <c r="M2030" s="302" t="s">
        <v>1867</v>
      </c>
      <c r="N2030" s="305">
        <v>41969</v>
      </c>
      <c r="O2030" s="305">
        <v>41974</v>
      </c>
      <c r="P2030" s="302" t="s">
        <v>1853</v>
      </c>
    </row>
    <row r="2031" spans="1:16">
      <c r="A2031" s="303">
        <v>1</v>
      </c>
      <c r="B2031" s="303">
        <v>139264.9</v>
      </c>
      <c r="C2031" s="303">
        <v>30813.852044728003</v>
      </c>
      <c r="D2031" s="304">
        <f t="shared" si="31"/>
        <v>108451.04795527199</v>
      </c>
      <c r="E2031" s="305">
        <v>45992</v>
      </c>
      <c r="F2031" s="302" t="s">
        <v>69</v>
      </c>
      <c r="G2031" s="302" t="s">
        <v>70</v>
      </c>
      <c r="H2031" s="302" t="s">
        <v>345</v>
      </c>
      <c r="I2031" s="302" t="s">
        <v>345</v>
      </c>
      <c r="J2031" s="302">
        <v>135300</v>
      </c>
      <c r="K2031" s="302" t="s">
        <v>357</v>
      </c>
      <c r="L2031" s="302">
        <v>14981627</v>
      </c>
      <c r="M2031" s="302" t="s">
        <v>1865</v>
      </c>
      <c r="N2031" s="305">
        <v>41969</v>
      </c>
      <c r="O2031" s="305">
        <v>41974</v>
      </c>
      <c r="P2031" s="302" t="s">
        <v>1853</v>
      </c>
    </row>
    <row r="2032" spans="1:16">
      <c r="A2032" s="303">
        <v>1</v>
      </c>
      <c r="B2032" s="303">
        <v>156673.01</v>
      </c>
      <c r="C2032" s="303">
        <v>34665.582997167199</v>
      </c>
      <c r="D2032" s="304">
        <f t="shared" si="31"/>
        <v>122007.42700283282</v>
      </c>
      <c r="E2032" s="305">
        <v>45992</v>
      </c>
      <c r="F2032" s="302" t="s">
        <v>69</v>
      </c>
      <c r="G2032" s="302" t="s">
        <v>70</v>
      </c>
      <c r="H2032" s="302" t="s">
        <v>345</v>
      </c>
      <c r="I2032" s="302" t="s">
        <v>345</v>
      </c>
      <c r="J2032" s="302">
        <v>135300</v>
      </c>
      <c r="K2032" s="302" t="s">
        <v>357</v>
      </c>
      <c r="L2032" s="302">
        <v>14981639</v>
      </c>
      <c r="M2032" s="302" t="s">
        <v>1868</v>
      </c>
      <c r="N2032" s="305">
        <v>41969</v>
      </c>
      <c r="O2032" s="305">
        <v>41974</v>
      </c>
      <c r="P2032" s="302" t="s">
        <v>1853</v>
      </c>
    </row>
    <row r="2033" spans="1:16">
      <c r="A2033" s="303">
        <v>1</v>
      </c>
      <c r="B2033" s="303">
        <v>139264.9</v>
      </c>
      <c r="C2033" s="303">
        <v>30813.852044728003</v>
      </c>
      <c r="D2033" s="304">
        <f t="shared" si="31"/>
        <v>108451.04795527199</v>
      </c>
      <c r="E2033" s="305">
        <v>45992</v>
      </c>
      <c r="F2033" s="302" t="s">
        <v>69</v>
      </c>
      <c r="G2033" s="302" t="s">
        <v>70</v>
      </c>
      <c r="H2033" s="302" t="s">
        <v>345</v>
      </c>
      <c r="I2033" s="302" t="s">
        <v>345</v>
      </c>
      <c r="J2033" s="302">
        <v>135300</v>
      </c>
      <c r="K2033" s="302" t="s">
        <v>357</v>
      </c>
      <c r="L2033" s="302">
        <v>14981648</v>
      </c>
      <c r="M2033" s="302" t="s">
        <v>1861</v>
      </c>
      <c r="N2033" s="305">
        <v>41969</v>
      </c>
      <c r="O2033" s="305">
        <v>41974</v>
      </c>
      <c r="P2033" s="302" t="s">
        <v>1853</v>
      </c>
    </row>
    <row r="2034" spans="1:16">
      <c r="A2034" s="303">
        <v>1</v>
      </c>
      <c r="B2034" s="303">
        <v>156673.01</v>
      </c>
      <c r="C2034" s="303">
        <v>34665.582997167199</v>
      </c>
      <c r="D2034" s="304">
        <f t="shared" si="31"/>
        <v>122007.42700283282</v>
      </c>
      <c r="E2034" s="305">
        <v>45992</v>
      </c>
      <c r="F2034" s="302" t="s">
        <v>69</v>
      </c>
      <c r="G2034" s="302" t="s">
        <v>70</v>
      </c>
      <c r="H2034" s="302" t="s">
        <v>345</v>
      </c>
      <c r="I2034" s="302" t="s">
        <v>345</v>
      </c>
      <c r="J2034" s="302">
        <v>135300</v>
      </c>
      <c r="K2034" s="302" t="s">
        <v>357</v>
      </c>
      <c r="L2034" s="302">
        <v>14981645</v>
      </c>
      <c r="M2034" s="302" t="s">
        <v>1860</v>
      </c>
      <c r="N2034" s="305">
        <v>41969</v>
      </c>
      <c r="O2034" s="305">
        <v>41974</v>
      </c>
      <c r="P2034" s="302" t="s">
        <v>1853</v>
      </c>
    </row>
    <row r="2035" spans="1:16">
      <c r="A2035" s="303">
        <v>1</v>
      </c>
      <c r="B2035" s="303">
        <v>208897.36000000002</v>
      </c>
      <c r="C2035" s="303">
        <v>46220.780279699196</v>
      </c>
      <c r="D2035" s="304">
        <f t="shared" si="31"/>
        <v>162676.57972030083</v>
      </c>
      <c r="E2035" s="305">
        <v>45992</v>
      </c>
      <c r="F2035" s="302" t="s">
        <v>69</v>
      </c>
      <c r="G2035" s="302" t="s">
        <v>70</v>
      </c>
      <c r="H2035" s="302" t="s">
        <v>345</v>
      </c>
      <c r="I2035" s="302" t="s">
        <v>345</v>
      </c>
      <c r="J2035" s="302">
        <v>135300</v>
      </c>
      <c r="K2035" s="302" t="s">
        <v>357</v>
      </c>
      <c r="L2035" s="302">
        <v>14981633</v>
      </c>
      <c r="M2035" s="302" t="s">
        <v>1862</v>
      </c>
      <c r="N2035" s="305">
        <v>41969</v>
      </c>
      <c r="O2035" s="305">
        <v>41974</v>
      </c>
      <c r="P2035" s="302" t="s">
        <v>1853</v>
      </c>
    </row>
    <row r="2036" spans="1:16">
      <c r="A2036" s="303">
        <v>1</v>
      </c>
      <c r="B2036" s="303">
        <v>208897.36000000002</v>
      </c>
      <c r="C2036" s="303">
        <v>46220.780279699196</v>
      </c>
      <c r="D2036" s="304">
        <f t="shared" si="31"/>
        <v>162676.57972030083</v>
      </c>
      <c r="E2036" s="305">
        <v>45992</v>
      </c>
      <c r="F2036" s="302" t="s">
        <v>69</v>
      </c>
      <c r="G2036" s="302" t="s">
        <v>70</v>
      </c>
      <c r="H2036" s="302" t="s">
        <v>345</v>
      </c>
      <c r="I2036" s="302" t="s">
        <v>345</v>
      </c>
      <c r="J2036" s="302">
        <v>135300</v>
      </c>
      <c r="K2036" s="302" t="s">
        <v>357</v>
      </c>
      <c r="L2036" s="302">
        <v>14981636</v>
      </c>
      <c r="M2036" s="302" t="s">
        <v>1864</v>
      </c>
      <c r="N2036" s="305">
        <v>41969</v>
      </c>
      <c r="O2036" s="305">
        <v>41974</v>
      </c>
      <c r="P2036" s="302" t="s">
        <v>1853</v>
      </c>
    </row>
    <row r="2037" spans="1:16">
      <c r="A2037" s="303">
        <v>1</v>
      </c>
      <c r="B2037" s="303">
        <v>139264.9</v>
      </c>
      <c r="C2037" s="303">
        <v>30813.852044728003</v>
      </c>
      <c r="D2037" s="304">
        <f t="shared" si="31"/>
        <v>108451.04795527199</v>
      </c>
      <c r="E2037" s="305">
        <v>45992</v>
      </c>
      <c r="F2037" s="302" t="s">
        <v>69</v>
      </c>
      <c r="G2037" s="302" t="s">
        <v>70</v>
      </c>
      <c r="H2037" s="302" t="s">
        <v>345</v>
      </c>
      <c r="I2037" s="302" t="s">
        <v>345</v>
      </c>
      <c r="J2037" s="302">
        <v>135300</v>
      </c>
      <c r="K2037" s="302" t="s">
        <v>357</v>
      </c>
      <c r="L2037" s="302">
        <v>14981630</v>
      </c>
      <c r="M2037" s="302" t="s">
        <v>1863</v>
      </c>
      <c r="N2037" s="305">
        <v>41969</v>
      </c>
      <c r="O2037" s="305">
        <v>41974</v>
      </c>
      <c r="P2037" s="302" t="s">
        <v>1853</v>
      </c>
    </row>
    <row r="2038" spans="1:16">
      <c r="A2038" s="303">
        <v>1</v>
      </c>
      <c r="B2038" s="303">
        <v>156673.01</v>
      </c>
      <c r="C2038" s="303">
        <v>34665.582997167199</v>
      </c>
      <c r="D2038" s="304">
        <f t="shared" si="31"/>
        <v>122007.42700283282</v>
      </c>
      <c r="E2038" s="305">
        <v>45992</v>
      </c>
      <c r="F2038" s="302" t="s">
        <v>69</v>
      </c>
      <c r="G2038" s="302" t="s">
        <v>70</v>
      </c>
      <c r="H2038" s="302" t="s">
        <v>345</v>
      </c>
      <c r="I2038" s="302" t="s">
        <v>345</v>
      </c>
      <c r="J2038" s="302">
        <v>135300</v>
      </c>
      <c r="K2038" s="302" t="s">
        <v>357</v>
      </c>
      <c r="L2038" s="302">
        <v>14981621</v>
      </c>
      <c r="M2038" s="302" t="s">
        <v>1866</v>
      </c>
      <c r="N2038" s="305">
        <v>41969</v>
      </c>
      <c r="O2038" s="305">
        <v>41974</v>
      </c>
      <c r="P2038" s="302" t="s">
        <v>1853</v>
      </c>
    </row>
    <row r="2039" spans="1:16">
      <c r="A2039" s="303">
        <v>1</v>
      </c>
      <c r="B2039" s="303">
        <v>156673.01</v>
      </c>
      <c r="C2039" s="303">
        <v>34665.582997167199</v>
      </c>
      <c r="D2039" s="304">
        <f t="shared" si="31"/>
        <v>122007.42700283282</v>
      </c>
      <c r="E2039" s="305">
        <v>45992</v>
      </c>
      <c r="F2039" s="302" t="s">
        <v>69</v>
      </c>
      <c r="G2039" s="302" t="s">
        <v>70</v>
      </c>
      <c r="H2039" s="302" t="s">
        <v>345</v>
      </c>
      <c r="I2039" s="302" t="s">
        <v>345</v>
      </c>
      <c r="J2039" s="302">
        <v>135300</v>
      </c>
      <c r="K2039" s="302" t="s">
        <v>357</v>
      </c>
      <c r="L2039" s="302">
        <v>14981624</v>
      </c>
      <c r="M2039" s="302" t="s">
        <v>1859</v>
      </c>
      <c r="N2039" s="305">
        <v>41969</v>
      </c>
      <c r="O2039" s="305">
        <v>41974</v>
      </c>
      <c r="P2039" s="302" t="s">
        <v>1853</v>
      </c>
    </row>
    <row r="2040" spans="1:16">
      <c r="A2040" s="303">
        <v>0</v>
      </c>
      <c r="B2040" s="303">
        <v>0</v>
      </c>
      <c r="C2040" s="303">
        <v>0</v>
      </c>
      <c r="D2040" s="304">
        <f t="shared" si="31"/>
        <v>0</v>
      </c>
      <c r="E2040" s="305">
        <v>45992</v>
      </c>
      <c r="F2040" s="302" t="s">
        <v>69</v>
      </c>
      <c r="G2040" s="302" t="s">
        <v>70</v>
      </c>
      <c r="H2040" s="302" t="s">
        <v>345</v>
      </c>
      <c r="I2040" s="302" t="s">
        <v>345</v>
      </c>
      <c r="J2040" s="302">
        <v>135300</v>
      </c>
      <c r="K2040" s="302" t="s">
        <v>358</v>
      </c>
      <c r="L2040" s="302">
        <v>9706617</v>
      </c>
      <c r="M2040" s="302" t="s">
        <v>1870</v>
      </c>
      <c r="N2040" s="305">
        <v>18445</v>
      </c>
      <c r="O2040" s="305">
        <v>18445</v>
      </c>
      <c r="P2040" s="302" t="s">
        <v>1062</v>
      </c>
    </row>
    <row r="2041" spans="1:16">
      <c r="A2041" s="303">
        <v>0</v>
      </c>
      <c r="B2041" s="303">
        <v>0</v>
      </c>
      <c r="C2041" s="303">
        <v>0</v>
      </c>
      <c r="D2041" s="304">
        <f t="shared" si="31"/>
        <v>0</v>
      </c>
      <c r="E2041" s="305">
        <v>45992</v>
      </c>
      <c r="F2041" s="302" t="s">
        <v>69</v>
      </c>
      <c r="G2041" s="302" t="s">
        <v>70</v>
      </c>
      <c r="H2041" s="302" t="s">
        <v>345</v>
      </c>
      <c r="I2041" s="302" t="s">
        <v>345</v>
      </c>
      <c r="J2041" s="302">
        <v>135300</v>
      </c>
      <c r="K2041" s="302" t="s">
        <v>358</v>
      </c>
      <c r="L2041" s="302">
        <v>9785446</v>
      </c>
      <c r="M2041" s="302" t="s">
        <v>1869</v>
      </c>
      <c r="N2041" s="305">
        <v>9314</v>
      </c>
      <c r="O2041" s="305">
        <v>9314</v>
      </c>
      <c r="P2041" s="302" t="s">
        <v>1052</v>
      </c>
    </row>
    <row r="2042" spans="1:16">
      <c r="A2042" s="303">
        <v>0</v>
      </c>
      <c r="B2042" s="303">
        <v>0</v>
      </c>
      <c r="C2042" s="303">
        <v>0</v>
      </c>
      <c r="D2042" s="304">
        <f t="shared" si="31"/>
        <v>0</v>
      </c>
      <c r="E2042" s="305">
        <v>45992</v>
      </c>
      <c r="F2042" s="302" t="s">
        <v>69</v>
      </c>
      <c r="G2042" s="302" t="s">
        <v>70</v>
      </c>
      <c r="H2042" s="302" t="s">
        <v>345</v>
      </c>
      <c r="I2042" s="302" t="s">
        <v>345</v>
      </c>
      <c r="J2042" s="302">
        <v>135300</v>
      </c>
      <c r="K2042" s="302" t="s">
        <v>358</v>
      </c>
      <c r="L2042" s="302">
        <v>9785447</v>
      </c>
      <c r="M2042" s="302" t="s">
        <v>1869</v>
      </c>
      <c r="N2042" s="305">
        <v>22098</v>
      </c>
      <c r="O2042" s="305">
        <v>22098</v>
      </c>
      <c r="P2042" s="302" t="s">
        <v>1052</v>
      </c>
    </row>
    <row r="2043" spans="1:16">
      <c r="A2043" s="303">
        <v>0</v>
      </c>
      <c r="B2043" s="303">
        <v>0</v>
      </c>
      <c r="C2043" s="303">
        <v>0</v>
      </c>
      <c r="D2043" s="304">
        <f t="shared" si="31"/>
        <v>0</v>
      </c>
      <c r="E2043" s="305">
        <v>45992</v>
      </c>
      <c r="F2043" s="302" t="s">
        <v>69</v>
      </c>
      <c r="G2043" s="302" t="s">
        <v>70</v>
      </c>
      <c r="H2043" s="302" t="s">
        <v>345</v>
      </c>
      <c r="I2043" s="302" t="s">
        <v>345</v>
      </c>
      <c r="J2043" s="302">
        <v>135300</v>
      </c>
      <c r="K2043" s="302" t="s">
        <v>358</v>
      </c>
      <c r="L2043" s="302">
        <v>9785448</v>
      </c>
      <c r="M2043" s="302" t="s">
        <v>1870</v>
      </c>
      <c r="N2043" s="305">
        <v>18445</v>
      </c>
      <c r="O2043" s="305">
        <v>18445</v>
      </c>
      <c r="P2043" s="302" t="s">
        <v>1052</v>
      </c>
    </row>
    <row r="2044" spans="1:16">
      <c r="A2044" s="303">
        <v>0</v>
      </c>
      <c r="B2044" s="303">
        <v>0</v>
      </c>
      <c r="C2044" s="303">
        <v>0</v>
      </c>
      <c r="D2044" s="304">
        <f t="shared" si="31"/>
        <v>0</v>
      </c>
      <c r="E2044" s="305">
        <v>45992</v>
      </c>
      <c r="F2044" s="302" t="s">
        <v>69</v>
      </c>
      <c r="G2044" s="302" t="s">
        <v>70</v>
      </c>
      <c r="H2044" s="302" t="s">
        <v>345</v>
      </c>
      <c r="I2044" s="302" t="s">
        <v>345</v>
      </c>
      <c r="J2044" s="302">
        <v>135300</v>
      </c>
      <c r="K2044" s="302" t="s">
        <v>358</v>
      </c>
      <c r="L2044" s="302">
        <v>9973733</v>
      </c>
      <c r="M2044" s="302" t="s">
        <v>1869</v>
      </c>
      <c r="N2044" s="305">
        <v>9314</v>
      </c>
      <c r="O2044" s="305">
        <v>9314</v>
      </c>
      <c r="P2044" s="302" t="s">
        <v>1062</v>
      </c>
    </row>
    <row r="2045" spans="1:16">
      <c r="A2045" s="303">
        <v>0</v>
      </c>
      <c r="B2045" s="303">
        <v>0</v>
      </c>
      <c r="C2045" s="303">
        <v>0</v>
      </c>
      <c r="D2045" s="304">
        <f t="shared" si="31"/>
        <v>0</v>
      </c>
      <c r="E2045" s="305">
        <v>45992</v>
      </c>
      <c r="F2045" s="302" t="s">
        <v>69</v>
      </c>
      <c r="G2045" s="302" t="s">
        <v>70</v>
      </c>
      <c r="H2045" s="302" t="s">
        <v>345</v>
      </c>
      <c r="I2045" s="302" t="s">
        <v>345</v>
      </c>
      <c r="J2045" s="302">
        <v>135300</v>
      </c>
      <c r="K2045" s="302" t="s">
        <v>358</v>
      </c>
      <c r="L2045" s="302">
        <v>9973734</v>
      </c>
      <c r="M2045" s="302" t="s">
        <v>1869</v>
      </c>
      <c r="N2045" s="305">
        <v>22098</v>
      </c>
      <c r="O2045" s="305">
        <v>22098</v>
      </c>
      <c r="P2045" s="302" t="s">
        <v>1062</v>
      </c>
    </row>
    <row r="2046" spans="1:16">
      <c r="A2046" s="303">
        <v>0</v>
      </c>
      <c r="B2046" s="303">
        <v>0</v>
      </c>
      <c r="C2046" s="303">
        <v>0</v>
      </c>
      <c r="D2046" s="304">
        <f t="shared" si="31"/>
        <v>0</v>
      </c>
      <c r="E2046" s="305">
        <v>45992</v>
      </c>
      <c r="F2046" s="302" t="s">
        <v>69</v>
      </c>
      <c r="G2046" s="302" t="s">
        <v>70</v>
      </c>
      <c r="H2046" s="302" t="s">
        <v>345</v>
      </c>
      <c r="I2046" s="302" t="s">
        <v>345</v>
      </c>
      <c r="J2046" s="302">
        <v>135300</v>
      </c>
      <c r="K2046" s="302" t="s">
        <v>359</v>
      </c>
      <c r="L2046" s="302">
        <v>9785444</v>
      </c>
      <c r="M2046" s="302" t="s">
        <v>1872</v>
      </c>
      <c r="N2046" s="305">
        <v>18445</v>
      </c>
      <c r="O2046" s="305">
        <v>18445</v>
      </c>
      <c r="P2046" s="302" t="s">
        <v>1052</v>
      </c>
    </row>
    <row r="2047" spans="1:16">
      <c r="A2047" s="303">
        <v>0</v>
      </c>
      <c r="B2047" s="303">
        <v>0</v>
      </c>
      <c r="C2047" s="303">
        <v>0</v>
      </c>
      <c r="D2047" s="304">
        <f t="shared" si="31"/>
        <v>0</v>
      </c>
      <c r="E2047" s="305">
        <v>45992</v>
      </c>
      <c r="F2047" s="302" t="s">
        <v>69</v>
      </c>
      <c r="G2047" s="302" t="s">
        <v>70</v>
      </c>
      <c r="H2047" s="302" t="s">
        <v>345</v>
      </c>
      <c r="I2047" s="302" t="s">
        <v>345</v>
      </c>
      <c r="J2047" s="302">
        <v>135300</v>
      </c>
      <c r="K2047" s="302" t="s">
        <v>359</v>
      </c>
      <c r="L2047" s="302">
        <v>9973731</v>
      </c>
      <c r="M2047" s="302" t="s">
        <v>1871</v>
      </c>
      <c r="N2047" s="305">
        <v>21732</v>
      </c>
      <c r="O2047" s="305">
        <v>21732</v>
      </c>
      <c r="P2047" s="302" t="s">
        <v>1062</v>
      </c>
    </row>
    <row r="2048" spans="1:16">
      <c r="A2048" s="303">
        <v>0</v>
      </c>
      <c r="B2048" s="303">
        <v>0</v>
      </c>
      <c r="C2048" s="303">
        <v>0</v>
      </c>
      <c r="D2048" s="304">
        <f t="shared" si="31"/>
        <v>0</v>
      </c>
      <c r="E2048" s="305">
        <v>45992</v>
      </c>
      <c r="F2048" s="302" t="s">
        <v>69</v>
      </c>
      <c r="G2048" s="302" t="s">
        <v>70</v>
      </c>
      <c r="H2048" s="302" t="s">
        <v>345</v>
      </c>
      <c r="I2048" s="302" t="s">
        <v>345</v>
      </c>
      <c r="J2048" s="302">
        <v>135300</v>
      </c>
      <c r="K2048" s="302" t="s">
        <v>359</v>
      </c>
      <c r="L2048" s="302">
        <v>9693302</v>
      </c>
      <c r="M2048" s="302" t="s">
        <v>1872</v>
      </c>
      <c r="N2048" s="305">
        <v>18445</v>
      </c>
      <c r="O2048" s="305">
        <v>18445</v>
      </c>
      <c r="P2048" s="302" t="s">
        <v>1062</v>
      </c>
    </row>
    <row r="2049" spans="1:16">
      <c r="A2049" s="303">
        <v>1</v>
      </c>
      <c r="B2049" s="303">
        <v>2191.39</v>
      </c>
      <c r="C2049" s="303">
        <v>2602.8161751713001</v>
      </c>
      <c r="D2049" s="304">
        <f t="shared" si="31"/>
        <v>-411.4261751713002</v>
      </c>
      <c r="E2049" s="305">
        <v>45992</v>
      </c>
      <c r="F2049" s="302" t="s">
        <v>69</v>
      </c>
      <c r="G2049" s="302" t="s">
        <v>70</v>
      </c>
      <c r="H2049" s="302" t="s">
        <v>345</v>
      </c>
      <c r="I2049" s="302" t="s">
        <v>345</v>
      </c>
      <c r="J2049" s="302">
        <v>135300</v>
      </c>
      <c r="K2049" s="302" t="s">
        <v>359</v>
      </c>
      <c r="L2049" s="302">
        <v>9785443</v>
      </c>
      <c r="M2049" s="302" t="s">
        <v>1871</v>
      </c>
      <c r="N2049" s="305">
        <v>21732</v>
      </c>
      <c r="O2049" s="305">
        <v>21732</v>
      </c>
      <c r="P2049" s="302" t="s">
        <v>1052</v>
      </c>
    </row>
    <row r="2050" spans="1:16">
      <c r="A2050" s="303">
        <v>7</v>
      </c>
      <c r="B2050" s="303">
        <v>47227.92</v>
      </c>
      <c r="C2050" s="303">
        <v>33166.387723415995</v>
      </c>
      <c r="D2050" s="304">
        <f t="shared" si="31"/>
        <v>14061.532276584003</v>
      </c>
      <c r="E2050" s="305">
        <v>45992</v>
      </c>
      <c r="F2050" s="302" t="s">
        <v>69</v>
      </c>
      <c r="G2050" s="302" t="s">
        <v>70</v>
      </c>
      <c r="H2050" s="302" t="s">
        <v>345</v>
      </c>
      <c r="I2050" s="302" t="s">
        <v>345</v>
      </c>
      <c r="J2050" s="302">
        <v>135300</v>
      </c>
      <c r="K2050" s="302" t="s">
        <v>360</v>
      </c>
      <c r="L2050" s="302">
        <v>9785436</v>
      </c>
      <c r="M2050" s="302" t="s">
        <v>1873</v>
      </c>
      <c r="N2050" s="305">
        <v>32690</v>
      </c>
      <c r="O2050" s="305">
        <v>32690</v>
      </c>
      <c r="P2050" s="302" t="s">
        <v>1052</v>
      </c>
    </row>
    <row r="2051" spans="1:16">
      <c r="A2051" s="303">
        <v>0</v>
      </c>
      <c r="B2051" s="303">
        <v>0</v>
      </c>
      <c r="C2051" s="303">
        <v>0</v>
      </c>
      <c r="D2051" s="304">
        <f t="shared" ref="D2051:D2114" si="32">+B2051-C2051</f>
        <v>0</v>
      </c>
      <c r="E2051" s="305">
        <v>45992</v>
      </c>
      <c r="F2051" s="302" t="s">
        <v>69</v>
      </c>
      <c r="G2051" s="302" t="s">
        <v>70</v>
      </c>
      <c r="H2051" s="302" t="s">
        <v>345</v>
      </c>
      <c r="I2051" s="302" t="s">
        <v>345</v>
      </c>
      <c r="J2051" s="302">
        <v>135300</v>
      </c>
      <c r="K2051" s="302" t="s">
        <v>360</v>
      </c>
      <c r="L2051" s="302">
        <v>9724104</v>
      </c>
      <c r="M2051" s="302" t="s">
        <v>1873</v>
      </c>
      <c r="N2051" s="305">
        <v>32690</v>
      </c>
      <c r="O2051" s="305">
        <v>32690</v>
      </c>
      <c r="P2051" s="302" t="s">
        <v>1062</v>
      </c>
    </row>
    <row r="2052" spans="1:16">
      <c r="A2052" s="303">
        <v>0</v>
      </c>
      <c r="B2052" s="303">
        <v>0</v>
      </c>
      <c r="C2052" s="303">
        <v>0</v>
      </c>
      <c r="D2052" s="304">
        <f t="shared" si="32"/>
        <v>0</v>
      </c>
      <c r="E2052" s="305">
        <v>45992</v>
      </c>
      <c r="F2052" s="302" t="s">
        <v>69</v>
      </c>
      <c r="G2052" s="302" t="s">
        <v>70</v>
      </c>
      <c r="H2052" s="302" t="s">
        <v>345</v>
      </c>
      <c r="I2052" s="302" t="s">
        <v>345</v>
      </c>
      <c r="J2052" s="302">
        <v>135300</v>
      </c>
      <c r="K2052" s="302" t="s">
        <v>361</v>
      </c>
      <c r="L2052" s="302">
        <v>9785433</v>
      </c>
      <c r="M2052" s="302" t="s">
        <v>1874</v>
      </c>
      <c r="N2052" s="305">
        <v>9314</v>
      </c>
      <c r="O2052" s="305">
        <v>9314</v>
      </c>
      <c r="P2052" s="302" t="s">
        <v>1052</v>
      </c>
    </row>
    <row r="2053" spans="1:16">
      <c r="A2053" s="303">
        <v>0</v>
      </c>
      <c r="B2053" s="303">
        <v>0</v>
      </c>
      <c r="C2053" s="303">
        <v>0</v>
      </c>
      <c r="D2053" s="304">
        <f t="shared" si="32"/>
        <v>0</v>
      </c>
      <c r="E2053" s="305">
        <v>45992</v>
      </c>
      <c r="F2053" s="302" t="s">
        <v>69</v>
      </c>
      <c r="G2053" s="302" t="s">
        <v>70</v>
      </c>
      <c r="H2053" s="302" t="s">
        <v>345</v>
      </c>
      <c r="I2053" s="302" t="s">
        <v>345</v>
      </c>
      <c r="J2053" s="302">
        <v>135300</v>
      </c>
      <c r="K2053" s="302" t="s">
        <v>361</v>
      </c>
      <c r="L2053" s="302">
        <v>9973732</v>
      </c>
      <c r="M2053" s="302" t="s">
        <v>1874</v>
      </c>
      <c r="N2053" s="305">
        <v>9314</v>
      </c>
      <c r="O2053" s="305">
        <v>9314</v>
      </c>
      <c r="P2053" s="302" t="s">
        <v>1062</v>
      </c>
    </row>
    <row r="2054" spans="1:16">
      <c r="A2054" s="303">
        <v>7</v>
      </c>
      <c r="B2054" s="303">
        <v>29277.420000000002</v>
      </c>
      <c r="C2054" s="303">
        <v>34774.158111191398</v>
      </c>
      <c r="D2054" s="304">
        <f t="shared" si="32"/>
        <v>-5496.7381111913965</v>
      </c>
      <c r="E2054" s="305">
        <v>45992</v>
      </c>
      <c r="F2054" s="302" t="s">
        <v>69</v>
      </c>
      <c r="G2054" s="302" t="s">
        <v>70</v>
      </c>
      <c r="H2054" s="302" t="s">
        <v>345</v>
      </c>
      <c r="I2054" s="302" t="s">
        <v>345</v>
      </c>
      <c r="J2054" s="302">
        <v>135300</v>
      </c>
      <c r="K2054" s="302" t="s">
        <v>361</v>
      </c>
      <c r="L2054" s="302">
        <v>9785434</v>
      </c>
      <c r="M2054" s="302" t="s">
        <v>1874</v>
      </c>
      <c r="N2054" s="305">
        <v>21732</v>
      </c>
      <c r="O2054" s="305">
        <v>21732</v>
      </c>
      <c r="P2054" s="302" t="s">
        <v>1052</v>
      </c>
    </row>
    <row r="2055" spans="1:16">
      <c r="A2055" s="303">
        <v>0</v>
      </c>
      <c r="B2055" s="303">
        <v>0</v>
      </c>
      <c r="C2055" s="303">
        <v>0</v>
      </c>
      <c r="D2055" s="304">
        <f t="shared" si="32"/>
        <v>0</v>
      </c>
      <c r="E2055" s="305">
        <v>45992</v>
      </c>
      <c r="F2055" s="302" t="s">
        <v>69</v>
      </c>
      <c r="G2055" s="302" t="s">
        <v>70</v>
      </c>
      <c r="H2055" s="302" t="s">
        <v>345</v>
      </c>
      <c r="I2055" s="302" t="s">
        <v>345</v>
      </c>
      <c r="J2055" s="302">
        <v>135300</v>
      </c>
      <c r="K2055" s="302" t="s">
        <v>361</v>
      </c>
      <c r="L2055" s="302">
        <v>9728050</v>
      </c>
      <c r="M2055" s="302" t="s">
        <v>1874</v>
      </c>
      <c r="N2055" s="305">
        <v>21732</v>
      </c>
      <c r="O2055" s="305">
        <v>21732</v>
      </c>
      <c r="P2055" s="302" t="s">
        <v>1062</v>
      </c>
    </row>
    <row r="2056" spans="1:16">
      <c r="A2056" s="303">
        <v>1</v>
      </c>
      <c r="B2056" s="303">
        <v>11786.16</v>
      </c>
      <c r="C2056" s="303">
        <v>8276.975829768</v>
      </c>
      <c r="D2056" s="304">
        <f t="shared" si="32"/>
        <v>3509.1841702319998</v>
      </c>
      <c r="E2056" s="305">
        <v>45992</v>
      </c>
      <c r="F2056" s="302" t="s">
        <v>69</v>
      </c>
      <c r="G2056" s="302" t="s">
        <v>70</v>
      </c>
      <c r="H2056" s="302" t="s">
        <v>345</v>
      </c>
      <c r="I2056" s="302" t="s">
        <v>345</v>
      </c>
      <c r="J2056" s="302">
        <v>135300</v>
      </c>
      <c r="K2056" s="302" t="s">
        <v>362</v>
      </c>
      <c r="L2056" s="302">
        <v>9785465</v>
      </c>
      <c r="M2056" s="302" t="s">
        <v>1875</v>
      </c>
      <c r="N2056" s="305">
        <v>32690</v>
      </c>
      <c r="O2056" s="305">
        <v>32690</v>
      </c>
      <c r="P2056" s="302" t="s">
        <v>1052</v>
      </c>
    </row>
    <row r="2057" spans="1:16">
      <c r="A2057" s="303">
        <v>0</v>
      </c>
      <c r="B2057" s="303">
        <v>0</v>
      </c>
      <c r="C2057" s="303">
        <v>0</v>
      </c>
      <c r="D2057" s="304">
        <f t="shared" si="32"/>
        <v>0</v>
      </c>
      <c r="E2057" s="305">
        <v>45992</v>
      </c>
      <c r="F2057" s="302" t="s">
        <v>69</v>
      </c>
      <c r="G2057" s="302" t="s">
        <v>70</v>
      </c>
      <c r="H2057" s="302" t="s">
        <v>345</v>
      </c>
      <c r="I2057" s="302" t="s">
        <v>345</v>
      </c>
      <c r="J2057" s="302">
        <v>135300</v>
      </c>
      <c r="K2057" s="302" t="s">
        <v>362</v>
      </c>
      <c r="L2057" s="302">
        <v>9973837</v>
      </c>
      <c r="M2057" s="302" t="s">
        <v>1875</v>
      </c>
      <c r="N2057" s="305">
        <v>32690</v>
      </c>
      <c r="O2057" s="305">
        <v>32690</v>
      </c>
      <c r="P2057" s="302" t="s">
        <v>1062</v>
      </c>
    </row>
    <row r="2058" spans="1:16">
      <c r="A2058" s="303">
        <v>0</v>
      </c>
      <c r="B2058" s="303">
        <v>0</v>
      </c>
      <c r="C2058" s="303">
        <v>0</v>
      </c>
      <c r="D2058" s="304">
        <f t="shared" si="32"/>
        <v>0</v>
      </c>
      <c r="E2058" s="305">
        <v>45992</v>
      </c>
      <c r="F2058" s="302" t="s">
        <v>69</v>
      </c>
      <c r="G2058" s="302" t="s">
        <v>70</v>
      </c>
      <c r="H2058" s="302" t="s">
        <v>345</v>
      </c>
      <c r="I2058" s="302" t="s">
        <v>345</v>
      </c>
      <c r="J2058" s="302">
        <v>135300</v>
      </c>
      <c r="K2058" s="302" t="s">
        <v>151</v>
      </c>
      <c r="L2058" s="302">
        <v>9691017</v>
      </c>
      <c r="M2058" s="302" t="s">
        <v>1876</v>
      </c>
      <c r="N2058" s="305">
        <v>35247</v>
      </c>
      <c r="O2058" s="305">
        <v>35247</v>
      </c>
      <c r="P2058" s="302" t="s">
        <v>1062</v>
      </c>
    </row>
    <row r="2059" spans="1:16">
      <c r="A2059" s="303">
        <v>1765</v>
      </c>
      <c r="B2059" s="303">
        <v>5046.21</v>
      </c>
      <c r="C2059" s="303">
        <v>2864.1372577505999</v>
      </c>
      <c r="D2059" s="304">
        <f t="shared" si="32"/>
        <v>2182.0727422494001</v>
      </c>
      <c r="E2059" s="305">
        <v>45992</v>
      </c>
      <c r="F2059" s="302" t="s">
        <v>69</v>
      </c>
      <c r="G2059" s="302" t="s">
        <v>70</v>
      </c>
      <c r="H2059" s="302" t="s">
        <v>345</v>
      </c>
      <c r="I2059" s="302" t="s">
        <v>345</v>
      </c>
      <c r="J2059" s="302">
        <v>135300</v>
      </c>
      <c r="K2059" s="302" t="s">
        <v>151</v>
      </c>
      <c r="L2059" s="302">
        <v>9766909</v>
      </c>
      <c r="M2059" s="302" t="s">
        <v>1876</v>
      </c>
      <c r="N2059" s="305">
        <v>35247</v>
      </c>
      <c r="O2059" s="305">
        <v>35247</v>
      </c>
      <c r="P2059" s="302" t="s">
        <v>1052</v>
      </c>
    </row>
    <row r="2060" spans="1:16">
      <c r="A2060" s="303">
        <v>50</v>
      </c>
      <c r="B2060" s="303">
        <v>231.20000000000002</v>
      </c>
      <c r="C2060" s="303">
        <v>126.77662416</v>
      </c>
      <c r="D2060" s="304">
        <f t="shared" si="32"/>
        <v>104.42337584000002</v>
      </c>
      <c r="E2060" s="305">
        <v>45992</v>
      </c>
      <c r="F2060" s="302" t="s">
        <v>69</v>
      </c>
      <c r="G2060" s="302" t="s">
        <v>70</v>
      </c>
      <c r="H2060" s="302" t="s">
        <v>345</v>
      </c>
      <c r="I2060" s="302" t="s">
        <v>345</v>
      </c>
      <c r="J2060" s="302">
        <v>135300</v>
      </c>
      <c r="K2060" s="302" t="s">
        <v>363</v>
      </c>
      <c r="L2060" s="302">
        <v>9766907</v>
      </c>
      <c r="M2060" s="302" t="s">
        <v>1877</v>
      </c>
      <c r="N2060" s="305">
        <v>35612</v>
      </c>
      <c r="O2060" s="305">
        <v>35612</v>
      </c>
      <c r="P2060" s="302" t="s">
        <v>1052</v>
      </c>
    </row>
    <row r="2061" spans="1:16">
      <c r="A2061" s="303">
        <v>0</v>
      </c>
      <c r="B2061" s="303">
        <v>0</v>
      </c>
      <c r="C2061" s="303">
        <v>0</v>
      </c>
      <c r="D2061" s="304">
        <f t="shared" si="32"/>
        <v>0</v>
      </c>
      <c r="E2061" s="305">
        <v>45992</v>
      </c>
      <c r="F2061" s="302" t="s">
        <v>69</v>
      </c>
      <c r="G2061" s="302" t="s">
        <v>70</v>
      </c>
      <c r="H2061" s="302" t="s">
        <v>345</v>
      </c>
      <c r="I2061" s="302" t="s">
        <v>345</v>
      </c>
      <c r="J2061" s="302">
        <v>135300</v>
      </c>
      <c r="K2061" s="302" t="s">
        <v>363</v>
      </c>
      <c r="L2061" s="302">
        <v>9862051</v>
      </c>
      <c r="M2061" s="302" t="s">
        <v>1877</v>
      </c>
      <c r="N2061" s="305">
        <v>35612</v>
      </c>
      <c r="O2061" s="305">
        <v>35612</v>
      </c>
      <c r="P2061" s="302" t="s">
        <v>1062</v>
      </c>
    </row>
    <row r="2062" spans="1:16">
      <c r="A2062" s="303">
        <v>50</v>
      </c>
      <c r="B2062" s="303">
        <v>216.99</v>
      </c>
      <c r="C2062" s="303">
        <v>118.984687182</v>
      </c>
      <c r="D2062" s="304">
        <f t="shared" si="32"/>
        <v>98.005312818000007</v>
      </c>
      <c r="E2062" s="305">
        <v>45992</v>
      </c>
      <c r="F2062" s="302" t="s">
        <v>69</v>
      </c>
      <c r="G2062" s="302" t="s">
        <v>70</v>
      </c>
      <c r="H2062" s="302" t="s">
        <v>345</v>
      </c>
      <c r="I2062" s="302" t="s">
        <v>345</v>
      </c>
      <c r="J2062" s="302">
        <v>135300</v>
      </c>
      <c r="K2062" s="302" t="s">
        <v>364</v>
      </c>
      <c r="L2062" s="302">
        <v>9766905</v>
      </c>
      <c r="M2062" s="302" t="s">
        <v>1878</v>
      </c>
      <c r="N2062" s="305">
        <v>35612</v>
      </c>
      <c r="O2062" s="305">
        <v>35612</v>
      </c>
      <c r="P2062" s="302" t="s">
        <v>1052</v>
      </c>
    </row>
    <row r="2063" spans="1:16">
      <c r="A2063" s="303">
        <v>0</v>
      </c>
      <c r="B2063" s="303">
        <v>0</v>
      </c>
      <c r="C2063" s="303">
        <v>0</v>
      </c>
      <c r="D2063" s="304">
        <f t="shared" si="32"/>
        <v>0</v>
      </c>
      <c r="E2063" s="305">
        <v>45992</v>
      </c>
      <c r="F2063" s="302" t="s">
        <v>69</v>
      </c>
      <c r="G2063" s="302" t="s">
        <v>70</v>
      </c>
      <c r="H2063" s="302" t="s">
        <v>345</v>
      </c>
      <c r="I2063" s="302" t="s">
        <v>345</v>
      </c>
      <c r="J2063" s="302">
        <v>135300</v>
      </c>
      <c r="K2063" s="302" t="s">
        <v>364</v>
      </c>
      <c r="L2063" s="302">
        <v>9862050</v>
      </c>
      <c r="M2063" s="302" t="s">
        <v>1878</v>
      </c>
      <c r="N2063" s="305">
        <v>35612</v>
      </c>
      <c r="O2063" s="305">
        <v>35612</v>
      </c>
      <c r="P2063" s="302" t="s">
        <v>1062</v>
      </c>
    </row>
    <row r="2064" spans="1:16">
      <c r="A2064" s="303">
        <v>0</v>
      </c>
      <c r="B2064" s="303">
        <v>0</v>
      </c>
      <c r="C2064" s="303">
        <v>0</v>
      </c>
      <c r="D2064" s="304">
        <f t="shared" si="32"/>
        <v>0</v>
      </c>
      <c r="E2064" s="305">
        <v>45992</v>
      </c>
      <c r="F2064" s="302" t="s">
        <v>69</v>
      </c>
      <c r="G2064" s="302" t="s">
        <v>70</v>
      </c>
      <c r="H2064" s="302" t="s">
        <v>345</v>
      </c>
      <c r="I2064" s="302" t="s">
        <v>345</v>
      </c>
      <c r="J2064" s="302">
        <v>135300</v>
      </c>
      <c r="K2064" s="302" t="s">
        <v>364</v>
      </c>
      <c r="L2064" s="302">
        <v>9861050</v>
      </c>
      <c r="M2064" s="302" t="s">
        <v>1878</v>
      </c>
      <c r="N2064" s="305">
        <v>35247</v>
      </c>
      <c r="O2064" s="305">
        <v>35247</v>
      </c>
      <c r="P2064" s="302" t="s">
        <v>1062</v>
      </c>
    </row>
    <row r="2065" spans="1:16">
      <c r="A2065" s="303">
        <v>3100</v>
      </c>
      <c r="B2065" s="303">
        <v>7173.38</v>
      </c>
      <c r="C2065" s="303">
        <v>4071.4803628867999</v>
      </c>
      <c r="D2065" s="304">
        <f t="shared" si="32"/>
        <v>3101.8996371132002</v>
      </c>
      <c r="E2065" s="305">
        <v>45992</v>
      </c>
      <c r="F2065" s="302" t="s">
        <v>69</v>
      </c>
      <c r="G2065" s="302" t="s">
        <v>70</v>
      </c>
      <c r="H2065" s="302" t="s">
        <v>345</v>
      </c>
      <c r="I2065" s="302" t="s">
        <v>345</v>
      </c>
      <c r="J2065" s="302">
        <v>135300</v>
      </c>
      <c r="K2065" s="302" t="s">
        <v>364</v>
      </c>
      <c r="L2065" s="302">
        <v>9766904</v>
      </c>
      <c r="M2065" s="302" t="s">
        <v>1878</v>
      </c>
      <c r="N2065" s="305">
        <v>35247</v>
      </c>
      <c r="O2065" s="305">
        <v>35247</v>
      </c>
      <c r="P2065" s="302" t="s">
        <v>1052</v>
      </c>
    </row>
    <row r="2066" spans="1:16">
      <c r="A2066" s="303">
        <v>0</v>
      </c>
      <c r="B2066" s="303">
        <v>0</v>
      </c>
      <c r="C2066" s="303">
        <v>0</v>
      </c>
      <c r="D2066" s="304">
        <f t="shared" si="32"/>
        <v>0</v>
      </c>
      <c r="E2066" s="305">
        <v>45992</v>
      </c>
      <c r="F2066" s="302" t="s">
        <v>69</v>
      </c>
      <c r="G2066" s="302" t="s">
        <v>70</v>
      </c>
      <c r="H2066" s="302" t="s">
        <v>345</v>
      </c>
      <c r="I2066" s="302" t="s">
        <v>345</v>
      </c>
      <c r="J2066" s="302">
        <v>135300</v>
      </c>
      <c r="K2066" s="302" t="s">
        <v>365</v>
      </c>
      <c r="L2066" s="302">
        <v>9973692</v>
      </c>
      <c r="M2066" s="302" t="s">
        <v>1879</v>
      </c>
      <c r="N2066" s="305">
        <v>32690</v>
      </c>
      <c r="O2066" s="305">
        <v>32690</v>
      </c>
      <c r="P2066" s="302" t="s">
        <v>1062</v>
      </c>
    </row>
    <row r="2067" spans="1:16">
      <c r="A2067" s="303">
        <v>1000</v>
      </c>
      <c r="B2067" s="303">
        <v>60737.599999999999</v>
      </c>
      <c r="C2067" s="303">
        <v>42653.726672479999</v>
      </c>
      <c r="D2067" s="304">
        <f t="shared" si="32"/>
        <v>18083.873327519999</v>
      </c>
      <c r="E2067" s="305">
        <v>45992</v>
      </c>
      <c r="F2067" s="302" t="s">
        <v>69</v>
      </c>
      <c r="G2067" s="302" t="s">
        <v>70</v>
      </c>
      <c r="H2067" s="302" t="s">
        <v>345</v>
      </c>
      <c r="I2067" s="302" t="s">
        <v>345</v>
      </c>
      <c r="J2067" s="302">
        <v>135300</v>
      </c>
      <c r="K2067" s="302" t="s">
        <v>365</v>
      </c>
      <c r="L2067" s="302">
        <v>9768387</v>
      </c>
      <c r="M2067" s="302" t="s">
        <v>1879</v>
      </c>
      <c r="N2067" s="305">
        <v>32690</v>
      </c>
      <c r="O2067" s="305">
        <v>32690</v>
      </c>
      <c r="P2067" s="302" t="s">
        <v>1052</v>
      </c>
    </row>
    <row r="2068" spans="1:16">
      <c r="A2068" s="303">
        <v>0</v>
      </c>
      <c r="B2068" s="303">
        <v>0</v>
      </c>
      <c r="C2068" s="303">
        <v>0</v>
      </c>
      <c r="D2068" s="304">
        <f t="shared" si="32"/>
        <v>0</v>
      </c>
      <c r="E2068" s="305">
        <v>45992</v>
      </c>
      <c r="F2068" s="302" t="s">
        <v>69</v>
      </c>
      <c r="G2068" s="302" t="s">
        <v>70</v>
      </c>
      <c r="H2068" s="302" t="s">
        <v>345</v>
      </c>
      <c r="I2068" s="302" t="s">
        <v>345</v>
      </c>
      <c r="J2068" s="302">
        <v>135300</v>
      </c>
      <c r="K2068" s="302" t="s">
        <v>366</v>
      </c>
      <c r="L2068" s="302">
        <v>9973755</v>
      </c>
      <c r="M2068" s="302" t="s">
        <v>1880</v>
      </c>
      <c r="N2068" s="305">
        <v>18445</v>
      </c>
      <c r="O2068" s="305">
        <v>18445</v>
      </c>
      <c r="P2068" s="302" t="s">
        <v>1062</v>
      </c>
    </row>
    <row r="2069" spans="1:16">
      <c r="A2069" s="303">
        <v>0</v>
      </c>
      <c r="B2069" s="303">
        <v>0</v>
      </c>
      <c r="C2069" s="303">
        <v>0</v>
      </c>
      <c r="D2069" s="304">
        <f t="shared" si="32"/>
        <v>0</v>
      </c>
      <c r="E2069" s="305">
        <v>45992</v>
      </c>
      <c r="F2069" s="302" t="s">
        <v>69</v>
      </c>
      <c r="G2069" s="302" t="s">
        <v>70</v>
      </c>
      <c r="H2069" s="302" t="s">
        <v>345</v>
      </c>
      <c r="I2069" s="302" t="s">
        <v>345</v>
      </c>
      <c r="J2069" s="302">
        <v>135300</v>
      </c>
      <c r="K2069" s="302" t="s">
        <v>366</v>
      </c>
      <c r="L2069" s="302">
        <v>9973753</v>
      </c>
      <c r="M2069" s="302" t="s">
        <v>1881</v>
      </c>
      <c r="N2069" s="305">
        <v>23924</v>
      </c>
      <c r="O2069" s="305">
        <v>23924</v>
      </c>
      <c r="P2069" s="302" t="s">
        <v>1062</v>
      </c>
    </row>
    <row r="2070" spans="1:16">
      <c r="A2070" s="303">
        <v>1</v>
      </c>
      <c r="B2070" s="303">
        <v>1410.04</v>
      </c>
      <c r="C2070" s="303">
        <v>1674.7703145667999</v>
      </c>
      <c r="D2070" s="304">
        <f t="shared" si="32"/>
        <v>-264.73031456679996</v>
      </c>
      <c r="E2070" s="305">
        <v>45992</v>
      </c>
      <c r="F2070" s="302" t="s">
        <v>69</v>
      </c>
      <c r="G2070" s="302" t="s">
        <v>70</v>
      </c>
      <c r="H2070" s="302" t="s">
        <v>345</v>
      </c>
      <c r="I2070" s="302" t="s">
        <v>345</v>
      </c>
      <c r="J2070" s="302">
        <v>135300</v>
      </c>
      <c r="K2070" s="302" t="s">
        <v>366</v>
      </c>
      <c r="L2070" s="302">
        <v>9766901</v>
      </c>
      <c r="M2070" s="302" t="s">
        <v>1881</v>
      </c>
      <c r="N2070" s="305">
        <v>21732</v>
      </c>
      <c r="O2070" s="305">
        <v>21732</v>
      </c>
      <c r="P2070" s="302" t="s">
        <v>1052</v>
      </c>
    </row>
    <row r="2071" spans="1:16">
      <c r="A2071" s="303">
        <v>1</v>
      </c>
      <c r="B2071" s="303">
        <v>1126.4000000000001</v>
      </c>
      <c r="C2071" s="303">
        <v>1311.1564308480001</v>
      </c>
      <c r="D2071" s="304">
        <f t="shared" si="32"/>
        <v>-184.75643084800004</v>
      </c>
      <c r="E2071" s="305">
        <v>45992</v>
      </c>
      <c r="F2071" s="302" t="s">
        <v>69</v>
      </c>
      <c r="G2071" s="302" t="s">
        <v>70</v>
      </c>
      <c r="H2071" s="302" t="s">
        <v>345</v>
      </c>
      <c r="I2071" s="302" t="s">
        <v>345</v>
      </c>
      <c r="J2071" s="302">
        <v>135300</v>
      </c>
      <c r="K2071" s="302" t="s">
        <v>366</v>
      </c>
      <c r="L2071" s="302">
        <v>9766902</v>
      </c>
      <c r="M2071" s="302" t="s">
        <v>1881</v>
      </c>
      <c r="N2071" s="305">
        <v>23924</v>
      </c>
      <c r="O2071" s="305">
        <v>23924</v>
      </c>
      <c r="P2071" s="302" t="s">
        <v>1052</v>
      </c>
    </row>
    <row r="2072" spans="1:16">
      <c r="A2072" s="303">
        <v>1</v>
      </c>
      <c r="B2072" s="303">
        <v>10415.07</v>
      </c>
      <c r="C2072" s="303">
        <v>11522.2299560055</v>
      </c>
      <c r="D2072" s="304">
        <f t="shared" si="32"/>
        <v>-1107.1599560055001</v>
      </c>
      <c r="E2072" s="305">
        <v>45992</v>
      </c>
      <c r="F2072" s="302" t="s">
        <v>69</v>
      </c>
      <c r="G2072" s="302" t="s">
        <v>70</v>
      </c>
      <c r="H2072" s="302" t="s">
        <v>345</v>
      </c>
      <c r="I2072" s="302" t="s">
        <v>345</v>
      </c>
      <c r="J2072" s="302">
        <v>135300</v>
      </c>
      <c r="K2072" s="302" t="s">
        <v>366</v>
      </c>
      <c r="L2072" s="302">
        <v>9766903</v>
      </c>
      <c r="M2072" s="302" t="s">
        <v>1881</v>
      </c>
      <c r="N2072" s="305">
        <v>25020</v>
      </c>
      <c r="O2072" s="305">
        <v>25020</v>
      </c>
      <c r="P2072" s="302" t="s">
        <v>1052</v>
      </c>
    </row>
    <row r="2073" spans="1:16">
      <c r="A2073" s="303">
        <v>0</v>
      </c>
      <c r="B2073" s="303">
        <v>0</v>
      </c>
      <c r="C2073" s="303">
        <v>0</v>
      </c>
      <c r="D2073" s="304">
        <f t="shared" si="32"/>
        <v>0</v>
      </c>
      <c r="E2073" s="305">
        <v>45992</v>
      </c>
      <c r="F2073" s="302" t="s">
        <v>69</v>
      </c>
      <c r="G2073" s="302" t="s">
        <v>70</v>
      </c>
      <c r="H2073" s="302" t="s">
        <v>345</v>
      </c>
      <c r="I2073" s="302" t="s">
        <v>345</v>
      </c>
      <c r="J2073" s="302">
        <v>135300</v>
      </c>
      <c r="K2073" s="302" t="s">
        <v>366</v>
      </c>
      <c r="L2073" s="302">
        <v>9973752</v>
      </c>
      <c r="M2073" s="302" t="s">
        <v>1881</v>
      </c>
      <c r="N2073" s="305">
        <v>25020</v>
      </c>
      <c r="O2073" s="305">
        <v>25020</v>
      </c>
      <c r="P2073" s="302" t="s">
        <v>1062</v>
      </c>
    </row>
    <row r="2074" spans="1:16">
      <c r="A2074" s="303">
        <v>2</v>
      </c>
      <c r="B2074" s="303">
        <v>52246.840000000004</v>
      </c>
      <c r="C2074" s="303">
        <v>36690.986026132006</v>
      </c>
      <c r="D2074" s="304">
        <f t="shared" si="32"/>
        <v>15555.853973867997</v>
      </c>
      <c r="E2074" s="305">
        <v>45992</v>
      </c>
      <c r="F2074" s="302" t="s">
        <v>69</v>
      </c>
      <c r="G2074" s="302" t="s">
        <v>70</v>
      </c>
      <c r="H2074" s="302" t="s">
        <v>345</v>
      </c>
      <c r="I2074" s="302" t="s">
        <v>345</v>
      </c>
      <c r="J2074" s="302">
        <v>135300</v>
      </c>
      <c r="K2074" s="302" t="s">
        <v>366</v>
      </c>
      <c r="L2074" s="302">
        <v>9766900</v>
      </c>
      <c r="M2074" s="302" t="s">
        <v>1880</v>
      </c>
      <c r="N2074" s="305">
        <v>32690</v>
      </c>
      <c r="O2074" s="305">
        <v>32690</v>
      </c>
      <c r="P2074" s="302" t="s">
        <v>1052</v>
      </c>
    </row>
    <row r="2075" spans="1:16">
      <c r="A2075" s="303">
        <v>1</v>
      </c>
      <c r="B2075" s="303">
        <v>886.51</v>
      </c>
      <c r="C2075" s="303">
        <v>1057.4781785983</v>
      </c>
      <c r="D2075" s="304">
        <f t="shared" si="32"/>
        <v>-170.96817859830003</v>
      </c>
      <c r="E2075" s="305">
        <v>45992</v>
      </c>
      <c r="F2075" s="302" t="s">
        <v>69</v>
      </c>
      <c r="G2075" s="302" t="s">
        <v>70</v>
      </c>
      <c r="H2075" s="302" t="s">
        <v>345</v>
      </c>
      <c r="I2075" s="302" t="s">
        <v>345</v>
      </c>
      <c r="J2075" s="302">
        <v>135300</v>
      </c>
      <c r="K2075" s="302" t="s">
        <v>366</v>
      </c>
      <c r="L2075" s="302">
        <v>9766899</v>
      </c>
      <c r="M2075" s="302" t="s">
        <v>1880</v>
      </c>
      <c r="N2075" s="305">
        <v>18445</v>
      </c>
      <c r="O2075" s="305">
        <v>18445</v>
      </c>
      <c r="P2075" s="302" t="s">
        <v>1052</v>
      </c>
    </row>
    <row r="2076" spans="1:16">
      <c r="A2076" s="303">
        <v>0</v>
      </c>
      <c r="B2076" s="303">
        <v>0</v>
      </c>
      <c r="C2076" s="303">
        <v>0</v>
      </c>
      <c r="D2076" s="304">
        <f t="shared" si="32"/>
        <v>0</v>
      </c>
      <c r="E2076" s="305">
        <v>45992</v>
      </c>
      <c r="F2076" s="302" t="s">
        <v>69</v>
      </c>
      <c r="G2076" s="302" t="s">
        <v>70</v>
      </c>
      <c r="H2076" s="302" t="s">
        <v>345</v>
      </c>
      <c r="I2076" s="302" t="s">
        <v>345</v>
      </c>
      <c r="J2076" s="302">
        <v>135300</v>
      </c>
      <c r="K2076" s="302" t="s">
        <v>366</v>
      </c>
      <c r="L2076" s="302">
        <v>9973748</v>
      </c>
      <c r="M2076" s="302" t="s">
        <v>1880</v>
      </c>
      <c r="N2076" s="305">
        <v>32690</v>
      </c>
      <c r="O2076" s="305">
        <v>32690</v>
      </c>
      <c r="P2076" s="302" t="s">
        <v>1062</v>
      </c>
    </row>
    <row r="2077" spans="1:16">
      <c r="A2077" s="303">
        <v>0</v>
      </c>
      <c r="B2077" s="303">
        <v>0</v>
      </c>
      <c r="C2077" s="303">
        <v>0</v>
      </c>
      <c r="D2077" s="304">
        <f t="shared" si="32"/>
        <v>0</v>
      </c>
      <c r="E2077" s="305">
        <v>45992</v>
      </c>
      <c r="F2077" s="302" t="s">
        <v>69</v>
      </c>
      <c r="G2077" s="302" t="s">
        <v>70</v>
      </c>
      <c r="H2077" s="302" t="s">
        <v>345</v>
      </c>
      <c r="I2077" s="302" t="s">
        <v>345</v>
      </c>
      <c r="J2077" s="302">
        <v>135300</v>
      </c>
      <c r="K2077" s="302" t="s">
        <v>366</v>
      </c>
      <c r="L2077" s="302">
        <v>9973754</v>
      </c>
      <c r="M2077" s="302" t="s">
        <v>1881</v>
      </c>
      <c r="N2077" s="305">
        <v>21732</v>
      </c>
      <c r="O2077" s="305">
        <v>21732</v>
      </c>
      <c r="P2077" s="302" t="s">
        <v>1062</v>
      </c>
    </row>
    <row r="2078" spans="1:16">
      <c r="A2078" s="303">
        <v>90</v>
      </c>
      <c r="B2078" s="303">
        <v>81.260000000000005</v>
      </c>
      <c r="C2078" s="303">
        <v>93.025102334399989</v>
      </c>
      <c r="D2078" s="304">
        <f t="shared" si="32"/>
        <v>-11.765102334399984</v>
      </c>
      <c r="E2078" s="305">
        <v>45992</v>
      </c>
      <c r="F2078" s="302" t="s">
        <v>69</v>
      </c>
      <c r="G2078" s="302" t="s">
        <v>70</v>
      </c>
      <c r="H2078" s="302" t="s">
        <v>345</v>
      </c>
      <c r="I2078" s="302" t="s">
        <v>345</v>
      </c>
      <c r="J2078" s="302">
        <v>135300</v>
      </c>
      <c r="K2078" s="302" t="s">
        <v>367</v>
      </c>
      <c r="L2078" s="302">
        <v>9769134</v>
      </c>
      <c r="M2078" s="302" t="s">
        <v>1882</v>
      </c>
      <c r="N2078" s="305">
        <v>24289</v>
      </c>
      <c r="O2078" s="305">
        <v>24289</v>
      </c>
      <c r="P2078" s="302" t="s">
        <v>1052</v>
      </c>
    </row>
    <row r="2079" spans="1:16">
      <c r="A2079" s="303">
        <v>0</v>
      </c>
      <c r="B2079" s="303">
        <v>0</v>
      </c>
      <c r="C2079" s="303">
        <v>0</v>
      </c>
      <c r="D2079" s="304">
        <f t="shared" si="32"/>
        <v>0</v>
      </c>
      <c r="E2079" s="305">
        <v>45992</v>
      </c>
      <c r="F2079" s="302" t="s">
        <v>69</v>
      </c>
      <c r="G2079" s="302" t="s">
        <v>70</v>
      </c>
      <c r="H2079" s="302" t="s">
        <v>345</v>
      </c>
      <c r="I2079" s="302" t="s">
        <v>345</v>
      </c>
      <c r="J2079" s="302">
        <v>135300</v>
      </c>
      <c r="K2079" s="302" t="s">
        <v>367</v>
      </c>
      <c r="L2079" s="302">
        <v>9973776</v>
      </c>
      <c r="M2079" s="302" t="s">
        <v>1883</v>
      </c>
      <c r="N2079" s="305">
        <v>23924</v>
      </c>
      <c r="O2079" s="305">
        <v>23924</v>
      </c>
      <c r="P2079" s="302" t="s">
        <v>1062</v>
      </c>
    </row>
    <row r="2080" spans="1:16">
      <c r="A2080" s="303">
        <v>0</v>
      </c>
      <c r="B2080" s="303">
        <v>0</v>
      </c>
      <c r="C2080" s="303">
        <v>0</v>
      </c>
      <c r="D2080" s="304">
        <f t="shared" si="32"/>
        <v>0</v>
      </c>
      <c r="E2080" s="305">
        <v>45992</v>
      </c>
      <c r="F2080" s="302" t="s">
        <v>69</v>
      </c>
      <c r="G2080" s="302" t="s">
        <v>70</v>
      </c>
      <c r="H2080" s="302" t="s">
        <v>345</v>
      </c>
      <c r="I2080" s="302" t="s">
        <v>345</v>
      </c>
      <c r="J2080" s="302">
        <v>135300</v>
      </c>
      <c r="K2080" s="302" t="s">
        <v>367</v>
      </c>
      <c r="L2080" s="302">
        <v>9973690</v>
      </c>
      <c r="M2080" s="302" t="s">
        <v>1883</v>
      </c>
      <c r="N2080" s="305">
        <v>32690</v>
      </c>
      <c r="O2080" s="305">
        <v>32690</v>
      </c>
      <c r="P2080" s="302" t="s">
        <v>1062</v>
      </c>
    </row>
    <row r="2081" spans="1:16">
      <c r="A2081" s="303">
        <v>120</v>
      </c>
      <c r="B2081" s="303">
        <v>196.32</v>
      </c>
      <c r="C2081" s="303">
        <v>228.52115634240002</v>
      </c>
      <c r="D2081" s="304">
        <f t="shared" si="32"/>
        <v>-32.201156342400026</v>
      </c>
      <c r="E2081" s="305">
        <v>45992</v>
      </c>
      <c r="F2081" s="302" t="s">
        <v>69</v>
      </c>
      <c r="G2081" s="302" t="s">
        <v>70</v>
      </c>
      <c r="H2081" s="302" t="s">
        <v>345</v>
      </c>
      <c r="I2081" s="302" t="s">
        <v>345</v>
      </c>
      <c r="J2081" s="302">
        <v>135300</v>
      </c>
      <c r="K2081" s="302" t="s">
        <v>367</v>
      </c>
      <c r="L2081" s="302">
        <v>9769132</v>
      </c>
      <c r="M2081" s="302" t="s">
        <v>1883</v>
      </c>
      <c r="N2081" s="305">
        <v>23924</v>
      </c>
      <c r="O2081" s="305">
        <v>23924</v>
      </c>
      <c r="P2081" s="302" t="s">
        <v>1052</v>
      </c>
    </row>
    <row r="2082" spans="1:16">
      <c r="A2082" s="303">
        <v>0</v>
      </c>
      <c r="B2082" s="303">
        <v>0</v>
      </c>
      <c r="C2082" s="303">
        <v>0</v>
      </c>
      <c r="D2082" s="304">
        <f t="shared" si="32"/>
        <v>0</v>
      </c>
      <c r="E2082" s="305">
        <v>45992</v>
      </c>
      <c r="F2082" s="302" t="s">
        <v>69</v>
      </c>
      <c r="G2082" s="302" t="s">
        <v>70</v>
      </c>
      <c r="H2082" s="302" t="s">
        <v>345</v>
      </c>
      <c r="I2082" s="302" t="s">
        <v>345</v>
      </c>
      <c r="J2082" s="302">
        <v>135300</v>
      </c>
      <c r="K2082" s="302" t="s">
        <v>367</v>
      </c>
      <c r="L2082" s="302">
        <v>9973775</v>
      </c>
      <c r="M2082" s="302" t="s">
        <v>1882</v>
      </c>
      <c r="N2082" s="305">
        <v>24289</v>
      </c>
      <c r="O2082" s="305">
        <v>24289</v>
      </c>
      <c r="P2082" s="302" t="s">
        <v>1062</v>
      </c>
    </row>
    <row r="2083" spans="1:16">
      <c r="A2083" s="303">
        <v>0</v>
      </c>
      <c r="B2083" s="303">
        <v>0</v>
      </c>
      <c r="C2083" s="303">
        <v>0</v>
      </c>
      <c r="D2083" s="304">
        <f t="shared" si="32"/>
        <v>0</v>
      </c>
      <c r="E2083" s="305">
        <v>45992</v>
      </c>
      <c r="F2083" s="302" t="s">
        <v>69</v>
      </c>
      <c r="G2083" s="302" t="s">
        <v>70</v>
      </c>
      <c r="H2083" s="302" t="s">
        <v>345</v>
      </c>
      <c r="I2083" s="302" t="s">
        <v>345</v>
      </c>
      <c r="J2083" s="302">
        <v>135300</v>
      </c>
      <c r="K2083" s="302" t="s">
        <v>367</v>
      </c>
      <c r="L2083" s="302">
        <v>9973688</v>
      </c>
      <c r="M2083" s="302" t="s">
        <v>1883</v>
      </c>
      <c r="N2083" s="305">
        <v>13332</v>
      </c>
      <c r="O2083" s="305">
        <v>13332</v>
      </c>
      <c r="P2083" s="302" t="s">
        <v>1062</v>
      </c>
    </row>
    <row r="2084" spans="1:16">
      <c r="A2084" s="303">
        <v>220</v>
      </c>
      <c r="B2084" s="303">
        <v>89.01</v>
      </c>
      <c r="C2084" s="303">
        <v>106.8834020418</v>
      </c>
      <c r="D2084" s="304">
        <f t="shared" si="32"/>
        <v>-17.873402041799991</v>
      </c>
      <c r="E2084" s="305">
        <v>45992</v>
      </c>
      <c r="F2084" s="302" t="s">
        <v>69</v>
      </c>
      <c r="G2084" s="302" t="s">
        <v>70</v>
      </c>
      <c r="H2084" s="302" t="s">
        <v>345</v>
      </c>
      <c r="I2084" s="302" t="s">
        <v>345</v>
      </c>
      <c r="J2084" s="302">
        <v>135300</v>
      </c>
      <c r="K2084" s="302" t="s">
        <v>367</v>
      </c>
      <c r="L2084" s="302">
        <v>9769131</v>
      </c>
      <c r="M2084" s="302" t="s">
        <v>1883</v>
      </c>
      <c r="N2084" s="305">
        <v>13332</v>
      </c>
      <c r="O2084" s="305">
        <v>13332</v>
      </c>
      <c r="P2084" s="302" t="s">
        <v>1052</v>
      </c>
    </row>
    <row r="2085" spans="1:16">
      <c r="A2085" s="303">
        <v>350</v>
      </c>
      <c r="B2085" s="303">
        <v>5759.76</v>
      </c>
      <c r="C2085" s="303">
        <v>4044.8623050480001</v>
      </c>
      <c r="D2085" s="304">
        <f t="shared" si="32"/>
        <v>1714.8976949520002</v>
      </c>
      <c r="E2085" s="305">
        <v>45992</v>
      </c>
      <c r="F2085" s="302" t="s">
        <v>69</v>
      </c>
      <c r="G2085" s="302" t="s">
        <v>70</v>
      </c>
      <c r="H2085" s="302" t="s">
        <v>345</v>
      </c>
      <c r="I2085" s="302" t="s">
        <v>345</v>
      </c>
      <c r="J2085" s="302">
        <v>135300</v>
      </c>
      <c r="K2085" s="302" t="s">
        <v>367</v>
      </c>
      <c r="L2085" s="302">
        <v>9769133</v>
      </c>
      <c r="M2085" s="302" t="s">
        <v>1883</v>
      </c>
      <c r="N2085" s="305">
        <v>32690</v>
      </c>
      <c r="O2085" s="305">
        <v>32690</v>
      </c>
      <c r="P2085" s="302" t="s">
        <v>1052</v>
      </c>
    </row>
    <row r="2086" spans="1:16">
      <c r="A2086" s="303">
        <v>5580</v>
      </c>
      <c r="B2086" s="303">
        <v>16340.550000000001</v>
      </c>
      <c r="C2086" s="303">
        <v>11475.352226265</v>
      </c>
      <c r="D2086" s="304">
        <f t="shared" si="32"/>
        <v>4865.1977737350007</v>
      </c>
      <c r="E2086" s="305">
        <v>45992</v>
      </c>
      <c r="F2086" s="302" t="s">
        <v>69</v>
      </c>
      <c r="G2086" s="302" t="s">
        <v>70</v>
      </c>
      <c r="H2086" s="302" t="s">
        <v>345</v>
      </c>
      <c r="I2086" s="302" t="s">
        <v>345</v>
      </c>
      <c r="J2086" s="302">
        <v>135300</v>
      </c>
      <c r="K2086" s="302" t="s">
        <v>368</v>
      </c>
      <c r="L2086" s="302">
        <v>9769127</v>
      </c>
      <c r="M2086" s="302" t="s">
        <v>1884</v>
      </c>
      <c r="N2086" s="305">
        <v>32690</v>
      </c>
      <c r="O2086" s="305">
        <v>32690</v>
      </c>
      <c r="P2086" s="302" t="s">
        <v>1052</v>
      </c>
    </row>
    <row r="2087" spans="1:16">
      <c r="A2087" s="303">
        <v>0</v>
      </c>
      <c r="B2087" s="303">
        <v>0</v>
      </c>
      <c r="C2087" s="303">
        <v>0</v>
      </c>
      <c r="D2087" s="304">
        <f t="shared" si="32"/>
        <v>0</v>
      </c>
      <c r="E2087" s="305">
        <v>45992</v>
      </c>
      <c r="F2087" s="302" t="s">
        <v>69</v>
      </c>
      <c r="G2087" s="302" t="s">
        <v>70</v>
      </c>
      <c r="H2087" s="302" t="s">
        <v>345</v>
      </c>
      <c r="I2087" s="302" t="s">
        <v>345</v>
      </c>
      <c r="J2087" s="302">
        <v>135300</v>
      </c>
      <c r="K2087" s="302" t="s">
        <v>368</v>
      </c>
      <c r="L2087" s="302">
        <v>9973774</v>
      </c>
      <c r="M2087" s="302" t="s">
        <v>1884</v>
      </c>
      <c r="N2087" s="305">
        <v>21732</v>
      </c>
      <c r="O2087" s="305">
        <v>21732</v>
      </c>
      <c r="P2087" s="302" t="s">
        <v>1062</v>
      </c>
    </row>
    <row r="2088" spans="1:16">
      <c r="A2088" s="303">
        <v>110</v>
      </c>
      <c r="B2088" s="303">
        <v>246.4</v>
      </c>
      <c r="C2088" s="303">
        <v>292.660779488</v>
      </c>
      <c r="D2088" s="304">
        <f t="shared" si="32"/>
        <v>-46.260779487999997</v>
      </c>
      <c r="E2088" s="305">
        <v>45992</v>
      </c>
      <c r="F2088" s="302" t="s">
        <v>69</v>
      </c>
      <c r="G2088" s="302" t="s">
        <v>70</v>
      </c>
      <c r="H2088" s="302" t="s">
        <v>345</v>
      </c>
      <c r="I2088" s="302" t="s">
        <v>345</v>
      </c>
      <c r="J2088" s="302">
        <v>135300</v>
      </c>
      <c r="K2088" s="302" t="s">
        <v>368</v>
      </c>
      <c r="L2088" s="302">
        <v>9769126</v>
      </c>
      <c r="M2088" s="302" t="s">
        <v>1884</v>
      </c>
      <c r="N2088" s="305">
        <v>21732</v>
      </c>
      <c r="O2088" s="305">
        <v>21732</v>
      </c>
      <c r="P2088" s="302" t="s">
        <v>1052</v>
      </c>
    </row>
    <row r="2089" spans="1:16">
      <c r="A2089" s="303">
        <v>0</v>
      </c>
      <c r="B2089" s="303">
        <v>0</v>
      </c>
      <c r="C2089" s="303">
        <v>0</v>
      </c>
      <c r="D2089" s="304">
        <f t="shared" si="32"/>
        <v>0</v>
      </c>
      <c r="E2089" s="305">
        <v>45992</v>
      </c>
      <c r="F2089" s="302" t="s">
        <v>69</v>
      </c>
      <c r="G2089" s="302" t="s">
        <v>70</v>
      </c>
      <c r="H2089" s="302" t="s">
        <v>345</v>
      </c>
      <c r="I2089" s="302" t="s">
        <v>345</v>
      </c>
      <c r="J2089" s="302">
        <v>135300</v>
      </c>
      <c r="K2089" s="302" t="s">
        <v>368</v>
      </c>
      <c r="L2089" s="302">
        <v>9973689</v>
      </c>
      <c r="M2089" s="302" t="s">
        <v>1884</v>
      </c>
      <c r="N2089" s="305">
        <v>32690</v>
      </c>
      <c r="O2089" s="305">
        <v>32690</v>
      </c>
      <c r="P2089" s="302" t="s">
        <v>1062</v>
      </c>
    </row>
    <row r="2090" spans="1:16">
      <c r="A2090" s="303">
        <v>260</v>
      </c>
      <c r="B2090" s="303">
        <v>1983.19</v>
      </c>
      <c r="C2090" s="303">
        <v>1392.7195707370001</v>
      </c>
      <c r="D2090" s="304">
        <f t="shared" si="32"/>
        <v>590.47042926299991</v>
      </c>
      <c r="E2090" s="305">
        <v>45992</v>
      </c>
      <c r="F2090" s="302" t="s">
        <v>69</v>
      </c>
      <c r="G2090" s="302" t="s">
        <v>70</v>
      </c>
      <c r="H2090" s="302" t="s">
        <v>345</v>
      </c>
      <c r="I2090" s="302" t="s">
        <v>345</v>
      </c>
      <c r="J2090" s="302">
        <v>135300</v>
      </c>
      <c r="K2090" s="302" t="s">
        <v>369</v>
      </c>
      <c r="L2090" s="302">
        <v>9769137</v>
      </c>
      <c r="M2090" s="302" t="s">
        <v>1885</v>
      </c>
      <c r="N2090" s="305">
        <v>32690</v>
      </c>
      <c r="O2090" s="305">
        <v>32690</v>
      </c>
      <c r="P2090" s="302" t="s">
        <v>1052</v>
      </c>
    </row>
    <row r="2091" spans="1:16">
      <c r="A2091" s="303">
        <v>0</v>
      </c>
      <c r="B2091" s="303">
        <v>0</v>
      </c>
      <c r="C2091" s="303">
        <v>0</v>
      </c>
      <c r="D2091" s="304">
        <f t="shared" si="32"/>
        <v>0</v>
      </c>
      <c r="E2091" s="305">
        <v>45992</v>
      </c>
      <c r="F2091" s="302" t="s">
        <v>69</v>
      </c>
      <c r="G2091" s="302" t="s">
        <v>70</v>
      </c>
      <c r="H2091" s="302" t="s">
        <v>345</v>
      </c>
      <c r="I2091" s="302" t="s">
        <v>345</v>
      </c>
      <c r="J2091" s="302">
        <v>135300</v>
      </c>
      <c r="K2091" s="302" t="s">
        <v>369</v>
      </c>
      <c r="L2091" s="302">
        <v>9973691</v>
      </c>
      <c r="M2091" s="302" t="s">
        <v>1885</v>
      </c>
      <c r="N2091" s="305">
        <v>32690</v>
      </c>
      <c r="O2091" s="305">
        <v>32690</v>
      </c>
      <c r="P2091" s="302" t="s">
        <v>1062</v>
      </c>
    </row>
    <row r="2092" spans="1:16">
      <c r="A2092" s="303">
        <v>380</v>
      </c>
      <c r="B2092" s="303">
        <v>577.96</v>
      </c>
      <c r="C2092" s="303">
        <v>694.01562795279995</v>
      </c>
      <c r="D2092" s="304">
        <f t="shared" si="32"/>
        <v>-116.05562795279991</v>
      </c>
      <c r="E2092" s="305">
        <v>45992</v>
      </c>
      <c r="F2092" s="302" t="s">
        <v>69</v>
      </c>
      <c r="G2092" s="302" t="s">
        <v>70</v>
      </c>
      <c r="H2092" s="302" t="s">
        <v>345</v>
      </c>
      <c r="I2092" s="302" t="s">
        <v>345</v>
      </c>
      <c r="J2092" s="302">
        <v>135300</v>
      </c>
      <c r="K2092" s="302" t="s">
        <v>370</v>
      </c>
      <c r="L2092" s="302">
        <v>9769342</v>
      </c>
      <c r="M2092" s="302" t="s">
        <v>1886</v>
      </c>
      <c r="N2092" s="305">
        <v>13332</v>
      </c>
      <c r="O2092" s="305">
        <v>13332</v>
      </c>
      <c r="P2092" s="302" t="s">
        <v>1052</v>
      </c>
    </row>
    <row r="2093" spans="1:16">
      <c r="A2093" s="303">
        <v>0</v>
      </c>
      <c r="B2093" s="303">
        <v>0</v>
      </c>
      <c r="C2093" s="303">
        <v>0</v>
      </c>
      <c r="D2093" s="304">
        <f t="shared" si="32"/>
        <v>0</v>
      </c>
      <c r="E2093" s="305">
        <v>45992</v>
      </c>
      <c r="F2093" s="302" t="s">
        <v>69</v>
      </c>
      <c r="G2093" s="302" t="s">
        <v>70</v>
      </c>
      <c r="H2093" s="302" t="s">
        <v>345</v>
      </c>
      <c r="I2093" s="302" t="s">
        <v>345</v>
      </c>
      <c r="J2093" s="302">
        <v>135300</v>
      </c>
      <c r="K2093" s="302" t="s">
        <v>370</v>
      </c>
      <c r="L2093" s="302">
        <v>9724096</v>
      </c>
      <c r="M2093" s="302" t="s">
        <v>1886</v>
      </c>
      <c r="N2093" s="305">
        <v>13332</v>
      </c>
      <c r="O2093" s="305">
        <v>13332</v>
      </c>
      <c r="P2093" s="302" t="s">
        <v>1062</v>
      </c>
    </row>
    <row r="2094" spans="1:16">
      <c r="A2094" s="303">
        <v>310</v>
      </c>
      <c r="B2094" s="303">
        <v>154.97999999999999</v>
      </c>
      <c r="C2094" s="303">
        <v>177.4185375312</v>
      </c>
      <c r="D2094" s="304">
        <f t="shared" si="32"/>
        <v>-22.438537531200012</v>
      </c>
      <c r="E2094" s="305">
        <v>45992</v>
      </c>
      <c r="F2094" s="302" t="s">
        <v>69</v>
      </c>
      <c r="G2094" s="302" t="s">
        <v>70</v>
      </c>
      <c r="H2094" s="302" t="s">
        <v>345</v>
      </c>
      <c r="I2094" s="302" t="s">
        <v>345</v>
      </c>
      <c r="J2094" s="302">
        <v>135300</v>
      </c>
      <c r="K2094" s="302" t="s">
        <v>371</v>
      </c>
      <c r="L2094" s="302">
        <v>9769124</v>
      </c>
      <c r="M2094" s="302" t="s">
        <v>1521</v>
      </c>
      <c r="N2094" s="305">
        <v>24289</v>
      </c>
      <c r="O2094" s="305">
        <v>24289</v>
      </c>
      <c r="P2094" s="302" t="s">
        <v>1052</v>
      </c>
    </row>
    <row r="2095" spans="1:16">
      <c r="A2095" s="303">
        <v>0</v>
      </c>
      <c r="B2095" s="303">
        <v>0</v>
      </c>
      <c r="C2095" s="303">
        <v>0</v>
      </c>
      <c r="D2095" s="304">
        <f t="shared" si="32"/>
        <v>0</v>
      </c>
      <c r="E2095" s="305">
        <v>45992</v>
      </c>
      <c r="F2095" s="302" t="s">
        <v>69</v>
      </c>
      <c r="G2095" s="302" t="s">
        <v>70</v>
      </c>
      <c r="H2095" s="302" t="s">
        <v>345</v>
      </c>
      <c r="I2095" s="302" t="s">
        <v>345</v>
      </c>
      <c r="J2095" s="302">
        <v>135300</v>
      </c>
      <c r="K2095" s="302" t="s">
        <v>371</v>
      </c>
      <c r="L2095" s="302">
        <v>9973686</v>
      </c>
      <c r="M2095" s="302" t="s">
        <v>1521</v>
      </c>
      <c r="N2095" s="305">
        <v>24289</v>
      </c>
      <c r="O2095" s="305">
        <v>24289</v>
      </c>
      <c r="P2095" s="302" t="s">
        <v>1062</v>
      </c>
    </row>
    <row r="2096" spans="1:16">
      <c r="A2096" s="303">
        <v>0</v>
      </c>
      <c r="B2096" s="303">
        <v>0</v>
      </c>
      <c r="C2096" s="303">
        <v>0</v>
      </c>
      <c r="D2096" s="304">
        <f t="shared" si="32"/>
        <v>0</v>
      </c>
      <c r="E2096" s="305">
        <v>45992</v>
      </c>
      <c r="F2096" s="302" t="s">
        <v>69</v>
      </c>
      <c r="G2096" s="302" t="s">
        <v>70</v>
      </c>
      <c r="H2096" s="302" t="s">
        <v>345</v>
      </c>
      <c r="I2096" s="302" t="s">
        <v>345</v>
      </c>
      <c r="J2096" s="302">
        <v>135300</v>
      </c>
      <c r="K2096" s="302" t="s">
        <v>371</v>
      </c>
      <c r="L2096" s="302">
        <v>9973687</v>
      </c>
      <c r="M2096" s="302" t="s">
        <v>1521</v>
      </c>
      <c r="N2096" s="305">
        <v>13332</v>
      </c>
      <c r="O2096" s="305">
        <v>13332</v>
      </c>
      <c r="P2096" s="302" t="s">
        <v>1062</v>
      </c>
    </row>
    <row r="2097" spans="1:16">
      <c r="A2097" s="303">
        <v>4860</v>
      </c>
      <c r="B2097" s="303">
        <v>1468.05</v>
      </c>
      <c r="C2097" s="303">
        <v>1762.8376403489999</v>
      </c>
      <c r="D2097" s="304">
        <f t="shared" si="32"/>
        <v>-294.78764034899996</v>
      </c>
      <c r="E2097" s="305">
        <v>45992</v>
      </c>
      <c r="F2097" s="302" t="s">
        <v>69</v>
      </c>
      <c r="G2097" s="302" t="s">
        <v>70</v>
      </c>
      <c r="H2097" s="302" t="s">
        <v>345</v>
      </c>
      <c r="I2097" s="302" t="s">
        <v>345</v>
      </c>
      <c r="J2097" s="302">
        <v>135300</v>
      </c>
      <c r="K2097" s="302" t="s">
        <v>371</v>
      </c>
      <c r="L2097" s="302">
        <v>9769123</v>
      </c>
      <c r="M2097" s="302" t="s">
        <v>1521</v>
      </c>
      <c r="N2097" s="305">
        <v>13332</v>
      </c>
      <c r="O2097" s="305">
        <v>13332</v>
      </c>
      <c r="P2097" s="302" t="s">
        <v>1052</v>
      </c>
    </row>
    <row r="2098" spans="1:16">
      <c r="A2098" s="303">
        <v>1</v>
      </c>
      <c r="B2098" s="303">
        <v>596025.69000000006</v>
      </c>
      <c r="C2098" s="303">
        <v>131877.07330789682</v>
      </c>
      <c r="D2098" s="304">
        <f t="shared" si="32"/>
        <v>464148.61669210321</v>
      </c>
      <c r="E2098" s="305">
        <v>45992</v>
      </c>
      <c r="F2098" s="302" t="s">
        <v>69</v>
      </c>
      <c r="G2098" s="302" t="s">
        <v>70</v>
      </c>
      <c r="H2098" s="302" t="s">
        <v>345</v>
      </c>
      <c r="I2098" s="302" t="s">
        <v>345</v>
      </c>
      <c r="J2098" s="302">
        <v>135300</v>
      </c>
      <c r="K2098" s="302" t="s">
        <v>153</v>
      </c>
      <c r="L2098" s="302">
        <v>14981654</v>
      </c>
      <c r="M2098" s="302" t="s">
        <v>1888</v>
      </c>
      <c r="N2098" s="305">
        <v>41969</v>
      </c>
      <c r="O2098" s="305">
        <v>41974</v>
      </c>
      <c r="P2098" s="302" t="s">
        <v>1853</v>
      </c>
    </row>
    <row r="2099" spans="1:16">
      <c r="A2099" s="303">
        <v>1</v>
      </c>
      <c r="B2099" s="303">
        <v>55776.76</v>
      </c>
      <c r="C2099" s="303">
        <v>12341.2060768672</v>
      </c>
      <c r="D2099" s="304">
        <f t="shared" si="32"/>
        <v>43435.5539231328</v>
      </c>
      <c r="E2099" s="305">
        <v>45992</v>
      </c>
      <c r="F2099" s="302" t="s">
        <v>69</v>
      </c>
      <c r="G2099" s="302" t="s">
        <v>70</v>
      </c>
      <c r="H2099" s="302" t="s">
        <v>345</v>
      </c>
      <c r="I2099" s="302" t="s">
        <v>345</v>
      </c>
      <c r="J2099" s="302">
        <v>135300</v>
      </c>
      <c r="K2099" s="302" t="s">
        <v>153</v>
      </c>
      <c r="L2099" s="302">
        <v>13160271</v>
      </c>
      <c r="M2099" s="302" t="s">
        <v>1887</v>
      </c>
      <c r="N2099" s="305">
        <v>41977</v>
      </c>
      <c r="O2099" s="305">
        <v>41974</v>
      </c>
      <c r="P2099" s="302" t="s">
        <v>1858</v>
      </c>
    </row>
    <row r="2100" spans="1:16">
      <c r="A2100" s="303">
        <v>0</v>
      </c>
      <c r="B2100" s="303">
        <v>0</v>
      </c>
      <c r="C2100" s="303">
        <v>0</v>
      </c>
      <c r="D2100" s="304">
        <f t="shared" si="32"/>
        <v>0</v>
      </c>
      <c r="E2100" s="305">
        <v>45992</v>
      </c>
      <c r="F2100" s="302" t="s">
        <v>69</v>
      </c>
      <c r="G2100" s="302" t="s">
        <v>70</v>
      </c>
      <c r="H2100" s="302" t="s">
        <v>345</v>
      </c>
      <c r="I2100" s="302" t="s">
        <v>345</v>
      </c>
      <c r="J2100" s="302">
        <v>135300</v>
      </c>
      <c r="K2100" s="302" t="s">
        <v>372</v>
      </c>
      <c r="L2100" s="302">
        <v>9973703</v>
      </c>
      <c r="M2100" s="302" t="s">
        <v>1889</v>
      </c>
      <c r="N2100" s="305">
        <v>19906</v>
      </c>
      <c r="O2100" s="305">
        <v>19906</v>
      </c>
      <c r="P2100" s="302" t="s">
        <v>1062</v>
      </c>
    </row>
    <row r="2101" spans="1:16">
      <c r="A2101" s="303">
        <v>0</v>
      </c>
      <c r="B2101" s="303">
        <v>0</v>
      </c>
      <c r="C2101" s="303">
        <v>0</v>
      </c>
      <c r="D2101" s="304">
        <f t="shared" si="32"/>
        <v>0</v>
      </c>
      <c r="E2101" s="305">
        <v>45992</v>
      </c>
      <c r="F2101" s="302" t="s">
        <v>69</v>
      </c>
      <c r="G2101" s="302" t="s">
        <v>70</v>
      </c>
      <c r="H2101" s="302" t="s">
        <v>345</v>
      </c>
      <c r="I2101" s="302" t="s">
        <v>345</v>
      </c>
      <c r="J2101" s="302">
        <v>135300</v>
      </c>
      <c r="K2101" s="302" t="s">
        <v>372</v>
      </c>
      <c r="L2101" s="302">
        <v>9768378</v>
      </c>
      <c r="M2101" s="302" t="s">
        <v>1889</v>
      </c>
      <c r="N2101" s="305">
        <v>19906</v>
      </c>
      <c r="O2101" s="305">
        <v>19906</v>
      </c>
      <c r="P2101" s="302" t="s">
        <v>1052</v>
      </c>
    </row>
    <row r="2102" spans="1:16">
      <c r="A2102" s="303">
        <v>0</v>
      </c>
      <c r="B2102" s="303">
        <v>0</v>
      </c>
      <c r="C2102" s="303">
        <v>0</v>
      </c>
      <c r="D2102" s="304">
        <f t="shared" si="32"/>
        <v>0</v>
      </c>
      <c r="E2102" s="305">
        <v>45992</v>
      </c>
      <c r="F2102" s="302" t="s">
        <v>69</v>
      </c>
      <c r="G2102" s="302" t="s">
        <v>70</v>
      </c>
      <c r="H2102" s="302" t="s">
        <v>345</v>
      </c>
      <c r="I2102" s="302" t="s">
        <v>345</v>
      </c>
      <c r="J2102" s="302">
        <v>135300</v>
      </c>
      <c r="K2102" s="302" t="s">
        <v>373</v>
      </c>
      <c r="L2102" s="302">
        <v>9768377</v>
      </c>
      <c r="M2102" s="302" t="s">
        <v>1890</v>
      </c>
      <c r="N2102" s="305">
        <v>19541</v>
      </c>
      <c r="O2102" s="305">
        <v>19541</v>
      </c>
      <c r="P2102" s="302" t="s">
        <v>1052</v>
      </c>
    </row>
    <row r="2103" spans="1:16">
      <c r="A2103" s="303">
        <v>0</v>
      </c>
      <c r="B2103" s="303">
        <v>0</v>
      </c>
      <c r="C2103" s="303">
        <v>0</v>
      </c>
      <c r="D2103" s="304">
        <f t="shared" si="32"/>
        <v>0</v>
      </c>
      <c r="E2103" s="305">
        <v>45992</v>
      </c>
      <c r="F2103" s="302" t="s">
        <v>69</v>
      </c>
      <c r="G2103" s="302" t="s">
        <v>70</v>
      </c>
      <c r="H2103" s="302" t="s">
        <v>345</v>
      </c>
      <c r="I2103" s="302" t="s">
        <v>345</v>
      </c>
      <c r="J2103" s="302">
        <v>135300</v>
      </c>
      <c r="K2103" s="302" t="s">
        <v>373</v>
      </c>
      <c r="L2103" s="302">
        <v>9973705</v>
      </c>
      <c r="M2103" s="302" t="s">
        <v>1890</v>
      </c>
      <c r="N2103" s="305">
        <v>19541</v>
      </c>
      <c r="O2103" s="305">
        <v>19541</v>
      </c>
      <c r="P2103" s="302" t="s">
        <v>1062</v>
      </c>
    </row>
    <row r="2104" spans="1:16">
      <c r="A2104" s="303">
        <v>0</v>
      </c>
      <c r="B2104" s="303">
        <v>0</v>
      </c>
      <c r="C2104" s="303">
        <v>0</v>
      </c>
      <c r="D2104" s="304">
        <f t="shared" si="32"/>
        <v>0</v>
      </c>
      <c r="E2104" s="305">
        <v>45992</v>
      </c>
      <c r="F2104" s="302" t="s">
        <v>69</v>
      </c>
      <c r="G2104" s="302" t="s">
        <v>70</v>
      </c>
      <c r="H2104" s="302" t="s">
        <v>345</v>
      </c>
      <c r="I2104" s="302" t="s">
        <v>345</v>
      </c>
      <c r="J2104" s="302">
        <v>135300</v>
      </c>
      <c r="K2104" s="302" t="s">
        <v>374</v>
      </c>
      <c r="L2104" s="302">
        <v>9768373</v>
      </c>
      <c r="M2104" s="302" t="s">
        <v>1891</v>
      </c>
      <c r="N2104" s="305">
        <v>21367</v>
      </c>
      <c r="O2104" s="305">
        <v>21367</v>
      </c>
      <c r="P2104" s="302" t="s">
        <v>1052</v>
      </c>
    </row>
    <row r="2105" spans="1:16">
      <c r="A2105" s="303">
        <v>0</v>
      </c>
      <c r="B2105" s="303">
        <v>0</v>
      </c>
      <c r="C2105" s="303">
        <v>0</v>
      </c>
      <c r="D2105" s="304">
        <f t="shared" si="32"/>
        <v>0</v>
      </c>
      <c r="E2105" s="305">
        <v>45992</v>
      </c>
      <c r="F2105" s="302" t="s">
        <v>69</v>
      </c>
      <c r="G2105" s="302" t="s">
        <v>70</v>
      </c>
      <c r="H2105" s="302" t="s">
        <v>345</v>
      </c>
      <c r="I2105" s="302" t="s">
        <v>345</v>
      </c>
      <c r="J2105" s="302">
        <v>135300</v>
      </c>
      <c r="K2105" s="302" t="s">
        <v>374</v>
      </c>
      <c r="L2105" s="302">
        <v>9973704</v>
      </c>
      <c r="M2105" s="302" t="s">
        <v>1891</v>
      </c>
      <c r="N2105" s="305">
        <v>21367</v>
      </c>
      <c r="O2105" s="305">
        <v>21367</v>
      </c>
      <c r="P2105" s="302" t="s">
        <v>1062</v>
      </c>
    </row>
    <row r="2106" spans="1:16">
      <c r="A2106" s="303">
        <v>0</v>
      </c>
      <c r="B2106" s="303">
        <v>0</v>
      </c>
      <c r="C2106" s="303">
        <v>0</v>
      </c>
      <c r="D2106" s="304">
        <f t="shared" si="32"/>
        <v>0</v>
      </c>
      <c r="E2106" s="305">
        <v>45992</v>
      </c>
      <c r="F2106" s="302" t="s">
        <v>69</v>
      </c>
      <c r="G2106" s="302" t="s">
        <v>70</v>
      </c>
      <c r="H2106" s="302" t="s">
        <v>345</v>
      </c>
      <c r="I2106" s="302" t="s">
        <v>345</v>
      </c>
      <c r="J2106" s="302">
        <v>135300</v>
      </c>
      <c r="K2106" s="302" t="s">
        <v>375</v>
      </c>
      <c r="L2106" s="302">
        <v>9973702</v>
      </c>
      <c r="M2106" s="302" t="s">
        <v>1892</v>
      </c>
      <c r="N2106" s="305">
        <v>21732</v>
      </c>
      <c r="O2106" s="305">
        <v>21732</v>
      </c>
      <c r="P2106" s="302" t="s">
        <v>1062</v>
      </c>
    </row>
    <row r="2107" spans="1:16">
      <c r="A2107" s="303">
        <v>0</v>
      </c>
      <c r="B2107" s="303">
        <v>0</v>
      </c>
      <c r="C2107" s="303">
        <v>0</v>
      </c>
      <c r="D2107" s="304">
        <f t="shared" si="32"/>
        <v>0</v>
      </c>
      <c r="E2107" s="305">
        <v>45992</v>
      </c>
      <c r="F2107" s="302" t="s">
        <v>69</v>
      </c>
      <c r="G2107" s="302" t="s">
        <v>70</v>
      </c>
      <c r="H2107" s="302" t="s">
        <v>345</v>
      </c>
      <c r="I2107" s="302" t="s">
        <v>345</v>
      </c>
      <c r="J2107" s="302">
        <v>135300</v>
      </c>
      <c r="K2107" s="302" t="s">
        <v>375</v>
      </c>
      <c r="L2107" s="302">
        <v>9768375</v>
      </c>
      <c r="M2107" s="302" t="s">
        <v>1892</v>
      </c>
      <c r="N2107" s="305">
        <v>21732</v>
      </c>
      <c r="O2107" s="305">
        <v>21732</v>
      </c>
      <c r="P2107" s="302" t="s">
        <v>1052</v>
      </c>
    </row>
    <row r="2108" spans="1:16">
      <c r="A2108" s="303">
        <v>1</v>
      </c>
      <c r="B2108" s="303">
        <v>597.01</v>
      </c>
      <c r="C2108" s="303">
        <v>338.8520462386</v>
      </c>
      <c r="D2108" s="304">
        <f t="shared" si="32"/>
        <v>258.15795376139999</v>
      </c>
      <c r="E2108" s="305">
        <v>45992</v>
      </c>
      <c r="F2108" s="302" t="s">
        <v>69</v>
      </c>
      <c r="G2108" s="302" t="s">
        <v>70</v>
      </c>
      <c r="H2108" s="302" t="s">
        <v>345</v>
      </c>
      <c r="I2108" s="302" t="s">
        <v>345</v>
      </c>
      <c r="J2108" s="302">
        <v>135300</v>
      </c>
      <c r="K2108" s="302" t="s">
        <v>376</v>
      </c>
      <c r="L2108" s="302">
        <v>9769339</v>
      </c>
      <c r="M2108" s="302" t="s">
        <v>1893</v>
      </c>
      <c r="N2108" s="305">
        <v>35247</v>
      </c>
      <c r="O2108" s="305">
        <v>35247</v>
      </c>
      <c r="P2108" s="302" t="s">
        <v>1052</v>
      </c>
    </row>
    <row r="2109" spans="1:16">
      <c r="A2109" s="303">
        <v>0</v>
      </c>
      <c r="B2109" s="303">
        <v>0</v>
      </c>
      <c r="C2109" s="303">
        <v>0</v>
      </c>
      <c r="D2109" s="304">
        <f t="shared" si="32"/>
        <v>0</v>
      </c>
      <c r="E2109" s="305">
        <v>45992</v>
      </c>
      <c r="F2109" s="302" t="s">
        <v>69</v>
      </c>
      <c r="G2109" s="302" t="s">
        <v>70</v>
      </c>
      <c r="H2109" s="302" t="s">
        <v>345</v>
      </c>
      <c r="I2109" s="302" t="s">
        <v>345</v>
      </c>
      <c r="J2109" s="302">
        <v>135300</v>
      </c>
      <c r="K2109" s="302" t="s">
        <v>376</v>
      </c>
      <c r="L2109" s="302">
        <v>9861263</v>
      </c>
      <c r="M2109" s="302" t="s">
        <v>1893</v>
      </c>
      <c r="N2109" s="305">
        <v>35247</v>
      </c>
      <c r="O2109" s="305">
        <v>35247</v>
      </c>
      <c r="P2109" s="302" t="s">
        <v>1062</v>
      </c>
    </row>
    <row r="2110" spans="1:16">
      <c r="A2110" s="303">
        <v>0</v>
      </c>
      <c r="B2110" s="303">
        <v>0</v>
      </c>
      <c r="C2110" s="303">
        <v>0</v>
      </c>
      <c r="D2110" s="304">
        <f t="shared" si="32"/>
        <v>0</v>
      </c>
      <c r="E2110" s="305">
        <v>45992</v>
      </c>
      <c r="F2110" s="302" t="s">
        <v>69</v>
      </c>
      <c r="G2110" s="302" t="s">
        <v>70</v>
      </c>
      <c r="H2110" s="302" t="s">
        <v>345</v>
      </c>
      <c r="I2110" s="302" t="s">
        <v>345</v>
      </c>
      <c r="J2110" s="302">
        <v>135300</v>
      </c>
      <c r="K2110" s="302" t="s">
        <v>377</v>
      </c>
      <c r="L2110" s="302">
        <v>9862053</v>
      </c>
      <c r="M2110" s="302" t="s">
        <v>1522</v>
      </c>
      <c r="N2110" s="305">
        <v>35612</v>
      </c>
      <c r="O2110" s="305">
        <v>35612</v>
      </c>
      <c r="P2110" s="302" t="s">
        <v>1062</v>
      </c>
    </row>
    <row r="2111" spans="1:16">
      <c r="A2111" s="303">
        <v>2</v>
      </c>
      <c r="B2111" s="303">
        <v>5782.67</v>
      </c>
      <c r="C2111" s="303">
        <v>3282.1385943662003</v>
      </c>
      <c r="D2111" s="304">
        <f t="shared" si="32"/>
        <v>2500.5314056337997</v>
      </c>
      <c r="E2111" s="305">
        <v>45992</v>
      </c>
      <c r="F2111" s="302" t="s">
        <v>69</v>
      </c>
      <c r="G2111" s="302" t="s">
        <v>70</v>
      </c>
      <c r="H2111" s="302" t="s">
        <v>345</v>
      </c>
      <c r="I2111" s="302" t="s">
        <v>345</v>
      </c>
      <c r="J2111" s="302">
        <v>135300</v>
      </c>
      <c r="K2111" s="302" t="s">
        <v>377</v>
      </c>
      <c r="L2111" s="302">
        <v>9769336</v>
      </c>
      <c r="M2111" s="302" t="s">
        <v>1522</v>
      </c>
      <c r="N2111" s="305">
        <v>35247</v>
      </c>
      <c r="O2111" s="305">
        <v>35247</v>
      </c>
      <c r="P2111" s="302" t="s">
        <v>1052</v>
      </c>
    </row>
    <row r="2112" spans="1:16">
      <c r="A2112" s="303">
        <v>1</v>
      </c>
      <c r="B2112" s="303">
        <v>279074.03999999998</v>
      </c>
      <c r="C2112" s="303">
        <v>195983.17720069201</v>
      </c>
      <c r="D2112" s="304">
        <f t="shared" si="32"/>
        <v>83090.862799307972</v>
      </c>
      <c r="E2112" s="305">
        <v>45992</v>
      </c>
      <c r="F2112" s="302" t="s">
        <v>69</v>
      </c>
      <c r="G2112" s="302" t="s">
        <v>70</v>
      </c>
      <c r="H2112" s="302" t="s">
        <v>345</v>
      </c>
      <c r="I2112" s="302" t="s">
        <v>345</v>
      </c>
      <c r="J2112" s="302">
        <v>135300</v>
      </c>
      <c r="K2112" s="302" t="s">
        <v>377</v>
      </c>
      <c r="L2112" s="302">
        <v>9769335</v>
      </c>
      <c r="M2112" s="302" t="s">
        <v>1522</v>
      </c>
      <c r="N2112" s="305">
        <v>32690</v>
      </c>
      <c r="O2112" s="305">
        <v>32690</v>
      </c>
      <c r="P2112" s="302" t="s">
        <v>1052</v>
      </c>
    </row>
    <row r="2113" spans="1:16">
      <c r="A2113" s="303">
        <v>0</v>
      </c>
      <c r="B2113" s="303">
        <v>0</v>
      </c>
      <c r="C2113" s="303">
        <v>0</v>
      </c>
      <c r="D2113" s="304">
        <f t="shared" si="32"/>
        <v>0</v>
      </c>
      <c r="E2113" s="305">
        <v>45992</v>
      </c>
      <c r="F2113" s="302" t="s">
        <v>69</v>
      </c>
      <c r="G2113" s="302" t="s">
        <v>70</v>
      </c>
      <c r="H2113" s="302" t="s">
        <v>345</v>
      </c>
      <c r="I2113" s="302" t="s">
        <v>345</v>
      </c>
      <c r="J2113" s="302">
        <v>135300</v>
      </c>
      <c r="K2113" s="302" t="s">
        <v>377</v>
      </c>
      <c r="L2113" s="302">
        <v>9861051</v>
      </c>
      <c r="M2113" s="302" t="s">
        <v>1522</v>
      </c>
      <c r="N2113" s="305">
        <v>35247</v>
      </c>
      <c r="O2113" s="305">
        <v>35247</v>
      </c>
      <c r="P2113" s="302" t="s">
        <v>1062</v>
      </c>
    </row>
    <row r="2114" spans="1:16">
      <c r="A2114" s="303">
        <v>1</v>
      </c>
      <c r="B2114" s="303">
        <v>1934.8600000000001</v>
      </c>
      <c r="C2114" s="303">
        <v>1060.9646151480001</v>
      </c>
      <c r="D2114" s="304">
        <f t="shared" si="32"/>
        <v>873.89538485200001</v>
      </c>
      <c r="E2114" s="305">
        <v>45992</v>
      </c>
      <c r="F2114" s="302" t="s">
        <v>69</v>
      </c>
      <c r="G2114" s="302" t="s">
        <v>70</v>
      </c>
      <c r="H2114" s="302" t="s">
        <v>345</v>
      </c>
      <c r="I2114" s="302" t="s">
        <v>345</v>
      </c>
      <c r="J2114" s="302">
        <v>135300</v>
      </c>
      <c r="K2114" s="302" t="s">
        <v>377</v>
      </c>
      <c r="L2114" s="302">
        <v>9769337</v>
      </c>
      <c r="M2114" s="302" t="s">
        <v>1522</v>
      </c>
      <c r="N2114" s="305">
        <v>35612</v>
      </c>
      <c r="O2114" s="305">
        <v>35612</v>
      </c>
      <c r="P2114" s="302" t="s">
        <v>1052</v>
      </c>
    </row>
    <row r="2115" spans="1:16">
      <c r="A2115" s="303">
        <v>0</v>
      </c>
      <c r="B2115" s="303">
        <v>0</v>
      </c>
      <c r="C2115" s="303">
        <v>0</v>
      </c>
      <c r="D2115" s="304">
        <f t="shared" ref="D2115:D2178" si="33">+B2115-C2115</f>
        <v>0</v>
      </c>
      <c r="E2115" s="305">
        <v>45992</v>
      </c>
      <c r="F2115" s="302" t="s">
        <v>69</v>
      </c>
      <c r="G2115" s="302" t="s">
        <v>70</v>
      </c>
      <c r="H2115" s="302" t="s">
        <v>345</v>
      </c>
      <c r="I2115" s="302" t="s">
        <v>345</v>
      </c>
      <c r="J2115" s="302">
        <v>135300</v>
      </c>
      <c r="K2115" s="302" t="s">
        <v>377</v>
      </c>
      <c r="L2115" s="302">
        <v>9724101</v>
      </c>
      <c r="M2115" s="302" t="s">
        <v>1522</v>
      </c>
      <c r="N2115" s="305">
        <v>32690</v>
      </c>
      <c r="O2115" s="305">
        <v>32690</v>
      </c>
      <c r="P2115" s="302" t="s">
        <v>1062</v>
      </c>
    </row>
    <row r="2116" spans="1:16">
      <c r="A2116" s="303">
        <v>2</v>
      </c>
      <c r="B2116" s="303">
        <v>59100.56</v>
      </c>
      <c r="C2116" s="303">
        <v>26721.815258234401</v>
      </c>
      <c r="D2116" s="304">
        <f t="shared" si="33"/>
        <v>32378.744741765597</v>
      </c>
      <c r="E2116" s="305">
        <v>45992</v>
      </c>
      <c r="F2116" s="302" t="s">
        <v>69</v>
      </c>
      <c r="G2116" s="302" t="s">
        <v>70</v>
      </c>
      <c r="H2116" s="302" t="s">
        <v>345</v>
      </c>
      <c r="I2116" s="302" t="s">
        <v>345</v>
      </c>
      <c r="J2116" s="302">
        <v>135300</v>
      </c>
      <c r="K2116" s="302" t="s">
        <v>378</v>
      </c>
      <c r="L2116" s="302">
        <v>9817511</v>
      </c>
      <c r="M2116" s="302" t="s">
        <v>1894</v>
      </c>
      <c r="N2116" s="305">
        <v>37469</v>
      </c>
      <c r="O2116" s="305">
        <v>37622</v>
      </c>
      <c r="P2116" s="302" t="s">
        <v>1895</v>
      </c>
    </row>
    <row r="2117" spans="1:16">
      <c r="A2117" s="303">
        <v>9</v>
      </c>
      <c r="B2117" s="303">
        <v>35381.950000000004</v>
      </c>
      <c r="C2117" s="303">
        <v>15997.647592105501</v>
      </c>
      <c r="D2117" s="304">
        <f t="shared" si="33"/>
        <v>19384.302407894502</v>
      </c>
      <c r="E2117" s="305">
        <v>45992</v>
      </c>
      <c r="F2117" s="302" t="s">
        <v>69</v>
      </c>
      <c r="G2117" s="302" t="s">
        <v>70</v>
      </c>
      <c r="H2117" s="302" t="s">
        <v>345</v>
      </c>
      <c r="I2117" s="302" t="s">
        <v>345</v>
      </c>
      <c r="J2117" s="302">
        <v>135300</v>
      </c>
      <c r="K2117" s="302" t="s">
        <v>379</v>
      </c>
      <c r="L2117" s="302">
        <v>9817510</v>
      </c>
      <c r="M2117" s="302" t="s">
        <v>1896</v>
      </c>
      <c r="N2117" s="305">
        <v>37469</v>
      </c>
      <c r="O2117" s="305">
        <v>37622</v>
      </c>
      <c r="P2117" s="302" t="s">
        <v>1895</v>
      </c>
    </row>
    <row r="2118" spans="1:16">
      <c r="A2118" s="303">
        <v>9</v>
      </c>
      <c r="B2118" s="303">
        <v>13676.85</v>
      </c>
      <c r="C2118" s="303">
        <v>6183.8713375064999</v>
      </c>
      <c r="D2118" s="304">
        <f t="shared" si="33"/>
        <v>7492.9786624935005</v>
      </c>
      <c r="E2118" s="305">
        <v>45992</v>
      </c>
      <c r="F2118" s="302" t="s">
        <v>69</v>
      </c>
      <c r="G2118" s="302" t="s">
        <v>70</v>
      </c>
      <c r="H2118" s="302" t="s">
        <v>345</v>
      </c>
      <c r="I2118" s="302" t="s">
        <v>345</v>
      </c>
      <c r="J2118" s="302">
        <v>135300</v>
      </c>
      <c r="K2118" s="302" t="s">
        <v>380</v>
      </c>
      <c r="L2118" s="302">
        <v>9817509</v>
      </c>
      <c r="M2118" s="302" t="s">
        <v>1897</v>
      </c>
      <c r="N2118" s="305">
        <v>37469</v>
      </c>
      <c r="O2118" s="305">
        <v>37622</v>
      </c>
      <c r="P2118" s="302" t="s">
        <v>1895</v>
      </c>
    </row>
    <row r="2119" spans="1:16">
      <c r="A2119" s="303">
        <v>0</v>
      </c>
      <c r="B2119" s="303">
        <v>0</v>
      </c>
      <c r="C2119" s="303">
        <v>0</v>
      </c>
      <c r="D2119" s="304">
        <f t="shared" si="33"/>
        <v>0</v>
      </c>
      <c r="E2119" s="305">
        <v>45992</v>
      </c>
      <c r="F2119" s="302" t="s">
        <v>69</v>
      </c>
      <c r="G2119" s="302" t="s">
        <v>70</v>
      </c>
      <c r="H2119" s="302" t="s">
        <v>345</v>
      </c>
      <c r="I2119" s="302" t="s">
        <v>345</v>
      </c>
      <c r="J2119" s="302">
        <v>135300</v>
      </c>
      <c r="K2119" s="302" t="s">
        <v>84</v>
      </c>
      <c r="L2119" s="302">
        <v>21270131</v>
      </c>
      <c r="M2119" s="302" t="s">
        <v>1904</v>
      </c>
      <c r="N2119" s="305">
        <v>42990</v>
      </c>
      <c r="O2119" s="305">
        <v>43160</v>
      </c>
      <c r="P2119" s="302" t="s">
        <v>1846</v>
      </c>
    </row>
    <row r="2120" spans="1:16">
      <c r="A2120" s="303">
        <v>1</v>
      </c>
      <c r="B2120" s="303">
        <v>0</v>
      </c>
      <c r="C2120" s="303">
        <v>0</v>
      </c>
      <c r="D2120" s="304">
        <f t="shared" si="33"/>
        <v>0</v>
      </c>
      <c r="E2120" s="305">
        <v>45992</v>
      </c>
      <c r="F2120" s="302" t="s">
        <v>69</v>
      </c>
      <c r="G2120" s="302" t="s">
        <v>70</v>
      </c>
      <c r="H2120" s="302" t="s">
        <v>345</v>
      </c>
      <c r="I2120" s="302" t="s">
        <v>345</v>
      </c>
      <c r="J2120" s="302">
        <v>135300</v>
      </c>
      <c r="K2120" s="302" t="s">
        <v>84</v>
      </c>
      <c r="L2120" s="302">
        <v>9819613</v>
      </c>
      <c r="M2120" s="302" t="s">
        <v>1910</v>
      </c>
      <c r="N2120" s="305">
        <v>38540</v>
      </c>
      <c r="O2120" s="305">
        <v>38534</v>
      </c>
      <c r="P2120" s="302" t="s">
        <v>1841</v>
      </c>
    </row>
    <row r="2121" spans="1:16">
      <c r="A2121" s="303">
        <v>0</v>
      </c>
      <c r="B2121" s="303">
        <v>0</v>
      </c>
      <c r="C2121" s="303">
        <v>0</v>
      </c>
      <c r="D2121" s="304">
        <f t="shared" si="33"/>
        <v>0</v>
      </c>
      <c r="E2121" s="305">
        <v>45992</v>
      </c>
      <c r="F2121" s="302" t="s">
        <v>69</v>
      </c>
      <c r="G2121" s="302" t="s">
        <v>70</v>
      </c>
      <c r="H2121" s="302" t="s">
        <v>345</v>
      </c>
      <c r="I2121" s="302" t="s">
        <v>345</v>
      </c>
      <c r="J2121" s="302">
        <v>135300</v>
      </c>
      <c r="K2121" s="302" t="s">
        <v>84</v>
      </c>
      <c r="L2121" s="302">
        <v>9748729</v>
      </c>
      <c r="M2121" s="302" t="s">
        <v>1900</v>
      </c>
      <c r="N2121" s="305">
        <v>38540</v>
      </c>
      <c r="O2121" s="305">
        <v>38991</v>
      </c>
      <c r="P2121" s="302" t="s">
        <v>1901</v>
      </c>
    </row>
    <row r="2122" spans="1:16">
      <c r="A2122" s="303">
        <v>0</v>
      </c>
      <c r="B2122" s="303">
        <v>0</v>
      </c>
      <c r="C2122" s="303">
        <v>0</v>
      </c>
      <c r="D2122" s="304">
        <f t="shared" si="33"/>
        <v>0</v>
      </c>
      <c r="E2122" s="305">
        <v>45992</v>
      </c>
      <c r="F2122" s="302" t="s">
        <v>69</v>
      </c>
      <c r="G2122" s="302" t="s">
        <v>70</v>
      </c>
      <c r="H2122" s="302" t="s">
        <v>345</v>
      </c>
      <c r="I2122" s="302" t="s">
        <v>345</v>
      </c>
      <c r="J2122" s="302">
        <v>135300</v>
      </c>
      <c r="K2122" s="302" t="s">
        <v>84</v>
      </c>
      <c r="L2122" s="302">
        <v>34073878</v>
      </c>
      <c r="M2122" s="302" t="s">
        <v>1823</v>
      </c>
      <c r="N2122" s="305">
        <v>44336</v>
      </c>
      <c r="O2122" s="305">
        <v>44317</v>
      </c>
      <c r="P2122" s="302" t="s">
        <v>1824</v>
      </c>
    </row>
    <row r="2123" spans="1:16">
      <c r="A2123" s="303">
        <v>0</v>
      </c>
      <c r="B2123" s="303">
        <v>0</v>
      </c>
      <c r="C2123" s="303">
        <v>0</v>
      </c>
      <c r="D2123" s="304">
        <f t="shared" si="33"/>
        <v>0</v>
      </c>
      <c r="E2123" s="305">
        <v>45992</v>
      </c>
      <c r="F2123" s="302" t="s">
        <v>69</v>
      </c>
      <c r="G2123" s="302" t="s">
        <v>70</v>
      </c>
      <c r="H2123" s="302" t="s">
        <v>345</v>
      </c>
      <c r="I2123" s="302" t="s">
        <v>345</v>
      </c>
      <c r="J2123" s="302">
        <v>135300</v>
      </c>
      <c r="K2123" s="302" t="s">
        <v>84</v>
      </c>
      <c r="L2123" s="302">
        <v>14696712</v>
      </c>
      <c r="M2123" s="302" t="s">
        <v>1906</v>
      </c>
      <c r="N2123" s="305">
        <v>41969</v>
      </c>
      <c r="O2123" s="305">
        <v>42461</v>
      </c>
      <c r="P2123" s="302" t="s">
        <v>1853</v>
      </c>
    </row>
    <row r="2124" spans="1:16">
      <c r="A2124" s="303">
        <v>0</v>
      </c>
      <c r="B2124" s="303">
        <v>0</v>
      </c>
      <c r="C2124" s="303">
        <v>0</v>
      </c>
      <c r="D2124" s="304">
        <f t="shared" si="33"/>
        <v>0</v>
      </c>
      <c r="E2124" s="305">
        <v>45992</v>
      </c>
      <c r="F2124" s="302" t="s">
        <v>69</v>
      </c>
      <c r="G2124" s="302" t="s">
        <v>70</v>
      </c>
      <c r="H2124" s="302" t="s">
        <v>345</v>
      </c>
      <c r="I2124" s="302" t="s">
        <v>345</v>
      </c>
      <c r="J2124" s="302">
        <v>135300</v>
      </c>
      <c r="K2124" s="302" t="s">
        <v>84</v>
      </c>
      <c r="L2124" s="302">
        <v>28830320</v>
      </c>
      <c r="M2124" s="302" t="s">
        <v>1908</v>
      </c>
      <c r="N2124" s="305">
        <v>43791</v>
      </c>
      <c r="O2124" s="305">
        <v>43831</v>
      </c>
      <c r="P2124" s="302" t="s">
        <v>1847</v>
      </c>
    </row>
    <row r="2125" spans="1:16">
      <c r="A2125" s="303">
        <v>0</v>
      </c>
      <c r="B2125" s="303">
        <v>0</v>
      </c>
      <c r="C2125" s="303">
        <v>0</v>
      </c>
      <c r="D2125" s="304">
        <f t="shared" si="33"/>
        <v>0</v>
      </c>
      <c r="E2125" s="305">
        <v>45992</v>
      </c>
      <c r="F2125" s="302" t="s">
        <v>69</v>
      </c>
      <c r="G2125" s="302" t="s">
        <v>70</v>
      </c>
      <c r="H2125" s="302" t="s">
        <v>345</v>
      </c>
      <c r="I2125" s="302" t="s">
        <v>345</v>
      </c>
      <c r="J2125" s="302">
        <v>135300</v>
      </c>
      <c r="K2125" s="302" t="s">
        <v>84</v>
      </c>
      <c r="L2125" s="302">
        <v>12954303</v>
      </c>
      <c r="M2125" s="302" t="s">
        <v>1906</v>
      </c>
      <c r="N2125" s="305">
        <v>41969</v>
      </c>
      <c r="O2125" s="305">
        <v>41974</v>
      </c>
      <c r="P2125" s="302" t="s">
        <v>1853</v>
      </c>
    </row>
    <row r="2126" spans="1:16">
      <c r="A2126" s="303">
        <v>0</v>
      </c>
      <c r="B2126" s="303">
        <v>0</v>
      </c>
      <c r="C2126" s="303">
        <v>0</v>
      </c>
      <c r="D2126" s="304">
        <f t="shared" si="33"/>
        <v>0</v>
      </c>
      <c r="E2126" s="305">
        <v>45992</v>
      </c>
      <c r="F2126" s="302" t="s">
        <v>69</v>
      </c>
      <c r="G2126" s="302" t="s">
        <v>70</v>
      </c>
      <c r="H2126" s="302" t="s">
        <v>345</v>
      </c>
      <c r="I2126" s="302" t="s">
        <v>345</v>
      </c>
      <c r="J2126" s="302">
        <v>135300</v>
      </c>
      <c r="K2126" s="302" t="s">
        <v>84</v>
      </c>
      <c r="L2126" s="302">
        <v>13207814</v>
      </c>
      <c r="M2126" s="302" t="s">
        <v>1906</v>
      </c>
      <c r="N2126" s="305">
        <v>41969</v>
      </c>
      <c r="O2126" s="305">
        <v>42095</v>
      </c>
      <c r="P2126" s="302" t="s">
        <v>1853</v>
      </c>
    </row>
    <row r="2127" spans="1:16">
      <c r="A2127" s="303">
        <v>0</v>
      </c>
      <c r="B2127" s="303">
        <v>0</v>
      </c>
      <c r="C2127" s="303">
        <v>0</v>
      </c>
      <c r="D2127" s="304">
        <f t="shared" si="33"/>
        <v>0</v>
      </c>
      <c r="E2127" s="305">
        <v>45992</v>
      </c>
      <c r="F2127" s="302" t="s">
        <v>69</v>
      </c>
      <c r="G2127" s="302" t="s">
        <v>70</v>
      </c>
      <c r="H2127" s="302" t="s">
        <v>345</v>
      </c>
      <c r="I2127" s="302" t="s">
        <v>345</v>
      </c>
      <c r="J2127" s="302">
        <v>135300</v>
      </c>
      <c r="K2127" s="302" t="s">
        <v>84</v>
      </c>
      <c r="L2127" s="302">
        <v>11007898</v>
      </c>
      <c r="M2127" s="302" t="s">
        <v>1911</v>
      </c>
      <c r="N2127" s="305">
        <v>40763</v>
      </c>
      <c r="O2127" s="305">
        <v>40756</v>
      </c>
      <c r="P2127" s="302" t="s">
        <v>1844</v>
      </c>
    </row>
    <row r="2128" spans="1:16">
      <c r="A2128" s="303">
        <v>0</v>
      </c>
      <c r="B2128" s="303">
        <v>0</v>
      </c>
      <c r="C2128" s="303">
        <v>0</v>
      </c>
      <c r="D2128" s="304">
        <f t="shared" si="33"/>
        <v>0</v>
      </c>
      <c r="E2128" s="305">
        <v>45992</v>
      </c>
      <c r="F2128" s="302" t="s">
        <v>69</v>
      </c>
      <c r="G2128" s="302" t="s">
        <v>70</v>
      </c>
      <c r="H2128" s="302" t="s">
        <v>345</v>
      </c>
      <c r="I2128" s="302" t="s">
        <v>345</v>
      </c>
      <c r="J2128" s="302">
        <v>135300</v>
      </c>
      <c r="K2128" s="302" t="s">
        <v>84</v>
      </c>
      <c r="L2128" s="302">
        <v>33035677</v>
      </c>
      <c r="M2128" s="302" t="s">
        <v>1909</v>
      </c>
      <c r="N2128" s="305">
        <v>44175</v>
      </c>
      <c r="O2128" s="305">
        <v>44287</v>
      </c>
      <c r="P2128" s="302" t="s">
        <v>1849</v>
      </c>
    </row>
    <row r="2129" spans="1:16">
      <c r="A2129" s="303">
        <v>0</v>
      </c>
      <c r="B2129" s="303">
        <v>0</v>
      </c>
      <c r="C2129" s="303">
        <v>0</v>
      </c>
      <c r="D2129" s="304">
        <f t="shared" si="33"/>
        <v>0</v>
      </c>
      <c r="E2129" s="305">
        <v>45992</v>
      </c>
      <c r="F2129" s="302" t="s">
        <v>69</v>
      </c>
      <c r="G2129" s="302" t="s">
        <v>70</v>
      </c>
      <c r="H2129" s="302" t="s">
        <v>345</v>
      </c>
      <c r="I2129" s="302" t="s">
        <v>345</v>
      </c>
      <c r="J2129" s="302">
        <v>135300</v>
      </c>
      <c r="K2129" s="302" t="s">
        <v>84</v>
      </c>
      <c r="L2129" s="302">
        <v>32855207</v>
      </c>
      <c r="M2129" s="302" t="s">
        <v>1909</v>
      </c>
      <c r="N2129" s="305">
        <v>44175</v>
      </c>
      <c r="O2129" s="305">
        <v>44256</v>
      </c>
      <c r="P2129" s="302" t="s">
        <v>1849</v>
      </c>
    </row>
    <row r="2130" spans="1:16">
      <c r="A2130" s="303">
        <v>0</v>
      </c>
      <c r="B2130" s="303">
        <v>0</v>
      </c>
      <c r="C2130" s="303">
        <v>0</v>
      </c>
      <c r="D2130" s="304">
        <f t="shared" si="33"/>
        <v>0</v>
      </c>
      <c r="E2130" s="305">
        <v>45992</v>
      </c>
      <c r="F2130" s="302" t="s">
        <v>69</v>
      </c>
      <c r="G2130" s="302" t="s">
        <v>70</v>
      </c>
      <c r="H2130" s="302" t="s">
        <v>345</v>
      </c>
      <c r="I2130" s="302" t="s">
        <v>345</v>
      </c>
      <c r="J2130" s="302">
        <v>135300</v>
      </c>
      <c r="K2130" s="302" t="s">
        <v>84</v>
      </c>
      <c r="L2130" s="302">
        <v>34097644</v>
      </c>
      <c r="M2130" s="302" t="s">
        <v>1823</v>
      </c>
      <c r="N2130" s="305">
        <v>44336</v>
      </c>
      <c r="O2130" s="305">
        <v>44501</v>
      </c>
      <c r="P2130" s="302" t="s">
        <v>1824</v>
      </c>
    </row>
    <row r="2131" spans="1:16">
      <c r="A2131" s="303">
        <v>0</v>
      </c>
      <c r="B2131" s="303">
        <v>0</v>
      </c>
      <c r="C2131" s="303">
        <v>0</v>
      </c>
      <c r="D2131" s="304">
        <f t="shared" si="33"/>
        <v>0</v>
      </c>
      <c r="E2131" s="305">
        <v>45992</v>
      </c>
      <c r="F2131" s="302" t="s">
        <v>69</v>
      </c>
      <c r="G2131" s="302" t="s">
        <v>70</v>
      </c>
      <c r="H2131" s="302" t="s">
        <v>345</v>
      </c>
      <c r="I2131" s="302" t="s">
        <v>345</v>
      </c>
      <c r="J2131" s="302">
        <v>135300</v>
      </c>
      <c r="K2131" s="302" t="s">
        <v>84</v>
      </c>
      <c r="L2131" s="302">
        <v>9816088</v>
      </c>
      <c r="M2131" s="302" t="s">
        <v>1907</v>
      </c>
      <c r="N2131" s="305">
        <v>37469</v>
      </c>
      <c r="O2131" s="305">
        <v>37926</v>
      </c>
      <c r="P2131" s="302" t="s">
        <v>1895</v>
      </c>
    </row>
    <row r="2132" spans="1:16">
      <c r="A2132" s="303">
        <v>0</v>
      </c>
      <c r="B2132" s="303">
        <v>0</v>
      </c>
      <c r="C2132" s="303">
        <v>0</v>
      </c>
      <c r="D2132" s="304">
        <f t="shared" si="33"/>
        <v>0</v>
      </c>
      <c r="E2132" s="305">
        <v>45992</v>
      </c>
      <c r="F2132" s="302" t="s">
        <v>69</v>
      </c>
      <c r="G2132" s="302" t="s">
        <v>70</v>
      </c>
      <c r="H2132" s="302" t="s">
        <v>345</v>
      </c>
      <c r="I2132" s="302" t="s">
        <v>345</v>
      </c>
      <c r="J2132" s="302">
        <v>135300</v>
      </c>
      <c r="K2132" s="302" t="s">
        <v>84</v>
      </c>
      <c r="L2132" s="302">
        <v>11848191</v>
      </c>
      <c r="M2132" s="302" t="s">
        <v>1905</v>
      </c>
      <c r="N2132" s="305">
        <v>41260</v>
      </c>
      <c r="O2132" s="305">
        <v>41365</v>
      </c>
      <c r="P2132" s="302" t="s">
        <v>1855</v>
      </c>
    </row>
    <row r="2133" spans="1:16">
      <c r="A2133" s="303">
        <v>0</v>
      </c>
      <c r="B2133" s="303">
        <v>0</v>
      </c>
      <c r="C2133" s="303">
        <v>0</v>
      </c>
      <c r="D2133" s="304">
        <f t="shared" si="33"/>
        <v>0</v>
      </c>
      <c r="E2133" s="305">
        <v>45992</v>
      </c>
      <c r="F2133" s="302" t="s">
        <v>69</v>
      </c>
      <c r="G2133" s="302" t="s">
        <v>70</v>
      </c>
      <c r="H2133" s="302" t="s">
        <v>345</v>
      </c>
      <c r="I2133" s="302" t="s">
        <v>345</v>
      </c>
      <c r="J2133" s="302">
        <v>135300</v>
      </c>
      <c r="K2133" s="302" t="s">
        <v>84</v>
      </c>
      <c r="L2133" s="302">
        <v>34218354</v>
      </c>
      <c r="M2133" s="302" t="s">
        <v>1912</v>
      </c>
      <c r="N2133" s="305">
        <v>44538</v>
      </c>
      <c r="O2133" s="305">
        <v>44531</v>
      </c>
      <c r="P2133" s="302" t="s">
        <v>1830</v>
      </c>
    </row>
    <row r="2134" spans="1:16">
      <c r="A2134" s="303">
        <v>0</v>
      </c>
      <c r="B2134" s="303">
        <v>0</v>
      </c>
      <c r="C2134" s="303">
        <v>0</v>
      </c>
      <c r="D2134" s="304">
        <f t="shared" si="33"/>
        <v>0</v>
      </c>
      <c r="E2134" s="305">
        <v>45992</v>
      </c>
      <c r="F2134" s="302" t="s">
        <v>69</v>
      </c>
      <c r="G2134" s="302" t="s">
        <v>70</v>
      </c>
      <c r="H2134" s="302" t="s">
        <v>345</v>
      </c>
      <c r="I2134" s="302" t="s">
        <v>345</v>
      </c>
      <c r="J2134" s="302">
        <v>135300</v>
      </c>
      <c r="K2134" s="302" t="s">
        <v>84</v>
      </c>
      <c r="L2134" s="302">
        <v>28830373</v>
      </c>
      <c r="M2134" s="302" t="s">
        <v>1902</v>
      </c>
      <c r="N2134" s="305">
        <v>43815</v>
      </c>
      <c r="O2134" s="305">
        <v>43831</v>
      </c>
      <c r="P2134" s="302" t="s">
        <v>1903</v>
      </c>
    </row>
    <row r="2135" spans="1:16">
      <c r="A2135" s="303">
        <v>0</v>
      </c>
      <c r="B2135" s="303">
        <v>0</v>
      </c>
      <c r="C2135" s="303">
        <v>0</v>
      </c>
      <c r="D2135" s="304">
        <f t="shared" si="33"/>
        <v>0</v>
      </c>
      <c r="E2135" s="305">
        <v>45992</v>
      </c>
      <c r="F2135" s="302" t="s">
        <v>69</v>
      </c>
      <c r="G2135" s="302" t="s">
        <v>70</v>
      </c>
      <c r="H2135" s="302" t="s">
        <v>345</v>
      </c>
      <c r="I2135" s="302" t="s">
        <v>345</v>
      </c>
      <c r="J2135" s="302">
        <v>135300</v>
      </c>
      <c r="K2135" s="302" t="s">
        <v>84</v>
      </c>
      <c r="L2135" s="302">
        <v>29646574</v>
      </c>
      <c r="M2135" s="302" t="s">
        <v>1902</v>
      </c>
      <c r="N2135" s="305">
        <v>43815</v>
      </c>
      <c r="O2135" s="305">
        <v>44013</v>
      </c>
      <c r="P2135" s="302" t="s">
        <v>1903</v>
      </c>
    </row>
    <row r="2136" spans="1:16">
      <c r="A2136" s="303">
        <v>0</v>
      </c>
      <c r="B2136" s="303">
        <v>0</v>
      </c>
      <c r="C2136" s="303">
        <v>0</v>
      </c>
      <c r="D2136" s="304">
        <f t="shared" si="33"/>
        <v>0</v>
      </c>
      <c r="E2136" s="305">
        <v>45992</v>
      </c>
      <c r="F2136" s="302" t="s">
        <v>69</v>
      </c>
      <c r="G2136" s="302" t="s">
        <v>70</v>
      </c>
      <c r="H2136" s="302" t="s">
        <v>345</v>
      </c>
      <c r="I2136" s="302" t="s">
        <v>345</v>
      </c>
      <c r="J2136" s="302">
        <v>135300</v>
      </c>
      <c r="K2136" s="302" t="s">
        <v>84</v>
      </c>
      <c r="L2136" s="302">
        <v>28960925</v>
      </c>
      <c r="M2136" s="302" t="s">
        <v>1908</v>
      </c>
      <c r="N2136" s="305">
        <v>43791</v>
      </c>
      <c r="O2136" s="305">
        <v>43862</v>
      </c>
      <c r="P2136" s="302" t="s">
        <v>1847</v>
      </c>
    </row>
    <row r="2137" spans="1:16">
      <c r="A2137" s="303">
        <v>0</v>
      </c>
      <c r="B2137" s="303">
        <v>0</v>
      </c>
      <c r="C2137" s="303">
        <v>0</v>
      </c>
      <c r="D2137" s="304">
        <f t="shared" si="33"/>
        <v>0</v>
      </c>
      <c r="E2137" s="305">
        <v>45992</v>
      </c>
      <c r="F2137" s="302" t="s">
        <v>69</v>
      </c>
      <c r="G2137" s="302" t="s">
        <v>70</v>
      </c>
      <c r="H2137" s="302" t="s">
        <v>345</v>
      </c>
      <c r="I2137" s="302" t="s">
        <v>345</v>
      </c>
      <c r="J2137" s="302">
        <v>135300</v>
      </c>
      <c r="K2137" s="302" t="s">
        <v>84</v>
      </c>
      <c r="L2137" s="302">
        <v>9871424</v>
      </c>
      <c r="M2137" s="302" t="s">
        <v>1898</v>
      </c>
      <c r="N2137" s="305">
        <v>36143</v>
      </c>
      <c r="O2137" s="305">
        <v>36130</v>
      </c>
      <c r="P2137" s="302" t="s">
        <v>1899</v>
      </c>
    </row>
    <row r="2138" spans="1:16">
      <c r="A2138" s="303">
        <v>0</v>
      </c>
      <c r="B2138" s="303">
        <v>0</v>
      </c>
      <c r="C2138" s="303">
        <v>0</v>
      </c>
      <c r="D2138" s="304">
        <f t="shared" si="33"/>
        <v>0</v>
      </c>
      <c r="E2138" s="305">
        <v>45992</v>
      </c>
      <c r="F2138" s="302" t="s">
        <v>69</v>
      </c>
      <c r="G2138" s="302" t="s">
        <v>70</v>
      </c>
      <c r="H2138" s="302" t="s">
        <v>345</v>
      </c>
      <c r="I2138" s="302" t="s">
        <v>345</v>
      </c>
      <c r="J2138" s="302">
        <v>135300</v>
      </c>
      <c r="K2138" s="302" t="s">
        <v>84</v>
      </c>
      <c r="L2138" s="302">
        <v>28413210</v>
      </c>
      <c r="M2138" s="302" t="s">
        <v>1902</v>
      </c>
      <c r="N2138" s="305">
        <v>43815</v>
      </c>
      <c r="O2138" s="305">
        <v>43800</v>
      </c>
      <c r="P2138" s="302" t="s">
        <v>1903</v>
      </c>
    </row>
    <row r="2139" spans="1:16">
      <c r="A2139" s="303">
        <v>0</v>
      </c>
      <c r="B2139" s="303">
        <v>0</v>
      </c>
      <c r="C2139" s="303">
        <v>0</v>
      </c>
      <c r="D2139" s="304">
        <f t="shared" si="33"/>
        <v>0</v>
      </c>
      <c r="E2139" s="305">
        <v>45992</v>
      </c>
      <c r="F2139" s="302" t="s">
        <v>69</v>
      </c>
      <c r="G2139" s="302" t="s">
        <v>70</v>
      </c>
      <c r="H2139" s="302" t="s">
        <v>345</v>
      </c>
      <c r="I2139" s="302" t="s">
        <v>345</v>
      </c>
      <c r="J2139" s="302">
        <v>135300</v>
      </c>
      <c r="K2139" s="302" t="s">
        <v>84</v>
      </c>
      <c r="L2139" s="302">
        <v>34823005</v>
      </c>
      <c r="M2139" s="302" t="s">
        <v>1912</v>
      </c>
      <c r="N2139" s="305">
        <v>44538</v>
      </c>
      <c r="O2139" s="305">
        <v>44562</v>
      </c>
      <c r="P2139" s="302" t="s">
        <v>1830</v>
      </c>
    </row>
    <row r="2140" spans="1:16">
      <c r="A2140" s="303">
        <v>0</v>
      </c>
      <c r="B2140" s="303">
        <v>0</v>
      </c>
      <c r="C2140" s="303">
        <v>0</v>
      </c>
      <c r="D2140" s="304">
        <f t="shared" si="33"/>
        <v>0</v>
      </c>
      <c r="E2140" s="305">
        <v>45992</v>
      </c>
      <c r="F2140" s="302" t="s">
        <v>69</v>
      </c>
      <c r="G2140" s="302" t="s">
        <v>70</v>
      </c>
      <c r="H2140" s="302" t="s">
        <v>345</v>
      </c>
      <c r="I2140" s="302" t="s">
        <v>345</v>
      </c>
      <c r="J2140" s="302">
        <v>135300</v>
      </c>
      <c r="K2140" s="302" t="s">
        <v>84</v>
      </c>
      <c r="L2140" s="302">
        <v>11766930</v>
      </c>
      <c r="M2140" s="302" t="s">
        <v>1905</v>
      </c>
      <c r="N2140" s="305">
        <v>41260</v>
      </c>
      <c r="O2140" s="305">
        <v>41275</v>
      </c>
      <c r="P2140" s="302" t="s">
        <v>1855</v>
      </c>
    </row>
    <row r="2141" spans="1:16">
      <c r="A2141" s="303">
        <v>0</v>
      </c>
      <c r="B2141" s="303">
        <v>0</v>
      </c>
      <c r="C2141" s="303">
        <v>0</v>
      </c>
      <c r="D2141" s="304">
        <f t="shared" si="33"/>
        <v>0</v>
      </c>
      <c r="E2141" s="305">
        <v>45992</v>
      </c>
      <c r="F2141" s="302" t="s">
        <v>69</v>
      </c>
      <c r="G2141" s="302" t="s">
        <v>70</v>
      </c>
      <c r="H2141" s="302" t="s">
        <v>345</v>
      </c>
      <c r="I2141" s="302" t="s">
        <v>345</v>
      </c>
      <c r="J2141" s="302">
        <v>135300</v>
      </c>
      <c r="K2141" s="302" t="s">
        <v>84</v>
      </c>
      <c r="L2141" s="302">
        <v>29101033</v>
      </c>
      <c r="M2141" s="302" t="s">
        <v>1908</v>
      </c>
      <c r="N2141" s="305">
        <v>43791</v>
      </c>
      <c r="O2141" s="305">
        <v>43891</v>
      </c>
      <c r="P2141" s="302" t="s">
        <v>1847</v>
      </c>
    </row>
    <row r="2142" spans="1:16">
      <c r="A2142" s="303">
        <v>0</v>
      </c>
      <c r="B2142" s="303">
        <v>0</v>
      </c>
      <c r="C2142" s="303">
        <v>0</v>
      </c>
      <c r="D2142" s="304">
        <f t="shared" si="33"/>
        <v>0</v>
      </c>
      <c r="E2142" s="305">
        <v>45992</v>
      </c>
      <c r="F2142" s="302" t="s">
        <v>69</v>
      </c>
      <c r="G2142" s="302" t="s">
        <v>70</v>
      </c>
      <c r="H2142" s="302" t="s">
        <v>345</v>
      </c>
      <c r="I2142" s="302" t="s">
        <v>345</v>
      </c>
      <c r="J2142" s="302">
        <v>135300</v>
      </c>
      <c r="K2142" s="302" t="s">
        <v>84</v>
      </c>
      <c r="L2142" s="302">
        <v>12954300</v>
      </c>
      <c r="M2142" s="302" t="s">
        <v>1913</v>
      </c>
      <c r="N2142" s="305">
        <v>41977</v>
      </c>
      <c r="O2142" s="305">
        <v>41974</v>
      </c>
      <c r="P2142" s="302" t="s">
        <v>1858</v>
      </c>
    </row>
    <row r="2143" spans="1:16">
      <c r="A2143" s="303">
        <v>0</v>
      </c>
      <c r="B2143" s="303">
        <v>0</v>
      </c>
      <c r="C2143" s="303">
        <v>0</v>
      </c>
      <c r="D2143" s="304">
        <f t="shared" si="33"/>
        <v>0</v>
      </c>
      <c r="E2143" s="305">
        <v>45992</v>
      </c>
      <c r="F2143" s="302" t="s">
        <v>69</v>
      </c>
      <c r="G2143" s="302" t="s">
        <v>70</v>
      </c>
      <c r="H2143" s="302" t="s">
        <v>345</v>
      </c>
      <c r="I2143" s="302" t="s">
        <v>345</v>
      </c>
      <c r="J2143" s="302">
        <v>135300</v>
      </c>
      <c r="K2143" s="302" t="s">
        <v>84</v>
      </c>
      <c r="L2143" s="302">
        <v>9876572</v>
      </c>
      <c r="M2143" s="302" t="s">
        <v>1898</v>
      </c>
      <c r="N2143" s="305">
        <v>36143</v>
      </c>
      <c r="O2143" s="305">
        <v>36220</v>
      </c>
      <c r="P2143" s="302" t="s">
        <v>1899</v>
      </c>
    </row>
    <row r="2144" spans="1:16">
      <c r="A2144" s="303">
        <v>0</v>
      </c>
      <c r="B2144" s="303">
        <v>0</v>
      </c>
      <c r="C2144" s="303">
        <v>0</v>
      </c>
      <c r="D2144" s="304">
        <f t="shared" si="33"/>
        <v>0</v>
      </c>
      <c r="E2144" s="305">
        <v>45992</v>
      </c>
      <c r="F2144" s="302" t="s">
        <v>69</v>
      </c>
      <c r="G2144" s="302" t="s">
        <v>70</v>
      </c>
      <c r="H2144" s="302" t="s">
        <v>345</v>
      </c>
      <c r="I2144" s="302" t="s">
        <v>345</v>
      </c>
      <c r="J2144" s="302">
        <v>135300</v>
      </c>
      <c r="K2144" s="302" t="s">
        <v>84</v>
      </c>
      <c r="L2144" s="302">
        <v>28226006</v>
      </c>
      <c r="M2144" s="302" t="s">
        <v>1908</v>
      </c>
      <c r="N2144" s="305">
        <v>43061</v>
      </c>
      <c r="O2144" s="305">
        <v>43770</v>
      </c>
      <c r="P2144" s="302" t="s">
        <v>1847</v>
      </c>
    </row>
    <row r="2145" spans="1:16">
      <c r="A2145" s="303">
        <v>0</v>
      </c>
      <c r="B2145" s="303">
        <v>0</v>
      </c>
      <c r="C2145" s="303">
        <v>0</v>
      </c>
      <c r="D2145" s="304">
        <f t="shared" si="33"/>
        <v>0</v>
      </c>
      <c r="E2145" s="305">
        <v>45992</v>
      </c>
      <c r="F2145" s="302" t="s">
        <v>69</v>
      </c>
      <c r="G2145" s="302" t="s">
        <v>70</v>
      </c>
      <c r="H2145" s="302" t="s">
        <v>345</v>
      </c>
      <c r="I2145" s="302" t="s">
        <v>345</v>
      </c>
      <c r="J2145" s="302">
        <v>135300</v>
      </c>
      <c r="K2145" s="302" t="s">
        <v>84</v>
      </c>
      <c r="L2145" s="302">
        <v>9995430</v>
      </c>
      <c r="M2145" s="302" t="s">
        <v>1900</v>
      </c>
      <c r="N2145" s="305">
        <v>38540</v>
      </c>
      <c r="O2145" s="305">
        <v>38657</v>
      </c>
      <c r="P2145" s="302" t="s">
        <v>1901</v>
      </c>
    </row>
    <row r="2146" spans="1:16">
      <c r="A2146" s="303">
        <v>0</v>
      </c>
      <c r="B2146" s="303">
        <v>0</v>
      </c>
      <c r="C2146" s="303">
        <v>0</v>
      </c>
      <c r="D2146" s="304">
        <f t="shared" si="33"/>
        <v>0</v>
      </c>
      <c r="E2146" s="305">
        <v>45992</v>
      </c>
      <c r="F2146" s="302" t="s">
        <v>69</v>
      </c>
      <c r="G2146" s="302" t="s">
        <v>70</v>
      </c>
      <c r="H2146" s="302" t="s">
        <v>345</v>
      </c>
      <c r="I2146" s="302" t="s">
        <v>345</v>
      </c>
      <c r="J2146" s="302">
        <v>135300</v>
      </c>
      <c r="K2146" s="302" t="s">
        <v>84</v>
      </c>
      <c r="L2146" s="302">
        <v>30577523</v>
      </c>
      <c r="M2146" s="302" t="s">
        <v>1909</v>
      </c>
      <c r="N2146" s="305">
        <v>44175</v>
      </c>
      <c r="O2146" s="305">
        <v>44166</v>
      </c>
      <c r="P2146" s="302" t="s">
        <v>1849</v>
      </c>
    </row>
    <row r="2147" spans="1:16">
      <c r="A2147" s="303">
        <v>0</v>
      </c>
      <c r="B2147" s="303">
        <v>0</v>
      </c>
      <c r="C2147" s="303">
        <v>0</v>
      </c>
      <c r="D2147" s="304">
        <f t="shared" si="33"/>
        <v>0</v>
      </c>
      <c r="E2147" s="305">
        <v>45992</v>
      </c>
      <c r="F2147" s="302" t="s">
        <v>69</v>
      </c>
      <c r="G2147" s="302" t="s">
        <v>70</v>
      </c>
      <c r="H2147" s="302" t="s">
        <v>345</v>
      </c>
      <c r="I2147" s="302" t="s">
        <v>345</v>
      </c>
      <c r="J2147" s="302">
        <v>135300</v>
      </c>
      <c r="K2147" s="302" t="s">
        <v>154</v>
      </c>
      <c r="L2147" s="302">
        <v>9769330</v>
      </c>
      <c r="M2147" s="302" t="s">
        <v>1914</v>
      </c>
      <c r="N2147" s="305">
        <v>14062</v>
      </c>
      <c r="O2147" s="305">
        <v>14062</v>
      </c>
      <c r="P2147" s="302" t="s">
        <v>1052</v>
      </c>
    </row>
    <row r="2148" spans="1:16">
      <c r="A2148" s="303">
        <v>0</v>
      </c>
      <c r="B2148" s="303">
        <v>0</v>
      </c>
      <c r="C2148" s="303">
        <v>0</v>
      </c>
      <c r="D2148" s="304">
        <f t="shared" si="33"/>
        <v>0</v>
      </c>
      <c r="E2148" s="305">
        <v>45992</v>
      </c>
      <c r="F2148" s="302" t="s">
        <v>69</v>
      </c>
      <c r="G2148" s="302" t="s">
        <v>70</v>
      </c>
      <c r="H2148" s="302" t="s">
        <v>345</v>
      </c>
      <c r="I2148" s="302" t="s">
        <v>345</v>
      </c>
      <c r="J2148" s="302">
        <v>135300</v>
      </c>
      <c r="K2148" s="302" t="s">
        <v>154</v>
      </c>
      <c r="L2148" s="302">
        <v>9973763</v>
      </c>
      <c r="M2148" s="302" t="s">
        <v>1509</v>
      </c>
      <c r="N2148" s="305">
        <v>32690</v>
      </c>
      <c r="O2148" s="305">
        <v>32690</v>
      </c>
      <c r="P2148" s="302" t="s">
        <v>1062</v>
      </c>
    </row>
    <row r="2149" spans="1:16">
      <c r="A2149" s="303">
        <v>0</v>
      </c>
      <c r="B2149" s="303">
        <v>0</v>
      </c>
      <c r="C2149" s="303">
        <v>0</v>
      </c>
      <c r="D2149" s="304">
        <f t="shared" si="33"/>
        <v>0</v>
      </c>
      <c r="E2149" s="305">
        <v>45992</v>
      </c>
      <c r="F2149" s="302" t="s">
        <v>69</v>
      </c>
      <c r="G2149" s="302" t="s">
        <v>70</v>
      </c>
      <c r="H2149" s="302" t="s">
        <v>345</v>
      </c>
      <c r="I2149" s="302" t="s">
        <v>345</v>
      </c>
      <c r="J2149" s="302">
        <v>135300</v>
      </c>
      <c r="K2149" s="302" t="s">
        <v>154</v>
      </c>
      <c r="L2149" s="302">
        <v>9973762</v>
      </c>
      <c r="M2149" s="302" t="s">
        <v>1914</v>
      </c>
      <c r="N2149" s="305">
        <v>13332</v>
      </c>
      <c r="O2149" s="305">
        <v>13332</v>
      </c>
      <c r="P2149" s="302" t="s">
        <v>1062</v>
      </c>
    </row>
    <row r="2150" spans="1:16">
      <c r="A2150" s="303">
        <v>515</v>
      </c>
      <c r="B2150" s="303">
        <v>21797.99</v>
      </c>
      <c r="C2150" s="303">
        <v>15307.906592776999</v>
      </c>
      <c r="D2150" s="304">
        <f t="shared" si="33"/>
        <v>6490.0834072230027</v>
      </c>
      <c r="E2150" s="305">
        <v>45992</v>
      </c>
      <c r="F2150" s="302" t="s">
        <v>69</v>
      </c>
      <c r="G2150" s="302" t="s">
        <v>70</v>
      </c>
      <c r="H2150" s="302" t="s">
        <v>345</v>
      </c>
      <c r="I2150" s="302" t="s">
        <v>345</v>
      </c>
      <c r="J2150" s="302">
        <v>135300</v>
      </c>
      <c r="K2150" s="302" t="s">
        <v>154</v>
      </c>
      <c r="L2150" s="302">
        <v>9769332</v>
      </c>
      <c r="M2150" s="302" t="s">
        <v>1509</v>
      </c>
      <c r="N2150" s="305">
        <v>32690</v>
      </c>
      <c r="O2150" s="305">
        <v>32690</v>
      </c>
      <c r="P2150" s="302" t="s">
        <v>1052</v>
      </c>
    </row>
    <row r="2151" spans="1:16">
      <c r="A2151" s="303">
        <v>0</v>
      </c>
      <c r="B2151" s="303">
        <v>0</v>
      </c>
      <c r="C2151" s="303">
        <v>0</v>
      </c>
      <c r="D2151" s="304">
        <f t="shared" si="33"/>
        <v>0</v>
      </c>
      <c r="E2151" s="305">
        <v>45992</v>
      </c>
      <c r="F2151" s="302" t="s">
        <v>69</v>
      </c>
      <c r="G2151" s="302" t="s">
        <v>70</v>
      </c>
      <c r="H2151" s="302" t="s">
        <v>345</v>
      </c>
      <c r="I2151" s="302" t="s">
        <v>345</v>
      </c>
      <c r="J2151" s="302">
        <v>135300</v>
      </c>
      <c r="K2151" s="302" t="s">
        <v>154</v>
      </c>
      <c r="L2151" s="302">
        <v>9769329</v>
      </c>
      <c r="M2151" s="302" t="s">
        <v>1914</v>
      </c>
      <c r="N2151" s="305">
        <v>13332</v>
      </c>
      <c r="O2151" s="305">
        <v>13332</v>
      </c>
      <c r="P2151" s="302" t="s">
        <v>1052</v>
      </c>
    </row>
    <row r="2152" spans="1:16">
      <c r="A2152" s="303">
        <v>1</v>
      </c>
      <c r="B2152" s="303">
        <v>38882.22</v>
      </c>
      <c r="C2152" s="303">
        <v>8603.1079923983998</v>
      </c>
      <c r="D2152" s="304">
        <f t="shared" si="33"/>
        <v>30279.112007601601</v>
      </c>
      <c r="E2152" s="305">
        <v>45992</v>
      </c>
      <c r="F2152" s="302" t="s">
        <v>69</v>
      </c>
      <c r="G2152" s="302" t="s">
        <v>70</v>
      </c>
      <c r="H2152" s="302" t="s">
        <v>345</v>
      </c>
      <c r="I2152" s="302" t="s">
        <v>345</v>
      </c>
      <c r="J2152" s="302">
        <v>135300</v>
      </c>
      <c r="K2152" s="302" t="s">
        <v>154</v>
      </c>
      <c r="L2152" s="302">
        <v>14981651</v>
      </c>
      <c r="M2152" s="302" t="s">
        <v>1400</v>
      </c>
      <c r="N2152" s="305">
        <v>41969</v>
      </c>
      <c r="O2152" s="305">
        <v>41974</v>
      </c>
      <c r="P2152" s="302" t="s">
        <v>1853</v>
      </c>
    </row>
    <row r="2153" spans="1:16">
      <c r="A2153" s="303">
        <v>311</v>
      </c>
      <c r="B2153" s="303">
        <v>1039.24</v>
      </c>
      <c r="C2153" s="303">
        <v>1234.3538493308001</v>
      </c>
      <c r="D2153" s="304">
        <f t="shared" si="33"/>
        <v>-195.11384933080012</v>
      </c>
      <c r="E2153" s="305">
        <v>45992</v>
      </c>
      <c r="F2153" s="302" t="s">
        <v>69</v>
      </c>
      <c r="G2153" s="302" t="s">
        <v>70</v>
      </c>
      <c r="H2153" s="302" t="s">
        <v>345</v>
      </c>
      <c r="I2153" s="302" t="s">
        <v>345</v>
      </c>
      <c r="J2153" s="302">
        <v>135300</v>
      </c>
      <c r="K2153" s="302" t="s">
        <v>154</v>
      </c>
      <c r="L2153" s="302">
        <v>9769331</v>
      </c>
      <c r="M2153" s="302" t="s">
        <v>1914</v>
      </c>
      <c r="N2153" s="305">
        <v>21732</v>
      </c>
      <c r="O2153" s="305">
        <v>21732</v>
      </c>
      <c r="P2153" s="302" t="s">
        <v>1052</v>
      </c>
    </row>
    <row r="2154" spans="1:16">
      <c r="A2154" s="303">
        <v>0</v>
      </c>
      <c r="B2154" s="303">
        <v>0</v>
      </c>
      <c r="C2154" s="303">
        <v>0</v>
      </c>
      <c r="D2154" s="304">
        <f t="shared" si="33"/>
        <v>0</v>
      </c>
      <c r="E2154" s="305">
        <v>45992</v>
      </c>
      <c r="F2154" s="302" t="s">
        <v>69</v>
      </c>
      <c r="G2154" s="302" t="s">
        <v>70</v>
      </c>
      <c r="H2154" s="302" t="s">
        <v>345</v>
      </c>
      <c r="I2154" s="302" t="s">
        <v>345</v>
      </c>
      <c r="J2154" s="302">
        <v>135300</v>
      </c>
      <c r="K2154" s="302" t="s">
        <v>154</v>
      </c>
      <c r="L2154" s="302">
        <v>9973761</v>
      </c>
      <c r="M2154" s="302" t="s">
        <v>1914</v>
      </c>
      <c r="N2154" s="305">
        <v>14062</v>
      </c>
      <c r="O2154" s="305">
        <v>14062</v>
      </c>
      <c r="P2154" s="302" t="s">
        <v>1062</v>
      </c>
    </row>
    <row r="2155" spans="1:16">
      <c r="A2155" s="303">
        <v>0</v>
      </c>
      <c r="B2155" s="303">
        <v>0</v>
      </c>
      <c r="C2155" s="303">
        <v>0</v>
      </c>
      <c r="D2155" s="304">
        <f t="shared" si="33"/>
        <v>0</v>
      </c>
      <c r="E2155" s="305">
        <v>45992</v>
      </c>
      <c r="F2155" s="302" t="s">
        <v>69</v>
      </c>
      <c r="G2155" s="302" t="s">
        <v>70</v>
      </c>
      <c r="H2155" s="302" t="s">
        <v>345</v>
      </c>
      <c r="I2155" s="302" t="s">
        <v>345</v>
      </c>
      <c r="J2155" s="302">
        <v>135300</v>
      </c>
      <c r="K2155" s="302" t="s">
        <v>154</v>
      </c>
      <c r="L2155" s="302">
        <v>9973760</v>
      </c>
      <c r="M2155" s="302" t="s">
        <v>1914</v>
      </c>
      <c r="N2155" s="305">
        <v>21732</v>
      </c>
      <c r="O2155" s="305">
        <v>21732</v>
      </c>
      <c r="P2155" s="302" t="s">
        <v>1062</v>
      </c>
    </row>
    <row r="2156" spans="1:16">
      <c r="A2156" s="303">
        <v>0</v>
      </c>
      <c r="B2156" s="303">
        <v>0</v>
      </c>
      <c r="C2156" s="303">
        <v>0</v>
      </c>
      <c r="D2156" s="304">
        <f t="shared" si="33"/>
        <v>0</v>
      </c>
      <c r="E2156" s="305">
        <v>45992</v>
      </c>
      <c r="F2156" s="302" t="s">
        <v>69</v>
      </c>
      <c r="G2156" s="302" t="s">
        <v>70</v>
      </c>
      <c r="H2156" s="302" t="s">
        <v>345</v>
      </c>
      <c r="I2156" s="302" t="s">
        <v>345</v>
      </c>
      <c r="J2156" s="302">
        <v>135300</v>
      </c>
      <c r="K2156" s="302" t="s">
        <v>381</v>
      </c>
      <c r="L2156" s="302">
        <v>9973759</v>
      </c>
      <c r="M2156" s="302" t="s">
        <v>1915</v>
      </c>
      <c r="N2156" s="305">
        <v>32690</v>
      </c>
      <c r="O2156" s="305">
        <v>32690</v>
      </c>
      <c r="P2156" s="302" t="s">
        <v>1062</v>
      </c>
    </row>
    <row r="2157" spans="1:16">
      <c r="A2157" s="303">
        <v>1</v>
      </c>
      <c r="B2157" s="303">
        <v>3517.7400000000002</v>
      </c>
      <c r="C2157" s="303">
        <v>2470.376183202</v>
      </c>
      <c r="D2157" s="304">
        <f t="shared" si="33"/>
        <v>1047.3638167980002</v>
      </c>
      <c r="E2157" s="305">
        <v>45992</v>
      </c>
      <c r="F2157" s="302" t="s">
        <v>69</v>
      </c>
      <c r="G2157" s="302" t="s">
        <v>70</v>
      </c>
      <c r="H2157" s="302" t="s">
        <v>345</v>
      </c>
      <c r="I2157" s="302" t="s">
        <v>345</v>
      </c>
      <c r="J2157" s="302">
        <v>135300</v>
      </c>
      <c r="K2157" s="302" t="s">
        <v>381</v>
      </c>
      <c r="L2157" s="302">
        <v>9778044</v>
      </c>
      <c r="M2157" s="302" t="s">
        <v>1915</v>
      </c>
      <c r="N2157" s="305">
        <v>32690</v>
      </c>
      <c r="O2157" s="305">
        <v>32690</v>
      </c>
      <c r="P2157" s="302" t="s">
        <v>1052</v>
      </c>
    </row>
    <row r="2158" spans="1:16">
      <c r="A2158" s="303">
        <v>2</v>
      </c>
      <c r="B2158" s="303">
        <v>188708.73</v>
      </c>
      <c r="C2158" s="303">
        <v>132523.02675987899</v>
      </c>
      <c r="D2158" s="304">
        <f t="shared" si="33"/>
        <v>56185.703240121016</v>
      </c>
      <c r="E2158" s="305">
        <v>45992</v>
      </c>
      <c r="F2158" s="302" t="s">
        <v>69</v>
      </c>
      <c r="G2158" s="302" t="s">
        <v>70</v>
      </c>
      <c r="H2158" s="302" t="s">
        <v>345</v>
      </c>
      <c r="I2158" s="302" t="s">
        <v>345</v>
      </c>
      <c r="J2158" s="302">
        <v>135300</v>
      </c>
      <c r="K2158" s="302" t="s">
        <v>382</v>
      </c>
      <c r="L2158" s="302">
        <v>9778084</v>
      </c>
      <c r="M2158" s="302" t="s">
        <v>1916</v>
      </c>
      <c r="N2158" s="305">
        <v>32690</v>
      </c>
      <c r="O2158" s="305">
        <v>32690</v>
      </c>
      <c r="P2158" s="302" t="s">
        <v>1052</v>
      </c>
    </row>
    <row r="2159" spans="1:16">
      <c r="A2159" s="303">
        <v>0</v>
      </c>
      <c r="B2159" s="303">
        <v>0</v>
      </c>
      <c r="C2159" s="303">
        <v>0</v>
      </c>
      <c r="D2159" s="304">
        <f t="shared" si="33"/>
        <v>0</v>
      </c>
      <c r="E2159" s="305">
        <v>45992</v>
      </c>
      <c r="F2159" s="302" t="s">
        <v>69</v>
      </c>
      <c r="G2159" s="302" t="s">
        <v>70</v>
      </c>
      <c r="H2159" s="302" t="s">
        <v>345</v>
      </c>
      <c r="I2159" s="302" t="s">
        <v>345</v>
      </c>
      <c r="J2159" s="302">
        <v>135300</v>
      </c>
      <c r="K2159" s="302" t="s">
        <v>382</v>
      </c>
      <c r="L2159" s="302">
        <v>9973697</v>
      </c>
      <c r="M2159" s="302" t="s">
        <v>1916</v>
      </c>
      <c r="N2159" s="305">
        <v>32690</v>
      </c>
      <c r="O2159" s="305">
        <v>32690</v>
      </c>
      <c r="P2159" s="302" t="s">
        <v>1062</v>
      </c>
    </row>
    <row r="2160" spans="1:16">
      <c r="A2160" s="303">
        <v>2</v>
      </c>
      <c r="B2160" s="303">
        <v>8606.34</v>
      </c>
      <c r="C2160" s="303">
        <v>6043.9081229820004</v>
      </c>
      <c r="D2160" s="304">
        <f t="shared" si="33"/>
        <v>2562.4318770179998</v>
      </c>
      <c r="E2160" s="305">
        <v>45992</v>
      </c>
      <c r="F2160" s="302" t="s">
        <v>69</v>
      </c>
      <c r="G2160" s="302" t="s">
        <v>70</v>
      </c>
      <c r="H2160" s="302" t="s">
        <v>345</v>
      </c>
      <c r="I2160" s="302" t="s">
        <v>345</v>
      </c>
      <c r="J2160" s="302">
        <v>135300</v>
      </c>
      <c r="K2160" s="302" t="s">
        <v>157</v>
      </c>
      <c r="L2160" s="302">
        <v>9769357</v>
      </c>
      <c r="M2160" s="302" t="s">
        <v>1525</v>
      </c>
      <c r="N2160" s="305">
        <v>32690</v>
      </c>
      <c r="O2160" s="305">
        <v>32690</v>
      </c>
      <c r="P2160" s="302" t="s">
        <v>1052</v>
      </c>
    </row>
    <row r="2161" spans="1:16">
      <c r="A2161" s="303">
        <v>0</v>
      </c>
      <c r="B2161" s="303">
        <v>0</v>
      </c>
      <c r="C2161" s="303">
        <v>0</v>
      </c>
      <c r="D2161" s="304">
        <f t="shared" si="33"/>
        <v>0</v>
      </c>
      <c r="E2161" s="305">
        <v>45992</v>
      </c>
      <c r="F2161" s="302" t="s">
        <v>69</v>
      </c>
      <c r="G2161" s="302" t="s">
        <v>70</v>
      </c>
      <c r="H2161" s="302" t="s">
        <v>345</v>
      </c>
      <c r="I2161" s="302" t="s">
        <v>345</v>
      </c>
      <c r="J2161" s="302">
        <v>135300</v>
      </c>
      <c r="K2161" s="302" t="s">
        <v>157</v>
      </c>
      <c r="L2161" s="302">
        <v>9973757</v>
      </c>
      <c r="M2161" s="302" t="s">
        <v>1525</v>
      </c>
      <c r="N2161" s="305">
        <v>32690</v>
      </c>
      <c r="O2161" s="305">
        <v>32690</v>
      </c>
      <c r="P2161" s="302" t="s">
        <v>1062</v>
      </c>
    </row>
    <row r="2162" spans="1:16">
      <c r="A2162" s="303">
        <v>0</v>
      </c>
      <c r="B2162" s="303">
        <v>0</v>
      </c>
      <c r="C2162" s="303">
        <v>0</v>
      </c>
      <c r="D2162" s="304">
        <f t="shared" si="33"/>
        <v>0</v>
      </c>
      <c r="E2162" s="305">
        <v>45992</v>
      </c>
      <c r="F2162" s="302" t="s">
        <v>69</v>
      </c>
      <c r="G2162" s="302" t="s">
        <v>70</v>
      </c>
      <c r="H2162" s="302" t="s">
        <v>345</v>
      </c>
      <c r="I2162" s="302" t="s">
        <v>345</v>
      </c>
      <c r="J2162" s="302">
        <v>135300</v>
      </c>
      <c r="K2162" s="302" t="s">
        <v>383</v>
      </c>
      <c r="L2162" s="302">
        <v>9769138</v>
      </c>
      <c r="M2162" s="302" t="s">
        <v>1917</v>
      </c>
      <c r="N2162" s="305">
        <v>21732</v>
      </c>
      <c r="O2162" s="305">
        <v>21732</v>
      </c>
      <c r="P2162" s="302" t="s">
        <v>1052</v>
      </c>
    </row>
    <row r="2163" spans="1:16">
      <c r="A2163" s="303">
        <v>0</v>
      </c>
      <c r="B2163" s="303">
        <v>0</v>
      </c>
      <c r="C2163" s="303">
        <v>0</v>
      </c>
      <c r="D2163" s="304">
        <f t="shared" si="33"/>
        <v>0</v>
      </c>
      <c r="E2163" s="305">
        <v>45992</v>
      </c>
      <c r="F2163" s="302" t="s">
        <v>69</v>
      </c>
      <c r="G2163" s="302" t="s">
        <v>70</v>
      </c>
      <c r="H2163" s="302" t="s">
        <v>345</v>
      </c>
      <c r="I2163" s="302" t="s">
        <v>345</v>
      </c>
      <c r="J2163" s="302">
        <v>135300</v>
      </c>
      <c r="K2163" s="302" t="s">
        <v>383</v>
      </c>
      <c r="L2163" s="302">
        <v>9973706</v>
      </c>
      <c r="M2163" s="302" t="s">
        <v>1917</v>
      </c>
      <c r="N2163" s="305">
        <v>21732</v>
      </c>
      <c r="O2163" s="305">
        <v>21732</v>
      </c>
      <c r="P2163" s="302" t="s">
        <v>1062</v>
      </c>
    </row>
    <row r="2164" spans="1:16">
      <c r="A2164" s="303">
        <v>0</v>
      </c>
      <c r="B2164" s="303">
        <v>0</v>
      </c>
      <c r="C2164" s="303">
        <v>0</v>
      </c>
      <c r="D2164" s="304">
        <f t="shared" si="33"/>
        <v>0</v>
      </c>
      <c r="E2164" s="305">
        <v>45992</v>
      </c>
      <c r="F2164" s="302" t="s">
        <v>69</v>
      </c>
      <c r="G2164" s="302" t="s">
        <v>70</v>
      </c>
      <c r="H2164" s="302" t="s">
        <v>345</v>
      </c>
      <c r="I2164" s="302" t="s">
        <v>345</v>
      </c>
      <c r="J2164" s="302">
        <v>135300</v>
      </c>
      <c r="K2164" s="302" t="s">
        <v>384</v>
      </c>
      <c r="L2164" s="302">
        <v>9973740</v>
      </c>
      <c r="M2164" s="302" t="s">
        <v>1918</v>
      </c>
      <c r="N2164" s="305">
        <v>32690</v>
      </c>
      <c r="O2164" s="305">
        <v>32690</v>
      </c>
      <c r="P2164" s="302" t="s">
        <v>1062</v>
      </c>
    </row>
    <row r="2165" spans="1:16">
      <c r="A2165" s="303">
        <v>1</v>
      </c>
      <c r="B2165" s="303">
        <v>26913.24</v>
      </c>
      <c r="C2165" s="303">
        <v>18900.153822852</v>
      </c>
      <c r="D2165" s="304">
        <f t="shared" si="33"/>
        <v>8013.0861771480013</v>
      </c>
      <c r="E2165" s="305">
        <v>45992</v>
      </c>
      <c r="F2165" s="302" t="s">
        <v>69</v>
      </c>
      <c r="G2165" s="302" t="s">
        <v>70</v>
      </c>
      <c r="H2165" s="302" t="s">
        <v>345</v>
      </c>
      <c r="I2165" s="302" t="s">
        <v>345</v>
      </c>
      <c r="J2165" s="302">
        <v>135300</v>
      </c>
      <c r="K2165" s="302" t="s">
        <v>384</v>
      </c>
      <c r="L2165" s="302">
        <v>9781399</v>
      </c>
      <c r="M2165" s="302" t="s">
        <v>1918</v>
      </c>
      <c r="N2165" s="305">
        <v>32690</v>
      </c>
      <c r="O2165" s="305">
        <v>32690</v>
      </c>
      <c r="P2165" s="302" t="s">
        <v>1052</v>
      </c>
    </row>
    <row r="2166" spans="1:16">
      <c r="A2166" s="303">
        <v>1</v>
      </c>
      <c r="B2166" s="303">
        <v>225.8</v>
      </c>
      <c r="C2166" s="303">
        <v>258.492100752</v>
      </c>
      <c r="D2166" s="304">
        <f t="shared" si="33"/>
        <v>-32.692100751999988</v>
      </c>
      <c r="E2166" s="305">
        <v>45992</v>
      </c>
      <c r="F2166" s="302" t="s">
        <v>69</v>
      </c>
      <c r="G2166" s="302" t="s">
        <v>70</v>
      </c>
      <c r="H2166" s="302" t="s">
        <v>345</v>
      </c>
      <c r="I2166" s="302" t="s">
        <v>345</v>
      </c>
      <c r="J2166" s="302">
        <v>135300</v>
      </c>
      <c r="K2166" s="302" t="s">
        <v>385</v>
      </c>
      <c r="L2166" s="302">
        <v>9781415</v>
      </c>
      <c r="M2166" s="302" t="s">
        <v>1920</v>
      </c>
      <c r="N2166" s="305">
        <v>24289</v>
      </c>
      <c r="O2166" s="305">
        <v>24289</v>
      </c>
      <c r="P2166" s="302" t="s">
        <v>1052</v>
      </c>
    </row>
    <row r="2167" spans="1:16">
      <c r="A2167" s="303">
        <v>0</v>
      </c>
      <c r="B2167" s="303">
        <v>0</v>
      </c>
      <c r="C2167" s="303">
        <v>0</v>
      </c>
      <c r="D2167" s="304">
        <f t="shared" si="33"/>
        <v>0</v>
      </c>
      <c r="E2167" s="305">
        <v>45992</v>
      </c>
      <c r="F2167" s="302" t="s">
        <v>69</v>
      </c>
      <c r="G2167" s="302" t="s">
        <v>70</v>
      </c>
      <c r="H2167" s="302" t="s">
        <v>345</v>
      </c>
      <c r="I2167" s="302" t="s">
        <v>345</v>
      </c>
      <c r="J2167" s="302">
        <v>135300</v>
      </c>
      <c r="K2167" s="302" t="s">
        <v>385</v>
      </c>
      <c r="L2167" s="302">
        <v>9973742</v>
      </c>
      <c r="M2167" s="302" t="s">
        <v>1919</v>
      </c>
      <c r="N2167" s="305">
        <v>18445</v>
      </c>
      <c r="O2167" s="305">
        <v>18445</v>
      </c>
      <c r="P2167" s="302" t="s">
        <v>1062</v>
      </c>
    </row>
    <row r="2168" spans="1:16">
      <c r="A2168" s="303">
        <v>0</v>
      </c>
      <c r="B2168" s="303">
        <v>11772.82</v>
      </c>
      <c r="C2168" s="303">
        <v>14043.2710861306</v>
      </c>
      <c r="D2168" s="304">
        <f t="shared" si="33"/>
        <v>-2270.4510861306007</v>
      </c>
      <c r="E2168" s="305">
        <v>45992</v>
      </c>
      <c r="F2168" s="302" t="s">
        <v>69</v>
      </c>
      <c r="G2168" s="302" t="s">
        <v>70</v>
      </c>
      <c r="H2168" s="302" t="s">
        <v>345</v>
      </c>
      <c r="I2168" s="302" t="s">
        <v>345</v>
      </c>
      <c r="J2168" s="302">
        <v>135300</v>
      </c>
      <c r="K2168" s="302" t="s">
        <v>385</v>
      </c>
      <c r="L2168" s="302">
        <v>9781414</v>
      </c>
      <c r="M2168" s="302" t="s">
        <v>1919</v>
      </c>
      <c r="N2168" s="305">
        <v>18445</v>
      </c>
      <c r="O2168" s="305">
        <v>18445</v>
      </c>
      <c r="P2168" s="302" t="s">
        <v>1052</v>
      </c>
    </row>
    <row r="2169" spans="1:16">
      <c r="A2169" s="303">
        <v>0</v>
      </c>
      <c r="B2169" s="303">
        <v>0</v>
      </c>
      <c r="C2169" s="303">
        <v>0</v>
      </c>
      <c r="D2169" s="304">
        <f t="shared" si="33"/>
        <v>0</v>
      </c>
      <c r="E2169" s="305">
        <v>45992</v>
      </c>
      <c r="F2169" s="302" t="s">
        <v>69</v>
      </c>
      <c r="G2169" s="302" t="s">
        <v>70</v>
      </c>
      <c r="H2169" s="302" t="s">
        <v>345</v>
      </c>
      <c r="I2169" s="302" t="s">
        <v>345</v>
      </c>
      <c r="J2169" s="302">
        <v>135300</v>
      </c>
      <c r="K2169" s="302" t="s">
        <v>385</v>
      </c>
      <c r="L2169" s="302">
        <v>9973743</v>
      </c>
      <c r="M2169" s="302" t="s">
        <v>1920</v>
      </c>
      <c r="N2169" s="305">
        <v>24289</v>
      </c>
      <c r="O2169" s="305">
        <v>24289</v>
      </c>
      <c r="P2169" s="302" t="s">
        <v>1062</v>
      </c>
    </row>
    <row r="2170" spans="1:16">
      <c r="A2170" s="303">
        <v>0</v>
      </c>
      <c r="B2170" s="303">
        <v>0</v>
      </c>
      <c r="C2170" s="303">
        <v>0</v>
      </c>
      <c r="D2170" s="304">
        <f t="shared" si="33"/>
        <v>0</v>
      </c>
      <c r="E2170" s="305">
        <v>45992</v>
      </c>
      <c r="F2170" s="302" t="s">
        <v>69</v>
      </c>
      <c r="G2170" s="302" t="s">
        <v>70</v>
      </c>
      <c r="H2170" s="302" t="s">
        <v>345</v>
      </c>
      <c r="I2170" s="302" t="s">
        <v>345</v>
      </c>
      <c r="J2170" s="302">
        <v>135300</v>
      </c>
      <c r="K2170" s="302" t="s">
        <v>386</v>
      </c>
      <c r="L2170" s="302">
        <v>9973744</v>
      </c>
      <c r="M2170" s="302" t="s">
        <v>1921</v>
      </c>
      <c r="N2170" s="305">
        <v>21732</v>
      </c>
      <c r="O2170" s="305">
        <v>21732</v>
      </c>
      <c r="P2170" s="302" t="s">
        <v>1062</v>
      </c>
    </row>
    <row r="2171" spans="1:16">
      <c r="A2171" s="303">
        <v>1</v>
      </c>
      <c r="B2171" s="303">
        <v>113660.96</v>
      </c>
      <c r="C2171" s="303">
        <v>79819.807189808009</v>
      </c>
      <c r="D2171" s="304">
        <f t="shared" si="33"/>
        <v>33841.152810191998</v>
      </c>
      <c r="E2171" s="305">
        <v>45992</v>
      </c>
      <c r="F2171" s="302" t="s">
        <v>69</v>
      </c>
      <c r="G2171" s="302" t="s">
        <v>70</v>
      </c>
      <c r="H2171" s="302" t="s">
        <v>345</v>
      </c>
      <c r="I2171" s="302" t="s">
        <v>345</v>
      </c>
      <c r="J2171" s="302">
        <v>135300</v>
      </c>
      <c r="K2171" s="302" t="s">
        <v>386</v>
      </c>
      <c r="L2171" s="302">
        <v>9780233</v>
      </c>
      <c r="M2171" s="302" t="s">
        <v>1921</v>
      </c>
      <c r="N2171" s="305">
        <v>32690</v>
      </c>
      <c r="O2171" s="305">
        <v>32690</v>
      </c>
      <c r="P2171" s="302" t="s">
        <v>1052</v>
      </c>
    </row>
    <row r="2172" spans="1:16">
      <c r="A2172" s="303">
        <v>0</v>
      </c>
      <c r="B2172" s="303">
        <v>0</v>
      </c>
      <c r="C2172" s="303">
        <v>0</v>
      </c>
      <c r="D2172" s="304">
        <f t="shared" si="33"/>
        <v>0</v>
      </c>
      <c r="E2172" s="305">
        <v>45992</v>
      </c>
      <c r="F2172" s="302" t="s">
        <v>69</v>
      </c>
      <c r="G2172" s="302" t="s">
        <v>70</v>
      </c>
      <c r="H2172" s="302" t="s">
        <v>345</v>
      </c>
      <c r="I2172" s="302" t="s">
        <v>345</v>
      </c>
      <c r="J2172" s="302">
        <v>135300</v>
      </c>
      <c r="K2172" s="302" t="s">
        <v>386</v>
      </c>
      <c r="L2172" s="302">
        <v>9973741</v>
      </c>
      <c r="M2172" s="302" t="s">
        <v>1921</v>
      </c>
      <c r="N2172" s="305">
        <v>32690</v>
      </c>
      <c r="O2172" s="305">
        <v>32690</v>
      </c>
      <c r="P2172" s="302" t="s">
        <v>1062</v>
      </c>
    </row>
    <row r="2173" spans="1:16">
      <c r="A2173" s="303">
        <v>1</v>
      </c>
      <c r="B2173" s="303">
        <v>18850.04</v>
      </c>
      <c r="C2173" s="303">
        <v>22389.0722393668</v>
      </c>
      <c r="D2173" s="304">
        <f t="shared" si="33"/>
        <v>-3539.0322393667993</v>
      </c>
      <c r="E2173" s="305">
        <v>45992</v>
      </c>
      <c r="F2173" s="302" t="s">
        <v>69</v>
      </c>
      <c r="G2173" s="302" t="s">
        <v>70</v>
      </c>
      <c r="H2173" s="302" t="s">
        <v>345</v>
      </c>
      <c r="I2173" s="302" t="s">
        <v>345</v>
      </c>
      <c r="J2173" s="302">
        <v>135300</v>
      </c>
      <c r="K2173" s="302" t="s">
        <v>386</v>
      </c>
      <c r="L2173" s="302">
        <v>9780232</v>
      </c>
      <c r="M2173" s="302" t="s">
        <v>1921</v>
      </c>
      <c r="N2173" s="305">
        <v>21732</v>
      </c>
      <c r="O2173" s="305">
        <v>21732</v>
      </c>
      <c r="P2173" s="302" t="s">
        <v>1052</v>
      </c>
    </row>
    <row r="2174" spans="1:16">
      <c r="A2174" s="303">
        <v>5</v>
      </c>
      <c r="B2174" s="303">
        <v>26115.54</v>
      </c>
      <c r="C2174" s="303">
        <v>18339.959186142001</v>
      </c>
      <c r="D2174" s="304">
        <f t="shared" si="33"/>
        <v>7775.5808138579996</v>
      </c>
      <c r="E2174" s="305">
        <v>45992</v>
      </c>
      <c r="F2174" s="302" t="s">
        <v>69</v>
      </c>
      <c r="G2174" s="302" t="s">
        <v>70</v>
      </c>
      <c r="H2174" s="302" t="s">
        <v>345</v>
      </c>
      <c r="I2174" s="302" t="s">
        <v>345</v>
      </c>
      <c r="J2174" s="302">
        <v>135300</v>
      </c>
      <c r="K2174" s="302" t="s">
        <v>387</v>
      </c>
      <c r="L2174" s="302">
        <v>9780238</v>
      </c>
      <c r="M2174" s="302" t="s">
        <v>1922</v>
      </c>
      <c r="N2174" s="305">
        <v>32690</v>
      </c>
      <c r="O2174" s="305">
        <v>32690</v>
      </c>
      <c r="P2174" s="302" t="s">
        <v>1052</v>
      </c>
    </row>
    <row r="2175" spans="1:16">
      <c r="A2175" s="303">
        <v>0</v>
      </c>
      <c r="B2175" s="303">
        <v>0</v>
      </c>
      <c r="C2175" s="303">
        <v>0</v>
      </c>
      <c r="D2175" s="304">
        <f t="shared" si="33"/>
        <v>0</v>
      </c>
      <c r="E2175" s="305">
        <v>45992</v>
      </c>
      <c r="F2175" s="302" t="s">
        <v>69</v>
      </c>
      <c r="G2175" s="302" t="s">
        <v>70</v>
      </c>
      <c r="H2175" s="302" t="s">
        <v>345</v>
      </c>
      <c r="I2175" s="302" t="s">
        <v>345</v>
      </c>
      <c r="J2175" s="302">
        <v>135300</v>
      </c>
      <c r="K2175" s="302" t="s">
        <v>387</v>
      </c>
      <c r="L2175" s="302">
        <v>9973758</v>
      </c>
      <c r="M2175" s="302" t="s">
        <v>1922</v>
      </c>
      <c r="N2175" s="305">
        <v>32690</v>
      </c>
      <c r="O2175" s="305">
        <v>32690</v>
      </c>
      <c r="P2175" s="302" t="s">
        <v>1062</v>
      </c>
    </row>
    <row r="2176" spans="1:16">
      <c r="A2176" s="303">
        <v>0</v>
      </c>
      <c r="B2176" s="303">
        <v>0</v>
      </c>
      <c r="C2176" s="303">
        <v>0</v>
      </c>
      <c r="D2176" s="304">
        <f t="shared" si="33"/>
        <v>0</v>
      </c>
      <c r="E2176" s="305">
        <v>45992</v>
      </c>
      <c r="F2176" s="302" t="s">
        <v>69</v>
      </c>
      <c r="G2176" s="302" t="s">
        <v>70</v>
      </c>
      <c r="H2176" s="302" t="s">
        <v>345</v>
      </c>
      <c r="I2176" s="302" t="s">
        <v>345</v>
      </c>
      <c r="J2176" s="302">
        <v>135300</v>
      </c>
      <c r="K2176" s="302" t="s">
        <v>388</v>
      </c>
      <c r="L2176" s="302">
        <v>9973746</v>
      </c>
      <c r="M2176" s="302" t="s">
        <v>1923</v>
      </c>
      <c r="N2176" s="305">
        <v>19906</v>
      </c>
      <c r="O2176" s="305">
        <v>19906</v>
      </c>
      <c r="P2176" s="302" t="s">
        <v>1062</v>
      </c>
    </row>
    <row r="2177" spans="1:16">
      <c r="A2177" s="303">
        <v>1</v>
      </c>
      <c r="B2177" s="303">
        <v>4566.6099999999997</v>
      </c>
      <c r="C2177" s="303">
        <v>5436.9377321788006</v>
      </c>
      <c r="D2177" s="304">
        <f t="shared" si="33"/>
        <v>-870.32773217880094</v>
      </c>
      <c r="E2177" s="305">
        <v>45992</v>
      </c>
      <c r="F2177" s="302" t="s">
        <v>69</v>
      </c>
      <c r="G2177" s="302" t="s">
        <v>70</v>
      </c>
      <c r="H2177" s="302" t="s">
        <v>345</v>
      </c>
      <c r="I2177" s="302" t="s">
        <v>345</v>
      </c>
      <c r="J2177" s="302">
        <v>135300</v>
      </c>
      <c r="K2177" s="302" t="s">
        <v>388</v>
      </c>
      <c r="L2177" s="302">
        <v>9785428</v>
      </c>
      <c r="M2177" s="302" t="s">
        <v>1923</v>
      </c>
      <c r="N2177" s="305">
        <v>19906</v>
      </c>
      <c r="O2177" s="305">
        <v>19906</v>
      </c>
      <c r="P2177" s="302" t="s">
        <v>1052</v>
      </c>
    </row>
    <row r="2178" spans="1:16">
      <c r="A2178" s="303">
        <v>0</v>
      </c>
      <c r="B2178" s="303">
        <v>0</v>
      </c>
      <c r="C2178" s="303">
        <v>0</v>
      </c>
      <c r="D2178" s="304">
        <f t="shared" si="33"/>
        <v>0</v>
      </c>
      <c r="E2178" s="305">
        <v>45992</v>
      </c>
      <c r="F2178" s="302" t="s">
        <v>69</v>
      </c>
      <c r="G2178" s="302" t="s">
        <v>70</v>
      </c>
      <c r="H2178" s="302" t="s">
        <v>345</v>
      </c>
      <c r="I2178" s="302" t="s">
        <v>345</v>
      </c>
      <c r="J2178" s="302">
        <v>135300</v>
      </c>
      <c r="K2178" s="302" t="s">
        <v>388</v>
      </c>
      <c r="L2178" s="302">
        <v>9973745</v>
      </c>
      <c r="M2178" s="302" t="s">
        <v>1923</v>
      </c>
      <c r="N2178" s="305">
        <v>21732</v>
      </c>
      <c r="O2178" s="305">
        <v>21732</v>
      </c>
      <c r="P2178" s="302" t="s">
        <v>1062</v>
      </c>
    </row>
    <row r="2179" spans="1:16">
      <c r="A2179" s="303">
        <v>1</v>
      </c>
      <c r="B2179" s="303">
        <v>5956.4400000000005</v>
      </c>
      <c r="C2179" s="303">
        <v>7152.5061370392004</v>
      </c>
      <c r="D2179" s="304">
        <f t="shared" ref="D2179:D2242" si="34">+B2179-C2179</f>
        <v>-1196.0661370391999</v>
      </c>
      <c r="E2179" s="305">
        <v>45992</v>
      </c>
      <c r="F2179" s="302" t="s">
        <v>69</v>
      </c>
      <c r="G2179" s="302" t="s">
        <v>70</v>
      </c>
      <c r="H2179" s="302" t="s">
        <v>345</v>
      </c>
      <c r="I2179" s="302" t="s">
        <v>345</v>
      </c>
      <c r="J2179" s="302">
        <v>135300</v>
      </c>
      <c r="K2179" s="302" t="s">
        <v>388</v>
      </c>
      <c r="L2179" s="302">
        <v>9785430</v>
      </c>
      <c r="M2179" s="302" t="s">
        <v>1924</v>
      </c>
      <c r="N2179" s="305">
        <v>13332</v>
      </c>
      <c r="O2179" s="305">
        <v>13332</v>
      </c>
      <c r="P2179" s="302" t="s">
        <v>1052</v>
      </c>
    </row>
    <row r="2180" spans="1:16">
      <c r="A2180" s="303">
        <v>0</v>
      </c>
      <c r="B2180" s="303">
        <v>0</v>
      </c>
      <c r="C2180" s="303">
        <v>0</v>
      </c>
      <c r="D2180" s="304">
        <f t="shared" si="34"/>
        <v>0</v>
      </c>
      <c r="E2180" s="305">
        <v>45992</v>
      </c>
      <c r="F2180" s="302" t="s">
        <v>69</v>
      </c>
      <c r="G2180" s="302" t="s">
        <v>70</v>
      </c>
      <c r="H2180" s="302" t="s">
        <v>345</v>
      </c>
      <c r="I2180" s="302" t="s">
        <v>345</v>
      </c>
      <c r="J2180" s="302">
        <v>135300</v>
      </c>
      <c r="K2180" s="302" t="s">
        <v>388</v>
      </c>
      <c r="L2180" s="302">
        <v>9973747</v>
      </c>
      <c r="M2180" s="302" t="s">
        <v>1924</v>
      </c>
      <c r="N2180" s="305">
        <v>13332</v>
      </c>
      <c r="O2180" s="305">
        <v>13332</v>
      </c>
      <c r="P2180" s="302" t="s">
        <v>1062</v>
      </c>
    </row>
    <row r="2181" spans="1:16">
      <c r="A2181" s="303">
        <v>1</v>
      </c>
      <c r="B2181" s="303">
        <v>780.08</v>
      </c>
      <c r="C2181" s="303">
        <v>926.53742233359992</v>
      </c>
      <c r="D2181" s="304">
        <f t="shared" si="34"/>
        <v>-146.45742233359988</v>
      </c>
      <c r="E2181" s="305">
        <v>45992</v>
      </c>
      <c r="F2181" s="302" t="s">
        <v>69</v>
      </c>
      <c r="G2181" s="302" t="s">
        <v>70</v>
      </c>
      <c r="H2181" s="302" t="s">
        <v>345</v>
      </c>
      <c r="I2181" s="302" t="s">
        <v>345</v>
      </c>
      <c r="J2181" s="302">
        <v>135300</v>
      </c>
      <c r="K2181" s="302" t="s">
        <v>388</v>
      </c>
      <c r="L2181" s="302">
        <v>9785429</v>
      </c>
      <c r="M2181" s="302" t="s">
        <v>1923</v>
      </c>
      <c r="N2181" s="305">
        <v>21732</v>
      </c>
      <c r="O2181" s="305">
        <v>21732</v>
      </c>
      <c r="P2181" s="302" t="s">
        <v>1052</v>
      </c>
    </row>
    <row r="2182" spans="1:16">
      <c r="A2182" s="303">
        <v>0</v>
      </c>
      <c r="B2182" s="303">
        <v>0</v>
      </c>
      <c r="C2182" s="303">
        <v>0</v>
      </c>
      <c r="D2182" s="304">
        <f t="shared" si="34"/>
        <v>0</v>
      </c>
      <c r="E2182" s="305">
        <v>45992</v>
      </c>
      <c r="F2182" s="302" t="s">
        <v>69</v>
      </c>
      <c r="G2182" s="302" t="s">
        <v>70</v>
      </c>
      <c r="H2182" s="302" t="s">
        <v>345</v>
      </c>
      <c r="I2182" s="302" t="s">
        <v>345</v>
      </c>
      <c r="J2182" s="302">
        <v>135300</v>
      </c>
      <c r="K2182" s="302" t="s">
        <v>389</v>
      </c>
      <c r="L2182" s="302">
        <v>9973771</v>
      </c>
      <c r="M2182" s="302" t="s">
        <v>1925</v>
      </c>
      <c r="N2182" s="305">
        <v>13332</v>
      </c>
      <c r="O2182" s="305">
        <v>13332</v>
      </c>
      <c r="P2182" s="302" t="s">
        <v>1062</v>
      </c>
    </row>
    <row r="2183" spans="1:16">
      <c r="A2183" s="303">
        <v>0</v>
      </c>
      <c r="B2183" s="303">
        <v>0</v>
      </c>
      <c r="C2183" s="303">
        <v>0</v>
      </c>
      <c r="D2183" s="304">
        <f t="shared" si="34"/>
        <v>0</v>
      </c>
      <c r="E2183" s="305">
        <v>45992</v>
      </c>
      <c r="F2183" s="302" t="s">
        <v>69</v>
      </c>
      <c r="G2183" s="302" t="s">
        <v>70</v>
      </c>
      <c r="H2183" s="302" t="s">
        <v>345</v>
      </c>
      <c r="I2183" s="302" t="s">
        <v>345</v>
      </c>
      <c r="J2183" s="302">
        <v>135300</v>
      </c>
      <c r="K2183" s="302" t="s">
        <v>389</v>
      </c>
      <c r="L2183" s="302">
        <v>9769414</v>
      </c>
      <c r="M2183" s="302" t="s">
        <v>1925</v>
      </c>
      <c r="N2183" s="305">
        <v>13332</v>
      </c>
      <c r="O2183" s="305">
        <v>13332</v>
      </c>
      <c r="P2183" s="302" t="s">
        <v>1052</v>
      </c>
    </row>
    <row r="2184" spans="1:16">
      <c r="A2184" s="303">
        <v>0</v>
      </c>
      <c r="B2184" s="303">
        <v>0</v>
      </c>
      <c r="C2184" s="303">
        <v>0</v>
      </c>
      <c r="D2184" s="304">
        <f t="shared" si="34"/>
        <v>0</v>
      </c>
      <c r="E2184" s="305">
        <v>45992</v>
      </c>
      <c r="F2184" s="302" t="s">
        <v>69</v>
      </c>
      <c r="G2184" s="302" t="s">
        <v>70</v>
      </c>
      <c r="H2184" s="302" t="s">
        <v>345</v>
      </c>
      <c r="I2184" s="302" t="s">
        <v>345</v>
      </c>
      <c r="J2184" s="302">
        <v>135300</v>
      </c>
      <c r="K2184" s="302" t="s">
        <v>390</v>
      </c>
      <c r="L2184" s="302">
        <v>9769408</v>
      </c>
      <c r="M2184" s="302" t="s">
        <v>1926</v>
      </c>
      <c r="N2184" s="305">
        <v>29037</v>
      </c>
      <c r="O2184" s="305">
        <v>29037</v>
      </c>
      <c r="P2184" s="302" t="s">
        <v>1052</v>
      </c>
    </row>
    <row r="2185" spans="1:16">
      <c r="A2185" s="303">
        <v>0</v>
      </c>
      <c r="B2185" s="303">
        <v>0</v>
      </c>
      <c r="C2185" s="303">
        <v>0</v>
      </c>
      <c r="D2185" s="304">
        <f t="shared" si="34"/>
        <v>0</v>
      </c>
      <c r="E2185" s="305">
        <v>45992</v>
      </c>
      <c r="F2185" s="302" t="s">
        <v>69</v>
      </c>
      <c r="G2185" s="302" t="s">
        <v>70</v>
      </c>
      <c r="H2185" s="302" t="s">
        <v>345</v>
      </c>
      <c r="I2185" s="302" t="s">
        <v>345</v>
      </c>
      <c r="J2185" s="302">
        <v>135300</v>
      </c>
      <c r="K2185" s="302" t="s">
        <v>390</v>
      </c>
      <c r="L2185" s="302">
        <v>9769407</v>
      </c>
      <c r="M2185" s="302" t="s">
        <v>1926</v>
      </c>
      <c r="N2185" s="305">
        <v>21002</v>
      </c>
      <c r="O2185" s="305">
        <v>21002</v>
      </c>
      <c r="P2185" s="302" t="s">
        <v>1052</v>
      </c>
    </row>
    <row r="2186" spans="1:16">
      <c r="A2186" s="303">
        <v>0</v>
      </c>
      <c r="B2186" s="303">
        <v>0</v>
      </c>
      <c r="C2186" s="303">
        <v>0</v>
      </c>
      <c r="D2186" s="304">
        <f t="shared" si="34"/>
        <v>0</v>
      </c>
      <c r="E2186" s="305">
        <v>45992</v>
      </c>
      <c r="F2186" s="302" t="s">
        <v>69</v>
      </c>
      <c r="G2186" s="302" t="s">
        <v>70</v>
      </c>
      <c r="H2186" s="302" t="s">
        <v>345</v>
      </c>
      <c r="I2186" s="302" t="s">
        <v>345</v>
      </c>
      <c r="J2186" s="302">
        <v>135300</v>
      </c>
      <c r="K2186" s="302" t="s">
        <v>390</v>
      </c>
      <c r="L2186" s="302">
        <v>9973770</v>
      </c>
      <c r="M2186" s="302" t="s">
        <v>1926</v>
      </c>
      <c r="N2186" s="305">
        <v>21002</v>
      </c>
      <c r="O2186" s="305">
        <v>21002</v>
      </c>
      <c r="P2186" s="302" t="s">
        <v>1062</v>
      </c>
    </row>
    <row r="2187" spans="1:16">
      <c r="A2187" s="303">
        <v>0</v>
      </c>
      <c r="B2187" s="303">
        <v>0</v>
      </c>
      <c r="C2187" s="303">
        <v>0</v>
      </c>
      <c r="D2187" s="304">
        <f t="shared" si="34"/>
        <v>0</v>
      </c>
      <c r="E2187" s="305">
        <v>45992</v>
      </c>
      <c r="F2187" s="302" t="s">
        <v>69</v>
      </c>
      <c r="G2187" s="302" t="s">
        <v>70</v>
      </c>
      <c r="H2187" s="302" t="s">
        <v>345</v>
      </c>
      <c r="I2187" s="302" t="s">
        <v>345</v>
      </c>
      <c r="J2187" s="302">
        <v>135300</v>
      </c>
      <c r="K2187" s="302" t="s">
        <v>390</v>
      </c>
      <c r="L2187" s="302">
        <v>9973772</v>
      </c>
      <c r="M2187" s="302" t="s">
        <v>1926</v>
      </c>
      <c r="N2187" s="305">
        <v>29037</v>
      </c>
      <c r="O2187" s="305">
        <v>29037</v>
      </c>
      <c r="P2187" s="302" t="s">
        <v>1062</v>
      </c>
    </row>
    <row r="2188" spans="1:16">
      <c r="A2188" s="303">
        <v>2</v>
      </c>
      <c r="B2188" s="303">
        <v>8764.77</v>
      </c>
      <c r="C2188" s="303">
        <v>1096.1257297557001</v>
      </c>
      <c r="D2188" s="304">
        <f t="shared" si="34"/>
        <v>7668.6442702443001</v>
      </c>
      <c r="E2188" s="305">
        <v>45992</v>
      </c>
      <c r="F2188" s="302" t="s">
        <v>69</v>
      </c>
      <c r="G2188" s="302" t="s">
        <v>70</v>
      </c>
      <c r="H2188" s="302" t="s">
        <v>345</v>
      </c>
      <c r="I2188" s="302" t="s">
        <v>345</v>
      </c>
      <c r="J2188" s="302">
        <v>135300</v>
      </c>
      <c r="K2188" s="302" t="s">
        <v>159</v>
      </c>
      <c r="L2188" s="302">
        <v>30153753</v>
      </c>
      <c r="M2188" s="302" t="s">
        <v>1927</v>
      </c>
      <c r="N2188" s="305">
        <v>43791</v>
      </c>
      <c r="O2188" s="305">
        <v>43770</v>
      </c>
      <c r="P2188" s="302" t="s">
        <v>1847</v>
      </c>
    </row>
    <row r="2189" spans="1:16">
      <c r="A2189" s="303">
        <v>1</v>
      </c>
      <c r="B2189" s="303">
        <v>180882.47</v>
      </c>
      <c r="C2189" s="303">
        <v>40022.185547578403</v>
      </c>
      <c r="D2189" s="304">
        <f t="shared" si="34"/>
        <v>140860.28445242159</v>
      </c>
      <c r="E2189" s="305">
        <v>45992</v>
      </c>
      <c r="F2189" s="302" t="s">
        <v>69</v>
      </c>
      <c r="G2189" s="302" t="s">
        <v>70</v>
      </c>
      <c r="H2189" s="302" t="s">
        <v>345</v>
      </c>
      <c r="I2189" s="302" t="s">
        <v>345</v>
      </c>
      <c r="J2189" s="302">
        <v>135300</v>
      </c>
      <c r="K2189" s="302" t="s">
        <v>391</v>
      </c>
      <c r="L2189" s="302">
        <v>13160265</v>
      </c>
      <c r="M2189" s="302" t="s">
        <v>1928</v>
      </c>
      <c r="N2189" s="305">
        <v>41977</v>
      </c>
      <c r="O2189" s="305">
        <v>41640</v>
      </c>
      <c r="P2189" s="302" t="s">
        <v>1858</v>
      </c>
    </row>
    <row r="2190" spans="1:16">
      <c r="A2190" s="303">
        <v>0</v>
      </c>
      <c r="B2190" s="303">
        <v>0</v>
      </c>
      <c r="C2190" s="303">
        <v>0</v>
      </c>
      <c r="D2190" s="304">
        <f t="shared" si="34"/>
        <v>0</v>
      </c>
      <c r="E2190" s="305">
        <v>45992</v>
      </c>
      <c r="F2190" s="302" t="s">
        <v>69</v>
      </c>
      <c r="G2190" s="302" t="s">
        <v>70</v>
      </c>
      <c r="H2190" s="302" t="s">
        <v>345</v>
      </c>
      <c r="I2190" s="302" t="s">
        <v>345</v>
      </c>
      <c r="J2190" s="302">
        <v>135300</v>
      </c>
      <c r="K2190" s="302" t="s">
        <v>329</v>
      </c>
      <c r="L2190" s="302">
        <v>9870134</v>
      </c>
      <c r="M2190" s="302" t="s">
        <v>1930</v>
      </c>
      <c r="N2190" s="305">
        <v>21732</v>
      </c>
      <c r="O2190" s="305">
        <v>21732</v>
      </c>
      <c r="P2190" s="302" t="s">
        <v>1062</v>
      </c>
    </row>
    <row r="2191" spans="1:16">
      <c r="A2191" s="303">
        <v>0</v>
      </c>
      <c r="B2191" s="303">
        <v>0</v>
      </c>
      <c r="C2191" s="303">
        <v>0</v>
      </c>
      <c r="D2191" s="304">
        <f t="shared" si="34"/>
        <v>0</v>
      </c>
      <c r="E2191" s="305">
        <v>45992</v>
      </c>
      <c r="F2191" s="302" t="s">
        <v>69</v>
      </c>
      <c r="G2191" s="302" t="s">
        <v>70</v>
      </c>
      <c r="H2191" s="302" t="s">
        <v>345</v>
      </c>
      <c r="I2191" s="302" t="s">
        <v>345</v>
      </c>
      <c r="J2191" s="302">
        <v>135300</v>
      </c>
      <c r="K2191" s="302" t="s">
        <v>329</v>
      </c>
      <c r="L2191" s="302">
        <v>9870131</v>
      </c>
      <c r="M2191" s="302" t="s">
        <v>1930</v>
      </c>
      <c r="N2191" s="305">
        <v>29037</v>
      </c>
      <c r="O2191" s="305">
        <v>29037</v>
      </c>
      <c r="P2191" s="302" t="s">
        <v>1062</v>
      </c>
    </row>
    <row r="2192" spans="1:16">
      <c r="A2192" s="303">
        <v>1</v>
      </c>
      <c r="B2192" s="303">
        <v>552.07000000000005</v>
      </c>
      <c r="C2192" s="303">
        <v>657.28630511559993</v>
      </c>
      <c r="D2192" s="304">
        <f t="shared" si="34"/>
        <v>-105.21630511559988</v>
      </c>
      <c r="E2192" s="305">
        <v>45992</v>
      </c>
      <c r="F2192" s="302" t="s">
        <v>69</v>
      </c>
      <c r="G2192" s="302" t="s">
        <v>70</v>
      </c>
      <c r="H2192" s="302" t="s">
        <v>345</v>
      </c>
      <c r="I2192" s="302" t="s">
        <v>345</v>
      </c>
      <c r="J2192" s="302">
        <v>135300</v>
      </c>
      <c r="K2192" s="302" t="s">
        <v>329</v>
      </c>
      <c r="L2192" s="302">
        <v>9805275</v>
      </c>
      <c r="M2192" s="302" t="s">
        <v>1929</v>
      </c>
      <c r="N2192" s="305">
        <v>19906</v>
      </c>
      <c r="O2192" s="305">
        <v>19906</v>
      </c>
      <c r="P2192" s="302" t="s">
        <v>1052</v>
      </c>
    </row>
    <row r="2193" spans="1:16">
      <c r="A2193" s="303">
        <v>0</v>
      </c>
      <c r="B2193" s="303">
        <v>0</v>
      </c>
      <c r="C2193" s="303">
        <v>0</v>
      </c>
      <c r="D2193" s="304">
        <f t="shared" si="34"/>
        <v>0</v>
      </c>
      <c r="E2193" s="305">
        <v>45992</v>
      </c>
      <c r="F2193" s="302" t="s">
        <v>69</v>
      </c>
      <c r="G2193" s="302" t="s">
        <v>70</v>
      </c>
      <c r="H2193" s="302" t="s">
        <v>345</v>
      </c>
      <c r="I2193" s="302" t="s">
        <v>345</v>
      </c>
      <c r="J2193" s="302">
        <v>135300</v>
      </c>
      <c r="K2193" s="302" t="s">
        <v>329</v>
      </c>
      <c r="L2193" s="302">
        <v>9870133</v>
      </c>
      <c r="M2193" s="302" t="s">
        <v>1930</v>
      </c>
      <c r="N2193" s="305">
        <v>19906</v>
      </c>
      <c r="O2193" s="305">
        <v>19906</v>
      </c>
      <c r="P2193" s="302" t="s">
        <v>1062</v>
      </c>
    </row>
    <row r="2194" spans="1:16">
      <c r="A2194" s="303">
        <v>0</v>
      </c>
      <c r="B2194" s="303">
        <v>0</v>
      </c>
      <c r="C2194" s="303">
        <v>0</v>
      </c>
      <c r="D2194" s="304">
        <f t="shared" si="34"/>
        <v>0</v>
      </c>
      <c r="E2194" s="305">
        <v>45992</v>
      </c>
      <c r="F2194" s="302" t="s">
        <v>69</v>
      </c>
      <c r="G2194" s="302" t="s">
        <v>70</v>
      </c>
      <c r="H2194" s="302" t="s">
        <v>345</v>
      </c>
      <c r="I2194" s="302" t="s">
        <v>345</v>
      </c>
      <c r="J2194" s="302">
        <v>135300</v>
      </c>
      <c r="K2194" s="302" t="s">
        <v>329</v>
      </c>
      <c r="L2194" s="302">
        <v>9870132</v>
      </c>
      <c r="M2194" s="302" t="s">
        <v>1930</v>
      </c>
      <c r="N2194" s="305">
        <v>25385</v>
      </c>
      <c r="O2194" s="305">
        <v>25385</v>
      </c>
      <c r="P2194" s="302" t="s">
        <v>1062</v>
      </c>
    </row>
    <row r="2195" spans="1:16">
      <c r="A2195" s="303">
        <v>0</v>
      </c>
      <c r="B2195" s="303">
        <v>0</v>
      </c>
      <c r="C2195" s="303">
        <v>0</v>
      </c>
      <c r="D2195" s="304">
        <f t="shared" si="34"/>
        <v>0</v>
      </c>
      <c r="E2195" s="305">
        <v>45992</v>
      </c>
      <c r="F2195" s="302" t="s">
        <v>69</v>
      </c>
      <c r="G2195" s="302" t="s">
        <v>70</v>
      </c>
      <c r="H2195" s="302" t="s">
        <v>345</v>
      </c>
      <c r="I2195" s="302" t="s">
        <v>345</v>
      </c>
      <c r="J2195" s="302">
        <v>135300</v>
      </c>
      <c r="K2195" s="302" t="s">
        <v>329</v>
      </c>
      <c r="L2195" s="302">
        <v>9718854</v>
      </c>
      <c r="M2195" s="302" t="s">
        <v>1930</v>
      </c>
      <c r="N2195" s="305">
        <v>32690</v>
      </c>
      <c r="O2195" s="305">
        <v>32690</v>
      </c>
      <c r="P2195" s="302" t="s">
        <v>1062</v>
      </c>
    </row>
    <row r="2196" spans="1:16">
      <c r="A2196" s="303">
        <v>1</v>
      </c>
      <c r="B2196" s="303">
        <v>41.03</v>
      </c>
      <c r="C2196" s="303">
        <v>44.6022182771</v>
      </c>
      <c r="D2196" s="304">
        <f t="shared" si="34"/>
        <v>-3.5722182770999993</v>
      </c>
      <c r="E2196" s="305">
        <v>45992</v>
      </c>
      <c r="F2196" s="302" t="s">
        <v>69</v>
      </c>
      <c r="G2196" s="302" t="s">
        <v>70</v>
      </c>
      <c r="H2196" s="302" t="s">
        <v>345</v>
      </c>
      <c r="I2196" s="302" t="s">
        <v>345</v>
      </c>
      <c r="J2196" s="302">
        <v>135300</v>
      </c>
      <c r="K2196" s="302" t="s">
        <v>329</v>
      </c>
      <c r="L2196" s="302">
        <v>9805276</v>
      </c>
      <c r="M2196" s="302" t="s">
        <v>1929</v>
      </c>
      <c r="N2196" s="305">
        <v>25385</v>
      </c>
      <c r="O2196" s="305">
        <v>25385</v>
      </c>
      <c r="P2196" s="302" t="s">
        <v>1052</v>
      </c>
    </row>
    <row r="2197" spans="1:16">
      <c r="A2197" s="303">
        <v>7</v>
      </c>
      <c r="B2197" s="303">
        <v>1799.28</v>
      </c>
      <c r="C2197" s="303">
        <v>2137.0888283976001</v>
      </c>
      <c r="D2197" s="304">
        <f t="shared" si="34"/>
        <v>-337.80882839760011</v>
      </c>
      <c r="E2197" s="305">
        <v>45992</v>
      </c>
      <c r="F2197" s="302" t="s">
        <v>69</v>
      </c>
      <c r="G2197" s="302" t="s">
        <v>70</v>
      </c>
      <c r="H2197" s="302" t="s">
        <v>345</v>
      </c>
      <c r="I2197" s="302" t="s">
        <v>345</v>
      </c>
      <c r="J2197" s="302">
        <v>135300</v>
      </c>
      <c r="K2197" s="302" t="s">
        <v>329</v>
      </c>
      <c r="L2197" s="302">
        <v>9708206</v>
      </c>
      <c r="M2197" s="302" t="s">
        <v>1929</v>
      </c>
      <c r="N2197" s="305">
        <v>21732</v>
      </c>
      <c r="O2197" s="305">
        <v>21732</v>
      </c>
      <c r="P2197" s="302" t="s">
        <v>1052</v>
      </c>
    </row>
    <row r="2198" spans="1:16">
      <c r="A2198" s="303">
        <v>1</v>
      </c>
      <c r="B2198" s="303">
        <v>4655.42</v>
      </c>
      <c r="C2198" s="303">
        <v>3269.3259566660004</v>
      </c>
      <c r="D2198" s="304">
        <f t="shared" si="34"/>
        <v>1386.0940433339997</v>
      </c>
      <c r="E2198" s="305">
        <v>45992</v>
      </c>
      <c r="F2198" s="302" t="s">
        <v>69</v>
      </c>
      <c r="G2198" s="302" t="s">
        <v>70</v>
      </c>
      <c r="H2198" s="302" t="s">
        <v>345</v>
      </c>
      <c r="I2198" s="302" t="s">
        <v>345</v>
      </c>
      <c r="J2198" s="302">
        <v>135300</v>
      </c>
      <c r="K2198" s="302" t="s">
        <v>329</v>
      </c>
      <c r="L2198" s="302">
        <v>9805273</v>
      </c>
      <c r="M2198" s="302" t="s">
        <v>1929</v>
      </c>
      <c r="N2198" s="305">
        <v>32690</v>
      </c>
      <c r="O2198" s="305">
        <v>32690</v>
      </c>
      <c r="P2198" s="302" t="s">
        <v>1052</v>
      </c>
    </row>
    <row r="2199" spans="1:16">
      <c r="A2199" s="303">
        <v>0</v>
      </c>
      <c r="B2199" s="303">
        <v>0</v>
      </c>
      <c r="C2199" s="303">
        <v>0</v>
      </c>
      <c r="D2199" s="304">
        <f t="shared" si="34"/>
        <v>0</v>
      </c>
      <c r="E2199" s="305">
        <v>45992</v>
      </c>
      <c r="F2199" s="302" t="s">
        <v>69</v>
      </c>
      <c r="G2199" s="302" t="s">
        <v>70</v>
      </c>
      <c r="H2199" s="302" t="s">
        <v>345</v>
      </c>
      <c r="I2199" s="302" t="s">
        <v>345</v>
      </c>
      <c r="J2199" s="302">
        <v>135300</v>
      </c>
      <c r="K2199" s="302" t="s">
        <v>329</v>
      </c>
      <c r="L2199" s="302">
        <v>9805274</v>
      </c>
      <c r="M2199" s="302" t="s">
        <v>1929</v>
      </c>
      <c r="N2199" s="305">
        <v>29037</v>
      </c>
      <c r="O2199" s="305">
        <v>29037</v>
      </c>
      <c r="P2199" s="302" t="s">
        <v>1052</v>
      </c>
    </row>
    <row r="2200" spans="1:16">
      <c r="A2200" s="303">
        <v>1</v>
      </c>
      <c r="B2200" s="303">
        <v>278110.28999999998</v>
      </c>
      <c r="C2200" s="303">
        <v>248814.9669145497</v>
      </c>
      <c r="D2200" s="304">
        <f t="shared" si="34"/>
        <v>29295.323085450276</v>
      </c>
      <c r="E2200" s="305">
        <v>45992</v>
      </c>
      <c r="F2200" s="302" t="s">
        <v>69</v>
      </c>
      <c r="G2200" s="302" t="s">
        <v>70</v>
      </c>
      <c r="H2200" s="302" t="s">
        <v>345</v>
      </c>
      <c r="I2200" s="302" t="s">
        <v>345</v>
      </c>
      <c r="J2200" s="302">
        <v>135300</v>
      </c>
      <c r="K2200" s="302" t="s">
        <v>248</v>
      </c>
      <c r="L2200" s="302">
        <v>9821671</v>
      </c>
      <c r="M2200" s="302" t="s">
        <v>1933</v>
      </c>
      <c r="N2200" s="305">
        <v>29037</v>
      </c>
      <c r="O2200" s="305">
        <v>29037</v>
      </c>
      <c r="P2200" s="302" t="s">
        <v>1052</v>
      </c>
    </row>
    <row r="2201" spans="1:16">
      <c r="A2201" s="303">
        <v>0</v>
      </c>
      <c r="B2201" s="303">
        <v>0</v>
      </c>
      <c r="C2201" s="303">
        <v>0</v>
      </c>
      <c r="D2201" s="304">
        <f t="shared" si="34"/>
        <v>0</v>
      </c>
      <c r="E2201" s="305">
        <v>45992</v>
      </c>
      <c r="F2201" s="302" t="s">
        <v>69</v>
      </c>
      <c r="G2201" s="302" t="s">
        <v>70</v>
      </c>
      <c r="H2201" s="302" t="s">
        <v>345</v>
      </c>
      <c r="I2201" s="302" t="s">
        <v>345</v>
      </c>
      <c r="J2201" s="302">
        <v>135300</v>
      </c>
      <c r="K2201" s="302" t="s">
        <v>248</v>
      </c>
      <c r="L2201" s="302">
        <v>9870130</v>
      </c>
      <c r="M2201" s="302" t="s">
        <v>1939</v>
      </c>
      <c r="N2201" s="305">
        <v>18445</v>
      </c>
      <c r="O2201" s="305">
        <v>18445</v>
      </c>
      <c r="P2201" s="302" t="s">
        <v>1062</v>
      </c>
    </row>
    <row r="2202" spans="1:16">
      <c r="A2202" s="303">
        <v>0</v>
      </c>
      <c r="B2202" s="303">
        <v>0</v>
      </c>
      <c r="C2202" s="303">
        <v>0</v>
      </c>
      <c r="D2202" s="304">
        <f t="shared" si="34"/>
        <v>0</v>
      </c>
      <c r="E2202" s="305">
        <v>45992</v>
      </c>
      <c r="F2202" s="302" t="s">
        <v>69</v>
      </c>
      <c r="G2202" s="302" t="s">
        <v>70</v>
      </c>
      <c r="H2202" s="302" t="s">
        <v>345</v>
      </c>
      <c r="I2202" s="302" t="s">
        <v>345</v>
      </c>
      <c r="J2202" s="302">
        <v>135300</v>
      </c>
      <c r="K2202" s="302" t="s">
        <v>248</v>
      </c>
      <c r="L2202" s="302">
        <v>9870129</v>
      </c>
      <c r="M2202" s="302" t="s">
        <v>1931</v>
      </c>
      <c r="N2202" s="305">
        <v>18445</v>
      </c>
      <c r="O2202" s="305">
        <v>18445</v>
      </c>
      <c r="P2202" s="302" t="s">
        <v>1062</v>
      </c>
    </row>
    <row r="2203" spans="1:16">
      <c r="A2203" s="303">
        <v>0</v>
      </c>
      <c r="B2203" s="303">
        <v>0</v>
      </c>
      <c r="C2203" s="303">
        <v>0</v>
      </c>
      <c r="D2203" s="304">
        <f t="shared" si="34"/>
        <v>0</v>
      </c>
      <c r="E2203" s="305">
        <v>45992</v>
      </c>
      <c r="F2203" s="302" t="s">
        <v>69</v>
      </c>
      <c r="G2203" s="302" t="s">
        <v>70</v>
      </c>
      <c r="H2203" s="302" t="s">
        <v>345</v>
      </c>
      <c r="I2203" s="302" t="s">
        <v>345</v>
      </c>
      <c r="J2203" s="302">
        <v>135300</v>
      </c>
      <c r="K2203" s="302" t="s">
        <v>248</v>
      </c>
      <c r="L2203" s="302">
        <v>9805267</v>
      </c>
      <c r="M2203" s="302" t="s">
        <v>1934</v>
      </c>
      <c r="N2203" s="305">
        <v>18445</v>
      </c>
      <c r="O2203" s="305">
        <v>18445</v>
      </c>
      <c r="P2203" s="302" t="s">
        <v>1052</v>
      </c>
    </row>
    <row r="2204" spans="1:16">
      <c r="A2204" s="303">
        <v>0</v>
      </c>
      <c r="B2204" s="303">
        <v>0</v>
      </c>
      <c r="C2204" s="303">
        <v>0</v>
      </c>
      <c r="D2204" s="304">
        <f t="shared" si="34"/>
        <v>0</v>
      </c>
      <c r="E2204" s="305">
        <v>45992</v>
      </c>
      <c r="F2204" s="302" t="s">
        <v>69</v>
      </c>
      <c r="G2204" s="302" t="s">
        <v>70</v>
      </c>
      <c r="H2204" s="302" t="s">
        <v>345</v>
      </c>
      <c r="I2204" s="302" t="s">
        <v>345</v>
      </c>
      <c r="J2204" s="302">
        <v>135300</v>
      </c>
      <c r="K2204" s="302" t="s">
        <v>248</v>
      </c>
      <c r="L2204" s="302">
        <v>9805265</v>
      </c>
      <c r="M2204" s="302" t="s">
        <v>1937</v>
      </c>
      <c r="N2204" s="305">
        <v>21732</v>
      </c>
      <c r="O2204" s="305">
        <v>21732</v>
      </c>
      <c r="P2204" s="302" t="s">
        <v>1052</v>
      </c>
    </row>
    <row r="2205" spans="1:16">
      <c r="A2205" s="303">
        <v>0</v>
      </c>
      <c r="B2205" s="303">
        <v>0</v>
      </c>
      <c r="C2205" s="303">
        <v>0</v>
      </c>
      <c r="D2205" s="304">
        <f t="shared" si="34"/>
        <v>0</v>
      </c>
      <c r="E2205" s="305">
        <v>45992</v>
      </c>
      <c r="F2205" s="302" t="s">
        <v>69</v>
      </c>
      <c r="G2205" s="302" t="s">
        <v>70</v>
      </c>
      <c r="H2205" s="302" t="s">
        <v>345</v>
      </c>
      <c r="I2205" s="302" t="s">
        <v>345</v>
      </c>
      <c r="J2205" s="302">
        <v>135300</v>
      </c>
      <c r="K2205" s="302" t="s">
        <v>248</v>
      </c>
      <c r="L2205" s="302">
        <v>9715189</v>
      </c>
      <c r="M2205" s="302" t="s">
        <v>1932</v>
      </c>
      <c r="N2205" s="305">
        <v>18445</v>
      </c>
      <c r="O2205" s="305">
        <v>18445</v>
      </c>
      <c r="P2205" s="302" t="s">
        <v>1052</v>
      </c>
    </row>
    <row r="2206" spans="1:16">
      <c r="A2206" s="303">
        <v>0</v>
      </c>
      <c r="B2206" s="303">
        <v>0</v>
      </c>
      <c r="C2206" s="303">
        <v>0</v>
      </c>
      <c r="D2206" s="304">
        <f t="shared" si="34"/>
        <v>0</v>
      </c>
      <c r="E2206" s="305">
        <v>45992</v>
      </c>
      <c r="F2206" s="302" t="s">
        <v>69</v>
      </c>
      <c r="G2206" s="302" t="s">
        <v>70</v>
      </c>
      <c r="H2206" s="302" t="s">
        <v>345</v>
      </c>
      <c r="I2206" s="302" t="s">
        <v>345</v>
      </c>
      <c r="J2206" s="302">
        <v>135300</v>
      </c>
      <c r="K2206" s="302" t="s">
        <v>248</v>
      </c>
      <c r="L2206" s="302">
        <v>9870124</v>
      </c>
      <c r="M2206" s="302" t="s">
        <v>1931</v>
      </c>
      <c r="N2206" s="305">
        <v>21732</v>
      </c>
      <c r="O2206" s="305">
        <v>21732</v>
      </c>
      <c r="P2206" s="302" t="s">
        <v>1062</v>
      </c>
    </row>
    <row r="2207" spans="1:16">
      <c r="A2207" s="303">
        <v>0</v>
      </c>
      <c r="B2207" s="303">
        <v>0</v>
      </c>
      <c r="C2207" s="303">
        <v>0</v>
      </c>
      <c r="D2207" s="304">
        <f t="shared" si="34"/>
        <v>0</v>
      </c>
      <c r="E2207" s="305">
        <v>45992</v>
      </c>
      <c r="F2207" s="302" t="s">
        <v>69</v>
      </c>
      <c r="G2207" s="302" t="s">
        <v>70</v>
      </c>
      <c r="H2207" s="302" t="s">
        <v>345</v>
      </c>
      <c r="I2207" s="302" t="s">
        <v>345</v>
      </c>
      <c r="J2207" s="302">
        <v>135300</v>
      </c>
      <c r="K2207" s="302" t="s">
        <v>248</v>
      </c>
      <c r="L2207" s="302">
        <v>9805266</v>
      </c>
      <c r="M2207" s="302" t="s">
        <v>1932</v>
      </c>
      <c r="N2207" s="305">
        <v>26846</v>
      </c>
      <c r="O2207" s="305">
        <v>26846</v>
      </c>
      <c r="P2207" s="302" t="s">
        <v>1052</v>
      </c>
    </row>
    <row r="2208" spans="1:16">
      <c r="A2208" s="303">
        <v>1</v>
      </c>
      <c r="B2208" s="303">
        <v>374067.66000000003</v>
      </c>
      <c r="C2208" s="303">
        <v>262693.61526721797</v>
      </c>
      <c r="D2208" s="304">
        <f t="shared" si="34"/>
        <v>111374.04473278206</v>
      </c>
      <c r="E2208" s="305">
        <v>45992</v>
      </c>
      <c r="F2208" s="302" t="s">
        <v>69</v>
      </c>
      <c r="G2208" s="302" t="s">
        <v>70</v>
      </c>
      <c r="H2208" s="302" t="s">
        <v>345</v>
      </c>
      <c r="I2208" s="302" t="s">
        <v>345</v>
      </c>
      <c r="J2208" s="302">
        <v>135300</v>
      </c>
      <c r="K2208" s="302" t="s">
        <v>248</v>
      </c>
      <c r="L2208" s="302">
        <v>9821670</v>
      </c>
      <c r="M2208" s="302" t="s">
        <v>1938</v>
      </c>
      <c r="N2208" s="305">
        <v>32690</v>
      </c>
      <c r="O2208" s="305">
        <v>32690</v>
      </c>
      <c r="P2208" s="302" t="s">
        <v>1052</v>
      </c>
    </row>
    <row r="2209" spans="1:16">
      <c r="A2209" s="303">
        <v>0</v>
      </c>
      <c r="B2209" s="303">
        <v>0</v>
      </c>
      <c r="C2209" s="303">
        <v>0</v>
      </c>
      <c r="D2209" s="304">
        <f t="shared" si="34"/>
        <v>0</v>
      </c>
      <c r="E2209" s="305">
        <v>45992</v>
      </c>
      <c r="F2209" s="302" t="s">
        <v>69</v>
      </c>
      <c r="G2209" s="302" t="s">
        <v>70</v>
      </c>
      <c r="H2209" s="302" t="s">
        <v>345</v>
      </c>
      <c r="I2209" s="302" t="s">
        <v>345</v>
      </c>
      <c r="J2209" s="302">
        <v>135300</v>
      </c>
      <c r="K2209" s="302" t="s">
        <v>248</v>
      </c>
      <c r="L2209" s="302">
        <v>9870128</v>
      </c>
      <c r="M2209" s="302" t="s">
        <v>1931</v>
      </c>
      <c r="N2209" s="305">
        <v>26846</v>
      </c>
      <c r="O2209" s="305">
        <v>26846</v>
      </c>
      <c r="P2209" s="302" t="s">
        <v>1062</v>
      </c>
    </row>
    <row r="2210" spans="1:16">
      <c r="A2210" s="303">
        <v>0</v>
      </c>
      <c r="B2210" s="303">
        <v>0</v>
      </c>
      <c r="C2210" s="303">
        <v>0</v>
      </c>
      <c r="D2210" s="304">
        <f t="shared" si="34"/>
        <v>0</v>
      </c>
      <c r="E2210" s="305">
        <v>45992</v>
      </c>
      <c r="F2210" s="302" t="s">
        <v>69</v>
      </c>
      <c r="G2210" s="302" t="s">
        <v>70</v>
      </c>
      <c r="H2210" s="302" t="s">
        <v>345</v>
      </c>
      <c r="I2210" s="302" t="s">
        <v>345</v>
      </c>
      <c r="J2210" s="302">
        <v>135300</v>
      </c>
      <c r="K2210" s="302" t="s">
        <v>248</v>
      </c>
      <c r="L2210" s="302">
        <v>9805264</v>
      </c>
      <c r="M2210" s="302" t="s">
        <v>1935</v>
      </c>
      <c r="N2210" s="305">
        <v>19906</v>
      </c>
      <c r="O2210" s="305">
        <v>19906</v>
      </c>
      <c r="P2210" s="302" t="s">
        <v>1052</v>
      </c>
    </row>
    <row r="2211" spans="1:16">
      <c r="A2211" s="303">
        <v>0</v>
      </c>
      <c r="B2211" s="303">
        <v>0</v>
      </c>
      <c r="C2211" s="303">
        <v>0</v>
      </c>
      <c r="D2211" s="304">
        <f t="shared" si="34"/>
        <v>0</v>
      </c>
      <c r="E2211" s="305">
        <v>45992</v>
      </c>
      <c r="F2211" s="302" t="s">
        <v>69</v>
      </c>
      <c r="G2211" s="302" t="s">
        <v>70</v>
      </c>
      <c r="H2211" s="302" t="s">
        <v>345</v>
      </c>
      <c r="I2211" s="302" t="s">
        <v>345</v>
      </c>
      <c r="J2211" s="302">
        <v>135300</v>
      </c>
      <c r="K2211" s="302" t="s">
        <v>248</v>
      </c>
      <c r="L2211" s="302">
        <v>9870125</v>
      </c>
      <c r="M2211" s="302" t="s">
        <v>1931</v>
      </c>
      <c r="N2211" s="305">
        <v>29037</v>
      </c>
      <c r="O2211" s="305">
        <v>29037</v>
      </c>
      <c r="P2211" s="302" t="s">
        <v>1062</v>
      </c>
    </row>
    <row r="2212" spans="1:16">
      <c r="A2212" s="303">
        <v>0</v>
      </c>
      <c r="B2212" s="303">
        <v>0</v>
      </c>
      <c r="C2212" s="303">
        <v>0</v>
      </c>
      <c r="D2212" s="304">
        <f t="shared" si="34"/>
        <v>0</v>
      </c>
      <c r="E2212" s="305">
        <v>45992</v>
      </c>
      <c r="F2212" s="302" t="s">
        <v>69</v>
      </c>
      <c r="G2212" s="302" t="s">
        <v>70</v>
      </c>
      <c r="H2212" s="302" t="s">
        <v>345</v>
      </c>
      <c r="I2212" s="302" t="s">
        <v>345</v>
      </c>
      <c r="J2212" s="302">
        <v>135300</v>
      </c>
      <c r="K2212" s="302" t="s">
        <v>248</v>
      </c>
      <c r="L2212" s="302">
        <v>9870126</v>
      </c>
      <c r="M2212" s="302" t="s">
        <v>1931</v>
      </c>
      <c r="N2212" s="305">
        <v>32690</v>
      </c>
      <c r="O2212" s="305">
        <v>32690</v>
      </c>
      <c r="P2212" s="302" t="s">
        <v>1062</v>
      </c>
    </row>
    <row r="2213" spans="1:16">
      <c r="A2213" s="303">
        <v>0</v>
      </c>
      <c r="B2213" s="303">
        <v>0</v>
      </c>
      <c r="C2213" s="303">
        <v>0</v>
      </c>
      <c r="D2213" s="304">
        <f t="shared" si="34"/>
        <v>0</v>
      </c>
      <c r="E2213" s="305">
        <v>45992</v>
      </c>
      <c r="F2213" s="302" t="s">
        <v>69</v>
      </c>
      <c r="G2213" s="302" t="s">
        <v>70</v>
      </c>
      <c r="H2213" s="302" t="s">
        <v>345</v>
      </c>
      <c r="I2213" s="302" t="s">
        <v>345</v>
      </c>
      <c r="J2213" s="302">
        <v>135300</v>
      </c>
      <c r="K2213" s="302" t="s">
        <v>248</v>
      </c>
      <c r="L2213" s="302">
        <v>9870127</v>
      </c>
      <c r="M2213" s="302" t="s">
        <v>1931</v>
      </c>
      <c r="N2213" s="305">
        <v>9314</v>
      </c>
      <c r="O2213" s="305">
        <v>9314</v>
      </c>
      <c r="P2213" s="302" t="s">
        <v>1062</v>
      </c>
    </row>
    <row r="2214" spans="1:16">
      <c r="A2214" s="303">
        <v>0</v>
      </c>
      <c r="B2214" s="303">
        <v>0</v>
      </c>
      <c r="C2214" s="303">
        <v>0</v>
      </c>
      <c r="D2214" s="304">
        <f t="shared" si="34"/>
        <v>0</v>
      </c>
      <c r="E2214" s="305">
        <v>45992</v>
      </c>
      <c r="F2214" s="302" t="s">
        <v>69</v>
      </c>
      <c r="G2214" s="302" t="s">
        <v>70</v>
      </c>
      <c r="H2214" s="302" t="s">
        <v>345</v>
      </c>
      <c r="I2214" s="302" t="s">
        <v>345</v>
      </c>
      <c r="J2214" s="302">
        <v>135300</v>
      </c>
      <c r="K2214" s="302" t="s">
        <v>248</v>
      </c>
      <c r="L2214" s="302">
        <v>9821672</v>
      </c>
      <c r="M2214" s="302" t="s">
        <v>1936</v>
      </c>
      <c r="N2214" s="305">
        <v>9314</v>
      </c>
      <c r="O2214" s="305">
        <v>9314</v>
      </c>
      <c r="P2214" s="302" t="s">
        <v>1052</v>
      </c>
    </row>
    <row r="2215" spans="1:16">
      <c r="A2215" s="303">
        <v>0</v>
      </c>
      <c r="B2215" s="303">
        <v>0</v>
      </c>
      <c r="C2215" s="303">
        <v>0</v>
      </c>
      <c r="D2215" s="304">
        <f t="shared" si="34"/>
        <v>0</v>
      </c>
      <c r="E2215" s="305">
        <v>45992</v>
      </c>
      <c r="F2215" s="302" t="s">
        <v>69</v>
      </c>
      <c r="G2215" s="302" t="s">
        <v>70</v>
      </c>
      <c r="H2215" s="302" t="s">
        <v>345</v>
      </c>
      <c r="I2215" s="302" t="s">
        <v>345</v>
      </c>
      <c r="J2215" s="302">
        <v>135300</v>
      </c>
      <c r="K2215" s="302" t="s">
        <v>248</v>
      </c>
      <c r="L2215" s="302">
        <v>9704829</v>
      </c>
      <c r="M2215" s="302" t="s">
        <v>1931</v>
      </c>
      <c r="N2215" s="305">
        <v>19906</v>
      </c>
      <c r="O2215" s="305">
        <v>19906</v>
      </c>
      <c r="P2215" s="302" t="s">
        <v>1062</v>
      </c>
    </row>
    <row r="2216" spans="1:16">
      <c r="A2216" s="303">
        <v>0</v>
      </c>
      <c r="B2216" s="303">
        <v>0</v>
      </c>
      <c r="C2216" s="303">
        <v>0</v>
      </c>
      <c r="D2216" s="304">
        <f t="shared" si="34"/>
        <v>0</v>
      </c>
      <c r="E2216" s="305">
        <v>45992</v>
      </c>
      <c r="F2216" s="302" t="s">
        <v>69</v>
      </c>
      <c r="G2216" s="302" t="s">
        <v>70</v>
      </c>
      <c r="H2216" s="302" t="s">
        <v>345</v>
      </c>
      <c r="I2216" s="302" t="s">
        <v>345</v>
      </c>
      <c r="J2216" s="302">
        <v>135300</v>
      </c>
      <c r="K2216" s="302" t="s">
        <v>392</v>
      </c>
      <c r="L2216" s="302">
        <v>9766631</v>
      </c>
      <c r="M2216" s="302" t="s">
        <v>1940</v>
      </c>
      <c r="N2216" s="305">
        <v>25385</v>
      </c>
      <c r="O2216" s="305">
        <v>25385</v>
      </c>
      <c r="P2216" s="302" t="s">
        <v>1052</v>
      </c>
    </row>
    <row r="2217" spans="1:16">
      <c r="A2217" s="303">
        <v>0</v>
      </c>
      <c r="B2217" s="303">
        <v>0</v>
      </c>
      <c r="C2217" s="303">
        <v>0</v>
      </c>
      <c r="D2217" s="304">
        <f t="shared" si="34"/>
        <v>0</v>
      </c>
      <c r="E2217" s="305">
        <v>45992</v>
      </c>
      <c r="F2217" s="302" t="s">
        <v>69</v>
      </c>
      <c r="G2217" s="302" t="s">
        <v>70</v>
      </c>
      <c r="H2217" s="302" t="s">
        <v>345</v>
      </c>
      <c r="I2217" s="302" t="s">
        <v>345</v>
      </c>
      <c r="J2217" s="302">
        <v>135300</v>
      </c>
      <c r="K2217" s="302" t="s">
        <v>392</v>
      </c>
      <c r="L2217" s="302">
        <v>9973764</v>
      </c>
      <c r="M2217" s="302" t="s">
        <v>1940</v>
      </c>
      <c r="N2217" s="305">
        <v>25385</v>
      </c>
      <c r="O2217" s="305">
        <v>25385</v>
      </c>
      <c r="P2217" s="302" t="s">
        <v>1062</v>
      </c>
    </row>
    <row r="2218" spans="1:16">
      <c r="A2218" s="303">
        <v>0</v>
      </c>
      <c r="B2218" s="303">
        <v>0</v>
      </c>
      <c r="C2218" s="303">
        <v>0</v>
      </c>
      <c r="D2218" s="304">
        <f t="shared" si="34"/>
        <v>0</v>
      </c>
      <c r="E2218" s="305">
        <v>45992</v>
      </c>
      <c r="F2218" s="302" t="s">
        <v>69</v>
      </c>
      <c r="G2218" s="302" t="s">
        <v>70</v>
      </c>
      <c r="H2218" s="302" t="s">
        <v>345</v>
      </c>
      <c r="I2218" s="302" t="s">
        <v>345</v>
      </c>
      <c r="J2218" s="302">
        <v>135300</v>
      </c>
      <c r="K2218" s="302" t="s">
        <v>393</v>
      </c>
      <c r="L2218" s="302">
        <v>9727052</v>
      </c>
      <c r="M2218" s="302" t="s">
        <v>1941</v>
      </c>
      <c r="N2218" s="305">
        <v>35247</v>
      </c>
      <c r="O2218" s="305">
        <v>35247</v>
      </c>
      <c r="P2218" s="302" t="s">
        <v>1062</v>
      </c>
    </row>
    <row r="2219" spans="1:16">
      <c r="A2219" s="303">
        <v>0</v>
      </c>
      <c r="B2219" s="303">
        <v>0</v>
      </c>
      <c r="C2219" s="303">
        <v>0</v>
      </c>
      <c r="D2219" s="304">
        <f t="shared" si="34"/>
        <v>0</v>
      </c>
      <c r="E2219" s="305">
        <v>45992</v>
      </c>
      <c r="F2219" s="302" t="s">
        <v>69</v>
      </c>
      <c r="G2219" s="302" t="s">
        <v>70</v>
      </c>
      <c r="H2219" s="302" t="s">
        <v>345</v>
      </c>
      <c r="I2219" s="302" t="s">
        <v>345</v>
      </c>
      <c r="J2219" s="302">
        <v>135300</v>
      </c>
      <c r="K2219" s="302" t="s">
        <v>393</v>
      </c>
      <c r="L2219" s="302">
        <v>9769405</v>
      </c>
      <c r="M2219" s="302" t="s">
        <v>1941</v>
      </c>
      <c r="N2219" s="305">
        <v>35247</v>
      </c>
      <c r="O2219" s="305">
        <v>35247</v>
      </c>
      <c r="P2219" s="302" t="s">
        <v>1052</v>
      </c>
    </row>
    <row r="2220" spans="1:16">
      <c r="A2220" s="303">
        <v>0</v>
      </c>
      <c r="B2220" s="303">
        <v>0</v>
      </c>
      <c r="C2220" s="303">
        <v>0</v>
      </c>
      <c r="D2220" s="304">
        <f t="shared" si="34"/>
        <v>0</v>
      </c>
      <c r="E2220" s="305">
        <v>45992</v>
      </c>
      <c r="F2220" s="302" t="s">
        <v>69</v>
      </c>
      <c r="G2220" s="302" t="s">
        <v>70</v>
      </c>
      <c r="H2220" s="302" t="s">
        <v>345</v>
      </c>
      <c r="I2220" s="302" t="s">
        <v>345</v>
      </c>
      <c r="J2220" s="302">
        <v>135300</v>
      </c>
      <c r="K2220" s="302" t="s">
        <v>394</v>
      </c>
      <c r="L2220" s="302">
        <v>9769404</v>
      </c>
      <c r="M2220" s="302" t="s">
        <v>1537</v>
      </c>
      <c r="N2220" s="305">
        <v>35612</v>
      </c>
      <c r="O2220" s="305">
        <v>35612</v>
      </c>
      <c r="P2220" s="302" t="s">
        <v>1052</v>
      </c>
    </row>
    <row r="2221" spans="1:16">
      <c r="A2221" s="303">
        <v>0</v>
      </c>
      <c r="B2221" s="303">
        <v>0</v>
      </c>
      <c r="C2221" s="303">
        <v>0</v>
      </c>
      <c r="D2221" s="304">
        <f t="shared" si="34"/>
        <v>0</v>
      </c>
      <c r="E2221" s="305">
        <v>45992</v>
      </c>
      <c r="F2221" s="302" t="s">
        <v>69</v>
      </c>
      <c r="G2221" s="302" t="s">
        <v>70</v>
      </c>
      <c r="H2221" s="302" t="s">
        <v>345</v>
      </c>
      <c r="I2221" s="302" t="s">
        <v>345</v>
      </c>
      <c r="J2221" s="302">
        <v>135300</v>
      </c>
      <c r="K2221" s="302" t="s">
        <v>394</v>
      </c>
      <c r="L2221" s="302">
        <v>9761160</v>
      </c>
      <c r="M2221" s="302" t="s">
        <v>1537</v>
      </c>
      <c r="N2221" s="305">
        <v>36143</v>
      </c>
      <c r="O2221" s="305">
        <v>35796</v>
      </c>
      <c r="P2221" s="302" t="s">
        <v>1899</v>
      </c>
    </row>
    <row r="2222" spans="1:16">
      <c r="A2222" s="303">
        <v>0</v>
      </c>
      <c r="B2222" s="303">
        <v>0</v>
      </c>
      <c r="C2222" s="303">
        <v>0</v>
      </c>
      <c r="D2222" s="304">
        <f t="shared" si="34"/>
        <v>0</v>
      </c>
      <c r="E2222" s="305">
        <v>45992</v>
      </c>
      <c r="F2222" s="302" t="s">
        <v>69</v>
      </c>
      <c r="G2222" s="302" t="s">
        <v>70</v>
      </c>
      <c r="H2222" s="302" t="s">
        <v>345</v>
      </c>
      <c r="I2222" s="302" t="s">
        <v>345</v>
      </c>
      <c r="J2222" s="302">
        <v>135300</v>
      </c>
      <c r="K2222" s="302" t="s">
        <v>394</v>
      </c>
      <c r="L2222" s="302">
        <v>9769402</v>
      </c>
      <c r="M2222" s="302" t="s">
        <v>1537</v>
      </c>
      <c r="N2222" s="305">
        <v>23924</v>
      </c>
      <c r="O2222" s="305">
        <v>23924</v>
      </c>
      <c r="P2222" s="302" t="s">
        <v>1052</v>
      </c>
    </row>
    <row r="2223" spans="1:16">
      <c r="A2223" s="303">
        <v>0</v>
      </c>
      <c r="B2223" s="303">
        <v>0</v>
      </c>
      <c r="C2223" s="303">
        <v>0</v>
      </c>
      <c r="D2223" s="304">
        <f t="shared" si="34"/>
        <v>0</v>
      </c>
      <c r="E2223" s="305">
        <v>45992</v>
      </c>
      <c r="F2223" s="302" t="s">
        <v>69</v>
      </c>
      <c r="G2223" s="302" t="s">
        <v>70</v>
      </c>
      <c r="H2223" s="302" t="s">
        <v>345</v>
      </c>
      <c r="I2223" s="302" t="s">
        <v>345</v>
      </c>
      <c r="J2223" s="302">
        <v>135300</v>
      </c>
      <c r="K2223" s="302" t="s">
        <v>394</v>
      </c>
      <c r="L2223" s="302">
        <v>9968995</v>
      </c>
      <c r="M2223" s="302" t="s">
        <v>1537</v>
      </c>
      <c r="N2223" s="305">
        <v>36143</v>
      </c>
      <c r="O2223" s="305">
        <v>35796</v>
      </c>
      <c r="P2223" s="302" t="s">
        <v>1899</v>
      </c>
    </row>
    <row r="2224" spans="1:16">
      <c r="A2224" s="303">
        <v>0</v>
      </c>
      <c r="B2224" s="303">
        <v>0</v>
      </c>
      <c r="C2224" s="303">
        <v>0</v>
      </c>
      <c r="D2224" s="304">
        <f t="shared" si="34"/>
        <v>0</v>
      </c>
      <c r="E2224" s="305">
        <v>45992</v>
      </c>
      <c r="F2224" s="302" t="s">
        <v>69</v>
      </c>
      <c r="G2224" s="302" t="s">
        <v>70</v>
      </c>
      <c r="H2224" s="302" t="s">
        <v>345</v>
      </c>
      <c r="I2224" s="302" t="s">
        <v>345</v>
      </c>
      <c r="J2224" s="302">
        <v>135300</v>
      </c>
      <c r="K2224" s="302" t="s">
        <v>394</v>
      </c>
      <c r="L2224" s="302">
        <v>9973701</v>
      </c>
      <c r="M2224" s="302" t="s">
        <v>1537</v>
      </c>
      <c r="N2224" s="305">
        <v>26115</v>
      </c>
      <c r="O2224" s="305">
        <v>26115</v>
      </c>
      <c r="P2224" s="302" t="s">
        <v>1062</v>
      </c>
    </row>
    <row r="2225" spans="1:16">
      <c r="A2225" s="303">
        <v>0</v>
      </c>
      <c r="B2225" s="303">
        <v>0</v>
      </c>
      <c r="C2225" s="303">
        <v>0</v>
      </c>
      <c r="D2225" s="304">
        <f t="shared" si="34"/>
        <v>0</v>
      </c>
      <c r="E2225" s="305">
        <v>45992</v>
      </c>
      <c r="F2225" s="302" t="s">
        <v>69</v>
      </c>
      <c r="G2225" s="302" t="s">
        <v>70</v>
      </c>
      <c r="H2225" s="302" t="s">
        <v>345</v>
      </c>
      <c r="I2225" s="302" t="s">
        <v>345</v>
      </c>
      <c r="J2225" s="302">
        <v>135300</v>
      </c>
      <c r="K2225" s="302" t="s">
        <v>394</v>
      </c>
      <c r="L2225" s="302">
        <v>9769403</v>
      </c>
      <c r="M2225" s="302" t="s">
        <v>1537</v>
      </c>
      <c r="N2225" s="305">
        <v>26115</v>
      </c>
      <c r="O2225" s="305">
        <v>26115</v>
      </c>
      <c r="P2225" s="302" t="s">
        <v>1052</v>
      </c>
    </row>
    <row r="2226" spans="1:16">
      <c r="A2226" s="303">
        <v>0</v>
      </c>
      <c r="B2226" s="303">
        <v>0</v>
      </c>
      <c r="C2226" s="303">
        <v>0</v>
      </c>
      <c r="D2226" s="304">
        <f t="shared" si="34"/>
        <v>0</v>
      </c>
      <c r="E2226" s="305">
        <v>45992</v>
      </c>
      <c r="F2226" s="302" t="s">
        <v>69</v>
      </c>
      <c r="G2226" s="302" t="s">
        <v>70</v>
      </c>
      <c r="H2226" s="302" t="s">
        <v>345</v>
      </c>
      <c r="I2226" s="302" t="s">
        <v>345</v>
      </c>
      <c r="J2226" s="302">
        <v>135300</v>
      </c>
      <c r="K2226" s="302" t="s">
        <v>394</v>
      </c>
      <c r="L2226" s="302">
        <v>9973767</v>
      </c>
      <c r="M2226" s="302" t="s">
        <v>1537</v>
      </c>
      <c r="N2226" s="305">
        <v>23924</v>
      </c>
      <c r="O2226" s="305">
        <v>23924</v>
      </c>
      <c r="P2226" s="302" t="s">
        <v>1062</v>
      </c>
    </row>
    <row r="2227" spans="1:16">
      <c r="A2227" s="303">
        <v>0</v>
      </c>
      <c r="B2227" s="303">
        <v>0</v>
      </c>
      <c r="C2227" s="303">
        <v>0</v>
      </c>
      <c r="D2227" s="304">
        <f t="shared" si="34"/>
        <v>0</v>
      </c>
      <c r="E2227" s="305">
        <v>45992</v>
      </c>
      <c r="F2227" s="302" t="s">
        <v>69</v>
      </c>
      <c r="G2227" s="302" t="s">
        <v>70</v>
      </c>
      <c r="H2227" s="302" t="s">
        <v>345</v>
      </c>
      <c r="I2227" s="302" t="s">
        <v>345</v>
      </c>
      <c r="J2227" s="302">
        <v>135300</v>
      </c>
      <c r="K2227" s="302" t="s">
        <v>394</v>
      </c>
      <c r="L2227" s="302">
        <v>9862052</v>
      </c>
      <c r="M2227" s="302" t="s">
        <v>1537</v>
      </c>
      <c r="N2227" s="305">
        <v>35612</v>
      </c>
      <c r="O2227" s="305">
        <v>35612</v>
      </c>
      <c r="P2227" s="302" t="s">
        <v>1062</v>
      </c>
    </row>
    <row r="2228" spans="1:16">
      <c r="A2228" s="303">
        <v>2</v>
      </c>
      <c r="B2228" s="303">
        <v>2288.31</v>
      </c>
      <c r="C2228" s="303">
        <v>1210.7461711029</v>
      </c>
      <c r="D2228" s="304">
        <f t="shared" si="34"/>
        <v>1077.5638288970999</v>
      </c>
      <c r="E2228" s="305">
        <v>45992</v>
      </c>
      <c r="F2228" s="302" t="s">
        <v>69</v>
      </c>
      <c r="G2228" s="302" t="s">
        <v>70</v>
      </c>
      <c r="H2228" s="302" t="s">
        <v>345</v>
      </c>
      <c r="I2228" s="302" t="s">
        <v>345</v>
      </c>
      <c r="J2228" s="302">
        <v>135300</v>
      </c>
      <c r="K2228" s="302" t="s">
        <v>395</v>
      </c>
      <c r="L2228" s="302">
        <v>9814857</v>
      </c>
      <c r="M2228" s="302" t="s">
        <v>1944</v>
      </c>
      <c r="N2228" s="305">
        <v>36159</v>
      </c>
      <c r="O2228" s="305">
        <v>36161</v>
      </c>
      <c r="P2228" s="302" t="s">
        <v>1945</v>
      </c>
    </row>
    <row r="2229" spans="1:16">
      <c r="A2229" s="303">
        <v>0</v>
      </c>
      <c r="B2229" s="303">
        <v>0</v>
      </c>
      <c r="C2229" s="303">
        <v>0</v>
      </c>
      <c r="D2229" s="304">
        <f t="shared" si="34"/>
        <v>0</v>
      </c>
      <c r="E2229" s="305">
        <v>45992</v>
      </c>
      <c r="F2229" s="302" t="s">
        <v>69</v>
      </c>
      <c r="G2229" s="302" t="s">
        <v>70</v>
      </c>
      <c r="H2229" s="302" t="s">
        <v>345</v>
      </c>
      <c r="I2229" s="302" t="s">
        <v>345</v>
      </c>
      <c r="J2229" s="302">
        <v>135300</v>
      </c>
      <c r="K2229" s="302" t="s">
        <v>395</v>
      </c>
      <c r="L2229" s="302">
        <v>9778050</v>
      </c>
      <c r="M2229" s="302" t="s">
        <v>1943</v>
      </c>
      <c r="N2229" s="305">
        <v>26115</v>
      </c>
      <c r="O2229" s="305">
        <v>26115</v>
      </c>
      <c r="P2229" s="302" t="s">
        <v>1052</v>
      </c>
    </row>
    <row r="2230" spans="1:16">
      <c r="A2230" s="303">
        <v>0</v>
      </c>
      <c r="B2230" s="303">
        <v>0</v>
      </c>
      <c r="C2230" s="303">
        <v>0</v>
      </c>
      <c r="D2230" s="304">
        <f t="shared" si="34"/>
        <v>0</v>
      </c>
      <c r="E2230" s="305">
        <v>45992</v>
      </c>
      <c r="F2230" s="302" t="s">
        <v>69</v>
      </c>
      <c r="G2230" s="302" t="s">
        <v>70</v>
      </c>
      <c r="H2230" s="302" t="s">
        <v>345</v>
      </c>
      <c r="I2230" s="302" t="s">
        <v>345</v>
      </c>
      <c r="J2230" s="302">
        <v>135300</v>
      </c>
      <c r="K2230" s="302" t="s">
        <v>395</v>
      </c>
      <c r="L2230" s="302">
        <v>9968994</v>
      </c>
      <c r="M2230" s="302" t="s">
        <v>1942</v>
      </c>
      <c r="N2230" s="305">
        <v>36143</v>
      </c>
      <c r="O2230" s="305">
        <v>35796</v>
      </c>
      <c r="P2230" s="302" t="s">
        <v>1899</v>
      </c>
    </row>
    <row r="2231" spans="1:16">
      <c r="A2231" s="303">
        <v>0</v>
      </c>
      <c r="B2231" s="303">
        <v>0</v>
      </c>
      <c r="C2231" s="303">
        <v>0</v>
      </c>
      <c r="D2231" s="304">
        <f t="shared" si="34"/>
        <v>0</v>
      </c>
      <c r="E2231" s="305">
        <v>45992</v>
      </c>
      <c r="F2231" s="302" t="s">
        <v>69</v>
      </c>
      <c r="G2231" s="302" t="s">
        <v>70</v>
      </c>
      <c r="H2231" s="302" t="s">
        <v>345</v>
      </c>
      <c r="I2231" s="302" t="s">
        <v>345</v>
      </c>
      <c r="J2231" s="302">
        <v>135300</v>
      </c>
      <c r="K2231" s="302" t="s">
        <v>395</v>
      </c>
      <c r="L2231" s="302">
        <v>9761159</v>
      </c>
      <c r="M2231" s="302" t="s">
        <v>1942</v>
      </c>
      <c r="N2231" s="305">
        <v>36143</v>
      </c>
      <c r="O2231" s="305">
        <v>35796</v>
      </c>
      <c r="P2231" s="302" t="s">
        <v>1899</v>
      </c>
    </row>
    <row r="2232" spans="1:16">
      <c r="A2232" s="303">
        <v>0</v>
      </c>
      <c r="B2232" s="303">
        <v>0</v>
      </c>
      <c r="C2232" s="303">
        <v>0</v>
      </c>
      <c r="D2232" s="304">
        <f t="shared" si="34"/>
        <v>0</v>
      </c>
      <c r="E2232" s="305">
        <v>45992</v>
      </c>
      <c r="F2232" s="302" t="s">
        <v>69</v>
      </c>
      <c r="G2232" s="302" t="s">
        <v>70</v>
      </c>
      <c r="H2232" s="302" t="s">
        <v>345</v>
      </c>
      <c r="I2232" s="302" t="s">
        <v>345</v>
      </c>
      <c r="J2232" s="302">
        <v>135300</v>
      </c>
      <c r="K2232" s="302" t="s">
        <v>395</v>
      </c>
      <c r="L2232" s="302">
        <v>9973765</v>
      </c>
      <c r="M2232" s="302" t="s">
        <v>1943</v>
      </c>
      <c r="N2232" s="305">
        <v>32690</v>
      </c>
      <c r="O2232" s="305">
        <v>32690</v>
      </c>
      <c r="P2232" s="302" t="s">
        <v>1062</v>
      </c>
    </row>
    <row r="2233" spans="1:16">
      <c r="A2233" s="303">
        <v>0</v>
      </c>
      <c r="B2233" s="303">
        <v>0</v>
      </c>
      <c r="C2233" s="303">
        <v>0</v>
      </c>
      <c r="D2233" s="304">
        <f t="shared" si="34"/>
        <v>0</v>
      </c>
      <c r="E2233" s="305">
        <v>45992</v>
      </c>
      <c r="F2233" s="302" t="s">
        <v>69</v>
      </c>
      <c r="G2233" s="302" t="s">
        <v>70</v>
      </c>
      <c r="H2233" s="302" t="s">
        <v>345</v>
      </c>
      <c r="I2233" s="302" t="s">
        <v>345</v>
      </c>
      <c r="J2233" s="302">
        <v>135300</v>
      </c>
      <c r="K2233" s="302" t="s">
        <v>395</v>
      </c>
      <c r="L2233" s="302">
        <v>9724097</v>
      </c>
      <c r="M2233" s="302" t="s">
        <v>1943</v>
      </c>
      <c r="N2233" s="305">
        <v>26115</v>
      </c>
      <c r="O2233" s="305">
        <v>26115</v>
      </c>
      <c r="P2233" s="302" t="s">
        <v>1062</v>
      </c>
    </row>
    <row r="2234" spans="1:16">
      <c r="A2234" s="303">
        <v>0</v>
      </c>
      <c r="B2234" s="303">
        <v>0</v>
      </c>
      <c r="C2234" s="303">
        <v>0</v>
      </c>
      <c r="D2234" s="304">
        <f t="shared" si="34"/>
        <v>0</v>
      </c>
      <c r="E2234" s="305">
        <v>45992</v>
      </c>
      <c r="F2234" s="302" t="s">
        <v>69</v>
      </c>
      <c r="G2234" s="302" t="s">
        <v>70</v>
      </c>
      <c r="H2234" s="302" t="s">
        <v>345</v>
      </c>
      <c r="I2234" s="302" t="s">
        <v>345</v>
      </c>
      <c r="J2234" s="302">
        <v>135300</v>
      </c>
      <c r="K2234" s="302" t="s">
        <v>395</v>
      </c>
      <c r="L2234" s="302">
        <v>9973768</v>
      </c>
      <c r="M2234" s="302" t="s">
        <v>1942</v>
      </c>
      <c r="N2234" s="305">
        <v>22828</v>
      </c>
      <c r="O2234" s="305">
        <v>22828</v>
      </c>
      <c r="P2234" s="302" t="s">
        <v>1062</v>
      </c>
    </row>
    <row r="2235" spans="1:16">
      <c r="A2235" s="303">
        <v>0</v>
      </c>
      <c r="B2235" s="303">
        <v>0</v>
      </c>
      <c r="C2235" s="303">
        <v>0</v>
      </c>
      <c r="D2235" s="304">
        <f t="shared" si="34"/>
        <v>0</v>
      </c>
      <c r="E2235" s="305">
        <v>45992</v>
      </c>
      <c r="F2235" s="302" t="s">
        <v>69</v>
      </c>
      <c r="G2235" s="302" t="s">
        <v>70</v>
      </c>
      <c r="H2235" s="302" t="s">
        <v>345</v>
      </c>
      <c r="I2235" s="302" t="s">
        <v>345</v>
      </c>
      <c r="J2235" s="302">
        <v>135300</v>
      </c>
      <c r="K2235" s="302" t="s">
        <v>395</v>
      </c>
      <c r="L2235" s="302">
        <v>9861049</v>
      </c>
      <c r="M2235" s="302" t="s">
        <v>1942</v>
      </c>
      <c r="N2235" s="305">
        <v>35247</v>
      </c>
      <c r="O2235" s="305">
        <v>35247</v>
      </c>
      <c r="P2235" s="302" t="s">
        <v>1062</v>
      </c>
    </row>
    <row r="2236" spans="1:16">
      <c r="A2236" s="303">
        <v>0</v>
      </c>
      <c r="B2236" s="303">
        <v>0</v>
      </c>
      <c r="C2236" s="303">
        <v>0</v>
      </c>
      <c r="D2236" s="304">
        <f t="shared" si="34"/>
        <v>0</v>
      </c>
      <c r="E2236" s="305">
        <v>45992</v>
      </c>
      <c r="F2236" s="302" t="s">
        <v>69</v>
      </c>
      <c r="G2236" s="302" t="s">
        <v>70</v>
      </c>
      <c r="H2236" s="302" t="s">
        <v>345</v>
      </c>
      <c r="I2236" s="302" t="s">
        <v>345</v>
      </c>
      <c r="J2236" s="302">
        <v>135300</v>
      </c>
      <c r="K2236" s="302" t="s">
        <v>395</v>
      </c>
      <c r="L2236" s="302">
        <v>9973766</v>
      </c>
      <c r="M2236" s="302" t="s">
        <v>1942</v>
      </c>
      <c r="N2236" s="305">
        <v>24654</v>
      </c>
      <c r="O2236" s="305">
        <v>24654</v>
      </c>
      <c r="P2236" s="302" t="s">
        <v>1062</v>
      </c>
    </row>
    <row r="2237" spans="1:16">
      <c r="A2237" s="303">
        <v>0</v>
      </c>
      <c r="B2237" s="303">
        <v>0</v>
      </c>
      <c r="C2237" s="303">
        <v>0</v>
      </c>
      <c r="D2237" s="304">
        <f t="shared" si="34"/>
        <v>0</v>
      </c>
      <c r="E2237" s="305">
        <v>45992</v>
      </c>
      <c r="F2237" s="302" t="s">
        <v>69</v>
      </c>
      <c r="G2237" s="302" t="s">
        <v>70</v>
      </c>
      <c r="H2237" s="302" t="s">
        <v>345</v>
      </c>
      <c r="I2237" s="302" t="s">
        <v>345</v>
      </c>
      <c r="J2237" s="302">
        <v>135300</v>
      </c>
      <c r="K2237" s="302" t="s">
        <v>395</v>
      </c>
      <c r="L2237" s="302">
        <v>9812607</v>
      </c>
      <c r="M2237" s="302" t="s">
        <v>1944</v>
      </c>
      <c r="N2237" s="305">
        <v>36159</v>
      </c>
      <c r="O2237" s="305">
        <v>36161</v>
      </c>
      <c r="P2237" s="302" t="s">
        <v>1945</v>
      </c>
    </row>
    <row r="2238" spans="1:16">
      <c r="A2238" s="303">
        <v>0</v>
      </c>
      <c r="B2238" s="303">
        <v>0</v>
      </c>
      <c r="C2238" s="303">
        <v>0</v>
      </c>
      <c r="D2238" s="304">
        <f t="shared" si="34"/>
        <v>0</v>
      </c>
      <c r="E2238" s="305">
        <v>45992</v>
      </c>
      <c r="F2238" s="302" t="s">
        <v>69</v>
      </c>
      <c r="G2238" s="302" t="s">
        <v>70</v>
      </c>
      <c r="H2238" s="302" t="s">
        <v>345</v>
      </c>
      <c r="I2238" s="302" t="s">
        <v>345</v>
      </c>
      <c r="J2238" s="302">
        <v>135300</v>
      </c>
      <c r="K2238" s="302" t="s">
        <v>395</v>
      </c>
      <c r="L2238" s="302">
        <v>9778051</v>
      </c>
      <c r="M2238" s="302" t="s">
        <v>1943</v>
      </c>
      <c r="N2238" s="305">
        <v>32690</v>
      </c>
      <c r="O2238" s="305">
        <v>32690</v>
      </c>
      <c r="P2238" s="302" t="s">
        <v>1052</v>
      </c>
    </row>
    <row r="2239" spans="1:16">
      <c r="A2239" s="303">
        <v>0</v>
      </c>
      <c r="B2239" s="303">
        <v>0</v>
      </c>
      <c r="C2239" s="303">
        <v>0</v>
      </c>
      <c r="D2239" s="304">
        <f t="shared" si="34"/>
        <v>0</v>
      </c>
      <c r="E2239" s="305">
        <v>45992</v>
      </c>
      <c r="F2239" s="302" t="s">
        <v>69</v>
      </c>
      <c r="G2239" s="302" t="s">
        <v>70</v>
      </c>
      <c r="H2239" s="302" t="s">
        <v>345</v>
      </c>
      <c r="I2239" s="302" t="s">
        <v>345</v>
      </c>
      <c r="J2239" s="302">
        <v>135300</v>
      </c>
      <c r="K2239" s="302" t="s">
        <v>395</v>
      </c>
      <c r="L2239" s="302">
        <v>9973700</v>
      </c>
      <c r="M2239" s="302" t="s">
        <v>1942</v>
      </c>
      <c r="N2239" s="305">
        <v>22463</v>
      </c>
      <c r="O2239" s="305">
        <v>22463</v>
      </c>
      <c r="P2239" s="302" t="s">
        <v>1062</v>
      </c>
    </row>
    <row r="2240" spans="1:16">
      <c r="A2240" s="303">
        <v>0</v>
      </c>
      <c r="B2240" s="303">
        <v>0</v>
      </c>
      <c r="C2240" s="303">
        <v>0</v>
      </c>
      <c r="D2240" s="304">
        <f t="shared" si="34"/>
        <v>0</v>
      </c>
      <c r="E2240" s="305">
        <v>45992</v>
      </c>
      <c r="F2240" s="302" t="s">
        <v>69</v>
      </c>
      <c r="G2240" s="302" t="s">
        <v>70</v>
      </c>
      <c r="H2240" s="302" t="s">
        <v>345</v>
      </c>
      <c r="I2240" s="302" t="s">
        <v>345</v>
      </c>
      <c r="J2240" s="302">
        <v>135300</v>
      </c>
      <c r="K2240" s="302" t="s">
        <v>395</v>
      </c>
      <c r="L2240" s="302">
        <v>9778052</v>
      </c>
      <c r="M2240" s="302" t="s">
        <v>1942</v>
      </c>
      <c r="N2240" s="305">
        <v>35247</v>
      </c>
      <c r="O2240" s="305">
        <v>35247</v>
      </c>
      <c r="P2240" s="302" t="s">
        <v>1052</v>
      </c>
    </row>
    <row r="2241" spans="1:16">
      <c r="A2241" s="303">
        <v>4</v>
      </c>
      <c r="B2241" s="303">
        <v>207954.18</v>
      </c>
      <c r="C2241" s="303">
        <v>50013.144573802201</v>
      </c>
      <c r="D2241" s="304">
        <f t="shared" si="34"/>
        <v>157941.03542619781</v>
      </c>
      <c r="E2241" s="305">
        <v>45992</v>
      </c>
      <c r="F2241" s="302" t="s">
        <v>69</v>
      </c>
      <c r="G2241" s="302" t="s">
        <v>70</v>
      </c>
      <c r="H2241" s="302" t="s">
        <v>345</v>
      </c>
      <c r="I2241" s="302" t="s">
        <v>345</v>
      </c>
      <c r="J2241" s="302">
        <v>135300</v>
      </c>
      <c r="K2241" s="302" t="s">
        <v>396</v>
      </c>
      <c r="L2241" s="302">
        <v>11934282</v>
      </c>
      <c r="M2241" s="302" t="s">
        <v>1946</v>
      </c>
      <c r="N2241" s="305">
        <v>41315</v>
      </c>
      <c r="O2241" s="305">
        <v>41306</v>
      </c>
      <c r="P2241" s="302" t="s">
        <v>1947</v>
      </c>
    </row>
    <row r="2242" spans="1:16">
      <c r="A2242" s="303">
        <v>0</v>
      </c>
      <c r="B2242" s="303">
        <v>0</v>
      </c>
      <c r="C2242" s="303">
        <v>0</v>
      </c>
      <c r="D2242" s="304">
        <f t="shared" si="34"/>
        <v>0</v>
      </c>
      <c r="E2242" s="305">
        <v>45992</v>
      </c>
      <c r="F2242" s="302" t="s">
        <v>69</v>
      </c>
      <c r="G2242" s="302" t="s">
        <v>70</v>
      </c>
      <c r="H2242" s="302" t="s">
        <v>345</v>
      </c>
      <c r="I2242" s="302" t="s">
        <v>345</v>
      </c>
      <c r="J2242" s="302">
        <v>135300</v>
      </c>
      <c r="K2242" s="302" t="s">
        <v>397</v>
      </c>
      <c r="L2242" s="302">
        <v>9973769</v>
      </c>
      <c r="M2242" s="302" t="s">
        <v>1948</v>
      </c>
      <c r="N2242" s="305">
        <v>24289</v>
      </c>
      <c r="O2242" s="305">
        <v>24289</v>
      </c>
      <c r="P2242" s="302" t="s">
        <v>1062</v>
      </c>
    </row>
    <row r="2243" spans="1:16">
      <c r="A2243" s="303">
        <v>0</v>
      </c>
      <c r="B2243" s="303">
        <v>0</v>
      </c>
      <c r="C2243" s="303">
        <v>0</v>
      </c>
      <c r="D2243" s="304">
        <f t="shared" ref="D2243:D2306" si="35">+B2243-C2243</f>
        <v>0</v>
      </c>
      <c r="E2243" s="305">
        <v>45992</v>
      </c>
      <c r="F2243" s="302" t="s">
        <v>69</v>
      </c>
      <c r="G2243" s="302" t="s">
        <v>70</v>
      </c>
      <c r="H2243" s="302" t="s">
        <v>345</v>
      </c>
      <c r="I2243" s="302" t="s">
        <v>345</v>
      </c>
      <c r="J2243" s="302">
        <v>135300</v>
      </c>
      <c r="K2243" s="302" t="s">
        <v>397</v>
      </c>
      <c r="L2243" s="302">
        <v>9778056</v>
      </c>
      <c r="M2243" s="302" t="s">
        <v>1948</v>
      </c>
      <c r="N2243" s="305">
        <v>24289</v>
      </c>
      <c r="O2243" s="305">
        <v>24289</v>
      </c>
      <c r="P2243" s="302" t="s">
        <v>1052</v>
      </c>
    </row>
    <row r="2244" spans="1:16">
      <c r="A2244" s="303">
        <v>1</v>
      </c>
      <c r="B2244" s="303">
        <v>7755.06</v>
      </c>
      <c r="C2244" s="303">
        <v>4401.6313792115998</v>
      </c>
      <c r="D2244" s="304">
        <f t="shared" si="35"/>
        <v>3353.4286207884006</v>
      </c>
      <c r="E2244" s="305">
        <v>45992</v>
      </c>
      <c r="F2244" s="302" t="s">
        <v>69</v>
      </c>
      <c r="G2244" s="302" t="s">
        <v>70</v>
      </c>
      <c r="H2244" s="302" t="s">
        <v>345</v>
      </c>
      <c r="I2244" s="302" t="s">
        <v>345</v>
      </c>
      <c r="J2244" s="302">
        <v>135300</v>
      </c>
      <c r="K2244" s="302" t="s">
        <v>398</v>
      </c>
      <c r="L2244" s="302">
        <v>9778054</v>
      </c>
      <c r="M2244" s="302" t="s">
        <v>1538</v>
      </c>
      <c r="N2244" s="305">
        <v>35247</v>
      </c>
      <c r="O2244" s="305">
        <v>35247</v>
      </c>
      <c r="P2244" s="302" t="s">
        <v>1052</v>
      </c>
    </row>
    <row r="2245" spans="1:16">
      <c r="A2245" s="303">
        <v>0</v>
      </c>
      <c r="B2245" s="303">
        <v>0</v>
      </c>
      <c r="C2245" s="303">
        <v>0</v>
      </c>
      <c r="D2245" s="304">
        <f t="shared" si="35"/>
        <v>0</v>
      </c>
      <c r="E2245" s="305">
        <v>45992</v>
      </c>
      <c r="F2245" s="302" t="s">
        <v>69</v>
      </c>
      <c r="G2245" s="302" t="s">
        <v>70</v>
      </c>
      <c r="H2245" s="302" t="s">
        <v>345</v>
      </c>
      <c r="I2245" s="302" t="s">
        <v>345</v>
      </c>
      <c r="J2245" s="302">
        <v>135300</v>
      </c>
      <c r="K2245" s="302" t="s">
        <v>398</v>
      </c>
      <c r="L2245" s="302">
        <v>9861290</v>
      </c>
      <c r="M2245" s="302" t="s">
        <v>1538</v>
      </c>
      <c r="N2245" s="305">
        <v>35247</v>
      </c>
      <c r="O2245" s="305">
        <v>35247</v>
      </c>
      <c r="P2245" s="302" t="s">
        <v>1062</v>
      </c>
    </row>
    <row r="2246" spans="1:16">
      <c r="A2246" s="303">
        <v>0</v>
      </c>
      <c r="B2246" s="303">
        <v>0</v>
      </c>
      <c r="C2246" s="303">
        <v>0</v>
      </c>
      <c r="D2246" s="304">
        <f t="shared" si="35"/>
        <v>0</v>
      </c>
      <c r="E2246" s="305">
        <v>45992</v>
      </c>
      <c r="F2246" s="302" t="s">
        <v>69</v>
      </c>
      <c r="G2246" s="302" t="s">
        <v>70</v>
      </c>
      <c r="H2246" s="302" t="s">
        <v>345</v>
      </c>
      <c r="I2246" s="302" t="s">
        <v>345</v>
      </c>
      <c r="J2246" s="302">
        <v>135300</v>
      </c>
      <c r="K2246" s="302" t="s">
        <v>230</v>
      </c>
      <c r="L2246" s="302">
        <v>12818029</v>
      </c>
      <c r="M2246" s="302" t="s">
        <v>1949</v>
      </c>
      <c r="N2246" s="305">
        <v>37959</v>
      </c>
      <c r="O2246" s="305">
        <v>37622</v>
      </c>
      <c r="P2246" s="302" t="s">
        <v>880</v>
      </c>
    </row>
    <row r="2247" spans="1:16">
      <c r="A2247" s="303">
        <v>0</v>
      </c>
      <c r="B2247" s="303">
        <v>0</v>
      </c>
      <c r="C2247" s="303">
        <v>0</v>
      </c>
      <c r="D2247" s="304">
        <f t="shared" si="35"/>
        <v>0</v>
      </c>
      <c r="E2247" s="305">
        <v>45992</v>
      </c>
      <c r="F2247" s="302" t="s">
        <v>69</v>
      </c>
      <c r="G2247" s="302" t="s">
        <v>70</v>
      </c>
      <c r="H2247" s="302" t="s">
        <v>345</v>
      </c>
      <c r="I2247" s="302" t="s">
        <v>345</v>
      </c>
      <c r="J2247" s="302">
        <v>135300</v>
      </c>
      <c r="K2247" s="302" t="s">
        <v>230</v>
      </c>
      <c r="L2247" s="302">
        <v>14981611</v>
      </c>
      <c r="M2247" s="302" t="s">
        <v>1950</v>
      </c>
      <c r="N2247" s="305">
        <v>41969</v>
      </c>
      <c r="O2247" s="305">
        <v>41640</v>
      </c>
      <c r="P2247" s="302" t="s">
        <v>1853</v>
      </c>
    </row>
    <row r="2248" spans="1:16">
      <c r="A2248" s="303">
        <v>0</v>
      </c>
      <c r="B2248" s="303">
        <v>0</v>
      </c>
      <c r="C2248" s="303">
        <v>0</v>
      </c>
      <c r="D2248" s="304">
        <f t="shared" si="35"/>
        <v>0</v>
      </c>
      <c r="E2248" s="305">
        <v>45992</v>
      </c>
      <c r="F2248" s="302" t="s">
        <v>69</v>
      </c>
      <c r="G2248" s="302" t="s">
        <v>70</v>
      </c>
      <c r="H2248" s="302" t="s">
        <v>345</v>
      </c>
      <c r="I2248" s="302" t="s">
        <v>345</v>
      </c>
      <c r="J2248" s="302">
        <v>135300</v>
      </c>
      <c r="K2248" s="302" t="s">
        <v>230</v>
      </c>
      <c r="L2248" s="302">
        <v>9973773</v>
      </c>
      <c r="M2248" s="302" t="s">
        <v>1951</v>
      </c>
      <c r="N2248" s="305">
        <v>32690</v>
      </c>
      <c r="O2248" s="305">
        <v>32690</v>
      </c>
      <c r="P2248" s="302" t="s">
        <v>1062</v>
      </c>
    </row>
    <row r="2249" spans="1:16">
      <c r="A2249" s="303">
        <v>0</v>
      </c>
      <c r="B2249" s="303">
        <v>0</v>
      </c>
      <c r="C2249" s="303">
        <v>0</v>
      </c>
      <c r="D2249" s="304">
        <f t="shared" si="35"/>
        <v>0</v>
      </c>
      <c r="E2249" s="305">
        <v>45992</v>
      </c>
      <c r="F2249" s="302" t="s">
        <v>69</v>
      </c>
      <c r="G2249" s="302" t="s">
        <v>70</v>
      </c>
      <c r="H2249" s="302" t="s">
        <v>345</v>
      </c>
      <c r="I2249" s="302" t="s">
        <v>345</v>
      </c>
      <c r="J2249" s="302">
        <v>135300</v>
      </c>
      <c r="K2249" s="302" t="s">
        <v>230</v>
      </c>
      <c r="L2249" s="302">
        <v>9785460</v>
      </c>
      <c r="M2249" s="302" t="s">
        <v>1951</v>
      </c>
      <c r="N2249" s="305">
        <v>32690</v>
      </c>
      <c r="O2249" s="305">
        <v>32690</v>
      </c>
      <c r="P2249" s="302" t="s">
        <v>1052</v>
      </c>
    </row>
    <row r="2250" spans="1:16">
      <c r="A2250" s="303">
        <v>0</v>
      </c>
      <c r="B2250" s="303">
        <v>0</v>
      </c>
      <c r="C2250" s="303">
        <v>0</v>
      </c>
      <c r="D2250" s="304">
        <f t="shared" si="35"/>
        <v>0</v>
      </c>
      <c r="E2250" s="305">
        <v>45992</v>
      </c>
      <c r="F2250" s="302" t="s">
        <v>69</v>
      </c>
      <c r="G2250" s="302" t="s">
        <v>70</v>
      </c>
      <c r="H2250" s="302" t="s">
        <v>345</v>
      </c>
      <c r="I2250" s="302" t="s">
        <v>345</v>
      </c>
      <c r="J2250" s="302">
        <v>135300</v>
      </c>
      <c r="K2250" s="302" t="s">
        <v>399</v>
      </c>
      <c r="L2250" s="302">
        <v>12818018</v>
      </c>
      <c r="M2250" s="302" t="s">
        <v>1952</v>
      </c>
      <c r="N2250" s="305">
        <v>37909</v>
      </c>
      <c r="O2250" s="305">
        <v>37622</v>
      </c>
      <c r="P2250" s="302" t="s">
        <v>880</v>
      </c>
    </row>
    <row r="2251" spans="1:16">
      <c r="A2251" s="303">
        <v>0</v>
      </c>
      <c r="B2251" s="303">
        <v>10042.370000000001</v>
      </c>
      <c r="C2251" s="303">
        <v>1255.9029095717001</v>
      </c>
      <c r="D2251" s="304">
        <f t="shared" si="35"/>
        <v>8786.4670904283012</v>
      </c>
      <c r="E2251" s="305">
        <v>45992</v>
      </c>
      <c r="F2251" s="302" t="s">
        <v>69</v>
      </c>
      <c r="G2251" s="302" t="s">
        <v>70</v>
      </c>
      <c r="H2251" s="302" t="s">
        <v>345</v>
      </c>
      <c r="I2251" s="302" t="s">
        <v>345</v>
      </c>
      <c r="J2251" s="302">
        <v>135300</v>
      </c>
      <c r="K2251" s="302" t="s">
        <v>162</v>
      </c>
      <c r="L2251" s="302">
        <v>33375721</v>
      </c>
      <c r="M2251" s="302" t="s">
        <v>1417</v>
      </c>
      <c r="N2251" s="305">
        <v>43815</v>
      </c>
      <c r="O2251" s="305">
        <v>43800</v>
      </c>
      <c r="P2251" s="302" t="s">
        <v>1903</v>
      </c>
    </row>
    <row r="2252" spans="1:16">
      <c r="A2252" s="303">
        <v>0</v>
      </c>
      <c r="B2252" s="303">
        <v>0</v>
      </c>
      <c r="C2252" s="303">
        <v>0</v>
      </c>
      <c r="D2252" s="304">
        <f t="shared" si="35"/>
        <v>0</v>
      </c>
      <c r="E2252" s="305">
        <v>45992</v>
      </c>
      <c r="F2252" s="302" t="s">
        <v>69</v>
      </c>
      <c r="G2252" s="302" t="s">
        <v>70</v>
      </c>
      <c r="H2252" s="302" t="s">
        <v>345</v>
      </c>
      <c r="I2252" s="302" t="s">
        <v>345</v>
      </c>
      <c r="J2252" s="302">
        <v>135300</v>
      </c>
      <c r="K2252" s="302" t="s">
        <v>400</v>
      </c>
      <c r="L2252" s="302">
        <v>9745508</v>
      </c>
      <c r="M2252" s="302" t="s">
        <v>1540</v>
      </c>
      <c r="N2252" s="305">
        <v>38540</v>
      </c>
      <c r="O2252" s="305">
        <v>38353</v>
      </c>
      <c r="P2252" s="302" t="s">
        <v>1901</v>
      </c>
    </row>
    <row r="2253" spans="1:16">
      <c r="A2253" s="303">
        <v>0</v>
      </c>
      <c r="B2253" s="303">
        <v>0</v>
      </c>
      <c r="C2253" s="303">
        <v>0</v>
      </c>
      <c r="D2253" s="304">
        <f t="shared" si="35"/>
        <v>0</v>
      </c>
      <c r="E2253" s="305">
        <v>45992</v>
      </c>
      <c r="F2253" s="302" t="s">
        <v>69</v>
      </c>
      <c r="G2253" s="302" t="s">
        <v>70</v>
      </c>
      <c r="H2253" s="302" t="s">
        <v>345</v>
      </c>
      <c r="I2253" s="302" t="s">
        <v>345</v>
      </c>
      <c r="J2253" s="302">
        <v>135300</v>
      </c>
      <c r="K2253" s="302" t="s">
        <v>401</v>
      </c>
      <c r="L2253" s="302">
        <v>9785451</v>
      </c>
      <c r="M2253" s="302" t="s">
        <v>1953</v>
      </c>
      <c r="N2253" s="305">
        <v>27942</v>
      </c>
      <c r="O2253" s="305">
        <v>27942</v>
      </c>
      <c r="P2253" s="302" t="s">
        <v>1052</v>
      </c>
    </row>
    <row r="2254" spans="1:16">
      <c r="A2254" s="303">
        <v>0</v>
      </c>
      <c r="B2254" s="303">
        <v>0</v>
      </c>
      <c r="C2254" s="303">
        <v>0</v>
      </c>
      <c r="D2254" s="304">
        <f t="shared" si="35"/>
        <v>0</v>
      </c>
      <c r="E2254" s="305">
        <v>45992</v>
      </c>
      <c r="F2254" s="302" t="s">
        <v>69</v>
      </c>
      <c r="G2254" s="302" t="s">
        <v>70</v>
      </c>
      <c r="H2254" s="302" t="s">
        <v>345</v>
      </c>
      <c r="I2254" s="302" t="s">
        <v>345</v>
      </c>
      <c r="J2254" s="302">
        <v>135300</v>
      </c>
      <c r="K2254" s="302" t="s">
        <v>401</v>
      </c>
      <c r="L2254" s="302">
        <v>9973739</v>
      </c>
      <c r="M2254" s="302" t="s">
        <v>1953</v>
      </c>
      <c r="N2254" s="305">
        <v>27942</v>
      </c>
      <c r="O2254" s="305">
        <v>27942</v>
      </c>
      <c r="P2254" s="302" t="s">
        <v>1062</v>
      </c>
    </row>
    <row r="2255" spans="1:16">
      <c r="A2255" s="303">
        <v>0</v>
      </c>
      <c r="B2255" s="303">
        <v>0</v>
      </c>
      <c r="C2255" s="303">
        <v>0</v>
      </c>
      <c r="D2255" s="304">
        <f t="shared" si="35"/>
        <v>0</v>
      </c>
      <c r="E2255" s="305">
        <v>45992</v>
      </c>
      <c r="F2255" s="302" t="s">
        <v>69</v>
      </c>
      <c r="G2255" s="302" t="s">
        <v>70</v>
      </c>
      <c r="H2255" s="302" t="s">
        <v>345</v>
      </c>
      <c r="I2255" s="302" t="s">
        <v>345</v>
      </c>
      <c r="J2255" s="302">
        <v>135300</v>
      </c>
      <c r="K2255" s="302" t="s">
        <v>402</v>
      </c>
      <c r="L2255" s="302">
        <v>9785794</v>
      </c>
      <c r="M2255" s="302" t="s">
        <v>1954</v>
      </c>
      <c r="N2255" s="305">
        <v>28307</v>
      </c>
      <c r="O2255" s="305">
        <v>28307</v>
      </c>
      <c r="P2255" s="302" t="s">
        <v>1052</v>
      </c>
    </row>
    <row r="2256" spans="1:16">
      <c r="A2256" s="303">
        <v>0</v>
      </c>
      <c r="B2256" s="303">
        <v>0</v>
      </c>
      <c r="C2256" s="303">
        <v>0</v>
      </c>
      <c r="D2256" s="304">
        <f t="shared" si="35"/>
        <v>0</v>
      </c>
      <c r="E2256" s="305">
        <v>45992</v>
      </c>
      <c r="F2256" s="302" t="s">
        <v>69</v>
      </c>
      <c r="G2256" s="302" t="s">
        <v>70</v>
      </c>
      <c r="H2256" s="302" t="s">
        <v>345</v>
      </c>
      <c r="I2256" s="302" t="s">
        <v>345</v>
      </c>
      <c r="J2256" s="302">
        <v>135300</v>
      </c>
      <c r="K2256" s="302" t="s">
        <v>402</v>
      </c>
      <c r="L2256" s="302">
        <v>9973738</v>
      </c>
      <c r="M2256" s="302" t="s">
        <v>1954</v>
      </c>
      <c r="N2256" s="305">
        <v>28307</v>
      </c>
      <c r="O2256" s="305">
        <v>28307</v>
      </c>
      <c r="P2256" s="302" t="s">
        <v>1062</v>
      </c>
    </row>
    <row r="2257" spans="1:16">
      <c r="A2257" s="303">
        <v>3</v>
      </c>
      <c r="B2257" s="303">
        <v>175537.98</v>
      </c>
      <c r="C2257" s="303">
        <v>38839.6598421456</v>
      </c>
      <c r="D2257" s="304">
        <f t="shared" si="35"/>
        <v>136698.32015785441</v>
      </c>
      <c r="E2257" s="305">
        <v>45992</v>
      </c>
      <c r="F2257" s="302" t="s">
        <v>69</v>
      </c>
      <c r="G2257" s="302" t="s">
        <v>70</v>
      </c>
      <c r="H2257" s="302" t="s">
        <v>345</v>
      </c>
      <c r="I2257" s="302" t="s">
        <v>345</v>
      </c>
      <c r="J2257" s="302">
        <v>135300</v>
      </c>
      <c r="K2257" s="302" t="s">
        <v>165</v>
      </c>
      <c r="L2257" s="302">
        <v>13160268</v>
      </c>
      <c r="M2257" s="302" t="s">
        <v>1955</v>
      </c>
      <c r="N2257" s="305">
        <v>41977</v>
      </c>
      <c r="O2257" s="305">
        <v>41640</v>
      </c>
      <c r="P2257" s="302" t="s">
        <v>1858</v>
      </c>
    </row>
    <row r="2258" spans="1:16">
      <c r="A2258" s="303">
        <v>0</v>
      </c>
      <c r="B2258" s="303">
        <v>0</v>
      </c>
      <c r="C2258" s="303">
        <v>0</v>
      </c>
      <c r="D2258" s="304">
        <f t="shared" si="35"/>
        <v>0</v>
      </c>
      <c r="E2258" s="305">
        <v>45992</v>
      </c>
      <c r="F2258" s="302" t="s">
        <v>69</v>
      </c>
      <c r="G2258" s="302" t="s">
        <v>70</v>
      </c>
      <c r="H2258" s="302" t="s">
        <v>345</v>
      </c>
      <c r="I2258" s="302" t="s">
        <v>345</v>
      </c>
      <c r="J2258" s="302">
        <v>135300</v>
      </c>
      <c r="K2258" s="302" t="s">
        <v>403</v>
      </c>
      <c r="L2258" s="302">
        <v>9786641</v>
      </c>
      <c r="M2258" s="302" t="s">
        <v>1545</v>
      </c>
      <c r="N2258" s="305">
        <v>25385</v>
      </c>
      <c r="O2258" s="305">
        <v>25385</v>
      </c>
      <c r="P2258" s="302" t="s">
        <v>1052</v>
      </c>
    </row>
    <row r="2259" spans="1:16">
      <c r="A2259" s="303">
        <v>0</v>
      </c>
      <c r="B2259" s="303">
        <v>0</v>
      </c>
      <c r="C2259" s="303">
        <v>0</v>
      </c>
      <c r="D2259" s="304">
        <f t="shared" si="35"/>
        <v>0</v>
      </c>
      <c r="E2259" s="305">
        <v>45992</v>
      </c>
      <c r="F2259" s="302" t="s">
        <v>69</v>
      </c>
      <c r="G2259" s="302" t="s">
        <v>70</v>
      </c>
      <c r="H2259" s="302" t="s">
        <v>345</v>
      </c>
      <c r="I2259" s="302" t="s">
        <v>345</v>
      </c>
      <c r="J2259" s="302">
        <v>135300</v>
      </c>
      <c r="K2259" s="302" t="s">
        <v>403</v>
      </c>
      <c r="L2259" s="302">
        <v>9973831</v>
      </c>
      <c r="M2259" s="302" t="s">
        <v>1545</v>
      </c>
      <c r="N2259" s="305">
        <v>25385</v>
      </c>
      <c r="O2259" s="305">
        <v>25385</v>
      </c>
      <c r="P2259" s="302" t="s">
        <v>1062</v>
      </c>
    </row>
    <row r="2260" spans="1:16">
      <c r="A2260" s="303">
        <v>0</v>
      </c>
      <c r="B2260" s="303">
        <v>0</v>
      </c>
      <c r="C2260" s="303">
        <v>0</v>
      </c>
      <c r="D2260" s="304">
        <f t="shared" si="35"/>
        <v>0</v>
      </c>
      <c r="E2260" s="305">
        <v>45992</v>
      </c>
      <c r="F2260" s="302" t="s">
        <v>69</v>
      </c>
      <c r="G2260" s="302" t="s">
        <v>70</v>
      </c>
      <c r="H2260" s="302" t="s">
        <v>345</v>
      </c>
      <c r="I2260" s="302" t="s">
        <v>345</v>
      </c>
      <c r="J2260" s="302">
        <v>135300</v>
      </c>
      <c r="K2260" s="302" t="s">
        <v>404</v>
      </c>
      <c r="L2260" s="302">
        <v>9973830</v>
      </c>
      <c r="M2260" s="302" t="s">
        <v>1547</v>
      </c>
      <c r="N2260" s="305">
        <v>24289</v>
      </c>
      <c r="O2260" s="305">
        <v>24289</v>
      </c>
      <c r="P2260" s="302" t="s">
        <v>1062</v>
      </c>
    </row>
    <row r="2261" spans="1:16">
      <c r="A2261" s="303">
        <v>0</v>
      </c>
      <c r="B2261" s="303">
        <v>0</v>
      </c>
      <c r="C2261" s="303">
        <v>0</v>
      </c>
      <c r="D2261" s="304">
        <f t="shared" si="35"/>
        <v>0</v>
      </c>
      <c r="E2261" s="305">
        <v>45992</v>
      </c>
      <c r="F2261" s="302" t="s">
        <v>69</v>
      </c>
      <c r="G2261" s="302" t="s">
        <v>70</v>
      </c>
      <c r="H2261" s="302" t="s">
        <v>345</v>
      </c>
      <c r="I2261" s="302" t="s">
        <v>345</v>
      </c>
      <c r="J2261" s="302">
        <v>135300</v>
      </c>
      <c r="K2261" s="302" t="s">
        <v>404</v>
      </c>
      <c r="L2261" s="302">
        <v>9786640</v>
      </c>
      <c r="M2261" s="302" t="s">
        <v>1547</v>
      </c>
      <c r="N2261" s="305">
        <v>24289</v>
      </c>
      <c r="O2261" s="305">
        <v>24289</v>
      </c>
      <c r="P2261" s="302" t="s">
        <v>1052</v>
      </c>
    </row>
    <row r="2262" spans="1:16">
      <c r="A2262" s="303">
        <v>0</v>
      </c>
      <c r="B2262" s="303">
        <v>0</v>
      </c>
      <c r="C2262" s="303">
        <v>0</v>
      </c>
      <c r="D2262" s="304">
        <f t="shared" si="35"/>
        <v>0</v>
      </c>
      <c r="E2262" s="305">
        <v>45992</v>
      </c>
      <c r="F2262" s="302" t="s">
        <v>69</v>
      </c>
      <c r="G2262" s="302" t="s">
        <v>70</v>
      </c>
      <c r="H2262" s="302" t="s">
        <v>345</v>
      </c>
      <c r="I2262" s="302" t="s">
        <v>345</v>
      </c>
      <c r="J2262" s="302">
        <v>135300</v>
      </c>
      <c r="K2262" s="302" t="s">
        <v>405</v>
      </c>
      <c r="L2262" s="302">
        <v>9973824</v>
      </c>
      <c r="M2262" s="302" t="s">
        <v>1551</v>
      </c>
      <c r="N2262" s="305">
        <v>30864</v>
      </c>
      <c r="O2262" s="305">
        <v>30864</v>
      </c>
      <c r="P2262" s="302" t="s">
        <v>1062</v>
      </c>
    </row>
    <row r="2263" spans="1:16">
      <c r="A2263" s="303">
        <v>0</v>
      </c>
      <c r="B2263" s="303">
        <v>0</v>
      </c>
      <c r="C2263" s="303">
        <v>0</v>
      </c>
      <c r="D2263" s="304">
        <f t="shared" si="35"/>
        <v>0</v>
      </c>
      <c r="E2263" s="305">
        <v>45992</v>
      </c>
      <c r="F2263" s="302" t="s">
        <v>69</v>
      </c>
      <c r="G2263" s="302" t="s">
        <v>70</v>
      </c>
      <c r="H2263" s="302" t="s">
        <v>345</v>
      </c>
      <c r="I2263" s="302" t="s">
        <v>345</v>
      </c>
      <c r="J2263" s="302">
        <v>135300</v>
      </c>
      <c r="K2263" s="302" t="s">
        <v>405</v>
      </c>
      <c r="L2263" s="302">
        <v>9973829</v>
      </c>
      <c r="M2263" s="302" t="s">
        <v>1551</v>
      </c>
      <c r="N2263" s="305">
        <v>18445</v>
      </c>
      <c r="O2263" s="305">
        <v>18445</v>
      </c>
      <c r="P2263" s="302" t="s">
        <v>1062</v>
      </c>
    </row>
    <row r="2264" spans="1:16">
      <c r="A2264" s="303">
        <v>0</v>
      </c>
      <c r="B2264" s="303">
        <v>0</v>
      </c>
      <c r="C2264" s="303">
        <v>0</v>
      </c>
      <c r="D2264" s="304">
        <f t="shared" si="35"/>
        <v>0</v>
      </c>
      <c r="E2264" s="305">
        <v>45992</v>
      </c>
      <c r="F2264" s="302" t="s">
        <v>69</v>
      </c>
      <c r="G2264" s="302" t="s">
        <v>70</v>
      </c>
      <c r="H2264" s="302" t="s">
        <v>345</v>
      </c>
      <c r="I2264" s="302" t="s">
        <v>345</v>
      </c>
      <c r="J2264" s="302">
        <v>135300</v>
      </c>
      <c r="K2264" s="302" t="s">
        <v>405</v>
      </c>
      <c r="L2264" s="302">
        <v>9786638</v>
      </c>
      <c r="M2264" s="302" t="s">
        <v>1550</v>
      </c>
      <c r="N2264" s="305">
        <v>21732</v>
      </c>
      <c r="O2264" s="305">
        <v>21732</v>
      </c>
      <c r="P2264" s="302" t="s">
        <v>1052</v>
      </c>
    </row>
    <row r="2265" spans="1:16">
      <c r="A2265" s="303">
        <v>0</v>
      </c>
      <c r="B2265" s="303">
        <v>0</v>
      </c>
      <c r="C2265" s="303">
        <v>0</v>
      </c>
      <c r="D2265" s="304">
        <f t="shared" si="35"/>
        <v>0</v>
      </c>
      <c r="E2265" s="305">
        <v>45992</v>
      </c>
      <c r="F2265" s="302" t="s">
        <v>69</v>
      </c>
      <c r="G2265" s="302" t="s">
        <v>70</v>
      </c>
      <c r="H2265" s="302" t="s">
        <v>345</v>
      </c>
      <c r="I2265" s="302" t="s">
        <v>345</v>
      </c>
      <c r="J2265" s="302">
        <v>135300</v>
      </c>
      <c r="K2265" s="302" t="s">
        <v>405</v>
      </c>
      <c r="L2265" s="302">
        <v>9786637</v>
      </c>
      <c r="M2265" s="302" t="s">
        <v>1551</v>
      </c>
      <c r="N2265" s="305">
        <v>18445</v>
      </c>
      <c r="O2265" s="305">
        <v>18445</v>
      </c>
      <c r="P2265" s="302" t="s">
        <v>1052</v>
      </c>
    </row>
    <row r="2266" spans="1:16">
      <c r="A2266" s="303">
        <v>0</v>
      </c>
      <c r="B2266" s="303">
        <v>0</v>
      </c>
      <c r="C2266" s="303">
        <v>0</v>
      </c>
      <c r="D2266" s="304">
        <f t="shared" si="35"/>
        <v>0</v>
      </c>
      <c r="E2266" s="305">
        <v>45992</v>
      </c>
      <c r="F2266" s="302" t="s">
        <v>69</v>
      </c>
      <c r="G2266" s="302" t="s">
        <v>70</v>
      </c>
      <c r="H2266" s="302" t="s">
        <v>345</v>
      </c>
      <c r="I2266" s="302" t="s">
        <v>345</v>
      </c>
      <c r="J2266" s="302">
        <v>135300</v>
      </c>
      <c r="K2266" s="302" t="s">
        <v>405</v>
      </c>
      <c r="L2266" s="302">
        <v>9786639</v>
      </c>
      <c r="M2266" s="302" t="s">
        <v>1550</v>
      </c>
      <c r="N2266" s="305">
        <v>25385</v>
      </c>
      <c r="O2266" s="305">
        <v>25385</v>
      </c>
      <c r="P2266" s="302" t="s">
        <v>1052</v>
      </c>
    </row>
    <row r="2267" spans="1:16">
      <c r="A2267" s="303">
        <v>0</v>
      </c>
      <c r="B2267" s="303">
        <v>0</v>
      </c>
      <c r="C2267" s="303">
        <v>0</v>
      </c>
      <c r="D2267" s="304">
        <f t="shared" si="35"/>
        <v>0</v>
      </c>
      <c r="E2267" s="305">
        <v>45992</v>
      </c>
      <c r="F2267" s="302" t="s">
        <v>69</v>
      </c>
      <c r="G2267" s="302" t="s">
        <v>70</v>
      </c>
      <c r="H2267" s="302" t="s">
        <v>345</v>
      </c>
      <c r="I2267" s="302" t="s">
        <v>345</v>
      </c>
      <c r="J2267" s="302">
        <v>135300</v>
      </c>
      <c r="K2267" s="302" t="s">
        <v>405</v>
      </c>
      <c r="L2267" s="302">
        <v>9973827</v>
      </c>
      <c r="M2267" s="302" t="s">
        <v>1550</v>
      </c>
      <c r="N2267" s="305">
        <v>25385</v>
      </c>
      <c r="O2267" s="305">
        <v>25385</v>
      </c>
      <c r="P2267" s="302" t="s">
        <v>1062</v>
      </c>
    </row>
    <row r="2268" spans="1:16">
      <c r="A2268" s="303">
        <v>0</v>
      </c>
      <c r="B2268" s="303">
        <v>0</v>
      </c>
      <c r="C2268" s="303">
        <v>0</v>
      </c>
      <c r="D2268" s="304">
        <f t="shared" si="35"/>
        <v>0</v>
      </c>
      <c r="E2268" s="305">
        <v>45992</v>
      </c>
      <c r="F2268" s="302" t="s">
        <v>69</v>
      </c>
      <c r="G2268" s="302" t="s">
        <v>70</v>
      </c>
      <c r="H2268" s="302" t="s">
        <v>345</v>
      </c>
      <c r="I2268" s="302" t="s">
        <v>345</v>
      </c>
      <c r="J2268" s="302">
        <v>135300</v>
      </c>
      <c r="K2268" s="302" t="s">
        <v>405</v>
      </c>
      <c r="L2268" s="302">
        <v>9973828</v>
      </c>
      <c r="M2268" s="302" t="s">
        <v>1550</v>
      </c>
      <c r="N2268" s="305">
        <v>21732</v>
      </c>
      <c r="O2268" s="305">
        <v>21732</v>
      </c>
      <c r="P2268" s="302" t="s">
        <v>1062</v>
      </c>
    </row>
    <row r="2269" spans="1:16">
      <c r="A2269" s="303">
        <v>3</v>
      </c>
      <c r="B2269" s="303">
        <v>19158.830000000002</v>
      </c>
      <c r="C2269" s="303">
        <v>15297.6159203485</v>
      </c>
      <c r="D2269" s="304">
        <f t="shared" si="35"/>
        <v>3861.2140796515014</v>
      </c>
      <c r="E2269" s="305">
        <v>45992</v>
      </c>
      <c r="F2269" s="302" t="s">
        <v>69</v>
      </c>
      <c r="G2269" s="302" t="s">
        <v>70</v>
      </c>
      <c r="H2269" s="302" t="s">
        <v>345</v>
      </c>
      <c r="I2269" s="302" t="s">
        <v>345</v>
      </c>
      <c r="J2269" s="302">
        <v>135300</v>
      </c>
      <c r="K2269" s="302" t="s">
        <v>405</v>
      </c>
      <c r="L2269" s="302">
        <v>9694924</v>
      </c>
      <c r="M2269" s="302" t="s">
        <v>1551</v>
      </c>
      <c r="N2269" s="305">
        <v>30864</v>
      </c>
      <c r="O2269" s="305">
        <v>30864</v>
      </c>
      <c r="P2269" s="302" t="s">
        <v>1052</v>
      </c>
    </row>
    <row r="2270" spans="1:16">
      <c r="A2270" s="303">
        <v>0</v>
      </c>
      <c r="B2270" s="303">
        <v>0</v>
      </c>
      <c r="C2270" s="303">
        <v>0</v>
      </c>
      <c r="D2270" s="304">
        <f t="shared" si="35"/>
        <v>0</v>
      </c>
      <c r="E2270" s="305">
        <v>45992</v>
      </c>
      <c r="F2270" s="302" t="s">
        <v>69</v>
      </c>
      <c r="G2270" s="302" t="s">
        <v>70</v>
      </c>
      <c r="H2270" s="302" t="s">
        <v>345</v>
      </c>
      <c r="I2270" s="302" t="s">
        <v>345</v>
      </c>
      <c r="J2270" s="302">
        <v>135300</v>
      </c>
      <c r="K2270" s="302" t="s">
        <v>406</v>
      </c>
      <c r="L2270" s="302">
        <v>9973825</v>
      </c>
      <c r="M2270" s="302" t="s">
        <v>1957</v>
      </c>
      <c r="N2270" s="305">
        <v>21732</v>
      </c>
      <c r="O2270" s="305">
        <v>21732</v>
      </c>
      <c r="P2270" s="302" t="s">
        <v>1062</v>
      </c>
    </row>
    <row r="2271" spans="1:16">
      <c r="A2271" s="303">
        <v>0</v>
      </c>
      <c r="B2271" s="303">
        <v>0</v>
      </c>
      <c r="C2271" s="303">
        <v>0</v>
      </c>
      <c r="D2271" s="304">
        <f t="shared" si="35"/>
        <v>0</v>
      </c>
      <c r="E2271" s="305">
        <v>45992</v>
      </c>
      <c r="F2271" s="302" t="s">
        <v>69</v>
      </c>
      <c r="G2271" s="302" t="s">
        <v>70</v>
      </c>
      <c r="H2271" s="302" t="s">
        <v>345</v>
      </c>
      <c r="I2271" s="302" t="s">
        <v>345</v>
      </c>
      <c r="J2271" s="302">
        <v>135300</v>
      </c>
      <c r="K2271" s="302" t="s">
        <v>406</v>
      </c>
      <c r="L2271" s="302">
        <v>9973826</v>
      </c>
      <c r="M2271" s="302" t="s">
        <v>1956</v>
      </c>
      <c r="N2271" s="305">
        <v>27576</v>
      </c>
      <c r="O2271" s="305">
        <v>27576</v>
      </c>
      <c r="P2271" s="302" t="s">
        <v>1062</v>
      </c>
    </row>
    <row r="2272" spans="1:16">
      <c r="A2272" s="303">
        <v>0</v>
      </c>
      <c r="B2272" s="303">
        <v>0</v>
      </c>
      <c r="C2272" s="303">
        <v>0</v>
      </c>
      <c r="D2272" s="304">
        <f t="shared" si="35"/>
        <v>0</v>
      </c>
      <c r="E2272" s="305">
        <v>45992</v>
      </c>
      <c r="F2272" s="302" t="s">
        <v>69</v>
      </c>
      <c r="G2272" s="302" t="s">
        <v>70</v>
      </c>
      <c r="H2272" s="302" t="s">
        <v>345</v>
      </c>
      <c r="I2272" s="302" t="s">
        <v>345</v>
      </c>
      <c r="J2272" s="302">
        <v>135300</v>
      </c>
      <c r="K2272" s="302" t="s">
        <v>406</v>
      </c>
      <c r="L2272" s="302">
        <v>9786633</v>
      </c>
      <c r="M2272" s="302" t="s">
        <v>1956</v>
      </c>
      <c r="N2272" s="305">
        <v>27576</v>
      </c>
      <c r="O2272" s="305">
        <v>27576</v>
      </c>
      <c r="P2272" s="302" t="s">
        <v>1052</v>
      </c>
    </row>
    <row r="2273" spans="1:16">
      <c r="A2273" s="303">
        <v>0</v>
      </c>
      <c r="B2273" s="303">
        <v>0</v>
      </c>
      <c r="C2273" s="303">
        <v>0</v>
      </c>
      <c r="D2273" s="304">
        <f t="shared" si="35"/>
        <v>0</v>
      </c>
      <c r="E2273" s="305">
        <v>45992</v>
      </c>
      <c r="F2273" s="302" t="s">
        <v>69</v>
      </c>
      <c r="G2273" s="302" t="s">
        <v>70</v>
      </c>
      <c r="H2273" s="302" t="s">
        <v>345</v>
      </c>
      <c r="I2273" s="302" t="s">
        <v>345</v>
      </c>
      <c r="J2273" s="302">
        <v>135300</v>
      </c>
      <c r="K2273" s="302" t="s">
        <v>406</v>
      </c>
      <c r="L2273" s="302">
        <v>9786634</v>
      </c>
      <c r="M2273" s="302" t="s">
        <v>1957</v>
      </c>
      <c r="N2273" s="305">
        <v>21732</v>
      </c>
      <c r="O2273" s="305">
        <v>21732</v>
      </c>
      <c r="P2273" s="302" t="s">
        <v>1052</v>
      </c>
    </row>
    <row r="2274" spans="1:16">
      <c r="A2274" s="303">
        <v>9</v>
      </c>
      <c r="B2274" s="303">
        <v>182446.08000000002</v>
      </c>
      <c r="C2274" s="303">
        <v>40368.151021977603</v>
      </c>
      <c r="D2274" s="304">
        <f t="shared" si="35"/>
        <v>142077.92897802242</v>
      </c>
      <c r="E2274" s="305">
        <v>45992</v>
      </c>
      <c r="F2274" s="302" t="s">
        <v>69</v>
      </c>
      <c r="G2274" s="302" t="s">
        <v>70</v>
      </c>
      <c r="H2274" s="302" t="s">
        <v>345</v>
      </c>
      <c r="I2274" s="302" t="s">
        <v>345</v>
      </c>
      <c r="J2274" s="302">
        <v>135300</v>
      </c>
      <c r="K2274" s="302" t="s">
        <v>252</v>
      </c>
      <c r="L2274" s="302">
        <v>14981618</v>
      </c>
      <c r="M2274" s="302" t="s">
        <v>1958</v>
      </c>
      <c r="N2274" s="305">
        <v>41969</v>
      </c>
      <c r="O2274" s="305">
        <v>41640</v>
      </c>
      <c r="P2274" s="302" t="s">
        <v>1853</v>
      </c>
    </row>
    <row r="2275" spans="1:16">
      <c r="A2275" s="303">
        <v>0</v>
      </c>
      <c r="B2275" s="303">
        <v>0</v>
      </c>
      <c r="C2275" s="303">
        <v>0</v>
      </c>
      <c r="D2275" s="304">
        <f t="shared" si="35"/>
        <v>0</v>
      </c>
      <c r="E2275" s="305">
        <v>45992</v>
      </c>
      <c r="F2275" s="302" t="s">
        <v>69</v>
      </c>
      <c r="G2275" s="302" t="s">
        <v>70</v>
      </c>
      <c r="H2275" s="302" t="s">
        <v>345</v>
      </c>
      <c r="I2275" s="302" t="s">
        <v>345</v>
      </c>
      <c r="J2275" s="302">
        <v>135300</v>
      </c>
      <c r="K2275" s="302" t="s">
        <v>407</v>
      </c>
      <c r="L2275" s="302">
        <v>9973709</v>
      </c>
      <c r="M2275" s="302" t="s">
        <v>1959</v>
      </c>
      <c r="N2275" s="305">
        <v>26115</v>
      </c>
      <c r="O2275" s="305">
        <v>26115</v>
      </c>
      <c r="P2275" s="302" t="s">
        <v>1062</v>
      </c>
    </row>
    <row r="2276" spans="1:16">
      <c r="A2276" s="303">
        <v>0</v>
      </c>
      <c r="B2276" s="303">
        <v>0</v>
      </c>
      <c r="C2276" s="303">
        <v>0</v>
      </c>
      <c r="D2276" s="304">
        <f t="shared" si="35"/>
        <v>0</v>
      </c>
      <c r="E2276" s="305">
        <v>45992</v>
      </c>
      <c r="F2276" s="302" t="s">
        <v>69</v>
      </c>
      <c r="G2276" s="302" t="s">
        <v>70</v>
      </c>
      <c r="H2276" s="302" t="s">
        <v>345</v>
      </c>
      <c r="I2276" s="302" t="s">
        <v>345</v>
      </c>
      <c r="J2276" s="302">
        <v>135300</v>
      </c>
      <c r="K2276" s="302" t="s">
        <v>407</v>
      </c>
      <c r="L2276" s="302">
        <v>9768381</v>
      </c>
      <c r="M2276" s="302" t="s">
        <v>1959</v>
      </c>
      <c r="N2276" s="305">
        <v>28672</v>
      </c>
      <c r="O2276" s="305">
        <v>28672</v>
      </c>
      <c r="P2276" s="302" t="s">
        <v>1052</v>
      </c>
    </row>
    <row r="2277" spans="1:16">
      <c r="A2277" s="303">
        <v>0</v>
      </c>
      <c r="B2277" s="303">
        <v>0</v>
      </c>
      <c r="C2277" s="303">
        <v>0</v>
      </c>
      <c r="D2277" s="304">
        <f t="shared" si="35"/>
        <v>0</v>
      </c>
      <c r="E2277" s="305">
        <v>45992</v>
      </c>
      <c r="F2277" s="302" t="s">
        <v>69</v>
      </c>
      <c r="G2277" s="302" t="s">
        <v>70</v>
      </c>
      <c r="H2277" s="302" t="s">
        <v>345</v>
      </c>
      <c r="I2277" s="302" t="s">
        <v>345</v>
      </c>
      <c r="J2277" s="302">
        <v>135300</v>
      </c>
      <c r="K2277" s="302" t="s">
        <v>407</v>
      </c>
      <c r="L2277" s="302">
        <v>9973699</v>
      </c>
      <c r="M2277" s="302" t="s">
        <v>1959</v>
      </c>
      <c r="N2277" s="305">
        <v>28672</v>
      </c>
      <c r="O2277" s="305">
        <v>28672</v>
      </c>
      <c r="P2277" s="302" t="s">
        <v>1062</v>
      </c>
    </row>
    <row r="2278" spans="1:16">
      <c r="A2278" s="303">
        <v>0</v>
      </c>
      <c r="B2278" s="303">
        <v>0</v>
      </c>
      <c r="C2278" s="303">
        <v>0</v>
      </c>
      <c r="D2278" s="304">
        <f t="shared" si="35"/>
        <v>0</v>
      </c>
      <c r="E2278" s="305">
        <v>45992</v>
      </c>
      <c r="F2278" s="302" t="s">
        <v>69</v>
      </c>
      <c r="G2278" s="302" t="s">
        <v>70</v>
      </c>
      <c r="H2278" s="302" t="s">
        <v>345</v>
      </c>
      <c r="I2278" s="302" t="s">
        <v>345</v>
      </c>
      <c r="J2278" s="302">
        <v>135300</v>
      </c>
      <c r="K2278" s="302" t="s">
        <v>408</v>
      </c>
      <c r="L2278" s="302">
        <v>9761161</v>
      </c>
      <c r="M2278" s="302" t="s">
        <v>1960</v>
      </c>
      <c r="N2278" s="305">
        <v>36143</v>
      </c>
      <c r="O2278" s="305">
        <v>35796</v>
      </c>
      <c r="P2278" s="302" t="s">
        <v>1899</v>
      </c>
    </row>
    <row r="2279" spans="1:16">
      <c r="A2279" s="303">
        <v>0</v>
      </c>
      <c r="B2279" s="303">
        <v>0</v>
      </c>
      <c r="C2279" s="303">
        <v>0</v>
      </c>
      <c r="D2279" s="304">
        <f t="shared" si="35"/>
        <v>0</v>
      </c>
      <c r="E2279" s="305">
        <v>45992</v>
      </c>
      <c r="F2279" s="302" t="s">
        <v>69</v>
      </c>
      <c r="G2279" s="302" t="s">
        <v>70</v>
      </c>
      <c r="H2279" s="302" t="s">
        <v>345</v>
      </c>
      <c r="I2279" s="302" t="s">
        <v>345</v>
      </c>
      <c r="J2279" s="302">
        <v>135300</v>
      </c>
      <c r="K2279" s="302" t="s">
        <v>408</v>
      </c>
      <c r="L2279" s="302">
        <v>9968996</v>
      </c>
      <c r="M2279" s="302" t="s">
        <v>1960</v>
      </c>
      <c r="N2279" s="305">
        <v>36143</v>
      </c>
      <c r="O2279" s="305">
        <v>35796</v>
      </c>
      <c r="P2279" s="302" t="s">
        <v>1899</v>
      </c>
    </row>
    <row r="2280" spans="1:16">
      <c r="A2280" s="303">
        <v>0</v>
      </c>
      <c r="B2280" s="303">
        <v>0</v>
      </c>
      <c r="C2280" s="303">
        <v>0</v>
      </c>
      <c r="D2280" s="304">
        <f t="shared" si="35"/>
        <v>0</v>
      </c>
      <c r="E2280" s="305">
        <v>45992</v>
      </c>
      <c r="F2280" s="302" t="s">
        <v>69</v>
      </c>
      <c r="G2280" s="302" t="s">
        <v>70</v>
      </c>
      <c r="H2280" s="302" t="s">
        <v>345</v>
      </c>
      <c r="I2280" s="302" t="s">
        <v>345</v>
      </c>
      <c r="J2280" s="302">
        <v>135300</v>
      </c>
      <c r="K2280" s="302" t="s">
        <v>409</v>
      </c>
      <c r="L2280" s="302">
        <v>9973750</v>
      </c>
      <c r="M2280" s="302" t="s">
        <v>1961</v>
      </c>
      <c r="N2280" s="305">
        <v>21732</v>
      </c>
      <c r="O2280" s="305">
        <v>21732</v>
      </c>
      <c r="P2280" s="302" t="s">
        <v>1062</v>
      </c>
    </row>
    <row r="2281" spans="1:16">
      <c r="A2281" s="303">
        <v>0</v>
      </c>
      <c r="B2281" s="303">
        <v>0</v>
      </c>
      <c r="C2281" s="303">
        <v>0</v>
      </c>
      <c r="D2281" s="304">
        <f t="shared" si="35"/>
        <v>0</v>
      </c>
      <c r="E2281" s="305">
        <v>45992</v>
      </c>
      <c r="F2281" s="302" t="s">
        <v>69</v>
      </c>
      <c r="G2281" s="302" t="s">
        <v>70</v>
      </c>
      <c r="H2281" s="302" t="s">
        <v>345</v>
      </c>
      <c r="I2281" s="302" t="s">
        <v>345</v>
      </c>
      <c r="J2281" s="302">
        <v>135300</v>
      </c>
      <c r="K2281" s="302" t="s">
        <v>409</v>
      </c>
      <c r="L2281" s="302">
        <v>9973749</v>
      </c>
      <c r="M2281" s="302" t="s">
        <v>1961</v>
      </c>
      <c r="N2281" s="305">
        <v>13332</v>
      </c>
      <c r="O2281" s="305">
        <v>13332</v>
      </c>
      <c r="P2281" s="302" t="s">
        <v>1062</v>
      </c>
    </row>
    <row r="2282" spans="1:16">
      <c r="A2282" s="303">
        <v>0</v>
      </c>
      <c r="B2282" s="303">
        <v>0</v>
      </c>
      <c r="C2282" s="303">
        <v>0</v>
      </c>
      <c r="D2282" s="304">
        <f t="shared" si="35"/>
        <v>0</v>
      </c>
      <c r="E2282" s="305">
        <v>45992</v>
      </c>
      <c r="F2282" s="302" t="s">
        <v>69</v>
      </c>
      <c r="G2282" s="302" t="s">
        <v>70</v>
      </c>
      <c r="H2282" s="302" t="s">
        <v>345</v>
      </c>
      <c r="I2282" s="302" t="s">
        <v>345</v>
      </c>
      <c r="J2282" s="302">
        <v>135300</v>
      </c>
      <c r="K2282" s="302" t="s">
        <v>409</v>
      </c>
      <c r="L2282" s="302">
        <v>9973751</v>
      </c>
      <c r="M2282" s="302" t="s">
        <v>1962</v>
      </c>
      <c r="N2282" s="305">
        <v>18445</v>
      </c>
      <c r="O2282" s="305">
        <v>18445</v>
      </c>
      <c r="P2282" s="302" t="s">
        <v>1062</v>
      </c>
    </row>
    <row r="2283" spans="1:16">
      <c r="A2283" s="303">
        <v>155</v>
      </c>
      <c r="B2283" s="303">
        <v>2389.4700000000003</v>
      </c>
      <c r="C2283" s="303">
        <v>2844.8673311076</v>
      </c>
      <c r="D2283" s="304">
        <f t="shared" si="35"/>
        <v>-455.39733110759971</v>
      </c>
      <c r="E2283" s="305">
        <v>45992</v>
      </c>
      <c r="F2283" s="302" t="s">
        <v>69</v>
      </c>
      <c r="G2283" s="302" t="s">
        <v>70</v>
      </c>
      <c r="H2283" s="302" t="s">
        <v>345</v>
      </c>
      <c r="I2283" s="302" t="s">
        <v>345</v>
      </c>
      <c r="J2283" s="302">
        <v>135300</v>
      </c>
      <c r="K2283" s="302" t="s">
        <v>409</v>
      </c>
      <c r="L2283" s="302">
        <v>9766626</v>
      </c>
      <c r="M2283" s="302" t="s">
        <v>1961</v>
      </c>
      <c r="N2283" s="305">
        <v>19906</v>
      </c>
      <c r="O2283" s="305">
        <v>19906</v>
      </c>
      <c r="P2283" s="302" t="s">
        <v>1052</v>
      </c>
    </row>
    <row r="2284" spans="1:16">
      <c r="A2284" s="303">
        <v>160</v>
      </c>
      <c r="B2284" s="303">
        <v>278.69</v>
      </c>
      <c r="C2284" s="303">
        <v>331.01311946229998</v>
      </c>
      <c r="D2284" s="304">
        <f t="shared" si="35"/>
        <v>-52.323119462299985</v>
      </c>
      <c r="E2284" s="305">
        <v>45992</v>
      </c>
      <c r="F2284" s="302" t="s">
        <v>69</v>
      </c>
      <c r="G2284" s="302" t="s">
        <v>70</v>
      </c>
      <c r="H2284" s="302" t="s">
        <v>345</v>
      </c>
      <c r="I2284" s="302" t="s">
        <v>345</v>
      </c>
      <c r="J2284" s="302">
        <v>135300</v>
      </c>
      <c r="K2284" s="302" t="s">
        <v>409</v>
      </c>
      <c r="L2284" s="302">
        <v>9766627</v>
      </c>
      <c r="M2284" s="302" t="s">
        <v>1961</v>
      </c>
      <c r="N2284" s="305">
        <v>21732</v>
      </c>
      <c r="O2284" s="305">
        <v>21732</v>
      </c>
      <c r="P2284" s="302" t="s">
        <v>1052</v>
      </c>
    </row>
    <row r="2285" spans="1:16">
      <c r="A2285" s="303">
        <v>29</v>
      </c>
      <c r="B2285" s="303">
        <v>47.65</v>
      </c>
      <c r="C2285" s="303">
        <v>56.8395564745</v>
      </c>
      <c r="D2285" s="304">
        <f t="shared" si="35"/>
        <v>-9.1895564745000016</v>
      </c>
      <c r="E2285" s="305">
        <v>45992</v>
      </c>
      <c r="F2285" s="302" t="s">
        <v>69</v>
      </c>
      <c r="G2285" s="302" t="s">
        <v>70</v>
      </c>
      <c r="H2285" s="302" t="s">
        <v>345</v>
      </c>
      <c r="I2285" s="302" t="s">
        <v>345</v>
      </c>
      <c r="J2285" s="302">
        <v>135300</v>
      </c>
      <c r="K2285" s="302" t="s">
        <v>409</v>
      </c>
      <c r="L2285" s="302">
        <v>9766624</v>
      </c>
      <c r="M2285" s="302" t="s">
        <v>1962</v>
      </c>
      <c r="N2285" s="305">
        <v>18445</v>
      </c>
      <c r="O2285" s="305">
        <v>18445</v>
      </c>
      <c r="P2285" s="302" t="s">
        <v>1052</v>
      </c>
    </row>
    <row r="2286" spans="1:16">
      <c r="A2286" s="303">
        <v>0</v>
      </c>
      <c r="B2286" s="303">
        <v>0</v>
      </c>
      <c r="C2286" s="303">
        <v>0</v>
      </c>
      <c r="D2286" s="304">
        <f t="shared" si="35"/>
        <v>0</v>
      </c>
      <c r="E2286" s="305">
        <v>45992</v>
      </c>
      <c r="F2286" s="302" t="s">
        <v>69</v>
      </c>
      <c r="G2286" s="302" t="s">
        <v>70</v>
      </c>
      <c r="H2286" s="302" t="s">
        <v>345</v>
      </c>
      <c r="I2286" s="302" t="s">
        <v>345</v>
      </c>
      <c r="J2286" s="302">
        <v>135300</v>
      </c>
      <c r="K2286" s="302" t="s">
        <v>409</v>
      </c>
      <c r="L2286" s="302">
        <v>9724100</v>
      </c>
      <c r="M2286" s="302" t="s">
        <v>1961</v>
      </c>
      <c r="N2286" s="305">
        <v>19906</v>
      </c>
      <c r="O2286" s="305">
        <v>19906</v>
      </c>
      <c r="P2286" s="302" t="s">
        <v>1062</v>
      </c>
    </row>
    <row r="2287" spans="1:16">
      <c r="A2287" s="303">
        <v>1</v>
      </c>
      <c r="B2287" s="303">
        <v>2277.4299999999998</v>
      </c>
      <c r="C2287" s="303">
        <v>2734.7429087974001</v>
      </c>
      <c r="D2287" s="304">
        <f t="shared" si="35"/>
        <v>-457.31290879740027</v>
      </c>
      <c r="E2287" s="305">
        <v>45992</v>
      </c>
      <c r="F2287" s="302" t="s">
        <v>69</v>
      </c>
      <c r="G2287" s="302" t="s">
        <v>70</v>
      </c>
      <c r="H2287" s="302" t="s">
        <v>345</v>
      </c>
      <c r="I2287" s="302" t="s">
        <v>345</v>
      </c>
      <c r="J2287" s="302">
        <v>135300</v>
      </c>
      <c r="K2287" s="302" t="s">
        <v>409</v>
      </c>
      <c r="L2287" s="302">
        <v>9766625</v>
      </c>
      <c r="M2287" s="302" t="s">
        <v>1961</v>
      </c>
      <c r="N2287" s="305">
        <v>13332</v>
      </c>
      <c r="O2287" s="305">
        <v>13332</v>
      </c>
      <c r="P2287" s="302" t="s">
        <v>1052</v>
      </c>
    </row>
    <row r="2288" spans="1:16">
      <c r="A2288" s="303">
        <v>0</v>
      </c>
      <c r="B2288" s="303">
        <v>0</v>
      </c>
      <c r="C2288" s="303">
        <v>0</v>
      </c>
      <c r="D2288" s="304">
        <f t="shared" si="35"/>
        <v>0</v>
      </c>
      <c r="E2288" s="305">
        <v>45992</v>
      </c>
      <c r="F2288" s="302" t="s">
        <v>69</v>
      </c>
      <c r="G2288" s="302" t="s">
        <v>70</v>
      </c>
      <c r="H2288" s="302" t="s">
        <v>345</v>
      </c>
      <c r="I2288" s="302" t="s">
        <v>345</v>
      </c>
      <c r="J2288" s="302">
        <v>135300</v>
      </c>
      <c r="K2288" s="302" t="s">
        <v>410</v>
      </c>
      <c r="L2288" s="302">
        <v>9785785</v>
      </c>
      <c r="M2288" s="302" t="s">
        <v>1964</v>
      </c>
      <c r="N2288" s="305">
        <v>24289</v>
      </c>
      <c r="O2288" s="305">
        <v>24289</v>
      </c>
      <c r="P2288" s="302" t="s">
        <v>1052</v>
      </c>
    </row>
    <row r="2289" spans="1:16">
      <c r="A2289" s="303">
        <v>0</v>
      </c>
      <c r="B2289" s="303">
        <v>0</v>
      </c>
      <c r="C2289" s="303">
        <v>0</v>
      </c>
      <c r="D2289" s="304">
        <f t="shared" si="35"/>
        <v>0</v>
      </c>
      <c r="E2289" s="305">
        <v>45992</v>
      </c>
      <c r="F2289" s="302" t="s">
        <v>69</v>
      </c>
      <c r="G2289" s="302" t="s">
        <v>70</v>
      </c>
      <c r="H2289" s="302" t="s">
        <v>345</v>
      </c>
      <c r="I2289" s="302" t="s">
        <v>345</v>
      </c>
      <c r="J2289" s="302">
        <v>135300</v>
      </c>
      <c r="K2289" s="302" t="s">
        <v>410</v>
      </c>
      <c r="L2289" s="302">
        <v>9973833</v>
      </c>
      <c r="M2289" s="302" t="s">
        <v>1963</v>
      </c>
      <c r="N2289" s="305">
        <v>13332</v>
      </c>
      <c r="O2289" s="305">
        <v>13332</v>
      </c>
      <c r="P2289" s="302" t="s">
        <v>1062</v>
      </c>
    </row>
    <row r="2290" spans="1:16">
      <c r="A2290" s="303">
        <v>0</v>
      </c>
      <c r="B2290" s="303">
        <v>0</v>
      </c>
      <c r="C2290" s="303">
        <v>0</v>
      </c>
      <c r="D2290" s="304">
        <f t="shared" si="35"/>
        <v>0</v>
      </c>
      <c r="E2290" s="305">
        <v>45992</v>
      </c>
      <c r="F2290" s="302" t="s">
        <v>69</v>
      </c>
      <c r="G2290" s="302" t="s">
        <v>70</v>
      </c>
      <c r="H2290" s="302" t="s">
        <v>345</v>
      </c>
      <c r="I2290" s="302" t="s">
        <v>345</v>
      </c>
      <c r="J2290" s="302">
        <v>135300</v>
      </c>
      <c r="K2290" s="302" t="s">
        <v>410</v>
      </c>
      <c r="L2290" s="302">
        <v>9785786</v>
      </c>
      <c r="M2290" s="302" t="s">
        <v>1963</v>
      </c>
      <c r="N2290" s="305">
        <v>13332</v>
      </c>
      <c r="O2290" s="305">
        <v>13332</v>
      </c>
      <c r="P2290" s="302" t="s">
        <v>1052</v>
      </c>
    </row>
    <row r="2291" spans="1:16">
      <c r="A2291" s="303">
        <v>0</v>
      </c>
      <c r="B2291" s="303">
        <v>0</v>
      </c>
      <c r="C2291" s="303">
        <v>0</v>
      </c>
      <c r="D2291" s="304">
        <f t="shared" si="35"/>
        <v>0</v>
      </c>
      <c r="E2291" s="305">
        <v>45992</v>
      </c>
      <c r="F2291" s="302" t="s">
        <v>69</v>
      </c>
      <c r="G2291" s="302" t="s">
        <v>70</v>
      </c>
      <c r="H2291" s="302" t="s">
        <v>345</v>
      </c>
      <c r="I2291" s="302" t="s">
        <v>345</v>
      </c>
      <c r="J2291" s="302">
        <v>135300</v>
      </c>
      <c r="K2291" s="302" t="s">
        <v>410</v>
      </c>
      <c r="L2291" s="302">
        <v>9973832</v>
      </c>
      <c r="M2291" s="302" t="s">
        <v>1964</v>
      </c>
      <c r="N2291" s="305">
        <v>24289</v>
      </c>
      <c r="O2291" s="305">
        <v>24289</v>
      </c>
      <c r="P2291" s="302" t="s">
        <v>1062</v>
      </c>
    </row>
    <row r="2292" spans="1:16">
      <c r="A2292" s="303">
        <v>0</v>
      </c>
      <c r="B2292" s="303">
        <v>0</v>
      </c>
      <c r="C2292" s="303">
        <v>0</v>
      </c>
      <c r="D2292" s="304">
        <f t="shared" si="35"/>
        <v>0</v>
      </c>
      <c r="E2292" s="305">
        <v>45992</v>
      </c>
      <c r="F2292" s="302" t="s">
        <v>69</v>
      </c>
      <c r="G2292" s="302" t="s">
        <v>70</v>
      </c>
      <c r="H2292" s="302" t="s">
        <v>345</v>
      </c>
      <c r="I2292" s="302" t="s">
        <v>345</v>
      </c>
      <c r="J2292" s="302">
        <v>135300</v>
      </c>
      <c r="K2292" s="302" t="s">
        <v>411</v>
      </c>
      <c r="L2292" s="302">
        <v>9973836</v>
      </c>
      <c r="M2292" s="302" t="s">
        <v>1966</v>
      </c>
      <c r="N2292" s="305">
        <v>23924</v>
      </c>
      <c r="O2292" s="305">
        <v>23924</v>
      </c>
      <c r="P2292" s="302" t="s">
        <v>1062</v>
      </c>
    </row>
    <row r="2293" spans="1:16">
      <c r="A2293" s="303">
        <v>0</v>
      </c>
      <c r="B2293" s="303">
        <v>0</v>
      </c>
      <c r="C2293" s="303">
        <v>0</v>
      </c>
      <c r="D2293" s="304">
        <f t="shared" si="35"/>
        <v>0</v>
      </c>
      <c r="E2293" s="305">
        <v>45992</v>
      </c>
      <c r="F2293" s="302" t="s">
        <v>69</v>
      </c>
      <c r="G2293" s="302" t="s">
        <v>70</v>
      </c>
      <c r="H2293" s="302" t="s">
        <v>345</v>
      </c>
      <c r="I2293" s="302" t="s">
        <v>345</v>
      </c>
      <c r="J2293" s="302">
        <v>135300</v>
      </c>
      <c r="K2293" s="302" t="s">
        <v>411</v>
      </c>
      <c r="L2293" s="302">
        <v>9703103</v>
      </c>
      <c r="M2293" s="302" t="s">
        <v>1965</v>
      </c>
      <c r="N2293" s="305">
        <v>22828</v>
      </c>
      <c r="O2293" s="305">
        <v>22828</v>
      </c>
      <c r="P2293" s="302" t="s">
        <v>1052</v>
      </c>
    </row>
    <row r="2294" spans="1:16">
      <c r="A2294" s="303">
        <v>0</v>
      </c>
      <c r="B2294" s="303">
        <v>0</v>
      </c>
      <c r="C2294" s="303">
        <v>0</v>
      </c>
      <c r="D2294" s="304">
        <f t="shared" si="35"/>
        <v>0</v>
      </c>
      <c r="E2294" s="305">
        <v>45992</v>
      </c>
      <c r="F2294" s="302" t="s">
        <v>69</v>
      </c>
      <c r="G2294" s="302" t="s">
        <v>70</v>
      </c>
      <c r="H2294" s="302" t="s">
        <v>345</v>
      </c>
      <c r="I2294" s="302" t="s">
        <v>345</v>
      </c>
      <c r="J2294" s="302">
        <v>135300</v>
      </c>
      <c r="K2294" s="302" t="s">
        <v>411</v>
      </c>
      <c r="L2294" s="302">
        <v>9973834</v>
      </c>
      <c r="M2294" s="302" t="s">
        <v>1965</v>
      </c>
      <c r="N2294" s="305">
        <v>24289</v>
      </c>
      <c r="O2294" s="305">
        <v>24289</v>
      </c>
      <c r="P2294" s="302" t="s">
        <v>1062</v>
      </c>
    </row>
    <row r="2295" spans="1:16">
      <c r="A2295" s="303">
        <v>3</v>
      </c>
      <c r="B2295" s="303">
        <v>1839.54</v>
      </c>
      <c r="C2295" s="303">
        <v>2141.2683778428004</v>
      </c>
      <c r="D2295" s="304">
        <f t="shared" si="35"/>
        <v>-301.72837784280046</v>
      </c>
      <c r="E2295" s="305">
        <v>45992</v>
      </c>
      <c r="F2295" s="302" t="s">
        <v>69</v>
      </c>
      <c r="G2295" s="302" t="s">
        <v>70</v>
      </c>
      <c r="H2295" s="302" t="s">
        <v>345</v>
      </c>
      <c r="I2295" s="302" t="s">
        <v>345</v>
      </c>
      <c r="J2295" s="302">
        <v>135300</v>
      </c>
      <c r="K2295" s="302" t="s">
        <v>411</v>
      </c>
      <c r="L2295" s="302">
        <v>9785783</v>
      </c>
      <c r="M2295" s="302" t="s">
        <v>1966</v>
      </c>
      <c r="N2295" s="305">
        <v>23924</v>
      </c>
      <c r="O2295" s="305">
        <v>23924</v>
      </c>
      <c r="P2295" s="302" t="s">
        <v>1052</v>
      </c>
    </row>
    <row r="2296" spans="1:16">
      <c r="A2296" s="303">
        <v>0</v>
      </c>
      <c r="B2296" s="303">
        <v>0</v>
      </c>
      <c r="C2296" s="303">
        <v>0</v>
      </c>
      <c r="D2296" s="304">
        <f t="shared" si="35"/>
        <v>0</v>
      </c>
      <c r="E2296" s="305">
        <v>45992</v>
      </c>
      <c r="F2296" s="302" t="s">
        <v>69</v>
      </c>
      <c r="G2296" s="302" t="s">
        <v>70</v>
      </c>
      <c r="H2296" s="302" t="s">
        <v>345</v>
      </c>
      <c r="I2296" s="302" t="s">
        <v>345</v>
      </c>
      <c r="J2296" s="302">
        <v>135300</v>
      </c>
      <c r="K2296" s="302" t="s">
        <v>411</v>
      </c>
      <c r="L2296" s="302">
        <v>9785782</v>
      </c>
      <c r="M2296" s="302" t="s">
        <v>1965</v>
      </c>
      <c r="N2296" s="305">
        <v>24289</v>
      </c>
      <c r="O2296" s="305">
        <v>24289</v>
      </c>
      <c r="P2296" s="302" t="s">
        <v>1052</v>
      </c>
    </row>
    <row r="2297" spans="1:16">
      <c r="A2297" s="303">
        <v>0</v>
      </c>
      <c r="B2297" s="303">
        <v>0</v>
      </c>
      <c r="C2297" s="303">
        <v>0</v>
      </c>
      <c r="D2297" s="304">
        <f t="shared" si="35"/>
        <v>0</v>
      </c>
      <c r="E2297" s="305">
        <v>45992</v>
      </c>
      <c r="F2297" s="302" t="s">
        <v>69</v>
      </c>
      <c r="G2297" s="302" t="s">
        <v>70</v>
      </c>
      <c r="H2297" s="302" t="s">
        <v>345</v>
      </c>
      <c r="I2297" s="302" t="s">
        <v>345</v>
      </c>
      <c r="J2297" s="302">
        <v>135300</v>
      </c>
      <c r="K2297" s="302" t="s">
        <v>411</v>
      </c>
      <c r="L2297" s="302">
        <v>9973835</v>
      </c>
      <c r="M2297" s="302" t="s">
        <v>1965</v>
      </c>
      <c r="N2297" s="305">
        <v>22828</v>
      </c>
      <c r="O2297" s="305">
        <v>22828</v>
      </c>
      <c r="P2297" s="302" t="s">
        <v>1062</v>
      </c>
    </row>
    <row r="2298" spans="1:16">
      <c r="A2298" s="303">
        <v>5</v>
      </c>
      <c r="B2298" s="303">
        <v>7178.85</v>
      </c>
      <c r="C2298" s="303">
        <v>5041.4357123549999</v>
      </c>
      <c r="D2298" s="304">
        <f t="shared" si="35"/>
        <v>2137.4142876450005</v>
      </c>
      <c r="E2298" s="305">
        <v>45992</v>
      </c>
      <c r="F2298" s="302" t="s">
        <v>69</v>
      </c>
      <c r="G2298" s="302" t="s">
        <v>70</v>
      </c>
      <c r="H2298" s="302" t="s">
        <v>345</v>
      </c>
      <c r="I2298" s="302" t="s">
        <v>345</v>
      </c>
      <c r="J2298" s="302">
        <v>135300</v>
      </c>
      <c r="K2298" s="302" t="s">
        <v>412</v>
      </c>
      <c r="L2298" s="302">
        <v>9769416</v>
      </c>
      <c r="M2298" s="302" t="s">
        <v>1967</v>
      </c>
      <c r="N2298" s="305">
        <v>32690</v>
      </c>
      <c r="O2298" s="305">
        <v>32690</v>
      </c>
      <c r="P2298" s="302" t="s">
        <v>1052</v>
      </c>
    </row>
    <row r="2299" spans="1:16">
      <c r="A2299" s="303">
        <v>0</v>
      </c>
      <c r="B2299" s="303">
        <v>0</v>
      </c>
      <c r="C2299" s="303">
        <v>0</v>
      </c>
      <c r="D2299" s="304">
        <f t="shared" si="35"/>
        <v>0</v>
      </c>
      <c r="E2299" s="305">
        <v>45992</v>
      </c>
      <c r="F2299" s="302" t="s">
        <v>69</v>
      </c>
      <c r="G2299" s="302" t="s">
        <v>70</v>
      </c>
      <c r="H2299" s="302" t="s">
        <v>345</v>
      </c>
      <c r="I2299" s="302" t="s">
        <v>345</v>
      </c>
      <c r="J2299" s="302">
        <v>135300</v>
      </c>
      <c r="K2299" s="302" t="s">
        <v>412</v>
      </c>
      <c r="L2299" s="302">
        <v>9973756</v>
      </c>
      <c r="M2299" s="302" t="s">
        <v>1967</v>
      </c>
      <c r="N2299" s="305">
        <v>32690</v>
      </c>
      <c r="O2299" s="305">
        <v>32690</v>
      </c>
      <c r="P2299" s="302" t="s">
        <v>1062</v>
      </c>
    </row>
    <row r="2300" spans="1:16">
      <c r="A2300" s="303">
        <v>0</v>
      </c>
      <c r="B2300" s="303">
        <v>0</v>
      </c>
      <c r="C2300" s="303">
        <v>0</v>
      </c>
      <c r="D2300" s="304">
        <f t="shared" si="35"/>
        <v>0</v>
      </c>
      <c r="E2300" s="305">
        <v>45992</v>
      </c>
      <c r="F2300" s="302" t="s">
        <v>69</v>
      </c>
      <c r="G2300" s="302" t="s">
        <v>70</v>
      </c>
      <c r="H2300" s="302" t="s">
        <v>345</v>
      </c>
      <c r="I2300" s="302" t="s">
        <v>345</v>
      </c>
      <c r="J2300" s="302">
        <v>135300</v>
      </c>
      <c r="K2300" s="302" t="s">
        <v>415</v>
      </c>
      <c r="L2300" s="302">
        <v>9768371</v>
      </c>
      <c r="M2300" s="302" t="s">
        <v>1968</v>
      </c>
      <c r="N2300" s="305">
        <v>21002</v>
      </c>
      <c r="O2300" s="305">
        <v>21002</v>
      </c>
      <c r="P2300" s="302" t="s">
        <v>1052</v>
      </c>
    </row>
    <row r="2301" spans="1:16">
      <c r="A2301" s="303">
        <v>0</v>
      </c>
      <c r="B2301" s="303">
        <v>0</v>
      </c>
      <c r="C2301" s="303">
        <v>0</v>
      </c>
      <c r="D2301" s="304">
        <f t="shared" si="35"/>
        <v>0</v>
      </c>
      <c r="E2301" s="305">
        <v>45992</v>
      </c>
      <c r="F2301" s="302" t="s">
        <v>69</v>
      </c>
      <c r="G2301" s="302" t="s">
        <v>70</v>
      </c>
      <c r="H2301" s="302" t="s">
        <v>345</v>
      </c>
      <c r="I2301" s="302" t="s">
        <v>345</v>
      </c>
      <c r="J2301" s="302">
        <v>135300</v>
      </c>
      <c r="K2301" s="302" t="s">
        <v>415</v>
      </c>
      <c r="L2301" s="302">
        <v>9768372</v>
      </c>
      <c r="M2301" s="302" t="s">
        <v>1968</v>
      </c>
      <c r="N2301" s="305">
        <v>21732</v>
      </c>
      <c r="O2301" s="305">
        <v>21732</v>
      </c>
      <c r="P2301" s="302" t="s">
        <v>1052</v>
      </c>
    </row>
    <row r="2302" spans="1:16">
      <c r="A2302" s="303">
        <v>0</v>
      </c>
      <c r="B2302" s="303">
        <v>0</v>
      </c>
      <c r="C2302" s="303">
        <v>0</v>
      </c>
      <c r="D2302" s="304">
        <f t="shared" si="35"/>
        <v>0</v>
      </c>
      <c r="E2302" s="305">
        <v>45992</v>
      </c>
      <c r="F2302" s="302" t="s">
        <v>69</v>
      </c>
      <c r="G2302" s="302" t="s">
        <v>70</v>
      </c>
      <c r="H2302" s="302" t="s">
        <v>345</v>
      </c>
      <c r="I2302" s="302" t="s">
        <v>345</v>
      </c>
      <c r="J2302" s="302">
        <v>135300</v>
      </c>
      <c r="K2302" s="302" t="s">
        <v>415</v>
      </c>
      <c r="L2302" s="302">
        <v>9973707</v>
      </c>
      <c r="M2302" s="302" t="s">
        <v>1968</v>
      </c>
      <c r="N2302" s="305">
        <v>21732</v>
      </c>
      <c r="O2302" s="305">
        <v>21732</v>
      </c>
      <c r="P2302" s="302" t="s">
        <v>1062</v>
      </c>
    </row>
    <row r="2303" spans="1:16">
      <c r="A2303" s="303">
        <v>0</v>
      </c>
      <c r="B2303" s="303">
        <v>0</v>
      </c>
      <c r="C2303" s="303">
        <v>0</v>
      </c>
      <c r="D2303" s="304">
        <f t="shared" si="35"/>
        <v>0</v>
      </c>
      <c r="E2303" s="305">
        <v>45992</v>
      </c>
      <c r="F2303" s="302" t="s">
        <v>69</v>
      </c>
      <c r="G2303" s="302" t="s">
        <v>70</v>
      </c>
      <c r="H2303" s="302" t="s">
        <v>345</v>
      </c>
      <c r="I2303" s="302" t="s">
        <v>345</v>
      </c>
      <c r="J2303" s="302">
        <v>135300</v>
      </c>
      <c r="K2303" s="302" t="s">
        <v>415</v>
      </c>
      <c r="L2303" s="302">
        <v>9973708</v>
      </c>
      <c r="M2303" s="302" t="s">
        <v>1968</v>
      </c>
      <c r="N2303" s="305">
        <v>21002</v>
      </c>
      <c r="O2303" s="305">
        <v>21002</v>
      </c>
      <c r="P2303" s="302" t="s">
        <v>1062</v>
      </c>
    </row>
    <row r="2304" spans="1:16">
      <c r="A2304" s="303">
        <v>1</v>
      </c>
      <c r="B2304" s="303">
        <v>39959.120000000003</v>
      </c>
      <c r="C2304" s="303">
        <v>-2328.7919397631999</v>
      </c>
      <c r="D2304" s="304">
        <f t="shared" si="35"/>
        <v>42287.911939763202</v>
      </c>
      <c r="E2304" s="305">
        <v>45992</v>
      </c>
      <c r="F2304" s="302" t="s">
        <v>69</v>
      </c>
      <c r="G2304" s="302" t="s">
        <v>70</v>
      </c>
      <c r="H2304" s="302" t="s">
        <v>416</v>
      </c>
      <c r="I2304" s="302" t="s">
        <v>416</v>
      </c>
      <c r="J2304" s="302">
        <v>135001</v>
      </c>
      <c r="K2304" s="302" t="s">
        <v>130</v>
      </c>
      <c r="L2304" s="302">
        <v>9810977</v>
      </c>
      <c r="M2304" s="302" t="s">
        <v>1067</v>
      </c>
      <c r="N2304" s="305">
        <v>37321</v>
      </c>
      <c r="O2304" s="305">
        <v>37316</v>
      </c>
      <c r="P2304" s="302" t="s">
        <v>1969</v>
      </c>
    </row>
    <row r="2305" spans="1:16">
      <c r="A2305" s="303">
        <v>0</v>
      </c>
      <c r="B2305" s="303">
        <v>0</v>
      </c>
      <c r="C2305" s="303">
        <v>0</v>
      </c>
      <c r="D2305" s="304">
        <f t="shared" si="35"/>
        <v>0</v>
      </c>
      <c r="E2305" s="305">
        <v>45992</v>
      </c>
      <c r="F2305" s="302" t="s">
        <v>69</v>
      </c>
      <c r="G2305" s="302" t="s">
        <v>70</v>
      </c>
      <c r="H2305" s="302" t="s">
        <v>416</v>
      </c>
      <c r="I2305" s="302" t="s">
        <v>416</v>
      </c>
      <c r="J2305" s="302">
        <v>135130</v>
      </c>
      <c r="K2305" s="302" t="s">
        <v>430</v>
      </c>
      <c r="L2305" s="302">
        <v>40390792</v>
      </c>
      <c r="M2305" s="302" t="s">
        <v>1526</v>
      </c>
      <c r="N2305" s="305">
        <v>37321</v>
      </c>
      <c r="O2305" s="305">
        <v>37316</v>
      </c>
      <c r="P2305" s="302" t="s">
        <v>880</v>
      </c>
    </row>
    <row r="2306" spans="1:16">
      <c r="A2306" s="303">
        <v>5</v>
      </c>
      <c r="B2306" s="303">
        <v>16087.83</v>
      </c>
      <c r="C2306" s="303">
        <v>19.2149823954</v>
      </c>
      <c r="D2306" s="304">
        <f t="shared" si="35"/>
        <v>16068.615017604599</v>
      </c>
      <c r="E2306" s="305">
        <v>45992</v>
      </c>
      <c r="F2306" s="302" t="s">
        <v>69</v>
      </c>
      <c r="G2306" s="302" t="s">
        <v>70</v>
      </c>
      <c r="H2306" s="302" t="s">
        <v>416</v>
      </c>
      <c r="I2306" s="302" t="s">
        <v>416</v>
      </c>
      <c r="J2306" s="302">
        <v>135130</v>
      </c>
      <c r="K2306" s="302" t="s">
        <v>160</v>
      </c>
      <c r="L2306" s="302">
        <v>40866399</v>
      </c>
      <c r="M2306" s="302" t="s">
        <v>4300</v>
      </c>
      <c r="N2306" s="305">
        <v>45638</v>
      </c>
      <c r="O2306" s="305">
        <v>45292</v>
      </c>
      <c r="P2306" s="302" t="s">
        <v>3949</v>
      </c>
    </row>
    <row r="2307" spans="1:16">
      <c r="A2307" s="303">
        <v>1</v>
      </c>
      <c r="B2307" s="303">
        <v>15760.79</v>
      </c>
      <c r="C2307" s="303">
        <v>31.373428574000002</v>
      </c>
      <c r="D2307" s="304">
        <f t="shared" ref="D2307:D2370" si="36">+B2307-C2307</f>
        <v>15729.416571426002</v>
      </c>
      <c r="E2307" s="305">
        <v>45992</v>
      </c>
      <c r="F2307" s="302" t="s">
        <v>69</v>
      </c>
      <c r="G2307" s="302" t="s">
        <v>70</v>
      </c>
      <c r="H2307" s="302" t="s">
        <v>416</v>
      </c>
      <c r="I2307" s="302" t="s">
        <v>416</v>
      </c>
      <c r="J2307" s="302">
        <v>135130</v>
      </c>
      <c r="K2307" s="302" t="s">
        <v>230</v>
      </c>
      <c r="L2307" s="302">
        <v>40390726</v>
      </c>
      <c r="M2307" s="302" t="s">
        <v>3950</v>
      </c>
      <c r="N2307" s="305">
        <v>45226</v>
      </c>
      <c r="O2307" s="305">
        <v>44927</v>
      </c>
      <c r="P2307" s="302" t="s">
        <v>2007</v>
      </c>
    </row>
    <row r="2308" spans="1:16">
      <c r="A2308" s="303">
        <v>1</v>
      </c>
      <c r="B2308" s="303">
        <v>17509.580000000002</v>
      </c>
      <c r="C2308" s="303">
        <v>257.92837010599999</v>
      </c>
      <c r="D2308" s="304">
        <f t="shared" si="36"/>
        <v>17251.651629894001</v>
      </c>
      <c r="E2308" s="305">
        <v>45992</v>
      </c>
      <c r="F2308" s="302" t="s">
        <v>69</v>
      </c>
      <c r="G2308" s="302" t="s">
        <v>70</v>
      </c>
      <c r="H2308" s="302" t="s">
        <v>416</v>
      </c>
      <c r="I2308" s="302" t="s">
        <v>416</v>
      </c>
      <c r="J2308" s="302">
        <v>135130</v>
      </c>
      <c r="K2308" s="302" t="s">
        <v>230</v>
      </c>
      <c r="L2308" s="302">
        <v>40389029</v>
      </c>
      <c r="M2308" s="302" t="s">
        <v>2039</v>
      </c>
      <c r="N2308" s="305">
        <v>39114</v>
      </c>
      <c r="O2308" s="305">
        <v>39083</v>
      </c>
      <c r="P2308" s="302" t="s">
        <v>2017</v>
      </c>
    </row>
    <row r="2309" spans="1:16">
      <c r="A2309" s="303">
        <v>1</v>
      </c>
      <c r="B2309" s="303">
        <v>46080.65</v>
      </c>
      <c r="C2309" s="303">
        <v>862.258357961</v>
      </c>
      <c r="D2309" s="304">
        <f t="shared" si="36"/>
        <v>45218.391642039001</v>
      </c>
      <c r="E2309" s="305">
        <v>45992</v>
      </c>
      <c r="F2309" s="302" t="s">
        <v>69</v>
      </c>
      <c r="G2309" s="302" t="s">
        <v>70</v>
      </c>
      <c r="H2309" s="302" t="s">
        <v>416</v>
      </c>
      <c r="I2309" s="302" t="s">
        <v>416</v>
      </c>
      <c r="J2309" s="302">
        <v>135130</v>
      </c>
      <c r="K2309" s="302" t="s">
        <v>230</v>
      </c>
      <c r="L2309" s="302">
        <v>40387930</v>
      </c>
      <c r="M2309" s="302" t="s">
        <v>1951</v>
      </c>
      <c r="N2309" s="305">
        <v>37321</v>
      </c>
      <c r="O2309" s="305">
        <v>37257</v>
      </c>
      <c r="P2309" s="302" t="s">
        <v>1969</v>
      </c>
    </row>
    <row r="2310" spans="1:16">
      <c r="A2310" s="303">
        <v>0</v>
      </c>
      <c r="B2310" s="303">
        <v>0</v>
      </c>
      <c r="C2310" s="303">
        <v>0</v>
      </c>
      <c r="D2310" s="304">
        <f t="shared" si="36"/>
        <v>0</v>
      </c>
      <c r="E2310" s="305">
        <v>45992</v>
      </c>
      <c r="F2310" s="302" t="s">
        <v>69</v>
      </c>
      <c r="G2310" s="302" t="s">
        <v>70</v>
      </c>
      <c r="H2310" s="302" t="s">
        <v>416</v>
      </c>
      <c r="I2310" s="302" t="s">
        <v>416</v>
      </c>
      <c r="J2310" s="302">
        <v>135130</v>
      </c>
      <c r="K2310" s="302" t="s">
        <v>399</v>
      </c>
      <c r="L2310" s="302">
        <v>40390759</v>
      </c>
      <c r="M2310" s="302" t="s">
        <v>2040</v>
      </c>
      <c r="N2310" s="305">
        <v>37337</v>
      </c>
      <c r="O2310" s="305">
        <v>37622</v>
      </c>
      <c r="P2310" s="302" t="s">
        <v>880</v>
      </c>
    </row>
    <row r="2311" spans="1:16">
      <c r="A2311" s="303">
        <v>0</v>
      </c>
      <c r="B2311" s="303">
        <v>0</v>
      </c>
      <c r="C2311" s="303">
        <v>0</v>
      </c>
      <c r="D2311" s="304">
        <f t="shared" si="36"/>
        <v>0</v>
      </c>
      <c r="E2311" s="305">
        <v>45992</v>
      </c>
      <c r="F2311" s="302" t="s">
        <v>69</v>
      </c>
      <c r="G2311" s="302" t="s">
        <v>70</v>
      </c>
      <c r="H2311" s="302" t="s">
        <v>416</v>
      </c>
      <c r="I2311" s="302" t="s">
        <v>416</v>
      </c>
      <c r="J2311" s="302">
        <v>135130</v>
      </c>
      <c r="K2311" s="302" t="s">
        <v>341</v>
      </c>
      <c r="L2311" s="302">
        <v>40390737</v>
      </c>
      <c r="M2311" s="302" t="s">
        <v>2050</v>
      </c>
      <c r="N2311" s="305">
        <v>37321</v>
      </c>
      <c r="O2311" s="305">
        <v>37316</v>
      </c>
      <c r="P2311" s="302" t="s">
        <v>880</v>
      </c>
    </row>
    <row r="2312" spans="1:16">
      <c r="A2312" s="303">
        <v>1</v>
      </c>
      <c r="B2312" s="303">
        <v>460997.09</v>
      </c>
      <c r="C2312" s="303">
        <v>172265.6599695122</v>
      </c>
      <c r="D2312" s="304">
        <f t="shared" si="36"/>
        <v>288731.43003048783</v>
      </c>
      <c r="E2312" s="305">
        <v>45992</v>
      </c>
      <c r="F2312" s="302" t="s">
        <v>69</v>
      </c>
      <c r="G2312" s="302" t="s">
        <v>70</v>
      </c>
      <c r="H2312" s="302" t="s">
        <v>416</v>
      </c>
      <c r="I2312" s="302" t="s">
        <v>416</v>
      </c>
      <c r="J2312" s="302">
        <v>135200</v>
      </c>
      <c r="K2312" s="302" t="s">
        <v>147</v>
      </c>
      <c r="L2312" s="302">
        <v>9810988</v>
      </c>
      <c r="M2312" s="302" t="s">
        <v>1970</v>
      </c>
      <c r="N2312" s="305">
        <v>37321</v>
      </c>
      <c r="O2312" s="305">
        <v>37257</v>
      </c>
      <c r="P2312" s="302" t="s">
        <v>1969</v>
      </c>
    </row>
    <row r="2313" spans="1:16">
      <c r="A2313" s="303">
        <v>1</v>
      </c>
      <c r="B2313" s="303">
        <v>13864.18</v>
      </c>
      <c r="C2313" s="303">
        <v>5180.7748236244006</v>
      </c>
      <c r="D2313" s="304">
        <f t="shared" si="36"/>
        <v>8683.4051763755997</v>
      </c>
      <c r="E2313" s="305">
        <v>45992</v>
      </c>
      <c r="F2313" s="302" t="s">
        <v>69</v>
      </c>
      <c r="G2313" s="302" t="s">
        <v>70</v>
      </c>
      <c r="H2313" s="302" t="s">
        <v>416</v>
      </c>
      <c r="I2313" s="302" t="s">
        <v>416</v>
      </c>
      <c r="J2313" s="302">
        <v>135200</v>
      </c>
      <c r="K2313" s="302" t="s">
        <v>154</v>
      </c>
      <c r="L2313" s="302">
        <v>9814115</v>
      </c>
      <c r="M2313" s="302" t="s">
        <v>1971</v>
      </c>
      <c r="N2313" s="305">
        <v>37456</v>
      </c>
      <c r="O2313" s="305">
        <v>37257</v>
      </c>
      <c r="P2313" s="302" t="s">
        <v>1972</v>
      </c>
    </row>
    <row r="2314" spans="1:16">
      <c r="A2314" s="303">
        <v>1</v>
      </c>
      <c r="B2314" s="303">
        <v>18624.63</v>
      </c>
      <c r="C2314" s="303">
        <v>6959.6625406854</v>
      </c>
      <c r="D2314" s="304">
        <f t="shared" si="36"/>
        <v>11664.967459314601</v>
      </c>
      <c r="E2314" s="305">
        <v>45992</v>
      </c>
      <c r="F2314" s="302" t="s">
        <v>69</v>
      </c>
      <c r="G2314" s="302" t="s">
        <v>70</v>
      </c>
      <c r="H2314" s="302" t="s">
        <v>416</v>
      </c>
      <c r="I2314" s="302" t="s">
        <v>416</v>
      </c>
      <c r="J2314" s="302">
        <v>135200</v>
      </c>
      <c r="K2314" s="302" t="s">
        <v>154</v>
      </c>
      <c r="L2314" s="302">
        <v>9810987</v>
      </c>
      <c r="M2314" s="302" t="s">
        <v>1509</v>
      </c>
      <c r="N2314" s="305">
        <v>37321</v>
      </c>
      <c r="O2314" s="305">
        <v>37257</v>
      </c>
      <c r="P2314" s="302" t="s">
        <v>1969</v>
      </c>
    </row>
    <row r="2315" spans="1:16">
      <c r="A2315" s="303">
        <v>1</v>
      </c>
      <c r="B2315" s="303">
        <v>31767.690000000002</v>
      </c>
      <c r="C2315" s="303">
        <v>11870.9688244602</v>
      </c>
      <c r="D2315" s="304">
        <f t="shared" si="36"/>
        <v>19896.721175539802</v>
      </c>
      <c r="E2315" s="305">
        <v>45992</v>
      </c>
      <c r="F2315" s="302" t="s">
        <v>69</v>
      </c>
      <c r="G2315" s="302" t="s">
        <v>70</v>
      </c>
      <c r="H2315" s="302" t="s">
        <v>416</v>
      </c>
      <c r="I2315" s="302" t="s">
        <v>416</v>
      </c>
      <c r="J2315" s="302">
        <v>135200</v>
      </c>
      <c r="K2315" s="302" t="s">
        <v>303</v>
      </c>
      <c r="L2315" s="302">
        <v>9810981</v>
      </c>
      <c r="M2315" s="302" t="s">
        <v>1977</v>
      </c>
      <c r="N2315" s="305">
        <v>37321</v>
      </c>
      <c r="O2315" s="305">
        <v>37257</v>
      </c>
      <c r="P2315" s="302" t="s">
        <v>1969</v>
      </c>
    </row>
    <row r="2316" spans="1:16">
      <c r="A2316" s="303">
        <v>1</v>
      </c>
      <c r="B2316" s="303">
        <v>21875.48</v>
      </c>
      <c r="C2316" s="303">
        <v>7478.7446951756001</v>
      </c>
      <c r="D2316" s="304">
        <f t="shared" si="36"/>
        <v>14396.7353048244</v>
      </c>
      <c r="E2316" s="305">
        <v>45992</v>
      </c>
      <c r="F2316" s="302" t="s">
        <v>69</v>
      </c>
      <c r="G2316" s="302" t="s">
        <v>70</v>
      </c>
      <c r="H2316" s="302" t="s">
        <v>416</v>
      </c>
      <c r="I2316" s="302" t="s">
        <v>416</v>
      </c>
      <c r="J2316" s="302">
        <v>135200</v>
      </c>
      <c r="K2316" s="302" t="s">
        <v>303</v>
      </c>
      <c r="L2316" s="302">
        <v>9746305</v>
      </c>
      <c r="M2316" s="302" t="s">
        <v>1975</v>
      </c>
      <c r="N2316" s="305">
        <v>38341</v>
      </c>
      <c r="O2316" s="305">
        <v>38353</v>
      </c>
      <c r="P2316" s="302" t="s">
        <v>1976</v>
      </c>
    </row>
    <row r="2317" spans="1:16">
      <c r="A2317" s="303">
        <v>1</v>
      </c>
      <c r="B2317" s="303">
        <v>94807.52</v>
      </c>
      <c r="C2317" s="303">
        <v>26382.345518779199</v>
      </c>
      <c r="D2317" s="304">
        <f t="shared" si="36"/>
        <v>68425.174481220805</v>
      </c>
      <c r="E2317" s="305">
        <v>45992</v>
      </c>
      <c r="F2317" s="302" t="s">
        <v>69</v>
      </c>
      <c r="G2317" s="302" t="s">
        <v>70</v>
      </c>
      <c r="H2317" s="302" t="s">
        <v>416</v>
      </c>
      <c r="I2317" s="302" t="s">
        <v>416</v>
      </c>
      <c r="J2317" s="302">
        <v>135200</v>
      </c>
      <c r="K2317" s="302" t="s">
        <v>303</v>
      </c>
      <c r="L2317" s="302">
        <v>9729313</v>
      </c>
      <c r="M2317" s="302" t="s">
        <v>1973</v>
      </c>
      <c r="N2317" s="305">
        <v>39813</v>
      </c>
      <c r="O2317" s="305">
        <v>39448</v>
      </c>
      <c r="P2317" s="302" t="s">
        <v>1974</v>
      </c>
    </row>
    <row r="2318" spans="1:16">
      <c r="A2318" s="303">
        <v>1</v>
      </c>
      <c r="B2318" s="303">
        <v>157095.66</v>
      </c>
      <c r="C2318" s="303">
        <v>58703.597344282804</v>
      </c>
      <c r="D2318" s="304">
        <f t="shared" si="36"/>
        <v>98392.062655717193</v>
      </c>
      <c r="E2318" s="305">
        <v>45992</v>
      </c>
      <c r="F2318" s="302" t="s">
        <v>69</v>
      </c>
      <c r="G2318" s="302" t="s">
        <v>70</v>
      </c>
      <c r="H2318" s="302" t="s">
        <v>416</v>
      </c>
      <c r="I2318" s="302" t="s">
        <v>416</v>
      </c>
      <c r="J2318" s="302">
        <v>135200</v>
      </c>
      <c r="K2318" s="302" t="s">
        <v>163</v>
      </c>
      <c r="L2318" s="302">
        <v>9814105</v>
      </c>
      <c r="M2318" s="302" t="s">
        <v>1978</v>
      </c>
      <c r="N2318" s="305">
        <v>37456</v>
      </c>
      <c r="O2318" s="305">
        <v>37257</v>
      </c>
      <c r="P2318" s="302" t="s">
        <v>1972</v>
      </c>
    </row>
    <row r="2319" spans="1:16">
      <c r="A2319" s="303">
        <v>0</v>
      </c>
      <c r="B2319" s="303">
        <v>636.54</v>
      </c>
      <c r="C2319" s="303">
        <v>65.791794128399999</v>
      </c>
      <c r="D2319" s="304">
        <f t="shared" si="36"/>
        <v>570.74820587160002</v>
      </c>
      <c r="E2319" s="305">
        <v>45992</v>
      </c>
      <c r="F2319" s="302" t="s">
        <v>69</v>
      </c>
      <c r="G2319" s="302" t="s">
        <v>70</v>
      </c>
      <c r="H2319" s="302" t="s">
        <v>416</v>
      </c>
      <c r="I2319" s="302" t="s">
        <v>416</v>
      </c>
      <c r="J2319" s="302">
        <v>135205</v>
      </c>
      <c r="K2319" s="302" t="s">
        <v>163</v>
      </c>
      <c r="L2319" s="302">
        <v>29712890</v>
      </c>
      <c r="M2319" s="302" t="s">
        <v>1418</v>
      </c>
      <c r="N2319" s="305">
        <v>43726</v>
      </c>
      <c r="O2319" s="305">
        <v>43709</v>
      </c>
      <c r="P2319" s="302" t="s">
        <v>1979</v>
      </c>
    </row>
    <row r="2320" spans="1:16">
      <c r="A2320" s="303">
        <v>0</v>
      </c>
      <c r="B2320" s="303">
        <v>7724.6900000000005</v>
      </c>
      <c r="C2320" s="303">
        <v>184.2489196455</v>
      </c>
      <c r="D2320" s="304">
        <f t="shared" si="36"/>
        <v>7540.4410803545006</v>
      </c>
      <c r="E2320" s="305">
        <v>45992</v>
      </c>
      <c r="F2320" s="302" t="s">
        <v>69</v>
      </c>
      <c r="G2320" s="302" t="s">
        <v>70</v>
      </c>
      <c r="H2320" s="302" t="s">
        <v>416</v>
      </c>
      <c r="I2320" s="302" t="s">
        <v>416</v>
      </c>
      <c r="J2320" s="302">
        <v>135205</v>
      </c>
      <c r="K2320" s="302" t="s">
        <v>163</v>
      </c>
      <c r="L2320" s="302">
        <v>40866421</v>
      </c>
      <c r="M2320" s="302" t="s">
        <v>1418</v>
      </c>
      <c r="N2320" s="305">
        <v>45638</v>
      </c>
      <c r="O2320" s="305">
        <v>45627</v>
      </c>
      <c r="P2320" s="302" t="s">
        <v>3949</v>
      </c>
    </row>
    <row r="2321" spans="1:16">
      <c r="A2321" s="303">
        <v>1</v>
      </c>
      <c r="B2321" s="303">
        <v>30266.720000000001</v>
      </c>
      <c r="C2321" s="303">
        <v>-102947.29916861281</v>
      </c>
      <c r="D2321" s="304">
        <f t="shared" si="36"/>
        <v>133214.01916861281</v>
      </c>
      <c r="E2321" s="305">
        <v>45992</v>
      </c>
      <c r="F2321" s="302" t="s">
        <v>69</v>
      </c>
      <c r="G2321" s="302" t="s">
        <v>70</v>
      </c>
      <c r="H2321" s="302" t="s">
        <v>416</v>
      </c>
      <c r="I2321" s="302" t="s">
        <v>416</v>
      </c>
      <c r="J2321" s="302">
        <v>135259</v>
      </c>
      <c r="K2321" s="302" t="s">
        <v>154</v>
      </c>
      <c r="L2321" s="302">
        <v>9814114</v>
      </c>
      <c r="M2321" s="302" t="s">
        <v>1980</v>
      </c>
      <c r="N2321" s="305">
        <v>37456</v>
      </c>
      <c r="O2321" s="305">
        <v>37257</v>
      </c>
      <c r="P2321" s="302" t="s">
        <v>1972</v>
      </c>
    </row>
    <row r="2322" spans="1:16">
      <c r="A2322" s="303">
        <v>1</v>
      </c>
      <c r="B2322" s="303">
        <v>190346.31</v>
      </c>
      <c r="C2322" s="303">
        <v>-647431.84993985191</v>
      </c>
      <c r="D2322" s="304">
        <f t="shared" si="36"/>
        <v>837778.15993985184</v>
      </c>
      <c r="E2322" s="305">
        <v>45992</v>
      </c>
      <c r="F2322" s="302" t="s">
        <v>69</v>
      </c>
      <c r="G2322" s="302" t="s">
        <v>70</v>
      </c>
      <c r="H2322" s="302" t="s">
        <v>416</v>
      </c>
      <c r="I2322" s="302" t="s">
        <v>416</v>
      </c>
      <c r="J2322" s="302">
        <v>135259</v>
      </c>
      <c r="K2322" s="302" t="s">
        <v>163</v>
      </c>
      <c r="L2322" s="302">
        <v>9814104</v>
      </c>
      <c r="M2322" s="302" t="s">
        <v>1981</v>
      </c>
      <c r="N2322" s="305">
        <v>37456</v>
      </c>
      <c r="O2322" s="305">
        <v>37257</v>
      </c>
      <c r="P2322" s="302" t="s">
        <v>1972</v>
      </c>
    </row>
    <row r="2323" spans="1:16">
      <c r="A2323" s="303">
        <v>5</v>
      </c>
      <c r="B2323" s="303">
        <v>148846.80000000002</v>
      </c>
      <c r="C2323" s="303">
        <v>44389.238565864005</v>
      </c>
      <c r="D2323" s="304">
        <f t="shared" si="36"/>
        <v>104457.56143413601</v>
      </c>
      <c r="E2323" s="305">
        <v>45992</v>
      </c>
      <c r="F2323" s="302" t="s">
        <v>69</v>
      </c>
      <c r="G2323" s="302" t="s">
        <v>70</v>
      </c>
      <c r="H2323" s="302" t="s">
        <v>416</v>
      </c>
      <c r="I2323" s="302" t="s">
        <v>416</v>
      </c>
      <c r="J2323" s="302">
        <v>135300</v>
      </c>
      <c r="K2323" s="302" t="s">
        <v>417</v>
      </c>
      <c r="L2323" s="302">
        <v>10932593</v>
      </c>
      <c r="M2323" s="302" t="s">
        <v>1982</v>
      </c>
      <c r="N2323" s="305">
        <v>40322</v>
      </c>
      <c r="O2323" s="305">
        <v>40544</v>
      </c>
      <c r="P2323" s="302" t="s">
        <v>1983</v>
      </c>
    </row>
    <row r="2324" spans="1:16">
      <c r="A2324" s="303">
        <v>16</v>
      </c>
      <c r="B2324" s="303">
        <v>209015.57</v>
      </c>
      <c r="C2324" s="303">
        <v>94504.611252999297</v>
      </c>
      <c r="D2324" s="304">
        <f t="shared" si="36"/>
        <v>114510.95874700071</v>
      </c>
      <c r="E2324" s="305">
        <v>45992</v>
      </c>
      <c r="F2324" s="302" t="s">
        <v>69</v>
      </c>
      <c r="G2324" s="302" t="s">
        <v>70</v>
      </c>
      <c r="H2324" s="302" t="s">
        <v>416</v>
      </c>
      <c r="I2324" s="302" t="s">
        <v>416</v>
      </c>
      <c r="J2324" s="302">
        <v>135300</v>
      </c>
      <c r="K2324" s="302" t="s">
        <v>418</v>
      </c>
      <c r="L2324" s="302">
        <v>9813016</v>
      </c>
      <c r="M2324" s="302" t="s">
        <v>1984</v>
      </c>
      <c r="N2324" s="305">
        <v>37456</v>
      </c>
      <c r="O2324" s="305">
        <v>37257</v>
      </c>
      <c r="P2324" s="302" t="s">
        <v>1985</v>
      </c>
    </row>
    <row r="2325" spans="1:16">
      <c r="A2325" s="303">
        <v>3</v>
      </c>
      <c r="B2325" s="303">
        <v>10357.43</v>
      </c>
      <c r="C2325" s="303">
        <v>3088.8029248814</v>
      </c>
      <c r="D2325" s="304">
        <f t="shared" si="36"/>
        <v>7268.6270751186003</v>
      </c>
      <c r="E2325" s="305">
        <v>45992</v>
      </c>
      <c r="F2325" s="302" t="s">
        <v>69</v>
      </c>
      <c r="G2325" s="302" t="s">
        <v>70</v>
      </c>
      <c r="H2325" s="302" t="s">
        <v>416</v>
      </c>
      <c r="I2325" s="302" t="s">
        <v>416</v>
      </c>
      <c r="J2325" s="302">
        <v>135300</v>
      </c>
      <c r="K2325" s="302" t="s">
        <v>101</v>
      </c>
      <c r="L2325" s="302">
        <v>10932579</v>
      </c>
      <c r="M2325" s="302" t="s">
        <v>1986</v>
      </c>
      <c r="N2325" s="305">
        <v>40322</v>
      </c>
      <c r="O2325" s="305">
        <v>40544</v>
      </c>
      <c r="P2325" s="302" t="s">
        <v>1983</v>
      </c>
    </row>
    <row r="2326" spans="1:16">
      <c r="A2326" s="303">
        <v>15</v>
      </c>
      <c r="B2326" s="303">
        <v>38596.629999999997</v>
      </c>
      <c r="C2326" s="303">
        <v>17451.137797178701</v>
      </c>
      <c r="D2326" s="304">
        <f t="shared" si="36"/>
        <v>21145.492202821297</v>
      </c>
      <c r="E2326" s="305">
        <v>45992</v>
      </c>
      <c r="F2326" s="302" t="s">
        <v>69</v>
      </c>
      <c r="G2326" s="302" t="s">
        <v>70</v>
      </c>
      <c r="H2326" s="302" t="s">
        <v>416</v>
      </c>
      <c r="I2326" s="302" t="s">
        <v>416</v>
      </c>
      <c r="J2326" s="302">
        <v>135300</v>
      </c>
      <c r="K2326" s="302" t="s">
        <v>142</v>
      </c>
      <c r="L2326" s="302">
        <v>9813024</v>
      </c>
      <c r="M2326" s="302" t="s">
        <v>1838</v>
      </c>
      <c r="N2326" s="305">
        <v>37456</v>
      </c>
      <c r="O2326" s="305">
        <v>37257</v>
      </c>
      <c r="P2326" s="302" t="s">
        <v>1985</v>
      </c>
    </row>
    <row r="2327" spans="1:16">
      <c r="A2327" s="303">
        <v>1</v>
      </c>
      <c r="B2327" s="303">
        <v>42472.79</v>
      </c>
      <c r="C2327" s="303">
        <v>10214.7395485041</v>
      </c>
      <c r="D2327" s="304">
        <f t="shared" si="36"/>
        <v>32258.050451495903</v>
      </c>
      <c r="E2327" s="305">
        <v>45992</v>
      </c>
      <c r="F2327" s="302" t="s">
        <v>69</v>
      </c>
      <c r="G2327" s="302" t="s">
        <v>70</v>
      </c>
      <c r="H2327" s="302" t="s">
        <v>416</v>
      </c>
      <c r="I2327" s="302" t="s">
        <v>416</v>
      </c>
      <c r="J2327" s="302">
        <v>135300</v>
      </c>
      <c r="K2327" s="302" t="s">
        <v>143</v>
      </c>
      <c r="L2327" s="302">
        <v>12055502</v>
      </c>
      <c r="M2327" s="302" t="s">
        <v>1987</v>
      </c>
      <c r="N2327" s="305">
        <v>41442</v>
      </c>
      <c r="O2327" s="305">
        <v>41426</v>
      </c>
      <c r="P2327" s="302" t="s">
        <v>1988</v>
      </c>
    </row>
    <row r="2328" spans="1:16">
      <c r="A2328" s="303">
        <v>1</v>
      </c>
      <c r="B2328" s="303">
        <v>8755.75</v>
      </c>
      <c r="C2328" s="303">
        <v>2274.2260349450003</v>
      </c>
      <c r="D2328" s="304">
        <f t="shared" si="36"/>
        <v>6481.5239650549993</v>
      </c>
      <c r="E2328" s="305">
        <v>45992</v>
      </c>
      <c r="F2328" s="302" t="s">
        <v>69</v>
      </c>
      <c r="G2328" s="302" t="s">
        <v>70</v>
      </c>
      <c r="H2328" s="302" t="s">
        <v>416</v>
      </c>
      <c r="I2328" s="302" t="s">
        <v>416</v>
      </c>
      <c r="J2328" s="302">
        <v>135300</v>
      </c>
      <c r="K2328" s="302" t="s">
        <v>321</v>
      </c>
      <c r="L2328" s="302">
        <v>11721851</v>
      </c>
      <c r="M2328" s="302" t="s">
        <v>1990</v>
      </c>
      <c r="N2328" s="305">
        <v>40983</v>
      </c>
      <c r="O2328" s="305">
        <v>41214</v>
      </c>
      <c r="P2328" s="302" t="s">
        <v>1991</v>
      </c>
    </row>
    <row r="2329" spans="1:16">
      <c r="A2329" s="303">
        <v>1</v>
      </c>
      <c r="B2329" s="303">
        <v>156447.6</v>
      </c>
      <c r="C2329" s="303">
        <v>46655.956590648006</v>
      </c>
      <c r="D2329" s="304">
        <f t="shared" si="36"/>
        <v>109791.64340935199</v>
      </c>
      <c r="E2329" s="305">
        <v>45992</v>
      </c>
      <c r="F2329" s="302" t="s">
        <v>69</v>
      </c>
      <c r="G2329" s="302" t="s">
        <v>70</v>
      </c>
      <c r="H2329" s="302" t="s">
        <v>416</v>
      </c>
      <c r="I2329" s="302" t="s">
        <v>416</v>
      </c>
      <c r="J2329" s="302">
        <v>135300</v>
      </c>
      <c r="K2329" s="302" t="s">
        <v>321</v>
      </c>
      <c r="L2329" s="302">
        <v>10932605</v>
      </c>
      <c r="M2329" s="302" t="s">
        <v>1989</v>
      </c>
      <c r="N2329" s="305">
        <v>40322</v>
      </c>
      <c r="O2329" s="305">
        <v>40695</v>
      </c>
      <c r="P2329" s="302" t="s">
        <v>1983</v>
      </c>
    </row>
    <row r="2330" spans="1:16">
      <c r="A2330" s="303">
        <v>7</v>
      </c>
      <c r="B2330" s="303">
        <v>908427.41</v>
      </c>
      <c r="C2330" s="303">
        <v>410737.72271424095</v>
      </c>
      <c r="D2330" s="304">
        <f t="shared" si="36"/>
        <v>497689.68728575908</v>
      </c>
      <c r="E2330" s="305">
        <v>45992</v>
      </c>
      <c r="F2330" s="302" t="s">
        <v>69</v>
      </c>
      <c r="G2330" s="302" t="s">
        <v>70</v>
      </c>
      <c r="H2330" s="302" t="s">
        <v>416</v>
      </c>
      <c r="I2330" s="302" t="s">
        <v>416</v>
      </c>
      <c r="J2330" s="302">
        <v>135300</v>
      </c>
      <c r="K2330" s="302" t="s">
        <v>245</v>
      </c>
      <c r="L2330" s="302">
        <v>9810992</v>
      </c>
      <c r="M2330" s="302" t="s">
        <v>1993</v>
      </c>
      <c r="N2330" s="305">
        <v>37321</v>
      </c>
      <c r="O2330" s="305">
        <v>37257</v>
      </c>
      <c r="P2330" s="302" t="s">
        <v>1994</v>
      </c>
    </row>
    <row r="2331" spans="1:16">
      <c r="A2331" s="303">
        <v>0</v>
      </c>
      <c r="B2331" s="303">
        <v>0</v>
      </c>
      <c r="C2331" s="303">
        <v>0</v>
      </c>
      <c r="D2331" s="304">
        <f t="shared" si="36"/>
        <v>0</v>
      </c>
      <c r="E2331" s="305">
        <v>45992</v>
      </c>
      <c r="F2331" s="302" t="s">
        <v>69</v>
      </c>
      <c r="G2331" s="302" t="s">
        <v>70</v>
      </c>
      <c r="H2331" s="302" t="s">
        <v>416</v>
      </c>
      <c r="I2331" s="302" t="s">
        <v>416</v>
      </c>
      <c r="J2331" s="302">
        <v>135300</v>
      </c>
      <c r="K2331" s="302" t="s">
        <v>245</v>
      </c>
      <c r="L2331" s="302">
        <v>9814837</v>
      </c>
      <c r="M2331" s="302" t="s">
        <v>1992</v>
      </c>
      <c r="N2331" s="305">
        <v>37456</v>
      </c>
      <c r="O2331" s="305">
        <v>37257</v>
      </c>
      <c r="P2331" s="302" t="s">
        <v>1972</v>
      </c>
    </row>
    <row r="2332" spans="1:16">
      <c r="A2332" s="303">
        <v>0</v>
      </c>
      <c r="B2332" s="303">
        <v>7925.21</v>
      </c>
      <c r="C2332" s="303">
        <v>991.1300119361</v>
      </c>
      <c r="D2332" s="304">
        <f t="shared" si="36"/>
        <v>6934.0799880638997</v>
      </c>
      <c r="E2332" s="305">
        <v>45992</v>
      </c>
      <c r="F2332" s="302" t="s">
        <v>69</v>
      </c>
      <c r="G2332" s="302" t="s">
        <v>70</v>
      </c>
      <c r="H2332" s="302" t="s">
        <v>416</v>
      </c>
      <c r="I2332" s="302" t="s">
        <v>416</v>
      </c>
      <c r="J2332" s="302">
        <v>135300</v>
      </c>
      <c r="K2332" s="302" t="s">
        <v>145</v>
      </c>
      <c r="L2332" s="302">
        <v>29712847</v>
      </c>
      <c r="M2332" s="302" t="s">
        <v>1391</v>
      </c>
      <c r="N2332" s="305">
        <v>43726</v>
      </c>
      <c r="O2332" s="305">
        <v>43466</v>
      </c>
      <c r="P2332" s="302" t="s">
        <v>1979</v>
      </c>
    </row>
    <row r="2333" spans="1:16">
      <c r="A2333" s="303">
        <v>0</v>
      </c>
      <c r="B2333" s="303">
        <v>10703.56</v>
      </c>
      <c r="C2333" s="303">
        <v>308.90570492040001</v>
      </c>
      <c r="D2333" s="304">
        <f t="shared" si="36"/>
        <v>10394.654295079599</v>
      </c>
      <c r="E2333" s="305">
        <v>45992</v>
      </c>
      <c r="F2333" s="302" t="s">
        <v>69</v>
      </c>
      <c r="G2333" s="302" t="s">
        <v>70</v>
      </c>
      <c r="H2333" s="302" t="s">
        <v>416</v>
      </c>
      <c r="I2333" s="302" t="s">
        <v>416</v>
      </c>
      <c r="J2333" s="302">
        <v>135300</v>
      </c>
      <c r="K2333" s="302" t="s">
        <v>420</v>
      </c>
      <c r="L2333" s="302">
        <v>40866406</v>
      </c>
      <c r="M2333" s="302" t="s">
        <v>1448</v>
      </c>
      <c r="N2333" s="305">
        <v>45638</v>
      </c>
      <c r="O2333" s="305">
        <v>45292</v>
      </c>
      <c r="P2333" s="302" t="s">
        <v>3949</v>
      </c>
    </row>
    <row r="2334" spans="1:16">
      <c r="A2334" s="303">
        <v>1109</v>
      </c>
      <c r="B2334" s="303">
        <v>57716.78</v>
      </c>
      <c r="C2334" s="303">
        <v>26096.150907202202</v>
      </c>
      <c r="D2334" s="304">
        <f t="shared" si="36"/>
        <v>31620.629092797797</v>
      </c>
      <c r="E2334" s="305">
        <v>45992</v>
      </c>
      <c r="F2334" s="302" t="s">
        <v>69</v>
      </c>
      <c r="G2334" s="302" t="s">
        <v>70</v>
      </c>
      <c r="H2334" s="302" t="s">
        <v>416</v>
      </c>
      <c r="I2334" s="302" t="s">
        <v>416</v>
      </c>
      <c r="J2334" s="302">
        <v>135300</v>
      </c>
      <c r="K2334" s="302" t="s">
        <v>420</v>
      </c>
      <c r="L2334" s="302">
        <v>9814101</v>
      </c>
      <c r="M2334" s="302" t="s">
        <v>1995</v>
      </c>
      <c r="N2334" s="305">
        <v>37456</v>
      </c>
      <c r="O2334" s="305">
        <v>37257</v>
      </c>
      <c r="P2334" s="302" t="s">
        <v>1972</v>
      </c>
    </row>
    <row r="2335" spans="1:16">
      <c r="A2335" s="303">
        <v>1</v>
      </c>
      <c r="B2335" s="303">
        <v>3845.09</v>
      </c>
      <c r="C2335" s="303">
        <v>480.86853188690003</v>
      </c>
      <c r="D2335" s="304">
        <f t="shared" si="36"/>
        <v>3364.2214681130999</v>
      </c>
      <c r="E2335" s="305">
        <v>45992</v>
      </c>
      <c r="F2335" s="302" t="s">
        <v>69</v>
      </c>
      <c r="G2335" s="302" t="s">
        <v>70</v>
      </c>
      <c r="H2335" s="302" t="s">
        <v>416</v>
      </c>
      <c r="I2335" s="302" t="s">
        <v>416</v>
      </c>
      <c r="J2335" s="302">
        <v>135300</v>
      </c>
      <c r="K2335" s="302" t="s">
        <v>421</v>
      </c>
      <c r="L2335" s="302">
        <v>29712902</v>
      </c>
      <c r="M2335" s="302" t="s">
        <v>1996</v>
      </c>
      <c r="N2335" s="305">
        <v>43726</v>
      </c>
      <c r="O2335" s="305">
        <v>43709</v>
      </c>
      <c r="P2335" s="302" t="s">
        <v>1979</v>
      </c>
    </row>
    <row r="2336" spans="1:16">
      <c r="A2336" s="303">
        <v>1</v>
      </c>
      <c r="B2336" s="303">
        <v>1348.44</v>
      </c>
      <c r="C2336" s="303">
        <v>168.63645926039999</v>
      </c>
      <c r="D2336" s="304">
        <f t="shared" si="36"/>
        <v>1179.8035407396001</v>
      </c>
      <c r="E2336" s="305">
        <v>45992</v>
      </c>
      <c r="F2336" s="302" t="s">
        <v>69</v>
      </c>
      <c r="G2336" s="302" t="s">
        <v>70</v>
      </c>
      <c r="H2336" s="302" t="s">
        <v>416</v>
      </c>
      <c r="I2336" s="302" t="s">
        <v>416</v>
      </c>
      <c r="J2336" s="302">
        <v>135300</v>
      </c>
      <c r="K2336" s="302" t="s">
        <v>421</v>
      </c>
      <c r="L2336" s="302">
        <v>29712908</v>
      </c>
      <c r="M2336" s="302" t="s">
        <v>1996</v>
      </c>
      <c r="N2336" s="305">
        <v>43726</v>
      </c>
      <c r="O2336" s="305">
        <v>43709</v>
      </c>
      <c r="P2336" s="302" t="s">
        <v>1979</v>
      </c>
    </row>
    <row r="2337" spans="1:16">
      <c r="A2337" s="303">
        <v>1</v>
      </c>
      <c r="B2337" s="303">
        <v>4218.92</v>
      </c>
      <c r="C2337" s="303">
        <v>527.61986495719998</v>
      </c>
      <c r="D2337" s="304">
        <f t="shared" si="36"/>
        <v>3691.3001350428003</v>
      </c>
      <c r="E2337" s="305">
        <v>45992</v>
      </c>
      <c r="F2337" s="302" t="s">
        <v>69</v>
      </c>
      <c r="G2337" s="302" t="s">
        <v>70</v>
      </c>
      <c r="H2337" s="302" t="s">
        <v>416</v>
      </c>
      <c r="I2337" s="302" t="s">
        <v>416</v>
      </c>
      <c r="J2337" s="302">
        <v>135300</v>
      </c>
      <c r="K2337" s="302" t="s">
        <v>421</v>
      </c>
      <c r="L2337" s="302">
        <v>29712911</v>
      </c>
      <c r="M2337" s="302" t="s">
        <v>1996</v>
      </c>
      <c r="N2337" s="305">
        <v>43726</v>
      </c>
      <c r="O2337" s="305">
        <v>43709</v>
      </c>
      <c r="P2337" s="302" t="s">
        <v>1979</v>
      </c>
    </row>
    <row r="2338" spans="1:16">
      <c r="A2338" s="303">
        <v>8</v>
      </c>
      <c r="B2338" s="303">
        <v>116477.99</v>
      </c>
      <c r="C2338" s="303">
        <v>52664.531950805096</v>
      </c>
      <c r="D2338" s="304">
        <f t="shared" si="36"/>
        <v>63813.458049194909</v>
      </c>
      <c r="E2338" s="305">
        <v>45992</v>
      </c>
      <c r="F2338" s="302" t="s">
        <v>69</v>
      </c>
      <c r="G2338" s="302" t="s">
        <v>70</v>
      </c>
      <c r="H2338" s="302" t="s">
        <v>416</v>
      </c>
      <c r="I2338" s="302" t="s">
        <v>416</v>
      </c>
      <c r="J2338" s="302">
        <v>135300</v>
      </c>
      <c r="K2338" s="302" t="s">
        <v>421</v>
      </c>
      <c r="L2338" s="302">
        <v>9813043</v>
      </c>
      <c r="M2338" s="302" t="s">
        <v>1997</v>
      </c>
      <c r="N2338" s="305">
        <v>37456</v>
      </c>
      <c r="O2338" s="305">
        <v>37257</v>
      </c>
      <c r="P2338" s="302" t="s">
        <v>1985</v>
      </c>
    </row>
    <row r="2339" spans="1:16">
      <c r="A2339" s="303">
        <v>392</v>
      </c>
      <c r="B2339" s="303">
        <v>2183.52</v>
      </c>
      <c r="C2339" s="303">
        <v>651.17147424960001</v>
      </c>
      <c r="D2339" s="304">
        <f t="shared" si="36"/>
        <v>1532.3485257503999</v>
      </c>
      <c r="E2339" s="305">
        <v>45992</v>
      </c>
      <c r="F2339" s="302" t="s">
        <v>69</v>
      </c>
      <c r="G2339" s="302" t="s">
        <v>70</v>
      </c>
      <c r="H2339" s="302" t="s">
        <v>416</v>
      </c>
      <c r="I2339" s="302" t="s">
        <v>416</v>
      </c>
      <c r="J2339" s="302">
        <v>135300</v>
      </c>
      <c r="K2339" s="302" t="s">
        <v>297</v>
      </c>
      <c r="L2339" s="302">
        <v>11637542</v>
      </c>
      <c r="M2339" s="302" t="s">
        <v>1706</v>
      </c>
      <c r="N2339" s="305">
        <v>40322</v>
      </c>
      <c r="O2339" s="305">
        <v>40544</v>
      </c>
      <c r="P2339" s="302" t="s">
        <v>1983</v>
      </c>
    </row>
    <row r="2340" spans="1:16">
      <c r="A2340" s="303">
        <v>24</v>
      </c>
      <c r="B2340" s="303">
        <v>59382.14</v>
      </c>
      <c r="C2340" s="303">
        <v>26849.1292589886</v>
      </c>
      <c r="D2340" s="304">
        <f t="shared" si="36"/>
        <v>32533.0107410114</v>
      </c>
      <c r="E2340" s="305">
        <v>45992</v>
      </c>
      <c r="F2340" s="302" t="s">
        <v>69</v>
      </c>
      <c r="G2340" s="302" t="s">
        <v>70</v>
      </c>
      <c r="H2340" s="302" t="s">
        <v>416</v>
      </c>
      <c r="I2340" s="302" t="s">
        <v>416</v>
      </c>
      <c r="J2340" s="302">
        <v>135300</v>
      </c>
      <c r="K2340" s="302" t="s">
        <v>355</v>
      </c>
      <c r="L2340" s="302">
        <v>9813023</v>
      </c>
      <c r="M2340" s="302" t="s">
        <v>1998</v>
      </c>
      <c r="N2340" s="305">
        <v>37456</v>
      </c>
      <c r="O2340" s="305">
        <v>37257</v>
      </c>
      <c r="P2340" s="302" t="s">
        <v>1985</v>
      </c>
    </row>
    <row r="2341" spans="1:16">
      <c r="A2341" s="303">
        <v>1</v>
      </c>
      <c r="B2341" s="303">
        <v>113179.34</v>
      </c>
      <c r="C2341" s="303">
        <v>14154.2546639294</v>
      </c>
      <c r="D2341" s="304">
        <f t="shared" si="36"/>
        <v>99025.085336070595</v>
      </c>
      <c r="E2341" s="305">
        <v>45992</v>
      </c>
      <c r="F2341" s="302" t="s">
        <v>69</v>
      </c>
      <c r="G2341" s="302" t="s">
        <v>70</v>
      </c>
      <c r="H2341" s="302" t="s">
        <v>416</v>
      </c>
      <c r="I2341" s="302" t="s">
        <v>416</v>
      </c>
      <c r="J2341" s="302">
        <v>135300</v>
      </c>
      <c r="K2341" s="302" t="s">
        <v>422</v>
      </c>
      <c r="L2341" s="302">
        <v>29712884</v>
      </c>
      <c r="M2341" s="302" t="s">
        <v>1999</v>
      </c>
      <c r="N2341" s="305">
        <v>43726</v>
      </c>
      <c r="O2341" s="305">
        <v>43466</v>
      </c>
      <c r="P2341" s="302" t="s">
        <v>1979</v>
      </c>
    </row>
    <row r="2342" spans="1:16">
      <c r="A2342" s="303">
        <v>0</v>
      </c>
      <c r="B2342" s="303">
        <v>0</v>
      </c>
      <c r="C2342" s="303">
        <v>0</v>
      </c>
      <c r="D2342" s="304">
        <f t="shared" si="36"/>
        <v>0</v>
      </c>
      <c r="E2342" s="305">
        <v>45992</v>
      </c>
      <c r="F2342" s="302" t="s">
        <v>69</v>
      </c>
      <c r="G2342" s="302" t="s">
        <v>70</v>
      </c>
      <c r="H2342" s="302" t="s">
        <v>416</v>
      </c>
      <c r="I2342" s="302" t="s">
        <v>416</v>
      </c>
      <c r="J2342" s="302">
        <v>135300</v>
      </c>
      <c r="K2342" s="302" t="s">
        <v>151</v>
      </c>
      <c r="L2342" s="302">
        <v>9810994</v>
      </c>
      <c r="M2342" s="302" t="s">
        <v>2000</v>
      </c>
      <c r="N2342" s="305">
        <v>37321</v>
      </c>
      <c r="O2342" s="305">
        <v>37257</v>
      </c>
      <c r="P2342" s="302" t="s">
        <v>1994</v>
      </c>
    </row>
    <row r="2343" spans="1:16">
      <c r="A2343" s="303">
        <v>0</v>
      </c>
      <c r="B2343" s="303">
        <v>0</v>
      </c>
      <c r="C2343" s="303">
        <v>0</v>
      </c>
      <c r="D2343" s="304">
        <f t="shared" si="36"/>
        <v>0</v>
      </c>
      <c r="E2343" s="305">
        <v>45992</v>
      </c>
      <c r="F2343" s="302" t="s">
        <v>69</v>
      </c>
      <c r="G2343" s="302" t="s">
        <v>70</v>
      </c>
      <c r="H2343" s="302" t="s">
        <v>416</v>
      </c>
      <c r="I2343" s="302" t="s">
        <v>416</v>
      </c>
      <c r="J2343" s="302">
        <v>135300</v>
      </c>
      <c r="K2343" s="302" t="s">
        <v>423</v>
      </c>
      <c r="L2343" s="302">
        <v>9814102</v>
      </c>
      <c r="M2343" s="302" t="s">
        <v>2001</v>
      </c>
      <c r="N2343" s="305">
        <v>37456</v>
      </c>
      <c r="O2343" s="305">
        <v>37257</v>
      </c>
      <c r="P2343" s="302" t="s">
        <v>1972</v>
      </c>
    </row>
    <row r="2344" spans="1:16">
      <c r="A2344" s="303">
        <v>0</v>
      </c>
      <c r="B2344" s="303">
        <v>0</v>
      </c>
      <c r="C2344" s="303">
        <v>0</v>
      </c>
      <c r="D2344" s="304">
        <f t="shared" si="36"/>
        <v>0</v>
      </c>
      <c r="E2344" s="305">
        <v>45992</v>
      </c>
      <c r="F2344" s="302" t="s">
        <v>69</v>
      </c>
      <c r="G2344" s="302" t="s">
        <v>70</v>
      </c>
      <c r="H2344" s="302" t="s">
        <v>416</v>
      </c>
      <c r="I2344" s="302" t="s">
        <v>416</v>
      </c>
      <c r="J2344" s="302">
        <v>135300</v>
      </c>
      <c r="K2344" s="302" t="s">
        <v>424</v>
      </c>
      <c r="L2344" s="302">
        <v>9810993</v>
      </c>
      <c r="M2344" s="302" t="s">
        <v>2002</v>
      </c>
      <c r="N2344" s="305">
        <v>37321</v>
      </c>
      <c r="O2344" s="305">
        <v>37257</v>
      </c>
      <c r="P2344" s="302" t="s">
        <v>1994</v>
      </c>
    </row>
    <row r="2345" spans="1:16">
      <c r="A2345" s="303">
        <v>0</v>
      </c>
      <c r="B2345" s="303">
        <v>15091.78</v>
      </c>
      <c r="C2345" s="303">
        <v>435.55012906019999</v>
      </c>
      <c r="D2345" s="304">
        <f t="shared" si="36"/>
        <v>14656.2298709398</v>
      </c>
      <c r="E2345" s="305">
        <v>45992</v>
      </c>
      <c r="F2345" s="302" t="s">
        <v>69</v>
      </c>
      <c r="G2345" s="302" t="s">
        <v>70</v>
      </c>
      <c r="H2345" s="302" t="s">
        <v>416</v>
      </c>
      <c r="I2345" s="302" t="s">
        <v>416</v>
      </c>
      <c r="J2345" s="302">
        <v>135300</v>
      </c>
      <c r="K2345" s="302" t="s">
        <v>152</v>
      </c>
      <c r="L2345" s="302">
        <v>40866409</v>
      </c>
      <c r="M2345" s="302" t="s">
        <v>2458</v>
      </c>
      <c r="N2345" s="305">
        <v>45638</v>
      </c>
      <c r="O2345" s="305">
        <v>45292</v>
      </c>
      <c r="P2345" s="302" t="s">
        <v>3949</v>
      </c>
    </row>
    <row r="2346" spans="1:16">
      <c r="A2346" s="303">
        <v>0</v>
      </c>
      <c r="B2346" s="303">
        <v>13270.17</v>
      </c>
      <c r="C2346" s="303">
        <v>1659.5729009697</v>
      </c>
      <c r="D2346" s="304">
        <f t="shared" si="36"/>
        <v>11610.597099030299</v>
      </c>
      <c r="E2346" s="305">
        <v>45992</v>
      </c>
      <c r="F2346" s="302" t="s">
        <v>69</v>
      </c>
      <c r="G2346" s="302" t="s">
        <v>70</v>
      </c>
      <c r="H2346" s="302" t="s">
        <v>416</v>
      </c>
      <c r="I2346" s="302" t="s">
        <v>416</v>
      </c>
      <c r="J2346" s="302">
        <v>135300</v>
      </c>
      <c r="K2346" s="302" t="s">
        <v>152</v>
      </c>
      <c r="L2346" s="302">
        <v>29712881</v>
      </c>
      <c r="M2346" s="302" t="s">
        <v>1397</v>
      </c>
      <c r="N2346" s="305">
        <v>43726</v>
      </c>
      <c r="O2346" s="305">
        <v>43466</v>
      </c>
      <c r="P2346" s="302" t="s">
        <v>1979</v>
      </c>
    </row>
    <row r="2347" spans="1:16">
      <c r="A2347" s="303">
        <v>1500</v>
      </c>
      <c r="B2347" s="303">
        <v>20164.350000000002</v>
      </c>
      <c r="C2347" s="303">
        <v>6013.4322180630006</v>
      </c>
      <c r="D2347" s="304">
        <f t="shared" si="36"/>
        <v>14150.917781937002</v>
      </c>
      <c r="E2347" s="305">
        <v>45992</v>
      </c>
      <c r="F2347" s="302" t="s">
        <v>69</v>
      </c>
      <c r="G2347" s="302" t="s">
        <v>70</v>
      </c>
      <c r="H2347" s="302" t="s">
        <v>416</v>
      </c>
      <c r="I2347" s="302" t="s">
        <v>416</v>
      </c>
      <c r="J2347" s="302">
        <v>135300</v>
      </c>
      <c r="K2347" s="302" t="s">
        <v>152</v>
      </c>
      <c r="L2347" s="302">
        <v>10932602</v>
      </c>
      <c r="M2347" s="302" t="s">
        <v>2003</v>
      </c>
      <c r="N2347" s="305">
        <v>40322</v>
      </c>
      <c r="O2347" s="305">
        <v>40544</v>
      </c>
      <c r="P2347" s="302" t="s">
        <v>1983</v>
      </c>
    </row>
    <row r="2348" spans="1:16">
      <c r="A2348" s="303">
        <v>13</v>
      </c>
      <c r="B2348" s="303">
        <v>117300.67</v>
      </c>
      <c r="C2348" s="303">
        <v>53036.4997117983</v>
      </c>
      <c r="D2348" s="304">
        <f t="shared" si="36"/>
        <v>64264.170288201698</v>
      </c>
      <c r="E2348" s="305">
        <v>45992</v>
      </c>
      <c r="F2348" s="302" t="s">
        <v>69</v>
      </c>
      <c r="G2348" s="302" t="s">
        <v>70</v>
      </c>
      <c r="H2348" s="302" t="s">
        <v>416</v>
      </c>
      <c r="I2348" s="302" t="s">
        <v>416</v>
      </c>
      <c r="J2348" s="302">
        <v>135300</v>
      </c>
      <c r="K2348" s="302" t="s">
        <v>374</v>
      </c>
      <c r="L2348" s="302">
        <v>9813021</v>
      </c>
      <c r="M2348" s="302" t="s">
        <v>1891</v>
      </c>
      <c r="N2348" s="305">
        <v>37456</v>
      </c>
      <c r="O2348" s="305">
        <v>37257</v>
      </c>
      <c r="P2348" s="302" t="s">
        <v>1985</v>
      </c>
    </row>
    <row r="2349" spans="1:16">
      <c r="A2349" s="303">
        <v>3</v>
      </c>
      <c r="B2349" s="303">
        <v>36956.120000000003</v>
      </c>
      <c r="C2349" s="303">
        <v>16709.395161418801</v>
      </c>
      <c r="D2349" s="304">
        <f t="shared" si="36"/>
        <v>20246.724838581202</v>
      </c>
      <c r="E2349" s="305">
        <v>45992</v>
      </c>
      <c r="F2349" s="302" t="s">
        <v>69</v>
      </c>
      <c r="G2349" s="302" t="s">
        <v>70</v>
      </c>
      <c r="H2349" s="302" t="s">
        <v>416</v>
      </c>
      <c r="I2349" s="302" t="s">
        <v>416</v>
      </c>
      <c r="J2349" s="302">
        <v>135300</v>
      </c>
      <c r="K2349" s="302" t="s">
        <v>378</v>
      </c>
      <c r="L2349" s="302">
        <v>9813048</v>
      </c>
      <c r="M2349" s="302" t="s">
        <v>1894</v>
      </c>
      <c r="N2349" s="305">
        <v>37456</v>
      </c>
      <c r="O2349" s="305">
        <v>37257</v>
      </c>
      <c r="P2349" s="302" t="s">
        <v>1985</v>
      </c>
    </row>
    <row r="2350" spans="1:16">
      <c r="A2350" s="303">
        <v>9</v>
      </c>
      <c r="B2350" s="303">
        <v>194833.71</v>
      </c>
      <c r="C2350" s="303">
        <v>88092.403941627912</v>
      </c>
      <c r="D2350" s="304">
        <f t="shared" si="36"/>
        <v>106741.30605837208</v>
      </c>
      <c r="E2350" s="305">
        <v>45992</v>
      </c>
      <c r="F2350" s="302" t="s">
        <v>69</v>
      </c>
      <c r="G2350" s="302" t="s">
        <v>70</v>
      </c>
      <c r="H2350" s="302" t="s">
        <v>416</v>
      </c>
      <c r="I2350" s="302" t="s">
        <v>416</v>
      </c>
      <c r="J2350" s="302">
        <v>135300</v>
      </c>
      <c r="K2350" s="302" t="s">
        <v>426</v>
      </c>
      <c r="L2350" s="302">
        <v>9813045</v>
      </c>
      <c r="M2350" s="302" t="s">
        <v>2004</v>
      </c>
      <c r="N2350" s="305">
        <v>37456</v>
      </c>
      <c r="O2350" s="305">
        <v>37257</v>
      </c>
      <c r="P2350" s="302" t="s">
        <v>1985</v>
      </c>
    </row>
    <row r="2351" spans="1:16">
      <c r="A2351" s="303">
        <v>2</v>
      </c>
      <c r="B2351" s="303">
        <v>82370.73</v>
      </c>
      <c r="C2351" s="303">
        <v>37243.2245945877</v>
      </c>
      <c r="D2351" s="304">
        <f t="shared" si="36"/>
        <v>45127.505405412296</v>
      </c>
      <c r="E2351" s="305">
        <v>45992</v>
      </c>
      <c r="F2351" s="302" t="s">
        <v>69</v>
      </c>
      <c r="G2351" s="302" t="s">
        <v>70</v>
      </c>
      <c r="H2351" s="302" t="s">
        <v>416</v>
      </c>
      <c r="I2351" s="302" t="s">
        <v>416</v>
      </c>
      <c r="J2351" s="302">
        <v>135300</v>
      </c>
      <c r="K2351" s="302" t="s">
        <v>326</v>
      </c>
      <c r="L2351" s="302">
        <v>9813039</v>
      </c>
      <c r="M2351" s="302" t="s">
        <v>2005</v>
      </c>
      <c r="N2351" s="305">
        <v>37456</v>
      </c>
      <c r="O2351" s="305">
        <v>37257</v>
      </c>
      <c r="P2351" s="302" t="s">
        <v>1985</v>
      </c>
    </row>
    <row r="2352" spans="1:16">
      <c r="A2352" s="303">
        <v>0</v>
      </c>
      <c r="B2352" s="303">
        <v>0</v>
      </c>
      <c r="C2352" s="303">
        <v>0</v>
      </c>
      <c r="D2352" s="304">
        <f t="shared" si="36"/>
        <v>0</v>
      </c>
      <c r="E2352" s="305">
        <v>45992</v>
      </c>
      <c r="F2352" s="302" t="s">
        <v>69</v>
      </c>
      <c r="G2352" s="302" t="s">
        <v>70</v>
      </c>
      <c r="H2352" s="302" t="s">
        <v>416</v>
      </c>
      <c r="I2352" s="302" t="s">
        <v>416</v>
      </c>
      <c r="J2352" s="302">
        <v>135300</v>
      </c>
      <c r="K2352" s="302" t="s">
        <v>84</v>
      </c>
      <c r="L2352" s="302">
        <v>40471717</v>
      </c>
      <c r="M2352" s="302" t="s">
        <v>3948</v>
      </c>
      <c r="N2352" s="305">
        <v>45638</v>
      </c>
      <c r="O2352" s="305">
        <v>45658</v>
      </c>
      <c r="P2352" s="302" t="s">
        <v>3949</v>
      </c>
    </row>
    <row r="2353" spans="1:16">
      <c r="A2353" s="303">
        <v>0</v>
      </c>
      <c r="B2353" s="303">
        <v>0</v>
      </c>
      <c r="C2353" s="303">
        <v>0</v>
      </c>
      <c r="D2353" s="304">
        <f t="shared" si="36"/>
        <v>0</v>
      </c>
      <c r="E2353" s="305">
        <v>45992</v>
      </c>
      <c r="F2353" s="302" t="s">
        <v>69</v>
      </c>
      <c r="G2353" s="302" t="s">
        <v>70</v>
      </c>
      <c r="H2353" s="302" t="s">
        <v>416</v>
      </c>
      <c r="I2353" s="302" t="s">
        <v>416</v>
      </c>
      <c r="J2353" s="302">
        <v>135300</v>
      </c>
      <c r="K2353" s="302" t="s">
        <v>84</v>
      </c>
      <c r="L2353" s="302">
        <v>11940838</v>
      </c>
      <c r="M2353" s="302" t="s">
        <v>2014</v>
      </c>
      <c r="N2353" s="305">
        <v>41463</v>
      </c>
      <c r="O2353" s="305">
        <v>41456</v>
      </c>
      <c r="P2353" s="302" t="s">
        <v>2015</v>
      </c>
    </row>
    <row r="2354" spans="1:16">
      <c r="A2354" s="303">
        <v>0</v>
      </c>
      <c r="B2354" s="303">
        <v>0</v>
      </c>
      <c r="C2354" s="303">
        <v>0</v>
      </c>
      <c r="D2354" s="304">
        <f t="shared" si="36"/>
        <v>0</v>
      </c>
      <c r="E2354" s="305">
        <v>45992</v>
      </c>
      <c r="F2354" s="302" t="s">
        <v>69</v>
      </c>
      <c r="G2354" s="302" t="s">
        <v>70</v>
      </c>
      <c r="H2354" s="302" t="s">
        <v>416</v>
      </c>
      <c r="I2354" s="302" t="s">
        <v>416</v>
      </c>
      <c r="J2354" s="302">
        <v>135300</v>
      </c>
      <c r="K2354" s="302" t="s">
        <v>84</v>
      </c>
      <c r="L2354" s="302">
        <v>9746283</v>
      </c>
      <c r="M2354" s="302" t="s">
        <v>2016</v>
      </c>
      <c r="N2354" s="305">
        <v>39114</v>
      </c>
      <c r="O2354" s="305">
        <v>39114</v>
      </c>
      <c r="P2354" s="302" t="s">
        <v>2017</v>
      </c>
    </row>
    <row r="2355" spans="1:16">
      <c r="A2355" s="303">
        <v>0</v>
      </c>
      <c r="B2355" s="303">
        <v>0</v>
      </c>
      <c r="C2355" s="303">
        <v>0</v>
      </c>
      <c r="D2355" s="304">
        <f t="shared" si="36"/>
        <v>0</v>
      </c>
      <c r="E2355" s="305">
        <v>45992</v>
      </c>
      <c r="F2355" s="302" t="s">
        <v>69</v>
      </c>
      <c r="G2355" s="302" t="s">
        <v>70</v>
      </c>
      <c r="H2355" s="302" t="s">
        <v>416</v>
      </c>
      <c r="I2355" s="302" t="s">
        <v>416</v>
      </c>
      <c r="J2355" s="302">
        <v>135300</v>
      </c>
      <c r="K2355" s="302" t="s">
        <v>84</v>
      </c>
      <c r="L2355" s="302">
        <v>9811478</v>
      </c>
      <c r="M2355" s="302" t="s">
        <v>2020</v>
      </c>
      <c r="N2355" s="305">
        <v>37456</v>
      </c>
      <c r="O2355" s="305">
        <v>37438</v>
      </c>
      <c r="P2355" s="302" t="s">
        <v>2021</v>
      </c>
    </row>
    <row r="2356" spans="1:16">
      <c r="A2356" s="303">
        <v>0</v>
      </c>
      <c r="B2356" s="303">
        <v>0</v>
      </c>
      <c r="C2356" s="303">
        <v>0</v>
      </c>
      <c r="D2356" s="304">
        <f t="shared" si="36"/>
        <v>0</v>
      </c>
      <c r="E2356" s="305">
        <v>45992</v>
      </c>
      <c r="F2356" s="302" t="s">
        <v>69</v>
      </c>
      <c r="G2356" s="302" t="s">
        <v>70</v>
      </c>
      <c r="H2356" s="302" t="s">
        <v>416</v>
      </c>
      <c r="I2356" s="302" t="s">
        <v>416</v>
      </c>
      <c r="J2356" s="302">
        <v>135300</v>
      </c>
      <c r="K2356" s="302" t="s">
        <v>84</v>
      </c>
      <c r="L2356" s="302">
        <v>9812924</v>
      </c>
      <c r="M2356" s="302" t="s">
        <v>2009</v>
      </c>
      <c r="N2356" s="305">
        <v>37456</v>
      </c>
      <c r="O2356" s="305">
        <v>37561</v>
      </c>
      <c r="P2356" s="302" t="s">
        <v>1972</v>
      </c>
    </row>
    <row r="2357" spans="1:16">
      <c r="A2357" s="303">
        <v>0</v>
      </c>
      <c r="B2357" s="303">
        <v>0</v>
      </c>
      <c r="C2357" s="303">
        <v>0</v>
      </c>
      <c r="D2357" s="304">
        <f t="shared" si="36"/>
        <v>0</v>
      </c>
      <c r="E2357" s="305">
        <v>45992</v>
      </c>
      <c r="F2357" s="302" t="s">
        <v>69</v>
      </c>
      <c r="G2357" s="302" t="s">
        <v>70</v>
      </c>
      <c r="H2357" s="302" t="s">
        <v>416</v>
      </c>
      <c r="I2357" s="302" t="s">
        <v>416</v>
      </c>
      <c r="J2357" s="302">
        <v>135300</v>
      </c>
      <c r="K2357" s="302" t="s">
        <v>84</v>
      </c>
      <c r="L2357" s="302">
        <v>9809888</v>
      </c>
      <c r="M2357" s="302" t="s">
        <v>2008</v>
      </c>
      <c r="N2357" s="305">
        <v>37321</v>
      </c>
      <c r="O2357" s="305">
        <v>37316</v>
      </c>
      <c r="P2357" s="302" t="s">
        <v>1994</v>
      </c>
    </row>
    <row r="2358" spans="1:16">
      <c r="A2358" s="303">
        <v>0</v>
      </c>
      <c r="B2358" s="303">
        <v>0</v>
      </c>
      <c r="C2358" s="303">
        <v>0</v>
      </c>
      <c r="D2358" s="304">
        <f t="shared" si="36"/>
        <v>0</v>
      </c>
      <c r="E2358" s="305">
        <v>45992</v>
      </c>
      <c r="F2358" s="302" t="s">
        <v>69</v>
      </c>
      <c r="G2358" s="302" t="s">
        <v>70</v>
      </c>
      <c r="H2358" s="302" t="s">
        <v>416</v>
      </c>
      <c r="I2358" s="302" t="s">
        <v>416</v>
      </c>
      <c r="J2358" s="302">
        <v>135300</v>
      </c>
      <c r="K2358" s="302" t="s">
        <v>84</v>
      </c>
      <c r="L2358" s="302">
        <v>9813529</v>
      </c>
      <c r="M2358" s="302" t="s">
        <v>2012</v>
      </c>
      <c r="N2358" s="305">
        <v>37456</v>
      </c>
      <c r="O2358" s="305">
        <v>37622</v>
      </c>
      <c r="P2358" s="302" t="s">
        <v>1985</v>
      </c>
    </row>
    <row r="2359" spans="1:16">
      <c r="A2359" s="303">
        <v>0</v>
      </c>
      <c r="B2359" s="303">
        <v>0</v>
      </c>
      <c r="C2359" s="303">
        <v>0</v>
      </c>
      <c r="D2359" s="304">
        <f t="shared" si="36"/>
        <v>0</v>
      </c>
      <c r="E2359" s="305">
        <v>45992</v>
      </c>
      <c r="F2359" s="302" t="s">
        <v>69</v>
      </c>
      <c r="G2359" s="302" t="s">
        <v>70</v>
      </c>
      <c r="H2359" s="302" t="s">
        <v>416</v>
      </c>
      <c r="I2359" s="302" t="s">
        <v>416</v>
      </c>
      <c r="J2359" s="302">
        <v>135300</v>
      </c>
      <c r="K2359" s="302" t="s">
        <v>84</v>
      </c>
      <c r="L2359" s="302">
        <v>9734229</v>
      </c>
      <c r="M2359" s="302" t="s">
        <v>2022</v>
      </c>
      <c r="N2359" s="305">
        <v>39813</v>
      </c>
      <c r="O2359" s="305">
        <v>39783</v>
      </c>
      <c r="P2359" s="302" t="s">
        <v>1974</v>
      </c>
    </row>
    <row r="2360" spans="1:16">
      <c r="A2360" s="303">
        <v>0</v>
      </c>
      <c r="B2360" s="303">
        <v>0</v>
      </c>
      <c r="C2360" s="303">
        <v>0</v>
      </c>
      <c r="D2360" s="304">
        <f t="shared" si="36"/>
        <v>0</v>
      </c>
      <c r="E2360" s="305">
        <v>45992</v>
      </c>
      <c r="F2360" s="302" t="s">
        <v>69</v>
      </c>
      <c r="G2360" s="302" t="s">
        <v>70</v>
      </c>
      <c r="H2360" s="302" t="s">
        <v>416</v>
      </c>
      <c r="I2360" s="302" t="s">
        <v>416</v>
      </c>
      <c r="J2360" s="302">
        <v>135300</v>
      </c>
      <c r="K2360" s="302" t="s">
        <v>84</v>
      </c>
      <c r="L2360" s="302">
        <v>9811469</v>
      </c>
      <c r="M2360" s="302" t="s">
        <v>2012</v>
      </c>
      <c r="N2360" s="305">
        <v>37456</v>
      </c>
      <c r="O2360" s="305">
        <v>37438</v>
      </c>
      <c r="P2360" s="302" t="s">
        <v>1985</v>
      </c>
    </row>
    <row r="2361" spans="1:16">
      <c r="A2361" s="303">
        <v>0</v>
      </c>
      <c r="B2361" s="303">
        <v>0</v>
      </c>
      <c r="C2361" s="303">
        <v>0</v>
      </c>
      <c r="D2361" s="304">
        <f t="shared" si="36"/>
        <v>0</v>
      </c>
      <c r="E2361" s="305">
        <v>45992</v>
      </c>
      <c r="F2361" s="302" t="s">
        <v>69</v>
      </c>
      <c r="G2361" s="302" t="s">
        <v>70</v>
      </c>
      <c r="H2361" s="302" t="s">
        <v>416</v>
      </c>
      <c r="I2361" s="302" t="s">
        <v>416</v>
      </c>
      <c r="J2361" s="302">
        <v>135300</v>
      </c>
      <c r="K2361" s="302" t="s">
        <v>84</v>
      </c>
      <c r="L2361" s="302">
        <v>9812492</v>
      </c>
      <c r="M2361" s="302" t="s">
        <v>2009</v>
      </c>
      <c r="N2361" s="305">
        <v>37456</v>
      </c>
      <c r="O2361" s="305">
        <v>37530</v>
      </c>
      <c r="P2361" s="302" t="s">
        <v>1972</v>
      </c>
    </row>
    <row r="2362" spans="1:16">
      <c r="A2362" s="303">
        <v>0</v>
      </c>
      <c r="B2362" s="303">
        <v>0</v>
      </c>
      <c r="C2362" s="303">
        <v>0</v>
      </c>
      <c r="D2362" s="304">
        <f t="shared" si="36"/>
        <v>0</v>
      </c>
      <c r="E2362" s="305">
        <v>45992</v>
      </c>
      <c r="F2362" s="302" t="s">
        <v>69</v>
      </c>
      <c r="G2362" s="302" t="s">
        <v>70</v>
      </c>
      <c r="H2362" s="302" t="s">
        <v>416</v>
      </c>
      <c r="I2362" s="302" t="s">
        <v>416</v>
      </c>
      <c r="J2362" s="302">
        <v>135300</v>
      </c>
      <c r="K2362" s="302" t="s">
        <v>84</v>
      </c>
      <c r="L2362" s="302">
        <v>9814800</v>
      </c>
      <c r="M2362" s="302" t="s">
        <v>2009</v>
      </c>
      <c r="N2362" s="305">
        <v>37456</v>
      </c>
      <c r="O2362" s="305">
        <v>37742</v>
      </c>
      <c r="P2362" s="302" t="s">
        <v>1972</v>
      </c>
    </row>
    <row r="2363" spans="1:16">
      <c r="A2363" s="303">
        <v>0</v>
      </c>
      <c r="B2363" s="303">
        <v>0</v>
      </c>
      <c r="C2363" s="303">
        <v>0</v>
      </c>
      <c r="D2363" s="304">
        <f t="shared" si="36"/>
        <v>0</v>
      </c>
      <c r="E2363" s="305">
        <v>45992</v>
      </c>
      <c r="F2363" s="302" t="s">
        <v>69</v>
      </c>
      <c r="G2363" s="302" t="s">
        <v>70</v>
      </c>
      <c r="H2363" s="302" t="s">
        <v>416</v>
      </c>
      <c r="I2363" s="302" t="s">
        <v>416</v>
      </c>
      <c r="J2363" s="302">
        <v>135300</v>
      </c>
      <c r="K2363" s="302" t="s">
        <v>84</v>
      </c>
      <c r="L2363" s="302">
        <v>9813341</v>
      </c>
      <c r="M2363" s="302" t="s">
        <v>2009</v>
      </c>
      <c r="N2363" s="305">
        <v>37456</v>
      </c>
      <c r="O2363" s="305">
        <v>37591</v>
      </c>
      <c r="P2363" s="302" t="s">
        <v>1972</v>
      </c>
    </row>
    <row r="2364" spans="1:16">
      <c r="A2364" s="303">
        <v>0</v>
      </c>
      <c r="B2364" s="303">
        <v>0</v>
      </c>
      <c r="C2364" s="303">
        <v>0</v>
      </c>
      <c r="D2364" s="304">
        <f t="shared" si="36"/>
        <v>0</v>
      </c>
      <c r="E2364" s="305">
        <v>45992</v>
      </c>
      <c r="F2364" s="302" t="s">
        <v>69</v>
      </c>
      <c r="G2364" s="302" t="s">
        <v>70</v>
      </c>
      <c r="H2364" s="302" t="s">
        <v>416</v>
      </c>
      <c r="I2364" s="302" t="s">
        <v>416</v>
      </c>
      <c r="J2364" s="302">
        <v>135300</v>
      </c>
      <c r="K2364" s="302" t="s">
        <v>84</v>
      </c>
      <c r="L2364" s="302">
        <v>9811479</v>
      </c>
      <c r="M2364" s="302" t="s">
        <v>2009</v>
      </c>
      <c r="N2364" s="305">
        <v>37456</v>
      </c>
      <c r="O2364" s="305">
        <v>37438</v>
      </c>
      <c r="P2364" s="302" t="s">
        <v>1972</v>
      </c>
    </row>
    <row r="2365" spans="1:16">
      <c r="A2365" s="303">
        <v>0</v>
      </c>
      <c r="B2365" s="303">
        <v>0</v>
      </c>
      <c r="C2365" s="303">
        <v>0</v>
      </c>
      <c r="D2365" s="304">
        <f t="shared" si="36"/>
        <v>0</v>
      </c>
      <c r="E2365" s="305">
        <v>45992</v>
      </c>
      <c r="F2365" s="302" t="s">
        <v>69</v>
      </c>
      <c r="G2365" s="302" t="s">
        <v>70</v>
      </c>
      <c r="H2365" s="302" t="s">
        <v>416</v>
      </c>
      <c r="I2365" s="302" t="s">
        <v>416</v>
      </c>
      <c r="J2365" s="302">
        <v>135300</v>
      </c>
      <c r="K2365" s="302" t="s">
        <v>84</v>
      </c>
      <c r="L2365" s="302">
        <v>38368441</v>
      </c>
      <c r="M2365" s="302" t="s">
        <v>2006</v>
      </c>
      <c r="N2365" s="305">
        <v>45226</v>
      </c>
      <c r="O2365" s="305">
        <v>45261</v>
      </c>
      <c r="P2365" s="302" t="s">
        <v>2007</v>
      </c>
    </row>
    <row r="2366" spans="1:16">
      <c r="A2366" s="303">
        <v>0</v>
      </c>
      <c r="B2366" s="303">
        <v>0</v>
      </c>
      <c r="C2366" s="303">
        <v>0</v>
      </c>
      <c r="D2366" s="304">
        <f t="shared" si="36"/>
        <v>0</v>
      </c>
      <c r="E2366" s="305">
        <v>45992</v>
      </c>
      <c r="F2366" s="302" t="s">
        <v>69</v>
      </c>
      <c r="G2366" s="302" t="s">
        <v>70</v>
      </c>
      <c r="H2366" s="302" t="s">
        <v>416</v>
      </c>
      <c r="I2366" s="302" t="s">
        <v>416</v>
      </c>
      <c r="J2366" s="302">
        <v>135300</v>
      </c>
      <c r="K2366" s="302" t="s">
        <v>84</v>
      </c>
      <c r="L2366" s="302">
        <v>9811782</v>
      </c>
      <c r="M2366" s="302" t="s">
        <v>2009</v>
      </c>
      <c r="N2366" s="305">
        <v>37456</v>
      </c>
      <c r="O2366" s="305">
        <v>37500</v>
      </c>
      <c r="P2366" s="302" t="s">
        <v>1972</v>
      </c>
    </row>
    <row r="2367" spans="1:16">
      <c r="A2367" s="303">
        <v>0</v>
      </c>
      <c r="B2367" s="303">
        <v>0</v>
      </c>
      <c r="C2367" s="303">
        <v>0</v>
      </c>
      <c r="D2367" s="304">
        <f t="shared" si="36"/>
        <v>0</v>
      </c>
      <c r="E2367" s="305">
        <v>45992</v>
      </c>
      <c r="F2367" s="302" t="s">
        <v>69</v>
      </c>
      <c r="G2367" s="302" t="s">
        <v>70</v>
      </c>
      <c r="H2367" s="302" t="s">
        <v>416</v>
      </c>
      <c r="I2367" s="302" t="s">
        <v>416</v>
      </c>
      <c r="J2367" s="302">
        <v>135300</v>
      </c>
      <c r="K2367" s="302" t="s">
        <v>84</v>
      </c>
      <c r="L2367" s="302">
        <v>40731695</v>
      </c>
      <c r="M2367" s="302" t="s">
        <v>3948</v>
      </c>
      <c r="N2367" s="305">
        <v>45638</v>
      </c>
      <c r="O2367" s="305">
        <v>45717</v>
      </c>
      <c r="P2367" s="302" t="s">
        <v>3949</v>
      </c>
    </row>
    <row r="2368" spans="1:16">
      <c r="A2368" s="303">
        <v>0</v>
      </c>
      <c r="B2368" s="303">
        <v>0</v>
      </c>
      <c r="C2368" s="303">
        <v>0</v>
      </c>
      <c r="D2368" s="304">
        <f t="shared" si="36"/>
        <v>0</v>
      </c>
      <c r="E2368" s="305">
        <v>45992</v>
      </c>
      <c r="F2368" s="302" t="s">
        <v>69</v>
      </c>
      <c r="G2368" s="302" t="s">
        <v>70</v>
      </c>
      <c r="H2368" s="302" t="s">
        <v>416</v>
      </c>
      <c r="I2368" s="302" t="s">
        <v>416</v>
      </c>
      <c r="J2368" s="302">
        <v>135300</v>
      </c>
      <c r="K2368" s="302" t="s">
        <v>84</v>
      </c>
      <c r="L2368" s="302">
        <v>34060288</v>
      </c>
      <c r="M2368" s="302" t="s">
        <v>2023</v>
      </c>
      <c r="N2368" s="305">
        <v>44476</v>
      </c>
      <c r="O2368" s="305">
        <v>44501</v>
      </c>
      <c r="P2368" s="302" t="s">
        <v>2024</v>
      </c>
    </row>
    <row r="2369" spans="1:16">
      <c r="A2369" s="303">
        <v>0</v>
      </c>
      <c r="B2369" s="303">
        <v>0</v>
      </c>
      <c r="C2369" s="303">
        <v>0</v>
      </c>
      <c r="D2369" s="304">
        <f t="shared" si="36"/>
        <v>0</v>
      </c>
      <c r="E2369" s="305">
        <v>45992</v>
      </c>
      <c r="F2369" s="302" t="s">
        <v>69</v>
      </c>
      <c r="G2369" s="302" t="s">
        <v>70</v>
      </c>
      <c r="H2369" s="302" t="s">
        <v>416</v>
      </c>
      <c r="I2369" s="302" t="s">
        <v>416</v>
      </c>
      <c r="J2369" s="302">
        <v>135300</v>
      </c>
      <c r="K2369" s="302" t="s">
        <v>84</v>
      </c>
      <c r="L2369" s="302">
        <v>9753703</v>
      </c>
      <c r="M2369" s="302" t="s">
        <v>2009</v>
      </c>
      <c r="N2369" s="305">
        <v>37456</v>
      </c>
      <c r="O2369" s="305">
        <v>38777</v>
      </c>
      <c r="P2369" s="302" t="s">
        <v>1972</v>
      </c>
    </row>
    <row r="2370" spans="1:16">
      <c r="A2370" s="303">
        <v>0</v>
      </c>
      <c r="B2370" s="303">
        <v>0</v>
      </c>
      <c r="C2370" s="303">
        <v>0</v>
      </c>
      <c r="D2370" s="304">
        <f t="shared" si="36"/>
        <v>0</v>
      </c>
      <c r="E2370" s="305">
        <v>45992</v>
      </c>
      <c r="F2370" s="302" t="s">
        <v>69</v>
      </c>
      <c r="G2370" s="302" t="s">
        <v>70</v>
      </c>
      <c r="H2370" s="302" t="s">
        <v>416</v>
      </c>
      <c r="I2370" s="302" t="s">
        <v>416</v>
      </c>
      <c r="J2370" s="302">
        <v>135300</v>
      </c>
      <c r="K2370" s="302" t="s">
        <v>84</v>
      </c>
      <c r="L2370" s="302">
        <v>9812956</v>
      </c>
      <c r="M2370" s="302" t="s">
        <v>2012</v>
      </c>
      <c r="N2370" s="305">
        <v>37456</v>
      </c>
      <c r="O2370" s="305">
        <v>37561</v>
      </c>
      <c r="P2370" s="302" t="s">
        <v>1985</v>
      </c>
    </row>
    <row r="2371" spans="1:16">
      <c r="A2371" s="303">
        <v>0</v>
      </c>
      <c r="B2371" s="303">
        <v>0</v>
      </c>
      <c r="C2371" s="303">
        <v>0</v>
      </c>
      <c r="D2371" s="304">
        <f t="shared" ref="D2371:D2434" si="37">+B2371-C2371</f>
        <v>0</v>
      </c>
      <c r="E2371" s="305">
        <v>45992</v>
      </c>
      <c r="F2371" s="302" t="s">
        <v>69</v>
      </c>
      <c r="G2371" s="302" t="s">
        <v>70</v>
      </c>
      <c r="H2371" s="302" t="s">
        <v>416</v>
      </c>
      <c r="I2371" s="302" t="s">
        <v>416</v>
      </c>
      <c r="J2371" s="302">
        <v>135300</v>
      </c>
      <c r="K2371" s="302" t="s">
        <v>84</v>
      </c>
      <c r="L2371" s="302">
        <v>9810797</v>
      </c>
      <c r="M2371" s="302" t="s">
        <v>2008</v>
      </c>
      <c r="N2371" s="305">
        <v>37321</v>
      </c>
      <c r="O2371" s="305">
        <v>37377</v>
      </c>
      <c r="P2371" s="302" t="s">
        <v>1994</v>
      </c>
    </row>
    <row r="2372" spans="1:16">
      <c r="A2372" s="303">
        <v>0</v>
      </c>
      <c r="B2372" s="303">
        <v>0</v>
      </c>
      <c r="C2372" s="303">
        <v>0</v>
      </c>
      <c r="D2372" s="304">
        <f t="shared" si="37"/>
        <v>0</v>
      </c>
      <c r="E2372" s="305">
        <v>45992</v>
      </c>
      <c r="F2372" s="302" t="s">
        <v>69</v>
      </c>
      <c r="G2372" s="302" t="s">
        <v>70</v>
      </c>
      <c r="H2372" s="302" t="s">
        <v>416</v>
      </c>
      <c r="I2372" s="302" t="s">
        <v>416</v>
      </c>
      <c r="J2372" s="302">
        <v>135300</v>
      </c>
      <c r="K2372" s="302" t="s">
        <v>84</v>
      </c>
      <c r="L2372" s="302">
        <v>10913882</v>
      </c>
      <c r="M2372" s="302" t="s">
        <v>2026</v>
      </c>
      <c r="N2372" s="305">
        <v>40322</v>
      </c>
      <c r="O2372" s="305">
        <v>40695</v>
      </c>
      <c r="P2372" s="302" t="s">
        <v>1983</v>
      </c>
    </row>
    <row r="2373" spans="1:16">
      <c r="A2373" s="303">
        <v>0</v>
      </c>
      <c r="B2373" s="303">
        <v>0</v>
      </c>
      <c r="C2373" s="303">
        <v>0</v>
      </c>
      <c r="D2373" s="304">
        <f t="shared" si="37"/>
        <v>0</v>
      </c>
      <c r="E2373" s="305">
        <v>45992</v>
      </c>
      <c r="F2373" s="302" t="s">
        <v>69</v>
      </c>
      <c r="G2373" s="302" t="s">
        <v>70</v>
      </c>
      <c r="H2373" s="302" t="s">
        <v>416</v>
      </c>
      <c r="I2373" s="302" t="s">
        <v>416</v>
      </c>
      <c r="J2373" s="302">
        <v>135300</v>
      </c>
      <c r="K2373" s="302" t="s">
        <v>84</v>
      </c>
      <c r="L2373" s="302">
        <v>9813531</v>
      </c>
      <c r="M2373" s="302" t="s">
        <v>2009</v>
      </c>
      <c r="N2373" s="305">
        <v>37456</v>
      </c>
      <c r="O2373" s="305">
        <v>37622</v>
      </c>
      <c r="P2373" s="302" t="s">
        <v>1972</v>
      </c>
    </row>
    <row r="2374" spans="1:16">
      <c r="A2374" s="303">
        <v>0</v>
      </c>
      <c r="B2374" s="303">
        <v>0</v>
      </c>
      <c r="C2374" s="303">
        <v>0</v>
      </c>
      <c r="D2374" s="304">
        <f t="shared" si="37"/>
        <v>0</v>
      </c>
      <c r="E2374" s="305">
        <v>45992</v>
      </c>
      <c r="F2374" s="302" t="s">
        <v>69</v>
      </c>
      <c r="G2374" s="302" t="s">
        <v>70</v>
      </c>
      <c r="H2374" s="302" t="s">
        <v>416</v>
      </c>
      <c r="I2374" s="302" t="s">
        <v>416</v>
      </c>
      <c r="J2374" s="302">
        <v>135300</v>
      </c>
      <c r="K2374" s="302" t="s">
        <v>84</v>
      </c>
      <c r="L2374" s="302">
        <v>9810832</v>
      </c>
      <c r="M2374" s="302" t="s">
        <v>2013</v>
      </c>
      <c r="N2374" s="305">
        <v>37321</v>
      </c>
      <c r="O2374" s="305">
        <v>37377</v>
      </c>
      <c r="P2374" s="302" t="s">
        <v>1969</v>
      </c>
    </row>
    <row r="2375" spans="1:16">
      <c r="A2375" s="303">
        <v>0</v>
      </c>
      <c r="B2375" s="303">
        <v>0</v>
      </c>
      <c r="C2375" s="303">
        <v>0</v>
      </c>
      <c r="D2375" s="304">
        <f t="shared" si="37"/>
        <v>0</v>
      </c>
      <c r="E2375" s="305">
        <v>45992</v>
      </c>
      <c r="F2375" s="302" t="s">
        <v>69</v>
      </c>
      <c r="G2375" s="302" t="s">
        <v>70</v>
      </c>
      <c r="H2375" s="302" t="s">
        <v>416</v>
      </c>
      <c r="I2375" s="302" t="s">
        <v>416</v>
      </c>
      <c r="J2375" s="302">
        <v>135300</v>
      </c>
      <c r="K2375" s="302" t="s">
        <v>84</v>
      </c>
      <c r="L2375" s="302">
        <v>9811654</v>
      </c>
      <c r="M2375" s="302" t="s">
        <v>2009</v>
      </c>
      <c r="N2375" s="305">
        <v>37456</v>
      </c>
      <c r="O2375" s="305">
        <v>37469</v>
      </c>
      <c r="P2375" s="302" t="s">
        <v>1972</v>
      </c>
    </row>
    <row r="2376" spans="1:16">
      <c r="A2376" s="303">
        <v>0</v>
      </c>
      <c r="B2376" s="303">
        <v>0</v>
      </c>
      <c r="C2376" s="303">
        <v>0</v>
      </c>
      <c r="D2376" s="304">
        <f t="shared" si="37"/>
        <v>0</v>
      </c>
      <c r="E2376" s="305">
        <v>45992</v>
      </c>
      <c r="F2376" s="302" t="s">
        <v>69</v>
      </c>
      <c r="G2376" s="302" t="s">
        <v>70</v>
      </c>
      <c r="H2376" s="302" t="s">
        <v>416</v>
      </c>
      <c r="I2376" s="302" t="s">
        <v>416</v>
      </c>
      <c r="J2376" s="302">
        <v>135300</v>
      </c>
      <c r="K2376" s="302" t="s">
        <v>84</v>
      </c>
      <c r="L2376" s="302">
        <v>9811649</v>
      </c>
      <c r="M2376" s="302" t="s">
        <v>2013</v>
      </c>
      <c r="N2376" s="305">
        <v>37321</v>
      </c>
      <c r="O2376" s="305">
        <v>37469</v>
      </c>
      <c r="P2376" s="302" t="s">
        <v>1969</v>
      </c>
    </row>
    <row r="2377" spans="1:16">
      <c r="A2377" s="303">
        <v>0</v>
      </c>
      <c r="B2377" s="303">
        <v>0</v>
      </c>
      <c r="C2377" s="303">
        <v>0</v>
      </c>
      <c r="D2377" s="304">
        <f t="shared" si="37"/>
        <v>0</v>
      </c>
      <c r="E2377" s="305">
        <v>45992</v>
      </c>
      <c r="F2377" s="302" t="s">
        <v>69</v>
      </c>
      <c r="G2377" s="302" t="s">
        <v>70</v>
      </c>
      <c r="H2377" s="302" t="s">
        <v>416</v>
      </c>
      <c r="I2377" s="302" t="s">
        <v>416</v>
      </c>
      <c r="J2377" s="302">
        <v>135300</v>
      </c>
      <c r="K2377" s="302" t="s">
        <v>84</v>
      </c>
      <c r="L2377" s="302">
        <v>11909921</v>
      </c>
      <c r="M2377" s="302" t="s">
        <v>2010</v>
      </c>
      <c r="N2377" s="305">
        <v>41442</v>
      </c>
      <c r="O2377" s="305">
        <v>41426</v>
      </c>
      <c r="P2377" s="302" t="s">
        <v>1988</v>
      </c>
    </row>
    <row r="2378" spans="1:16">
      <c r="A2378" s="303">
        <v>0</v>
      </c>
      <c r="B2378" s="303">
        <v>0</v>
      </c>
      <c r="C2378" s="303">
        <v>0</v>
      </c>
      <c r="D2378" s="304">
        <f t="shared" si="37"/>
        <v>0</v>
      </c>
      <c r="E2378" s="305">
        <v>45992</v>
      </c>
      <c r="F2378" s="302" t="s">
        <v>69</v>
      </c>
      <c r="G2378" s="302" t="s">
        <v>70</v>
      </c>
      <c r="H2378" s="302" t="s">
        <v>416</v>
      </c>
      <c r="I2378" s="302" t="s">
        <v>416</v>
      </c>
      <c r="J2378" s="302">
        <v>135300</v>
      </c>
      <c r="K2378" s="302" t="s">
        <v>84</v>
      </c>
      <c r="L2378" s="302">
        <v>9812489</v>
      </c>
      <c r="M2378" s="302" t="s">
        <v>2012</v>
      </c>
      <c r="N2378" s="305">
        <v>37456</v>
      </c>
      <c r="O2378" s="305">
        <v>37530</v>
      </c>
      <c r="P2378" s="302" t="s">
        <v>1985</v>
      </c>
    </row>
    <row r="2379" spans="1:16">
      <c r="A2379" s="303">
        <v>0</v>
      </c>
      <c r="B2379" s="303">
        <v>0</v>
      </c>
      <c r="C2379" s="303">
        <v>0</v>
      </c>
      <c r="D2379" s="304">
        <f t="shared" si="37"/>
        <v>0</v>
      </c>
      <c r="E2379" s="305">
        <v>45992</v>
      </c>
      <c r="F2379" s="302" t="s">
        <v>69</v>
      </c>
      <c r="G2379" s="302" t="s">
        <v>70</v>
      </c>
      <c r="H2379" s="302" t="s">
        <v>416</v>
      </c>
      <c r="I2379" s="302" t="s">
        <v>416</v>
      </c>
      <c r="J2379" s="302">
        <v>135300</v>
      </c>
      <c r="K2379" s="302" t="s">
        <v>84</v>
      </c>
      <c r="L2379" s="302">
        <v>9811776</v>
      </c>
      <c r="M2379" s="302" t="s">
        <v>2012</v>
      </c>
      <c r="N2379" s="305">
        <v>37456</v>
      </c>
      <c r="O2379" s="305">
        <v>37500</v>
      </c>
      <c r="P2379" s="302" t="s">
        <v>1985</v>
      </c>
    </row>
    <row r="2380" spans="1:16">
      <c r="A2380" s="303">
        <v>0</v>
      </c>
      <c r="B2380" s="303">
        <v>0</v>
      </c>
      <c r="C2380" s="303">
        <v>0</v>
      </c>
      <c r="D2380" s="304">
        <f t="shared" si="37"/>
        <v>0</v>
      </c>
      <c r="E2380" s="305">
        <v>45992</v>
      </c>
      <c r="F2380" s="302" t="s">
        <v>69</v>
      </c>
      <c r="G2380" s="302" t="s">
        <v>70</v>
      </c>
      <c r="H2380" s="302" t="s">
        <v>416</v>
      </c>
      <c r="I2380" s="302" t="s">
        <v>416</v>
      </c>
      <c r="J2380" s="302">
        <v>135300</v>
      </c>
      <c r="K2380" s="302" t="s">
        <v>84</v>
      </c>
      <c r="L2380" s="302">
        <v>9810038</v>
      </c>
      <c r="M2380" s="302" t="s">
        <v>2013</v>
      </c>
      <c r="N2380" s="305">
        <v>37321</v>
      </c>
      <c r="O2380" s="305">
        <v>37347</v>
      </c>
      <c r="P2380" s="302" t="s">
        <v>1969</v>
      </c>
    </row>
    <row r="2381" spans="1:16">
      <c r="A2381" s="303">
        <v>0</v>
      </c>
      <c r="B2381" s="303">
        <v>0</v>
      </c>
      <c r="C2381" s="303">
        <v>0</v>
      </c>
      <c r="D2381" s="304">
        <f t="shared" si="37"/>
        <v>0</v>
      </c>
      <c r="E2381" s="305">
        <v>45992</v>
      </c>
      <c r="F2381" s="302" t="s">
        <v>69</v>
      </c>
      <c r="G2381" s="302" t="s">
        <v>70</v>
      </c>
      <c r="H2381" s="302" t="s">
        <v>416</v>
      </c>
      <c r="I2381" s="302" t="s">
        <v>416</v>
      </c>
      <c r="J2381" s="302">
        <v>135300</v>
      </c>
      <c r="K2381" s="302" t="s">
        <v>84</v>
      </c>
      <c r="L2381" s="302">
        <v>11695586</v>
      </c>
      <c r="M2381" s="302" t="s">
        <v>2011</v>
      </c>
      <c r="N2381" s="305">
        <v>40983</v>
      </c>
      <c r="O2381" s="305">
        <v>41214</v>
      </c>
      <c r="P2381" s="302" t="s">
        <v>1991</v>
      </c>
    </row>
    <row r="2382" spans="1:16">
      <c r="A2382" s="303">
        <v>0</v>
      </c>
      <c r="B2382" s="303">
        <v>0</v>
      </c>
      <c r="C2382" s="303">
        <v>0</v>
      </c>
      <c r="D2382" s="304">
        <f t="shared" si="37"/>
        <v>0</v>
      </c>
      <c r="E2382" s="305">
        <v>45992</v>
      </c>
      <c r="F2382" s="302" t="s">
        <v>69</v>
      </c>
      <c r="G2382" s="302" t="s">
        <v>70</v>
      </c>
      <c r="H2382" s="302" t="s">
        <v>416</v>
      </c>
      <c r="I2382" s="302" t="s">
        <v>416</v>
      </c>
      <c r="J2382" s="302">
        <v>135300</v>
      </c>
      <c r="K2382" s="302" t="s">
        <v>84</v>
      </c>
      <c r="L2382" s="302">
        <v>40160555</v>
      </c>
      <c r="M2382" s="302" t="s">
        <v>3948</v>
      </c>
      <c r="N2382" s="305">
        <v>45638</v>
      </c>
      <c r="O2382" s="305">
        <v>45627</v>
      </c>
      <c r="P2382" s="302" t="s">
        <v>3949</v>
      </c>
    </row>
    <row r="2383" spans="1:16">
      <c r="A2383" s="303">
        <v>0</v>
      </c>
      <c r="B2383" s="303">
        <v>0</v>
      </c>
      <c r="C2383" s="303">
        <v>0</v>
      </c>
      <c r="D2383" s="304">
        <f t="shared" si="37"/>
        <v>0</v>
      </c>
      <c r="E2383" s="305">
        <v>45992</v>
      </c>
      <c r="F2383" s="302" t="s">
        <v>69</v>
      </c>
      <c r="G2383" s="302" t="s">
        <v>70</v>
      </c>
      <c r="H2383" s="302" t="s">
        <v>416</v>
      </c>
      <c r="I2383" s="302" t="s">
        <v>416</v>
      </c>
      <c r="J2383" s="302">
        <v>135300</v>
      </c>
      <c r="K2383" s="302" t="s">
        <v>84</v>
      </c>
      <c r="L2383" s="302">
        <v>9809887</v>
      </c>
      <c r="M2383" s="302" t="s">
        <v>2013</v>
      </c>
      <c r="N2383" s="305">
        <v>37321</v>
      </c>
      <c r="O2383" s="305">
        <v>37316</v>
      </c>
      <c r="P2383" s="302" t="s">
        <v>1969</v>
      </c>
    </row>
    <row r="2384" spans="1:16">
      <c r="A2384" s="303">
        <v>0</v>
      </c>
      <c r="B2384" s="303">
        <v>0</v>
      </c>
      <c r="C2384" s="303">
        <v>0</v>
      </c>
      <c r="D2384" s="304">
        <f t="shared" si="37"/>
        <v>0</v>
      </c>
      <c r="E2384" s="305">
        <v>45992</v>
      </c>
      <c r="F2384" s="302" t="s">
        <v>69</v>
      </c>
      <c r="G2384" s="302" t="s">
        <v>70</v>
      </c>
      <c r="H2384" s="302" t="s">
        <v>416</v>
      </c>
      <c r="I2384" s="302" t="s">
        <v>416</v>
      </c>
      <c r="J2384" s="302">
        <v>135300</v>
      </c>
      <c r="K2384" s="302" t="s">
        <v>84</v>
      </c>
      <c r="L2384" s="302">
        <v>9811648</v>
      </c>
      <c r="M2384" s="302" t="s">
        <v>2012</v>
      </c>
      <c r="N2384" s="305">
        <v>37456</v>
      </c>
      <c r="O2384" s="305">
        <v>37469</v>
      </c>
      <c r="P2384" s="302" t="s">
        <v>1985</v>
      </c>
    </row>
    <row r="2385" spans="1:16">
      <c r="A2385" s="303">
        <v>0</v>
      </c>
      <c r="B2385" s="303">
        <v>0</v>
      </c>
      <c r="C2385" s="303">
        <v>0</v>
      </c>
      <c r="D2385" s="304">
        <f t="shared" si="37"/>
        <v>0</v>
      </c>
      <c r="E2385" s="305">
        <v>45992</v>
      </c>
      <c r="F2385" s="302" t="s">
        <v>69</v>
      </c>
      <c r="G2385" s="302" t="s">
        <v>70</v>
      </c>
      <c r="H2385" s="302" t="s">
        <v>416</v>
      </c>
      <c r="I2385" s="302" t="s">
        <v>416</v>
      </c>
      <c r="J2385" s="302">
        <v>135300</v>
      </c>
      <c r="K2385" s="302" t="s">
        <v>84</v>
      </c>
      <c r="L2385" s="302">
        <v>9809763</v>
      </c>
      <c r="M2385" s="302" t="s">
        <v>2018</v>
      </c>
      <c r="N2385" s="305">
        <v>37226</v>
      </c>
      <c r="O2385" s="305">
        <v>37288</v>
      </c>
      <c r="P2385" s="302" t="s">
        <v>2019</v>
      </c>
    </row>
    <row r="2386" spans="1:16">
      <c r="A2386" s="303">
        <v>0</v>
      </c>
      <c r="B2386" s="303">
        <v>0</v>
      </c>
      <c r="C2386" s="303">
        <v>0</v>
      </c>
      <c r="D2386" s="304">
        <f t="shared" si="37"/>
        <v>0</v>
      </c>
      <c r="E2386" s="305">
        <v>45992</v>
      </c>
      <c r="F2386" s="302" t="s">
        <v>69</v>
      </c>
      <c r="G2386" s="302" t="s">
        <v>70</v>
      </c>
      <c r="H2386" s="302" t="s">
        <v>416</v>
      </c>
      <c r="I2386" s="302" t="s">
        <v>416</v>
      </c>
      <c r="J2386" s="302">
        <v>135300</v>
      </c>
      <c r="K2386" s="302" t="s">
        <v>84</v>
      </c>
      <c r="L2386" s="302">
        <v>9814375</v>
      </c>
      <c r="M2386" s="302" t="s">
        <v>2013</v>
      </c>
      <c r="N2386" s="305">
        <v>37321</v>
      </c>
      <c r="O2386" s="305">
        <v>37681</v>
      </c>
      <c r="P2386" s="302" t="s">
        <v>1969</v>
      </c>
    </row>
    <row r="2387" spans="1:16">
      <c r="A2387" s="303">
        <v>0</v>
      </c>
      <c r="B2387" s="303">
        <v>0</v>
      </c>
      <c r="C2387" s="303">
        <v>0</v>
      </c>
      <c r="D2387" s="304">
        <f t="shared" si="37"/>
        <v>0</v>
      </c>
      <c r="E2387" s="305">
        <v>45992</v>
      </c>
      <c r="F2387" s="302" t="s">
        <v>69</v>
      </c>
      <c r="G2387" s="302" t="s">
        <v>70</v>
      </c>
      <c r="H2387" s="302" t="s">
        <v>416</v>
      </c>
      <c r="I2387" s="302" t="s">
        <v>416</v>
      </c>
      <c r="J2387" s="302">
        <v>135300</v>
      </c>
      <c r="K2387" s="302" t="s">
        <v>84</v>
      </c>
      <c r="L2387" s="302">
        <v>9814034</v>
      </c>
      <c r="M2387" s="302" t="s">
        <v>2009</v>
      </c>
      <c r="N2387" s="305">
        <v>37456</v>
      </c>
      <c r="O2387" s="305">
        <v>37653</v>
      </c>
      <c r="P2387" s="302" t="s">
        <v>1972</v>
      </c>
    </row>
    <row r="2388" spans="1:16">
      <c r="A2388" s="303">
        <v>0</v>
      </c>
      <c r="B2388" s="303">
        <v>0</v>
      </c>
      <c r="C2388" s="303">
        <v>0</v>
      </c>
      <c r="D2388" s="304">
        <f t="shared" si="37"/>
        <v>0</v>
      </c>
      <c r="E2388" s="305">
        <v>45992</v>
      </c>
      <c r="F2388" s="302" t="s">
        <v>69</v>
      </c>
      <c r="G2388" s="302" t="s">
        <v>70</v>
      </c>
      <c r="H2388" s="302" t="s">
        <v>416</v>
      </c>
      <c r="I2388" s="302" t="s">
        <v>416</v>
      </c>
      <c r="J2388" s="302">
        <v>135300</v>
      </c>
      <c r="K2388" s="302" t="s">
        <v>84</v>
      </c>
      <c r="L2388" s="302">
        <v>9819113</v>
      </c>
      <c r="M2388" s="302" t="s">
        <v>2025</v>
      </c>
      <c r="N2388" s="305">
        <v>38341</v>
      </c>
      <c r="O2388" s="305">
        <v>38443</v>
      </c>
      <c r="P2388" s="302" t="s">
        <v>1976</v>
      </c>
    </row>
    <row r="2389" spans="1:16">
      <c r="A2389" s="303">
        <v>0</v>
      </c>
      <c r="B2389" s="303">
        <v>0</v>
      </c>
      <c r="C2389" s="303">
        <v>0</v>
      </c>
      <c r="D2389" s="304">
        <f t="shared" si="37"/>
        <v>0</v>
      </c>
      <c r="E2389" s="305">
        <v>45992</v>
      </c>
      <c r="F2389" s="302" t="s">
        <v>69</v>
      </c>
      <c r="G2389" s="302" t="s">
        <v>70</v>
      </c>
      <c r="H2389" s="302" t="s">
        <v>416</v>
      </c>
      <c r="I2389" s="302" t="s">
        <v>416</v>
      </c>
      <c r="J2389" s="302">
        <v>135300</v>
      </c>
      <c r="K2389" s="302" t="s">
        <v>84</v>
      </c>
      <c r="L2389" s="302">
        <v>33956212</v>
      </c>
      <c r="M2389" s="302" t="s">
        <v>2023</v>
      </c>
      <c r="N2389" s="305">
        <v>44476</v>
      </c>
      <c r="O2389" s="305">
        <v>44470</v>
      </c>
      <c r="P2389" s="302" t="s">
        <v>2024</v>
      </c>
    </row>
    <row r="2390" spans="1:16">
      <c r="A2390" s="303">
        <v>2</v>
      </c>
      <c r="B2390" s="303">
        <v>108783.16</v>
      </c>
      <c r="C2390" s="303">
        <v>3139.4917880844</v>
      </c>
      <c r="D2390" s="304">
        <f t="shared" si="37"/>
        <v>105643.6682119156</v>
      </c>
      <c r="E2390" s="305">
        <v>45992</v>
      </c>
      <c r="F2390" s="302" t="s">
        <v>69</v>
      </c>
      <c r="G2390" s="302" t="s">
        <v>70</v>
      </c>
      <c r="H2390" s="302" t="s">
        <v>416</v>
      </c>
      <c r="I2390" s="302" t="s">
        <v>416</v>
      </c>
      <c r="J2390" s="302">
        <v>135300</v>
      </c>
      <c r="K2390" s="302" t="s">
        <v>155</v>
      </c>
      <c r="L2390" s="302">
        <v>40866415</v>
      </c>
      <c r="M2390" s="302" t="s">
        <v>4301</v>
      </c>
      <c r="N2390" s="305">
        <v>45638</v>
      </c>
      <c r="O2390" s="305">
        <v>45627</v>
      </c>
      <c r="P2390" s="302" t="s">
        <v>3949</v>
      </c>
    </row>
    <row r="2391" spans="1:16">
      <c r="A2391" s="303">
        <v>1</v>
      </c>
      <c r="B2391" s="303">
        <v>49596.480000000003</v>
      </c>
      <c r="C2391" s="303">
        <v>22424.626365955199</v>
      </c>
      <c r="D2391" s="304">
        <f t="shared" si="37"/>
        <v>27171.853634044804</v>
      </c>
      <c r="E2391" s="305">
        <v>45992</v>
      </c>
      <c r="F2391" s="302" t="s">
        <v>69</v>
      </c>
      <c r="G2391" s="302" t="s">
        <v>70</v>
      </c>
      <c r="H2391" s="302" t="s">
        <v>416</v>
      </c>
      <c r="I2391" s="302" t="s">
        <v>416</v>
      </c>
      <c r="J2391" s="302">
        <v>135300</v>
      </c>
      <c r="K2391" s="302" t="s">
        <v>157</v>
      </c>
      <c r="L2391" s="302">
        <v>9814113</v>
      </c>
      <c r="M2391" s="302" t="s">
        <v>1525</v>
      </c>
      <c r="N2391" s="305">
        <v>37456</v>
      </c>
      <c r="O2391" s="305">
        <v>37257</v>
      </c>
      <c r="P2391" s="302" t="s">
        <v>1972</v>
      </c>
    </row>
    <row r="2392" spans="1:16">
      <c r="A2392" s="303">
        <v>0</v>
      </c>
      <c r="B2392" s="303">
        <v>4322.41</v>
      </c>
      <c r="C2392" s="303">
        <v>540.56236678810001</v>
      </c>
      <c r="D2392" s="304">
        <f t="shared" si="37"/>
        <v>3781.8476332118998</v>
      </c>
      <c r="E2392" s="305">
        <v>45992</v>
      </c>
      <c r="F2392" s="302" t="s">
        <v>69</v>
      </c>
      <c r="G2392" s="302" t="s">
        <v>70</v>
      </c>
      <c r="H2392" s="302" t="s">
        <v>416</v>
      </c>
      <c r="I2392" s="302" t="s">
        <v>416</v>
      </c>
      <c r="J2392" s="302">
        <v>135300</v>
      </c>
      <c r="K2392" s="302" t="s">
        <v>157</v>
      </c>
      <c r="L2392" s="302">
        <v>29712866</v>
      </c>
      <c r="M2392" s="302" t="s">
        <v>1412</v>
      </c>
      <c r="N2392" s="305">
        <v>43726</v>
      </c>
      <c r="O2392" s="305">
        <v>43466</v>
      </c>
      <c r="P2392" s="302" t="s">
        <v>1979</v>
      </c>
    </row>
    <row r="2393" spans="1:16">
      <c r="A2393" s="303">
        <v>0</v>
      </c>
      <c r="B2393" s="303">
        <v>7361.1</v>
      </c>
      <c r="C2393" s="303">
        <v>212.442008499</v>
      </c>
      <c r="D2393" s="304">
        <f t="shared" si="37"/>
        <v>7148.6579915010007</v>
      </c>
      <c r="E2393" s="305">
        <v>45992</v>
      </c>
      <c r="F2393" s="302" t="s">
        <v>69</v>
      </c>
      <c r="G2393" s="302" t="s">
        <v>70</v>
      </c>
      <c r="H2393" s="302" t="s">
        <v>416</v>
      </c>
      <c r="I2393" s="302" t="s">
        <v>416</v>
      </c>
      <c r="J2393" s="302">
        <v>135300</v>
      </c>
      <c r="K2393" s="302" t="s">
        <v>157</v>
      </c>
      <c r="L2393" s="302">
        <v>40866390</v>
      </c>
      <c r="M2393" s="302" t="s">
        <v>1412</v>
      </c>
      <c r="N2393" s="305">
        <v>45638</v>
      </c>
      <c r="O2393" s="305">
        <v>45292</v>
      </c>
      <c r="P2393" s="302" t="s">
        <v>3949</v>
      </c>
    </row>
    <row r="2394" spans="1:16">
      <c r="A2394" s="303">
        <v>3</v>
      </c>
      <c r="B2394" s="303">
        <v>13661.28</v>
      </c>
      <c r="C2394" s="303">
        <v>6176.8314945071997</v>
      </c>
      <c r="D2394" s="304">
        <f t="shared" si="37"/>
        <v>7484.4485054928009</v>
      </c>
      <c r="E2394" s="305">
        <v>45992</v>
      </c>
      <c r="F2394" s="302" t="s">
        <v>69</v>
      </c>
      <c r="G2394" s="302" t="s">
        <v>70</v>
      </c>
      <c r="H2394" s="302" t="s">
        <v>416</v>
      </c>
      <c r="I2394" s="302" t="s">
        <v>416</v>
      </c>
      <c r="J2394" s="302">
        <v>135300</v>
      </c>
      <c r="K2394" s="302" t="s">
        <v>383</v>
      </c>
      <c r="L2394" s="302">
        <v>9813019</v>
      </c>
      <c r="M2394" s="302" t="s">
        <v>1917</v>
      </c>
      <c r="N2394" s="305">
        <v>37456</v>
      </c>
      <c r="O2394" s="305">
        <v>37257</v>
      </c>
      <c r="P2394" s="302" t="s">
        <v>1985</v>
      </c>
    </row>
    <row r="2395" spans="1:16">
      <c r="A2395" s="303">
        <v>0</v>
      </c>
      <c r="B2395" s="303">
        <v>5994.61</v>
      </c>
      <c r="C2395" s="303">
        <v>749.68838439010005</v>
      </c>
      <c r="D2395" s="304">
        <f t="shared" si="37"/>
        <v>5244.9216156098992</v>
      </c>
      <c r="E2395" s="305">
        <v>45992</v>
      </c>
      <c r="F2395" s="302" t="s">
        <v>69</v>
      </c>
      <c r="G2395" s="302" t="s">
        <v>70</v>
      </c>
      <c r="H2395" s="302" t="s">
        <v>416</v>
      </c>
      <c r="I2395" s="302" t="s">
        <v>416</v>
      </c>
      <c r="J2395" s="302">
        <v>135300</v>
      </c>
      <c r="K2395" s="302" t="s">
        <v>428</v>
      </c>
      <c r="L2395" s="302">
        <v>29712893</v>
      </c>
      <c r="M2395" s="302" t="s">
        <v>2027</v>
      </c>
      <c r="N2395" s="305">
        <v>43726</v>
      </c>
      <c r="O2395" s="305">
        <v>43709</v>
      </c>
      <c r="P2395" s="302" t="s">
        <v>1979</v>
      </c>
    </row>
    <row r="2396" spans="1:16">
      <c r="A2396" s="303">
        <v>2</v>
      </c>
      <c r="B2396" s="303">
        <v>397940.27</v>
      </c>
      <c r="C2396" s="303">
        <v>118674.1373008646</v>
      </c>
      <c r="D2396" s="304">
        <f t="shared" si="37"/>
        <v>279266.1326991354</v>
      </c>
      <c r="E2396" s="305">
        <v>45992</v>
      </c>
      <c r="F2396" s="302" t="s">
        <v>69</v>
      </c>
      <c r="G2396" s="302" t="s">
        <v>70</v>
      </c>
      <c r="H2396" s="302" t="s">
        <v>416</v>
      </c>
      <c r="I2396" s="302" t="s">
        <v>416</v>
      </c>
      <c r="J2396" s="302">
        <v>135300</v>
      </c>
      <c r="K2396" s="302" t="s">
        <v>429</v>
      </c>
      <c r="L2396" s="302">
        <v>10932590</v>
      </c>
      <c r="M2396" s="302" t="s">
        <v>2028</v>
      </c>
      <c r="N2396" s="305">
        <v>40322</v>
      </c>
      <c r="O2396" s="305">
        <v>40544</v>
      </c>
      <c r="P2396" s="302" t="s">
        <v>1983</v>
      </c>
    </row>
    <row r="2397" spans="1:16">
      <c r="A2397" s="303">
        <v>1</v>
      </c>
      <c r="B2397" s="303">
        <v>4199.45</v>
      </c>
      <c r="C2397" s="303">
        <v>121.1965049505</v>
      </c>
      <c r="D2397" s="304">
        <f t="shared" si="37"/>
        <v>4078.2534950494996</v>
      </c>
      <c r="E2397" s="305">
        <v>45992</v>
      </c>
      <c r="F2397" s="302" t="s">
        <v>69</v>
      </c>
      <c r="G2397" s="302" t="s">
        <v>70</v>
      </c>
      <c r="H2397" s="302" t="s">
        <v>416</v>
      </c>
      <c r="I2397" s="302" t="s">
        <v>416</v>
      </c>
      <c r="J2397" s="302">
        <v>135300</v>
      </c>
      <c r="K2397" s="302" t="s">
        <v>531</v>
      </c>
      <c r="L2397" s="302">
        <v>40866427</v>
      </c>
      <c r="M2397" s="302" t="s">
        <v>4302</v>
      </c>
      <c r="N2397" s="305">
        <v>45638</v>
      </c>
      <c r="O2397" s="305">
        <v>45627</v>
      </c>
      <c r="P2397" s="302" t="s">
        <v>3949</v>
      </c>
    </row>
    <row r="2398" spans="1:16">
      <c r="A2398" s="303">
        <v>0</v>
      </c>
      <c r="B2398" s="303">
        <v>0</v>
      </c>
      <c r="C2398" s="303">
        <v>0</v>
      </c>
      <c r="D2398" s="304">
        <f t="shared" si="37"/>
        <v>0</v>
      </c>
      <c r="E2398" s="305">
        <v>45992</v>
      </c>
      <c r="F2398" s="302" t="s">
        <v>69</v>
      </c>
      <c r="G2398" s="302" t="s">
        <v>70</v>
      </c>
      <c r="H2398" s="302" t="s">
        <v>416</v>
      </c>
      <c r="I2398" s="302" t="s">
        <v>416</v>
      </c>
      <c r="J2398" s="302">
        <v>135300</v>
      </c>
      <c r="K2398" s="302" t="s">
        <v>430</v>
      </c>
      <c r="L2398" s="302">
        <v>12818040</v>
      </c>
      <c r="M2398" s="302" t="s">
        <v>1526</v>
      </c>
      <c r="N2398" s="305">
        <v>37321</v>
      </c>
      <c r="O2398" s="305">
        <v>37316</v>
      </c>
      <c r="P2398" s="302" t="s">
        <v>880</v>
      </c>
    </row>
    <row r="2399" spans="1:16">
      <c r="A2399" s="303">
        <v>1</v>
      </c>
      <c r="B2399" s="303">
        <v>67077.180000000008</v>
      </c>
      <c r="C2399" s="303">
        <v>30328.376110198198</v>
      </c>
      <c r="D2399" s="304">
        <f t="shared" si="37"/>
        <v>36748.803889801813</v>
      </c>
      <c r="E2399" s="305">
        <v>45992</v>
      </c>
      <c r="F2399" s="302" t="s">
        <v>69</v>
      </c>
      <c r="G2399" s="302" t="s">
        <v>70</v>
      </c>
      <c r="H2399" s="302" t="s">
        <v>416</v>
      </c>
      <c r="I2399" s="302" t="s">
        <v>416</v>
      </c>
      <c r="J2399" s="302">
        <v>135300</v>
      </c>
      <c r="K2399" s="302" t="s">
        <v>431</v>
      </c>
      <c r="L2399" s="302">
        <v>9810986</v>
      </c>
      <c r="M2399" s="302" t="s">
        <v>2029</v>
      </c>
      <c r="N2399" s="305">
        <v>37321</v>
      </c>
      <c r="O2399" s="305">
        <v>37257</v>
      </c>
      <c r="P2399" s="302" t="s">
        <v>1969</v>
      </c>
    </row>
    <row r="2400" spans="1:16">
      <c r="A2400" s="303">
        <v>1</v>
      </c>
      <c r="B2400" s="303">
        <v>67949.78</v>
      </c>
      <c r="C2400" s="303">
        <v>30722.914774372199</v>
      </c>
      <c r="D2400" s="304">
        <f t="shared" si="37"/>
        <v>37226.8652256278</v>
      </c>
      <c r="E2400" s="305">
        <v>45992</v>
      </c>
      <c r="F2400" s="302" t="s">
        <v>69</v>
      </c>
      <c r="G2400" s="302" t="s">
        <v>70</v>
      </c>
      <c r="H2400" s="302" t="s">
        <v>416</v>
      </c>
      <c r="I2400" s="302" t="s">
        <v>416</v>
      </c>
      <c r="J2400" s="302">
        <v>135300</v>
      </c>
      <c r="K2400" s="302" t="s">
        <v>389</v>
      </c>
      <c r="L2400" s="302">
        <v>9810984</v>
      </c>
      <c r="M2400" s="302" t="s">
        <v>1925</v>
      </c>
      <c r="N2400" s="305">
        <v>37321</v>
      </c>
      <c r="O2400" s="305">
        <v>37257</v>
      </c>
      <c r="P2400" s="302" t="s">
        <v>1969</v>
      </c>
    </row>
    <row r="2401" spans="1:16">
      <c r="A2401" s="303">
        <v>1</v>
      </c>
      <c r="B2401" s="303">
        <v>305345.61</v>
      </c>
      <c r="C2401" s="303">
        <v>138059.41907035891</v>
      </c>
      <c r="D2401" s="304">
        <f t="shared" si="37"/>
        <v>167286.19092964107</v>
      </c>
      <c r="E2401" s="305">
        <v>45992</v>
      </c>
      <c r="F2401" s="302" t="s">
        <v>69</v>
      </c>
      <c r="G2401" s="302" t="s">
        <v>70</v>
      </c>
      <c r="H2401" s="302" t="s">
        <v>416</v>
      </c>
      <c r="I2401" s="302" t="s">
        <v>416</v>
      </c>
      <c r="J2401" s="302">
        <v>135300</v>
      </c>
      <c r="K2401" s="302" t="s">
        <v>390</v>
      </c>
      <c r="L2401" s="302">
        <v>9810983</v>
      </c>
      <c r="M2401" s="302" t="s">
        <v>2030</v>
      </c>
      <c r="N2401" s="305">
        <v>37321</v>
      </c>
      <c r="O2401" s="305">
        <v>37257</v>
      </c>
      <c r="P2401" s="302" t="s">
        <v>1969</v>
      </c>
    </row>
    <row r="2402" spans="1:16">
      <c r="A2402" s="303">
        <v>1</v>
      </c>
      <c r="B2402" s="303">
        <v>68924.479999999996</v>
      </c>
      <c r="C2402" s="303">
        <v>31163.617084675199</v>
      </c>
      <c r="D2402" s="304">
        <f t="shared" si="37"/>
        <v>37760.862915324797</v>
      </c>
      <c r="E2402" s="305">
        <v>45992</v>
      </c>
      <c r="F2402" s="302" t="s">
        <v>69</v>
      </c>
      <c r="G2402" s="302" t="s">
        <v>70</v>
      </c>
      <c r="H2402" s="302" t="s">
        <v>416</v>
      </c>
      <c r="I2402" s="302" t="s">
        <v>416</v>
      </c>
      <c r="J2402" s="302">
        <v>135300</v>
      </c>
      <c r="K2402" s="302" t="s">
        <v>432</v>
      </c>
      <c r="L2402" s="302">
        <v>9810985</v>
      </c>
      <c r="M2402" s="302" t="s">
        <v>2031</v>
      </c>
      <c r="N2402" s="305">
        <v>37321</v>
      </c>
      <c r="O2402" s="305">
        <v>37257</v>
      </c>
      <c r="P2402" s="302" t="s">
        <v>1969</v>
      </c>
    </row>
    <row r="2403" spans="1:16">
      <c r="A2403" s="303">
        <v>6</v>
      </c>
      <c r="B2403" s="303">
        <v>25.240000000000002</v>
      </c>
      <c r="C2403" s="303">
        <v>11.412051207599999</v>
      </c>
      <c r="D2403" s="304">
        <f t="shared" si="37"/>
        <v>13.827948792400003</v>
      </c>
      <c r="E2403" s="305">
        <v>45992</v>
      </c>
      <c r="F2403" s="302" t="s">
        <v>69</v>
      </c>
      <c r="G2403" s="302" t="s">
        <v>70</v>
      </c>
      <c r="H2403" s="302" t="s">
        <v>416</v>
      </c>
      <c r="I2403" s="302" t="s">
        <v>416</v>
      </c>
      <c r="J2403" s="302">
        <v>135300</v>
      </c>
      <c r="K2403" s="302" t="s">
        <v>97</v>
      </c>
      <c r="L2403" s="302">
        <v>9814111</v>
      </c>
      <c r="M2403" s="302" t="s">
        <v>1167</v>
      </c>
      <c r="N2403" s="305">
        <v>37456</v>
      </c>
      <c r="O2403" s="305">
        <v>37257</v>
      </c>
      <c r="P2403" s="302" t="s">
        <v>1972</v>
      </c>
    </row>
    <row r="2404" spans="1:16">
      <c r="A2404" s="303">
        <v>2</v>
      </c>
      <c r="B2404" s="303">
        <v>69994.61</v>
      </c>
      <c r="C2404" s="303">
        <v>14140.358008588701</v>
      </c>
      <c r="D2404" s="304">
        <f t="shared" si="37"/>
        <v>55854.2519914113</v>
      </c>
      <c r="E2404" s="305">
        <v>45992</v>
      </c>
      <c r="F2404" s="302" t="s">
        <v>69</v>
      </c>
      <c r="G2404" s="302" t="s">
        <v>70</v>
      </c>
      <c r="H2404" s="302" t="s">
        <v>416</v>
      </c>
      <c r="I2404" s="302" t="s">
        <v>416</v>
      </c>
      <c r="J2404" s="302">
        <v>135300</v>
      </c>
      <c r="K2404" s="302" t="s">
        <v>433</v>
      </c>
      <c r="L2404" s="302">
        <v>13776665</v>
      </c>
      <c r="M2404" s="302" t="s">
        <v>2032</v>
      </c>
      <c r="N2404" s="305">
        <v>42124</v>
      </c>
      <c r="O2404" s="305">
        <v>42095</v>
      </c>
      <c r="P2404" s="302" t="s">
        <v>1583</v>
      </c>
    </row>
    <row r="2405" spans="1:16">
      <c r="A2405" s="303">
        <v>18</v>
      </c>
      <c r="B2405" s="303">
        <v>19872.47</v>
      </c>
      <c r="C2405" s="303">
        <v>8985.1681957802994</v>
      </c>
      <c r="D2405" s="304">
        <f t="shared" si="37"/>
        <v>10887.301804219702</v>
      </c>
      <c r="E2405" s="305">
        <v>45992</v>
      </c>
      <c r="F2405" s="302" t="s">
        <v>69</v>
      </c>
      <c r="G2405" s="302" t="s">
        <v>70</v>
      </c>
      <c r="H2405" s="302" t="s">
        <v>416</v>
      </c>
      <c r="I2405" s="302" t="s">
        <v>416</v>
      </c>
      <c r="J2405" s="302">
        <v>135300</v>
      </c>
      <c r="K2405" s="302" t="s">
        <v>98</v>
      </c>
      <c r="L2405" s="302">
        <v>9814110</v>
      </c>
      <c r="M2405" s="302" t="s">
        <v>909</v>
      </c>
      <c r="N2405" s="305">
        <v>37456</v>
      </c>
      <c r="O2405" s="305">
        <v>37257</v>
      </c>
      <c r="P2405" s="302" t="s">
        <v>1972</v>
      </c>
    </row>
    <row r="2406" spans="1:16">
      <c r="A2406" s="303">
        <v>3</v>
      </c>
      <c r="B2406" s="303">
        <v>99653.07</v>
      </c>
      <c r="C2406" s="303">
        <v>29718.636195408602</v>
      </c>
      <c r="D2406" s="304">
        <f t="shared" si="37"/>
        <v>69934.433804591405</v>
      </c>
      <c r="E2406" s="305">
        <v>45992</v>
      </c>
      <c r="F2406" s="302" t="s">
        <v>69</v>
      </c>
      <c r="G2406" s="302" t="s">
        <v>70</v>
      </c>
      <c r="H2406" s="302" t="s">
        <v>416</v>
      </c>
      <c r="I2406" s="302" t="s">
        <v>416</v>
      </c>
      <c r="J2406" s="302">
        <v>135300</v>
      </c>
      <c r="K2406" s="302" t="s">
        <v>434</v>
      </c>
      <c r="L2406" s="302">
        <v>10932587</v>
      </c>
      <c r="M2406" s="302" t="s">
        <v>2033</v>
      </c>
      <c r="N2406" s="305">
        <v>40322</v>
      </c>
      <c r="O2406" s="305">
        <v>40544</v>
      </c>
      <c r="P2406" s="302" t="s">
        <v>1983</v>
      </c>
    </row>
    <row r="2407" spans="1:16">
      <c r="A2407" s="303">
        <v>6</v>
      </c>
      <c r="B2407" s="303">
        <v>607.80000000000007</v>
      </c>
      <c r="C2407" s="303">
        <v>274.81159762200002</v>
      </c>
      <c r="D2407" s="304">
        <f t="shared" si="37"/>
        <v>332.98840237800005</v>
      </c>
      <c r="E2407" s="305">
        <v>45992</v>
      </c>
      <c r="F2407" s="302" t="s">
        <v>69</v>
      </c>
      <c r="G2407" s="302" t="s">
        <v>70</v>
      </c>
      <c r="H2407" s="302" t="s">
        <v>416</v>
      </c>
      <c r="I2407" s="302" t="s">
        <v>416</v>
      </c>
      <c r="J2407" s="302">
        <v>135300</v>
      </c>
      <c r="K2407" s="302" t="s">
        <v>435</v>
      </c>
      <c r="L2407" s="302">
        <v>9814106</v>
      </c>
      <c r="M2407" s="302" t="s">
        <v>2034</v>
      </c>
      <c r="N2407" s="305">
        <v>37456</v>
      </c>
      <c r="O2407" s="305">
        <v>37257</v>
      </c>
      <c r="P2407" s="302" t="s">
        <v>1972</v>
      </c>
    </row>
    <row r="2408" spans="1:16">
      <c r="A2408" s="303">
        <v>0</v>
      </c>
      <c r="B2408" s="303">
        <v>66084.930000000008</v>
      </c>
      <c r="C2408" s="303">
        <v>1907.2170274437001</v>
      </c>
      <c r="D2408" s="304">
        <f t="shared" si="37"/>
        <v>64177.712972556306</v>
      </c>
      <c r="E2408" s="305">
        <v>45992</v>
      </c>
      <c r="F2408" s="302" t="s">
        <v>69</v>
      </c>
      <c r="G2408" s="302" t="s">
        <v>70</v>
      </c>
      <c r="H2408" s="302" t="s">
        <v>416</v>
      </c>
      <c r="I2408" s="302" t="s">
        <v>416</v>
      </c>
      <c r="J2408" s="302">
        <v>135300</v>
      </c>
      <c r="K2408" s="302" t="s">
        <v>3906</v>
      </c>
      <c r="L2408" s="302">
        <v>40866412</v>
      </c>
      <c r="M2408" s="302" t="s">
        <v>2301</v>
      </c>
      <c r="N2408" s="305">
        <v>45638</v>
      </c>
      <c r="O2408" s="305">
        <v>45292</v>
      </c>
      <c r="P2408" s="302" t="s">
        <v>3949</v>
      </c>
    </row>
    <row r="2409" spans="1:16">
      <c r="A2409" s="303">
        <v>0</v>
      </c>
      <c r="B2409" s="303">
        <v>0</v>
      </c>
      <c r="C2409" s="303">
        <v>0</v>
      </c>
      <c r="D2409" s="304">
        <f t="shared" si="37"/>
        <v>0</v>
      </c>
      <c r="E2409" s="305">
        <v>45992</v>
      </c>
      <c r="F2409" s="302" t="s">
        <v>69</v>
      </c>
      <c r="G2409" s="302" t="s">
        <v>70</v>
      </c>
      <c r="H2409" s="302" t="s">
        <v>416</v>
      </c>
      <c r="I2409" s="302" t="s">
        <v>416</v>
      </c>
      <c r="J2409" s="302">
        <v>135300</v>
      </c>
      <c r="K2409" s="302" t="s">
        <v>436</v>
      </c>
      <c r="L2409" s="302">
        <v>9814099</v>
      </c>
      <c r="M2409" s="302" t="s">
        <v>2036</v>
      </c>
      <c r="N2409" s="305">
        <v>37456</v>
      </c>
      <c r="O2409" s="305">
        <v>37257</v>
      </c>
      <c r="P2409" s="302" t="s">
        <v>1972</v>
      </c>
    </row>
    <row r="2410" spans="1:16">
      <c r="A2410" s="303">
        <v>160</v>
      </c>
      <c r="B2410" s="303">
        <v>285.56</v>
      </c>
      <c r="C2410" s="303">
        <v>85.159983048800001</v>
      </c>
      <c r="D2410" s="304">
        <f t="shared" si="37"/>
        <v>200.4000169512</v>
      </c>
      <c r="E2410" s="305">
        <v>45992</v>
      </c>
      <c r="F2410" s="302" t="s">
        <v>69</v>
      </c>
      <c r="G2410" s="302" t="s">
        <v>70</v>
      </c>
      <c r="H2410" s="302" t="s">
        <v>416</v>
      </c>
      <c r="I2410" s="302" t="s">
        <v>416</v>
      </c>
      <c r="J2410" s="302">
        <v>135300</v>
      </c>
      <c r="K2410" s="302" t="s">
        <v>436</v>
      </c>
      <c r="L2410" s="302">
        <v>10932596</v>
      </c>
      <c r="M2410" s="302" t="s">
        <v>2035</v>
      </c>
      <c r="N2410" s="305">
        <v>40322</v>
      </c>
      <c r="O2410" s="305">
        <v>40544</v>
      </c>
      <c r="P2410" s="302" t="s">
        <v>1983</v>
      </c>
    </row>
    <row r="2411" spans="1:16">
      <c r="A2411" s="303">
        <v>1</v>
      </c>
      <c r="B2411" s="303">
        <v>1273822.92</v>
      </c>
      <c r="C2411" s="303">
        <v>600456.62245512602</v>
      </c>
      <c r="D2411" s="304">
        <f t="shared" si="37"/>
        <v>673366.2975448739</v>
      </c>
      <c r="E2411" s="305">
        <v>45992</v>
      </c>
      <c r="F2411" s="302" t="s">
        <v>69</v>
      </c>
      <c r="G2411" s="302" t="s">
        <v>70</v>
      </c>
      <c r="H2411" s="302" t="s">
        <v>416</v>
      </c>
      <c r="I2411" s="302" t="s">
        <v>416</v>
      </c>
      <c r="J2411" s="302">
        <v>135300</v>
      </c>
      <c r="K2411" s="302" t="s">
        <v>248</v>
      </c>
      <c r="L2411" s="302">
        <v>9809873</v>
      </c>
      <c r="M2411" s="302" t="s">
        <v>4303</v>
      </c>
      <c r="N2411" s="305">
        <v>37226</v>
      </c>
      <c r="O2411" s="305">
        <v>37288</v>
      </c>
      <c r="P2411" s="302" t="s">
        <v>2019</v>
      </c>
    </row>
    <row r="2412" spans="1:16">
      <c r="A2412" s="303">
        <v>3</v>
      </c>
      <c r="B2412" s="303">
        <v>41796.51</v>
      </c>
      <c r="C2412" s="303">
        <v>18897.9363081999</v>
      </c>
      <c r="D2412" s="304">
        <f t="shared" si="37"/>
        <v>22898.573691800102</v>
      </c>
      <c r="E2412" s="305">
        <v>45992</v>
      </c>
      <c r="F2412" s="302" t="s">
        <v>69</v>
      </c>
      <c r="G2412" s="302" t="s">
        <v>70</v>
      </c>
      <c r="H2412" s="302" t="s">
        <v>416</v>
      </c>
      <c r="I2412" s="302" t="s">
        <v>416</v>
      </c>
      <c r="J2412" s="302">
        <v>135300</v>
      </c>
      <c r="K2412" s="302" t="s">
        <v>437</v>
      </c>
      <c r="L2412" s="302">
        <v>9813018</v>
      </c>
      <c r="M2412" s="302" t="s">
        <v>1531</v>
      </c>
      <c r="N2412" s="305">
        <v>37456</v>
      </c>
      <c r="O2412" s="305">
        <v>37257</v>
      </c>
      <c r="P2412" s="302" t="s">
        <v>1985</v>
      </c>
    </row>
    <row r="2413" spans="1:16">
      <c r="A2413" s="303">
        <v>1</v>
      </c>
      <c r="B2413" s="303">
        <v>1136.44</v>
      </c>
      <c r="C2413" s="303">
        <v>513.83167489560003</v>
      </c>
      <c r="D2413" s="304">
        <f t="shared" si="37"/>
        <v>622.60832510440002</v>
      </c>
      <c r="E2413" s="305">
        <v>45992</v>
      </c>
      <c r="F2413" s="302" t="s">
        <v>69</v>
      </c>
      <c r="G2413" s="302" t="s">
        <v>70</v>
      </c>
      <c r="H2413" s="302" t="s">
        <v>416</v>
      </c>
      <c r="I2413" s="302" t="s">
        <v>416</v>
      </c>
      <c r="J2413" s="302">
        <v>135300</v>
      </c>
      <c r="K2413" s="302" t="s">
        <v>395</v>
      </c>
      <c r="L2413" s="302">
        <v>9810982</v>
      </c>
      <c r="M2413" s="302" t="s">
        <v>2037</v>
      </c>
      <c r="N2413" s="305">
        <v>37321</v>
      </c>
      <c r="O2413" s="305">
        <v>37257</v>
      </c>
      <c r="P2413" s="302" t="s">
        <v>1969</v>
      </c>
    </row>
    <row r="2414" spans="1:16">
      <c r="A2414" s="303">
        <v>2</v>
      </c>
      <c r="B2414" s="303">
        <v>29122.7</v>
      </c>
      <c r="C2414" s="303">
        <v>840.483743043</v>
      </c>
      <c r="D2414" s="304">
        <f t="shared" si="37"/>
        <v>28282.216256956999</v>
      </c>
      <c r="E2414" s="305">
        <v>45992</v>
      </c>
      <c r="F2414" s="302" t="s">
        <v>69</v>
      </c>
      <c r="G2414" s="302" t="s">
        <v>70</v>
      </c>
      <c r="H2414" s="302" t="s">
        <v>416</v>
      </c>
      <c r="I2414" s="302" t="s">
        <v>416</v>
      </c>
      <c r="J2414" s="302">
        <v>135300</v>
      </c>
      <c r="K2414" s="302" t="s">
        <v>398</v>
      </c>
      <c r="L2414" s="302">
        <v>40866418</v>
      </c>
      <c r="M2414" s="302" t="s">
        <v>4304</v>
      </c>
      <c r="N2414" s="305">
        <v>45638</v>
      </c>
      <c r="O2414" s="305">
        <v>45627</v>
      </c>
      <c r="P2414" s="302" t="s">
        <v>3949</v>
      </c>
    </row>
    <row r="2415" spans="1:16">
      <c r="A2415" s="303">
        <v>0</v>
      </c>
      <c r="B2415" s="303">
        <v>47352.520000000004</v>
      </c>
      <c r="C2415" s="303">
        <v>4099.7944403055999</v>
      </c>
      <c r="D2415" s="304">
        <f t="shared" si="37"/>
        <v>43252.725559694401</v>
      </c>
      <c r="E2415" s="305">
        <v>45992</v>
      </c>
      <c r="F2415" s="302" t="s">
        <v>69</v>
      </c>
      <c r="G2415" s="302" t="s">
        <v>70</v>
      </c>
      <c r="H2415" s="302" t="s">
        <v>416</v>
      </c>
      <c r="I2415" s="302" t="s">
        <v>416</v>
      </c>
      <c r="J2415" s="302">
        <v>135300</v>
      </c>
      <c r="K2415" s="302" t="s">
        <v>331</v>
      </c>
      <c r="L2415" s="302">
        <v>34237245</v>
      </c>
      <c r="M2415" s="302" t="s">
        <v>2038</v>
      </c>
      <c r="N2415" s="305">
        <v>44476</v>
      </c>
      <c r="O2415" s="305">
        <v>44470</v>
      </c>
      <c r="P2415" s="302" t="s">
        <v>2024</v>
      </c>
    </row>
    <row r="2416" spans="1:16">
      <c r="A2416" s="303">
        <v>0</v>
      </c>
      <c r="B2416" s="303">
        <v>0</v>
      </c>
      <c r="C2416" s="303">
        <v>0</v>
      </c>
      <c r="D2416" s="304">
        <f t="shared" si="37"/>
        <v>0</v>
      </c>
      <c r="E2416" s="305">
        <v>45992</v>
      </c>
      <c r="F2416" s="302" t="s">
        <v>69</v>
      </c>
      <c r="G2416" s="302" t="s">
        <v>70</v>
      </c>
      <c r="H2416" s="302" t="s">
        <v>416</v>
      </c>
      <c r="I2416" s="302" t="s">
        <v>416</v>
      </c>
      <c r="J2416" s="302">
        <v>135300</v>
      </c>
      <c r="K2416" s="302" t="s">
        <v>230</v>
      </c>
      <c r="L2416" s="302">
        <v>9745507</v>
      </c>
      <c r="M2416" s="302" t="s">
        <v>2039</v>
      </c>
      <c r="N2416" s="305">
        <v>39114</v>
      </c>
      <c r="O2416" s="305">
        <v>39083</v>
      </c>
      <c r="P2416" s="302" t="s">
        <v>2017</v>
      </c>
    </row>
    <row r="2417" spans="1:16">
      <c r="A2417" s="303">
        <v>0</v>
      </c>
      <c r="B2417" s="303">
        <v>0</v>
      </c>
      <c r="C2417" s="303">
        <v>0</v>
      </c>
      <c r="D2417" s="304">
        <f t="shared" si="37"/>
        <v>0</v>
      </c>
      <c r="E2417" s="305">
        <v>45992</v>
      </c>
      <c r="F2417" s="302" t="s">
        <v>69</v>
      </c>
      <c r="G2417" s="302" t="s">
        <v>70</v>
      </c>
      <c r="H2417" s="302" t="s">
        <v>416</v>
      </c>
      <c r="I2417" s="302" t="s">
        <v>416</v>
      </c>
      <c r="J2417" s="302">
        <v>135300</v>
      </c>
      <c r="K2417" s="302" t="s">
        <v>230</v>
      </c>
      <c r="L2417" s="302">
        <v>9810980</v>
      </c>
      <c r="M2417" s="302" t="s">
        <v>1951</v>
      </c>
      <c r="N2417" s="305">
        <v>37321</v>
      </c>
      <c r="O2417" s="305">
        <v>37257</v>
      </c>
      <c r="P2417" s="302" t="s">
        <v>1969</v>
      </c>
    </row>
    <row r="2418" spans="1:16">
      <c r="A2418" s="303">
        <v>0</v>
      </c>
      <c r="B2418" s="303">
        <v>0</v>
      </c>
      <c r="C2418" s="303">
        <v>0</v>
      </c>
      <c r="D2418" s="304">
        <f t="shared" si="37"/>
        <v>0</v>
      </c>
      <c r="E2418" s="305">
        <v>45992</v>
      </c>
      <c r="F2418" s="302" t="s">
        <v>69</v>
      </c>
      <c r="G2418" s="302" t="s">
        <v>70</v>
      </c>
      <c r="H2418" s="302" t="s">
        <v>416</v>
      </c>
      <c r="I2418" s="302" t="s">
        <v>416</v>
      </c>
      <c r="J2418" s="302">
        <v>135300</v>
      </c>
      <c r="K2418" s="302" t="s">
        <v>230</v>
      </c>
      <c r="L2418" s="302">
        <v>38893841</v>
      </c>
      <c r="M2418" s="302" t="s">
        <v>3950</v>
      </c>
      <c r="N2418" s="305">
        <v>45226</v>
      </c>
      <c r="O2418" s="305">
        <v>44927</v>
      </c>
      <c r="P2418" s="302" t="s">
        <v>2007</v>
      </c>
    </row>
    <row r="2419" spans="1:16">
      <c r="A2419" s="303">
        <v>0</v>
      </c>
      <c r="B2419" s="303">
        <v>0</v>
      </c>
      <c r="C2419" s="303">
        <v>0</v>
      </c>
      <c r="D2419" s="304">
        <f t="shared" si="37"/>
        <v>0</v>
      </c>
      <c r="E2419" s="305">
        <v>45992</v>
      </c>
      <c r="F2419" s="302" t="s">
        <v>69</v>
      </c>
      <c r="G2419" s="302" t="s">
        <v>70</v>
      </c>
      <c r="H2419" s="302" t="s">
        <v>416</v>
      </c>
      <c r="I2419" s="302" t="s">
        <v>416</v>
      </c>
      <c r="J2419" s="302">
        <v>135300</v>
      </c>
      <c r="K2419" s="302" t="s">
        <v>399</v>
      </c>
      <c r="L2419" s="302">
        <v>12818051</v>
      </c>
      <c r="M2419" s="302" t="s">
        <v>2040</v>
      </c>
      <c r="N2419" s="305">
        <v>37337</v>
      </c>
      <c r="O2419" s="305">
        <v>37622</v>
      </c>
      <c r="P2419" s="302" t="s">
        <v>880</v>
      </c>
    </row>
    <row r="2420" spans="1:16">
      <c r="A2420" s="303">
        <v>30</v>
      </c>
      <c r="B2420" s="303">
        <v>391.63</v>
      </c>
      <c r="C2420" s="303">
        <v>116.7922823974</v>
      </c>
      <c r="D2420" s="304">
        <f t="shared" si="37"/>
        <v>274.83771760259998</v>
      </c>
      <c r="E2420" s="305">
        <v>45992</v>
      </c>
      <c r="F2420" s="302" t="s">
        <v>69</v>
      </c>
      <c r="G2420" s="302" t="s">
        <v>70</v>
      </c>
      <c r="H2420" s="302" t="s">
        <v>416</v>
      </c>
      <c r="I2420" s="302" t="s">
        <v>416</v>
      </c>
      <c r="J2420" s="302">
        <v>135300</v>
      </c>
      <c r="K2420" s="302" t="s">
        <v>438</v>
      </c>
      <c r="L2420" s="302">
        <v>10932599</v>
      </c>
      <c r="M2420" s="302" t="s">
        <v>2042</v>
      </c>
      <c r="N2420" s="305">
        <v>40322</v>
      </c>
      <c r="O2420" s="305">
        <v>40544</v>
      </c>
      <c r="P2420" s="302" t="s">
        <v>1983</v>
      </c>
    </row>
    <row r="2421" spans="1:16">
      <c r="A2421" s="303">
        <v>0</v>
      </c>
      <c r="B2421" s="303">
        <v>0</v>
      </c>
      <c r="C2421" s="303">
        <v>0</v>
      </c>
      <c r="D2421" s="304">
        <f t="shared" si="37"/>
        <v>0</v>
      </c>
      <c r="E2421" s="305">
        <v>45992</v>
      </c>
      <c r="F2421" s="302" t="s">
        <v>69</v>
      </c>
      <c r="G2421" s="302" t="s">
        <v>70</v>
      </c>
      <c r="H2421" s="302" t="s">
        <v>416</v>
      </c>
      <c r="I2421" s="302" t="s">
        <v>416</v>
      </c>
      <c r="J2421" s="302">
        <v>135300</v>
      </c>
      <c r="K2421" s="302" t="s">
        <v>438</v>
      </c>
      <c r="L2421" s="302">
        <v>9813014</v>
      </c>
      <c r="M2421" s="302" t="s">
        <v>2041</v>
      </c>
      <c r="N2421" s="305">
        <v>37321</v>
      </c>
      <c r="O2421" s="305">
        <v>37257</v>
      </c>
      <c r="P2421" s="302" t="s">
        <v>1969</v>
      </c>
    </row>
    <row r="2422" spans="1:16">
      <c r="A2422" s="303">
        <v>0</v>
      </c>
      <c r="B2422" s="303">
        <v>0</v>
      </c>
      <c r="C2422" s="303">
        <v>0</v>
      </c>
      <c r="D2422" s="304">
        <f t="shared" si="37"/>
        <v>0</v>
      </c>
      <c r="E2422" s="305">
        <v>45992</v>
      </c>
      <c r="F2422" s="302" t="s">
        <v>69</v>
      </c>
      <c r="G2422" s="302" t="s">
        <v>70</v>
      </c>
      <c r="H2422" s="302" t="s">
        <v>416</v>
      </c>
      <c r="I2422" s="302" t="s">
        <v>416</v>
      </c>
      <c r="J2422" s="302">
        <v>135300</v>
      </c>
      <c r="K2422" s="302" t="s">
        <v>438</v>
      </c>
      <c r="L2422" s="302">
        <v>9810978</v>
      </c>
      <c r="M2422" s="302" t="s">
        <v>2041</v>
      </c>
      <c r="N2422" s="305">
        <v>37321</v>
      </c>
      <c r="O2422" s="305">
        <v>37257</v>
      </c>
      <c r="P2422" s="302" t="s">
        <v>1969</v>
      </c>
    </row>
    <row r="2423" spans="1:16">
      <c r="A2423" s="303">
        <v>2</v>
      </c>
      <c r="B2423" s="303">
        <v>2340.59</v>
      </c>
      <c r="C2423" s="303">
        <v>292.71514504189997</v>
      </c>
      <c r="D2423" s="304">
        <f t="shared" si="37"/>
        <v>2047.8748549581001</v>
      </c>
      <c r="E2423" s="305">
        <v>45992</v>
      </c>
      <c r="F2423" s="302" t="s">
        <v>69</v>
      </c>
      <c r="G2423" s="302" t="s">
        <v>70</v>
      </c>
      <c r="H2423" s="302" t="s">
        <v>416</v>
      </c>
      <c r="I2423" s="302" t="s">
        <v>416</v>
      </c>
      <c r="J2423" s="302">
        <v>135300</v>
      </c>
      <c r="K2423" s="302" t="s">
        <v>164</v>
      </c>
      <c r="L2423" s="302">
        <v>29712917</v>
      </c>
      <c r="M2423" s="302" t="s">
        <v>2044</v>
      </c>
      <c r="N2423" s="305">
        <v>43726</v>
      </c>
      <c r="O2423" s="305">
        <v>43709</v>
      </c>
      <c r="P2423" s="302" t="s">
        <v>1979</v>
      </c>
    </row>
    <row r="2424" spans="1:16">
      <c r="A2424" s="303">
        <v>100000</v>
      </c>
      <c r="B2424" s="303">
        <v>260913.03</v>
      </c>
      <c r="C2424" s="303">
        <v>77809.739501369389</v>
      </c>
      <c r="D2424" s="304">
        <f t="shared" si="37"/>
        <v>183103.29049863061</v>
      </c>
      <c r="E2424" s="305">
        <v>45992</v>
      </c>
      <c r="F2424" s="302" t="s">
        <v>69</v>
      </c>
      <c r="G2424" s="302" t="s">
        <v>70</v>
      </c>
      <c r="H2424" s="302" t="s">
        <v>416</v>
      </c>
      <c r="I2424" s="302" t="s">
        <v>416</v>
      </c>
      <c r="J2424" s="302">
        <v>135300</v>
      </c>
      <c r="K2424" s="302" t="s">
        <v>164</v>
      </c>
      <c r="L2424" s="302">
        <v>10932608</v>
      </c>
      <c r="M2424" s="302" t="s">
        <v>2043</v>
      </c>
      <c r="N2424" s="305">
        <v>40322</v>
      </c>
      <c r="O2424" s="305">
        <v>40695</v>
      </c>
      <c r="P2424" s="302" t="s">
        <v>1983</v>
      </c>
    </row>
    <row r="2425" spans="1:16">
      <c r="A2425" s="303">
        <v>12</v>
      </c>
      <c r="B2425" s="303">
        <v>5850.29</v>
      </c>
      <c r="C2425" s="303">
        <v>2645.1588375321003</v>
      </c>
      <c r="D2425" s="304">
        <f t="shared" si="37"/>
        <v>3205.1311624678997</v>
      </c>
      <c r="E2425" s="305">
        <v>45992</v>
      </c>
      <c r="F2425" s="302" t="s">
        <v>69</v>
      </c>
      <c r="G2425" s="302" t="s">
        <v>70</v>
      </c>
      <c r="H2425" s="302" t="s">
        <v>416</v>
      </c>
      <c r="I2425" s="302" t="s">
        <v>416</v>
      </c>
      <c r="J2425" s="302">
        <v>135300</v>
      </c>
      <c r="K2425" s="302" t="s">
        <v>92</v>
      </c>
      <c r="L2425" s="302">
        <v>9814108</v>
      </c>
      <c r="M2425" s="302" t="s">
        <v>948</v>
      </c>
      <c r="N2425" s="305">
        <v>37456</v>
      </c>
      <c r="O2425" s="305">
        <v>37257</v>
      </c>
      <c r="P2425" s="302" t="s">
        <v>1972</v>
      </c>
    </row>
    <row r="2426" spans="1:16">
      <c r="A2426" s="303">
        <v>0</v>
      </c>
      <c r="B2426" s="303">
        <v>37337.86</v>
      </c>
      <c r="C2426" s="303">
        <v>4669.4880801226009</v>
      </c>
      <c r="D2426" s="304">
        <f t="shared" si="37"/>
        <v>32668.371919877398</v>
      </c>
      <c r="E2426" s="305">
        <v>45992</v>
      </c>
      <c r="F2426" s="302" t="s">
        <v>69</v>
      </c>
      <c r="G2426" s="302" t="s">
        <v>70</v>
      </c>
      <c r="H2426" s="302" t="s">
        <v>416</v>
      </c>
      <c r="I2426" s="302" t="s">
        <v>416</v>
      </c>
      <c r="J2426" s="302">
        <v>135300</v>
      </c>
      <c r="K2426" s="302" t="s">
        <v>441</v>
      </c>
      <c r="L2426" s="302">
        <v>29712914</v>
      </c>
      <c r="M2426" s="302" t="s">
        <v>2046</v>
      </c>
      <c r="N2426" s="305">
        <v>43726</v>
      </c>
      <c r="O2426" s="305">
        <v>43709</v>
      </c>
      <c r="P2426" s="302" t="s">
        <v>1979</v>
      </c>
    </row>
    <row r="2427" spans="1:16">
      <c r="A2427" s="303">
        <v>14</v>
      </c>
      <c r="B2427" s="303">
        <v>227209.13</v>
      </c>
      <c r="C2427" s="303">
        <v>102730.6745798037</v>
      </c>
      <c r="D2427" s="304">
        <f t="shared" si="37"/>
        <v>124478.4554201963</v>
      </c>
      <c r="E2427" s="305">
        <v>45992</v>
      </c>
      <c r="F2427" s="302" t="s">
        <v>69</v>
      </c>
      <c r="G2427" s="302" t="s">
        <v>70</v>
      </c>
      <c r="H2427" s="302" t="s">
        <v>416</v>
      </c>
      <c r="I2427" s="302" t="s">
        <v>416</v>
      </c>
      <c r="J2427" s="302">
        <v>135300</v>
      </c>
      <c r="K2427" s="302" t="s">
        <v>441</v>
      </c>
      <c r="L2427" s="302">
        <v>9813041</v>
      </c>
      <c r="M2427" s="302" t="s">
        <v>2045</v>
      </c>
      <c r="N2427" s="305">
        <v>37456</v>
      </c>
      <c r="O2427" s="305">
        <v>37257</v>
      </c>
      <c r="P2427" s="302" t="s">
        <v>1985</v>
      </c>
    </row>
    <row r="2428" spans="1:16">
      <c r="A2428" s="303">
        <v>1</v>
      </c>
      <c r="B2428" s="303">
        <v>4746.7</v>
      </c>
      <c r="C2428" s="303">
        <v>2146.1800105829998</v>
      </c>
      <c r="D2428" s="304">
        <f t="shared" si="37"/>
        <v>2600.519989417</v>
      </c>
      <c r="E2428" s="305">
        <v>45992</v>
      </c>
      <c r="F2428" s="302" t="s">
        <v>69</v>
      </c>
      <c r="G2428" s="302" t="s">
        <v>70</v>
      </c>
      <c r="H2428" s="302" t="s">
        <v>416</v>
      </c>
      <c r="I2428" s="302" t="s">
        <v>416</v>
      </c>
      <c r="J2428" s="302">
        <v>135300</v>
      </c>
      <c r="K2428" s="302" t="s">
        <v>110</v>
      </c>
      <c r="L2428" s="302">
        <v>9814103</v>
      </c>
      <c r="M2428" s="302" t="s">
        <v>2047</v>
      </c>
      <c r="N2428" s="305">
        <v>37456</v>
      </c>
      <c r="O2428" s="305">
        <v>37257</v>
      </c>
      <c r="P2428" s="302" t="s">
        <v>1972</v>
      </c>
    </row>
    <row r="2429" spans="1:16">
      <c r="A2429" s="303">
        <v>1</v>
      </c>
      <c r="B2429" s="303">
        <v>30322.91</v>
      </c>
      <c r="C2429" s="303">
        <v>13710.2457085359</v>
      </c>
      <c r="D2429" s="304">
        <f t="shared" si="37"/>
        <v>16612.664291464098</v>
      </c>
      <c r="E2429" s="305">
        <v>45992</v>
      </c>
      <c r="F2429" s="302" t="s">
        <v>69</v>
      </c>
      <c r="G2429" s="302" t="s">
        <v>70</v>
      </c>
      <c r="H2429" s="302" t="s">
        <v>416</v>
      </c>
      <c r="I2429" s="302" t="s">
        <v>416</v>
      </c>
      <c r="J2429" s="302">
        <v>135300</v>
      </c>
      <c r="K2429" s="302" t="s">
        <v>442</v>
      </c>
      <c r="L2429" s="302">
        <v>12818062</v>
      </c>
      <c r="M2429" s="302" t="s">
        <v>2048</v>
      </c>
      <c r="N2429" s="305">
        <v>37321</v>
      </c>
      <c r="O2429" s="305">
        <v>37257</v>
      </c>
      <c r="P2429" s="302" t="s">
        <v>880</v>
      </c>
    </row>
    <row r="2430" spans="1:16">
      <c r="A2430" s="303">
        <v>1</v>
      </c>
      <c r="B2430" s="303">
        <v>4927303.37</v>
      </c>
      <c r="C2430" s="303">
        <v>142202.4187155033</v>
      </c>
      <c r="D2430" s="304">
        <f t="shared" si="37"/>
        <v>4785100.951284497</v>
      </c>
      <c r="E2430" s="305">
        <v>45992</v>
      </c>
      <c r="F2430" s="302" t="s">
        <v>69</v>
      </c>
      <c r="G2430" s="302" t="s">
        <v>70</v>
      </c>
      <c r="H2430" s="302" t="s">
        <v>416</v>
      </c>
      <c r="I2430" s="302" t="s">
        <v>416</v>
      </c>
      <c r="J2430" s="302">
        <v>135300</v>
      </c>
      <c r="K2430" s="302" t="s">
        <v>656</v>
      </c>
      <c r="L2430" s="302">
        <v>40866424</v>
      </c>
      <c r="M2430" s="302" t="s">
        <v>4305</v>
      </c>
      <c r="N2430" s="305">
        <v>45638</v>
      </c>
      <c r="O2430" s="305">
        <v>45627</v>
      </c>
      <c r="P2430" s="302" t="s">
        <v>3949</v>
      </c>
    </row>
    <row r="2431" spans="1:16">
      <c r="A2431" s="303">
        <v>1</v>
      </c>
      <c r="B2431" s="303">
        <v>8935.68</v>
      </c>
      <c r="C2431" s="303">
        <v>4040.1916693632002</v>
      </c>
      <c r="D2431" s="304">
        <f t="shared" si="37"/>
        <v>4895.4883306368001</v>
      </c>
      <c r="E2431" s="305">
        <v>45992</v>
      </c>
      <c r="F2431" s="302" t="s">
        <v>69</v>
      </c>
      <c r="G2431" s="302" t="s">
        <v>70</v>
      </c>
      <c r="H2431" s="302" t="s">
        <v>416</v>
      </c>
      <c r="I2431" s="302" t="s">
        <v>416</v>
      </c>
      <c r="J2431" s="302">
        <v>135300</v>
      </c>
      <c r="K2431" s="302" t="s">
        <v>443</v>
      </c>
      <c r="L2431" s="302">
        <v>9814133</v>
      </c>
      <c r="M2431" s="302" t="s">
        <v>2049</v>
      </c>
      <c r="N2431" s="305">
        <v>37456</v>
      </c>
      <c r="O2431" s="305">
        <v>37257</v>
      </c>
      <c r="P2431" s="302" t="s">
        <v>1972</v>
      </c>
    </row>
    <row r="2432" spans="1:16">
      <c r="A2432" s="303">
        <v>1</v>
      </c>
      <c r="B2432" s="303">
        <v>30886.22</v>
      </c>
      <c r="C2432" s="303">
        <v>13964.941531267801</v>
      </c>
      <c r="D2432" s="304">
        <f t="shared" si="37"/>
        <v>16921.278468732198</v>
      </c>
      <c r="E2432" s="305">
        <v>45992</v>
      </c>
      <c r="F2432" s="302" t="s">
        <v>69</v>
      </c>
      <c r="G2432" s="302" t="s">
        <v>70</v>
      </c>
      <c r="H2432" s="302" t="s">
        <v>416</v>
      </c>
      <c r="I2432" s="302" t="s">
        <v>416</v>
      </c>
      <c r="J2432" s="302">
        <v>135300</v>
      </c>
      <c r="K2432" s="302" t="s">
        <v>407</v>
      </c>
      <c r="L2432" s="302">
        <v>9810989</v>
      </c>
      <c r="M2432" s="302" t="s">
        <v>1959</v>
      </c>
      <c r="N2432" s="305">
        <v>37321</v>
      </c>
      <c r="O2432" s="305">
        <v>37257</v>
      </c>
      <c r="P2432" s="302" t="s">
        <v>1969</v>
      </c>
    </row>
    <row r="2433" spans="1:16">
      <c r="A2433" s="303">
        <v>0</v>
      </c>
      <c r="B2433" s="303">
        <v>0</v>
      </c>
      <c r="C2433" s="303">
        <v>0</v>
      </c>
      <c r="D2433" s="304">
        <f t="shared" si="37"/>
        <v>0</v>
      </c>
      <c r="E2433" s="305">
        <v>45992</v>
      </c>
      <c r="F2433" s="302" t="s">
        <v>69</v>
      </c>
      <c r="G2433" s="302" t="s">
        <v>70</v>
      </c>
      <c r="H2433" s="302" t="s">
        <v>416</v>
      </c>
      <c r="I2433" s="302" t="s">
        <v>416</v>
      </c>
      <c r="J2433" s="302">
        <v>135300</v>
      </c>
      <c r="K2433" s="302" t="s">
        <v>341</v>
      </c>
      <c r="L2433" s="302">
        <v>12818073</v>
      </c>
      <c r="M2433" s="302" t="s">
        <v>2050</v>
      </c>
      <c r="N2433" s="305">
        <v>37321</v>
      </c>
      <c r="O2433" s="305">
        <v>37316</v>
      </c>
      <c r="P2433" s="302" t="s">
        <v>880</v>
      </c>
    </row>
    <row r="2434" spans="1:16">
      <c r="A2434" s="303">
        <v>2</v>
      </c>
      <c r="B2434" s="303">
        <v>22035.99</v>
      </c>
      <c r="C2434" s="303">
        <v>9963.3853522251011</v>
      </c>
      <c r="D2434" s="304">
        <f t="shared" si="37"/>
        <v>12072.604647774901</v>
      </c>
      <c r="E2434" s="305">
        <v>45992</v>
      </c>
      <c r="F2434" s="302" t="s">
        <v>69</v>
      </c>
      <c r="G2434" s="302" t="s">
        <v>70</v>
      </c>
      <c r="H2434" s="302" t="s">
        <v>416</v>
      </c>
      <c r="I2434" s="302" t="s">
        <v>416</v>
      </c>
      <c r="J2434" s="302">
        <v>135300</v>
      </c>
      <c r="K2434" s="302" t="s">
        <v>415</v>
      </c>
      <c r="L2434" s="302">
        <v>9813020</v>
      </c>
      <c r="M2434" s="302" t="s">
        <v>1968</v>
      </c>
      <c r="N2434" s="305">
        <v>37456</v>
      </c>
      <c r="O2434" s="305">
        <v>37257</v>
      </c>
      <c r="P2434" s="302" t="s">
        <v>1985</v>
      </c>
    </row>
    <row r="2435" spans="1:16">
      <c r="A2435" s="303">
        <v>4</v>
      </c>
      <c r="B2435" s="303">
        <v>40357.25</v>
      </c>
      <c r="C2435" s="303">
        <v>24560.905777200001</v>
      </c>
      <c r="D2435" s="304">
        <f t="shared" ref="D2435:D2498" si="38">+B2435-C2435</f>
        <v>15796.344222799999</v>
      </c>
      <c r="E2435" s="305">
        <v>45992</v>
      </c>
      <c r="F2435" s="302" t="s">
        <v>69</v>
      </c>
      <c r="G2435" s="302" t="s">
        <v>70</v>
      </c>
      <c r="H2435" s="302" t="s">
        <v>416</v>
      </c>
      <c r="I2435" s="302" t="s">
        <v>416</v>
      </c>
      <c r="J2435" s="302">
        <v>135359</v>
      </c>
      <c r="K2435" s="302" t="s">
        <v>142</v>
      </c>
      <c r="L2435" s="302">
        <v>9813025</v>
      </c>
      <c r="M2435" s="302" t="s">
        <v>2051</v>
      </c>
      <c r="N2435" s="305">
        <v>37456</v>
      </c>
      <c r="O2435" s="305">
        <v>37257</v>
      </c>
      <c r="P2435" s="302" t="s">
        <v>1985</v>
      </c>
    </row>
    <row r="2436" spans="1:16">
      <c r="A2436" s="303">
        <v>1</v>
      </c>
      <c r="B2436" s="303">
        <v>371889</v>
      </c>
      <c r="C2436" s="303">
        <v>226326.8852208</v>
      </c>
      <c r="D2436" s="304">
        <f t="shared" si="38"/>
        <v>145562.1147792</v>
      </c>
      <c r="E2436" s="305">
        <v>45992</v>
      </c>
      <c r="F2436" s="302" t="s">
        <v>69</v>
      </c>
      <c r="G2436" s="302" t="s">
        <v>70</v>
      </c>
      <c r="H2436" s="302" t="s">
        <v>416</v>
      </c>
      <c r="I2436" s="302" t="s">
        <v>416</v>
      </c>
      <c r="J2436" s="302">
        <v>135359</v>
      </c>
      <c r="K2436" s="302" t="s">
        <v>419</v>
      </c>
      <c r="L2436" s="302">
        <v>9814444</v>
      </c>
      <c r="M2436" s="302" t="s">
        <v>2052</v>
      </c>
      <c r="N2436" s="305">
        <v>37321</v>
      </c>
      <c r="O2436" s="305">
        <v>37257</v>
      </c>
      <c r="P2436" s="302" t="s">
        <v>1969</v>
      </c>
    </row>
    <row r="2437" spans="1:16">
      <c r="A2437" s="303">
        <v>1</v>
      </c>
      <c r="B2437" s="303">
        <v>427570.03</v>
      </c>
      <c r="C2437" s="303">
        <v>260213.64736161602</v>
      </c>
      <c r="D2437" s="304">
        <f t="shared" si="38"/>
        <v>167356.38263838401</v>
      </c>
      <c r="E2437" s="305">
        <v>45992</v>
      </c>
      <c r="F2437" s="302" t="s">
        <v>69</v>
      </c>
      <c r="G2437" s="302" t="s">
        <v>70</v>
      </c>
      <c r="H2437" s="302" t="s">
        <v>416</v>
      </c>
      <c r="I2437" s="302" t="s">
        <v>416</v>
      </c>
      <c r="J2437" s="302">
        <v>135359</v>
      </c>
      <c r="K2437" s="302" t="s">
        <v>420</v>
      </c>
      <c r="L2437" s="302">
        <v>9814100</v>
      </c>
      <c r="M2437" s="302" t="s">
        <v>2053</v>
      </c>
      <c r="N2437" s="305">
        <v>37456</v>
      </c>
      <c r="O2437" s="305">
        <v>37257</v>
      </c>
      <c r="P2437" s="302" t="s">
        <v>1972</v>
      </c>
    </row>
    <row r="2438" spans="1:16">
      <c r="A2438" s="303">
        <v>46</v>
      </c>
      <c r="B2438" s="303">
        <v>316461.21000000002</v>
      </c>
      <c r="C2438" s="303">
        <v>192594.24170251199</v>
      </c>
      <c r="D2438" s="304">
        <f t="shared" si="38"/>
        <v>123866.96829748803</v>
      </c>
      <c r="E2438" s="305">
        <v>45992</v>
      </c>
      <c r="F2438" s="302" t="s">
        <v>69</v>
      </c>
      <c r="G2438" s="302" t="s">
        <v>70</v>
      </c>
      <c r="H2438" s="302" t="s">
        <v>416</v>
      </c>
      <c r="I2438" s="302" t="s">
        <v>416</v>
      </c>
      <c r="J2438" s="302">
        <v>135359</v>
      </c>
      <c r="K2438" s="302" t="s">
        <v>421</v>
      </c>
      <c r="L2438" s="302">
        <v>9813044</v>
      </c>
      <c r="M2438" s="302" t="s">
        <v>2054</v>
      </c>
      <c r="N2438" s="305">
        <v>37456</v>
      </c>
      <c r="O2438" s="305">
        <v>37257</v>
      </c>
      <c r="P2438" s="302" t="s">
        <v>1985</v>
      </c>
    </row>
    <row r="2439" spans="1:16">
      <c r="A2439" s="303">
        <v>1</v>
      </c>
      <c r="B2439" s="303">
        <v>117820.63</v>
      </c>
      <c r="C2439" s="303">
        <v>71704.127313935998</v>
      </c>
      <c r="D2439" s="304">
        <f t="shared" si="38"/>
        <v>46116.502686064006</v>
      </c>
      <c r="E2439" s="305">
        <v>45992</v>
      </c>
      <c r="F2439" s="302" t="s">
        <v>69</v>
      </c>
      <c r="G2439" s="302" t="s">
        <v>70</v>
      </c>
      <c r="H2439" s="302" t="s">
        <v>416</v>
      </c>
      <c r="I2439" s="302" t="s">
        <v>416</v>
      </c>
      <c r="J2439" s="302">
        <v>135359</v>
      </c>
      <c r="K2439" s="302" t="s">
        <v>151</v>
      </c>
      <c r="L2439" s="302">
        <v>9814081</v>
      </c>
      <c r="M2439" s="302" t="s">
        <v>2055</v>
      </c>
      <c r="N2439" s="305">
        <v>37456</v>
      </c>
      <c r="O2439" s="305">
        <v>37257</v>
      </c>
      <c r="P2439" s="302" t="s">
        <v>1972</v>
      </c>
    </row>
    <row r="2440" spans="1:16">
      <c r="A2440" s="303">
        <v>1</v>
      </c>
      <c r="B2440" s="303">
        <v>11769.42</v>
      </c>
      <c r="C2440" s="303">
        <v>7162.718363424</v>
      </c>
      <c r="D2440" s="304">
        <f t="shared" si="38"/>
        <v>4606.7016365760001</v>
      </c>
      <c r="E2440" s="305">
        <v>45992</v>
      </c>
      <c r="F2440" s="302" t="s">
        <v>69</v>
      </c>
      <c r="G2440" s="302" t="s">
        <v>70</v>
      </c>
      <c r="H2440" s="302" t="s">
        <v>416</v>
      </c>
      <c r="I2440" s="302" t="s">
        <v>416</v>
      </c>
      <c r="J2440" s="302">
        <v>135359</v>
      </c>
      <c r="K2440" s="302" t="s">
        <v>366</v>
      </c>
      <c r="L2440" s="302">
        <v>9814080</v>
      </c>
      <c r="M2440" s="302" t="s">
        <v>2056</v>
      </c>
      <c r="N2440" s="305">
        <v>37456</v>
      </c>
      <c r="O2440" s="305">
        <v>37257</v>
      </c>
      <c r="P2440" s="302" t="s">
        <v>1972</v>
      </c>
    </row>
    <row r="2441" spans="1:16">
      <c r="A2441" s="303">
        <v>11</v>
      </c>
      <c r="B2441" s="303">
        <v>299174.21000000002</v>
      </c>
      <c r="C2441" s="303">
        <v>182073.594776112</v>
      </c>
      <c r="D2441" s="304">
        <f t="shared" si="38"/>
        <v>117100.61522388802</v>
      </c>
      <c r="E2441" s="305">
        <v>45992</v>
      </c>
      <c r="F2441" s="302" t="s">
        <v>69</v>
      </c>
      <c r="G2441" s="302" t="s">
        <v>70</v>
      </c>
      <c r="H2441" s="302" t="s">
        <v>416</v>
      </c>
      <c r="I2441" s="302" t="s">
        <v>416</v>
      </c>
      <c r="J2441" s="302">
        <v>135359</v>
      </c>
      <c r="K2441" s="302" t="s">
        <v>375</v>
      </c>
      <c r="L2441" s="302">
        <v>9813022</v>
      </c>
      <c r="M2441" s="302" t="s">
        <v>2057</v>
      </c>
      <c r="N2441" s="305">
        <v>37456</v>
      </c>
      <c r="O2441" s="305">
        <v>37257</v>
      </c>
      <c r="P2441" s="302" t="s">
        <v>1985</v>
      </c>
    </row>
    <row r="2442" spans="1:16">
      <c r="A2442" s="303">
        <v>3</v>
      </c>
      <c r="B2442" s="303">
        <v>142358.78</v>
      </c>
      <c r="C2442" s="303">
        <v>86637.731315615994</v>
      </c>
      <c r="D2442" s="304">
        <f t="shared" si="38"/>
        <v>55721.048684384004</v>
      </c>
      <c r="E2442" s="305">
        <v>45992</v>
      </c>
      <c r="F2442" s="302" t="s">
        <v>69</v>
      </c>
      <c r="G2442" s="302" t="s">
        <v>70</v>
      </c>
      <c r="H2442" s="302" t="s">
        <v>416</v>
      </c>
      <c r="I2442" s="302" t="s">
        <v>416</v>
      </c>
      <c r="J2442" s="302">
        <v>135359</v>
      </c>
      <c r="K2442" s="302" t="s">
        <v>425</v>
      </c>
      <c r="L2442" s="302">
        <v>9813049</v>
      </c>
      <c r="M2442" s="302" t="s">
        <v>2058</v>
      </c>
      <c r="N2442" s="305">
        <v>37456</v>
      </c>
      <c r="O2442" s="305">
        <v>37257</v>
      </c>
      <c r="P2442" s="302" t="s">
        <v>1985</v>
      </c>
    </row>
    <row r="2443" spans="1:16">
      <c r="A2443" s="303">
        <v>14</v>
      </c>
      <c r="B2443" s="303">
        <v>96314.240000000005</v>
      </c>
      <c r="C2443" s="303">
        <v>58615.613641727999</v>
      </c>
      <c r="D2443" s="304">
        <f t="shared" si="38"/>
        <v>37698.626358272006</v>
      </c>
      <c r="E2443" s="305">
        <v>45992</v>
      </c>
      <c r="F2443" s="302" t="s">
        <v>69</v>
      </c>
      <c r="G2443" s="302" t="s">
        <v>70</v>
      </c>
      <c r="H2443" s="302" t="s">
        <v>416</v>
      </c>
      <c r="I2443" s="302" t="s">
        <v>416</v>
      </c>
      <c r="J2443" s="302">
        <v>135359</v>
      </c>
      <c r="K2443" s="302" t="s">
        <v>426</v>
      </c>
      <c r="L2443" s="302">
        <v>9813046</v>
      </c>
      <c r="M2443" s="302" t="s">
        <v>2059</v>
      </c>
      <c r="N2443" s="305">
        <v>37456</v>
      </c>
      <c r="O2443" s="305">
        <v>37257</v>
      </c>
      <c r="P2443" s="302" t="s">
        <v>1985</v>
      </c>
    </row>
    <row r="2444" spans="1:16">
      <c r="A2444" s="303">
        <v>2</v>
      </c>
      <c r="B2444" s="303">
        <v>463737.91000000003</v>
      </c>
      <c r="C2444" s="303">
        <v>282224.95618075202</v>
      </c>
      <c r="D2444" s="304">
        <f t="shared" si="38"/>
        <v>181512.95381924801</v>
      </c>
      <c r="E2444" s="305">
        <v>45992</v>
      </c>
      <c r="F2444" s="302" t="s">
        <v>69</v>
      </c>
      <c r="G2444" s="302" t="s">
        <v>70</v>
      </c>
      <c r="H2444" s="302" t="s">
        <v>416</v>
      </c>
      <c r="I2444" s="302" t="s">
        <v>416</v>
      </c>
      <c r="J2444" s="302">
        <v>135359</v>
      </c>
      <c r="K2444" s="302" t="s">
        <v>326</v>
      </c>
      <c r="L2444" s="302">
        <v>9813040</v>
      </c>
      <c r="M2444" s="302" t="s">
        <v>2060</v>
      </c>
      <c r="N2444" s="305">
        <v>37456</v>
      </c>
      <c r="O2444" s="305">
        <v>37257</v>
      </c>
      <c r="P2444" s="302" t="s">
        <v>1985</v>
      </c>
    </row>
    <row r="2445" spans="1:16">
      <c r="A2445" s="303">
        <v>1</v>
      </c>
      <c r="B2445" s="303">
        <v>86536.400000000009</v>
      </c>
      <c r="C2445" s="303">
        <v>52664.945374080002</v>
      </c>
      <c r="D2445" s="304">
        <f t="shared" si="38"/>
        <v>33871.454625920007</v>
      </c>
      <c r="E2445" s="305">
        <v>45992</v>
      </c>
      <c r="F2445" s="302" t="s">
        <v>69</v>
      </c>
      <c r="G2445" s="302" t="s">
        <v>70</v>
      </c>
      <c r="H2445" s="302" t="s">
        <v>416</v>
      </c>
      <c r="I2445" s="302" t="s">
        <v>416</v>
      </c>
      <c r="J2445" s="302">
        <v>135359</v>
      </c>
      <c r="K2445" s="302" t="s">
        <v>157</v>
      </c>
      <c r="L2445" s="302">
        <v>9814112</v>
      </c>
      <c r="M2445" s="302" t="s">
        <v>2061</v>
      </c>
      <c r="N2445" s="305">
        <v>37456</v>
      </c>
      <c r="O2445" s="305">
        <v>37257</v>
      </c>
      <c r="P2445" s="302" t="s">
        <v>1972</v>
      </c>
    </row>
    <row r="2446" spans="1:16">
      <c r="A2446" s="303">
        <v>2</v>
      </c>
      <c r="B2446" s="303">
        <v>42267.38</v>
      </c>
      <c r="C2446" s="303">
        <v>25723.386445536002</v>
      </c>
      <c r="D2446" s="304">
        <f t="shared" si="38"/>
        <v>16543.993554463996</v>
      </c>
      <c r="E2446" s="305">
        <v>45992</v>
      </c>
      <c r="F2446" s="302" t="s">
        <v>69</v>
      </c>
      <c r="G2446" s="302" t="s">
        <v>70</v>
      </c>
      <c r="H2446" s="302" t="s">
        <v>416</v>
      </c>
      <c r="I2446" s="302" t="s">
        <v>416</v>
      </c>
      <c r="J2446" s="302">
        <v>135359</v>
      </c>
      <c r="K2446" s="302" t="s">
        <v>427</v>
      </c>
      <c r="L2446" s="302">
        <v>9813038</v>
      </c>
      <c r="M2446" s="302" t="s">
        <v>2062</v>
      </c>
      <c r="N2446" s="305">
        <v>37456</v>
      </c>
      <c r="O2446" s="305">
        <v>37257</v>
      </c>
      <c r="P2446" s="302" t="s">
        <v>1985</v>
      </c>
    </row>
    <row r="2447" spans="1:16">
      <c r="A2447" s="303">
        <v>5</v>
      </c>
      <c r="B2447" s="303">
        <v>544688.34</v>
      </c>
      <c r="C2447" s="303">
        <v>331490.35171324806</v>
      </c>
      <c r="D2447" s="304">
        <f t="shared" si="38"/>
        <v>213197.9882867519</v>
      </c>
      <c r="E2447" s="305">
        <v>45992</v>
      </c>
      <c r="F2447" s="302" t="s">
        <v>69</v>
      </c>
      <c r="G2447" s="302" t="s">
        <v>70</v>
      </c>
      <c r="H2447" s="302" t="s">
        <v>416</v>
      </c>
      <c r="I2447" s="302" t="s">
        <v>416</v>
      </c>
      <c r="J2447" s="302">
        <v>135359</v>
      </c>
      <c r="K2447" s="302" t="s">
        <v>390</v>
      </c>
      <c r="L2447" s="302">
        <v>9813035</v>
      </c>
      <c r="M2447" s="302" t="s">
        <v>2063</v>
      </c>
      <c r="N2447" s="305">
        <v>37321</v>
      </c>
      <c r="O2447" s="305">
        <v>37257</v>
      </c>
      <c r="P2447" s="302" t="s">
        <v>1969</v>
      </c>
    </row>
    <row r="2448" spans="1:16">
      <c r="A2448" s="303">
        <v>1</v>
      </c>
      <c r="B2448" s="303">
        <v>32671.850000000002</v>
      </c>
      <c r="C2448" s="303">
        <v>19883.669710319999</v>
      </c>
      <c r="D2448" s="304">
        <f t="shared" si="38"/>
        <v>12788.180289680004</v>
      </c>
      <c r="E2448" s="305">
        <v>45992</v>
      </c>
      <c r="F2448" s="302" t="s">
        <v>69</v>
      </c>
      <c r="G2448" s="302" t="s">
        <v>70</v>
      </c>
      <c r="H2448" s="302" t="s">
        <v>416</v>
      </c>
      <c r="I2448" s="302" t="s">
        <v>416</v>
      </c>
      <c r="J2448" s="302">
        <v>135359</v>
      </c>
      <c r="K2448" s="302" t="s">
        <v>98</v>
      </c>
      <c r="L2448" s="302">
        <v>9814109</v>
      </c>
      <c r="M2448" s="302" t="s">
        <v>2064</v>
      </c>
      <c r="N2448" s="305">
        <v>37456</v>
      </c>
      <c r="O2448" s="305">
        <v>37257</v>
      </c>
      <c r="P2448" s="302" t="s">
        <v>1972</v>
      </c>
    </row>
    <row r="2449" spans="1:16">
      <c r="A2449" s="303">
        <v>1</v>
      </c>
      <c r="B2449" s="303">
        <v>117698.78</v>
      </c>
      <c r="C2449" s="303">
        <v>71629.970963615997</v>
      </c>
      <c r="D2449" s="304">
        <f t="shared" si="38"/>
        <v>46068.809036384002</v>
      </c>
      <c r="E2449" s="305">
        <v>45992</v>
      </c>
      <c r="F2449" s="302" t="s">
        <v>69</v>
      </c>
      <c r="G2449" s="302" t="s">
        <v>70</v>
      </c>
      <c r="H2449" s="302" t="s">
        <v>416</v>
      </c>
      <c r="I2449" s="302" t="s">
        <v>416</v>
      </c>
      <c r="J2449" s="302">
        <v>135359</v>
      </c>
      <c r="K2449" s="302" t="s">
        <v>436</v>
      </c>
      <c r="L2449" s="302">
        <v>9814098</v>
      </c>
      <c r="M2449" s="302" t="s">
        <v>2065</v>
      </c>
      <c r="N2449" s="305">
        <v>37456</v>
      </c>
      <c r="O2449" s="305">
        <v>37257</v>
      </c>
      <c r="P2449" s="302" t="s">
        <v>1972</v>
      </c>
    </row>
    <row r="2450" spans="1:16">
      <c r="A2450" s="303">
        <v>2</v>
      </c>
      <c r="B2450" s="303">
        <v>13759.050000000001</v>
      </c>
      <c r="C2450" s="303">
        <v>8373.58171416</v>
      </c>
      <c r="D2450" s="304">
        <f t="shared" si="38"/>
        <v>5385.468285840001</v>
      </c>
      <c r="E2450" s="305">
        <v>45992</v>
      </c>
      <c r="F2450" s="302" t="s">
        <v>69</v>
      </c>
      <c r="G2450" s="302" t="s">
        <v>70</v>
      </c>
      <c r="H2450" s="302" t="s">
        <v>416</v>
      </c>
      <c r="I2450" s="302" t="s">
        <v>416</v>
      </c>
      <c r="J2450" s="302">
        <v>135359</v>
      </c>
      <c r="K2450" s="302" t="s">
        <v>439</v>
      </c>
      <c r="L2450" s="302">
        <v>9813047</v>
      </c>
      <c r="M2450" s="302" t="s">
        <v>2066</v>
      </c>
      <c r="N2450" s="305">
        <v>37456</v>
      </c>
      <c r="O2450" s="305">
        <v>37257</v>
      </c>
      <c r="P2450" s="302" t="s">
        <v>1985</v>
      </c>
    </row>
    <row r="2451" spans="1:16">
      <c r="A2451" s="303">
        <v>12</v>
      </c>
      <c r="B2451" s="303">
        <v>82555.03</v>
      </c>
      <c r="C2451" s="303">
        <v>50241.934553616004</v>
      </c>
      <c r="D2451" s="304">
        <f t="shared" si="38"/>
        <v>32313.095446383995</v>
      </c>
      <c r="E2451" s="305">
        <v>45992</v>
      </c>
      <c r="F2451" s="302" t="s">
        <v>69</v>
      </c>
      <c r="G2451" s="302" t="s">
        <v>70</v>
      </c>
      <c r="H2451" s="302" t="s">
        <v>416</v>
      </c>
      <c r="I2451" s="302" t="s">
        <v>416</v>
      </c>
      <c r="J2451" s="302">
        <v>135359</v>
      </c>
      <c r="K2451" s="302" t="s">
        <v>440</v>
      </c>
      <c r="L2451" s="302">
        <v>9813017</v>
      </c>
      <c r="M2451" s="302" t="s">
        <v>2067</v>
      </c>
      <c r="N2451" s="305">
        <v>37456</v>
      </c>
      <c r="O2451" s="305">
        <v>37257</v>
      </c>
      <c r="P2451" s="302" t="s">
        <v>1985</v>
      </c>
    </row>
    <row r="2452" spans="1:16">
      <c r="A2452" s="303">
        <v>1</v>
      </c>
      <c r="B2452" s="303">
        <v>21444.87</v>
      </c>
      <c r="C2452" s="303">
        <v>13051.073387663999</v>
      </c>
      <c r="D2452" s="304">
        <f t="shared" si="38"/>
        <v>8393.7966123360002</v>
      </c>
      <c r="E2452" s="305">
        <v>45992</v>
      </c>
      <c r="F2452" s="302" t="s">
        <v>69</v>
      </c>
      <c r="G2452" s="302" t="s">
        <v>70</v>
      </c>
      <c r="H2452" s="302" t="s">
        <v>416</v>
      </c>
      <c r="I2452" s="302" t="s">
        <v>416</v>
      </c>
      <c r="J2452" s="302">
        <v>135359</v>
      </c>
      <c r="K2452" s="302" t="s">
        <v>92</v>
      </c>
      <c r="L2452" s="302">
        <v>9814107</v>
      </c>
      <c r="M2452" s="302" t="s">
        <v>2068</v>
      </c>
      <c r="N2452" s="305">
        <v>37456</v>
      </c>
      <c r="O2452" s="305">
        <v>37257</v>
      </c>
      <c r="P2452" s="302" t="s">
        <v>1972</v>
      </c>
    </row>
    <row r="2453" spans="1:16">
      <c r="A2453" s="303">
        <v>9</v>
      </c>
      <c r="B2453" s="303">
        <v>61916.25</v>
      </c>
      <c r="C2453" s="303">
        <v>37681.437222</v>
      </c>
      <c r="D2453" s="304">
        <f t="shared" si="38"/>
        <v>24234.812778</v>
      </c>
      <c r="E2453" s="305">
        <v>45992</v>
      </c>
      <c r="F2453" s="302" t="s">
        <v>69</v>
      </c>
      <c r="G2453" s="302" t="s">
        <v>70</v>
      </c>
      <c r="H2453" s="302" t="s">
        <v>416</v>
      </c>
      <c r="I2453" s="302" t="s">
        <v>416</v>
      </c>
      <c r="J2453" s="302">
        <v>135359</v>
      </c>
      <c r="K2453" s="302" t="s">
        <v>441</v>
      </c>
      <c r="L2453" s="302">
        <v>9813042</v>
      </c>
      <c r="M2453" s="302" t="s">
        <v>2069</v>
      </c>
      <c r="N2453" s="305">
        <v>37456</v>
      </c>
      <c r="O2453" s="305">
        <v>37257</v>
      </c>
      <c r="P2453" s="302" t="s">
        <v>1985</v>
      </c>
    </row>
    <row r="2454" spans="1:16">
      <c r="A2454" s="303">
        <v>9</v>
      </c>
      <c r="B2454" s="303">
        <v>533409.71</v>
      </c>
      <c r="C2454" s="303">
        <v>324626.32186171203</v>
      </c>
      <c r="D2454" s="304">
        <f t="shared" si="38"/>
        <v>208783.38813828793</v>
      </c>
      <c r="E2454" s="305">
        <v>45992</v>
      </c>
      <c r="F2454" s="302" t="s">
        <v>69</v>
      </c>
      <c r="G2454" s="302" t="s">
        <v>70</v>
      </c>
      <c r="H2454" s="302" t="s">
        <v>416</v>
      </c>
      <c r="I2454" s="302" t="s">
        <v>416</v>
      </c>
      <c r="J2454" s="302">
        <v>135359</v>
      </c>
      <c r="K2454" s="302" t="s">
        <v>110</v>
      </c>
      <c r="L2454" s="302">
        <v>9813015</v>
      </c>
      <c r="M2454" s="302" t="s">
        <v>2070</v>
      </c>
      <c r="N2454" s="305">
        <v>37456</v>
      </c>
      <c r="O2454" s="305">
        <v>37257</v>
      </c>
      <c r="P2454" s="302" t="s">
        <v>1985</v>
      </c>
    </row>
    <row r="2455" spans="1:16">
      <c r="A2455" s="303">
        <v>2</v>
      </c>
      <c r="B2455" s="303">
        <v>40201.040000000001</v>
      </c>
      <c r="C2455" s="303">
        <v>24465.838370688001</v>
      </c>
      <c r="D2455" s="304">
        <f t="shared" si="38"/>
        <v>15735.201629312</v>
      </c>
      <c r="E2455" s="305">
        <v>45992</v>
      </c>
      <c r="F2455" s="302" t="s">
        <v>69</v>
      </c>
      <c r="G2455" s="302" t="s">
        <v>70</v>
      </c>
      <c r="H2455" s="302" t="s">
        <v>416</v>
      </c>
      <c r="I2455" s="302" t="s">
        <v>416</v>
      </c>
      <c r="J2455" s="302">
        <v>135359</v>
      </c>
      <c r="K2455" s="302" t="s">
        <v>443</v>
      </c>
      <c r="L2455" s="302">
        <v>9813037</v>
      </c>
      <c r="M2455" s="302" t="s">
        <v>2071</v>
      </c>
      <c r="N2455" s="305">
        <v>37456</v>
      </c>
      <c r="O2455" s="305">
        <v>37257</v>
      </c>
      <c r="P2455" s="302" t="s">
        <v>1985</v>
      </c>
    </row>
    <row r="2456" spans="1:16">
      <c r="A2456" s="303">
        <v>0</v>
      </c>
      <c r="B2456" s="303">
        <v>0</v>
      </c>
      <c r="C2456" s="303">
        <v>0</v>
      </c>
      <c r="D2456" s="304">
        <f t="shared" si="38"/>
        <v>0</v>
      </c>
      <c r="E2456" s="305">
        <v>45992</v>
      </c>
      <c r="F2456" s="302" t="s">
        <v>69</v>
      </c>
      <c r="G2456" s="302" t="s">
        <v>70</v>
      </c>
      <c r="H2456" s="302" t="s">
        <v>416</v>
      </c>
      <c r="I2456" s="302" t="s">
        <v>416</v>
      </c>
      <c r="J2456" s="302">
        <v>135800</v>
      </c>
      <c r="K2456" s="302" t="s">
        <v>297</v>
      </c>
      <c r="L2456" s="302">
        <v>10932584</v>
      </c>
      <c r="M2456" s="302" t="s">
        <v>1706</v>
      </c>
      <c r="N2456" s="305">
        <v>40322</v>
      </c>
      <c r="O2456" s="305">
        <v>40544</v>
      </c>
      <c r="P2456" s="302" t="s">
        <v>1983</v>
      </c>
    </row>
    <row r="2457" spans="1:16">
      <c r="A2457" s="303">
        <v>1</v>
      </c>
      <c r="B2457" s="303">
        <v>2222</v>
      </c>
      <c r="C2457" s="303">
        <v>-140.51999104000001</v>
      </c>
      <c r="D2457" s="304">
        <f t="shared" si="38"/>
        <v>2362.5199910400001</v>
      </c>
      <c r="E2457" s="305">
        <v>45992</v>
      </c>
      <c r="F2457" s="302" t="s">
        <v>69</v>
      </c>
      <c r="G2457" s="302" t="s">
        <v>70</v>
      </c>
      <c r="H2457" s="302" t="s">
        <v>444</v>
      </c>
      <c r="I2457" s="302" t="s">
        <v>444</v>
      </c>
      <c r="J2457" s="302">
        <v>135001</v>
      </c>
      <c r="K2457" s="302" t="s">
        <v>130</v>
      </c>
      <c r="L2457" s="302">
        <v>9807798</v>
      </c>
      <c r="M2457" s="302" t="s">
        <v>1067</v>
      </c>
      <c r="N2457" s="305">
        <v>36739</v>
      </c>
      <c r="O2457" s="305">
        <v>36770</v>
      </c>
      <c r="P2457" s="302" t="s">
        <v>2073</v>
      </c>
    </row>
    <row r="2458" spans="1:16">
      <c r="A2458" s="303">
        <v>1</v>
      </c>
      <c r="B2458" s="303">
        <v>1755.8400000000001</v>
      </c>
      <c r="C2458" s="303">
        <v>-224.250002736</v>
      </c>
      <c r="D2458" s="304">
        <f t="shared" si="38"/>
        <v>1980.0900027360001</v>
      </c>
      <c r="E2458" s="305">
        <v>45992</v>
      </c>
      <c r="F2458" s="302" t="s">
        <v>69</v>
      </c>
      <c r="G2458" s="302" t="s">
        <v>70</v>
      </c>
      <c r="H2458" s="302" t="s">
        <v>444</v>
      </c>
      <c r="I2458" s="302" t="s">
        <v>444</v>
      </c>
      <c r="J2458" s="302">
        <v>135001</v>
      </c>
      <c r="K2458" s="302" t="s">
        <v>130</v>
      </c>
      <c r="L2458" s="302">
        <v>9868951</v>
      </c>
      <c r="M2458" s="302" t="s">
        <v>2072</v>
      </c>
      <c r="N2458" s="305">
        <v>27211</v>
      </c>
      <c r="O2458" s="305">
        <v>27211</v>
      </c>
      <c r="P2458" s="302" t="s">
        <v>1062</v>
      </c>
    </row>
    <row r="2459" spans="1:16">
      <c r="A2459" s="303">
        <v>3</v>
      </c>
      <c r="B2459" s="303">
        <v>381727.06</v>
      </c>
      <c r="C2459" s="303">
        <v>4103.3483105758005</v>
      </c>
      <c r="D2459" s="304">
        <f t="shared" si="38"/>
        <v>377623.71168942418</v>
      </c>
      <c r="E2459" s="305">
        <v>45992</v>
      </c>
      <c r="F2459" s="302" t="s">
        <v>69</v>
      </c>
      <c r="G2459" s="302" t="s">
        <v>70</v>
      </c>
      <c r="H2459" s="302" t="s">
        <v>444</v>
      </c>
      <c r="I2459" s="302" t="s">
        <v>444</v>
      </c>
      <c r="J2459" s="302">
        <v>135130</v>
      </c>
      <c r="K2459" s="302" t="s">
        <v>150</v>
      </c>
      <c r="L2459" s="302">
        <v>40389084</v>
      </c>
      <c r="M2459" s="302" t="s">
        <v>2098</v>
      </c>
      <c r="N2459" s="305">
        <v>41262</v>
      </c>
      <c r="O2459" s="305">
        <v>40909</v>
      </c>
      <c r="P2459" s="302" t="s">
        <v>2082</v>
      </c>
    </row>
    <row r="2460" spans="1:16">
      <c r="A2460" s="303">
        <v>0</v>
      </c>
      <c r="B2460" s="303">
        <v>0</v>
      </c>
      <c r="C2460" s="303">
        <v>0</v>
      </c>
      <c r="D2460" s="304">
        <f t="shared" si="38"/>
        <v>0</v>
      </c>
      <c r="E2460" s="305">
        <v>45992</v>
      </c>
      <c r="F2460" s="302" t="s">
        <v>69</v>
      </c>
      <c r="G2460" s="302" t="s">
        <v>70</v>
      </c>
      <c r="H2460" s="302" t="s">
        <v>444</v>
      </c>
      <c r="I2460" s="302" t="s">
        <v>444</v>
      </c>
      <c r="J2460" s="302">
        <v>135130</v>
      </c>
      <c r="K2460" s="302" t="s">
        <v>447</v>
      </c>
      <c r="L2460" s="302">
        <v>40388735</v>
      </c>
      <c r="M2460" s="302" t="s">
        <v>2099</v>
      </c>
      <c r="N2460" s="305">
        <v>43437</v>
      </c>
      <c r="O2460" s="305">
        <v>43101</v>
      </c>
      <c r="P2460" s="302" t="s">
        <v>2100</v>
      </c>
    </row>
    <row r="2461" spans="1:16">
      <c r="A2461" s="303">
        <v>3</v>
      </c>
      <c r="B2461" s="303">
        <v>239459.74</v>
      </c>
      <c r="C2461" s="303">
        <v>95.336106286199993</v>
      </c>
      <c r="D2461" s="304">
        <f t="shared" si="38"/>
        <v>239364.40389371378</v>
      </c>
      <c r="E2461" s="305">
        <v>45992</v>
      </c>
      <c r="F2461" s="302" t="s">
        <v>69</v>
      </c>
      <c r="G2461" s="302" t="s">
        <v>70</v>
      </c>
      <c r="H2461" s="302" t="s">
        <v>444</v>
      </c>
      <c r="I2461" s="302" t="s">
        <v>444</v>
      </c>
      <c r="J2461" s="302">
        <v>135130</v>
      </c>
      <c r="K2461" s="302" t="s">
        <v>84</v>
      </c>
      <c r="L2461" s="302">
        <v>42370669</v>
      </c>
      <c r="M2461" s="302" t="s">
        <v>4306</v>
      </c>
      <c r="N2461" s="305">
        <v>46020</v>
      </c>
      <c r="O2461" s="305">
        <v>45992</v>
      </c>
      <c r="P2461" s="302" t="s">
        <v>4307</v>
      </c>
    </row>
    <row r="2462" spans="1:16">
      <c r="A2462" s="303">
        <v>0</v>
      </c>
      <c r="B2462" s="303">
        <v>0</v>
      </c>
      <c r="C2462" s="303">
        <v>0</v>
      </c>
      <c r="D2462" s="304">
        <f t="shared" si="38"/>
        <v>0</v>
      </c>
      <c r="E2462" s="305">
        <v>45992</v>
      </c>
      <c r="F2462" s="302" t="s">
        <v>69</v>
      </c>
      <c r="G2462" s="302" t="s">
        <v>70</v>
      </c>
      <c r="H2462" s="302" t="s">
        <v>444</v>
      </c>
      <c r="I2462" s="302" t="s">
        <v>444</v>
      </c>
      <c r="J2462" s="302">
        <v>135130</v>
      </c>
      <c r="K2462" s="302" t="s">
        <v>430</v>
      </c>
      <c r="L2462" s="302">
        <v>40389899</v>
      </c>
      <c r="M2462" s="302" t="s">
        <v>1526</v>
      </c>
      <c r="N2462" s="305">
        <v>39156</v>
      </c>
      <c r="O2462" s="305">
        <v>39203</v>
      </c>
      <c r="P2462" s="302" t="s">
        <v>880</v>
      </c>
    </row>
    <row r="2463" spans="1:16">
      <c r="A2463" s="303">
        <v>0</v>
      </c>
      <c r="B2463" s="303">
        <v>0</v>
      </c>
      <c r="C2463" s="303">
        <v>0</v>
      </c>
      <c r="D2463" s="304">
        <f t="shared" si="38"/>
        <v>0</v>
      </c>
      <c r="E2463" s="305">
        <v>45992</v>
      </c>
      <c r="F2463" s="302" t="s">
        <v>69</v>
      </c>
      <c r="G2463" s="302" t="s">
        <v>70</v>
      </c>
      <c r="H2463" s="302" t="s">
        <v>444</v>
      </c>
      <c r="I2463" s="302" t="s">
        <v>444</v>
      </c>
      <c r="J2463" s="302">
        <v>135130</v>
      </c>
      <c r="K2463" s="302" t="s">
        <v>454</v>
      </c>
      <c r="L2463" s="302">
        <v>40389866</v>
      </c>
      <c r="M2463" s="302" t="s">
        <v>1527</v>
      </c>
      <c r="N2463" s="305">
        <v>39156</v>
      </c>
      <c r="O2463" s="305">
        <v>39203</v>
      </c>
      <c r="P2463" s="302" t="s">
        <v>880</v>
      </c>
    </row>
    <row r="2464" spans="1:16">
      <c r="A2464" s="303">
        <v>2</v>
      </c>
      <c r="B2464" s="303">
        <v>257979.48</v>
      </c>
      <c r="C2464" s="303">
        <v>308.12553132239998</v>
      </c>
      <c r="D2464" s="304">
        <f t="shared" si="38"/>
        <v>257671.3544686776</v>
      </c>
      <c r="E2464" s="305">
        <v>45992</v>
      </c>
      <c r="F2464" s="302" t="s">
        <v>69</v>
      </c>
      <c r="G2464" s="302" t="s">
        <v>70</v>
      </c>
      <c r="H2464" s="302" t="s">
        <v>444</v>
      </c>
      <c r="I2464" s="302" t="s">
        <v>444</v>
      </c>
      <c r="J2464" s="302">
        <v>135130</v>
      </c>
      <c r="K2464" s="302" t="s">
        <v>454</v>
      </c>
      <c r="L2464" s="302">
        <v>41106835</v>
      </c>
      <c r="M2464" s="302" t="s">
        <v>2414</v>
      </c>
      <c r="N2464" s="305">
        <v>45596</v>
      </c>
      <c r="O2464" s="305">
        <v>45658</v>
      </c>
      <c r="P2464" s="302" t="s">
        <v>4308</v>
      </c>
    </row>
    <row r="2465" spans="1:16">
      <c r="A2465" s="303">
        <v>0</v>
      </c>
      <c r="B2465" s="303">
        <v>0</v>
      </c>
      <c r="C2465" s="303">
        <v>0</v>
      </c>
      <c r="D2465" s="304">
        <f t="shared" si="38"/>
        <v>0</v>
      </c>
      <c r="E2465" s="305">
        <v>45992</v>
      </c>
      <c r="F2465" s="302" t="s">
        <v>69</v>
      </c>
      <c r="G2465" s="302" t="s">
        <v>70</v>
      </c>
      <c r="H2465" s="302" t="s">
        <v>444</v>
      </c>
      <c r="I2465" s="302" t="s">
        <v>444</v>
      </c>
      <c r="J2465" s="302">
        <v>135130</v>
      </c>
      <c r="K2465" s="302" t="s">
        <v>455</v>
      </c>
      <c r="L2465" s="302">
        <v>40389855</v>
      </c>
      <c r="M2465" s="302" t="s">
        <v>1528</v>
      </c>
      <c r="N2465" s="305">
        <v>39156</v>
      </c>
      <c r="O2465" s="305">
        <v>39203</v>
      </c>
      <c r="P2465" s="302" t="s">
        <v>880</v>
      </c>
    </row>
    <row r="2466" spans="1:16">
      <c r="A2466" s="303">
        <v>1</v>
      </c>
      <c r="B2466" s="303">
        <v>105439.36</v>
      </c>
      <c r="C2466" s="303">
        <v>209.88759001599999</v>
      </c>
      <c r="D2466" s="304">
        <f t="shared" si="38"/>
        <v>105229.472409984</v>
      </c>
      <c r="E2466" s="305">
        <v>45992</v>
      </c>
      <c r="F2466" s="302" t="s">
        <v>69</v>
      </c>
      <c r="G2466" s="302" t="s">
        <v>70</v>
      </c>
      <c r="H2466" s="302" t="s">
        <v>444</v>
      </c>
      <c r="I2466" s="302" t="s">
        <v>444</v>
      </c>
      <c r="J2466" s="302">
        <v>135130</v>
      </c>
      <c r="K2466" s="302" t="s">
        <v>230</v>
      </c>
      <c r="L2466" s="302">
        <v>40390715</v>
      </c>
      <c r="M2466" s="302" t="s">
        <v>1174</v>
      </c>
      <c r="N2466" s="305">
        <v>45237</v>
      </c>
      <c r="O2466" s="305">
        <v>44927</v>
      </c>
      <c r="P2466" s="302" t="s">
        <v>2122</v>
      </c>
    </row>
    <row r="2467" spans="1:16">
      <c r="A2467" s="303">
        <v>0</v>
      </c>
      <c r="B2467" s="303">
        <v>13488.73</v>
      </c>
      <c r="C2467" s="303">
        <v>402.76767764609997</v>
      </c>
      <c r="D2467" s="304">
        <f t="shared" si="38"/>
        <v>13085.9623223539</v>
      </c>
      <c r="E2467" s="305">
        <v>45992</v>
      </c>
      <c r="F2467" s="302" t="s">
        <v>69</v>
      </c>
      <c r="G2467" s="302" t="s">
        <v>70</v>
      </c>
      <c r="H2467" s="302" t="s">
        <v>444</v>
      </c>
      <c r="I2467" s="302" t="s">
        <v>444</v>
      </c>
      <c r="J2467" s="302">
        <v>135130</v>
      </c>
      <c r="K2467" s="302" t="s">
        <v>230</v>
      </c>
      <c r="L2467" s="302">
        <v>40388404</v>
      </c>
      <c r="M2467" s="302" t="s">
        <v>2160</v>
      </c>
      <c r="N2467" s="305">
        <v>32325</v>
      </c>
      <c r="O2467" s="305">
        <v>32325</v>
      </c>
      <c r="P2467" s="302" t="s">
        <v>880</v>
      </c>
    </row>
    <row r="2468" spans="1:16">
      <c r="A2468" s="303">
        <v>1</v>
      </c>
      <c r="B2468" s="303">
        <v>43338.46</v>
      </c>
      <c r="C2468" s="303">
        <v>1328.5803626831998</v>
      </c>
      <c r="D2468" s="304">
        <f t="shared" si="38"/>
        <v>42009.879637316801</v>
      </c>
      <c r="E2468" s="305">
        <v>45992</v>
      </c>
      <c r="F2468" s="302" t="s">
        <v>69</v>
      </c>
      <c r="G2468" s="302" t="s">
        <v>70</v>
      </c>
      <c r="H2468" s="302" t="s">
        <v>444</v>
      </c>
      <c r="I2468" s="302" t="s">
        <v>444</v>
      </c>
      <c r="J2468" s="302">
        <v>135130</v>
      </c>
      <c r="K2468" s="302" t="s">
        <v>230</v>
      </c>
      <c r="L2468" s="302">
        <v>40388382</v>
      </c>
      <c r="M2468" s="302" t="s">
        <v>2160</v>
      </c>
      <c r="N2468" s="305">
        <v>31959</v>
      </c>
      <c r="O2468" s="305">
        <v>31959</v>
      </c>
      <c r="P2468" s="302" t="s">
        <v>880</v>
      </c>
    </row>
    <row r="2469" spans="1:16">
      <c r="A2469" s="303">
        <v>0</v>
      </c>
      <c r="B2469" s="303">
        <v>0</v>
      </c>
      <c r="C2469" s="303">
        <v>0</v>
      </c>
      <c r="D2469" s="304">
        <f t="shared" si="38"/>
        <v>0</v>
      </c>
      <c r="E2469" s="305">
        <v>45992</v>
      </c>
      <c r="F2469" s="302" t="s">
        <v>69</v>
      </c>
      <c r="G2469" s="302" t="s">
        <v>70</v>
      </c>
      <c r="H2469" s="302" t="s">
        <v>444</v>
      </c>
      <c r="I2469" s="302" t="s">
        <v>444</v>
      </c>
      <c r="J2469" s="302">
        <v>135130</v>
      </c>
      <c r="K2469" s="302" t="s">
        <v>161</v>
      </c>
      <c r="L2469" s="302">
        <v>40389239</v>
      </c>
      <c r="M2469" s="302" t="s">
        <v>1602</v>
      </c>
      <c r="N2469" s="305">
        <v>41456</v>
      </c>
      <c r="O2469" s="305">
        <v>41275</v>
      </c>
      <c r="P2469" s="302" t="s">
        <v>1592</v>
      </c>
    </row>
    <row r="2470" spans="1:16">
      <c r="A2470" s="303">
        <v>1</v>
      </c>
      <c r="B2470" s="303">
        <v>15005.85</v>
      </c>
      <c r="C2470" s="303">
        <v>17.922687123000003</v>
      </c>
      <c r="D2470" s="304">
        <f t="shared" si="38"/>
        <v>14987.927312877</v>
      </c>
      <c r="E2470" s="305">
        <v>45992</v>
      </c>
      <c r="F2470" s="302" t="s">
        <v>69</v>
      </c>
      <c r="G2470" s="302" t="s">
        <v>70</v>
      </c>
      <c r="H2470" s="302" t="s">
        <v>444</v>
      </c>
      <c r="I2470" s="302" t="s">
        <v>444</v>
      </c>
      <c r="J2470" s="302">
        <v>135130</v>
      </c>
      <c r="K2470" s="302" t="s">
        <v>161</v>
      </c>
      <c r="L2470" s="302">
        <v>41349057</v>
      </c>
      <c r="M2470" s="302" t="s">
        <v>1602</v>
      </c>
      <c r="N2470" s="305">
        <v>45656</v>
      </c>
      <c r="O2470" s="305">
        <v>45292</v>
      </c>
      <c r="P2470" s="302" t="s">
        <v>4298</v>
      </c>
    </row>
    <row r="2471" spans="1:16">
      <c r="A2471" s="303">
        <v>2</v>
      </c>
      <c r="B2471" s="303">
        <v>12128.44</v>
      </c>
      <c r="C2471" s="303">
        <v>24.142872664000002</v>
      </c>
      <c r="D2471" s="304">
        <f t="shared" si="38"/>
        <v>12104.297127336</v>
      </c>
      <c r="E2471" s="305">
        <v>45992</v>
      </c>
      <c r="F2471" s="302" t="s">
        <v>69</v>
      </c>
      <c r="G2471" s="302" t="s">
        <v>70</v>
      </c>
      <c r="H2471" s="302" t="s">
        <v>444</v>
      </c>
      <c r="I2471" s="302" t="s">
        <v>444</v>
      </c>
      <c r="J2471" s="302">
        <v>135130</v>
      </c>
      <c r="K2471" s="302" t="s">
        <v>231</v>
      </c>
      <c r="L2471" s="302">
        <v>40390704</v>
      </c>
      <c r="M2471" s="302" t="s">
        <v>1175</v>
      </c>
      <c r="N2471" s="305">
        <v>45237</v>
      </c>
      <c r="O2471" s="305">
        <v>44927</v>
      </c>
      <c r="P2471" s="302" t="s">
        <v>2122</v>
      </c>
    </row>
    <row r="2472" spans="1:16">
      <c r="A2472" s="303">
        <v>0</v>
      </c>
      <c r="B2472" s="303">
        <v>0</v>
      </c>
      <c r="C2472" s="303">
        <v>0</v>
      </c>
      <c r="D2472" s="304">
        <f t="shared" si="38"/>
        <v>0</v>
      </c>
      <c r="E2472" s="305">
        <v>45992</v>
      </c>
      <c r="F2472" s="302" t="s">
        <v>69</v>
      </c>
      <c r="G2472" s="302" t="s">
        <v>70</v>
      </c>
      <c r="H2472" s="302" t="s">
        <v>444</v>
      </c>
      <c r="I2472" s="302" t="s">
        <v>444</v>
      </c>
      <c r="J2472" s="302">
        <v>135200</v>
      </c>
      <c r="K2472" s="302" t="s">
        <v>354</v>
      </c>
      <c r="L2472" s="302">
        <v>9973818</v>
      </c>
      <c r="M2472" s="302" t="s">
        <v>2076</v>
      </c>
      <c r="N2472" s="305">
        <v>27211</v>
      </c>
      <c r="O2472" s="305">
        <v>27211</v>
      </c>
      <c r="P2472" s="302" t="s">
        <v>1062</v>
      </c>
    </row>
    <row r="2473" spans="1:16">
      <c r="A2473" s="303">
        <v>1</v>
      </c>
      <c r="B2473" s="303">
        <v>18108.27</v>
      </c>
      <c r="C2473" s="303">
        <v>14829.1696003419</v>
      </c>
      <c r="D2473" s="304">
        <f t="shared" si="38"/>
        <v>3279.1003996581003</v>
      </c>
      <c r="E2473" s="305">
        <v>45992</v>
      </c>
      <c r="F2473" s="302" t="s">
        <v>69</v>
      </c>
      <c r="G2473" s="302" t="s">
        <v>70</v>
      </c>
      <c r="H2473" s="302" t="s">
        <v>444</v>
      </c>
      <c r="I2473" s="302" t="s">
        <v>444</v>
      </c>
      <c r="J2473" s="302">
        <v>135200</v>
      </c>
      <c r="K2473" s="302" t="s">
        <v>354</v>
      </c>
      <c r="L2473" s="302">
        <v>9973822</v>
      </c>
      <c r="M2473" s="302" t="s">
        <v>2079</v>
      </c>
      <c r="N2473" s="305">
        <v>27211</v>
      </c>
      <c r="O2473" s="305">
        <v>27211</v>
      </c>
      <c r="P2473" s="302" t="s">
        <v>1062</v>
      </c>
    </row>
    <row r="2474" spans="1:16">
      <c r="A2474" s="303">
        <v>1</v>
      </c>
      <c r="B2474" s="303">
        <v>424.75</v>
      </c>
      <c r="C2474" s="303">
        <v>347.8349830075</v>
      </c>
      <c r="D2474" s="304">
        <f t="shared" si="38"/>
        <v>76.9150169925</v>
      </c>
      <c r="E2474" s="305">
        <v>45992</v>
      </c>
      <c r="F2474" s="302" t="s">
        <v>69</v>
      </c>
      <c r="G2474" s="302" t="s">
        <v>70</v>
      </c>
      <c r="H2474" s="302" t="s">
        <v>444</v>
      </c>
      <c r="I2474" s="302" t="s">
        <v>444</v>
      </c>
      <c r="J2474" s="302">
        <v>135200</v>
      </c>
      <c r="K2474" s="302" t="s">
        <v>354</v>
      </c>
      <c r="L2474" s="302">
        <v>9973823</v>
      </c>
      <c r="M2474" s="302" t="s">
        <v>2074</v>
      </c>
      <c r="N2474" s="305">
        <v>27211</v>
      </c>
      <c r="O2474" s="305">
        <v>27211</v>
      </c>
      <c r="P2474" s="302" t="s">
        <v>1062</v>
      </c>
    </row>
    <row r="2475" spans="1:16">
      <c r="A2475" s="303">
        <v>1</v>
      </c>
      <c r="B2475" s="303">
        <v>1208.96</v>
      </c>
      <c r="C2475" s="303">
        <v>990.03786005120003</v>
      </c>
      <c r="D2475" s="304">
        <f t="shared" si="38"/>
        <v>218.92213994880001</v>
      </c>
      <c r="E2475" s="305">
        <v>45992</v>
      </c>
      <c r="F2475" s="302" t="s">
        <v>69</v>
      </c>
      <c r="G2475" s="302" t="s">
        <v>70</v>
      </c>
      <c r="H2475" s="302" t="s">
        <v>444</v>
      </c>
      <c r="I2475" s="302" t="s">
        <v>444</v>
      </c>
      <c r="J2475" s="302">
        <v>135200</v>
      </c>
      <c r="K2475" s="302" t="s">
        <v>354</v>
      </c>
      <c r="L2475" s="302">
        <v>9973820</v>
      </c>
      <c r="M2475" s="302" t="s">
        <v>2077</v>
      </c>
      <c r="N2475" s="305">
        <v>27211</v>
      </c>
      <c r="O2475" s="305">
        <v>27211</v>
      </c>
      <c r="P2475" s="302" t="s">
        <v>1062</v>
      </c>
    </row>
    <row r="2476" spans="1:16">
      <c r="A2476" s="303">
        <v>2</v>
      </c>
      <c r="B2476" s="303">
        <v>25322.600000000002</v>
      </c>
      <c r="C2476" s="303">
        <v>20737.106864522004</v>
      </c>
      <c r="D2476" s="304">
        <f t="shared" si="38"/>
        <v>4585.4931354779983</v>
      </c>
      <c r="E2476" s="305">
        <v>45992</v>
      </c>
      <c r="F2476" s="302" t="s">
        <v>69</v>
      </c>
      <c r="G2476" s="302" t="s">
        <v>70</v>
      </c>
      <c r="H2476" s="302" t="s">
        <v>444</v>
      </c>
      <c r="I2476" s="302" t="s">
        <v>444</v>
      </c>
      <c r="J2476" s="302">
        <v>135200</v>
      </c>
      <c r="K2476" s="302" t="s">
        <v>354</v>
      </c>
      <c r="L2476" s="302">
        <v>9973819</v>
      </c>
      <c r="M2476" s="302" t="s">
        <v>2078</v>
      </c>
      <c r="N2476" s="305">
        <v>27211</v>
      </c>
      <c r="O2476" s="305">
        <v>27211</v>
      </c>
      <c r="P2476" s="302" t="s">
        <v>1062</v>
      </c>
    </row>
    <row r="2477" spans="1:16">
      <c r="A2477" s="303">
        <v>1</v>
      </c>
      <c r="B2477" s="303">
        <v>554.93000000000006</v>
      </c>
      <c r="C2477" s="303">
        <v>454.44159416209999</v>
      </c>
      <c r="D2477" s="304">
        <f t="shared" si="38"/>
        <v>100.48840583790007</v>
      </c>
      <c r="E2477" s="305">
        <v>45992</v>
      </c>
      <c r="F2477" s="302" t="s">
        <v>69</v>
      </c>
      <c r="G2477" s="302" t="s">
        <v>70</v>
      </c>
      <c r="H2477" s="302" t="s">
        <v>444</v>
      </c>
      <c r="I2477" s="302" t="s">
        <v>444</v>
      </c>
      <c r="J2477" s="302">
        <v>135200</v>
      </c>
      <c r="K2477" s="302" t="s">
        <v>354</v>
      </c>
      <c r="L2477" s="302">
        <v>9973821</v>
      </c>
      <c r="M2477" s="302" t="s">
        <v>2075</v>
      </c>
      <c r="N2477" s="305">
        <v>27211</v>
      </c>
      <c r="O2477" s="305">
        <v>27211</v>
      </c>
      <c r="P2477" s="302" t="s">
        <v>1062</v>
      </c>
    </row>
    <row r="2478" spans="1:16">
      <c r="A2478" s="303">
        <v>2000</v>
      </c>
      <c r="B2478" s="303">
        <v>1538</v>
      </c>
      <c r="C2478" s="303">
        <v>1259.49429986</v>
      </c>
      <c r="D2478" s="304">
        <f t="shared" si="38"/>
        <v>278.50570014000004</v>
      </c>
      <c r="E2478" s="305">
        <v>45992</v>
      </c>
      <c r="F2478" s="302" t="s">
        <v>69</v>
      </c>
      <c r="G2478" s="302" t="s">
        <v>70</v>
      </c>
      <c r="H2478" s="302" t="s">
        <v>444</v>
      </c>
      <c r="I2478" s="302" t="s">
        <v>444</v>
      </c>
      <c r="J2478" s="302">
        <v>135200</v>
      </c>
      <c r="K2478" s="302" t="s">
        <v>154</v>
      </c>
      <c r="L2478" s="302">
        <v>9973817</v>
      </c>
      <c r="M2478" s="302" t="s">
        <v>1509</v>
      </c>
      <c r="N2478" s="305">
        <v>27211</v>
      </c>
      <c r="O2478" s="305">
        <v>27211</v>
      </c>
      <c r="P2478" s="302" t="s">
        <v>1062</v>
      </c>
    </row>
    <row r="2479" spans="1:16">
      <c r="A2479" s="303">
        <v>1</v>
      </c>
      <c r="B2479" s="303">
        <v>2881.71</v>
      </c>
      <c r="C2479" s="303">
        <v>893.54729448269995</v>
      </c>
      <c r="D2479" s="304">
        <f t="shared" si="38"/>
        <v>1988.1627055173001</v>
      </c>
      <c r="E2479" s="305">
        <v>45992</v>
      </c>
      <c r="F2479" s="302" t="s">
        <v>69</v>
      </c>
      <c r="G2479" s="302" t="s">
        <v>70</v>
      </c>
      <c r="H2479" s="302" t="s">
        <v>444</v>
      </c>
      <c r="I2479" s="302" t="s">
        <v>444</v>
      </c>
      <c r="J2479" s="302">
        <v>135200</v>
      </c>
      <c r="K2479" s="302" t="s">
        <v>154</v>
      </c>
      <c r="L2479" s="302">
        <v>29709771</v>
      </c>
      <c r="M2479" s="302" t="s">
        <v>2080</v>
      </c>
      <c r="N2479" s="305">
        <v>39005</v>
      </c>
      <c r="O2479" s="305">
        <v>38718</v>
      </c>
      <c r="P2479" s="302" t="s">
        <v>2081</v>
      </c>
    </row>
    <row r="2480" spans="1:16">
      <c r="A2480" s="303">
        <v>1</v>
      </c>
      <c r="B2480" s="303">
        <v>39527.43</v>
      </c>
      <c r="C2480" s="303">
        <v>8485.2569511708007</v>
      </c>
      <c r="D2480" s="304">
        <f t="shared" si="38"/>
        <v>31042.173048829201</v>
      </c>
      <c r="E2480" s="305">
        <v>45992</v>
      </c>
      <c r="F2480" s="302" t="s">
        <v>69</v>
      </c>
      <c r="G2480" s="302" t="s">
        <v>70</v>
      </c>
      <c r="H2480" s="302" t="s">
        <v>444</v>
      </c>
      <c r="I2480" s="302" t="s">
        <v>444</v>
      </c>
      <c r="J2480" s="302">
        <v>135200</v>
      </c>
      <c r="K2480" s="302" t="s">
        <v>154</v>
      </c>
      <c r="L2480" s="302">
        <v>11845676</v>
      </c>
      <c r="M2480" s="302" t="s">
        <v>1509</v>
      </c>
      <c r="N2480" s="305">
        <v>41262</v>
      </c>
      <c r="O2480" s="305">
        <v>41244</v>
      </c>
      <c r="P2480" s="302" t="s">
        <v>2082</v>
      </c>
    </row>
    <row r="2481" spans="1:16">
      <c r="A2481" s="303">
        <v>1</v>
      </c>
      <c r="B2481" s="303">
        <v>16332.75</v>
      </c>
      <c r="C2481" s="303">
        <v>1947.8400084675002</v>
      </c>
      <c r="D2481" s="304">
        <f t="shared" si="38"/>
        <v>14384.9099915325</v>
      </c>
      <c r="E2481" s="305">
        <v>45992</v>
      </c>
      <c r="F2481" s="302" t="s">
        <v>69</v>
      </c>
      <c r="G2481" s="302" t="s">
        <v>70</v>
      </c>
      <c r="H2481" s="302" t="s">
        <v>444</v>
      </c>
      <c r="I2481" s="302" t="s">
        <v>444</v>
      </c>
      <c r="J2481" s="302">
        <v>135200</v>
      </c>
      <c r="K2481" s="302" t="s">
        <v>466</v>
      </c>
      <c r="L2481" s="302">
        <v>27510549</v>
      </c>
      <c r="M2481" s="302" t="s">
        <v>2083</v>
      </c>
      <c r="N2481" s="305">
        <v>43318</v>
      </c>
      <c r="O2481" s="305">
        <v>43313</v>
      </c>
      <c r="P2481" s="302" t="s">
        <v>2084</v>
      </c>
    </row>
    <row r="2482" spans="1:16">
      <c r="A2482" s="303">
        <v>0</v>
      </c>
      <c r="B2482" s="303">
        <v>5213.79</v>
      </c>
      <c r="C2482" s="303">
        <v>538.88930516339997</v>
      </c>
      <c r="D2482" s="304">
        <f t="shared" si="38"/>
        <v>4674.9006948366005</v>
      </c>
      <c r="E2482" s="305">
        <v>45992</v>
      </c>
      <c r="F2482" s="302" t="s">
        <v>69</v>
      </c>
      <c r="G2482" s="302" t="s">
        <v>70</v>
      </c>
      <c r="H2482" s="302" t="s">
        <v>444</v>
      </c>
      <c r="I2482" s="302" t="s">
        <v>444</v>
      </c>
      <c r="J2482" s="302">
        <v>135200</v>
      </c>
      <c r="K2482" s="302" t="s">
        <v>162</v>
      </c>
      <c r="L2482" s="302">
        <v>33375786</v>
      </c>
      <c r="M2482" s="302" t="s">
        <v>1417</v>
      </c>
      <c r="N2482" s="305">
        <v>43815</v>
      </c>
      <c r="O2482" s="305">
        <v>43800</v>
      </c>
      <c r="P2482" s="302" t="s">
        <v>2085</v>
      </c>
    </row>
    <row r="2483" spans="1:16">
      <c r="A2483" s="303">
        <v>1</v>
      </c>
      <c r="B2483" s="303">
        <v>12623.220000000001</v>
      </c>
      <c r="C2483" s="303">
        <v>10337.369074043401</v>
      </c>
      <c r="D2483" s="304">
        <f t="shared" si="38"/>
        <v>2285.8509259565999</v>
      </c>
      <c r="E2483" s="305">
        <v>45992</v>
      </c>
      <c r="F2483" s="302" t="s">
        <v>69</v>
      </c>
      <c r="G2483" s="302" t="s">
        <v>70</v>
      </c>
      <c r="H2483" s="302" t="s">
        <v>444</v>
      </c>
      <c r="I2483" s="302" t="s">
        <v>444</v>
      </c>
      <c r="J2483" s="302">
        <v>135200</v>
      </c>
      <c r="K2483" s="302" t="s">
        <v>163</v>
      </c>
      <c r="L2483" s="302">
        <v>9973816</v>
      </c>
      <c r="M2483" s="302" t="s">
        <v>1978</v>
      </c>
      <c r="N2483" s="305">
        <v>27211</v>
      </c>
      <c r="O2483" s="305">
        <v>27211</v>
      </c>
      <c r="P2483" s="302" t="s">
        <v>1062</v>
      </c>
    </row>
    <row r="2484" spans="1:16">
      <c r="A2484" s="303">
        <v>1</v>
      </c>
      <c r="B2484" s="303">
        <v>10789.17</v>
      </c>
      <c r="C2484" s="303">
        <v>8835.4344052149008</v>
      </c>
      <c r="D2484" s="304">
        <f t="shared" si="38"/>
        <v>1953.7355947850992</v>
      </c>
      <c r="E2484" s="305">
        <v>45992</v>
      </c>
      <c r="F2484" s="302" t="s">
        <v>69</v>
      </c>
      <c r="G2484" s="302" t="s">
        <v>70</v>
      </c>
      <c r="H2484" s="302" t="s">
        <v>444</v>
      </c>
      <c r="I2484" s="302" t="s">
        <v>444</v>
      </c>
      <c r="J2484" s="302">
        <v>135200</v>
      </c>
      <c r="K2484" s="302" t="s">
        <v>413</v>
      </c>
      <c r="L2484" s="302">
        <v>9701169</v>
      </c>
      <c r="M2484" s="302" t="s">
        <v>1828</v>
      </c>
      <c r="N2484" s="305">
        <v>27211</v>
      </c>
      <c r="O2484" s="305">
        <v>27211</v>
      </c>
      <c r="P2484" s="302" t="s">
        <v>1062</v>
      </c>
    </row>
    <row r="2485" spans="1:16">
      <c r="A2485" s="303">
        <v>6</v>
      </c>
      <c r="B2485" s="303">
        <v>466.52</v>
      </c>
      <c r="C2485" s="303">
        <v>382.04114484440004</v>
      </c>
      <c r="D2485" s="304">
        <f t="shared" si="38"/>
        <v>84.478855155599945</v>
      </c>
      <c r="E2485" s="305">
        <v>45992</v>
      </c>
      <c r="F2485" s="302" t="s">
        <v>69</v>
      </c>
      <c r="G2485" s="302" t="s">
        <v>70</v>
      </c>
      <c r="H2485" s="302" t="s">
        <v>444</v>
      </c>
      <c r="I2485" s="302" t="s">
        <v>444</v>
      </c>
      <c r="J2485" s="302">
        <v>135200</v>
      </c>
      <c r="K2485" s="302" t="s">
        <v>167</v>
      </c>
      <c r="L2485" s="302">
        <v>9973815</v>
      </c>
      <c r="M2485" s="302" t="s">
        <v>2086</v>
      </c>
      <c r="N2485" s="305">
        <v>27211</v>
      </c>
      <c r="O2485" s="305">
        <v>27211</v>
      </c>
      <c r="P2485" s="302" t="s">
        <v>1062</v>
      </c>
    </row>
    <row r="2486" spans="1:16">
      <c r="A2486" s="303">
        <v>3</v>
      </c>
      <c r="B2486" s="303">
        <v>40469.89</v>
      </c>
      <c r="C2486" s="303">
        <v>19855.402993021802</v>
      </c>
      <c r="D2486" s="304">
        <f t="shared" si="38"/>
        <v>20614.487006978197</v>
      </c>
      <c r="E2486" s="305">
        <v>45992</v>
      </c>
      <c r="F2486" s="302" t="s">
        <v>69</v>
      </c>
      <c r="G2486" s="302" t="s">
        <v>70</v>
      </c>
      <c r="H2486" s="302" t="s">
        <v>444</v>
      </c>
      <c r="I2486" s="302" t="s">
        <v>444</v>
      </c>
      <c r="J2486" s="302">
        <v>135300</v>
      </c>
      <c r="K2486" s="302" t="s">
        <v>418</v>
      </c>
      <c r="L2486" s="302">
        <v>9807805</v>
      </c>
      <c r="M2486" s="302" t="s">
        <v>1984</v>
      </c>
      <c r="N2486" s="305">
        <v>36739</v>
      </c>
      <c r="O2486" s="305">
        <v>36892</v>
      </c>
      <c r="P2486" s="302" t="s">
        <v>2073</v>
      </c>
    </row>
    <row r="2487" spans="1:16">
      <c r="A2487" s="303">
        <v>5</v>
      </c>
      <c r="B2487" s="303">
        <v>-56535.67</v>
      </c>
      <c r="C2487" s="303">
        <v>-27737.622003185399</v>
      </c>
      <c r="D2487" s="304">
        <f t="shared" si="38"/>
        <v>-28798.047996814599</v>
      </c>
      <c r="E2487" s="305">
        <v>45992</v>
      </c>
      <c r="F2487" s="302" t="s">
        <v>69</v>
      </c>
      <c r="G2487" s="302" t="s">
        <v>70</v>
      </c>
      <c r="H2487" s="302" t="s">
        <v>444</v>
      </c>
      <c r="I2487" s="302" t="s">
        <v>444</v>
      </c>
      <c r="J2487" s="302">
        <v>135300</v>
      </c>
      <c r="K2487" s="302" t="s">
        <v>418</v>
      </c>
      <c r="L2487" s="302">
        <v>9809973</v>
      </c>
      <c r="M2487" s="302" t="s">
        <v>1984</v>
      </c>
      <c r="N2487" s="305">
        <v>36875</v>
      </c>
      <c r="O2487" s="305">
        <v>37257</v>
      </c>
      <c r="P2487" s="302" t="s">
        <v>2087</v>
      </c>
    </row>
    <row r="2488" spans="1:16">
      <c r="A2488" s="303">
        <v>0</v>
      </c>
      <c r="B2488" s="303">
        <v>0</v>
      </c>
      <c r="C2488" s="303">
        <v>0</v>
      </c>
      <c r="D2488" s="304">
        <f t="shared" si="38"/>
        <v>0</v>
      </c>
      <c r="E2488" s="305">
        <v>45992</v>
      </c>
      <c r="F2488" s="302" t="s">
        <v>69</v>
      </c>
      <c r="G2488" s="302" t="s">
        <v>70</v>
      </c>
      <c r="H2488" s="302" t="s">
        <v>444</v>
      </c>
      <c r="I2488" s="302" t="s">
        <v>444</v>
      </c>
      <c r="J2488" s="302">
        <v>135300</v>
      </c>
      <c r="K2488" s="302" t="s">
        <v>347</v>
      </c>
      <c r="L2488" s="302">
        <v>9973869</v>
      </c>
      <c r="M2488" s="302" t="s">
        <v>1832</v>
      </c>
      <c r="N2488" s="305">
        <v>29768</v>
      </c>
      <c r="O2488" s="305">
        <v>29768</v>
      </c>
      <c r="P2488" s="302" t="s">
        <v>1062</v>
      </c>
    </row>
    <row r="2489" spans="1:16">
      <c r="A2489" s="303">
        <v>3</v>
      </c>
      <c r="B2489" s="303">
        <v>9571.0500000000011</v>
      </c>
      <c r="C2489" s="303">
        <v>8194.5686750714995</v>
      </c>
      <c r="D2489" s="304">
        <f t="shared" si="38"/>
        <v>1376.4813249285016</v>
      </c>
      <c r="E2489" s="305">
        <v>45992</v>
      </c>
      <c r="F2489" s="302" t="s">
        <v>69</v>
      </c>
      <c r="G2489" s="302" t="s">
        <v>70</v>
      </c>
      <c r="H2489" s="302" t="s">
        <v>444</v>
      </c>
      <c r="I2489" s="302" t="s">
        <v>444</v>
      </c>
      <c r="J2489" s="302">
        <v>135300</v>
      </c>
      <c r="K2489" s="302" t="s">
        <v>347</v>
      </c>
      <c r="L2489" s="302">
        <v>9785417</v>
      </c>
      <c r="M2489" s="302" t="s">
        <v>1832</v>
      </c>
      <c r="N2489" s="305">
        <v>29768</v>
      </c>
      <c r="O2489" s="305">
        <v>29768</v>
      </c>
      <c r="P2489" s="302" t="s">
        <v>1052</v>
      </c>
    </row>
    <row r="2490" spans="1:16">
      <c r="A2490" s="303">
        <v>3</v>
      </c>
      <c r="B2490" s="303">
        <v>21169.15</v>
      </c>
      <c r="C2490" s="303">
        <v>5498.4932264689996</v>
      </c>
      <c r="D2490" s="304">
        <f t="shared" si="38"/>
        <v>15670.656773531002</v>
      </c>
      <c r="E2490" s="305">
        <v>45992</v>
      </c>
      <c r="F2490" s="302" t="s">
        <v>69</v>
      </c>
      <c r="G2490" s="302" t="s">
        <v>70</v>
      </c>
      <c r="H2490" s="302" t="s">
        <v>444</v>
      </c>
      <c r="I2490" s="302" t="s">
        <v>444</v>
      </c>
      <c r="J2490" s="302">
        <v>135300</v>
      </c>
      <c r="K2490" s="302" t="s">
        <v>101</v>
      </c>
      <c r="L2490" s="302">
        <v>11845659</v>
      </c>
      <c r="M2490" s="302" t="s">
        <v>2088</v>
      </c>
      <c r="N2490" s="305">
        <v>41262</v>
      </c>
      <c r="O2490" s="305">
        <v>40909</v>
      </c>
      <c r="P2490" s="302" t="s">
        <v>2082</v>
      </c>
    </row>
    <row r="2491" spans="1:16">
      <c r="A2491" s="303">
        <v>0</v>
      </c>
      <c r="B2491" s="303">
        <v>0</v>
      </c>
      <c r="C2491" s="303">
        <v>0</v>
      </c>
      <c r="D2491" s="304">
        <f t="shared" si="38"/>
        <v>0</v>
      </c>
      <c r="E2491" s="305">
        <v>45992</v>
      </c>
      <c r="F2491" s="302" t="s">
        <v>69</v>
      </c>
      <c r="G2491" s="302" t="s">
        <v>70</v>
      </c>
      <c r="H2491" s="302" t="s">
        <v>444</v>
      </c>
      <c r="I2491" s="302" t="s">
        <v>444</v>
      </c>
      <c r="J2491" s="302">
        <v>135300</v>
      </c>
      <c r="K2491" s="302" t="s">
        <v>320</v>
      </c>
      <c r="L2491" s="302">
        <v>9973814</v>
      </c>
      <c r="M2491" s="302" t="s">
        <v>1836</v>
      </c>
      <c r="N2491" s="305">
        <v>27211</v>
      </c>
      <c r="O2491" s="305">
        <v>27211</v>
      </c>
      <c r="P2491" s="302" t="s">
        <v>1062</v>
      </c>
    </row>
    <row r="2492" spans="1:16">
      <c r="A2492" s="303">
        <v>3</v>
      </c>
      <c r="B2492" s="303">
        <v>6927.1100000000006</v>
      </c>
      <c r="C2492" s="303">
        <v>5930.8726435213002</v>
      </c>
      <c r="D2492" s="304">
        <f t="shared" si="38"/>
        <v>996.23735647870035</v>
      </c>
      <c r="E2492" s="305">
        <v>45992</v>
      </c>
      <c r="F2492" s="302" t="s">
        <v>69</v>
      </c>
      <c r="G2492" s="302" t="s">
        <v>70</v>
      </c>
      <c r="H2492" s="302" t="s">
        <v>444</v>
      </c>
      <c r="I2492" s="302" t="s">
        <v>444</v>
      </c>
      <c r="J2492" s="302">
        <v>135300</v>
      </c>
      <c r="K2492" s="302" t="s">
        <v>320</v>
      </c>
      <c r="L2492" s="302">
        <v>9766515</v>
      </c>
      <c r="M2492" s="302" t="s">
        <v>1836</v>
      </c>
      <c r="N2492" s="305">
        <v>29768</v>
      </c>
      <c r="O2492" s="305">
        <v>29768</v>
      </c>
      <c r="P2492" s="302" t="s">
        <v>1052</v>
      </c>
    </row>
    <row r="2493" spans="1:16">
      <c r="A2493" s="303">
        <v>9</v>
      </c>
      <c r="B2493" s="303">
        <v>4483.91</v>
      </c>
      <c r="C2493" s="303">
        <v>4442.9416801466004</v>
      </c>
      <c r="D2493" s="304">
        <f t="shared" si="38"/>
        <v>40.968319853399407</v>
      </c>
      <c r="E2493" s="305">
        <v>45992</v>
      </c>
      <c r="F2493" s="302" t="s">
        <v>69</v>
      </c>
      <c r="G2493" s="302" t="s">
        <v>70</v>
      </c>
      <c r="H2493" s="302" t="s">
        <v>444</v>
      </c>
      <c r="I2493" s="302" t="s">
        <v>444</v>
      </c>
      <c r="J2493" s="302">
        <v>135300</v>
      </c>
      <c r="K2493" s="302" t="s">
        <v>320</v>
      </c>
      <c r="L2493" s="302">
        <v>9766514</v>
      </c>
      <c r="M2493" s="302" t="s">
        <v>1836</v>
      </c>
      <c r="N2493" s="305">
        <v>27211</v>
      </c>
      <c r="O2493" s="305">
        <v>27211</v>
      </c>
      <c r="P2493" s="302" t="s">
        <v>1052</v>
      </c>
    </row>
    <row r="2494" spans="1:16">
      <c r="A2494" s="303">
        <v>0</v>
      </c>
      <c r="B2494" s="303">
        <v>0</v>
      </c>
      <c r="C2494" s="303">
        <v>0</v>
      </c>
      <c r="D2494" s="304">
        <f t="shared" si="38"/>
        <v>0</v>
      </c>
      <c r="E2494" s="305">
        <v>45992</v>
      </c>
      <c r="F2494" s="302" t="s">
        <v>69</v>
      </c>
      <c r="G2494" s="302" t="s">
        <v>70</v>
      </c>
      <c r="H2494" s="302" t="s">
        <v>444</v>
      </c>
      <c r="I2494" s="302" t="s">
        <v>444</v>
      </c>
      <c r="J2494" s="302">
        <v>135300</v>
      </c>
      <c r="K2494" s="302" t="s">
        <v>320</v>
      </c>
      <c r="L2494" s="302">
        <v>9973813</v>
      </c>
      <c r="M2494" s="302" t="s">
        <v>1836</v>
      </c>
      <c r="N2494" s="305">
        <v>29768</v>
      </c>
      <c r="O2494" s="305">
        <v>29768</v>
      </c>
      <c r="P2494" s="302" t="s">
        <v>1062</v>
      </c>
    </row>
    <row r="2495" spans="1:16">
      <c r="A2495" s="303">
        <v>3</v>
      </c>
      <c r="B2495" s="303">
        <v>7723.21</v>
      </c>
      <c r="C2495" s="303">
        <v>3789.1738018002002</v>
      </c>
      <c r="D2495" s="304">
        <f t="shared" si="38"/>
        <v>3934.0361981997999</v>
      </c>
      <c r="E2495" s="305">
        <v>45992</v>
      </c>
      <c r="F2495" s="302" t="s">
        <v>69</v>
      </c>
      <c r="G2495" s="302" t="s">
        <v>70</v>
      </c>
      <c r="H2495" s="302" t="s">
        <v>444</v>
      </c>
      <c r="I2495" s="302" t="s">
        <v>444</v>
      </c>
      <c r="J2495" s="302">
        <v>135300</v>
      </c>
      <c r="K2495" s="302" t="s">
        <v>142</v>
      </c>
      <c r="L2495" s="302">
        <v>9807785</v>
      </c>
      <c r="M2495" s="302" t="s">
        <v>1838</v>
      </c>
      <c r="N2495" s="305">
        <v>36739</v>
      </c>
      <c r="O2495" s="305">
        <v>36892</v>
      </c>
      <c r="P2495" s="302" t="s">
        <v>2073</v>
      </c>
    </row>
    <row r="2496" spans="1:16">
      <c r="A2496" s="303">
        <v>6</v>
      </c>
      <c r="B2496" s="303">
        <v>5009.32</v>
      </c>
      <c r="C2496" s="303">
        <v>4963.5511455832002</v>
      </c>
      <c r="D2496" s="304">
        <f t="shared" si="38"/>
        <v>45.768854416799513</v>
      </c>
      <c r="E2496" s="305">
        <v>45992</v>
      </c>
      <c r="F2496" s="302" t="s">
        <v>69</v>
      </c>
      <c r="G2496" s="302" t="s">
        <v>70</v>
      </c>
      <c r="H2496" s="302" t="s">
        <v>444</v>
      </c>
      <c r="I2496" s="302" t="s">
        <v>444</v>
      </c>
      <c r="J2496" s="302">
        <v>135300</v>
      </c>
      <c r="K2496" s="302" t="s">
        <v>142</v>
      </c>
      <c r="L2496" s="302">
        <v>9766596</v>
      </c>
      <c r="M2496" s="302" t="s">
        <v>1838</v>
      </c>
      <c r="N2496" s="305">
        <v>27211</v>
      </c>
      <c r="O2496" s="305">
        <v>27211</v>
      </c>
      <c r="P2496" s="302" t="s">
        <v>1052</v>
      </c>
    </row>
    <row r="2497" spans="1:16">
      <c r="A2497" s="303">
        <v>0</v>
      </c>
      <c r="B2497" s="303">
        <v>0</v>
      </c>
      <c r="C2497" s="303">
        <v>0</v>
      </c>
      <c r="D2497" s="304">
        <f t="shared" si="38"/>
        <v>0</v>
      </c>
      <c r="E2497" s="305">
        <v>45992</v>
      </c>
      <c r="F2497" s="302" t="s">
        <v>69</v>
      </c>
      <c r="G2497" s="302" t="s">
        <v>70</v>
      </c>
      <c r="H2497" s="302" t="s">
        <v>444</v>
      </c>
      <c r="I2497" s="302" t="s">
        <v>444</v>
      </c>
      <c r="J2497" s="302">
        <v>135300</v>
      </c>
      <c r="K2497" s="302" t="s">
        <v>142</v>
      </c>
      <c r="L2497" s="302">
        <v>9709873</v>
      </c>
      <c r="M2497" s="302" t="s">
        <v>1838</v>
      </c>
      <c r="N2497" s="305">
        <v>27211</v>
      </c>
      <c r="O2497" s="305">
        <v>27211</v>
      </c>
      <c r="P2497" s="302" t="s">
        <v>1062</v>
      </c>
    </row>
    <row r="2498" spans="1:16">
      <c r="A2498" s="303">
        <v>3</v>
      </c>
      <c r="B2498" s="303">
        <v>12014.15</v>
      </c>
      <c r="C2498" s="303">
        <v>10286.308947044501</v>
      </c>
      <c r="D2498" s="304">
        <f t="shared" si="38"/>
        <v>1727.8410529554985</v>
      </c>
      <c r="E2498" s="305">
        <v>45992</v>
      </c>
      <c r="F2498" s="302" t="s">
        <v>69</v>
      </c>
      <c r="G2498" s="302" t="s">
        <v>70</v>
      </c>
      <c r="H2498" s="302" t="s">
        <v>444</v>
      </c>
      <c r="I2498" s="302" t="s">
        <v>444</v>
      </c>
      <c r="J2498" s="302">
        <v>135300</v>
      </c>
      <c r="K2498" s="302" t="s">
        <v>142</v>
      </c>
      <c r="L2498" s="302">
        <v>9766597</v>
      </c>
      <c r="M2498" s="302" t="s">
        <v>1838</v>
      </c>
      <c r="N2498" s="305">
        <v>29768</v>
      </c>
      <c r="O2498" s="305">
        <v>29768</v>
      </c>
      <c r="P2498" s="302" t="s">
        <v>1052</v>
      </c>
    </row>
    <row r="2499" spans="1:16">
      <c r="A2499" s="303">
        <v>3</v>
      </c>
      <c r="B2499" s="303">
        <v>-4462.87</v>
      </c>
      <c r="C2499" s="303">
        <v>-2189.5805092493997</v>
      </c>
      <c r="D2499" s="304">
        <f t="shared" ref="D2499:D2562" si="39">+B2499-C2499</f>
        <v>-2273.2894907506002</v>
      </c>
      <c r="E2499" s="305">
        <v>45992</v>
      </c>
      <c r="F2499" s="302" t="s">
        <v>69</v>
      </c>
      <c r="G2499" s="302" t="s">
        <v>70</v>
      </c>
      <c r="H2499" s="302" t="s">
        <v>444</v>
      </c>
      <c r="I2499" s="302" t="s">
        <v>444</v>
      </c>
      <c r="J2499" s="302">
        <v>135300</v>
      </c>
      <c r="K2499" s="302" t="s">
        <v>142</v>
      </c>
      <c r="L2499" s="302">
        <v>9809958</v>
      </c>
      <c r="M2499" s="302" t="s">
        <v>1838</v>
      </c>
      <c r="N2499" s="305">
        <v>36875</v>
      </c>
      <c r="O2499" s="305">
        <v>37257</v>
      </c>
      <c r="P2499" s="302" t="s">
        <v>2087</v>
      </c>
    </row>
    <row r="2500" spans="1:16">
      <c r="A2500" s="303">
        <v>0</v>
      </c>
      <c r="B2500" s="303">
        <v>0</v>
      </c>
      <c r="C2500" s="303">
        <v>0</v>
      </c>
      <c r="D2500" s="304">
        <f t="shared" si="39"/>
        <v>0</v>
      </c>
      <c r="E2500" s="305">
        <v>45992</v>
      </c>
      <c r="F2500" s="302" t="s">
        <v>69</v>
      </c>
      <c r="G2500" s="302" t="s">
        <v>70</v>
      </c>
      <c r="H2500" s="302" t="s">
        <v>444</v>
      </c>
      <c r="I2500" s="302" t="s">
        <v>444</v>
      </c>
      <c r="J2500" s="302">
        <v>135300</v>
      </c>
      <c r="K2500" s="302" t="s">
        <v>142</v>
      </c>
      <c r="L2500" s="302">
        <v>9706618</v>
      </c>
      <c r="M2500" s="302" t="s">
        <v>1838</v>
      </c>
      <c r="N2500" s="305">
        <v>29768</v>
      </c>
      <c r="O2500" s="305">
        <v>29768</v>
      </c>
      <c r="P2500" s="302" t="s">
        <v>1062</v>
      </c>
    </row>
    <row r="2501" spans="1:16">
      <c r="A2501" s="303">
        <v>0</v>
      </c>
      <c r="B2501" s="303">
        <v>48340.04</v>
      </c>
      <c r="C2501" s="303">
        <v>2325.1636584063999</v>
      </c>
      <c r="D2501" s="304">
        <f t="shared" si="39"/>
        <v>46014.876341593597</v>
      </c>
      <c r="E2501" s="305">
        <v>45992</v>
      </c>
      <c r="F2501" s="302" t="s">
        <v>69</v>
      </c>
      <c r="G2501" s="302" t="s">
        <v>70</v>
      </c>
      <c r="H2501" s="302" t="s">
        <v>444</v>
      </c>
      <c r="I2501" s="302" t="s">
        <v>444</v>
      </c>
      <c r="J2501" s="302">
        <v>135300</v>
      </c>
      <c r="K2501" s="302" t="s">
        <v>143</v>
      </c>
      <c r="L2501" s="302">
        <v>38151404</v>
      </c>
      <c r="M2501" s="302" t="s">
        <v>1389</v>
      </c>
      <c r="N2501" s="305">
        <v>45135</v>
      </c>
      <c r="O2501" s="305">
        <v>45108</v>
      </c>
      <c r="P2501" s="302" t="s">
        <v>2089</v>
      </c>
    </row>
    <row r="2502" spans="1:16">
      <c r="A2502" s="303">
        <v>0</v>
      </c>
      <c r="B2502" s="303">
        <v>0</v>
      </c>
      <c r="C2502" s="303">
        <v>0</v>
      </c>
      <c r="D2502" s="304">
        <f t="shared" si="39"/>
        <v>0</v>
      </c>
      <c r="E2502" s="305">
        <v>45992</v>
      </c>
      <c r="F2502" s="302" t="s">
        <v>69</v>
      </c>
      <c r="G2502" s="302" t="s">
        <v>70</v>
      </c>
      <c r="H2502" s="302" t="s">
        <v>444</v>
      </c>
      <c r="I2502" s="302" t="s">
        <v>444</v>
      </c>
      <c r="J2502" s="302">
        <v>135300</v>
      </c>
      <c r="K2502" s="302" t="s">
        <v>321</v>
      </c>
      <c r="L2502" s="302">
        <v>12818095</v>
      </c>
      <c r="M2502" s="302" t="s">
        <v>1840</v>
      </c>
      <c r="N2502" s="305">
        <v>39135</v>
      </c>
      <c r="O2502" s="305">
        <v>39083</v>
      </c>
      <c r="P2502" s="302" t="s">
        <v>880</v>
      </c>
    </row>
    <row r="2503" spans="1:16">
      <c r="A2503" s="303">
        <v>0</v>
      </c>
      <c r="B2503" s="303">
        <v>0</v>
      </c>
      <c r="C2503" s="303">
        <v>0</v>
      </c>
      <c r="D2503" s="304">
        <f t="shared" si="39"/>
        <v>0</v>
      </c>
      <c r="E2503" s="305">
        <v>45992</v>
      </c>
      <c r="F2503" s="302" t="s">
        <v>69</v>
      </c>
      <c r="G2503" s="302" t="s">
        <v>70</v>
      </c>
      <c r="H2503" s="302" t="s">
        <v>444</v>
      </c>
      <c r="I2503" s="302" t="s">
        <v>444</v>
      </c>
      <c r="J2503" s="302">
        <v>135300</v>
      </c>
      <c r="K2503" s="302" t="s">
        <v>321</v>
      </c>
      <c r="L2503" s="302">
        <v>9742876</v>
      </c>
      <c r="M2503" s="302" t="s">
        <v>1840</v>
      </c>
      <c r="N2503" s="305">
        <v>39135</v>
      </c>
      <c r="O2503" s="305">
        <v>39083</v>
      </c>
      <c r="P2503" s="302" t="s">
        <v>2090</v>
      </c>
    </row>
    <row r="2504" spans="1:16">
      <c r="A2504" s="303">
        <v>0</v>
      </c>
      <c r="B2504" s="303">
        <v>0</v>
      </c>
      <c r="C2504" s="303">
        <v>0</v>
      </c>
      <c r="D2504" s="304">
        <f t="shared" si="39"/>
        <v>0</v>
      </c>
      <c r="E2504" s="305">
        <v>45992</v>
      </c>
      <c r="F2504" s="302" t="s">
        <v>69</v>
      </c>
      <c r="G2504" s="302" t="s">
        <v>70</v>
      </c>
      <c r="H2504" s="302" t="s">
        <v>444</v>
      </c>
      <c r="I2504" s="302" t="s">
        <v>444</v>
      </c>
      <c r="J2504" s="302">
        <v>135300</v>
      </c>
      <c r="K2504" s="302" t="s">
        <v>321</v>
      </c>
      <c r="L2504" s="302">
        <v>9766638</v>
      </c>
      <c r="M2504" s="302" t="s">
        <v>1840</v>
      </c>
      <c r="N2504" s="305">
        <v>33055</v>
      </c>
      <c r="O2504" s="305">
        <v>33055</v>
      </c>
      <c r="P2504" s="302" t="s">
        <v>1052</v>
      </c>
    </row>
    <row r="2505" spans="1:16">
      <c r="A2505" s="303">
        <v>1</v>
      </c>
      <c r="B2505" s="303">
        <v>13427.81</v>
      </c>
      <c r="C2505" s="303">
        <v>5554.5661464216</v>
      </c>
      <c r="D2505" s="304">
        <f t="shared" si="39"/>
        <v>7873.2438535783995</v>
      </c>
      <c r="E2505" s="305">
        <v>45992</v>
      </c>
      <c r="F2505" s="302" t="s">
        <v>69</v>
      </c>
      <c r="G2505" s="302" t="s">
        <v>70</v>
      </c>
      <c r="H2505" s="302" t="s">
        <v>444</v>
      </c>
      <c r="I2505" s="302" t="s">
        <v>444</v>
      </c>
      <c r="J2505" s="302">
        <v>135300</v>
      </c>
      <c r="K2505" s="302" t="s">
        <v>321</v>
      </c>
      <c r="L2505" s="302">
        <v>12818084</v>
      </c>
      <c r="M2505" s="302" t="s">
        <v>1845</v>
      </c>
      <c r="N2505" s="305">
        <v>38303</v>
      </c>
      <c r="O2505" s="305">
        <v>38353</v>
      </c>
      <c r="P2505" s="302" t="s">
        <v>880</v>
      </c>
    </row>
    <row r="2506" spans="1:16">
      <c r="A2506" s="303">
        <v>0</v>
      </c>
      <c r="B2506" s="303">
        <v>0</v>
      </c>
      <c r="C2506" s="303">
        <v>0</v>
      </c>
      <c r="D2506" s="304">
        <f t="shared" si="39"/>
        <v>0</v>
      </c>
      <c r="E2506" s="305">
        <v>45992</v>
      </c>
      <c r="F2506" s="302" t="s">
        <v>69</v>
      </c>
      <c r="G2506" s="302" t="s">
        <v>70</v>
      </c>
      <c r="H2506" s="302" t="s">
        <v>444</v>
      </c>
      <c r="I2506" s="302" t="s">
        <v>444</v>
      </c>
      <c r="J2506" s="302">
        <v>135300</v>
      </c>
      <c r="K2506" s="302" t="s">
        <v>321</v>
      </c>
      <c r="L2506" s="302">
        <v>9693304</v>
      </c>
      <c r="M2506" s="302" t="s">
        <v>1840</v>
      </c>
      <c r="N2506" s="305">
        <v>33055</v>
      </c>
      <c r="O2506" s="305">
        <v>33055</v>
      </c>
      <c r="P2506" s="302" t="s">
        <v>1062</v>
      </c>
    </row>
    <row r="2507" spans="1:16">
      <c r="A2507" s="303">
        <v>0</v>
      </c>
      <c r="B2507" s="303">
        <v>10968.44</v>
      </c>
      <c r="C2507" s="303">
        <v>527.5837189504</v>
      </c>
      <c r="D2507" s="304">
        <f t="shared" si="39"/>
        <v>10440.856281049601</v>
      </c>
      <c r="E2507" s="305">
        <v>45992</v>
      </c>
      <c r="F2507" s="302" t="s">
        <v>69</v>
      </c>
      <c r="G2507" s="302" t="s">
        <v>70</v>
      </c>
      <c r="H2507" s="302" t="s">
        <v>444</v>
      </c>
      <c r="I2507" s="302" t="s">
        <v>444</v>
      </c>
      <c r="J2507" s="302">
        <v>135300</v>
      </c>
      <c r="K2507" s="302" t="s">
        <v>322</v>
      </c>
      <c r="L2507" s="302">
        <v>38151398</v>
      </c>
      <c r="M2507" s="302" t="s">
        <v>1483</v>
      </c>
      <c r="N2507" s="305">
        <v>45135</v>
      </c>
      <c r="O2507" s="305">
        <v>45108</v>
      </c>
      <c r="P2507" s="302" t="s">
        <v>2089</v>
      </c>
    </row>
    <row r="2508" spans="1:16">
      <c r="A2508" s="303">
        <v>0</v>
      </c>
      <c r="B2508" s="303">
        <v>0</v>
      </c>
      <c r="C2508" s="303">
        <v>0</v>
      </c>
      <c r="D2508" s="304">
        <f t="shared" si="39"/>
        <v>0</v>
      </c>
      <c r="E2508" s="305">
        <v>45992</v>
      </c>
      <c r="F2508" s="302" t="s">
        <v>69</v>
      </c>
      <c r="G2508" s="302" t="s">
        <v>70</v>
      </c>
      <c r="H2508" s="302" t="s">
        <v>444</v>
      </c>
      <c r="I2508" s="302" t="s">
        <v>444</v>
      </c>
      <c r="J2508" s="302">
        <v>135300</v>
      </c>
      <c r="K2508" s="302" t="s">
        <v>322</v>
      </c>
      <c r="L2508" s="302">
        <v>9766592</v>
      </c>
      <c r="M2508" s="302" t="s">
        <v>1517</v>
      </c>
      <c r="N2508" s="305">
        <v>27211</v>
      </c>
      <c r="O2508" s="305">
        <v>27211</v>
      </c>
      <c r="P2508" s="302" t="s">
        <v>1052</v>
      </c>
    </row>
    <row r="2509" spans="1:16">
      <c r="A2509" s="303">
        <v>0</v>
      </c>
      <c r="B2509" s="303">
        <v>0</v>
      </c>
      <c r="C2509" s="303">
        <v>0</v>
      </c>
      <c r="D2509" s="304">
        <f t="shared" si="39"/>
        <v>0</v>
      </c>
      <c r="E2509" s="305">
        <v>45992</v>
      </c>
      <c r="F2509" s="302" t="s">
        <v>69</v>
      </c>
      <c r="G2509" s="302" t="s">
        <v>70</v>
      </c>
      <c r="H2509" s="302" t="s">
        <v>444</v>
      </c>
      <c r="I2509" s="302" t="s">
        <v>444</v>
      </c>
      <c r="J2509" s="302">
        <v>135300</v>
      </c>
      <c r="K2509" s="302" t="s">
        <v>322</v>
      </c>
      <c r="L2509" s="302">
        <v>9973812</v>
      </c>
      <c r="M2509" s="302" t="s">
        <v>1517</v>
      </c>
      <c r="N2509" s="305">
        <v>27211</v>
      </c>
      <c r="O2509" s="305">
        <v>27211</v>
      </c>
      <c r="P2509" s="302" t="s">
        <v>1062</v>
      </c>
    </row>
    <row r="2510" spans="1:16">
      <c r="A2510" s="303">
        <v>2</v>
      </c>
      <c r="B2510" s="303">
        <v>415983.73</v>
      </c>
      <c r="C2510" s="303">
        <v>4001.7676424373003</v>
      </c>
      <c r="D2510" s="304">
        <f t="shared" si="39"/>
        <v>411981.96235756268</v>
      </c>
      <c r="E2510" s="305">
        <v>45992</v>
      </c>
      <c r="F2510" s="302" t="s">
        <v>69</v>
      </c>
      <c r="G2510" s="302" t="s">
        <v>70</v>
      </c>
      <c r="H2510" s="302" t="s">
        <v>444</v>
      </c>
      <c r="I2510" s="302" t="s">
        <v>444</v>
      </c>
      <c r="J2510" s="302">
        <v>135300</v>
      </c>
      <c r="K2510" s="302" t="s">
        <v>144</v>
      </c>
      <c r="L2510" s="302">
        <v>41620537</v>
      </c>
      <c r="M2510" s="302" t="s">
        <v>1171</v>
      </c>
      <c r="N2510" s="305">
        <v>45782</v>
      </c>
      <c r="O2510" s="305">
        <v>45658</v>
      </c>
      <c r="P2510" s="302" t="s">
        <v>4309</v>
      </c>
    </row>
    <row r="2511" spans="1:16">
      <c r="A2511" s="303">
        <v>2</v>
      </c>
      <c r="B2511" s="303">
        <v>300468.92</v>
      </c>
      <c r="C2511" s="303">
        <v>14452.6031270272</v>
      </c>
      <c r="D2511" s="304">
        <f t="shared" si="39"/>
        <v>286016.31687297276</v>
      </c>
      <c r="E2511" s="305">
        <v>45992</v>
      </c>
      <c r="F2511" s="302" t="s">
        <v>69</v>
      </c>
      <c r="G2511" s="302" t="s">
        <v>70</v>
      </c>
      <c r="H2511" s="302" t="s">
        <v>444</v>
      </c>
      <c r="I2511" s="302" t="s">
        <v>444</v>
      </c>
      <c r="J2511" s="302">
        <v>135300</v>
      </c>
      <c r="K2511" s="302" t="s">
        <v>144</v>
      </c>
      <c r="L2511" s="302">
        <v>38788150</v>
      </c>
      <c r="M2511" s="302" t="s">
        <v>1171</v>
      </c>
      <c r="N2511" s="305">
        <v>45260</v>
      </c>
      <c r="O2511" s="305">
        <v>44927</v>
      </c>
      <c r="P2511" s="302" t="s">
        <v>2173</v>
      </c>
    </row>
    <row r="2512" spans="1:16">
      <c r="A2512" s="303">
        <v>0</v>
      </c>
      <c r="B2512" s="303">
        <v>0</v>
      </c>
      <c r="C2512" s="303">
        <v>0</v>
      </c>
      <c r="D2512" s="304">
        <f t="shared" si="39"/>
        <v>0</v>
      </c>
      <c r="E2512" s="305">
        <v>45992</v>
      </c>
      <c r="F2512" s="302" t="s">
        <v>69</v>
      </c>
      <c r="G2512" s="302" t="s">
        <v>70</v>
      </c>
      <c r="H2512" s="302" t="s">
        <v>444</v>
      </c>
      <c r="I2512" s="302" t="s">
        <v>444</v>
      </c>
      <c r="J2512" s="302">
        <v>135300</v>
      </c>
      <c r="K2512" s="302" t="s">
        <v>445</v>
      </c>
      <c r="L2512" s="302">
        <v>9778072</v>
      </c>
      <c r="M2512" s="302" t="s">
        <v>2092</v>
      </c>
      <c r="N2512" s="305">
        <v>29768</v>
      </c>
      <c r="O2512" s="305">
        <v>29768</v>
      </c>
      <c r="P2512" s="302" t="s">
        <v>1052</v>
      </c>
    </row>
    <row r="2513" spans="1:16">
      <c r="A2513" s="303">
        <v>0</v>
      </c>
      <c r="B2513" s="303">
        <v>0</v>
      </c>
      <c r="C2513" s="303">
        <v>0</v>
      </c>
      <c r="D2513" s="304">
        <f t="shared" si="39"/>
        <v>0</v>
      </c>
      <c r="E2513" s="305">
        <v>45992</v>
      </c>
      <c r="F2513" s="302" t="s">
        <v>69</v>
      </c>
      <c r="G2513" s="302" t="s">
        <v>70</v>
      </c>
      <c r="H2513" s="302" t="s">
        <v>444</v>
      </c>
      <c r="I2513" s="302" t="s">
        <v>444</v>
      </c>
      <c r="J2513" s="302">
        <v>135300</v>
      </c>
      <c r="K2513" s="302" t="s">
        <v>445</v>
      </c>
      <c r="L2513" s="302">
        <v>9973810</v>
      </c>
      <c r="M2513" s="302" t="s">
        <v>2093</v>
      </c>
      <c r="N2513" s="305">
        <v>29768</v>
      </c>
      <c r="O2513" s="305">
        <v>29768</v>
      </c>
      <c r="P2513" s="302" t="s">
        <v>1062</v>
      </c>
    </row>
    <row r="2514" spans="1:16">
      <c r="A2514" s="303">
        <v>2</v>
      </c>
      <c r="B2514" s="303">
        <v>4865.1900000000005</v>
      </c>
      <c r="C2514" s="303">
        <v>3884.6739597105002</v>
      </c>
      <c r="D2514" s="304">
        <f t="shared" si="39"/>
        <v>980.51604028950032</v>
      </c>
      <c r="E2514" s="305">
        <v>45992</v>
      </c>
      <c r="F2514" s="302" t="s">
        <v>69</v>
      </c>
      <c r="G2514" s="302" t="s">
        <v>70</v>
      </c>
      <c r="H2514" s="302" t="s">
        <v>444</v>
      </c>
      <c r="I2514" s="302" t="s">
        <v>444</v>
      </c>
      <c r="J2514" s="302">
        <v>135300</v>
      </c>
      <c r="K2514" s="302" t="s">
        <v>445</v>
      </c>
      <c r="L2514" s="302">
        <v>9778071</v>
      </c>
      <c r="M2514" s="302" t="s">
        <v>2092</v>
      </c>
      <c r="N2514" s="305">
        <v>30864</v>
      </c>
      <c r="O2514" s="305">
        <v>30864</v>
      </c>
      <c r="P2514" s="302" t="s">
        <v>1052</v>
      </c>
    </row>
    <row r="2515" spans="1:16">
      <c r="A2515" s="303">
        <v>0</v>
      </c>
      <c r="B2515" s="303">
        <v>0</v>
      </c>
      <c r="C2515" s="303">
        <v>0</v>
      </c>
      <c r="D2515" s="304">
        <f t="shared" si="39"/>
        <v>0</v>
      </c>
      <c r="E2515" s="305">
        <v>45992</v>
      </c>
      <c r="F2515" s="302" t="s">
        <v>69</v>
      </c>
      <c r="G2515" s="302" t="s">
        <v>70</v>
      </c>
      <c r="H2515" s="302" t="s">
        <v>444</v>
      </c>
      <c r="I2515" s="302" t="s">
        <v>444</v>
      </c>
      <c r="J2515" s="302">
        <v>135300</v>
      </c>
      <c r="K2515" s="302" t="s">
        <v>445</v>
      </c>
      <c r="L2515" s="302">
        <v>9973809</v>
      </c>
      <c r="M2515" s="302" t="s">
        <v>2091</v>
      </c>
      <c r="N2515" s="305">
        <v>30864</v>
      </c>
      <c r="O2515" s="305">
        <v>30864</v>
      </c>
      <c r="P2515" s="302" t="s">
        <v>1062</v>
      </c>
    </row>
    <row r="2516" spans="1:16">
      <c r="A2516" s="303">
        <v>0</v>
      </c>
      <c r="B2516" s="303">
        <v>0</v>
      </c>
      <c r="C2516" s="303">
        <v>0</v>
      </c>
      <c r="D2516" s="304">
        <f t="shared" si="39"/>
        <v>0</v>
      </c>
      <c r="E2516" s="305">
        <v>45992</v>
      </c>
      <c r="F2516" s="302" t="s">
        <v>69</v>
      </c>
      <c r="G2516" s="302" t="s">
        <v>70</v>
      </c>
      <c r="H2516" s="302" t="s">
        <v>444</v>
      </c>
      <c r="I2516" s="302" t="s">
        <v>444</v>
      </c>
      <c r="J2516" s="302">
        <v>135300</v>
      </c>
      <c r="K2516" s="302" t="s">
        <v>445</v>
      </c>
      <c r="L2516" s="302">
        <v>9778070</v>
      </c>
      <c r="M2516" s="302" t="s">
        <v>2092</v>
      </c>
      <c r="N2516" s="305">
        <v>30498</v>
      </c>
      <c r="O2516" s="305">
        <v>30498</v>
      </c>
      <c r="P2516" s="302" t="s">
        <v>1052</v>
      </c>
    </row>
    <row r="2517" spans="1:16">
      <c r="A2517" s="303">
        <v>0</v>
      </c>
      <c r="B2517" s="303">
        <v>0</v>
      </c>
      <c r="C2517" s="303">
        <v>0</v>
      </c>
      <c r="D2517" s="304">
        <f t="shared" si="39"/>
        <v>0</v>
      </c>
      <c r="E2517" s="305">
        <v>45992</v>
      </c>
      <c r="F2517" s="302" t="s">
        <v>69</v>
      </c>
      <c r="G2517" s="302" t="s">
        <v>70</v>
      </c>
      <c r="H2517" s="302" t="s">
        <v>444</v>
      </c>
      <c r="I2517" s="302" t="s">
        <v>444</v>
      </c>
      <c r="J2517" s="302">
        <v>135300</v>
      </c>
      <c r="K2517" s="302" t="s">
        <v>445</v>
      </c>
      <c r="L2517" s="302">
        <v>9973808</v>
      </c>
      <c r="M2517" s="302" t="s">
        <v>2091</v>
      </c>
      <c r="N2517" s="305">
        <v>30498</v>
      </c>
      <c r="O2517" s="305">
        <v>30498</v>
      </c>
      <c r="P2517" s="302" t="s">
        <v>1062</v>
      </c>
    </row>
    <row r="2518" spans="1:16">
      <c r="A2518" s="303">
        <v>0</v>
      </c>
      <c r="B2518" s="303">
        <v>0</v>
      </c>
      <c r="C2518" s="303">
        <v>0</v>
      </c>
      <c r="D2518" s="304">
        <f t="shared" si="39"/>
        <v>0</v>
      </c>
      <c r="E2518" s="305">
        <v>45992</v>
      </c>
      <c r="F2518" s="302" t="s">
        <v>69</v>
      </c>
      <c r="G2518" s="302" t="s">
        <v>70</v>
      </c>
      <c r="H2518" s="302" t="s">
        <v>444</v>
      </c>
      <c r="I2518" s="302" t="s">
        <v>444</v>
      </c>
      <c r="J2518" s="302">
        <v>135300</v>
      </c>
      <c r="K2518" s="302" t="s">
        <v>352</v>
      </c>
      <c r="L2518" s="302">
        <v>9697412</v>
      </c>
      <c r="M2518" s="302" t="s">
        <v>1850</v>
      </c>
      <c r="N2518" s="305">
        <v>27211</v>
      </c>
      <c r="O2518" s="305">
        <v>27211</v>
      </c>
      <c r="P2518" s="302" t="s">
        <v>1062</v>
      </c>
    </row>
    <row r="2519" spans="1:16">
      <c r="A2519" s="303">
        <v>0</v>
      </c>
      <c r="B2519" s="303">
        <v>0</v>
      </c>
      <c r="C2519" s="303">
        <v>0</v>
      </c>
      <c r="D2519" s="304">
        <f t="shared" si="39"/>
        <v>0</v>
      </c>
      <c r="E2519" s="305">
        <v>45992</v>
      </c>
      <c r="F2519" s="302" t="s">
        <v>69</v>
      </c>
      <c r="G2519" s="302" t="s">
        <v>70</v>
      </c>
      <c r="H2519" s="302" t="s">
        <v>444</v>
      </c>
      <c r="I2519" s="302" t="s">
        <v>444</v>
      </c>
      <c r="J2519" s="302">
        <v>135300</v>
      </c>
      <c r="K2519" s="302" t="s">
        <v>352</v>
      </c>
      <c r="L2519" s="302">
        <v>9973806</v>
      </c>
      <c r="M2519" s="302" t="s">
        <v>1851</v>
      </c>
      <c r="N2519" s="305">
        <v>30133</v>
      </c>
      <c r="O2519" s="305">
        <v>30133</v>
      </c>
      <c r="P2519" s="302" t="s">
        <v>1062</v>
      </c>
    </row>
    <row r="2520" spans="1:16">
      <c r="A2520" s="303">
        <v>0</v>
      </c>
      <c r="B2520" s="303">
        <v>0</v>
      </c>
      <c r="C2520" s="303">
        <v>0</v>
      </c>
      <c r="D2520" s="304">
        <f t="shared" si="39"/>
        <v>0</v>
      </c>
      <c r="E2520" s="305">
        <v>45992</v>
      </c>
      <c r="F2520" s="302" t="s">
        <v>69</v>
      </c>
      <c r="G2520" s="302" t="s">
        <v>70</v>
      </c>
      <c r="H2520" s="302" t="s">
        <v>444</v>
      </c>
      <c r="I2520" s="302" t="s">
        <v>444</v>
      </c>
      <c r="J2520" s="302">
        <v>135300</v>
      </c>
      <c r="K2520" s="302" t="s">
        <v>352</v>
      </c>
      <c r="L2520" s="302">
        <v>9973807</v>
      </c>
      <c r="M2520" s="302" t="s">
        <v>1850</v>
      </c>
      <c r="N2520" s="305">
        <v>29768</v>
      </c>
      <c r="O2520" s="305">
        <v>29768</v>
      </c>
      <c r="P2520" s="302" t="s">
        <v>1062</v>
      </c>
    </row>
    <row r="2521" spans="1:16">
      <c r="A2521" s="303">
        <v>0</v>
      </c>
      <c r="B2521" s="303">
        <v>0</v>
      </c>
      <c r="C2521" s="303">
        <v>0</v>
      </c>
      <c r="D2521" s="304">
        <f t="shared" si="39"/>
        <v>0</v>
      </c>
      <c r="E2521" s="305">
        <v>45992</v>
      </c>
      <c r="F2521" s="302" t="s">
        <v>69</v>
      </c>
      <c r="G2521" s="302" t="s">
        <v>70</v>
      </c>
      <c r="H2521" s="302" t="s">
        <v>444</v>
      </c>
      <c r="I2521" s="302" t="s">
        <v>444</v>
      </c>
      <c r="J2521" s="302">
        <v>135300</v>
      </c>
      <c r="K2521" s="302" t="s">
        <v>352</v>
      </c>
      <c r="L2521" s="302">
        <v>9778092</v>
      </c>
      <c r="M2521" s="302" t="s">
        <v>2094</v>
      </c>
      <c r="N2521" s="305">
        <v>29768</v>
      </c>
      <c r="O2521" s="305">
        <v>29768</v>
      </c>
      <c r="P2521" s="302" t="s">
        <v>1052</v>
      </c>
    </row>
    <row r="2522" spans="1:16">
      <c r="A2522" s="303">
        <v>0</v>
      </c>
      <c r="B2522" s="303">
        <v>0</v>
      </c>
      <c r="C2522" s="303">
        <v>0</v>
      </c>
      <c r="D2522" s="304">
        <f t="shared" si="39"/>
        <v>0</v>
      </c>
      <c r="E2522" s="305">
        <v>45992</v>
      </c>
      <c r="F2522" s="302" t="s">
        <v>69</v>
      </c>
      <c r="G2522" s="302" t="s">
        <v>70</v>
      </c>
      <c r="H2522" s="302" t="s">
        <v>444</v>
      </c>
      <c r="I2522" s="302" t="s">
        <v>444</v>
      </c>
      <c r="J2522" s="302">
        <v>135300</v>
      </c>
      <c r="K2522" s="302" t="s">
        <v>352</v>
      </c>
      <c r="L2522" s="302">
        <v>9778090</v>
      </c>
      <c r="M2522" s="302" t="s">
        <v>2094</v>
      </c>
      <c r="N2522" s="305">
        <v>30133</v>
      </c>
      <c r="O2522" s="305">
        <v>30133</v>
      </c>
      <c r="P2522" s="302" t="s">
        <v>1052</v>
      </c>
    </row>
    <row r="2523" spans="1:16">
      <c r="A2523" s="303">
        <v>0</v>
      </c>
      <c r="B2523" s="303">
        <v>0</v>
      </c>
      <c r="C2523" s="303">
        <v>0</v>
      </c>
      <c r="D2523" s="304">
        <f t="shared" si="39"/>
        <v>0</v>
      </c>
      <c r="E2523" s="305">
        <v>45992</v>
      </c>
      <c r="F2523" s="302" t="s">
        <v>69</v>
      </c>
      <c r="G2523" s="302" t="s">
        <v>70</v>
      </c>
      <c r="H2523" s="302" t="s">
        <v>444</v>
      </c>
      <c r="I2523" s="302" t="s">
        <v>444</v>
      </c>
      <c r="J2523" s="302">
        <v>135300</v>
      </c>
      <c r="K2523" s="302" t="s">
        <v>352</v>
      </c>
      <c r="L2523" s="302">
        <v>9778091</v>
      </c>
      <c r="M2523" s="302" t="s">
        <v>1850</v>
      </c>
      <c r="N2523" s="305">
        <v>27211</v>
      </c>
      <c r="O2523" s="305">
        <v>27211</v>
      </c>
      <c r="P2523" s="302" t="s">
        <v>1052</v>
      </c>
    </row>
    <row r="2524" spans="1:16">
      <c r="A2524" s="303">
        <v>0</v>
      </c>
      <c r="B2524" s="303">
        <v>0</v>
      </c>
      <c r="C2524" s="303">
        <v>0</v>
      </c>
      <c r="D2524" s="304">
        <f t="shared" si="39"/>
        <v>0</v>
      </c>
      <c r="E2524" s="305">
        <v>45992</v>
      </c>
      <c r="F2524" s="302" t="s">
        <v>69</v>
      </c>
      <c r="G2524" s="302" t="s">
        <v>70</v>
      </c>
      <c r="H2524" s="302" t="s">
        <v>444</v>
      </c>
      <c r="I2524" s="302" t="s">
        <v>444</v>
      </c>
      <c r="J2524" s="302">
        <v>135300</v>
      </c>
      <c r="K2524" s="302" t="s">
        <v>446</v>
      </c>
      <c r="L2524" s="302">
        <v>9778064</v>
      </c>
      <c r="M2524" s="302" t="s">
        <v>2097</v>
      </c>
      <c r="N2524" s="305">
        <v>27211</v>
      </c>
      <c r="O2524" s="305">
        <v>27211</v>
      </c>
      <c r="P2524" s="302" t="s">
        <v>1052</v>
      </c>
    </row>
    <row r="2525" spans="1:16">
      <c r="A2525" s="303">
        <v>0</v>
      </c>
      <c r="B2525" s="303">
        <v>0</v>
      </c>
      <c r="C2525" s="303">
        <v>0</v>
      </c>
      <c r="D2525" s="304">
        <f t="shared" si="39"/>
        <v>0</v>
      </c>
      <c r="E2525" s="305">
        <v>45992</v>
      </c>
      <c r="F2525" s="302" t="s">
        <v>69</v>
      </c>
      <c r="G2525" s="302" t="s">
        <v>70</v>
      </c>
      <c r="H2525" s="302" t="s">
        <v>444</v>
      </c>
      <c r="I2525" s="302" t="s">
        <v>444</v>
      </c>
      <c r="J2525" s="302">
        <v>135300</v>
      </c>
      <c r="K2525" s="302" t="s">
        <v>446</v>
      </c>
      <c r="L2525" s="302">
        <v>9973804</v>
      </c>
      <c r="M2525" s="302" t="s">
        <v>2095</v>
      </c>
      <c r="N2525" s="305">
        <v>27211</v>
      </c>
      <c r="O2525" s="305">
        <v>27211</v>
      </c>
      <c r="P2525" s="302" t="s">
        <v>1062</v>
      </c>
    </row>
    <row r="2526" spans="1:16">
      <c r="A2526" s="303">
        <v>0</v>
      </c>
      <c r="B2526" s="303">
        <v>0</v>
      </c>
      <c r="C2526" s="303">
        <v>0</v>
      </c>
      <c r="D2526" s="304">
        <f t="shared" si="39"/>
        <v>0</v>
      </c>
      <c r="E2526" s="305">
        <v>45992</v>
      </c>
      <c r="F2526" s="302" t="s">
        <v>69</v>
      </c>
      <c r="G2526" s="302" t="s">
        <v>70</v>
      </c>
      <c r="H2526" s="302" t="s">
        <v>444</v>
      </c>
      <c r="I2526" s="302" t="s">
        <v>444</v>
      </c>
      <c r="J2526" s="302">
        <v>135300</v>
      </c>
      <c r="K2526" s="302" t="s">
        <v>446</v>
      </c>
      <c r="L2526" s="302">
        <v>9973805</v>
      </c>
      <c r="M2526" s="302" t="s">
        <v>2096</v>
      </c>
      <c r="N2526" s="305">
        <v>21732</v>
      </c>
      <c r="O2526" s="305">
        <v>21732</v>
      </c>
      <c r="P2526" s="302" t="s">
        <v>1062</v>
      </c>
    </row>
    <row r="2527" spans="1:16">
      <c r="A2527" s="303">
        <v>0</v>
      </c>
      <c r="B2527" s="303">
        <v>0</v>
      </c>
      <c r="C2527" s="303">
        <v>0</v>
      </c>
      <c r="D2527" s="304">
        <f t="shared" si="39"/>
        <v>0</v>
      </c>
      <c r="E2527" s="305">
        <v>45992</v>
      </c>
      <c r="F2527" s="302" t="s">
        <v>69</v>
      </c>
      <c r="G2527" s="302" t="s">
        <v>70</v>
      </c>
      <c r="H2527" s="302" t="s">
        <v>444</v>
      </c>
      <c r="I2527" s="302" t="s">
        <v>444</v>
      </c>
      <c r="J2527" s="302">
        <v>135300</v>
      </c>
      <c r="K2527" s="302" t="s">
        <v>446</v>
      </c>
      <c r="L2527" s="302">
        <v>9778065</v>
      </c>
      <c r="M2527" s="302" t="s">
        <v>2097</v>
      </c>
      <c r="N2527" s="305">
        <v>21732</v>
      </c>
      <c r="O2527" s="305">
        <v>21732</v>
      </c>
      <c r="P2527" s="302" t="s">
        <v>1052</v>
      </c>
    </row>
    <row r="2528" spans="1:16">
      <c r="A2528" s="303">
        <v>640</v>
      </c>
      <c r="B2528" s="303">
        <v>38658.18</v>
      </c>
      <c r="C2528" s="303">
        <v>10041.108919234801</v>
      </c>
      <c r="D2528" s="304">
        <f t="shared" si="39"/>
        <v>28617.071080765199</v>
      </c>
      <c r="E2528" s="305">
        <v>45992</v>
      </c>
      <c r="F2528" s="302" t="s">
        <v>69</v>
      </c>
      <c r="G2528" s="302" t="s">
        <v>70</v>
      </c>
      <c r="H2528" s="302" t="s">
        <v>444</v>
      </c>
      <c r="I2528" s="302" t="s">
        <v>444</v>
      </c>
      <c r="J2528" s="302">
        <v>135300</v>
      </c>
      <c r="K2528" s="302" t="s">
        <v>420</v>
      </c>
      <c r="L2528" s="302">
        <v>11845673</v>
      </c>
      <c r="M2528" s="302" t="s">
        <v>1995</v>
      </c>
      <c r="N2528" s="305">
        <v>41262</v>
      </c>
      <c r="O2528" s="305">
        <v>40909</v>
      </c>
      <c r="P2528" s="302" t="s">
        <v>2082</v>
      </c>
    </row>
    <row r="2529" spans="1:16">
      <c r="A2529" s="303">
        <v>17</v>
      </c>
      <c r="B2529" s="303">
        <v>26010.05</v>
      </c>
      <c r="C2529" s="303">
        <v>6755.8727556429994</v>
      </c>
      <c r="D2529" s="304">
        <f t="shared" si="39"/>
        <v>19254.177244357001</v>
      </c>
      <c r="E2529" s="305">
        <v>45992</v>
      </c>
      <c r="F2529" s="302" t="s">
        <v>69</v>
      </c>
      <c r="G2529" s="302" t="s">
        <v>70</v>
      </c>
      <c r="H2529" s="302" t="s">
        <v>444</v>
      </c>
      <c r="I2529" s="302" t="s">
        <v>444</v>
      </c>
      <c r="J2529" s="302">
        <v>135300</v>
      </c>
      <c r="K2529" s="302" t="s">
        <v>421</v>
      </c>
      <c r="L2529" s="302">
        <v>11845682</v>
      </c>
      <c r="M2529" s="302" t="s">
        <v>1997</v>
      </c>
      <c r="N2529" s="305">
        <v>41262</v>
      </c>
      <c r="O2529" s="305">
        <v>41244</v>
      </c>
      <c r="P2529" s="302" t="s">
        <v>2082</v>
      </c>
    </row>
    <row r="2530" spans="1:16">
      <c r="A2530" s="303">
        <v>9</v>
      </c>
      <c r="B2530" s="303">
        <v>5681.13</v>
      </c>
      <c r="C2530" s="303">
        <v>2787.2852040306002</v>
      </c>
      <c r="D2530" s="304">
        <f t="shared" si="39"/>
        <v>2893.8447959693999</v>
      </c>
      <c r="E2530" s="305">
        <v>45992</v>
      </c>
      <c r="F2530" s="302" t="s">
        <v>69</v>
      </c>
      <c r="G2530" s="302" t="s">
        <v>70</v>
      </c>
      <c r="H2530" s="302" t="s">
        <v>444</v>
      </c>
      <c r="I2530" s="302" t="s">
        <v>444</v>
      </c>
      <c r="J2530" s="302">
        <v>135300</v>
      </c>
      <c r="K2530" s="302" t="s">
        <v>421</v>
      </c>
      <c r="L2530" s="302">
        <v>9807800</v>
      </c>
      <c r="M2530" s="302" t="s">
        <v>1997</v>
      </c>
      <c r="N2530" s="305">
        <v>36739</v>
      </c>
      <c r="O2530" s="305">
        <v>36892</v>
      </c>
      <c r="P2530" s="302" t="s">
        <v>2073</v>
      </c>
    </row>
    <row r="2531" spans="1:16">
      <c r="A2531" s="303">
        <v>41</v>
      </c>
      <c r="B2531" s="303">
        <v>134209.21</v>
      </c>
      <c r="C2531" s="303">
        <v>65845.940029120204</v>
      </c>
      <c r="D2531" s="304">
        <f t="shared" si="39"/>
        <v>68363.269970879788</v>
      </c>
      <c r="E2531" s="305">
        <v>45992</v>
      </c>
      <c r="F2531" s="302" t="s">
        <v>69</v>
      </c>
      <c r="G2531" s="302" t="s">
        <v>70</v>
      </c>
      <c r="H2531" s="302" t="s">
        <v>444</v>
      </c>
      <c r="I2531" s="302" t="s">
        <v>444</v>
      </c>
      <c r="J2531" s="302">
        <v>135300</v>
      </c>
      <c r="K2531" s="302" t="s">
        <v>355</v>
      </c>
      <c r="L2531" s="302">
        <v>9807780</v>
      </c>
      <c r="M2531" s="302" t="s">
        <v>1998</v>
      </c>
      <c r="N2531" s="305">
        <v>36739</v>
      </c>
      <c r="O2531" s="305">
        <v>36892</v>
      </c>
      <c r="P2531" s="302" t="s">
        <v>2073</v>
      </c>
    </row>
    <row r="2532" spans="1:16">
      <c r="A2532" s="303">
        <v>2</v>
      </c>
      <c r="B2532" s="303">
        <v>16982.23</v>
      </c>
      <c r="C2532" s="303">
        <v>8331.8491938126008</v>
      </c>
      <c r="D2532" s="304">
        <f t="shared" si="39"/>
        <v>8650.3808061873988</v>
      </c>
      <c r="E2532" s="305">
        <v>45992</v>
      </c>
      <c r="F2532" s="302" t="s">
        <v>69</v>
      </c>
      <c r="G2532" s="302" t="s">
        <v>70</v>
      </c>
      <c r="H2532" s="302" t="s">
        <v>444</v>
      </c>
      <c r="I2532" s="302" t="s">
        <v>444</v>
      </c>
      <c r="J2532" s="302">
        <v>135300</v>
      </c>
      <c r="K2532" s="302" t="s">
        <v>356</v>
      </c>
      <c r="L2532" s="302">
        <v>9807781</v>
      </c>
      <c r="M2532" s="302" t="s">
        <v>1856</v>
      </c>
      <c r="N2532" s="305">
        <v>36739</v>
      </c>
      <c r="O2532" s="305">
        <v>36892</v>
      </c>
      <c r="P2532" s="302" t="s">
        <v>2073</v>
      </c>
    </row>
    <row r="2533" spans="1:16">
      <c r="A2533" s="303">
        <v>12</v>
      </c>
      <c r="B2533" s="303">
        <v>23877.31</v>
      </c>
      <c r="C2533" s="303">
        <v>23659.149226630598</v>
      </c>
      <c r="D2533" s="304">
        <f t="shared" si="39"/>
        <v>218.16077336940361</v>
      </c>
      <c r="E2533" s="305">
        <v>45992</v>
      </c>
      <c r="F2533" s="302" t="s">
        <v>69</v>
      </c>
      <c r="G2533" s="302" t="s">
        <v>70</v>
      </c>
      <c r="H2533" s="302" t="s">
        <v>444</v>
      </c>
      <c r="I2533" s="302" t="s">
        <v>444</v>
      </c>
      <c r="J2533" s="302">
        <v>135300</v>
      </c>
      <c r="K2533" s="302" t="s">
        <v>359</v>
      </c>
      <c r="L2533" s="302">
        <v>9785441</v>
      </c>
      <c r="M2533" s="302" t="s">
        <v>1872</v>
      </c>
      <c r="N2533" s="305">
        <v>27211</v>
      </c>
      <c r="O2533" s="305">
        <v>27211</v>
      </c>
      <c r="P2533" s="302" t="s">
        <v>1052</v>
      </c>
    </row>
    <row r="2534" spans="1:16">
      <c r="A2534" s="303">
        <v>0</v>
      </c>
      <c r="B2534" s="303">
        <v>0</v>
      </c>
      <c r="C2534" s="303">
        <v>0</v>
      </c>
      <c r="D2534" s="304">
        <f t="shared" si="39"/>
        <v>0</v>
      </c>
      <c r="E2534" s="305">
        <v>45992</v>
      </c>
      <c r="F2534" s="302" t="s">
        <v>69</v>
      </c>
      <c r="G2534" s="302" t="s">
        <v>70</v>
      </c>
      <c r="H2534" s="302" t="s">
        <v>444</v>
      </c>
      <c r="I2534" s="302" t="s">
        <v>444</v>
      </c>
      <c r="J2534" s="302">
        <v>135300</v>
      </c>
      <c r="K2534" s="302" t="s">
        <v>359</v>
      </c>
      <c r="L2534" s="302">
        <v>9973868</v>
      </c>
      <c r="M2534" s="302" t="s">
        <v>1872</v>
      </c>
      <c r="N2534" s="305">
        <v>27211</v>
      </c>
      <c r="O2534" s="305">
        <v>27211</v>
      </c>
      <c r="P2534" s="302" t="s">
        <v>1062</v>
      </c>
    </row>
    <row r="2535" spans="1:16">
      <c r="A2535" s="303">
        <v>3</v>
      </c>
      <c r="B2535" s="303">
        <v>21188.560000000001</v>
      </c>
      <c r="C2535" s="303">
        <v>18141.281264424801</v>
      </c>
      <c r="D2535" s="304">
        <f t="shared" si="39"/>
        <v>3047.2787355752007</v>
      </c>
      <c r="E2535" s="305">
        <v>45992</v>
      </c>
      <c r="F2535" s="302" t="s">
        <v>69</v>
      </c>
      <c r="G2535" s="302" t="s">
        <v>70</v>
      </c>
      <c r="H2535" s="302" t="s">
        <v>444</v>
      </c>
      <c r="I2535" s="302" t="s">
        <v>444</v>
      </c>
      <c r="J2535" s="302">
        <v>135300</v>
      </c>
      <c r="K2535" s="302" t="s">
        <v>359</v>
      </c>
      <c r="L2535" s="302">
        <v>9785442</v>
      </c>
      <c r="M2535" s="302" t="s">
        <v>1872</v>
      </c>
      <c r="N2535" s="305">
        <v>29768</v>
      </c>
      <c r="O2535" s="305">
        <v>29768</v>
      </c>
      <c r="P2535" s="302" t="s">
        <v>1052</v>
      </c>
    </row>
    <row r="2536" spans="1:16">
      <c r="A2536" s="303">
        <v>0</v>
      </c>
      <c r="B2536" s="303">
        <v>0</v>
      </c>
      <c r="C2536" s="303">
        <v>0</v>
      </c>
      <c r="D2536" s="304">
        <f t="shared" si="39"/>
        <v>0</v>
      </c>
      <c r="E2536" s="305">
        <v>45992</v>
      </c>
      <c r="F2536" s="302" t="s">
        <v>69</v>
      </c>
      <c r="G2536" s="302" t="s">
        <v>70</v>
      </c>
      <c r="H2536" s="302" t="s">
        <v>444</v>
      </c>
      <c r="I2536" s="302" t="s">
        <v>444</v>
      </c>
      <c r="J2536" s="302">
        <v>135300</v>
      </c>
      <c r="K2536" s="302" t="s">
        <v>359</v>
      </c>
      <c r="L2536" s="302">
        <v>9973866</v>
      </c>
      <c r="M2536" s="302" t="s">
        <v>1872</v>
      </c>
      <c r="N2536" s="305">
        <v>29768</v>
      </c>
      <c r="O2536" s="305">
        <v>29768</v>
      </c>
      <c r="P2536" s="302" t="s">
        <v>1062</v>
      </c>
    </row>
    <row r="2537" spans="1:16">
      <c r="A2537" s="303">
        <v>7</v>
      </c>
      <c r="B2537" s="303">
        <v>20026.45</v>
      </c>
      <c r="C2537" s="303">
        <v>19843.473533227003</v>
      </c>
      <c r="D2537" s="304">
        <f t="shared" si="39"/>
        <v>182.97646677299781</v>
      </c>
      <c r="E2537" s="305">
        <v>45992</v>
      </c>
      <c r="F2537" s="302" t="s">
        <v>69</v>
      </c>
      <c r="G2537" s="302" t="s">
        <v>70</v>
      </c>
      <c r="H2537" s="302" t="s">
        <v>444</v>
      </c>
      <c r="I2537" s="302" t="s">
        <v>444</v>
      </c>
      <c r="J2537" s="302">
        <v>135300</v>
      </c>
      <c r="K2537" s="302" t="s">
        <v>361</v>
      </c>
      <c r="L2537" s="302">
        <v>9689328</v>
      </c>
      <c r="M2537" s="302" t="s">
        <v>1874</v>
      </c>
      <c r="N2537" s="305">
        <v>27211</v>
      </c>
      <c r="O2537" s="305">
        <v>27211</v>
      </c>
      <c r="P2537" s="302" t="s">
        <v>1052</v>
      </c>
    </row>
    <row r="2538" spans="1:16">
      <c r="A2538" s="303">
        <v>3</v>
      </c>
      <c r="B2538" s="303">
        <v>31316.68</v>
      </c>
      <c r="C2538" s="303">
        <v>26812.803708604399</v>
      </c>
      <c r="D2538" s="304">
        <f t="shared" si="39"/>
        <v>4503.8762913956016</v>
      </c>
      <c r="E2538" s="305">
        <v>45992</v>
      </c>
      <c r="F2538" s="302" t="s">
        <v>69</v>
      </c>
      <c r="G2538" s="302" t="s">
        <v>70</v>
      </c>
      <c r="H2538" s="302" t="s">
        <v>444</v>
      </c>
      <c r="I2538" s="302" t="s">
        <v>444</v>
      </c>
      <c r="J2538" s="302">
        <v>135300</v>
      </c>
      <c r="K2538" s="302" t="s">
        <v>361</v>
      </c>
      <c r="L2538" s="302">
        <v>9785467</v>
      </c>
      <c r="M2538" s="302" t="s">
        <v>1874</v>
      </c>
      <c r="N2538" s="305">
        <v>29768</v>
      </c>
      <c r="O2538" s="305">
        <v>29768</v>
      </c>
      <c r="P2538" s="302" t="s">
        <v>1052</v>
      </c>
    </row>
    <row r="2539" spans="1:16">
      <c r="A2539" s="303">
        <v>0</v>
      </c>
      <c r="B2539" s="303">
        <v>0</v>
      </c>
      <c r="C2539" s="303">
        <v>0</v>
      </c>
      <c r="D2539" s="304">
        <f t="shared" si="39"/>
        <v>0</v>
      </c>
      <c r="E2539" s="305">
        <v>45992</v>
      </c>
      <c r="F2539" s="302" t="s">
        <v>69</v>
      </c>
      <c r="G2539" s="302" t="s">
        <v>70</v>
      </c>
      <c r="H2539" s="302" t="s">
        <v>444</v>
      </c>
      <c r="I2539" s="302" t="s">
        <v>444</v>
      </c>
      <c r="J2539" s="302">
        <v>135300</v>
      </c>
      <c r="K2539" s="302" t="s">
        <v>361</v>
      </c>
      <c r="L2539" s="302">
        <v>9973867</v>
      </c>
      <c r="M2539" s="302" t="s">
        <v>1874</v>
      </c>
      <c r="N2539" s="305">
        <v>27211</v>
      </c>
      <c r="O2539" s="305">
        <v>27211</v>
      </c>
      <c r="P2539" s="302" t="s">
        <v>1062</v>
      </c>
    </row>
    <row r="2540" spans="1:16">
      <c r="A2540" s="303">
        <v>0</v>
      </c>
      <c r="B2540" s="303">
        <v>0</v>
      </c>
      <c r="C2540" s="303">
        <v>0</v>
      </c>
      <c r="D2540" s="304">
        <f t="shared" si="39"/>
        <v>0</v>
      </c>
      <c r="E2540" s="305">
        <v>45992</v>
      </c>
      <c r="F2540" s="302" t="s">
        <v>69</v>
      </c>
      <c r="G2540" s="302" t="s">
        <v>70</v>
      </c>
      <c r="H2540" s="302" t="s">
        <v>444</v>
      </c>
      <c r="I2540" s="302" t="s">
        <v>444</v>
      </c>
      <c r="J2540" s="302">
        <v>135300</v>
      </c>
      <c r="K2540" s="302" t="s">
        <v>361</v>
      </c>
      <c r="L2540" s="302">
        <v>9973865</v>
      </c>
      <c r="M2540" s="302" t="s">
        <v>1874</v>
      </c>
      <c r="N2540" s="305">
        <v>29768</v>
      </c>
      <c r="O2540" s="305">
        <v>29768</v>
      </c>
      <c r="P2540" s="302" t="s">
        <v>1062</v>
      </c>
    </row>
    <row r="2541" spans="1:16">
      <c r="A2541" s="303">
        <v>0</v>
      </c>
      <c r="B2541" s="303">
        <v>0</v>
      </c>
      <c r="C2541" s="303">
        <v>0</v>
      </c>
      <c r="D2541" s="304">
        <f t="shared" si="39"/>
        <v>0</v>
      </c>
      <c r="E2541" s="305">
        <v>45992</v>
      </c>
      <c r="F2541" s="302" t="s">
        <v>69</v>
      </c>
      <c r="G2541" s="302" t="s">
        <v>70</v>
      </c>
      <c r="H2541" s="302" t="s">
        <v>444</v>
      </c>
      <c r="I2541" s="302" t="s">
        <v>444</v>
      </c>
      <c r="J2541" s="302">
        <v>135300</v>
      </c>
      <c r="K2541" s="302" t="s">
        <v>150</v>
      </c>
      <c r="L2541" s="302">
        <v>11845670</v>
      </c>
      <c r="M2541" s="302" t="s">
        <v>2098</v>
      </c>
      <c r="N2541" s="305">
        <v>41262</v>
      </c>
      <c r="O2541" s="305">
        <v>40909</v>
      </c>
      <c r="P2541" s="302" t="s">
        <v>2082</v>
      </c>
    </row>
    <row r="2542" spans="1:16">
      <c r="A2542" s="303">
        <v>0</v>
      </c>
      <c r="B2542" s="303">
        <v>0</v>
      </c>
      <c r="C2542" s="303">
        <v>0</v>
      </c>
      <c r="D2542" s="304">
        <f t="shared" si="39"/>
        <v>0</v>
      </c>
      <c r="E2542" s="305">
        <v>45992</v>
      </c>
      <c r="F2542" s="302" t="s">
        <v>69</v>
      </c>
      <c r="G2542" s="302" t="s">
        <v>70</v>
      </c>
      <c r="H2542" s="302" t="s">
        <v>444</v>
      </c>
      <c r="I2542" s="302" t="s">
        <v>444</v>
      </c>
      <c r="J2542" s="302">
        <v>135300</v>
      </c>
      <c r="K2542" s="302" t="s">
        <v>447</v>
      </c>
      <c r="L2542" s="302">
        <v>29636550</v>
      </c>
      <c r="M2542" s="302" t="s">
        <v>2099</v>
      </c>
      <c r="N2542" s="305">
        <v>43437</v>
      </c>
      <c r="O2542" s="305">
        <v>43101</v>
      </c>
      <c r="P2542" s="302" t="s">
        <v>2100</v>
      </c>
    </row>
    <row r="2543" spans="1:16">
      <c r="A2543" s="303">
        <v>8977</v>
      </c>
      <c r="B2543" s="303">
        <v>-9213.7000000000007</v>
      </c>
      <c r="C2543" s="303">
        <v>-4520.4404201940006</v>
      </c>
      <c r="D2543" s="304">
        <f t="shared" si="39"/>
        <v>-4693.2595798060001</v>
      </c>
      <c r="E2543" s="305">
        <v>45992</v>
      </c>
      <c r="F2543" s="302" t="s">
        <v>69</v>
      </c>
      <c r="G2543" s="302" t="s">
        <v>70</v>
      </c>
      <c r="H2543" s="302" t="s">
        <v>444</v>
      </c>
      <c r="I2543" s="302" t="s">
        <v>444</v>
      </c>
      <c r="J2543" s="302">
        <v>135300</v>
      </c>
      <c r="K2543" s="302" t="s">
        <v>151</v>
      </c>
      <c r="L2543" s="302">
        <v>9809955</v>
      </c>
      <c r="M2543" s="302" t="s">
        <v>2000</v>
      </c>
      <c r="N2543" s="305">
        <v>36875</v>
      </c>
      <c r="O2543" s="305">
        <v>37257</v>
      </c>
      <c r="P2543" s="302" t="s">
        <v>2087</v>
      </c>
    </row>
    <row r="2544" spans="1:16">
      <c r="A2544" s="303">
        <v>7409</v>
      </c>
      <c r="B2544" s="303">
        <v>14817.07</v>
      </c>
      <c r="C2544" s="303">
        <v>7269.5748870533998</v>
      </c>
      <c r="D2544" s="304">
        <f t="shared" si="39"/>
        <v>7547.4951129465999</v>
      </c>
      <c r="E2544" s="305">
        <v>45992</v>
      </c>
      <c r="F2544" s="302" t="s">
        <v>69</v>
      </c>
      <c r="G2544" s="302" t="s">
        <v>70</v>
      </c>
      <c r="H2544" s="302" t="s">
        <v>444</v>
      </c>
      <c r="I2544" s="302" t="s">
        <v>444</v>
      </c>
      <c r="J2544" s="302">
        <v>135300</v>
      </c>
      <c r="K2544" s="302" t="s">
        <v>151</v>
      </c>
      <c r="L2544" s="302">
        <v>9807783</v>
      </c>
      <c r="M2544" s="302" t="s">
        <v>2000</v>
      </c>
      <c r="N2544" s="305">
        <v>36739</v>
      </c>
      <c r="O2544" s="305">
        <v>36892</v>
      </c>
      <c r="P2544" s="302" t="s">
        <v>2073</v>
      </c>
    </row>
    <row r="2545" spans="1:16">
      <c r="A2545" s="303">
        <v>0</v>
      </c>
      <c r="B2545" s="303">
        <v>81299.02</v>
      </c>
      <c r="C2545" s="303">
        <v>3910.4958698432001</v>
      </c>
      <c r="D2545" s="304">
        <f t="shared" si="39"/>
        <v>77388.524130156802</v>
      </c>
      <c r="E2545" s="305">
        <v>45992</v>
      </c>
      <c r="F2545" s="302" t="s">
        <v>69</v>
      </c>
      <c r="G2545" s="302" t="s">
        <v>70</v>
      </c>
      <c r="H2545" s="302" t="s">
        <v>444</v>
      </c>
      <c r="I2545" s="302" t="s">
        <v>444</v>
      </c>
      <c r="J2545" s="302">
        <v>135300</v>
      </c>
      <c r="K2545" s="302" t="s">
        <v>151</v>
      </c>
      <c r="L2545" s="302">
        <v>38788139</v>
      </c>
      <c r="M2545" s="302" t="s">
        <v>2190</v>
      </c>
      <c r="N2545" s="305">
        <v>45260</v>
      </c>
      <c r="O2545" s="305">
        <v>44927</v>
      </c>
      <c r="P2545" s="302" t="s">
        <v>2173</v>
      </c>
    </row>
    <row r="2546" spans="1:16">
      <c r="A2546" s="303">
        <v>0</v>
      </c>
      <c r="B2546" s="303">
        <v>0</v>
      </c>
      <c r="C2546" s="303">
        <v>0</v>
      </c>
      <c r="D2546" s="304">
        <f t="shared" si="39"/>
        <v>0</v>
      </c>
      <c r="E2546" s="305">
        <v>45992</v>
      </c>
      <c r="F2546" s="302" t="s">
        <v>69</v>
      </c>
      <c r="G2546" s="302" t="s">
        <v>70</v>
      </c>
      <c r="H2546" s="302" t="s">
        <v>444</v>
      </c>
      <c r="I2546" s="302" t="s">
        <v>444</v>
      </c>
      <c r="J2546" s="302">
        <v>135300</v>
      </c>
      <c r="K2546" s="302" t="s">
        <v>364</v>
      </c>
      <c r="L2546" s="302">
        <v>9809954</v>
      </c>
      <c r="M2546" s="302" t="s">
        <v>1878</v>
      </c>
      <c r="N2546" s="305">
        <v>36875</v>
      </c>
      <c r="O2546" s="305">
        <v>37257</v>
      </c>
      <c r="P2546" s="302" t="s">
        <v>2087</v>
      </c>
    </row>
    <row r="2547" spans="1:16">
      <c r="A2547" s="303">
        <v>0</v>
      </c>
      <c r="B2547" s="303">
        <v>0</v>
      </c>
      <c r="C2547" s="303">
        <v>0</v>
      </c>
      <c r="D2547" s="304">
        <f t="shared" si="39"/>
        <v>0</v>
      </c>
      <c r="E2547" s="305">
        <v>45992</v>
      </c>
      <c r="F2547" s="302" t="s">
        <v>69</v>
      </c>
      <c r="G2547" s="302" t="s">
        <v>70</v>
      </c>
      <c r="H2547" s="302" t="s">
        <v>444</v>
      </c>
      <c r="I2547" s="302" t="s">
        <v>444</v>
      </c>
      <c r="J2547" s="302">
        <v>135300</v>
      </c>
      <c r="K2547" s="302" t="s">
        <v>364</v>
      </c>
      <c r="L2547" s="302">
        <v>9807782</v>
      </c>
      <c r="M2547" s="302" t="s">
        <v>1878</v>
      </c>
      <c r="N2547" s="305">
        <v>36739</v>
      </c>
      <c r="O2547" s="305">
        <v>36892</v>
      </c>
      <c r="P2547" s="302" t="s">
        <v>2073</v>
      </c>
    </row>
    <row r="2548" spans="1:16">
      <c r="A2548" s="303">
        <v>636</v>
      </c>
      <c r="B2548" s="303">
        <v>158.28</v>
      </c>
      <c r="C2548" s="303">
        <v>77.655590013600005</v>
      </c>
      <c r="D2548" s="304">
        <f t="shared" si="39"/>
        <v>80.624409986399996</v>
      </c>
      <c r="E2548" s="305">
        <v>45992</v>
      </c>
      <c r="F2548" s="302" t="s">
        <v>69</v>
      </c>
      <c r="G2548" s="302" t="s">
        <v>70</v>
      </c>
      <c r="H2548" s="302" t="s">
        <v>444</v>
      </c>
      <c r="I2548" s="302" t="s">
        <v>444</v>
      </c>
      <c r="J2548" s="302">
        <v>135300</v>
      </c>
      <c r="K2548" s="302" t="s">
        <v>423</v>
      </c>
      <c r="L2548" s="302">
        <v>9807803</v>
      </c>
      <c r="M2548" s="302" t="s">
        <v>2101</v>
      </c>
      <c r="N2548" s="305">
        <v>36739</v>
      </c>
      <c r="O2548" s="305">
        <v>36892</v>
      </c>
      <c r="P2548" s="302" t="s">
        <v>2073</v>
      </c>
    </row>
    <row r="2549" spans="1:16">
      <c r="A2549" s="303">
        <v>2210</v>
      </c>
      <c r="B2549" s="303">
        <v>5821.53</v>
      </c>
      <c r="C2549" s="303">
        <v>5768.3401939878004</v>
      </c>
      <c r="D2549" s="304">
        <f t="shared" si="39"/>
        <v>53.189806012199369</v>
      </c>
      <c r="E2549" s="305">
        <v>45992</v>
      </c>
      <c r="F2549" s="302" t="s">
        <v>69</v>
      </c>
      <c r="G2549" s="302" t="s">
        <v>70</v>
      </c>
      <c r="H2549" s="302" t="s">
        <v>444</v>
      </c>
      <c r="I2549" s="302" t="s">
        <v>444</v>
      </c>
      <c r="J2549" s="302">
        <v>135300</v>
      </c>
      <c r="K2549" s="302" t="s">
        <v>367</v>
      </c>
      <c r="L2549" s="302">
        <v>9769130</v>
      </c>
      <c r="M2549" s="302" t="s">
        <v>1883</v>
      </c>
      <c r="N2549" s="305">
        <v>27211</v>
      </c>
      <c r="O2549" s="305">
        <v>27211</v>
      </c>
      <c r="P2549" s="302" t="s">
        <v>1052</v>
      </c>
    </row>
    <row r="2550" spans="1:16">
      <c r="A2550" s="303">
        <v>0</v>
      </c>
      <c r="B2550" s="303">
        <v>0</v>
      </c>
      <c r="C2550" s="303">
        <v>0</v>
      </c>
      <c r="D2550" s="304">
        <f t="shared" si="39"/>
        <v>0</v>
      </c>
      <c r="E2550" s="305">
        <v>45992</v>
      </c>
      <c r="F2550" s="302" t="s">
        <v>69</v>
      </c>
      <c r="G2550" s="302" t="s">
        <v>70</v>
      </c>
      <c r="H2550" s="302" t="s">
        <v>444</v>
      </c>
      <c r="I2550" s="302" t="s">
        <v>444</v>
      </c>
      <c r="J2550" s="302">
        <v>135300</v>
      </c>
      <c r="K2550" s="302" t="s">
        <v>367</v>
      </c>
      <c r="L2550" s="302">
        <v>9973802</v>
      </c>
      <c r="M2550" s="302" t="s">
        <v>1883</v>
      </c>
      <c r="N2550" s="305">
        <v>27211</v>
      </c>
      <c r="O2550" s="305">
        <v>27211</v>
      </c>
      <c r="P2550" s="302" t="s">
        <v>1062</v>
      </c>
    </row>
    <row r="2551" spans="1:16">
      <c r="A2551" s="303">
        <v>4703</v>
      </c>
      <c r="B2551" s="303">
        <v>11941.28</v>
      </c>
      <c r="C2551" s="303">
        <v>11832.175629372799</v>
      </c>
      <c r="D2551" s="304">
        <f t="shared" si="39"/>
        <v>109.10437062720121</v>
      </c>
      <c r="E2551" s="305">
        <v>45992</v>
      </c>
      <c r="F2551" s="302" t="s">
        <v>69</v>
      </c>
      <c r="G2551" s="302" t="s">
        <v>70</v>
      </c>
      <c r="H2551" s="302" t="s">
        <v>444</v>
      </c>
      <c r="I2551" s="302" t="s">
        <v>444</v>
      </c>
      <c r="J2551" s="302">
        <v>135300</v>
      </c>
      <c r="K2551" s="302" t="s">
        <v>369</v>
      </c>
      <c r="L2551" s="302">
        <v>9769136</v>
      </c>
      <c r="M2551" s="302" t="s">
        <v>1885</v>
      </c>
      <c r="N2551" s="305">
        <v>27211</v>
      </c>
      <c r="O2551" s="305">
        <v>27211</v>
      </c>
      <c r="P2551" s="302" t="s">
        <v>1052</v>
      </c>
    </row>
    <row r="2552" spans="1:16">
      <c r="A2552" s="303">
        <v>0</v>
      </c>
      <c r="B2552" s="303">
        <v>0</v>
      </c>
      <c r="C2552" s="303">
        <v>0</v>
      </c>
      <c r="D2552" s="304">
        <f t="shared" si="39"/>
        <v>0</v>
      </c>
      <c r="E2552" s="305">
        <v>45992</v>
      </c>
      <c r="F2552" s="302" t="s">
        <v>69</v>
      </c>
      <c r="G2552" s="302" t="s">
        <v>70</v>
      </c>
      <c r="H2552" s="302" t="s">
        <v>444</v>
      </c>
      <c r="I2552" s="302" t="s">
        <v>444</v>
      </c>
      <c r="J2552" s="302">
        <v>135300</v>
      </c>
      <c r="K2552" s="302" t="s">
        <v>369</v>
      </c>
      <c r="L2552" s="302">
        <v>9973803</v>
      </c>
      <c r="M2552" s="302" t="s">
        <v>1885</v>
      </c>
      <c r="N2552" s="305">
        <v>27211</v>
      </c>
      <c r="O2552" s="305">
        <v>27211</v>
      </c>
      <c r="P2552" s="302" t="s">
        <v>1062</v>
      </c>
    </row>
    <row r="2553" spans="1:16">
      <c r="A2553" s="303">
        <v>3</v>
      </c>
      <c r="B2553" s="303">
        <v>35271.79</v>
      </c>
      <c r="C2553" s="303">
        <v>17305.102750099799</v>
      </c>
      <c r="D2553" s="304">
        <f t="shared" si="39"/>
        <v>17966.687249900202</v>
      </c>
      <c r="E2553" s="305">
        <v>45992</v>
      </c>
      <c r="F2553" s="302" t="s">
        <v>69</v>
      </c>
      <c r="G2553" s="302" t="s">
        <v>70</v>
      </c>
      <c r="H2553" s="302" t="s">
        <v>444</v>
      </c>
      <c r="I2553" s="302" t="s">
        <v>444</v>
      </c>
      <c r="J2553" s="302">
        <v>135300</v>
      </c>
      <c r="K2553" s="302" t="s">
        <v>448</v>
      </c>
      <c r="L2553" s="302">
        <v>9809967</v>
      </c>
      <c r="M2553" s="302" t="s">
        <v>2102</v>
      </c>
      <c r="N2553" s="305">
        <v>36875</v>
      </c>
      <c r="O2553" s="305">
        <v>37257</v>
      </c>
      <c r="P2553" s="302" t="s">
        <v>2103</v>
      </c>
    </row>
    <row r="2554" spans="1:16">
      <c r="A2554" s="303">
        <v>0</v>
      </c>
      <c r="B2554" s="303">
        <v>0</v>
      </c>
      <c r="C2554" s="303">
        <v>0</v>
      </c>
      <c r="D2554" s="304">
        <f t="shared" si="39"/>
        <v>0</v>
      </c>
      <c r="E2554" s="305">
        <v>45992</v>
      </c>
      <c r="F2554" s="302" t="s">
        <v>69</v>
      </c>
      <c r="G2554" s="302" t="s">
        <v>70</v>
      </c>
      <c r="H2554" s="302" t="s">
        <v>444</v>
      </c>
      <c r="I2554" s="302" t="s">
        <v>444</v>
      </c>
      <c r="J2554" s="302">
        <v>135300</v>
      </c>
      <c r="K2554" s="302" t="s">
        <v>84</v>
      </c>
      <c r="L2554" s="302">
        <v>11738968</v>
      </c>
      <c r="M2554" s="302" t="s">
        <v>2105</v>
      </c>
      <c r="N2554" s="305">
        <v>41262</v>
      </c>
      <c r="O2554" s="305">
        <v>41244</v>
      </c>
      <c r="P2554" s="302" t="s">
        <v>2082</v>
      </c>
    </row>
    <row r="2555" spans="1:16">
      <c r="A2555" s="303">
        <v>0</v>
      </c>
      <c r="B2555" s="303">
        <v>0</v>
      </c>
      <c r="C2555" s="303">
        <v>0</v>
      </c>
      <c r="D2555" s="304">
        <f t="shared" si="39"/>
        <v>0</v>
      </c>
      <c r="E2555" s="305">
        <v>45992</v>
      </c>
      <c r="F2555" s="302" t="s">
        <v>69</v>
      </c>
      <c r="G2555" s="302" t="s">
        <v>70</v>
      </c>
      <c r="H2555" s="302" t="s">
        <v>444</v>
      </c>
      <c r="I2555" s="302" t="s">
        <v>444</v>
      </c>
      <c r="J2555" s="302">
        <v>135300</v>
      </c>
      <c r="K2555" s="302" t="s">
        <v>84</v>
      </c>
      <c r="L2555" s="302">
        <v>9801308</v>
      </c>
      <c r="M2555" s="302" t="s">
        <v>2106</v>
      </c>
      <c r="N2555" s="305">
        <v>36739</v>
      </c>
      <c r="O2555" s="305">
        <v>36892</v>
      </c>
      <c r="P2555" s="302" t="s">
        <v>2073</v>
      </c>
    </row>
    <row r="2556" spans="1:16">
      <c r="A2556" s="303">
        <v>0</v>
      </c>
      <c r="B2556" s="303">
        <v>0</v>
      </c>
      <c r="C2556" s="303">
        <v>0</v>
      </c>
      <c r="D2556" s="304">
        <f t="shared" si="39"/>
        <v>0</v>
      </c>
      <c r="E2556" s="305">
        <v>45992</v>
      </c>
      <c r="F2556" s="302" t="s">
        <v>69</v>
      </c>
      <c r="G2556" s="302" t="s">
        <v>70</v>
      </c>
      <c r="H2556" s="302" t="s">
        <v>444</v>
      </c>
      <c r="I2556" s="302" t="s">
        <v>444</v>
      </c>
      <c r="J2556" s="302">
        <v>135300</v>
      </c>
      <c r="K2556" s="302" t="s">
        <v>84</v>
      </c>
      <c r="L2556" s="302">
        <v>40471720</v>
      </c>
      <c r="M2556" s="302" t="s">
        <v>3951</v>
      </c>
      <c r="N2556" s="305">
        <v>45618</v>
      </c>
      <c r="O2556" s="305">
        <v>45658</v>
      </c>
      <c r="P2556" s="302" t="s">
        <v>3952</v>
      </c>
    </row>
    <row r="2557" spans="1:16">
      <c r="A2557" s="303">
        <v>0</v>
      </c>
      <c r="B2557" s="303">
        <v>0</v>
      </c>
      <c r="C2557" s="303">
        <v>0</v>
      </c>
      <c r="D2557" s="304">
        <f t="shared" si="39"/>
        <v>0</v>
      </c>
      <c r="E2557" s="305">
        <v>45992</v>
      </c>
      <c r="F2557" s="302" t="s">
        <v>69</v>
      </c>
      <c r="G2557" s="302" t="s">
        <v>70</v>
      </c>
      <c r="H2557" s="302" t="s">
        <v>444</v>
      </c>
      <c r="I2557" s="302" t="s">
        <v>444</v>
      </c>
      <c r="J2557" s="302">
        <v>135300</v>
      </c>
      <c r="K2557" s="302" t="s">
        <v>84</v>
      </c>
      <c r="L2557" s="302">
        <v>9806494</v>
      </c>
      <c r="M2557" s="302" t="s">
        <v>2107</v>
      </c>
      <c r="N2557" s="305">
        <v>36875</v>
      </c>
      <c r="O2557" s="305">
        <v>36982</v>
      </c>
      <c r="P2557" s="302" t="s">
        <v>2103</v>
      </c>
    </row>
    <row r="2558" spans="1:16">
      <c r="A2558" s="303">
        <v>0</v>
      </c>
      <c r="B2558" s="303">
        <v>0</v>
      </c>
      <c r="C2558" s="303">
        <v>0</v>
      </c>
      <c r="D2558" s="304">
        <f t="shared" si="39"/>
        <v>0</v>
      </c>
      <c r="E2558" s="305">
        <v>45992</v>
      </c>
      <c r="F2558" s="302" t="s">
        <v>69</v>
      </c>
      <c r="G2558" s="302" t="s">
        <v>70</v>
      </c>
      <c r="H2558" s="302" t="s">
        <v>444</v>
      </c>
      <c r="I2558" s="302" t="s">
        <v>444</v>
      </c>
      <c r="J2558" s="302">
        <v>135300</v>
      </c>
      <c r="K2558" s="302" t="s">
        <v>84</v>
      </c>
      <c r="L2558" s="302">
        <v>37600781</v>
      </c>
      <c r="M2558" s="302" t="s">
        <v>2104</v>
      </c>
      <c r="N2558" s="305">
        <v>45135</v>
      </c>
      <c r="O2558" s="305">
        <v>45108</v>
      </c>
      <c r="P2558" s="302" t="s">
        <v>2089</v>
      </c>
    </row>
    <row r="2559" spans="1:16">
      <c r="A2559" s="303">
        <v>0</v>
      </c>
      <c r="B2559" s="303">
        <v>0</v>
      </c>
      <c r="C2559" s="303">
        <v>0</v>
      </c>
      <c r="D2559" s="304">
        <f t="shared" si="39"/>
        <v>0</v>
      </c>
      <c r="E2559" s="305">
        <v>45992</v>
      </c>
      <c r="F2559" s="302" t="s">
        <v>69</v>
      </c>
      <c r="G2559" s="302" t="s">
        <v>70</v>
      </c>
      <c r="H2559" s="302" t="s">
        <v>444</v>
      </c>
      <c r="I2559" s="302" t="s">
        <v>444</v>
      </c>
      <c r="J2559" s="302">
        <v>135300</v>
      </c>
      <c r="K2559" s="302" t="s">
        <v>84</v>
      </c>
      <c r="L2559" s="302">
        <v>38506289</v>
      </c>
      <c r="M2559" s="302" t="s">
        <v>2116</v>
      </c>
      <c r="N2559" s="305">
        <v>45189</v>
      </c>
      <c r="O2559" s="305">
        <v>45292</v>
      </c>
      <c r="P2559" s="302" t="s">
        <v>2117</v>
      </c>
    </row>
    <row r="2560" spans="1:16">
      <c r="A2560" s="303">
        <v>0</v>
      </c>
      <c r="B2560" s="303">
        <v>0</v>
      </c>
      <c r="C2560" s="303">
        <v>0</v>
      </c>
      <c r="D2560" s="304">
        <f t="shared" si="39"/>
        <v>0</v>
      </c>
      <c r="E2560" s="305">
        <v>45992</v>
      </c>
      <c r="F2560" s="302" t="s">
        <v>69</v>
      </c>
      <c r="G2560" s="302" t="s">
        <v>70</v>
      </c>
      <c r="H2560" s="302" t="s">
        <v>444</v>
      </c>
      <c r="I2560" s="302" t="s">
        <v>444</v>
      </c>
      <c r="J2560" s="302">
        <v>135300</v>
      </c>
      <c r="K2560" s="302" t="s">
        <v>84</v>
      </c>
      <c r="L2560" s="302">
        <v>38071682</v>
      </c>
      <c r="M2560" s="302" t="s">
        <v>2116</v>
      </c>
      <c r="N2560" s="305">
        <v>45189</v>
      </c>
      <c r="O2560" s="305">
        <v>45200</v>
      </c>
      <c r="P2560" s="302" t="s">
        <v>2117</v>
      </c>
    </row>
    <row r="2561" spans="1:16">
      <c r="A2561" s="303">
        <v>0</v>
      </c>
      <c r="B2561" s="303">
        <v>0</v>
      </c>
      <c r="C2561" s="303">
        <v>0</v>
      </c>
      <c r="D2561" s="304">
        <f t="shared" si="39"/>
        <v>0</v>
      </c>
      <c r="E2561" s="305">
        <v>45992</v>
      </c>
      <c r="F2561" s="302" t="s">
        <v>69</v>
      </c>
      <c r="G2561" s="302" t="s">
        <v>70</v>
      </c>
      <c r="H2561" s="302" t="s">
        <v>444</v>
      </c>
      <c r="I2561" s="302" t="s">
        <v>444</v>
      </c>
      <c r="J2561" s="302">
        <v>135300</v>
      </c>
      <c r="K2561" s="302" t="s">
        <v>84</v>
      </c>
      <c r="L2561" s="302">
        <v>9800933</v>
      </c>
      <c r="M2561" s="302" t="s">
        <v>2108</v>
      </c>
      <c r="N2561" s="305">
        <v>36875</v>
      </c>
      <c r="O2561" s="305">
        <v>36861</v>
      </c>
      <c r="P2561" s="302" t="s">
        <v>2087</v>
      </c>
    </row>
    <row r="2562" spans="1:16">
      <c r="A2562" s="303">
        <v>0</v>
      </c>
      <c r="B2562" s="303">
        <v>0</v>
      </c>
      <c r="C2562" s="303">
        <v>0</v>
      </c>
      <c r="D2562" s="304">
        <f t="shared" si="39"/>
        <v>0</v>
      </c>
      <c r="E2562" s="305">
        <v>45992</v>
      </c>
      <c r="F2562" s="302" t="s">
        <v>69</v>
      </c>
      <c r="G2562" s="302" t="s">
        <v>70</v>
      </c>
      <c r="H2562" s="302" t="s">
        <v>444</v>
      </c>
      <c r="I2562" s="302" t="s">
        <v>444</v>
      </c>
      <c r="J2562" s="302">
        <v>135300</v>
      </c>
      <c r="K2562" s="302" t="s">
        <v>84</v>
      </c>
      <c r="L2562" s="302">
        <v>38204598</v>
      </c>
      <c r="M2562" s="302" t="s">
        <v>2116</v>
      </c>
      <c r="N2562" s="305">
        <v>45189</v>
      </c>
      <c r="O2562" s="305">
        <v>45231</v>
      </c>
      <c r="P2562" s="302" t="s">
        <v>2117</v>
      </c>
    </row>
    <row r="2563" spans="1:16">
      <c r="A2563" s="303">
        <v>0</v>
      </c>
      <c r="B2563" s="303">
        <v>0</v>
      </c>
      <c r="C2563" s="303">
        <v>0</v>
      </c>
      <c r="D2563" s="304">
        <f t="shared" ref="D2563:D2626" si="40">+B2563-C2563</f>
        <v>0</v>
      </c>
      <c r="E2563" s="305">
        <v>45992</v>
      </c>
      <c r="F2563" s="302" t="s">
        <v>69</v>
      </c>
      <c r="G2563" s="302" t="s">
        <v>70</v>
      </c>
      <c r="H2563" s="302" t="s">
        <v>444</v>
      </c>
      <c r="I2563" s="302" t="s">
        <v>444</v>
      </c>
      <c r="J2563" s="302">
        <v>135300</v>
      </c>
      <c r="K2563" s="302" t="s">
        <v>84</v>
      </c>
      <c r="L2563" s="302">
        <v>20153198</v>
      </c>
      <c r="M2563" s="302" t="s">
        <v>2112</v>
      </c>
      <c r="N2563" s="305">
        <v>42936</v>
      </c>
      <c r="O2563" s="305">
        <v>42917</v>
      </c>
      <c r="P2563" s="302" t="s">
        <v>2113</v>
      </c>
    </row>
    <row r="2564" spans="1:16">
      <c r="A2564" s="303">
        <v>0</v>
      </c>
      <c r="B2564" s="303">
        <v>0</v>
      </c>
      <c r="C2564" s="303">
        <v>0</v>
      </c>
      <c r="D2564" s="304">
        <f t="shared" si="40"/>
        <v>0</v>
      </c>
      <c r="E2564" s="305">
        <v>45992</v>
      </c>
      <c r="F2564" s="302" t="s">
        <v>69</v>
      </c>
      <c r="G2564" s="302" t="s">
        <v>70</v>
      </c>
      <c r="H2564" s="302" t="s">
        <v>444</v>
      </c>
      <c r="I2564" s="302" t="s">
        <v>444</v>
      </c>
      <c r="J2564" s="302">
        <v>135300</v>
      </c>
      <c r="K2564" s="302" t="s">
        <v>84</v>
      </c>
      <c r="L2564" s="302">
        <v>29646523</v>
      </c>
      <c r="M2564" s="302" t="s">
        <v>2118</v>
      </c>
      <c r="N2564" s="305">
        <v>43815</v>
      </c>
      <c r="O2564" s="305">
        <v>44013</v>
      </c>
      <c r="P2564" s="302" t="s">
        <v>2085</v>
      </c>
    </row>
    <row r="2565" spans="1:16">
      <c r="A2565" s="303">
        <v>0</v>
      </c>
      <c r="B2565" s="303">
        <v>0</v>
      </c>
      <c r="C2565" s="303">
        <v>0</v>
      </c>
      <c r="D2565" s="304">
        <f t="shared" si="40"/>
        <v>0</v>
      </c>
      <c r="E2565" s="305">
        <v>45992</v>
      </c>
      <c r="F2565" s="302" t="s">
        <v>69</v>
      </c>
      <c r="G2565" s="302" t="s">
        <v>70</v>
      </c>
      <c r="H2565" s="302" t="s">
        <v>444</v>
      </c>
      <c r="I2565" s="302" t="s">
        <v>444</v>
      </c>
      <c r="J2565" s="302">
        <v>135300</v>
      </c>
      <c r="K2565" s="302" t="s">
        <v>84</v>
      </c>
      <c r="L2565" s="302">
        <v>38325295</v>
      </c>
      <c r="M2565" s="302" t="s">
        <v>2119</v>
      </c>
      <c r="N2565" s="305">
        <v>45260</v>
      </c>
      <c r="O2565" s="305">
        <v>45261</v>
      </c>
      <c r="P2565" s="302" t="s">
        <v>2120</v>
      </c>
    </row>
    <row r="2566" spans="1:16">
      <c r="A2566" s="303">
        <v>0</v>
      </c>
      <c r="B2566" s="303">
        <v>0</v>
      </c>
      <c r="C2566" s="303">
        <v>0</v>
      </c>
      <c r="D2566" s="304">
        <f t="shared" si="40"/>
        <v>0</v>
      </c>
      <c r="E2566" s="305">
        <v>45992</v>
      </c>
      <c r="F2566" s="302" t="s">
        <v>69</v>
      </c>
      <c r="G2566" s="302" t="s">
        <v>70</v>
      </c>
      <c r="H2566" s="302" t="s">
        <v>444</v>
      </c>
      <c r="I2566" s="302" t="s">
        <v>444</v>
      </c>
      <c r="J2566" s="302">
        <v>135300</v>
      </c>
      <c r="K2566" s="302" t="s">
        <v>84</v>
      </c>
      <c r="L2566" s="302">
        <v>38659244</v>
      </c>
      <c r="M2566" s="302" t="s">
        <v>2119</v>
      </c>
      <c r="N2566" s="305">
        <v>45260</v>
      </c>
      <c r="O2566" s="305">
        <v>45323</v>
      </c>
      <c r="P2566" s="302" t="s">
        <v>2120</v>
      </c>
    </row>
    <row r="2567" spans="1:16">
      <c r="A2567" s="303">
        <v>0</v>
      </c>
      <c r="B2567" s="303">
        <v>0</v>
      </c>
      <c r="C2567" s="303">
        <v>0</v>
      </c>
      <c r="D2567" s="304">
        <f t="shared" si="40"/>
        <v>0</v>
      </c>
      <c r="E2567" s="305">
        <v>45992</v>
      </c>
      <c r="F2567" s="302" t="s">
        <v>69</v>
      </c>
      <c r="G2567" s="302" t="s">
        <v>70</v>
      </c>
      <c r="H2567" s="302" t="s">
        <v>444</v>
      </c>
      <c r="I2567" s="302" t="s">
        <v>444</v>
      </c>
      <c r="J2567" s="302">
        <v>135300</v>
      </c>
      <c r="K2567" s="302" t="s">
        <v>84</v>
      </c>
      <c r="L2567" s="302">
        <v>9822385</v>
      </c>
      <c r="M2567" s="302" t="s">
        <v>2106</v>
      </c>
      <c r="N2567" s="305">
        <v>36739</v>
      </c>
      <c r="O2567" s="305">
        <v>36770</v>
      </c>
      <c r="P2567" s="302" t="s">
        <v>2073</v>
      </c>
    </row>
    <row r="2568" spans="1:16">
      <c r="A2568" s="303">
        <v>2</v>
      </c>
      <c r="B2568" s="303">
        <v>3930.82</v>
      </c>
      <c r="C2568" s="303">
        <v>37.814527708200004</v>
      </c>
      <c r="D2568" s="304">
        <f t="shared" si="40"/>
        <v>3893.0054722918003</v>
      </c>
      <c r="E2568" s="305">
        <v>45992</v>
      </c>
      <c r="F2568" s="302" t="s">
        <v>69</v>
      </c>
      <c r="G2568" s="302" t="s">
        <v>70</v>
      </c>
      <c r="H2568" s="302" t="s">
        <v>444</v>
      </c>
      <c r="I2568" s="302" t="s">
        <v>444</v>
      </c>
      <c r="J2568" s="302">
        <v>135300</v>
      </c>
      <c r="K2568" s="302" t="s">
        <v>84</v>
      </c>
      <c r="L2568" s="302">
        <v>42423293</v>
      </c>
      <c r="M2568" s="302" t="s">
        <v>4310</v>
      </c>
      <c r="N2568" s="305">
        <v>45879</v>
      </c>
      <c r="O2568" s="305">
        <v>45992</v>
      </c>
      <c r="P2568" s="302" t="s">
        <v>4311</v>
      </c>
    </row>
    <row r="2569" spans="1:16">
      <c r="A2569" s="303">
        <v>0</v>
      </c>
      <c r="B2569" s="303">
        <v>0</v>
      </c>
      <c r="C2569" s="303">
        <v>0</v>
      </c>
      <c r="D2569" s="304">
        <f t="shared" si="40"/>
        <v>0</v>
      </c>
      <c r="E2569" s="305">
        <v>45992</v>
      </c>
      <c r="F2569" s="302" t="s">
        <v>69</v>
      </c>
      <c r="G2569" s="302" t="s">
        <v>70</v>
      </c>
      <c r="H2569" s="302" t="s">
        <v>444</v>
      </c>
      <c r="I2569" s="302" t="s">
        <v>444</v>
      </c>
      <c r="J2569" s="302">
        <v>135300</v>
      </c>
      <c r="K2569" s="302" t="s">
        <v>84</v>
      </c>
      <c r="L2569" s="302">
        <v>11910099</v>
      </c>
      <c r="M2569" s="302" t="s">
        <v>2123</v>
      </c>
      <c r="N2569" s="305">
        <v>41442</v>
      </c>
      <c r="O2569" s="305">
        <v>41426</v>
      </c>
      <c r="P2569" s="302" t="s">
        <v>2124</v>
      </c>
    </row>
    <row r="2570" spans="1:16">
      <c r="A2570" s="303">
        <v>0</v>
      </c>
      <c r="B2570" s="303">
        <v>0</v>
      </c>
      <c r="C2570" s="303">
        <v>0</v>
      </c>
      <c r="D2570" s="304">
        <f t="shared" si="40"/>
        <v>0</v>
      </c>
      <c r="E2570" s="305">
        <v>45992</v>
      </c>
      <c r="F2570" s="302" t="s">
        <v>69</v>
      </c>
      <c r="G2570" s="302" t="s">
        <v>70</v>
      </c>
      <c r="H2570" s="302" t="s">
        <v>444</v>
      </c>
      <c r="I2570" s="302" t="s">
        <v>444</v>
      </c>
      <c r="J2570" s="302">
        <v>135300</v>
      </c>
      <c r="K2570" s="302" t="s">
        <v>84</v>
      </c>
      <c r="L2570" s="302">
        <v>9802290</v>
      </c>
      <c r="M2570" s="302" t="s">
        <v>2108</v>
      </c>
      <c r="N2570" s="305">
        <v>36875</v>
      </c>
      <c r="O2570" s="305">
        <v>36951</v>
      </c>
      <c r="P2570" s="302" t="s">
        <v>2087</v>
      </c>
    </row>
    <row r="2571" spans="1:16">
      <c r="A2571" s="303">
        <v>0</v>
      </c>
      <c r="B2571" s="303">
        <v>0</v>
      </c>
      <c r="C2571" s="303">
        <v>0</v>
      </c>
      <c r="D2571" s="304">
        <f t="shared" si="40"/>
        <v>0</v>
      </c>
      <c r="E2571" s="305">
        <v>45992</v>
      </c>
      <c r="F2571" s="302" t="s">
        <v>69</v>
      </c>
      <c r="G2571" s="302" t="s">
        <v>70</v>
      </c>
      <c r="H2571" s="302" t="s">
        <v>444</v>
      </c>
      <c r="I2571" s="302" t="s">
        <v>444</v>
      </c>
      <c r="J2571" s="302">
        <v>135300</v>
      </c>
      <c r="K2571" s="302" t="s">
        <v>84</v>
      </c>
      <c r="L2571" s="302">
        <v>28413186</v>
      </c>
      <c r="M2571" s="302" t="s">
        <v>2118</v>
      </c>
      <c r="N2571" s="305">
        <v>43815</v>
      </c>
      <c r="O2571" s="305">
        <v>43800</v>
      </c>
      <c r="P2571" s="302" t="s">
        <v>2085</v>
      </c>
    </row>
    <row r="2572" spans="1:16">
      <c r="A2572" s="303">
        <v>0</v>
      </c>
      <c r="B2572" s="303">
        <v>0</v>
      </c>
      <c r="C2572" s="303">
        <v>0</v>
      </c>
      <c r="D2572" s="304">
        <f t="shared" si="40"/>
        <v>0</v>
      </c>
      <c r="E2572" s="305">
        <v>45992</v>
      </c>
      <c r="F2572" s="302" t="s">
        <v>69</v>
      </c>
      <c r="G2572" s="302" t="s">
        <v>70</v>
      </c>
      <c r="H2572" s="302" t="s">
        <v>444</v>
      </c>
      <c r="I2572" s="302" t="s">
        <v>444</v>
      </c>
      <c r="J2572" s="302">
        <v>135300</v>
      </c>
      <c r="K2572" s="302" t="s">
        <v>84</v>
      </c>
      <c r="L2572" s="302">
        <v>9871761</v>
      </c>
      <c r="M2572" s="302" t="s">
        <v>2106</v>
      </c>
      <c r="N2572" s="305">
        <v>36739</v>
      </c>
      <c r="O2572" s="305">
        <v>36831</v>
      </c>
      <c r="P2572" s="302" t="s">
        <v>2073</v>
      </c>
    </row>
    <row r="2573" spans="1:16">
      <c r="A2573" s="303">
        <v>0</v>
      </c>
      <c r="B2573" s="303">
        <v>0</v>
      </c>
      <c r="C2573" s="303">
        <v>0</v>
      </c>
      <c r="D2573" s="304">
        <f t="shared" si="40"/>
        <v>0</v>
      </c>
      <c r="E2573" s="305">
        <v>45992</v>
      </c>
      <c r="F2573" s="302" t="s">
        <v>69</v>
      </c>
      <c r="G2573" s="302" t="s">
        <v>70</v>
      </c>
      <c r="H2573" s="302" t="s">
        <v>444</v>
      </c>
      <c r="I2573" s="302" t="s">
        <v>444</v>
      </c>
      <c r="J2573" s="302">
        <v>135300</v>
      </c>
      <c r="K2573" s="302" t="s">
        <v>84</v>
      </c>
      <c r="L2573" s="302">
        <v>9746273</v>
      </c>
      <c r="M2573" s="302" t="s">
        <v>2111</v>
      </c>
      <c r="N2573" s="305">
        <v>39135</v>
      </c>
      <c r="O2573" s="305">
        <v>39114</v>
      </c>
      <c r="P2573" s="302" t="s">
        <v>2090</v>
      </c>
    </row>
    <row r="2574" spans="1:16">
      <c r="A2574" s="303">
        <v>0</v>
      </c>
      <c r="B2574" s="303">
        <v>0</v>
      </c>
      <c r="C2574" s="303">
        <v>0</v>
      </c>
      <c r="D2574" s="304">
        <f t="shared" si="40"/>
        <v>0</v>
      </c>
      <c r="E2574" s="305">
        <v>45992</v>
      </c>
      <c r="F2574" s="302" t="s">
        <v>69</v>
      </c>
      <c r="G2574" s="302" t="s">
        <v>70</v>
      </c>
      <c r="H2574" s="302" t="s">
        <v>444</v>
      </c>
      <c r="I2574" s="302" t="s">
        <v>444</v>
      </c>
      <c r="J2574" s="302">
        <v>135300</v>
      </c>
      <c r="K2574" s="302" t="s">
        <v>84</v>
      </c>
      <c r="L2574" s="302">
        <v>9786760</v>
      </c>
      <c r="M2574" s="302" t="s">
        <v>2106</v>
      </c>
      <c r="N2574" s="305">
        <v>36739</v>
      </c>
      <c r="O2574" s="305">
        <v>36861</v>
      </c>
      <c r="P2574" s="302" t="s">
        <v>2073</v>
      </c>
    </row>
    <row r="2575" spans="1:16">
      <c r="A2575" s="303">
        <v>0</v>
      </c>
      <c r="B2575" s="303">
        <v>0</v>
      </c>
      <c r="C2575" s="303">
        <v>0</v>
      </c>
      <c r="D2575" s="304">
        <f t="shared" si="40"/>
        <v>0</v>
      </c>
      <c r="E2575" s="305">
        <v>45992</v>
      </c>
      <c r="F2575" s="302" t="s">
        <v>69</v>
      </c>
      <c r="G2575" s="302" t="s">
        <v>70</v>
      </c>
      <c r="H2575" s="302" t="s">
        <v>444</v>
      </c>
      <c r="I2575" s="302" t="s">
        <v>444</v>
      </c>
      <c r="J2575" s="302">
        <v>135300</v>
      </c>
      <c r="K2575" s="302" t="s">
        <v>84</v>
      </c>
      <c r="L2575" s="302">
        <v>28830349</v>
      </c>
      <c r="M2575" s="302" t="s">
        <v>2118</v>
      </c>
      <c r="N2575" s="305">
        <v>43815</v>
      </c>
      <c r="O2575" s="305">
        <v>43831</v>
      </c>
      <c r="P2575" s="302" t="s">
        <v>2085</v>
      </c>
    </row>
    <row r="2576" spans="1:16">
      <c r="A2576" s="303">
        <v>0</v>
      </c>
      <c r="B2576" s="303">
        <v>0</v>
      </c>
      <c r="C2576" s="303">
        <v>0</v>
      </c>
      <c r="D2576" s="304">
        <f t="shared" si="40"/>
        <v>0</v>
      </c>
      <c r="E2576" s="305">
        <v>45992</v>
      </c>
      <c r="F2576" s="302" t="s">
        <v>69</v>
      </c>
      <c r="G2576" s="302" t="s">
        <v>70</v>
      </c>
      <c r="H2576" s="302" t="s">
        <v>444</v>
      </c>
      <c r="I2576" s="302" t="s">
        <v>444</v>
      </c>
      <c r="J2576" s="302">
        <v>135300</v>
      </c>
      <c r="K2576" s="302" t="s">
        <v>84</v>
      </c>
      <c r="L2576" s="302">
        <v>38235624</v>
      </c>
      <c r="M2576" s="302" t="s">
        <v>2121</v>
      </c>
      <c r="N2576" s="305">
        <v>45237</v>
      </c>
      <c r="O2576" s="305">
        <v>45231</v>
      </c>
      <c r="P2576" s="302" t="s">
        <v>2122</v>
      </c>
    </row>
    <row r="2577" spans="1:16">
      <c r="A2577" s="303">
        <v>0</v>
      </c>
      <c r="B2577" s="303">
        <v>0</v>
      </c>
      <c r="C2577" s="303">
        <v>0</v>
      </c>
      <c r="D2577" s="304">
        <f t="shared" si="40"/>
        <v>0</v>
      </c>
      <c r="E2577" s="305">
        <v>45992</v>
      </c>
      <c r="F2577" s="302" t="s">
        <v>69</v>
      </c>
      <c r="G2577" s="302" t="s">
        <v>70</v>
      </c>
      <c r="H2577" s="302" t="s">
        <v>444</v>
      </c>
      <c r="I2577" s="302" t="s">
        <v>444</v>
      </c>
      <c r="J2577" s="302">
        <v>135300</v>
      </c>
      <c r="K2577" s="302" t="s">
        <v>84</v>
      </c>
      <c r="L2577" s="302">
        <v>40160558</v>
      </c>
      <c r="M2577" s="302" t="s">
        <v>3951</v>
      </c>
      <c r="N2577" s="305">
        <v>45618</v>
      </c>
      <c r="O2577" s="305">
        <v>45627</v>
      </c>
      <c r="P2577" s="302" t="s">
        <v>3952</v>
      </c>
    </row>
    <row r="2578" spans="1:16">
      <c r="A2578" s="303">
        <v>0</v>
      </c>
      <c r="B2578" s="303">
        <v>0</v>
      </c>
      <c r="C2578" s="303">
        <v>0</v>
      </c>
      <c r="D2578" s="304">
        <f t="shared" si="40"/>
        <v>0</v>
      </c>
      <c r="E2578" s="305">
        <v>45992</v>
      </c>
      <c r="F2578" s="302" t="s">
        <v>69</v>
      </c>
      <c r="G2578" s="302" t="s">
        <v>70</v>
      </c>
      <c r="H2578" s="302" t="s">
        <v>444</v>
      </c>
      <c r="I2578" s="302" t="s">
        <v>444</v>
      </c>
      <c r="J2578" s="302">
        <v>135300</v>
      </c>
      <c r="K2578" s="302" t="s">
        <v>84</v>
      </c>
      <c r="L2578" s="302">
        <v>38506316</v>
      </c>
      <c r="M2578" s="302" t="s">
        <v>2119</v>
      </c>
      <c r="N2578" s="305">
        <v>45260</v>
      </c>
      <c r="O2578" s="305">
        <v>45292</v>
      </c>
      <c r="P2578" s="302" t="s">
        <v>2120</v>
      </c>
    </row>
    <row r="2579" spans="1:16">
      <c r="A2579" s="303">
        <v>0</v>
      </c>
      <c r="B2579" s="303">
        <v>0</v>
      </c>
      <c r="C2579" s="303">
        <v>0</v>
      </c>
      <c r="D2579" s="304">
        <f t="shared" si="40"/>
        <v>0</v>
      </c>
      <c r="E2579" s="305">
        <v>45992</v>
      </c>
      <c r="F2579" s="302" t="s">
        <v>69</v>
      </c>
      <c r="G2579" s="302" t="s">
        <v>70</v>
      </c>
      <c r="H2579" s="302" t="s">
        <v>444</v>
      </c>
      <c r="I2579" s="302" t="s">
        <v>444</v>
      </c>
      <c r="J2579" s="302">
        <v>135300</v>
      </c>
      <c r="K2579" s="302" t="s">
        <v>84</v>
      </c>
      <c r="L2579" s="302">
        <v>9806497</v>
      </c>
      <c r="M2579" s="302" t="s">
        <v>2108</v>
      </c>
      <c r="N2579" s="305">
        <v>36875</v>
      </c>
      <c r="O2579" s="305">
        <v>36982</v>
      </c>
      <c r="P2579" s="302" t="s">
        <v>2087</v>
      </c>
    </row>
    <row r="2580" spans="1:16">
      <c r="A2580" s="303">
        <v>0</v>
      </c>
      <c r="B2580" s="303">
        <v>0</v>
      </c>
      <c r="C2580" s="303">
        <v>0</v>
      </c>
      <c r="D2580" s="304">
        <f t="shared" si="40"/>
        <v>0</v>
      </c>
      <c r="E2580" s="305">
        <v>45992</v>
      </c>
      <c r="F2580" s="302" t="s">
        <v>69</v>
      </c>
      <c r="G2580" s="302" t="s">
        <v>70</v>
      </c>
      <c r="H2580" s="302" t="s">
        <v>444</v>
      </c>
      <c r="I2580" s="302" t="s">
        <v>444</v>
      </c>
      <c r="J2580" s="302">
        <v>135300</v>
      </c>
      <c r="K2580" s="302" t="s">
        <v>84</v>
      </c>
      <c r="L2580" s="302">
        <v>27213813</v>
      </c>
      <c r="M2580" s="302" t="s">
        <v>2114</v>
      </c>
      <c r="N2580" s="305">
        <v>43595</v>
      </c>
      <c r="O2580" s="305">
        <v>43586</v>
      </c>
      <c r="P2580" s="302" t="s">
        <v>2115</v>
      </c>
    </row>
    <row r="2581" spans="1:16">
      <c r="A2581" s="303">
        <v>0</v>
      </c>
      <c r="B2581" s="303">
        <v>0</v>
      </c>
      <c r="C2581" s="303">
        <v>0</v>
      </c>
      <c r="D2581" s="304">
        <f t="shared" si="40"/>
        <v>0</v>
      </c>
      <c r="E2581" s="305">
        <v>45992</v>
      </c>
      <c r="F2581" s="302" t="s">
        <v>69</v>
      </c>
      <c r="G2581" s="302" t="s">
        <v>70</v>
      </c>
      <c r="H2581" s="302" t="s">
        <v>444</v>
      </c>
      <c r="I2581" s="302" t="s">
        <v>444</v>
      </c>
      <c r="J2581" s="302">
        <v>135300</v>
      </c>
      <c r="K2581" s="302" t="s">
        <v>84</v>
      </c>
      <c r="L2581" s="302">
        <v>9822685</v>
      </c>
      <c r="M2581" s="302" t="s">
        <v>2106</v>
      </c>
      <c r="N2581" s="305">
        <v>36739</v>
      </c>
      <c r="O2581" s="305">
        <v>36800</v>
      </c>
      <c r="P2581" s="302" t="s">
        <v>2073</v>
      </c>
    </row>
    <row r="2582" spans="1:16">
      <c r="A2582" s="303">
        <v>0</v>
      </c>
      <c r="B2582" s="303">
        <v>0</v>
      </c>
      <c r="C2582" s="303">
        <v>0</v>
      </c>
      <c r="D2582" s="304">
        <f t="shared" si="40"/>
        <v>0</v>
      </c>
      <c r="E2582" s="305">
        <v>45992</v>
      </c>
      <c r="F2582" s="302" t="s">
        <v>69</v>
      </c>
      <c r="G2582" s="302" t="s">
        <v>70</v>
      </c>
      <c r="H2582" s="302" t="s">
        <v>444</v>
      </c>
      <c r="I2582" s="302" t="s">
        <v>444</v>
      </c>
      <c r="J2582" s="302">
        <v>135300</v>
      </c>
      <c r="K2582" s="302" t="s">
        <v>84</v>
      </c>
      <c r="L2582" s="302">
        <v>9801322</v>
      </c>
      <c r="M2582" s="302" t="s">
        <v>2108</v>
      </c>
      <c r="N2582" s="305">
        <v>36875</v>
      </c>
      <c r="O2582" s="305">
        <v>36892</v>
      </c>
      <c r="P2582" s="302" t="s">
        <v>2087</v>
      </c>
    </row>
    <row r="2583" spans="1:16">
      <c r="A2583" s="303">
        <v>0</v>
      </c>
      <c r="B2583" s="303">
        <v>0</v>
      </c>
      <c r="C2583" s="303">
        <v>0</v>
      </c>
      <c r="D2583" s="304">
        <f t="shared" si="40"/>
        <v>0</v>
      </c>
      <c r="E2583" s="305">
        <v>45992</v>
      </c>
      <c r="F2583" s="302" t="s">
        <v>69</v>
      </c>
      <c r="G2583" s="302" t="s">
        <v>70</v>
      </c>
      <c r="H2583" s="302" t="s">
        <v>444</v>
      </c>
      <c r="I2583" s="302" t="s">
        <v>444</v>
      </c>
      <c r="J2583" s="302">
        <v>135300</v>
      </c>
      <c r="K2583" s="302" t="s">
        <v>84</v>
      </c>
      <c r="L2583" s="302">
        <v>36460822</v>
      </c>
      <c r="M2583" s="302" t="s">
        <v>2109</v>
      </c>
      <c r="N2583" s="305">
        <v>44896</v>
      </c>
      <c r="O2583" s="305">
        <v>44896</v>
      </c>
      <c r="P2583" s="302" t="s">
        <v>2110</v>
      </c>
    </row>
    <row r="2584" spans="1:16">
      <c r="A2584" s="303">
        <v>0</v>
      </c>
      <c r="B2584" s="303">
        <v>0</v>
      </c>
      <c r="C2584" s="303">
        <v>0</v>
      </c>
      <c r="D2584" s="304">
        <f t="shared" si="40"/>
        <v>0</v>
      </c>
      <c r="E2584" s="305">
        <v>45992</v>
      </c>
      <c r="F2584" s="302" t="s">
        <v>69</v>
      </c>
      <c r="G2584" s="302" t="s">
        <v>70</v>
      </c>
      <c r="H2584" s="302" t="s">
        <v>444</v>
      </c>
      <c r="I2584" s="302" t="s">
        <v>444</v>
      </c>
      <c r="J2584" s="302">
        <v>135300</v>
      </c>
      <c r="K2584" s="302" t="s">
        <v>84</v>
      </c>
      <c r="L2584" s="302">
        <v>38506307</v>
      </c>
      <c r="M2584" s="302" t="s">
        <v>2121</v>
      </c>
      <c r="N2584" s="305">
        <v>45237</v>
      </c>
      <c r="O2584" s="305">
        <v>45292</v>
      </c>
      <c r="P2584" s="302" t="s">
        <v>2122</v>
      </c>
    </row>
    <row r="2585" spans="1:16">
      <c r="A2585" s="303">
        <v>0</v>
      </c>
      <c r="B2585" s="303">
        <v>0</v>
      </c>
      <c r="C2585" s="303">
        <v>0</v>
      </c>
      <c r="D2585" s="304">
        <f t="shared" si="40"/>
        <v>0</v>
      </c>
      <c r="E2585" s="305">
        <v>45992</v>
      </c>
      <c r="F2585" s="302" t="s">
        <v>69</v>
      </c>
      <c r="G2585" s="302" t="s">
        <v>70</v>
      </c>
      <c r="H2585" s="302" t="s">
        <v>444</v>
      </c>
      <c r="I2585" s="302" t="s">
        <v>444</v>
      </c>
      <c r="J2585" s="302">
        <v>135300</v>
      </c>
      <c r="K2585" s="302" t="s">
        <v>84</v>
      </c>
      <c r="L2585" s="302">
        <v>9801693</v>
      </c>
      <c r="M2585" s="302" t="s">
        <v>2108</v>
      </c>
      <c r="N2585" s="305">
        <v>36875</v>
      </c>
      <c r="O2585" s="305">
        <v>36923</v>
      </c>
      <c r="P2585" s="302" t="s">
        <v>2087</v>
      </c>
    </row>
    <row r="2586" spans="1:16">
      <c r="A2586" s="303">
        <v>0</v>
      </c>
      <c r="B2586" s="303">
        <v>0</v>
      </c>
      <c r="C2586" s="303">
        <v>0</v>
      </c>
      <c r="D2586" s="304">
        <f t="shared" si="40"/>
        <v>0</v>
      </c>
      <c r="E2586" s="305">
        <v>45992</v>
      </c>
      <c r="F2586" s="302" t="s">
        <v>69</v>
      </c>
      <c r="G2586" s="302" t="s">
        <v>70</v>
      </c>
      <c r="H2586" s="302" t="s">
        <v>444</v>
      </c>
      <c r="I2586" s="302" t="s">
        <v>444</v>
      </c>
      <c r="J2586" s="302">
        <v>135300</v>
      </c>
      <c r="K2586" s="302" t="s">
        <v>84</v>
      </c>
      <c r="L2586" s="302">
        <v>36933420</v>
      </c>
      <c r="M2586" s="302" t="s">
        <v>2109</v>
      </c>
      <c r="N2586" s="305">
        <v>44896</v>
      </c>
      <c r="O2586" s="305">
        <v>44986</v>
      </c>
      <c r="P2586" s="302" t="s">
        <v>2110</v>
      </c>
    </row>
    <row r="2587" spans="1:16">
      <c r="A2587" s="303">
        <v>0</v>
      </c>
      <c r="B2587" s="303">
        <v>0</v>
      </c>
      <c r="C2587" s="303">
        <v>0</v>
      </c>
      <c r="D2587" s="304">
        <f t="shared" si="40"/>
        <v>0</v>
      </c>
      <c r="E2587" s="305">
        <v>45992</v>
      </c>
      <c r="F2587" s="302" t="s">
        <v>69</v>
      </c>
      <c r="G2587" s="302" t="s">
        <v>70</v>
      </c>
      <c r="H2587" s="302" t="s">
        <v>444</v>
      </c>
      <c r="I2587" s="302" t="s">
        <v>444</v>
      </c>
      <c r="J2587" s="302">
        <v>135300</v>
      </c>
      <c r="K2587" s="302" t="s">
        <v>84</v>
      </c>
      <c r="L2587" s="302">
        <v>9807338</v>
      </c>
      <c r="M2587" s="302" t="s">
        <v>2107</v>
      </c>
      <c r="N2587" s="305">
        <v>36875</v>
      </c>
      <c r="O2587" s="305">
        <v>37043</v>
      </c>
      <c r="P2587" s="302" t="s">
        <v>2103</v>
      </c>
    </row>
    <row r="2588" spans="1:16">
      <c r="A2588" s="303">
        <v>0</v>
      </c>
      <c r="B2588" s="303">
        <v>0</v>
      </c>
      <c r="C2588" s="303">
        <v>0</v>
      </c>
      <c r="D2588" s="304">
        <f t="shared" si="40"/>
        <v>0</v>
      </c>
      <c r="E2588" s="305">
        <v>45992</v>
      </c>
      <c r="F2588" s="302" t="s">
        <v>69</v>
      </c>
      <c r="G2588" s="302" t="s">
        <v>70</v>
      </c>
      <c r="H2588" s="302" t="s">
        <v>444</v>
      </c>
      <c r="I2588" s="302" t="s">
        <v>444</v>
      </c>
      <c r="J2588" s="302">
        <v>135300</v>
      </c>
      <c r="K2588" s="302" t="s">
        <v>84</v>
      </c>
      <c r="L2588" s="302">
        <v>37880489</v>
      </c>
      <c r="M2588" s="302" t="s">
        <v>2116</v>
      </c>
      <c r="N2588" s="305">
        <v>45189</v>
      </c>
      <c r="O2588" s="305">
        <v>45170</v>
      </c>
      <c r="P2588" s="302" t="s">
        <v>2117</v>
      </c>
    </row>
    <row r="2589" spans="1:16">
      <c r="A2589" s="303">
        <v>0</v>
      </c>
      <c r="B2589" s="303">
        <v>0</v>
      </c>
      <c r="C2589" s="303">
        <v>0</v>
      </c>
      <c r="D2589" s="304">
        <f t="shared" si="40"/>
        <v>0</v>
      </c>
      <c r="E2589" s="305">
        <v>45992</v>
      </c>
      <c r="F2589" s="302" t="s">
        <v>69</v>
      </c>
      <c r="G2589" s="302" t="s">
        <v>70</v>
      </c>
      <c r="H2589" s="302" t="s">
        <v>444</v>
      </c>
      <c r="I2589" s="302" t="s">
        <v>444</v>
      </c>
      <c r="J2589" s="302">
        <v>135300</v>
      </c>
      <c r="K2589" s="302" t="s">
        <v>84</v>
      </c>
      <c r="L2589" s="302">
        <v>11875694</v>
      </c>
      <c r="M2589" s="302" t="s">
        <v>2105</v>
      </c>
      <c r="N2589" s="305">
        <v>41262</v>
      </c>
      <c r="O2589" s="305">
        <v>41395</v>
      </c>
      <c r="P2589" s="302" t="s">
        <v>2082</v>
      </c>
    </row>
    <row r="2590" spans="1:16">
      <c r="A2590" s="303">
        <v>0</v>
      </c>
      <c r="B2590" s="303">
        <v>0</v>
      </c>
      <c r="C2590" s="303">
        <v>0</v>
      </c>
      <c r="D2590" s="304">
        <f t="shared" si="40"/>
        <v>0</v>
      </c>
      <c r="E2590" s="305">
        <v>45992</v>
      </c>
      <c r="F2590" s="302" t="s">
        <v>69</v>
      </c>
      <c r="G2590" s="302" t="s">
        <v>70</v>
      </c>
      <c r="H2590" s="302" t="s">
        <v>444</v>
      </c>
      <c r="I2590" s="302" t="s">
        <v>444</v>
      </c>
      <c r="J2590" s="302">
        <v>135300</v>
      </c>
      <c r="K2590" s="302" t="s">
        <v>84</v>
      </c>
      <c r="L2590" s="302">
        <v>38325290</v>
      </c>
      <c r="M2590" s="302" t="s">
        <v>2121</v>
      </c>
      <c r="N2590" s="305">
        <v>45237</v>
      </c>
      <c r="O2590" s="305">
        <v>45261</v>
      </c>
      <c r="P2590" s="302" t="s">
        <v>2122</v>
      </c>
    </row>
    <row r="2591" spans="1:16">
      <c r="A2591" s="303">
        <v>0</v>
      </c>
      <c r="B2591" s="303">
        <v>0</v>
      </c>
      <c r="C2591" s="303">
        <v>0</v>
      </c>
      <c r="D2591" s="304">
        <f t="shared" si="40"/>
        <v>0</v>
      </c>
      <c r="E2591" s="305">
        <v>45992</v>
      </c>
      <c r="F2591" s="302" t="s">
        <v>69</v>
      </c>
      <c r="G2591" s="302" t="s">
        <v>70</v>
      </c>
      <c r="H2591" s="302" t="s">
        <v>444</v>
      </c>
      <c r="I2591" s="302" t="s">
        <v>444</v>
      </c>
      <c r="J2591" s="302">
        <v>135300</v>
      </c>
      <c r="K2591" s="302" t="s">
        <v>84</v>
      </c>
      <c r="L2591" s="302">
        <v>41094049</v>
      </c>
      <c r="M2591" s="302" t="s">
        <v>4312</v>
      </c>
      <c r="N2591" s="305">
        <v>45782</v>
      </c>
      <c r="O2591" s="305">
        <v>45778</v>
      </c>
      <c r="P2591" s="302" t="s">
        <v>4309</v>
      </c>
    </row>
    <row r="2592" spans="1:16">
      <c r="A2592" s="303">
        <v>0</v>
      </c>
      <c r="B2592" s="303">
        <v>0</v>
      </c>
      <c r="C2592" s="303">
        <v>0</v>
      </c>
      <c r="D2592" s="304">
        <f t="shared" si="40"/>
        <v>0</v>
      </c>
      <c r="E2592" s="305">
        <v>45992</v>
      </c>
      <c r="F2592" s="302" t="s">
        <v>69</v>
      </c>
      <c r="G2592" s="302" t="s">
        <v>70</v>
      </c>
      <c r="H2592" s="302" t="s">
        <v>444</v>
      </c>
      <c r="I2592" s="302" t="s">
        <v>444</v>
      </c>
      <c r="J2592" s="302">
        <v>135300</v>
      </c>
      <c r="K2592" s="302" t="s">
        <v>84</v>
      </c>
      <c r="L2592" s="302">
        <v>9809410</v>
      </c>
      <c r="M2592" s="302" t="s">
        <v>2108</v>
      </c>
      <c r="N2592" s="305">
        <v>36875</v>
      </c>
      <c r="O2592" s="305">
        <v>37226</v>
      </c>
      <c r="P2592" s="302" t="s">
        <v>2087</v>
      </c>
    </row>
    <row r="2593" spans="1:16">
      <c r="A2593" s="303">
        <v>0</v>
      </c>
      <c r="B2593" s="303">
        <v>0</v>
      </c>
      <c r="C2593" s="303">
        <v>0</v>
      </c>
      <c r="D2593" s="304">
        <f t="shared" si="40"/>
        <v>0</v>
      </c>
      <c r="E2593" s="305">
        <v>45992</v>
      </c>
      <c r="F2593" s="302" t="s">
        <v>69</v>
      </c>
      <c r="G2593" s="302" t="s">
        <v>70</v>
      </c>
      <c r="H2593" s="302" t="s">
        <v>444</v>
      </c>
      <c r="I2593" s="302" t="s">
        <v>444</v>
      </c>
      <c r="J2593" s="302">
        <v>135300</v>
      </c>
      <c r="K2593" s="302" t="s">
        <v>154</v>
      </c>
      <c r="L2593" s="302">
        <v>9973798</v>
      </c>
      <c r="M2593" s="302" t="s">
        <v>1914</v>
      </c>
      <c r="N2593" s="305">
        <v>34151</v>
      </c>
      <c r="O2593" s="305">
        <v>34151</v>
      </c>
      <c r="P2593" s="302" t="s">
        <v>1062</v>
      </c>
    </row>
    <row r="2594" spans="1:16">
      <c r="A2594" s="303">
        <v>1120</v>
      </c>
      <c r="B2594" s="303">
        <v>7806.27</v>
      </c>
      <c r="C2594" s="303">
        <v>7734.9461406402006</v>
      </c>
      <c r="D2594" s="304">
        <f t="shared" si="40"/>
        <v>71.323859359799826</v>
      </c>
      <c r="E2594" s="305">
        <v>45992</v>
      </c>
      <c r="F2594" s="302" t="s">
        <v>69</v>
      </c>
      <c r="G2594" s="302" t="s">
        <v>70</v>
      </c>
      <c r="H2594" s="302" t="s">
        <v>444</v>
      </c>
      <c r="I2594" s="302" t="s">
        <v>444</v>
      </c>
      <c r="J2594" s="302">
        <v>135300</v>
      </c>
      <c r="K2594" s="302" t="s">
        <v>154</v>
      </c>
      <c r="L2594" s="302">
        <v>9769364</v>
      </c>
      <c r="M2594" s="302" t="s">
        <v>1509</v>
      </c>
      <c r="N2594" s="305">
        <v>27211</v>
      </c>
      <c r="O2594" s="305">
        <v>27211</v>
      </c>
      <c r="P2594" s="302" t="s">
        <v>1052</v>
      </c>
    </row>
    <row r="2595" spans="1:16">
      <c r="A2595" s="303">
        <v>0</v>
      </c>
      <c r="B2595" s="303">
        <v>0</v>
      </c>
      <c r="C2595" s="303">
        <v>0</v>
      </c>
      <c r="D2595" s="304">
        <f t="shared" si="40"/>
        <v>0</v>
      </c>
      <c r="E2595" s="305">
        <v>45992</v>
      </c>
      <c r="F2595" s="302" t="s">
        <v>69</v>
      </c>
      <c r="G2595" s="302" t="s">
        <v>70</v>
      </c>
      <c r="H2595" s="302" t="s">
        <v>444</v>
      </c>
      <c r="I2595" s="302" t="s">
        <v>444</v>
      </c>
      <c r="J2595" s="302">
        <v>135300</v>
      </c>
      <c r="K2595" s="302" t="s">
        <v>154</v>
      </c>
      <c r="L2595" s="302">
        <v>9724102</v>
      </c>
      <c r="M2595" s="302" t="s">
        <v>1509</v>
      </c>
      <c r="N2595" s="305">
        <v>27211</v>
      </c>
      <c r="O2595" s="305">
        <v>27211</v>
      </c>
      <c r="P2595" s="302" t="s">
        <v>1062</v>
      </c>
    </row>
    <row r="2596" spans="1:16">
      <c r="A2596" s="303">
        <v>1</v>
      </c>
      <c r="B2596" s="303">
        <v>12965.51</v>
      </c>
      <c r="C2596" s="303">
        <v>6361.1595203262004</v>
      </c>
      <c r="D2596" s="304">
        <f t="shared" si="40"/>
        <v>6604.3504796737998</v>
      </c>
      <c r="E2596" s="305">
        <v>45992</v>
      </c>
      <c r="F2596" s="302" t="s">
        <v>69</v>
      </c>
      <c r="G2596" s="302" t="s">
        <v>70</v>
      </c>
      <c r="H2596" s="302" t="s">
        <v>444</v>
      </c>
      <c r="I2596" s="302" t="s">
        <v>444</v>
      </c>
      <c r="J2596" s="302">
        <v>135300</v>
      </c>
      <c r="K2596" s="302" t="s">
        <v>154</v>
      </c>
      <c r="L2596" s="302">
        <v>9807779</v>
      </c>
      <c r="M2596" s="302" t="s">
        <v>1509</v>
      </c>
      <c r="N2596" s="305">
        <v>36739</v>
      </c>
      <c r="O2596" s="305">
        <v>36892</v>
      </c>
      <c r="P2596" s="302" t="s">
        <v>2073</v>
      </c>
    </row>
    <row r="2597" spans="1:16">
      <c r="A2597" s="303">
        <v>1</v>
      </c>
      <c r="B2597" s="303">
        <v>217.28</v>
      </c>
      <c r="C2597" s="303">
        <v>135.86562290560002</v>
      </c>
      <c r="D2597" s="304">
        <f t="shared" si="40"/>
        <v>81.414377094399981</v>
      </c>
      <c r="E2597" s="305">
        <v>45992</v>
      </c>
      <c r="F2597" s="302" t="s">
        <v>69</v>
      </c>
      <c r="G2597" s="302" t="s">
        <v>70</v>
      </c>
      <c r="H2597" s="302" t="s">
        <v>444</v>
      </c>
      <c r="I2597" s="302" t="s">
        <v>444</v>
      </c>
      <c r="J2597" s="302">
        <v>135300</v>
      </c>
      <c r="K2597" s="302" t="s">
        <v>154</v>
      </c>
      <c r="L2597" s="302">
        <v>9769363</v>
      </c>
      <c r="M2597" s="302" t="s">
        <v>1914</v>
      </c>
      <c r="N2597" s="305">
        <v>34151</v>
      </c>
      <c r="O2597" s="305">
        <v>34151</v>
      </c>
      <c r="P2597" s="302" t="s">
        <v>1052</v>
      </c>
    </row>
    <row r="2598" spans="1:16">
      <c r="A2598" s="303">
        <v>1</v>
      </c>
      <c r="B2598" s="303">
        <v>52863.51</v>
      </c>
      <c r="C2598" s="303">
        <v>6611.1322346390998</v>
      </c>
      <c r="D2598" s="304">
        <f t="shared" si="40"/>
        <v>46252.3777653609</v>
      </c>
      <c r="E2598" s="305">
        <v>45992</v>
      </c>
      <c r="F2598" s="302" t="s">
        <v>69</v>
      </c>
      <c r="G2598" s="302" t="s">
        <v>70</v>
      </c>
      <c r="H2598" s="302" t="s">
        <v>444</v>
      </c>
      <c r="I2598" s="302" t="s">
        <v>444</v>
      </c>
      <c r="J2598" s="302">
        <v>135300</v>
      </c>
      <c r="K2598" s="302" t="s">
        <v>155</v>
      </c>
      <c r="L2598" s="302">
        <v>29606319</v>
      </c>
      <c r="M2598" s="302" t="s">
        <v>2125</v>
      </c>
      <c r="N2598" s="305">
        <v>43595</v>
      </c>
      <c r="O2598" s="305">
        <v>43586</v>
      </c>
      <c r="P2598" s="302" t="s">
        <v>2115</v>
      </c>
    </row>
    <row r="2599" spans="1:16">
      <c r="A2599" s="303">
        <v>4</v>
      </c>
      <c r="B2599" s="303">
        <v>4917.37</v>
      </c>
      <c r="C2599" s="303">
        <v>4872.4412688262009</v>
      </c>
      <c r="D2599" s="304">
        <f t="shared" si="40"/>
        <v>44.928731173798951</v>
      </c>
      <c r="E2599" s="305">
        <v>45992</v>
      </c>
      <c r="F2599" s="302" t="s">
        <v>69</v>
      </c>
      <c r="G2599" s="302" t="s">
        <v>70</v>
      </c>
      <c r="H2599" s="302" t="s">
        <v>444</v>
      </c>
      <c r="I2599" s="302" t="s">
        <v>444</v>
      </c>
      <c r="J2599" s="302">
        <v>135300</v>
      </c>
      <c r="K2599" s="302" t="s">
        <v>381</v>
      </c>
      <c r="L2599" s="302">
        <v>9778043</v>
      </c>
      <c r="M2599" s="302" t="s">
        <v>2126</v>
      </c>
      <c r="N2599" s="305">
        <v>27211</v>
      </c>
      <c r="O2599" s="305">
        <v>27211</v>
      </c>
      <c r="P2599" s="302" t="s">
        <v>1052</v>
      </c>
    </row>
    <row r="2600" spans="1:16">
      <c r="A2600" s="303">
        <v>0</v>
      </c>
      <c r="B2600" s="303">
        <v>0</v>
      </c>
      <c r="C2600" s="303">
        <v>0</v>
      </c>
      <c r="D2600" s="304">
        <f t="shared" si="40"/>
        <v>0</v>
      </c>
      <c r="E2600" s="305">
        <v>45992</v>
      </c>
      <c r="F2600" s="302" t="s">
        <v>69</v>
      </c>
      <c r="G2600" s="302" t="s">
        <v>70</v>
      </c>
      <c r="H2600" s="302" t="s">
        <v>444</v>
      </c>
      <c r="I2600" s="302" t="s">
        <v>444</v>
      </c>
      <c r="J2600" s="302">
        <v>135300</v>
      </c>
      <c r="K2600" s="302" t="s">
        <v>381</v>
      </c>
      <c r="L2600" s="302">
        <v>9973796</v>
      </c>
      <c r="M2600" s="302" t="s">
        <v>2127</v>
      </c>
      <c r="N2600" s="305">
        <v>29768</v>
      </c>
      <c r="O2600" s="305">
        <v>29768</v>
      </c>
      <c r="P2600" s="302" t="s">
        <v>1062</v>
      </c>
    </row>
    <row r="2601" spans="1:16">
      <c r="A2601" s="303">
        <v>2</v>
      </c>
      <c r="B2601" s="303">
        <v>21912.5</v>
      </c>
      <c r="C2601" s="303">
        <v>10750.74624825</v>
      </c>
      <c r="D2601" s="304">
        <f t="shared" si="40"/>
        <v>11161.75375175</v>
      </c>
      <c r="E2601" s="305">
        <v>45992</v>
      </c>
      <c r="F2601" s="302" t="s">
        <v>69</v>
      </c>
      <c r="G2601" s="302" t="s">
        <v>70</v>
      </c>
      <c r="H2601" s="302" t="s">
        <v>444</v>
      </c>
      <c r="I2601" s="302" t="s">
        <v>444</v>
      </c>
      <c r="J2601" s="302">
        <v>135300</v>
      </c>
      <c r="K2601" s="302" t="s">
        <v>381</v>
      </c>
      <c r="L2601" s="302">
        <v>9807774</v>
      </c>
      <c r="M2601" s="302" t="s">
        <v>2126</v>
      </c>
      <c r="N2601" s="305">
        <v>36739</v>
      </c>
      <c r="O2601" s="305">
        <v>36892</v>
      </c>
      <c r="P2601" s="302" t="s">
        <v>2073</v>
      </c>
    </row>
    <row r="2602" spans="1:16">
      <c r="A2602" s="303">
        <v>4</v>
      </c>
      <c r="B2602" s="303">
        <v>6656.64</v>
      </c>
      <c r="C2602" s="303">
        <v>5699.3008734912</v>
      </c>
      <c r="D2602" s="304">
        <f t="shared" si="40"/>
        <v>957.33912650880029</v>
      </c>
      <c r="E2602" s="305">
        <v>45992</v>
      </c>
      <c r="F2602" s="302" t="s">
        <v>69</v>
      </c>
      <c r="G2602" s="302" t="s">
        <v>70</v>
      </c>
      <c r="H2602" s="302" t="s">
        <v>444</v>
      </c>
      <c r="I2602" s="302" t="s">
        <v>444</v>
      </c>
      <c r="J2602" s="302">
        <v>135300</v>
      </c>
      <c r="K2602" s="302" t="s">
        <v>381</v>
      </c>
      <c r="L2602" s="302">
        <v>9778042</v>
      </c>
      <c r="M2602" s="302" t="s">
        <v>2126</v>
      </c>
      <c r="N2602" s="305">
        <v>29768</v>
      </c>
      <c r="O2602" s="305">
        <v>29768</v>
      </c>
      <c r="P2602" s="302" t="s">
        <v>1052</v>
      </c>
    </row>
    <row r="2603" spans="1:16">
      <c r="A2603" s="303">
        <v>0</v>
      </c>
      <c r="B2603" s="303">
        <v>0</v>
      </c>
      <c r="C2603" s="303">
        <v>0</v>
      </c>
      <c r="D2603" s="304">
        <f t="shared" si="40"/>
        <v>0</v>
      </c>
      <c r="E2603" s="305">
        <v>45992</v>
      </c>
      <c r="F2603" s="302" t="s">
        <v>69</v>
      </c>
      <c r="G2603" s="302" t="s">
        <v>70</v>
      </c>
      <c r="H2603" s="302" t="s">
        <v>444</v>
      </c>
      <c r="I2603" s="302" t="s">
        <v>444</v>
      </c>
      <c r="J2603" s="302">
        <v>135300</v>
      </c>
      <c r="K2603" s="302" t="s">
        <v>381</v>
      </c>
      <c r="L2603" s="302">
        <v>9973797</v>
      </c>
      <c r="M2603" s="302" t="s">
        <v>1915</v>
      </c>
      <c r="N2603" s="305">
        <v>27211</v>
      </c>
      <c r="O2603" s="305">
        <v>27211</v>
      </c>
      <c r="P2603" s="302" t="s">
        <v>1062</v>
      </c>
    </row>
    <row r="2604" spans="1:16">
      <c r="A2604" s="303">
        <v>0</v>
      </c>
      <c r="B2604" s="303">
        <v>0</v>
      </c>
      <c r="C2604" s="303">
        <v>0</v>
      </c>
      <c r="D2604" s="304">
        <f t="shared" si="40"/>
        <v>0</v>
      </c>
      <c r="E2604" s="305">
        <v>45992</v>
      </c>
      <c r="F2604" s="302" t="s">
        <v>69</v>
      </c>
      <c r="G2604" s="302" t="s">
        <v>70</v>
      </c>
      <c r="H2604" s="302" t="s">
        <v>444</v>
      </c>
      <c r="I2604" s="302" t="s">
        <v>444</v>
      </c>
      <c r="J2604" s="302">
        <v>135300</v>
      </c>
      <c r="K2604" s="302" t="s">
        <v>157</v>
      </c>
      <c r="L2604" s="302">
        <v>9973881</v>
      </c>
      <c r="M2604" s="302" t="s">
        <v>2128</v>
      </c>
      <c r="N2604" s="305">
        <v>30133</v>
      </c>
      <c r="O2604" s="305">
        <v>30133</v>
      </c>
      <c r="P2604" s="302" t="s">
        <v>1062</v>
      </c>
    </row>
    <row r="2605" spans="1:16">
      <c r="A2605" s="303">
        <v>0</v>
      </c>
      <c r="B2605" s="303">
        <v>0</v>
      </c>
      <c r="C2605" s="303">
        <v>0</v>
      </c>
      <c r="D2605" s="304">
        <f t="shared" si="40"/>
        <v>0</v>
      </c>
      <c r="E2605" s="305">
        <v>45992</v>
      </c>
      <c r="F2605" s="302" t="s">
        <v>69</v>
      </c>
      <c r="G2605" s="302" t="s">
        <v>70</v>
      </c>
      <c r="H2605" s="302" t="s">
        <v>444</v>
      </c>
      <c r="I2605" s="302" t="s">
        <v>444</v>
      </c>
      <c r="J2605" s="302">
        <v>135300</v>
      </c>
      <c r="K2605" s="302" t="s">
        <v>157</v>
      </c>
      <c r="L2605" s="302">
        <v>9973794</v>
      </c>
      <c r="M2605" s="302" t="s">
        <v>1525</v>
      </c>
      <c r="N2605" s="305">
        <v>27211</v>
      </c>
      <c r="O2605" s="305">
        <v>27211</v>
      </c>
      <c r="P2605" s="302" t="s">
        <v>1062</v>
      </c>
    </row>
    <row r="2606" spans="1:16">
      <c r="A2606" s="303">
        <v>1</v>
      </c>
      <c r="B2606" s="303">
        <v>-1456.46</v>
      </c>
      <c r="C2606" s="303">
        <v>-714.57076466520004</v>
      </c>
      <c r="D2606" s="304">
        <f t="shared" si="40"/>
        <v>-741.88923533479999</v>
      </c>
      <c r="E2606" s="305">
        <v>45992</v>
      </c>
      <c r="F2606" s="302" t="s">
        <v>69</v>
      </c>
      <c r="G2606" s="302" t="s">
        <v>70</v>
      </c>
      <c r="H2606" s="302" t="s">
        <v>444</v>
      </c>
      <c r="I2606" s="302" t="s">
        <v>444</v>
      </c>
      <c r="J2606" s="302">
        <v>135300</v>
      </c>
      <c r="K2606" s="302" t="s">
        <v>157</v>
      </c>
      <c r="L2606" s="302">
        <v>9809953</v>
      </c>
      <c r="M2606" s="302" t="s">
        <v>1525</v>
      </c>
      <c r="N2606" s="305">
        <v>36875</v>
      </c>
      <c r="O2606" s="305">
        <v>37257</v>
      </c>
      <c r="P2606" s="302" t="s">
        <v>2087</v>
      </c>
    </row>
    <row r="2607" spans="1:16">
      <c r="A2607" s="303">
        <v>0</v>
      </c>
      <c r="B2607" s="303">
        <v>0</v>
      </c>
      <c r="C2607" s="303">
        <v>0</v>
      </c>
      <c r="D2607" s="304">
        <f t="shared" si="40"/>
        <v>0</v>
      </c>
      <c r="E2607" s="305">
        <v>45992</v>
      </c>
      <c r="F2607" s="302" t="s">
        <v>69</v>
      </c>
      <c r="G2607" s="302" t="s">
        <v>70</v>
      </c>
      <c r="H2607" s="302" t="s">
        <v>444</v>
      </c>
      <c r="I2607" s="302" t="s">
        <v>444</v>
      </c>
      <c r="J2607" s="302">
        <v>135300</v>
      </c>
      <c r="K2607" s="302" t="s">
        <v>157</v>
      </c>
      <c r="L2607" s="302">
        <v>9973882</v>
      </c>
      <c r="M2607" s="302" t="s">
        <v>2128</v>
      </c>
      <c r="N2607" s="305">
        <v>29768</v>
      </c>
      <c r="O2607" s="305">
        <v>29768</v>
      </c>
      <c r="P2607" s="302" t="s">
        <v>1062</v>
      </c>
    </row>
    <row r="2608" spans="1:16">
      <c r="A2608" s="303">
        <v>1</v>
      </c>
      <c r="B2608" s="303">
        <v>6309.66</v>
      </c>
      <c r="C2608" s="303">
        <v>6252.0102770916001</v>
      </c>
      <c r="D2608" s="304">
        <f t="shared" si="40"/>
        <v>57.649722908399781</v>
      </c>
      <c r="E2608" s="305">
        <v>45992</v>
      </c>
      <c r="F2608" s="302" t="s">
        <v>69</v>
      </c>
      <c r="G2608" s="302" t="s">
        <v>70</v>
      </c>
      <c r="H2608" s="302" t="s">
        <v>444</v>
      </c>
      <c r="I2608" s="302" t="s">
        <v>444</v>
      </c>
      <c r="J2608" s="302">
        <v>135300</v>
      </c>
      <c r="K2608" s="302" t="s">
        <v>157</v>
      </c>
      <c r="L2608" s="302">
        <v>9769356</v>
      </c>
      <c r="M2608" s="302" t="s">
        <v>1525</v>
      </c>
      <c r="N2608" s="305">
        <v>27211</v>
      </c>
      <c r="O2608" s="305">
        <v>27211</v>
      </c>
      <c r="P2608" s="302" t="s">
        <v>1052</v>
      </c>
    </row>
    <row r="2609" spans="1:16">
      <c r="A2609" s="303">
        <v>1</v>
      </c>
      <c r="B2609" s="303">
        <v>2124.67</v>
      </c>
      <c r="C2609" s="303">
        <v>1778.2271526425</v>
      </c>
      <c r="D2609" s="304">
        <f t="shared" si="40"/>
        <v>346.44284735750011</v>
      </c>
      <c r="E2609" s="305">
        <v>45992</v>
      </c>
      <c r="F2609" s="302" t="s">
        <v>69</v>
      </c>
      <c r="G2609" s="302" t="s">
        <v>70</v>
      </c>
      <c r="H2609" s="302" t="s">
        <v>444</v>
      </c>
      <c r="I2609" s="302" t="s">
        <v>444</v>
      </c>
      <c r="J2609" s="302">
        <v>135300</v>
      </c>
      <c r="K2609" s="302" t="s">
        <v>157</v>
      </c>
      <c r="L2609" s="302">
        <v>9769355</v>
      </c>
      <c r="M2609" s="302" t="s">
        <v>2128</v>
      </c>
      <c r="N2609" s="305">
        <v>30133</v>
      </c>
      <c r="O2609" s="305">
        <v>30133</v>
      </c>
      <c r="P2609" s="302" t="s">
        <v>1052</v>
      </c>
    </row>
    <row r="2610" spans="1:16">
      <c r="A2610" s="303">
        <v>1</v>
      </c>
      <c r="B2610" s="303">
        <v>9287.52</v>
      </c>
      <c r="C2610" s="303">
        <v>4556.6581081824006</v>
      </c>
      <c r="D2610" s="304">
        <f t="shared" si="40"/>
        <v>4730.8618918175998</v>
      </c>
      <c r="E2610" s="305">
        <v>45992</v>
      </c>
      <c r="F2610" s="302" t="s">
        <v>69</v>
      </c>
      <c r="G2610" s="302" t="s">
        <v>70</v>
      </c>
      <c r="H2610" s="302" t="s">
        <v>444</v>
      </c>
      <c r="I2610" s="302" t="s">
        <v>444</v>
      </c>
      <c r="J2610" s="302">
        <v>135300</v>
      </c>
      <c r="K2610" s="302" t="s">
        <v>157</v>
      </c>
      <c r="L2610" s="302">
        <v>9807778</v>
      </c>
      <c r="M2610" s="302" t="s">
        <v>1525</v>
      </c>
      <c r="N2610" s="305">
        <v>36739</v>
      </c>
      <c r="O2610" s="305">
        <v>36892</v>
      </c>
      <c r="P2610" s="302" t="s">
        <v>2073</v>
      </c>
    </row>
    <row r="2611" spans="1:16">
      <c r="A2611" s="303">
        <v>1</v>
      </c>
      <c r="B2611" s="303">
        <v>7337.7</v>
      </c>
      <c r="C2611" s="303">
        <v>6282.4127516910003</v>
      </c>
      <c r="D2611" s="304">
        <f t="shared" si="40"/>
        <v>1055.2872483089996</v>
      </c>
      <c r="E2611" s="305">
        <v>45992</v>
      </c>
      <c r="F2611" s="302" t="s">
        <v>69</v>
      </c>
      <c r="G2611" s="302" t="s">
        <v>70</v>
      </c>
      <c r="H2611" s="302" t="s">
        <v>444</v>
      </c>
      <c r="I2611" s="302" t="s">
        <v>444</v>
      </c>
      <c r="J2611" s="302">
        <v>135300</v>
      </c>
      <c r="K2611" s="302" t="s">
        <v>157</v>
      </c>
      <c r="L2611" s="302">
        <v>9769354</v>
      </c>
      <c r="M2611" s="302" t="s">
        <v>2128</v>
      </c>
      <c r="N2611" s="305">
        <v>29768</v>
      </c>
      <c r="O2611" s="305">
        <v>29768</v>
      </c>
      <c r="P2611" s="302" t="s">
        <v>1052</v>
      </c>
    </row>
    <row r="2612" spans="1:16">
      <c r="A2612" s="303">
        <v>2</v>
      </c>
      <c r="B2612" s="303">
        <v>-1451.21</v>
      </c>
      <c r="C2612" s="303">
        <v>-711.99500116019999</v>
      </c>
      <c r="D2612" s="304">
        <f t="shared" si="40"/>
        <v>-739.21499883980005</v>
      </c>
      <c r="E2612" s="305">
        <v>45992</v>
      </c>
      <c r="F2612" s="302" t="s">
        <v>69</v>
      </c>
      <c r="G2612" s="302" t="s">
        <v>70</v>
      </c>
      <c r="H2612" s="302" t="s">
        <v>444</v>
      </c>
      <c r="I2612" s="302" t="s">
        <v>444</v>
      </c>
      <c r="J2612" s="302">
        <v>135300</v>
      </c>
      <c r="K2612" s="302" t="s">
        <v>449</v>
      </c>
      <c r="L2612" s="302">
        <v>9809975</v>
      </c>
      <c r="M2612" s="302" t="s">
        <v>2129</v>
      </c>
      <c r="N2612" s="305">
        <v>36875</v>
      </c>
      <c r="O2612" s="305">
        <v>37257</v>
      </c>
      <c r="P2612" s="302" t="s">
        <v>2087</v>
      </c>
    </row>
    <row r="2613" spans="1:16">
      <c r="A2613" s="303">
        <v>27</v>
      </c>
      <c r="B2613" s="303">
        <v>1605.89</v>
      </c>
      <c r="C2613" s="303">
        <v>787.88435334179997</v>
      </c>
      <c r="D2613" s="304">
        <f t="shared" si="40"/>
        <v>818.00564665820013</v>
      </c>
      <c r="E2613" s="305">
        <v>45992</v>
      </c>
      <c r="F2613" s="302" t="s">
        <v>69</v>
      </c>
      <c r="G2613" s="302" t="s">
        <v>70</v>
      </c>
      <c r="H2613" s="302" t="s">
        <v>444</v>
      </c>
      <c r="I2613" s="302" t="s">
        <v>444</v>
      </c>
      <c r="J2613" s="302">
        <v>135300</v>
      </c>
      <c r="K2613" s="302" t="s">
        <v>450</v>
      </c>
      <c r="L2613" s="302">
        <v>9807777</v>
      </c>
      <c r="M2613" s="302" t="s">
        <v>2130</v>
      </c>
      <c r="N2613" s="305">
        <v>36739</v>
      </c>
      <c r="O2613" s="305">
        <v>36892</v>
      </c>
      <c r="P2613" s="302" t="s">
        <v>2073</v>
      </c>
    </row>
    <row r="2614" spans="1:16">
      <c r="A2614" s="303">
        <v>2</v>
      </c>
      <c r="B2614" s="303">
        <v>12761.6</v>
      </c>
      <c r="C2614" s="303">
        <v>6261.1168657920007</v>
      </c>
      <c r="D2614" s="304">
        <f t="shared" si="40"/>
        <v>6500.4831342079997</v>
      </c>
      <c r="E2614" s="305">
        <v>45992</v>
      </c>
      <c r="F2614" s="302" t="s">
        <v>69</v>
      </c>
      <c r="G2614" s="302" t="s">
        <v>70</v>
      </c>
      <c r="H2614" s="302" t="s">
        <v>444</v>
      </c>
      <c r="I2614" s="302" t="s">
        <v>444</v>
      </c>
      <c r="J2614" s="302">
        <v>135300</v>
      </c>
      <c r="K2614" s="302" t="s">
        <v>427</v>
      </c>
      <c r="L2614" s="302">
        <v>9807799</v>
      </c>
      <c r="M2614" s="302" t="s">
        <v>2131</v>
      </c>
      <c r="N2614" s="305">
        <v>36739</v>
      </c>
      <c r="O2614" s="305">
        <v>36892</v>
      </c>
      <c r="P2614" s="302" t="s">
        <v>2073</v>
      </c>
    </row>
    <row r="2615" spans="1:16">
      <c r="A2615" s="303">
        <v>0</v>
      </c>
      <c r="B2615" s="303">
        <v>0</v>
      </c>
      <c r="C2615" s="303">
        <v>0</v>
      </c>
      <c r="D2615" s="304">
        <f t="shared" si="40"/>
        <v>0</v>
      </c>
      <c r="E2615" s="305">
        <v>45992</v>
      </c>
      <c r="F2615" s="302" t="s">
        <v>69</v>
      </c>
      <c r="G2615" s="302" t="s">
        <v>70</v>
      </c>
      <c r="H2615" s="302" t="s">
        <v>444</v>
      </c>
      <c r="I2615" s="302" t="s">
        <v>444</v>
      </c>
      <c r="J2615" s="302">
        <v>135300</v>
      </c>
      <c r="K2615" s="302" t="s">
        <v>384</v>
      </c>
      <c r="L2615" s="302">
        <v>9973879</v>
      </c>
      <c r="M2615" s="302" t="s">
        <v>1918</v>
      </c>
      <c r="N2615" s="305">
        <v>29768</v>
      </c>
      <c r="O2615" s="305">
        <v>29768</v>
      </c>
      <c r="P2615" s="302" t="s">
        <v>1062</v>
      </c>
    </row>
    <row r="2616" spans="1:16">
      <c r="A2616" s="303">
        <v>21</v>
      </c>
      <c r="B2616" s="303">
        <v>28934.31</v>
      </c>
      <c r="C2616" s="303">
        <v>28669.944732450604</v>
      </c>
      <c r="D2616" s="304">
        <f t="shared" si="40"/>
        <v>264.36526754939769</v>
      </c>
      <c r="E2616" s="305">
        <v>45992</v>
      </c>
      <c r="F2616" s="302" t="s">
        <v>69</v>
      </c>
      <c r="G2616" s="302" t="s">
        <v>70</v>
      </c>
      <c r="H2616" s="302" t="s">
        <v>444</v>
      </c>
      <c r="I2616" s="302" t="s">
        <v>444</v>
      </c>
      <c r="J2616" s="302">
        <v>135300</v>
      </c>
      <c r="K2616" s="302" t="s">
        <v>384</v>
      </c>
      <c r="L2616" s="302">
        <v>9785431</v>
      </c>
      <c r="M2616" s="302" t="s">
        <v>1918</v>
      </c>
      <c r="N2616" s="305">
        <v>27211</v>
      </c>
      <c r="O2616" s="305">
        <v>27211</v>
      </c>
      <c r="P2616" s="302" t="s">
        <v>1052</v>
      </c>
    </row>
    <row r="2617" spans="1:16">
      <c r="A2617" s="303">
        <v>3</v>
      </c>
      <c r="B2617" s="303">
        <v>4603.68</v>
      </c>
      <c r="C2617" s="303">
        <v>3941.5917708144002</v>
      </c>
      <c r="D2617" s="304">
        <f t="shared" si="40"/>
        <v>662.08822918560008</v>
      </c>
      <c r="E2617" s="305">
        <v>45992</v>
      </c>
      <c r="F2617" s="302" t="s">
        <v>69</v>
      </c>
      <c r="G2617" s="302" t="s">
        <v>70</v>
      </c>
      <c r="H2617" s="302" t="s">
        <v>444</v>
      </c>
      <c r="I2617" s="302" t="s">
        <v>444</v>
      </c>
      <c r="J2617" s="302">
        <v>135300</v>
      </c>
      <c r="K2617" s="302" t="s">
        <v>384</v>
      </c>
      <c r="L2617" s="302">
        <v>9785432</v>
      </c>
      <c r="M2617" s="302" t="s">
        <v>1918</v>
      </c>
      <c r="N2617" s="305">
        <v>29768</v>
      </c>
      <c r="O2617" s="305">
        <v>29768</v>
      </c>
      <c r="P2617" s="302" t="s">
        <v>1052</v>
      </c>
    </row>
    <row r="2618" spans="1:16">
      <c r="A2618" s="303">
        <v>2</v>
      </c>
      <c r="B2618" s="303">
        <v>-2902.43</v>
      </c>
      <c r="C2618" s="303">
        <v>-1423.9949085366</v>
      </c>
      <c r="D2618" s="304">
        <f t="shared" si="40"/>
        <v>-1478.4350914633999</v>
      </c>
      <c r="E2618" s="305">
        <v>45992</v>
      </c>
      <c r="F2618" s="302" t="s">
        <v>69</v>
      </c>
      <c r="G2618" s="302" t="s">
        <v>70</v>
      </c>
      <c r="H2618" s="302" t="s">
        <v>444</v>
      </c>
      <c r="I2618" s="302" t="s">
        <v>444</v>
      </c>
      <c r="J2618" s="302">
        <v>135300</v>
      </c>
      <c r="K2618" s="302" t="s">
        <v>384</v>
      </c>
      <c r="L2618" s="302">
        <v>9809976</v>
      </c>
      <c r="M2618" s="302" t="s">
        <v>1918</v>
      </c>
      <c r="N2618" s="305">
        <v>36875</v>
      </c>
      <c r="O2618" s="305">
        <v>37257</v>
      </c>
      <c r="P2618" s="302" t="s">
        <v>2087</v>
      </c>
    </row>
    <row r="2619" spans="1:16">
      <c r="A2619" s="303">
        <v>0</v>
      </c>
      <c r="B2619" s="303">
        <v>0</v>
      </c>
      <c r="C2619" s="303">
        <v>0</v>
      </c>
      <c r="D2619" s="304">
        <f t="shared" si="40"/>
        <v>0</v>
      </c>
      <c r="E2619" s="305">
        <v>45992</v>
      </c>
      <c r="F2619" s="302" t="s">
        <v>69</v>
      </c>
      <c r="G2619" s="302" t="s">
        <v>70</v>
      </c>
      <c r="H2619" s="302" t="s">
        <v>444</v>
      </c>
      <c r="I2619" s="302" t="s">
        <v>444</v>
      </c>
      <c r="J2619" s="302">
        <v>135300</v>
      </c>
      <c r="K2619" s="302" t="s">
        <v>384</v>
      </c>
      <c r="L2619" s="302">
        <v>9973873</v>
      </c>
      <c r="M2619" s="302" t="s">
        <v>1918</v>
      </c>
      <c r="N2619" s="305">
        <v>27211</v>
      </c>
      <c r="O2619" s="305">
        <v>27211</v>
      </c>
      <c r="P2619" s="302" t="s">
        <v>1062</v>
      </c>
    </row>
    <row r="2620" spans="1:16">
      <c r="A2620" s="303">
        <v>2</v>
      </c>
      <c r="B2620" s="303">
        <v>-2902.43</v>
      </c>
      <c r="C2620" s="303">
        <v>-1423.9949085366</v>
      </c>
      <c r="D2620" s="304">
        <f t="shared" si="40"/>
        <v>-1478.4350914633999</v>
      </c>
      <c r="E2620" s="305">
        <v>45992</v>
      </c>
      <c r="F2620" s="302" t="s">
        <v>69</v>
      </c>
      <c r="G2620" s="302" t="s">
        <v>70</v>
      </c>
      <c r="H2620" s="302" t="s">
        <v>444</v>
      </c>
      <c r="I2620" s="302" t="s">
        <v>444</v>
      </c>
      <c r="J2620" s="302">
        <v>135300</v>
      </c>
      <c r="K2620" s="302" t="s">
        <v>428</v>
      </c>
      <c r="L2620" s="302">
        <v>9809977</v>
      </c>
      <c r="M2620" s="302" t="s">
        <v>2132</v>
      </c>
      <c r="N2620" s="305">
        <v>36875</v>
      </c>
      <c r="O2620" s="305">
        <v>37257</v>
      </c>
      <c r="P2620" s="302" t="s">
        <v>2087</v>
      </c>
    </row>
    <row r="2621" spans="1:16">
      <c r="A2621" s="303">
        <v>3</v>
      </c>
      <c r="B2621" s="303">
        <v>4603.68</v>
      </c>
      <c r="C2621" s="303">
        <v>3941.5917708144002</v>
      </c>
      <c r="D2621" s="304">
        <f t="shared" si="40"/>
        <v>662.08822918560008</v>
      </c>
      <c r="E2621" s="305">
        <v>45992</v>
      </c>
      <c r="F2621" s="302" t="s">
        <v>69</v>
      </c>
      <c r="G2621" s="302" t="s">
        <v>70</v>
      </c>
      <c r="H2621" s="302" t="s">
        <v>444</v>
      </c>
      <c r="I2621" s="302" t="s">
        <v>444</v>
      </c>
      <c r="J2621" s="302">
        <v>135300</v>
      </c>
      <c r="K2621" s="302" t="s">
        <v>428</v>
      </c>
      <c r="L2621" s="302">
        <v>9781402</v>
      </c>
      <c r="M2621" s="302" t="s">
        <v>2132</v>
      </c>
      <c r="N2621" s="305">
        <v>29768</v>
      </c>
      <c r="O2621" s="305">
        <v>29768</v>
      </c>
      <c r="P2621" s="302" t="s">
        <v>1052</v>
      </c>
    </row>
    <row r="2622" spans="1:16">
      <c r="A2622" s="303">
        <v>0</v>
      </c>
      <c r="B2622" s="303">
        <v>0</v>
      </c>
      <c r="C2622" s="303">
        <v>0</v>
      </c>
      <c r="D2622" s="304">
        <f t="shared" si="40"/>
        <v>0</v>
      </c>
      <c r="E2622" s="305">
        <v>45992</v>
      </c>
      <c r="F2622" s="302" t="s">
        <v>69</v>
      </c>
      <c r="G2622" s="302" t="s">
        <v>70</v>
      </c>
      <c r="H2622" s="302" t="s">
        <v>444</v>
      </c>
      <c r="I2622" s="302" t="s">
        <v>444</v>
      </c>
      <c r="J2622" s="302">
        <v>135300</v>
      </c>
      <c r="K2622" s="302" t="s">
        <v>428</v>
      </c>
      <c r="L2622" s="302">
        <v>9973878</v>
      </c>
      <c r="M2622" s="302" t="s">
        <v>2132</v>
      </c>
      <c r="N2622" s="305">
        <v>29768</v>
      </c>
      <c r="O2622" s="305">
        <v>29768</v>
      </c>
      <c r="P2622" s="302" t="s">
        <v>1062</v>
      </c>
    </row>
    <row r="2623" spans="1:16">
      <c r="A2623" s="303">
        <v>0</v>
      </c>
      <c r="B2623" s="303">
        <v>0</v>
      </c>
      <c r="C2623" s="303">
        <v>0</v>
      </c>
      <c r="D2623" s="304">
        <f t="shared" si="40"/>
        <v>0</v>
      </c>
      <c r="E2623" s="305">
        <v>45992</v>
      </c>
      <c r="F2623" s="302" t="s">
        <v>69</v>
      </c>
      <c r="G2623" s="302" t="s">
        <v>70</v>
      </c>
      <c r="H2623" s="302" t="s">
        <v>444</v>
      </c>
      <c r="I2623" s="302" t="s">
        <v>444</v>
      </c>
      <c r="J2623" s="302">
        <v>135300</v>
      </c>
      <c r="K2623" s="302" t="s">
        <v>385</v>
      </c>
      <c r="L2623" s="302">
        <v>9973876</v>
      </c>
      <c r="M2623" s="302" t="s">
        <v>1920</v>
      </c>
      <c r="N2623" s="305">
        <v>29768</v>
      </c>
      <c r="O2623" s="305">
        <v>29768</v>
      </c>
      <c r="P2623" s="302" t="s">
        <v>1062</v>
      </c>
    </row>
    <row r="2624" spans="1:16">
      <c r="A2624" s="303">
        <v>0</v>
      </c>
      <c r="B2624" s="303">
        <v>0</v>
      </c>
      <c r="C2624" s="303">
        <v>0</v>
      </c>
      <c r="D2624" s="304">
        <f t="shared" si="40"/>
        <v>0</v>
      </c>
      <c r="E2624" s="305">
        <v>45992</v>
      </c>
      <c r="F2624" s="302" t="s">
        <v>69</v>
      </c>
      <c r="G2624" s="302" t="s">
        <v>70</v>
      </c>
      <c r="H2624" s="302" t="s">
        <v>444</v>
      </c>
      <c r="I2624" s="302" t="s">
        <v>444</v>
      </c>
      <c r="J2624" s="302">
        <v>135300</v>
      </c>
      <c r="K2624" s="302" t="s">
        <v>385</v>
      </c>
      <c r="L2624" s="302">
        <v>9973874</v>
      </c>
      <c r="M2624" s="302" t="s">
        <v>1920</v>
      </c>
      <c r="N2624" s="305">
        <v>27211</v>
      </c>
      <c r="O2624" s="305">
        <v>27211</v>
      </c>
      <c r="P2624" s="302" t="s">
        <v>1062</v>
      </c>
    </row>
    <row r="2625" spans="1:16">
      <c r="A2625" s="303">
        <v>3</v>
      </c>
      <c r="B2625" s="303">
        <v>4603.68</v>
      </c>
      <c r="C2625" s="303">
        <v>3941.5917708144002</v>
      </c>
      <c r="D2625" s="304">
        <f t="shared" si="40"/>
        <v>662.08822918560008</v>
      </c>
      <c r="E2625" s="305">
        <v>45992</v>
      </c>
      <c r="F2625" s="302" t="s">
        <v>69</v>
      </c>
      <c r="G2625" s="302" t="s">
        <v>70</v>
      </c>
      <c r="H2625" s="302" t="s">
        <v>444</v>
      </c>
      <c r="I2625" s="302" t="s">
        <v>444</v>
      </c>
      <c r="J2625" s="302">
        <v>135300</v>
      </c>
      <c r="K2625" s="302" t="s">
        <v>385</v>
      </c>
      <c r="L2625" s="302">
        <v>9781413</v>
      </c>
      <c r="M2625" s="302" t="s">
        <v>1920</v>
      </c>
      <c r="N2625" s="305">
        <v>29768</v>
      </c>
      <c r="O2625" s="305">
        <v>29768</v>
      </c>
      <c r="P2625" s="302" t="s">
        <v>1052</v>
      </c>
    </row>
    <row r="2626" spans="1:16">
      <c r="A2626" s="303">
        <v>18</v>
      </c>
      <c r="B2626" s="303">
        <v>5769.13</v>
      </c>
      <c r="C2626" s="303">
        <v>5716.4189591637996</v>
      </c>
      <c r="D2626" s="304">
        <f t="shared" si="40"/>
        <v>52.711040836200482</v>
      </c>
      <c r="E2626" s="305">
        <v>45992</v>
      </c>
      <c r="F2626" s="302" t="s">
        <v>69</v>
      </c>
      <c r="G2626" s="302" t="s">
        <v>70</v>
      </c>
      <c r="H2626" s="302" t="s">
        <v>444</v>
      </c>
      <c r="I2626" s="302" t="s">
        <v>444</v>
      </c>
      <c r="J2626" s="302">
        <v>135300</v>
      </c>
      <c r="K2626" s="302" t="s">
        <v>385</v>
      </c>
      <c r="L2626" s="302">
        <v>9781412</v>
      </c>
      <c r="M2626" s="302" t="s">
        <v>1920</v>
      </c>
      <c r="N2626" s="305">
        <v>27211</v>
      </c>
      <c r="O2626" s="305">
        <v>27211</v>
      </c>
      <c r="P2626" s="302" t="s">
        <v>1052</v>
      </c>
    </row>
    <row r="2627" spans="1:16">
      <c r="A2627" s="303">
        <v>1</v>
      </c>
      <c r="B2627" s="303">
        <v>-51663.450000000004</v>
      </c>
      <c r="C2627" s="303">
        <v>-25347.205533789001</v>
      </c>
      <c r="D2627" s="304">
        <f t="shared" ref="D2627:D2690" si="41">+B2627-C2627</f>
        <v>-26316.244466211003</v>
      </c>
      <c r="E2627" s="305">
        <v>45992</v>
      </c>
      <c r="F2627" s="302" t="s">
        <v>69</v>
      </c>
      <c r="G2627" s="302" t="s">
        <v>70</v>
      </c>
      <c r="H2627" s="302" t="s">
        <v>444</v>
      </c>
      <c r="I2627" s="302" t="s">
        <v>444</v>
      </c>
      <c r="J2627" s="302">
        <v>135300</v>
      </c>
      <c r="K2627" s="302" t="s">
        <v>451</v>
      </c>
      <c r="L2627" s="302">
        <v>9809978</v>
      </c>
      <c r="M2627" s="302" t="s">
        <v>2133</v>
      </c>
      <c r="N2627" s="305">
        <v>36875</v>
      </c>
      <c r="O2627" s="305">
        <v>37257</v>
      </c>
      <c r="P2627" s="302" t="s">
        <v>2087</v>
      </c>
    </row>
    <row r="2628" spans="1:16">
      <c r="A2628" s="303">
        <v>1</v>
      </c>
      <c r="B2628" s="303">
        <v>23105.99</v>
      </c>
      <c r="C2628" s="303">
        <v>22894.8765769274</v>
      </c>
      <c r="D2628" s="304">
        <f t="shared" si="41"/>
        <v>211.11342307260202</v>
      </c>
      <c r="E2628" s="305">
        <v>45992</v>
      </c>
      <c r="F2628" s="302" t="s">
        <v>69</v>
      </c>
      <c r="G2628" s="302" t="s">
        <v>70</v>
      </c>
      <c r="H2628" s="302" t="s">
        <v>444</v>
      </c>
      <c r="I2628" s="302" t="s">
        <v>444</v>
      </c>
      <c r="J2628" s="302">
        <v>135300</v>
      </c>
      <c r="K2628" s="302" t="s">
        <v>451</v>
      </c>
      <c r="L2628" s="302">
        <v>9781406</v>
      </c>
      <c r="M2628" s="302" t="s">
        <v>2133</v>
      </c>
      <c r="N2628" s="305">
        <v>27211</v>
      </c>
      <c r="O2628" s="305">
        <v>27211</v>
      </c>
      <c r="P2628" s="302" t="s">
        <v>1052</v>
      </c>
    </row>
    <row r="2629" spans="1:16">
      <c r="A2629" s="303">
        <v>0</v>
      </c>
      <c r="B2629" s="303">
        <v>0</v>
      </c>
      <c r="C2629" s="303">
        <v>0</v>
      </c>
      <c r="D2629" s="304">
        <f t="shared" si="41"/>
        <v>0</v>
      </c>
      <c r="E2629" s="305">
        <v>45992</v>
      </c>
      <c r="F2629" s="302" t="s">
        <v>69</v>
      </c>
      <c r="G2629" s="302" t="s">
        <v>70</v>
      </c>
      <c r="H2629" s="302" t="s">
        <v>444</v>
      </c>
      <c r="I2629" s="302" t="s">
        <v>444</v>
      </c>
      <c r="J2629" s="302">
        <v>135300</v>
      </c>
      <c r="K2629" s="302" t="s">
        <v>451</v>
      </c>
      <c r="L2629" s="302">
        <v>9693305</v>
      </c>
      <c r="M2629" s="302" t="s">
        <v>2133</v>
      </c>
      <c r="N2629" s="305">
        <v>27211</v>
      </c>
      <c r="O2629" s="305">
        <v>27211</v>
      </c>
      <c r="P2629" s="302" t="s">
        <v>1062</v>
      </c>
    </row>
    <row r="2630" spans="1:16">
      <c r="A2630" s="303">
        <v>2</v>
      </c>
      <c r="B2630" s="303">
        <v>20164.63</v>
      </c>
      <c r="C2630" s="303">
        <v>19980.391018493799</v>
      </c>
      <c r="D2630" s="304">
        <f t="shared" si="41"/>
        <v>184.23898150620153</v>
      </c>
      <c r="E2630" s="305">
        <v>45992</v>
      </c>
      <c r="F2630" s="302" t="s">
        <v>69</v>
      </c>
      <c r="G2630" s="302" t="s">
        <v>70</v>
      </c>
      <c r="H2630" s="302" t="s">
        <v>444</v>
      </c>
      <c r="I2630" s="302" t="s">
        <v>444</v>
      </c>
      <c r="J2630" s="302">
        <v>135300</v>
      </c>
      <c r="K2630" s="302" t="s">
        <v>452</v>
      </c>
      <c r="L2630" s="302">
        <v>9781408</v>
      </c>
      <c r="M2630" s="302" t="s">
        <v>2134</v>
      </c>
      <c r="N2630" s="305">
        <v>27211</v>
      </c>
      <c r="O2630" s="305">
        <v>27211</v>
      </c>
      <c r="P2630" s="302" t="s">
        <v>1052</v>
      </c>
    </row>
    <row r="2631" spans="1:16">
      <c r="A2631" s="303">
        <v>0</v>
      </c>
      <c r="B2631" s="303">
        <v>0</v>
      </c>
      <c r="C2631" s="303">
        <v>0</v>
      </c>
      <c r="D2631" s="304">
        <f t="shared" si="41"/>
        <v>0</v>
      </c>
      <c r="E2631" s="305">
        <v>45992</v>
      </c>
      <c r="F2631" s="302" t="s">
        <v>69</v>
      </c>
      <c r="G2631" s="302" t="s">
        <v>70</v>
      </c>
      <c r="H2631" s="302" t="s">
        <v>444</v>
      </c>
      <c r="I2631" s="302" t="s">
        <v>444</v>
      </c>
      <c r="J2631" s="302">
        <v>135300</v>
      </c>
      <c r="K2631" s="302" t="s">
        <v>452</v>
      </c>
      <c r="L2631" s="302">
        <v>9973875</v>
      </c>
      <c r="M2631" s="302" t="s">
        <v>2134</v>
      </c>
      <c r="N2631" s="305">
        <v>27211</v>
      </c>
      <c r="O2631" s="305">
        <v>27211</v>
      </c>
      <c r="P2631" s="302" t="s">
        <v>1062</v>
      </c>
    </row>
    <row r="2632" spans="1:16">
      <c r="A2632" s="303">
        <v>0</v>
      </c>
      <c r="B2632" s="303">
        <v>0</v>
      </c>
      <c r="C2632" s="303">
        <v>0</v>
      </c>
      <c r="D2632" s="304">
        <f t="shared" si="41"/>
        <v>0</v>
      </c>
      <c r="E2632" s="305">
        <v>45992</v>
      </c>
      <c r="F2632" s="302" t="s">
        <v>69</v>
      </c>
      <c r="G2632" s="302" t="s">
        <v>70</v>
      </c>
      <c r="H2632" s="302" t="s">
        <v>444</v>
      </c>
      <c r="I2632" s="302" t="s">
        <v>444</v>
      </c>
      <c r="J2632" s="302">
        <v>135300</v>
      </c>
      <c r="K2632" s="302" t="s">
        <v>453</v>
      </c>
      <c r="L2632" s="302">
        <v>9973880</v>
      </c>
      <c r="M2632" s="302" t="s">
        <v>2135</v>
      </c>
      <c r="N2632" s="305">
        <v>27211</v>
      </c>
      <c r="O2632" s="305">
        <v>27211</v>
      </c>
      <c r="P2632" s="302" t="s">
        <v>1062</v>
      </c>
    </row>
    <row r="2633" spans="1:16">
      <c r="A2633" s="303">
        <v>11</v>
      </c>
      <c r="B2633" s="303">
        <v>7689.25</v>
      </c>
      <c r="C2633" s="303">
        <v>7618.9953219549998</v>
      </c>
      <c r="D2633" s="304">
        <f t="shared" si="41"/>
        <v>70.254678045000219</v>
      </c>
      <c r="E2633" s="305">
        <v>45992</v>
      </c>
      <c r="F2633" s="302" t="s">
        <v>69</v>
      </c>
      <c r="G2633" s="302" t="s">
        <v>70</v>
      </c>
      <c r="H2633" s="302" t="s">
        <v>444</v>
      </c>
      <c r="I2633" s="302" t="s">
        <v>444</v>
      </c>
      <c r="J2633" s="302">
        <v>135300</v>
      </c>
      <c r="K2633" s="302" t="s">
        <v>453</v>
      </c>
      <c r="L2633" s="302">
        <v>9781403</v>
      </c>
      <c r="M2633" s="302" t="s">
        <v>2135</v>
      </c>
      <c r="N2633" s="305">
        <v>27211</v>
      </c>
      <c r="O2633" s="305">
        <v>27211</v>
      </c>
      <c r="P2633" s="302" t="s">
        <v>1052</v>
      </c>
    </row>
    <row r="2634" spans="1:16">
      <c r="A2634" s="303">
        <v>0</v>
      </c>
      <c r="B2634" s="303">
        <v>0</v>
      </c>
      <c r="C2634" s="303">
        <v>0</v>
      </c>
      <c r="D2634" s="304">
        <f t="shared" si="41"/>
        <v>0</v>
      </c>
      <c r="E2634" s="305">
        <v>45992</v>
      </c>
      <c r="F2634" s="302" t="s">
        <v>69</v>
      </c>
      <c r="G2634" s="302" t="s">
        <v>70</v>
      </c>
      <c r="H2634" s="302" t="s">
        <v>444</v>
      </c>
      <c r="I2634" s="302" t="s">
        <v>444</v>
      </c>
      <c r="J2634" s="302">
        <v>135300</v>
      </c>
      <c r="K2634" s="302" t="s">
        <v>386</v>
      </c>
      <c r="L2634" s="302">
        <v>9973872</v>
      </c>
      <c r="M2634" s="302" t="s">
        <v>1921</v>
      </c>
      <c r="N2634" s="305">
        <v>29768</v>
      </c>
      <c r="O2634" s="305">
        <v>29768</v>
      </c>
      <c r="P2634" s="302" t="s">
        <v>1062</v>
      </c>
    </row>
    <row r="2635" spans="1:16">
      <c r="A2635" s="303">
        <v>2</v>
      </c>
      <c r="B2635" s="303">
        <v>3069.09</v>
      </c>
      <c r="C2635" s="303">
        <v>2627.7021617247001</v>
      </c>
      <c r="D2635" s="304">
        <f t="shared" si="41"/>
        <v>441.38783827530006</v>
      </c>
      <c r="E2635" s="305">
        <v>45992</v>
      </c>
      <c r="F2635" s="302" t="s">
        <v>69</v>
      </c>
      <c r="G2635" s="302" t="s">
        <v>70</v>
      </c>
      <c r="H2635" s="302" t="s">
        <v>444</v>
      </c>
      <c r="I2635" s="302" t="s">
        <v>444</v>
      </c>
      <c r="J2635" s="302">
        <v>135300</v>
      </c>
      <c r="K2635" s="302" t="s">
        <v>386</v>
      </c>
      <c r="L2635" s="302">
        <v>9780231</v>
      </c>
      <c r="M2635" s="302" t="s">
        <v>1921</v>
      </c>
      <c r="N2635" s="305">
        <v>29768</v>
      </c>
      <c r="O2635" s="305">
        <v>29768</v>
      </c>
      <c r="P2635" s="302" t="s">
        <v>1052</v>
      </c>
    </row>
    <row r="2636" spans="1:16">
      <c r="A2636" s="303">
        <v>4</v>
      </c>
      <c r="B2636" s="303">
        <v>-1451.21</v>
      </c>
      <c r="C2636" s="303">
        <v>-711.99500116019999</v>
      </c>
      <c r="D2636" s="304">
        <f t="shared" si="41"/>
        <v>-739.21499883980005</v>
      </c>
      <c r="E2636" s="305">
        <v>45992</v>
      </c>
      <c r="F2636" s="302" t="s">
        <v>69</v>
      </c>
      <c r="G2636" s="302" t="s">
        <v>70</v>
      </c>
      <c r="H2636" s="302" t="s">
        <v>444</v>
      </c>
      <c r="I2636" s="302" t="s">
        <v>444</v>
      </c>
      <c r="J2636" s="302">
        <v>135300</v>
      </c>
      <c r="K2636" s="302" t="s">
        <v>386</v>
      </c>
      <c r="L2636" s="302">
        <v>9809979</v>
      </c>
      <c r="M2636" s="302" t="s">
        <v>1921</v>
      </c>
      <c r="N2636" s="305">
        <v>36875</v>
      </c>
      <c r="O2636" s="305">
        <v>37257</v>
      </c>
      <c r="P2636" s="302" t="s">
        <v>2087</v>
      </c>
    </row>
    <row r="2637" spans="1:16">
      <c r="A2637" s="303">
        <v>40</v>
      </c>
      <c r="B2637" s="303">
        <v>11288.54</v>
      </c>
      <c r="C2637" s="303">
        <v>11185.3995450404</v>
      </c>
      <c r="D2637" s="304">
        <f t="shared" si="41"/>
        <v>103.1404549596009</v>
      </c>
      <c r="E2637" s="305">
        <v>45992</v>
      </c>
      <c r="F2637" s="302" t="s">
        <v>69</v>
      </c>
      <c r="G2637" s="302" t="s">
        <v>70</v>
      </c>
      <c r="H2637" s="302" t="s">
        <v>444</v>
      </c>
      <c r="I2637" s="302" t="s">
        <v>444</v>
      </c>
      <c r="J2637" s="302">
        <v>135300</v>
      </c>
      <c r="K2637" s="302" t="s">
        <v>386</v>
      </c>
      <c r="L2637" s="302">
        <v>9780230</v>
      </c>
      <c r="M2637" s="302" t="s">
        <v>1921</v>
      </c>
      <c r="N2637" s="305">
        <v>27211</v>
      </c>
      <c r="O2637" s="305">
        <v>27211</v>
      </c>
      <c r="P2637" s="302" t="s">
        <v>1052</v>
      </c>
    </row>
    <row r="2638" spans="1:16">
      <c r="A2638" s="303">
        <v>0</v>
      </c>
      <c r="B2638" s="303">
        <v>0</v>
      </c>
      <c r="C2638" s="303">
        <v>0</v>
      </c>
      <c r="D2638" s="304">
        <f t="shared" si="41"/>
        <v>0</v>
      </c>
      <c r="E2638" s="305">
        <v>45992</v>
      </c>
      <c r="F2638" s="302" t="s">
        <v>69</v>
      </c>
      <c r="G2638" s="302" t="s">
        <v>70</v>
      </c>
      <c r="H2638" s="302" t="s">
        <v>444</v>
      </c>
      <c r="I2638" s="302" t="s">
        <v>444</v>
      </c>
      <c r="J2638" s="302">
        <v>135300</v>
      </c>
      <c r="K2638" s="302" t="s">
        <v>386</v>
      </c>
      <c r="L2638" s="302">
        <v>9706620</v>
      </c>
      <c r="M2638" s="302" t="s">
        <v>1921</v>
      </c>
      <c r="N2638" s="305">
        <v>27211</v>
      </c>
      <c r="O2638" s="305">
        <v>27211</v>
      </c>
      <c r="P2638" s="302" t="s">
        <v>1062</v>
      </c>
    </row>
    <row r="2639" spans="1:16">
      <c r="A2639" s="303">
        <v>107</v>
      </c>
      <c r="B2639" s="303">
        <v>32515.64</v>
      </c>
      <c r="C2639" s="303">
        <v>32218.5530513864</v>
      </c>
      <c r="D2639" s="304">
        <f t="shared" si="41"/>
        <v>297.08694861359982</v>
      </c>
      <c r="E2639" s="305">
        <v>45992</v>
      </c>
      <c r="F2639" s="302" t="s">
        <v>69</v>
      </c>
      <c r="G2639" s="302" t="s">
        <v>70</v>
      </c>
      <c r="H2639" s="302" t="s">
        <v>444</v>
      </c>
      <c r="I2639" s="302" t="s">
        <v>444</v>
      </c>
      <c r="J2639" s="302">
        <v>135300</v>
      </c>
      <c r="K2639" s="302" t="s">
        <v>387</v>
      </c>
      <c r="L2639" s="302">
        <v>9780237</v>
      </c>
      <c r="M2639" s="302" t="s">
        <v>1922</v>
      </c>
      <c r="N2639" s="305">
        <v>27211</v>
      </c>
      <c r="O2639" s="305">
        <v>27211</v>
      </c>
      <c r="P2639" s="302" t="s">
        <v>1052</v>
      </c>
    </row>
    <row r="2640" spans="1:16">
      <c r="A2640" s="303">
        <v>0</v>
      </c>
      <c r="B2640" s="303">
        <v>0</v>
      </c>
      <c r="C2640" s="303">
        <v>0</v>
      </c>
      <c r="D2640" s="304">
        <f t="shared" si="41"/>
        <v>0</v>
      </c>
      <c r="E2640" s="305">
        <v>45992</v>
      </c>
      <c r="F2640" s="302" t="s">
        <v>69</v>
      </c>
      <c r="G2640" s="302" t="s">
        <v>70</v>
      </c>
      <c r="H2640" s="302" t="s">
        <v>444</v>
      </c>
      <c r="I2640" s="302" t="s">
        <v>444</v>
      </c>
      <c r="J2640" s="302">
        <v>135300</v>
      </c>
      <c r="K2640" s="302" t="s">
        <v>387</v>
      </c>
      <c r="L2640" s="302">
        <v>9973795</v>
      </c>
      <c r="M2640" s="302" t="s">
        <v>1922</v>
      </c>
      <c r="N2640" s="305">
        <v>27211</v>
      </c>
      <c r="O2640" s="305">
        <v>27211</v>
      </c>
      <c r="P2640" s="302" t="s">
        <v>1062</v>
      </c>
    </row>
    <row r="2641" spans="1:16">
      <c r="A2641" s="303">
        <v>0</v>
      </c>
      <c r="B2641" s="303">
        <v>0</v>
      </c>
      <c r="C2641" s="303">
        <v>0</v>
      </c>
      <c r="D2641" s="304">
        <f t="shared" si="41"/>
        <v>0</v>
      </c>
      <c r="E2641" s="305">
        <v>45992</v>
      </c>
      <c r="F2641" s="302" t="s">
        <v>69</v>
      </c>
      <c r="G2641" s="302" t="s">
        <v>70</v>
      </c>
      <c r="H2641" s="302" t="s">
        <v>444</v>
      </c>
      <c r="I2641" s="302" t="s">
        <v>444</v>
      </c>
      <c r="J2641" s="302">
        <v>135300</v>
      </c>
      <c r="K2641" s="302" t="s">
        <v>430</v>
      </c>
      <c r="L2641" s="302">
        <v>12818106</v>
      </c>
      <c r="M2641" s="302" t="s">
        <v>1526</v>
      </c>
      <c r="N2641" s="305">
        <v>39156</v>
      </c>
      <c r="O2641" s="305">
        <v>39203</v>
      </c>
      <c r="P2641" s="302" t="s">
        <v>880</v>
      </c>
    </row>
    <row r="2642" spans="1:16">
      <c r="A2642" s="303">
        <v>0</v>
      </c>
      <c r="B2642" s="303">
        <v>0</v>
      </c>
      <c r="C2642" s="303">
        <v>0</v>
      </c>
      <c r="D2642" s="304">
        <f t="shared" si="41"/>
        <v>0</v>
      </c>
      <c r="E2642" s="305">
        <v>45992</v>
      </c>
      <c r="F2642" s="302" t="s">
        <v>69</v>
      </c>
      <c r="G2642" s="302" t="s">
        <v>70</v>
      </c>
      <c r="H2642" s="302" t="s">
        <v>444</v>
      </c>
      <c r="I2642" s="302" t="s">
        <v>444</v>
      </c>
      <c r="J2642" s="302">
        <v>135300</v>
      </c>
      <c r="K2642" s="302" t="s">
        <v>454</v>
      </c>
      <c r="L2642" s="302">
        <v>12818117</v>
      </c>
      <c r="M2642" s="302" t="s">
        <v>1527</v>
      </c>
      <c r="N2642" s="305">
        <v>39156</v>
      </c>
      <c r="O2642" s="305">
        <v>39203</v>
      </c>
      <c r="P2642" s="302" t="s">
        <v>880</v>
      </c>
    </row>
    <row r="2643" spans="1:16">
      <c r="A2643" s="303">
        <v>0</v>
      </c>
      <c r="B2643" s="303">
        <v>0</v>
      </c>
      <c r="C2643" s="303">
        <v>0</v>
      </c>
      <c r="D2643" s="304">
        <f t="shared" si="41"/>
        <v>0</v>
      </c>
      <c r="E2643" s="305">
        <v>45992</v>
      </c>
      <c r="F2643" s="302" t="s">
        <v>69</v>
      </c>
      <c r="G2643" s="302" t="s">
        <v>70</v>
      </c>
      <c r="H2643" s="302" t="s">
        <v>444</v>
      </c>
      <c r="I2643" s="302" t="s">
        <v>444</v>
      </c>
      <c r="J2643" s="302">
        <v>135300</v>
      </c>
      <c r="K2643" s="302" t="s">
        <v>455</v>
      </c>
      <c r="L2643" s="302">
        <v>12818128</v>
      </c>
      <c r="M2643" s="302" t="s">
        <v>1528</v>
      </c>
      <c r="N2643" s="305">
        <v>39156</v>
      </c>
      <c r="O2643" s="305">
        <v>39203</v>
      </c>
      <c r="P2643" s="302" t="s">
        <v>880</v>
      </c>
    </row>
    <row r="2644" spans="1:16">
      <c r="A2644" s="303">
        <v>1</v>
      </c>
      <c r="B2644" s="303">
        <v>69190.259999999995</v>
      </c>
      <c r="C2644" s="303">
        <v>8652.962283606601</v>
      </c>
      <c r="D2644" s="304">
        <f t="shared" si="41"/>
        <v>60537.297716393397</v>
      </c>
      <c r="E2644" s="305">
        <v>45992</v>
      </c>
      <c r="F2644" s="302" t="s">
        <v>69</v>
      </c>
      <c r="G2644" s="302" t="s">
        <v>70</v>
      </c>
      <c r="H2644" s="302" t="s">
        <v>444</v>
      </c>
      <c r="I2644" s="302" t="s">
        <v>444</v>
      </c>
      <c r="J2644" s="302">
        <v>135300</v>
      </c>
      <c r="K2644" s="302" t="s">
        <v>456</v>
      </c>
      <c r="L2644" s="302">
        <v>29606327</v>
      </c>
      <c r="M2644" s="302" t="s">
        <v>2136</v>
      </c>
      <c r="N2644" s="305">
        <v>43595</v>
      </c>
      <c r="O2644" s="305">
        <v>43586</v>
      </c>
      <c r="P2644" s="302" t="s">
        <v>2115</v>
      </c>
    </row>
    <row r="2645" spans="1:16">
      <c r="A2645" s="303">
        <v>0</v>
      </c>
      <c r="B2645" s="303">
        <v>0</v>
      </c>
      <c r="C2645" s="303">
        <v>0</v>
      </c>
      <c r="D2645" s="304">
        <f t="shared" si="41"/>
        <v>0</v>
      </c>
      <c r="E2645" s="305">
        <v>45992</v>
      </c>
      <c r="F2645" s="302" t="s">
        <v>69</v>
      </c>
      <c r="G2645" s="302" t="s">
        <v>70</v>
      </c>
      <c r="H2645" s="302" t="s">
        <v>444</v>
      </c>
      <c r="I2645" s="302" t="s">
        <v>444</v>
      </c>
      <c r="J2645" s="302">
        <v>135300</v>
      </c>
      <c r="K2645" s="302" t="s">
        <v>388</v>
      </c>
      <c r="L2645" s="302">
        <v>9724107</v>
      </c>
      <c r="M2645" s="302" t="s">
        <v>1924</v>
      </c>
      <c r="N2645" s="305">
        <v>27211</v>
      </c>
      <c r="O2645" s="305">
        <v>27211</v>
      </c>
      <c r="P2645" s="302" t="s">
        <v>1062</v>
      </c>
    </row>
    <row r="2646" spans="1:16">
      <c r="A2646" s="303">
        <v>0</v>
      </c>
      <c r="B2646" s="303">
        <v>0</v>
      </c>
      <c r="C2646" s="303">
        <v>0</v>
      </c>
      <c r="D2646" s="304">
        <f t="shared" si="41"/>
        <v>0</v>
      </c>
      <c r="E2646" s="305">
        <v>45992</v>
      </c>
      <c r="F2646" s="302" t="s">
        <v>69</v>
      </c>
      <c r="G2646" s="302" t="s">
        <v>70</v>
      </c>
      <c r="H2646" s="302" t="s">
        <v>444</v>
      </c>
      <c r="I2646" s="302" t="s">
        <v>444</v>
      </c>
      <c r="J2646" s="302">
        <v>135300</v>
      </c>
      <c r="K2646" s="302" t="s">
        <v>388</v>
      </c>
      <c r="L2646" s="302">
        <v>9973877</v>
      </c>
      <c r="M2646" s="302" t="s">
        <v>1924</v>
      </c>
      <c r="N2646" s="305">
        <v>29768</v>
      </c>
      <c r="O2646" s="305">
        <v>29768</v>
      </c>
      <c r="P2646" s="302" t="s">
        <v>1062</v>
      </c>
    </row>
    <row r="2647" spans="1:16">
      <c r="A2647" s="303">
        <v>6</v>
      </c>
      <c r="B2647" s="303">
        <v>7928.76</v>
      </c>
      <c r="C2647" s="303">
        <v>6788.4681751908001</v>
      </c>
      <c r="D2647" s="304">
        <f t="shared" si="41"/>
        <v>1140.2918248092001</v>
      </c>
      <c r="E2647" s="305">
        <v>45992</v>
      </c>
      <c r="F2647" s="302" t="s">
        <v>69</v>
      </c>
      <c r="G2647" s="302" t="s">
        <v>70</v>
      </c>
      <c r="H2647" s="302" t="s">
        <v>444</v>
      </c>
      <c r="I2647" s="302" t="s">
        <v>444</v>
      </c>
      <c r="J2647" s="302">
        <v>135300</v>
      </c>
      <c r="K2647" s="302" t="s">
        <v>388</v>
      </c>
      <c r="L2647" s="302">
        <v>9785427</v>
      </c>
      <c r="M2647" s="302" t="s">
        <v>1924</v>
      </c>
      <c r="N2647" s="305">
        <v>29768</v>
      </c>
      <c r="O2647" s="305">
        <v>29768</v>
      </c>
      <c r="P2647" s="302" t="s">
        <v>1052</v>
      </c>
    </row>
    <row r="2648" spans="1:16">
      <c r="A2648" s="303">
        <v>17</v>
      </c>
      <c r="B2648" s="303">
        <v>5765.3</v>
      </c>
      <c r="C2648" s="303">
        <v>5712.6239528779997</v>
      </c>
      <c r="D2648" s="304">
        <f t="shared" si="41"/>
        <v>52.676047122000455</v>
      </c>
      <c r="E2648" s="305">
        <v>45992</v>
      </c>
      <c r="F2648" s="302" t="s">
        <v>69</v>
      </c>
      <c r="G2648" s="302" t="s">
        <v>70</v>
      </c>
      <c r="H2648" s="302" t="s">
        <v>444</v>
      </c>
      <c r="I2648" s="302" t="s">
        <v>444</v>
      </c>
      <c r="J2648" s="302">
        <v>135300</v>
      </c>
      <c r="K2648" s="302" t="s">
        <v>388</v>
      </c>
      <c r="L2648" s="302">
        <v>9785426</v>
      </c>
      <c r="M2648" s="302" t="s">
        <v>1924</v>
      </c>
      <c r="N2648" s="305">
        <v>27211</v>
      </c>
      <c r="O2648" s="305">
        <v>27211</v>
      </c>
      <c r="P2648" s="302" t="s">
        <v>1052</v>
      </c>
    </row>
    <row r="2649" spans="1:16">
      <c r="A2649" s="303">
        <v>0</v>
      </c>
      <c r="B2649" s="303">
        <v>0</v>
      </c>
      <c r="C2649" s="303">
        <v>0</v>
      </c>
      <c r="D2649" s="304">
        <f t="shared" si="41"/>
        <v>0</v>
      </c>
      <c r="E2649" s="305">
        <v>45992</v>
      </c>
      <c r="F2649" s="302" t="s">
        <v>69</v>
      </c>
      <c r="G2649" s="302" t="s">
        <v>70</v>
      </c>
      <c r="H2649" s="302" t="s">
        <v>444</v>
      </c>
      <c r="I2649" s="302" t="s">
        <v>444</v>
      </c>
      <c r="J2649" s="302">
        <v>135300</v>
      </c>
      <c r="K2649" s="302" t="s">
        <v>457</v>
      </c>
      <c r="L2649" s="302">
        <v>9973801</v>
      </c>
      <c r="M2649" s="302" t="s">
        <v>1529</v>
      </c>
      <c r="N2649" s="305">
        <v>29768</v>
      </c>
      <c r="O2649" s="305">
        <v>29768</v>
      </c>
      <c r="P2649" s="302" t="s">
        <v>1062</v>
      </c>
    </row>
    <row r="2650" spans="1:16">
      <c r="A2650" s="303">
        <v>0</v>
      </c>
      <c r="B2650" s="303">
        <v>0</v>
      </c>
      <c r="C2650" s="303">
        <v>0</v>
      </c>
      <c r="D2650" s="304">
        <f t="shared" si="41"/>
        <v>0</v>
      </c>
      <c r="E2650" s="305">
        <v>45992</v>
      </c>
      <c r="F2650" s="302" t="s">
        <v>69</v>
      </c>
      <c r="G2650" s="302" t="s">
        <v>70</v>
      </c>
      <c r="H2650" s="302" t="s">
        <v>444</v>
      </c>
      <c r="I2650" s="302" t="s">
        <v>444</v>
      </c>
      <c r="J2650" s="302">
        <v>135300</v>
      </c>
      <c r="K2650" s="302" t="s">
        <v>457</v>
      </c>
      <c r="L2650" s="302">
        <v>9769410</v>
      </c>
      <c r="M2650" s="302" t="s">
        <v>1529</v>
      </c>
      <c r="N2650" s="305">
        <v>29768</v>
      </c>
      <c r="O2650" s="305">
        <v>29768</v>
      </c>
      <c r="P2650" s="302" t="s">
        <v>1052</v>
      </c>
    </row>
    <row r="2651" spans="1:16">
      <c r="A2651" s="303">
        <v>1</v>
      </c>
      <c r="B2651" s="303">
        <v>82898.98</v>
      </c>
      <c r="C2651" s="303">
        <v>40672.031863947595</v>
      </c>
      <c r="D2651" s="304">
        <f t="shared" si="41"/>
        <v>42226.948136052401</v>
      </c>
      <c r="E2651" s="305">
        <v>45992</v>
      </c>
      <c r="F2651" s="302" t="s">
        <v>69</v>
      </c>
      <c r="G2651" s="302" t="s">
        <v>70</v>
      </c>
      <c r="H2651" s="302" t="s">
        <v>444</v>
      </c>
      <c r="I2651" s="302" t="s">
        <v>444</v>
      </c>
      <c r="J2651" s="302">
        <v>135300</v>
      </c>
      <c r="K2651" s="302" t="s">
        <v>458</v>
      </c>
      <c r="L2651" s="302">
        <v>9807775</v>
      </c>
      <c r="M2651" s="302" t="s">
        <v>2137</v>
      </c>
      <c r="N2651" s="305">
        <v>36739</v>
      </c>
      <c r="O2651" s="305">
        <v>36892</v>
      </c>
      <c r="P2651" s="302" t="s">
        <v>2073</v>
      </c>
    </row>
    <row r="2652" spans="1:16">
      <c r="A2652" s="303">
        <v>1</v>
      </c>
      <c r="B2652" s="303">
        <v>-7709.12</v>
      </c>
      <c r="C2652" s="303">
        <v>-3782.2609431744004</v>
      </c>
      <c r="D2652" s="304">
        <f t="shared" si="41"/>
        <v>-3926.8590568255995</v>
      </c>
      <c r="E2652" s="305">
        <v>45992</v>
      </c>
      <c r="F2652" s="302" t="s">
        <v>69</v>
      </c>
      <c r="G2652" s="302" t="s">
        <v>70</v>
      </c>
      <c r="H2652" s="302" t="s">
        <v>444</v>
      </c>
      <c r="I2652" s="302" t="s">
        <v>444</v>
      </c>
      <c r="J2652" s="302">
        <v>135300</v>
      </c>
      <c r="K2652" s="302" t="s">
        <v>459</v>
      </c>
      <c r="L2652" s="302">
        <v>9809949</v>
      </c>
      <c r="M2652" s="302" t="s">
        <v>2138</v>
      </c>
      <c r="N2652" s="305">
        <v>36875</v>
      </c>
      <c r="O2652" s="305">
        <v>37257</v>
      </c>
      <c r="P2652" s="302" t="s">
        <v>2087</v>
      </c>
    </row>
    <row r="2653" spans="1:16">
      <c r="A2653" s="303">
        <v>0</v>
      </c>
      <c r="B2653" s="303">
        <v>38109.99</v>
      </c>
      <c r="C2653" s="303">
        <v>1833.0966165984</v>
      </c>
      <c r="D2653" s="304">
        <f t="shared" si="41"/>
        <v>36276.893383401599</v>
      </c>
      <c r="E2653" s="305">
        <v>45992</v>
      </c>
      <c r="F2653" s="302" t="s">
        <v>69</v>
      </c>
      <c r="G2653" s="302" t="s">
        <v>70</v>
      </c>
      <c r="H2653" s="302" t="s">
        <v>444</v>
      </c>
      <c r="I2653" s="302" t="s">
        <v>444</v>
      </c>
      <c r="J2653" s="302">
        <v>135300</v>
      </c>
      <c r="K2653" s="302" t="s">
        <v>460</v>
      </c>
      <c r="L2653" s="302">
        <v>38151407</v>
      </c>
      <c r="M2653" s="302" t="s">
        <v>2139</v>
      </c>
      <c r="N2653" s="305">
        <v>45135</v>
      </c>
      <c r="O2653" s="305">
        <v>45108</v>
      </c>
      <c r="P2653" s="302" t="s">
        <v>2089</v>
      </c>
    </row>
    <row r="2654" spans="1:16">
      <c r="A2654" s="303">
        <v>1</v>
      </c>
      <c r="B2654" s="303">
        <v>-13936.19</v>
      </c>
      <c r="C2654" s="303">
        <v>-6837.3961144278001</v>
      </c>
      <c r="D2654" s="304">
        <f t="shared" si="41"/>
        <v>-7098.7938855722005</v>
      </c>
      <c r="E2654" s="305">
        <v>45992</v>
      </c>
      <c r="F2654" s="302" t="s">
        <v>69</v>
      </c>
      <c r="G2654" s="302" t="s">
        <v>70</v>
      </c>
      <c r="H2654" s="302" t="s">
        <v>444</v>
      </c>
      <c r="I2654" s="302" t="s">
        <v>444</v>
      </c>
      <c r="J2654" s="302">
        <v>135300</v>
      </c>
      <c r="K2654" s="302" t="s">
        <v>389</v>
      </c>
      <c r="L2654" s="302">
        <v>9809950</v>
      </c>
      <c r="M2654" s="302" t="s">
        <v>1925</v>
      </c>
      <c r="N2654" s="305">
        <v>36875</v>
      </c>
      <c r="O2654" s="305">
        <v>37257</v>
      </c>
      <c r="P2654" s="302" t="s">
        <v>2087</v>
      </c>
    </row>
    <row r="2655" spans="1:16">
      <c r="A2655" s="303">
        <v>0</v>
      </c>
      <c r="B2655" s="303">
        <v>0</v>
      </c>
      <c r="C2655" s="303">
        <v>0</v>
      </c>
      <c r="D2655" s="304">
        <f t="shared" si="41"/>
        <v>0</v>
      </c>
      <c r="E2655" s="305">
        <v>45992</v>
      </c>
      <c r="F2655" s="302" t="s">
        <v>69</v>
      </c>
      <c r="G2655" s="302" t="s">
        <v>70</v>
      </c>
      <c r="H2655" s="302" t="s">
        <v>444</v>
      </c>
      <c r="I2655" s="302" t="s">
        <v>444</v>
      </c>
      <c r="J2655" s="302">
        <v>135300</v>
      </c>
      <c r="K2655" s="302" t="s">
        <v>390</v>
      </c>
      <c r="L2655" s="302">
        <v>9809968</v>
      </c>
      <c r="M2655" s="302" t="s">
        <v>1926</v>
      </c>
      <c r="N2655" s="305">
        <v>36875</v>
      </c>
      <c r="O2655" s="305">
        <v>37257</v>
      </c>
      <c r="P2655" s="302" t="s">
        <v>2103</v>
      </c>
    </row>
    <row r="2656" spans="1:16">
      <c r="A2656" s="303">
        <v>2</v>
      </c>
      <c r="B2656" s="303">
        <v>194610.39</v>
      </c>
      <c r="C2656" s="303">
        <v>31826.688270210601</v>
      </c>
      <c r="D2656" s="304">
        <f t="shared" si="41"/>
        <v>162783.70172978941</v>
      </c>
      <c r="E2656" s="305">
        <v>45992</v>
      </c>
      <c r="F2656" s="302" t="s">
        <v>69</v>
      </c>
      <c r="G2656" s="302" t="s">
        <v>70</v>
      </c>
      <c r="H2656" s="302" t="s">
        <v>444</v>
      </c>
      <c r="I2656" s="302" t="s">
        <v>444</v>
      </c>
      <c r="J2656" s="302">
        <v>135300</v>
      </c>
      <c r="K2656" s="302" t="s">
        <v>461</v>
      </c>
      <c r="L2656" s="302">
        <v>26744622</v>
      </c>
      <c r="M2656" s="302" t="s">
        <v>2140</v>
      </c>
      <c r="N2656" s="305">
        <v>42936</v>
      </c>
      <c r="O2656" s="305">
        <v>42917</v>
      </c>
      <c r="P2656" s="302" t="s">
        <v>2113</v>
      </c>
    </row>
    <row r="2657" spans="1:16">
      <c r="A2657" s="303">
        <v>5</v>
      </c>
      <c r="B2657" s="303">
        <v>174985.23</v>
      </c>
      <c r="C2657" s="303">
        <v>35350.633404704095</v>
      </c>
      <c r="D2657" s="304">
        <f t="shared" si="41"/>
        <v>139634.59659529591</v>
      </c>
      <c r="E2657" s="305">
        <v>45992</v>
      </c>
      <c r="F2657" s="302" t="s">
        <v>69</v>
      </c>
      <c r="G2657" s="302" t="s">
        <v>70</v>
      </c>
      <c r="H2657" s="302" t="s">
        <v>444</v>
      </c>
      <c r="I2657" s="302" t="s">
        <v>444</v>
      </c>
      <c r="J2657" s="302">
        <v>135300</v>
      </c>
      <c r="K2657" s="302" t="s">
        <v>433</v>
      </c>
      <c r="L2657" s="302">
        <v>13776659</v>
      </c>
      <c r="M2657" s="302" t="s">
        <v>2141</v>
      </c>
      <c r="N2657" s="305">
        <v>42124</v>
      </c>
      <c r="O2657" s="305">
        <v>42095</v>
      </c>
      <c r="P2657" s="302" t="s">
        <v>1583</v>
      </c>
    </row>
    <row r="2658" spans="1:16">
      <c r="A2658" s="303">
        <v>0</v>
      </c>
      <c r="B2658" s="303">
        <v>0</v>
      </c>
      <c r="C2658" s="303">
        <v>0</v>
      </c>
      <c r="D2658" s="304">
        <f t="shared" si="41"/>
        <v>0</v>
      </c>
      <c r="E2658" s="305">
        <v>45992</v>
      </c>
      <c r="F2658" s="302" t="s">
        <v>69</v>
      </c>
      <c r="G2658" s="302" t="s">
        <v>70</v>
      </c>
      <c r="H2658" s="302" t="s">
        <v>444</v>
      </c>
      <c r="I2658" s="302" t="s">
        <v>444</v>
      </c>
      <c r="J2658" s="302">
        <v>135300</v>
      </c>
      <c r="K2658" s="302" t="s">
        <v>462</v>
      </c>
      <c r="L2658" s="302">
        <v>9778046</v>
      </c>
      <c r="M2658" s="302" t="s">
        <v>2143</v>
      </c>
      <c r="N2658" s="305">
        <v>32325</v>
      </c>
      <c r="O2658" s="305">
        <v>32325</v>
      </c>
      <c r="P2658" s="302" t="s">
        <v>1052</v>
      </c>
    </row>
    <row r="2659" spans="1:16">
      <c r="A2659" s="303">
        <v>0</v>
      </c>
      <c r="B2659" s="303">
        <v>0</v>
      </c>
      <c r="C2659" s="303">
        <v>0</v>
      </c>
      <c r="D2659" s="304">
        <f t="shared" si="41"/>
        <v>0</v>
      </c>
      <c r="E2659" s="305">
        <v>45992</v>
      </c>
      <c r="F2659" s="302" t="s">
        <v>69</v>
      </c>
      <c r="G2659" s="302" t="s">
        <v>70</v>
      </c>
      <c r="H2659" s="302" t="s">
        <v>444</v>
      </c>
      <c r="I2659" s="302" t="s">
        <v>444</v>
      </c>
      <c r="J2659" s="302">
        <v>135300</v>
      </c>
      <c r="K2659" s="302" t="s">
        <v>462</v>
      </c>
      <c r="L2659" s="302">
        <v>9973860</v>
      </c>
      <c r="M2659" s="302" t="s">
        <v>2144</v>
      </c>
      <c r="N2659" s="305">
        <v>32325</v>
      </c>
      <c r="O2659" s="305">
        <v>32325</v>
      </c>
      <c r="P2659" s="302" t="s">
        <v>1062</v>
      </c>
    </row>
    <row r="2660" spans="1:16">
      <c r="A2660" s="303">
        <v>0</v>
      </c>
      <c r="B2660" s="303">
        <v>0</v>
      </c>
      <c r="C2660" s="303">
        <v>0</v>
      </c>
      <c r="D2660" s="304">
        <f t="shared" si="41"/>
        <v>0</v>
      </c>
      <c r="E2660" s="305">
        <v>45992</v>
      </c>
      <c r="F2660" s="302" t="s">
        <v>69</v>
      </c>
      <c r="G2660" s="302" t="s">
        <v>70</v>
      </c>
      <c r="H2660" s="302" t="s">
        <v>444</v>
      </c>
      <c r="I2660" s="302" t="s">
        <v>444</v>
      </c>
      <c r="J2660" s="302">
        <v>135300</v>
      </c>
      <c r="K2660" s="302" t="s">
        <v>462</v>
      </c>
      <c r="L2660" s="302">
        <v>9778045</v>
      </c>
      <c r="M2660" s="302" t="s">
        <v>2142</v>
      </c>
      <c r="N2660" s="305">
        <v>31959</v>
      </c>
      <c r="O2660" s="305">
        <v>31959</v>
      </c>
      <c r="P2660" s="302" t="s">
        <v>1052</v>
      </c>
    </row>
    <row r="2661" spans="1:16">
      <c r="A2661" s="303">
        <v>0</v>
      </c>
      <c r="B2661" s="303">
        <v>0</v>
      </c>
      <c r="C2661" s="303">
        <v>0</v>
      </c>
      <c r="D2661" s="304">
        <f t="shared" si="41"/>
        <v>0</v>
      </c>
      <c r="E2661" s="305">
        <v>45992</v>
      </c>
      <c r="F2661" s="302" t="s">
        <v>69</v>
      </c>
      <c r="G2661" s="302" t="s">
        <v>70</v>
      </c>
      <c r="H2661" s="302" t="s">
        <v>444</v>
      </c>
      <c r="I2661" s="302" t="s">
        <v>444</v>
      </c>
      <c r="J2661" s="302">
        <v>135300</v>
      </c>
      <c r="K2661" s="302" t="s">
        <v>462</v>
      </c>
      <c r="L2661" s="302">
        <v>9973861</v>
      </c>
      <c r="M2661" s="302" t="s">
        <v>2144</v>
      </c>
      <c r="N2661" s="305">
        <v>31959</v>
      </c>
      <c r="O2661" s="305">
        <v>31959</v>
      </c>
      <c r="P2661" s="302" t="s">
        <v>1062</v>
      </c>
    </row>
    <row r="2662" spans="1:16">
      <c r="A2662" s="303">
        <v>15</v>
      </c>
      <c r="B2662" s="303">
        <v>-5387.04</v>
      </c>
      <c r="C2662" s="303">
        <v>-2642.9982918048004</v>
      </c>
      <c r="D2662" s="304">
        <f t="shared" si="41"/>
        <v>-2744.0417081951996</v>
      </c>
      <c r="E2662" s="305">
        <v>45992</v>
      </c>
      <c r="F2662" s="302" t="s">
        <v>69</v>
      </c>
      <c r="G2662" s="302" t="s">
        <v>70</v>
      </c>
      <c r="H2662" s="302" t="s">
        <v>444</v>
      </c>
      <c r="I2662" s="302" t="s">
        <v>444</v>
      </c>
      <c r="J2662" s="302">
        <v>135300</v>
      </c>
      <c r="K2662" s="302" t="s">
        <v>98</v>
      </c>
      <c r="L2662" s="302">
        <v>9809951</v>
      </c>
      <c r="M2662" s="302" t="s">
        <v>909</v>
      </c>
      <c r="N2662" s="305">
        <v>36875</v>
      </c>
      <c r="O2662" s="305">
        <v>37257</v>
      </c>
      <c r="P2662" s="302" t="s">
        <v>2087</v>
      </c>
    </row>
    <row r="2663" spans="1:16">
      <c r="A2663" s="303">
        <v>2</v>
      </c>
      <c r="B2663" s="303">
        <v>82361.55</v>
      </c>
      <c r="C2663" s="303">
        <v>21392.659827933003</v>
      </c>
      <c r="D2663" s="304">
        <f t="shared" si="41"/>
        <v>60968.890172066996</v>
      </c>
      <c r="E2663" s="305">
        <v>45992</v>
      </c>
      <c r="F2663" s="302" t="s">
        <v>69</v>
      </c>
      <c r="G2663" s="302" t="s">
        <v>70</v>
      </c>
      <c r="H2663" s="302" t="s">
        <v>444</v>
      </c>
      <c r="I2663" s="302" t="s">
        <v>444</v>
      </c>
      <c r="J2663" s="302">
        <v>135300</v>
      </c>
      <c r="K2663" s="302" t="s">
        <v>434</v>
      </c>
      <c r="L2663" s="302">
        <v>11845664</v>
      </c>
      <c r="M2663" s="302" t="s">
        <v>2145</v>
      </c>
      <c r="N2663" s="305">
        <v>41262</v>
      </c>
      <c r="O2663" s="305">
        <v>40909</v>
      </c>
      <c r="P2663" s="302" t="s">
        <v>2082</v>
      </c>
    </row>
    <row r="2664" spans="1:16">
      <c r="A2664" s="303">
        <v>1</v>
      </c>
      <c r="B2664" s="303">
        <v>1097.21</v>
      </c>
      <c r="C2664" s="303">
        <v>538.31494768020002</v>
      </c>
      <c r="D2664" s="304">
        <f t="shared" si="41"/>
        <v>558.89505231980002</v>
      </c>
      <c r="E2664" s="305">
        <v>45992</v>
      </c>
      <c r="F2664" s="302" t="s">
        <v>69</v>
      </c>
      <c r="G2664" s="302" t="s">
        <v>70</v>
      </c>
      <c r="H2664" s="302" t="s">
        <v>444</v>
      </c>
      <c r="I2664" s="302" t="s">
        <v>444</v>
      </c>
      <c r="J2664" s="302">
        <v>135300</v>
      </c>
      <c r="K2664" s="302" t="s">
        <v>463</v>
      </c>
      <c r="L2664" s="302">
        <v>9807776</v>
      </c>
      <c r="M2664" s="302" t="s">
        <v>2146</v>
      </c>
      <c r="N2664" s="305">
        <v>36739</v>
      </c>
      <c r="O2664" s="305">
        <v>36892</v>
      </c>
      <c r="P2664" s="302" t="s">
        <v>2073</v>
      </c>
    </row>
    <row r="2665" spans="1:16">
      <c r="A2665" s="303">
        <v>700</v>
      </c>
      <c r="B2665" s="303">
        <v>-1183.25</v>
      </c>
      <c r="C2665" s="303">
        <v>-580.528031865</v>
      </c>
      <c r="D2665" s="304">
        <f t="shared" si="41"/>
        <v>-602.721968135</v>
      </c>
      <c r="E2665" s="305">
        <v>45992</v>
      </c>
      <c r="F2665" s="302" t="s">
        <v>69</v>
      </c>
      <c r="G2665" s="302" t="s">
        <v>70</v>
      </c>
      <c r="H2665" s="302" t="s">
        <v>444</v>
      </c>
      <c r="I2665" s="302" t="s">
        <v>444</v>
      </c>
      <c r="J2665" s="302">
        <v>135300</v>
      </c>
      <c r="K2665" s="302" t="s">
        <v>436</v>
      </c>
      <c r="L2665" s="302">
        <v>9809970</v>
      </c>
      <c r="M2665" s="302" t="s">
        <v>2036</v>
      </c>
      <c r="N2665" s="305">
        <v>36875</v>
      </c>
      <c r="O2665" s="305">
        <v>37257</v>
      </c>
      <c r="P2665" s="302" t="s">
        <v>2087</v>
      </c>
    </row>
    <row r="2666" spans="1:16">
      <c r="A2666" s="303">
        <v>4100</v>
      </c>
      <c r="B2666" s="303">
        <v>20978.13</v>
      </c>
      <c r="C2666" s="303">
        <v>10292.3241251706</v>
      </c>
      <c r="D2666" s="304">
        <f t="shared" si="41"/>
        <v>10685.805874829401</v>
      </c>
      <c r="E2666" s="305">
        <v>45992</v>
      </c>
      <c r="F2666" s="302" t="s">
        <v>69</v>
      </c>
      <c r="G2666" s="302" t="s">
        <v>70</v>
      </c>
      <c r="H2666" s="302" t="s">
        <v>444</v>
      </c>
      <c r="I2666" s="302" t="s">
        <v>444</v>
      </c>
      <c r="J2666" s="302">
        <v>135300</v>
      </c>
      <c r="K2666" s="302" t="s">
        <v>436</v>
      </c>
      <c r="L2666" s="302">
        <v>9807802</v>
      </c>
      <c r="M2666" s="302" t="s">
        <v>2036</v>
      </c>
      <c r="N2666" s="305">
        <v>36739</v>
      </c>
      <c r="O2666" s="305">
        <v>36892</v>
      </c>
      <c r="P2666" s="302" t="s">
        <v>2073</v>
      </c>
    </row>
    <row r="2667" spans="1:16">
      <c r="A2667" s="303">
        <v>2</v>
      </c>
      <c r="B2667" s="303">
        <v>421469.32</v>
      </c>
      <c r="C2667" s="303">
        <v>206781.9605586984</v>
      </c>
      <c r="D2667" s="304">
        <f t="shared" si="41"/>
        <v>214687.35944130161</v>
      </c>
      <c r="E2667" s="305">
        <v>45992</v>
      </c>
      <c r="F2667" s="302" t="s">
        <v>69</v>
      </c>
      <c r="G2667" s="302" t="s">
        <v>70</v>
      </c>
      <c r="H2667" s="302" t="s">
        <v>444</v>
      </c>
      <c r="I2667" s="302" t="s">
        <v>444</v>
      </c>
      <c r="J2667" s="302">
        <v>135300</v>
      </c>
      <c r="K2667" s="302" t="s">
        <v>391</v>
      </c>
      <c r="L2667" s="302">
        <v>9807810</v>
      </c>
      <c r="M2667" s="302" t="s">
        <v>2147</v>
      </c>
      <c r="N2667" s="305">
        <v>36739</v>
      </c>
      <c r="O2667" s="305">
        <v>36892</v>
      </c>
      <c r="P2667" s="302" t="s">
        <v>2073</v>
      </c>
    </row>
    <row r="2668" spans="1:16">
      <c r="A2668" s="303">
        <v>0</v>
      </c>
      <c r="B2668" s="303">
        <v>0</v>
      </c>
      <c r="C2668" s="303">
        <v>0</v>
      </c>
      <c r="D2668" s="304">
        <f t="shared" si="41"/>
        <v>0</v>
      </c>
      <c r="E2668" s="305">
        <v>45992</v>
      </c>
      <c r="F2668" s="302" t="s">
        <v>69</v>
      </c>
      <c r="G2668" s="302" t="s">
        <v>70</v>
      </c>
      <c r="H2668" s="302" t="s">
        <v>444</v>
      </c>
      <c r="I2668" s="302" t="s">
        <v>444</v>
      </c>
      <c r="J2668" s="302">
        <v>135300</v>
      </c>
      <c r="K2668" s="302" t="s">
        <v>329</v>
      </c>
      <c r="L2668" s="302">
        <v>9691249</v>
      </c>
      <c r="M2668" s="302" t="s">
        <v>1930</v>
      </c>
      <c r="N2668" s="305">
        <v>29768</v>
      </c>
      <c r="O2668" s="305">
        <v>29768</v>
      </c>
      <c r="P2668" s="302" t="s">
        <v>1062</v>
      </c>
    </row>
    <row r="2669" spans="1:16">
      <c r="A2669" s="303">
        <v>0</v>
      </c>
      <c r="B2669" s="303">
        <v>0</v>
      </c>
      <c r="C2669" s="303">
        <v>0</v>
      </c>
      <c r="D2669" s="304">
        <f t="shared" si="41"/>
        <v>0</v>
      </c>
      <c r="E2669" s="305">
        <v>45992</v>
      </c>
      <c r="F2669" s="302" t="s">
        <v>69</v>
      </c>
      <c r="G2669" s="302" t="s">
        <v>70</v>
      </c>
      <c r="H2669" s="302" t="s">
        <v>444</v>
      </c>
      <c r="I2669" s="302" t="s">
        <v>444</v>
      </c>
      <c r="J2669" s="302">
        <v>135300</v>
      </c>
      <c r="K2669" s="302" t="s">
        <v>329</v>
      </c>
      <c r="L2669" s="302">
        <v>9870212</v>
      </c>
      <c r="M2669" s="302" t="s">
        <v>1930</v>
      </c>
      <c r="N2669" s="305">
        <v>29037</v>
      </c>
      <c r="O2669" s="305">
        <v>29037</v>
      </c>
      <c r="P2669" s="302" t="s">
        <v>1062</v>
      </c>
    </row>
    <row r="2670" spans="1:16">
      <c r="A2670" s="303">
        <v>1</v>
      </c>
      <c r="B2670" s="303">
        <v>516.65</v>
      </c>
      <c r="C2670" s="303">
        <v>442.34685911950004</v>
      </c>
      <c r="D2670" s="304">
        <f t="shared" si="41"/>
        <v>74.303140880499939</v>
      </c>
      <c r="E2670" s="305">
        <v>45992</v>
      </c>
      <c r="F2670" s="302" t="s">
        <v>69</v>
      </c>
      <c r="G2670" s="302" t="s">
        <v>70</v>
      </c>
      <c r="H2670" s="302" t="s">
        <v>444</v>
      </c>
      <c r="I2670" s="302" t="s">
        <v>444</v>
      </c>
      <c r="J2670" s="302">
        <v>135300</v>
      </c>
      <c r="K2670" s="302" t="s">
        <v>329</v>
      </c>
      <c r="L2670" s="302">
        <v>9805272</v>
      </c>
      <c r="M2670" s="302" t="s">
        <v>1929</v>
      </c>
      <c r="N2670" s="305">
        <v>29768</v>
      </c>
      <c r="O2670" s="305">
        <v>29768</v>
      </c>
      <c r="P2670" s="302" t="s">
        <v>1052</v>
      </c>
    </row>
    <row r="2671" spans="1:16">
      <c r="A2671" s="303">
        <v>0</v>
      </c>
      <c r="B2671" s="303">
        <v>0</v>
      </c>
      <c r="C2671" s="303">
        <v>0</v>
      </c>
      <c r="D2671" s="304">
        <f t="shared" si="41"/>
        <v>0</v>
      </c>
      <c r="E2671" s="305">
        <v>45992</v>
      </c>
      <c r="F2671" s="302" t="s">
        <v>69</v>
      </c>
      <c r="G2671" s="302" t="s">
        <v>70</v>
      </c>
      <c r="H2671" s="302" t="s">
        <v>444</v>
      </c>
      <c r="I2671" s="302" t="s">
        <v>444</v>
      </c>
      <c r="J2671" s="302">
        <v>135300</v>
      </c>
      <c r="K2671" s="302" t="s">
        <v>329</v>
      </c>
      <c r="L2671" s="302">
        <v>9870122</v>
      </c>
      <c r="M2671" s="302" t="s">
        <v>1930</v>
      </c>
      <c r="N2671" s="305">
        <v>27211</v>
      </c>
      <c r="O2671" s="305">
        <v>27211</v>
      </c>
      <c r="P2671" s="302" t="s">
        <v>1062</v>
      </c>
    </row>
    <row r="2672" spans="1:16">
      <c r="A2672" s="303">
        <v>1</v>
      </c>
      <c r="B2672" s="303">
        <v>1776.29</v>
      </c>
      <c r="C2672" s="303">
        <v>1589.1808159297</v>
      </c>
      <c r="D2672" s="304">
        <f t="shared" si="41"/>
        <v>187.10918407029999</v>
      </c>
      <c r="E2672" s="305">
        <v>45992</v>
      </c>
      <c r="F2672" s="302" t="s">
        <v>69</v>
      </c>
      <c r="G2672" s="302" t="s">
        <v>70</v>
      </c>
      <c r="H2672" s="302" t="s">
        <v>444</v>
      </c>
      <c r="I2672" s="302" t="s">
        <v>444</v>
      </c>
      <c r="J2672" s="302">
        <v>135300</v>
      </c>
      <c r="K2672" s="302" t="s">
        <v>329</v>
      </c>
      <c r="L2672" s="302">
        <v>9805271</v>
      </c>
      <c r="M2672" s="302" t="s">
        <v>1929</v>
      </c>
      <c r="N2672" s="305">
        <v>29037</v>
      </c>
      <c r="O2672" s="305">
        <v>29037</v>
      </c>
      <c r="P2672" s="302" t="s">
        <v>1052</v>
      </c>
    </row>
    <row r="2673" spans="1:16">
      <c r="A2673" s="303">
        <v>1</v>
      </c>
      <c r="B2673" s="303">
        <v>2766.02</v>
      </c>
      <c r="C2673" s="303">
        <v>2740.7475944252001</v>
      </c>
      <c r="D2673" s="304">
        <f t="shared" si="41"/>
        <v>25.272405574799905</v>
      </c>
      <c r="E2673" s="305">
        <v>45992</v>
      </c>
      <c r="F2673" s="302" t="s">
        <v>69</v>
      </c>
      <c r="G2673" s="302" t="s">
        <v>70</v>
      </c>
      <c r="H2673" s="302" t="s">
        <v>444</v>
      </c>
      <c r="I2673" s="302" t="s">
        <v>444</v>
      </c>
      <c r="J2673" s="302">
        <v>135300</v>
      </c>
      <c r="K2673" s="302" t="s">
        <v>329</v>
      </c>
      <c r="L2673" s="302">
        <v>9805270</v>
      </c>
      <c r="M2673" s="302" t="s">
        <v>1929</v>
      </c>
      <c r="N2673" s="305">
        <v>27211</v>
      </c>
      <c r="O2673" s="305">
        <v>27211</v>
      </c>
      <c r="P2673" s="302" t="s">
        <v>1052</v>
      </c>
    </row>
    <row r="2674" spans="1:16">
      <c r="A2674" s="303">
        <v>0</v>
      </c>
      <c r="B2674" s="303">
        <v>0</v>
      </c>
      <c r="C2674" s="303">
        <v>0</v>
      </c>
      <c r="D2674" s="304">
        <f t="shared" si="41"/>
        <v>0</v>
      </c>
      <c r="E2674" s="305">
        <v>45992</v>
      </c>
      <c r="F2674" s="302" t="s">
        <v>69</v>
      </c>
      <c r="G2674" s="302" t="s">
        <v>70</v>
      </c>
      <c r="H2674" s="302" t="s">
        <v>444</v>
      </c>
      <c r="I2674" s="302" t="s">
        <v>444</v>
      </c>
      <c r="J2674" s="302">
        <v>135300</v>
      </c>
      <c r="K2674" s="302" t="s">
        <v>248</v>
      </c>
      <c r="L2674" s="302">
        <v>9870211</v>
      </c>
      <c r="M2674" s="302" t="s">
        <v>1931</v>
      </c>
      <c r="N2674" s="305">
        <v>21732</v>
      </c>
      <c r="O2674" s="305">
        <v>21732</v>
      </c>
      <c r="P2674" s="302" t="s">
        <v>1062</v>
      </c>
    </row>
    <row r="2675" spans="1:16">
      <c r="A2675" s="303">
        <v>1</v>
      </c>
      <c r="B2675" s="303">
        <v>137660.01</v>
      </c>
      <c r="C2675" s="303">
        <v>136402.24628023259</v>
      </c>
      <c r="D2675" s="304">
        <f t="shared" si="41"/>
        <v>1257.7637197674194</v>
      </c>
      <c r="E2675" s="305">
        <v>45992</v>
      </c>
      <c r="F2675" s="302" t="s">
        <v>69</v>
      </c>
      <c r="G2675" s="302" t="s">
        <v>70</v>
      </c>
      <c r="H2675" s="302" t="s">
        <v>444</v>
      </c>
      <c r="I2675" s="302" t="s">
        <v>444</v>
      </c>
      <c r="J2675" s="302">
        <v>135300</v>
      </c>
      <c r="K2675" s="302" t="s">
        <v>248</v>
      </c>
      <c r="L2675" s="302">
        <v>9821668</v>
      </c>
      <c r="M2675" s="302" t="s">
        <v>2150</v>
      </c>
      <c r="N2675" s="305">
        <v>27211</v>
      </c>
      <c r="O2675" s="305">
        <v>27211</v>
      </c>
      <c r="P2675" s="302" t="s">
        <v>1052</v>
      </c>
    </row>
    <row r="2676" spans="1:16">
      <c r="A2676" s="303">
        <v>1</v>
      </c>
      <c r="B2676" s="303">
        <v>914.36</v>
      </c>
      <c r="C2676" s="303">
        <v>906.00573041359996</v>
      </c>
      <c r="D2676" s="304">
        <f t="shared" si="41"/>
        <v>8.3542695864000507</v>
      </c>
      <c r="E2676" s="305">
        <v>45992</v>
      </c>
      <c r="F2676" s="302" t="s">
        <v>69</v>
      </c>
      <c r="G2676" s="302" t="s">
        <v>70</v>
      </c>
      <c r="H2676" s="302" t="s">
        <v>444</v>
      </c>
      <c r="I2676" s="302" t="s">
        <v>444</v>
      </c>
      <c r="J2676" s="302">
        <v>135300</v>
      </c>
      <c r="K2676" s="302" t="s">
        <v>248</v>
      </c>
      <c r="L2676" s="302">
        <v>9821669</v>
      </c>
      <c r="M2676" s="302" t="s">
        <v>2149</v>
      </c>
      <c r="N2676" s="305">
        <v>27211</v>
      </c>
      <c r="O2676" s="305">
        <v>27211</v>
      </c>
      <c r="P2676" s="302" t="s">
        <v>1052</v>
      </c>
    </row>
    <row r="2677" spans="1:16">
      <c r="A2677" s="303">
        <v>0</v>
      </c>
      <c r="B2677" s="303">
        <v>0</v>
      </c>
      <c r="C2677" s="303">
        <v>0</v>
      </c>
      <c r="D2677" s="304">
        <f t="shared" si="41"/>
        <v>0</v>
      </c>
      <c r="E2677" s="305">
        <v>45992</v>
      </c>
      <c r="F2677" s="302" t="s">
        <v>69</v>
      </c>
      <c r="G2677" s="302" t="s">
        <v>70</v>
      </c>
      <c r="H2677" s="302" t="s">
        <v>444</v>
      </c>
      <c r="I2677" s="302" t="s">
        <v>444</v>
      </c>
      <c r="J2677" s="302">
        <v>135300</v>
      </c>
      <c r="K2677" s="302" t="s">
        <v>248</v>
      </c>
      <c r="L2677" s="302">
        <v>9870123</v>
      </c>
      <c r="M2677" s="302" t="s">
        <v>1931</v>
      </c>
      <c r="N2677" s="305">
        <v>27211</v>
      </c>
      <c r="O2677" s="305">
        <v>27211</v>
      </c>
      <c r="P2677" s="302" t="s">
        <v>1062</v>
      </c>
    </row>
    <row r="2678" spans="1:16">
      <c r="A2678" s="303">
        <v>0</v>
      </c>
      <c r="B2678" s="303">
        <v>0</v>
      </c>
      <c r="C2678" s="303">
        <v>0</v>
      </c>
      <c r="D2678" s="304">
        <f t="shared" si="41"/>
        <v>0</v>
      </c>
      <c r="E2678" s="305">
        <v>45992</v>
      </c>
      <c r="F2678" s="302" t="s">
        <v>69</v>
      </c>
      <c r="G2678" s="302" t="s">
        <v>70</v>
      </c>
      <c r="H2678" s="302" t="s">
        <v>444</v>
      </c>
      <c r="I2678" s="302" t="s">
        <v>444</v>
      </c>
      <c r="J2678" s="302">
        <v>135300</v>
      </c>
      <c r="K2678" s="302" t="s">
        <v>248</v>
      </c>
      <c r="L2678" s="302">
        <v>9870210</v>
      </c>
      <c r="M2678" s="302" t="s">
        <v>1931</v>
      </c>
      <c r="N2678" s="305">
        <v>27211</v>
      </c>
      <c r="O2678" s="305">
        <v>27211</v>
      </c>
      <c r="P2678" s="302" t="s">
        <v>1062</v>
      </c>
    </row>
    <row r="2679" spans="1:16">
      <c r="A2679" s="303">
        <v>1</v>
      </c>
      <c r="B2679" s="303">
        <v>1734663.44</v>
      </c>
      <c r="C2679" s="303">
        <v>216937.7210184104</v>
      </c>
      <c r="D2679" s="304">
        <f t="shared" si="41"/>
        <v>1517725.7189815897</v>
      </c>
      <c r="E2679" s="305">
        <v>45992</v>
      </c>
      <c r="F2679" s="302" t="s">
        <v>69</v>
      </c>
      <c r="G2679" s="302" t="s">
        <v>70</v>
      </c>
      <c r="H2679" s="302" t="s">
        <v>444</v>
      </c>
      <c r="I2679" s="302" t="s">
        <v>444</v>
      </c>
      <c r="J2679" s="302">
        <v>135300</v>
      </c>
      <c r="K2679" s="302" t="s">
        <v>248</v>
      </c>
      <c r="L2679" s="302">
        <v>29606324</v>
      </c>
      <c r="M2679" s="302" t="s">
        <v>1442</v>
      </c>
      <c r="N2679" s="305">
        <v>43595</v>
      </c>
      <c r="O2679" s="305">
        <v>43586</v>
      </c>
      <c r="P2679" s="302" t="s">
        <v>2115</v>
      </c>
    </row>
    <row r="2680" spans="1:16">
      <c r="A2680" s="303">
        <v>0</v>
      </c>
      <c r="B2680" s="303">
        <v>0</v>
      </c>
      <c r="C2680" s="303">
        <v>0</v>
      </c>
      <c r="D2680" s="304">
        <f t="shared" si="41"/>
        <v>0</v>
      </c>
      <c r="E2680" s="305">
        <v>45992</v>
      </c>
      <c r="F2680" s="302" t="s">
        <v>69</v>
      </c>
      <c r="G2680" s="302" t="s">
        <v>70</v>
      </c>
      <c r="H2680" s="302" t="s">
        <v>444</v>
      </c>
      <c r="I2680" s="302" t="s">
        <v>444</v>
      </c>
      <c r="J2680" s="302">
        <v>135300</v>
      </c>
      <c r="K2680" s="302" t="s">
        <v>248</v>
      </c>
      <c r="L2680" s="302">
        <v>9821667</v>
      </c>
      <c r="M2680" s="302" t="s">
        <v>2148</v>
      </c>
      <c r="N2680" s="305">
        <v>21732</v>
      </c>
      <c r="O2680" s="305">
        <v>21732</v>
      </c>
      <c r="P2680" s="302" t="s">
        <v>1052</v>
      </c>
    </row>
    <row r="2681" spans="1:16">
      <c r="A2681" s="303">
        <v>3</v>
      </c>
      <c r="B2681" s="303">
        <v>46580.1</v>
      </c>
      <c r="C2681" s="303">
        <v>22853.204121761999</v>
      </c>
      <c r="D2681" s="304">
        <f t="shared" si="41"/>
        <v>23726.895878238</v>
      </c>
      <c r="E2681" s="305">
        <v>45992</v>
      </c>
      <c r="F2681" s="302" t="s">
        <v>69</v>
      </c>
      <c r="G2681" s="302" t="s">
        <v>70</v>
      </c>
      <c r="H2681" s="302" t="s">
        <v>444</v>
      </c>
      <c r="I2681" s="302" t="s">
        <v>444</v>
      </c>
      <c r="J2681" s="302">
        <v>135300</v>
      </c>
      <c r="K2681" s="302" t="s">
        <v>437</v>
      </c>
      <c r="L2681" s="302">
        <v>9807808</v>
      </c>
      <c r="M2681" s="302" t="s">
        <v>1531</v>
      </c>
      <c r="N2681" s="305">
        <v>36739</v>
      </c>
      <c r="O2681" s="305">
        <v>36892</v>
      </c>
      <c r="P2681" s="302" t="s">
        <v>2073</v>
      </c>
    </row>
    <row r="2682" spans="1:16">
      <c r="A2682" s="303">
        <v>1</v>
      </c>
      <c r="B2682" s="303">
        <v>12051.86</v>
      </c>
      <c r="C2682" s="303">
        <v>5912.903077213201</v>
      </c>
      <c r="D2682" s="304">
        <f t="shared" si="41"/>
        <v>6138.9569227867996</v>
      </c>
      <c r="E2682" s="305">
        <v>45992</v>
      </c>
      <c r="F2682" s="302" t="s">
        <v>69</v>
      </c>
      <c r="G2682" s="302" t="s">
        <v>70</v>
      </c>
      <c r="H2682" s="302" t="s">
        <v>444</v>
      </c>
      <c r="I2682" s="302" t="s">
        <v>444</v>
      </c>
      <c r="J2682" s="302">
        <v>135300</v>
      </c>
      <c r="K2682" s="302" t="s">
        <v>464</v>
      </c>
      <c r="L2682" s="302">
        <v>9807809</v>
      </c>
      <c r="M2682" s="302" t="s">
        <v>2151</v>
      </c>
      <c r="N2682" s="305">
        <v>36739</v>
      </c>
      <c r="O2682" s="305">
        <v>36892</v>
      </c>
      <c r="P2682" s="302" t="s">
        <v>2073</v>
      </c>
    </row>
    <row r="2683" spans="1:16">
      <c r="A2683" s="303">
        <v>1</v>
      </c>
      <c r="B2683" s="303">
        <v>25680.560000000001</v>
      </c>
      <c r="C2683" s="303">
        <v>25445.923400225602</v>
      </c>
      <c r="D2683" s="304">
        <f t="shared" si="41"/>
        <v>234.63659977439966</v>
      </c>
      <c r="E2683" s="305">
        <v>45992</v>
      </c>
      <c r="F2683" s="302" t="s">
        <v>69</v>
      </c>
      <c r="G2683" s="302" t="s">
        <v>70</v>
      </c>
      <c r="H2683" s="302" t="s">
        <v>444</v>
      </c>
      <c r="I2683" s="302" t="s">
        <v>444</v>
      </c>
      <c r="J2683" s="302">
        <v>135300</v>
      </c>
      <c r="K2683" s="302" t="s">
        <v>465</v>
      </c>
      <c r="L2683" s="302">
        <v>9768382</v>
      </c>
      <c r="M2683" s="302" t="s">
        <v>2152</v>
      </c>
      <c r="N2683" s="305">
        <v>27211</v>
      </c>
      <c r="O2683" s="305">
        <v>27211</v>
      </c>
      <c r="P2683" s="302" t="s">
        <v>1052</v>
      </c>
    </row>
    <row r="2684" spans="1:16">
      <c r="A2684" s="303">
        <v>0</v>
      </c>
      <c r="B2684" s="303">
        <v>0</v>
      </c>
      <c r="C2684" s="303">
        <v>0</v>
      </c>
      <c r="D2684" s="304">
        <f t="shared" si="41"/>
        <v>0</v>
      </c>
      <c r="E2684" s="305">
        <v>45992</v>
      </c>
      <c r="F2684" s="302" t="s">
        <v>69</v>
      </c>
      <c r="G2684" s="302" t="s">
        <v>70</v>
      </c>
      <c r="H2684" s="302" t="s">
        <v>444</v>
      </c>
      <c r="I2684" s="302" t="s">
        <v>444</v>
      </c>
      <c r="J2684" s="302">
        <v>135300</v>
      </c>
      <c r="K2684" s="302" t="s">
        <v>465</v>
      </c>
      <c r="L2684" s="302">
        <v>9724103</v>
      </c>
      <c r="M2684" s="302" t="s">
        <v>2152</v>
      </c>
      <c r="N2684" s="305">
        <v>27211</v>
      </c>
      <c r="O2684" s="305">
        <v>27211</v>
      </c>
      <c r="P2684" s="302" t="s">
        <v>1062</v>
      </c>
    </row>
    <row r="2685" spans="1:16">
      <c r="A2685" s="303">
        <v>1</v>
      </c>
      <c r="B2685" s="303">
        <v>-1859.6100000000001</v>
      </c>
      <c r="C2685" s="303">
        <v>-912.36487076820003</v>
      </c>
      <c r="D2685" s="304">
        <f t="shared" si="41"/>
        <v>-947.24512923180009</v>
      </c>
      <c r="E2685" s="305">
        <v>45992</v>
      </c>
      <c r="F2685" s="302" t="s">
        <v>69</v>
      </c>
      <c r="G2685" s="302" t="s">
        <v>70</v>
      </c>
      <c r="H2685" s="302" t="s">
        <v>444</v>
      </c>
      <c r="I2685" s="302" t="s">
        <v>444</v>
      </c>
      <c r="J2685" s="302">
        <v>135300</v>
      </c>
      <c r="K2685" s="302" t="s">
        <v>340</v>
      </c>
      <c r="L2685" s="302">
        <v>9809984</v>
      </c>
      <c r="M2685" s="302" t="s">
        <v>2153</v>
      </c>
      <c r="N2685" s="305">
        <v>36875</v>
      </c>
      <c r="O2685" s="305">
        <v>37257</v>
      </c>
      <c r="P2685" s="302" t="s">
        <v>2087</v>
      </c>
    </row>
    <row r="2686" spans="1:16">
      <c r="A2686" s="303">
        <v>4</v>
      </c>
      <c r="B2686" s="303">
        <v>313998.28999999998</v>
      </c>
      <c r="C2686" s="303">
        <v>81558.185883129408</v>
      </c>
      <c r="D2686" s="304">
        <f t="shared" si="41"/>
        <v>232440.10411687056</v>
      </c>
      <c r="E2686" s="305">
        <v>45992</v>
      </c>
      <c r="F2686" s="302" t="s">
        <v>69</v>
      </c>
      <c r="G2686" s="302" t="s">
        <v>70</v>
      </c>
      <c r="H2686" s="302" t="s">
        <v>444</v>
      </c>
      <c r="I2686" s="302" t="s">
        <v>444</v>
      </c>
      <c r="J2686" s="302">
        <v>135300</v>
      </c>
      <c r="K2686" s="302" t="s">
        <v>393</v>
      </c>
      <c r="L2686" s="302">
        <v>11845679</v>
      </c>
      <c r="M2686" s="302" t="s">
        <v>2154</v>
      </c>
      <c r="N2686" s="305">
        <v>41262</v>
      </c>
      <c r="O2686" s="305">
        <v>41244</v>
      </c>
      <c r="P2686" s="302" t="s">
        <v>2082</v>
      </c>
    </row>
    <row r="2687" spans="1:16">
      <c r="A2687" s="303">
        <v>1</v>
      </c>
      <c r="B2687" s="303">
        <v>3150</v>
      </c>
      <c r="C2687" s="303">
        <v>3737.8339740000001</v>
      </c>
      <c r="D2687" s="304">
        <f t="shared" si="41"/>
        <v>-587.83397400000013</v>
      </c>
      <c r="E2687" s="305">
        <v>45992</v>
      </c>
      <c r="F2687" s="302" t="s">
        <v>69</v>
      </c>
      <c r="G2687" s="302" t="s">
        <v>70</v>
      </c>
      <c r="H2687" s="302" t="s">
        <v>444</v>
      </c>
      <c r="I2687" s="302" t="s">
        <v>444</v>
      </c>
      <c r="J2687" s="302">
        <v>135300</v>
      </c>
      <c r="K2687" s="302" t="s">
        <v>394</v>
      </c>
      <c r="L2687" s="302">
        <v>9769401</v>
      </c>
      <c r="M2687" s="302" t="s">
        <v>1537</v>
      </c>
      <c r="N2687" s="305">
        <v>22463</v>
      </c>
      <c r="O2687" s="305">
        <v>22463</v>
      </c>
      <c r="P2687" s="302" t="s">
        <v>1052</v>
      </c>
    </row>
    <row r="2688" spans="1:16">
      <c r="A2688" s="303">
        <v>2</v>
      </c>
      <c r="B2688" s="303">
        <v>54463.6</v>
      </c>
      <c r="C2688" s="303">
        <v>24625.253254764</v>
      </c>
      <c r="D2688" s="304">
        <f t="shared" si="41"/>
        <v>29838.346745235998</v>
      </c>
      <c r="E2688" s="305">
        <v>45992</v>
      </c>
      <c r="F2688" s="302" t="s">
        <v>69</v>
      </c>
      <c r="G2688" s="302" t="s">
        <v>70</v>
      </c>
      <c r="H2688" s="302" t="s">
        <v>444</v>
      </c>
      <c r="I2688" s="302" t="s">
        <v>444</v>
      </c>
      <c r="J2688" s="302">
        <v>135300</v>
      </c>
      <c r="K2688" s="302" t="s">
        <v>394</v>
      </c>
      <c r="L2688" s="302">
        <v>9810959</v>
      </c>
      <c r="M2688" s="302" t="s">
        <v>1537</v>
      </c>
      <c r="N2688" s="305">
        <v>37425</v>
      </c>
      <c r="O2688" s="305">
        <v>37257</v>
      </c>
      <c r="P2688" s="302" t="s">
        <v>2155</v>
      </c>
    </row>
    <row r="2689" spans="1:16">
      <c r="A2689" s="303">
        <v>1</v>
      </c>
      <c r="B2689" s="303">
        <v>78865.33</v>
      </c>
      <c r="C2689" s="303">
        <v>78144.757984775802</v>
      </c>
      <c r="D2689" s="304">
        <f t="shared" si="41"/>
        <v>720.57201522419928</v>
      </c>
      <c r="E2689" s="305">
        <v>45992</v>
      </c>
      <c r="F2689" s="302" t="s">
        <v>69</v>
      </c>
      <c r="G2689" s="302" t="s">
        <v>70</v>
      </c>
      <c r="H2689" s="302" t="s">
        <v>444</v>
      </c>
      <c r="I2689" s="302" t="s">
        <v>444</v>
      </c>
      <c r="J2689" s="302">
        <v>135300</v>
      </c>
      <c r="K2689" s="302" t="s">
        <v>394</v>
      </c>
      <c r="L2689" s="302">
        <v>9778057</v>
      </c>
      <c r="M2689" s="302" t="s">
        <v>2157</v>
      </c>
      <c r="N2689" s="305">
        <v>27211</v>
      </c>
      <c r="O2689" s="305">
        <v>27211</v>
      </c>
      <c r="P2689" s="302" t="s">
        <v>1052</v>
      </c>
    </row>
    <row r="2690" spans="1:16">
      <c r="A2690" s="303">
        <v>0</v>
      </c>
      <c r="B2690" s="303">
        <v>0</v>
      </c>
      <c r="C2690" s="303">
        <v>0</v>
      </c>
      <c r="D2690" s="304">
        <f t="shared" si="41"/>
        <v>0</v>
      </c>
      <c r="E2690" s="305">
        <v>45992</v>
      </c>
      <c r="F2690" s="302" t="s">
        <v>69</v>
      </c>
      <c r="G2690" s="302" t="s">
        <v>70</v>
      </c>
      <c r="H2690" s="302" t="s">
        <v>444</v>
      </c>
      <c r="I2690" s="302" t="s">
        <v>444</v>
      </c>
      <c r="J2690" s="302">
        <v>135300</v>
      </c>
      <c r="K2690" s="302" t="s">
        <v>394</v>
      </c>
      <c r="L2690" s="302">
        <v>9973799</v>
      </c>
      <c r="M2690" s="302" t="s">
        <v>2156</v>
      </c>
      <c r="N2690" s="305">
        <v>27211</v>
      </c>
      <c r="O2690" s="305">
        <v>27211</v>
      </c>
      <c r="P2690" s="302" t="s">
        <v>1062</v>
      </c>
    </row>
    <row r="2691" spans="1:16">
      <c r="A2691" s="303">
        <v>1</v>
      </c>
      <c r="B2691" s="303">
        <v>-2789.41</v>
      </c>
      <c r="C2691" s="303">
        <v>-1368.5448530442</v>
      </c>
      <c r="D2691" s="304">
        <f t="shared" ref="D2691:D2754" si="42">+B2691-C2691</f>
        <v>-1420.8651469557999</v>
      </c>
      <c r="E2691" s="305">
        <v>45992</v>
      </c>
      <c r="F2691" s="302" t="s">
        <v>69</v>
      </c>
      <c r="G2691" s="302" t="s">
        <v>70</v>
      </c>
      <c r="H2691" s="302" t="s">
        <v>444</v>
      </c>
      <c r="I2691" s="302" t="s">
        <v>444</v>
      </c>
      <c r="J2691" s="302">
        <v>135300</v>
      </c>
      <c r="K2691" s="302" t="s">
        <v>394</v>
      </c>
      <c r="L2691" s="302">
        <v>9809983</v>
      </c>
      <c r="M2691" s="302" t="s">
        <v>1537</v>
      </c>
      <c r="N2691" s="305">
        <v>36875</v>
      </c>
      <c r="O2691" s="305">
        <v>37257</v>
      </c>
      <c r="P2691" s="302" t="s">
        <v>2087</v>
      </c>
    </row>
    <row r="2692" spans="1:16">
      <c r="A2692" s="303">
        <v>3</v>
      </c>
      <c r="B2692" s="303">
        <v>20402.510000000002</v>
      </c>
      <c r="C2692" s="303">
        <v>11187.549057918</v>
      </c>
      <c r="D2692" s="304">
        <f t="shared" si="42"/>
        <v>9214.9609420820016</v>
      </c>
      <c r="E2692" s="305">
        <v>45992</v>
      </c>
      <c r="F2692" s="302" t="s">
        <v>69</v>
      </c>
      <c r="G2692" s="302" t="s">
        <v>70</v>
      </c>
      <c r="H2692" s="302" t="s">
        <v>444</v>
      </c>
      <c r="I2692" s="302" t="s">
        <v>444</v>
      </c>
      <c r="J2692" s="302">
        <v>135300</v>
      </c>
      <c r="K2692" s="302" t="s">
        <v>394</v>
      </c>
      <c r="L2692" s="302">
        <v>9761154</v>
      </c>
      <c r="M2692" s="302" t="s">
        <v>1537</v>
      </c>
      <c r="N2692" s="305">
        <v>35779</v>
      </c>
      <c r="O2692" s="305">
        <v>35796</v>
      </c>
      <c r="P2692" s="302" t="s">
        <v>1598</v>
      </c>
    </row>
    <row r="2693" spans="1:16">
      <c r="A2693" s="303">
        <v>0</v>
      </c>
      <c r="B2693" s="303">
        <v>0</v>
      </c>
      <c r="C2693" s="303">
        <v>0</v>
      </c>
      <c r="D2693" s="304">
        <f t="shared" si="42"/>
        <v>0</v>
      </c>
      <c r="E2693" s="305">
        <v>45992</v>
      </c>
      <c r="F2693" s="302" t="s">
        <v>69</v>
      </c>
      <c r="G2693" s="302" t="s">
        <v>70</v>
      </c>
      <c r="H2693" s="302" t="s">
        <v>444</v>
      </c>
      <c r="I2693" s="302" t="s">
        <v>444</v>
      </c>
      <c r="J2693" s="302">
        <v>135300</v>
      </c>
      <c r="K2693" s="302" t="s">
        <v>394</v>
      </c>
      <c r="L2693" s="302">
        <v>9973800</v>
      </c>
      <c r="M2693" s="302" t="s">
        <v>1537</v>
      </c>
      <c r="N2693" s="305">
        <v>22463</v>
      </c>
      <c r="O2693" s="305">
        <v>22463</v>
      </c>
      <c r="P2693" s="302" t="s">
        <v>1062</v>
      </c>
    </row>
    <row r="2694" spans="1:16">
      <c r="A2694" s="303">
        <v>0</v>
      </c>
      <c r="B2694" s="303">
        <v>0</v>
      </c>
      <c r="C2694" s="303">
        <v>0</v>
      </c>
      <c r="D2694" s="304">
        <f t="shared" si="42"/>
        <v>0</v>
      </c>
      <c r="E2694" s="305">
        <v>45992</v>
      </c>
      <c r="F2694" s="302" t="s">
        <v>69</v>
      </c>
      <c r="G2694" s="302" t="s">
        <v>70</v>
      </c>
      <c r="H2694" s="302" t="s">
        <v>444</v>
      </c>
      <c r="I2694" s="302" t="s">
        <v>444</v>
      </c>
      <c r="J2694" s="302">
        <v>135300</v>
      </c>
      <c r="K2694" s="302" t="s">
        <v>394</v>
      </c>
      <c r="L2694" s="302">
        <v>9969004</v>
      </c>
      <c r="M2694" s="302" t="s">
        <v>1537</v>
      </c>
      <c r="N2694" s="305">
        <v>35779</v>
      </c>
      <c r="O2694" s="305">
        <v>35796</v>
      </c>
      <c r="P2694" s="302" t="s">
        <v>1598</v>
      </c>
    </row>
    <row r="2695" spans="1:16">
      <c r="A2695" s="303">
        <v>0</v>
      </c>
      <c r="B2695" s="303">
        <v>0</v>
      </c>
      <c r="C2695" s="303">
        <v>0</v>
      </c>
      <c r="D2695" s="304">
        <f t="shared" si="42"/>
        <v>0</v>
      </c>
      <c r="E2695" s="305">
        <v>45992</v>
      </c>
      <c r="F2695" s="302" t="s">
        <v>69</v>
      </c>
      <c r="G2695" s="302" t="s">
        <v>70</v>
      </c>
      <c r="H2695" s="302" t="s">
        <v>444</v>
      </c>
      <c r="I2695" s="302" t="s">
        <v>444</v>
      </c>
      <c r="J2695" s="302">
        <v>135300</v>
      </c>
      <c r="K2695" s="302" t="s">
        <v>395</v>
      </c>
      <c r="L2695" s="302">
        <v>9969003</v>
      </c>
      <c r="M2695" s="302" t="s">
        <v>1942</v>
      </c>
      <c r="N2695" s="305">
        <v>35779</v>
      </c>
      <c r="O2695" s="305">
        <v>35796</v>
      </c>
      <c r="P2695" s="302" t="s">
        <v>1598</v>
      </c>
    </row>
    <row r="2696" spans="1:16">
      <c r="A2696" s="303">
        <v>26</v>
      </c>
      <c r="B2696" s="303">
        <v>-16464.28</v>
      </c>
      <c r="C2696" s="303">
        <v>-8077.7317257336008</v>
      </c>
      <c r="D2696" s="304">
        <f t="shared" si="42"/>
        <v>-8386.5482742663989</v>
      </c>
      <c r="E2696" s="305">
        <v>45992</v>
      </c>
      <c r="F2696" s="302" t="s">
        <v>69</v>
      </c>
      <c r="G2696" s="302" t="s">
        <v>70</v>
      </c>
      <c r="H2696" s="302" t="s">
        <v>444</v>
      </c>
      <c r="I2696" s="302" t="s">
        <v>444</v>
      </c>
      <c r="J2696" s="302">
        <v>135300</v>
      </c>
      <c r="K2696" s="302" t="s">
        <v>395</v>
      </c>
      <c r="L2696" s="302">
        <v>9809981</v>
      </c>
      <c r="M2696" s="302" t="s">
        <v>1942</v>
      </c>
      <c r="N2696" s="305">
        <v>36875</v>
      </c>
      <c r="O2696" s="305">
        <v>37257</v>
      </c>
      <c r="P2696" s="302" t="s">
        <v>2087</v>
      </c>
    </row>
    <row r="2697" spans="1:16">
      <c r="A2697" s="303">
        <v>0</v>
      </c>
      <c r="B2697" s="303">
        <v>0</v>
      </c>
      <c r="C2697" s="303">
        <v>0</v>
      </c>
      <c r="D2697" s="304">
        <f t="shared" si="42"/>
        <v>0</v>
      </c>
      <c r="E2697" s="305">
        <v>45992</v>
      </c>
      <c r="F2697" s="302" t="s">
        <v>69</v>
      </c>
      <c r="G2697" s="302" t="s">
        <v>70</v>
      </c>
      <c r="H2697" s="302" t="s">
        <v>444</v>
      </c>
      <c r="I2697" s="302" t="s">
        <v>444</v>
      </c>
      <c r="J2697" s="302">
        <v>135300</v>
      </c>
      <c r="K2697" s="302" t="s">
        <v>395</v>
      </c>
      <c r="L2697" s="302">
        <v>9688691</v>
      </c>
      <c r="M2697" s="302" t="s">
        <v>1942</v>
      </c>
      <c r="N2697" s="305">
        <v>35779</v>
      </c>
      <c r="O2697" s="305">
        <v>35796</v>
      </c>
      <c r="P2697" s="302" t="s">
        <v>1598</v>
      </c>
    </row>
    <row r="2698" spans="1:16">
      <c r="A2698" s="303">
        <v>1</v>
      </c>
      <c r="B2698" s="303">
        <v>-3409.28</v>
      </c>
      <c r="C2698" s="303">
        <v>-1672.6664766336</v>
      </c>
      <c r="D2698" s="304">
        <f t="shared" si="42"/>
        <v>-1736.6135233664002</v>
      </c>
      <c r="E2698" s="305">
        <v>45992</v>
      </c>
      <c r="F2698" s="302" t="s">
        <v>69</v>
      </c>
      <c r="G2698" s="302" t="s">
        <v>70</v>
      </c>
      <c r="H2698" s="302" t="s">
        <v>444</v>
      </c>
      <c r="I2698" s="302" t="s">
        <v>444</v>
      </c>
      <c r="J2698" s="302">
        <v>135300</v>
      </c>
      <c r="K2698" s="302" t="s">
        <v>397</v>
      </c>
      <c r="L2698" s="302">
        <v>9809982</v>
      </c>
      <c r="M2698" s="302" t="s">
        <v>1948</v>
      </c>
      <c r="N2698" s="305">
        <v>36875</v>
      </c>
      <c r="O2698" s="305">
        <v>37257</v>
      </c>
      <c r="P2698" s="302" t="s">
        <v>2087</v>
      </c>
    </row>
    <row r="2699" spans="1:16">
      <c r="A2699" s="303">
        <v>0</v>
      </c>
      <c r="B2699" s="303">
        <v>22762.21</v>
      </c>
      <c r="C2699" s="303">
        <v>1970.7585152188001</v>
      </c>
      <c r="D2699" s="304">
        <f t="shared" si="42"/>
        <v>20791.451484781199</v>
      </c>
      <c r="E2699" s="305">
        <v>45992</v>
      </c>
      <c r="F2699" s="302" t="s">
        <v>69</v>
      </c>
      <c r="G2699" s="302" t="s">
        <v>70</v>
      </c>
      <c r="H2699" s="302" t="s">
        <v>444</v>
      </c>
      <c r="I2699" s="302" t="s">
        <v>444</v>
      </c>
      <c r="J2699" s="302">
        <v>135300</v>
      </c>
      <c r="K2699" s="302" t="s">
        <v>331</v>
      </c>
      <c r="L2699" s="302">
        <v>34776528</v>
      </c>
      <c r="M2699" s="302" t="s">
        <v>2038</v>
      </c>
      <c r="N2699" s="305">
        <v>44455</v>
      </c>
      <c r="O2699" s="305">
        <v>44440</v>
      </c>
      <c r="P2699" s="302" t="s">
        <v>2158</v>
      </c>
    </row>
    <row r="2700" spans="1:16">
      <c r="A2700" s="303">
        <v>1</v>
      </c>
      <c r="B2700" s="303">
        <v>-29076.86</v>
      </c>
      <c r="C2700" s="303">
        <v>-14265.7361577132</v>
      </c>
      <c r="D2700" s="304">
        <f t="shared" si="42"/>
        <v>-14811.123842286801</v>
      </c>
      <c r="E2700" s="305">
        <v>45992</v>
      </c>
      <c r="F2700" s="302" t="s">
        <v>69</v>
      </c>
      <c r="G2700" s="302" t="s">
        <v>70</v>
      </c>
      <c r="H2700" s="302" t="s">
        <v>444</v>
      </c>
      <c r="I2700" s="302" t="s">
        <v>444</v>
      </c>
      <c r="J2700" s="302">
        <v>135300</v>
      </c>
      <c r="K2700" s="302" t="s">
        <v>303</v>
      </c>
      <c r="L2700" s="302">
        <v>9809980</v>
      </c>
      <c r="M2700" s="302" t="s">
        <v>1977</v>
      </c>
      <c r="N2700" s="305">
        <v>36875</v>
      </c>
      <c r="O2700" s="305">
        <v>37257</v>
      </c>
      <c r="P2700" s="302" t="s">
        <v>2087</v>
      </c>
    </row>
    <row r="2701" spans="1:16">
      <c r="A2701" s="303">
        <v>0</v>
      </c>
      <c r="B2701" s="303">
        <v>0</v>
      </c>
      <c r="C2701" s="303">
        <v>0</v>
      </c>
      <c r="D2701" s="304">
        <f t="shared" si="42"/>
        <v>0</v>
      </c>
      <c r="E2701" s="305">
        <v>45992</v>
      </c>
      <c r="F2701" s="302" t="s">
        <v>69</v>
      </c>
      <c r="G2701" s="302" t="s">
        <v>70</v>
      </c>
      <c r="H2701" s="302" t="s">
        <v>444</v>
      </c>
      <c r="I2701" s="302" t="s">
        <v>444</v>
      </c>
      <c r="J2701" s="302">
        <v>135300</v>
      </c>
      <c r="K2701" s="302" t="s">
        <v>230</v>
      </c>
      <c r="L2701" s="302">
        <v>9809972</v>
      </c>
      <c r="M2701" s="302" t="s">
        <v>1951</v>
      </c>
      <c r="N2701" s="305">
        <v>36875</v>
      </c>
      <c r="O2701" s="305">
        <v>37257</v>
      </c>
      <c r="P2701" s="302" t="s">
        <v>2087</v>
      </c>
    </row>
    <row r="2702" spans="1:16">
      <c r="A2702" s="303">
        <v>0</v>
      </c>
      <c r="B2702" s="303">
        <v>0</v>
      </c>
      <c r="C2702" s="303">
        <v>0</v>
      </c>
      <c r="D2702" s="304">
        <f t="shared" si="42"/>
        <v>0</v>
      </c>
      <c r="E2702" s="305">
        <v>45992</v>
      </c>
      <c r="F2702" s="302" t="s">
        <v>69</v>
      </c>
      <c r="G2702" s="302" t="s">
        <v>70</v>
      </c>
      <c r="H2702" s="302" t="s">
        <v>444</v>
      </c>
      <c r="I2702" s="302" t="s">
        <v>444</v>
      </c>
      <c r="J2702" s="302">
        <v>135300</v>
      </c>
      <c r="K2702" s="302" t="s">
        <v>230</v>
      </c>
      <c r="L2702" s="302">
        <v>9973870</v>
      </c>
      <c r="M2702" s="302" t="s">
        <v>2161</v>
      </c>
      <c r="N2702" s="305">
        <v>32325</v>
      </c>
      <c r="O2702" s="305">
        <v>32325</v>
      </c>
      <c r="P2702" s="302" t="s">
        <v>1062</v>
      </c>
    </row>
    <row r="2703" spans="1:16">
      <c r="A2703" s="303">
        <v>0</v>
      </c>
      <c r="B2703" s="303">
        <v>0</v>
      </c>
      <c r="C2703" s="303">
        <v>0</v>
      </c>
      <c r="D2703" s="304">
        <f t="shared" si="42"/>
        <v>0</v>
      </c>
      <c r="E2703" s="305">
        <v>45992</v>
      </c>
      <c r="F2703" s="302" t="s">
        <v>69</v>
      </c>
      <c r="G2703" s="302" t="s">
        <v>70</v>
      </c>
      <c r="H2703" s="302" t="s">
        <v>444</v>
      </c>
      <c r="I2703" s="302" t="s">
        <v>444</v>
      </c>
      <c r="J2703" s="302">
        <v>135300</v>
      </c>
      <c r="K2703" s="302" t="s">
        <v>230</v>
      </c>
      <c r="L2703" s="302">
        <v>12818150</v>
      </c>
      <c r="M2703" s="302" t="s">
        <v>2160</v>
      </c>
      <c r="N2703" s="305">
        <v>31959</v>
      </c>
      <c r="O2703" s="305">
        <v>31959</v>
      </c>
      <c r="P2703" s="302" t="s">
        <v>880</v>
      </c>
    </row>
    <row r="2704" spans="1:16">
      <c r="A2704" s="303">
        <v>0</v>
      </c>
      <c r="B2704" s="303">
        <v>0</v>
      </c>
      <c r="C2704" s="303">
        <v>0</v>
      </c>
      <c r="D2704" s="304">
        <f t="shared" si="42"/>
        <v>0</v>
      </c>
      <c r="E2704" s="305">
        <v>45992</v>
      </c>
      <c r="F2704" s="302" t="s">
        <v>69</v>
      </c>
      <c r="G2704" s="302" t="s">
        <v>70</v>
      </c>
      <c r="H2704" s="302" t="s">
        <v>444</v>
      </c>
      <c r="I2704" s="302" t="s">
        <v>444</v>
      </c>
      <c r="J2704" s="302">
        <v>135300</v>
      </c>
      <c r="K2704" s="302" t="s">
        <v>230</v>
      </c>
      <c r="L2704" s="302">
        <v>9785458</v>
      </c>
      <c r="M2704" s="302" t="s">
        <v>2160</v>
      </c>
      <c r="N2704" s="305">
        <v>32325</v>
      </c>
      <c r="O2704" s="305">
        <v>32325</v>
      </c>
      <c r="P2704" s="302" t="s">
        <v>1052</v>
      </c>
    </row>
    <row r="2705" spans="1:16">
      <c r="A2705" s="303">
        <v>0</v>
      </c>
      <c r="B2705" s="303">
        <v>0</v>
      </c>
      <c r="C2705" s="303">
        <v>0</v>
      </c>
      <c r="D2705" s="304">
        <f t="shared" si="42"/>
        <v>0</v>
      </c>
      <c r="E2705" s="305">
        <v>45992</v>
      </c>
      <c r="F2705" s="302" t="s">
        <v>69</v>
      </c>
      <c r="G2705" s="302" t="s">
        <v>70</v>
      </c>
      <c r="H2705" s="302" t="s">
        <v>444</v>
      </c>
      <c r="I2705" s="302" t="s">
        <v>444</v>
      </c>
      <c r="J2705" s="302">
        <v>135300</v>
      </c>
      <c r="K2705" s="302" t="s">
        <v>230</v>
      </c>
      <c r="L2705" s="302">
        <v>38929008</v>
      </c>
      <c r="M2705" s="302" t="s">
        <v>1174</v>
      </c>
      <c r="N2705" s="305">
        <v>45237</v>
      </c>
      <c r="O2705" s="305">
        <v>44927</v>
      </c>
      <c r="P2705" s="302" t="s">
        <v>2122</v>
      </c>
    </row>
    <row r="2706" spans="1:16">
      <c r="A2706" s="303">
        <v>0</v>
      </c>
      <c r="B2706" s="303">
        <v>0</v>
      </c>
      <c r="C2706" s="303">
        <v>0</v>
      </c>
      <c r="D2706" s="304">
        <f t="shared" si="42"/>
        <v>0</v>
      </c>
      <c r="E2706" s="305">
        <v>45992</v>
      </c>
      <c r="F2706" s="302" t="s">
        <v>69</v>
      </c>
      <c r="G2706" s="302" t="s">
        <v>70</v>
      </c>
      <c r="H2706" s="302" t="s">
        <v>444</v>
      </c>
      <c r="I2706" s="302" t="s">
        <v>444</v>
      </c>
      <c r="J2706" s="302">
        <v>135300</v>
      </c>
      <c r="K2706" s="302" t="s">
        <v>230</v>
      </c>
      <c r="L2706" s="302">
        <v>9973871</v>
      </c>
      <c r="M2706" s="302" t="s">
        <v>1951</v>
      </c>
      <c r="N2706" s="305">
        <v>31959</v>
      </c>
      <c r="O2706" s="305">
        <v>31959</v>
      </c>
      <c r="P2706" s="302" t="s">
        <v>1062</v>
      </c>
    </row>
    <row r="2707" spans="1:16">
      <c r="A2707" s="303">
        <v>0</v>
      </c>
      <c r="B2707" s="303">
        <v>0</v>
      </c>
      <c r="C2707" s="303">
        <v>0</v>
      </c>
      <c r="D2707" s="304">
        <f t="shared" si="42"/>
        <v>0</v>
      </c>
      <c r="E2707" s="305">
        <v>45992</v>
      </c>
      <c r="F2707" s="302" t="s">
        <v>69</v>
      </c>
      <c r="G2707" s="302" t="s">
        <v>70</v>
      </c>
      <c r="H2707" s="302" t="s">
        <v>444</v>
      </c>
      <c r="I2707" s="302" t="s">
        <v>444</v>
      </c>
      <c r="J2707" s="302">
        <v>135300</v>
      </c>
      <c r="K2707" s="302" t="s">
        <v>230</v>
      </c>
      <c r="L2707" s="302">
        <v>9785459</v>
      </c>
      <c r="M2707" s="302" t="s">
        <v>2160</v>
      </c>
      <c r="N2707" s="305">
        <v>31959</v>
      </c>
      <c r="O2707" s="305">
        <v>31959</v>
      </c>
      <c r="P2707" s="302" t="s">
        <v>1052</v>
      </c>
    </row>
    <row r="2708" spans="1:16">
      <c r="A2708" s="303">
        <v>0</v>
      </c>
      <c r="B2708" s="303">
        <v>0</v>
      </c>
      <c r="C2708" s="303">
        <v>0</v>
      </c>
      <c r="D2708" s="304">
        <f t="shared" si="42"/>
        <v>0</v>
      </c>
      <c r="E2708" s="305">
        <v>45992</v>
      </c>
      <c r="F2708" s="302" t="s">
        <v>69</v>
      </c>
      <c r="G2708" s="302" t="s">
        <v>70</v>
      </c>
      <c r="H2708" s="302" t="s">
        <v>444</v>
      </c>
      <c r="I2708" s="302" t="s">
        <v>444</v>
      </c>
      <c r="J2708" s="302">
        <v>135300</v>
      </c>
      <c r="K2708" s="302" t="s">
        <v>230</v>
      </c>
      <c r="L2708" s="302">
        <v>12818161</v>
      </c>
      <c r="M2708" s="302" t="s">
        <v>2159</v>
      </c>
      <c r="N2708" s="305">
        <v>37939</v>
      </c>
      <c r="O2708" s="305">
        <v>37622</v>
      </c>
      <c r="P2708" s="302" t="s">
        <v>880</v>
      </c>
    </row>
    <row r="2709" spans="1:16">
      <c r="A2709" s="303">
        <v>0</v>
      </c>
      <c r="B2709" s="303">
        <v>0</v>
      </c>
      <c r="C2709" s="303">
        <v>0</v>
      </c>
      <c r="D2709" s="304">
        <f t="shared" si="42"/>
        <v>0</v>
      </c>
      <c r="E2709" s="305">
        <v>45992</v>
      </c>
      <c r="F2709" s="302" t="s">
        <v>69</v>
      </c>
      <c r="G2709" s="302" t="s">
        <v>70</v>
      </c>
      <c r="H2709" s="302" t="s">
        <v>444</v>
      </c>
      <c r="I2709" s="302" t="s">
        <v>444</v>
      </c>
      <c r="J2709" s="302">
        <v>135300</v>
      </c>
      <c r="K2709" s="302" t="s">
        <v>230</v>
      </c>
      <c r="L2709" s="302">
        <v>12818139</v>
      </c>
      <c r="M2709" s="302" t="s">
        <v>2160</v>
      </c>
      <c r="N2709" s="305">
        <v>32325</v>
      </c>
      <c r="O2709" s="305">
        <v>32325</v>
      </c>
      <c r="P2709" s="302" t="s">
        <v>880</v>
      </c>
    </row>
    <row r="2710" spans="1:16">
      <c r="A2710" s="303">
        <v>0</v>
      </c>
      <c r="B2710" s="303">
        <v>0</v>
      </c>
      <c r="C2710" s="303">
        <v>0</v>
      </c>
      <c r="D2710" s="304">
        <f t="shared" si="42"/>
        <v>0</v>
      </c>
      <c r="E2710" s="305">
        <v>45992</v>
      </c>
      <c r="F2710" s="302" t="s">
        <v>69</v>
      </c>
      <c r="G2710" s="302" t="s">
        <v>70</v>
      </c>
      <c r="H2710" s="302" t="s">
        <v>444</v>
      </c>
      <c r="I2710" s="302" t="s">
        <v>444</v>
      </c>
      <c r="J2710" s="302">
        <v>135300</v>
      </c>
      <c r="K2710" s="302" t="s">
        <v>161</v>
      </c>
      <c r="L2710" s="302">
        <v>12301516</v>
      </c>
      <c r="M2710" s="302" t="s">
        <v>1602</v>
      </c>
      <c r="N2710" s="305">
        <v>41456</v>
      </c>
      <c r="O2710" s="305">
        <v>41275</v>
      </c>
      <c r="P2710" s="302" t="s">
        <v>1592</v>
      </c>
    </row>
    <row r="2711" spans="1:16">
      <c r="A2711" s="303">
        <v>0</v>
      </c>
      <c r="B2711" s="303">
        <v>0</v>
      </c>
      <c r="C2711" s="303">
        <v>0</v>
      </c>
      <c r="D2711" s="304">
        <f t="shared" si="42"/>
        <v>0</v>
      </c>
      <c r="E2711" s="305">
        <v>45992</v>
      </c>
      <c r="F2711" s="302" t="s">
        <v>69</v>
      </c>
      <c r="G2711" s="302" t="s">
        <v>70</v>
      </c>
      <c r="H2711" s="302" t="s">
        <v>444</v>
      </c>
      <c r="I2711" s="302" t="s">
        <v>444</v>
      </c>
      <c r="J2711" s="302">
        <v>135300</v>
      </c>
      <c r="K2711" s="302" t="s">
        <v>231</v>
      </c>
      <c r="L2711" s="302">
        <v>38929017</v>
      </c>
      <c r="M2711" s="302" t="s">
        <v>1175</v>
      </c>
      <c r="N2711" s="305">
        <v>45237</v>
      </c>
      <c r="O2711" s="305">
        <v>44927</v>
      </c>
      <c r="P2711" s="302" t="s">
        <v>2122</v>
      </c>
    </row>
    <row r="2712" spans="1:16">
      <c r="A2712" s="303">
        <v>1</v>
      </c>
      <c r="B2712" s="303">
        <v>5782.83</v>
      </c>
      <c r="C2712" s="303">
        <v>2837.1814227845998</v>
      </c>
      <c r="D2712" s="304">
        <f t="shared" si="42"/>
        <v>2945.6485772154001</v>
      </c>
      <c r="E2712" s="305">
        <v>45992</v>
      </c>
      <c r="F2712" s="302" t="s">
        <v>69</v>
      </c>
      <c r="G2712" s="302" t="s">
        <v>70</v>
      </c>
      <c r="H2712" s="302" t="s">
        <v>444</v>
      </c>
      <c r="I2712" s="302" t="s">
        <v>444</v>
      </c>
      <c r="J2712" s="302">
        <v>135300</v>
      </c>
      <c r="K2712" s="302" t="s">
        <v>163</v>
      </c>
      <c r="L2712" s="302">
        <v>9807807</v>
      </c>
      <c r="M2712" s="302" t="s">
        <v>1978</v>
      </c>
      <c r="N2712" s="305">
        <v>36739</v>
      </c>
      <c r="O2712" s="305">
        <v>36892</v>
      </c>
      <c r="P2712" s="302" t="s">
        <v>2073</v>
      </c>
    </row>
    <row r="2713" spans="1:16">
      <c r="A2713" s="303">
        <v>150</v>
      </c>
      <c r="B2713" s="303">
        <v>1227.1200000000001</v>
      </c>
      <c r="C2713" s="303">
        <v>602.05160233440006</v>
      </c>
      <c r="D2713" s="304">
        <f t="shared" si="42"/>
        <v>625.06839766560006</v>
      </c>
      <c r="E2713" s="305">
        <v>45992</v>
      </c>
      <c r="F2713" s="302" t="s">
        <v>69</v>
      </c>
      <c r="G2713" s="302" t="s">
        <v>70</v>
      </c>
      <c r="H2713" s="302" t="s">
        <v>444</v>
      </c>
      <c r="I2713" s="302" t="s">
        <v>444</v>
      </c>
      <c r="J2713" s="302">
        <v>135300</v>
      </c>
      <c r="K2713" s="302" t="s">
        <v>438</v>
      </c>
      <c r="L2713" s="302">
        <v>9807801</v>
      </c>
      <c r="M2713" s="302" t="s">
        <v>2041</v>
      </c>
      <c r="N2713" s="305">
        <v>36739</v>
      </c>
      <c r="O2713" s="305">
        <v>36892</v>
      </c>
      <c r="P2713" s="302" t="s">
        <v>2073</v>
      </c>
    </row>
    <row r="2714" spans="1:16">
      <c r="A2714" s="303">
        <v>70</v>
      </c>
      <c r="B2714" s="303">
        <v>-260.55</v>
      </c>
      <c r="C2714" s="303">
        <v>-127.831463091</v>
      </c>
      <c r="D2714" s="304">
        <f t="shared" si="42"/>
        <v>-132.71853690900002</v>
      </c>
      <c r="E2714" s="305">
        <v>45992</v>
      </c>
      <c r="F2714" s="302" t="s">
        <v>69</v>
      </c>
      <c r="G2714" s="302" t="s">
        <v>70</v>
      </c>
      <c r="H2714" s="302" t="s">
        <v>444</v>
      </c>
      <c r="I2714" s="302" t="s">
        <v>444</v>
      </c>
      <c r="J2714" s="302">
        <v>135300</v>
      </c>
      <c r="K2714" s="302" t="s">
        <v>438</v>
      </c>
      <c r="L2714" s="302">
        <v>9809969</v>
      </c>
      <c r="M2714" s="302" t="s">
        <v>2041</v>
      </c>
      <c r="N2714" s="305">
        <v>36875</v>
      </c>
      <c r="O2714" s="305">
        <v>37257</v>
      </c>
      <c r="P2714" s="302" t="s">
        <v>2087</v>
      </c>
    </row>
    <row r="2715" spans="1:16">
      <c r="A2715" s="303">
        <v>3</v>
      </c>
      <c r="B2715" s="303">
        <v>-1306.1400000000001</v>
      </c>
      <c r="C2715" s="303">
        <v>-640.82052274680007</v>
      </c>
      <c r="D2715" s="304">
        <f t="shared" si="42"/>
        <v>-665.31947725320003</v>
      </c>
      <c r="E2715" s="305">
        <v>45992</v>
      </c>
      <c r="F2715" s="302" t="s">
        <v>69</v>
      </c>
      <c r="G2715" s="302" t="s">
        <v>70</v>
      </c>
      <c r="H2715" s="302" t="s">
        <v>444</v>
      </c>
      <c r="I2715" s="302" t="s">
        <v>444</v>
      </c>
      <c r="J2715" s="302">
        <v>135300</v>
      </c>
      <c r="K2715" s="302" t="s">
        <v>440</v>
      </c>
      <c r="L2715" s="302">
        <v>9809974</v>
      </c>
      <c r="M2715" s="302" t="s">
        <v>2162</v>
      </c>
      <c r="N2715" s="305">
        <v>36875</v>
      </c>
      <c r="O2715" s="305">
        <v>37257</v>
      </c>
      <c r="P2715" s="302" t="s">
        <v>2087</v>
      </c>
    </row>
    <row r="2716" spans="1:16">
      <c r="A2716" s="303">
        <v>1</v>
      </c>
      <c r="B2716" s="303">
        <v>183869.95</v>
      </c>
      <c r="C2716" s="303">
        <v>47758.538941156999</v>
      </c>
      <c r="D2716" s="304">
        <f t="shared" si="42"/>
        <v>136111.41105884302</v>
      </c>
      <c r="E2716" s="305">
        <v>45992</v>
      </c>
      <c r="F2716" s="302" t="s">
        <v>69</v>
      </c>
      <c r="G2716" s="302" t="s">
        <v>70</v>
      </c>
      <c r="H2716" s="302" t="s">
        <v>444</v>
      </c>
      <c r="I2716" s="302" t="s">
        <v>444</v>
      </c>
      <c r="J2716" s="302">
        <v>135300</v>
      </c>
      <c r="K2716" s="302" t="s">
        <v>164</v>
      </c>
      <c r="L2716" s="302">
        <v>11845685</v>
      </c>
      <c r="M2716" s="302" t="s">
        <v>2163</v>
      </c>
      <c r="N2716" s="305">
        <v>41262</v>
      </c>
      <c r="O2716" s="305">
        <v>41244</v>
      </c>
      <c r="P2716" s="302" t="s">
        <v>2082</v>
      </c>
    </row>
    <row r="2717" spans="1:16">
      <c r="A2717" s="303">
        <v>3</v>
      </c>
      <c r="B2717" s="303">
        <v>187143.41</v>
      </c>
      <c r="C2717" s="303">
        <v>5400.9756555069007</v>
      </c>
      <c r="D2717" s="304">
        <f t="shared" si="42"/>
        <v>181742.43434449311</v>
      </c>
      <c r="E2717" s="305">
        <v>45992</v>
      </c>
      <c r="F2717" s="302" t="s">
        <v>69</v>
      </c>
      <c r="G2717" s="302" t="s">
        <v>70</v>
      </c>
      <c r="H2717" s="302" t="s">
        <v>444</v>
      </c>
      <c r="I2717" s="302" t="s">
        <v>444</v>
      </c>
      <c r="J2717" s="302">
        <v>135300</v>
      </c>
      <c r="K2717" s="302" t="s">
        <v>110</v>
      </c>
      <c r="L2717" s="302">
        <v>40847194</v>
      </c>
      <c r="M2717" s="302" t="s">
        <v>1443</v>
      </c>
      <c r="N2717" s="305">
        <v>45618</v>
      </c>
      <c r="O2717" s="305">
        <v>45292</v>
      </c>
      <c r="P2717" s="302" t="s">
        <v>3952</v>
      </c>
    </row>
    <row r="2718" spans="1:16">
      <c r="A2718" s="303">
        <v>1</v>
      </c>
      <c r="B2718" s="303">
        <v>70861.89</v>
      </c>
      <c r="C2718" s="303">
        <v>3408.4682469024001</v>
      </c>
      <c r="D2718" s="304">
        <f t="shared" si="42"/>
        <v>67453.421753097602</v>
      </c>
      <c r="E2718" s="305">
        <v>45992</v>
      </c>
      <c r="F2718" s="302" t="s">
        <v>69</v>
      </c>
      <c r="G2718" s="302" t="s">
        <v>70</v>
      </c>
      <c r="H2718" s="302" t="s">
        <v>444</v>
      </c>
      <c r="I2718" s="302" t="s">
        <v>444</v>
      </c>
      <c r="J2718" s="302">
        <v>135300</v>
      </c>
      <c r="K2718" s="302" t="s">
        <v>110</v>
      </c>
      <c r="L2718" s="302">
        <v>38894065</v>
      </c>
      <c r="M2718" s="302" t="s">
        <v>1443</v>
      </c>
      <c r="N2718" s="305">
        <v>45260</v>
      </c>
      <c r="O2718" s="305">
        <v>44927</v>
      </c>
      <c r="P2718" s="302" t="s">
        <v>2120</v>
      </c>
    </row>
    <row r="2719" spans="1:16">
      <c r="A2719" s="303">
        <v>1</v>
      </c>
      <c r="B2719" s="303">
        <v>5938.13</v>
      </c>
      <c r="C2719" s="303">
        <v>1428.1249561227</v>
      </c>
      <c r="D2719" s="304">
        <f t="shared" si="42"/>
        <v>4510.0050438772996</v>
      </c>
      <c r="E2719" s="305">
        <v>45992</v>
      </c>
      <c r="F2719" s="302" t="s">
        <v>69</v>
      </c>
      <c r="G2719" s="302" t="s">
        <v>70</v>
      </c>
      <c r="H2719" s="302" t="s">
        <v>444</v>
      </c>
      <c r="I2719" s="302" t="s">
        <v>444</v>
      </c>
      <c r="J2719" s="302">
        <v>135300</v>
      </c>
      <c r="K2719" s="302" t="s">
        <v>305</v>
      </c>
      <c r="L2719" s="302">
        <v>12087675</v>
      </c>
      <c r="M2719" s="302" t="s">
        <v>2165</v>
      </c>
      <c r="N2719" s="305">
        <v>41442</v>
      </c>
      <c r="O2719" s="305">
        <v>41275</v>
      </c>
      <c r="P2719" s="302" t="s">
        <v>2124</v>
      </c>
    </row>
    <row r="2720" spans="1:16">
      <c r="A2720" s="303">
        <v>1</v>
      </c>
      <c r="B2720" s="303">
        <v>76314.05</v>
      </c>
      <c r="C2720" s="303">
        <v>19821.876977083</v>
      </c>
      <c r="D2720" s="304">
        <f t="shared" si="42"/>
        <v>56492.173022917006</v>
      </c>
      <c r="E2720" s="305">
        <v>45992</v>
      </c>
      <c r="F2720" s="302" t="s">
        <v>69</v>
      </c>
      <c r="G2720" s="302" t="s">
        <v>70</v>
      </c>
      <c r="H2720" s="302" t="s">
        <v>444</v>
      </c>
      <c r="I2720" s="302" t="s">
        <v>444</v>
      </c>
      <c r="J2720" s="302">
        <v>135300</v>
      </c>
      <c r="K2720" s="302" t="s">
        <v>305</v>
      </c>
      <c r="L2720" s="302">
        <v>11845667</v>
      </c>
      <c r="M2720" s="302" t="s">
        <v>2164</v>
      </c>
      <c r="N2720" s="305">
        <v>41262</v>
      </c>
      <c r="O2720" s="305">
        <v>40909</v>
      </c>
      <c r="P2720" s="302" t="s">
        <v>2082</v>
      </c>
    </row>
    <row r="2721" spans="1:16">
      <c r="A2721" s="303">
        <v>1</v>
      </c>
      <c r="B2721" s="303">
        <v>65661.42</v>
      </c>
      <c r="C2721" s="303">
        <v>24634.932975760799</v>
      </c>
      <c r="D2721" s="304">
        <f t="shared" si="42"/>
        <v>41026.487024239199</v>
      </c>
      <c r="E2721" s="305">
        <v>45992</v>
      </c>
      <c r="F2721" s="302" t="s">
        <v>69</v>
      </c>
      <c r="G2721" s="302" t="s">
        <v>70</v>
      </c>
      <c r="H2721" s="302" t="s">
        <v>444</v>
      </c>
      <c r="I2721" s="302" t="s">
        <v>444</v>
      </c>
      <c r="J2721" s="302">
        <v>135300</v>
      </c>
      <c r="K2721" s="302" t="s">
        <v>442</v>
      </c>
      <c r="L2721" s="302">
        <v>12818172</v>
      </c>
      <c r="M2721" s="302" t="s">
        <v>2166</v>
      </c>
      <c r="N2721" s="305">
        <v>39005</v>
      </c>
      <c r="O2721" s="305">
        <v>38718</v>
      </c>
      <c r="P2721" s="302" t="s">
        <v>880</v>
      </c>
    </row>
    <row r="2722" spans="1:16">
      <c r="A2722" s="303">
        <v>2</v>
      </c>
      <c r="B2722" s="303">
        <v>10812.68</v>
      </c>
      <c r="C2722" s="303">
        <v>9257.6309622844019</v>
      </c>
      <c r="D2722" s="304">
        <f t="shared" si="42"/>
        <v>1555.0490377155984</v>
      </c>
      <c r="E2722" s="305">
        <v>45992</v>
      </c>
      <c r="F2722" s="302" t="s">
        <v>69</v>
      </c>
      <c r="G2722" s="302" t="s">
        <v>70</v>
      </c>
      <c r="H2722" s="302" t="s">
        <v>444</v>
      </c>
      <c r="I2722" s="302" t="s">
        <v>444</v>
      </c>
      <c r="J2722" s="302">
        <v>135300</v>
      </c>
      <c r="K2722" s="302" t="s">
        <v>405</v>
      </c>
      <c r="L2722" s="302">
        <v>9786636</v>
      </c>
      <c r="M2722" s="302" t="s">
        <v>1551</v>
      </c>
      <c r="N2722" s="305">
        <v>29768</v>
      </c>
      <c r="O2722" s="305">
        <v>29768</v>
      </c>
      <c r="P2722" s="302" t="s">
        <v>1052</v>
      </c>
    </row>
    <row r="2723" spans="1:16">
      <c r="A2723" s="303">
        <v>0</v>
      </c>
      <c r="B2723" s="303">
        <v>0</v>
      </c>
      <c r="C2723" s="303">
        <v>0</v>
      </c>
      <c r="D2723" s="304">
        <f t="shared" si="42"/>
        <v>0</v>
      </c>
      <c r="E2723" s="305">
        <v>45992</v>
      </c>
      <c r="F2723" s="302" t="s">
        <v>69</v>
      </c>
      <c r="G2723" s="302" t="s">
        <v>70</v>
      </c>
      <c r="H2723" s="302" t="s">
        <v>444</v>
      </c>
      <c r="I2723" s="302" t="s">
        <v>444</v>
      </c>
      <c r="J2723" s="302">
        <v>135300</v>
      </c>
      <c r="K2723" s="302" t="s">
        <v>405</v>
      </c>
      <c r="L2723" s="302">
        <v>9724106</v>
      </c>
      <c r="M2723" s="302" t="s">
        <v>1551</v>
      </c>
      <c r="N2723" s="305">
        <v>29768</v>
      </c>
      <c r="O2723" s="305">
        <v>29768</v>
      </c>
      <c r="P2723" s="302" t="s">
        <v>1062</v>
      </c>
    </row>
    <row r="2724" spans="1:16">
      <c r="A2724" s="303">
        <v>6</v>
      </c>
      <c r="B2724" s="303">
        <v>7213.82</v>
      </c>
      <c r="C2724" s="303">
        <v>3539.2560547884</v>
      </c>
      <c r="D2724" s="304">
        <f t="shared" si="42"/>
        <v>3674.5639452115997</v>
      </c>
      <c r="E2724" s="305">
        <v>45992</v>
      </c>
      <c r="F2724" s="302" t="s">
        <v>69</v>
      </c>
      <c r="G2724" s="302" t="s">
        <v>70</v>
      </c>
      <c r="H2724" s="302" t="s">
        <v>444</v>
      </c>
      <c r="I2724" s="302" t="s">
        <v>444</v>
      </c>
      <c r="J2724" s="302">
        <v>135300</v>
      </c>
      <c r="K2724" s="302" t="s">
        <v>406</v>
      </c>
      <c r="L2724" s="302">
        <v>9809971</v>
      </c>
      <c r="M2724" s="302" t="s">
        <v>1956</v>
      </c>
      <c r="N2724" s="305">
        <v>36875</v>
      </c>
      <c r="O2724" s="305">
        <v>37257</v>
      </c>
      <c r="P2724" s="302" t="s">
        <v>2087</v>
      </c>
    </row>
    <row r="2725" spans="1:16">
      <c r="A2725" s="303">
        <v>1</v>
      </c>
      <c r="B2725" s="303">
        <v>10316.49</v>
      </c>
      <c r="C2725" s="303">
        <v>8832.801603866701</v>
      </c>
      <c r="D2725" s="304">
        <f t="shared" si="42"/>
        <v>1483.6883961332987</v>
      </c>
      <c r="E2725" s="305">
        <v>45992</v>
      </c>
      <c r="F2725" s="302" t="s">
        <v>69</v>
      </c>
      <c r="G2725" s="302" t="s">
        <v>70</v>
      </c>
      <c r="H2725" s="302" t="s">
        <v>444</v>
      </c>
      <c r="I2725" s="302" t="s">
        <v>444</v>
      </c>
      <c r="J2725" s="302">
        <v>135300</v>
      </c>
      <c r="K2725" s="302" t="s">
        <v>406</v>
      </c>
      <c r="L2725" s="302">
        <v>9786632</v>
      </c>
      <c r="M2725" s="302" t="s">
        <v>1956</v>
      </c>
      <c r="N2725" s="305">
        <v>29768</v>
      </c>
      <c r="O2725" s="305">
        <v>29768</v>
      </c>
      <c r="P2725" s="302" t="s">
        <v>1052</v>
      </c>
    </row>
    <row r="2726" spans="1:16">
      <c r="A2726" s="303">
        <v>3</v>
      </c>
      <c r="B2726" s="303">
        <v>29521.55</v>
      </c>
      <c r="C2726" s="303">
        <v>14483.910685911</v>
      </c>
      <c r="D2726" s="304">
        <f t="shared" si="42"/>
        <v>15037.639314089</v>
      </c>
      <c r="E2726" s="305">
        <v>45992</v>
      </c>
      <c r="F2726" s="302" t="s">
        <v>69</v>
      </c>
      <c r="G2726" s="302" t="s">
        <v>70</v>
      </c>
      <c r="H2726" s="302" t="s">
        <v>444</v>
      </c>
      <c r="I2726" s="302" t="s">
        <v>444</v>
      </c>
      <c r="J2726" s="302">
        <v>135300</v>
      </c>
      <c r="K2726" s="302" t="s">
        <v>406</v>
      </c>
      <c r="L2726" s="302">
        <v>9807804</v>
      </c>
      <c r="M2726" s="302" t="s">
        <v>1956</v>
      </c>
      <c r="N2726" s="305">
        <v>36739</v>
      </c>
      <c r="O2726" s="305">
        <v>36892</v>
      </c>
      <c r="P2726" s="302" t="s">
        <v>2073</v>
      </c>
    </row>
    <row r="2727" spans="1:16">
      <c r="A2727" s="303">
        <v>0</v>
      </c>
      <c r="B2727" s="303">
        <v>0</v>
      </c>
      <c r="C2727" s="303">
        <v>0</v>
      </c>
      <c r="D2727" s="304">
        <f t="shared" si="42"/>
        <v>0</v>
      </c>
      <c r="E2727" s="305">
        <v>45992</v>
      </c>
      <c r="F2727" s="302" t="s">
        <v>69</v>
      </c>
      <c r="G2727" s="302" t="s">
        <v>70</v>
      </c>
      <c r="H2727" s="302" t="s">
        <v>444</v>
      </c>
      <c r="I2727" s="302" t="s">
        <v>444</v>
      </c>
      <c r="J2727" s="302">
        <v>135300</v>
      </c>
      <c r="K2727" s="302" t="s">
        <v>406</v>
      </c>
      <c r="L2727" s="302">
        <v>9973862</v>
      </c>
      <c r="M2727" s="302" t="s">
        <v>1956</v>
      </c>
      <c r="N2727" s="305">
        <v>29768</v>
      </c>
      <c r="O2727" s="305">
        <v>29768</v>
      </c>
      <c r="P2727" s="302" t="s">
        <v>1062</v>
      </c>
    </row>
    <row r="2728" spans="1:16">
      <c r="A2728" s="303">
        <v>1</v>
      </c>
      <c r="B2728" s="303">
        <v>10623.85</v>
      </c>
      <c r="C2728" s="303">
        <v>5825.50103193</v>
      </c>
      <c r="D2728" s="304">
        <f t="shared" si="42"/>
        <v>4798.3489680700004</v>
      </c>
      <c r="E2728" s="305">
        <v>45992</v>
      </c>
      <c r="F2728" s="302" t="s">
        <v>69</v>
      </c>
      <c r="G2728" s="302" t="s">
        <v>70</v>
      </c>
      <c r="H2728" s="302" t="s">
        <v>444</v>
      </c>
      <c r="I2728" s="302" t="s">
        <v>444</v>
      </c>
      <c r="J2728" s="302">
        <v>135300</v>
      </c>
      <c r="K2728" s="302" t="s">
        <v>407</v>
      </c>
      <c r="L2728" s="302">
        <v>9761155</v>
      </c>
      <c r="M2728" s="302" t="s">
        <v>1959</v>
      </c>
      <c r="N2728" s="305">
        <v>35779</v>
      </c>
      <c r="O2728" s="305">
        <v>35796</v>
      </c>
      <c r="P2728" s="302" t="s">
        <v>1598</v>
      </c>
    </row>
    <row r="2729" spans="1:16">
      <c r="A2729" s="303">
        <v>0</v>
      </c>
      <c r="B2729" s="303">
        <v>0</v>
      </c>
      <c r="C2729" s="303">
        <v>0</v>
      </c>
      <c r="D2729" s="304">
        <f t="shared" si="42"/>
        <v>0</v>
      </c>
      <c r="E2729" s="305">
        <v>45992</v>
      </c>
      <c r="F2729" s="302" t="s">
        <v>69</v>
      </c>
      <c r="G2729" s="302" t="s">
        <v>70</v>
      </c>
      <c r="H2729" s="302" t="s">
        <v>444</v>
      </c>
      <c r="I2729" s="302" t="s">
        <v>444</v>
      </c>
      <c r="J2729" s="302">
        <v>135300</v>
      </c>
      <c r="K2729" s="302" t="s">
        <v>407</v>
      </c>
      <c r="L2729" s="302">
        <v>9969005</v>
      </c>
      <c r="M2729" s="302" t="s">
        <v>1959</v>
      </c>
      <c r="N2729" s="305">
        <v>35779</v>
      </c>
      <c r="O2729" s="305">
        <v>35796</v>
      </c>
      <c r="P2729" s="302" t="s">
        <v>1598</v>
      </c>
    </row>
    <row r="2730" spans="1:16">
      <c r="A2730" s="303">
        <v>0</v>
      </c>
      <c r="B2730" s="303">
        <v>0</v>
      </c>
      <c r="C2730" s="303">
        <v>0</v>
      </c>
      <c r="D2730" s="304">
        <f t="shared" si="42"/>
        <v>0</v>
      </c>
      <c r="E2730" s="305">
        <v>45992</v>
      </c>
      <c r="F2730" s="302" t="s">
        <v>69</v>
      </c>
      <c r="G2730" s="302" t="s">
        <v>70</v>
      </c>
      <c r="H2730" s="302" t="s">
        <v>444</v>
      </c>
      <c r="I2730" s="302" t="s">
        <v>444</v>
      </c>
      <c r="J2730" s="302">
        <v>135300</v>
      </c>
      <c r="K2730" s="302" t="s">
        <v>467</v>
      </c>
      <c r="L2730" s="302">
        <v>9973811</v>
      </c>
      <c r="M2730" s="302" t="s">
        <v>2167</v>
      </c>
      <c r="N2730" s="305">
        <v>27211</v>
      </c>
      <c r="O2730" s="305">
        <v>27211</v>
      </c>
      <c r="P2730" s="302" t="s">
        <v>1062</v>
      </c>
    </row>
    <row r="2731" spans="1:16">
      <c r="A2731" s="303">
        <v>1</v>
      </c>
      <c r="B2731" s="303">
        <v>10585.66</v>
      </c>
      <c r="C2731" s="303">
        <v>10488.941576851601</v>
      </c>
      <c r="D2731" s="304">
        <f t="shared" si="42"/>
        <v>96.71842314839887</v>
      </c>
      <c r="E2731" s="305">
        <v>45992</v>
      </c>
      <c r="F2731" s="302" t="s">
        <v>69</v>
      </c>
      <c r="G2731" s="302" t="s">
        <v>70</v>
      </c>
      <c r="H2731" s="302" t="s">
        <v>444</v>
      </c>
      <c r="I2731" s="302" t="s">
        <v>444</v>
      </c>
      <c r="J2731" s="302">
        <v>135300</v>
      </c>
      <c r="K2731" s="302" t="s">
        <v>467</v>
      </c>
      <c r="L2731" s="302">
        <v>9768383</v>
      </c>
      <c r="M2731" s="302" t="s">
        <v>2167</v>
      </c>
      <c r="N2731" s="305">
        <v>27211</v>
      </c>
      <c r="O2731" s="305">
        <v>27211</v>
      </c>
      <c r="P2731" s="302" t="s">
        <v>1052</v>
      </c>
    </row>
    <row r="2732" spans="1:16">
      <c r="A2732" s="303">
        <v>120</v>
      </c>
      <c r="B2732" s="303">
        <v>-4208.75</v>
      </c>
      <c r="C2732" s="303">
        <v>-2064.9037431750003</v>
      </c>
      <c r="D2732" s="304">
        <f t="shared" si="42"/>
        <v>-2143.8462568249997</v>
      </c>
      <c r="E2732" s="305">
        <v>45992</v>
      </c>
      <c r="F2732" s="302" t="s">
        <v>69</v>
      </c>
      <c r="G2732" s="302" t="s">
        <v>70</v>
      </c>
      <c r="H2732" s="302" t="s">
        <v>444</v>
      </c>
      <c r="I2732" s="302" t="s">
        <v>444</v>
      </c>
      <c r="J2732" s="302">
        <v>135300</v>
      </c>
      <c r="K2732" s="302" t="s">
        <v>468</v>
      </c>
      <c r="L2732" s="302">
        <v>9809957</v>
      </c>
      <c r="M2732" s="302" t="s">
        <v>2168</v>
      </c>
      <c r="N2732" s="305">
        <v>36875</v>
      </c>
      <c r="O2732" s="305">
        <v>37257</v>
      </c>
      <c r="P2732" s="302" t="s">
        <v>2087</v>
      </c>
    </row>
    <row r="2733" spans="1:16">
      <c r="A2733" s="303">
        <v>160</v>
      </c>
      <c r="B2733" s="303">
        <v>10225.99</v>
      </c>
      <c r="C2733" s="303">
        <v>5017.0917799037998</v>
      </c>
      <c r="D2733" s="304">
        <f t="shared" si="42"/>
        <v>5208.8982200962</v>
      </c>
      <c r="E2733" s="305">
        <v>45992</v>
      </c>
      <c r="F2733" s="302" t="s">
        <v>69</v>
      </c>
      <c r="G2733" s="302" t="s">
        <v>70</v>
      </c>
      <c r="H2733" s="302" t="s">
        <v>444</v>
      </c>
      <c r="I2733" s="302" t="s">
        <v>444</v>
      </c>
      <c r="J2733" s="302">
        <v>135300</v>
      </c>
      <c r="K2733" s="302" t="s">
        <v>468</v>
      </c>
      <c r="L2733" s="302">
        <v>9807784</v>
      </c>
      <c r="M2733" s="302" t="s">
        <v>2168</v>
      </c>
      <c r="N2733" s="305">
        <v>36739</v>
      </c>
      <c r="O2733" s="305">
        <v>36892</v>
      </c>
      <c r="P2733" s="302" t="s">
        <v>2073</v>
      </c>
    </row>
    <row r="2734" spans="1:16">
      <c r="A2734" s="303">
        <v>0</v>
      </c>
      <c r="B2734" s="303">
        <v>0</v>
      </c>
      <c r="C2734" s="303">
        <v>0</v>
      </c>
      <c r="D2734" s="304">
        <f t="shared" si="42"/>
        <v>0</v>
      </c>
      <c r="E2734" s="305">
        <v>45992</v>
      </c>
      <c r="F2734" s="302" t="s">
        <v>69</v>
      </c>
      <c r="G2734" s="302" t="s">
        <v>70</v>
      </c>
      <c r="H2734" s="302" t="s">
        <v>444</v>
      </c>
      <c r="I2734" s="302" t="s">
        <v>444</v>
      </c>
      <c r="J2734" s="302">
        <v>135300</v>
      </c>
      <c r="K2734" s="302" t="s">
        <v>469</v>
      </c>
      <c r="L2734" s="302">
        <v>9697413</v>
      </c>
      <c r="M2734" s="302" t="s">
        <v>2169</v>
      </c>
      <c r="N2734" s="305">
        <v>27211</v>
      </c>
      <c r="O2734" s="305">
        <v>27211</v>
      </c>
      <c r="P2734" s="302" t="s">
        <v>1062</v>
      </c>
    </row>
    <row r="2735" spans="1:16">
      <c r="A2735" s="303">
        <v>1</v>
      </c>
      <c r="B2735" s="303">
        <v>47009.89</v>
      </c>
      <c r="C2735" s="303">
        <v>46580.3728576414</v>
      </c>
      <c r="D2735" s="304">
        <f t="shared" si="42"/>
        <v>429.51714235859981</v>
      </c>
      <c r="E2735" s="305">
        <v>45992</v>
      </c>
      <c r="F2735" s="302" t="s">
        <v>69</v>
      </c>
      <c r="G2735" s="302" t="s">
        <v>70</v>
      </c>
      <c r="H2735" s="302" t="s">
        <v>444</v>
      </c>
      <c r="I2735" s="302" t="s">
        <v>444</v>
      </c>
      <c r="J2735" s="302">
        <v>135300</v>
      </c>
      <c r="K2735" s="302" t="s">
        <v>469</v>
      </c>
      <c r="L2735" s="302">
        <v>9766628</v>
      </c>
      <c r="M2735" s="302" t="s">
        <v>2169</v>
      </c>
      <c r="N2735" s="305">
        <v>27211</v>
      </c>
      <c r="O2735" s="305">
        <v>27211</v>
      </c>
      <c r="P2735" s="302" t="s">
        <v>1052</v>
      </c>
    </row>
    <row r="2736" spans="1:16">
      <c r="A2736" s="303">
        <v>510</v>
      </c>
      <c r="B2736" s="303">
        <v>-11517.24</v>
      </c>
      <c r="C2736" s="303">
        <v>-5650.6069467288007</v>
      </c>
      <c r="D2736" s="304">
        <f t="shared" si="42"/>
        <v>-5866.6330532711991</v>
      </c>
      <c r="E2736" s="305">
        <v>45992</v>
      </c>
      <c r="F2736" s="302" t="s">
        <v>69</v>
      </c>
      <c r="G2736" s="302" t="s">
        <v>70</v>
      </c>
      <c r="H2736" s="302" t="s">
        <v>444</v>
      </c>
      <c r="I2736" s="302" t="s">
        <v>444</v>
      </c>
      <c r="J2736" s="302">
        <v>135300</v>
      </c>
      <c r="K2736" s="302" t="s">
        <v>469</v>
      </c>
      <c r="L2736" s="302">
        <v>9809956</v>
      </c>
      <c r="M2736" s="302" t="s">
        <v>2169</v>
      </c>
      <c r="N2736" s="305">
        <v>36875</v>
      </c>
      <c r="O2736" s="305">
        <v>37257</v>
      </c>
      <c r="P2736" s="302" t="s">
        <v>2087</v>
      </c>
    </row>
    <row r="2737" spans="1:16">
      <c r="A2737" s="303">
        <v>0</v>
      </c>
      <c r="B2737" s="303">
        <v>0</v>
      </c>
      <c r="C2737" s="303">
        <v>0</v>
      </c>
      <c r="D2737" s="304">
        <f t="shared" si="42"/>
        <v>0</v>
      </c>
      <c r="E2737" s="305">
        <v>45992</v>
      </c>
      <c r="F2737" s="302" t="s">
        <v>69</v>
      </c>
      <c r="G2737" s="302" t="s">
        <v>70</v>
      </c>
      <c r="H2737" s="302" t="s">
        <v>444</v>
      </c>
      <c r="I2737" s="302" t="s">
        <v>444</v>
      </c>
      <c r="J2737" s="302">
        <v>135300</v>
      </c>
      <c r="K2737" s="302" t="s">
        <v>411</v>
      </c>
      <c r="L2737" s="302">
        <v>9973864</v>
      </c>
      <c r="M2737" s="302" t="s">
        <v>1966</v>
      </c>
      <c r="N2737" s="305">
        <v>27211</v>
      </c>
      <c r="O2737" s="305">
        <v>27211</v>
      </c>
      <c r="P2737" s="302" t="s">
        <v>1062</v>
      </c>
    </row>
    <row r="2738" spans="1:16">
      <c r="A2738" s="303">
        <v>11</v>
      </c>
      <c r="B2738" s="303">
        <v>20562.55</v>
      </c>
      <c r="C2738" s="303">
        <v>20374.675326913002</v>
      </c>
      <c r="D2738" s="304">
        <f t="shared" si="42"/>
        <v>187.87467308699706</v>
      </c>
      <c r="E2738" s="305">
        <v>45992</v>
      </c>
      <c r="F2738" s="302" t="s">
        <v>69</v>
      </c>
      <c r="G2738" s="302" t="s">
        <v>70</v>
      </c>
      <c r="H2738" s="302" t="s">
        <v>444</v>
      </c>
      <c r="I2738" s="302" t="s">
        <v>444</v>
      </c>
      <c r="J2738" s="302">
        <v>135300</v>
      </c>
      <c r="K2738" s="302" t="s">
        <v>411</v>
      </c>
      <c r="L2738" s="302">
        <v>9785781</v>
      </c>
      <c r="M2738" s="302" t="s">
        <v>1966</v>
      </c>
      <c r="N2738" s="305">
        <v>27211</v>
      </c>
      <c r="O2738" s="305">
        <v>27211</v>
      </c>
      <c r="P2738" s="302" t="s">
        <v>1052</v>
      </c>
    </row>
    <row r="2739" spans="1:16">
      <c r="A2739" s="303">
        <v>0</v>
      </c>
      <c r="B2739" s="303">
        <v>0</v>
      </c>
      <c r="C2739" s="303">
        <v>0</v>
      </c>
      <c r="D2739" s="304">
        <f t="shared" si="42"/>
        <v>0</v>
      </c>
      <c r="E2739" s="305">
        <v>45992</v>
      </c>
      <c r="F2739" s="302" t="s">
        <v>69</v>
      </c>
      <c r="G2739" s="302" t="s">
        <v>70</v>
      </c>
      <c r="H2739" s="302" t="s">
        <v>444</v>
      </c>
      <c r="I2739" s="302" t="s">
        <v>444</v>
      </c>
      <c r="J2739" s="302">
        <v>135300</v>
      </c>
      <c r="K2739" s="302" t="s">
        <v>470</v>
      </c>
      <c r="L2739" s="302">
        <v>9973863</v>
      </c>
      <c r="M2739" s="302" t="s">
        <v>2170</v>
      </c>
      <c r="N2739" s="305">
        <v>27211</v>
      </c>
      <c r="O2739" s="305">
        <v>27211</v>
      </c>
      <c r="P2739" s="302" t="s">
        <v>1062</v>
      </c>
    </row>
    <row r="2740" spans="1:16">
      <c r="A2740" s="303">
        <v>7</v>
      </c>
      <c r="B2740" s="303">
        <v>21862.510000000002</v>
      </c>
      <c r="C2740" s="303">
        <v>21662.757930382599</v>
      </c>
      <c r="D2740" s="304">
        <f t="shared" si="42"/>
        <v>199.75206961740332</v>
      </c>
      <c r="E2740" s="305">
        <v>45992</v>
      </c>
      <c r="F2740" s="302" t="s">
        <v>69</v>
      </c>
      <c r="G2740" s="302" t="s">
        <v>70</v>
      </c>
      <c r="H2740" s="302" t="s">
        <v>444</v>
      </c>
      <c r="I2740" s="302" t="s">
        <v>444</v>
      </c>
      <c r="J2740" s="302">
        <v>135300</v>
      </c>
      <c r="K2740" s="302" t="s">
        <v>470</v>
      </c>
      <c r="L2740" s="302">
        <v>9786646</v>
      </c>
      <c r="M2740" s="302" t="s">
        <v>2170</v>
      </c>
      <c r="N2740" s="305">
        <v>27211</v>
      </c>
      <c r="O2740" s="305">
        <v>27211</v>
      </c>
      <c r="P2740" s="302" t="s">
        <v>1052</v>
      </c>
    </row>
    <row r="2741" spans="1:16">
      <c r="A2741" s="303">
        <v>1</v>
      </c>
      <c r="B2741" s="303">
        <v>2855.67</v>
      </c>
      <c r="C2741" s="303">
        <v>1401.0534415853999</v>
      </c>
      <c r="D2741" s="304">
        <f t="shared" si="42"/>
        <v>1454.6165584146001</v>
      </c>
      <c r="E2741" s="305">
        <v>45992</v>
      </c>
      <c r="F2741" s="302" t="s">
        <v>69</v>
      </c>
      <c r="G2741" s="302" t="s">
        <v>70</v>
      </c>
      <c r="H2741" s="302" t="s">
        <v>444</v>
      </c>
      <c r="I2741" s="302" t="s">
        <v>444</v>
      </c>
      <c r="J2741" s="302">
        <v>135300</v>
      </c>
      <c r="K2741" s="302" t="s">
        <v>413</v>
      </c>
      <c r="L2741" s="302">
        <v>9807806</v>
      </c>
      <c r="M2741" s="302" t="s">
        <v>1828</v>
      </c>
      <c r="N2741" s="305">
        <v>36739</v>
      </c>
      <c r="O2741" s="305">
        <v>36892</v>
      </c>
      <c r="P2741" s="302" t="s">
        <v>2073</v>
      </c>
    </row>
    <row r="2742" spans="1:16">
      <c r="A2742" s="303">
        <v>0</v>
      </c>
      <c r="B2742" s="303">
        <v>0</v>
      </c>
      <c r="C2742" s="303">
        <v>0</v>
      </c>
      <c r="D2742" s="304">
        <f t="shared" si="42"/>
        <v>0</v>
      </c>
      <c r="E2742" s="305">
        <v>45992</v>
      </c>
      <c r="F2742" s="302" t="s">
        <v>69</v>
      </c>
      <c r="G2742" s="302" t="s">
        <v>70</v>
      </c>
      <c r="H2742" s="302" t="s">
        <v>444</v>
      </c>
      <c r="I2742" s="302" t="s">
        <v>444</v>
      </c>
      <c r="J2742" s="302">
        <v>135301</v>
      </c>
      <c r="K2742" s="302" t="s">
        <v>84</v>
      </c>
      <c r="L2742" s="302">
        <v>33797540</v>
      </c>
      <c r="M2742" s="302" t="s">
        <v>2171</v>
      </c>
      <c r="N2742" s="305">
        <v>44455</v>
      </c>
      <c r="O2742" s="305">
        <v>44440</v>
      </c>
      <c r="P2742" s="302" t="s">
        <v>2158</v>
      </c>
    </row>
    <row r="2743" spans="1:16">
      <c r="A2743" s="303">
        <v>0</v>
      </c>
      <c r="B2743" s="303">
        <v>0</v>
      </c>
      <c r="C2743" s="303">
        <v>0</v>
      </c>
      <c r="D2743" s="304">
        <f t="shared" si="42"/>
        <v>0</v>
      </c>
      <c r="E2743" s="305">
        <v>45992</v>
      </c>
      <c r="F2743" s="302" t="s">
        <v>69</v>
      </c>
      <c r="G2743" s="302" t="s">
        <v>70</v>
      </c>
      <c r="H2743" s="302" t="s">
        <v>444</v>
      </c>
      <c r="I2743" s="302" t="s">
        <v>444</v>
      </c>
      <c r="J2743" s="302">
        <v>135301</v>
      </c>
      <c r="K2743" s="302" t="s">
        <v>84</v>
      </c>
      <c r="L2743" s="302">
        <v>34060291</v>
      </c>
      <c r="M2743" s="302" t="s">
        <v>2171</v>
      </c>
      <c r="N2743" s="305">
        <v>44455</v>
      </c>
      <c r="O2743" s="305">
        <v>44501</v>
      </c>
      <c r="P2743" s="302" t="s">
        <v>2158</v>
      </c>
    </row>
    <row r="2744" spans="1:16">
      <c r="A2744" s="303">
        <v>0</v>
      </c>
      <c r="B2744" s="303">
        <v>0</v>
      </c>
      <c r="C2744" s="303">
        <v>0</v>
      </c>
      <c r="D2744" s="304">
        <f t="shared" si="42"/>
        <v>0</v>
      </c>
      <c r="E2744" s="305">
        <v>45992</v>
      </c>
      <c r="F2744" s="302" t="s">
        <v>69</v>
      </c>
      <c r="G2744" s="302" t="s">
        <v>70</v>
      </c>
      <c r="H2744" s="302" t="s">
        <v>444</v>
      </c>
      <c r="I2744" s="302" t="s">
        <v>444</v>
      </c>
      <c r="J2744" s="302">
        <v>135301</v>
      </c>
      <c r="K2744" s="302" t="s">
        <v>84</v>
      </c>
      <c r="L2744" s="302">
        <v>38659217</v>
      </c>
      <c r="M2744" s="302" t="s">
        <v>2172</v>
      </c>
      <c r="N2744" s="305">
        <v>45260</v>
      </c>
      <c r="O2744" s="305">
        <v>45323</v>
      </c>
      <c r="P2744" s="302" t="s">
        <v>2173</v>
      </c>
    </row>
    <row r="2745" spans="1:16">
      <c r="A2745" s="303">
        <v>0</v>
      </c>
      <c r="B2745" s="303">
        <v>0</v>
      </c>
      <c r="C2745" s="303">
        <v>0</v>
      </c>
      <c r="D2745" s="304">
        <f t="shared" si="42"/>
        <v>0</v>
      </c>
      <c r="E2745" s="305">
        <v>45992</v>
      </c>
      <c r="F2745" s="302" t="s">
        <v>69</v>
      </c>
      <c r="G2745" s="302" t="s">
        <v>70</v>
      </c>
      <c r="H2745" s="302" t="s">
        <v>444</v>
      </c>
      <c r="I2745" s="302" t="s">
        <v>444</v>
      </c>
      <c r="J2745" s="302">
        <v>135301</v>
      </c>
      <c r="K2745" s="302" t="s">
        <v>84</v>
      </c>
      <c r="L2745" s="302">
        <v>38325279</v>
      </c>
      <c r="M2745" s="302" t="s">
        <v>2172</v>
      </c>
      <c r="N2745" s="305">
        <v>45260</v>
      </c>
      <c r="O2745" s="305">
        <v>45261</v>
      </c>
      <c r="P2745" s="302" t="s">
        <v>2173</v>
      </c>
    </row>
    <row r="2746" spans="1:16">
      <c r="A2746" s="303">
        <v>0</v>
      </c>
      <c r="B2746" s="303">
        <v>0</v>
      </c>
      <c r="C2746" s="303">
        <v>0</v>
      </c>
      <c r="D2746" s="304">
        <f t="shared" si="42"/>
        <v>0</v>
      </c>
      <c r="E2746" s="305">
        <v>45992</v>
      </c>
      <c r="F2746" s="302" t="s">
        <v>69</v>
      </c>
      <c r="G2746" s="302" t="s">
        <v>70</v>
      </c>
      <c r="H2746" s="302" t="s">
        <v>444</v>
      </c>
      <c r="I2746" s="302" t="s">
        <v>444</v>
      </c>
      <c r="J2746" s="302">
        <v>135301</v>
      </c>
      <c r="K2746" s="302" t="s">
        <v>84</v>
      </c>
      <c r="L2746" s="302">
        <v>38506277</v>
      </c>
      <c r="M2746" s="302" t="s">
        <v>2172</v>
      </c>
      <c r="N2746" s="305">
        <v>45260</v>
      </c>
      <c r="O2746" s="305">
        <v>45292</v>
      </c>
      <c r="P2746" s="302" t="s">
        <v>2173</v>
      </c>
    </row>
    <row r="2747" spans="1:16">
      <c r="A2747" s="303">
        <v>0</v>
      </c>
      <c r="B2747" s="303">
        <v>0</v>
      </c>
      <c r="C2747" s="303">
        <v>0</v>
      </c>
      <c r="D2747" s="304">
        <f t="shared" si="42"/>
        <v>0</v>
      </c>
      <c r="E2747" s="305">
        <v>45992</v>
      </c>
      <c r="F2747" s="302" t="s">
        <v>69</v>
      </c>
      <c r="G2747" s="302" t="s">
        <v>70</v>
      </c>
      <c r="H2747" s="302" t="s">
        <v>444</v>
      </c>
      <c r="I2747" s="302" t="s">
        <v>444</v>
      </c>
      <c r="J2747" s="302">
        <v>135301</v>
      </c>
      <c r="K2747" s="302" t="s">
        <v>84</v>
      </c>
      <c r="L2747" s="302">
        <v>38235612</v>
      </c>
      <c r="M2747" s="302" t="s">
        <v>2172</v>
      </c>
      <c r="N2747" s="305">
        <v>45260</v>
      </c>
      <c r="O2747" s="305">
        <v>45231</v>
      </c>
      <c r="P2747" s="302" t="s">
        <v>2173</v>
      </c>
    </row>
    <row r="2748" spans="1:16">
      <c r="A2748" s="303">
        <v>0</v>
      </c>
      <c r="B2748" s="303">
        <v>0</v>
      </c>
      <c r="C2748" s="303">
        <v>0</v>
      </c>
      <c r="D2748" s="304">
        <f t="shared" si="42"/>
        <v>0</v>
      </c>
      <c r="E2748" s="305">
        <v>45992</v>
      </c>
      <c r="F2748" s="302" t="s">
        <v>69</v>
      </c>
      <c r="G2748" s="302" t="s">
        <v>70</v>
      </c>
      <c r="H2748" s="302" t="s">
        <v>444</v>
      </c>
      <c r="I2748" s="302" t="s">
        <v>444</v>
      </c>
      <c r="J2748" s="302">
        <v>135500</v>
      </c>
      <c r="K2748" s="302" t="s">
        <v>84</v>
      </c>
      <c r="L2748" s="302">
        <v>9801357</v>
      </c>
      <c r="M2748" s="302" t="s">
        <v>2108</v>
      </c>
      <c r="N2748" s="305">
        <v>36875</v>
      </c>
      <c r="O2748" s="305">
        <v>36892</v>
      </c>
      <c r="P2748" s="302" t="s">
        <v>2087</v>
      </c>
    </row>
    <row r="2749" spans="1:16">
      <c r="A2749" s="303">
        <v>0</v>
      </c>
      <c r="B2749" s="303">
        <v>0</v>
      </c>
      <c r="C2749" s="303">
        <v>0</v>
      </c>
      <c r="D2749" s="304">
        <f t="shared" si="42"/>
        <v>0</v>
      </c>
      <c r="E2749" s="305">
        <v>45992</v>
      </c>
      <c r="F2749" s="302" t="s">
        <v>69</v>
      </c>
      <c r="G2749" s="302" t="s">
        <v>70</v>
      </c>
      <c r="H2749" s="302" t="s">
        <v>444</v>
      </c>
      <c r="I2749" s="302" t="s">
        <v>444</v>
      </c>
      <c r="J2749" s="302">
        <v>135500</v>
      </c>
      <c r="K2749" s="302" t="s">
        <v>84</v>
      </c>
      <c r="L2749" s="302">
        <v>9800931</v>
      </c>
      <c r="M2749" s="302" t="s">
        <v>2108</v>
      </c>
      <c r="N2749" s="305">
        <v>36875</v>
      </c>
      <c r="O2749" s="305">
        <v>36861</v>
      </c>
      <c r="P2749" s="302" t="s">
        <v>2087</v>
      </c>
    </row>
    <row r="2750" spans="1:16">
      <c r="A2750" s="303">
        <v>0</v>
      </c>
      <c r="B2750" s="303">
        <v>0</v>
      </c>
      <c r="C2750" s="303">
        <v>0</v>
      </c>
      <c r="D2750" s="304">
        <f t="shared" si="42"/>
        <v>0</v>
      </c>
      <c r="E2750" s="305">
        <v>45992</v>
      </c>
      <c r="F2750" s="302" t="s">
        <v>69</v>
      </c>
      <c r="G2750" s="302" t="s">
        <v>70</v>
      </c>
      <c r="H2750" s="302" t="s">
        <v>444</v>
      </c>
      <c r="I2750" s="302" t="s">
        <v>444</v>
      </c>
      <c r="J2750" s="302">
        <v>135500</v>
      </c>
      <c r="K2750" s="302" t="s">
        <v>84</v>
      </c>
      <c r="L2750" s="302">
        <v>9806496</v>
      </c>
      <c r="M2750" s="302" t="s">
        <v>2108</v>
      </c>
      <c r="N2750" s="305">
        <v>36875</v>
      </c>
      <c r="O2750" s="305">
        <v>36982</v>
      </c>
      <c r="P2750" s="302" t="s">
        <v>2087</v>
      </c>
    </row>
    <row r="2751" spans="1:16">
      <c r="A2751" s="303">
        <v>0</v>
      </c>
      <c r="B2751" s="303">
        <v>0</v>
      </c>
      <c r="C2751" s="303">
        <v>0</v>
      </c>
      <c r="D2751" s="304">
        <f t="shared" si="42"/>
        <v>0</v>
      </c>
      <c r="E2751" s="305">
        <v>45992</v>
      </c>
      <c r="F2751" s="302" t="s">
        <v>69</v>
      </c>
      <c r="G2751" s="302" t="s">
        <v>70</v>
      </c>
      <c r="H2751" s="302" t="s">
        <v>444</v>
      </c>
      <c r="I2751" s="302" t="s">
        <v>444</v>
      </c>
      <c r="J2751" s="302">
        <v>135500</v>
      </c>
      <c r="K2751" s="302" t="s">
        <v>84</v>
      </c>
      <c r="L2751" s="302">
        <v>9809409</v>
      </c>
      <c r="M2751" s="302" t="s">
        <v>2108</v>
      </c>
      <c r="N2751" s="305">
        <v>36875</v>
      </c>
      <c r="O2751" s="305">
        <v>37226</v>
      </c>
      <c r="P2751" s="302" t="s">
        <v>2087</v>
      </c>
    </row>
    <row r="2752" spans="1:16">
      <c r="A2752" s="303">
        <v>0</v>
      </c>
      <c r="B2752" s="303">
        <v>0</v>
      </c>
      <c r="C2752" s="303">
        <v>0</v>
      </c>
      <c r="D2752" s="304">
        <f t="shared" si="42"/>
        <v>0</v>
      </c>
      <c r="E2752" s="305">
        <v>45992</v>
      </c>
      <c r="F2752" s="302" t="s">
        <v>69</v>
      </c>
      <c r="G2752" s="302" t="s">
        <v>70</v>
      </c>
      <c r="H2752" s="302" t="s">
        <v>444</v>
      </c>
      <c r="I2752" s="302" t="s">
        <v>444</v>
      </c>
      <c r="J2752" s="302">
        <v>135500</v>
      </c>
      <c r="K2752" s="302" t="s">
        <v>85</v>
      </c>
      <c r="L2752" s="302">
        <v>9809952</v>
      </c>
      <c r="M2752" s="302" t="s">
        <v>901</v>
      </c>
      <c r="N2752" s="305">
        <v>36875</v>
      </c>
      <c r="O2752" s="305">
        <v>37257</v>
      </c>
      <c r="P2752" s="302" t="s">
        <v>2087</v>
      </c>
    </row>
    <row r="2753" spans="1:16">
      <c r="A2753" s="303">
        <v>0</v>
      </c>
      <c r="B2753" s="303">
        <v>0</v>
      </c>
      <c r="C2753" s="303">
        <v>0</v>
      </c>
      <c r="D2753" s="304">
        <f t="shared" si="42"/>
        <v>0</v>
      </c>
      <c r="E2753" s="305">
        <v>45992</v>
      </c>
      <c r="F2753" s="302" t="s">
        <v>69</v>
      </c>
      <c r="G2753" s="302" t="s">
        <v>70</v>
      </c>
      <c r="H2753" s="302" t="s">
        <v>471</v>
      </c>
      <c r="I2753" s="302" t="s">
        <v>471</v>
      </c>
      <c r="J2753" s="302">
        <v>135300</v>
      </c>
      <c r="K2753" s="302" t="s">
        <v>321</v>
      </c>
      <c r="L2753" s="302">
        <v>9973859</v>
      </c>
      <c r="M2753" s="302" t="s">
        <v>1840</v>
      </c>
      <c r="N2753" s="305">
        <v>31229</v>
      </c>
      <c r="O2753" s="305">
        <v>31229</v>
      </c>
      <c r="P2753" s="302" t="s">
        <v>1062</v>
      </c>
    </row>
    <row r="2754" spans="1:16">
      <c r="A2754" s="303">
        <v>0</v>
      </c>
      <c r="B2754" s="303">
        <v>0</v>
      </c>
      <c r="C2754" s="303">
        <v>0</v>
      </c>
      <c r="D2754" s="304">
        <f t="shared" si="42"/>
        <v>0</v>
      </c>
      <c r="E2754" s="305">
        <v>45992</v>
      </c>
      <c r="F2754" s="302" t="s">
        <v>69</v>
      </c>
      <c r="G2754" s="302" t="s">
        <v>70</v>
      </c>
      <c r="H2754" s="302" t="s">
        <v>471</v>
      </c>
      <c r="I2754" s="302" t="s">
        <v>471</v>
      </c>
      <c r="J2754" s="302">
        <v>135300</v>
      </c>
      <c r="K2754" s="302" t="s">
        <v>321</v>
      </c>
      <c r="L2754" s="302">
        <v>9973858</v>
      </c>
      <c r="M2754" s="302" t="s">
        <v>1840</v>
      </c>
      <c r="N2754" s="305">
        <v>33420</v>
      </c>
      <c r="O2754" s="305">
        <v>33420</v>
      </c>
      <c r="P2754" s="302" t="s">
        <v>1062</v>
      </c>
    </row>
    <row r="2755" spans="1:16">
      <c r="A2755" s="303">
        <v>0</v>
      </c>
      <c r="B2755" s="303">
        <v>0</v>
      </c>
      <c r="C2755" s="303">
        <v>0</v>
      </c>
      <c r="D2755" s="304">
        <f t="shared" ref="D2755:D2818" si="43">+B2755-C2755</f>
        <v>0</v>
      </c>
      <c r="E2755" s="305">
        <v>45992</v>
      </c>
      <c r="F2755" s="302" t="s">
        <v>69</v>
      </c>
      <c r="G2755" s="302" t="s">
        <v>70</v>
      </c>
      <c r="H2755" s="302" t="s">
        <v>471</v>
      </c>
      <c r="I2755" s="302" t="s">
        <v>471</v>
      </c>
      <c r="J2755" s="302">
        <v>135300</v>
      </c>
      <c r="K2755" s="302" t="s">
        <v>321</v>
      </c>
      <c r="L2755" s="302">
        <v>9766636</v>
      </c>
      <c r="M2755" s="302" t="s">
        <v>1840</v>
      </c>
      <c r="N2755" s="305">
        <v>31229</v>
      </c>
      <c r="O2755" s="305">
        <v>31229</v>
      </c>
      <c r="P2755" s="302" t="s">
        <v>1052</v>
      </c>
    </row>
    <row r="2756" spans="1:16">
      <c r="A2756" s="303">
        <v>0</v>
      </c>
      <c r="B2756" s="303">
        <v>0</v>
      </c>
      <c r="C2756" s="303">
        <v>0</v>
      </c>
      <c r="D2756" s="304">
        <f t="shared" si="43"/>
        <v>0</v>
      </c>
      <c r="E2756" s="305">
        <v>45992</v>
      </c>
      <c r="F2756" s="302" t="s">
        <v>69</v>
      </c>
      <c r="G2756" s="302" t="s">
        <v>70</v>
      </c>
      <c r="H2756" s="302" t="s">
        <v>471</v>
      </c>
      <c r="I2756" s="302" t="s">
        <v>471</v>
      </c>
      <c r="J2756" s="302">
        <v>135300</v>
      </c>
      <c r="K2756" s="302" t="s">
        <v>321</v>
      </c>
      <c r="L2756" s="302">
        <v>9766637</v>
      </c>
      <c r="M2756" s="302" t="s">
        <v>1840</v>
      </c>
      <c r="N2756" s="305">
        <v>33420</v>
      </c>
      <c r="O2756" s="305">
        <v>33420</v>
      </c>
      <c r="P2756" s="302" t="s">
        <v>1052</v>
      </c>
    </row>
    <row r="2757" spans="1:16">
      <c r="A2757" s="303">
        <v>0</v>
      </c>
      <c r="B2757" s="303">
        <v>0</v>
      </c>
      <c r="C2757" s="303">
        <v>0</v>
      </c>
      <c r="D2757" s="304">
        <f t="shared" si="43"/>
        <v>0</v>
      </c>
      <c r="E2757" s="305">
        <v>45992</v>
      </c>
      <c r="F2757" s="302" t="s">
        <v>69</v>
      </c>
      <c r="G2757" s="302" t="s">
        <v>70</v>
      </c>
      <c r="H2757" s="302" t="s">
        <v>471</v>
      </c>
      <c r="I2757" s="302" t="s">
        <v>471</v>
      </c>
      <c r="J2757" s="302">
        <v>135300</v>
      </c>
      <c r="K2757" s="302" t="s">
        <v>322</v>
      </c>
      <c r="L2757" s="302">
        <v>9973857</v>
      </c>
      <c r="M2757" s="302" t="s">
        <v>1517</v>
      </c>
      <c r="N2757" s="305">
        <v>31229</v>
      </c>
      <c r="O2757" s="305">
        <v>31229</v>
      </c>
      <c r="P2757" s="302" t="s">
        <v>1062</v>
      </c>
    </row>
    <row r="2758" spans="1:16">
      <c r="A2758" s="303">
        <v>0</v>
      </c>
      <c r="B2758" s="303">
        <v>0</v>
      </c>
      <c r="C2758" s="303">
        <v>0</v>
      </c>
      <c r="D2758" s="304">
        <f t="shared" si="43"/>
        <v>0</v>
      </c>
      <c r="E2758" s="305">
        <v>45992</v>
      </c>
      <c r="F2758" s="302" t="s">
        <v>69</v>
      </c>
      <c r="G2758" s="302" t="s">
        <v>70</v>
      </c>
      <c r="H2758" s="302" t="s">
        <v>471</v>
      </c>
      <c r="I2758" s="302" t="s">
        <v>471</v>
      </c>
      <c r="J2758" s="302">
        <v>135300</v>
      </c>
      <c r="K2758" s="302" t="s">
        <v>322</v>
      </c>
      <c r="L2758" s="302">
        <v>9973856</v>
      </c>
      <c r="M2758" s="302" t="s">
        <v>2174</v>
      </c>
      <c r="N2758" s="305">
        <v>33420</v>
      </c>
      <c r="O2758" s="305">
        <v>33420</v>
      </c>
      <c r="P2758" s="302" t="s">
        <v>1062</v>
      </c>
    </row>
    <row r="2759" spans="1:16">
      <c r="A2759" s="303">
        <v>0</v>
      </c>
      <c r="B2759" s="303">
        <v>0</v>
      </c>
      <c r="C2759" s="303">
        <v>0</v>
      </c>
      <c r="D2759" s="304">
        <f t="shared" si="43"/>
        <v>0</v>
      </c>
      <c r="E2759" s="305">
        <v>45992</v>
      </c>
      <c r="F2759" s="302" t="s">
        <v>69</v>
      </c>
      <c r="G2759" s="302" t="s">
        <v>70</v>
      </c>
      <c r="H2759" s="302" t="s">
        <v>471</v>
      </c>
      <c r="I2759" s="302" t="s">
        <v>471</v>
      </c>
      <c r="J2759" s="302">
        <v>135300</v>
      </c>
      <c r="K2759" s="302" t="s">
        <v>322</v>
      </c>
      <c r="L2759" s="302">
        <v>9766591</v>
      </c>
      <c r="M2759" s="302" t="s">
        <v>2174</v>
      </c>
      <c r="N2759" s="305">
        <v>33420</v>
      </c>
      <c r="O2759" s="305">
        <v>33420</v>
      </c>
      <c r="P2759" s="302" t="s">
        <v>1052</v>
      </c>
    </row>
    <row r="2760" spans="1:16">
      <c r="A2760" s="303">
        <v>0</v>
      </c>
      <c r="B2760" s="303">
        <v>0</v>
      </c>
      <c r="C2760" s="303">
        <v>0</v>
      </c>
      <c r="D2760" s="304">
        <f t="shared" si="43"/>
        <v>0</v>
      </c>
      <c r="E2760" s="305">
        <v>45992</v>
      </c>
      <c r="F2760" s="302" t="s">
        <v>69</v>
      </c>
      <c r="G2760" s="302" t="s">
        <v>70</v>
      </c>
      <c r="H2760" s="302" t="s">
        <v>471</v>
      </c>
      <c r="I2760" s="302" t="s">
        <v>471</v>
      </c>
      <c r="J2760" s="302">
        <v>135300</v>
      </c>
      <c r="K2760" s="302" t="s">
        <v>322</v>
      </c>
      <c r="L2760" s="302">
        <v>9688825</v>
      </c>
      <c r="M2760" s="302" t="s">
        <v>1517</v>
      </c>
      <c r="N2760" s="305">
        <v>31229</v>
      </c>
      <c r="O2760" s="305">
        <v>31229</v>
      </c>
      <c r="P2760" s="302" t="s">
        <v>1052</v>
      </c>
    </row>
    <row r="2761" spans="1:16">
      <c r="A2761" s="303">
        <v>0</v>
      </c>
      <c r="B2761" s="303">
        <v>0</v>
      </c>
      <c r="C2761" s="303">
        <v>0</v>
      </c>
      <c r="D2761" s="304">
        <f t="shared" si="43"/>
        <v>0</v>
      </c>
      <c r="E2761" s="305">
        <v>45992</v>
      </c>
      <c r="F2761" s="302" t="s">
        <v>69</v>
      </c>
      <c r="G2761" s="302" t="s">
        <v>70</v>
      </c>
      <c r="H2761" s="302" t="s">
        <v>471</v>
      </c>
      <c r="I2761" s="302" t="s">
        <v>471</v>
      </c>
      <c r="J2761" s="302">
        <v>135300</v>
      </c>
      <c r="K2761" s="302" t="s">
        <v>359</v>
      </c>
      <c r="L2761" s="302">
        <v>9785440</v>
      </c>
      <c r="M2761" s="302" t="s">
        <v>1872</v>
      </c>
      <c r="N2761" s="305">
        <v>31229</v>
      </c>
      <c r="O2761" s="305">
        <v>31229</v>
      </c>
      <c r="P2761" s="302" t="s">
        <v>1052</v>
      </c>
    </row>
    <row r="2762" spans="1:16">
      <c r="A2762" s="303">
        <v>0</v>
      </c>
      <c r="B2762" s="303">
        <v>0</v>
      </c>
      <c r="C2762" s="303">
        <v>0</v>
      </c>
      <c r="D2762" s="304">
        <f t="shared" si="43"/>
        <v>0</v>
      </c>
      <c r="E2762" s="305">
        <v>45992</v>
      </c>
      <c r="F2762" s="302" t="s">
        <v>69</v>
      </c>
      <c r="G2762" s="302" t="s">
        <v>70</v>
      </c>
      <c r="H2762" s="302" t="s">
        <v>471</v>
      </c>
      <c r="I2762" s="302" t="s">
        <v>471</v>
      </c>
      <c r="J2762" s="302">
        <v>135300</v>
      </c>
      <c r="K2762" s="302" t="s">
        <v>359</v>
      </c>
      <c r="L2762" s="302">
        <v>9973851</v>
      </c>
      <c r="M2762" s="302" t="s">
        <v>1872</v>
      </c>
      <c r="N2762" s="305">
        <v>31229</v>
      </c>
      <c r="O2762" s="305">
        <v>31229</v>
      </c>
      <c r="P2762" s="302" t="s">
        <v>1062</v>
      </c>
    </row>
    <row r="2763" spans="1:16">
      <c r="A2763" s="303">
        <v>0</v>
      </c>
      <c r="B2763" s="303">
        <v>0</v>
      </c>
      <c r="C2763" s="303">
        <v>0</v>
      </c>
      <c r="D2763" s="304">
        <f t="shared" si="43"/>
        <v>0</v>
      </c>
      <c r="E2763" s="305">
        <v>45992</v>
      </c>
      <c r="F2763" s="302" t="s">
        <v>69</v>
      </c>
      <c r="G2763" s="302" t="s">
        <v>70</v>
      </c>
      <c r="H2763" s="302" t="s">
        <v>471</v>
      </c>
      <c r="I2763" s="302" t="s">
        <v>471</v>
      </c>
      <c r="J2763" s="302">
        <v>135300</v>
      </c>
      <c r="K2763" s="302" t="s">
        <v>395</v>
      </c>
      <c r="L2763" s="302">
        <v>9778049</v>
      </c>
      <c r="M2763" s="302" t="s">
        <v>1942</v>
      </c>
      <c r="N2763" s="305">
        <v>31229</v>
      </c>
      <c r="O2763" s="305">
        <v>31229</v>
      </c>
      <c r="P2763" s="302" t="s">
        <v>1052</v>
      </c>
    </row>
    <row r="2764" spans="1:16">
      <c r="A2764" s="303">
        <v>0</v>
      </c>
      <c r="B2764" s="303">
        <v>0</v>
      </c>
      <c r="C2764" s="303">
        <v>0</v>
      </c>
      <c r="D2764" s="304">
        <f t="shared" si="43"/>
        <v>0</v>
      </c>
      <c r="E2764" s="305">
        <v>45992</v>
      </c>
      <c r="F2764" s="302" t="s">
        <v>69</v>
      </c>
      <c r="G2764" s="302" t="s">
        <v>70</v>
      </c>
      <c r="H2764" s="302" t="s">
        <v>471</v>
      </c>
      <c r="I2764" s="302" t="s">
        <v>471</v>
      </c>
      <c r="J2764" s="302">
        <v>135300</v>
      </c>
      <c r="K2764" s="302" t="s">
        <v>395</v>
      </c>
      <c r="L2764" s="302">
        <v>9973855</v>
      </c>
      <c r="M2764" s="302" t="s">
        <v>1942</v>
      </c>
      <c r="N2764" s="305">
        <v>31229</v>
      </c>
      <c r="O2764" s="305">
        <v>31229</v>
      </c>
      <c r="P2764" s="302" t="s">
        <v>1062</v>
      </c>
    </row>
    <row r="2765" spans="1:16">
      <c r="A2765" s="303">
        <v>0</v>
      </c>
      <c r="B2765" s="303">
        <v>0</v>
      </c>
      <c r="C2765" s="303">
        <v>0</v>
      </c>
      <c r="D2765" s="304">
        <f t="shared" si="43"/>
        <v>0</v>
      </c>
      <c r="E2765" s="305">
        <v>45992</v>
      </c>
      <c r="F2765" s="302" t="s">
        <v>69</v>
      </c>
      <c r="G2765" s="302" t="s">
        <v>70</v>
      </c>
      <c r="H2765" s="302" t="s">
        <v>471</v>
      </c>
      <c r="I2765" s="302" t="s">
        <v>471</v>
      </c>
      <c r="J2765" s="302">
        <v>135300</v>
      </c>
      <c r="K2765" s="302" t="s">
        <v>402</v>
      </c>
      <c r="L2765" s="302">
        <v>9973852</v>
      </c>
      <c r="M2765" s="302" t="s">
        <v>2175</v>
      </c>
      <c r="N2765" s="305">
        <v>32325</v>
      </c>
      <c r="O2765" s="305">
        <v>32325</v>
      </c>
      <c r="P2765" s="302" t="s">
        <v>1062</v>
      </c>
    </row>
    <row r="2766" spans="1:16">
      <c r="A2766" s="303">
        <v>0</v>
      </c>
      <c r="B2766" s="303">
        <v>0</v>
      </c>
      <c r="C2766" s="303">
        <v>0</v>
      </c>
      <c r="D2766" s="304">
        <f t="shared" si="43"/>
        <v>0</v>
      </c>
      <c r="E2766" s="305">
        <v>45992</v>
      </c>
      <c r="F2766" s="302" t="s">
        <v>69</v>
      </c>
      <c r="G2766" s="302" t="s">
        <v>70</v>
      </c>
      <c r="H2766" s="302" t="s">
        <v>471</v>
      </c>
      <c r="I2766" s="302" t="s">
        <v>471</v>
      </c>
      <c r="J2766" s="302">
        <v>135300</v>
      </c>
      <c r="K2766" s="302" t="s">
        <v>402</v>
      </c>
      <c r="L2766" s="302">
        <v>9973853</v>
      </c>
      <c r="M2766" s="302" t="s">
        <v>2175</v>
      </c>
      <c r="N2766" s="305">
        <v>29403</v>
      </c>
      <c r="O2766" s="305">
        <v>29403</v>
      </c>
      <c r="P2766" s="302" t="s">
        <v>1062</v>
      </c>
    </row>
    <row r="2767" spans="1:16">
      <c r="A2767" s="303">
        <v>0</v>
      </c>
      <c r="B2767" s="303">
        <v>0</v>
      </c>
      <c r="C2767" s="303">
        <v>0</v>
      </c>
      <c r="D2767" s="304">
        <f t="shared" si="43"/>
        <v>0</v>
      </c>
      <c r="E2767" s="305">
        <v>45992</v>
      </c>
      <c r="F2767" s="302" t="s">
        <v>69</v>
      </c>
      <c r="G2767" s="302" t="s">
        <v>70</v>
      </c>
      <c r="H2767" s="302" t="s">
        <v>471</v>
      </c>
      <c r="I2767" s="302" t="s">
        <v>471</v>
      </c>
      <c r="J2767" s="302">
        <v>135300</v>
      </c>
      <c r="K2767" s="302" t="s">
        <v>402</v>
      </c>
      <c r="L2767" s="302">
        <v>9785792</v>
      </c>
      <c r="M2767" s="302" t="s">
        <v>2175</v>
      </c>
      <c r="N2767" s="305">
        <v>32325</v>
      </c>
      <c r="O2767" s="305">
        <v>32325</v>
      </c>
      <c r="P2767" s="302" t="s">
        <v>1052</v>
      </c>
    </row>
    <row r="2768" spans="1:16">
      <c r="A2768" s="303">
        <v>0</v>
      </c>
      <c r="B2768" s="303">
        <v>0</v>
      </c>
      <c r="C2768" s="303">
        <v>0</v>
      </c>
      <c r="D2768" s="304">
        <f t="shared" si="43"/>
        <v>0</v>
      </c>
      <c r="E2768" s="305">
        <v>45992</v>
      </c>
      <c r="F2768" s="302" t="s">
        <v>69</v>
      </c>
      <c r="G2768" s="302" t="s">
        <v>70</v>
      </c>
      <c r="H2768" s="302" t="s">
        <v>471</v>
      </c>
      <c r="I2768" s="302" t="s">
        <v>471</v>
      </c>
      <c r="J2768" s="302">
        <v>135300</v>
      </c>
      <c r="K2768" s="302" t="s">
        <v>402</v>
      </c>
      <c r="L2768" s="302">
        <v>9785793</v>
      </c>
      <c r="M2768" s="302" t="s">
        <v>1954</v>
      </c>
      <c r="N2768" s="305">
        <v>24654</v>
      </c>
      <c r="O2768" s="305">
        <v>24654</v>
      </c>
      <c r="P2768" s="302" t="s">
        <v>1052</v>
      </c>
    </row>
    <row r="2769" spans="1:16">
      <c r="A2769" s="303">
        <v>0</v>
      </c>
      <c r="B2769" s="303">
        <v>0</v>
      </c>
      <c r="C2769" s="303">
        <v>0</v>
      </c>
      <c r="D2769" s="304">
        <f t="shared" si="43"/>
        <v>0</v>
      </c>
      <c r="E2769" s="305">
        <v>45992</v>
      </c>
      <c r="F2769" s="302" t="s">
        <v>69</v>
      </c>
      <c r="G2769" s="302" t="s">
        <v>70</v>
      </c>
      <c r="H2769" s="302" t="s">
        <v>471</v>
      </c>
      <c r="I2769" s="302" t="s">
        <v>471</v>
      </c>
      <c r="J2769" s="302">
        <v>135300</v>
      </c>
      <c r="K2769" s="302" t="s">
        <v>402</v>
      </c>
      <c r="L2769" s="302">
        <v>9785791</v>
      </c>
      <c r="M2769" s="302" t="s">
        <v>2175</v>
      </c>
      <c r="N2769" s="305">
        <v>29403</v>
      </c>
      <c r="O2769" s="305">
        <v>29403</v>
      </c>
      <c r="P2769" s="302" t="s">
        <v>1052</v>
      </c>
    </row>
    <row r="2770" spans="1:16">
      <c r="A2770" s="303">
        <v>0</v>
      </c>
      <c r="B2770" s="303">
        <v>0</v>
      </c>
      <c r="C2770" s="303">
        <v>0</v>
      </c>
      <c r="D2770" s="304">
        <f t="shared" si="43"/>
        <v>0</v>
      </c>
      <c r="E2770" s="305">
        <v>45992</v>
      </c>
      <c r="F2770" s="302" t="s">
        <v>69</v>
      </c>
      <c r="G2770" s="302" t="s">
        <v>70</v>
      </c>
      <c r="H2770" s="302" t="s">
        <v>471</v>
      </c>
      <c r="I2770" s="302" t="s">
        <v>471</v>
      </c>
      <c r="J2770" s="302">
        <v>135300</v>
      </c>
      <c r="K2770" s="302" t="s">
        <v>402</v>
      </c>
      <c r="L2770" s="302">
        <v>9973854</v>
      </c>
      <c r="M2770" s="302" t="s">
        <v>1954</v>
      </c>
      <c r="N2770" s="305">
        <v>24654</v>
      </c>
      <c r="O2770" s="305">
        <v>24654</v>
      </c>
      <c r="P2770" s="302" t="s">
        <v>1062</v>
      </c>
    </row>
    <row r="2771" spans="1:16">
      <c r="A2771" s="303">
        <v>0</v>
      </c>
      <c r="B2771" s="303">
        <v>0</v>
      </c>
      <c r="C2771" s="303">
        <v>0</v>
      </c>
      <c r="D2771" s="304">
        <f t="shared" si="43"/>
        <v>0</v>
      </c>
      <c r="E2771" s="305">
        <v>45992</v>
      </c>
      <c r="F2771" s="302" t="s">
        <v>69</v>
      </c>
      <c r="G2771" s="302" t="s">
        <v>70</v>
      </c>
      <c r="H2771" s="302" t="s">
        <v>472</v>
      </c>
      <c r="I2771" s="302" t="s">
        <v>472</v>
      </c>
      <c r="J2771" s="302">
        <v>135300</v>
      </c>
      <c r="K2771" s="302" t="s">
        <v>230</v>
      </c>
      <c r="L2771" s="302">
        <v>9973850</v>
      </c>
      <c r="M2771" s="302" t="s">
        <v>1951</v>
      </c>
      <c r="N2771" s="305">
        <v>32325</v>
      </c>
      <c r="O2771" s="305">
        <v>32325</v>
      </c>
      <c r="P2771" s="302" t="s">
        <v>1062</v>
      </c>
    </row>
    <row r="2772" spans="1:16">
      <c r="A2772" s="303">
        <v>0</v>
      </c>
      <c r="B2772" s="303">
        <v>0</v>
      </c>
      <c r="C2772" s="303">
        <v>0</v>
      </c>
      <c r="D2772" s="304">
        <f t="shared" si="43"/>
        <v>0</v>
      </c>
      <c r="E2772" s="305">
        <v>45992</v>
      </c>
      <c r="F2772" s="302" t="s">
        <v>69</v>
      </c>
      <c r="G2772" s="302" t="s">
        <v>70</v>
      </c>
      <c r="H2772" s="302" t="s">
        <v>472</v>
      </c>
      <c r="I2772" s="302" t="s">
        <v>472</v>
      </c>
      <c r="J2772" s="302">
        <v>135300</v>
      </c>
      <c r="K2772" s="302" t="s">
        <v>230</v>
      </c>
      <c r="L2772" s="302">
        <v>9785457</v>
      </c>
      <c r="M2772" s="302" t="s">
        <v>1951</v>
      </c>
      <c r="N2772" s="305">
        <v>32325</v>
      </c>
      <c r="O2772" s="305">
        <v>32325</v>
      </c>
      <c r="P2772" s="302" t="s">
        <v>1052</v>
      </c>
    </row>
    <row r="2773" spans="1:16">
      <c r="A2773" s="303">
        <v>0</v>
      </c>
      <c r="B2773" s="303">
        <v>0</v>
      </c>
      <c r="C2773" s="303">
        <v>0</v>
      </c>
      <c r="D2773" s="304">
        <f t="shared" si="43"/>
        <v>0</v>
      </c>
      <c r="E2773" s="305">
        <v>45992</v>
      </c>
      <c r="F2773" s="302" t="s">
        <v>69</v>
      </c>
      <c r="G2773" s="302" t="s">
        <v>70</v>
      </c>
      <c r="H2773" s="302" t="s">
        <v>473</v>
      </c>
      <c r="I2773" s="302" t="s">
        <v>473</v>
      </c>
      <c r="J2773" s="302">
        <v>135300</v>
      </c>
      <c r="K2773" s="302" t="s">
        <v>321</v>
      </c>
      <c r="L2773" s="302">
        <v>9973849</v>
      </c>
      <c r="M2773" s="302" t="s">
        <v>1840</v>
      </c>
      <c r="N2773" s="305">
        <v>33420</v>
      </c>
      <c r="O2773" s="305">
        <v>33420</v>
      </c>
      <c r="P2773" s="302" t="s">
        <v>1062</v>
      </c>
    </row>
    <row r="2774" spans="1:16">
      <c r="A2774" s="303">
        <v>0</v>
      </c>
      <c r="B2774" s="303">
        <v>0</v>
      </c>
      <c r="C2774" s="303">
        <v>0</v>
      </c>
      <c r="D2774" s="304">
        <f t="shared" si="43"/>
        <v>0</v>
      </c>
      <c r="E2774" s="305">
        <v>45992</v>
      </c>
      <c r="F2774" s="302" t="s">
        <v>69</v>
      </c>
      <c r="G2774" s="302" t="s">
        <v>70</v>
      </c>
      <c r="H2774" s="302" t="s">
        <v>473</v>
      </c>
      <c r="I2774" s="302" t="s">
        <v>473</v>
      </c>
      <c r="J2774" s="302">
        <v>135300</v>
      </c>
      <c r="K2774" s="302" t="s">
        <v>321</v>
      </c>
      <c r="L2774" s="302">
        <v>9766635</v>
      </c>
      <c r="M2774" s="302" t="s">
        <v>1840</v>
      </c>
      <c r="N2774" s="305">
        <v>33420</v>
      </c>
      <c r="O2774" s="305">
        <v>33420</v>
      </c>
      <c r="P2774" s="302" t="s">
        <v>1052</v>
      </c>
    </row>
    <row r="2775" spans="1:16">
      <c r="A2775" s="303">
        <v>0</v>
      </c>
      <c r="B2775" s="303">
        <v>0</v>
      </c>
      <c r="C2775" s="303">
        <v>0</v>
      </c>
      <c r="D2775" s="304">
        <f t="shared" si="43"/>
        <v>0</v>
      </c>
      <c r="E2775" s="305">
        <v>45992</v>
      </c>
      <c r="F2775" s="302" t="s">
        <v>69</v>
      </c>
      <c r="G2775" s="302" t="s">
        <v>70</v>
      </c>
      <c r="H2775" s="302" t="s">
        <v>473</v>
      </c>
      <c r="I2775" s="302" t="s">
        <v>473</v>
      </c>
      <c r="J2775" s="302">
        <v>135300</v>
      </c>
      <c r="K2775" s="302" t="s">
        <v>322</v>
      </c>
      <c r="L2775" s="302">
        <v>9973848</v>
      </c>
      <c r="M2775" s="302" t="s">
        <v>1517</v>
      </c>
      <c r="N2775" s="305">
        <v>33420</v>
      </c>
      <c r="O2775" s="305">
        <v>33420</v>
      </c>
      <c r="P2775" s="302" t="s">
        <v>1062</v>
      </c>
    </row>
    <row r="2776" spans="1:16">
      <c r="A2776" s="303">
        <v>0</v>
      </c>
      <c r="B2776" s="303">
        <v>0</v>
      </c>
      <c r="C2776" s="303">
        <v>0</v>
      </c>
      <c r="D2776" s="304">
        <f t="shared" si="43"/>
        <v>0</v>
      </c>
      <c r="E2776" s="305">
        <v>45992</v>
      </c>
      <c r="F2776" s="302" t="s">
        <v>69</v>
      </c>
      <c r="G2776" s="302" t="s">
        <v>70</v>
      </c>
      <c r="H2776" s="302" t="s">
        <v>473</v>
      </c>
      <c r="I2776" s="302" t="s">
        <v>473</v>
      </c>
      <c r="J2776" s="302">
        <v>135300</v>
      </c>
      <c r="K2776" s="302" t="s">
        <v>322</v>
      </c>
      <c r="L2776" s="302">
        <v>9766590</v>
      </c>
      <c r="M2776" s="302" t="s">
        <v>1517</v>
      </c>
      <c r="N2776" s="305">
        <v>33420</v>
      </c>
      <c r="O2776" s="305">
        <v>33420</v>
      </c>
      <c r="P2776" s="302" t="s">
        <v>1052</v>
      </c>
    </row>
    <row r="2777" spans="1:16">
      <c r="A2777" s="303">
        <v>0</v>
      </c>
      <c r="B2777" s="303">
        <v>0</v>
      </c>
      <c r="C2777" s="303">
        <v>0</v>
      </c>
      <c r="D2777" s="304">
        <f t="shared" si="43"/>
        <v>0</v>
      </c>
      <c r="E2777" s="305">
        <v>45992</v>
      </c>
      <c r="F2777" s="302" t="s">
        <v>69</v>
      </c>
      <c r="G2777" s="302" t="s">
        <v>70</v>
      </c>
      <c r="H2777" s="302" t="s">
        <v>474</v>
      </c>
      <c r="I2777" s="302" t="s">
        <v>474</v>
      </c>
      <c r="J2777" s="302">
        <v>135200</v>
      </c>
      <c r="K2777" s="302" t="s">
        <v>154</v>
      </c>
      <c r="L2777" s="302">
        <v>9724105</v>
      </c>
      <c r="M2777" s="302" t="s">
        <v>1509</v>
      </c>
      <c r="N2777" s="305">
        <v>25385</v>
      </c>
      <c r="O2777" s="305">
        <v>25385</v>
      </c>
      <c r="P2777" s="302" t="s">
        <v>1062</v>
      </c>
    </row>
    <row r="2778" spans="1:16">
      <c r="A2778" s="303">
        <v>0</v>
      </c>
      <c r="B2778" s="303">
        <v>0</v>
      </c>
      <c r="C2778" s="303">
        <v>0</v>
      </c>
      <c r="D2778" s="304">
        <f t="shared" si="43"/>
        <v>0</v>
      </c>
      <c r="E2778" s="305">
        <v>45992</v>
      </c>
      <c r="F2778" s="302" t="s">
        <v>69</v>
      </c>
      <c r="G2778" s="302" t="s">
        <v>70</v>
      </c>
      <c r="H2778" s="302" t="s">
        <v>474</v>
      </c>
      <c r="I2778" s="302" t="s">
        <v>474</v>
      </c>
      <c r="J2778" s="302">
        <v>135300</v>
      </c>
      <c r="K2778" s="302" t="s">
        <v>321</v>
      </c>
      <c r="L2778" s="302">
        <v>9973847</v>
      </c>
      <c r="M2778" s="302" t="s">
        <v>1840</v>
      </c>
      <c r="N2778" s="305">
        <v>33420</v>
      </c>
      <c r="O2778" s="305">
        <v>33420</v>
      </c>
      <c r="P2778" s="302" t="s">
        <v>1062</v>
      </c>
    </row>
    <row r="2779" spans="1:16">
      <c r="A2779" s="303">
        <v>0</v>
      </c>
      <c r="B2779" s="303">
        <v>0</v>
      </c>
      <c r="C2779" s="303">
        <v>0</v>
      </c>
      <c r="D2779" s="304">
        <f t="shared" si="43"/>
        <v>0</v>
      </c>
      <c r="E2779" s="305">
        <v>45992</v>
      </c>
      <c r="F2779" s="302" t="s">
        <v>69</v>
      </c>
      <c r="G2779" s="302" t="s">
        <v>70</v>
      </c>
      <c r="H2779" s="302" t="s">
        <v>474</v>
      </c>
      <c r="I2779" s="302" t="s">
        <v>474</v>
      </c>
      <c r="J2779" s="302">
        <v>135300</v>
      </c>
      <c r="K2779" s="302" t="s">
        <v>321</v>
      </c>
      <c r="L2779" s="302">
        <v>9766634</v>
      </c>
      <c r="M2779" s="302" t="s">
        <v>1840</v>
      </c>
      <c r="N2779" s="305">
        <v>33420</v>
      </c>
      <c r="O2779" s="305">
        <v>33420</v>
      </c>
      <c r="P2779" s="302" t="s">
        <v>1052</v>
      </c>
    </row>
    <row r="2780" spans="1:16">
      <c r="A2780" s="303">
        <v>0</v>
      </c>
      <c r="B2780" s="303">
        <v>0</v>
      </c>
      <c r="C2780" s="303">
        <v>0</v>
      </c>
      <c r="D2780" s="304">
        <f t="shared" si="43"/>
        <v>0</v>
      </c>
      <c r="E2780" s="305">
        <v>45992</v>
      </c>
      <c r="F2780" s="302" t="s">
        <v>69</v>
      </c>
      <c r="G2780" s="302" t="s">
        <v>70</v>
      </c>
      <c r="H2780" s="302" t="s">
        <v>474</v>
      </c>
      <c r="I2780" s="302" t="s">
        <v>474</v>
      </c>
      <c r="J2780" s="302">
        <v>135300</v>
      </c>
      <c r="K2780" s="302" t="s">
        <v>322</v>
      </c>
      <c r="L2780" s="302">
        <v>9973846</v>
      </c>
      <c r="M2780" s="302" t="s">
        <v>1517</v>
      </c>
      <c r="N2780" s="305">
        <v>33420</v>
      </c>
      <c r="O2780" s="305">
        <v>33420</v>
      </c>
      <c r="P2780" s="302" t="s">
        <v>1062</v>
      </c>
    </row>
    <row r="2781" spans="1:16">
      <c r="A2781" s="303">
        <v>0</v>
      </c>
      <c r="B2781" s="303">
        <v>0</v>
      </c>
      <c r="C2781" s="303">
        <v>0</v>
      </c>
      <c r="D2781" s="304">
        <f t="shared" si="43"/>
        <v>0</v>
      </c>
      <c r="E2781" s="305">
        <v>45992</v>
      </c>
      <c r="F2781" s="302" t="s">
        <v>69</v>
      </c>
      <c r="G2781" s="302" t="s">
        <v>70</v>
      </c>
      <c r="H2781" s="302" t="s">
        <v>474</v>
      </c>
      <c r="I2781" s="302" t="s">
        <v>474</v>
      </c>
      <c r="J2781" s="302">
        <v>135300</v>
      </c>
      <c r="K2781" s="302" t="s">
        <v>322</v>
      </c>
      <c r="L2781" s="302">
        <v>9766589</v>
      </c>
      <c r="M2781" s="302" t="s">
        <v>1517</v>
      </c>
      <c r="N2781" s="305">
        <v>33420</v>
      </c>
      <c r="O2781" s="305">
        <v>33420</v>
      </c>
      <c r="P2781" s="302" t="s">
        <v>1052</v>
      </c>
    </row>
    <row r="2782" spans="1:16">
      <c r="A2782" s="303">
        <v>0</v>
      </c>
      <c r="B2782" s="303">
        <v>0</v>
      </c>
      <c r="C2782" s="303">
        <v>0</v>
      </c>
      <c r="D2782" s="304">
        <f t="shared" si="43"/>
        <v>0</v>
      </c>
      <c r="E2782" s="305">
        <v>45992</v>
      </c>
      <c r="F2782" s="302" t="s">
        <v>69</v>
      </c>
      <c r="G2782" s="302" t="s">
        <v>70</v>
      </c>
      <c r="H2782" s="302" t="s">
        <v>474</v>
      </c>
      <c r="I2782" s="302" t="s">
        <v>474</v>
      </c>
      <c r="J2782" s="302">
        <v>135300</v>
      </c>
      <c r="K2782" s="302" t="s">
        <v>475</v>
      </c>
      <c r="L2782" s="302">
        <v>9973839</v>
      </c>
      <c r="M2782" s="302" t="s">
        <v>2176</v>
      </c>
      <c r="N2782" s="305">
        <v>25385</v>
      </c>
      <c r="O2782" s="305">
        <v>25385</v>
      </c>
      <c r="P2782" s="302" t="s">
        <v>1062</v>
      </c>
    </row>
    <row r="2783" spans="1:16">
      <c r="A2783" s="303">
        <v>0</v>
      </c>
      <c r="B2783" s="303">
        <v>0</v>
      </c>
      <c r="C2783" s="303">
        <v>0</v>
      </c>
      <c r="D2783" s="304">
        <f t="shared" si="43"/>
        <v>0</v>
      </c>
      <c r="E2783" s="305">
        <v>45992</v>
      </c>
      <c r="F2783" s="302" t="s">
        <v>69</v>
      </c>
      <c r="G2783" s="302" t="s">
        <v>70</v>
      </c>
      <c r="H2783" s="302" t="s">
        <v>474</v>
      </c>
      <c r="I2783" s="302" t="s">
        <v>474</v>
      </c>
      <c r="J2783" s="302">
        <v>135300</v>
      </c>
      <c r="K2783" s="302" t="s">
        <v>475</v>
      </c>
      <c r="L2783" s="302">
        <v>9778085</v>
      </c>
      <c r="M2783" s="302" t="s">
        <v>2176</v>
      </c>
      <c r="N2783" s="305">
        <v>25385</v>
      </c>
      <c r="O2783" s="305">
        <v>25385</v>
      </c>
      <c r="P2783" s="302" t="s">
        <v>1052</v>
      </c>
    </row>
    <row r="2784" spans="1:16">
      <c r="A2784" s="303">
        <v>0</v>
      </c>
      <c r="B2784" s="303">
        <v>0</v>
      </c>
      <c r="C2784" s="303">
        <v>0</v>
      </c>
      <c r="D2784" s="304">
        <f t="shared" si="43"/>
        <v>0</v>
      </c>
      <c r="E2784" s="305">
        <v>45992</v>
      </c>
      <c r="F2784" s="302" t="s">
        <v>69</v>
      </c>
      <c r="G2784" s="302" t="s">
        <v>70</v>
      </c>
      <c r="H2784" s="302" t="s">
        <v>474</v>
      </c>
      <c r="I2784" s="302" t="s">
        <v>474</v>
      </c>
      <c r="J2784" s="302">
        <v>135300</v>
      </c>
      <c r="K2784" s="302" t="s">
        <v>359</v>
      </c>
      <c r="L2784" s="302">
        <v>9706619</v>
      </c>
      <c r="M2784" s="302" t="s">
        <v>1872</v>
      </c>
      <c r="N2784" s="305">
        <v>24654</v>
      </c>
      <c r="O2784" s="305">
        <v>24654</v>
      </c>
      <c r="P2784" s="302" t="s">
        <v>1062</v>
      </c>
    </row>
    <row r="2785" spans="1:16">
      <c r="A2785" s="303">
        <v>0</v>
      </c>
      <c r="B2785" s="303">
        <v>0</v>
      </c>
      <c r="C2785" s="303">
        <v>0</v>
      </c>
      <c r="D2785" s="304">
        <f t="shared" si="43"/>
        <v>0</v>
      </c>
      <c r="E2785" s="305">
        <v>45992</v>
      </c>
      <c r="F2785" s="302" t="s">
        <v>69</v>
      </c>
      <c r="G2785" s="302" t="s">
        <v>70</v>
      </c>
      <c r="H2785" s="302" t="s">
        <v>474</v>
      </c>
      <c r="I2785" s="302" t="s">
        <v>474</v>
      </c>
      <c r="J2785" s="302">
        <v>135300</v>
      </c>
      <c r="K2785" s="302" t="s">
        <v>359</v>
      </c>
      <c r="L2785" s="302">
        <v>9785439</v>
      </c>
      <c r="M2785" s="302" t="s">
        <v>1872</v>
      </c>
      <c r="N2785" s="305">
        <v>24654</v>
      </c>
      <c r="O2785" s="305">
        <v>24654</v>
      </c>
      <c r="P2785" s="302" t="s">
        <v>1052</v>
      </c>
    </row>
    <row r="2786" spans="1:16">
      <c r="A2786" s="303">
        <v>0</v>
      </c>
      <c r="B2786" s="303">
        <v>0</v>
      </c>
      <c r="C2786" s="303">
        <v>0</v>
      </c>
      <c r="D2786" s="304">
        <f t="shared" si="43"/>
        <v>0</v>
      </c>
      <c r="E2786" s="305">
        <v>45992</v>
      </c>
      <c r="F2786" s="302" t="s">
        <v>69</v>
      </c>
      <c r="G2786" s="302" t="s">
        <v>70</v>
      </c>
      <c r="H2786" s="302" t="s">
        <v>474</v>
      </c>
      <c r="I2786" s="302" t="s">
        <v>474</v>
      </c>
      <c r="J2786" s="302">
        <v>135300</v>
      </c>
      <c r="K2786" s="302" t="s">
        <v>366</v>
      </c>
      <c r="L2786" s="302">
        <v>9766898</v>
      </c>
      <c r="M2786" s="302" t="s">
        <v>1880</v>
      </c>
      <c r="N2786" s="305">
        <v>25385</v>
      </c>
      <c r="O2786" s="305">
        <v>25385</v>
      </c>
      <c r="P2786" s="302" t="s">
        <v>1052</v>
      </c>
    </row>
    <row r="2787" spans="1:16">
      <c r="A2787" s="303">
        <v>0</v>
      </c>
      <c r="B2787" s="303">
        <v>0</v>
      </c>
      <c r="C2787" s="303">
        <v>0</v>
      </c>
      <c r="D2787" s="304">
        <f t="shared" si="43"/>
        <v>0</v>
      </c>
      <c r="E2787" s="305">
        <v>45992</v>
      </c>
      <c r="F2787" s="302" t="s">
        <v>69</v>
      </c>
      <c r="G2787" s="302" t="s">
        <v>70</v>
      </c>
      <c r="H2787" s="302" t="s">
        <v>474</v>
      </c>
      <c r="I2787" s="302" t="s">
        <v>474</v>
      </c>
      <c r="J2787" s="302">
        <v>135300</v>
      </c>
      <c r="K2787" s="302" t="s">
        <v>366</v>
      </c>
      <c r="L2787" s="302">
        <v>9973844</v>
      </c>
      <c r="M2787" s="302" t="s">
        <v>1880</v>
      </c>
      <c r="N2787" s="305">
        <v>25385</v>
      </c>
      <c r="O2787" s="305">
        <v>25385</v>
      </c>
      <c r="P2787" s="302" t="s">
        <v>1062</v>
      </c>
    </row>
    <row r="2788" spans="1:16">
      <c r="A2788" s="303">
        <v>0</v>
      </c>
      <c r="B2788" s="303">
        <v>0</v>
      </c>
      <c r="C2788" s="303">
        <v>0</v>
      </c>
      <c r="D2788" s="304">
        <f t="shared" si="43"/>
        <v>0</v>
      </c>
      <c r="E2788" s="305">
        <v>45992</v>
      </c>
      <c r="F2788" s="302" t="s">
        <v>69</v>
      </c>
      <c r="G2788" s="302" t="s">
        <v>70</v>
      </c>
      <c r="H2788" s="302" t="s">
        <v>474</v>
      </c>
      <c r="I2788" s="302" t="s">
        <v>474</v>
      </c>
      <c r="J2788" s="302">
        <v>135300</v>
      </c>
      <c r="K2788" s="302" t="s">
        <v>377</v>
      </c>
      <c r="L2788" s="302">
        <v>9769334</v>
      </c>
      <c r="M2788" s="302" t="s">
        <v>1522</v>
      </c>
      <c r="N2788" s="305">
        <v>25385</v>
      </c>
      <c r="O2788" s="305">
        <v>25385</v>
      </c>
      <c r="P2788" s="302" t="s">
        <v>1052</v>
      </c>
    </row>
    <row r="2789" spans="1:16">
      <c r="A2789" s="303">
        <v>0</v>
      </c>
      <c r="B2789" s="303">
        <v>0</v>
      </c>
      <c r="C2789" s="303">
        <v>0</v>
      </c>
      <c r="D2789" s="304">
        <f t="shared" si="43"/>
        <v>0</v>
      </c>
      <c r="E2789" s="305">
        <v>45992</v>
      </c>
      <c r="F2789" s="302" t="s">
        <v>69</v>
      </c>
      <c r="G2789" s="302" t="s">
        <v>70</v>
      </c>
      <c r="H2789" s="302" t="s">
        <v>474</v>
      </c>
      <c r="I2789" s="302" t="s">
        <v>474</v>
      </c>
      <c r="J2789" s="302">
        <v>135300</v>
      </c>
      <c r="K2789" s="302" t="s">
        <v>377</v>
      </c>
      <c r="L2789" s="302">
        <v>9973845</v>
      </c>
      <c r="M2789" s="302" t="s">
        <v>1522</v>
      </c>
      <c r="N2789" s="305">
        <v>25385</v>
      </c>
      <c r="O2789" s="305">
        <v>25385</v>
      </c>
      <c r="P2789" s="302" t="s">
        <v>1062</v>
      </c>
    </row>
    <row r="2790" spans="1:16">
      <c r="A2790" s="303">
        <v>0</v>
      </c>
      <c r="B2790" s="303">
        <v>0</v>
      </c>
      <c r="C2790" s="303">
        <v>0</v>
      </c>
      <c r="D2790" s="304">
        <f t="shared" si="43"/>
        <v>0</v>
      </c>
      <c r="E2790" s="305">
        <v>45992</v>
      </c>
      <c r="F2790" s="302" t="s">
        <v>69</v>
      </c>
      <c r="G2790" s="302" t="s">
        <v>70</v>
      </c>
      <c r="H2790" s="302" t="s">
        <v>474</v>
      </c>
      <c r="I2790" s="302" t="s">
        <v>474</v>
      </c>
      <c r="J2790" s="302">
        <v>135300</v>
      </c>
      <c r="K2790" s="302" t="s">
        <v>452</v>
      </c>
      <c r="L2790" s="302">
        <v>9781407</v>
      </c>
      <c r="M2790" s="302" t="s">
        <v>2134</v>
      </c>
      <c r="N2790" s="305">
        <v>25385</v>
      </c>
      <c r="O2790" s="305">
        <v>25385</v>
      </c>
      <c r="P2790" s="302" t="s">
        <v>1052</v>
      </c>
    </row>
    <row r="2791" spans="1:16">
      <c r="A2791" s="303">
        <v>0</v>
      </c>
      <c r="B2791" s="303">
        <v>0</v>
      </c>
      <c r="C2791" s="303">
        <v>0</v>
      </c>
      <c r="D2791" s="304">
        <f t="shared" si="43"/>
        <v>0</v>
      </c>
      <c r="E2791" s="305">
        <v>45992</v>
      </c>
      <c r="F2791" s="302" t="s">
        <v>69</v>
      </c>
      <c r="G2791" s="302" t="s">
        <v>70</v>
      </c>
      <c r="H2791" s="302" t="s">
        <v>474</v>
      </c>
      <c r="I2791" s="302" t="s">
        <v>474</v>
      </c>
      <c r="J2791" s="302">
        <v>135300</v>
      </c>
      <c r="K2791" s="302" t="s">
        <v>452</v>
      </c>
      <c r="L2791" s="302">
        <v>9973843</v>
      </c>
      <c r="M2791" s="302" t="s">
        <v>2134</v>
      </c>
      <c r="N2791" s="305">
        <v>25385</v>
      </c>
      <c r="O2791" s="305">
        <v>25385</v>
      </c>
      <c r="P2791" s="302" t="s">
        <v>1062</v>
      </c>
    </row>
    <row r="2792" spans="1:16">
      <c r="A2792" s="303">
        <v>0</v>
      </c>
      <c r="B2792" s="303">
        <v>0</v>
      </c>
      <c r="C2792" s="303">
        <v>0</v>
      </c>
      <c r="D2792" s="304">
        <f t="shared" si="43"/>
        <v>0</v>
      </c>
      <c r="E2792" s="305">
        <v>45992</v>
      </c>
      <c r="F2792" s="302" t="s">
        <v>69</v>
      </c>
      <c r="G2792" s="302" t="s">
        <v>70</v>
      </c>
      <c r="H2792" s="302" t="s">
        <v>474</v>
      </c>
      <c r="I2792" s="302" t="s">
        <v>474</v>
      </c>
      <c r="J2792" s="302">
        <v>135300</v>
      </c>
      <c r="K2792" s="302" t="s">
        <v>402</v>
      </c>
      <c r="L2792" s="302">
        <v>9973841</v>
      </c>
      <c r="M2792" s="302" t="s">
        <v>2175</v>
      </c>
      <c r="N2792" s="305">
        <v>29037</v>
      </c>
      <c r="O2792" s="305">
        <v>29037</v>
      </c>
      <c r="P2792" s="302" t="s">
        <v>1062</v>
      </c>
    </row>
    <row r="2793" spans="1:16">
      <c r="A2793" s="303">
        <v>0</v>
      </c>
      <c r="B2793" s="303">
        <v>0</v>
      </c>
      <c r="C2793" s="303">
        <v>0</v>
      </c>
      <c r="D2793" s="304">
        <f t="shared" si="43"/>
        <v>0</v>
      </c>
      <c r="E2793" s="305">
        <v>45992</v>
      </c>
      <c r="F2793" s="302" t="s">
        <v>69</v>
      </c>
      <c r="G2793" s="302" t="s">
        <v>70</v>
      </c>
      <c r="H2793" s="302" t="s">
        <v>474</v>
      </c>
      <c r="I2793" s="302" t="s">
        <v>474</v>
      </c>
      <c r="J2793" s="302">
        <v>135300</v>
      </c>
      <c r="K2793" s="302" t="s">
        <v>402</v>
      </c>
      <c r="L2793" s="302">
        <v>9785788</v>
      </c>
      <c r="M2793" s="302" t="s">
        <v>2175</v>
      </c>
      <c r="N2793" s="305">
        <v>29037</v>
      </c>
      <c r="O2793" s="305">
        <v>29037</v>
      </c>
      <c r="P2793" s="302" t="s">
        <v>1052</v>
      </c>
    </row>
    <row r="2794" spans="1:16">
      <c r="A2794" s="303">
        <v>0</v>
      </c>
      <c r="B2794" s="303">
        <v>0</v>
      </c>
      <c r="C2794" s="303">
        <v>0</v>
      </c>
      <c r="D2794" s="304">
        <f t="shared" si="43"/>
        <v>0</v>
      </c>
      <c r="E2794" s="305">
        <v>45992</v>
      </c>
      <c r="F2794" s="302" t="s">
        <v>69</v>
      </c>
      <c r="G2794" s="302" t="s">
        <v>70</v>
      </c>
      <c r="H2794" s="302" t="s">
        <v>474</v>
      </c>
      <c r="I2794" s="302" t="s">
        <v>474</v>
      </c>
      <c r="J2794" s="302">
        <v>135300</v>
      </c>
      <c r="K2794" s="302" t="s">
        <v>402</v>
      </c>
      <c r="L2794" s="302">
        <v>9785790</v>
      </c>
      <c r="M2794" s="302" t="s">
        <v>1954</v>
      </c>
      <c r="N2794" s="305">
        <v>25385</v>
      </c>
      <c r="O2794" s="305">
        <v>25385</v>
      </c>
      <c r="P2794" s="302" t="s">
        <v>1052</v>
      </c>
    </row>
    <row r="2795" spans="1:16">
      <c r="A2795" s="303">
        <v>0</v>
      </c>
      <c r="B2795" s="303">
        <v>0</v>
      </c>
      <c r="C2795" s="303">
        <v>0</v>
      </c>
      <c r="D2795" s="304">
        <f t="shared" si="43"/>
        <v>0</v>
      </c>
      <c r="E2795" s="305">
        <v>45992</v>
      </c>
      <c r="F2795" s="302" t="s">
        <v>69</v>
      </c>
      <c r="G2795" s="302" t="s">
        <v>70</v>
      </c>
      <c r="H2795" s="302" t="s">
        <v>474</v>
      </c>
      <c r="I2795" s="302" t="s">
        <v>474</v>
      </c>
      <c r="J2795" s="302">
        <v>135300</v>
      </c>
      <c r="K2795" s="302" t="s">
        <v>402</v>
      </c>
      <c r="L2795" s="302">
        <v>9785789</v>
      </c>
      <c r="M2795" s="302" t="s">
        <v>2175</v>
      </c>
      <c r="N2795" s="305">
        <v>32325</v>
      </c>
      <c r="O2795" s="305">
        <v>32325</v>
      </c>
      <c r="P2795" s="302" t="s">
        <v>1052</v>
      </c>
    </row>
    <row r="2796" spans="1:16">
      <c r="A2796" s="303">
        <v>0</v>
      </c>
      <c r="B2796" s="303">
        <v>0</v>
      </c>
      <c r="C2796" s="303">
        <v>0</v>
      </c>
      <c r="D2796" s="304">
        <f t="shared" si="43"/>
        <v>0</v>
      </c>
      <c r="E2796" s="305">
        <v>45992</v>
      </c>
      <c r="F2796" s="302" t="s">
        <v>69</v>
      </c>
      <c r="G2796" s="302" t="s">
        <v>70</v>
      </c>
      <c r="H2796" s="302" t="s">
        <v>474</v>
      </c>
      <c r="I2796" s="302" t="s">
        <v>474</v>
      </c>
      <c r="J2796" s="302">
        <v>135300</v>
      </c>
      <c r="K2796" s="302" t="s">
        <v>402</v>
      </c>
      <c r="L2796" s="302">
        <v>9973842</v>
      </c>
      <c r="M2796" s="302" t="s">
        <v>1954</v>
      </c>
      <c r="N2796" s="305">
        <v>25385</v>
      </c>
      <c r="O2796" s="305">
        <v>25385</v>
      </c>
      <c r="P2796" s="302" t="s">
        <v>1062</v>
      </c>
    </row>
    <row r="2797" spans="1:16">
      <c r="A2797" s="303">
        <v>0</v>
      </c>
      <c r="B2797" s="303">
        <v>0</v>
      </c>
      <c r="C2797" s="303">
        <v>0</v>
      </c>
      <c r="D2797" s="304">
        <f t="shared" si="43"/>
        <v>0</v>
      </c>
      <c r="E2797" s="305">
        <v>45992</v>
      </c>
      <c r="F2797" s="302" t="s">
        <v>69</v>
      </c>
      <c r="G2797" s="302" t="s">
        <v>70</v>
      </c>
      <c r="H2797" s="302" t="s">
        <v>474</v>
      </c>
      <c r="I2797" s="302" t="s">
        <v>474</v>
      </c>
      <c r="J2797" s="302">
        <v>135300</v>
      </c>
      <c r="K2797" s="302" t="s">
        <v>402</v>
      </c>
      <c r="L2797" s="302">
        <v>9973840</v>
      </c>
      <c r="M2797" s="302" t="s">
        <v>2175</v>
      </c>
      <c r="N2797" s="305">
        <v>32325</v>
      </c>
      <c r="O2797" s="305">
        <v>32325</v>
      </c>
      <c r="P2797" s="302" t="s">
        <v>1062</v>
      </c>
    </row>
    <row r="2798" spans="1:16">
      <c r="A2798" s="303">
        <v>0.18</v>
      </c>
      <c r="B2798" s="303">
        <v>4321.49</v>
      </c>
      <c r="C2798" s="303">
        <v>-4.3214900000000001E-2</v>
      </c>
      <c r="D2798" s="304">
        <f t="shared" si="43"/>
        <v>4321.5332148999996</v>
      </c>
      <c r="E2798" s="305">
        <v>45992</v>
      </c>
      <c r="F2798" s="302" t="s">
        <v>69</v>
      </c>
      <c r="G2798" s="302" t="s">
        <v>70</v>
      </c>
      <c r="H2798" s="302" t="s">
        <v>476</v>
      </c>
      <c r="I2798" s="302" t="s">
        <v>476</v>
      </c>
      <c r="J2798" s="302">
        <v>135002</v>
      </c>
      <c r="K2798" s="302" t="s">
        <v>107</v>
      </c>
      <c r="L2798" s="302">
        <v>28939674</v>
      </c>
      <c r="M2798" s="302" t="s">
        <v>2177</v>
      </c>
      <c r="N2798" s="305">
        <v>39761</v>
      </c>
      <c r="O2798" s="305">
        <v>39753</v>
      </c>
      <c r="P2798" s="302" t="s">
        <v>2178</v>
      </c>
    </row>
    <row r="2799" spans="1:16">
      <c r="A2799" s="303">
        <v>0.82000000000000006</v>
      </c>
      <c r="B2799" s="303">
        <v>19686.78</v>
      </c>
      <c r="C2799" s="303">
        <v>-0.19686780000000001</v>
      </c>
      <c r="D2799" s="304">
        <f t="shared" si="43"/>
        <v>19686.9768678</v>
      </c>
      <c r="E2799" s="305">
        <v>45992</v>
      </c>
      <c r="F2799" s="302" t="s">
        <v>69</v>
      </c>
      <c r="G2799" s="302" t="s">
        <v>70</v>
      </c>
      <c r="H2799" s="302" t="s">
        <v>476</v>
      </c>
      <c r="I2799" s="302" t="s">
        <v>476</v>
      </c>
      <c r="J2799" s="302">
        <v>135002</v>
      </c>
      <c r="K2799" s="302" t="s">
        <v>107</v>
      </c>
      <c r="L2799" s="302">
        <v>28924115</v>
      </c>
      <c r="M2799" s="302" t="s">
        <v>2177</v>
      </c>
      <c r="N2799" s="305">
        <v>39761</v>
      </c>
      <c r="O2799" s="305">
        <v>39753</v>
      </c>
      <c r="P2799" s="302" t="s">
        <v>2178</v>
      </c>
    </row>
    <row r="2800" spans="1:16">
      <c r="A2800" s="303">
        <v>0</v>
      </c>
      <c r="B2800" s="303">
        <v>0</v>
      </c>
      <c r="C2800" s="303">
        <v>0</v>
      </c>
      <c r="D2800" s="304">
        <f t="shared" si="43"/>
        <v>0</v>
      </c>
      <c r="E2800" s="305">
        <v>45992</v>
      </c>
      <c r="F2800" s="302" t="s">
        <v>69</v>
      </c>
      <c r="G2800" s="302" t="s">
        <v>70</v>
      </c>
      <c r="H2800" s="302" t="s">
        <v>476</v>
      </c>
      <c r="I2800" s="302" t="s">
        <v>476</v>
      </c>
      <c r="J2800" s="302">
        <v>135130</v>
      </c>
      <c r="K2800" s="302" t="s">
        <v>150</v>
      </c>
      <c r="L2800" s="302">
        <v>40389040</v>
      </c>
      <c r="M2800" s="302" t="s">
        <v>2188</v>
      </c>
      <c r="N2800" s="305">
        <v>40532</v>
      </c>
      <c r="O2800" s="305">
        <v>40179</v>
      </c>
      <c r="P2800" s="302" t="s">
        <v>2189</v>
      </c>
    </row>
    <row r="2801" spans="1:16">
      <c r="A2801" s="303">
        <v>0</v>
      </c>
      <c r="B2801" s="303">
        <v>0</v>
      </c>
      <c r="C2801" s="303">
        <v>0</v>
      </c>
      <c r="D2801" s="304">
        <f t="shared" si="43"/>
        <v>0</v>
      </c>
      <c r="E2801" s="305">
        <v>45992</v>
      </c>
      <c r="F2801" s="302" t="s">
        <v>69</v>
      </c>
      <c r="G2801" s="302" t="s">
        <v>70</v>
      </c>
      <c r="H2801" s="302" t="s">
        <v>476</v>
      </c>
      <c r="I2801" s="302" t="s">
        <v>476</v>
      </c>
      <c r="J2801" s="302">
        <v>135130</v>
      </c>
      <c r="K2801" s="302" t="s">
        <v>447</v>
      </c>
      <c r="L2801" s="302">
        <v>40388746</v>
      </c>
      <c r="M2801" s="302" t="s">
        <v>2099</v>
      </c>
      <c r="N2801" s="305">
        <v>43437</v>
      </c>
      <c r="O2801" s="305">
        <v>43101</v>
      </c>
      <c r="P2801" s="302" t="s">
        <v>2100</v>
      </c>
    </row>
    <row r="2802" spans="1:16">
      <c r="A2802" s="303">
        <v>1</v>
      </c>
      <c r="B2802" s="303">
        <v>128989.74</v>
      </c>
      <c r="C2802" s="303">
        <v>154.06276566119999</v>
      </c>
      <c r="D2802" s="304">
        <f t="shared" si="43"/>
        <v>128835.6772343388</v>
      </c>
      <c r="E2802" s="305">
        <v>45992</v>
      </c>
      <c r="F2802" s="302" t="s">
        <v>69</v>
      </c>
      <c r="G2802" s="302" t="s">
        <v>70</v>
      </c>
      <c r="H2802" s="302" t="s">
        <v>476</v>
      </c>
      <c r="I2802" s="302" t="s">
        <v>476</v>
      </c>
      <c r="J2802" s="302">
        <v>135130</v>
      </c>
      <c r="K2802" s="302" t="s">
        <v>454</v>
      </c>
      <c r="L2802" s="302">
        <v>41106832</v>
      </c>
      <c r="M2802" s="302" t="s">
        <v>2414</v>
      </c>
      <c r="N2802" s="305">
        <v>45596</v>
      </c>
      <c r="O2802" s="305">
        <v>45658</v>
      </c>
      <c r="P2802" s="302" t="s">
        <v>4308</v>
      </c>
    </row>
    <row r="2803" spans="1:16">
      <c r="A2803" s="303">
        <v>0</v>
      </c>
      <c r="B2803" s="303">
        <v>0</v>
      </c>
      <c r="C2803" s="303">
        <v>0</v>
      </c>
      <c r="D2803" s="304">
        <f t="shared" si="43"/>
        <v>0</v>
      </c>
      <c r="E2803" s="305">
        <v>45992</v>
      </c>
      <c r="F2803" s="302" t="s">
        <v>69</v>
      </c>
      <c r="G2803" s="302" t="s">
        <v>70</v>
      </c>
      <c r="H2803" s="302" t="s">
        <v>476</v>
      </c>
      <c r="I2803" s="302" t="s">
        <v>476</v>
      </c>
      <c r="J2803" s="302">
        <v>135130</v>
      </c>
      <c r="K2803" s="302" t="s">
        <v>161</v>
      </c>
      <c r="L2803" s="302">
        <v>40389228</v>
      </c>
      <c r="M2803" s="302" t="s">
        <v>1602</v>
      </c>
      <c r="N2803" s="305">
        <v>41456</v>
      </c>
      <c r="O2803" s="305">
        <v>41275</v>
      </c>
      <c r="P2803" s="302" t="s">
        <v>1592</v>
      </c>
    </row>
    <row r="2804" spans="1:16">
      <c r="A2804" s="303">
        <v>1</v>
      </c>
      <c r="B2804" s="303">
        <v>15005.85</v>
      </c>
      <c r="C2804" s="303">
        <v>17.922687123000003</v>
      </c>
      <c r="D2804" s="304">
        <f t="shared" si="43"/>
        <v>14987.927312877</v>
      </c>
      <c r="E2804" s="305">
        <v>45992</v>
      </c>
      <c r="F2804" s="302" t="s">
        <v>69</v>
      </c>
      <c r="G2804" s="302" t="s">
        <v>70</v>
      </c>
      <c r="H2804" s="302" t="s">
        <v>476</v>
      </c>
      <c r="I2804" s="302" t="s">
        <v>476</v>
      </c>
      <c r="J2804" s="302">
        <v>135130</v>
      </c>
      <c r="K2804" s="302" t="s">
        <v>161</v>
      </c>
      <c r="L2804" s="302">
        <v>41349075</v>
      </c>
      <c r="M2804" s="302" t="s">
        <v>1602</v>
      </c>
      <c r="N2804" s="305">
        <v>45656</v>
      </c>
      <c r="O2804" s="305">
        <v>45292</v>
      </c>
      <c r="P2804" s="302" t="s">
        <v>4298</v>
      </c>
    </row>
    <row r="2805" spans="1:16">
      <c r="A2805" s="303">
        <v>14</v>
      </c>
      <c r="B2805" s="303">
        <v>5322.42</v>
      </c>
      <c r="C2805" s="303">
        <v>65.689999554600007</v>
      </c>
      <c r="D2805" s="304">
        <f t="shared" si="43"/>
        <v>5256.7300004454</v>
      </c>
      <c r="E2805" s="305">
        <v>45992</v>
      </c>
      <c r="F2805" s="302" t="s">
        <v>69</v>
      </c>
      <c r="G2805" s="302" t="s">
        <v>70</v>
      </c>
      <c r="H2805" s="302" t="s">
        <v>476</v>
      </c>
      <c r="I2805" s="302" t="s">
        <v>476</v>
      </c>
      <c r="J2805" s="302">
        <v>135130</v>
      </c>
      <c r="K2805" s="302" t="s">
        <v>483</v>
      </c>
      <c r="L2805" s="302">
        <v>40387941</v>
      </c>
      <c r="M2805" s="302" t="s">
        <v>2032</v>
      </c>
      <c r="N2805" s="305">
        <v>40277</v>
      </c>
      <c r="O2805" s="305">
        <v>40179</v>
      </c>
      <c r="P2805" s="302" t="s">
        <v>2180</v>
      </c>
    </row>
    <row r="2806" spans="1:16">
      <c r="A2806" s="303">
        <v>9</v>
      </c>
      <c r="B2806" s="303">
        <v>11703.69</v>
      </c>
      <c r="C2806" s="303">
        <v>3490.2859014162</v>
      </c>
      <c r="D2806" s="304">
        <f t="shared" si="43"/>
        <v>8213.4040985838001</v>
      </c>
      <c r="E2806" s="305">
        <v>45992</v>
      </c>
      <c r="F2806" s="302" t="s">
        <v>69</v>
      </c>
      <c r="G2806" s="302" t="s">
        <v>70</v>
      </c>
      <c r="H2806" s="302" t="s">
        <v>476</v>
      </c>
      <c r="I2806" s="302" t="s">
        <v>476</v>
      </c>
      <c r="J2806" s="302">
        <v>135300</v>
      </c>
      <c r="K2806" s="302" t="s">
        <v>101</v>
      </c>
      <c r="L2806" s="302">
        <v>10988680</v>
      </c>
      <c r="M2806" s="302" t="s">
        <v>2179</v>
      </c>
      <c r="N2806" s="305">
        <v>40277</v>
      </c>
      <c r="O2806" s="305">
        <v>40179</v>
      </c>
      <c r="P2806" s="302" t="s">
        <v>2180</v>
      </c>
    </row>
    <row r="2807" spans="1:16">
      <c r="A2807" s="303">
        <v>1</v>
      </c>
      <c r="B2807" s="303">
        <v>38518.870000000003</v>
      </c>
      <c r="C2807" s="303">
        <v>4076.0803050045001</v>
      </c>
      <c r="D2807" s="304">
        <f t="shared" si="43"/>
        <v>34442.789694995503</v>
      </c>
      <c r="E2807" s="305">
        <v>45992</v>
      </c>
      <c r="F2807" s="302" t="s">
        <v>69</v>
      </c>
      <c r="G2807" s="302" t="s">
        <v>70</v>
      </c>
      <c r="H2807" s="302" t="s">
        <v>476</v>
      </c>
      <c r="I2807" s="302" t="s">
        <v>476</v>
      </c>
      <c r="J2807" s="302">
        <v>135300</v>
      </c>
      <c r="K2807" s="302" t="s">
        <v>143</v>
      </c>
      <c r="L2807" s="302">
        <v>31725734</v>
      </c>
      <c r="M2807" s="302" t="s">
        <v>1389</v>
      </c>
      <c r="N2807" s="305">
        <v>44007</v>
      </c>
      <c r="O2807" s="305">
        <v>43983</v>
      </c>
      <c r="P2807" s="302" t="s">
        <v>2181</v>
      </c>
    </row>
    <row r="2808" spans="1:16">
      <c r="A2808" s="303">
        <v>1</v>
      </c>
      <c r="B2808" s="303">
        <v>109645.25</v>
      </c>
      <c r="C2808" s="303">
        <v>15821.8611082675</v>
      </c>
      <c r="D2808" s="304">
        <f t="shared" si="43"/>
        <v>93823.388891732495</v>
      </c>
      <c r="E2808" s="305">
        <v>45992</v>
      </c>
      <c r="F2808" s="302" t="s">
        <v>69</v>
      </c>
      <c r="G2808" s="302" t="s">
        <v>70</v>
      </c>
      <c r="H2808" s="302" t="s">
        <v>476</v>
      </c>
      <c r="I2808" s="302" t="s">
        <v>476</v>
      </c>
      <c r="J2808" s="302">
        <v>135300</v>
      </c>
      <c r="K2808" s="302" t="s">
        <v>144</v>
      </c>
      <c r="L2808" s="302">
        <v>28939714</v>
      </c>
      <c r="M2808" s="302" t="s">
        <v>1171</v>
      </c>
      <c r="N2808" s="305">
        <v>43333</v>
      </c>
      <c r="O2808" s="305">
        <v>43101</v>
      </c>
      <c r="P2808" s="302" t="s">
        <v>2183</v>
      </c>
    </row>
    <row r="2809" spans="1:16">
      <c r="A2809" s="303">
        <v>3</v>
      </c>
      <c r="B2809" s="303">
        <v>251438.12</v>
      </c>
      <c r="C2809" s="303">
        <v>74984.122555757596</v>
      </c>
      <c r="D2809" s="304">
        <f t="shared" si="43"/>
        <v>176453.99744424241</v>
      </c>
      <c r="E2809" s="305">
        <v>45992</v>
      </c>
      <c r="F2809" s="302" t="s">
        <v>69</v>
      </c>
      <c r="G2809" s="302" t="s">
        <v>70</v>
      </c>
      <c r="H2809" s="302" t="s">
        <v>476</v>
      </c>
      <c r="I2809" s="302" t="s">
        <v>476</v>
      </c>
      <c r="J2809" s="302">
        <v>135300</v>
      </c>
      <c r="K2809" s="302" t="s">
        <v>144</v>
      </c>
      <c r="L2809" s="302">
        <v>10988732</v>
      </c>
      <c r="M2809" s="302" t="s">
        <v>2182</v>
      </c>
      <c r="N2809" s="305">
        <v>40277</v>
      </c>
      <c r="O2809" s="305">
        <v>40179</v>
      </c>
      <c r="P2809" s="302" t="s">
        <v>2180</v>
      </c>
    </row>
    <row r="2810" spans="1:16">
      <c r="A2810" s="303">
        <v>4</v>
      </c>
      <c r="B2810" s="303">
        <v>249562.44</v>
      </c>
      <c r="C2810" s="303">
        <v>74424.7554279912</v>
      </c>
      <c r="D2810" s="304">
        <f t="shared" si="43"/>
        <v>175137.68457200879</v>
      </c>
      <c r="E2810" s="305">
        <v>45992</v>
      </c>
      <c r="F2810" s="302" t="s">
        <v>69</v>
      </c>
      <c r="G2810" s="302" t="s">
        <v>70</v>
      </c>
      <c r="H2810" s="302" t="s">
        <v>476</v>
      </c>
      <c r="I2810" s="302" t="s">
        <v>476</v>
      </c>
      <c r="J2810" s="302">
        <v>135300</v>
      </c>
      <c r="K2810" s="302" t="s">
        <v>477</v>
      </c>
      <c r="L2810" s="302">
        <v>10988737</v>
      </c>
      <c r="M2810" s="302" t="s">
        <v>2184</v>
      </c>
      <c r="N2810" s="305">
        <v>40277</v>
      </c>
      <c r="O2810" s="305">
        <v>40179</v>
      </c>
      <c r="P2810" s="302" t="s">
        <v>2180</v>
      </c>
    </row>
    <row r="2811" spans="1:16">
      <c r="A2811" s="303">
        <v>0</v>
      </c>
      <c r="B2811" s="303">
        <v>115734.65000000001</v>
      </c>
      <c r="C2811" s="303">
        <v>16700.564390285501</v>
      </c>
      <c r="D2811" s="304">
        <f t="shared" si="43"/>
        <v>99034.085609714501</v>
      </c>
      <c r="E2811" s="305">
        <v>45992</v>
      </c>
      <c r="F2811" s="302" t="s">
        <v>69</v>
      </c>
      <c r="G2811" s="302" t="s">
        <v>70</v>
      </c>
      <c r="H2811" s="302" t="s">
        <v>476</v>
      </c>
      <c r="I2811" s="302" t="s">
        <v>476</v>
      </c>
      <c r="J2811" s="302">
        <v>135300</v>
      </c>
      <c r="K2811" s="302" t="s">
        <v>145</v>
      </c>
      <c r="L2811" s="302">
        <v>28939685</v>
      </c>
      <c r="M2811" s="302" t="s">
        <v>1391</v>
      </c>
      <c r="N2811" s="305">
        <v>43333</v>
      </c>
      <c r="O2811" s="305">
        <v>43101</v>
      </c>
      <c r="P2811" s="302" t="s">
        <v>2183</v>
      </c>
    </row>
    <row r="2812" spans="1:16">
      <c r="A2812" s="303">
        <v>1</v>
      </c>
      <c r="B2812" s="303">
        <v>9433.36</v>
      </c>
      <c r="C2812" s="303">
        <v>2813.2258638928001</v>
      </c>
      <c r="D2812" s="304">
        <f t="shared" si="43"/>
        <v>6620.1341361072009</v>
      </c>
      <c r="E2812" s="305">
        <v>45992</v>
      </c>
      <c r="F2812" s="302" t="s">
        <v>69</v>
      </c>
      <c r="G2812" s="302" t="s">
        <v>70</v>
      </c>
      <c r="H2812" s="302" t="s">
        <v>476</v>
      </c>
      <c r="I2812" s="302" t="s">
        <v>476</v>
      </c>
      <c r="J2812" s="302">
        <v>135300</v>
      </c>
      <c r="K2812" s="302" t="s">
        <v>420</v>
      </c>
      <c r="L2812" s="302">
        <v>10988714</v>
      </c>
      <c r="M2812" s="302" t="s">
        <v>1995</v>
      </c>
      <c r="N2812" s="305">
        <v>40277</v>
      </c>
      <c r="O2812" s="305">
        <v>40179</v>
      </c>
      <c r="P2812" s="302" t="s">
        <v>2180</v>
      </c>
    </row>
    <row r="2813" spans="1:16">
      <c r="A2813" s="303">
        <v>373</v>
      </c>
      <c r="B2813" s="303">
        <v>1095.44</v>
      </c>
      <c r="C2813" s="303">
        <v>326.68319033120002</v>
      </c>
      <c r="D2813" s="304">
        <f t="shared" si="43"/>
        <v>768.75680966880009</v>
      </c>
      <c r="E2813" s="305">
        <v>45992</v>
      </c>
      <c r="F2813" s="302" t="s">
        <v>69</v>
      </c>
      <c r="G2813" s="302" t="s">
        <v>70</v>
      </c>
      <c r="H2813" s="302" t="s">
        <v>476</v>
      </c>
      <c r="I2813" s="302" t="s">
        <v>476</v>
      </c>
      <c r="J2813" s="302">
        <v>135300</v>
      </c>
      <c r="K2813" s="302" t="s">
        <v>478</v>
      </c>
      <c r="L2813" s="302">
        <v>11637547</v>
      </c>
      <c r="M2813" s="302" t="s">
        <v>2185</v>
      </c>
      <c r="N2813" s="305">
        <v>40277</v>
      </c>
      <c r="O2813" s="305">
        <v>40179</v>
      </c>
      <c r="P2813" s="302" t="s">
        <v>2180</v>
      </c>
    </row>
    <row r="2814" spans="1:16">
      <c r="A2814" s="303">
        <v>30</v>
      </c>
      <c r="B2814" s="303">
        <v>997.5</v>
      </c>
      <c r="C2814" s="303">
        <v>297.47542755000001</v>
      </c>
      <c r="D2814" s="304">
        <f t="shared" si="43"/>
        <v>700.02457245000005</v>
      </c>
      <c r="E2814" s="305">
        <v>45992</v>
      </c>
      <c r="F2814" s="302" t="s">
        <v>69</v>
      </c>
      <c r="G2814" s="302" t="s">
        <v>70</v>
      </c>
      <c r="H2814" s="302" t="s">
        <v>476</v>
      </c>
      <c r="I2814" s="302" t="s">
        <v>476</v>
      </c>
      <c r="J2814" s="302">
        <v>135300</v>
      </c>
      <c r="K2814" s="302" t="s">
        <v>479</v>
      </c>
      <c r="L2814" s="302">
        <v>11637552</v>
      </c>
      <c r="M2814" s="302" t="s">
        <v>2186</v>
      </c>
      <c r="N2814" s="305">
        <v>40277</v>
      </c>
      <c r="O2814" s="305">
        <v>40179</v>
      </c>
      <c r="P2814" s="302" t="s">
        <v>2180</v>
      </c>
    </row>
    <row r="2815" spans="1:16">
      <c r="A2815" s="303">
        <v>270</v>
      </c>
      <c r="B2815" s="303">
        <v>1101.43</v>
      </c>
      <c r="C2815" s="303">
        <v>328.46953400140001</v>
      </c>
      <c r="D2815" s="304">
        <f t="shared" si="43"/>
        <v>772.96046599860006</v>
      </c>
      <c r="E2815" s="305">
        <v>45992</v>
      </c>
      <c r="F2815" s="302" t="s">
        <v>69</v>
      </c>
      <c r="G2815" s="302" t="s">
        <v>70</v>
      </c>
      <c r="H2815" s="302" t="s">
        <v>476</v>
      </c>
      <c r="I2815" s="302" t="s">
        <v>476</v>
      </c>
      <c r="J2815" s="302">
        <v>135300</v>
      </c>
      <c r="K2815" s="302" t="s">
        <v>297</v>
      </c>
      <c r="L2815" s="302">
        <v>11637557</v>
      </c>
      <c r="M2815" s="302" t="s">
        <v>1706</v>
      </c>
      <c r="N2815" s="305">
        <v>40277</v>
      </c>
      <c r="O2815" s="305">
        <v>40179</v>
      </c>
      <c r="P2815" s="302" t="s">
        <v>2180</v>
      </c>
    </row>
    <row r="2816" spans="1:16">
      <c r="A2816" s="303">
        <v>1</v>
      </c>
      <c r="B2816" s="303">
        <v>191269.38</v>
      </c>
      <c r="C2816" s="303">
        <v>27600.261430608603</v>
      </c>
      <c r="D2816" s="304">
        <f t="shared" si="43"/>
        <v>163669.1185693914</v>
      </c>
      <c r="E2816" s="305">
        <v>45992</v>
      </c>
      <c r="F2816" s="302" t="s">
        <v>69</v>
      </c>
      <c r="G2816" s="302" t="s">
        <v>70</v>
      </c>
      <c r="H2816" s="302" t="s">
        <v>476</v>
      </c>
      <c r="I2816" s="302" t="s">
        <v>476</v>
      </c>
      <c r="J2816" s="302">
        <v>135300</v>
      </c>
      <c r="K2816" s="302" t="s">
        <v>355</v>
      </c>
      <c r="L2816" s="302">
        <v>28939699</v>
      </c>
      <c r="M2816" s="302" t="s">
        <v>2187</v>
      </c>
      <c r="N2816" s="305">
        <v>43333</v>
      </c>
      <c r="O2816" s="305">
        <v>43101</v>
      </c>
      <c r="P2816" s="302" t="s">
        <v>2183</v>
      </c>
    </row>
    <row r="2817" spans="1:16">
      <c r="A2817" s="303">
        <v>0</v>
      </c>
      <c r="B2817" s="303">
        <v>12186.32</v>
      </c>
      <c r="C2817" s="303">
        <v>1758.4917035704</v>
      </c>
      <c r="D2817" s="304">
        <f t="shared" si="43"/>
        <v>10427.8282964296</v>
      </c>
      <c r="E2817" s="305">
        <v>45992</v>
      </c>
      <c r="F2817" s="302" t="s">
        <v>69</v>
      </c>
      <c r="G2817" s="302" t="s">
        <v>70</v>
      </c>
      <c r="H2817" s="302" t="s">
        <v>476</v>
      </c>
      <c r="I2817" s="302" t="s">
        <v>476</v>
      </c>
      <c r="J2817" s="302">
        <v>135300</v>
      </c>
      <c r="K2817" s="302" t="s">
        <v>147</v>
      </c>
      <c r="L2817" s="302">
        <v>28939723</v>
      </c>
      <c r="M2817" s="302" t="s">
        <v>1393</v>
      </c>
      <c r="N2817" s="305">
        <v>43333</v>
      </c>
      <c r="O2817" s="305">
        <v>43313</v>
      </c>
      <c r="P2817" s="302" t="s">
        <v>2183</v>
      </c>
    </row>
    <row r="2818" spans="1:16">
      <c r="A2818" s="303">
        <v>0</v>
      </c>
      <c r="B2818" s="303">
        <v>0</v>
      </c>
      <c r="C2818" s="303">
        <v>0</v>
      </c>
      <c r="D2818" s="304">
        <f t="shared" si="43"/>
        <v>0</v>
      </c>
      <c r="E2818" s="305">
        <v>45992</v>
      </c>
      <c r="F2818" s="302" t="s">
        <v>69</v>
      </c>
      <c r="G2818" s="302" t="s">
        <v>70</v>
      </c>
      <c r="H2818" s="302" t="s">
        <v>476</v>
      </c>
      <c r="I2818" s="302" t="s">
        <v>476</v>
      </c>
      <c r="J2818" s="302">
        <v>135300</v>
      </c>
      <c r="K2818" s="302" t="s">
        <v>150</v>
      </c>
      <c r="L2818" s="302">
        <v>10930709</v>
      </c>
      <c r="M2818" s="302" t="s">
        <v>2188</v>
      </c>
      <c r="N2818" s="305">
        <v>40532</v>
      </c>
      <c r="O2818" s="305">
        <v>40179</v>
      </c>
      <c r="P2818" s="302" t="s">
        <v>2189</v>
      </c>
    </row>
    <row r="2819" spans="1:16">
      <c r="A2819" s="303">
        <v>0</v>
      </c>
      <c r="B2819" s="303">
        <v>0</v>
      </c>
      <c r="C2819" s="303">
        <v>0</v>
      </c>
      <c r="D2819" s="304">
        <f t="shared" ref="D2819:D2882" si="44">+B2819-C2819</f>
        <v>0</v>
      </c>
      <c r="E2819" s="305">
        <v>45992</v>
      </c>
      <c r="F2819" s="302" t="s">
        <v>69</v>
      </c>
      <c r="G2819" s="302" t="s">
        <v>70</v>
      </c>
      <c r="H2819" s="302" t="s">
        <v>476</v>
      </c>
      <c r="I2819" s="302" t="s">
        <v>476</v>
      </c>
      <c r="J2819" s="302">
        <v>135300</v>
      </c>
      <c r="K2819" s="302" t="s">
        <v>447</v>
      </c>
      <c r="L2819" s="302">
        <v>29636559</v>
      </c>
      <c r="M2819" s="302" t="s">
        <v>2099</v>
      </c>
      <c r="N2819" s="305">
        <v>43437</v>
      </c>
      <c r="O2819" s="305">
        <v>43101</v>
      </c>
      <c r="P2819" s="302" t="s">
        <v>2100</v>
      </c>
    </row>
    <row r="2820" spans="1:16">
      <c r="A2820" s="303">
        <v>1870</v>
      </c>
      <c r="B2820" s="303">
        <v>52092.49</v>
      </c>
      <c r="C2820" s="303">
        <v>15535.073418440199</v>
      </c>
      <c r="D2820" s="304">
        <f t="shared" si="44"/>
        <v>36557.416581559795</v>
      </c>
      <c r="E2820" s="305">
        <v>45992</v>
      </c>
      <c r="F2820" s="302" t="s">
        <v>69</v>
      </c>
      <c r="G2820" s="302" t="s">
        <v>70</v>
      </c>
      <c r="H2820" s="302" t="s">
        <v>476</v>
      </c>
      <c r="I2820" s="302" t="s">
        <v>476</v>
      </c>
      <c r="J2820" s="302">
        <v>135300</v>
      </c>
      <c r="K2820" s="302" t="s">
        <v>151</v>
      </c>
      <c r="L2820" s="302">
        <v>10988687</v>
      </c>
      <c r="M2820" s="302" t="s">
        <v>2190</v>
      </c>
      <c r="N2820" s="305">
        <v>40277</v>
      </c>
      <c r="O2820" s="305">
        <v>40179</v>
      </c>
      <c r="P2820" s="302" t="s">
        <v>2180</v>
      </c>
    </row>
    <row r="2821" spans="1:16">
      <c r="A2821" s="303">
        <v>1</v>
      </c>
      <c r="B2821" s="303">
        <v>17415.37</v>
      </c>
      <c r="C2821" s="303">
        <v>5193.6287084626001</v>
      </c>
      <c r="D2821" s="304">
        <f t="shared" si="44"/>
        <v>12221.741291537399</v>
      </c>
      <c r="E2821" s="305">
        <v>45992</v>
      </c>
      <c r="F2821" s="302" t="s">
        <v>69</v>
      </c>
      <c r="G2821" s="302" t="s">
        <v>70</v>
      </c>
      <c r="H2821" s="302" t="s">
        <v>476</v>
      </c>
      <c r="I2821" s="302" t="s">
        <v>476</v>
      </c>
      <c r="J2821" s="302">
        <v>135300</v>
      </c>
      <c r="K2821" s="302" t="s">
        <v>423</v>
      </c>
      <c r="L2821" s="302">
        <v>10988711</v>
      </c>
      <c r="M2821" s="302" t="s">
        <v>2191</v>
      </c>
      <c r="N2821" s="305">
        <v>40277</v>
      </c>
      <c r="O2821" s="305">
        <v>40179</v>
      </c>
      <c r="P2821" s="302" t="s">
        <v>2180</v>
      </c>
    </row>
    <row r="2822" spans="1:16">
      <c r="A2822" s="303">
        <v>0</v>
      </c>
      <c r="B2822" s="303">
        <v>34527.910000000003</v>
      </c>
      <c r="C2822" s="303">
        <v>4982.3936411177001</v>
      </c>
      <c r="D2822" s="304">
        <f t="shared" si="44"/>
        <v>29545.516358882305</v>
      </c>
      <c r="E2822" s="305">
        <v>45992</v>
      </c>
      <c r="F2822" s="302" t="s">
        <v>69</v>
      </c>
      <c r="G2822" s="302" t="s">
        <v>70</v>
      </c>
      <c r="H2822" s="302" t="s">
        <v>476</v>
      </c>
      <c r="I2822" s="302" t="s">
        <v>476</v>
      </c>
      <c r="J2822" s="302">
        <v>135300</v>
      </c>
      <c r="K2822" s="302" t="s">
        <v>152</v>
      </c>
      <c r="L2822" s="302">
        <v>28939717</v>
      </c>
      <c r="M2822" s="302" t="s">
        <v>1397</v>
      </c>
      <c r="N2822" s="305">
        <v>43333</v>
      </c>
      <c r="O2822" s="305">
        <v>43101</v>
      </c>
      <c r="P2822" s="302" t="s">
        <v>2183</v>
      </c>
    </row>
    <row r="2823" spans="1:16">
      <c r="A2823" s="303">
        <v>1</v>
      </c>
      <c r="B2823" s="303">
        <v>681789.04</v>
      </c>
      <c r="C2823" s="303">
        <v>203323.79566205922</v>
      </c>
      <c r="D2823" s="304">
        <f t="shared" si="44"/>
        <v>478465.24433794082</v>
      </c>
      <c r="E2823" s="305">
        <v>45992</v>
      </c>
      <c r="F2823" s="302" t="s">
        <v>69</v>
      </c>
      <c r="G2823" s="302" t="s">
        <v>70</v>
      </c>
      <c r="H2823" s="302" t="s">
        <v>476</v>
      </c>
      <c r="I2823" s="302" t="s">
        <v>476</v>
      </c>
      <c r="J2823" s="302">
        <v>135300</v>
      </c>
      <c r="K2823" s="302" t="s">
        <v>325</v>
      </c>
      <c r="L2823" s="302">
        <v>10988764</v>
      </c>
      <c r="M2823" s="302" t="s">
        <v>2192</v>
      </c>
      <c r="N2823" s="305">
        <v>40277</v>
      </c>
      <c r="O2823" s="305">
        <v>40299</v>
      </c>
      <c r="P2823" s="302" t="s">
        <v>2180</v>
      </c>
    </row>
    <row r="2824" spans="1:16">
      <c r="A2824" s="303">
        <v>0</v>
      </c>
      <c r="B2824" s="303">
        <v>0</v>
      </c>
      <c r="C2824" s="303">
        <v>0</v>
      </c>
      <c r="D2824" s="304">
        <f t="shared" si="44"/>
        <v>0</v>
      </c>
      <c r="E2824" s="305">
        <v>45992</v>
      </c>
      <c r="F2824" s="302" t="s">
        <v>69</v>
      </c>
      <c r="G2824" s="302" t="s">
        <v>70</v>
      </c>
      <c r="H2824" s="302" t="s">
        <v>476</v>
      </c>
      <c r="I2824" s="302" t="s">
        <v>476</v>
      </c>
      <c r="J2824" s="302">
        <v>135300</v>
      </c>
      <c r="K2824" s="302" t="s">
        <v>84</v>
      </c>
      <c r="L2824" s="302">
        <v>10338057</v>
      </c>
      <c r="M2824" s="302" t="s">
        <v>2196</v>
      </c>
      <c r="N2824" s="305">
        <v>40277</v>
      </c>
      <c r="O2824" s="305">
        <v>40299</v>
      </c>
      <c r="P2824" s="302" t="s">
        <v>2197</v>
      </c>
    </row>
    <row r="2825" spans="1:16">
      <c r="A2825" s="303">
        <v>0</v>
      </c>
      <c r="B2825" s="303">
        <v>0</v>
      </c>
      <c r="C2825" s="303">
        <v>0</v>
      </c>
      <c r="D2825" s="304">
        <f t="shared" si="44"/>
        <v>0</v>
      </c>
      <c r="E2825" s="305">
        <v>45992</v>
      </c>
      <c r="F2825" s="302" t="s">
        <v>69</v>
      </c>
      <c r="G2825" s="302" t="s">
        <v>70</v>
      </c>
      <c r="H2825" s="302" t="s">
        <v>476</v>
      </c>
      <c r="I2825" s="302" t="s">
        <v>476</v>
      </c>
      <c r="J2825" s="302">
        <v>135300</v>
      </c>
      <c r="K2825" s="302" t="s">
        <v>84</v>
      </c>
      <c r="L2825" s="302">
        <v>21823004</v>
      </c>
      <c r="M2825" s="302" t="s">
        <v>2198</v>
      </c>
      <c r="N2825" s="305">
        <v>43333</v>
      </c>
      <c r="O2825" s="305">
        <v>43313</v>
      </c>
      <c r="P2825" s="302" t="s">
        <v>2183</v>
      </c>
    </row>
    <row r="2826" spans="1:16">
      <c r="A2826" s="303">
        <v>0</v>
      </c>
      <c r="B2826" s="303">
        <v>0</v>
      </c>
      <c r="C2826" s="303">
        <v>0</v>
      </c>
      <c r="D2826" s="304">
        <f t="shared" si="44"/>
        <v>0</v>
      </c>
      <c r="E2826" s="305">
        <v>45992</v>
      </c>
      <c r="F2826" s="302" t="s">
        <v>69</v>
      </c>
      <c r="G2826" s="302" t="s">
        <v>70</v>
      </c>
      <c r="H2826" s="302" t="s">
        <v>476</v>
      </c>
      <c r="I2826" s="302" t="s">
        <v>476</v>
      </c>
      <c r="J2826" s="302">
        <v>135300</v>
      </c>
      <c r="K2826" s="302" t="s">
        <v>84</v>
      </c>
      <c r="L2826" s="302">
        <v>26324169</v>
      </c>
      <c r="M2826" s="302" t="s">
        <v>2198</v>
      </c>
      <c r="N2826" s="305">
        <v>43333</v>
      </c>
      <c r="O2826" s="305">
        <v>43466</v>
      </c>
      <c r="P2826" s="302" t="s">
        <v>2183</v>
      </c>
    </row>
    <row r="2827" spans="1:16">
      <c r="A2827" s="303">
        <v>0</v>
      </c>
      <c r="B2827" s="303">
        <v>0</v>
      </c>
      <c r="C2827" s="303">
        <v>0</v>
      </c>
      <c r="D2827" s="304">
        <f t="shared" si="44"/>
        <v>0</v>
      </c>
      <c r="E2827" s="305">
        <v>45992</v>
      </c>
      <c r="F2827" s="302" t="s">
        <v>69</v>
      </c>
      <c r="G2827" s="302" t="s">
        <v>70</v>
      </c>
      <c r="H2827" s="302" t="s">
        <v>476</v>
      </c>
      <c r="I2827" s="302" t="s">
        <v>476</v>
      </c>
      <c r="J2827" s="302">
        <v>135300</v>
      </c>
      <c r="K2827" s="302" t="s">
        <v>84</v>
      </c>
      <c r="L2827" s="302">
        <v>11213297</v>
      </c>
      <c r="M2827" s="302" t="s">
        <v>2199</v>
      </c>
      <c r="N2827" s="305">
        <v>40277</v>
      </c>
      <c r="O2827" s="305">
        <v>40878</v>
      </c>
      <c r="P2827" s="302" t="s">
        <v>2180</v>
      </c>
    </row>
    <row r="2828" spans="1:16">
      <c r="A2828" s="303">
        <v>0</v>
      </c>
      <c r="B2828" s="303">
        <v>0</v>
      </c>
      <c r="C2828" s="303">
        <v>0</v>
      </c>
      <c r="D2828" s="304">
        <f t="shared" si="44"/>
        <v>0</v>
      </c>
      <c r="E2828" s="305">
        <v>45992</v>
      </c>
      <c r="F2828" s="302" t="s">
        <v>69</v>
      </c>
      <c r="G2828" s="302" t="s">
        <v>70</v>
      </c>
      <c r="H2828" s="302" t="s">
        <v>476</v>
      </c>
      <c r="I2828" s="302" t="s">
        <v>476</v>
      </c>
      <c r="J2828" s="302">
        <v>135300</v>
      </c>
      <c r="K2828" s="302" t="s">
        <v>84</v>
      </c>
      <c r="L2828" s="302">
        <v>29646500</v>
      </c>
      <c r="M2828" s="302" t="s">
        <v>2194</v>
      </c>
      <c r="N2828" s="305">
        <v>43815</v>
      </c>
      <c r="O2828" s="305">
        <v>44013</v>
      </c>
      <c r="P2828" s="302" t="s">
        <v>2195</v>
      </c>
    </row>
    <row r="2829" spans="1:16">
      <c r="A2829" s="303">
        <v>0</v>
      </c>
      <c r="B2829" s="303">
        <v>0</v>
      </c>
      <c r="C2829" s="303">
        <v>0</v>
      </c>
      <c r="D2829" s="304">
        <f t="shared" si="44"/>
        <v>0</v>
      </c>
      <c r="E2829" s="305">
        <v>45992</v>
      </c>
      <c r="F2829" s="302" t="s">
        <v>69</v>
      </c>
      <c r="G2829" s="302" t="s">
        <v>70</v>
      </c>
      <c r="H2829" s="302" t="s">
        <v>476</v>
      </c>
      <c r="I2829" s="302" t="s">
        <v>476</v>
      </c>
      <c r="J2829" s="302">
        <v>135300</v>
      </c>
      <c r="K2829" s="302" t="s">
        <v>84</v>
      </c>
      <c r="L2829" s="302">
        <v>10664193</v>
      </c>
      <c r="M2829" s="302" t="s">
        <v>2201</v>
      </c>
      <c r="N2829" s="305">
        <v>40267</v>
      </c>
      <c r="O2829" s="305">
        <v>40299</v>
      </c>
      <c r="P2829" s="302" t="s">
        <v>2202</v>
      </c>
    </row>
    <row r="2830" spans="1:16">
      <c r="A2830" s="303">
        <v>0</v>
      </c>
      <c r="B2830" s="303">
        <v>0</v>
      </c>
      <c r="C2830" s="303">
        <v>0</v>
      </c>
      <c r="D2830" s="304">
        <f t="shared" si="44"/>
        <v>0</v>
      </c>
      <c r="E2830" s="305">
        <v>45992</v>
      </c>
      <c r="F2830" s="302" t="s">
        <v>69</v>
      </c>
      <c r="G2830" s="302" t="s">
        <v>70</v>
      </c>
      <c r="H2830" s="302" t="s">
        <v>476</v>
      </c>
      <c r="I2830" s="302" t="s">
        <v>476</v>
      </c>
      <c r="J2830" s="302">
        <v>135300</v>
      </c>
      <c r="K2830" s="302" t="s">
        <v>84</v>
      </c>
      <c r="L2830" s="302">
        <v>28413174</v>
      </c>
      <c r="M2830" s="302" t="s">
        <v>2194</v>
      </c>
      <c r="N2830" s="305">
        <v>43815</v>
      </c>
      <c r="O2830" s="305">
        <v>43800</v>
      </c>
      <c r="P2830" s="302" t="s">
        <v>2195</v>
      </c>
    </row>
    <row r="2831" spans="1:16">
      <c r="A2831" s="303">
        <v>0</v>
      </c>
      <c r="B2831" s="303">
        <v>0</v>
      </c>
      <c r="C2831" s="303">
        <v>0</v>
      </c>
      <c r="D2831" s="304">
        <f t="shared" si="44"/>
        <v>0</v>
      </c>
      <c r="E2831" s="305">
        <v>45992</v>
      </c>
      <c r="F2831" s="302" t="s">
        <v>69</v>
      </c>
      <c r="G2831" s="302" t="s">
        <v>70</v>
      </c>
      <c r="H2831" s="302" t="s">
        <v>476</v>
      </c>
      <c r="I2831" s="302" t="s">
        <v>476</v>
      </c>
      <c r="J2831" s="302">
        <v>135300</v>
      </c>
      <c r="K2831" s="302" t="s">
        <v>84</v>
      </c>
      <c r="L2831" s="302">
        <v>9735148</v>
      </c>
      <c r="M2831" s="302" t="s">
        <v>2200</v>
      </c>
      <c r="N2831" s="305">
        <v>39761</v>
      </c>
      <c r="O2831" s="305">
        <v>39753</v>
      </c>
      <c r="P2831" s="302" t="s">
        <v>2178</v>
      </c>
    </row>
    <row r="2832" spans="1:16">
      <c r="A2832" s="303">
        <v>0</v>
      </c>
      <c r="B2832" s="303">
        <v>0</v>
      </c>
      <c r="C2832" s="303">
        <v>0</v>
      </c>
      <c r="D2832" s="304">
        <f t="shared" si="44"/>
        <v>0</v>
      </c>
      <c r="E2832" s="305">
        <v>45992</v>
      </c>
      <c r="F2832" s="302" t="s">
        <v>69</v>
      </c>
      <c r="G2832" s="302" t="s">
        <v>70</v>
      </c>
      <c r="H2832" s="302" t="s">
        <v>476</v>
      </c>
      <c r="I2832" s="302" t="s">
        <v>476</v>
      </c>
      <c r="J2832" s="302">
        <v>135300</v>
      </c>
      <c r="K2832" s="302" t="s">
        <v>84</v>
      </c>
      <c r="L2832" s="302">
        <v>10338051</v>
      </c>
      <c r="M2832" s="302" t="s">
        <v>2199</v>
      </c>
      <c r="N2832" s="305">
        <v>40277</v>
      </c>
      <c r="O2832" s="305">
        <v>40299</v>
      </c>
      <c r="P2832" s="302" t="s">
        <v>2180</v>
      </c>
    </row>
    <row r="2833" spans="1:16">
      <c r="A2833" s="303">
        <v>0</v>
      </c>
      <c r="B2833" s="303">
        <v>0</v>
      </c>
      <c r="C2833" s="303">
        <v>0</v>
      </c>
      <c r="D2833" s="304">
        <f t="shared" si="44"/>
        <v>0</v>
      </c>
      <c r="E2833" s="305">
        <v>45992</v>
      </c>
      <c r="F2833" s="302" t="s">
        <v>69</v>
      </c>
      <c r="G2833" s="302" t="s">
        <v>70</v>
      </c>
      <c r="H2833" s="302" t="s">
        <v>476</v>
      </c>
      <c r="I2833" s="302" t="s">
        <v>476</v>
      </c>
      <c r="J2833" s="302">
        <v>135300</v>
      </c>
      <c r="K2833" s="302" t="s">
        <v>84</v>
      </c>
      <c r="L2833" s="302">
        <v>26641257</v>
      </c>
      <c r="M2833" s="302" t="s">
        <v>2198</v>
      </c>
      <c r="N2833" s="305">
        <v>43333</v>
      </c>
      <c r="O2833" s="305">
        <v>43525</v>
      </c>
      <c r="P2833" s="302" t="s">
        <v>2183</v>
      </c>
    </row>
    <row r="2834" spans="1:16">
      <c r="A2834" s="303">
        <v>0</v>
      </c>
      <c r="B2834" s="303">
        <v>0</v>
      </c>
      <c r="C2834" s="303">
        <v>0</v>
      </c>
      <c r="D2834" s="304">
        <f t="shared" si="44"/>
        <v>0</v>
      </c>
      <c r="E2834" s="305">
        <v>45992</v>
      </c>
      <c r="F2834" s="302" t="s">
        <v>69</v>
      </c>
      <c r="G2834" s="302" t="s">
        <v>70</v>
      </c>
      <c r="H2834" s="302" t="s">
        <v>476</v>
      </c>
      <c r="I2834" s="302" t="s">
        <v>476</v>
      </c>
      <c r="J2834" s="302">
        <v>135300</v>
      </c>
      <c r="K2834" s="302" t="s">
        <v>84</v>
      </c>
      <c r="L2834" s="302">
        <v>30544581</v>
      </c>
      <c r="M2834" s="302" t="s">
        <v>2193</v>
      </c>
      <c r="N2834" s="305">
        <v>44007</v>
      </c>
      <c r="O2834" s="305">
        <v>44166</v>
      </c>
      <c r="P2834" s="302" t="s">
        <v>2181</v>
      </c>
    </row>
    <row r="2835" spans="1:16">
      <c r="A2835" s="303">
        <v>0</v>
      </c>
      <c r="B2835" s="303">
        <v>0</v>
      </c>
      <c r="C2835" s="303">
        <v>0</v>
      </c>
      <c r="D2835" s="304">
        <f t="shared" si="44"/>
        <v>0</v>
      </c>
      <c r="E2835" s="305">
        <v>45992</v>
      </c>
      <c r="F2835" s="302" t="s">
        <v>69</v>
      </c>
      <c r="G2835" s="302" t="s">
        <v>70</v>
      </c>
      <c r="H2835" s="302" t="s">
        <v>476</v>
      </c>
      <c r="I2835" s="302" t="s">
        <v>476</v>
      </c>
      <c r="J2835" s="302">
        <v>135300</v>
      </c>
      <c r="K2835" s="302" t="s">
        <v>84</v>
      </c>
      <c r="L2835" s="302">
        <v>29512879</v>
      </c>
      <c r="M2835" s="302" t="s">
        <v>2193</v>
      </c>
      <c r="N2835" s="305">
        <v>44007</v>
      </c>
      <c r="O2835" s="305">
        <v>43983</v>
      </c>
      <c r="P2835" s="302" t="s">
        <v>2181</v>
      </c>
    </row>
    <row r="2836" spans="1:16">
      <c r="A2836" s="303">
        <v>0</v>
      </c>
      <c r="B2836" s="303">
        <v>0</v>
      </c>
      <c r="C2836" s="303">
        <v>0</v>
      </c>
      <c r="D2836" s="304">
        <f t="shared" si="44"/>
        <v>0</v>
      </c>
      <c r="E2836" s="305">
        <v>45992</v>
      </c>
      <c r="F2836" s="302" t="s">
        <v>69</v>
      </c>
      <c r="G2836" s="302" t="s">
        <v>70</v>
      </c>
      <c r="H2836" s="302" t="s">
        <v>476</v>
      </c>
      <c r="I2836" s="302" t="s">
        <v>476</v>
      </c>
      <c r="J2836" s="302">
        <v>135300</v>
      </c>
      <c r="K2836" s="302" t="s">
        <v>84</v>
      </c>
      <c r="L2836" s="302">
        <v>28830334</v>
      </c>
      <c r="M2836" s="302" t="s">
        <v>2194</v>
      </c>
      <c r="N2836" s="305">
        <v>43815</v>
      </c>
      <c r="O2836" s="305">
        <v>43831</v>
      </c>
      <c r="P2836" s="302" t="s">
        <v>2195</v>
      </c>
    </row>
    <row r="2837" spans="1:16">
      <c r="A2837" s="303">
        <v>1</v>
      </c>
      <c r="B2837" s="303">
        <v>30476.9</v>
      </c>
      <c r="C2837" s="303">
        <v>9088.8509853619998</v>
      </c>
      <c r="D2837" s="304">
        <f t="shared" si="44"/>
        <v>21388.049014638003</v>
      </c>
      <c r="E2837" s="305">
        <v>45992</v>
      </c>
      <c r="F2837" s="302" t="s">
        <v>69</v>
      </c>
      <c r="G2837" s="302" t="s">
        <v>70</v>
      </c>
      <c r="H2837" s="302" t="s">
        <v>476</v>
      </c>
      <c r="I2837" s="302" t="s">
        <v>476</v>
      </c>
      <c r="J2837" s="302">
        <v>135300</v>
      </c>
      <c r="K2837" s="302" t="s">
        <v>154</v>
      </c>
      <c r="L2837" s="302">
        <v>10988740</v>
      </c>
      <c r="M2837" s="302" t="s">
        <v>2203</v>
      </c>
      <c r="N2837" s="305">
        <v>40277</v>
      </c>
      <c r="O2837" s="305">
        <v>40299</v>
      </c>
      <c r="P2837" s="302" t="s">
        <v>2180</v>
      </c>
    </row>
    <row r="2838" spans="1:16">
      <c r="A2838" s="303">
        <v>1</v>
      </c>
      <c r="B2838" s="303">
        <v>13446.01</v>
      </c>
      <c r="C2838" s="303">
        <v>1940.2655626246999</v>
      </c>
      <c r="D2838" s="304">
        <f t="shared" si="44"/>
        <v>11505.744437375301</v>
      </c>
      <c r="E2838" s="305">
        <v>45992</v>
      </c>
      <c r="F2838" s="302" t="s">
        <v>69</v>
      </c>
      <c r="G2838" s="302" t="s">
        <v>70</v>
      </c>
      <c r="H2838" s="302" t="s">
        <v>476</v>
      </c>
      <c r="I2838" s="302" t="s">
        <v>476</v>
      </c>
      <c r="J2838" s="302">
        <v>135300</v>
      </c>
      <c r="K2838" s="302" t="s">
        <v>155</v>
      </c>
      <c r="L2838" s="302">
        <v>28939732</v>
      </c>
      <c r="M2838" s="302" t="s">
        <v>2204</v>
      </c>
      <c r="N2838" s="305">
        <v>43333</v>
      </c>
      <c r="O2838" s="305">
        <v>43313</v>
      </c>
      <c r="P2838" s="302" t="s">
        <v>2183</v>
      </c>
    </row>
    <row r="2839" spans="1:16">
      <c r="A2839" s="303">
        <v>1</v>
      </c>
      <c r="B2839" s="303">
        <v>275183.47000000003</v>
      </c>
      <c r="C2839" s="303">
        <v>82065.484103200593</v>
      </c>
      <c r="D2839" s="304">
        <f t="shared" si="44"/>
        <v>193117.98589679942</v>
      </c>
      <c r="E2839" s="305">
        <v>45992</v>
      </c>
      <c r="F2839" s="302" t="s">
        <v>69</v>
      </c>
      <c r="G2839" s="302" t="s">
        <v>70</v>
      </c>
      <c r="H2839" s="302" t="s">
        <v>476</v>
      </c>
      <c r="I2839" s="302" t="s">
        <v>476</v>
      </c>
      <c r="J2839" s="302">
        <v>135300</v>
      </c>
      <c r="K2839" s="302" t="s">
        <v>155</v>
      </c>
      <c r="L2839" s="302">
        <v>10988743</v>
      </c>
      <c r="M2839" s="302" t="s">
        <v>1915</v>
      </c>
      <c r="N2839" s="305">
        <v>40277</v>
      </c>
      <c r="O2839" s="305">
        <v>40299</v>
      </c>
      <c r="P2839" s="302" t="s">
        <v>2180</v>
      </c>
    </row>
    <row r="2840" spans="1:16">
      <c r="A2840" s="303">
        <v>1</v>
      </c>
      <c r="B2840" s="303">
        <v>50422.51</v>
      </c>
      <c r="C2840" s="303">
        <v>7275.9918915796998</v>
      </c>
      <c r="D2840" s="304">
        <f t="shared" si="44"/>
        <v>43146.5181084203</v>
      </c>
      <c r="E2840" s="305">
        <v>45992</v>
      </c>
      <c r="F2840" s="302" t="s">
        <v>69</v>
      </c>
      <c r="G2840" s="302" t="s">
        <v>70</v>
      </c>
      <c r="H2840" s="302" t="s">
        <v>476</v>
      </c>
      <c r="I2840" s="302" t="s">
        <v>476</v>
      </c>
      <c r="J2840" s="302">
        <v>135300</v>
      </c>
      <c r="K2840" s="302" t="s">
        <v>155</v>
      </c>
      <c r="L2840" s="302">
        <v>28939735</v>
      </c>
      <c r="M2840" s="302" t="s">
        <v>2205</v>
      </c>
      <c r="N2840" s="305">
        <v>43333</v>
      </c>
      <c r="O2840" s="305">
        <v>43313</v>
      </c>
      <c r="P2840" s="302" t="s">
        <v>2183</v>
      </c>
    </row>
    <row r="2841" spans="1:16">
      <c r="A2841" s="303">
        <v>1</v>
      </c>
      <c r="B2841" s="303">
        <v>12915.23</v>
      </c>
      <c r="C2841" s="303">
        <v>1863.6737591581</v>
      </c>
      <c r="D2841" s="304">
        <f t="shared" si="44"/>
        <v>11051.556240841899</v>
      </c>
      <c r="E2841" s="305">
        <v>45992</v>
      </c>
      <c r="F2841" s="302" t="s">
        <v>69</v>
      </c>
      <c r="G2841" s="302" t="s">
        <v>70</v>
      </c>
      <c r="H2841" s="302" t="s">
        <v>476</v>
      </c>
      <c r="I2841" s="302" t="s">
        <v>476</v>
      </c>
      <c r="J2841" s="302">
        <v>135300</v>
      </c>
      <c r="K2841" s="302" t="s">
        <v>155</v>
      </c>
      <c r="L2841" s="302">
        <v>28939738</v>
      </c>
      <c r="M2841" s="302" t="s">
        <v>2206</v>
      </c>
      <c r="N2841" s="305">
        <v>43333</v>
      </c>
      <c r="O2841" s="305">
        <v>43313</v>
      </c>
      <c r="P2841" s="302" t="s">
        <v>2183</v>
      </c>
    </row>
    <row r="2842" spans="1:16">
      <c r="A2842" s="303">
        <v>1</v>
      </c>
      <c r="B2842" s="303">
        <v>26892</v>
      </c>
      <c r="C2842" s="303">
        <v>3880.5282392399999</v>
      </c>
      <c r="D2842" s="304">
        <f t="shared" si="44"/>
        <v>23011.47176076</v>
      </c>
      <c r="E2842" s="305">
        <v>45992</v>
      </c>
      <c r="F2842" s="302" t="s">
        <v>69</v>
      </c>
      <c r="G2842" s="302" t="s">
        <v>70</v>
      </c>
      <c r="H2842" s="302" t="s">
        <v>476</v>
      </c>
      <c r="I2842" s="302" t="s">
        <v>476</v>
      </c>
      <c r="J2842" s="302">
        <v>135300</v>
      </c>
      <c r="K2842" s="302" t="s">
        <v>156</v>
      </c>
      <c r="L2842" s="302">
        <v>28939729</v>
      </c>
      <c r="M2842" s="302" t="s">
        <v>1460</v>
      </c>
      <c r="N2842" s="305">
        <v>43333</v>
      </c>
      <c r="O2842" s="305">
        <v>43313</v>
      </c>
      <c r="P2842" s="302" t="s">
        <v>2183</v>
      </c>
    </row>
    <row r="2843" spans="1:16">
      <c r="A2843" s="303">
        <v>0</v>
      </c>
      <c r="B2843" s="303">
        <v>27201.600000000002</v>
      </c>
      <c r="C2843" s="303">
        <v>3925.2036647520003</v>
      </c>
      <c r="D2843" s="304">
        <f t="shared" si="44"/>
        <v>23276.396335248002</v>
      </c>
      <c r="E2843" s="305">
        <v>45992</v>
      </c>
      <c r="F2843" s="302" t="s">
        <v>69</v>
      </c>
      <c r="G2843" s="302" t="s">
        <v>70</v>
      </c>
      <c r="H2843" s="302" t="s">
        <v>476</v>
      </c>
      <c r="I2843" s="302" t="s">
        <v>476</v>
      </c>
      <c r="J2843" s="302">
        <v>135300</v>
      </c>
      <c r="K2843" s="302" t="s">
        <v>157</v>
      </c>
      <c r="L2843" s="302">
        <v>28939702</v>
      </c>
      <c r="M2843" s="302" t="s">
        <v>1412</v>
      </c>
      <c r="N2843" s="305">
        <v>43333</v>
      </c>
      <c r="O2843" s="305">
        <v>43101</v>
      </c>
      <c r="P2843" s="302" t="s">
        <v>2183</v>
      </c>
    </row>
    <row r="2844" spans="1:16">
      <c r="A2844" s="303">
        <v>1</v>
      </c>
      <c r="B2844" s="303">
        <v>56600.01</v>
      </c>
      <c r="C2844" s="303">
        <v>16879.310450209803</v>
      </c>
      <c r="D2844" s="304">
        <f t="shared" si="44"/>
        <v>39720.699549790195</v>
      </c>
      <c r="E2844" s="305">
        <v>45992</v>
      </c>
      <c r="F2844" s="302" t="s">
        <v>69</v>
      </c>
      <c r="G2844" s="302" t="s">
        <v>70</v>
      </c>
      <c r="H2844" s="302" t="s">
        <v>476</v>
      </c>
      <c r="I2844" s="302" t="s">
        <v>476</v>
      </c>
      <c r="J2844" s="302">
        <v>135300</v>
      </c>
      <c r="K2844" s="302" t="s">
        <v>157</v>
      </c>
      <c r="L2844" s="302">
        <v>10988699</v>
      </c>
      <c r="M2844" s="302" t="s">
        <v>1412</v>
      </c>
      <c r="N2844" s="305">
        <v>40277</v>
      </c>
      <c r="O2844" s="305">
        <v>40179</v>
      </c>
      <c r="P2844" s="302" t="s">
        <v>2180</v>
      </c>
    </row>
    <row r="2845" spans="1:16">
      <c r="A2845" s="303">
        <v>1</v>
      </c>
      <c r="B2845" s="303">
        <v>5427.82</v>
      </c>
      <c r="C2845" s="303">
        <v>1618.6897996636001</v>
      </c>
      <c r="D2845" s="304">
        <f t="shared" si="44"/>
        <v>3809.1302003363999</v>
      </c>
      <c r="E2845" s="305">
        <v>45992</v>
      </c>
      <c r="F2845" s="302" t="s">
        <v>69</v>
      </c>
      <c r="G2845" s="302" t="s">
        <v>70</v>
      </c>
      <c r="H2845" s="302" t="s">
        <v>476</v>
      </c>
      <c r="I2845" s="302" t="s">
        <v>476</v>
      </c>
      <c r="J2845" s="302">
        <v>135300</v>
      </c>
      <c r="K2845" s="302" t="s">
        <v>158</v>
      </c>
      <c r="L2845" s="302">
        <v>10988746</v>
      </c>
      <c r="M2845" s="302" t="s">
        <v>1413</v>
      </c>
      <c r="N2845" s="305">
        <v>40277</v>
      </c>
      <c r="O2845" s="305">
        <v>40299</v>
      </c>
      <c r="P2845" s="302" t="s">
        <v>2180</v>
      </c>
    </row>
    <row r="2846" spans="1:16">
      <c r="A2846" s="303">
        <v>0</v>
      </c>
      <c r="B2846" s="303">
        <v>1711.8700000000001</v>
      </c>
      <c r="C2846" s="303">
        <v>247.02364557890002</v>
      </c>
      <c r="D2846" s="304">
        <f t="shared" si="44"/>
        <v>1464.8463544211002</v>
      </c>
      <c r="E2846" s="305">
        <v>45992</v>
      </c>
      <c r="F2846" s="302" t="s">
        <v>69</v>
      </c>
      <c r="G2846" s="302" t="s">
        <v>70</v>
      </c>
      <c r="H2846" s="302" t="s">
        <v>476</v>
      </c>
      <c r="I2846" s="302" t="s">
        <v>476</v>
      </c>
      <c r="J2846" s="302">
        <v>135300</v>
      </c>
      <c r="K2846" s="302" t="s">
        <v>158</v>
      </c>
      <c r="L2846" s="302">
        <v>28939741</v>
      </c>
      <c r="M2846" s="302" t="s">
        <v>1413</v>
      </c>
      <c r="N2846" s="305">
        <v>43333</v>
      </c>
      <c r="O2846" s="305">
        <v>43313</v>
      </c>
      <c r="P2846" s="302" t="s">
        <v>2183</v>
      </c>
    </row>
    <row r="2847" spans="1:16">
      <c r="A2847" s="303">
        <v>1</v>
      </c>
      <c r="B2847" s="303">
        <v>47993.69</v>
      </c>
      <c r="C2847" s="303">
        <v>14312.725265616202</v>
      </c>
      <c r="D2847" s="304">
        <f t="shared" si="44"/>
        <v>33680.964734383801</v>
      </c>
      <c r="E2847" s="305">
        <v>45992</v>
      </c>
      <c r="F2847" s="302" t="s">
        <v>69</v>
      </c>
      <c r="G2847" s="302" t="s">
        <v>70</v>
      </c>
      <c r="H2847" s="302" t="s">
        <v>476</v>
      </c>
      <c r="I2847" s="302" t="s">
        <v>476</v>
      </c>
      <c r="J2847" s="302">
        <v>135300</v>
      </c>
      <c r="K2847" s="302" t="s">
        <v>427</v>
      </c>
      <c r="L2847" s="302">
        <v>10988773</v>
      </c>
      <c r="M2847" s="302" t="s">
        <v>2207</v>
      </c>
      <c r="N2847" s="305">
        <v>40277</v>
      </c>
      <c r="O2847" s="305">
        <v>40299</v>
      </c>
      <c r="P2847" s="302" t="s">
        <v>2180</v>
      </c>
    </row>
    <row r="2848" spans="1:16">
      <c r="A2848" s="303">
        <v>1</v>
      </c>
      <c r="B2848" s="303">
        <v>661.27</v>
      </c>
      <c r="C2848" s="303">
        <v>197.20458744460001</v>
      </c>
      <c r="D2848" s="304">
        <f t="shared" si="44"/>
        <v>464.06541255539997</v>
      </c>
      <c r="E2848" s="305">
        <v>45992</v>
      </c>
      <c r="F2848" s="302" t="s">
        <v>69</v>
      </c>
      <c r="G2848" s="302" t="s">
        <v>70</v>
      </c>
      <c r="H2848" s="302" t="s">
        <v>476</v>
      </c>
      <c r="I2848" s="302" t="s">
        <v>476</v>
      </c>
      <c r="J2848" s="302">
        <v>135300</v>
      </c>
      <c r="K2848" s="302" t="s">
        <v>480</v>
      </c>
      <c r="L2848" s="302">
        <v>10988755</v>
      </c>
      <c r="M2848" s="302" t="s">
        <v>2209</v>
      </c>
      <c r="N2848" s="305">
        <v>40277</v>
      </c>
      <c r="O2848" s="305">
        <v>40299</v>
      </c>
      <c r="P2848" s="302" t="s">
        <v>2180</v>
      </c>
    </row>
    <row r="2849" spans="1:16">
      <c r="A2849" s="303">
        <v>1</v>
      </c>
      <c r="B2849" s="303">
        <v>748560.67</v>
      </c>
      <c r="C2849" s="303">
        <v>223236.4965968566</v>
      </c>
      <c r="D2849" s="304">
        <f t="shared" si="44"/>
        <v>525324.17340314342</v>
      </c>
      <c r="E2849" s="305">
        <v>45992</v>
      </c>
      <c r="F2849" s="302" t="s">
        <v>69</v>
      </c>
      <c r="G2849" s="302" t="s">
        <v>70</v>
      </c>
      <c r="H2849" s="302" t="s">
        <v>476</v>
      </c>
      <c r="I2849" s="302" t="s">
        <v>476</v>
      </c>
      <c r="J2849" s="302">
        <v>135300</v>
      </c>
      <c r="K2849" s="302" t="s">
        <v>480</v>
      </c>
      <c r="L2849" s="302">
        <v>10988752</v>
      </c>
      <c r="M2849" s="302" t="s">
        <v>2208</v>
      </c>
      <c r="N2849" s="305">
        <v>40277</v>
      </c>
      <c r="O2849" s="305">
        <v>40299</v>
      </c>
      <c r="P2849" s="302" t="s">
        <v>2180</v>
      </c>
    </row>
    <row r="2850" spans="1:16">
      <c r="A2850" s="303">
        <v>4</v>
      </c>
      <c r="B2850" s="303">
        <v>59290.26</v>
      </c>
      <c r="C2850" s="303">
        <v>17681.599441654802</v>
      </c>
      <c r="D2850" s="304">
        <f t="shared" si="44"/>
        <v>41608.660558345204</v>
      </c>
      <c r="E2850" s="305">
        <v>45992</v>
      </c>
      <c r="F2850" s="302" t="s">
        <v>69</v>
      </c>
      <c r="G2850" s="302" t="s">
        <v>70</v>
      </c>
      <c r="H2850" s="302" t="s">
        <v>476</v>
      </c>
      <c r="I2850" s="302" t="s">
        <v>476</v>
      </c>
      <c r="J2850" s="302">
        <v>135300</v>
      </c>
      <c r="K2850" s="302" t="s">
        <v>481</v>
      </c>
      <c r="L2850" s="302">
        <v>10988717</v>
      </c>
      <c r="M2850" s="302" t="s">
        <v>2210</v>
      </c>
      <c r="N2850" s="305">
        <v>40277</v>
      </c>
      <c r="O2850" s="305">
        <v>40179</v>
      </c>
      <c r="P2850" s="302" t="s">
        <v>2180</v>
      </c>
    </row>
    <row r="2851" spans="1:16">
      <c r="A2851" s="303">
        <v>0</v>
      </c>
      <c r="B2851" s="303">
        <v>46869.15</v>
      </c>
      <c r="C2851" s="303">
        <v>6763.2403735005</v>
      </c>
      <c r="D2851" s="304">
        <f t="shared" si="44"/>
        <v>40105.909626499502</v>
      </c>
      <c r="E2851" s="305">
        <v>45992</v>
      </c>
      <c r="F2851" s="302" t="s">
        <v>69</v>
      </c>
      <c r="G2851" s="302" t="s">
        <v>70</v>
      </c>
      <c r="H2851" s="302" t="s">
        <v>476</v>
      </c>
      <c r="I2851" s="302" t="s">
        <v>476</v>
      </c>
      <c r="J2851" s="302">
        <v>135300</v>
      </c>
      <c r="K2851" s="302" t="s">
        <v>461</v>
      </c>
      <c r="L2851" s="302">
        <v>28939756</v>
      </c>
      <c r="M2851" s="302" t="s">
        <v>2211</v>
      </c>
      <c r="N2851" s="305">
        <v>43333</v>
      </c>
      <c r="O2851" s="305">
        <v>43313</v>
      </c>
      <c r="P2851" s="302" t="s">
        <v>2183</v>
      </c>
    </row>
    <row r="2852" spans="1:16">
      <c r="A2852" s="303">
        <v>1</v>
      </c>
      <c r="B2852" s="303">
        <v>13150.42</v>
      </c>
      <c r="C2852" s="303">
        <v>3921.7311398115999</v>
      </c>
      <c r="D2852" s="304">
        <f t="shared" si="44"/>
        <v>9228.6888601884002</v>
      </c>
      <c r="E2852" s="305">
        <v>45992</v>
      </c>
      <c r="F2852" s="302" t="s">
        <v>69</v>
      </c>
      <c r="G2852" s="302" t="s">
        <v>70</v>
      </c>
      <c r="H2852" s="302" t="s">
        <v>476</v>
      </c>
      <c r="I2852" s="302" t="s">
        <v>476</v>
      </c>
      <c r="J2852" s="302">
        <v>135300</v>
      </c>
      <c r="K2852" s="302" t="s">
        <v>98</v>
      </c>
      <c r="L2852" s="302">
        <v>10988726</v>
      </c>
      <c r="M2852" s="302" t="s">
        <v>909</v>
      </c>
      <c r="N2852" s="305">
        <v>40277</v>
      </c>
      <c r="O2852" s="305">
        <v>40179</v>
      </c>
      <c r="P2852" s="302" t="s">
        <v>2180</v>
      </c>
    </row>
    <row r="2853" spans="1:16">
      <c r="A2853" s="303">
        <v>4</v>
      </c>
      <c r="B2853" s="303">
        <v>3324.05</v>
      </c>
      <c r="C2853" s="303">
        <v>479.66197730350001</v>
      </c>
      <c r="D2853" s="304">
        <f t="shared" si="44"/>
        <v>2844.3880226965002</v>
      </c>
      <c r="E2853" s="305">
        <v>45992</v>
      </c>
      <c r="F2853" s="302" t="s">
        <v>69</v>
      </c>
      <c r="G2853" s="302" t="s">
        <v>70</v>
      </c>
      <c r="H2853" s="302" t="s">
        <v>476</v>
      </c>
      <c r="I2853" s="302" t="s">
        <v>476</v>
      </c>
      <c r="J2853" s="302">
        <v>135300</v>
      </c>
      <c r="K2853" s="302" t="s">
        <v>98</v>
      </c>
      <c r="L2853" s="302">
        <v>28939711</v>
      </c>
      <c r="M2853" s="302" t="s">
        <v>875</v>
      </c>
      <c r="N2853" s="305">
        <v>43333</v>
      </c>
      <c r="O2853" s="305">
        <v>43101</v>
      </c>
      <c r="P2853" s="302" t="s">
        <v>2183</v>
      </c>
    </row>
    <row r="2854" spans="1:16">
      <c r="A2854" s="303">
        <v>14</v>
      </c>
      <c r="B2854" s="303">
        <v>1386</v>
      </c>
      <c r="C2854" s="303">
        <v>413.33427827999998</v>
      </c>
      <c r="D2854" s="304">
        <f t="shared" si="44"/>
        <v>972.66572171999996</v>
      </c>
      <c r="E2854" s="305">
        <v>45992</v>
      </c>
      <c r="F2854" s="302" t="s">
        <v>69</v>
      </c>
      <c r="G2854" s="302" t="s">
        <v>70</v>
      </c>
      <c r="H2854" s="302" t="s">
        <v>476</v>
      </c>
      <c r="I2854" s="302" t="s">
        <v>476</v>
      </c>
      <c r="J2854" s="302">
        <v>135300</v>
      </c>
      <c r="K2854" s="302" t="s">
        <v>435</v>
      </c>
      <c r="L2854" s="302">
        <v>10988702</v>
      </c>
      <c r="M2854" s="302" t="s">
        <v>2212</v>
      </c>
      <c r="N2854" s="305">
        <v>40277</v>
      </c>
      <c r="O2854" s="305">
        <v>40179</v>
      </c>
      <c r="P2854" s="302" t="s">
        <v>2180</v>
      </c>
    </row>
    <row r="2855" spans="1:16">
      <c r="A2855" s="303">
        <v>20</v>
      </c>
      <c r="B2855" s="303">
        <v>20336.150000000001</v>
      </c>
      <c r="C2855" s="303">
        <v>6064.6665824269994</v>
      </c>
      <c r="D2855" s="304">
        <f t="shared" si="44"/>
        <v>14271.483417573003</v>
      </c>
      <c r="E2855" s="305">
        <v>45992</v>
      </c>
      <c r="F2855" s="302" t="s">
        <v>69</v>
      </c>
      <c r="G2855" s="302" t="s">
        <v>70</v>
      </c>
      <c r="H2855" s="302" t="s">
        <v>476</v>
      </c>
      <c r="I2855" s="302" t="s">
        <v>476</v>
      </c>
      <c r="J2855" s="302">
        <v>135300</v>
      </c>
      <c r="K2855" s="302" t="s">
        <v>436</v>
      </c>
      <c r="L2855" s="302">
        <v>10988720</v>
      </c>
      <c r="M2855" s="302" t="s">
        <v>2035</v>
      </c>
      <c r="N2855" s="305">
        <v>40277</v>
      </c>
      <c r="O2855" s="305">
        <v>40179</v>
      </c>
      <c r="P2855" s="302" t="s">
        <v>2180</v>
      </c>
    </row>
    <row r="2856" spans="1:16">
      <c r="A2856" s="303">
        <v>1</v>
      </c>
      <c r="B2856" s="303">
        <v>1089899.82</v>
      </c>
      <c r="C2856" s="303">
        <v>325030.99242222361</v>
      </c>
      <c r="D2856" s="304">
        <f t="shared" si="44"/>
        <v>764868.82757777651</v>
      </c>
      <c r="E2856" s="305">
        <v>45992</v>
      </c>
      <c r="F2856" s="302" t="s">
        <v>69</v>
      </c>
      <c r="G2856" s="302" t="s">
        <v>70</v>
      </c>
      <c r="H2856" s="302" t="s">
        <v>476</v>
      </c>
      <c r="I2856" s="302" t="s">
        <v>476</v>
      </c>
      <c r="J2856" s="302">
        <v>135300</v>
      </c>
      <c r="K2856" s="302" t="s">
        <v>248</v>
      </c>
      <c r="L2856" s="302">
        <v>10909498</v>
      </c>
      <c r="M2856" s="302" t="s">
        <v>2213</v>
      </c>
      <c r="N2856" s="305">
        <v>40277</v>
      </c>
      <c r="O2856" s="305">
        <v>40299</v>
      </c>
      <c r="P2856" s="302" t="s">
        <v>2197</v>
      </c>
    </row>
    <row r="2857" spans="1:16">
      <c r="A2857" s="303">
        <v>1</v>
      </c>
      <c r="B2857" s="303">
        <v>1089899.8500000001</v>
      </c>
      <c r="C2857" s="303">
        <v>325031.00136885297</v>
      </c>
      <c r="D2857" s="304">
        <f t="shared" si="44"/>
        <v>764868.84863114706</v>
      </c>
      <c r="E2857" s="305">
        <v>45992</v>
      </c>
      <c r="F2857" s="302" t="s">
        <v>69</v>
      </c>
      <c r="G2857" s="302" t="s">
        <v>70</v>
      </c>
      <c r="H2857" s="302" t="s">
        <v>476</v>
      </c>
      <c r="I2857" s="302" t="s">
        <v>476</v>
      </c>
      <c r="J2857" s="302">
        <v>135300</v>
      </c>
      <c r="K2857" s="302" t="s">
        <v>248</v>
      </c>
      <c r="L2857" s="302">
        <v>10909503</v>
      </c>
      <c r="M2857" s="302" t="s">
        <v>2213</v>
      </c>
      <c r="N2857" s="305">
        <v>40277</v>
      </c>
      <c r="O2857" s="305">
        <v>40299</v>
      </c>
      <c r="P2857" s="302" t="s">
        <v>2197</v>
      </c>
    </row>
    <row r="2858" spans="1:16">
      <c r="A2858" s="303">
        <v>0</v>
      </c>
      <c r="B2858" s="303">
        <v>0</v>
      </c>
      <c r="C2858" s="303">
        <v>0</v>
      </c>
      <c r="D2858" s="304">
        <f t="shared" si="44"/>
        <v>0</v>
      </c>
      <c r="E2858" s="305">
        <v>45992</v>
      </c>
      <c r="F2858" s="302" t="s">
        <v>69</v>
      </c>
      <c r="G2858" s="302" t="s">
        <v>70</v>
      </c>
      <c r="H2858" s="302" t="s">
        <v>476</v>
      </c>
      <c r="I2858" s="302" t="s">
        <v>476</v>
      </c>
      <c r="J2858" s="302">
        <v>135300</v>
      </c>
      <c r="K2858" s="302" t="s">
        <v>161</v>
      </c>
      <c r="L2858" s="302">
        <v>12301513</v>
      </c>
      <c r="M2858" s="302" t="s">
        <v>1602</v>
      </c>
      <c r="N2858" s="305">
        <v>41456</v>
      </c>
      <c r="O2858" s="305">
        <v>41275</v>
      </c>
      <c r="P2858" s="302" t="s">
        <v>1592</v>
      </c>
    </row>
    <row r="2859" spans="1:16">
      <c r="A2859" s="303">
        <v>0</v>
      </c>
      <c r="B2859" s="303">
        <v>8457.65</v>
      </c>
      <c r="C2859" s="303">
        <v>1057.7171766365</v>
      </c>
      <c r="D2859" s="304">
        <f t="shared" si="44"/>
        <v>7399.9328233634997</v>
      </c>
      <c r="E2859" s="305">
        <v>45992</v>
      </c>
      <c r="F2859" s="302" t="s">
        <v>69</v>
      </c>
      <c r="G2859" s="302" t="s">
        <v>70</v>
      </c>
      <c r="H2859" s="302" t="s">
        <v>476</v>
      </c>
      <c r="I2859" s="302" t="s">
        <v>476</v>
      </c>
      <c r="J2859" s="302">
        <v>135300</v>
      </c>
      <c r="K2859" s="302" t="s">
        <v>162</v>
      </c>
      <c r="L2859" s="302">
        <v>33375850</v>
      </c>
      <c r="M2859" s="302" t="s">
        <v>1417</v>
      </c>
      <c r="N2859" s="305">
        <v>43815</v>
      </c>
      <c r="O2859" s="305">
        <v>43800</v>
      </c>
      <c r="P2859" s="302" t="s">
        <v>2195</v>
      </c>
    </row>
    <row r="2860" spans="1:16">
      <c r="A2860" s="303">
        <v>1</v>
      </c>
      <c r="B2860" s="303">
        <v>2544.42</v>
      </c>
      <c r="C2860" s="303">
        <v>758.79942593160001</v>
      </c>
      <c r="D2860" s="304">
        <f t="shared" si="44"/>
        <v>1785.6205740683999</v>
      </c>
      <c r="E2860" s="305">
        <v>45992</v>
      </c>
      <c r="F2860" s="302" t="s">
        <v>69</v>
      </c>
      <c r="G2860" s="302" t="s">
        <v>70</v>
      </c>
      <c r="H2860" s="302" t="s">
        <v>476</v>
      </c>
      <c r="I2860" s="302" t="s">
        <v>476</v>
      </c>
      <c r="J2860" s="302">
        <v>135300</v>
      </c>
      <c r="K2860" s="302" t="s">
        <v>482</v>
      </c>
      <c r="L2860" s="302">
        <v>10988776</v>
      </c>
      <c r="M2860" s="302" t="s">
        <v>2214</v>
      </c>
      <c r="N2860" s="305">
        <v>40277</v>
      </c>
      <c r="O2860" s="305">
        <v>40299</v>
      </c>
      <c r="P2860" s="302" t="s">
        <v>2180</v>
      </c>
    </row>
    <row r="2861" spans="1:16">
      <c r="A2861" s="303">
        <v>0</v>
      </c>
      <c r="B2861" s="303">
        <v>2466.31</v>
      </c>
      <c r="C2861" s="303">
        <v>355.88969216570001</v>
      </c>
      <c r="D2861" s="304">
        <f t="shared" si="44"/>
        <v>2110.4203078342998</v>
      </c>
      <c r="E2861" s="305">
        <v>45992</v>
      </c>
      <c r="F2861" s="302" t="s">
        <v>69</v>
      </c>
      <c r="G2861" s="302" t="s">
        <v>70</v>
      </c>
      <c r="H2861" s="302" t="s">
        <v>476</v>
      </c>
      <c r="I2861" s="302" t="s">
        <v>476</v>
      </c>
      <c r="J2861" s="302">
        <v>135300</v>
      </c>
      <c r="K2861" s="302" t="s">
        <v>163</v>
      </c>
      <c r="L2861" s="302">
        <v>28939747</v>
      </c>
      <c r="M2861" s="302" t="s">
        <v>1418</v>
      </c>
      <c r="N2861" s="305">
        <v>43333</v>
      </c>
      <c r="O2861" s="305">
        <v>43313</v>
      </c>
      <c r="P2861" s="302" t="s">
        <v>2183</v>
      </c>
    </row>
    <row r="2862" spans="1:16">
      <c r="A2862" s="303">
        <v>20</v>
      </c>
      <c r="B2862" s="303">
        <v>19922.060000000001</v>
      </c>
      <c r="C2862" s="303">
        <v>5941.1762568187996</v>
      </c>
      <c r="D2862" s="304">
        <f t="shared" si="44"/>
        <v>13980.883743181203</v>
      </c>
      <c r="E2862" s="305">
        <v>45992</v>
      </c>
      <c r="F2862" s="302" t="s">
        <v>69</v>
      </c>
      <c r="G2862" s="302" t="s">
        <v>70</v>
      </c>
      <c r="H2862" s="302" t="s">
        <v>476</v>
      </c>
      <c r="I2862" s="302" t="s">
        <v>476</v>
      </c>
      <c r="J2862" s="302">
        <v>135300</v>
      </c>
      <c r="K2862" s="302" t="s">
        <v>438</v>
      </c>
      <c r="L2862" s="302">
        <v>10988723</v>
      </c>
      <c r="M2862" s="302" t="s">
        <v>2042</v>
      </c>
      <c r="N2862" s="305">
        <v>40277</v>
      </c>
      <c r="O2862" s="305">
        <v>40179</v>
      </c>
      <c r="P2862" s="302" t="s">
        <v>2180</v>
      </c>
    </row>
    <row r="2863" spans="1:16">
      <c r="A2863" s="303">
        <v>1</v>
      </c>
      <c r="B2863" s="303">
        <v>221002.5</v>
      </c>
      <c r="C2863" s="303">
        <v>65907.582132449999</v>
      </c>
      <c r="D2863" s="304">
        <f t="shared" si="44"/>
        <v>155094.91786754999</v>
      </c>
      <c r="E2863" s="305">
        <v>45992</v>
      </c>
      <c r="F2863" s="302" t="s">
        <v>69</v>
      </c>
      <c r="G2863" s="302" t="s">
        <v>70</v>
      </c>
      <c r="H2863" s="302" t="s">
        <v>476</v>
      </c>
      <c r="I2863" s="302" t="s">
        <v>476</v>
      </c>
      <c r="J2863" s="302">
        <v>135300</v>
      </c>
      <c r="K2863" s="302" t="s">
        <v>164</v>
      </c>
      <c r="L2863" s="302">
        <v>10988782</v>
      </c>
      <c r="M2863" s="302" t="s">
        <v>2215</v>
      </c>
      <c r="N2863" s="305">
        <v>40277</v>
      </c>
      <c r="O2863" s="305">
        <v>40299</v>
      </c>
      <c r="P2863" s="302" t="s">
        <v>2180</v>
      </c>
    </row>
    <row r="2864" spans="1:16">
      <c r="A2864" s="303">
        <v>1</v>
      </c>
      <c r="B2864" s="303">
        <v>15038.29</v>
      </c>
      <c r="C2864" s="303">
        <v>2170.0323149963001</v>
      </c>
      <c r="D2864" s="304">
        <f t="shared" si="44"/>
        <v>12868.2576850037</v>
      </c>
      <c r="E2864" s="305">
        <v>45992</v>
      </c>
      <c r="F2864" s="302" t="s">
        <v>69</v>
      </c>
      <c r="G2864" s="302" t="s">
        <v>70</v>
      </c>
      <c r="H2864" s="302" t="s">
        <v>476</v>
      </c>
      <c r="I2864" s="302" t="s">
        <v>476</v>
      </c>
      <c r="J2864" s="302">
        <v>135300</v>
      </c>
      <c r="K2864" s="302" t="s">
        <v>441</v>
      </c>
      <c r="L2864" s="302">
        <v>28939753</v>
      </c>
      <c r="M2864" s="302" t="s">
        <v>2216</v>
      </c>
      <c r="N2864" s="305">
        <v>43333</v>
      </c>
      <c r="O2864" s="305">
        <v>43313</v>
      </c>
      <c r="P2864" s="302" t="s">
        <v>2183</v>
      </c>
    </row>
    <row r="2865" spans="1:16">
      <c r="A2865" s="303">
        <v>15</v>
      </c>
      <c r="B2865" s="303">
        <v>8739.94</v>
      </c>
      <c r="C2865" s="303">
        <v>2606.4334719412</v>
      </c>
      <c r="D2865" s="304">
        <f t="shared" si="44"/>
        <v>6133.5065280588005</v>
      </c>
      <c r="E2865" s="305">
        <v>45992</v>
      </c>
      <c r="F2865" s="302" t="s">
        <v>69</v>
      </c>
      <c r="G2865" s="302" t="s">
        <v>70</v>
      </c>
      <c r="H2865" s="302" t="s">
        <v>476</v>
      </c>
      <c r="I2865" s="302" t="s">
        <v>476</v>
      </c>
      <c r="J2865" s="302">
        <v>135300</v>
      </c>
      <c r="K2865" s="302" t="s">
        <v>213</v>
      </c>
      <c r="L2865" s="302">
        <v>10988705</v>
      </c>
      <c r="M2865" s="302" t="s">
        <v>2217</v>
      </c>
      <c r="N2865" s="305">
        <v>40277</v>
      </c>
      <c r="O2865" s="305">
        <v>40179</v>
      </c>
      <c r="P2865" s="302" t="s">
        <v>2180</v>
      </c>
    </row>
    <row r="2866" spans="1:16">
      <c r="A2866" s="303">
        <v>1</v>
      </c>
      <c r="B2866" s="303">
        <v>32024.05</v>
      </c>
      <c r="C2866" s="303">
        <v>4621.0854663034997</v>
      </c>
      <c r="D2866" s="304">
        <f t="shared" si="44"/>
        <v>27402.9645336965</v>
      </c>
      <c r="E2866" s="305">
        <v>45992</v>
      </c>
      <c r="F2866" s="302" t="s">
        <v>69</v>
      </c>
      <c r="G2866" s="302" t="s">
        <v>70</v>
      </c>
      <c r="H2866" s="302" t="s">
        <v>476</v>
      </c>
      <c r="I2866" s="302" t="s">
        <v>476</v>
      </c>
      <c r="J2866" s="302">
        <v>135300</v>
      </c>
      <c r="K2866" s="302" t="s">
        <v>110</v>
      </c>
      <c r="L2866" s="302">
        <v>28939708</v>
      </c>
      <c r="M2866" s="302" t="s">
        <v>2218</v>
      </c>
      <c r="N2866" s="305">
        <v>43333</v>
      </c>
      <c r="O2866" s="305">
        <v>43101</v>
      </c>
      <c r="P2866" s="302" t="s">
        <v>2183</v>
      </c>
    </row>
    <row r="2867" spans="1:16">
      <c r="A2867" s="303">
        <v>5</v>
      </c>
      <c r="B2867" s="303">
        <v>188463.21</v>
      </c>
      <c r="C2867" s="303">
        <v>56203.683180145803</v>
      </c>
      <c r="D2867" s="304">
        <f t="shared" si="44"/>
        <v>132259.52681985419</v>
      </c>
      <c r="E2867" s="305">
        <v>45992</v>
      </c>
      <c r="F2867" s="302" t="s">
        <v>69</v>
      </c>
      <c r="G2867" s="302" t="s">
        <v>70</v>
      </c>
      <c r="H2867" s="302" t="s">
        <v>476</v>
      </c>
      <c r="I2867" s="302" t="s">
        <v>476</v>
      </c>
      <c r="J2867" s="302">
        <v>135300</v>
      </c>
      <c r="K2867" s="302" t="s">
        <v>332</v>
      </c>
      <c r="L2867" s="302">
        <v>10988708</v>
      </c>
      <c r="M2867" s="302" t="s">
        <v>2219</v>
      </c>
      <c r="N2867" s="305">
        <v>40277</v>
      </c>
      <c r="O2867" s="305">
        <v>40179</v>
      </c>
      <c r="P2867" s="302" t="s">
        <v>2180</v>
      </c>
    </row>
    <row r="2868" spans="1:16">
      <c r="A2868" s="303">
        <v>0</v>
      </c>
      <c r="B2868" s="303">
        <v>0</v>
      </c>
      <c r="C2868" s="303">
        <v>0</v>
      </c>
      <c r="D2868" s="304">
        <f t="shared" si="44"/>
        <v>0</v>
      </c>
      <c r="E2868" s="305">
        <v>45992</v>
      </c>
      <c r="F2868" s="302" t="s">
        <v>69</v>
      </c>
      <c r="G2868" s="302" t="s">
        <v>70</v>
      </c>
      <c r="H2868" s="302" t="s">
        <v>476</v>
      </c>
      <c r="I2868" s="302" t="s">
        <v>476</v>
      </c>
      <c r="J2868" s="302">
        <v>135300</v>
      </c>
      <c r="K2868" s="302" t="s">
        <v>483</v>
      </c>
      <c r="L2868" s="302">
        <v>10988729</v>
      </c>
      <c r="M2868" s="302" t="s">
        <v>2032</v>
      </c>
      <c r="N2868" s="305">
        <v>40277</v>
      </c>
      <c r="O2868" s="305">
        <v>40179</v>
      </c>
      <c r="P2868" s="302" t="s">
        <v>2180</v>
      </c>
    </row>
    <row r="2869" spans="1:16">
      <c r="A2869" s="303">
        <v>11</v>
      </c>
      <c r="B2869" s="303">
        <v>102664.65000000001</v>
      </c>
      <c r="C2869" s="303">
        <v>30616.752534357001</v>
      </c>
      <c r="D2869" s="304">
        <f t="shared" si="44"/>
        <v>72047.897465643007</v>
      </c>
      <c r="E2869" s="305">
        <v>45992</v>
      </c>
      <c r="F2869" s="302" t="s">
        <v>69</v>
      </c>
      <c r="G2869" s="302" t="s">
        <v>70</v>
      </c>
      <c r="H2869" s="302" t="s">
        <v>476</v>
      </c>
      <c r="I2869" s="302" t="s">
        <v>476</v>
      </c>
      <c r="J2869" s="302">
        <v>135300</v>
      </c>
      <c r="K2869" s="302" t="s">
        <v>484</v>
      </c>
      <c r="L2869" s="302">
        <v>10988779</v>
      </c>
      <c r="M2869" s="302" t="s">
        <v>2220</v>
      </c>
      <c r="N2869" s="305">
        <v>40277</v>
      </c>
      <c r="O2869" s="305">
        <v>40299</v>
      </c>
      <c r="P2869" s="302" t="s">
        <v>2180</v>
      </c>
    </row>
    <row r="2870" spans="1:16">
      <c r="A2870" s="303">
        <v>1</v>
      </c>
      <c r="B2870" s="303">
        <v>63856.42</v>
      </c>
      <c r="C2870" s="303">
        <v>19043.324151691599</v>
      </c>
      <c r="D2870" s="304">
        <f t="shared" si="44"/>
        <v>44813.095848308396</v>
      </c>
      <c r="E2870" s="305">
        <v>45992</v>
      </c>
      <c r="F2870" s="302" t="s">
        <v>69</v>
      </c>
      <c r="G2870" s="302" t="s">
        <v>70</v>
      </c>
      <c r="H2870" s="302" t="s">
        <v>476</v>
      </c>
      <c r="I2870" s="302" t="s">
        <v>476</v>
      </c>
      <c r="J2870" s="302">
        <v>135300</v>
      </c>
      <c r="K2870" s="302" t="s">
        <v>333</v>
      </c>
      <c r="L2870" s="302">
        <v>10988758</v>
      </c>
      <c r="M2870" s="302" t="s">
        <v>2221</v>
      </c>
      <c r="N2870" s="305">
        <v>40277</v>
      </c>
      <c r="O2870" s="305">
        <v>40299</v>
      </c>
      <c r="P2870" s="302" t="s">
        <v>2180</v>
      </c>
    </row>
    <row r="2871" spans="1:16">
      <c r="A2871" s="303">
        <v>1</v>
      </c>
      <c r="B2871" s="303">
        <v>1178.17</v>
      </c>
      <c r="C2871" s="303">
        <v>351.35501200660002</v>
      </c>
      <c r="D2871" s="304">
        <f t="shared" si="44"/>
        <v>826.81498799340011</v>
      </c>
      <c r="E2871" s="305">
        <v>45992</v>
      </c>
      <c r="F2871" s="302" t="s">
        <v>69</v>
      </c>
      <c r="G2871" s="302" t="s">
        <v>70</v>
      </c>
      <c r="H2871" s="302" t="s">
        <v>476</v>
      </c>
      <c r="I2871" s="302" t="s">
        <v>476</v>
      </c>
      <c r="J2871" s="302">
        <v>135300</v>
      </c>
      <c r="K2871" s="302" t="s">
        <v>333</v>
      </c>
      <c r="L2871" s="302">
        <v>10988761</v>
      </c>
      <c r="M2871" s="302" t="s">
        <v>2222</v>
      </c>
      <c r="N2871" s="305">
        <v>40277</v>
      </c>
      <c r="O2871" s="305">
        <v>40299</v>
      </c>
      <c r="P2871" s="302" t="s">
        <v>2180</v>
      </c>
    </row>
    <row r="2872" spans="1:16">
      <c r="A2872" s="303">
        <v>1</v>
      </c>
      <c r="B2872" s="303">
        <v>2275.38</v>
      </c>
      <c r="C2872" s="303">
        <v>678.56605347240009</v>
      </c>
      <c r="D2872" s="304">
        <f t="shared" si="44"/>
        <v>1596.8139465275999</v>
      </c>
      <c r="E2872" s="305">
        <v>45992</v>
      </c>
      <c r="F2872" s="302" t="s">
        <v>69</v>
      </c>
      <c r="G2872" s="302" t="s">
        <v>70</v>
      </c>
      <c r="H2872" s="302" t="s">
        <v>476</v>
      </c>
      <c r="I2872" s="302" t="s">
        <v>476</v>
      </c>
      <c r="J2872" s="302">
        <v>135300</v>
      </c>
      <c r="K2872" s="302" t="s">
        <v>485</v>
      </c>
      <c r="L2872" s="302">
        <v>10988770</v>
      </c>
      <c r="M2872" s="302" t="s">
        <v>2225</v>
      </c>
      <c r="N2872" s="305">
        <v>40277</v>
      </c>
      <c r="O2872" s="305">
        <v>40299</v>
      </c>
      <c r="P2872" s="302" t="s">
        <v>2180</v>
      </c>
    </row>
    <row r="2873" spans="1:16">
      <c r="A2873" s="303">
        <v>1</v>
      </c>
      <c r="B2873" s="303">
        <v>998037.47</v>
      </c>
      <c r="C2873" s="303">
        <v>297635.71238012065</v>
      </c>
      <c r="D2873" s="304">
        <f t="shared" si="44"/>
        <v>700401.75761987932</v>
      </c>
      <c r="E2873" s="305">
        <v>45992</v>
      </c>
      <c r="F2873" s="302" t="s">
        <v>69</v>
      </c>
      <c r="G2873" s="302" t="s">
        <v>70</v>
      </c>
      <c r="H2873" s="302" t="s">
        <v>476</v>
      </c>
      <c r="I2873" s="302" t="s">
        <v>476</v>
      </c>
      <c r="J2873" s="302">
        <v>135300</v>
      </c>
      <c r="K2873" s="302" t="s">
        <v>485</v>
      </c>
      <c r="L2873" s="302">
        <v>10988767</v>
      </c>
      <c r="M2873" s="302" t="s">
        <v>2224</v>
      </c>
      <c r="N2873" s="305">
        <v>40277</v>
      </c>
      <c r="O2873" s="305">
        <v>40299</v>
      </c>
      <c r="P2873" s="302" t="s">
        <v>2180</v>
      </c>
    </row>
    <row r="2874" spans="1:16">
      <c r="A2874" s="303">
        <v>1</v>
      </c>
      <c r="B2874" s="303">
        <v>328077.09000000003</v>
      </c>
      <c r="C2874" s="303">
        <v>97839.471295348194</v>
      </c>
      <c r="D2874" s="304">
        <f t="shared" si="44"/>
        <v>230237.61870465183</v>
      </c>
      <c r="E2874" s="305">
        <v>45992</v>
      </c>
      <c r="F2874" s="302" t="s">
        <v>69</v>
      </c>
      <c r="G2874" s="302" t="s">
        <v>70</v>
      </c>
      <c r="H2874" s="302" t="s">
        <v>476</v>
      </c>
      <c r="I2874" s="302" t="s">
        <v>476</v>
      </c>
      <c r="J2874" s="302">
        <v>135300</v>
      </c>
      <c r="K2874" s="302" t="s">
        <v>485</v>
      </c>
      <c r="L2874" s="302">
        <v>11028490</v>
      </c>
      <c r="M2874" s="302" t="s">
        <v>2223</v>
      </c>
      <c r="N2874" s="305">
        <v>40267</v>
      </c>
      <c r="O2874" s="305">
        <v>40299</v>
      </c>
      <c r="P2874" s="302" t="s">
        <v>2202</v>
      </c>
    </row>
    <row r="2875" spans="1:16">
      <c r="A2875" s="303">
        <v>1</v>
      </c>
      <c r="B2875" s="303">
        <v>699.53</v>
      </c>
      <c r="C2875" s="303">
        <v>208.61452213940001</v>
      </c>
      <c r="D2875" s="304">
        <f t="shared" si="44"/>
        <v>490.91547786059994</v>
      </c>
      <c r="E2875" s="305">
        <v>45992</v>
      </c>
      <c r="F2875" s="302" t="s">
        <v>69</v>
      </c>
      <c r="G2875" s="302" t="s">
        <v>70</v>
      </c>
      <c r="H2875" s="302" t="s">
        <v>476</v>
      </c>
      <c r="I2875" s="302" t="s">
        <v>476</v>
      </c>
      <c r="J2875" s="302">
        <v>135300</v>
      </c>
      <c r="K2875" s="302" t="s">
        <v>413</v>
      </c>
      <c r="L2875" s="302">
        <v>10988749</v>
      </c>
      <c r="M2875" s="302" t="s">
        <v>2226</v>
      </c>
      <c r="N2875" s="305">
        <v>40277</v>
      </c>
      <c r="O2875" s="305">
        <v>40299</v>
      </c>
      <c r="P2875" s="302" t="s">
        <v>2180</v>
      </c>
    </row>
    <row r="2876" spans="1:16">
      <c r="A2876" s="303">
        <v>0</v>
      </c>
      <c r="B2876" s="303">
        <v>0</v>
      </c>
      <c r="C2876" s="303">
        <v>0</v>
      </c>
      <c r="D2876" s="304">
        <f t="shared" si="44"/>
        <v>0</v>
      </c>
      <c r="E2876" s="305">
        <v>45992</v>
      </c>
      <c r="F2876" s="302" t="s">
        <v>69</v>
      </c>
      <c r="G2876" s="302" t="s">
        <v>70</v>
      </c>
      <c r="H2876" s="302" t="s">
        <v>476</v>
      </c>
      <c r="I2876" s="302" t="s">
        <v>476</v>
      </c>
      <c r="J2876" s="302">
        <v>135800</v>
      </c>
      <c r="K2876" s="302" t="s">
        <v>478</v>
      </c>
      <c r="L2876" s="302">
        <v>10988696</v>
      </c>
      <c r="M2876" s="302" t="s">
        <v>2185</v>
      </c>
      <c r="N2876" s="305">
        <v>40277</v>
      </c>
      <c r="O2876" s="305">
        <v>40179</v>
      </c>
      <c r="P2876" s="302" t="s">
        <v>2180</v>
      </c>
    </row>
    <row r="2877" spans="1:16">
      <c r="A2877" s="303">
        <v>0</v>
      </c>
      <c r="B2877" s="303">
        <v>0</v>
      </c>
      <c r="C2877" s="303">
        <v>0</v>
      </c>
      <c r="D2877" s="304">
        <f t="shared" si="44"/>
        <v>0</v>
      </c>
      <c r="E2877" s="305">
        <v>45992</v>
      </c>
      <c r="F2877" s="302" t="s">
        <v>69</v>
      </c>
      <c r="G2877" s="302" t="s">
        <v>70</v>
      </c>
      <c r="H2877" s="302" t="s">
        <v>476</v>
      </c>
      <c r="I2877" s="302" t="s">
        <v>476</v>
      </c>
      <c r="J2877" s="302">
        <v>135800</v>
      </c>
      <c r="K2877" s="302" t="s">
        <v>479</v>
      </c>
      <c r="L2877" s="302">
        <v>10988690</v>
      </c>
      <c r="M2877" s="302" t="s">
        <v>2186</v>
      </c>
      <c r="N2877" s="305">
        <v>40277</v>
      </c>
      <c r="O2877" s="305">
        <v>40179</v>
      </c>
      <c r="P2877" s="302" t="s">
        <v>2180</v>
      </c>
    </row>
    <row r="2878" spans="1:16">
      <c r="A2878" s="303">
        <v>0</v>
      </c>
      <c r="B2878" s="303">
        <v>0</v>
      </c>
      <c r="C2878" s="303">
        <v>0</v>
      </c>
      <c r="D2878" s="304">
        <f t="shared" si="44"/>
        <v>0</v>
      </c>
      <c r="E2878" s="305">
        <v>45992</v>
      </c>
      <c r="F2878" s="302" t="s">
        <v>69</v>
      </c>
      <c r="G2878" s="302" t="s">
        <v>70</v>
      </c>
      <c r="H2878" s="302" t="s">
        <v>476</v>
      </c>
      <c r="I2878" s="302" t="s">
        <v>476</v>
      </c>
      <c r="J2878" s="302">
        <v>135800</v>
      </c>
      <c r="K2878" s="302" t="s">
        <v>297</v>
      </c>
      <c r="L2878" s="302">
        <v>10988693</v>
      </c>
      <c r="M2878" s="302" t="s">
        <v>1706</v>
      </c>
      <c r="N2878" s="305">
        <v>40277</v>
      </c>
      <c r="O2878" s="305">
        <v>40179</v>
      </c>
      <c r="P2878" s="302" t="s">
        <v>2180</v>
      </c>
    </row>
    <row r="2879" spans="1:16">
      <c r="A2879" s="303">
        <v>0</v>
      </c>
      <c r="B2879" s="303">
        <v>0</v>
      </c>
      <c r="C2879" s="303">
        <v>0</v>
      </c>
      <c r="D2879" s="304">
        <f t="shared" si="44"/>
        <v>0</v>
      </c>
      <c r="E2879" s="305">
        <v>45992</v>
      </c>
      <c r="F2879" s="302" t="s">
        <v>69</v>
      </c>
      <c r="G2879" s="302" t="s">
        <v>70</v>
      </c>
      <c r="H2879" s="302" t="s">
        <v>502</v>
      </c>
      <c r="I2879" s="302" t="s">
        <v>502</v>
      </c>
      <c r="J2879" s="302">
        <v>135300</v>
      </c>
      <c r="K2879" s="302" t="s">
        <v>503</v>
      </c>
      <c r="L2879" s="302">
        <v>9972687</v>
      </c>
      <c r="M2879" s="302" t="s">
        <v>2227</v>
      </c>
      <c r="N2879" s="305">
        <v>36130</v>
      </c>
      <c r="O2879" s="305">
        <v>36526</v>
      </c>
      <c r="P2879" s="302" t="s">
        <v>1579</v>
      </c>
    </row>
    <row r="2880" spans="1:16">
      <c r="A2880" s="303">
        <v>0</v>
      </c>
      <c r="B2880" s="303">
        <v>0</v>
      </c>
      <c r="C2880" s="303">
        <v>0</v>
      </c>
      <c r="D2880" s="304">
        <f t="shared" si="44"/>
        <v>0</v>
      </c>
      <c r="E2880" s="305">
        <v>45992</v>
      </c>
      <c r="F2880" s="302" t="s">
        <v>69</v>
      </c>
      <c r="G2880" s="302" t="s">
        <v>70</v>
      </c>
      <c r="H2880" s="302" t="s">
        <v>502</v>
      </c>
      <c r="I2880" s="302" t="s">
        <v>502</v>
      </c>
      <c r="J2880" s="302">
        <v>135300</v>
      </c>
      <c r="K2880" s="302" t="s">
        <v>504</v>
      </c>
      <c r="L2880" s="302">
        <v>9801111</v>
      </c>
      <c r="M2880" s="302" t="s">
        <v>2228</v>
      </c>
      <c r="N2880" s="305">
        <v>36130</v>
      </c>
      <c r="O2880" s="305">
        <v>36526</v>
      </c>
      <c r="P2880" s="302" t="s">
        <v>1052</v>
      </c>
    </row>
    <row r="2881" spans="1:16">
      <c r="A2881" s="303">
        <v>0</v>
      </c>
      <c r="B2881" s="303">
        <v>0</v>
      </c>
      <c r="C2881" s="303">
        <v>0</v>
      </c>
      <c r="D2881" s="304">
        <f t="shared" si="44"/>
        <v>0</v>
      </c>
      <c r="E2881" s="305">
        <v>45992</v>
      </c>
      <c r="F2881" s="302" t="s">
        <v>69</v>
      </c>
      <c r="G2881" s="302" t="s">
        <v>70</v>
      </c>
      <c r="H2881" s="302" t="s">
        <v>502</v>
      </c>
      <c r="I2881" s="302" t="s">
        <v>502</v>
      </c>
      <c r="J2881" s="302">
        <v>135300</v>
      </c>
      <c r="K2881" s="302" t="s">
        <v>504</v>
      </c>
      <c r="L2881" s="302">
        <v>9972688</v>
      </c>
      <c r="M2881" s="302" t="s">
        <v>2228</v>
      </c>
      <c r="N2881" s="305">
        <v>36130</v>
      </c>
      <c r="O2881" s="305">
        <v>36526</v>
      </c>
      <c r="P2881" s="302" t="s">
        <v>1579</v>
      </c>
    </row>
    <row r="2882" spans="1:16">
      <c r="A2882" s="303">
        <v>0</v>
      </c>
      <c r="B2882" s="303">
        <v>0</v>
      </c>
      <c r="C2882" s="303">
        <v>0</v>
      </c>
      <c r="D2882" s="304">
        <f t="shared" si="44"/>
        <v>0</v>
      </c>
      <c r="E2882" s="305">
        <v>45992</v>
      </c>
      <c r="F2882" s="302" t="s">
        <v>69</v>
      </c>
      <c r="G2882" s="302" t="s">
        <v>70</v>
      </c>
      <c r="H2882" s="302" t="s">
        <v>502</v>
      </c>
      <c r="I2882" s="302" t="s">
        <v>502</v>
      </c>
      <c r="J2882" s="302">
        <v>135300</v>
      </c>
      <c r="K2882" s="302" t="s">
        <v>101</v>
      </c>
      <c r="L2882" s="302">
        <v>9761182</v>
      </c>
      <c r="M2882" s="302" t="s">
        <v>1073</v>
      </c>
      <c r="N2882" s="305">
        <v>36130</v>
      </c>
      <c r="O2882" s="305">
        <v>36526</v>
      </c>
      <c r="P2882" s="302" t="s">
        <v>1579</v>
      </c>
    </row>
    <row r="2883" spans="1:16">
      <c r="A2883" s="303">
        <v>0</v>
      </c>
      <c r="B2883" s="303">
        <v>0</v>
      </c>
      <c r="C2883" s="303">
        <v>0</v>
      </c>
      <c r="D2883" s="304">
        <f t="shared" ref="D2883:D2946" si="45">+B2883-C2883</f>
        <v>0</v>
      </c>
      <c r="E2883" s="305">
        <v>45992</v>
      </c>
      <c r="F2883" s="302" t="s">
        <v>69</v>
      </c>
      <c r="G2883" s="302" t="s">
        <v>70</v>
      </c>
      <c r="H2883" s="302" t="s">
        <v>502</v>
      </c>
      <c r="I2883" s="302" t="s">
        <v>502</v>
      </c>
      <c r="J2883" s="302">
        <v>135300</v>
      </c>
      <c r="K2883" s="302" t="s">
        <v>101</v>
      </c>
      <c r="L2883" s="302">
        <v>9972695</v>
      </c>
      <c r="M2883" s="302" t="s">
        <v>1073</v>
      </c>
      <c r="N2883" s="305">
        <v>36130</v>
      </c>
      <c r="O2883" s="305">
        <v>36526</v>
      </c>
      <c r="P2883" s="302" t="s">
        <v>1579</v>
      </c>
    </row>
    <row r="2884" spans="1:16">
      <c r="A2884" s="303">
        <v>0</v>
      </c>
      <c r="B2884" s="303">
        <v>0</v>
      </c>
      <c r="C2884" s="303">
        <v>0</v>
      </c>
      <c r="D2884" s="304">
        <f t="shared" si="45"/>
        <v>0</v>
      </c>
      <c r="E2884" s="305">
        <v>45992</v>
      </c>
      <c r="F2884" s="302" t="s">
        <v>69</v>
      </c>
      <c r="G2884" s="302" t="s">
        <v>70</v>
      </c>
      <c r="H2884" s="302" t="s">
        <v>502</v>
      </c>
      <c r="I2884" s="302" t="s">
        <v>502</v>
      </c>
      <c r="J2884" s="302">
        <v>135300</v>
      </c>
      <c r="K2884" s="302" t="s">
        <v>505</v>
      </c>
      <c r="L2884" s="302">
        <v>9972686</v>
      </c>
      <c r="M2884" s="302" t="s">
        <v>2229</v>
      </c>
      <c r="N2884" s="305">
        <v>36130</v>
      </c>
      <c r="O2884" s="305">
        <v>36526</v>
      </c>
      <c r="P2884" s="302" t="s">
        <v>1579</v>
      </c>
    </row>
    <row r="2885" spans="1:16">
      <c r="A2885" s="303">
        <v>0</v>
      </c>
      <c r="B2885" s="303">
        <v>0</v>
      </c>
      <c r="C2885" s="303">
        <v>0</v>
      </c>
      <c r="D2885" s="304">
        <f t="shared" si="45"/>
        <v>0</v>
      </c>
      <c r="E2885" s="305">
        <v>45992</v>
      </c>
      <c r="F2885" s="302" t="s">
        <v>69</v>
      </c>
      <c r="G2885" s="302" t="s">
        <v>70</v>
      </c>
      <c r="H2885" s="302" t="s">
        <v>502</v>
      </c>
      <c r="I2885" s="302" t="s">
        <v>502</v>
      </c>
      <c r="J2885" s="302">
        <v>135300</v>
      </c>
      <c r="K2885" s="302" t="s">
        <v>505</v>
      </c>
      <c r="L2885" s="302">
        <v>9761178</v>
      </c>
      <c r="M2885" s="302" t="s">
        <v>2229</v>
      </c>
      <c r="N2885" s="305">
        <v>36130</v>
      </c>
      <c r="O2885" s="305">
        <v>36526</v>
      </c>
      <c r="P2885" s="302" t="s">
        <v>1579</v>
      </c>
    </row>
    <row r="2886" spans="1:16">
      <c r="A2886" s="303">
        <v>0</v>
      </c>
      <c r="B2886" s="303">
        <v>0</v>
      </c>
      <c r="C2886" s="303">
        <v>0</v>
      </c>
      <c r="D2886" s="304">
        <f t="shared" si="45"/>
        <v>0</v>
      </c>
      <c r="E2886" s="305">
        <v>45992</v>
      </c>
      <c r="F2886" s="302" t="s">
        <v>69</v>
      </c>
      <c r="G2886" s="302" t="s">
        <v>70</v>
      </c>
      <c r="H2886" s="302" t="s">
        <v>502</v>
      </c>
      <c r="I2886" s="302" t="s">
        <v>502</v>
      </c>
      <c r="J2886" s="302">
        <v>135300</v>
      </c>
      <c r="K2886" s="302" t="s">
        <v>157</v>
      </c>
      <c r="L2886" s="302">
        <v>9761181</v>
      </c>
      <c r="M2886" s="302" t="s">
        <v>1525</v>
      </c>
      <c r="N2886" s="305">
        <v>36130</v>
      </c>
      <c r="O2886" s="305">
        <v>36526</v>
      </c>
      <c r="P2886" s="302" t="s">
        <v>1579</v>
      </c>
    </row>
    <row r="2887" spans="1:16">
      <c r="A2887" s="303">
        <v>0</v>
      </c>
      <c r="B2887" s="303">
        <v>0</v>
      </c>
      <c r="C2887" s="303">
        <v>0</v>
      </c>
      <c r="D2887" s="304">
        <f t="shared" si="45"/>
        <v>0</v>
      </c>
      <c r="E2887" s="305">
        <v>45992</v>
      </c>
      <c r="F2887" s="302" t="s">
        <v>69</v>
      </c>
      <c r="G2887" s="302" t="s">
        <v>70</v>
      </c>
      <c r="H2887" s="302" t="s">
        <v>502</v>
      </c>
      <c r="I2887" s="302" t="s">
        <v>502</v>
      </c>
      <c r="J2887" s="302">
        <v>135300</v>
      </c>
      <c r="K2887" s="302" t="s">
        <v>157</v>
      </c>
      <c r="L2887" s="302">
        <v>9972692</v>
      </c>
      <c r="M2887" s="302" t="s">
        <v>1525</v>
      </c>
      <c r="N2887" s="305">
        <v>36130</v>
      </c>
      <c r="O2887" s="305">
        <v>36526</v>
      </c>
      <c r="P2887" s="302" t="s">
        <v>1579</v>
      </c>
    </row>
    <row r="2888" spans="1:16">
      <c r="A2888" s="303">
        <v>0</v>
      </c>
      <c r="B2888" s="303">
        <v>0</v>
      </c>
      <c r="C2888" s="303">
        <v>0</v>
      </c>
      <c r="D2888" s="304">
        <f t="shared" si="45"/>
        <v>0</v>
      </c>
      <c r="E2888" s="305">
        <v>45992</v>
      </c>
      <c r="F2888" s="302" t="s">
        <v>69</v>
      </c>
      <c r="G2888" s="302" t="s">
        <v>70</v>
      </c>
      <c r="H2888" s="302" t="s">
        <v>502</v>
      </c>
      <c r="I2888" s="302" t="s">
        <v>502</v>
      </c>
      <c r="J2888" s="302">
        <v>135300</v>
      </c>
      <c r="K2888" s="302" t="s">
        <v>435</v>
      </c>
      <c r="L2888" s="302">
        <v>9972691</v>
      </c>
      <c r="M2888" s="302" t="s">
        <v>2034</v>
      </c>
      <c r="N2888" s="305">
        <v>36130</v>
      </c>
      <c r="O2888" s="305">
        <v>36526</v>
      </c>
      <c r="P2888" s="302" t="s">
        <v>1579</v>
      </c>
    </row>
    <row r="2889" spans="1:16">
      <c r="A2889" s="303">
        <v>0</v>
      </c>
      <c r="B2889" s="303">
        <v>0</v>
      </c>
      <c r="C2889" s="303">
        <v>0</v>
      </c>
      <c r="D2889" s="304">
        <f t="shared" si="45"/>
        <v>0</v>
      </c>
      <c r="E2889" s="305">
        <v>45992</v>
      </c>
      <c r="F2889" s="302" t="s">
        <v>69</v>
      </c>
      <c r="G2889" s="302" t="s">
        <v>70</v>
      </c>
      <c r="H2889" s="302" t="s">
        <v>502</v>
      </c>
      <c r="I2889" s="302" t="s">
        <v>502</v>
      </c>
      <c r="J2889" s="302">
        <v>135300</v>
      </c>
      <c r="K2889" s="302" t="s">
        <v>435</v>
      </c>
      <c r="L2889" s="302">
        <v>9761180</v>
      </c>
      <c r="M2889" s="302" t="s">
        <v>2034</v>
      </c>
      <c r="N2889" s="305">
        <v>36130</v>
      </c>
      <c r="O2889" s="305">
        <v>36526</v>
      </c>
      <c r="P2889" s="302" t="s">
        <v>1579</v>
      </c>
    </row>
    <row r="2890" spans="1:16">
      <c r="A2890" s="303">
        <v>0</v>
      </c>
      <c r="B2890" s="303">
        <v>0</v>
      </c>
      <c r="C2890" s="303">
        <v>0</v>
      </c>
      <c r="D2890" s="304">
        <f t="shared" si="45"/>
        <v>0</v>
      </c>
      <c r="E2890" s="305">
        <v>45992</v>
      </c>
      <c r="F2890" s="302" t="s">
        <v>69</v>
      </c>
      <c r="G2890" s="302" t="s">
        <v>70</v>
      </c>
      <c r="H2890" s="302" t="s">
        <v>502</v>
      </c>
      <c r="I2890" s="302" t="s">
        <v>502</v>
      </c>
      <c r="J2890" s="302">
        <v>135300</v>
      </c>
      <c r="K2890" s="302" t="s">
        <v>248</v>
      </c>
      <c r="L2890" s="302">
        <v>9801139</v>
      </c>
      <c r="M2890" s="302" t="s">
        <v>2230</v>
      </c>
      <c r="N2890" s="305">
        <v>36130</v>
      </c>
      <c r="O2890" s="305">
        <v>36130</v>
      </c>
      <c r="P2890" s="302" t="s">
        <v>1052</v>
      </c>
    </row>
    <row r="2891" spans="1:16">
      <c r="A2891" s="303">
        <v>0</v>
      </c>
      <c r="B2891" s="303">
        <v>0</v>
      </c>
      <c r="C2891" s="303">
        <v>0</v>
      </c>
      <c r="D2891" s="304">
        <f t="shared" si="45"/>
        <v>0</v>
      </c>
      <c r="E2891" s="305">
        <v>45992</v>
      </c>
      <c r="F2891" s="302" t="s">
        <v>69</v>
      </c>
      <c r="G2891" s="302" t="s">
        <v>70</v>
      </c>
      <c r="H2891" s="302" t="s">
        <v>502</v>
      </c>
      <c r="I2891" s="302" t="s">
        <v>502</v>
      </c>
      <c r="J2891" s="302">
        <v>135300</v>
      </c>
      <c r="K2891" s="302" t="s">
        <v>248</v>
      </c>
      <c r="L2891" s="302">
        <v>9972685</v>
      </c>
      <c r="M2891" s="302" t="s">
        <v>2230</v>
      </c>
      <c r="N2891" s="305">
        <v>36130</v>
      </c>
      <c r="O2891" s="305">
        <v>36130</v>
      </c>
      <c r="P2891" s="302" t="s">
        <v>1579</v>
      </c>
    </row>
    <row r="2892" spans="1:16">
      <c r="A2892" s="303">
        <v>0</v>
      </c>
      <c r="B2892" s="303">
        <v>0</v>
      </c>
      <c r="C2892" s="303">
        <v>0</v>
      </c>
      <c r="D2892" s="304">
        <f t="shared" si="45"/>
        <v>0</v>
      </c>
      <c r="E2892" s="305">
        <v>45992</v>
      </c>
      <c r="F2892" s="302" t="s">
        <v>69</v>
      </c>
      <c r="G2892" s="302" t="s">
        <v>70</v>
      </c>
      <c r="H2892" s="302" t="s">
        <v>502</v>
      </c>
      <c r="I2892" s="302" t="s">
        <v>502</v>
      </c>
      <c r="J2892" s="302">
        <v>135300</v>
      </c>
      <c r="K2892" s="302" t="s">
        <v>506</v>
      </c>
      <c r="L2892" s="302">
        <v>9972690</v>
      </c>
      <c r="M2892" s="302" t="s">
        <v>2231</v>
      </c>
      <c r="N2892" s="305">
        <v>36130</v>
      </c>
      <c r="O2892" s="305">
        <v>36526</v>
      </c>
      <c r="P2892" s="302" t="s">
        <v>1579</v>
      </c>
    </row>
    <row r="2893" spans="1:16">
      <c r="A2893" s="303">
        <v>0</v>
      </c>
      <c r="B2893" s="303">
        <v>0</v>
      </c>
      <c r="C2893" s="303">
        <v>0</v>
      </c>
      <c r="D2893" s="304">
        <f t="shared" si="45"/>
        <v>0</v>
      </c>
      <c r="E2893" s="305">
        <v>45992</v>
      </c>
      <c r="F2893" s="302" t="s">
        <v>69</v>
      </c>
      <c r="G2893" s="302" t="s">
        <v>70</v>
      </c>
      <c r="H2893" s="302" t="s">
        <v>502</v>
      </c>
      <c r="I2893" s="302" t="s">
        <v>502</v>
      </c>
      <c r="J2893" s="302">
        <v>135300</v>
      </c>
      <c r="K2893" s="302" t="s">
        <v>440</v>
      </c>
      <c r="L2893" s="302">
        <v>9761179</v>
      </c>
      <c r="M2893" s="302" t="s">
        <v>2232</v>
      </c>
      <c r="N2893" s="305">
        <v>36130</v>
      </c>
      <c r="O2893" s="305">
        <v>36526</v>
      </c>
      <c r="P2893" s="302" t="s">
        <v>1579</v>
      </c>
    </row>
    <row r="2894" spans="1:16">
      <c r="A2894" s="303">
        <v>0</v>
      </c>
      <c r="B2894" s="303">
        <v>0</v>
      </c>
      <c r="C2894" s="303">
        <v>0</v>
      </c>
      <c r="D2894" s="304">
        <f t="shared" si="45"/>
        <v>0</v>
      </c>
      <c r="E2894" s="305">
        <v>45992</v>
      </c>
      <c r="F2894" s="302" t="s">
        <v>69</v>
      </c>
      <c r="G2894" s="302" t="s">
        <v>70</v>
      </c>
      <c r="H2894" s="302" t="s">
        <v>502</v>
      </c>
      <c r="I2894" s="302" t="s">
        <v>502</v>
      </c>
      <c r="J2894" s="302">
        <v>135300</v>
      </c>
      <c r="K2894" s="302" t="s">
        <v>440</v>
      </c>
      <c r="L2894" s="302">
        <v>9972689</v>
      </c>
      <c r="M2894" s="302" t="s">
        <v>2232</v>
      </c>
      <c r="N2894" s="305">
        <v>36130</v>
      </c>
      <c r="O2894" s="305">
        <v>36526</v>
      </c>
      <c r="P2894" s="302" t="s">
        <v>1579</v>
      </c>
    </row>
    <row r="2895" spans="1:16">
      <c r="A2895" s="303">
        <v>1</v>
      </c>
      <c r="B2895" s="303">
        <v>43328.9</v>
      </c>
      <c r="C2895" s="303">
        <v>-3814.629994077</v>
      </c>
      <c r="D2895" s="304">
        <f t="shared" si="45"/>
        <v>47143.529994076998</v>
      </c>
      <c r="E2895" s="305">
        <v>45992</v>
      </c>
      <c r="F2895" s="302" t="s">
        <v>69</v>
      </c>
      <c r="G2895" s="302" t="s">
        <v>70</v>
      </c>
      <c r="H2895" s="302" t="s">
        <v>507</v>
      </c>
      <c r="I2895" s="302" t="s">
        <v>507</v>
      </c>
      <c r="J2895" s="302">
        <v>135001</v>
      </c>
      <c r="K2895" s="302" t="s">
        <v>130</v>
      </c>
      <c r="L2895" s="302">
        <v>10562853</v>
      </c>
      <c r="M2895" s="302" t="s">
        <v>2233</v>
      </c>
      <c r="N2895" s="305">
        <v>33055</v>
      </c>
      <c r="O2895" s="305">
        <v>33055</v>
      </c>
      <c r="P2895" s="302" t="s">
        <v>1052</v>
      </c>
    </row>
    <row r="2896" spans="1:16">
      <c r="A2896" s="303">
        <v>2</v>
      </c>
      <c r="B2896" s="303">
        <v>21184.33</v>
      </c>
      <c r="C2896" s="303">
        <v>581.9500688774001</v>
      </c>
      <c r="D2896" s="304">
        <f t="shared" si="45"/>
        <v>20602.379931122603</v>
      </c>
      <c r="E2896" s="305">
        <v>45992</v>
      </c>
      <c r="F2896" s="302" t="s">
        <v>69</v>
      </c>
      <c r="G2896" s="302" t="s">
        <v>70</v>
      </c>
      <c r="H2896" s="302" t="s">
        <v>507</v>
      </c>
      <c r="I2896" s="302" t="s">
        <v>507</v>
      </c>
      <c r="J2896" s="302">
        <v>135130</v>
      </c>
      <c r="K2896" s="302" t="s">
        <v>230</v>
      </c>
      <c r="L2896" s="302">
        <v>40389998</v>
      </c>
      <c r="M2896" s="302" t="s">
        <v>1951</v>
      </c>
      <c r="N2896" s="305">
        <v>33420</v>
      </c>
      <c r="O2896" s="305">
        <v>33420</v>
      </c>
      <c r="P2896" s="302" t="s">
        <v>1052</v>
      </c>
    </row>
    <row r="2897" spans="1:16">
      <c r="A2897" s="303">
        <v>1</v>
      </c>
      <c r="B2897" s="303">
        <v>1446.96</v>
      </c>
      <c r="C2897" s="303">
        <v>816.80352283920001</v>
      </c>
      <c r="D2897" s="304">
        <f t="shared" si="45"/>
        <v>630.15647716080002</v>
      </c>
      <c r="E2897" s="305">
        <v>45992</v>
      </c>
      <c r="F2897" s="302" t="s">
        <v>69</v>
      </c>
      <c r="G2897" s="302" t="s">
        <v>70</v>
      </c>
      <c r="H2897" s="302" t="s">
        <v>507</v>
      </c>
      <c r="I2897" s="302" t="s">
        <v>507</v>
      </c>
      <c r="J2897" s="302">
        <v>135200</v>
      </c>
      <c r="K2897" s="302" t="s">
        <v>147</v>
      </c>
      <c r="L2897" s="302">
        <v>10563002</v>
      </c>
      <c r="M2897" s="302" t="s">
        <v>1970</v>
      </c>
      <c r="N2897" s="305">
        <v>33055</v>
      </c>
      <c r="O2897" s="305">
        <v>33055</v>
      </c>
      <c r="P2897" s="302" t="s">
        <v>1052</v>
      </c>
    </row>
    <row r="2898" spans="1:16">
      <c r="A2898" s="303">
        <v>1</v>
      </c>
      <c r="B2898" s="303">
        <v>12526.6</v>
      </c>
      <c r="C2898" s="303">
        <v>6672.8376455039997</v>
      </c>
      <c r="D2898" s="304">
        <f t="shared" si="45"/>
        <v>5853.7623544960006</v>
      </c>
      <c r="E2898" s="305">
        <v>45992</v>
      </c>
      <c r="F2898" s="302" t="s">
        <v>69</v>
      </c>
      <c r="G2898" s="302" t="s">
        <v>70</v>
      </c>
      <c r="H2898" s="302" t="s">
        <v>507</v>
      </c>
      <c r="I2898" s="302" t="s">
        <v>507</v>
      </c>
      <c r="J2898" s="302">
        <v>135200</v>
      </c>
      <c r="K2898" s="302" t="s">
        <v>163</v>
      </c>
      <c r="L2898" s="302">
        <v>10563020</v>
      </c>
      <c r="M2898" s="302" t="s">
        <v>1978</v>
      </c>
      <c r="N2898" s="305">
        <v>33786</v>
      </c>
      <c r="O2898" s="305">
        <v>33786</v>
      </c>
      <c r="P2898" s="302" t="s">
        <v>1052</v>
      </c>
    </row>
    <row r="2899" spans="1:16">
      <c r="A2899" s="303">
        <v>1</v>
      </c>
      <c r="B2899" s="303">
        <v>34077.919999999998</v>
      </c>
      <c r="C2899" s="303">
        <v>18694.970047595201</v>
      </c>
      <c r="D2899" s="304">
        <f t="shared" si="45"/>
        <v>15382.949952404797</v>
      </c>
      <c r="E2899" s="305">
        <v>45992</v>
      </c>
      <c r="F2899" s="302" t="s">
        <v>69</v>
      </c>
      <c r="G2899" s="302" t="s">
        <v>70</v>
      </c>
      <c r="H2899" s="302" t="s">
        <v>507</v>
      </c>
      <c r="I2899" s="302" t="s">
        <v>507</v>
      </c>
      <c r="J2899" s="302">
        <v>135200</v>
      </c>
      <c r="K2899" s="302" t="s">
        <v>413</v>
      </c>
      <c r="L2899" s="302">
        <v>10563011</v>
      </c>
      <c r="M2899" s="302" t="s">
        <v>1828</v>
      </c>
      <c r="N2899" s="305">
        <v>33420</v>
      </c>
      <c r="O2899" s="305">
        <v>33420</v>
      </c>
      <c r="P2899" s="302" t="s">
        <v>1062</v>
      </c>
    </row>
    <row r="2900" spans="1:16">
      <c r="A2900" s="303">
        <v>5</v>
      </c>
      <c r="B2900" s="303">
        <v>63135.43</v>
      </c>
      <c r="C2900" s="303">
        <v>41908.173360637396</v>
      </c>
      <c r="D2900" s="304">
        <f t="shared" si="45"/>
        <v>21227.256639362604</v>
      </c>
      <c r="E2900" s="305">
        <v>45992</v>
      </c>
      <c r="F2900" s="302" t="s">
        <v>69</v>
      </c>
      <c r="G2900" s="302" t="s">
        <v>70</v>
      </c>
      <c r="H2900" s="302" t="s">
        <v>507</v>
      </c>
      <c r="I2900" s="302" t="s">
        <v>507</v>
      </c>
      <c r="J2900" s="302">
        <v>135300</v>
      </c>
      <c r="K2900" s="302" t="s">
        <v>418</v>
      </c>
      <c r="L2900" s="302">
        <v>10565962</v>
      </c>
      <c r="M2900" s="302" t="s">
        <v>1984</v>
      </c>
      <c r="N2900" s="305">
        <v>33420</v>
      </c>
      <c r="O2900" s="305">
        <v>33420</v>
      </c>
      <c r="P2900" s="302" t="s">
        <v>1052</v>
      </c>
    </row>
    <row r="2901" spans="1:16">
      <c r="A2901" s="303">
        <v>6</v>
      </c>
      <c r="B2901" s="303">
        <v>11830.23</v>
      </c>
      <c r="C2901" s="303">
        <v>7852.6958593014006</v>
      </c>
      <c r="D2901" s="304">
        <f t="shared" si="45"/>
        <v>3977.534140698599</v>
      </c>
      <c r="E2901" s="305">
        <v>45992</v>
      </c>
      <c r="F2901" s="302" t="s">
        <v>69</v>
      </c>
      <c r="G2901" s="302" t="s">
        <v>70</v>
      </c>
      <c r="H2901" s="302" t="s">
        <v>507</v>
      </c>
      <c r="I2901" s="302" t="s">
        <v>507</v>
      </c>
      <c r="J2901" s="302">
        <v>135300</v>
      </c>
      <c r="K2901" s="302" t="s">
        <v>142</v>
      </c>
      <c r="L2901" s="302">
        <v>10566004</v>
      </c>
      <c r="M2901" s="302" t="s">
        <v>1838</v>
      </c>
      <c r="N2901" s="305">
        <v>33420</v>
      </c>
      <c r="O2901" s="305">
        <v>33420</v>
      </c>
      <c r="P2901" s="302" t="s">
        <v>1052</v>
      </c>
    </row>
    <row r="2902" spans="1:16">
      <c r="A2902" s="303">
        <v>0</v>
      </c>
      <c r="B2902" s="303">
        <v>18616.82</v>
      </c>
      <c r="C2902" s="303">
        <v>537.28310071379997</v>
      </c>
      <c r="D2902" s="304">
        <f t="shared" si="45"/>
        <v>18079.536899286199</v>
      </c>
      <c r="E2902" s="305">
        <v>45992</v>
      </c>
      <c r="F2902" s="302" t="s">
        <v>69</v>
      </c>
      <c r="G2902" s="302" t="s">
        <v>70</v>
      </c>
      <c r="H2902" s="302" t="s">
        <v>507</v>
      </c>
      <c r="I2902" s="302" t="s">
        <v>507</v>
      </c>
      <c r="J2902" s="302">
        <v>135300</v>
      </c>
      <c r="K2902" s="302" t="s">
        <v>143</v>
      </c>
      <c r="L2902" s="302">
        <v>40847156</v>
      </c>
      <c r="M2902" s="302" t="s">
        <v>1389</v>
      </c>
      <c r="N2902" s="305">
        <v>45615</v>
      </c>
      <c r="O2902" s="305">
        <v>45627</v>
      </c>
      <c r="P2902" s="302" t="s">
        <v>3954</v>
      </c>
    </row>
    <row r="2903" spans="1:16">
      <c r="A2903" s="303">
        <v>0</v>
      </c>
      <c r="B2903" s="303">
        <v>19463.150000000001</v>
      </c>
      <c r="C2903" s="303">
        <v>561.70826068350004</v>
      </c>
      <c r="D2903" s="304">
        <f t="shared" si="45"/>
        <v>18901.441739316502</v>
      </c>
      <c r="E2903" s="305">
        <v>45992</v>
      </c>
      <c r="F2903" s="302" t="s">
        <v>69</v>
      </c>
      <c r="G2903" s="302" t="s">
        <v>70</v>
      </c>
      <c r="H2903" s="302" t="s">
        <v>507</v>
      </c>
      <c r="I2903" s="302" t="s">
        <v>507</v>
      </c>
      <c r="J2903" s="302">
        <v>135300</v>
      </c>
      <c r="K2903" s="302" t="s">
        <v>322</v>
      </c>
      <c r="L2903" s="302">
        <v>40847147</v>
      </c>
      <c r="M2903" s="302" t="s">
        <v>1483</v>
      </c>
      <c r="N2903" s="305">
        <v>45615</v>
      </c>
      <c r="O2903" s="305">
        <v>45627</v>
      </c>
      <c r="P2903" s="302" t="s">
        <v>3954</v>
      </c>
    </row>
    <row r="2904" spans="1:16">
      <c r="A2904" s="303">
        <v>1460</v>
      </c>
      <c r="B2904" s="303">
        <v>22812.65</v>
      </c>
      <c r="C2904" s="303">
        <v>15142.630548577001</v>
      </c>
      <c r="D2904" s="304">
        <f t="shared" si="45"/>
        <v>7670.0194514230006</v>
      </c>
      <c r="E2904" s="305">
        <v>45992</v>
      </c>
      <c r="F2904" s="302" t="s">
        <v>69</v>
      </c>
      <c r="G2904" s="302" t="s">
        <v>70</v>
      </c>
      <c r="H2904" s="302" t="s">
        <v>507</v>
      </c>
      <c r="I2904" s="302" t="s">
        <v>507</v>
      </c>
      <c r="J2904" s="302">
        <v>135300</v>
      </c>
      <c r="K2904" s="302" t="s">
        <v>368</v>
      </c>
      <c r="L2904" s="302">
        <v>10565997</v>
      </c>
      <c r="M2904" s="302" t="s">
        <v>1884</v>
      </c>
      <c r="N2904" s="305">
        <v>33420</v>
      </c>
      <c r="O2904" s="305">
        <v>33420</v>
      </c>
      <c r="P2904" s="302" t="s">
        <v>1052</v>
      </c>
    </row>
    <row r="2905" spans="1:16">
      <c r="A2905" s="303">
        <v>70</v>
      </c>
      <c r="B2905" s="303">
        <v>265.05</v>
      </c>
      <c r="C2905" s="303">
        <v>175.93546680900002</v>
      </c>
      <c r="D2905" s="304">
        <f t="shared" si="45"/>
        <v>89.114533190999992</v>
      </c>
      <c r="E2905" s="305">
        <v>45992</v>
      </c>
      <c r="F2905" s="302" t="s">
        <v>69</v>
      </c>
      <c r="G2905" s="302" t="s">
        <v>70</v>
      </c>
      <c r="H2905" s="302" t="s">
        <v>507</v>
      </c>
      <c r="I2905" s="302" t="s">
        <v>507</v>
      </c>
      <c r="J2905" s="302">
        <v>135300</v>
      </c>
      <c r="K2905" s="302" t="s">
        <v>371</v>
      </c>
      <c r="L2905" s="302">
        <v>10565983</v>
      </c>
      <c r="M2905" s="302" t="s">
        <v>1521</v>
      </c>
      <c r="N2905" s="305">
        <v>33420</v>
      </c>
      <c r="O2905" s="305">
        <v>33420</v>
      </c>
      <c r="P2905" s="302" t="s">
        <v>1052</v>
      </c>
    </row>
    <row r="2906" spans="1:16">
      <c r="A2906" s="303">
        <v>1</v>
      </c>
      <c r="B2906" s="303">
        <v>283710.23</v>
      </c>
      <c r="C2906" s="303">
        <v>188321.79495770141</v>
      </c>
      <c r="D2906" s="304">
        <f t="shared" si="45"/>
        <v>95388.435042298574</v>
      </c>
      <c r="E2906" s="305">
        <v>45992</v>
      </c>
      <c r="F2906" s="302" t="s">
        <v>69</v>
      </c>
      <c r="G2906" s="302" t="s">
        <v>70</v>
      </c>
      <c r="H2906" s="302" t="s">
        <v>507</v>
      </c>
      <c r="I2906" s="302" t="s">
        <v>507</v>
      </c>
      <c r="J2906" s="302">
        <v>135300</v>
      </c>
      <c r="K2906" s="302" t="s">
        <v>508</v>
      </c>
      <c r="L2906" s="302">
        <v>10565976</v>
      </c>
      <c r="M2906" s="302" t="s">
        <v>2234</v>
      </c>
      <c r="N2906" s="305">
        <v>33420</v>
      </c>
      <c r="O2906" s="305">
        <v>33420</v>
      </c>
      <c r="P2906" s="302" t="s">
        <v>1052</v>
      </c>
    </row>
    <row r="2907" spans="1:16">
      <c r="A2907" s="303">
        <v>0</v>
      </c>
      <c r="B2907" s="303">
        <v>0</v>
      </c>
      <c r="C2907" s="303">
        <v>0</v>
      </c>
      <c r="D2907" s="304">
        <f t="shared" si="45"/>
        <v>0</v>
      </c>
      <c r="E2907" s="305">
        <v>45992</v>
      </c>
      <c r="F2907" s="302" t="s">
        <v>69</v>
      </c>
      <c r="G2907" s="302" t="s">
        <v>70</v>
      </c>
      <c r="H2907" s="302" t="s">
        <v>507</v>
      </c>
      <c r="I2907" s="302" t="s">
        <v>507</v>
      </c>
      <c r="J2907" s="302">
        <v>135300</v>
      </c>
      <c r="K2907" s="302" t="s">
        <v>84</v>
      </c>
      <c r="L2907" s="302">
        <v>28413198</v>
      </c>
      <c r="M2907" s="302" t="s">
        <v>2235</v>
      </c>
      <c r="N2907" s="305">
        <v>43815</v>
      </c>
      <c r="O2907" s="305">
        <v>43800</v>
      </c>
      <c r="P2907" s="302" t="s">
        <v>2236</v>
      </c>
    </row>
    <row r="2908" spans="1:16">
      <c r="A2908" s="303">
        <v>0</v>
      </c>
      <c r="B2908" s="303">
        <v>0</v>
      </c>
      <c r="C2908" s="303">
        <v>0</v>
      </c>
      <c r="D2908" s="304">
        <f t="shared" si="45"/>
        <v>0</v>
      </c>
      <c r="E2908" s="305">
        <v>45992</v>
      </c>
      <c r="F2908" s="302" t="s">
        <v>69</v>
      </c>
      <c r="G2908" s="302" t="s">
        <v>70</v>
      </c>
      <c r="H2908" s="302" t="s">
        <v>507</v>
      </c>
      <c r="I2908" s="302" t="s">
        <v>507</v>
      </c>
      <c r="J2908" s="302">
        <v>135300</v>
      </c>
      <c r="K2908" s="302" t="s">
        <v>84</v>
      </c>
      <c r="L2908" s="302">
        <v>40471774</v>
      </c>
      <c r="M2908" s="302" t="s">
        <v>3953</v>
      </c>
      <c r="N2908" s="305">
        <v>45615</v>
      </c>
      <c r="O2908" s="305">
        <v>45658</v>
      </c>
      <c r="P2908" s="302" t="s">
        <v>3954</v>
      </c>
    </row>
    <row r="2909" spans="1:16">
      <c r="A2909" s="303">
        <v>0</v>
      </c>
      <c r="B2909" s="303">
        <v>0</v>
      </c>
      <c r="C2909" s="303">
        <v>0</v>
      </c>
      <c r="D2909" s="304">
        <f t="shared" si="45"/>
        <v>0</v>
      </c>
      <c r="E2909" s="305">
        <v>45992</v>
      </c>
      <c r="F2909" s="302" t="s">
        <v>69</v>
      </c>
      <c r="G2909" s="302" t="s">
        <v>70</v>
      </c>
      <c r="H2909" s="302" t="s">
        <v>507</v>
      </c>
      <c r="I2909" s="302" t="s">
        <v>507</v>
      </c>
      <c r="J2909" s="302">
        <v>135300</v>
      </c>
      <c r="K2909" s="302" t="s">
        <v>84</v>
      </c>
      <c r="L2909" s="302">
        <v>40731707</v>
      </c>
      <c r="M2909" s="302" t="s">
        <v>3953</v>
      </c>
      <c r="N2909" s="305">
        <v>45615</v>
      </c>
      <c r="O2909" s="305">
        <v>45717</v>
      </c>
      <c r="P2909" s="302" t="s">
        <v>3954</v>
      </c>
    </row>
    <row r="2910" spans="1:16">
      <c r="A2910" s="303">
        <v>0</v>
      </c>
      <c r="B2910" s="303">
        <v>0</v>
      </c>
      <c r="C2910" s="303">
        <v>0</v>
      </c>
      <c r="D2910" s="304">
        <f t="shared" si="45"/>
        <v>0</v>
      </c>
      <c r="E2910" s="305">
        <v>45992</v>
      </c>
      <c r="F2910" s="302" t="s">
        <v>69</v>
      </c>
      <c r="G2910" s="302" t="s">
        <v>70</v>
      </c>
      <c r="H2910" s="302" t="s">
        <v>507</v>
      </c>
      <c r="I2910" s="302" t="s">
        <v>507</v>
      </c>
      <c r="J2910" s="302">
        <v>135300</v>
      </c>
      <c r="K2910" s="302" t="s">
        <v>84</v>
      </c>
      <c r="L2910" s="302">
        <v>37760003</v>
      </c>
      <c r="M2910" s="302" t="s">
        <v>2237</v>
      </c>
      <c r="N2910" s="305">
        <v>45076</v>
      </c>
      <c r="O2910" s="305">
        <v>45139</v>
      </c>
      <c r="P2910" s="302" t="s">
        <v>2238</v>
      </c>
    </row>
    <row r="2911" spans="1:16">
      <c r="A2911" s="303">
        <v>0</v>
      </c>
      <c r="B2911" s="303">
        <v>0</v>
      </c>
      <c r="C2911" s="303">
        <v>0</v>
      </c>
      <c r="D2911" s="304">
        <f t="shared" si="45"/>
        <v>0</v>
      </c>
      <c r="E2911" s="305">
        <v>45992</v>
      </c>
      <c r="F2911" s="302" t="s">
        <v>69</v>
      </c>
      <c r="G2911" s="302" t="s">
        <v>70</v>
      </c>
      <c r="H2911" s="302" t="s">
        <v>507</v>
      </c>
      <c r="I2911" s="302" t="s">
        <v>507</v>
      </c>
      <c r="J2911" s="302">
        <v>135300</v>
      </c>
      <c r="K2911" s="302" t="s">
        <v>84</v>
      </c>
      <c r="L2911" s="302">
        <v>40160635</v>
      </c>
      <c r="M2911" s="302" t="s">
        <v>3953</v>
      </c>
      <c r="N2911" s="305">
        <v>45615</v>
      </c>
      <c r="O2911" s="305">
        <v>45627</v>
      </c>
      <c r="P2911" s="302" t="s">
        <v>3954</v>
      </c>
    </row>
    <row r="2912" spans="1:16">
      <c r="A2912" s="303">
        <v>0</v>
      </c>
      <c r="B2912" s="303">
        <v>0</v>
      </c>
      <c r="C2912" s="303">
        <v>0</v>
      </c>
      <c r="D2912" s="304">
        <f t="shared" si="45"/>
        <v>0</v>
      </c>
      <c r="E2912" s="305">
        <v>45992</v>
      </c>
      <c r="F2912" s="302" t="s">
        <v>69</v>
      </c>
      <c r="G2912" s="302" t="s">
        <v>70</v>
      </c>
      <c r="H2912" s="302" t="s">
        <v>507</v>
      </c>
      <c r="I2912" s="302" t="s">
        <v>507</v>
      </c>
      <c r="J2912" s="302">
        <v>135300</v>
      </c>
      <c r="K2912" s="302" t="s">
        <v>84</v>
      </c>
      <c r="L2912" s="302">
        <v>29646555</v>
      </c>
      <c r="M2912" s="302" t="s">
        <v>2235</v>
      </c>
      <c r="N2912" s="305">
        <v>43815</v>
      </c>
      <c r="O2912" s="305">
        <v>44013</v>
      </c>
      <c r="P2912" s="302" t="s">
        <v>2236</v>
      </c>
    </row>
    <row r="2913" spans="1:16">
      <c r="A2913" s="303">
        <v>0</v>
      </c>
      <c r="B2913" s="303">
        <v>0</v>
      </c>
      <c r="C2913" s="303">
        <v>0</v>
      </c>
      <c r="D2913" s="304">
        <f t="shared" si="45"/>
        <v>0</v>
      </c>
      <c r="E2913" s="305">
        <v>45992</v>
      </c>
      <c r="F2913" s="302" t="s">
        <v>69</v>
      </c>
      <c r="G2913" s="302" t="s">
        <v>70</v>
      </c>
      <c r="H2913" s="302" t="s">
        <v>507</v>
      </c>
      <c r="I2913" s="302" t="s">
        <v>507</v>
      </c>
      <c r="J2913" s="302">
        <v>135300</v>
      </c>
      <c r="K2913" s="302" t="s">
        <v>84</v>
      </c>
      <c r="L2913" s="302">
        <v>28830361</v>
      </c>
      <c r="M2913" s="302" t="s">
        <v>2235</v>
      </c>
      <c r="N2913" s="305">
        <v>43815</v>
      </c>
      <c r="O2913" s="305">
        <v>43831</v>
      </c>
      <c r="P2913" s="302" t="s">
        <v>2236</v>
      </c>
    </row>
    <row r="2914" spans="1:16">
      <c r="A2914" s="303">
        <v>1140</v>
      </c>
      <c r="B2914" s="303">
        <v>11309.300000000001</v>
      </c>
      <c r="C2914" s="303">
        <v>7506.9118082739997</v>
      </c>
      <c r="D2914" s="304">
        <f t="shared" si="45"/>
        <v>3802.3881917260014</v>
      </c>
      <c r="E2914" s="305">
        <v>45992</v>
      </c>
      <c r="F2914" s="302" t="s">
        <v>69</v>
      </c>
      <c r="G2914" s="302" t="s">
        <v>70</v>
      </c>
      <c r="H2914" s="302" t="s">
        <v>507</v>
      </c>
      <c r="I2914" s="302" t="s">
        <v>507</v>
      </c>
      <c r="J2914" s="302">
        <v>135300</v>
      </c>
      <c r="K2914" s="302" t="s">
        <v>154</v>
      </c>
      <c r="L2914" s="302">
        <v>10566032</v>
      </c>
      <c r="M2914" s="302" t="s">
        <v>1509</v>
      </c>
      <c r="N2914" s="305">
        <v>33420</v>
      </c>
      <c r="O2914" s="305">
        <v>33420</v>
      </c>
      <c r="P2914" s="302" t="s">
        <v>1052</v>
      </c>
    </row>
    <row r="2915" spans="1:16">
      <c r="A2915" s="303">
        <v>1</v>
      </c>
      <c r="B2915" s="303">
        <v>217.28</v>
      </c>
      <c r="C2915" s="303">
        <v>135.86562290560002</v>
      </c>
      <c r="D2915" s="304">
        <f t="shared" si="45"/>
        <v>81.414377094399981</v>
      </c>
      <c r="E2915" s="305">
        <v>45992</v>
      </c>
      <c r="F2915" s="302" t="s">
        <v>69</v>
      </c>
      <c r="G2915" s="302" t="s">
        <v>70</v>
      </c>
      <c r="H2915" s="302" t="s">
        <v>507</v>
      </c>
      <c r="I2915" s="302" t="s">
        <v>507</v>
      </c>
      <c r="J2915" s="302">
        <v>135300</v>
      </c>
      <c r="K2915" s="302" t="s">
        <v>154</v>
      </c>
      <c r="L2915" s="302">
        <v>10566071</v>
      </c>
      <c r="M2915" s="302" t="s">
        <v>1914</v>
      </c>
      <c r="N2915" s="305">
        <v>34151</v>
      </c>
      <c r="O2915" s="305">
        <v>34151</v>
      </c>
      <c r="P2915" s="302" t="s">
        <v>1052</v>
      </c>
    </row>
    <row r="2916" spans="1:16">
      <c r="A2916" s="303">
        <v>1</v>
      </c>
      <c r="B2916" s="303">
        <v>20242.39</v>
      </c>
      <c r="C2916" s="303">
        <v>13436.5377626102</v>
      </c>
      <c r="D2916" s="304">
        <f t="shared" si="45"/>
        <v>6805.8522373897995</v>
      </c>
      <c r="E2916" s="305">
        <v>45992</v>
      </c>
      <c r="F2916" s="302" t="s">
        <v>69</v>
      </c>
      <c r="G2916" s="302" t="s">
        <v>70</v>
      </c>
      <c r="H2916" s="302" t="s">
        <v>507</v>
      </c>
      <c r="I2916" s="302" t="s">
        <v>507</v>
      </c>
      <c r="J2916" s="302">
        <v>135300</v>
      </c>
      <c r="K2916" s="302" t="s">
        <v>157</v>
      </c>
      <c r="L2916" s="302">
        <v>10566053</v>
      </c>
      <c r="M2916" s="302" t="s">
        <v>1525</v>
      </c>
      <c r="N2916" s="305">
        <v>33420</v>
      </c>
      <c r="O2916" s="305">
        <v>33420</v>
      </c>
      <c r="P2916" s="302" t="s">
        <v>1052</v>
      </c>
    </row>
    <row r="2917" spans="1:16">
      <c r="A2917" s="303">
        <v>45</v>
      </c>
      <c r="B2917" s="303">
        <v>66386.84</v>
      </c>
      <c r="C2917" s="303">
        <v>44066.401378511204</v>
      </c>
      <c r="D2917" s="304">
        <f t="shared" si="45"/>
        <v>22320.438621488793</v>
      </c>
      <c r="E2917" s="305">
        <v>45992</v>
      </c>
      <c r="F2917" s="302" t="s">
        <v>69</v>
      </c>
      <c r="G2917" s="302" t="s">
        <v>70</v>
      </c>
      <c r="H2917" s="302" t="s">
        <v>507</v>
      </c>
      <c r="I2917" s="302" t="s">
        <v>507</v>
      </c>
      <c r="J2917" s="302">
        <v>135300</v>
      </c>
      <c r="K2917" s="302" t="s">
        <v>254</v>
      </c>
      <c r="L2917" s="302">
        <v>10565969</v>
      </c>
      <c r="M2917" s="302" t="s">
        <v>2239</v>
      </c>
      <c r="N2917" s="305">
        <v>33420</v>
      </c>
      <c r="O2917" s="305">
        <v>33420</v>
      </c>
      <c r="P2917" s="302" t="s">
        <v>1052</v>
      </c>
    </row>
    <row r="2918" spans="1:16">
      <c r="A2918" s="303">
        <v>1</v>
      </c>
      <c r="B2918" s="303">
        <v>27329.83</v>
      </c>
      <c r="C2918" s="303">
        <v>18141.0541364294</v>
      </c>
      <c r="D2918" s="304">
        <f t="shared" si="45"/>
        <v>9188.7758635706014</v>
      </c>
      <c r="E2918" s="305">
        <v>45992</v>
      </c>
      <c r="F2918" s="302" t="s">
        <v>69</v>
      </c>
      <c r="G2918" s="302" t="s">
        <v>70</v>
      </c>
      <c r="H2918" s="302" t="s">
        <v>507</v>
      </c>
      <c r="I2918" s="302" t="s">
        <v>507</v>
      </c>
      <c r="J2918" s="302">
        <v>135300</v>
      </c>
      <c r="K2918" s="302" t="s">
        <v>450</v>
      </c>
      <c r="L2918" s="302">
        <v>10566011</v>
      </c>
      <c r="M2918" s="302" t="s">
        <v>2130</v>
      </c>
      <c r="N2918" s="305">
        <v>33420</v>
      </c>
      <c r="O2918" s="305">
        <v>33420</v>
      </c>
      <c r="P2918" s="302" t="s">
        <v>1052</v>
      </c>
    </row>
    <row r="2919" spans="1:16">
      <c r="A2919" s="303">
        <v>1</v>
      </c>
      <c r="B2919" s="303">
        <v>50270.01</v>
      </c>
      <c r="C2919" s="303">
        <v>33368.336826421801</v>
      </c>
      <c r="D2919" s="304">
        <f t="shared" si="45"/>
        <v>16901.673173578201</v>
      </c>
      <c r="E2919" s="305">
        <v>45992</v>
      </c>
      <c r="F2919" s="302" t="s">
        <v>69</v>
      </c>
      <c r="G2919" s="302" t="s">
        <v>70</v>
      </c>
      <c r="H2919" s="302" t="s">
        <v>507</v>
      </c>
      <c r="I2919" s="302" t="s">
        <v>507</v>
      </c>
      <c r="J2919" s="302">
        <v>135300</v>
      </c>
      <c r="K2919" s="302" t="s">
        <v>386</v>
      </c>
      <c r="L2919" s="302">
        <v>10566018</v>
      </c>
      <c r="M2919" s="302" t="s">
        <v>1921</v>
      </c>
      <c r="N2919" s="305">
        <v>33420</v>
      </c>
      <c r="O2919" s="305">
        <v>33420</v>
      </c>
      <c r="P2919" s="302" t="s">
        <v>1052</v>
      </c>
    </row>
    <row r="2920" spans="1:16">
      <c r="A2920" s="303">
        <v>4</v>
      </c>
      <c r="B2920" s="303">
        <v>4694.91</v>
      </c>
      <c r="C2920" s="303">
        <v>3116.3975947037998</v>
      </c>
      <c r="D2920" s="304">
        <f t="shared" si="45"/>
        <v>1578.5124052962001</v>
      </c>
      <c r="E2920" s="305">
        <v>45992</v>
      </c>
      <c r="F2920" s="302" t="s">
        <v>69</v>
      </c>
      <c r="G2920" s="302" t="s">
        <v>70</v>
      </c>
      <c r="H2920" s="302" t="s">
        <v>507</v>
      </c>
      <c r="I2920" s="302" t="s">
        <v>507</v>
      </c>
      <c r="J2920" s="302">
        <v>135300</v>
      </c>
      <c r="K2920" s="302" t="s">
        <v>509</v>
      </c>
      <c r="L2920" s="302">
        <v>10566025</v>
      </c>
      <c r="M2920" s="302" t="s">
        <v>2240</v>
      </c>
      <c r="N2920" s="305">
        <v>33420</v>
      </c>
      <c r="O2920" s="305">
        <v>33420</v>
      </c>
      <c r="P2920" s="302" t="s">
        <v>1052</v>
      </c>
    </row>
    <row r="2921" spans="1:16">
      <c r="A2921" s="303">
        <v>1</v>
      </c>
      <c r="B2921" s="303">
        <v>2236.0100000000002</v>
      </c>
      <c r="C2921" s="303">
        <v>1441.2000096095001</v>
      </c>
      <c r="D2921" s="304">
        <f t="shared" si="45"/>
        <v>794.80999039050016</v>
      </c>
      <c r="E2921" s="305">
        <v>45992</v>
      </c>
      <c r="F2921" s="302" t="s">
        <v>69</v>
      </c>
      <c r="G2921" s="302" t="s">
        <v>70</v>
      </c>
      <c r="H2921" s="302" t="s">
        <v>507</v>
      </c>
      <c r="I2921" s="302" t="s">
        <v>507</v>
      </c>
      <c r="J2921" s="302">
        <v>135300</v>
      </c>
      <c r="K2921" s="302" t="s">
        <v>388</v>
      </c>
      <c r="L2921" s="302">
        <v>10566062</v>
      </c>
      <c r="M2921" s="302" t="s">
        <v>1924</v>
      </c>
      <c r="N2921" s="305">
        <v>33786</v>
      </c>
      <c r="O2921" s="305">
        <v>33786</v>
      </c>
      <c r="P2921" s="302" t="s">
        <v>1052</v>
      </c>
    </row>
    <row r="2922" spans="1:16">
      <c r="A2922" s="303">
        <v>1</v>
      </c>
      <c r="B2922" s="303">
        <v>50556.700000000004</v>
      </c>
      <c r="C2922" s="303">
        <v>33558.636539605999</v>
      </c>
      <c r="D2922" s="304">
        <f t="shared" si="45"/>
        <v>16998.063460394005</v>
      </c>
      <c r="E2922" s="305">
        <v>45992</v>
      </c>
      <c r="F2922" s="302" t="s">
        <v>69</v>
      </c>
      <c r="G2922" s="302" t="s">
        <v>70</v>
      </c>
      <c r="H2922" s="302" t="s">
        <v>507</v>
      </c>
      <c r="I2922" s="302" t="s">
        <v>507</v>
      </c>
      <c r="J2922" s="302">
        <v>135300</v>
      </c>
      <c r="K2922" s="302" t="s">
        <v>329</v>
      </c>
      <c r="L2922" s="302">
        <v>10565990</v>
      </c>
      <c r="M2922" s="302" t="s">
        <v>1929</v>
      </c>
      <c r="N2922" s="305">
        <v>33420</v>
      </c>
      <c r="O2922" s="305">
        <v>33420</v>
      </c>
      <c r="P2922" s="302" t="s">
        <v>1052</v>
      </c>
    </row>
    <row r="2923" spans="1:16">
      <c r="A2923" s="303">
        <v>1</v>
      </c>
      <c r="B2923" s="303">
        <v>378058.61</v>
      </c>
      <c r="C2923" s="303">
        <v>250948.56831356979</v>
      </c>
      <c r="D2923" s="304">
        <f t="shared" si="45"/>
        <v>127110.0416864302</v>
      </c>
      <c r="E2923" s="305">
        <v>45992</v>
      </c>
      <c r="F2923" s="302" t="s">
        <v>69</v>
      </c>
      <c r="G2923" s="302" t="s">
        <v>70</v>
      </c>
      <c r="H2923" s="302" t="s">
        <v>507</v>
      </c>
      <c r="I2923" s="302" t="s">
        <v>507</v>
      </c>
      <c r="J2923" s="302">
        <v>135300</v>
      </c>
      <c r="K2923" s="302" t="s">
        <v>248</v>
      </c>
      <c r="L2923" s="302">
        <v>10566039</v>
      </c>
      <c r="M2923" s="302" t="s">
        <v>2241</v>
      </c>
      <c r="N2923" s="305">
        <v>33420</v>
      </c>
      <c r="O2923" s="305">
        <v>33420</v>
      </c>
      <c r="P2923" s="302" t="s">
        <v>1052</v>
      </c>
    </row>
    <row r="2924" spans="1:16">
      <c r="A2924" s="303">
        <v>3</v>
      </c>
      <c r="B2924" s="303">
        <v>94254.3</v>
      </c>
      <c r="C2924" s="303">
        <v>62564.324728373998</v>
      </c>
      <c r="D2924" s="304">
        <f t="shared" si="45"/>
        <v>31689.975271626005</v>
      </c>
      <c r="E2924" s="305">
        <v>45992</v>
      </c>
      <c r="F2924" s="302" t="s">
        <v>69</v>
      </c>
      <c r="G2924" s="302" t="s">
        <v>70</v>
      </c>
      <c r="H2924" s="302" t="s">
        <v>507</v>
      </c>
      <c r="I2924" s="302" t="s">
        <v>507</v>
      </c>
      <c r="J2924" s="302">
        <v>135300</v>
      </c>
      <c r="K2924" s="302" t="s">
        <v>510</v>
      </c>
      <c r="L2924" s="302">
        <v>10566046</v>
      </c>
      <c r="M2924" s="302" t="s">
        <v>2242</v>
      </c>
      <c r="N2924" s="305">
        <v>33420</v>
      </c>
      <c r="O2924" s="305">
        <v>33420</v>
      </c>
      <c r="P2924" s="302" t="s">
        <v>1052</v>
      </c>
    </row>
    <row r="2925" spans="1:16">
      <c r="A2925" s="303">
        <v>0</v>
      </c>
      <c r="B2925" s="303">
        <v>0</v>
      </c>
      <c r="C2925" s="303">
        <v>0</v>
      </c>
      <c r="D2925" s="304">
        <f t="shared" si="45"/>
        <v>0</v>
      </c>
      <c r="E2925" s="305">
        <v>45992</v>
      </c>
      <c r="F2925" s="302" t="s">
        <v>69</v>
      </c>
      <c r="G2925" s="302" t="s">
        <v>70</v>
      </c>
      <c r="H2925" s="302" t="s">
        <v>507</v>
      </c>
      <c r="I2925" s="302" t="s">
        <v>507</v>
      </c>
      <c r="J2925" s="302">
        <v>135300</v>
      </c>
      <c r="K2925" s="302" t="s">
        <v>395</v>
      </c>
      <c r="L2925" s="302">
        <v>10566089</v>
      </c>
      <c r="M2925" s="302" t="s">
        <v>1942</v>
      </c>
      <c r="N2925" s="305">
        <v>36525</v>
      </c>
      <c r="O2925" s="305">
        <v>36892</v>
      </c>
      <c r="P2925" s="302" t="s">
        <v>1574</v>
      </c>
    </row>
    <row r="2926" spans="1:16">
      <c r="A2926" s="303">
        <v>1</v>
      </c>
      <c r="B2926" s="303">
        <v>100908.8</v>
      </c>
      <c r="C2926" s="303">
        <v>22327.153742336002</v>
      </c>
      <c r="D2926" s="304">
        <f t="shared" si="45"/>
        <v>78581.646257664004</v>
      </c>
      <c r="E2926" s="305">
        <v>45992</v>
      </c>
      <c r="F2926" s="302" t="s">
        <v>69</v>
      </c>
      <c r="G2926" s="302" t="s">
        <v>70</v>
      </c>
      <c r="H2926" s="302" t="s">
        <v>507</v>
      </c>
      <c r="I2926" s="302" t="s">
        <v>507</v>
      </c>
      <c r="J2926" s="302">
        <v>135300</v>
      </c>
      <c r="K2926" s="302" t="s">
        <v>395</v>
      </c>
      <c r="L2926" s="302">
        <v>12611026</v>
      </c>
      <c r="M2926" s="302" t="s">
        <v>2243</v>
      </c>
      <c r="N2926" s="305">
        <v>41672</v>
      </c>
      <c r="O2926" s="305">
        <v>41699</v>
      </c>
      <c r="P2926" s="302" t="s">
        <v>2244</v>
      </c>
    </row>
    <row r="2927" spans="1:16">
      <c r="A2927" s="303">
        <v>0</v>
      </c>
      <c r="B2927" s="303">
        <v>0</v>
      </c>
      <c r="C2927" s="303">
        <v>0</v>
      </c>
      <c r="D2927" s="304">
        <f t="shared" si="45"/>
        <v>0</v>
      </c>
      <c r="E2927" s="305">
        <v>45992</v>
      </c>
      <c r="F2927" s="302" t="s">
        <v>69</v>
      </c>
      <c r="G2927" s="302" t="s">
        <v>70</v>
      </c>
      <c r="H2927" s="302" t="s">
        <v>507</v>
      </c>
      <c r="I2927" s="302" t="s">
        <v>507</v>
      </c>
      <c r="J2927" s="302">
        <v>135300</v>
      </c>
      <c r="K2927" s="302" t="s">
        <v>396</v>
      </c>
      <c r="L2927" s="302">
        <v>10566098</v>
      </c>
      <c r="M2927" s="302" t="s">
        <v>2246</v>
      </c>
      <c r="N2927" s="305">
        <v>38826</v>
      </c>
      <c r="O2927" s="305">
        <v>39083</v>
      </c>
      <c r="P2927" s="302" t="s">
        <v>2247</v>
      </c>
    </row>
    <row r="2928" spans="1:16">
      <c r="A2928" s="303">
        <v>6</v>
      </c>
      <c r="B2928" s="303">
        <v>79285.440000000002</v>
      </c>
      <c r="C2928" s="303">
        <v>17542.753539916801</v>
      </c>
      <c r="D2928" s="304">
        <f t="shared" si="45"/>
        <v>61742.686460083205</v>
      </c>
      <c r="E2928" s="305">
        <v>45992</v>
      </c>
      <c r="F2928" s="302" t="s">
        <v>69</v>
      </c>
      <c r="G2928" s="302" t="s">
        <v>70</v>
      </c>
      <c r="H2928" s="302" t="s">
        <v>507</v>
      </c>
      <c r="I2928" s="302" t="s">
        <v>507</v>
      </c>
      <c r="J2928" s="302">
        <v>135300</v>
      </c>
      <c r="K2928" s="302" t="s">
        <v>396</v>
      </c>
      <c r="L2928" s="302">
        <v>12611033</v>
      </c>
      <c r="M2928" s="302" t="s">
        <v>2245</v>
      </c>
      <c r="N2928" s="305">
        <v>41672</v>
      </c>
      <c r="O2928" s="305">
        <v>41699</v>
      </c>
      <c r="P2928" s="302" t="s">
        <v>2244</v>
      </c>
    </row>
    <row r="2929" spans="1:16">
      <c r="A2929" s="303">
        <v>1</v>
      </c>
      <c r="B2929" s="303">
        <v>10408.06</v>
      </c>
      <c r="C2929" s="303">
        <v>5707.1743549080002</v>
      </c>
      <c r="D2929" s="304">
        <f t="shared" si="45"/>
        <v>4700.8856450919993</v>
      </c>
      <c r="E2929" s="305">
        <v>45992</v>
      </c>
      <c r="F2929" s="302" t="s">
        <v>69</v>
      </c>
      <c r="G2929" s="302" t="s">
        <v>70</v>
      </c>
      <c r="H2929" s="302" t="s">
        <v>507</v>
      </c>
      <c r="I2929" s="302" t="s">
        <v>507</v>
      </c>
      <c r="J2929" s="302">
        <v>135300</v>
      </c>
      <c r="K2929" s="302" t="s">
        <v>398</v>
      </c>
      <c r="L2929" s="302">
        <v>10566080</v>
      </c>
      <c r="M2929" s="302" t="s">
        <v>1538</v>
      </c>
      <c r="N2929" s="305">
        <v>35494</v>
      </c>
      <c r="O2929" s="305">
        <v>35612</v>
      </c>
      <c r="P2929" s="302" t="s">
        <v>1052</v>
      </c>
    </row>
    <row r="2930" spans="1:16">
      <c r="A2930" s="303">
        <v>0</v>
      </c>
      <c r="B2930" s="303">
        <v>0</v>
      </c>
      <c r="C2930" s="303">
        <v>0</v>
      </c>
      <c r="D2930" s="304">
        <f t="shared" si="45"/>
        <v>0</v>
      </c>
      <c r="E2930" s="305">
        <v>45992</v>
      </c>
      <c r="F2930" s="302" t="s">
        <v>69</v>
      </c>
      <c r="G2930" s="302" t="s">
        <v>70</v>
      </c>
      <c r="H2930" s="302" t="s">
        <v>507</v>
      </c>
      <c r="I2930" s="302" t="s">
        <v>507</v>
      </c>
      <c r="J2930" s="302">
        <v>135300</v>
      </c>
      <c r="K2930" s="302" t="s">
        <v>230</v>
      </c>
      <c r="L2930" s="302">
        <v>10565955</v>
      </c>
      <c r="M2930" s="302" t="s">
        <v>1951</v>
      </c>
      <c r="N2930" s="305">
        <v>33420</v>
      </c>
      <c r="O2930" s="305">
        <v>33420</v>
      </c>
      <c r="P2930" s="302" t="s">
        <v>1052</v>
      </c>
    </row>
    <row r="2931" spans="1:16">
      <c r="A2931" s="303">
        <v>0</v>
      </c>
      <c r="B2931" s="303">
        <v>8254.41</v>
      </c>
      <c r="C2931" s="303">
        <v>1032.2998989081</v>
      </c>
      <c r="D2931" s="304">
        <f t="shared" si="45"/>
        <v>7222.1101010919001</v>
      </c>
      <c r="E2931" s="305">
        <v>45992</v>
      </c>
      <c r="F2931" s="302" t="s">
        <v>69</v>
      </c>
      <c r="G2931" s="302" t="s">
        <v>70</v>
      </c>
      <c r="H2931" s="302" t="s">
        <v>507</v>
      </c>
      <c r="I2931" s="302" t="s">
        <v>507</v>
      </c>
      <c r="J2931" s="302">
        <v>135300</v>
      </c>
      <c r="K2931" s="302" t="s">
        <v>162</v>
      </c>
      <c r="L2931" s="302">
        <v>33375692</v>
      </c>
      <c r="M2931" s="302" t="s">
        <v>1417</v>
      </c>
      <c r="N2931" s="305">
        <v>43815</v>
      </c>
      <c r="O2931" s="305">
        <v>43800</v>
      </c>
      <c r="P2931" s="302" t="s">
        <v>2236</v>
      </c>
    </row>
    <row r="2932" spans="1:16">
      <c r="A2932" s="303">
        <v>1080</v>
      </c>
      <c r="B2932" s="303">
        <v>20838.810000000001</v>
      </c>
      <c r="C2932" s="303">
        <v>4610.8101045432004</v>
      </c>
      <c r="D2932" s="304">
        <f t="shared" si="45"/>
        <v>16227.9998954568</v>
      </c>
      <c r="E2932" s="305">
        <v>45992</v>
      </c>
      <c r="F2932" s="302" t="s">
        <v>69</v>
      </c>
      <c r="G2932" s="302" t="s">
        <v>70</v>
      </c>
      <c r="H2932" s="302" t="s">
        <v>507</v>
      </c>
      <c r="I2932" s="302" t="s">
        <v>507</v>
      </c>
      <c r="J2932" s="302">
        <v>135300</v>
      </c>
      <c r="K2932" s="302" t="s">
        <v>99</v>
      </c>
      <c r="L2932" s="302">
        <v>12440670</v>
      </c>
      <c r="M2932" s="302" t="s">
        <v>2248</v>
      </c>
      <c r="N2932" s="305">
        <v>41681</v>
      </c>
      <c r="O2932" s="305">
        <v>41640</v>
      </c>
      <c r="P2932" s="302" t="s">
        <v>2249</v>
      </c>
    </row>
    <row r="2933" spans="1:16">
      <c r="A2933" s="303">
        <v>0</v>
      </c>
      <c r="B2933" s="303">
        <v>0</v>
      </c>
      <c r="C2933" s="303">
        <v>0</v>
      </c>
      <c r="D2933" s="304">
        <f t="shared" si="45"/>
        <v>0</v>
      </c>
      <c r="E2933" s="305">
        <v>45992</v>
      </c>
      <c r="F2933" s="302" t="s">
        <v>69</v>
      </c>
      <c r="G2933" s="302" t="s">
        <v>70</v>
      </c>
      <c r="H2933" s="302" t="s">
        <v>511</v>
      </c>
      <c r="I2933" s="302" t="s">
        <v>511</v>
      </c>
      <c r="J2933" s="302">
        <v>135300</v>
      </c>
      <c r="K2933" s="302" t="s">
        <v>512</v>
      </c>
      <c r="L2933" s="302">
        <v>9785449</v>
      </c>
      <c r="M2933" s="302" t="s">
        <v>2250</v>
      </c>
      <c r="N2933" s="305">
        <v>35247</v>
      </c>
      <c r="O2933" s="305">
        <v>35247</v>
      </c>
      <c r="P2933" s="302" t="s">
        <v>1052</v>
      </c>
    </row>
    <row r="2934" spans="1:16">
      <c r="A2934" s="303">
        <v>0</v>
      </c>
      <c r="B2934" s="303">
        <v>0</v>
      </c>
      <c r="C2934" s="303">
        <v>0</v>
      </c>
      <c r="D2934" s="304">
        <f t="shared" si="45"/>
        <v>0</v>
      </c>
      <c r="E2934" s="305">
        <v>45992</v>
      </c>
      <c r="F2934" s="302" t="s">
        <v>69</v>
      </c>
      <c r="G2934" s="302" t="s">
        <v>70</v>
      </c>
      <c r="H2934" s="302" t="s">
        <v>511</v>
      </c>
      <c r="I2934" s="302" t="s">
        <v>511</v>
      </c>
      <c r="J2934" s="302">
        <v>135300</v>
      </c>
      <c r="K2934" s="302" t="s">
        <v>512</v>
      </c>
      <c r="L2934" s="302">
        <v>9718363</v>
      </c>
      <c r="M2934" s="302" t="s">
        <v>2250</v>
      </c>
      <c r="N2934" s="305">
        <v>35247</v>
      </c>
      <c r="O2934" s="305">
        <v>35247</v>
      </c>
      <c r="P2934" s="302" t="s">
        <v>1062</v>
      </c>
    </row>
    <row r="2935" spans="1:16">
      <c r="A2935" s="303">
        <v>0</v>
      </c>
      <c r="B2935" s="303">
        <v>0</v>
      </c>
      <c r="C2935" s="303">
        <v>0</v>
      </c>
      <c r="D2935" s="304">
        <f t="shared" si="45"/>
        <v>0</v>
      </c>
      <c r="E2935" s="305">
        <v>45992</v>
      </c>
      <c r="F2935" s="302" t="s">
        <v>69</v>
      </c>
      <c r="G2935" s="302" t="s">
        <v>70</v>
      </c>
      <c r="H2935" s="302" t="s">
        <v>511</v>
      </c>
      <c r="I2935" s="302" t="s">
        <v>511</v>
      </c>
      <c r="J2935" s="302">
        <v>135300</v>
      </c>
      <c r="K2935" s="302" t="s">
        <v>397</v>
      </c>
      <c r="L2935" s="302">
        <v>9778055</v>
      </c>
      <c r="M2935" s="302" t="s">
        <v>1948</v>
      </c>
      <c r="N2935" s="305">
        <v>35247</v>
      </c>
      <c r="O2935" s="305">
        <v>35247</v>
      </c>
      <c r="P2935" s="302" t="s">
        <v>1052</v>
      </c>
    </row>
    <row r="2936" spans="1:16">
      <c r="A2936" s="303">
        <v>0</v>
      </c>
      <c r="B2936" s="303">
        <v>0</v>
      </c>
      <c r="C2936" s="303">
        <v>0</v>
      </c>
      <c r="D2936" s="304">
        <f t="shared" si="45"/>
        <v>0</v>
      </c>
      <c r="E2936" s="305">
        <v>45992</v>
      </c>
      <c r="F2936" s="302" t="s">
        <v>69</v>
      </c>
      <c r="G2936" s="302" t="s">
        <v>70</v>
      </c>
      <c r="H2936" s="302" t="s">
        <v>511</v>
      </c>
      <c r="I2936" s="302" t="s">
        <v>511</v>
      </c>
      <c r="J2936" s="302">
        <v>135300</v>
      </c>
      <c r="K2936" s="302" t="s">
        <v>397</v>
      </c>
      <c r="L2936" s="302">
        <v>9862144</v>
      </c>
      <c r="M2936" s="302" t="s">
        <v>1948</v>
      </c>
      <c r="N2936" s="305">
        <v>35247</v>
      </c>
      <c r="O2936" s="305">
        <v>35247</v>
      </c>
      <c r="P2936" s="302" t="s">
        <v>1062</v>
      </c>
    </row>
    <row r="2937" spans="1:16">
      <c r="A2937" s="303">
        <v>0</v>
      </c>
      <c r="B2937" s="303">
        <v>0</v>
      </c>
      <c r="C2937" s="303">
        <v>0</v>
      </c>
      <c r="D2937" s="304">
        <f t="shared" si="45"/>
        <v>0</v>
      </c>
      <c r="E2937" s="305">
        <v>45992</v>
      </c>
      <c r="F2937" s="302" t="s">
        <v>69</v>
      </c>
      <c r="G2937" s="302" t="s">
        <v>70</v>
      </c>
      <c r="H2937" s="302" t="s">
        <v>511</v>
      </c>
      <c r="I2937" s="302" t="s">
        <v>511</v>
      </c>
      <c r="J2937" s="302">
        <v>135600</v>
      </c>
      <c r="K2937" s="302" t="s">
        <v>84</v>
      </c>
      <c r="L2937" s="302">
        <v>9747525</v>
      </c>
      <c r="M2937" s="302" t="s">
        <v>2251</v>
      </c>
      <c r="N2937" s="305">
        <v>38534</v>
      </c>
      <c r="O2937" s="305">
        <v>39052</v>
      </c>
      <c r="P2937" s="302" t="s">
        <v>2252</v>
      </c>
    </row>
    <row r="2938" spans="1:16">
      <c r="A2938" s="303">
        <v>0</v>
      </c>
      <c r="B2938" s="303">
        <v>0</v>
      </c>
      <c r="C2938" s="303">
        <v>0</v>
      </c>
      <c r="D2938" s="304">
        <f t="shared" si="45"/>
        <v>0</v>
      </c>
      <c r="E2938" s="305">
        <v>45992</v>
      </c>
      <c r="F2938" s="302" t="s">
        <v>69</v>
      </c>
      <c r="G2938" s="302" t="s">
        <v>70</v>
      </c>
      <c r="H2938" s="302" t="s">
        <v>513</v>
      </c>
      <c r="I2938" s="302" t="s">
        <v>513</v>
      </c>
      <c r="J2938" s="302">
        <v>135800</v>
      </c>
      <c r="K2938" s="302" t="s">
        <v>84</v>
      </c>
      <c r="L2938" s="302">
        <v>9740123</v>
      </c>
      <c r="M2938" s="302" t="s">
        <v>2253</v>
      </c>
      <c r="N2938" s="305">
        <v>39428</v>
      </c>
      <c r="O2938" s="305">
        <v>39539</v>
      </c>
      <c r="P2938" s="302" t="s">
        <v>2254</v>
      </c>
    </row>
    <row r="2939" spans="1:16">
      <c r="A2939" s="303">
        <v>0</v>
      </c>
      <c r="B2939" s="303">
        <v>0</v>
      </c>
      <c r="C2939" s="303">
        <v>0</v>
      </c>
      <c r="D2939" s="304">
        <f t="shared" si="45"/>
        <v>0</v>
      </c>
      <c r="E2939" s="305">
        <v>45992</v>
      </c>
      <c r="F2939" s="302" t="s">
        <v>69</v>
      </c>
      <c r="G2939" s="302" t="s">
        <v>70</v>
      </c>
      <c r="H2939" s="302" t="s">
        <v>513</v>
      </c>
      <c r="I2939" s="302" t="s">
        <v>513</v>
      </c>
      <c r="J2939" s="302">
        <v>135800</v>
      </c>
      <c r="K2939" s="302" t="s">
        <v>84</v>
      </c>
      <c r="L2939" s="302">
        <v>9741765</v>
      </c>
      <c r="M2939" s="302" t="s">
        <v>2253</v>
      </c>
      <c r="N2939" s="305">
        <v>39428</v>
      </c>
      <c r="O2939" s="305">
        <v>39417</v>
      </c>
      <c r="P2939" s="302" t="s">
        <v>2254</v>
      </c>
    </row>
    <row r="2940" spans="1:16">
      <c r="A2940" s="303">
        <v>0</v>
      </c>
      <c r="B2940" s="303">
        <v>0</v>
      </c>
      <c r="C2940" s="303">
        <v>0</v>
      </c>
      <c r="D2940" s="304">
        <f t="shared" si="45"/>
        <v>0</v>
      </c>
      <c r="E2940" s="305">
        <v>45992</v>
      </c>
      <c r="F2940" s="302" t="s">
        <v>69</v>
      </c>
      <c r="G2940" s="302" t="s">
        <v>70</v>
      </c>
      <c r="H2940" s="302" t="s">
        <v>514</v>
      </c>
      <c r="I2940" s="302" t="s">
        <v>514</v>
      </c>
      <c r="J2940" s="302">
        <v>135600</v>
      </c>
      <c r="K2940" s="302" t="s">
        <v>104</v>
      </c>
      <c r="L2940" s="302">
        <v>9742101</v>
      </c>
      <c r="M2940" s="302" t="s">
        <v>907</v>
      </c>
      <c r="N2940" s="305">
        <v>39445</v>
      </c>
      <c r="O2940" s="305">
        <v>39448</v>
      </c>
      <c r="P2940" s="302" t="s">
        <v>2255</v>
      </c>
    </row>
    <row r="2941" spans="1:16">
      <c r="A2941" s="303">
        <v>0</v>
      </c>
      <c r="B2941" s="303">
        <v>0</v>
      </c>
      <c r="C2941" s="303">
        <v>0</v>
      </c>
      <c r="D2941" s="304">
        <f t="shared" si="45"/>
        <v>0</v>
      </c>
      <c r="E2941" s="305">
        <v>45992</v>
      </c>
      <c r="F2941" s="302" t="s">
        <v>69</v>
      </c>
      <c r="G2941" s="302" t="s">
        <v>70</v>
      </c>
      <c r="H2941" s="302" t="s">
        <v>514</v>
      </c>
      <c r="I2941" s="302" t="s">
        <v>514</v>
      </c>
      <c r="J2941" s="302">
        <v>135600</v>
      </c>
      <c r="K2941" s="302" t="s">
        <v>84</v>
      </c>
      <c r="L2941" s="302">
        <v>9737975</v>
      </c>
      <c r="M2941" s="302" t="s">
        <v>2256</v>
      </c>
      <c r="N2941" s="305">
        <v>39445</v>
      </c>
      <c r="O2941" s="305">
        <v>39508</v>
      </c>
      <c r="P2941" s="302" t="s">
        <v>2255</v>
      </c>
    </row>
    <row r="2942" spans="1:16">
      <c r="A2942" s="303">
        <v>0</v>
      </c>
      <c r="B2942" s="303">
        <v>0</v>
      </c>
      <c r="C2942" s="303">
        <v>0</v>
      </c>
      <c r="D2942" s="304">
        <f t="shared" si="45"/>
        <v>0</v>
      </c>
      <c r="E2942" s="305">
        <v>45992</v>
      </c>
      <c r="F2942" s="302" t="s">
        <v>69</v>
      </c>
      <c r="G2942" s="302" t="s">
        <v>70</v>
      </c>
      <c r="H2942" s="302" t="s">
        <v>515</v>
      </c>
      <c r="I2942" s="302" t="s">
        <v>515</v>
      </c>
      <c r="J2942" s="302">
        <v>135300</v>
      </c>
      <c r="K2942" s="302" t="s">
        <v>516</v>
      </c>
      <c r="L2942" s="302">
        <v>9862145</v>
      </c>
      <c r="M2942" s="302" t="s">
        <v>2257</v>
      </c>
      <c r="N2942" s="305">
        <v>35247</v>
      </c>
      <c r="O2942" s="305">
        <v>35247</v>
      </c>
      <c r="P2942" s="302" t="s">
        <v>1062</v>
      </c>
    </row>
    <row r="2943" spans="1:16">
      <c r="A2943" s="303">
        <v>0</v>
      </c>
      <c r="B2943" s="303">
        <v>0</v>
      </c>
      <c r="C2943" s="303">
        <v>0</v>
      </c>
      <c r="D2943" s="304">
        <f t="shared" si="45"/>
        <v>0</v>
      </c>
      <c r="E2943" s="305">
        <v>45992</v>
      </c>
      <c r="F2943" s="302" t="s">
        <v>69</v>
      </c>
      <c r="G2943" s="302" t="s">
        <v>70</v>
      </c>
      <c r="H2943" s="302" t="s">
        <v>515</v>
      </c>
      <c r="I2943" s="302" t="s">
        <v>515</v>
      </c>
      <c r="J2943" s="302">
        <v>135300</v>
      </c>
      <c r="K2943" s="302" t="s">
        <v>516</v>
      </c>
      <c r="L2943" s="302">
        <v>9769333</v>
      </c>
      <c r="M2943" s="302" t="s">
        <v>2257</v>
      </c>
      <c r="N2943" s="305">
        <v>35247</v>
      </c>
      <c r="O2943" s="305">
        <v>35247</v>
      </c>
      <c r="P2943" s="302" t="s">
        <v>1052</v>
      </c>
    </row>
    <row r="2944" spans="1:16">
      <c r="A2944" s="303">
        <v>0</v>
      </c>
      <c r="B2944" s="303">
        <v>0</v>
      </c>
      <c r="C2944" s="303">
        <v>0</v>
      </c>
      <c r="D2944" s="304">
        <f t="shared" si="45"/>
        <v>0</v>
      </c>
      <c r="E2944" s="305">
        <v>45992</v>
      </c>
      <c r="F2944" s="302" t="s">
        <v>69</v>
      </c>
      <c r="G2944" s="302" t="s">
        <v>70</v>
      </c>
      <c r="H2944" s="302" t="s">
        <v>517</v>
      </c>
      <c r="I2944" s="302" t="s">
        <v>517</v>
      </c>
      <c r="J2944" s="302">
        <v>135300</v>
      </c>
      <c r="K2944" s="302" t="s">
        <v>487</v>
      </c>
      <c r="L2944" s="302">
        <v>9701996</v>
      </c>
      <c r="M2944" s="302" t="s">
        <v>2258</v>
      </c>
      <c r="N2944" s="305">
        <v>37223</v>
      </c>
      <c r="O2944" s="305">
        <v>37257</v>
      </c>
      <c r="P2944" s="302" t="s">
        <v>2259</v>
      </c>
    </row>
    <row r="2945" spans="1:16">
      <c r="A2945" s="303">
        <v>0</v>
      </c>
      <c r="B2945" s="303">
        <v>0</v>
      </c>
      <c r="C2945" s="303">
        <v>0</v>
      </c>
      <c r="D2945" s="304">
        <f t="shared" si="45"/>
        <v>0</v>
      </c>
      <c r="E2945" s="305">
        <v>45992</v>
      </c>
      <c r="F2945" s="302" t="s">
        <v>69</v>
      </c>
      <c r="G2945" s="302" t="s">
        <v>70</v>
      </c>
      <c r="H2945" s="302" t="s">
        <v>517</v>
      </c>
      <c r="I2945" s="302" t="s">
        <v>517</v>
      </c>
      <c r="J2945" s="302">
        <v>135300</v>
      </c>
      <c r="K2945" s="302" t="s">
        <v>518</v>
      </c>
      <c r="L2945" s="302">
        <v>9738323</v>
      </c>
      <c r="M2945" s="302" t="s">
        <v>2260</v>
      </c>
      <c r="N2945" s="305">
        <v>37223</v>
      </c>
      <c r="O2945" s="305">
        <v>37257</v>
      </c>
      <c r="P2945" s="302" t="s">
        <v>2259</v>
      </c>
    </row>
    <row r="2946" spans="1:16">
      <c r="A2946" s="303">
        <v>0</v>
      </c>
      <c r="B2946" s="303">
        <v>0</v>
      </c>
      <c r="C2946" s="303">
        <v>0</v>
      </c>
      <c r="D2946" s="304">
        <f t="shared" si="45"/>
        <v>0</v>
      </c>
      <c r="E2946" s="305">
        <v>45992</v>
      </c>
      <c r="F2946" s="302" t="s">
        <v>69</v>
      </c>
      <c r="G2946" s="302" t="s">
        <v>70</v>
      </c>
      <c r="H2946" s="302" t="s">
        <v>517</v>
      </c>
      <c r="I2946" s="302" t="s">
        <v>517</v>
      </c>
      <c r="J2946" s="302">
        <v>135300</v>
      </c>
      <c r="K2946" s="302" t="s">
        <v>101</v>
      </c>
      <c r="L2946" s="302">
        <v>9710676</v>
      </c>
      <c r="M2946" s="302" t="s">
        <v>2261</v>
      </c>
      <c r="N2946" s="305">
        <v>37223</v>
      </c>
      <c r="O2946" s="305">
        <v>37257</v>
      </c>
      <c r="P2946" s="302" t="s">
        <v>2259</v>
      </c>
    </row>
    <row r="2947" spans="1:16">
      <c r="A2947" s="303">
        <v>0</v>
      </c>
      <c r="B2947" s="303">
        <v>0</v>
      </c>
      <c r="C2947" s="303">
        <v>0</v>
      </c>
      <c r="D2947" s="304">
        <f t="shared" ref="D2947:D3010" si="46">+B2947-C2947</f>
        <v>0</v>
      </c>
      <c r="E2947" s="305">
        <v>45992</v>
      </c>
      <c r="F2947" s="302" t="s">
        <v>69</v>
      </c>
      <c r="G2947" s="302" t="s">
        <v>70</v>
      </c>
      <c r="H2947" s="302" t="s">
        <v>517</v>
      </c>
      <c r="I2947" s="302" t="s">
        <v>517</v>
      </c>
      <c r="J2947" s="302">
        <v>135300</v>
      </c>
      <c r="K2947" s="302" t="s">
        <v>102</v>
      </c>
      <c r="L2947" s="302">
        <v>9738327</v>
      </c>
      <c r="M2947" s="302" t="s">
        <v>2262</v>
      </c>
      <c r="N2947" s="305">
        <v>37223</v>
      </c>
      <c r="O2947" s="305">
        <v>37257</v>
      </c>
      <c r="P2947" s="302" t="s">
        <v>2259</v>
      </c>
    </row>
    <row r="2948" spans="1:16">
      <c r="A2948" s="303">
        <v>0</v>
      </c>
      <c r="B2948" s="303">
        <v>0</v>
      </c>
      <c r="C2948" s="303">
        <v>0</v>
      </c>
      <c r="D2948" s="304">
        <f t="shared" si="46"/>
        <v>0</v>
      </c>
      <c r="E2948" s="305">
        <v>45992</v>
      </c>
      <c r="F2948" s="302" t="s">
        <v>69</v>
      </c>
      <c r="G2948" s="302" t="s">
        <v>70</v>
      </c>
      <c r="H2948" s="302" t="s">
        <v>517</v>
      </c>
      <c r="I2948" s="302" t="s">
        <v>517</v>
      </c>
      <c r="J2948" s="302">
        <v>135300</v>
      </c>
      <c r="K2948" s="302" t="s">
        <v>204</v>
      </c>
      <c r="L2948" s="302">
        <v>9738326</v>
      </c>
      <c r="M2948" s="302" t="s">
        <v>2263</v>
      </c>
      <c r="N2948" s="305">
        <v>37223</v>
      </c>
      <c r="O2948" s="305">
        <v>37257</v>
      </c>
      <c r="P2948" s="302" t="s">
        <v>2259</v>
      </c>
    </row>
    <row r="2949" spans="1:16">
      <c r="A2949" s="303">
        <v>0</v>
      </c>
      <c r="B2949" s="303">
        <v>0</v>
      </c>
      <c r="C2949" s="303">
        <v>0</v>
      </c>
      <c r="D2949" s="304">
        <f t="shared" si="46"/>
        <v>0</v>
      </c>
      <c r="E2949" s="305">
        <v>45992</v>
      </c>
      <c r="F2949" s="302" t="s">
        <v>69</v>
      </c>
      <c r="G2949" s="302" t="s">
        <v>70</v>
      </c>
      <c r="H2949" s="302" t="s">
        <v>517</v>
      </c>
      <c r="I2949" s="302" t="s">
        <v>517</v>
      </c>
      <c r="J2949" s="302">
        <v>135300</v>
      </c>
      <c r="K2949" s="302" t="s">
        <v>84</v>
      </c>
      <c r="L2949" s="302">
        <v>9811332</v>
      </c>
      <c r="M2949" s="302" t="s">
        <v>2264</v>
      </c>
      <c r="N2949" s="305">
        <v>37223</v>
      </c>
      <c r="O2949" s="305">
        <v>37408</v>
      </c>
      <c r="P2949" s="302" t="s">
        <v>2259</v>
      </c>
    </row>
    <row r="2950" spans="1:16">
      <c r="A2950" s="303">
        <v>0</v>
      </c>
      <c r="B2950" s="303">
        <v>0</v>
      </c>
      <c r="C2950" s="303">
        <v>0</v>
      </c>
      <c r="D2950" s="304">
        <f t="shared" si="46"/>
        <v>0</v>
      </c>
      <c r="E2950" s="305">
        <v>45992</v>
      </c>
      <c r="F2950" s="302" t="s">
        <v>69</v>
      </c>
      <c r="G2950" s="302" t="s">
        <v>70</v>
      </c>
      <c r="H2950" s="302" t="s">
        <v>517</v>
      </c>
      <c r="I2950" s="302" t="s">
        <v>517</v>
      </c>
      <c r="J2950" s="302">
        <v>135300</v>
      </c>
      <c r="K2950" s="302" t="s">
        <v>519</v>
      </c>
      <c r="L2950" s="302">
        <v>9738325</v>
      </c>
      <c r="M2950" s="302" t="s">
        <v>2265</v>
      </c>
      <c r="N2950" s="305">
        <v>37223</v>
      </c>
      <c r="O2950" s="305">
        <v>37257</v>
      </c>
      <c r="P2950" s="302" t="s">
        <v>2259</v>
      </c>
    </row>
    <row r="2951" spans="1:16">
      <c r="A2951" s="303">
        <v>0</v>
      </c>
      <c r="B2951" s="303">
        <v>0</v>
      </c>
      <c r="C2951" s="303">
        <v>0</v>
      </c>
      <c r="D2951" s="304">
        <f t="shared" si="46"/>
        <v>0</v>
      </c>
      <c r="E2951" s="305">
        <v>45992</v>
      </c>
      <c r="F2951" s="302" t="s">
        <v>69</v>
      </c>
      <c r="G2951" s="302" t="s">
        <v>70</v>
      </c>
      <c r="H2951" s="302" t="s">
        <v>517</v>
      </c>
      <c r="I2951" s="302" t="s">
        <v>517</v>
      </c>
      <c r="J2951" s="302">
        <v>135300</v>
      </c>
      <c r="K2951" s="302" t="s">
        <v>157</v>
      </c>
      <c r="L2951" s="302">
        <v>9738324</v>
      </c>
      <c r="M2951" s="302" t="s">
        <v>1525</v>
      </c>
      <c r="N2951" s="305">
        <v>37223</v>
      </c>
      <c r="O2951" s="305">
        <v>37257</v>
      </c>
      <c r="P2951" s="302" t="s">
        <v>2259</v>
      </c>
    </row>
    <row r="2952" spans="1:16">
      <c r="A2952" s="303">
        <v>0</v>
      </c>
      <c r="B2952" s="303">
        <v>0</v>
      </c>
      <c r="C2952" s="303">
        <v>0</v>
      </c>
      <c r="D2952" s="304">
        <f t="shared" si="46"/>
        <v>0</v>
      </c>
      <c r="E2952" s="305">
        <v>45992</v>
      </c>
      <c r="F2952" s="302" t="s">
        <v>69</v>
      </c>
      <c r="G2952" s="302" t="s">
        <v>70</v>
      </c>
      <c r="H2952" s="302" t="s">
        <v>517</v>
      </c>
      <c r="I2952" s="302" t="s">
        <v>517</v>
      </c>
      <c r="J2952" s="302">
        <v>135300</v>
      </c>
      <c r="K2952" s="302" t="s">
        <v>438</v>
      </c>
      <c r="L2952" s="302">
        <v>9738322</v>
      </c>
      <c r="M2952" s="302" t="s">
        <v>2041</v>
      </c>
      <c r="N2952" s="305">
        <v>37223</v>
      </c>
      <c r="O2952" s="305">
        <v>37257</v>
      </c>
      <c r="P2952" s="302" t="s">
        <v>2259</v>
      </c>
    </row>
    <row r="2953" spans="1:16">
      <c r="A2953" s="303">
        <v>0</v>
      </c>
      <c r="B2953" s="303">
        <v>0</v>
      </c>
      <c r="C2953" s="303">
        <v>0</v>
      </c>
      <c r="D2953" s="304">
        <f t="shared" si="46"/>
        <v>0</v>
      </c>
      <c r="E2953" s="305">
        <v>45992</v>
      </c>
      <c r="F2953" s="302" t="s">
        <v>69</v>
      </c>
      <c r="G2953" s="302" t="s">
        <v>70</v>
      </c>
      <c r="H2953" s="302" t="s">
        <v>517</v>
      </c>
      <c r="I2953" s="302" t="s">
        <v>517</v>
      </c>
      <c r="J2953" s="302">
        <v>135300</v>
      </c>
      <c r="K2953" s="302" t="s">
        <v>441</v>
      </c>
      <c r="L2953" s="302">
        <v>9738321</v>
      </c>
      <c r="M2953" s="302" t="s">
        <v>2045</v>
      </c>
      <c r="N2953" s="305">
        <v>37223</v>
      </c>
      <c r="O2953" s="305">
        <v>37257</v>
      </c>
      <c r="P2953" s="302" t="s">
        <v>2259</v>
      </c>
    </row>
    <row r="2954" spans="1:16">
      <c r="A2954" s="303">
        <v>0</v>
      </c>
      <c r="B2954" s="303">
        <v>0</v>
      </c>
      <c r="C2954" s="303">
        <v>0</v>
      </c>
      <c r="D2954" s="304">
        <f t="shared" si="46"/>
        <v>0</v>
      </c>
      <c r="E2954" s="305">
        <v>45992</v>
      </c>
      <c r="F2954" s="302" t="s">
        <v>69</v>
      </c>
      <c r="G2954" s="302" t="s">
        <v>70</v>
      </c>
      <c r="H2954" s="302" t="s">
        <v>517</v>
      </c>
      <c r="I2954" s="302" t="s">
        <v>517</v>
      </c>
      <c r="J2954" s="302">
        <v>135600</v>
      </c>
      <c r="K2954" s="302" t="s">
        <v>84</v>
      </c>
      <c r="L2954" s="302">
        <v>9811333</v>
      </c>
      <c r="M2954" s="302" t="s">
        <v>2264</v>
      </c>
      <c r="N2954" s="305">
        <v>37223</v>
      </c>
      <c r="O2954" s="305">
        <v>37408</v>
      </c>
      <c r="P2954" s="302" t="s">
        <v>2259</v>
      </c>
    </row>
    <row r="2955" spans="1:16">
      <c r="A2955" s="303">
        <v>0</v>
      </c>
      <c r="B2955" s="303">
        <v>0</v>
      </c>
      <c r="C2955" s="303">
        <v>0</v>
      </c>
      <c r="D2955" s="304">
        <f t="shared" si="46"/>
        <v>0</v>
      </c>
      <c r="E2955" s="305">
        <v>45992</v>
      </c>
      <c r="F2955" s="302" t="s">
        <v>69</v>
      </c>
      <c r="G2955" s="302" t="s">
        <v>70</v>
      </c>
      <c r="H2955" s="302" t="s">
        <v>520</v>
      </c>
      <c r="I2955" s="302" t="s">
        <v>520</v>
      </c>
      <c r="J2955" s="302">
        <v>135300</v>
      </c>
      <c r="K2955" s="302" t="s">
        <v>522</v>
      </c>
      <c r="L2955" s="302">
        <v>9761151</v>
      </c>
      <c r="M2955" s="302" t="s">
        <v>2266</v>
      </c>
      <c r="N2955" s="305">
        <v>35643</v>
      </c>
      <c r="O2955" s="305">
        <v>35796</v>
      </c>
      <c r="P2955" s="302" t="s">
        <v>1607</v>
      </c>
    </row>
    <row r="2956" spans="1:16">
      <c r="A2956" s="303">
        <v>0</v>
      </c>
      <c r="B2956" s="303">
        <v>0</v>
      </c>
      <c r="C2956" s="303">
        <v>0</v>
      </c>
      <c r="D2956" s="304">
        <f t="shared" si="46"/>
        <v>0</v>
      </c>
      <c r="E2956" s="305">
        <v>45992</v>
      </c>
      <c r="F2956" s="302" t="s">
        <v>69</v>
      </c>
      <c r="G2956" s="302" t="s">
        <v>70</v>
      </c>
      <c r="H2956" s="302" t="s">
        <v>520</v>
      </c>
      <c r="I2956" s="302" t="s">
        <v>520</v>
      </c>
      <c r="J2956" s="302">
        <v>135300</v>
      </c>
      <c r="K2956" s="302" t="s">
        <v>522</v>
      </c>
      <c r="L2956" s="302">
        <v>9879756</v>
      </c>
      <c r="M2956" s="302" t="s">
        <v>2266</v>
      </c>
      <c r="N2956" s="305">
        <v>35643</v>
      </c>
      <c r="O2956" s="305">
        <v>35796</v>
      </c>
      <c r="P2956" s="302" t="s">
        <v>1607</v>
      </c>
    </row>
    <row r="2957" spans="1:16">
      <c r="A2957" s="303">
        <v>0</v>
      </c>
      <c r="B2957" s="303">
        <v>0</v>
      </c>
      <c r="C2957" s="303">
        <v>0</v>
      </c>
      <c r="D2957" s="304">
        <f t="shared" si="46"/>
        <v>0</v>
      </c>
      <c r="E2957" s="305">
        <v>45992</v>
      </c>
      <c r="F2957" s="302" t="s">
        <v>69</v>
      </c>
      <c r="G2957" s="302" t="s">
        <v>70</v>
      </c>
      <c r="H2957" s="302" t="s">
        <v>520</v>
      </c>
      <c r="I2957" s="302" t="s">
        <v>520</v>
      </c>
      <c r="J2957" s="302">
        <v>135300</v>
      </c>
      <c r="K2957" s="302" t="s">
        <v>523</v>
      </c>
      <c r="L2957" s="302">
        <v>9879755</v>
      </c>
      <c r="M2957" s="302" t="s">
        <v>2267</v>
      </c>
      <c r="N2957" s="305">
        <v>35643</v>
      </c>
      <c r="O2957" s="305">
        <v>35796</v>
      </c>
      <c r="P2957" s="302" t="s">
        <v>1607</v>
      </c>
    </row>
    <row r="2958" spans="1:16">
      <c r="A2958" s="303">
        <v>0</v>
      </c>
      <c r="B2958" s="303">
        <v>0</v>
      </c>
      <c r="C2958" s="303">
        <v>0</v>
      </c>
      <c r="D2958" s="304">
        <f t="shared" si="46"/>
        <v>0</v>
      </c>
      <c r="E2958" s="305">
        <v>45992</v>
      </c>
      <c r="F2958" s="302" t="s">
        <v>69</v>
      </c>
      <c r="G2958" s="302" t="s">
        <v>70</v>
      </c>
      <c r="H2958" s="302" t="s">
        <v>520</v>
      </c>
      <c r="I2958" s="302" t="s">
        <v>520</v>
      </c>
      <c r="J2958" s="302">
        <v>135300</v>
      </c>
      <c r="K2958" s="302" t="s">
        <v>523</v>
      </c>
      <c r="L2958" s="302">
        <v>9761150</v>
      </c>
      <c r="M2958" s="302" t="s">
        <v>2267</v>
      </c>
      <c r="N2958" s="305">
        <v>35643</v>
      </c>
      <c r="O2958" s="305">
        <v>35796</v>
      </c>
      <c r="P2958" s="302" t="s">
        <v>1607</v>
      </c>
    </row>
    <row r="2959" spans="1:16">
      <c r="A2959" s="303">
        <v>0</v>
      </c>
      <c r="B2959" s="303">
        <v>0</v>
      </c>
      <c r="C2959" s="303">
        <v>0</v>
      </c>
      <c r="D2959" s="304">
        <f t="shared" si="46"/>
        <v>0</v>
      </c>
      <c r="E2959" s="305">
        <v>45992</v>
      </c>
      <c r="F2959" s="302" t="s">
        <v>69</v>
      </c>
      <c r="G2959" s="302" t="s">
        <v>70</v>
      </c>
      <c r="H2959" s="302" t="s">
        <v>520</v>
      </c>
      <c r="I2959" s="302" t="s">
        <v>520</v>
      </c>
      <c r="J2959" s="302">
        <v>135300</v>
      </c>
      <c r="K2959" s="302" t="s">
        <v>436</v>
      </c>
      <c r="L2959" s="302">
        <v>9761149</v>
      </c>
      <c r="M2959" s="302" t="s">
        <v>2036</v>
      </c>
      <c r="N2959" s="305">
        <v>35643</v>
      </c>
      <c r="O2959" s="305">
        <v>35796</v>
      </c>
      <c r="P2959" s="302" t="s">
        <v>1607</v>
      </c>
    </row>
    <row r="2960" spans="1:16">
      <c r="A2960" s="303">
        <v>0</v>
      </c>
      <c r="B2960" s="303">
        <v>0</v>
      </c>
      <c r="C2960" s="303">
        <v>0</v>
      </c>
      <c r="D2960" s="304">
        <f t="shared" si="46"/>
        <v>0</v>
      </c>
      <c r="E2960" s="305">
        <v>45992</v>
      </c>
      <c r="F2960" s="302" t="s">
        <v>69</v>
      </c>
      <c r="G2960" s="302" t="s">
        <v>70</v>
      </c>
      <c r="H2960" s="302" t="s">
        <v>520</v>
      </c>
      <c r="I2960" s="302" t="s">
        <v>520</v>
      </c>
      <c r="J2960" s="302">
        <v>135300</v>
      </c>
      <c r="K2960" s="302" t="s">
        <v>436</v>
      </c>
      <c r="L2960" s="302">
        <v>9879754</v>
      </c>
      <c r="M2960" s="302" t="s">
        <v>2036</v>
      </c>
      <c r="N2960" s="305">
        <v>35643</v>
      </c>
      <c r="O2960" s="305">
        <v>35796</v>
      </c>
      <c r="P2960" s="302" t="s">
        <v>1607</v>
      </c>
    </row>
    <row r="2961" spans="1:16">
      <c r="A2961" s="303">
        <v>0</v>
      </c>
      <c r="B2961" s="303">
        <v>0</v>
      </c>
      <c r="C2961" s="303">
        <v>0</v>
      </c>
      <c r="D2961" s="304">
        <f t="shared" si="46"/>
        <v>0</v>
      </c>
      <c r="E2961" s="305">
        <v>45992</v>
      </c>
      <c r="F2961" s="302" t="s">
        <v>69</v>
      </c>
      <c r="G2961" s="302" t="s">
        <v>70</v>
      </c>
      <c r="H2961" s="302" t="s">
        <v>520</v>
      </c>
      <c r="I2961" s="302" t="s">
        <v>520</v>
      </c>
      <c r="J2961" s="302">
        <v>135300</v>
      </c>
      <c r="K2961" s="302" t="s">
        <v>438</v>
      </c>
      <c r="L2961" s="302">
        <v>9761183</v>
      </c>
      <c r="M2961" s="302" t="s">
        <v>2041</v>
      </c>
      <c r="N2961" s="305">
        <v>35643</v>
      </c>
      <c r="O2961" s="305">
        <v>35796</v>
      </c>
      <c r="P2961" s="302" t="s">
        <v>1607</v>
      </c>
    </row>
    <row r="2962" spans="1:16">
      <c r="A2962" s="303">
        <v>0</v>
      </c>
      <c r="B2962" s="303">
        <v>0</v>
      </c>
      <c r="C2962" s="303">
        <v>0</v>
      </c>
      <c r="D2962" s="304">
        <f t="shared" si="46"/>
        <v>0</v>
      </c>
      <c r="E2962" s="305">
        <v>45992</v>
      </c>
      <c r="F2962" s="302" t="s">
        <v>69</v>
      </c>
      <c r="G2962" s="302" t="s">
        <v>70</v>
      </c>
      <c r="H2962" s="302" t="s">
        <v>520</v>
      </c>
      <c r="I2962" s="302" t="s">
        <v>520</v>
      </c>
      <c r="J2962" s="302">
        <v>135300</v>
      </c>
      <c r="K2962" s="302" t="s">
        <v>438</v>
      </c>
      <c r="L2962" s="302">
        <v>9879753</v>
      </c>
      <c r="M2962" s="302" t="s">
        <v>2041</v>
      </c>
      <c r="N2962" s="305">
        <v>35643</v>
      </c>
      <c r="O2962" s="305">
        <v>35796</v>
      </c>
      <c r="P2962" s="302" t="s">
        <v>1607</v>
      </c>
    </row>
    <row r="2963" spans="1:16">
      <c r="A2963" s="303">
        <v>0</v>
      </c>
      <c r="B2963" s="303">
        <v>0</v>
      </c>
      <c r="C2963" s="303">
        <v>0</v>
      </c>
      <c r="D2963" s="304">
        <f t="shared" si="46"/>
        <v>0</v>
      </c>
      <c r="E2963" s="305">
        <v>45992</v>
      </c>
      <c r="F2963" s="302" t="s">
        <v>69</v>
      </c>
      <c r="G2963" s="302" t="s">
        <v>70</v>
      </c>
      <c r="H2963" s="302" t="s">
        <v>520</v>
      </c>
      <c r="I2963" s="302" t="s">
        <v>520</v>
      </c>
      <c r="J2963" s="302">
        <v>135600</v>
      </c>
      <c r="K2963" s="302" t="s">
        <v>521</v>
      </c>
      <c r="L2963" s="302">
        <v>9879757</v>
      </c>
      <c r="M2963" s="302" t="s">
        <v>2268</v>
      </c>
      <c r="N2963" s="305">
        <v>35643</v>
      </c>
      <c r="O2963" s="305">
        <v>35796</v>
      </c>
      <c r="P2963" s="302" t="s">
        <v>1607</v>
      </c>
    </row>
    <row r="2964" spans="1:16">
      <c r="A2964" s="303">
        <v>0</v>
      </c>
      <c r="B2964" s="303">
        <v>0</v>
      </c>
      <c r="C2964" s="303">
        <v>0</v>
      </c>
      <c r="D2964" s="304">
        <f t="shared" si="46"/>
        <v>0</v>
      </c>
      <c r="E2964" s="305">
        <v>45992</v>
      </c>
      <c r="F2964" s="302" t="s">
        <v>69</v>
      </c>
      <c r="G2964" s="302" t="s">
        <v>70</v>
      </c>
      <c r="H2964" s="302" t="s">
        <v>524</v>
      </c>
      <c r="I2964" s="302" t="s">
        <v>524</v>
      </c>
      <c r="J2964" s="302">
        <v>135300</v>
      </c>
      <c r="K2964" s="302" t="s">
        <v>84</v>
      </c>
      <c r="L2964" s="302">
        <v>9694172</v>
      </c>
      <c r="M2964" s="302" t="s">
        <v>2269</v>
      </c>
      <c r="N2964" s="305">
        <v>39526</v>
      </c>
      <c r="O2964" s="305">
        <v>39508</v>
      </c>
      <c r="P2964" s="302" t="s">
        <v>2270</v>
      </c>
    </row>
    <row r="2965" spans="1:16">
      <c r="A2965" s="303">
        <v>0</v>
      </c>
      <c r="B2965" s="303">
        <v>0</v>
      </c>
      <c r="C2965" s="303">
        <v>0</v>
      </c>
      <c r="D2965" s="304">
        <f t="shared" si="46"/>
        <v>0</v>
      </c>
      <c r="E2965" s="305">
        <v>45992</v>
      </c>
      <c r="F2965" s="302" t="s">
        <v>69</v>
      </c>
      <c r="G2965" s="302" t="s">
        <v>70</v>
      </c>
      <c r="H2965" s="302" t="s">
        <v>524</v>
      </c>
      <c r="I2965" s="302" t="s">
        <v>524</v>
      </c>
      <c r="J2965" s="302">
        <v>135300</v>
      </c>
      <c r="K2965" s="302" t="s">
        <v>519</v>
      </c>
      <c r="L2965" s="302">
        <v>9710937</v>
      </c>
      <c r="M2965" s="302" t="s">
        <v>2265</v>
      </c>
      <c r="N2965" s="305">
        <v>39526</v>
      </c>
      <c r="O2965" s="305">
        <v>39448</v>
      </c>
      <c r="P2965" s="302" t="s">
        <v>2270</v>
      </c>
    </row>
    <row r="2966" spans="1:16">
      <c r="A2966" s="303">
        <v>1</v>
      </c>
      <c r="B2966" s="303">
        <v>23233.06</v>
      </c>
      <c r="C2966" s="303">
        <v>-2909.670099851</v>
      </c>
      <c r="D2966" s="304">
        <f t="shared" si="46"/>
        <v>26142.730099851</v>
      </c>
      <c r="E2966" s="305">
        <v>45992</v>
      </c>
      <c r="F2966" s="302" t="s">
        <v>69</v>
      </c>
      <c r="G2966" s="302" t="s">
        <v>70</v>
      </c>
      <c r="H2966" s="302" t="s">
        <v>525</v>
      </c>
      <c r="I2966" s="302" t="s">
        <v>525</v>
      </c>
      <c r="J2966" s="302">
        <v>135001</v>
      </c>
      <c r="K2966" s="302" t="s">
        <v>130</v>
      </c>
      <c r="L2966" s="302">
        <v>9868950</v>
      </c>
      <c r="M2966" s="302" t="s">
        <v>2271</v>
      </c>
      <c r="N2966" s="305">
        <v>27576</v>
      </c>
      <c r="O2966" s="305">
        <v>27576</v>
      </c>
      <c r="P2966" s="302" t="s">
        <v>1062</v>
      </c>
    </row>
    <row r="2967" spans="1:16">
      <c r="A2967" s="303">
        <v>2</v>
      </c>
      <c r="B2967" s="303">
        <v>13886.77</v>
      </c>
      <c r="C2967" s="303">
        <v>105.04522185570001</v>
      </c>
      <c r="D2967" s="304">
        <f t="shared" si="46"/>
        <v>13781.7247781443</v>
      </c>
      <c r="E2967" s="305">
        <v>45992</v>
      </c>
      <c r="F2967" s="302" t="s">
        <v>69</v>
      </c>
      <c r="G2967" s="302" t="s">
        <v>70</v>
      </c>
      <c r="H2967" s="302" t="s">
        <v>525</v>
      </c>
      <c r="I2967" s="302" t="s">
        <v>525</v>
      </c>
      <c r="J2967" s="302">
        <v>135130</v>
      </c>
      <c r="K2967" s="302" t="s">
        <v>150</v>
      </c>
      <c r="L2967" s="302">
        <v>40389481</v>
      </c>
      <c r="M2967" s="302" t="s">
        <v>1395</v>
      </c>
      <c r="N2967" s="305">
        <v>42681</v>
      </c>
      <c r="O2967" s="305">
        <v>42370</v>
      </c>
      <c r="P2967" s="302" t="s">
        <v>2300</v>
      </c>
    </row>
    <row r="2968" spans="1:16">
      <c r="A2968" s="303">
        <v>1</v>
      </c>
      <c r="B2968" s="303">
        <v>27329.7</v>
      </c>
      <c r="C2968" s="303">
        <v>293.77869707099995</v>
      </c>
      <c r="D2968" s="304">
        <f t="shared" si="46"/>
        <v>27035.921302929</v>
      </c>
      <c r="E2968" s="305">
        <v>45992</v>
      </c>
      <c r="F2968" s="302" t="s">
        <v>69</v>
      </c>
      <c r="G2968" s="302" t="s">
        <v>70</v>
      </c>
      <c r="H2968" s="302" t="s">
        <v>525</v>
      </c>
      <c r="I2968" s="302" t="s">
        <v>525</v>
      </c>
      <c r="J2968" s="302">
        <v>135130</v>
      </c>
      <c r="K2968" s="302" t="s">
        <v>150</v>
      </c>
      <c r="L2968" s="302">
        <v>40389195</v>
      </c>
      <c r="M2968" s="302" t="s">
        <v>2298</v>
      </c>
      <c r="N2968" s="305">
        <v>41193</v>
      </c>
      <c r="O2968" s="305">
        <v>40909</v>
      </c>
      <c r="P2968" s="302" t="s">
        <v>2299</v>
      </c>
    </row>
    <row r="2969" spans="1:16">
      <c r="A2969" s="303">
        <v>4</v>
      </c>
      <c r="B2969" s="303">
        <v>116176.87</v>
      </c>
      <c r="C2969" s="303">
        <v>138.75932999060001</v>
      </c>
      <c r="D2969" s="304">
        <f t="shared" si="46"/>
        <v>116038.1106700094</v>
      </c>
      <c r="E2969" s="305">
        <v>45992</v>
      </c>
      <c r="F2969" s="302" t="s">
        <v>69</v>
      </c>
      <c r="G2969" s="302" t="s">
        <v>70</v>
      </c>
      <c r="H2969" s="302" t="s">
        <v>525</v>
      </c>
      <c r="I2969" s="302" t="s">
        <v>525</v>
      </c>
      <c r="J2969" s="302">
        <v>135130</v>
      </c>
      <c r="K2969" s="302" t="s">
        <v>447</v>
      </c>
      <c r="L2969" s="302">
        <v>40846560</v>
      </c>
      <c r="M2969" s="302" t="s">
        <v>4313</v>
      </c>
      <c r="N2969" s="305">
        <v>45611</v>
      </c>
      <c r="O2969" s="305">
        <v>45292</v>
      </c>
      <c r="P2969" s="302" t="s">
        <v>3958</v>
      </c>
    </row>
    <row r="2970" spans="1:16">
      <c r="A2970" s="303">
        <v>1</v>
      </c>
      <c r="B2970" s="303">
        <v>21326.27</v>
      </c>
      <c r="C2970" s="303">
        <v>229.2452465261</v>
      </c>
      <c r="D2970" s="304">
        <f t="shared" si="46"/>
        <v>21097.024753473899</v>
      </c>
      <c r="E2970" s="305">
        <v>45992</v>
      </c>
      <c r="F2970" s="302" t="s">
        <v>69</v>
      </c>
      <c r="G2970" s="302" t="s">
        <v>70</v>
      </c>
      <c r="H2970" s="302" t="s">
        <v>525</v>
      </c>
      <c r="I2970" s="302" t="s">
        <v>525</v>
      </c>
      <c r="J2970" s="302">
        <v>135130</v>
      </c>
      <c r="K2970" s="302" t="s">
        <v>530</v>
      </c>
      <c r="L2970" s="302">
        <v>40389139</v>
      </c>
      <c r="M2970" s="302" t="s">
        <v>2323</v>
      </c>
      <c r="N2970" s="305">
        <v>41193</v>
      </c>
      <c r="O2970" s="305">
        <v>41275</v>
      </c>
      <c r="P2970" s="302" t="s">
        <v>1594</v>
      </c>
    </row>
    <row r="2971" spans="1:16">
      <c r="A2971" s="303">
        <v>0</v>
      </c>
      <c r="B2971" s="303">
        <v>0</v>
      </c>
      <c r="C2971" s="303">
        <v>0</v>
      </c>
      <c r="D2971" s="304">
        <f t="shared" si="46"/>
        <v>0</v>
      </c>
      <c r="E2971" s="305">
        <v>45992</v>
      </c>
      <c r="F2971" s="302" t="s">
        <v>69</v>
      </c>
      <c r="G2971" s="302" t="s">
        <v>70</v>
      </c>
      <c r="H2971" s="302" t="s">
        <v>525</v>
      </c>
      <c r="I2971" s="302" t="s">
        <v>525</v>
      </c>
      <c r="J2971" s="302">
        <v>135130</v>
      </c>
      <c r="K2971" s="302" t="s">
        <v>532</v>
      </c>
      <c r="L2971" s="302">
        <v>40390903</v>
      </c>
      <c r="M2971" s="302" t="s">
        <v>2333</v>
      </c>
      <c r="N2971" s="305">
        <v>38383</v>
      </c>
      <c r="O2971" s="305">
        <v>38412</v>
      </c>
      <c r="P2971" s="302" t="s">
        <v>880</v>
      </c>
    </row>
    <row r="2972" spans="1:16">
      <c r="A2972" s="303">
        <v>2</v>
      </c>
      <c r="B2972" s="303">
        <v>23919.59</v>
      </c>
      <c r="C2972" s="303">
        <v>28.569079904200002</v>
      </c>
      <c r="D2972" s="304">
        <f t="shared" si="46"/>
        <v>23891.020920095802</v>
      </c>
      <c r="E2972" s="305">
        <v>45992</v>
      </c>
      <c r="F2972" s="302" t="s">
        <v>69</v>
      </c>
      <c r="G2972" s="302" t="s">
        <v>70</v>
      </c>
      <c r="H2972" s="302" t="s">
        <v>525</v>
      </c>
      <c r="I2972" s="302" t="s">
        <v>525</v>
      </c>
      <c r="J2972" s="302">
        <v>135130</v>
      </c>
      <c r="K2972" s="302" t="s">
        <v>461</v>
      </c>
      <c r="L2972" s="302">
        <v>40846579</v>
      </c>
      <c r="M2972" s="302" t="s">
        <v>4314</v>
      </c>
      <c r="N2972" s="305">
        <v>45611</v>
      </c>
      <c r="O2972" s="305">
        <v>45597</v>
      </c>
      <c r="P2972" s="302" t="s">
        <v>3958</v>
      </c>
    </row>
    <row r="2973" spans="1:16">
      <c r="A2973" s="303">
        <v>1</v>
      </c>
      <c r="B2973" s="303">
        <v>15005.85</v>
      </c>
      <c r="C2973" s="303">
        <v>17.922687123000003</v>
      </c>
      <c r="D2973" s="304">
        <f t="shared" si="46"/>
        <v>14987.927312877</v>
      </c>
      <c r="E2973" s="305">
        <v>45992</v>
      </c>
      <c r="F2973" s="302" t="s">
        <v>69</v>
      </c>
      <c r="G2973" s="302" t="s">
        <v>70</v>
      </c>
      <c r="H2973" s="302" t="s">
        <v>525</v>
      </c>
      <c r="I2973" s="302" t="s">
        <v>525</v>
      </c>
      <c r="J2973" s="302">
        <v>135130</v>
      </c>
      <c r="K2973" s="302" t="s">
        <v>161</v>
      </c>
      <c r="L2973" s="302">
        <v>41349063</v>
      </c>
      <c r="M2973" s="302" t="s">
        <v>1602</v>
      </c>
      <c r="N2973" s="305">
        <v>45656</v>
      </c>
      <c r="O2973" s="305">
        <v>45292</v>
      </c>
      <c r="P2973" s="302" t="s">
        <v>4298</v>
      </c>
    </row>
    <row r="2974" spans="1:16">
      <c r="A2974" s="303">
        <v>1</v>
      </c>
      <c r="B2974" s="303">
        <v>29121.600000000002</v>
      </c>
      <c r="C2974" s="303">
        <v>23385.102300336002</v>
      </c>
      <c r="D2974" s="304">
        <f t="shared" si="46"/>
        <v>5736.4976996639998</v>
      </c>
      <c r="E2974" s="305">
        <v>45992</v>
      </c>
      <c r="F2974" s="302" t="s">
        <v>69</v>
      </c>
      <c r="G2974" s="302" t="s">
        <v>70</v>
      </c>
      <c r="H2974" s="302" t="s">
        <v>525</v>
      </c>
      <c r="I2974" s="302" t="s">
        <v>525</v>
      </c>
      <c r="J2974" s="302">
        <v>135200</v>
      </c>
      <c r="K2974" s="302" t="s">
        <v>354</v>
      </c>
      <c r="L2974" s="302">
        <v>9973838</v>
      </c>
      <c r="M2974" s="302" t="s">
        <v>1825</v>
      </c>
      <c r="N2974" s="305">
        <v>27576</v>
      </c>
      <c r="O2974" s="305">
        <v>27576</v>
      </c>
      <c r="P2974" s="302" t="s">
        <v>1062</v>
      </c>
    </row>
    <row r="2975" spans="1:16">
      <c r="A2975" s="303">
        <v>1</v>
      </c>
      <c r="B2975" s="303">
        <v>62052.959999999999</v>
      </c>
      <c r="C2975" s="303">
        <v>49829.501732001598</v>
      </c>
      <c r="D2975" s="304">
        <f t="shared" si="46"/>
        <v>12223.458267998401</v>
      </c>
      <c r="E2975" s="305">
        <v>45992</v>
      </c>
      <c r="F2975" s="302" t="s">
        <v>69</v>
      </c>
      <c r="G2975" s="302" t="s">
        <v>70</v>
      </c>
      <c r="H2975" s="302" t="s">
        <v>525</v>
      </c>
      <c r="I2975" s="302" t="s">
        <v>525</v>
      </c>
      <c r="J2975" s="302">
        <v>135200</v>
      </c>
      <c r="K2975" s="302" t="s">
        <v>354</v>
      </c>
      <c r="L2975" s="302">
        <v>9973925</v>
      </c>
      <c r="M2975" s="302" t="s">
        <v>2272</v>
      </c>
      <c r="N2975" s="305">
        <v>27576</v>
      </c>
      <c r="O2975" s="305">
        <v>27576</v>
      </c>
      <c r="P2975" s="302" t="s">
        <v>1062</v>
      </c>
    </row>
    <row r="2976" spans="1:16">
      <c r="A2976" s="303">
        <v>1</v>
      </c>
      <c r="B2976" s="303">
        <v>12151.76</v>
      </c>
      <c r="C2976" s="303">
        <v>9758.0541841496015</v>
      </c>
      <c r="D2976" s="304">
        <f t="shared" si="46"/>
        <v>2393.7058158503987</v>
      </c>
      <c r="E2976" s="305">
        <v>45992</v>
      </c>
      <c r="F2976" s="302" t="s">
        <v>69</v>
      </c>
      <c r="G2976" s="302" t="s">
        <v>70</v>
      </c>
      <c r="H2976" s="302" t="s">
        <v>525</v>
      </c>
      <c r="I2976" s="302" t="s">
        <v>525</v>
      </c>
      <c r="J2976" s="302">
        <v>135200</v>
      </c>
      <c r="K2976" s="302" t="s">
        <v>354</v>
      </c>
      <c r="L2976" s="302">
        <v>9973926</v>
      </c>
      <c r="M2976" s="302" t="s">
        <v>2079</v>
      </c>
      <c r="N2976" s="305">
        <v>27576</v>
      </c>
      <c r="O2976" s="305">
        <v>27576</v>
      </c>
      <c r="P2976" s="302" t="s">
        <v>1062</v>
      </c>
    </row>
    <row r="2977" spans="1:16">
      <c r="A2977" s="303">
        <v>1</v>
      </c>
      <c r="B2977" s="303">
        <v>15401.03</v>
      </c>
      <c r="C2977" s="303">
        <v>12367.2690401813</v>
      </c>
      <c r="D2977" s="304">
        <f t="shared" si="46"/>
        <v>3033.7609598187009</v>
      </c>
      <c r="E2977" s="305">
        <v>45992</v>
      </c>
      <c r="F2977" s="302" t="s">
        <v>69</v>
      </c>
      <c r="G2977" s="302" t="s">
        <v>70</v>
      </c>
      <c r="H2977" s="302" t="s">
        <v>525</v>
      </c>
      <c r="I2977" s="302" t="s">
        <v>525</v>
      </c>
      <c r="J2977" s="302">
        <v>135200</v>
      </c>
      <c r="K2977" s="302" t="s">
        <v>354</v>
      </c>
      <c r="L2977" s="302">
        <v>9973924</v>
      </c>
      <c r="M2977" s="302" t="s">
        <v>2273</v>
      </c>
      <c r="N2977" s="305">
        <v>27576</v>
      </c>
      <c r="O2977" s="305">
        <v>27576</v>
      </c>
      <c r="P2977" s="302" t="s">
        <v>1062</v>
      </c>
    </row>
    <row r="2978" spans="1:16">
      <c r="A2978" s="303">
        <v>1</v>
      </c>
      <c r="B2978" s="303">
        <v>25636.57</v>
      </c>
      <c r="C2978" s="303">
        <v>20586.5684605147</v>
      </c>
      <c r="D2978" s="304">
        <f t="shared" si="46"/>
        <v>5050.0015394852999</v>
      </c>
      <c r="E2978" s="305">
        <v>45992</v>
      </c>
      <c r="F2978" s="302" t="s">
        <v>69</v>
      </c>
      <c r="G2978" s="302" t="s">
        <v>70</v>
      </c>
      <c r="H2978" s="302" t="s">
        <v>525</v>
      </c>
      <c r="I2978" s="302" t="s">
        <v>525</v>
      </c>
      <c r="J2978" s="302">
        <v>135200</v>
      </c>
      <c r="K2978" s="302" t="s">
        <v>354</v>
      </c>
      <c r="L2978" s="302">
        <v>9973923</v>
      </c>
      <c r="M2978" s="302" t="s">
        <v>2273</v>
      </c>
      <c r="N2978" s="305">
        <v>27576</v>
      </c>
      <c r="O2978" s="305">
        <v>27576</v>
      </c>
      <c r="P2978" s="302" t="s">
        <v>1062</v>
      </c>
    </row>
    <row r="2979" spans="1:16">
      <c r="A2979" s="303">
        <v>0</v>
      </c>
      <c r="B2979" s="303">
        <v>13297.93</v>
      </c>
      <c r="C2979" s="303">
        <v>1374.4535659877999</v>
      </c>
      <c r="D2979" s="304">
        <f t="shared" si="46"/>
        <v>11923.4764340122</v>
      </c>
      <c r="E2979" s="305">
        <v>45992</v>
      </c>
      <c r="F2979" s="302" t="s">
        <v>69</v>
      </c>
      <c r="G2979" s="302" t="s">
        <v>70</v>
      </c>
      <c r="H2979" s="302" t="s">
        <v>525</v>
      </c>
      <c r="I2979" s="302" t="s">
        <v>525</v>
      </c>
      <c r="J2979" s="302">
        <v>135200</v>
      </c>
      <c r="K2979" s="302" t="s">
        <v>162</v>
      </c>
      <c r="L2979" s="302">
        <v>33375683</v>
      </c>
      <c r="M2979" s="302" t="s">
        <v>1417</v>
      </c>
      <c r="N2979" s="305">
        <v>43815</v>
      </c>
      <c r="O2979" s="305">
        <v>43800</v>
      </c>
      <c r="P2979" s="302" t="s">
        <v>2274</v>
      </c>
    </row>
    <row r="2980" spans="1:16">
      <c r="A2980" s="303">
        <v>1</v>
      </c>
      <c r="B2980" s="303">
        <v>2720.33</v>
      </c>
      <c r="C2980" s="303">
        <v>2184.4677263843</v>
      </c>
      <c r="D2980" s="304">
        <f t="shared" si="46"/>
        <v>535.86227361569991</v>
      </c>
      <c r="E2980" s="305">
        <v>45992</v>
      </c>
      <c r="F2980" s="302" t="s">
        <v>69</v>
      </c>
      <c r="G2980" s="302" t="s">
        <v>70</v>
      </c>
      <c r="H2980" s="302" t="s">
        <v>525</v>
      </c>
      <c r="I2980" s="302" t="s">
        <v>525</v>
      </c>
      <c r="J2980" s="302">
        <v>135200</v>
      </c>
      <c r="K2980" s="302" t="s">
        <v>167</v>
      </c>
      <c r="L2980" s="302">
        <v>9973922</v>
      </c>
      <c r="M2980" s="302" t="s">
        <v>2086</v>
      </c>
      <c r="N2980" s="305">
        <v>27576</v>
      </c>
      <c r="O2980" s="305">
        <v>27576</v>
      </c>
      <c r="P2980" s="302" t="s">
        <v>1062</v>
      </c>
    </row>
    <row r="2981" spans="1:16">
      <c r="A2981" s="303">
        <v>8</v>
      </c>
      <c r="B2981" s="303">
        <v>237760.7</v>
      </c>
      <c r="C2981" s="303">
        <v>70905.228959486005</v>
      </c>
      <c r="D2981" s="304">
        <f t="shared" si="46"/>
        <v>166855.47104051401</v>
      </c>
      <c r="E2981" s="305">
        <v>45992</v>
      </c>
      <c r="F2981" s="302" t="s">
        <v>69</v>
      </c>
      <c r="G2981" s="302" t="s">
        <v>70</v>
      </c>
      <c r="H2981" s="302" t="s">
        <v>525</v>
      </c>
      <c r="I2981" s="302" t="s">
        <v>525</v>
      </c>
      <c r="J2981" s="302">
        <v>135300</v>
      </c>
      <c r="K2981" s="302" t="s">
        <v>526</v>
      </c>
      <c r="L2981" s="302">
        <v>11197066</v>
      </c>
      <c r="M2981" s="302" t="s">
        <v>2275</v>
      </c>
      <c r="N2981" s="305">
        <v>40283</v>
      </c>
      <c r="O2981" s="305">
        <v>40179</v>
      </c>
      <c r="P2981" s="302" t="s">
        <v>2276</v>
      </c>
    </row>
    <row r="2982" spans="1:16">
      <c r="A2982" s="303">
        <v>6</v>
      </c>
      <c r="B2982" s="303">
        <v>22162.7</v>
      </c>
      <c r="C2982" s="303">
        <v>6609.3821134460004</v>
      </c>
      <c r="D2982" s="304">
        <f t="shared" si="46"/>
        <v>15553.317886553999</v>
      </c>
      <c r="E2982" s="305">
        <v>45992</v>
      </c>
      <c r="F2982" s="302" t="s">
        <v>69</v>
      </c>
      <c r="G2982" s="302" t="s">
        <v>70</v>
      </c>
      <c r="H2982" s="302" t="s">
        <v>525</v>
      </c>
      <c r="I2982" s="302" t="s">
        <v>525</v>
      </c>
      <c r="J2982" s="302">
        <v>135300</v>
      </c>
      <c r="K2982" s="302" t="s">
        <v>101</v>
      </c>
      <c r="L2982" s="302">
        <v>11197051</v>
      </c>
      <c r="M2982" s="302" t="s">
        <v>2281</v>
      </c>
      <c r="N2982" s="305">
        <v>40283</v>
      </c>
      <c r="O2982" s="305">
        <v>40179</v>
      </c>
      <c r="P2982" s="302" t="s">
        <v>2276</v>
      </c>
    </row>
    <row r="2983" spans="1:16">
      <c r="A2983" s="303">
        <v>3</v>
      </c>
      <c r="B2983" s="303">
        <v>11687.86</v>
      </c>
      <c r="C2983" s="303">
        <v>3035.8148079595999</v>
      </c>
      <c r="D2983" s="304">
        <f t="shared" si="46"/>
        <v>8652.0451920404012</v>
      </c>
      <c r="E2983" s="305">
        <v>45992</v>
      </c>
      <c r="F2983" s="302" t="s">
        <v>69</v>
      </c>
      <c r="G2983" s="302" t="s">
        <v>70</v>
      </c>
      <c r="H2983" s="302" t="s">
        <v>525</v>
      </c>
      <c r="I2983" s="302" t="s">
        <v>525</v>
      </c>
      <c r="J2983" s="302">
        <v>135300</v>
      </c>
      <c r="K2983" s="302" t="s">
        <v>101</v>
      </c>
      <c r="L2983" s="302">
        <v>12007211</v>
      </c>
      <c r="M2983" s="302" t="s">
        <v>2277</v>
      </c>
      <c r="N2983" s="305">
        <v>41193</v>
      </c>
      <c r="O2983" s="305">
        <v>40909</v>
      </c>
      <c r="P2983" s="302" t="s">
        <v>2278</v>
      </c>
    </row>
    <row r="2984" spans="1:16">
      <c r="A2984" s="303">
        <v>3</v>
      </c>
      <c r="B2984" s="303">
        <v>25810.86</v>
      </c>
      <c r="C2984" s="303">
        <v>7697.3399638428</v>
      </c>
      <c r="D2984" s="304">
        <f t="shared" si="46"/>
        <v>18113.520036157199</v>
      </c>
      <c r="E2984" s="305">
        <v>45992</v>
      </c>
      <c r="F2984" s="302" t="s">
        <v>69</v>
      </c>
      <c r="G2984" s="302" t="s">
        <v>70</v>
      </c>
      <c r="H2984" s="302" t="s">
        <v>525</v>
      </c>
      <c r="I2984" s="302" t="s">
        <v>525</v>
      </c>
      <c r="J2984" s="302">
        <v>135300</v>
      </c>
      <c r="K2984" s="302" t="s">
        <v>101</v>
      </c>
      <c r="L2984" s="302">
        <v>11100807</v>
      </c>
      <c r="M2984" s="302" t="s">
        <v>2279</v>
      </c>
      <c r="N2984" s="305">
        <v>40283</v>
      </c>
      <c r="O2984" s="305">
        <v>40544</v>
      </c>
      <c r="P2984" s="302" t="s">
        <v>2280</v>
      </c>
    </row>
    <row r="2985" spans="1:16">
      <c r="A2985" s="303">
        <v>0</v>
      </c>
      <c r="B2985" s="303">
        <v>0</v>
      </c>
      <c r="C2985" s="303">
        <v>0</v>
      </c>
      <c r="D2985" s="304">
        <f t="shared" si="46"/>
        <v>0</v>
      </c>
      <c r="E2985" s="305">
        <v>45992</v>
      </c>
      <c r="F2985" s="302" t="s">
        <v>69</v>
      </c>
      <c r="G2985" s="302" t="s">
        <v>70</v>
      </c>
      <c r="H2985" s="302" t="s">
        <v>525</v>
      </c>
      <c r="I2985" s="302" t="s">
        <v>525</v>
      </c>
      <c r="J2985" s="302">
        <v>135300</v>
      </c>
      <c r="K2985" s="302" t="s">
        <v>320</v>
      </c>
      <c r="L2985" s="302">
        <v>9973921</v>
      </c>
      <c r="M2985" s="302" t="s">
        <v>1836</v>
      </c>
      <c r="N2985" s="305">
        <v>27576</v>
      </c>
      <c r="O2985" s="305">
        <v>27576</v>
      </c>
      <c r="P2985" s="302" t="s">
        <v>1062</v>
      </c>
    </row>
    <row r="2986" spans="1:16">
      <c r="A2986" s="303">
        <v>6</v>
      </c>
      <c r="B2986" s="303">
        <v>3035.06</v>
      </c>
      <c r="C2986" s="303">
        <v>2948.9346790413997</v>
      </c>
      <c r="D2986" s="304">
        <f t="shared" si="46"/>
        <v>86.125320958600241</v>
      </c>
      <c r="E2986" s="305">
        <v>45992</v>
      </c>
      <c r="F2986" s="302" t="s">
        <v>69</v>
      </c>
      <c r="G2986" s="302" t="s">
        <v>70</v>
      </c>
      <c r="H2986" s="302" t="s">
        <v>525</v>
      </c>
      <c r="I2986" s="302" t="s">
        <v>525</v>
      </c>
      <c r="J2986" s="302">
        <v>135300</v>
      </c>
      <c r="K2986" s="302" t="s">
        <v>320</v>
      </c>
      <c r="L2986" s="302">
        <v>9766604</v>
      </c>
      <c r="M2986" s="302" t="s">
        <v>1836</v>
      </c>
      <c r="N2986" s="305">
        <v>27576</v>
      </c>
      <c r="O2986" s="305">
        <v>27576</v>
      </c>
      <c r="P2986" s="302" t="s">
        <v>1052</v>
      </c>
    </row>
    <row r="2987" spans="1:16">
      <c r="A2987" s="303">
        <v>3</v>
      </c>
      <c r="B2987" s="303">
        <v>5701.02</v>
      </c>
      <c r="C2987" s="303">
        <v>4990.8032903273997</v>
      </c>
      <c r="D2987" s="304">
        <f t="shared" si="46"/>
        <v>710.2167096726007</v>
      </c>
      <c r="E2987" s="305">
        <v>45992</v>
      </c>
      <c r="F2987" s="302" t="s">
        <v>69</v>
      </c>
      <c r="G2987" s="302" t="s">
        <v>70</v>
      </c>
      <c r="H2987" s="302" t="s">
        <v>525</v>
      </c>
      <c r="I2987" s="302" t="s">
        <v>525</v>
      </c>
      <c r="J2987" s="302">
        <v>135300</v>
      </c>
      <c r="K2987" s="302" t="s">
        <v>142</v>
      </c>
      <c r="L2987" s="302">
        <v>9766595</v>
      </c>
      <c r="M2987" s="302" t="s">
        <v>1838</v>
      </c>
      <c r="N2987" s="305">
        <v>29403</v>
      </c>
      <c r="O2987" s="305">
        <v>29403</v>
      </c>
      <c r="P2987" s="302" t="s">
        <v>1052</v>
      </c>
    </row>
    <row r="2988" spans="1:16">
      <c r="A2988" s="303">
        <v>0</v>
      </c>
      <c r="B2988" s="303">
        <v>0</v>
      </c>
      <c r="C2988" s="303">
        <v>0</v>
      </c>
      <c r="D2988" s="304">
        <f t="shared" si="46"/>
        <v>0</v>
      </c>
      <c r="E2988" s="305">
        <v>45992</v>
      </c>
      <c r="F2988" s="302" t="s">
        <v>69</v>
      </c>
      <c r="G2988" s="302" t="s">
        <v>70</v>
      </c>
      <c r="H2988" s="302" t="s">
        <v>525</v>
      </c>
      <c r="I2988" s="302" t="s">
        <v>525</v>
      </c>
      <c r="J2988" s="302">
        <v>135300</v>
      </c>
      <c r="K2988" s="302" t="s">
        <v>142</v>
      </c>
      <c r="L2988" s="302">
        <v>9973920</v>
      </c>
      <c r="M2988" s="302" t="s">
        <v>1838</v>
      </c>
      <c r="N2988" s="305">
        <v>29403</v>
      </c>
      <c r="O2988" s="305">
        <v>29403</v>
      </c>
      <c r="P2988" s="302" t="s">
        <v>1062</v>
      </c>
    </row>
    <row r="2989" spans="1:16">
      <c r="A2989" s="303">
        <v>3</v>
      </c>
      <c r="B2989" s="303">
        <v>3576.82</v>
      </c>
      <c r="C2989" s="303">
        <v>2787.1399816416001</v>
      </c>
      <c r="D2989" s="304">
        <f t="shared" si="46"/>
        <v>789.68001835840005</v>
      </c>
      <c r="E2989" s="305">
        <v>45992</v>
      </c>
      <c r="F2989" s="302" t="s">
        <v>69</v>
      </c>
      <c r="G2989" s="302" t="s">
        <v>70</v>
      </c>
      <c r="H2989" s="302" t="s">
        <v>525</v>
      </c>
      <c r="I2989" s="302" t="s">
        <v>525</v>
      </c>
      <c r="J2989" s="302">
        <v>135300</v>
      </c>
      <c r="K2989" s="302" t="s">
        <v>142</v>
      </c>
      <c r="L2989" s="302">
        <v>9766594</v>
      </c>
      <c r="M2989" s="302" t="s">
        <v>1839</v>
      </c>
      <c r="N2989" s="305">
        <v>31229</v>
      </c>
      <c r="O2989" s="305">
        <v>31229</v>
      </c>
      <c r="P2989" s="302" t="s">
        <v>1052</v>
      </c>
    </row>
    <row r="2990" spans="1:16">
      <c r="A2990" s="303">
        <v>0</v>
      </c>
      <c r="B2990" s="303">
        <v>0</v>
      </c>
      <c r="C2990" s="303">
        <v>0</v>
      </c>
      <c r="D2990" s="304">
        <f t="shared" si="46"/>
        <v>0</v>
      </c>
      <c r="E2990" s="305">
        <v>45992</v>
      </c>
      <c r="F2990" s="302" t="s">
        <v>69</v>
      </c>
      <c r="G2990" s="302" t="s">
        <v>70</v>
      </c>
      <c r="H2990" s="302" t="s">
        <v>525</v>
      </c>
      <c r="I2990" s="302" t="s">
        <v>525</v>
      </c>
      <c r="J2990" s="302">
        <v>135300</v>
      </c>
      <c r="K2990" s="302" t="s">
        <v>142</v>
      </c>
      <c r="L2990" s="302">
        <v>9973919</v>
      </c>
      <c r="M2990" s="302" t="s">
        <v>1839</v>
      </c>
      <c r="N2990" s="305">
        <v>31229</v>
      </c>
      <c r="O2990" s="305">
        <v>31229</v>
      </c>
      <c r="P2990" s="302" t="s">
        <v>1062</v>
      </c>
    </row>
    <row r="2991" spans="1:16">
      <c r="A2991" s="303">
        <v>3</v>
      </c>
      <c r="B2991" s="303">
        <v>2548.63</v>
      </c>
      <c r="C2991" s="303">
        <v>2476.3080107297001</v>
      </c>
      <c r="D2991" s="304">
        <f t="shared" si="46"/>
        <v>72.321989270300037</v>
      </c>
      <c r="E2991" s="305">
        <v>45992</v>
      </c>
      <c r="F2991" s="302" t="s">
        <v>69</v>
      </c>
      <c r="G2991" s="302" t="s">
        <v>70</v>
      </c>
      <c r="H2991" s="302" t="s">
        <v>525</v>
      </c>
      <c r="I2991" s="302" t="s">
        <v>525</v>
      </c>
      <c r="J2991" s="302">
        <v>135300</v>
      </c>
      <c r="K2991" s="302" t="s">
        <v>142</v>
      </c>
      <c r="L2991" s="302">
        <v>9766593</v>
      </c>
      <c r="M2991" s="302" t="s">
        <v>1839</v>
      </c>
      <c r="N2991" s="305">
        <v>27576</v>
      </c>
      <c r="O2991" s="305">
        <v>27576</v>
      </c>
      <c r="P2991" s="302" t="s">
        <v>1052</v>
      </c>
    </row>
    <row r="2992" spans="1:16">
      <c r="A2992" s="303">
        <v>0</v>
      </c>
      <c r="B2992" s="303">
        <v>0</v>
      </c>
      <c r="C2992" s="303">
        <v>0</v>
      </c>
      <c r="D2992" s="304">
        <f t="shared" si="46"/>
        <v>0</v>
      </c>
      <c r="E2992" s="305">
        <v>45992</v>
      </c>
      <c r="F2992" s="302" t="s">
        <v>69</v>
      </c>
      <c r="G2992" s="302" t="s">
        <v>70</v>
      </c>
      <c r="H2992" s="302" t="s">
        <v>525</v>
      </c>
      <c r="I2992" s="302" t="s">
        <v>525</v>
      </c>
      <c r="J2992" s="302">
        <v>135300</v>
      </c>
      <c r="K2992" s="302" t="s">
        <v>142</v>
      </c>
      <c r="L2992" s="302">
        <v>9973918</v>
      </c>
      <c r="M2992" s="302" t="s">
        <v>1839</v>
      </c>
      <c r="N2992" s="305">
        <v>27576</v>
      </c>
      <c r="O2992" s="305">
        <v>27576</v>
      </c>
      <c r="P2992" s="302" t="s">
        <v>1062</v>
      </c>
    </row>
    <row r="2993" spans="1:16">
      <c r="A2993" s="303">
        <v>0</v>
      </c>
      <c r="B2993" s="303">
        <v>29464.97</v>
      </c>
      <c r="C2993" s="303">
        <v>850.36168604730005</v>
      </c>
      <c r="D2993" s="304">
        <f t="shared" si="46"/>
        <v>28614.6083139527</v>
      </c>
      <c r="E2993" s="305">
        <v>45992</v>
      </c>
      <c r="F2993" s="302" t="s">
        <v>69</v>
      </c>
      <c r="G2993" s="302" t="s">
        <v>70</v>
      </c>
      <c r="H2993" s="302" t="s">
        <v>525</v>
      </c>
      <c r="I2993" s="302" t="s">
        <v>525</v>
      </c>
      <c r="J2993" s="302">
        <v>135300</v>
      </c>
      <c r="K2993" s="302" t="s">
        <v>143</v>
      </c>
      <c r="L2993" s="302">
        <v>40847263</v>
      </c>
      <c r="M2993" s="302" t="s">
        <v>1389</v>
      </c>
      <c r="N2993" s="305">
        <v>45631</v>
      </c>
      <c r="O2993" s="305">
        <v>45627</v>
      </c>
      <c r="P2993" s="302" t="s">
        <v>3956</v>
      </c>
    </row>
    <row r="2994" spans="1:16">
      <c r="A2994" s="303">
        <v>0</v>
      </c>
      <c r="B2994" s="303">
        <v>0</v>
      </c>
      <c r="C2994" s="303">
        <v>0</v>
      </c>
      <c r="D2994" s="304">
        <f t="shared" si="46"/>
        <v>0</v>
      </c>
      <c r="E2994" s="305">
        <v>45992</v>
      </c>
      <c r="F2994" s="302" t="s">
        <v>69</v>
      </c>
      <c r="G2994" s="302" t="s">
        <v>70</v>
      </c>
      <c r="H2994" s="302" t="s">
        <v>525</v>
      </c>
      <c r="I2994" s="302" t="s">
        <v>525</v>
      </c>
      <c r="J2994" s="302">
        <v>135300</v>
      </c>
      <c r="K2994" s="302" t="s">
        <v>143</v>
      </c>
      <c r="L2994" s="302">
        <v>11004603</v>
      </c>
      <c r="M2994" s="302" t="s">
        <v>2282</v>
      </c>
      <c r="N2994" s="305">
        <v>40015</v>
      </c>
      <c r="O2994" s="305">
        <v>39995</v>
      </c>
      <c r="P2994" s="302" t="s">
        <v>2283</v>
      </c>
    </row>
    <row r="2995" spans="1:16">
      <c r="A2995" s="303">
        <v>0</v>
      </c>
      <c r="B2995" s="303">
        <v>0</v>
      </c>
      <c r="C2995" s="303">
        <v>0</v>
      </c>
      <c r="D2995" s="304">
        <f t="shared" si="46"/>
        <v>0</v>
      </c>
      <c r="E2995" s="305">
        <v>45992</v>
      </c>
      <c r="F2995" s="302" t="s">
        <v>69</v>
      </c>
      <c r="G2995" s="302" t="s">
        <v>70</v>
      </c>
      <c r="H2995" s="302" t="s">
        <v>525</v>
      </c>
      <c r="I2995" s="302" t="s">
        <v>525</v>
      </c>
      <c r="J2995" s="302">
        <v>135300</v>
      </c>
      <c r="K2995" s="302" t="s">
        <v>321</v>
      </c>
      <c r="L2995" s="302">
        <v>9766633</v>
      </c>
      <c r="M2995" s="302" t="s">
        <v>1840</v>
      </c>
      <c r="N2995" s="305">
        <v>34516</v>
      </c>
      <c r="O2995" s="305">
        <v>34516</v>
      </c>
      <c r="P2995" s="302" t="s">
        <v>1052</v>
      </c>
    </row>
    <row r="2996" spans="1:16">
      <c r="A2996" s="303">
        <v>0</v>
      </c>
      <c r="B2996" s="303">
        <v>0</v>
      </c>
      <c r="C2996" s="303">
        <v>0</v>
      </c>
      <c r="D2996" s="304">
        <f t="shared" si="46"/>
        <v>0</v>
      </c>
      <c r="E2996" s="305">
        <v>45992</v>
      </c>
      <c r="F2996" s="302" t="s">
        <v>69</v>
      </c>
      <c r="G2996" s="302" t="s">
        <v>70</v>
      </c>
      <c r="H2996" s="302" t="s">
        <v>525</v>
      </c>
      <c r="I2996" s="302" t="s">
        <v>525</v>
      </c>
      <c r="J2996" s="302">
        <v>135300</v>
      </c>
      <c r="K2996" s="302" t="s">
        <v>321</v>
      </c>
      <c r="L2996" s="302">
        <v>9973917</v>
      </c>
      <c r="M2996" s="302" t="s">
        <v>1840</v>
      </c>
      <c r="N2996" s="305">
        <v>34516</v>
      </c>
      <c r="O2996" s="305">
        <v>34516</v>
      </c>
      <c r="P2996" s="302" t="s">
        <v>1062</v>
      </c>
    </row>
    <row r="2997" spans="1:16">
      <c r="A2997" s="303">
        <v>0</v>
      </c>
      <c r="B2997" s="303">
        <v>0</v>
      </c>
      <c r="C2997" s="303">
        <v>0</v>
      </c>
      <c r="D2997" s="304">
        <f t="shared" si="46"/>
        <v>0</v>
      </c>
      <c r="E2997" s="305">
        <v>45992</v>
      </c>
      <c r="F2997" s="302" t="s">
        <v>69</v>
      </c>
      <c r="G2997" s="302" t="s">
        <v>70</v>
      </c>
      <c r="H2997" s="302" t="s">
        <v>525</v>
      </c>
      <c r="I2997" s="302" t="s">
        <v>525</v>
      </c>
      <c r="J2997" s="302">
        <v>135300</v>
      </c>
      <c r="K2997" s="302" t="s">
        <v>322</v>
      </c>
      <c r="L2997" s="302">
        <v>9773817</v>
      </c>
      <c r="M2997" s="302" t="s">
        <v>1517</v>
      </c>
      <c r="N2997" s="305">
        <v>34881</v>
      </c>
      <c r="O2997" s="305">
        <v>34881</v>
      </c>
      <c r="P2997" s="302" t="s">
        <v>1062</v>
      </c>
    </row>
    <row r="2998" spans="1:16">
      <c r="A2998" s="303">
        <v>0</v>
      </c>
      <c r="B2998" s="303">
        <v>20927.13</v>
      </c>
      <c r="C2998" s="303">
        <v>603.95885524170001</v>
      </c>
      <c r="D2998" s="304">
        <f t="shared" si="46"/>
        <v>20323.1711447583</v>
      </c>
      <c r="E2998" s="305">
        <v>45992</v>
      </c>
      <c r="F2998" s="302" t="s">
        <v>69</v>
      </c>
      <c r="G2998" s="302" t="s">
        <v>70</v>
      </c>
      <c r="H2998" s="302" t="s">
        <v>525</v>
      </c>
      <c r="I2998" s="302" t="s">
        <v>525</v>
      </c>
      <c r="J2998" s="302">
        <v>135300</v>
      </c>
      <c r="K2998" s="302" t="s">
        <v>322</v>
      </c>
      <c r="L2998" s="302">
        <v>40847254</v>
      </c>
      <c r="M2998" s="302" t="s">
        <v>1483</v>
      </c>
      <c r="N2998" s="305">
        <v>45631</v>
      </c>
      <c r="O2998" s="305">
        <v>45627</v>
      </c>
      <c r="P2998" s="302" t="s">
        <v>3956</v>
      </c>
    </row>
    <row r="2999" spans="1:16">
      <c r="A2999" s="303">
        <v>0</v>
      </c>
      <c r="B2999" s="303">
        <v>0</v>
      </c>
      <c r="C2999" s="303">
        <v>0</v>
      </c>
      <c r="D2999" s="304">
        <f t="shared" si="46"/>
        <v>0</v>
      </c>
      <c r="E2999" s="305">
        <v>45992</v>
      </c>
      <c r="F2999" s="302" t="s">
        <v>69</v>
      </c>
      <c r="G2999" s="302" t="s">
        <v>70</v>
      </c>
      <c r="H2999" s="302" t="s">
        <v>525</v>
      </c>
      <c r="I2999" s="302" t="s">
        <v>525</v>
      </c>
      <c r="J2999" s="302">
        <v>135300</v>
      </c>
      <c r="K2999" s="302" t="s">
        <v>322</v>
      </c>
      <c r="L2999" s="302">
        <v>9973916</v>
      </c>
      <c r="M2999" s="302" t="s">
        <v>1517</v>
      </c>
      <c r="N2999" s="305">
        <v>34516</v>
      </c>
      <c r="O2999" s="305">
        <v>34516</v>
      </c>
      <c r="P2999" s="302" t="s">
        <v>1062</v>
      </c>
    </row>
    <row r="3000" spans="1:16">
      <c r="A3000" s="303">
        <v>0</v>
      </c>
      <c r="B3000" s="303">
        <v>0</v>
      </c>
      <c r="C3000" s="303">
        <v>0</v>
      </c>
      <c r="D3000" s="304">
        <f t="shared" si="46"/>
        <v>0</v>
      </c>
      <c r="E3000" s="305">
        <v>45992</v>
      </c>
      <c r="F3000" s="302" t="s">
        <v>69</v>
      </c>
      <c r="G3000" s="302" t="s">
        <v>70</v>
      </c>
      <c r="H3000" s="302" t="s">
        <v>525</v>
      </c>
      <c r="I3000" s="302" t="s">
        <v>525</v>
      </c>
      <c r="J3000" s="302">
        <v>135300</v>
      </c>
      <c r="K3000" s="302" t="s">
        <v>322</v>
      </c>
      <c r="L3000" s="302">
        <v>9766640</v>
      </c>
      <c r="M3000" s="302" t="s">
        <v>1517</v>
      </c>
      <c r="N3000" s="305">
        <v>34516</v>
      </c>
      <c r="O3000" s="305">
        <v>34516</v>
      </c>
      <c r="P3000" s="302" t="s">
        <v>1052</v>
      </c>
    </row>
    <row r="3001" spans="1:16">
      <c r="A3001" s="303">
        <v>0</v>
      </c>
      <c r="B3001" s="303">
        <v>0</v>
      </c>
      <c r="C3001" s="303">
        <v>0</v>
      </c>
      <c r="D3001" s="304">
        <f t="shared" si="46"/>
        <v>0</v>
      </c>
      <c r="E3001" s="305">
        <v>45992</v>
      </c>
      <c r="F3001" s="302" t="s">
        <v>69</v>
      </c>
      <c r="G3001" s="302" t="s">
        <v>70</v>
      </c>
      <c r="H3001" s="302" t="s">
        <v>525</v>
      </c>
      <c r="I3001" s="302" t="s">
        <v>525</v>
      </c>
      <c r="J3001" s="302">
        <v>135300</v>
      </c>
      <c r="K3001" s="302" t="s">
        <v>322</v>
      </c>
      <c r="L3001" s="302">
        <v>9766588</v>
      </c>
      <c r="M3001" s="302" t="s">
        <v>1517</v>
      </c>
      <c r="N3001" s="305">
        <v>34881</v>
      </c>
      <c r="O3001" s="305">
        <v>34881</v>
      </c>
      <c r="P3001" s="302" t="s">
        <v>1052</v>
      </c>
    </row>
    <row r="3002" spans="1:16">
      <c r="A3002" s="303">
        <v>3</v>
      </c>
      <c r="B3002" s="303">
        <v>50845.020000000004</v>
      </c>
      <c r="C3002" s="303">
        <v>13206.529221517201</v>
      </c>
      <c r="D3002" s="304">
        <f t="shared" si="46"/>
        <v>37638.490778482803</v>
      </c>
      <c r="E3002" s="305">
        <v>45992</v>
      </c>
      <c r="F3002" s="302" t="s">
        <v>69</v>
      </c>
      <c r="G3002" s="302" t="s">
        <v>70</v>
      </c>
      <c r="H3002" s="302" t="s">
        <v>525</v>
      </c>
      <c r="I3002" s="302" t="s">
        <v>525</v>
      </c>
      <c r="J3002" s="302">
        <v>135300</v>
      </c>
      <c r="K3002" s="302" t="s">
        <v>144</v>
      </c>
      <c r="L3002" s="302">
        <v>12007231</v>
      </c>
      <c r="M3002" s="302" t="s">
        <v>2284</v>
      </c>
      <c r="N3002" s="305">
        <v>41193</v>
      </c>
      <c r="O3002" s="305">
        <v>40909</v>
      </c>
      <c r="P3002" s="302" t="s">
        <v>2278</v>
      </c>
    </row>
    <row r="3003" spans="1:16">
      <c r="A3003" s="303">
        <v>3</v>
      </c>
      <c r="B3003" s="303">
        <v>663514.21</v>
      </c>
      <c r="C3003" s="303">
        <v>197873.85795012579</v>
      </c>
      <c r="D3003" s="304">
        <f t="shared" si="46"/>
        <v>465640.35204987414</v>
      </c>
      <c r="E3003" s="305">
        <v>45992</v>
      </c>
      <c r="F3003" s="302" t="s">
        <v>69</v>
      </c>
      <c r="G3003" s="302" t="s">
        <v>70</v>
      </c>
      <c r="H3003" s="302" t="s">
        <v>525</v>
      </c>
      <c r="I3003" s="302" t="s">
        <v>525</v>
      </c>
      <c r="J3003" s="302">
        <v>135300</v>
      </c>
      <c r="K3003" s="302" t="s">
        <v>144</v>
      </c>
      <c r="L3003" s="302">
        <v>11197078</v>
      </c>
      <c r="M3003" s="302" t="s">
        <v>2285</v>
      </c>
      <c r="N3003" s="305">
        <v>40283</v>
      </c>
      <c r="O3003" s="305">
        <v>40179</v>
      </c>
      <c r="P3003" s="302" t="s">
        <v>2276</v>
      </c>
    </row>
    <row r="3004" spans="1:16">
      <c r="A3004" s="303">
        <v>2</v>
      </c>
      <c r="B3004" s="303">
        <v>360419.88</v>
      </c>
      <c r="C3004" s="303">
        <v>107484.7698250824</v>
      </c>
      <c r="D3004" s="304">
        <f t="shared" si="46"/>
        <v>252935.11017491762</v>
      </c>
      <c r="E3004" s="305">
        <v>45992</v>
      </c>
      <c r="F3004" s="302" t="s">
        <v>69</v>
      </c>
      <c r="G3004" s="302" t="s">
        <v>70</v>
      </c>
      <c r="H3004" s="302" t="s">
        <v>525</v>
      </c>
      <c r="I3004" s="302" t="s">
        <v>525</v>
      </c>
      <c r="J3004" s="302">
        <v>135300</v>
      </c>
      <c r="K3004" s="302" t="s">
        <v>144</v>
      </c>
      <c r="L3004" s="302">
        <v>11100822</v>
      </c>
      <c r="M3004" s="302" t="s">
        <v>2286</v>
      </c>
      <c r="N3004" s="305">
        <v>40283</v>
      </c>
      <c r="O3004" s="305">
        <v>40544</v>
      </c>
      <c r="P3004" s="302" t="s">
        <v>2280</v>
      </c>
    </row>
    <row r="3005" spans="1:16">
      <c r="A3005" s="303">
        <v>3</v>
      </c>
      <c r="B3005" s="303">
        <v>408336.81</v>
      </c>
      <c r="C3005" s="303">
        <v>129631.0283728824</v>
      </c>
      <c r="D3005" s="304">
        <f t="shared" si="46"/>
        <v>278705.7816271176</v>
      </c>
      <c r="E3005" s="305">
        <v>45992</v>
      </c>
      <c r="F3005" s="302" t="s">
        <v>69</v>
      </c>
      <c r="G3005" s="302" t="s">
        <v>70</v>
      </c>
      <c r="H3005" s="302" t="s">
        <v>525</v>
      </c>
      <c r="I3005" s="302" t="s">
        <v>525</v>
      </c>
      <c r="J3005" s="302">
        <v>135300</v>
      </c>
      <c r="K3005" s="302" t="s">
        <v>245</v>
      </c>
      <c r="L3005" s="302">
        <v>11004594</v>
      </c>
      <c r="M3005" s="302" t="s">
        <v>2287</v>
      </c>
      <c r="N3005" s="305">
        <v>40015</v>
      </c>
      <c r="O3005" s="305">
        <v>39814</v>
      </c>
      <c r="P3005" s="302" t="s">
        <v>2283</v>
      </c>
    </row>
    <row r="3006" spans="1:16">
      <c r="A3006" s="303">
        <v>0</v>
      </c>
      <c r="B3006" s="303">
        <v>0</v>
      </c>
      <c r="C3006" s="303">
        <v>0</v>
      </c>
      <c r="D3006" s="304">
        <f t="shared" si="46"/>
        <v>0</v>
      </c>
      <c r="E3006" s="305">
        <v>45992</v>
      </c>
      <c r="F3006" s="302" t="s">
        <v>69</v>
      </c>
      <c r="G3006" s="302" t="s">
        <v>70</v>
      </c>
      <c r="H3006" s="302" t="s">
        <v>525</v>
      </c>
      <c r="I3006" s="302" t="s">
        <v>525</v>
      </c>
      <c r="J3006" s="302">
        <v>135300</v>
      </c>
      <c r="K3006" s="302" t="s">
        <v>527</v>
      </c>
      <c r="L3006" s="302">
        <v>11671892</v>
      </c>
      <c r="M3006" s="302" t="s">
        <v>2288</v>
      </c>
      <c r="N3006" s="305">
        <v>40754</v>
      </c>
      <c r="O3006" s="305">
        <v>40909</v>
      </c>
      <c r="P3006" s="302" t="s">
        <v>2289</v>
      </c>
    </row>
    <row r="3007" spans="1:16">
      <c r="A3007" s="303">
        <v>1</v>
      </c>
      <c r="B3007" s="303">
        <v>63309.98</v>
      </c>
      <c r="C3007" s="303">
        <v>55423.004391242597</v>
      </c>
      <c r="D3007" s="304">
        <f t="shared" si="46"/>
        <v>7886.975608757406</v>
      </c>
      <c r="E3007" s="305">
        <v>45992</v>
      </c>
      <c r="F3007" s="302" t="s">
        <v>69</v>
      </c>
      <c r="G3007" s="302" t="s">
        <v>70</v>
      </c>
      <c r="H3007" s="302" t="s">
        <v>525</v>
      </c>
      <c r="I3007" s="302" t="s">
        <v>525</v>
      </c>
      <c r="J3007" s="302">
        <v>135300</v>
      </c>
      <c r="K3007" s="302" t="s">
        <v>352</v>
      </c>
      <c r="L3007" s="302">
        <v>9778086</v>
      </c>
      <c r="M3007" s="302" t="s">
        <v>1851</v>
      </c>
      <c r="N3007" s="305">
        <v>29403</v>
      </c>
      <c r="O3007" s="305">
        <v>29403</v>
      </c>
      <c r="P3007" s="302" t="s">
        <v>1052</v>
      </c>
    </row>
    <row r="3008" spans="1:16">
      <c r="A3008" s="303">
        <v>0</v>
      </c>
      <c r="B3008" s="303">
        <v>0</v>
      </c>
      <c r="C3008" s="303">
        <v>0</v>
      </c>
      <c r="D3008" s="304">
        <f t="shared" si="46"/>
        <v>0</v>
      </c>
      <c r="E3008" s="305">
        <v>45992</v>
      </c>
      <c r="F3008" s="302" t="s">
        <v>69</v>
      </c>
      <c r="G3008" s="302" t="s">
        <v>70</v>
      </c>
      <c r="H3008" s="302" t="s">
        <v>525</v>
      </c>
      <c r="I3008" s="302" t="s">
        <v>525</v>
      </c>
      <c r="J3008" s="302">
        <v>135300</v>
      </c>
      <c r="K3008" s="302" t="s">
        <v>352</v>
      </c>
      <c r="L3008" s="302">
        <v>9778087</v>
      </c>
      <c r="M3008" s="302" t="s">
        <v>1851</v>
      </c>
      <c r="N3008" s="305">
        <v>29768</v>
      </c>
      <c r="O3008" s="305">
        <v>29768</v>
      </c>
      <c r="P3008" s="302" t="s">
        <v>1052</v>
      </c>
    </row>
    <row r="3009" spans="1:16">
      <c r="A3009" s="303">
        <v>0</v>
      </c>
      <c r="B3009" s="303">
        <v>0</v>
      </c>
      <c r="C3009" s="303">
        <v>0</v>
      </c>
      <c r="D3009" s="304">
        <f t="shared" si="46"/>
        <v>0</v>
      </c>
      <c r="E3009" s="305">
        <v>45992</v>
      </c>
      <c r="F3009" s="302" t="s">
        <v>69</v>
      </c>
      <c r="G3009" s="302" t="s">
        <v>70</v>
      </c>
      <c r="H3009" s="302" t="s">
        <v>525</v>
      </c>
      <c r="I3009" s="302" t="s">
        <v>525</v>
      </c>
      <c r="J3009" s="302">
        <v>135300</v>
      </c>
      <c r="K3009" s="302" t="s">
        <v>352</v>
      </c>
      <c r="L3009" s="302">
        <v>9973913</v>
      </c>
      <c r="M3009" s="302" t="s">
        <v>1850</v>
      </c>
      <c r="N3009" s="305">
        <v>28672</v>
      </c>
      <c r="O3009" s="305">
        <v>28672</v>
      </c>
      <c r="P3009" s="302" t="s">
        <v>1062</v>
      </c>
    </row>
    <row r="3010" spans="1:16">
      <c r="A3010" s="303">
        <v>0</v>
      </c>
      <c r="B3010" s="303">
        <v>0</v>
      </c>
      <c r="C3010" s="303">
        <v>0</v>
      </c>
      <c r="D3010" s="304">
        <f t="shared" si="46"/>
        <v>0</v>
      </c>
      <c r="E3010" s="305">
        <v>45992</v>
      </c>
      <c r="F3010" s="302" t="s">
        <v>69</v>
      </c>
      <c r="G3010" s="302" t="s">
        <v>70</v>
      </c>
      <c r="H3010" s="302" t="s">
        <v>525</v>
      </c>
      <c r="I3010" s="302" t="s">
        <v>525</v>
      </c>
      <c r="J3010" s="302">
        <v>135300</v>
      </c>
      <c r="K3010" s="302" t="s">
        <v>352</v>
      </c>
      <c r="L3010" s="302">
        <v>9697414</v>
      </c>
      <c r="M3010" s="302" t="s">
        <v>1850</v>
      </c>
      <c r="N3010" s="305">
        <v>27576</v>
      </c>
      <c r="O3010" s="305">
        <v>27576</v>
      </c>
      <c r="P3010" s="302" t="s">
        <v>1062</v>
      </c>
    </row>
    <row r="3011" spans="1:16">
      <c r="A3011" s="303">
        <v>1</v>
      </c>
      <c r="B3011" s="303">
        <v>55095.950000000004</v>
      </c>
      <c r="C3011" s="303">
        <v>50352.354543809495</v>
      </c>
      <c r="D3011" s="304">
        <f t="shared" ref="D3011:D3074" si="47">+B3011-C3011</f>
        <v>4743.5954561905091</v>
      </c>
      <c r="E3011" s="305">
        <v>45992</v>
      </c>
      <c r="F3011" s="302" t="s">
        <v>69</v>
      </c>
      <c r="G3011" s="302" t="s">
        <v>70</v>
      </c>
      <c r="H3011" s="302" t="s">
        <v>525</v>
      </c>
      <c r="I3011" s="302" t="s">
        <v>525</v>
      </c>
      <c r="J3011" s="302">
        <v>135300</v>
      </c>
      <c r="K3011" s="302" t="s">
        <v>352</v>
      </c>
      <c r="L3011" s="302">
        <v>9778089</v>
      </c>
      <c r="M3011" s="302" t="s">
        <v>1850</v>
      </c>
      <c r="N3011" s="305">
        <v>28672</v>
      </c>
      <c r="O3011" s="305">
        <v>28672</v>
      </c>
      <c r="P3011" s="302" t="s">
        <v>1052</v>
      </c>
    </row>
    <row r="3012" spans="1:16">
      <c r="A3012" s="303">
        <v>0</v>
      </c>
      <c r="B3012" s="303">
        <v>0</v>
      </c>
      <c r="C3012" s="303">
        <v>0</v>
      </c>
      <c r="D3012" s="304">
        <f t="shared" si="47"/>
        <v>0</v>
      </c>
      <c r="E3012" s="305">
        <v>45992</v>
      </c>
      <c r="F3012" s="302" t="s">
        <v>69</v>
      </c>
      <c r="G3012" s="302" t="s">
        <v>70</v>
      </c>
      <c r="H3012" s="302" t="s">
        <v>525</v>
      </c>
      <c r="I3012" s="302" t="s">
        <v>525</v>
      </c>
      <c r="J3012" s="302">
        <v>135300</v>
      </c>
      <c r="K3012" s="302" t="s">
        <v>352</v>
      </c>
      <c r="L3012" s="302">
        <v>9778088</v>
      </c>
      <c r="M3012" s="302" t="s">
        <v>1850</v>
      </c>
      <c r="N3012" s="305">
        <v>27576</v>
      </c>
      <c r="O3012" s="305">
        <v>27576</v>
      </c>
      <c r="P3012" s="302" t="s">
        <v>1052</v>
      </c>
    </row>
    <row r="3013" spans="1:16">
      <c r="A3013" s="303">
        <v>0</v>
      </c>
      <c r="B3013" s="303">
        <v>0</v>
      </c>
      <c r="C3013" s="303">
        <v>0</v>
      </c>
      <c r="D3013" s="304">
        <f t="shared" si="47"/>
        <v>0</v>
      </c>
      <c r="E3013" s="305">
        <v>45992</v>
      </c>
      <c r="F3013" s="302" t="s">
        <v>69</v>
      </c>
      <c r="G3013" s="302" t="s">
        <v>70</v>
      </c>
      <c r="H3013" s="302" t="s">
        <v>525</v>
      </c>
      <c r="I3013" s="302" t="s">
        <v>525</v>
      </c>
      <c r="J3013" s="302">
        <v>135300</v>
      </c>
      <c r="K3013" s="302" t="s">
        <v>352</v>
      </c>
      <c r="L3013" s="302">
        <v>9973912</v>
      </c>
      <c r="M3013" s="302" t="s">
        <v>1851</v>
      </c>
      <c r="N3013" s="305">
        <v>29403</v>
      </c>
      <c r="O3013" s="305">
        <v>29403</v>
      </c>
      <c r="P3013" s="302" t="s">
        <v>1062</v>
      </c>
    </row>
    <row r="3014" spans="1:16">
      <c r="A3014" s="303">
        <v>0</v>
      </c>
      <c r="B3014" s="303">
        <v>0</v>
      </c>
      <c r="C3014" s="303">
        <v>0</v>
      </c>
      <c r="D3014" s="304">
        <f t="shared" si="47"/>
        <v>0</v>
      </c>
      <c r="E3014" s="305">
        <v>45992</v>
      </c>
      <c r="F3014" s="302" t="s">
        <v>69</v>
      </c>
      <c r="G3014" s="302" t="s">
        <v>70</v>
      </c>
      <c r="H3014" s="302" t="s">
        <v>525</v>
      </c>
      <c r="I3014" s="302" t="s">
        <v>525</v>
      </c>
      <c r="J3014" s="302">
        <v>135300</v>
      </c>
      <c r="K3014" s="302" t="s">
        <v>352</v>
      </c>
      <c r="L3014" s="302">
        <v>9973911</v>
      </c>
      <c r="M3014" s="302" t="s">
        <v>1851</v>
      </c>
      <c r="N3014" s="305">
        <v>29768</v>
      </c>
      <c r="O3014" s="305">
        <v>29768</v>
      </c>
      <c r="P3014" s="302" t="s">
        <v>1062</v>
      </c>
    </row>
    <row r="3015" spans="1:16">
      <c r="A3015" s="303">
        <v>0</v>
      </c>
      <c r="B3015" s="303">
        <v>0</v>
      </c>
      <c r="C3015" s="303">
        <v>0</v>
      </c>
      <c r="D3015" s="304">
        <f t="shared" si="47"/>
        <v>0</v>
      </c>
      <c r="E3015" s="305">
        <v>45992</v>
      </c>
      <c r="F3015" s="302" t="s">
        <v>69</v>
      </c>
      <c r="G3015" s="302" t="s">
        <v>70</v>
      </c>
      <c r="H3015" s="302" t="s">
        <v>525</v>
      </c>
      <c r="I3015" s="302" t="s">
        <v>525</v>
      </c>
      <c r="J3015" s="302">
        <v>135300</v>
      </c>
      <c r="K3015" s="302" t="s">
        <v>446</v>
      </c>
      <c r="L3015" s="302">
        <v>9778063</v>
      </c>
      <c r="M3015" s="302" t="s">
        <v>2096</v>
      </c>
      <c r="N3015" s="305">
        <v>27576</v>
      </c>
      <c r="O3015" s="305">
        <v>27576</v>
      </c>
      <c r="P3015" s="302" t="s">
        <v>1052</v>
      </c>
    </row>
    <row r="3016" spans="1:16">
      <c r="A3016" s="303">
        <v>0</v>
      </c>
      <c r="B3016" s="303">
        <v>0</v>
      </c>
      <c r="C3016" s="303">
        <v>0</v>
      </c>
      <c r="D3016" s="304">
        <f t="shared" si="47"/>
        <v>0</v>
      </c>
      <c r="E3016" s="305">
        <v>45992</v>
      </c>
      <c r="F3016" s="302" t="s">
        <v>69</v>
      </c>
      <c r="G3016" s="302" t="s">
        <v>70</v>
      </c>
      <c r="H3016" s="302" t="s">
        <v>525</v>
      </c>
      <c r="I3016" s="302" t="s">
        <v>525</v>
      </c>
      <c r="J3016" s="302">
        <v>135300</v>
      </c>
      <c r="K3016" s="302" t="s">
        <v>446</v>
      </c>
      <c r="L3016" s="302">
        <v>9973910</v>
      </c>
      <c r="M3016" s="302" t="s">
        <v>2096</v>
      </c>
      <c r="N3016" s="305">
        <v>27576</v>
      </c>
      <c r="O3016" s="305">
        <v>27576</v>
      </c>
      <c r="P3016" s="302" t="s">
        <v>1062</v>
      </c>
    </row>
    <row r="3017" spans="1:16">
      <c r="A3017" s="303">
        <v>0</v>
      </c>
      <c r="B3017" s="303">
        <v>0</v>
      </c>
      <c r="C3017" s="303">
        <v>0</v>
      </c>
      <c r="D3017" s="304">
        <f t="shared" si="47"/>
        <v>0</v>
      </c>
      <c r="E3017" s="305">
        <v>45992</v>
      </c>
      <c r="F3017" s="302" t="s">
        <v>69</v>
      </c>
      <c r="G3017" s="302" t="s">
        <v>70</v>
      </c>
      <c r="H3017" s="302" t="s">
        <v>525</v>
      </c>
      <c r="I3017" s="302" t="s">
        <v>525</v>
      </c>
      <c r="J3017" s="302">
        <v>135300</v>
      </c>
      <c r="K3017" s="302" t="s">
        <v>446</v>
      </c>
      <c r="L3017" s="302">
        <v>9706621</v>
      </c>
      <c r="M3017" s="302" t="s">
        <v>2095</v>
      </c>
      <c r="N3017" s="305">
        <v>27211</v>
      </c>
      <c r="O3017" s="305">
        <v>27211</v>
      </c>
      <c r="P3017" s="302" t="s">
        <v>1062</v>
      </c>
    </row>
    <row r="3018" spans="1:16">
      <c r="A3018" s="303">
        <v>1</v>
      </c>
      <c r="B3018" s="303">
        <v>16657.330000000002</v>
      </c>
      <c r="C3018" s="303">
        <v>16505.1363066958</v>
      </c>
      <c r="D3018" s="304">
        <f t="shared" si="47"/>
        <v>152.19369330420159</v>
      </c>
      <c r="E3018" s="305">
        <v>45992</v>
      </c>
      <c r="F3018" s="302" t="s">
        <v>69</v>
      </c>
      <c r="G3018" s="302" t="s">
        <v>70</v>
      </c>
      <c r="H3018" s="302" t="s">
        <v>525</v>
      </c>
      <c r="I3018" s="302" t="s">
        <v>525</v>
      </c>
      <c r="J3018" s="302">
        <v>135300</v>
      </c>
      <c r="K3018" s="302" t="s">
        <v>446</v>
      </c>
      <c r="L3018" s="302">
        <v>9778062</v>
      </c>
      <c r="M3018" s="302" t="s">
        <v>2095</v>
      </c>
      <c r="N3018" s="305">
        <v>27211</v>
      </c>
      <c r="O3018" s="305">
        <v>27211</v>
      </c>
      <c r="P3018" s="302" t="s">
        <v>1052</v>
      </c>
    </row>
    <row r="3019" spans="1:16">
      <c r="A3019" s="303">
        <v>1</v>
      </c>
      <c r="B3019" s="303">
        <v>232215.5</v>
      </c>
      <c r="C3019" s="303">
        <v>60315.85367533</v>
      </c>
      <c r="D3019" s="304">
        <f t="shared" si="47"/>
        <v>171899.64632467</v>
      </c>
      <c r="E3019" s="305">
        <v>45992</v>
      </c>
      <c r="F3019" s="302" t="s">
        <v>69</v>
      </c>
      <c r="G3019" s="302" t="s">
        <v>70</v>
      </c>
      <c r="H3019" s="302" t="s">
        <v>525</v>
      </c>
      <c r="I3019" s="302" t="s">
        <v>525</v>
      </c>
      <c r="J3019" s="302">
        <v>135300</v>
      </c>
      <c r="K3019" s="302" t="s">
        <v>324</v>
      </c>
      <c r="L3019" s="302">
        <v>12007236</v>
      </c>
      <c r="M3019" s="302" t="s">
        <v>2290</v>
      </c>
      <c r="N3019" s="305">
        <v>41193</v>
      </c>
      <c r="O3019" s="305">
        <v>40909</v>
      </c>
      <c r="P3019" s="302" t="s">
        <v>2278</v>
      </c>
    </row>
    <row r="3020" spans="1:16">
      <c r="A3020" s="303">
        <v>1</v>
      </c>
      <c r="B3020" s="303">
        <v>160433.26999999999</v>
      </c>
      <c r="C3020" s="303">
        <v>29324.089350562001</v>
      </c>
      <c r="D3020" s="304">
        <f t="shared" si="47"/>
        <v>131109.180649438</v>
      </c>
      <c r="E3020" s="305">
        <v>45992</v>
      </c>
      <c r="F3020" s="302" t="s">
        <v>69</v>
      </c>
      <c r="G3020" s="302" t="s">
        <v>70</v>
      </c>
      <c r="H3020" s="302" t="s">
        <v>525</v>
      </c>
      <c r="I3020" s="302" t="s">
        <v>525</v>
      </c>
      <c r="J3020" s="302">
        <v>135300</v>
      </c>
      <c r="K3020" s="302" t="s">
        <v>301</v>
      </c>
      <c r="L3020" s="302">
        <v>14807309</v>
      </c>
      <c r="M3020" s="302" t="s">
        <v>2291</v>
      </c>
      <c r="N3020" s="305">
        <v>42440</v>
      </c>
      <c r="O3020" s="305">
        <v>42461</v>
      </c>
      <c r="P3020" s="302" t="s">
        <v>2292</v>
      </c>
    </row>
    <row r="3021" spans="1:16">
      <c r="A3021" s="303">
        <v>1</v>
      </c>
      <c r="B3021" s="303">
        <v>99184.78</v>
      </c>
      <c r="C3021" s="303">
        <v>29578.982292684399</v>
      </c>
      <c r="D3021" s="304">
        <f t="shared" si="47"/>
        <v>69605.797707315593</v>
      </c>
      <c r="E3021" s="305">
        <v>45992</v>
      </c>
      <c r="F3021" s="302" t="s">
        <v>69</v>
      </c>
      <c r="G3021" s="302" t="s">
        <v>70</v>
      </c>
      <c r="H3021" s="302" t="s">
        <v>525</v>
      </c>
      <c r="I3021" s="302" t="s">
        <v>525</v>
      </c>
      <c r="J3021" s="302">
        <v>135300</v>
      </c>
      <c r="K3021" s="302" t="s">
        <v>145</v>
      </c>
      <c r="L3021" s="302">
        <v>11100814</v>
      </c>
      <c r="M3021" s="302" t="s">
        <v>2295</v>
      </c>
      <c r="N3021" s="305">
        <v>40283</v>
      </c>
      <c r="O3021" s="305">
        <v>40544</v>
      </c>
      <c r="P3021" s="302" t="s">
        <v>2280</v>
      </c>
    </row>
    <row r="3022" spans="1:16">
      <c r="A3022" s="303">
        <v>1520</v>
      </c>
      <c r="B3022" s="303">
        <v>22486.799999999999</v>
      </c>
      <c r="C3022" s="303">
        <v>5840.7407706479999</v>
      </c>
      <c r="D3022" s="304">
        <f t="shared" si="47"/>
        <v>16646.059229351999</v>
      </c>
      <c r="E3022" s="305">
        <v>45992</v>
      </c>
      <c r="F3022" s="302" t="s">
        <v>69</v>
      </c>
      <c r="G3022" s="302" t="s">
        <v>70</v>
      </c>
      <c r="H3022" s="302" t="s">
        <v>525</v>
      </c>
      <c r="I3022" s="302" t="s">
        <v>525</v>
      </c>
      <c r="J3022" s="302">
        <v>135300</v>
      </c>
      <c r="K3022" s="302" t="s">
        <v>145</v>
      </c>
      <c r="L3022" s="302">
        <v>12007218</v>
      </c>
      <c r="M3022" s="302" t="s">
        <v>2293</v>
      </c>
      <c r="N3022" s="305">
        <v>41193</v>
      </c>
      <c r="O3022" s="305">
        <v>40909</v>
      </c>
      <c r="P3022" s="302" t="s">
        <v>2278</v>
      </c>
    </row>
    <row r="3023" spans="1:16">
      <c r="A3023" s="303">
        <v>1364</v>
      </c>
      <c r="B3023" s="303">
        <v>58438.97</v>
      </c>
      <c r="C3023" s="303">
        <v>18552.096192728801</v>
      </c>
      <c r="D3023" s="304">
        <f t="shared" si="47"/>
        <v>39886.8738072712</v>
      </c>
      <c r="E3023" s="305">
        <v>45992</v>
      </c>
      <c r="F3023" s="302" t="s">
        <v>69</v>
      </c>
      <c r="G3023" s="302" t="s">
        <v>70</v>
      </c>
      <c r="H3023" s="302" t="s">
        <v>525</v>
      </c>
      <c r="I3023" s="302" t="s">
        <v>525</v>
      </c>
      <c r="J3023" s="302">
        <v>135300</v>
      </c>
      <c r="K3023" s="302" t="s">
        <v>145</v>
      </c>
      <c r="L3023" s="302">
        <v>11004571</v>
      </c>
      <c r="M3023" s="302" t="s">
        <v>2294</v>
      </c>
      <c r="N3023" s="305">
        <v>40015</v>
      </c>
      <c r="O3023" s="305">
        <v>39814</v>
      </c>
      <c r="P3023" s="302" t="s">
        <v>2283</v>
      </c>
    </row>
    <row r="3024" spans="1:16">
      <c r="A3024" s="303">
        <v>1</v>
      </c>
      <c r="B3024" s="303">
        <v>20315.8</v>
      </c>
      <c r="C3024" s="303">
        <v>6058.5977854840003</v>
      </c>
      <c r="D3024" s="304">
        <f t="shared" si="47"/>
        <v>14257.202214515999</v>
      </c>
      <c r="E3024" s="305">
        <v>45992</v>
      </c>
      <c r="F3024" s="302" t="s">
        <v>69</v>
      </c>
      <c r="G3024" s="302" t="s">
        <v>70</v>
      </c>
      <c r="H3024" s="302" t="s">
        <v>525</v>
      </c>
      <c r="I3024" s="302" t="s">
        <v>525</v>
      </c>
      <c r="J3024" s="302">
        <v>135300</v>
      </c>
      <c r="K3024" s="302" t="s">
        <v>420</v>
      </c>
      <c r="L3024" s="302">
        <v>11197069</v>
      </c>
      <c r="M3024" s="302" t="s">
        <v>1995</v>
      </c>
      <c r="N3024" s="305">
        <v>40283</v>
      </c>
      <c r="O3024" s="305">
        <v>40179</v>
      </c>
      <c r="P3024" s="302" t="s">
        <v>2276</v>
      </c>
    </row>
    <row r="3025" spans="1:16">
      <c r="A3025" s="303">
        <v>2000</v>
      </c>
      <c r="B3025" s="303">
        <v>23248.28</v>
      </c>
      <c r="C3025" s="303">
        <v>7380.4231470111999</v>
      </c>
      <c r="D3025" s="304">
        <f t="shared" si="47"/>
        <v>15867.8568529888</v>
      </c>
      <c r="E3025" s="305">
        <v>45992</v>
      </c>
      <c r="F3025" s="302" t="s">
        <v>69</v>
      </c>
      <c r="G3025" s="302" t="s">
        <v>70</v>
      </c>
      <c r="H3025" s="302" t="s">
        <v>525</v>
      </c>
      <c r="I3025" s="302" t="s">
        <v>525</v>
      </c>
      <c r="J3025" s="302">
        <v>135300</v>
      </c>
      <c r="K3025" s="302" t="s">
        <v>528</v>
      </c>
      <c r="L3025" s="302">
        <v>11004600</v>
      </c>
      <c r="M3025" s="302" t="s">
        <v>2296</v>
      </c>
      <c r="N3025" s="305">
        <v>40015</v>
      </c>
      <c r="O3025" s="305">
        <v>39814</v>
      </c>
      <c r="P3025" s="302" t="s">
        <v>2283</v>
      </c>
    </row>
    <row r="3026" spans="1:16">
      <c r="A3026" s="303">
        <v>14</v>
      </c>
      <c r="B3026" s="303">
        <v>30935.46</v>
      </c>
      <c r="C3026" s="303">
        <v>30057.610329317402</v>
      </c>
      <c r="D3026" s="304">
        <f t="shared" si="47"/>
        <v>877.84967068259721</v>
      </c>
      <c r="E3026" s="305">
        <v>45992</v>
      </c>
      <c r="F3026" s="302" t="s">
        <v>69</v>
      </c>
      <c r="G3026" s="302" t="s">
        <v>70</v>
      </c>
      <c r="H3026" s="302" t="s">
        <v>525</v>
      </c>
      <c r="I3026" s="302" t="s">
        <v>525</v>
      </c>
      <c r="J3026" s="302">
        <v>135300</v>
      </c>
      <c r="K3026" s="302" t="s">
        <v>360</v>
      </c>
      <c r="L3026" s="302">
        <v>9785435</v>
      </c>
      <c r="M3026" s="302" t="s">
        <v>1873</v>
      </c>
      <c r="N3026" s="305">
        <v>27576</v>
      </c>
      <c r="O3026" s="305">
        <v>27576</v>
      </c>
      <c r="P3026" s="302" t="s">
        <v>1052</v>
      </c>
    </row>
    <row r="3027" spans="1:16">
      <c r="A3027" s="303">
        <v>0</v>
      </c>
      <c r="B3027" s="303">
        <v>0</v>
      </c>
      <c r="C3027" s="303">
        <v>0</v>
      </c>
      <c r="D3027" s="304">
        <f t="shared" si="47"/>
        <v>0</v>
      </c>
      <c r="E3027" s="305">
        <v>45992</v>
      </c>
      <c r="F3027" s="302" t="s">
        <v>69</v>
      </c>
      <c r="G3027" s="302" t="s">
        <v>70</v>
      </c>
      <c r="H3027" s="302" t="s">
        <v>525</v>
      </c>
      <c r="I3027" s="302" t="s">
        <v>525</v>
      </c>
      <c r="J3027" s="302">
        <v>135300</v>
      </c>
      <c r="K3027" s="302" t="s">
        <v>360</v>
      </c>
      <c r="L3027" s="302">
        <v>9973965</v>
      </c>
      <c r="M3027" s="302" t="s">
        <v>1873</v>
      </c>
      <c r="N3027" s="305">
        <v>27576</v>
      </c>
      <c r="O3027" s="305">
        <v>27576</v>
      </c>
      <c r="P3027" s="302" t="s">
        <v>1062</v>
      </c>
    </row>
    <row r="3028" spans="1:16">
      <c r="A3028" s="303">
        <v>0</v>
      </c>
      <c r="B3028" s="303">
        <v>0</v>
      </c>
      <c r="C3028" s="303">
        <v>0</v>
      </c>
      <c r="D3028" s="304">
        <f t="shared" si="47"/>
        <v>0</v>
      </c>
      <c r="E3028" s="305">
        <v>45992</v>
      </c>
      <c r="F3028" s="302" t="s">
        <v>69</v>
      </c>
      <c r="G3028" s="302" t="s">
        <v>70</v>
      </c>
      <c r="H3028" s="302" t="s">
        <v>525</v>
      </c>
      <c r="I3028" s="302" t="s">
        <v>525</v>
      </c>
      <c r="J3028" s="302">
        <v>135300</v>
      </c>
      <c r="K3028" s="302" t="s">
        <v>362</v>
      </c>
      <c r="L3028" s="302">
        <v>9785462</v>
      </c>
      <c r="M3028" s="302" t="s">
        <v>2297</v>
      </c>
      <c r="N3028" s="305">
        <v>28672</v>
      </c>
      <c r="O3028" s="305">
        <v>28672</v>
      </c>
      <c r="P3028" s="302" t="s">
        <v>1052</v>
      </c>
    </row>
    <row r="3029" spans="1:16">
      <c r="A3029" s="303">
        <v>1</v>
      </c>
      <c r="B3029" s="303">
        <v>9524.31</v>
      </c>
      <c r="C3029" s="303">
        <v>8337.7987949697017</v>
      </c>
      <c r="D3029" s="304">
        <f t="shared" si="47"/>
        <v>1186.5112050302978</v>
      </c>
      <c r="E3029" s="305">
        <v>45992</v>
      </c>
      <c r="F3029" s="302" t="s">
        <v>69</v>
      </c>
      <c r="G3029" s="302" t="s">
        <v>70</v>
      </c>
      <c r="H3029" s="302" t="s">
        <v>525</v>
      </c>
      <c r="I3029" s="302" t="s">
        <v>525</v>
      </c>
      <c r="J3029" s="302">
        <v>135300</v>
      </c>
      <c r="K3029" s="302" t="s">
        <v>362</v>
      </c>
      <c r="L3029" s="302">
        <v>9785463</v>
      </c>
      <c r="M3029" s="302" t="s">
        <v>2297</v>
      </c>
      <c r="N3029" s="305">
        <v>29403</v>
      </c>
      <c r="O3029" s="305">
        <v>29403</v>
      </c>
      <c r="P3029" s="302" t="s">
        <v>1052</v>
      </c>
    </row>
    <row r="3030" spans="1:16">
      <c r="A3030" s="303">
        <v>11</v>
      </c>
      <c r="B3030" s="303">
        <v>34112.9</v>
      </c>
      <c r="C3030" s="303">
        <v>33144.884718150999</v>
      </c>
      <c r="D3030" s="304">
        <f t="shared" si="47"/>
        <v>968.01528184900235</v>
      </c>
      <c r="E3030" s="305">
        <v>45992</v>
      </c>
      <c r="F3030" s="302" t="s">
        <v>69</v>
      </c>
      <c r="G3030" s="302" t="s">
        <v>70</v>
      </c>
      <c r="H3030" s="302" t="s">
        <v>525</v>
      </c>
      <c r="I3030" s="302" t="s">
        <v>525</v>
      </c>
      <c r="J3030" s="302">
        <v>135300</v>
      </c>
      <c r="K3030" s="302" t="s">
        <v>362</v>
      </c>
      <c r="L3030" s="302">
        <v>9785464</v>
      </c>
      <c r="M3030" s="302" t="s">
        <v>1875</v>
      </c>
      <c r="N3030" s="305">
        <v>27576</v>
      </c>
      <c r="O3030" s="305">
        <v>27576</v>
      </c>
      <c r="P3030" s="302" t="s">
        <v>1052</v>
      </c>
    </row>
    <row r="3031" spans="1:16">
      <c r="A3031" s="303">
        <v>0</v>
      </c>
      <c r="B3031" s="303">
        <v>0</v>
      </c>
      <c r="C3031" s="303">
        <v>0</v>
      </c>
      <c r="D3031" s="304">
        <f t="shared" si="47"/>
        <v>0</v>
      </c>
      <c r="E3031" s="305">
        <v>45992</v>
      </c>
      <c r="F3031" s="302" t="s">
        <v>69</v>
      </c>
      <c r="G3031" s="302" t="s">
        <v>70</v>
      </c>
      <c r="H3031" s="302" t="s">
        <v>525</v>
      </c>
      <c r="I3031" s="302" t="s">
        <v>525</v>
      </c>
      <c r="J3031" s="302">
        <v>135300</v>
      </c>
      <c r="K3031" s="302" t="s">
        <v>362</v>
      </c>
      <c r="L3031" s="302">
        <v>9973964</v>
      </c>
      <c r="M3031" s="302" t="s">
        <v>1875</v>
      </c>
      <c r="N3031" s="305">
        <v>27576</v>
      </c>
      <c r="O3031" s="305">
        <v>27576</v>
      </c>
      <c r="P3031" s="302" t="s">
        <v>1062</v>
      </c>
    </row>
    <row r="3032" spans="1:16">
      <c r="A3032" s="303">
        <v>0</v>
      </c>
      <c r="B3032" s="303">
        <v>0</v>
      </c>
      <c r="C3032" s="303">
        <v>0</v>
      </c>
      <c r="D3032" s="304">
        <f t="shared" si="47"/>
        <v>0</v>
      </c>
      <c r="E3032" s="305">
        <v>45992</v>
      </c>
      <c r="F3032" s="302" t="s">
        <v>69</v>
      </c>
      <c r="G3032" s="302" t="s">
        <v>70</v>
      </c>
      <c r="H3032" s="302" t="s">
        <v>525</v>
      </c>
      <c r="I3032" s="302" t="s">
        <v>525</v>
      </c>
      <c r="J3032" s="302">
        <v>135300</v>
      </c>
      <c r="K3032" s="302" t="s">
        <v>362</v>
      </c>
      <c r="L3032" s="302">
        <v>9973963</v>
      </c>
      <c r="M3032" s="302" t="s">
        <v>2297</v>
      </c>
      <c r="N3032" s="305">
        <v>28672</v>
      </c>
      <c r="O3032" s="305">
        <v>28672</v>
      </c>
      <c r="P3032" s="302" t="s">
        <v>1062</v>
      </c>
    </row>
    <row r="3033" spans="1:16">
      <c r="A3033" s="303">
        <v>0</v>
      </c>
      <c r="B3033" s="303">
        <v>0</v>
      </c>
      <c r="C3033" s="303">
        <v>0</v>
      </c>
      <c r="D3033" s="304">
        <f t="shared" si="47"/>
        <v>0</v>
      </c>
      <c r="E3033" s="305">
        <v>45992</v>
      </c>
      <c r="F3033" s="302" t="s">
        <v>69</v>
      </c>
      <c r="G3033" s="302" t="s">
        <v>70</v>
      </c>
      <c r="H3033" s="302" t="s">
        <v>525</v>
      </c>
      <c r="I3033" s="302" t="s">
        <v>525</v>
      </c>
      <c r="J3033" s="302">
        <v>135300</v>
      </c>
      <c r="K3033" s="302" t="s">
        <v>362</v>
      </c>
      <c r="L3033" s="302">
        <v>9973962</v>
      </c>
      <c r="M3033" s="302" t="s">
        <v>2297</v>
      </c>
      <c r="N3033" s="305">
        <v>29403</v>
      </c>
      <c r="O3033" s="305">
        <v>29403</v>
      </c>
      <c r="P3033" s="302" t="s">
        <v>1062</v>
      </c>
    </row>
    <row r="3034" spans="1:16">
      <c r="A3034" s="303">
        <v>0</v>
      </c>
      <c r="B3034" s="303">
        <v>0</v>
      </c>
      <c r="C3034" s="303">
        <v>0</v>
      </c>
      <c r="D3034" s="304">
        <f t="shared" si="47"/>
        <v>0</v>
      </c>
      <c r="E3034" s="305">
        <v>45992</v>
      </c>
      <c r="F3034" s="302" t="s">
        <v>69</v>
      </c>
      <c r="G3034" s="302" t="s">
        <v>70</v>
      </c>
      <c r="H3034" s="302" t="s">
        <v>525</v>
      </c>
      <c r="I3034" s="302" t="s">
        <v>525</v>
      </c>
      <c r="J3034" s="302">
        <v>135300</v>
      </c>
      <c r="K3034" s="302" t="s">
        <v>150</v>
      </c>
      <c r="L3034" s="302">
        <v>11907845</v>
      </c>
      <c r="M3034" s="302" t="s">
        <v>2298</v>
      </c>
      <c r="N3034" s="305">
        <v>41193</v>
      </c>
      <c r="O3034" s="305">
        <v>40909</v>
      </c>
      <c r="P3034" s="302" t="s">
        <v>2299</v>
      </c>
    </row>
    <row r="3035" spans="1:16">
      <c r="A3035" s="303">
        <v>0</v>
      </c>
      <c r="B3035" s="303">
        <v>0</v>
      </c>
      <c r="C3035" s="303">
        <v>0</v>
      </c>
      <c r="D3035" s="304">
        <f t="shared" si="47"/>
        <v>0</v>
      </c>
      <c r="E3035" s="305">
        <v>45992</v>
      </c>
      <c r="F3035" s="302" t="s">
        <v>69</v>
      </c>
      <c r="G3035" s="302" t="s">
        <v>70</v>
      </c>
      <c r="H3035" s="302" t="s">
        <v>525</v>
      </c>
      <c r="I3035" s="302" t="s">
        <v>525</v>
      </c>
      <c r="J3035" s="302">
        <v>135300</v>
      </c>
      <c r="K3035" s="302" t="s">
        <v>150</v>
      </c>
      <c r="L3035" s="302">
        <v>20845940</v>
      </c>
      <c r="M3035" s="302" t="s">
        <v>1395</v>
      </c>
      <c r="N3035" s="305">
        <v>42681</v>
      </c>
      <c r="O3035" s="305">
        <v>42370</v>
      </c>
      <c r="P3035" s="302" t="s">
        <v>2300</v>
      </c>
    </row>
    <row r="3036" spans="1:16">
      <c r="A3036" s="303">
        <v>3100</v>
      </c>
      <c r="B3036" s="303">
        <v>5917.25</v>
      </c>
      <c r="C3036" s="303">
        <v>1309.2549954199999</v>
      </c>
      <c r="D3036" s="304">
        <f t="shared" si="47"/>
        <v>4607.9950045799997</v>
      </c>
      <c r="E3036" s="305">
        <v>45992</v>
      </c>
      <c r="F3036" s="302" t="s">
        <v>69</v>
      </c>
      <c r="G3036" s="302" t="s">
        <v>70</v>
      </c>
      <c r="H3036" s="302" t="s">
        <v>525</v>
      </c>
      <c r="I3036" s="302" t="s">
        <v>525</v>
      </c>
      <c r="J3036" s="302">
        <v>135300</v>
      </c>
      <c r="K3036" s="302" t="s">
        <v>151</v>
      </c>
      <c r="L3036" s="302">
        <v>12672391</v>
      </c>
      <c r="M3036" s="302" t="s">
        <v>2190</v>
      </c>
      <c r="N3036" s="305">
        <v>41698</v>
      </c>
      <c r="O3036" s="305">
        <v>41640</v>
      </c>
      <c r="P3036" s="302" t="s">
        <v>2303</v>
      </c>
    </row>
    <row r="3037" spans="1:16">
      <c r="A3037" s="303">
        <v>2500</v>
      </c>
      <c r="B3037" s="303">
        <v>7240.1500000000005</v>
      </c>
      <c r="C3037" s="303">
        <v>2298.4655487559999</v>
      </c>
      <c r="D3037" s="304">
        <f t="shared" si="47"/>
        <v>4941.6844512440002</v>
      </c>
      <c r="E3037" s="305">
        <v>45992</v>
      </c>
      <c r="F3037" s="302" t="s">
        <v>69</v>
      </c>
      <c r="G3037" s="302" t="s">
        <v>70</v>
      </c>
      <c r="H3037" s="302" t="s">
        <v>525</v>
      </c>
      <c r="I3037" s="302" t="s">
        <v>525</v>
      </c>
      <c r="J3037" s="302">
        <v>135300</v>
      </c>
      <c r="K3037" s="302" t="s">
        <v>151</v>
      </c>
      <c r="L3037" s="302">
        <v>11004576</v>
      </c>
      <c r="M3037" s="302" t="s">
        <v>2302</v>
      </c>
      <c r="N3037" s="305">
        <v>40015</v>
      </c>
      <c r="O3037" s="305">
        <v>39814</v>
      </c>
      <c r="P3037" s="302" t="s">
        <v>2283</v>
      </c>
    </row>
    <row r="3038" spans="1:16">
      <c r="A3038" s="303">
        <v>2</v>
      </c>
      <c r="B3038" s="303">
        <v>80231.62</v>
      </c>
      <c r="C3038" s="303">
        <v>23926.752343387601</v>
      </c>
      <c r="D3038" s="304">
        <f t="shared" si="47"/>
        <v>56304.86765661239</v>
      </c>
      <c r="E3038" s="305">
        <v>45992</v>
      </c>
      <c r="F3038" s="302" t="s">
        <v>69</v>
      </c>
      <c r="G3038" s="302" t="s">
        <v>70</v>
      </c>
      <c r="H3038" s="302" t="s">
        <v>525</v>
      </c>
      <c r="I3038" s="302" t="s">
        <v>525</v>
      </c>
      <c r="J3038" s="302">
        <v>135300</v>
      </c>
      <c r="K3038" s="302" t="s">
        <v>151</v>
      </c>
      <c r="L3038" s="302">
        <v>11197058</v>
      </c>
      <c r="M3038" s="302" t="s">
        <v>2301</v>
      </c>
      <c r="N3038" s="305">
        <v>40283</v>
      </c>
      <c r="O3038" s="305">
        <v>40179</v>
      </c>
      <c r="P3038" s="302" t="s">
        <v>2276</v>
      </c>
    </row>
    <row r="3039" spans="1:16">
      <c r="A3039" s="303">
        <v>1</v>
      </c>
      <c r="B3039" s="303">
        <v>99033.650000000009</v>
      </c>
      <c r="C3039" s="303">
        <v>96223.390930343507</v>
      </c>
      <c r="D3039" s="304">
        <f t="shared" si="47"/>
        <v>2810.2590696565021</v>
      </c>
      <c r="E3039" s="305">
        <v>45992</v>
      </c>
      <c r="F3039" s="302" t="s">
        <v>69</v>
      </c>
      <c r="G3039" s="302" t="s">
        <v>70</v>
      </c>
      <c r="H3039" s="302" t="s">
        <v>525</v>
      </c>
      <c r="I3039" s="302" t="s">
        <v>525</v>
      </c>
      <c r="J3039" s="302">
        <v>135300</v>
      </c>
      <c r="K3039" s="302" t="s">
        <v>365</v>
      </c>
      <c r="L3039" s="302">
        <v>9768386</v>
      </c>
      <c r="M3039" s="302" t="s">
        <v>1879</v>
      </c>
      <c r="N3039" s="305">
        <v>27576</v>
      </c>
      <c r="O3039" s="305">
        <v>27576</v>
      </c>
      <c r="P3039" s="302" t="s">
        <v>1052</v>
      </c>
    </row>
    <row r="3040" spans="1:16">
      <c r="A3040" s="303">
        <v>0</v>
      </c>
      <c r="B3040" s="303">
        <v>0</v>
      </c>
      <c r="C3040" s="303">
        <v>0</v>
      </c>
      <c r="D3040" s="304">
        <f t="shared" si="47"/>
        <v>0</v>
      </c>
      <c r="E3040" s="305">
        <v>45992</v>
      </c>
      <c r="F3040" s="302" t="s">
        <v>69</v>
      </c>
      <c r="G3040" s="302" t="s">
        <v>70</v>
      </c>
      <c r="H3040" s="302" t="s">
        <v>525</v>
      </c>
      <c r="I3040" s="302" t="s">
        <v>525</v>
      </c>
      <c r="J3040" s="302">
        <v>135300</v>
      </c>
      <c r="K3040" s="302" t="s">
        <v>365</v>
      </c>
      <c r="L3040" s="302">
        <v>9973894</v>
      </c>
      <c r="M3040" s="302" t="s">
        <v>1879</v>
      </c>
      <c r="N3040" s="305">
        <v>27576</v>
      </c>
      <c r="O3040" s="305">
        <v>27576</v>
      </c>
      <c r="P3040" s="302" t="s">
        <v>1062</v>
      </c>
    </row>
    <row r="3041" spans="1:16">
      <c r="A3041" s="303">
        <v>0</v>
      </c>
      <c r="B3041" s="303">
        <v>0</v>
      </c>
      <c r="C3041" s="303">
        <v>0</v>
      </c>
      <c r="D3041" s="304">
        <f t="shared" si="47"/>
        <v>0</v>
      </c>
      <c r="E3041" s="305">
        <v>45992</v>
      </c>
      <c r="F3041" s="302" t="s">
        <v>69</v>
      </c>
      <c r="G3041" s="302" t="s">
        <v>70</v>
      </c>
      <c r="H3041" s="302" t="s">
        <v>525</v>
      </c>
      <c r="I3041" s="302" t="s">
        <v>525</v>
      </c>
      <c r="J3041" s="302">
        <v>135300</v>
      </c>
      <c r="K3041" s="302" t="s">
        <v>529</v>
      </c>
      <c r="L3041" s="302">
        <v>9707734</v>
      </c>
      <c r="M3041" s="302" t="s">
        <v>2304</v>
      </c>
      <c r="N3041" s="305">
        <v>29403</v>
      </c>
      <c r="O3041" s="305">
        <v>29403</v>
      </c>
      <c r="P3041" s="302" t="s">
        <v>1052</v>
      </c>
    </row>
    <row r="3042" spans="1:16">
      <c r="A3042" s="303">
        <v>0</v>
      </c>
      <c r="B3042" s="303">
        <v>0</v>
      </c>
      <c r="C3042" s="303">
        <v>0</v>
      </c>
      <c r="D3042" s="304">
        <f t="shared" si="47"/>
        <v>0</v>
      </c>
      <c r="E3042" s="305">
        <v>45992</v>
      </c>
      <c r="F3042" s="302" t="s">
        <v>69</v>
      </c>
      <c r="G3042" s="302" t="s">
        <v>70</v>
      </c>
      <c r="H3042" s="302" t="s">
        <v>525</v>
      </c>
      <c r="I3042" s="302" t="s">
        <v>525</v>
      </c>
      <c r="J3042" s="302">
        <v>135300</v>
      </c>
      <c r="K3042" s="302" t="s">
        <v>529</v>
      </c>
      <c r="L3042" s="302">
        <v>9973891</v>
      </c>
      <c r="M3042" s="302" t="s">
        <v>2304</v>
      </c>
      <c r="N3042" s="305">
        <v>29403</v>
      </c>
      <c r="O3042" s="305">
        <v>29403</v>
      </c>
      <c r="P3042" s="302" t="s">
        <v>1062</v>
      </c>
    </row>
    <row r="3043" spans="1:16">
      <c r="A3043" s="303">
        <v>0</v>
      </c>
      <c r="B3043" s="303">
        <v>0</v>
      </c>
      <c r="C3043" s="303">
        <v>0</v>
      </c>
      <c r="D3043" s="304">
        <f t="shared" si="47"/>
        <v>0</v>
      </c>
      <c r="E3043" s="305">
        <v>45992</v>
      </c>
      <c r="F3043" s="302" t="s">
        <v>69</v>
      </c>
      <c r="G3043" s="302" t="s">
        <v>70</v>
      </c>
      <c r="H3043" s="302" t="s">
        <v>525</v>
      </c>
      <c r="I3043" s="302" t="s">
        <v>525</v>
      </c>
      <c r="J3043" s="302">
        <v>135300</v>
      </c>
      <c r="K3043" s="302" t="s">
        <v>367</v>
      </c>
      <c r="L3043" s="302">
        <v>9973909</v>
      </c>
      <c r="M3043" s="302" t="s">
        <v>1883</v>
      </c>
      <c r="N3043" s="305">
        <v>28672</v>
      </c>
      <c r="O3043" s="305">
        <v>28672</v>
      </c>
      <c r="P3043" s="302" t="s">
        <v>1062</v>
      </c>
    </row>
    <row r="3044" spans="1:16">
      <c r="A3044" s="303">
        <v>330</v>
      </c>
      <c r="B3044" s="303">
        <v>1478.6100000000001</v>
      </c>
      <c r="C3044" s="303">
        <v>1351.3061296161</v>
      </c>
      <c r="D3044" s="304">
        <f t="shared" si="47"/>
        <v>127.30387038390018</v>
      </c>
      <c r="E3044" s="305">
        <v>45992</v>
      </c>
      <c r="F3044" s="302" t="s">
        <v>69</v>
      </c>
      <c r="G3044" s="302" t="s">
        <v>70</v>
      </c>
      <c r="H3044" s="302" t="s">
        <v>525</v>
      </c>
      <c r="I3044" s="302" t="s">
        <v>525</v>
      </c>
      <c r="J3044" s="302">
        <v>135300</v>
      </c>
      <c r="K3044" s="302" t="s">
        <v>367</v>
      </c>
      <c r="L3044" s="302">
        <v>9769129</v>
      </c>
      <c r="M3044" s="302" t="s">
        <v>1883</v>
      </c>
      <c r="N3044" s="305">
        <v>28672</v>
      </c>
      <c r="O3044" s="305">
        <v>28672</v>
      </c>
      <c r="P3044" s="302" t="s">
        <v>1052</v>
      </c>
    </row>
    <row r="3045" spans="1:16">
      <c r="A3045" s="303">
        <v>0</v>
      </c>
      <c r="B3045" s="303">
        <v>0</v>
      </c>
      <c r="C3045" s="303">
        <v>0</v>
      </c>
      <c r="D3045" s="304">
        <f t="shared" si="47"/>
        <v>0</v>
      </c>
      <c r="E3045" s="305">
        <v>45992</v>
      </c>
      <c r="F3045" s="302" t="s">
        <v>69</v>
      </c>
      <c r="G3045" s="302" t="s">
        <v>70</v>
      </c>
      <c r="H3045" s="302" t="s">
        <v>525</v>
      </c>
      <c r="I3045" s="302" t="s">
        <v>525</v>
      </c>
      <c r="J3045" s="302">
        <v>135300</v>
      </c>
      <c r="K3045" s="302" t="s">
        <v>373</v>
      </c>
      <c r="L3045" s="302">
        <v>9693306</v>
      </c>
      <c r="M3045" s="302" t="s">
        <v>1890</v>
      </c>
      <c r="N3045" s="305">
        <v>27576</v>
      </c>
      <c r="O3045" s="305">
        <v>27576</v>
      </c>
      <c r="P3045" s="302" t="s">
        <v>1062</v>
      </c>
    </row>
    <row r="3046" spans="1:16">
      <c r="A3046" s="303">
        <v>1</v>
      </c>
      <c r="B3046" s="303">
        <v>4253.79</v>
      </c>
      <c r="C3046" s="303">
        <v>4133.0810093901</v>
      </c>
      <c r="D3046" s="304">
        <f t="shared" si="47"/>
        <v>120.70899060989996</v>
      </c>
      <c r="E3046" s="305">
        <v>45992</v>
      </c>
      <c r="F3046" s="302" t="s">
        <v>69</v>
      </c>
      <c r="G3046" s="302" t="s">
        <v>70</v>
      </c>
      <c r="H3046" s="302" t="s">
        <v>525</v>
      </c>
      <c r="I3046" s="302" t="s">
        <v>525</v>
      </c>
      <c r="J3046" s="302">
        <v>135300</v>
      </c>
      <c r="K3046" s="302" t="s">
        <v>373</v>
      </c>
      <c r="L3046" s="302">
        <v>9768376</v>
      </c>
      <c r="M3046" s="302" t="s">
        <v>1890</v>
      </c>
      <c r="N3046" s="305">
        <v>27576</v>
      </c>
      <c r="O3046" s="305">
        <v>27576</v>
      </c>
      <c r="P3046" s="302" t="s">
        <v>1052</v>
      </c>
    </row>
    <row r="3047" spans="1:16">
      <c r="A3047" s="303">
        <v>1</v>
      </c>
      <c r="B3047" s="303">
        <v>4047.4700000000003</v>
      </c>
      <c r="C3047" s="303">
        <v>3543.2478036389002</v>
      </c>
      <c r="D3047" s="304">
        <f t="shared" si="47"/>
        <v>504.22219636110003</v>
      </c>
      <c r="E3047" s="305">
        <v>45992</v>
      </c>
      <c r="F3047" s="302" t="s">
        <v>69</v>
      </c>
      <c r="G3047" s="302" t="s">
        <v>70</v>
      </c>
      <c r="H3047" s="302" t="s">
        <v>525</v>
      </c>
      <c r="I3047" s="302" t="s">
        <v>525</v>
      </c>
      <c r="J3047" s="302">
        <v>135300</v>
      </c>
      <c r="K3047" s="302" t="s">
        <v>375</v>
      </c>
      <c r="L3047" s="302">
        <v>9768374</v>
      </c>
      <c r="M3047" s="302" t="s">
        <v>1892</v>
      </c>
      <c r="N3047" s="305">
        <v>29403</v>
      </c>
      <c r="O3047" s="305">
        <v>29403</v>
      </c>
      <c r="P3047" s="302" t="s">
        <v>1052</v>
      </c>
    </row>
    <row r="3048" spans="1:16">
      <c r="A3048" s="303">
        <v>0</v>
      </c>
      <c r="B3048" s="303">
        <v>0</v>
      </c>
      <c r="C3048" s="303">
        <v>0</v>
      </c>
      <c r="D3048" s="304">
        <f t="shared" si="47"/>
        <v>0</v>
      </c>
      <c r="E3048" s="305">
        <v>45992</v>
      </c>
      <c r="F3048" s="302" t="s">
        <v>69</v>
      </c>
      <c r="G3048" s="302" t="s">
        <v>70</v>
      </c>
      <c r="H3048" s="302" t="s">
        <v>525</v>
      </c>
      <c r="I3048" s="302" t="s">
        <v>525</v>
      </c>
      <c r="J3048" s="302">
        <v>135300</v>
      </c>
      <c r="K3048" s="302" t="s">
        <v>375</v>
      </c>
      <c r="L3048" s="302">
        <v>9973914</v>
      </c>
      <c r="M3048" s="302" t="s">
        <v>1892</v>
      </c>
      <c r="N3048" s="305">
        <v>29403</v>
      </c>
      <c r="O3048" s="305">
        <v>29403</v>
      </c>
      <c r="P3048" s="302" t="s">
        <v>1062</v>
      </c>
    </row>
    <row r="3049" spans="1:16">
      <c r="A3049" s="303">
        <v>0</v>
      </c>
      <c r="B3049" s="303">
        <v>0</v>
      </c>
      <c r="C3049" s="303">
        <v>0</v>
      </c>
      <c r="D3049" s="304">
        <f t="shared" si="47"/>
        <v>0</v>
      </c>
      <c r="E3049" s="305">
        <v>45992</v>
      </c>
      <c r="F3049" s="302" t="s">
        <v>69</v>
      </c>
      <c r="G3049" s="302" t="s">
        <v>70</v>
      </c>
      <c r="H3049" s="302" t="s">
        <v>525</v>
      </c>
      <c r="I3049" s="302" t="s">
        <v>525</v>
      </c>
      <c r="J3049" s="302">
        <v>135300</v>
      </c>
      <c r="K3049" s="302" t="s">
        <v>84</v>
      </c>
      <c r="L3049" s="302">
        <v>12360622</v>
      </c>
      <c r="M3049" s="302" t="s">
        <v>2308</v>
      </c>
      <c r="N3049" s="305">
        <v>41698</v>
      </c>
      <c r="O3049" s="305">
        <v>41699</v>
      </c>
      <c r="P3049" s="302" t="s">
        <v>2303</v>
      </c>
    </row>
    <row r="3050" spans="1:16">
      <c r="A3050" s="303">
        <v>0</v>
      </c>
      <c r="B3050" s="303">
        <v>0</v>
      </c>
      <c r="C3050" s="303">
        <v>0</v>
      </c>
      <c r="D3050" s="304">
        <f t="shared" si="47"/>
        <v>0</v>
      </c>
      <c r="E3050" s="305">
        <v>45992</v>
      </c>
      <c r="F3050" s="302" t="s">
        <v>69</v>
      </c>
      <c r="G3050" s="302" t="s">
        <v>70</v>
      </c>
      <c r="H3050" s="302" t="s">
        <v>525</v>
      </c>
      <c r="I3050" s="302" t="s">
        <v>525</v>
      </c>
      <c r="J3050" s="302">
        <v>135300</v>
      </c>
      <c r="K3050" s="302" t="s">
        <v>84</v>
      </c>
      <c r="L3050" s="302">
        <v>35682812</v>
      </c>
      <c r="M3050" s="302" t="s">
        <v>2313</v>
      </c>
      <c r="N3050" s="305">
        <v>44748</v>
      </c>
      <c r="O3050" s="305">
        <v>44743</v>
      </c>
      <c r="P3050" s="302" t="s">
        <v>2314</v>
      </c>
    </row>
    <row r="3051" spans="1:16">
      <c r="A3051" s="303">
        <v>0</v>
      </c>
      <c r="B3051" s="303">
        <v>0</v>
      </c>
      <c r="C3051" s="303">
        <v>0</v>
      </c>
      <c r="D3051" s="304">
        <f t="shared" si="47"/>
        <v>0</v>
      </c>
      <c r="E3051" s="305">
        <v>45992</v>
      </c>
      <c r="F3051" s="302" t="s">
        <v>69</v>
      </c>
      <c r="G3051" s="302" t="s">
        <v>70</v>
      </c>
      <c r="H3051" s="302" t="s">
        <v>525</v>
      </c>
      <c r="I3051" s="302" t="s">
        <v>525</v>
      </c>
      <c r="J3051" s="302">
        <v>135300</v>
      </c>
      <c r="K3051" s="302" t="s">
        <v>84</v>
      </c>
      <c r="L3051" s="302">
        <v>9701634</v>
      </c>
      <c r="M3051" s="302" t="s">
        <v>2315</v>
      </c>
      <c r="N3051" s="305">
        <v>40015</v>
      </c>
      <c r="O3051" s="305">
        <v>39995</v>
      </c>
      <c r="P3051" s="302" t="s">
        <v>2283</v>
      </c>
    </row>
    <row r="3052" spans="1:16">
      <c r="A3052" s="303">
        <v>0</v>
      </c>
      <c r="B3052" s="303">
        <v>0</v>
      </c>
      <c r="C3052" s="303">
        <v>0</v>
      </c>
      <c r="D3052" s="304">
        <f t="shared" si="47"/>
        <v>0</v>
      </c>
      <c r="E3052" s="305">
        <v>45992</v>
      </c>
      <c r="F3052" s="302" t="s">
        <v>69</v>
      </c>
      <c r="G3052" s="302" t="s">
        <v>70</v>
      </c>
      <c r="H3052" s="302" t="s">
        <v>525</v>
      </c>
      <c r="I3052" s="302" t="s">
        <v>525</v>
      </c>
      <c r="J3052" s="302">
        <v>135300</v>
      </c>
      <c r="K3052" s="302" t="s">
        <v>84</v>
      </c>
      <c r="L3052" s="302">
        <v>10868472</v>
      </c>
      <c r="M3052" s="302" t="s">
        <v>2310</v>
      </c>
      <c r="N3052" s="305">
        <v>40645</v>
      </c>
      <c r="O3052" s="305">
        <v>40664</v>
      </c>
      <c r="P3052" s="302" t="s">
        <v>2311</v>
      </c>
    </row>
    <row r="3053" spans="1:16">
      <c r="A3053" s="303">
        <v>0</v>
      </c>
      <c r="B3053" s="303">
        <v>0</v>
      </c>
      <c r="C3053" s="303">
        <v>0</v>
      </c>
      <c r="D3053" s="304">
        <f t="shared" si="47"/>
        <v>0</v>
      </c>
      <c r="E3053" s="305">
        <v>45992</v>
      </c>
      <c r="F3053" s="302" t="s">
        <v>69</v>
      </c>
      <c r="G3053" s="302" t="s">
        <v>70</v>
      </c>
      <c r="H3053" s="302" t="s">
        <v>525</v>
      </c>
      <c r="I3053" s="302" t="s">
        <v>525</v>
      </c>
      <c r="J3053" s="302">
        <v>135300</v>
      </c>
      <c r="K3053" s="302" t="s">
        <v>84</v>
      </c>
      <c r="L3053" s="302">
        <v>10338060</v>
      </c>
      <c r="M3053" s="302" t="s">
        <v>2305</v>
      </c>
      <c r="N3053" s="305">
        <v>40283</v>
      </c>
      <c r="O3053" s="305">
        <v>40299</v>
      </c>
      <c r="P3053" s="302" t="s">
        <v>2276</v>
      </c>
    </row>
    <row r="3054" spans="1:16">
      <c r="A3054" s="303">
        <v>0</v>
      </c>
      <c r="B3054" s="303">
        <v>0</v>
      </c>
      <c r="C3054" s="303">
        <v>0</v>
      </c>
      <c r="D3054" s="304">
        <f t="shared" si="47"/>
        <v>0</v>
      </c>
      <c r="E3054" s="305">
        <v>45992</v>
      </c>
      <c r="F3054" s="302" t="s">
        <v>69</v>
      </c>
      <c r="G3054" s="302" t="s">
        <v>70</v>
      </c>
      <c r="H3054" s="302" t="s">
        <v>525</v>
      </c>
      <c r="I3054" s="302" t="s">
        <v>525</v>
      </c>
      <c r="J3054" s="302">
        <v>135300</v>
      </c>
      <c r="K3054" s="302" t="s">
        <v>84</v>
      </c>
      <c r="L3054" s="302">
        <v>11314017</v>
      </c>
      <c r="M3054" s="302" t="s">
        <v>2316</v>
      </c>
      <c r="N3054" s="305">
        <v>40968</v>
      </c>
      <c r="O3054" s="305">
        <v>40969</v>
      </c>
      <c r="P3054" s="302" t="s">
        <v>2317</v>
      </c>
    </row>
    <row r="3055" spans="1:16">
      <c r="A3055" s="303">
        <v>0</v>
      </c>
      <c r="B3055" s="303">
        <v>0</v>
      </c>
      <c r="C3055" s="303">
        <v>0</v>
      </c>
      <c r="D3055" s="304">
        <f t="shared" si="47"/>
        <v>0</v>
      </c>
      <c r="E3055" s="305">
        <v>45992</v>
      </c>
      <c r="F3055" s="302" t="s">
        <v>69</v>
      </c>
      <c r="G3055" s="302" t="s">
        <v>70</v>
      </c>
      <c r="H3055" s="302" t="s">
        <v>525</v>
      </c>
      <c r="I3055" s="302" t="s">
        <v>525</v>
      </c>
      <c r="J3055" s="302">
        <v>135300</v>
      </c>
      <c r="K3055" s="302" t="s">
        <v>84</v>
      </c>
      <c r="L3055" s="302">
        <v>39959874</v>
      </c>
      <c r="M3055" s="302" t="s">
        <v>3957</v>
      </c>
      <c r="N3055" s="305">
        <v>45611</v>
      </c>
      <c r="O3055" s="305">
        <v>45597</v>
      </c>
      <c r="P3055" s="302" t="s">
        <v>3958</v>
      </c>
    </row>
    <row r="3056" spans="1:16">
      <c r="A3056" s="303">
        <v>0</v>
      </c>
      <c r="B3056" s="303">
        <v>0</v>
      </c>
      <c r="C3056" s="303">
        <v>0</v>
      </c>
      <c r="D3056" s="304">
        <f t="shared" si="47"/>
        <v>0</v>
      </c>
      <c r="E3056" s="305">
        <v>45992</v>
      </c>
      <c r="F3056" s="302" t="s">
        <v>69</v>
      </c>
      <c r="G3056" s="302" t="s">
        <v>70</v>
      </c>
      <c r="H3056" s="302" t="s">
        <v>525</v>
      </c>
      <c r="I3056" s="302" t="s">
        <v>525</v>
      </c>
      <c r="J3056" s="302">
        <v>135300</v>
      </c>
      <c r="K3056" s="302" t="s">
        <v>84</v>
      </c>
      <c r="L3056" s="302">
        <v>40471798</v>
      </c>
      <c r="M3056" s="302" t="s">
        <v>3957</v>
      </c>
      <c r="N3056" s="305">
        <v>45611</v>
      </c>
      <c r="O3056" s="305">
        <v>45658</v>
      </c>
      <c r="P3056" s="302" t="s">
        <v>3958</v>
      </c>
    </row>
    <row r="3057" spans="1:16">
      <c r="A3057" s="303">
        <v>0</v>
      </c>
      <c r="B3057" s="303">
        <v>0</v>
      </c>
      <c r="C3057" s="303">
        <v>0</v>
      </c>
      <c r="D3057" s="304">
        <f t="shared" si="47"/>
        <v>0</v>
      </c>
      <c r="E3057" s="305">
        <v>45992</v>
      </c>
      <c r="F3057" s="302" t="s">
        <v>69</v>
      </c>
      <c r="G3057" s="302" t="s">
        <v>70</v>
      </c>
      <c r="H3057" s="302" t="s">
        <v>525</v>
      </c>
      <c r="I3057" s="302" t="s">
        <v>525</v>
      </c>
      <c r="J3057" s="302">
        <v>135300</v>
      </c>
      <c r="K3057" s="302" t="s">
        <v>84</v>
      </c>
      <c r="L3057" s="302">
        <v>10764087</v>
      </c>
      <c r="M3057" s="302" t="s">
        <v>2306</v>
      </c>
      <c r="N3057" s="305">
        <v>40283</v>
      </c>
      <c r="O3057" s="305">
        <v>40603</v>
      </c>
      <c r="P3057" s="302" t="s">
        <v>2280</v>
      </c>
    </row>
    <row r="3058" spans="1:16">
      <c r="A3058" s="303">
        <v>0</v>
      </c>
      <c r="B3058" s="303">
        <v>0</v>
      </c>
      <c r="C3058" s="303">
        <v>0</v>
      </c>
      <c r="D3058" s="304">
        <f t="shared" si="47"/>
        <v>0</v>
      </c>
      <c r="E3058" s="305">
        <v>45992</v>
      </c>
      <c r="F3058" s="302" t="s">
        <v>69</v>
      </c>
      <c r="G3058" s="302" t="s">
        <v>70</v>
      </c>
      <c r="H3058" s="302" t="s">
        <v>525</v>
      </c>
      <c r="I3058" s="302" t="s">
        <v>525</v>
      </c>
      <c r="J3058" s="302">
        <v>135300</v>
      </c>
      <c r="K3058" s="302" t="s">
        <v>84</v>
      </c>
      <c r="L3058" s="302">
        <v>40471786</v>
      </c>
      <c r="M3058" s="302" t="s">
        <v>3955</v>
      </c>
      <c r="N3058" s="305">
        <v>45631</v>
      </c>
      <c r="O3058" s="305">
        <v>45658</v>
      </c>
      <c r="P3058" s="302" t="s">
        <v>3956</v>
      </c>
    </row>
    <row r="3059" spans="1:16">
      <c r="A3059" s="303">
        <v>0</v>
      </c>
      <c r="B3059" s="303">
        <v>0</v>
      </c>
      <c r="C3059" s="303">
        <v>0</v>
      </c>
      <c r="D3059" s="304">
        <f t="shared" si="47"/>
        <v>0</v>
      </c>
      <c r="E3059" s="305">
        <v>45992</v>
      </c>
      <c r="F3059" s="302" t="s">
        <v>69</v>
      </c>
      <c r="G3059" s="302" t="s">
        <v>70</v>
      </c>
      <c r="H3059" s="302" t="s">
        <v>525</v>
      </c>
      <c r="I3059" s="302" t="s">
        <v>525</v>
      </c>
      <c r="J3059" s="302">
        <v>135300</v>
      </c>
      <c r="K3059" s="302" t="s">
        <v>84</v>
      </c>
      <c r="L3059" s="302">
        <v>14696709</v>
      </c>
      <c r="M3059" s="302" t="s">
        <v>2320</v>
      </c>
      <c r="N3059" s="305">
        <v>42440</v>
      </c>
      <c r="O3059" s="305">
        <v>42461</v>
      </c>
      <c r="P3059" s="302" t="s">
        <v>2292</v>
      </c>
    </row>
    <row r="3060" spans="1:16">
      <c r="A3060" s="303">
        <v>0</v>
      </c>
      <c r="B3060" s="303">
        <v>0</v>
      </c>
      <c r="C3060" s="303">
        <v>0</v>
      </c>
      <c r="D3060" s="304">
        <f t="shared" si="47"/>
        <v>0</v>
      </c>
      <c r="E3060" s="305">
        <v>45992</v>
      </c>
      <c r="F3060" s="302" t="s">
        <v>69</v>
      </c>
      <c r="G3060" s="302" t="s">
        <v>70</v>
      </c>
      <c r="H3060" s="302" t="s">
        <v>525</v>
      </c>
      <c r="I3060" s="302" t="s">
        <v>525</v>
      </c>
      <c r="J3060" s="302">
        <v>135300</v>
      </c>
      <c r="K3060" s="302" t="s">
        <v>84</v>
      </c>
      <c r="L3060" s="302">
        <v>12422963</v>
      </c>
      <c r="M3060" s="302" t="s">
        <v>2308</v>
      </c>
      <c r="N3060" s="305">
        <v>41698</v>
      </c>
      <c r="O3060" s="305">
        <v>41730</v>
      </c>
      <c r="P3060" s="302" t="s">
        <v>2303</v>
      </c>
    </row>
    <row r="3061" spans="1:16">
      <c r="A3061" s="303">
        <v>0</v>
      </c>
      <c r="B3061" s="303">
        <v>0</v>
      </c>
      <c r="C3061" s="303">
        <v>0</v>
      </c>
      <c r="D3061" s="304">
        <f t="shared" si="47"/>
        <v>0</v>
      </c>
      <c r="E3061" s="305">
        <v>45992</v>
      </c>
      <c r="F3061" s="302" t="s">
        <v>69</v>
      </c>
      <c r="G3061" s="302" t="s">
        <v>70</v>
      </c>
      <c r="H3061" s="302" t="s">
        <v>525</v>
      </c>
      <c r="I3061" s="302" t="s">
        <v>525</v>
      </c>
      <c r="J3061" s="302">
        <v>135300</v>
      </c>
      <c r="K3061" s="302" t="s">
        <v>84</v>
      </c>
      <c r="L3061" s="302">
        <v>29646551</v>
      </c>
      <c r="M3061" s="302" t="s">
        <v>2312</v>
      </c>
      <c r="N3061" s="305">
        <v>43815</v>
      </c>
      <c r="O3061" s="305">
        <v>44013</v>
      </c>
      <c r="P3061" s="302" t="s">
        <v>2274</v>
      </c>
    </row>
    <row r="3062" spans="1:16">
      <c r="A3062" s="303">
        <v>0</v>
      </c>
      <c r="B3062" s="303">
        <v>0</v>
      </c>
      <c r="C3062" s="303">
        <v>0</v>
      </c>
      <c r="D3062" s="304">
        <f t="shared" si="47"/>
        <v>0</v>
      </c>
      <c r="E3062" s="305">
        <v>45992</v>
      </c>
      <c r="F3062" s="302" t="s">
        <v>69</v>
      </c>
      <c r="G3062" s="302" t="s">
        <v>70</v>
      </c>
      <c r="H3062" s="302" t="s">
        <v>525</v>
      </c>
      <c r="I3062" s="302" t="s">
        <v>525</v>
      </c>
      <c r="J3062" s="302">
        <v>135300</v>
      </c>
      <c r="K3062" s="302" t="s">
        <v>84</v>
      </c>
      <c r="L3062" s="302">
        <v>28413195</v>
      </c>
      <c r="M3062" s="302" t="s">
        <v>2312</v>
      </c>
      <c r="N3062" s="305">
        <v>43815</v>
      </c>
      <c r="O3062" s="305">
        <v>43800</v>
      </c>
      <c r="P3062" s="302" t="s">
        <v>2274</v>
      </c>
    </row>
    <row r="3063" spans="1:16">
      <c r="A3063" s="303">
        <v>0</v>
      </c>
      <c r="B3063" s="303">
        <v>0</v>
      </c>
      <c r="C3063" s="303">
        <v>0</v>
      </c>
      <c r="D3063" s="304">
        <f t="shared" si="47"/>
        <v>0</v>
      </c>
      <c r="E3063" s="305">
        <v>45992</v>
      </c>
      <c r="F3063" s="302" t="s">
        <v>69</v>
      </c>
      <c r="G3063" s="302" t="s">
        <v>70</v>
      </c>
      <c r="H3063" s="302" t="s">
        <v>525</v>
      </c>
      <c r="I3063" s="302" t="s">
        <v>525</v>
      </c>
      <c r="J3063" s="302">
        <v>135300</v>
      </c>
      <c r="K3063" s="302" t="s">
        <v>84</v>
      </c>
      <c r="L3063" s="302">
        <v>11848639</v>
      </c>
      <c r="M3063" s="302" t="s">
        <v>2309</v>
      </c>
      <c r="N3063" s="305">
        <v>41193</v>
      </c>
      <c r="O3063" s="305">
        <v>41365</v>
      </c>
      <c r="P3063" s="302" t="s">
        <v>2299</v>
      </c>
    </row>
    <row r="3064" spans="1:16">
      <c r="A3064" s="303">
        <v>0</v>
      </c>
      <c r="B3064" s="303">
        <v>0</v>
      </c>
      <c r="C3064" s="303">
        <v>0</v>
      </c>
      <c r="D3064" s="304">
        <f t="shared" si="47"/>
        <v>0</v>
      </c>
      <c r="E3064" s="305">
        <v>45992</v>
      </c>
      <c r="F3064" s="302" t="s">
        <v>69</v>
      </c>
      <c r="G3064" s="302" t="s">
        <v>70</v>
      </c>
      <c r="H3064" s="302" t="s">
        <v>525</v>
      </c>
      <c r="I3064" s="302" t="s">
        <v>525</v>
      </c>
      <c r="J3064" s="302">
        <v>135300</v>
      </c>
      <c r="K3064" s="302" t="s">
        <v>84</v>
      </c>
      <c r="L3064" s="302">
        <v>28226011</v>
      </c>
      <c r="M3064" s="302" t="s">
        <v>2321</v>
      </c>
      <c r="N3064" s="305">
        <v>43752</v>
      </c>
      <c r="O3064" s="305">
        <v>43770</v>
      </c>
      <c r="P3064" s="302" t="s">
        <v>2322</v>
      </c>
    </row>
    <row r="3065" spans="1:16">
      <c r="A3065" s="303">
        <v>0</v>
      </c>
      <c r="B3065" s="303">
        <v>0</v>
      </c>
      <c r="C3065" s="303">
        <v>0</v>
      </c>
      <c r="D3065" s="304">
        <f t="shared" si="47"/>
        <v>0</v>
      </c>
      <c r="E3065" s="305">
        <v>45992</v>
      </c>
      <c r="F3065" s="302" t="s">
        <v>69</v>
      </c>
      <c r="G3065" s="302" t="s">
        <v>70</v>
      </c>
      <c r="H3065" s="302" t="s">
        <v>525</v>
      </c>
      <c r="I3065" s="302" t="s">
        <v>525</v>
      </c>
      <c r="J3065" s="302">
        <v>135300</v>
      </c>
      <c r="K3065" s="302" t="s">
        <v>84</v>
      </c>
      <c r="L3065" s="302">
        <v>11158876</v>
      </c>
      <c r="M3065" s="302" t="s">
        <v>2305</v>
      </c>
      <c r="N3065" s="305">
        <v>40283</v>
      </c>
      <c r="O3065" s="305">
        <v>40848</v>
      </c>
      <c r="P3065" s="302" t="s">
        <v>2276</v>
      </c>
    </row>
    <row r="3066" spans="1:16">
      <c r="A3066" s="303">
        <v>0</v>
      </c>
      <c r="B3066" s="303">
        <v>0</v>
      </c>
      <c r="C3066" s="303">
        <v>0</v>
      </c>
      <c r="D3066" s="304">
        <f t="shared" si="47"/>
        <v>0</v>
      </c>
      <c r="E3066" s="305">
        <v>45992</v>
      </c>
      <c r="F3066" s="302" t="s">
        <v>69</v>
      </c>
      <c r="G3066" s="302" t="s">
        <v>70</v>
      </c>
      <c r="H3066" s="302" t="s">
        <v>525</v>
      </c>
      <c r="I3066" s="302" t="s">
        <v>525</v>
      </c>
      <c r="J3066" s="302">
        <v>135300</v>
      </c>
      <c r="K3066" s="302" t="s">
        <v>84</v>
      </c>
      <c r="L3066" s="302">
        <v>10655390</v>
      </c>
      <c r="M3066" s="302" t="s">
        <v>2306</v>
      </c>
      <c r="N3066" s="305">
        <v>40283</v>
      </c>
      <c r="O3066" s="305">
        <v>40575</v>
      </c>
      <c r="P3066" s="302" t="s">
        <v>2280</v>
      </c>
    </row>
    <row r="3067" spans="1:16">
      <c r="A3067" s="303">
        <v>0</v>
      </c>
      <c r="B3067" s="303">
        <v>0</v>
      </c>
      <c r="C3067" s="303">
        <v>0</v>
      </c>
      <c r="D3067" s="304">
        <f t="shared" si="47"/>
        <v>0</v>
      </c>
      <c r="E3067" s="305">
        <v>45992</v>
      </c>
      <c r="F3067" s="302" t="s">
        <v>69</v>
      </c>
      <c r="G3067" s="302" t="s">
        <v>70</v>
      </c>
      <c r="H3067" s="302" t="s">
        <v>525</v>
      </c>
      <c r="I3067" s="302" t="s">
        <v>525</v>
      </c>
      <c r="J3067" s="302">
        <v>135300</v>
      </c>
      <c r="K3067" s="302" t="s">
        <v>84</v>
      </c>
      <c r="L3067" s="302">
        <v>11694824</v>
      </c>
      <c r="M3067" s="302" t="s">
        <v>2309</v>
      </c>
      <c r="N3067" s="305">
        <v>41193</v>
      </c>
      <c r="O3067" s="305">
        <v>41214</v>
      </c>
      <c r="P3067" s="302" t="s">
        <v>2299</v>
      </c>
    </row>
    <row r="3068" spans="1:16">
      <c r="A3068" s="303">
        <v>0</v>
      </c>
      <c r="B3068" s="303">
        <v>0</v>
      </c>
      <c r="C3068" s="303">
        <v>0</v>
      </c>
      <c r="D3068" s="304">
        <f t="shared" si="47"/>
        <v>0</v>
      </c>
      <c r="E3068" s="305">
        <v>45992</v>
      </c>
      <c r="F3068" s="302" t="s">
        <v>69</v>
      </c>
      <c r="G3068" s="302" t="s">
        <v>70</v>
      </c>
      <c r="H3068" s="302" t="s">
        <v>525</v>
      </c>
      <c r="I3068" s="302" t="s">
        <v>525</v>
      </c>
      <c r="J3068" s="302">
        <v>135300</v>
      </c>
      <c r="K3068" s="302" t="s">
        <v>84</v>
      </c>
      <c r="L3068" s="302">
        <v>11739157</v>
      </c>
      <c r="M3068" s="302" t="s">
        <v>2307</v>
      </c>
      <c r="N3068" s="305">
        <v>41193</v>
      </c>
      <c r="O3068" s="305">
        <v>41244</v>
      </c>
      <c r="P3068" s="302" t="s">
        <v>2278</v>
      </c>
    </row>
    <row r="3069" spans="1:16">
      <c r="A3069" s="303">
        <v>0</v>
      </c>
      <c r="B3069" s="303">
        <v>0</v>
      </c>
      <c r="C3069" s="303">
        <v>0</v>
      </c>
      <c r="D3069" s="304">
        <f t="shared" si="47"/>
        <v>0</v>
      </c>
      <c r="E3069" s="305">
        <v>45992</v>
      </c>
      <c r="F3069" s="302" t="s">
        <v>69</v>
      </c>
      <c r="G3069" s="302" t="s">
        <v>70</v>
      </c>
      <c r="H3069" s="302" t="s">
        <v>525</v>
      </c>
      <c r="I3069" s="302" t="s">
        <v>525</v>
      </c>
      <c r="J3069" s="302">
        <v>135300</v>
      </c>
      <c r="K3069" s="302" t="s">
        <v>84</v>
      </c>
      <c r="L3069" s="302">
        <v>28830358</v>
      </c>
      <c r="M3069" s="302" t="s">
        <v>2312</v>
      </c>
      <c r="N3069" s="305">
        <v>43815</v>
      </c>
      <c r="O3069" s="305">
        <v>43831</v>
      </c>
      <c r="P3069" s="302" t="s">
        <v>2274</v>
      </c>
    </row>
    <row r="3070" spans="1:16">
      <c r="A3070" s="303">
        <v>0</v>
      </c>
      <c r="B3070" s="303">
        <v>0</v>
      </c>
      <c r="C3070" s="303">
        <v>0</v>
      </c>
      <c r="D3070" s="304">
        <f t="shared" si="47"/>
        <v>0</v>
      </c>
      <c r="E3070" s="305">
        <v>45992</v>
      </c>
      <c r="F3070" s="302" t="s">
        <v>69</v>
      </c>
      <c r="G3070" s="302" t="s">
        <v>70</v>
      </c>
      <c r="H3070" s="302" t="s">
        <v>525</v>
      </c>
      <c r="I3070" s="302" t="s">
        <v>525</v>
      </c>
      <c r="J3070" s="302">
        <v>135300</v>
      </c>
      <c r="K3070" s="302" t="s">
        <v>84</v>
      </c>
      <c r="L3070" s="302">
        <v>9876607</v>
      </c>
      <c r="M3070" s="302" t="s">
        <v>2318</v>
      </c>
      <c r="N3070" s="305">
        <v>35551</v>
      </c>
      <c r="O3070" s="305">
        <v>36220</v>
      </c>
      <c r="P3070" s="302" t="s">
        <v>2319</v>
      </c>
    </row>
    <row r="3071" spans="1:16">
      <c r="A3071" s="303">
        <v>0</v>
      </c>
      <c r="B3071" s="303">
        <v>0</v>
      </c>
      <c r="C3071" s="303">
        <v>0</v>
      </c>
      <c r="D3071" s="304">
        <f t="shared" si="47"/>
        <v>0</v>
      </c>
      <c r="E3071" s="305">
        <v>45992</v>
      </c>
      <c r="F3071" s="302" t="s">
        <v>69</v>
      </c>
      <c r="G3071" s="302" t="s">
        <v>70</v>
      </c>
      <c r="H3071" s="302" t="s">
        <v>525</v>
      </c>
      <c r="I3071" s="302" t="s">
        <v>525</v>
      </c>
      <c r="J3071" s="302">
        <v>135300</v>
      </c>
      <c r="K3071" s="302" t="s">
        <v>84</v>
      </c>
      <c r="L3071" s="302">
        <v>40731719</v>
      </c>
      <c r="M3071" s="302" t="s">
        <v>3955</v>
      </c>
      <c r="N3071" s="305">
        <v>45631</v>
      </c>
      <c r="O3071" s="305">
        <v>45717</v>
      </c>
      <c r="P3071" s="302" t="s">
        <v>3956</v>
      </c>
    </row>
    <row r="3072" spans="1:16">
      <c r="A3072" s="303">
        <v>0</v>
      </c>
      <c r="B3072" s="303">
        <v>0</v>
      </c>
      <c r="C3072" s="303">
        <v>0</v>
      </c>
      <c r="D3072" s="304">
        <f t="shared" si="47"/>
        <v>0</v>
      </c>
      <c r="E3072" s="305">
        <v>45992</v>
      </c>
      <c r="F3072" s="302" t="s">
        <v>69</v>
      </c>
      <c r="G3072" s="302" t="s">
        <v>70</v>
      </c>
      <c r="H3072" s="302" t="s">
        <v>525</v>
      </c>
      <c r="I3072" s="302" t="s">
        <v>525</v>
      </c>
      <c r="J3072" s="302">
        <v>135300</v>
      </c>
      <c r="K3072" s="302" t="s">
        <v>84</v>
      </c>
      <c r="L3072" s="302">
        <v>40160650</v>
      </c>
      <c r="M3072" s="302" t="s">
        <v>3955</v>
      </c>
      <c r="N3072" s="305">
        <v>45631</v>
      </c>
      <c r="O3072" s="305">
        <v>45627</v>
      </c>
      <c r="P3072" s="302" t="s">
        <v>3956</v>
      </c>
    </row>
    <row r="3073" spans="1:16">
      <c r="A3073" s="303">
        <v>0</v>
      </c>
      <c r="B3073" s="303">
        <v>0</v>
      </c>
      <c r="C3073" s="303">
        <v>0</v>
      </c>
      <c r="D3073" s="304">
        <f t="shared" si="47"/>
        <v>0</v>
      </c>
      <c r="E3073" s="305">
        <v>45992</v>
      </c>
      <c r="F3073" s="302" t="s">
        <v>69</v>
      </c>
      <c r="G3073" s="302" t="s">
        <v>70</v>
      </c>
      <c r="H3073" s="302" t="s">
        <v>525</v>
      </c>
      <c r="I3073" s="302" t="s">
        <v>525</v>
      </c>
      <c r="J3073" s="302">
        <v>135300</v>
      </c>
      <c r="K3073" s="302" t="s">
        <v>84</v>
      </c>
      <c r="L3073" s="302">
        <v>11911741</v>
      </c>
      <c r="M3073" s="302" t="s">
        <v>2307</v>
      </c>
      <c r="N3073" s="305">
        <v>41193</v>
      </c>
      <c r="O3073" s="305">
        <v>41426</v>
      </c>
      <c r="P3073" s="302" t="s">
        <v>2278</v>
      </c>
    </row>
    <row r="3074" spans="1:16">
      <c r="A3074" s="303">
        <v>0</v>
      </c>
      <c r="B3074" s="303">
        <v>0</v>
      </c>
      <c r="C3074" s="303">
        <v>0</v>
      </c>
      <c r="D3074" s="304">
        <f t="shared" si="47"/>
        <v>0</v>
      </c>
      <c r="E3074" s="305">
        <v>45992</v>
      </c>
      <c r="F3074" s="302" t="s">
        <v>69</v>
      </c>
      <c r="G3074" s="302" t="s">
        <v>70</v>
      </c>
      <c r="H3074" s="302" t="s">
        <v>525</v>
      </c>
      <c r="I3074" s="302" t="s">
        <v>525</v>
      </c>
      <c r="J3074" s="302">
        <v>135300</v>
      </c>
      <c r="K3074" s="302" t="s">
        <v>154</v>
      </c>
      <c r="L3074" s="302">
        <v>9973903</v>
      </c>
      <c r="M3074" s="302" t="s">
        <v>1509</v>
      </c>
      <c r="N3074" s="305">
        <v>27576</v>
      </c>
      <c r="O3074" s="305">
        <v>27576</v>
      </c>
      <c r="P3074" s="302" t="s">
        <v>1062</v>
      </c>
    </row>
    <row r="3075" spans="1:16">
      <c r="A3075" s="303">
        <v>1</v>
      </c>
      <c r="B3075" s="303">
        <v>217.27</v>
      </c>
      <c r="C3075" s="303">
        <v>135.85936988539999</v>
      </c>
      <c r="D3075" s="304">
        <f t="shared" ref="D3075:D3138" si="48">+B3075-C3075</f>
        <v>81.410630114600025</v>
      </c>
      <c r="E3075" s="305">
        <v>45992</v>
      </c>
      <c r="F3075" s="302" t="s">
        <v>69</v>
      </c>
      <c r="G3075" s="302" t="s">
        <v>70</v>
      </c>
      <c r="H3075" s="302" t="s">
        <v>525</v>
      </c>
      <c r="I3075" s="302" t="s">
        <v>525</v>
      </c>
      <c r="J3075" s="302">
        <v>135300</v>
      </c>
      <c r="K3075" s="302" t="s">
        <v>154</v>
      </c>
      <c r="L3075" s="302">
        <v>9769361</v>
      </c>
      <c r="M3075" s="302" t="s">
        <v>1914</v>
      </c>
      <c r="N3075" s="305">
        <v>34151</v>
      </c>
      <c r="O3075" s="305">
        <v>34151</v>
      </c>
      <c r="P3075" s="302" t="s">
        <v>1052</v>
      </c>
    </row>
    <row r="3076" spans="1:16">
      <c r="A3076" s="303">
        <v>0</v>
      </c>
      <c r="B3076" s="303">
        <v>0</v>
      </c>
      <c r="C3076" s="303">
        <v>0</v>
      </c>
      <c r="D3076" s="304">
        <f t="shared" si="48"/>
        <v>0</v>
      </c>
      <c r="E3076" s="305">
        <v>45992</v>
      </c>
      <c r="F3076" s="302" t="s">
        <v>69</v>
      </c>
      <c r="G3076" s="302" t="s">
        <v>70</v>
      </c>
      <c r="H3076" s="302" t="s">
        <v>525</v>
      </c>
      <c r="I3076" s="302" t="s">
        <v>525</v>
      </c>
      <c r="J3076" s="302">
        <v>135300</v>
      </c>
      <c r="K3076" s="302" t="s">
        <v>154</v>
      </c>
      <c r="L3076" s="302">
        <v>9724109</v>
      </c>
      <c r="M3076" s="302" t="s">
        <v>1914</v>
      </c>
      <c r="N3076" s="305">
        <v>34151</v>
      </c>
      <c r="O3076" s="305">
        <v>34151</v>
      </c>
      <c r="P3076" s="302" t="s">
        <v>1062</v>
      </c>
    </row>
    <row r="3077" spans="1:16">
      <c r="A3077" s="303">
        <v>1360</v>
      </c>
      <c r="B3077" s="303">
        <v>10215.290000000001</v>
      </c>
      <c r="C3077" s="303">
        <v>9925.4126565750994</v>
      </c>
      <c r="D3077" s="304">
        <f t="shared" si="48"/>
        <v>289.87734342490148</v>
      </c>
      <c r="E3077" s="305">
        <v>45992</v>
      </c>
      <c r="F3077" s="302" t="s">
        <v>69</v>
      </c>
      <c r="G3077" s="302" t="s">
        <v>70</v>
      </c>
      <c r="H3077" s="302" t="s">
        <v>525</v>
      </c>
      <c r="I3077" s="302" t="s">
        <v>525</v>
      </c>
      <c r="J3077" s="302">
        <v>135300</v>
      </c>
      <c r="K3077" s="302" t="s">
        <v>154</v>
      </c>
      <c r="L3077" s="302">
        <v>9769362</v>
      </c>
      <c r="M3077" s="302" t="s">
        <v>1509</v>
      </c>
      <c r="N3077" s="305">
        <v>27576</v>
      </c>
      <c r="O3077" s="305">
        <v>27576</v>
      </c>
      <c r="P3077" s="302" t="s">
        <v>1052</v>
      </c>
    </row>
    <row r="3078" spans="1:16">
      <c r="A3078" s="303">
        <v>63475</v>
      </c>
      <c r="B3078" s="303">
        <v>114264.13</v>
      </c>
      <c r="C3078" s="303">
        <v>29679.0633933518</v>
      </c>
      <c r="D3078" s="304">
        <f t="shared" si="48"/>
        <v>84585.066606648208</v>
      </c>
      <c r="E3078" s="305">
        <v>45992</v>
      </c>
      <c r="F3078" s="302" t="s">
        <v>69</v>
      </c>
      <c r="G3078" s="302" t="s">
        <v>70</v>
      </c>
      <c r="H3078" s="302" t="s">
        <v>525</v>
      </c>
      <c r="I3078" s="302" t="s">
        <v>525</v>
      </c>
      <c r="J3078" s="302">
        <v>135300</v>
      </c>
      <c r="K3078" s="302" t="s">
        <v>129</v>
      </c>
      <c r="L3078" s="302">
        <v>11474951</v>
      </c>
      <c r="M3078" s="302" t="s">
        <v>1157</v>
      </c>
      <c r="N3078" s="305">
        <v>40968</v>
      </c>
      <c r="O3078" s="305">
        <v>40909</v>
      </c>
      <c r="P3078" s="302" t="s">
        <v>2317</v>
      </c>
    </row>
    <row r="3079" spans="1:16">
      <c r="A3079" s="303">
        <v>0</v>
      </c>
      <c r="B3079" s="303">
        <v>0</v>
      </c>
      <c r="C3079" s="303">
        <v>0</v>
      </c>
      <c r="D3079" s="304">
        <f t="shared" si="48"/>
        <v>0</v>
      </c>
      <c r="E3079" s="305">
        <v>45992</v>
      </c>
      <c r="F3079" s="302" t="s">
        <v>69</v>
      </c>
      <c r="G3079" s="302" t="s">
        <v>70</v>
      </c>
      <c r="H3079" s="302" t="s">
        <v>525</v>
      </c>
      <c r="I3079" s="302" t="s">
        <v>525</v>
      </c>
      <c r="J3079" s="302">
        <v>135300</v>
      </c>
      <c r="K3079" s="302" t="s">
        <v>530</v>
      </c>
      <c r="L3079" s="302">
        <v>11845619</v>
      </c>
      <c r="M3079" s="302" t="s">
        <v>2323</v>
      </c>
      <c r="N3079" s="305">
        <v>41193</v>
      </c>
      <c r="O3079" s="305">
        <v>41275</v>
      </c>
      <c r="P3079" s="302" t="s">
        <v>1594</v>
      </c>
    </row>
    <row r="3080" spans="1:16">
      <c r="A3080" s="303">
        <v>2</v>
      </c>
      <c r="B3080" s="303">
        <v>772115.74</v>
      </c>
      <c r="C3080" s="303">
        <v>245116.66582076962</v>
      </c>
      <c r="D3080" s="304">
        <f t="shared" si="48"/>
        <v>526999.07417923037</v>
      </c>
      <c r="E3080" s="305">
        <v>45992</v>
      </c>
      <c r="F3080" s="302" t="s">
        <v>69</v>
      </c>
      <c r="G3080" s="302" t="s">
        <v>70</v>
      </c>
      <c r="H3080" s="302" t="s">
        <v>525</v>
      </c>
      <c r="I3080" s="302" t="s">
        <v>525</v>
      </c>
      <c r="J3080" s="302">
        <v>135300</v>
      </c>
      <c r="K3080" s="302" t="s">
        <v>155</v>
      </c>
      <c r="L3080" s="302">
        <v>11004606</v>
      </c>
      <c r="M3080" s="302" t="s">
        <v>2325</v>
      </c>
      <c r="N3080" s="305">
        <v>40015</v>
      </c>
      <c r="O3080" s="305">
        <v>39995</v>
      </c>
      <c r="P3080" s="302" t="s">
        <v>2283</v>
      </c>
    </row>
    <row r="3081" spans="1:16">
      <c r="A3081" s="303">
        <v>1</v>
      </c>
      <c r="B3081" s="303">
        <v>647132.1</v>
      </c>
      <c r="C3081" s="303">
        <v>192988.36905145802</v>
      </c>
      <c r="D3081" s="304">
        <f t="shared" si="48"/>
        <v>454143.73094854195</v>
      </c>
      <c r="E3081" s="305">
        <v>45992</v>
      </c>
      <c r="F3081" s="302" t="s">
        <v>69</v>
      </c>
      <c r="G3081" s="302" t="s">
        <v>70</v>
      </c>
      <c r="H3081" s="302" t="s">
        <v>525</v>
      </c>
      <c r="I3081" s="302" t="s">
        <v>525</v>
      </c>
      <c r="J3081" s="302">
        <v>135300</v>
      </c>
      <c r="K3081" s="302" t="s">
        <v>155</v>
      </c>
      <c r="L3081" s="302">
        <v>11100826</v>
      </c>
      <c r="M3081" s="302" t="s">
        <v>2324</v>
      </c>
      <c r="N3081" s="305">
        <v>40283</v>
      </c>
      <c r="O3081" s="305">
        <v>40575</v>
      </c>
      <c r="P3081" s="302" t="s">
        <v>2280</v>
      </c>
    </row>
    <row r="3082" spans="1:16">
      <c r="A3082" s="303">
        <v>1</v>
      </c>
      <c r="B3082" s="303">
        <v>77662.89</v>
      </c>
      <c r="C3082" s="303">
        <v>23160.703165432202</v>
      </c>
      <c r="D3082" s="304">
        <f t="shared" si="48"/>
        <v>54502.186834567794</v>
      </c>
      <c r="E3082" s="305">
        <v>45992</v>
      </c>
      <c r="F3082" s="302" t="s">
        <v>69</v>
      </c>
      <c r="G3082" s="302" t="s">
        <v>70</v>
      </c>
      <c r="H3082" s="302" t="s">
        <v>525</v>
      </c>
      <c r="I3082" s="302" t="s">
        <v>525</v>
      </c>
      <c r="J3082" s="302">
        <v>135300</v>
      </c>
      <c r="K3082" s="302" t="s">
        <v>155</v>
      </c>
      <c r="L3082" s="302">
        <v>11197081</v>
      </c>
      <c r="M3082" s="302" t="s">
        <v>1915</v>
      </c>
      <c r="N3082" s="305">
        <v>40283</v>
      </c>
      <c r="O3082" s="305">
        <v>40299</v>
      </c>
      <c r="P3082" s="302" t="s">
        <v>2276</v>
      </c>
    </row>
    <row r="3083" spans="1:16">
      <c r="A3083" s="303">
        <v>1</v>
      </c>
      <c r="B3083" s="303">
        <v>5720.9800000000005</v>
      </c>
      <c r="C3083" s="303">
        <v>5008.2767308126004</v>
      </c>
      <c r="D3083" s="304">
        <f t="shared" si="48"/>
        <v>712.70326918740011</v>
      </c>
      <c r="E3083" s="305">
        <v>45992</v>
      </c>
      <c r="F3083" s="302" t="s">
        <v>69</v>
      </c>
      <c r="G3083" s="302" t="s">
        <v>70</v>
      </c>
      <c r="H3083" s="302" t="s">
        <v>525</v>
      </c>
      <c r="I3083" s="302" t="s">
        <v>525</v>
      </c>
      <c r="J3083" s="302">
        <v>135300</v>
      </c>
      <c r="K3083" s="302" t="s">
        <v>381</v>
      </c>
      <c r="L3083" s="302">
        <v>9778040</v>
      </c>
      <c r="M3083" s="302" t="s">
        <v>2127</v>
      </c>
      <c r="N3083" s="305">
        <v>29403</v>
      </c>
      <c r="O3083" s="305">
        <v>29403</v>
      </c>
      <c r="P3083" s="302" t="s">
        <v>1052</v>
      </c>
    </row>
    <row r="3084" spans="1:16">
      <c r="A3084" s="303">
        <v>2</v>
      </c>
      <c r="B3084" s="303">
        <v>10174.18</v>
      </c>
      <c r="C3084" s="303">
        <v>2251.1463922096</v>
      </c>
      <c r="D3084" s="304">
        <f t="shared" si="48"/>
        <v>7923.0336077904003</v>
      </c>
      <c r="E3084" s="305">
        <v>45992</v>
      </c>
      <c r="F3084" s="302" t="s">
        <v>69</v>
      </c>
      <c r="G3084" s="302" t="s">
        <v>70</v>
      </c>
      <c r="H3084" s="302" t="s">
        <v>525</v>
      </c>
      <c r="I3084" s="302" t="s">
        <v>525</v>
      </c>
      <c r="J3084" s="302">
        <v>135300</v>
      </c>
      <c r="K3084" s="302" t="s">
        <v>381</v>
      </c>
      <c r="L3084" s="302">
        <v>12672398</v>
      </c>
      <c r="M3084" s="302" t="s">
        <v>2326</v>
      </c>
      <c r="N3084" s="305">
        <v>41698</v>
      </c>
      <c r="O3084" s="305">
        <v>41640</v>
      </c>
      <c r="P3084" s="302" t="s">
        <v>2303</v>
      </c>
    </row>
    <row r="3085" spans="1:16">
      <c r="A3085" s="303">
        <v>0</v>
      </c>
      <c r="B3085" s="303">
        <v>0</v>
      </c>
      <c r="C3085" s="303">
        <v>0</v>
      </c>
      <c r="D3085" s="304">
        <f t="shared" si="48"/>
        <v>0</v>
      </c>
      <c r="E3085" s="305">
        <v>45992</v>
      </c>
      <c r="F3085" s="302" t="s">
        <v>69</v>
      </c>
      <c r="G3085" s="302" t="s">
        <v>70</v>
      </c>
      <c r="H3085" s="302" t="s">
        <v>525</v>
      </c>
      <c r="I3085" s="302" t="s">
        <v>525</v>
      </c>
      <c r="J3085" s="302">
        <v>135300</v>
      </c>
      <c r="K3085" s="302" t="s">
        <v>381</v>
      </c>
      <c r="L3085" s="302">
        <v>9709874</v>
      </c>
      <c r="M3085" s="302" t="s">
        <v>1915</v>
      </c>
      <c r="N3085" s="305">
        <v>27576</v>
      </c>
      <c r="O3085" s="305">
        <v>27576</v>
      </c>
      <c r="P3085" s="302" t="s">
        <v>1062</v>
      </c>
    </row>
    <row r="3086" spans="1:16">
      <c r="A3086" s="303">
        <v>0</v>
      </c>
      <c r="B3086" s="303">
        <v>0</v>
      </c>
      <c r="C3086" s="303">
        <v>0</v>
      </c>
      <c r="D3086" s="304">
        <f t="shared" si="48"/>
        <v>0</v>
      </c>
      <c r="E3086" s="305">
        <v>45992</v>
      </c>
      <c r="F3086" s="302" t="s">
        <v>69</v>
      </c>
      <c r="G3086" s="302" t="s">
        <v>70</v>
      </c>
      <c r="H3086" s="302" t="s">
        <v>525</v>
      </c>
      <c r="I3086" s="302" t="s">
        <v>525</v>
      </c>
      <c r="J3086" s="302">
        <v>135300</v>
      </c>
      <c r="K3086" s="302" t="s">
        <v>381</v>
      </c>
      <c r="L3086" s="302">
        <v>9973902</v>
      </c>
      <c r="M3086" s="302" t="s">
        <v>2127</v>
      </c>
      <c r="N3086" s="305">
        <v>28672</v>
      </c>
      <c r="O3086" s="305">
        <v>28672</v>
      </c>
      <c r="P3086" s="302" t="s">
        <v>1062</v>
      </c>
    </row>
    <row r="3087" spans="1:16">
      <c r="A3087" s="303">
        <v>0</v>
      </c>
      <c r="B3087" s="303">
        <v>0</v>
      </c>
      <c r="C3087" s="303">
        <v>0</v>
      </c>
      <c r="D3087" s="304">
        <f t="shared" si="48"/>
        <v>0</v>
      </c>
      <c r="E3087" s="305">
        <v>45992</v>
      </c>
      <c r="F3087" s="302" t="s">
        <v>69</v>
      </c>
      <c r="G3087" s="302" t="s">
        <v>70</v>
      </c>
      <c r="H3087" s="302" t="s">
        <v>525</v>
      </c>
      <c r="I3087" s="302" t="s">
        <v>525</v>
      </c>
      <c r="J3087" s="302">
        <v>135300</v>
      </c>
      <c r="K3087" s="302" t="s">
        <v>381</v>
      </c>
      <c r="L3087" s="302">
        <v>9973901</v>
      </c>
      <c r="M3087" s="302" t="s">
        <v>2127</v>
      </c>
      <c r="N3087" s="305">
        <v>29403</v>
      </c>
      <c r="O3087" s="305">
        <v>29403</v>
      </c>
      <c r="P3087" s="302" t="s">
        <v>1062</v>
      </c>
    </row>
    <row r="3088" spans="1:16">
      <c r="A3088" s="303">
        <v>7</v>
      </c>
      <c r="B3088" s="303">
        <v>40626.050000000003</v>
      </c>
      <c r="C3088" s="303">
        <v>39473.212298099497</v>
      </c>
      <c r="D3088" s="304">
        <f t="shared" si="48"/>
        <v>1152.8377019005056</v>
      </c>
      <c r="E3088" s="305">
        <v>45992</v>
      </c>
      <c r="F3088" s="302" t="s">
        <v>69</v>
      </c>
      <c r="G3088" s="302" t="s">
        <v>70</v>
      </c>
      <c r="H3088" s="302" t="s">
        <v>525</v>
      </c>
      <c r="I3088" s="302" t="s">
        <v>525</v>
      </c>
      <c r="J3088" s="302">
        <v>135300</v>
      </c>
      <c r="K3088" s="302" t="s">
        <v>381</v>
      </c>
      <c r="L3088" s="302">
        <v>9778041</v>
      </c>
      <c r="M3088" s="302" t="s">
        <v>1915</v>
      </c>
      <c r="N3088" s="305">
        <v>27576</v>
      </c>
      <c r="O3088" s="305">
        <v>27576</v>
      </c>
      <c r="P3088" s="302" t="s">
        <v>1052</v>
      </c>
    </row>
    <row r="3089" spans="1:16">
      <c r="A3089" s="303">
        <v>1</v>
      </c>
      <c r="B3089" s="303">
        <v>4734.7300000000005</v>
      </c>
      <c r="C3089" s="303">
        <v>4327.0839985372995</v>
      </c>
      <c r="D3089" s="304">
        <f t="shared" si="48"/>
        <v>407.64600146270095</v>
      </c>
      <c r="E3089" s="305">
        <v>45992</v>
      </c>
      <c r="F3089" s="302" t="s">
        <v>69</v>
      </c>
      <c r="G3089" s="302" t="s">
        <v>70</v>
      </c>
      <c r="H3089" s="302" t="s">
        <v>525</v>
      </c>
      <c r="I3089" s="302" t="s">
        <v>525</v>
      </c>
      <c r="J3089" s="302">
        <v>135300</v>
      </c>
      <c r="K3089" s="302" t="s">
        <v>381</v>
      </c>
      <c r="L3089" s="302">
        <v>9778039</v>
      </c>
      <c r="M3089" s="302" t="s">
        <v>2127</v>
      </c>
      <c r="N3089" s="305">
        <v>28672</v>
      </c>
      <c r="O3089" s="305">
        <v>28672</v>
      </c>
      <c r="P3089" s="302" t="s">
        <v>1052</v>
      </c>
    </row>
    <row r="3090" spans="1:16">
      <c r="A3090" s="303">
        <v>0</v>
      </c>
      <c r="B3090" s="303">
        <v>0</v>
      </c>
      <c r="C3090" s="303">
        <v>0</v>
      </c>
      <c r="D3090" s="304">
        <f t="shared" si="48"/>
        <v>0</v>
      </c>
      <c r="E3090" s="305">
        <v>45992</v>
      </c>
      <c r="F3090" s="302" t="s">
        <v>69</v>
      </c>
      <c r="G3090" s="302" t="s">
        <v>70</v>
      </c>
      <c r="H3090" s="302" t="s">
        <v>525</v>
      </c>
      <c r="I3090" s="302" t="s">
        <v>525</v>
      </c>
      <c r="J3090" s="302">
        <v>135300</v>
      </c>
      <c r="K3090" s="302" t="s">
        <v>157</v>
      </c>
      <c r="L3090" s="302">
        <v>9973896</v>
      </c>
      <c r="M3090" s="302" t="s">
        <v>2128</v>
      </c>
      <c r="N3090" s="305">
        <v>28672</v>
      </c>
      <c r="O3090" s="305">
        <v>28672</v>
      </c>
      <c r="P3090" s="302" t="s">
        <v>1062</v>
      </c>
    </row>
    <row r="3091" spans="1:16">
      <c r="A3091" s="303">
        <v>1</v>
      </c>
      <c r="B3091" s="303">
        <v>55406.82</v>
      </c>
      <c r="C3091" s="303">
        <v>16523.476159083602</v>
      </c>
      <c r="D3091" s="304">
        <f t="shared" si="48"/>
        <v>38883.343840916394</v>
      </c>
      <c r="E3091" s="305">
        <v>45992</v>
      </c>
      <c r="F3091" s="302" t="s">
        <v>69</v>
      </c>
      <c r="G3091" s="302" t="s">
        <v>70</v>
      </c>
      <c r="H3091" s="302" t="s">
        <v>525</v>
      </c>
      <c r="I3091" s="302" t="s">
        <v>525</v>
      </c>
      <c r="J3091" s="302">
        <v>135300</v>
      </c>
      <c r="K3091" s="302" t="s">
        <v>157</v>
      </c>
      <c r="L3091" s="302">
        <v>11197063</v>
      </c>
      <c r="M3091" s="302" t="s">
        <v>1412</v>
      </c>
      <c r="N3091" s="305">
        <v>40283</v>
      </c>
      <c r="O3091" s="305">
        <v>40179</v>
      </c>
      <c r="P3091" s="302" t="s">
        <v>2276</v>
      </c>
    </row>
    <row r="3092" spans="1:16">
      <c r="A3092" s="303">
        <v>1</v>
      </c>
      <c r="B3092" s="303">
        <v>1485.41</v>
      </c>
      <c r="C3092" s="303">
        <v>471.55980342640004</v>
      </c>
      <c r="D3092" s="304">
        <f t="shared" si="48"/>
        <v>1013.8501965736</v>
      </c>
      <c r="E3092" s="305">
        <v>45992</v>
      </c>
      <c r="F3092" s="302" t="s">
        <v>69</v>
      </c>
      <c r="G3092" s="302" t="s">
        <v>70</v>
      </c>
      <c r="H3092" s="302" t="s">
        <v>525</v>
      </c>
      <c r="I3092" s="302" t="s">
        <v>525</v>
      </c>
      <c r="J3092" s="302">
        <v>135300</v>
      </c>
      <c r="K3092" s="302" t="s">
        <v>157</v>
      </c>
      <c r="L3092" s="302">
        <v>11004579</v>
      </c>
      <c r="M3092" s="302" t="s">
        <v>1412</v>
      </c>
      <c r="N3092" s="305">
        <v>40015</v>
      </c>
      <c r="O3092" s="305">
        <v>39814</v>
      </c>
      <c r="P3092" s="302" t="s">
        <v>2283</v>
      </c>
    </row>
    <row r="3093" spans="1:16">
      <c r="A3093" s="303">
        <v>0</v>
      </c>
      <c r="B3093" s="303">
        <v>0</v>
      </c>
      <c r="C3093" s="303">
        <v>0</v>
      </c>
      <c r="D3093" s="304">
        <f t="shared" si="48"/>
        <v>0</v>
      </c>
      <c r="E3093" s="305">
        <v>45992</v>
      </c>
      <c r="F3093" s="302" t="s">
        <v>69</v>
      </c>
      <c r="G3093" s="302" t="s">
        <v>70</v>
      </c>
      <c r="H3093" s="302" t="s">
        <v>525</v>
      </c>
      <c r="I3093" s="302" t="s">
        <v>525</v>
      </c>
      <c r="J3093" s="302">
        <v>135300</v>
      </c>
      <c r="K3093" s="302" t="s">
        <v>157</v>
      </c>
      <c r="L3093" s="302">
        <v>9973897</v>
      </c>
      <c r="M3093" s="302" t="s">
        <v>1525</v>
      </c>
      <c r="N3093" s="305">
        <v>27576</v>
      </c>
      <c r="O3093" s="305">
        <v>27576</v>
      </c>
      <c r="P3093" s="302" t="s">
        <v>1062</v>
      </c>
    </row>
    <row r="3094" spans="1:16">
      <c r="A3094" s="303">
        <v>0</v>
      </c>
      <c r="B3094" s="303">
        <v>0</v>
      </c>
      <c r="C3094" s="303">
        <v>0</v>
      </c>
      <c r="D3094" s="304">
        <f t="shared" si="48"/>
        <v>0</v>
      </c>
      <c r="E3094" s="305">
        <v>45992</v>
      </c>
      <c r="F3094" s="302" t="s">
        <v>69</v>
      </c>
      <c r="G3094" s="302" t="s">
        <v>70</v>
      </c>
      <c r="H3094" s="302" t="s">
        <v>525</v>
      </c>
      <c r="I3094" s="302" t="s">
        <v>525</v>
      </c>
      <c r="J3094" s="302">
        <v>135300</v>
      </c>
      <c r="K3094" s="302" t="s">
        <v>157</v>
      </c>
      <c r="L3094" s="302">
        <v>9769352</v>
      </c>
      <c r="M3094" s="302" t="s">
        <v>2128</v>
      </c>
      <c r="N3094" s="305">
        <v>28672</v>
      </c>
      <c r="O3094" s="305">
        <v>28672</v>
      </c>
      <c r="P3094" s="302" t="s">
        <v>1052</v>
      </c>
    </row>
    <row r="3095" spans="1:16">
      <c r="A3095" s="303">
        <v>1</v>
      </c>
      <c r="B3095" s="303">
        <v>24786.52</v>
      </c>
      <c r="C3095" s="303">
        <v>24083.157631398801</v>
      </c>
      <c r="D3095" s="304">
        <f t="shared" si="48"/>
        <v>703.36236860119971</v>
      </c>
      <c r="E3095" s="305">
        <v>45992</v>
      </c>
      <c r="F3095" s="302" t="s">
        <v>69</v>
      </c>
      <c r="G3095" s="302" t="s">
        <v>70</v>
      </c>
      <c r="H3095" s="302" t="s">
        <v>525</v>
      </c>
      <c r="I3095" s="302" t="s">
        <v>525</v>
      </c>
      <c r="J3095" s="302">
        <v>135300</v>
      </c>
      <c r="K3095" s="302" t="s">
        <v>157</v>
      </c>
      <c r="L3095" s="302">
        <v>9769353</v>
      </c>
      <c r="M3095" s="302" t="s">
        <v>1525</v>
      </c>
      <c r="N3095" s="305">
        <v>27576</v>
      </c>
      <c r="O3095" s="305">
        <v>27576</v>
      </c>
      <c r="P3095" s="302" t="s">
        <v>1052</v>
      </c>
    </row>
    <row r="3096" spans="1:16">
      <c r="A3096" s="303">
        <v>1</v>
      </c>
      <c r="B3096" s="303">
        <v>23153.98</v>
      </c>
      <c r="C3096" s="303">
        <v>20269.5236235226</v>
      </c>
      <c r="D3096" s="304">
        <f t="shared" si="48"/>
        <v>2884.4563764773993</v>
      </c>
      <c r="E3096" s="305">
        <v>45992</v>
      </c>
      <c r="F3096" s="302" t="s">
        <v>69</v>
      </c>
      <c r="G3096" s="302" t="s">
        <v>70</v>
      </c>
      <c r="H3096" s="302" t="s">
        <v>525</v>
      </c>
      <c r="I3096" s="302" t="s">
        <v>525</v>
      </c>
      <c r="J3096" s="302">
        <v>135300</v>
      </c>
      <c r="K3096" s="302" t="s">
        <v>106</v>
      </c>
      <c r="L3096" s="302">
        <v>9769350</v>
      </c>
      <c r="M3096" s="302" t="s">
        <v>2327</v>
      </c>
      <c r="N3096" s="305">
        <v>29403</v>
      </c>
      <c r="O3096" s="305">
        <v>29403</v>
      </c>
      <c r="P3096" s="302" t="s">
        <v>1052</v>
      </c>
    </row>
    <row r="3097" spans="1:16">
      <c r="A3097" s="303">
        <v>0</v>
      </c>
      <c r="B3097" s="303">
        <v>0</v>
      </c>
      <c r="C3097" s="303">
        <v>0</v>
      </c>
      <c r="D3097" s="304">
        <f t="shared" si="48"/>
        <v>0</v>
      </c>
      <c r="E3097" s="305">
        <v>45992</v>
      </c>
      <c r="F3097" s="302" t="s">
        <v>69</v>
      </c>
      <c r="G3097" s="302" t="s">
        <v>70</v>
      </c>
      <c r="H3097" s="302" t="s">
        <v>525</v>
      </c>
      <c r="I3097" s="302" t="s">
        <v>525</v>
      </c>
      <c r="J3097" s="302">
        <v>135300</v>
      </c>
      <c r="K3097" s="302" t="s">
        <v>106</v>
      </c>
      <c r="L3097" s="302">
        <v>9973893</v>
      </c>
      <c r="M3097" s="302" t="s">
        <v>2327</v>
      </c>
      <c r="N3097" s="305">
        <v>28672</v>
      </c>
      <c r="O3097" s="305">
        <v>28672</v>
      </c>
      <c r="P3097" s="302" t="s">
        <v>1062</v>
      </c>
    </row>
    <row r="3098" spans="1:16">
      <c r="A3098" s="303">
        <v>1</v>
      </c>
      <c r="B3098" s="303">
        <v>17622.3</v>
      </c>
      <c r="C3098" s="303">
        <v>16105.073013122999</v>
      </c>
      <c r="D3098" s="304">
        <f t="shared" si="48"/>
        <v>1517.2269868769999</v>
      </c>
      <c r="E3098" s="305">
        <v>45992</v>
      </c>
      <c r="F3098" s="302" t="s">
        <v>69</v>
      </c>
      <c r="G3098" s="302" t="s">
        <v>70</v>
      </c>
      <c r="H3098" s="302" t="s">
        <v>525</v>
      </c>
      <c r="I3098" s="302" t="s">
        <v>525</v>
      </c>
      <c r="J3098" s="302">
        <v>135300</v>
      </c>
      <c r="K3098" s="302" t="s">
        <v>106</v>
      </c>
      <c r="L3098" s="302">
        <v>9769349</v>
      </c>
      <c r="M3098" s="302" t="s">
        <v>2327</v>
      </c>
      <c r="N3098" s="305">
        <v>28672</v>
      </c>
      <c r="O3098" s="305">
        <v>28672</v>
      </c>
      <c r="P3098" s="302" t="s">
        <v>1052</v>
      </c>
    </row>
    <row r="3099" spans="1:16">
      <c r="A3099" s="303">
        <v>0</v>
      </c>
      <c r="B3099" s="303">
        <v>0</v>
      </c>
      <c r="C3099" s="303">
        <v>0</v>
      </c>
      <c r="D3099" s="304">
        <f t="shared" si="48"/>
        <v>0</v>
      </c>
      <c r="E3099" s="305">
        <v>45992</v>
      </c>
      <c r="F3099" s="302" t="s">
        <v>69</v>
      </c>
      <c r="G3099" s="302" t="s">
        <v>70</v>
      </c>
      <c r="H3099" s="302" t="s">
        <v>525</v>
      </c>
      <c r="I3099" s="302" t="s">
        <v>525</v>
      </c>
      <c r="J3099" s="302">
        <v>135300</v>
      </c>
      <c r="K3099" s="302" t="s">
        <v>106</v>
      </c>
      <c r="L3099" s="302">
        <v>9973892</v>
      </c>
      <c r="M3099" s="302" t="s">
        <v>2327</v>
      </c>
      <c r="N3099" s="305">
        <v>29403</v>
      </c>
      <c r="O3099" s="305">
        <v>29403</v>
      </c>
      <c r="P3099" s="302" t="s">
        <v>1062</v>
      </c>
    </row>
    <row r="3100" spans="1:16">
      <c r="A3100" s="303">
        <v>1</v>
      </c>
      <c r="B3100" s="303">
        <v>4593.8100000000004</v>
      </c>
      <c r="C3100" s="303">
        <v>2518.9780442580004</v>
      </c>
      <c r="D3100" s="304">
        <f t="shared" si="48"/>
        <v>2074.831955742</v>
      </c>
      <c r="E3100" s="305">
        <v>45992</v>
      </c>
      <c r="F3100" s="302" t="s">
        <v>69</v>
      </c>
      <c r="G3100" s="302" t="s">
        <v>70</v>
      </c>
      <c r="H3100" s="302" t="s">
        <v>525</v>
      </c>
      <c r="I3100" s="302" t="s">
        <v>525</v>
      </c>
      <c r="J3100" s="302">
        <v>135300</v>
      </c>
      <c r="K3100" s="302" t="s">
        <v>383</v>
      </c>
      <c r="L3100" s="302">
        <v>9766531</v>
      </c>
      <c r="M3100" s="302" t="s">
        <v>1917</v>
      </c>
      <c r="N3100" s="305">
        <v>35551</v>
      </c>
      <c r="O3100" s="305">
        <v>36161</v>
      </c>
      <c r="P3100" s="302" t="s">
        <v>2319</v>
      </c>
    </row>
    <row r="3101" spans="1:16">
      <c r="A3101" s="303">
        <v>0</v>
      </c>
      <c r="B3101" s="303">
        <v>0</v>
      </c>
      <c r="C3101" s="303">
        <v>0</v>
      </c>
      <c r="D3101" s="304">
        <f t="shared" si="48"/>
        <v>0</v>
      </c>
      <c r="E3101" s="305">
        <v>45992</v>
      </c>
      <c r="F3101" s="302" t="s">
        <v>69</v>
      </c>
      <c r="G3101" s="302" t="s">
        <v>70</v>
      </c>
      <c r="H3101" s="302" t="s">
        <v>525</v>
      </c>
      <c r="I3101" s="302" t="s">
        <v>525</v>
      </c>
      <c r="J3101" s="302">
        <v>135300</v>
      </c>
      <c r="K3101" s="302" t="s">
        <v>383</v>
      </c>
      <c r="L3101" s="302">
        <v>9877252</v>
      </c>
      <c r="M3101" s="302" t="s">
        <v>1917</v>
      </c>
      <c r="N3101" s="305">
        <v>35551</v>
      </c>
      <c r="O3101" s="305">
        <v>36161</v>
      </c>
      <c r="P3101" s="302" t="s">
        <v>2319</v>
      </c>
    </row>
    <row r="3102" spans="1:16">
      <c r="A3102" s="303">
        <v>3</v>
      </c>
      <c r="B3102" s="303">
        <v>20111.47</v>
      </c>
      <c r="C3102" s="303">
        <v>5997.6622926405998</v>
      </c>
      <c r="D3102" s="304">
        <f t="shared" si="48"/>
        <v>14113.807707359401</v>
      </c>
      <c r="E3102" s="305">
        <v>45992</v>
      </c>
      <c r="F3102" s="302" t="s">
        <v>69</v>
      </c>
      <c r="G3102" s="302" t="s">
        <v>70</v>
      </c>
      <c r="H3102" s="302" t="s">
        <v>525</v>
      </c>
      <c r="I3102" s="302" t="s">
        <v>525</v>
      </c>
      <c r="J3102" s="302">
        <v>135300</v>
      </c>
      <c r="K3102" s="302" t="s">
        <v>383</v>
      </c>
      <c r="L3102" s="302">
        <v>11100817</v>
      </c>
      <c r="M3102" s="302" t="s">
        <v>2328</v>
      </c>
      <c r="N3102" s="305">
        <v>40283</v>
      </c>
      <c r="O3102" s="305">
        <v>40544</v>
      </c>
      <c r="P3102" s="302" t="s">
        <v>2280</v>
      </c>
    </row>
    <row r="3103" spans="1:16">
      <c r="A3103" s="303">
        <v>0</v>
      </c>
      <c r="B3103" s="303">
        <v>0</v>
      </c>
      <c r="C3103" s="303">
        <v>0</v>
      </c>
      <c r="D3103" s="304">
        <f t="shared" si="48"/>
        <v>0</v>
      </c>
      <c r="E3103" s="305">
        <v>45992</v>
      </c>
      <c r="F3103" s="302" t="s">
        <v>69</v>
      </c>
      <c r="G3103" s="302" t="s">
        <v>70</v>
      </c>
      <c r="H3103" s="302" t="s">
        <v>525</v>
      </c>
      <c r="I3103" s="302" t="s">
        <v>525</v>
      </c>
      <c r="J3103" s="302">
        <v>135300</v>
      </c>
      <c r="K3103" s="302" t="s">
        <v>428</v>
      </c>
      <c r="L3103" s="302">
        <v>9973887</v>
      </c>
      <c r="M3103" s="302" t="s">
        <v>2329</v>
      </c>
      <c r="N3103" s="305">
        <v>29403</v>
      </c>
      <c r="O3103" s="305">
        <v>29403</v>
      </c>
      <c r="P3103" s="302" t="s">
        <v>1062</v>
      </c>
    </row>
    <row r="3104" spans="1:16">
      <c r="A3104" s="303">
        <v>0</v>
      </c>
      <c r="B3104" s="303">
        <v>0</v>
      </c>
      <c r="C3104" s="303">
        <v>0</v>
      </c>
      <c r="D3104" s="304">
        <f t="shared" si="48"/>
        <v>0</v>
      </c>
      <c r="E3104" s="305">
        <v>45992</v>
      </c>
      <c r="F3104" s="302" t="s">
        <v>69</v>
      </c>
      <c r="G3104" s="302" t="s">
        <v>70</v>
      </c>
      <c r="H3104" s="302" t="s">
        <v>525</v>
      </c>
      <c r="I3104" s="302" t="s">
        <v>525</v>
      </c>
      <c r="J3104" s="302">
        <v>135300</v>
      </c>
      <c r="K3104" s="302" t="s">
        <v>428</v>
      </c>
      <c r="L3104" s="302">
        <v>9973888</v>
      </c>
      <c r="M3104" s="302" t="s">
        <v>2132</v>
      </c>
      <c r="N3104" s="305">
        <v>28672</v>
      </c>
      <c r="O3104" s="305">
        <v>28672</v>
      </c>
      <c r="P3104" s="302" t="s">
        <v>1062</v>
      </c>
    </row>
    <row r="3105" spans="1:16">
      <c r="A3105" s="303">
        <v>12</v>
      </c>
      <c r="B3105" s="303">
        <v>16183.5</v>
      </c>
      <c r="C3105" s="303">
        <v>15724.263895365</v>
      </c>
      <c r="D3105" s="304">
        <f t="shared" si="48"/>
        <v>459.23610463499972</v>
      </c>
      <c r="E3105" s="305">
        <v>45992</v>
      </c>
      <c r="F3105" s="302" t="s">
        <v>69</v>
      </c>
      <c r="G3105" s="302" t="s">
        <v>70</v>
      </c>
      <c r="H3105" s="302" t="s">
        <v>525</v>
      </c>
      <c r="I3105" s="302" t="s">
        <v>525</v>
      </c>
      <c r="J3105" s="302">
        <v>135300</v>
      </c>
      <c r="K3105" s="302" t="s">
        <v>428</v>
      </c>
      <c r="L3105" s="302">
        <v>9781401</v>
      </c>
      <c r="M3105" s="302" t="s">
        <v>2132</v>
      </c>
      <c r="N3105" s="305">
        <v>27576</v>
      </c>
      <c r="O3105" s="305">
        <v>27576</v>
      </c>
      <c r="P3105" s="302" t="s">
        <v>1052</v>
      </c>
    </row>
    <row r="3106" spans="1:16">
      <c r="A3106" s="303">
        <v>1</v>
      </c>
      <c r="B3106" s="303">
        <v>5036.03</v>
      </c>
      <c r="C3106" s="303">
        <v>4408.6558360061008</v>
      </c>
      <c r="D3106" s="304">
        <f t="shared" si="48"/>
        <v>627.37416399389895</v>
      </c>
      <c r="E3106" s="305">
        <v>45992</v>
      </c>
      <c r="F3106" s="302" t="s">
        <v>69</v>
      </c>
      <c r="G3106" s="302" t="s">
        <v>70</v>
      </c>
      <c r="H3106" s="302" t="s">
        <v>525</v>
      </c>
      <c r="I3106" s="302" t="s">
        <v>525</v>
      </c>
      <c r="J3106" s="302">
        <v>135300</v>
      </c>
      <c r="K3106" s="302" t="s">
        <v>428</v>
      </c>
      <c r="L3106" s="302">
        <v>9781400</v>
      </c>
      <c r="M3106" s="302" t="s">
        <v>2329</v>
      </c>
      <c r="N3106" s="305">
        <v>29403</v>
      </c>
      <c r="O3106" s="305">
        <v>29403</v>
      </c>
      <c r="P3106" s="302" t="s">
        <v>1052</v>
      </c>
    </row>
    <row r="3107" spans="1:16">
      <c r="A3107" s="303">
        <v>0</v>
      </c>
      <c r="B3107" s="303">
        <v>0</v>
      </c>
      <c r="C3107" s="303">
        <v>0</v>
      </c>
      <c r="D3107" s="304">
        <f t="shared" si="48"/>
        <v>0</v>
      </c>
      <c r="E3107" s="305">
        <v>45992</v>
      </c>
      <c r="F3107" s="302" t="s">
        <v>69</v>
      </c>
      <c r="G3107" s="302" t="s">
        <v>70</v>
      </c>
      <c r="H3107" s="302" t="s">
        <v>525</v>
      </c>
      <c r="I3107" s="302" t="s">
        <v>525</v>
      </c>
      <c r="J3107" s="302">
        <v>135300</v>
      </c>
      <c r="K3107" s="302" t="s">
        <v>428</v>
      </c>
      <c r="L3107" s="302">
        <v>9973883</v>
      </c>
      <c r="M3107" s="302" t="s">
        <v>2132</v>
      </c>
      <c r="N3107" s="305">
        <v>27576</v>
      </c>
      <c r="O3107" s="305">
        <v>27576</v>
      </c>
      <c r="P3107" s="302" t="s">
        <v>1062</v>
      </c>
    </row>
    <row r="3108" spans="1:16">
      <c r="A3108" s="303">
        <v>1</v>
      </c>
      <c r="B3108" s="303">
        <v>2336.94</v>
      </c>
      <c r="C3108" s="303">
        <v>2135.7365001894</v>
      </c>
      <c r="D3108" s="304">
        <f t="shared" si="48"/>
        <v>201.20349981060008</v>
      </c>
      <c r="E3108" s="305">
        <v>45992</v>
      </c>
      <c r="F3108" s="302" t="s">
        <v>69</v>
      </c>
      <c r="G3108" s="302" t="s">
        <v>70</v>
      </c>
      <c r="H3108" s="302" t="s">
        <v>525</v>
      </c>
      <c r="I3108" s="302" t="s">
        <v>525</v>
      </c>
      <c r="J3108" s="302">
        <v>135300</v>
      </c>
      <c r="K3108" s="302" t="s">
        <v>428</v>
      </c>
      <c r="L3108" s="302">
        <v>9694838</v>
      </c>
      <c r="M3108" s="302" t="s">
        <v>2132</v>
      </c>
      <c r="N3108" s="305">
        <v>28672</v>
      </c>
      <c r="O3108" s="305">
        <v>28672</v>
      </c>
      <c r="P3108" s="302" t="s">
        <v>1052</v>
      </c>
    </row>
    <row r="3109" spans="1:16">
      <c r="A3109" s="303">
        <v>3</v>
      </c>
      <c r="B3109" s="303">
        <v>5249.51</v>
      </c>
      <c r="C3109" s="303">
        <v>4595.5411102936996</v>
      </c>
      <c r="D3109" s="304">
        <f t="shared" si="48"/>
        <v>653.96888970630062</v>
      </c>
      <c r="E3109" s="305">
        <v>45992</v>
      </c>
      <c r="F3109" s="302" t="s">
        <v>69</v>
      </c>
      <c r="G3109" s="302" t="s">
        <v>70</v>
      </c>
      <c r="H3109" s="302" t="s">
        <v>525</v>
      </c>
      <c r="I3109" s="302" t="s">
        <v>525</v>
      </c>
      <c r="J3109" s="302">
        <v>135300</v>
      </c>
      <c r="K3109" s="302" t="s">
        <v>385</v>
      </c>
      <c r="L3109" s="302">
        <v>9781409</v>
      </c>
      <c r="M3109" s="302" t="s">
        <v>1919</v>
      </c>
      <c r="N3109" s="305">
        <v>29403</v>
      </c>
      <c r="O3109" s="305">
        <v>29403</v>
      </c>
      <c r="P3109" s="302" t="s">
        <v>1052</v>
      </c>
    </row>
    <row r="3110" spans="1:16">
      <c r="A3110" s="303">
        <v>19</v>
      </c>
      <c r="B3110" s="303">
        <v>14426.970000000001</v>
      </c>
      <c r="C3110" s="303">
        <v>14017.5786134343</v>
      </c>
      <c r="D3110" s="304">
        <f t="shared" si="48"/>
        <v>409.3913865657014</v>
      </c>
      <c r="E3110" s="305">
        <v>45992</v>
      </c>
      <c r="F3110" s="302" t="s">
        <v>69</v>
      </c>
      <c r="G3110" s="302" t="s">
        <v>70</v>
      </c>
      <c r="H3110" s="302" t="s">
        <v>525</v>
      </c>
      <c r="I3110" s="302" t="s">
        <v>525</v>
      </c>
      <c r="J3110" s="302">
        <v>135300</v>
      </c>
      <c r="K3110" s="302" t="s">
        <v>385</v>
      </c>
      <c r="L3110" s="302">
        <v>9781410</v>
      </c>
      <c r="M3110" s="302" t="s">
        <v>1920</v>
      </c>
      <c r="N3110" s="305">
        <v>27576</v>
      </c>
      <c r="O3110" s="305">
        <v>27576</v>
      </c>
      <c r="P3110" s="302" t="s">
        <v>1052</v>
      </c>
    </row>
    <row r="3111" spans="1:16">
      <c r="A3111" s="303">
        <v>0</v>
      </c>
      <c r="B3111" s="303">
        <v>0</v>
      </c>
      <c r="C3111" s="303">
        <v>0</v>
      </c>
      <c r="D3111" s="304">
        <f t="shared" si="48"/>
        <v>0</v>
      </c>
      <c r="E3111" s="305">
        <v>45992</v>
      </c>
      <c r="F3111" s="302" t="s">
        <v>69</v>
      </c>
      <c r="G3111" s="302" t="s">
        <v>70</v>
      </c>
      <c r="H3111" s="302" t="s">
        <v>525</v>
      </c>
      <c r="I3111" s="302" t="s">
        <v>525</v>
      </c>
      <c r="J3111" s="302">
        <v>135300</v>
      </c>
      <c r="K3111" s="302" t="s">
        <v>385</v>
      </c>
      <c r="L3111" s="302">
        <v>9973884</v>
      </c>
      <c r="M3111" s="302" t="s">
        <v>1920</v>
      </c>
      <c r="N3111" s="305">
        <v>27576</v>
      </c>
      <c r="O3111" s="305">
        <v>27576</v>
      </c>
      <c r="P3111" s="302" t="s">
        <v>1062</v>
      </c>
    </row>
    <row r="3112" spans="1:16">
      <c r="A3112" s="303">
        <v>0</v>
      </c>
      <c r="B3112" s="303">
        <v>0</v>
      </c>
      <c r="C3112" s="303">
        <v>0</v>
      </c>
      <c r="D3112" s="304">
        <f t="shared" si="48"/>
        <v>0</v>
      </c>
      <c r="E3112" s="305">
        <v>45992</v>
      </c>
      <c r="F3112" s="302" t="s">
        <v>69</v>
      </c>
      <c r="G3112" s="302" t="s">
        <v>70</v>
      </c>
      <c r="H3112" s="302" t="s">
        <v>525</v>
      </c>
      <c r="I3112" s="302" t="s">
        <v>525</v>
      </c>
      <c r="J3112" s="302">
        <v>135300</v>
      </c>
      <c r="K3112" s="302" t="s">
        <v>385</v>
      </c>
      <c r="L3112" s="302">
        <v>9973968</v>
      </c>
      <c r="M3112" s="302" t="s">
        <v>1919</v>
      </c>
      <c r="N3112" s="305">
        <v>29403</v>
      </c>
      <c r="O3112" s="305">
        <v>29403</v>
      </c>
      <c r="P3112" s="302" t="s">
        <v>1062</v>
      </c>
    </row>
    <row r="3113" spans="1:16">
      <c r="A3113" s="303">
        <v>1</v>
      </c>
      <c r="B3113" s="303">
        <v>667.56000000000006</v>
      </c>
      <c r="C3113" s="303">
        <v>610.08509335560007</v>
      </c>
      <c r="D3113" s="304">
        <f t="shared" si="48"/>
        <v>57.474906644399994</v>
      </c>
      <c r="E3113" s="305">
        <v>45992</v>
      </c>
      <c r="F3113" s="302" t="s">
        <v>69</v>
      </c>
      <c r="G3113" s="302" t="s">
        <v>70</v>
      </c>
      <c r="H3113" s="302" t="s">
        <v>525</v>
      </c>
      <c r="I3113" s="302" t="s">
        <v>525</v>
      </c>
      <c r="J3113" s="302">
        <v>135300</v>
      </c>
      <c r="K3113" s="302" t="s">
        <v>385</v>
      </c>
      <c r="L3113" s="302">
        <v>9781411</v>
      </c>
      <c r="M3113" s="302" t="s">
        <v>1920</v>
      </c>
      <c r="N3113" s="305">
        <v>28672</v>
      </c>
      <c r="O3113" s="305">
        <v>28672</v>
      </c>
      <c r="P3113" s="302" t="s">
        <v>1052</v>
      </c>
    </row>
    <row r="3114" spans="1:16">
      <c r="A3114" s="303">
        <v>0</v>
      </c>
      <c r="B3114" s="303">
        <v>0</v>
      </c>
      <c r="C3114" s="303">
        <v>0</v>
      </c>
      <c r="D3114" s="304">
        <f t="shared" si="48"/>
        <v>0</v>
      </c>
      <c r="E3114" s="305">
        <v>45992</v>
      </c>
      <c r="F3114" s="302" t="s">
        <v>69</v>
      </c>
      <c r="G3114" s="302" t="s">
        <v>70</v>
      </c>
      <c r="H3114" s="302" t="s">
        <v>525</v>
      </c>
      <c r="I3114" s="302" t="s">
        <v>525</v>
      </c>
      <c r="J3114" s="302">
        <v>135300</v>
      </c>
      <c r="K3114" s="302" t="s">
        <v>385</v>
      </c>
      <c r="L3114" s="302">
        <v>9724115</v>
      </c>
      <c r="M3114" s="302" t="s">
        <v>1920</v>
      </c>
      <c r="N3114" s="305">
        <v>28672</v>
      </c>
      <c r="O3114" s="305">
        <v>28672</v>
      </c>
      <c r="P3114" s="302" t="s">
        <v>1062</v>
      </c>
    </row>
    <row r="3115" spans="1:16">
      <c r="A3115" s="303">
        <v>2</v>
      </c>
      <c r="B3115" s="303">
        <v>38061</v>
      </c>
      <c r="C3115" s="303">
        <v>33319.469855069998</v>
      </c>
      <c r="D3115" s="304">
        <f t="shared" si="48"/>
        <v>4741.5301449300023</v>
      </c>
      <c r="E3115" s="305">
        <v>45992</v>
      </c>
      <c r="F3115" s="302" t="s">
        <v>69</v>
      </c>
      <c r="G3115" s="302" t="s">
        <v>70</v>
      </c>
      <c r="H3115" s="302" t="s">
        <v>525</v>
      </c>
      <c r="I3115" s="302" t="s">
        <v>525</v>
      </c>
      <c r="J3115" s="302">
        <v>135300</v>
      </c>
      <c r="K3115" s="302" t="s">
        <v>451</v>
      </c>
      <c r="L3115" s="302">
        <v>9781404</v>
      </c>
      <c r="M3115" s="302" t="s">
        <v>2330</v>
      </c>
      <c r="N3115" s="305">
        <v>29403</v>
      </c>
      <c r="O3115" s="305">
        <v>29403</v>
      </c>
      <c r="P3115" s="302" t="s">
        <v>1052</v>
      </c>
    </row>
    <row r="3116" spans="1:16">
      <c r="A3116" s="303">
        <v>0</v>
      </c>
      <c r="B3116" s="303">
        <v>0</v>
      </c>
      <c r="C3116" s="303">
        <v>0</v>
      </c>
      <c r="D3116" s="304">
        <f t="shared" si="48"/>
        <v>0</v>
      </c>
      <c r="E3116" s="305">
        <v>45992</v>
      </c>
      <c r="F3116" s="302" t="s">
        <v>69</v>
      </c>
      <c r="G3116" s="302" t="s">
        <v>70</v>
      </c>
      <c r="H3116" s="302" t="s">
        <v>525</v>
      </c>
      <c r="I3116" s="302" t="s">
        <v>525</v>
      </c>
      <c r="J3116" s="302">
        <v>135300</v>
      </c>
      <c r="K3116" s="302" t="s">
        <v>451</v>
      </c>
      <c r="L3116" s="302">
        <v>9724108</v>
      </c>
      <c r="M3116" s="302" t="s">
        <v>2133</v>
      </c>
      <c r="N3116" s="305">
        <v>27576</v>
      </c>
      <c r="O3116" s="305">
        <v>27576</v>
      </c>
      <c r="P3116" s="302" t="s">
        <v>1062</v>
      </c>
    </row>
    <row r="3117" spans="1:16">
      <c r="A3117" s="303">
        <v>0</v>
      </c>
      <c r="B3117" s="303">
        <v>0</v>
      </c>
      <c r="C3117" s="303">
        <v>0</v>
      </c>
      <c r="D3117" s="304">
        <f t="shared" si="48"/>
        <v>0</v>
      </c>
      <c r="E3117" s="305">
        <v>45992</v>
      </c>
      <c r="F3117" s="302" t="s">
        <v>69</v>
      </c>
      <c r="G3117" s="302" t="s">
        <v>70</v>
      </c>
      <c r="H3117" s="302" t="s">
        <v>525</v>
      </c>
      <c r="I3117" s="302" t="s">
        <v>525</v>
      </c>
      <c r="J3117" s="302">
        <v>135300</v>
      </c>
      <c r="K3117" s="302" t="s">
        <v>451</v>
      </c>
      <c r="L3117" s="302">
        <v>9973890</v>
      </c>
      <c r="M3117" s="302" t="s">
        <v>2330</v>
      </c>
      <c r="N3117" s="305">
        <v>29403</v>
      </c>
      <c r="O3117" s="305">
        <v>29403</v>
      </c>
      <c r="P3117" s="302" t="s">
        <v>1062</v>
      </c>
    </row>
    <row r="3118" spans="1:16">
      <c r="A3118" s="303">
        <v>11</v>
      </c>
      <c r="B3118" s="303">
        <v>121956.94</v>
      </c>
      <c r="C3118" s="303">
        <v>118496.19108543861</v>
      </c>
      <c r="D3118" s="304">
        <f t="shared" si="48"/>
        <v>3460.7489145613945</v>
      </c>
      <c r="E3118" s="305">
        <v>45992</v>
      </c>
      <c r="F3118" s="302" t="s">
        <v>69</v>
      </c>
      <c r="G3118" s="302" t="s">
        <v>70</v>
      </c>
      <c r="H3118" s="302" t="s">
        <v>525</v>
      </c>
      <c r="I3118" s="302" t="s">
        <v>525</v>
      </c>
      <c r="J3118" s="302">
        <v>135300</v>
      </c>
      <c r="K3118" s="302" t="s">
        <v>451</v>
      </c>
      <c r="L3118" s="302">
        <v>9781405</v>
      </c>
      <c r="M3118" s="302" t="s">
        <v>2133</v>
      </c>
      <c r="N3118" s="305">
        <v>27576</v>
      </c>
      <c r="O3118" s="305">
        <v>27576</v>
      </c>
      <c r="P3118" s="302" t="s">
        <v>1052</v>
      </c>
    </row>
    <row r="3119" spans="1:16">
      <c r="A3119" s="303">
        <v>0</v>
      </c>
      <c r="B3119" s="303">
        <v>0</v>
      </c>
      <c r="C3119" s="303">
        <v>0</v>
      </c>
      <c r="D3119" s="304">
        <f t="shared" si="48"/>
        <v>0</v>
      </c>
      <c r="E3119" s="305">
        <v>45992</v>
      </c>
      <c r="F3119" s="302" t="s">
        <v>69</v>
      </c>
      <c r="G3119" s="302" t="s">
        <v>70</v>
      </c>
      <c r="H3119" s="302" t="s">
        <v>525</v>
      </c>
      <c r="I3119" s="302" t="s">
        <v>525</v>
      </c>
      <c r="J3119" s="302">
        <v>135300</v>
      </c>
      <c r="K3119" s="302" t="s">
        <v>386</v>
      </c>
      <c r="L3119" s="302">
        <v>9973969</v>
      </c>
      <c r="M3119" s="302" t="s">
        <v>1921</v>
      </c>
      <c r="N3119" s="305">
        <v>28672</v>
      </c>
      <c r="O3119" s="305">
        <v>28672</v>
      </c>
      <c r="P3119" s="302" t="s">
        <v>1062</v>
      </c>
    </row>
    <row r="3120" spans="1:16">
      <c r="A3120" s="303">
        <v>4</v>
      </c>
      <c r="B3120" s="303">
        <v>4679.8</v>
      </c>
      <c r="C3120" s="303">
        <v>4276.8833061980004</v>
      </c>
      <c r="D3120" s="304">
        <f t="shared" si="48"/>
        <v>402.91669380199983</v>
      </c>
      <c r="E3120" s="305">
        <v>45992</v>
      </c>
      <c r="F3120" s="302" t="s">
        <v>69</v>
      </c>
      <c r="G3120" s="302" t="s">
        <v>70</v>
      </c>
      <c r="H3120" s="302" t="s">
        <v>525</v>
      </c>
      <c r="I3120" s="302" t="s">
        <v>525</v>
      </c>
      <c r="J3120" s="302">
        <v>135300</v>
      </c>
      <c r="K3120" s="302" t="s">
        <v>386</v>
      </c>
      <c r="L3120" s="302">
        <v>9780229</v>
      </c>
      <c r="M3120" s="302" t="s">
        <v>1921</v>
      </c>
      <c r="N3120" s="305">
        <v>28672</v>
      </c>
      <c r="O3120" s="305">
        <v>28672</v>
      </c>
      <c r="P3120" s="302" t="s">
        <v>1052</v>
      </c>
    </row>
    <row r="3121" spans="1:16">
      <c r="A3121" s="303">
        <v>0</v>
      </c>
      <c r="B3121" s="303">
        <v>0</v>
      </c>
      <c r="C3121" s="303">
        <v>0</v>
      </c>
      <c r="D3121" s="304">
        <f t="shared" si="48"/>
        <v>0</v>
      </c>
      <c r="E3121" s="305">
        <v>45992</v>
      </c>
      <c r="F3121" s="302" t="s">
        <v>69</v>
      </c>
      <c r="G3121" s="302" t="s">
        <v>70</v>
      </c>
      <c r="H3121" s="302" t="s">
        <v>525</v>
      </c>
      <c r="I3121" s="302" t="s">
        <v>525</v>
      </c>
      <c r="J3121" s="302">
        <v>135300</v>
      </c>
      <c r="K3121" s="302" t="s">
        <v>386</v>
      </c>
      <c r="L3121" s="302">
        <v>9973886</v>
      </c>
      <c r="M3121" s="302" t="s">
        <v>1921</v>
      </c>
      <c r="N3121" s="305">
        <v>27576</v>
      </c>
      <c r="O3121" s="305">
        <v>27576</v>
      </c>
      <c r="P3121" s="302" t="s">
        <v>1062</v>
      </c>
    </row>
    <row r="3122" spans="1:16">
      <c r="A3122" s="303">
        <v>25</v>
      </c>
      <c r="B3122" s="303">
        <v>23719.100000000002</v>
      </c>
      <c r="C3122" s="303">
        <v>23046.027605929001</v>
      </c>
      <c r="D3122" s="304">
        <f t="shared" si="48"/>
        <v>673.07239407100133</v>
      </c>
      <c r="E3122" s="305">
        <v>45992</v>
      </c>
      <c r="F3122" s="302" t="s">
        <v>69</v>
      </c>
      <c r="G3122" s="302" t="s">
        <v>70</v>
      </c>
      <c r="H3122" s="302" t="s">
        <v>525</v>
      </c>
      <c r="I3122" s="302" t="s">
        <v>525</v>
      </c>
      <c r="J3122" s="302">
        <v>135300</v>
      </c>
      <c r="K3122" s="302" t="s">
        <v>386</v>
      </c>
      <c r="L3122" s="302">
        <v>9780228</v>
      </c>
      <c r="M3122" s="302" t="s">
        <v>1921</v>
      </c>
      <c r="N3122" s="305">
        <v>27576</v>
      </c>
      <c r="O3122" s="305">
        <v>27576</v>
      </c>
      <c r="P3122" s="302" t="s">
        <v>1052</v>
      </c>
    </row>
    <row r="3123" spans="1:16">
      <c r="A3123" s="303">
        <v>0</v>
      </c>
      <c r="B3123" s="303">
        <v>0</v>
      </c>
      <c r="C3123" s="303">
        <v>0</v>
      </c>
      <c r="D3123" s="304">
        <f t="shared" si="48"/>
        <v>0</v>
      </c>
      <c r="E3123" s="305">
        <v>45992</v>
      </c>
      <c r="F3123" s="302" t="s">
        <v>69</v>
      </c>
      <c r="G3123" s="302" t="s">
        <v>70</v>
      </c>
      <c r="H3123" s="302" t="s">
        <v>525</v>
      </c>
      <c r="I3123" s="302" t="s">
        <v>525</v>
      </c>
      <c r="J3123" s="302">
        <v>135300</v>
      </c>
      <c r="K3123" s="302" t="s">
        <v>387</v>
      </c>
      <c r="L3123" s="302">
        <v>9973900</v>
      </c>
      <c r="M3123" s="302" t="s">
        <v>1922</v>
      </c>
      <c r="N3123" s="305">
        <v>28672</v>
      </c>
      <c r="O3123" s="305">
        <v>28672</v>
      </c>
      <c r="P3123" s="302" t="s">
        <v>1062</v>
      </c>
    </row>
    <row r="3124" spans="1:16">
      <c r="A3124" s="303">
        <v>0</v>
      </c>
      <c r="B3124" s="303">
        <v>0</v>
      </c>
      <c r="C3124" s="303">
        <v>0</v>
      </c>
      <c r="D3124" s="304">
        <f t="shared" si="48"/>
        <v>0</v>
      </c>
      <c r="E3124" s="305">
        <v>45992</v>
      </c>
      <c r="F3124" s="302" t="s">
        <v>69</v>
      </c>
      <c r="G3124" s="302" t="s">
        <v>70</v>
      </c>
      <c r="H3124" s="302" t="s">
        <v>525</v>
      </c>
      <c r="I3124" s="302" t="s">
        <v>525</v>
      </c>
      <c r="J3124" s="302">
        <v>135300</v>
      </c>
      <c r="K3124" s="302" t="s">
        <v>387</v>
      </c>
      <c r="L3124" s="302">
        <v>9973898</v>
      </c>
      <c r="M3124" s="302" t="s">
        <v>2331</v>
      </c>
      <c r="N3124" s="305">
        <v>27576</v>
      </c>
      <c r="O3124" s="305">
        <v>27576</v>
      </c>
      <c r="P3124" s="302" t="s">
        <v>1062</v>
      </c>
    </row>
    <row r="3125" spans="1:16">
      <c r="A3125" s="303">
        <v>78</v>
      </c>
      <c r="B3125" s="303">
        <v>137502.49</v>
      </c>
      <c r="C3125" s="303">
        <v>133600.60796674312</v>
      </c>
      <c r="D3125" s="304">
        <f t="shared" si="48"/>
        <v>3901.8820332568721</v>
      </c>
      <c r="E3125" s="305">
        <v>45992</v>
      </c>
      <c r="F3125" s="302" t="s">
        <v>69</v>
      </c>
      <c r="G3125" s="302" t="s">
        <v>70</v>
      </c>
      <c r="H3125" s="302" t="s">
        <v>525</v>
      </c>
      <c r="I3125" s="302" t="s">
        <v>525</v>
      </c>
      <c r="J3125" s="302">
        <v>135300</v>
      </c>
      <c r="K3125" s="302" t="s">
        <v>387</v>
      </c>
      <c r="L3125" s="302">
        <v>9780234</v>
      </c>
      <c r="M3125" s="302" t="s">
        <v>2331</v>
      </c>
      <c r="N3125" s="305">
        <v>27576</v>
      </c>
      <c r="O3125" s="305">
        <v>27576</v>
      </c>
      <c r="P3125" s="302" t="s">
        <v>1052</v>
      </c>
    </row>
    <row r="3126" spans="1:16">
      <c r="A3126" s="303">
        <v>6</v>
      </c>
      <c r="B3126" s="303">
        <v>21833.11</v>
      </c>
      <c r="C3126" s="303">
        <v>19113.203817225702</v>
      </c>
      <c r="D3126" s="304">
        <f t="shared" si="48"/>
        <v>2719.9061827742989</v>
      </c>
      <c r="E3126" s="305">
        <v>45992</v>
      </c>
      <c r="F3126" s="302" t="s">
        <v>69</v>
      </c>
      <c r="G3126" s="302" t="s">
        <v>70</v>
      </c>
      <c r="H3126" s="302" t="s">
        <v>525</v>
      </c>
      <c r="I3126" s="302" t="s">
        <v>525</v>
      </c>
      <c r="J3126" s="302">
        <v>135300</v>
      </c>
      <c r="K3126" s="302" t="s">
        <v>387</v>
      </c>
      <c r="L3126" s="302">
        <v>9780235</v>
      </c>
      <c r="M3126" s="302" t="s">
        <v>2331</v>
      </c>
      <c r="N3126" s="305">
        <v>29403</v>
      </c>
      <c r="O3126" s="305">
        <v>29403</v>
      </c>
      <c r="P3126" s="302" t="s">
        <v>1052</v>
      </c>
    </row>
    <row r="3127" spans="1:16">
      <c r="A3127" s="303">
        <v>0</v>
      </c>
      <c r="B3127" s="303">
        <v>0</v>
      </c>
      <c r="C3127" s="303">
        <v>0</v>
      </c>
      <c r="D3127" s="304">
        <f t="shared" si="48"/>
        <v>0</v>
      </c>
      <c r="E3127" s="305">
        <v>45992</v>
      </c>
      <c r="F3127" s="302" t="s">
        <v>69</v>
      </c>
      <c r="G3127" s="302" t="s">
        <v>70</v>
      </c>
      <c r="H3127" s="302" t="s">
        <v>525</v>
      </c>
      <c r="I3127" s="302" t="s">
        <v>525</v>
      </c>
      <c r="J3127" s="302">
        <v>135300</v>
      </c>
      <c r="K3127" s="302" t="s">
        <v>387</v>
      </c>
      <c r="L3127" s="302">
        <v>9973899</v>
      </c>
      <c r="M3127" s="302" t="s">
        <v>2331</v>
      </c>
      <c r="N3127" s="305">
        <v>29403</v>
      </c>
      <c r="O3127" s="305">
        <v>29403</v>
      </c>
      <c r="P3127" s="302" t="s">
        <v>1062</v>
      </c>
    </row>
    <row r="3128" spans="1:16">
      <c r="A3128" s="303">
        <v>0</v>
      </c>
      <c r="B3128" s="303">
        <v>0</v>
      </c>
      <c r="C3128" s="303">
        <v>0</v>
      </c>
      <c r="D3128" s="304">
        <f t="shared" si="48"/>
        <v>0</v>
      </c>
      <c r="E3128" s="305">
        <v>45992</v>
      </c>
      <c r="F3128" s="302" t="s">
        <v>69</v>
      </c>
      <c r="G3128" s="302" t="s">
        <v>70</v>
      </c>
      <c r="H3128" s="302" t="s">
        <v>525</v>
      </c>
      <c r="I3128" s="302" t="s">
        <v>525</v>
      </c>
      <c r="J3128" s="302">
        <v>135300</v>
      </c>
      <c r="K3128" s="302" t="s">
        <v>387</v>
      </c>
      <c r="L3128" s="302">
        <v>9780236</v>
      </c>
      <c r="M3128" s="302" t="s">
        <v>1922</v>
      </c>
      <c r="N3128" s="305">
        <v>28672</v>
      </c>
      <c r="O3128" s="305">
        <v>28672</v>
      </c>
      <c r="P3128" s="302" t="s">
        <v>1052</v>
      </c>
    </row>
    <row r="3129" spans="1:16">
      <c r="A3129" s="303">
        <v>2</v>
      </c>
      <c r="B3129" s="303">
        <v>25360.95</v>
      </c>
      <c r="C3129" s="303">
        <v>7075.2211630740003</v>
      </c>
      <c r="D3129" s="304">
        <f t="shared" si="48"/>
        <v>18285.728836925999</v>
      </c>
      <c r="E3129" s="305">
        <v>45992</v>
      </c>
      <c r="F3129" s="302" t="s">
        <v>69</v>
      </c>
      <c r="G3129" s="302" t="s">
        <v>70</v>
      </c>
      <c r="H3129" s="302" t="s">
        <v>525</v>
      </c>
      <c r="I3129" s="302" t="s">
        <v>525</v>
      </c>
      <c r="J3129" s="302">
        <v>135300</v>
      </c>
      <c r="K3129" s="302" t="s">
        <v>531</v>
      </c>
      <c r="L3129" s="302">
        <v>11151455</v>
      </c>
      <c r="M3129" s="302" t="s">
        <v>2332</v>
      </c>
      <c r="N3129" s="305">
        <v>40645</v>
      </c>
      <c r="O3129" s="305">
        <v>40664</v>
      </c>
      <c r="P3129" s="302" t="s">
        <v>2311</v>
      </c>
    </row>
    <row r="3130" spans="1:16">
      <c r="A3130" s="303">
        <v>0</v>
      </c>
      <c r="B3130" s="303">
        <v>0</v>
      </c>
      <c r="C3130" s="303">
        <v>0</v>
      </c>
      <c r="D3130" s="304">
        <f t="shared" si="48"/>
        <v>0</v>
      </c>
      <c r="E3130" s="305">
        <v>45992</v>
      </c>
      <c r="F3130" s="302" t="s">
        <v>69</v>
      </c>
      <c r="G3130" s="302" t="s">
        <v>70</v>
      </c>
      <c r="H3130" s="302" t="s">
        <v>525</v>
      </c>
      <c r="I3130" s="302" t="s">
        <v>525</v>
      </c>
      <c r="J3130" s="302">
        <v>135300</v>
      </c>
      <c r="K3130" s="302" t="s">
        <v>532</v>
      </c>
      <c r="L3130" s="302">
        <v>9973956</v>
      </c>
      <c r="M3130" s="302" t="s">
        <v>2333</v>
      </c>
      <c r="N3130" s="305">
        <v>32690</v>
      </c>
      <c r="O3130" s="305">
        <v>32690</v>
      </c>
      <c r="P3130" s="302" t="s">
        <v>1062</v>
      </c>
    </row>
    <row r="3131" spans="1:16">
      <c r="A3131" s="303">
        <v>0</v>
      </c>
      <c r="B3131" s="303">
        <v>0</v>
      </c>
      <c r="C3131" s="303">
        <v>0</v>
      </c>
      <c r="D3131" s="304">
        <f t="shared" si="48"/>
        <v>0</v>
      </c>
      <c r="E3131" s="305">
        <v>45992</v>
      </c>
      <c r="F3131" s="302" t="s">
        <v>69</v>
      </c>
      <c r="G3131" s="302" t="s">
        <v>70</v>
      </c>
      <c r="H3131" s="302" t="s">
        <v>525</v>
      </c>
      <c r="I3131" s="302" t="s">
        <v>525</v>
      </c>
      <c r="J3131" s="302">
        <v>135300</v>
      </c>
      <c r="K3131" s="302" t="s">
        <v>532</v>
      </c>
      <c r="L3131" s="302">
        <v>9778083</v>
      </c>
      <c r="M3131" s="302" t="s">
        <v>2333</v>
      </c>
      <c r="N3131" s="305">
        <v>32690</v>
      </c>
      <c r="O3131" s="305">
        <v>32690</v>
      </c>
      <c r="P3131" s="302" t="s">
        <v>1052</v>
      </c>
    </row>
    <row r="3132" spans="1:16">
      <c r="A3132" s="303">
        <v>0</v>
      </c>
      <c r="B3132" s="303">
        <v>0</v>
      </c>
      <c r="C3132" s="303">
        <v>0</v>
      </c>
      <c r="D3132" s="304">
        <f t="shared" si="48"/>
        <v>0</v>
      </c>
      <c r="E3132" s="305">
        <v>45992</v>
      </c>
      <c r="F3132" s="302" t="s">
        <v>69</v>
      </c>
      <c r="G3132" s="302" t="s">
        <v>70</v>
      </c>
      <c r="H3132" s="302" t="s">
        <v>525</v>
      </c>
      <c r="I3132" s="302" t="s">
        <v>525</v>
      </c>
      <c r="J3132" s="302">
        <v>135300</v>
      </c>
      <c r="K3132" s="302" t="s">
        <v>532</v>
      </c>
      <c r="L3132" s="302">
        <v>12818436</v>
      </c>
      <c r="M3132" s="302" t="s">
        <v>2333</v>
      </c>
      <c r="N3132" s="305">
        <v>38383</v>
      </c>
      <c r="O3132" s="305">
        <v>38412</v>
      </c>
      <c r="P3132" s="302" t="s">
        <v>880</v>
      </c>
    </row>
    <row r="3133" spans="1:16">
      <c r="A3133" s="303">
        <v>0</v>
      </c>
      <c r="B3133" s="303">
        <v>0</v>
      </c>
      <c r="C3133" s="303">
        <v>0</v>
      </c>
      <c r="D3133" s="304">
        <f t="shared" si="48"/>
        <v>0</v>
      </c>
      <c r="E3133" s="305">
        <v>45992</v>
      </c>
      <c r="F3133" s="302" t="s">
        <v>69</v>
      </c>
      <c r="G3133" s="302" t="s">
        <v>70</v>
      </c>
      <c r="H3133" s="302" t="s">
        <v>525</v>
      </c>
      <c r="I3133" s="302" t="s">
        <v>525</v>
      </c>
      <c r="J3133" s="302">
        <v>135300</v>
      </c>
      <c r="K3133" s="302" t="s">
        <v>388</v>
      </c>
      <c r="L3133" s="302">
        <v>9973889</v>
      </c>
      <c r="M3133" s="302" t="s">
        <v>1924</v>
      </c>
      <c r="N3133" s="305">
        <v>29403</v>
      </c>
      <c r="O3133" s="305">
        <v>29403</v>
      </c>
      <c r="P3133" s="302" t="s">
        <v>1062</v>
      </c>
    </row>
    <row r="3134" spans="1:16">
      <c r="A3134" s="303">
        <v>0</v>
      </c>
      <c r="B3134" s="303">
        <v>0</v>
      </c>
      <c r="C3134" s="303">
        <v>0</v>
      </c>
      <c r="D3134" s="304">
        <f t="shared" si="48"/>
        <v>0</v>
      </c>
      <c r="E3134" s="305">
        <v>45992</v>
      </c>
      <c r="F3134" s="302" t="s">
        <v>69</v>
      </c>
      <c r="G3134" s="302" t="s">
        <v>70</v>
      </c>
      <c r="H3134" s="302" t="s">
        <v>525</v>
      </c>
      <c r="I3134" s="302" t="s">
        <v>525</v>
      </c>
      <c r="J3134" s="302">
        <v>135300</v>
      </c>
      <c r="K3134" s="302" t="s">
        <v>388</v>
      </c>
      <c r="L3134" s="302">
        <v>9973885</v>
      </c>
      <c r="M3134" s="302" t="s">
        <v>1924</v>
      </c>
      <c r="N3134" s="305">
        <v>27576</v>
      </c>
      <c r="O3134" s="305">
        <v>27576</v>
      </c>
      <c r="P3134" s="302" t="s">
        <v>1062</v>
      </c>
    </row>
    <row r="3135" spans="1:16">
      <c r="A3135" s="303">
        <v>4</v>
      </c>
      <c r="B3135" s="303">
        <v>10470.300000000001</v>
      </c>
      <c r="C3135" s="303">
        <v>9165.9400757610001</v>
      </c>
      <c r="D3135" s="304">
        <f t="shared" si="48"/>
        <v>1304.359924239001</v>
      </c>
      <c r="E3135" s="305">
        <v>45992</v>
      </c>
      <c r="F3135" s="302" t="s">
        <v>69</v>
      </c>
      <c r="G3135" s="302" t="s">
        <v>70</v>
      </c>
      <c r="H3135" s="302" t="s">
        <v>525</v>
      </c>
      <c r="I3135" s="302" t="s">
        <v>525</v>
      </c>
      <c r="J3135" s="302">
        <v>135300</v>
      </c>
      <c r="K3135" s="302" t="s">
        <v>388</v>
      </c>
      <c r="L3135" s="302">
        <v>9785425</v>
      </c>
      <c r="M3135" s="302" t="s">
        <v>1924</v>
      </c>
      <c r="N3135" s="305">
        <v>29403</v>
      </c>
      <c r="O3135" s="305">
        <v>29403</v>
      </c>
      <c r="P3135" s="302" t="s">
        <v>1052</v>
      </c>
    </row>
    <row r="3136" spans="1:16">
      <c r="A3136" s="303">
        <v>31</v>
      </c>
      <c r="B3136" s="303">
        <v>38974.910000000003</v>
      </c>
      <c r="C3136" s="303">
        <v>37868.9263841629</v>
      </c>
      <c r="D3136" s="304">
        <f t="shared" si="48"/>
        <v>1105.9836158371036</v>
      </c>
      <c r="E3136" s="305">
        <v>45992</v>
      </c>
      <c r="F3136" s="302" t="s">
        <v>69</v>
      </c>
      <c r="G3136" s="302" t="s">
        <v>70</v>
      </c>
      <c r="H3136" s="302" t="s">
        <v>525</v>
      </c>
      <c r="I3136" s="302" t="s">
        <v>525</v>
      </c>
      <c r="J3136" s="302">
        <v>135300</v>
      </c>
      <c r="K3136" s="302" t="s">
        <v>388</v>
      </c>
      <c r="L3136" s="302">
        <v>9785424</v>
      </c>
      <c r="M3136" s="302" t="s">
        <v>1924</v>
      </c>
      <c r="N3136" s="305">
        <v>27576</v>
      </c>
      <c r="O3136" s="305">
        <v>27576</v>
      </c>
      <c r="P3136" s="302" t="s">
        <v>1052</v>
      </c>
    </row>
    <row r="3137" spans="1:16">
      <c r="A3137" s="303">
        <v>0</v>
      </c>
      <c r="B3137" s="303">
        <v>0</v>
      </c>
      <c r="C3137" s="303">
        <v>0</v>
      </c>
      <c r="D3137" s="304">
        <f t="shared" si="48"/>
        <v>0</v>
      </c>
      <c r="E3137" s="305">
        <v>45992</v>
      </c>
      <c r="F3137" s="302" t="s">
        <v>69</v>
      </c>
      <c r="G3137" s="302" t="s">
        <v>70</v>
      </c>
      <c r="H3137" s="302" t="s">
        <v>525</v>
      </c>
      <c r="I3137" s="302" t="s">
        <v>525</v>
      </c>
      <c r="J3137" s="302">
        <v>135300</v>
      </c>
      <c r="K3137" s="302" t="s">
        <v>457</v>
      </c>
      <c r="L3137" s="302">
        <v>9769409</v>
      </c>
      <c r="M3137" s="302" t="s">
        <v>1529</v>
      </c>
      <c r="N3137" s="305">
        <v>27576</v>
      </c>
      <c r="O3137" s="305">
        <v>27576</v>
      </c>
      <c r="P3137" s="302" t="s">
        <v>1052</v>
      </c>
    </row>
    <row r="3138" spans="1:16">
      <c r="A3138" s="303">
        <v>0</v>
      </c>
      <c r="B3138" s="303">
        <v>0</v>
      </c>
      <c r="C3138" s="303">
        <v>0</v>
      </c>
      <c r="D3138" s="304">
        <f t="shared" si="48"/>
        <v>0</v>
      </c>
      <c r="E3138" s="305">
        <v>45992</v>
      </c>
      <c r="F3138" s="302" t="s">
        <v>69</v>
      </c>
      <c r="G3138" s="302" t="s">
        <v>70</v>
      </c>
      <c r="H3138" s="302" t="s">
        <v>525</v>
      </c>
      <c r="I3138" s="302" t="s">
        <v>525</v>
      </c>
      <c r="J3138" s="302">
        <v>135300</v>
      </c>
      <c r="K3138" s="302" t="s">
        <v>457</v>
      </c>
      <c r="L3138" s="302">
        <v>9973907</v>
      </c>
      <c r="M3138" s="302" t="s">
        <v>1529</v>
      </c>
      <c r="N3138" s="305">
        <v>27576</v>
      </c>
      <c r="O3138" s="305">
        <v>27576</v>
      </c>
      <c r="P3138" s="302" t="s">
        <v>1062</v>
      </c>
    </row>
    <row r="3139" spans="1:16">
      <c r="A3139" s="303">
        <v>1</v>
      </c>
      <c r="B3139" s="303">
        <v>1803.44</v>
      </c>
      <c r="C3139" s="303">
        <v>537.82364417120004</v>
      </c>
      <c r="D3139" s="304">
        <f t="shared" ref="D3139:D3202" si="49">+B3139-C3139</f>
        <v>1265.6163558287999</v>
      </c>
      <c r="E3139" s="305">
        <v>45992</v>
      </c>
      <c r="F3139" s="302" t="s">
        <v>69</v>
      </c>
      <c r="G3139" s="302" t="s">
        <v>70</v>
      </c>
      <c r="H3139" s="302" t="s">
        <v>525</v>
      </c>
      <c r="I3139" s="302" t="s">
        <v>525</v>
      </c>
      <c r="J3139" s="302">
        <v>135300</v>
      </c>
      <c r="K3139" s="302" t="s">
        <v>460</v>
      </c>
      <c r="L3139" s="302">
        <v>11100850</v>
      </c>
      <c r="M3139" s="302" t="s">
        <v>2334</v>
      </c>
      <c r="N3139" s="305">
        <v>40283</v>
      </c>
      <c r="O3139" s="305">
        <v>40575</v>
      </c>
      <c r="P3139" s="302" t="s">
        <v>2280</v>
      </c>
    </row>
    <row r="3140" spans="1:16">
      <c r="A3140" s="303">
        <v>1</v>
      </c>
      <c r="B3140" s="303">
        <v>7903.31</v>
      </c>
      <c r="C3140" s="303">
        <v>2204.8726948451999</v>
      </c>
      <c r="D3140" s="304">
        <f t="shared" si="49"/>
        <v>5698.4373051548009</v>
      </c>
      <c r="E3140" s="305">
        <v>45992</v>
      </c>
      <c r="F3140" s="302" t="s">
        <v>69</v>
      </c>
      <c r="G3140" s="302" t="s">
        <v>70</v>
      </c>
      <c r="H3140" s="302" t="s">
        <v>525</v>
      </c>
      <c r="I3140" s="302" t="s">
        <v>525</v>
      </c>
      <c r="J3140" s="302">
        <v>135300</v>
      </c>
      <c r="K3140" s="302" t="s">
        <v>533</v>
      </c>
      <c r="L3140" s="302">
        <v>11151461</v>
      </c>
      <c r="M3140" s="302" t="s">
        <v>2335</v>
      </c>
      <c r="N3140" s="305">
        <v>40645</v>
      </c>
      <c r="O3140" s="305">
        <v>40664</v>
      </c>
      <c r="P3140" s="302" t="s">
        <v>2311</v>
      </c>
    </row>
    <row r="3141" spans="1:16">
      <c r="A3141" s="303">
        <v>0</v>
      </c>
      <c r="B3141" s="303">
        <v>0</v>
      </c>
      <c r="C3141" s="303">
        <v>0</v>
      </c>
      <c r="D3141" s="304">
        <f t="shared" si="49"/>
        <v>0</v>
      </c>
      <c r="E3141" s="305">
        <v>45992</v>
      </c>
      <c r="F3141" s="302" t="s">
        <v>69</v>
      </c>
      <c r="G3141" s="302" t="s">
        <v>70</v>
      </c>
      <c r="H3141" s="302" t="s">
        <v>525</v>
      </c>
      <c r="I3141" s="302" t="s">
        <v>525</v>
      </c>
      <c r="J3141" s="302">
        <v>135300</v>
      </c>
      <c r="K3141" s="302" t="s">
        <v>390</v>
      </c>
      <c r="L3141" s="302">
        <v>9973908</v>
      </c>
      <c r="M3141" s="302" t="s">
        <v>1926</v>
      </c>
      <c r="N3141" s="305">
        <v>28672</v>
      </c>
      <c r="O3141" s="305">
        <v>28672</v>
      </c>
      <c r="P3141" s="302" t="s">
        <v>1062</v>
      </c>
    </row>
    <row r="3142" spans="1:16">
      <c r="A3142" s="303">
        <v>0</v>
      </c>
      <c r="B3142" s="303">
        <v>0</v>
      </c>
      <c r="C3142" s="303">
        <v>0</v>
      </c>
      <c r="D3142" s="304">
        <f t="shared" si="49"/>
        <v>0</v>
      </c>
      <c r="E3142" s="305">
        <v>45992</v>
      </c>
      <c r="F3142" s="302" t="s">
        <v>69</v>
      </c>
      <c r="G3142" s="302" t="s">
        <v>70</v>
      </c>
      <c r="H3142" s="302" t="s">
        <v>525</v>
      </c>
      <c r="I3142" s="302" t="s">
        <v>525</v>
      </c>
      <c r="J3142" s="302">
        <v>135300</v>
      </c>
      <c r="K3142" s="302" t="s">
        <v>390</v>
      </c>
      <c r="L3142" s="302">
        <v>9769406</v>
      </c>
      <c r="M3142" s="302" t="s">
        <v>1926</v>
      </c>
      <c r="N3142" s="305">
        <v>28672</v>
      </c>
      <c r="O3142" s="305">
        <v>28672</v>
      </c>
      <c r="P3142" s="302" t="s">
        <v>1052</v>
      </c>
    </row>
    <row r="3143" spans="1:16">
      <c r="A3143" s="303">
        <v>1</v>
      </c>
      <c r="B3143" s="303">
        <v>99501.89</v>
      </c>
      <c r="C3143" s="303">
        <v>6700.4791630158006</v>
      </c>
      <c r="D3143" s="304">
        <f t="shared" si="49"/>
        <v>92801.4108369842</v>
      </c>
      <c r="E3143" s="305">
        <v>45992</v>
      </c>
      <c r="F3143" s="302" t="s">
        <v>69</v>
      </c>
      <c r="G3143" s="302" t="s">
        <v>70</v>
      </c>
      <c r="H3143" s="302" t="s">
        <v>525</v>
      </c>
      <c r="I3143" s="302" t="s">
        <v>525</v>
      </c>
      <c r="J3143" s="302">
        <v>135300</v>
      </c>
      <c r="K3143" s="302" t="s">
        <v>390</v>
      </c>
      <c r="L3143" s="302">
        <v>36314699</v>
      </c>
      <c r="M3143" s="302" t="s">
        <v>2336</v>
      </c>
      <c r="N3143" s="305">
        <v>44748</v>
      </c>
      <c r="O3143" s="305">
        <v>44743</v>
      </c>
      <c r="P3143" s="302" t="s">
        <v>2314</v>
      </c>
    </row>
    <row r="3144" spans="1:16">
      <c r="A3144" s="303">
        <v>1</v>
      </c>
      <c r="B3144" s="303">
        <v>37678.39</v>
      </c>
      <c r="C3144" s="303">
        <v>11236.4863906222</v>
      </c>
      <c r="D3144" s="304">
        <f t="shared" si="49"/>
        <v>26441.903609377798</v>
      </c>
      <c r="E3144" s="305">
        <v>45992</v>
      </c>
      <c r="F3144" s="302" t="s">
        <v>69</v>
      </c>
      <c r="G3144" s="302" t="s">
        <v>70</v>
      </c>
      <c r="H3144" s="302" t="s">
        <v>525</v>
      </c>
      <c r="I3144" s="302" t="s">
        <v>525</v>
      </c>
      <c r="J3144" s="302">
        <v>135300</v>
      </c>
      <c r="K3144" s="302" t="s">
        <v>461</v>
      </c>
      <c r="L3144" s="302">
        <v>11197090</v>
      </c>
      <c r="M3144" s="302" t="s">
        <v>2337</v>
      </c>
      <c r="N3144" s="305">
        <v>40283</v>
      </c>
      <c r="O3144" s="305">
        <v>40299</v>
      </c>
      <c r="P3144" s="302" t="s">
        <v>2276</v>
      </c>
    </row>
    <row r="3145" spans="1:16">
      <c r="A3145" s="303">
        <v>1</v>
      </c>
      <c r="B3145" s="303">
        <v>41555.370000000003</v>
      </c>
      <c r="C3145" s="303">
        <v>12392.6831656626</v>
      </c>
      <c r="D3145" s="304">
        <f t="shared" si="49"/>
        <v>29162.686834337401</v>
      </c>
      <c r="E3145" s="305">
        <v>45992</v>
      </c>
      <c r="F3145" s="302" t="s">
        <v>69</v>
      </c>
      <c r="G3145" s="302" t="s">
        <v>70</v>
      </c>
      <c r="H3145" s="302" t="s">
        <v>525</v>
      </c>
      <c r="I3145" s="302" t="s">
        <v>525</v>
      </c>
      <c r="J3145" s="302">
        <v>135300</v>
      </c>
      <c r="K3145" s="302" t="s">
        <v>461</v>
      </c>
      <c r="L3145" s="302">
        <v>11197093</v>
      </c>
      <c r="M3145" s="302" t="s">
        <v>2342</v>
      </c>
      <c r="N3145" s="305">
        <v>40283</v>
      </c>
      <c r="O3145" s="305">
        <v>40299</v>
      </c>
      <c r="P3145" s="302" t="s">
        <v>2276</v>
      </c>
    </row>
    <row r="3146" spans="1:16">
      <c r="A3146" s="303">
        <v>1</v>
      </c>
      <c r="B3146" s="303">
        <v>135064.82</v>
      </c>
      <c r="C3146" s="303">
        <v>42877.818224612798</v>
      </c>
      <c r="D3146" s="304">
        <f t="shared" si="49"/>
        <v>92187.001775387209</v>
      </c>
      <c r="E3146" s="305">
        <v>45992</v>
      </c>
      <c r="F3146" s="302" t="s">
        <v>69</v>
      </c>
      <c r="G3146" s="302" t="s">
        <v>70</v>
      </c>
      <c r="H3146" s="302" t="s">
        <v>525</v>
      </c>
      <c r="I3146" s="302" t="s">
        <v>525</v>
      </c>
      <c r="J3146" s="302">
        <v>135300</v>
      </c>
      <c r="K3146" s="302" t="s">
        <v>461</v>
      </c>
      <c r="L3146" s="302">
        <v>11004615</v>
      </c>
      <c r="M3146" s="302" t="s">
        <v>2340</v>
      </c>
      <c r="N3146" s="305">
        <v>40015</v>
      </c>
      <c r="O3146" s="305">
        <v>39995</v>
      </c>
      <c r="P3146" s="302" t="s">
        <v>2283</v>
      </c>
    </row>
    <row r="3147" spans="1:16">
      <c r="A3147" s="303">
        <v>2</v>
      </c>
      <c r="B3147" s="303">
        <v>52000.090000000004</v>
      </c>
      <c r="C3147" s="303">
        <v>13506.548096677401</v>
      </c>
      <c r="D3147" s="304">
        <f t="shared" si="49"/>
        <v>38493.541903322606</v>
      </c>
      <c r="E3147" s="305">
        <v>45992</v>
      </c>
      <c r="F3147" s="302" t="s">
        <v>69</v>
      </c>
      <c r="G3147" s="302" t="s">
        <v>70</v>
      </c>
      <c r="H3147" s="302" t="s">
        <v>525</v>
      </c>
      <c r="I3147" s="302" t="s">
        <v>525</v>
      </c>
      <c r="J3147" s="302">
        <v>135300</v>
      </c>
      <c r="K3147" s="302" t="s">
        <v>461</v>
      </c>
      <c r="L3147" s="302">
        <v>12007242</v>
      </c>
      <c r="M3147" s="302" t="s">
        <v>2339</v>
      </c>
      <c r="N3147" s="305">
        <v>41193</v>
      </c>
      <c r="O3147" s="305">
        <v>41244</v>
      </c>
      <c r="P3147" s="302" t="s">
        <v>2278</v>
      </c>
    </row>
    <row r="3148" spans="1:16">
      <c r="A3148" s="303">
        <v>1</v>
      </c>
      <c r="B3148" s="303">
        <v>14389.75</v>
      </c>
      <c r="C3148" s="303">
        <v>4291.325346955</v>
      </c>
      <c r="D3148" s="304">
        <f t="shared" si="49"/>
        <v>10098.424653045</v>
      </c>
      <c r="E3148" s="305">
        <v>45992</v>
      </c>
      <c r="F3148" s="302" t="s">
        <v>69</v>
      </c>
      <c r="G3148" s="302" t="s">
        <v>70</v>
      </c>
      <c r="H3148" s="302" t="s">
        <v>525</v>
      </c>
      <c r="I3148" s="302" t="s">
        <v>525</v>
      </c>
      <c r="J3148" s="302">
        <v>135300</v>
      </c>
      <c r="K3148" s="302" t="s">
        <v>461</v>
      </c>
      <c r="L3148" s="302">
        <v>11197096</v>
      </c>
      <c r="M3148" s="302" t="s">
        <v>2341</v>
      </c>
      <c r="N3148" s="305">
        <v>40283</v>
      </c>
      <c r="O3148" s="305">
        <v>40299</v>
      </c>
      <c r="P3148" s="302" t="s">
        <v>2276</v>
      </c>
    </row>
    <row r="3149" spans="1:16">
      <c r="A3149" s="303">
        <v>1</v>
      </c>
      <c r="B3149" s="303">
        <v>16614.96</v>
      </c>
      <c r="C3149" s="303">
        <v>4954.9296538608005</v>
      </c>
      <c r="D3149" s="304">
        <f t="shared" si="49"/>
        <v>11660.0303461392</v>
      </c>
      <c r="E3149" s="305">
        <v>45992</v>
      </c>
      <c r="F3149" s="302" t="s">
        <v>69</v>
      </c>
      <c r="G3149" s="302" t="s">
        <v>70</v>
      </c>
      <c r="H3149" s="302" t="s">
        <v>525</v>
      </c>
      <c r="I3149" s="302" t="s">
        <v>525</v>
      </c>
      <c r="J3149" s="302">
        <v>135300</v>
      </c>
      <c r="K3149" s="302" t="s">
        <v>461</v>
      </c>
      <c r="L3149" s="302">
        <v>11197087</v>
      </c>
      <c r="M3149" s="302" t="s">
        <v>2338</v>
      </c>
      <c r="N3149" s="305">
        <v>40283</v>
      </c>
      <c r="O3149" s="305">
        <v>40299</v>
      </c>
      <c r="P3149" s="302" t="s">
        <v>2276</v>
      </c>
    </row>
    <row r="3150" spans="1:16">
      <c r="A3150" s="303">
        <v>1</v>
      </c>
      <c r="B3150" s="303">
        <v>10999.64</v>
      </c>
      <c r="C3150" s="303">
        <v>2433.7882661408003</v>
      </c>
      <c r="D3150" s="304">
        <f t="shared" si="49"/>
        <v>8565.8517338591992</v>
      </c>
      <c r="E3150" s="305">
        <v>45992</v>
      </c>
      <c r="F3150" s="302" t="s">
        <v>69</v>
      </c>
      <c r="G3150" s="302" t="s">
        <v>70</v>
      </c>
      <c r="H3150" s="302" t="s">
        <v>525</v>
      </c>
      <c r="I3150" s="302" t="s">
        <v>525</v>
      </c>
      <c r="J3150" s="302">
        <v>135300</v>
      </c>
      <c r="K3150" s="302" t="s">
        <v>432</v>
      </c>
      <c r="L3150" s="302">
        <v>12672413</v>
      </c>
      <c r="M3150" s="302" t="s">
        <v>2344</v>
      </c>
      <c r="N3150" s="305">
        <v>41698</v>
      </c>
      <c r="O3150" s="305">
        <v>41699</v>
      </c>
      <c r="P3150" s="302" t="s">
        <v>2303</v>
      </c>
    </row>
    <row r="3151" spans="1:16">
      <c r="A3151" s="303">
        <v>1</v>
      </c>
      <c r="B3151" s="303">
        <v>10999.64</v>
      </c>
      <c r="C3151" s="303">
        <v>2433.7882661408003</v>
      </c>
      <c r="D3151" s="304">
        <f t="shared" si="49"/>
        <v>8565.8517338591992</v>
      </c>
      <c r="E3151" s="305">
        <v>45992</v>
      </c>
      <c r="F3151" s="302" t="s">
        <v>69</v>
      </c>
      <c r="G3151" s="302" t="s">
        <v>70</v>
      </c>
      <c r="H3151" s="302" t="s">
        <v>525</v>
      </c>
      <c r="I3151" s="302" t="s">
        <v>525</v>
      </c>
      <c r="J3151" s="302">
        <v>135300</v>
      </c>
      <c r="K3151" s="302" t="s">
        <v>432</v>
      </c>
      <c r="L3151" s="302">
        <v>12672416</v>
      </c>
      <c r="M3151" s="302" t="s">
        <v>2343</v>
      </c>
      <c r="N3151" s="305">
        <v>41698</v>
      </c>
      <c r="O3151" s="305">
        <v>41699</v>
      </c>
      <c r="P3151" s="302" t="s">
        <v>2303</v>
      </c>
    </row>
    <row r="3152" spans="1:16">
      <c r="A3152" s="303">
        <v>1</v>
      </c>
      <c r="B3152" s="303">
        <v>10999.64</v>
      </c>
      <c r="C3152" s="303">
        <v>2433.7882661408003</v>
      </c>
      <c r="D3152" s="304">
        <f t="shared" si="49"/>
        <v>8565.8517338591992</v>
      </c>
      <c r="E3152" s="305">
        <v>45992</v>
      </c>
      <c r="F3152" s="302" t="s">
        <v>69</v>
      </c>
      <c r="G3152" s="302" t="s">
        <v>70</v>
      </c>
      <c r="H3152" s="302" t="s">
        <v>525</v>
      </c>
      <c r="I3152" s="302" t="s">
        <v>525</v>
      </c>
      <c r="J3152" s="302">
        <v>135300</v>
      </c>
      <c r="K3152" s="302" t="s">
        <v>432</v>
      </c>
      <c r="L3152" s="302">
        <v>12672410</v>
      </c>
      <c r="M3152" s="302" t="s">
        <v>2345</v>
      </c>
      <c r="N3152" s="305">
        <v>41698</v>
      </c>
      <c r="O3152" s="305">
        <v>41699</v>
      </c>
      <c r="P3152" s="302" t="s">
        <v>2303</v>
      </c>
    </row>
    <row r="3153" spans="1:16">
      <c r="A3153" s="303">
        <v>1</v>
      </c>
      <c r="B3153" s="303">
        <v>10999.64</v>
      </c>
      <c r="C3153" s="303">
        <v>2433.7882661408003</v>
      </c>
      <c r="D3153" s="304">
        <f t="shared" si="49"/>
        <v>8565.8517338591992</v>
      </c>
      <c r="E3153" s="305">
        <v>45992</v>
      </c>
      <c r="F3153" s="302" t="s">
        <v>69</v>
      </c>
      <c r="G3153" s="302" t="s">
        <v>70</v>
      </c>
      <c r="H3153" s="302" t="s">
        <v>525</v>
      </c>
      <c r="I3153" s="302" t="s">
        <v>525</v>
      </c>
      <c r="J3153" s="302">
        <v>135300</v>
      </c>
      <c r="K3153" s="302" t="s">
        <v>432</v>
      </c>
      <c r="L3153" s="302">
        <v>12672407</v>
      </c>
      <c r="M3153" s="302" t="s">
        <v>2346</v>
      </c>
      <c r="N3153" s="305">
        <v>41698</v>
      </c>
      <c r="O3153" s="305">
        <v>41699</v>
      </c>
      <c r="P3153" s="302" t="s">
        <v>2303</v>
      </c>
    </row>
    <row r="3154" spans="1:16">
      <c r="A3154" s="303">
        <v>49</v>
      </c>
      <c r="B3154" s="303">
        <v>45024.79</v>
      </c>
      <c r="C3154" s="303">
        <v>14293.6166591816</v>
      </c>
      <c r="D3154" s="304">
        <f t="shared" si="49"/>
        <v>30731.173340818401</v>
      </c>
      <c r="E3154" s="305">
        <v>45992</v>
      </c>
      <c r="F3154" s="302" t="s">
        <v>69</v>
      </c>
      <c r="G3154" s="302" t="s">
        <v>70</v>
      </c>
      <c r="H3154" s="302" t="s">
        <v>525</v>
      </c>
      <c r="I3154" s="302" t="s">
        <v>525</v>
      </c>
      <c r="J3154" s="302">
        <v>135300</v>
      </c>
      <c r="K3154" s="302" t="s">
        <v>98</v>
      </c>
      <c r="L3154" s="302">
        <v>11637520</v>
      </c>
      <c r="M3154" s="302" t="s">
        <v>2347</v>
      </c>
      <c r="N3154" s="305">
        <v>40015</v>
      </c>
      <c r="O3154" s="305">
        <v>39814</v>
      </c>
      <c r="P3154" s="302" t="s">
        <v>2283</v>
      </c>
    </row>
    <row r="3155" spans="1:16">
      <c r="A3155" s="303">
        <v>1</v>
      </c>
      <c r="B3155" s="303">
        <v>16622.04</v>
      </c>
      <c r="C3155" s="303">
        <v>4957.0410583991998</v>
      </c>
      <c r="D3155" s="304">
        <f t="shared" si="49"/>
        <v>11664.998941600801</v>
      </c>
      <c r="E3155" s="305">
        <v>45992</v>
      </c>
      <c r="F3155" s="302" t="s">
        <v>69</v>
      </c>
      <c r="G3155" s="302" t="s">
        <v>70</v>
      </c>
      <c r="H3155" s="302" t="s">
        <v>525</v>
      </c>
      <c r="I3155" s="302" t="s">
        <v>525</v>
      </c>
      <c r="J3155" s="302">
        <v>135300</v>
      </c>
      <c r="K3155" s="302" t="s">
        <v>436</v>
      </c>
      <c r="L3155" s="302">
        <v>11197072</v>
      </c>
      <c r="M3155" s="302" t="s">
        <v>2035</v>
      </c>
      <c r="N3155" s="305">
        <v>40283</v>
      </c>
      <c r="O3155" s="305">
        <v>40179</v>
      </c>
      <c r="P3155" s="302" t="s">
        <v>2276</v>
      </c>
    </row>
    <row r="3156" spans="1:16">
      <c r="A3156" s="303">
        <v>0</v>
      </c>
      <c r="B3156" s="303">
        <v>0</v>
      </c>
      <c r="C3156" s="303">
        <v>0</v>
      </c>
      <c r="D3156" s="304">
        <f t="shared" si="49"/>
        <v>0</v>
      </c>
      <c r="E3156" s="305">
        <v>45992</v>
      </c>
      <c r="F3156" s="302" t="s">
        <v>69</v>
      </c>
      <c r="G3156" s="302" t="s">
        <v>70</v>
      </c>
      <c r="H3156" s="302" t="s">
        <v>525</v>
      </c>
      <c r="I3156" s="302" t="s">
        <v>525</v>
      </c>
      <c r="J3156" s="302">
        <v>135300</v>
      </c>
      <c r="K3156" s="302" t="s">
        <v>329</v>
      </c>
      <c r="L3156" s="302">
        <v>9704832</v>
      </c>
      <c r="M3156" s="302" t="s">
        <v>1930</v>
      </c>
      <c r="N3156" s="305">
        <v>27576</v>
      </c>
      <c r="O3156" s="305">
        <v>27576</v>
      </c>
      <c r="P3156" s="302" t="s">
        <v>1062</v>
      </c>
    </row>
    <row r="3157" spans="1:16">
      <c r="A3157" s="303">
        <v>7</v>
      </c>
      <c r="B3157" s="303">
        <v>74952.290000000008</v>
      </c>
      <c r="C3157" s="303">
        <v>72825.383107605099</v>
      </c>
      <c r="D3157" s="304">
        <f t="shared" si="49"/>
        <v>2126.9068923949089</v>
      </c>
      <c r="E3157" s="305">
        <v>45992</v>
      </c>
      <c r="F3157" s="302" t="s">
        <v>69</v>
      </c>
      <c r="G3157" s="302" t="s">
        <v>70</v>
      </c>
      <c r="H3157" s="302" t="s">
        <v>525</v>
      </c>
      <c r="I3157" s="302" t="s">
        <v>525</v>
      </c>
      <c r="J3157" s="302">
        <v>135300</v>
      </c>
      <c r="K3157" s="302" t="s">
        <v>329</v>
      </c>
      <c r="L3157" s="302">
        <v>9805268</v>
      </c>
      <c r="M3157" s="302" t="s">
        <v>1929</v>
      </c>
      <c r="N3157" s="305">
        <v>27576</v>
      </c>
      <c r="O3157" s="305">
        <v>27576</v>
      </c>
      <c r="P3157" s="302" t="s">
        <v>1052</v>
      </c>
    </row>
    <row r="3158" spans="1:16">
      <c r="A3158" s="303">
        <v>0</v>
      </c>
      <c r="B3158" s="303">
        <v>0</v>
      </c>
      <c r="C3158" s="303">
        <v>0</v>
      </c>
      <c r="D3158" s="304">
        <f t="shared" si="49"/>
        <v>0</v>
      </c>
      <c r="E3158" s="305">
        <v>45992</v>
      </c>
      <c r="F3158" s="302" t="s">
        <v>69</v>
      </c>
      <c r="G3158" s="302" t="s">
        <v>70</v>
      </c>
      <c r="H3158" s="302" t="s">
        <v>525</v>
      </c>
      <c r="I3158" s="302" t="s">
        <v>525</v>
      </c>
      <c r="J3158" s="302">
        <v>135300</v>
      </c>
      <c r="K3158" s="302" t="s">
        <v>329</v>
      </c>
      <c r="L3158" s="302">
        <v>9870209</v>
      </c>
      <c r="M3158" s="302" t="s">
        <v>1930</v>
      </c>
      <c r="N3158" s="305">
        <v>28672</v>
      </c>
      <c r="O3158" s="305">
        <v>28672</v>
      </c>
      <c r="P3158" s="302" t="s">
        <v>1062</v>
      </c>
    </row>
    <row r="3159" spans="1:16">
      <c r="A3159" s="303">
        <v>0</v>
      </c>
      <c r="B3159" s="303">
        <v>0</v>
      </c>
      <c r="C3159" s="303">
        <v>0</v>
      </c>
      <c r="D3159" s="304">
        <f t="shared" si="49"/>
        <v>0</v>
      </c>
      <c r="E3159" s="305">
        <v>45992</v>
      </c>
      <c r="F3159" s="302" t="s">
        <v>69</v>
      </c>
      <c r="G3159" s="302" t="s">
        <v>70</v>
      </c>
      <c r="H3159" s="302" t="s">
        <v>525</v>
      </c>
      <c r="I3159" s="302" t="s">
        <v>525</v>
      </c>
      <c r="J3159" s="302">
        <v>135300</v>
      </c>
      <c r="K3159" s="302" t="s">
        <v>329</v>
      </c>
      <c r="L3159" s="302">
        <v>9805269</v>
      </c>
      <c r="M3159" s="302" t="s">
        <v>1929</v>
      </c>
      <c r="N3159" s="305">
        <v>28672</v>
      </c>
      <c r="O3159" s="305">
        <v>28672</v>
      </c>
      <c r="P3159" s="302" t="s">
        <v>1052</v>
      </c>
    </row>
    <row r="3160" spans="1:16">
      <c r="A3160" s="303">
        <v>0</v>
      </c>
      <c r="B3160" s="303">
        <v>0</v>
      </c>
      <c r="C3160" s="303">
        <v>0</v>
      </c>
      <c r="D3160" s="304">
        <f t="shared" si="49"/>
        <v>0</v>
      </c>
      <c r="E3160" s="305">
        <v>45992</v>
      </c>
      <c r="F3160" s="302" t="s">
        <v>69</v>
      </c>
      <c r="G3160" s="302" t="s">
        <v>70</v>
      </c>
      <c r="H3160" s="302" t="s">
        <v>525</v>
      </c>
      <c r="I3160" s="302" t="s">
        <v>525</v>
      </c>
      <c r="J3160" s="302">
        <v>135300</v>
      </c>
      <c r="K3160" s="302" t="s">
        <v>248</v>
      </c>
      <c r="L3160" s="302">
        <v>9821665</v>
      </c>
      <c r="M3160" s="302" t="s">
        <v>2350</v>
      </c>
      <c r="N3160" s="305">
        <v>27576</v>
      </c>
      <c r="O3160" s="305">
        <v>27576</v>
      </c>
      <c r="P3160" s="302" t="s">
        <v>1052</v>
      </c>
    </row>
    <row r="3161" spans="1:16">
      <c r="A3161" s="303">
        <v>0</v>
      </c>
      <c r="B3161" s="303">
        <v>0</v>
      </c>
      <c r="C3161" s="303">
        <v>0</v>
      </c>
      <c r="D3161" s="304">
        <f t="shared" si="49"/>
        <v>0</v>
      </c>
      <c r="E3161" s="305">
        <v>45992</v>
      </c>
      <c r="F3161" s="302" t="s">
        <v>69</v>
      </c>
      <c r="G3161" s="302" t="s">
        <v>70</v>
      </c>
      <c r="H3161" s="302" t="s">
        <v>525</v>
      </c>
      <c r="I3161" s="302" t="s">
        <v>525</v>
      </c>
      <c r="J3161" s="302">
        <v>135300</v>
      </c>
      <c r="K3161" s="302" t="s">
        <v>248</v>
      </c>
      <c r="L3161" s="302">
        <v>9821666</v>
      </c>
      <c r="M3161" s="302" t="s">
        <v>2349</v>
      </c>
      <c r="N3161" s="305">
        <v>28672</v>
      </c>
      <c r="O3161" s="305">
        <v>28672</v>
      </c>
      <c r="P3161" s="302" t="s">
        <v>1052</v>
      </c>
    </row>
    <row r="3162" spans="1:16">
      <c r="A3162" s="303">
        <v>0</v>
      </c>
      <c r="B3162" s="303">
        <v>0</v>
      </c>
      <c r="C3162" s="303">
        <v>0</v>
      </c>
      <c r="D3162" s="304">
        <f t="shared" si="49"/>
        <v>0</v>
      </c>
      <c r="E3162" s="305">
        <v>45992</v>
      </c>
      <c r="F3162" s="302" t="s">
        <v>69</v>
      </c>
      <c r="G3162" s="302" t="s">
        <v>70</v>
      </c>
      <c r="H3162" s="302" t="s">
        <v>525</v>
      </c>
      <c r="I3162" s="302" t="s">
        <v>525</v>
      </c>
      <c r="J3162" s="302">
        <v>135300</v>
      </c>
      <c r="K3162" s="302" t="s">
        <v>248</v>
      </c>
      <c r="L3162" s="302">
        <v>9718861</v>
      </c>
      <c r="M3162" s="302" t="s">
        <v>1931</v>
      </c>
      <c r="N3162" s="305">
        <v>28672</v>
      </c>
      <c r="O3162" s="305">
        <v>28672</v>
      </c>
      <c r="P3162" s="302" t="s">
        <v>1062</v>
      </c>
    </row>
    <row r="3163" spans="1:16">
      <c r="A3163" s="303">
        <v>1</v>
      </c>
      <c r="B3163" s="303">
        <v>1823571.75</v>
      </c>
      <c r="C3163" s="303">
        <v>403484.79837665998</v>
      </c>
      <c r="D3163" s="304">
        <f t="shared" si="49"/>
        <v>1420086.9516233401</v>
      </c>
      <c r="E3163" s="305">
        <v>45992</v>
      </c>
      <c r="F3163" s="302" t="s">
        <v>69</v>
      </c>
      <c r="G3163" s="302" t="s">
        <v>70</v>
      </c>
      <c r="H3163" s="302" t="s">
        <v>525</v>
      </c>
      <c r="I3163" s="302" t="s">
        <v>525</v>
      </c>
      <c r="J3163" s="302">
        <v>135300</v>
      </c>
      <c r="K3163" s="302" t="s">
        <v>248</v>
      </c>
      <c r="L3163" s="302">
        <v>12672425</v>
      </c>
      <c r="M3163" s="302" t="s">
        <v>2351</v>
      </c>
      <c r="N3163" s="305">
        <v>41698</v>
      </c>
      <c r="O3163" s="305">
        <v>41699</v>
      </c>
      <c r="P3163" s="302" t="s">
        <v>2303</v>
      </c>
    </row>
    <row r="3164" spans="1:16">
      <c r="A3164" s="303">
        <v>0</v>
      </c>
      <c r="B3164" s="303">
        <v>0</v>
      </c>
      <c r="C3164" s="303">
        <v>0</v>
      </c>
      <c r="D3164" s="304">
        <f t="shared" si="49"/>
        <v>0</v>
      </c>
      <c r="E3164" s="305">
        <v>45992</v>
      </c>
      <c r="F3164" s="302" t="s">
        <v>69</v>
      </c>
      <c r="G3164" s="302" t="s">
        <v>70</v>
      </c>
      <c r="H3164" s="302" t="s">
        <v>525</v>
      </c>
      <c r="I3164" s="302" t="s">
        <v>525</v>
      </c>
      <c r="J3164" s="302">
        <v>135300</v>
      </c>
      <c r="K3164" s="302" t="s">
        <v>248</v>
      </c>
      <c r="L3164" s="302">
        <v>9870208</v>
      </c>
      <c r="M3164" s="302" t="s">
        <v>1931</v>
      </c>
      <c r="N3164" s="305">
        <v>27576</v>
      </c>
      <c r="O3164" s="305">
        <v>27576</v>
      </c>
      <c r="P3164" s="302" t="s">
        <v>1062</v>
      </c>
    </row>
    <row r="3165" spans="1:16">
      <c r="A3165" s="303">
        <v>1</v>
      </c>
      <c r="B3165" s="303">
        <v>1823571.8</v>
      </c>
      <c r="C3165" s="303">
        <v>403484.80943969596</v>
      </c>
      <c r="D3165" s="304">
        <f t="shared" si="49"/>
        <v>1420086.9905603041</v>
      </c>
      <c r="E3165" s="305">
        <v>45992</v>
      </c>
      <c r="F3165" s="302" t="s">
        <v>69</v>
      </c>
      <c r="G3165" s="302" t="s">
        <v>70</v>
      </c>
      <c r="H3165" s="302" t="s">
        <v>525</v>
      </c>
      <c r="I3165" s="302" t="s">
        <v>525</v>
      </c>
      <c r="J3165" s="302">
        <v>135300</v>
      </c>
      <c r="K3165" s="302" t="s">
        <v>248</v>
      </c>
      <c r="L3165" s="302">
        <v>12672422</v>
      </c>
      <c r="M3165" s="302" t="s">
        <v>2348</v>
      </c>
      <c r="N3165" s="305">
        <v>41698</v>
      </c>
      <c r="O3165" s="305">
        <v>41699</v>
      </c>
      <c r="P3165" s="302" t="s">
        <v>2303</v>
      </c>
    </row>
    <row r="3166" spans="1:16">
      <c r="A3166" s="303">
        <v>2</v>
      </c>
      <c r="B3166" s="303">
        <v>11344.26</v>
      </c>
      <c r="C3166" s="303">
        <v>3383.0963345748</v>
      </c>
      <c r="D3166" s="304">
        <f t="shared" si="49"/>
        <v>7961.1636654251997</v>
      </c>
      <c r="E3166" s="305">
        <v>45992</v>
      </c>
      <c r="F3166" s="302" t="s">
        <v>69</v>
      </c>
      <c r="G3166" s="302" t="s">
        <v>70</v>
      </c>
      <c r="H3166" s="302" t="s">
        <v>525</v>
      </c>
      <c r="I3166" s="302" t="s">
        <v>525</v>
      </c>
      <c r="J3166" s="302">
        <v>135300</v>
      </c>
      <c r="K3166" s="302" t="s">
        <v>534</v>
      </c>
      <c r="L3166" s="302">
        <v>11100856</v>
      </c>
      <c r="M3166" s="302" t="s">
        <v>2352</v>
      </c>
      <c r="N3166" s="305">
        <v>40283</v>
      </c>
      <c r="O3166" s="305">
        <v>40575</v>
      </c>
      <c r="P3166" s="302" t="s">
        <v>2280</v>
      </c>
    </row>
    <row r="3167" spans="1:16">
      <c r="A3167" s="303">
        <v>2</v>
      </c>
      <c r="B3167" s="303">
        <v>120408.16</v>
      </c>
      <c r="C3167" s="303">
        <v>33591.579252307201</v>
      </c>
      <c r="D3167" s="304">
        <f t="shared" si="49"/>
        <v>86816.580747692802</v>
      </c>
      <c r="E3167" s="305">
        <v>45992</v>
      </c>
      <c r="F3167" s="302" t="s">
        <v>69</v>
      </c>
      <c r="G3167" s="302" t="s">
        <v>70</v>
      </c>
      <c r="H3167" s="302" t="s">
        <v>525</v>
      </c>
      <c r="I3167" s="302" t="s">
        <v>525</v>
      </c>
      <c r="J3167" s="302">
        <v>135300</v>
      </c>
      <c r="K3167" s="302" t="s">
        <v>393</v>
      </c>
      <c r="L3167" s="302">
        <v>11151450</v>
      </c>
      <c r="M3167" s="302" t="s">
        <v>2353</v>
      </c>
      <c r="N3167" s="305">
        <v>40645</v>
      </c>
      <c r="O3167" s="305">
        <v>40664</v>
      </c>
      <c r="P3167" s="302" t="s">
        <v>2311</v>
      </c>
    </row>
    <row r="3168" spans="1:16">
      <c r="A3168" s="303">
        <v>0</v>
      </c>
      <c r="B3168" s="303">
        <v>0</v>
      </c>
      <c r="C3168" s="303">
        <v>0</v>
      </c>
      <c r="D3168" s="304">
        <f t="shared" si="49"/>
        <v>0</v>
      </c>
      <c r="E3168" s="305">
        <v>45992</v>
      </c>
      <c r="F3168" s="302" t="s">
        <v>69</v>
      </c>
      <c r="G3168" s="302" t="s">
        <v>70</v>
      </c>
      <c r="H3168" s="302" t="s">
        <v>525</v>
      </c>
      <c r="I3168" s="302" t="s">
        <v>525</v>
      </c>
      <c r="J3168" s="302">
        <v>135300</v>
      </c>
      <c r="K3168" s="302" t="s">
        <v>395</v>
      </c>
      <c r="L3168" s="302">
        <v>9778048</v>
      </c>
      <c r="M3168" s="302" t="s">
        <v>1942</v>
      </c>
      <c r="N3168" s="305">
        <v>29037</v>
      </c>
      <c r="O3168" s="305">
        <v>29037</v>
      </c>
      <c r="P3168" s="302" t="s">
        <v>1052</v>
      </c>
    </row>
    <row r="3169" spans="1:16">
      <c r="A3169" s="303">
        <v>0</v>
      </c>
      <c r="B3169" s="303">
        <v>0</v>
      </c>
      <c r="C3169" s="303">
        <v>0</v>
      </c>
      <c r="D3169" s="304">
        <f t="shared" si="49"/>
        <v>0</v>
      </c>
      <c r="E3169" s="305">
        <v>45992</v>
      </c>
      <c r="F3169" s="302" t="s">
        <v>69</v>
      </c>
      <c r="G3169" s="302" t="s">
        <v>70</v>
      </c>
      <c r="H3169" s="302" t="s">
        <v>525</v>
      </c>
      <c r="I3169" s="302" t="s">
        <v>525</v>
      </c>
      <c r="J3169" s="302">
        <v>135300</v>
      </c>
      <c r="K3169" s="302" t="s">
        <v>395</v>
      </c>
      <c r="L3169" s="302">
        <v>9973904</v>
      </c>
      <c r="M3169" s="302" t="s">
        <v>1942</v>
      </c>
      <c r="N3169" s="305">
        <v>29037</v>
      </c>
      <c r="O3169" s="305">
        <v>29037</v>
      </c>
      <c r="P3169" s="302" t="s">
        <v>1062</v>
      </c>
    </row>
    <row r="3170" spans="1:16">
      <c r="A3170" s="303">
        <v>0</v>
      </c>
      <c r="B3170" s="303">
        <v>5636.79</v>
      </c>
      <c r="C3170" s="303">
        <v>704.93926848390004</v>
      </c>
      <c r="D3170" s="304">
        <f t="shared" si="49"/>
        <v>4931.8507315160996</v>
      </c>
      <c r="E3170" s="305">
        <v>45992</v>
      </c>
      <c r="F3170" s="302" t="s">
        <v>69</v>
      </c>
      <c r="G3170" s="302" t="s">
        <v>70</v>
      </c>
      <c r="H3170" s="302" t="s">
        <v>525</v>
      </c>
      <c r="I3170" s="302" t="s">
        <v>525</v>
      </c>
      <c r="J3170" s="302">
        <v>135300</v>
      </c>
      <c r="K3170" s="302" t="s">
        <v>396</v>
      </c>
      <c r="L3170" s="302">
        <v>34776442</v>
      </c>
      <c r="M3170" s="302" t="s">
        <v>2354</v>
      </c>
      <c r="N3170" s="305">
        <v>43752</v>
      </c>
      <c r="O3170" s="305">
        <v>43770</v>
      </c>
      <c r="P3170" s="302" t="s">
        <v>2322</v>
      </c>
    </row>
    <row r="3171" spans="1:16">
      <c r="A3171" s="303">
        <v>1</v>
      </c>
      <c r="B3171" s="303">
        <v>126122.76000000001</v>
      </c>
      <c r="C3171" s="303">
        <v>37612.453087504808</v>
      </c>
      <c r="D3171" s="304">
        <f t="shared" si="49"/>
        <v>88510.306912495202</v>
      </c>
      <c r="E3171" s="305">
        <v>45992</v>
      </c>
      <c r="F3171" s="302" t="s">
        <v>69</v>
      </c>
      <c r="G3171" s="302" t="s">
        <v>70</v>
      </c>
      <c r="H3171" s="302" t="s">
        <v>525</v>
      </c>
      <c r="I3171" s="302" t="s">
        <v>525</v>
      </c>
      <c r="J3171" s="302">
        <v>135300</v>
      </c>
      <c r="K3171" s="302" t="s">
        <v>331</v>
      </c>
      <c r="L3171" s="302">
        <v>11100859</v>
      </c>
      <c r="M3171" s="302" t="s">
        <v>2356</v>
      </c>
      <c r="N3171" s="305">
        <v>40283</v>
      </c>
      <c r="O3171" s="305">
        <v>40575</v>
      </c>
      <c r="P3171" s="302" t="s">
        <v>2280</v>
      </c>
    </row>
    <row r="3172" spans="1:16">
      <c r="A3172" s="303">
        <v>2</v>
      </c>
      <c r="B3172" s="303">
        <v>40878.9</v>
      </c>
      <c r="C3172" s="303">
        <v>11404.433130588</v>
      </c>
      <c r="D3172" s="304">
        <f t="shared" si="49"/>
        <v>29474.466869412001</v>
      </c>
      <c r="E3172" s="305">
        <v>45992</v>
      </c>
      <c r="F3172" s="302" t="s">
        <v>69</v>
      </c>
      <c r="G3172" s="302" t="s">
        <v>70</v>
      </c>
      <c r="H3172" s="302" t="s">
        <v>525</v>
      </c>
      <c r="I3172" s="302" t="s">
        <v>525</v>
      </c>
      <c r="J3172" s="302">
        <v>135300</v>
      </c>
      <c r="K3172" s="302" t="s">
        <v>331</v>
      </c>
      <c r="L3172" s="302">
        <v>11151458</v>
      </c>
      <c r="M3172" s="302" t="s">
        <v>1497</v>
      </c>
      <c r="N3172" s="305">
        <v>40645</v>
      </c>
      <c r="O3172" s="305">
        <v>40664</v>
      </c>
      <c r="P3172" s="302" t="s">
        <v>2311</v>
      </c>
    </row>
    <row r="3173" spans="1:16">
      <c r="A3173" s="303">
        <v>1</v>
      </c>
      <c r="B3173" s="303">
        <v>65349.46</v>
      </c>
      <c r="C3173" s="303">
        <v>19488.580003670802</v>
      </c>
      <c r="D3173" s="304">
        <f t="shared" si="49"/>
        <v>45860.879996329197</v>
      </c>
      <c r="E3173" s="305">
        <v>45992</v>
      </c>
      <c r="F3173" s="302" t="s">
        <v>69</v>
      </c>
      <c r="G3173" s="302" t="s">
        <v>70</v>
      </c>
      <c r="H3173" s="302" t="s">
        <v>525</v>
      </c>
      <c r="I3173" s="302" t="s">
        <v>525</v>
      </c>
      <c r="J3173" s="302">
        <v>135300</v>
      </c>
      <c r="K3173" s="302" t="s">
        <v>331</v>
      </c>
      <c r="L3173" s="302">
        <v>11100862</v>
      </c>
      <c r="M3173" s="302" t="s">
        <v>2355</v>
      </c>
      <c r="N3173" s="305">
        <v>40283</v>
      </c>
      <c r="O3173" s="305">
        <v>40575</v>
      </c>
      <c r="P3173" s="302" t="s">
        <v>2280</v>
      </c>
    </row>
    <row r="3174" spans="1:16">
      <c r="A3174" s="303">
        <v>0</v>
      </c>
      <c r="B3174" s="303">
        <v>0</v>
      </c>
      <c r="C3174" s="303">
        <v>0</v>
      </c>
      <c r="D3174" s="304">
        <f t="shared" si="49"/>
        <v>0</v>
      </c>
      <c r="E3174" s="305">
        <v>45992</v>
      </c>
      <c r="F3174" s="302" t="s">
        <v>69</v>
      </c>
      <c r="G3174" s="302" t="s">
        <v>70</v>
      </c>
      <c r="H3174" s="302" t="s">
        <v>525</v>
      </c>
      <c r="I3174" s="302" t="s">
        <v>525</v>
      </c>
      <c r="J3174" s="302">
        <v>135300</v>
      </c>
      <c r="K3174" s="302" t="s">
        <v>230</v>
      </c>
      <c r="L3174" s="302">
        <v>11004585</v>
      </c>
      <c r="M3174" s="302" t="s">
        <v>1950</v>
      </c>
      <c r="N3174" s="305">
        <v>40015</v>
      </c>
      <c r="O3174" s="305">
        <v>39814</v>
      </c>
      <c r="P3174" s="302" t="s">
        <v>2283</v>
      </c>
    </row>
    <row r="3175" spans="1:16">
      <c r="A3175" s="303">
        <v>0</v>
      </c>
      <c r="B3175" s="303">
        <v>0</v>
      </c>
      <c r="C3175" s="303">
        <v>0</v>
      </c>
      <c r="D3175" s="304">
        <f t="shared" si="49"/>
        <v>0</v>
      </c>
      <c r="E3175" s="305">
        <v>45992</v>
      </c>
      <c r="F3175" s="302" t="s">
        <v>69</v>
      </c>
      <c r="G3175" s="302" t="s">
        <v>70</v>
      </c>
      <c r="H3175" s="302" t="s">
        <v>525</v>
      </c>
      <c r="I3175" s="302" t="s">
        <v>525</v>
      </c>
      <c r="J3175" s="302">
        <v>135300</v>
      </c>
      <c r="K3175" s="302" t="s">
        <v>230</v>
      </c>
      <c r="L3175" s="302">
        <v>9785456</v>
      </c>
      <c r="M3175" s="302" t="s">
        <v>1951</v>
      </c>
      <c r="N3175" s="305">
        <v>31594</v>
      </c>
      <c r="O3175" s="305">
        <v>31594</v>
      </c>
      <c r="P3175" s="302" t="s">
        <v>1052</v>
      </c>
    </row>
    <row r="3176" spans="1:16">
      <c r="A3176" s="303">
        <v>0</v>
      </c>
      <c r="B3176" s="303">
        <v>0</v>
      </c>
      <c r="C3176" s="303">
        <v>0</v>
      </c>
      <c r="D3176" s="304">
        <f t="shared" si="49"/>
        <v>0</v>
      </c>
      <c r="E3176" s="305">
        <v>45992</v>
      </c>
      <c r="F3176" s="302" t="s">
        <v>69</v>
      </c>
      <c r="G3176" s="302" t="s">
        <v>70</v>
      </c>
      <c r="H3176" s="302" t="s">
        <v>525</v>
      </c>
      <c r="I3176" s="302" t="s">
        <v>525</v>
      </c>
      <c r="J3176" s="302">
        <v>135300</v>
      </c>
      <c r="K3176" s="302" t="s">
        <v>230</v>
      </c>
      <c r="L3176" s="302">
        <v>9973967</v>
      </c>
      <c r="M3176" s="302" t="s">
        <v>1951</v>
      </c>
      <c r="N3176" s="305">
        <v>31594</v>
      </c>
      <c r="O3176" s="305">
        <v>31594</v>
      </c>
      <c r="P3176" s="302" t="s">
        <v>1062</v>
      </c>
    </row>
    <row r="3177" spans="1:16">
      <c r="A3177" s="303">
        <v>0</v>
      </c>
      <c r="B3177" s="303">
        <v>0</v>
      </c>
      <c r="C3177" s="303">
        <v>0</v>
      </c>
      <c r="D3177" s="304">
        <f t="shared" si="49"/>
        <v>0</v>
      </c>
      <c r="E3177" s="305">
        <v>45992</v>
      </c>
      <c r="F3177" s="302" t="s">
        <v>69</v>
      </c>
      <c r="G3177" s="302" t="s">
        <v>70</v>
      </c>
      <c r="H3177" s="302" t="s">
        <v>525</v>
      </c>
      <c r="I3177" s="302" t="s">
        <v>525</v>
      </c>
      <c r="J3177" s="302">
        <v>135300</v>
      </c>
      <c r="K3177" s="302" t="s">
        <v>230</v>
      </c>
      <c r="L3177" s="302">
        <v>9785455</v>
      </c>
      <c r="M3177" s="302" t="s">
        <v>2161</v>
      </c>
      <c r="N3177" s="305">
        <v>32325</v>
      </c>
      <c r="O3177" s="305">
        <v>32325</v>
      </c>
      <c r="P3177" s="302" t="s">
        <v>1052</v>
      </c>
    </row>
    <row r="3178" spans="1:16">
      <c r="A3178" s="303">
        <v>0</v>
      </c>
      <c r="B3178" s="303">
        <v>0</v>
      </c>
      <c r="C3178" s="303">
        <v>0</v>
      </c>
      <c r="D3178" s="304">
        <f t="shared" si="49"/>
        <v>0</v>
      </c>
      <c r="E3178" s="305">
        <v>45992</v>
      </c>
      <c r="F3178" s="302" t="s">
        <v>69</v>
      </c>
      <c r="G3178" s="302" t="s">
        <v>70</v>
      </c>
      <c r="H3178" s="302" t="s">
        <v>525</v>
      </c>
      <c r="I3178" s="302" t="s">
        <v>525</v>
      </c>
      <c r="J3178" s="302">
        <v>135300</v>
      </c>
      <c r="K3178" s="302" t="s">
        <v>230</v>
      </c>
      <c r="L3178" s="302">
        <v>9973966</v>
      </c>
      <c r="M3178" s="302" t="s">
        <v>2161</v>
      </c>
      <c r="N3178" s="305">
        <v>32325</v>
      </c>
      <c r="O3178" s="305">
        <v>32325</v>
      </c>
      <c r="P3178" s="302" t="s">
        <v>1062</v>
      </c>
    </row>
    <row r="3179" spans="1:16">
      <c r="A3179" s="303">
        <v>0</v>
      </c>
      <c r="B3179" s="303">
        <v>0</v>
      </c>
      <c r="C3179" s="303">
        <v>0</v>
      </c>
      <c r="D3179" s="304">
        <f t="shared" si="49"/>
        <v>0</v>
      </c>
      <c r="E3179" s="305">
        <v>45992</v>
      </c>
      <c r="F3179" s="302" t="s">
        <v>69</v>
      </c>
      <c r="G3179" s="302" t="s">
        <v>70</v>
      </c>
      <c r="H3179" s="302" t="s">
        <v>525</v>
      </c>
      <c r="I3179" s="302" t="s">
        <v>525</v>
      </c>
      <c r="J3179" s="302">
        <v>135300</v>
      </c>
      <c r="K3179" s="302" t="s">
        <v>399</v>
      </c>
      <c r="L3179" s="302">
        <v>11004582</v>
      </c>
      <c r="M3179" s="302" t="s">
        <v>2357</v>
      </c>
      <c r="N3179" s="305">
        <v>40015</v>
      </c>
      <c r="O3179" s="305">
        <v>39814</v>
      </c>
      <c r="P3179" s="302" t="s">
        <v>2283</v>
      </c>
    </row>
    <row r="3180" spans="1:16">
      <c r="A3180" s="303">
        <v>1</v>
      </c>
      <c r="B3180" s="303">
        <v>92344.69</v>
      </c>
      <c r="C3180" s="303">
        <v>27539.1239495962</v>
      </c>
      <c r="D3180" s="304">
        <f t="shared" si="49"/>
        <v>64805.566050403802</v>
      </c>
      <c r="E3180" s="305">
        <v>45992</v>
      </c>
      <c r="F3180" s="302" t="s">
        <v>69</v>
      </c>
      <c r="G3180" s="302" t="s">
        <v>70</v>
      </c>
      <c r="H3180" s="302" t="s">
        <v>525</v>
      </c>
      <c r="I3180" s="302" t="s">
        <v>525</v>
      </c>
      <c r="J3180" s="302">
        <v>135300</v>
      </c>
      <c r="K3180" s="302" t="s">
        <v>163</v>
      </c>
      <c r="L3180" s="302">
        <v>11197084</v>
      </c>
      <c r="M3180" s="302" t="s">
        <v>2358</v>
      </c>
      <c r="N3180" s="305">
        <v>40283</v>
      </c>
      <c r="O3180" s="305">
        <v>40299</v>
      </c>
      <c r="P3180" s="302" t="s">
        <v>2276</v>
      </c>
    </row>
    <row r="3181" spans="1:16">
      <c r="A3181" s="303">
        <v>1</v>
      </c>
      <c r="B3181" s="303">
        <v>33244.080000000002</v>
      </c>
      <c r="C3181" s="303">
        <v>9914.0821167983995</v>
      </c>
      <c r="D3181" s="304">
        <f t="shared" si="49"/>
        <v>23329.997883201602</v>
      </c>
      <c r="E3181" s="305">
        <v>45992</v>
      </c>
      <c r="F3181" s="302" t="s">
        <v>69</v>
      </c>
      <c r="G3181" s="302" t="s">
        <v>70</v>
      </c>
      <c r="H3181" s="302" t="s">
        <v>525</v>
      </c>
      <c r="I3181" s="302" t="s">
        <v>525</v>
      </c>
      <c r="J3181" s="302">
        <v>135300</v>
      </c>
      <c r="K3181" s="302" t="s">
        <v>438</v>
      </c>
      <c r="L3181" s="302">
        <v>11197075</v>
      </c>
      <c r="M3181" s="302" t="s">
        <v>2042</v>
      </c>
      <c r="N3181" s="305">
        <v>40283</v>
      </c>
      <c r="O3181" s="305">
        <v>40179</v>
      </c>
      <c r="P3181" s="302" t="s">
        <v>2276</v>
      </c>
    </row>
    <row r="3182" spans="1:16">
      <c r="A3182" s="303">
        <v>1</v>
      </c>
      <c r="B3182" s="303">
        <v>57863.98</v>
      </c>
      <c r="C3182" s="303">
        <v>17256.252822300401</v>
      </c>
      <c r="D3182" s="304">
        <f t="shared" si="49"/>
        <v>40607.727177699606</v>
      </c>
      <c r="E3182" s="305">
        <v>45992</v>
      </c>
      <c r="F3182" s="302" t="s">
        <v>69</v>
      </c>
      <c r="G3182" s="302" t="s">
        <v>70</v>
      </c>
      <c r="H3182" s="302" t="s">
        <v>525</v>
      </c>
      <c r="I3182" s="302" t="s">
        <v>525</v>
      </c>
      <c r="J3182" s="302">
        <v>135300</v>
      </c>
      <c r="K3182" s="302" t="s">
        <v>164</v>
      </c>
      <c r="L3182" s="302">
        <v>11100853</v>
      </c>
      <c r="M3182" s="302" t="s">
        <v>2360</v>
      </c>
      <c r="N3182" s="305">
        <v>40283</v>
      </c>
      <c r="O3182" s="305">
        <v>40575</v>
      </c>
      <c r="P3182" s="302" t="s">
        <v>2280</v>
      </c>
    </row>
    <row r="3183" spans="1:16">
      <c r="A3183" s="303">
        <v>1</v>
      </c>
      <c r="B3183" s="303">
        <v>16921.330000000002</v>
      </c>
      <c r="C3183" s="303">
        <v>5371.8630199831996</v>
      </c>
      <c r="D3183" s="304">
        <f t="shared" si="49"/>
        <v>11549.466980016801</v>
      </c>
      <c r="E3183" s="305">
        <v>45992</v>
      </c>
      <c r="F3183" s="302" t="s">
        <v>69</v>
      </c>
      <c r="G3183" s="302" t="s">
        <v>70</v>
      </c>
      <c r="H3183" s="302" t="s">
        <v>525</v>
      </c>
      <c r="I3183" s="302" t="s">
        <v>525</v>
      </c>
      <c r="J3183" s="302">
        <v>135300</v>
      </c>
      <c r="K3183" s="302" t="s">
        <v>164</v>
      </c>
      <c r="L3183" s="302">
        <v>11004612</v>
      </c>
      <c r="M3183" s="302" t="s">
        <v>2359</v>
      </c>
      <c r="N3183" s="305">
        <v>40015</v>
      </c>
      <c r="O3183" s="305">
        <v>39995</v>
      </c>
      <c r="P3183" s="302" t="s">
        <v>2283</v>
      </c>
    </row>
    <row r="3184" spans="1:16">
      <c r="A3184" s="303">
        <v>1</v>
      </c>
      <c r="B3184" s="303">
        <v>2351.59</v>
      </c>
      <c r="C3184" s="303">
        <v>701.2934743582</v>
      </c>
      <c r="D3184" s="304">
        <f t="shared" si="49"/>
        <v>1650.2965256418001</v>
      </c>
      <c r="E3184" s="305">
        <v>45992</v>
      </c>
      <c r="F3184" s="302" t="s">
        <v>69</v>
      </c>
      <c r="G3184" s="302" t="s">
        <v>70</v>
      </c>
      <c r="H3184" s="302" t="s">
        <v>525</v>
      </c>
      <c r="I3184" s="302" t="s">
        <v>525</v>
      </c>
      <c r="J3184" s="302">
        <v>135300</v>
      </c>
      <c r="K3184" s="302" t="s">
        <v>400</v>
      </c>
      <c r="L3184" s="302">
        <v>11100844</v>
      </c>
      <c r="M3184" s="302" t="s">
        <v>2366</v>
      </c>
      <c r="N3184" s="305">
        <v>40283</v>
      </c>
      <c r="O3184" s="305">
        <v>40575</v>
      </c>
      <c r="P3184" s="302" t="s">
        <v>2280</v>
      </c>
    </row>
    <row r="3185" spans="1:16">
      <c r="A3185" s="303">
        <v>1</v>
      </c>
      <c r="B3185" s="303">
        <v>43627.19</v>
      </c>
      <c r="C3185" s="303">
        <v>13010.5433564462</v>
      </c>
      <c r="D3185" s="304">
        <f t="shared" si="49"/>
        <v>30616.646643553802</v>
      </c>
      <c r="E3185" s="305">
        <v>45992</v>
      </c>
      <c r="F3185" s="302" t="s">
        <v>69</v>
      </c>
      <c r="G3185" s="302" t="s">
        <v>70</v>
      </c>
      <c r="H3185" s="302" t="s">
        <v>525</v>
      </c>
      <c r="I3185" s="302" t="s">
        <v>525</v>
      </c>
      <c r="J3185" s="302">
        <v>135300</v>
      </c>
      <c r="K3185" s="302" t="s">
        <v>400</v>
      </c>
      <c r="L3185" s="302">
        <v>11100835</v>
      </c>
      <c r="M3185" s="302" t="s">
        <v>2365</v>
      </c>
      <c r="N3185" s="305">
        <v>40283</v>
      </c>
      <c r="O3185" s="305">
        <v>40575</v>
      </c>
      <c r="P3185" s="302" t="s">
        <v>2280</v>
      </c>
    </row>
    <row r="3186" spans="1:16">
      <c r="A3186" s="303">
        <v>3</v>
      </c>
      <c r="B3186" s="303">
        <v>6314.1900000000005</v>
      </c>
      <c r="C3186" s="303">
        <v>1883.0239297062001</v>
      </c>
      <c r="D3186" s="304">
        <f t="shared" si="49"/>
        <v>4431.1660702938007</v>
      </c>
      <c r="E3186" s="305">
        <v>45992</v>
      </c>
      <c r="F3186" s="302" t="s">
        <v>69</v>
      </c>
      <c r="G3186" s="302" t="s">
        <v>70</v>
      </c>
      <c r="H3186" s="302" t="s">
        <v>525</v>
      </c>
      <c r="I3186" s="302" t="s">
        <v>525</v>
      </c>
      <c r="J3186" s="302">
        <v>135300</v>
      </c>
      <c r="K3186" s="302" t="s">
        <v>400</v>
      </c>
      <c r="L3186" s="302">
        <v>11100841</v>
      </c>
      <c r="M3186" s="302" t="s">
        <v>2367</v>
      </c>
      <c r="N3186" s="305">
        <v>40283</v>
      </c>
      <c r="O3186" s="305">
        <v>40575</v>
      </c>
      <c r="P3186" s="302" t="s">
        <v>2280</v>
      </c>
    </row>
    <row r="3187" spans="1:16">
      <c r="A3187" s="303">
        <v>1</v>
      </c>
      <c r="B3187" s="303">
        <v>59748.91</v>
      </c>
      <c r="C3187" s="303">
        <v>15519.2332674626</v>
      </c>
      <c r="D3187" s="304">
        <f t="shared" si="49"/>
        <v>44229.676732537402</v>
      </c>
      <c r="E3187" s="305">
        <v>45992</v>
      </c>
      <c r="F3187" s="302" t="s">
        <v>69</v>
      </c>
      <c r="G3187" s="302" t="s">
        <v>70</v>
      </c>
      <c r="H3187" s="302" t="s">
        <v>525</v>
      </c>
      <c r="I3187" s="302" t="s">
        <v>525</v>
      </c>
      <c r="J3187" s="302">
        <v>135300</v>
      </c>
      <c r="K3187" s="302" t="s">
        <v>400</v>
      </c>
      <c r="L3187" s="302">
        <v>12007239</v>
      </c>
      <c r="M3187" s="302" t="s">
        <v>2361</v>
      </c>
      <c r="N3187" s="305">
        <v>41193</v>
      </c>
      <c r="O3187" s="305">
        <v>41244</v>
      </c>
      <c r="P3187" s="302" t="s">
        <v>2278</v>
      </c>
    </row>
    <row r="3188" spans="1:16">
      <c r="A3188" s="303">
        <v>3</v>
      </c>
      <c r="B3188" s="303">
        <v>143667.73000000001</v>
      </c>
      <c r="C3188" s="303">
        <v>42844.731234975407</v>
      </c>
      <c r="D3188" s="304">
        <f t="shared" si="49"/>
        <v>100822.9987650246</v>
      </c>
      <c r="E3188" s="305">
        <v>45992</v>
      </c>
      <c r="F3188" s="302" t="s">
        <v>69</v>
      </c>
      <c r="G3188" s="302" t="s">
        <v>70</v>
      </c>
      <c r="H3188" s="302" t="s">
        <v>525</v>
      </c>
      <c r="I3188" s="302" t="s">
        <v>525</v>
      </c>
      <c r="J3188" s="302">
        <v>135300</v>
      </c>
      <c r="K3188" s="302" t="s">
        <v>400</v>
      </c>
      <c r="L3188" s="302">
        <v>11100832</v>
      </c>
      <c r="M3188" s="302" t="s">
        <v>2363</v>
      </c>
      <c r="N3188" s="305">
        <v>40283</v>
      </c>
      <c r="O3188" s="305">
        <v>40575</v>
      </c>
      <c r="P3188" s="302" t="s">
        <v>2280</v>
      </c>
    </row>
    <row r="3189" spans="1:16">
      <c r="A3189" s="303">
        <v>1</v>
      </c>
      <c r="B3189" s="303">
        <v>16039.66</v>
      </c>
      <c r="C3189" s="303">
        <v>4783.3631240668001</v>
      </c>
      <c r="D3189" s="304">
        <f t="shared" si="49"/>
        <v>11256.2968759332</v>
      </c>
      <c r="E3189" s="305">
        <v>45992</v>
      </c>
      <c r="F3189" s="302" t="s">
        <v>69</v>
      </c>
      <c r="G3189" s="302" t="s">
        <v>70</v>
      </c>
      <c r="H3189" s="302" t="s">
        <v>525</v>
      </c>
      <c r="I3189" s="302" t="s">
        <v>525</v>
      </c>
      <c r="J3189" s="302">
        <v>135300</v>
      </c>
      <c r="K3189" s="302" t="s">
        <v>400</v>
      </c>
      <c r="L3189" s="302">
        <v>11100838</v>
      </c>
      <c r="M3189" s="302" t="s">
        <v>2364</v>
      </c>
      <c r="N3189" s="305">
        <v>40283</v>
      </c>
      <c r="O3189" s="305">
        <v>40575</v>
      </c>
      <c r="P3189" s="302" t="s">
        <v>2280</v>
      </c>
    </row>
    <row r="3190" spans="1:16">
      <c r="A3190" s="303">
        <v>1</v>
      </c>
      <c r="B3190" s="303">
        <v>1131.22</v>
      </c>
      <c r="C3190" s="303">
        <v>337.3535369956</v>
      </c>
      <c r="D3190" s="304">
        <f t="shared" si="49"/>
        <v>793.86646300439998</v>
      </c>
      <c r="E3190" s="305">
        <v>45992</v>
      </c>
      <c r="F3190" s="302" t="s">
        <v>69</v>
      </c>
      <c r="G3190" s="302" t="s">
        <v>70</v>
      </c>
      <c r="H3190" s="302" t="s">
        <v>525</v>
      </c>
      <c r="I3190" s="302" t="s">
        <v>525</v>
      </c>
      <c r="J3190" s="302">
        <v>135300</v>
      </c>
      <c r="K3190" s="302" t="s">
        <v>400</v>
      </c>
      <c r="L3190" s="302">
        <v>11100829</v>
      </c>
      <c r="M3190" s="302" t="s">
        <v>2362</v>
      </c>
      <c r="N3190" s="305">
        <v>40283</v>
      </c>
      <c r="O3190" s="305">
        <v>40575</v>
      </c>
      <c r="P3190" s="302" t="s">
        <v>2280</v>
      </c>
    </row>
    <row r="3191" spans="1:16">
      <c r="A3191" s="303">
        <v>8</v>
      </c>
      <c r="B3191" s="303">
        <v>152043.93</v>
      </c>
      <c r="C3191" s="303">
        <v>48268.0241434872</v>
      </c>
      <c r="D3191" s="304">
        <f t="shared" si="49"/>
        <v>103775.90585651279</v>
      </c>
      <c r="E3191" s="305">
        <v>45992</v>
      </c>
      <c r="F3191" s="302" t="s">
        <v>69</v>
      </c>
      <c r="G3191" s="302" t="s">
        <v>70</v>
      </c>
      <c r="H3191" s="302" t="s">
        <v>525</v>
      </c>
      <c r="I3191" s="302" t="s">
        <v>525</v>
      </c>
      <c r="J3191" s="302">
        <v>135300</v>
      </c>
      <c r="K3191" s="302" t="s">
        <v>332</v>
      </c>
      <c r="L3191" s="302">
        <v>11004591</v>
      </c>
      <c r="M3191" s="302" t="s">
        <v>2368</v>
      </c>
      <c r="N3191" s="305">
        <v>40015</v>
      </c>
      <c r="O3191" s="305">
        <v>39814</v>
      </c>
      <c r="P3191" s="302" t="s">
        <v>2283</v>
      </c>
    </row>
    <row r="3192" spans="1:16">
      <c r="A3192" s="303">
        <v>0</v>
      </c>
      <c r="B3192" s="303">
        <v>0</v>
      </c>
      <c r="C3192" s="303">
        <v>0</v>
      </c>
      <c r="D3192" s="304">
        <f t="shared" si="49"/>
        <v>0</v>
      </c>
      <c r="E3192" s="305">
        <v>45992</v>
      </c>
      <c r="F3192" s="302" t="s">
        <v>69</v>
      </c>
      <c r="G3192" s="302" t="s">
        <v>70</v>
      </c>
      <c r="H3192" s="302" t="s">
        <v>525</v>
      </c>
      <c r="I3192" s="302" t="s">
        <v>525</v>
      </c>
      <c r="J3192" s="302">
        <v>135300</v>
      </c>
      <c r="K3192" s="302" t="s">
        <v>401</v>
      </c>
      <c r="L3192" s="302">
        <v>9785795</v>
      </c>
      <c r="M3192" s="302" t="s">
        <v>2369</v>
      </c>
      <c r="N3192" s="305">
        <v>29768</v>
      </c>
      <c r="O3192" s="305">
        <v>29768</v>
      </c>
      <c r="P3192" s="302" t="s">
        <v>1052</v>
      </c>
    </row>
    <row r="3193" spans="1:16">
      <c r="A3193" s="303">
        <v>0</v>
      </c>
      <c r="B3193" s="303">
        <v>0</v>
      </c>
      <c r="C3193" s="303">
        <v>0</v>
      </c>
      <c r="D3193" s="304">
        <f t="shared" si="49"/>
        <v>0</v>
      </c>
      <c r="E3193" s="305">
        <v>45992</v>
      </c>
      <c r="F3193" s="302" t="s">
        <v>69</v>
      </c>
      <c r="G3193" s="302" t="s">
        <v>70</v>
      </c>
      <c r="H3193" s="302" t="s">
        <v>525</v>
      </c>
      <c r="I3193" s="302" t="s">
        <v>525</v>
      </c>
      <c r="J3193" s="302">
        <v>135300</v>
      </c>
      <c r="K3193" s="302" t="s">
        <v>401</v>
      </c>
      <c r="L3193" s="302">
        <v>9785796</v>
      </c>
      <c r="M3193" s="302" t="s">
        <v>1953</v>
      </c>
      <c r="N3193" s="305">
        <v>29403</v>
      </c>
      <c r="O3193" s="305">
        <v>29403</v>
      </c>
      <c r="P3193" s="302" t="s">
        <v>1052</v>
      </c>
    </row>
    <row r="3194" spans="1:16">
      <c r="A3194" s="303">
        <v>0</v>
      </c>
      <c r="B3194" s="303">
        <v>0</v>
      </c>
      <c r="C3194" s="303">
        <v>0</v>
      </c>
      <c r="D3194" s="304">
        <f t="shared" si="49"/>
        <v>0</v>
      </c>
      <c r="E3194" s="305">
        <v>45992</v>
      </c>
      <c r="F3194" s="302" t="s">
        <v>69</v>
      </c>
      <c r="G3194" s="302" t="s">
        <v>70</v>
      </c>
      <c r="H3194" s="302" t="s">
        <v>525</v>
      </c>
      <c r="I3194" s="302" t="s">
        <v>525</v>
      </c>
      <c r="J3194" s="302">
        <v>135300</v>
      </c>
      <c r="K3194" s="302" t="s">
        <v>401</v>
      </c>
      <c r="L3194" s="302">
        <v>9973905</v>
      </c>
      <c r="M3194" s="302" t="s">
        <v>2369</v>
      </c>
      <c r="N3194" s="305">
        <v>29768</v>
      </c>
      <c r="O3194" s="305">
        <v>29768</v>
      </c>
      <c r="P3194" s="302" t="s">
        <v>1062</v>
      </c>
    </row>
    <row r="3195" spans="1:16">
      <c r="A3195" s="303">
        <v>0</v>
      </c>
      <c r="B3195" s="303">
        <v>0</v>
      </c>
      <c r="C3195" s="303">
        <v>0</v>
      </c>
      <c r="D3195" s="304">
        <f t="shared" si="49"/>
        <v>0</v>
      </c>
      <c r="E3195" s="305">
        <v>45992</v>
      </c>
      <c r="F3195" s="302" t="s">
        <v>69</v>
      </c>
      <c r="G3195" s="302" t="s">
        <v>70</v>
      </c>
      <c r="H3195" s="302" t="s">
        <v>525</v>
      </c>
      <c r="I3195" s="302" t="s">
        <v>525</v>
      </c>
      <c r="J3195" s="302">
        <v>135300</v>
      </c>
      <c r="K3195" s="302" t="s">
        <v>401</v>
      </c>
      <c r="L3195" s="302">
        <v>9973906</v>
      </c>
      <c r="M3195" s="302" t="s">
        <v>1953</v>
      </c>
      <c r="N3195" s="305">
        <v>29403</v>
      </c>
      <c r="O3195" s="305">
        <v>29403</v>
      </c>
      <c r="P3195" s="302" t="s">
        <v>1062</v>
      </c>
    </row>
    <row r="3196" spans="1:16">
      <c r="A3196" s="303">
        <v>9</v>
      </c>
      <c r="B3196" s="303">
        <v>17554.82</v>
      </c>
      <c r="C3196" s="303">
        <v>17056.670208275802</v>
      </c>
      <c r="D3196" s="304">
        <f t="shared" si="49"/>
        <v>498.14979172419771</v>
      </c>
      <c r="E3196" s="305">
        <v>45992</v>
      </c>
      <c r="F3196" s="302" t="s">
        <v>69</v>
      </c>
      <c r="G3196" s="302" t="s">
        <v>70</v>
      </c>
      <c r="H3196" s="302" t="s">
        <v>525</v>
      </c>
      <c r="I3196" s="302" t="s">
        <v>525</v>
      </c>
      <c r="J3196" s="302">
        <v>135300</v>
      </c>
      <c r="K3196" s="302" t="s">
        <v>405</v>
      </c>
      <c r="L3196" s="302">
        <v>9786635</v>
      </c>
      <c r="M3196" s="302" t="s">
        <v>1551</v>
      </c>
      <c r="N3196" s="305">
        <v>27576</v>
      </c>
      <c r="O3196" s="305">
        <v>27576</v>
      </c>
      <c r="P3196" s="302" t="s">
        <v>1052</v>
      </c>
    </row>
    <row r="3197" spans="1:16">
      <c r="A3197" s="303">
        <v>0</v>
      </c>
      <c r="B3197" s="303">
        <v>0</v>
      </c>
      <c r="C3197" s="303">
        <v>0</v>
      </c>
      <c r="D3197" s="304">
        <f t="shared" si="49"/>
        <v>0</v>
      </c>
      <c r="E3197" s="305">
        <v>45992</v>
      </c>
      <c r="F3197" s="302" t="s">
        <v>69</v>
      </c>
      <c r="G3197" s="302" t="s">
        <v>70</v>
      </c>
      <c r="H3197" s="302" t="s">
        <v>525</v>
      </c>
      <c r="I3197" s="302" t="s">
        <v>525</v>
      </c>
      <c r="J3197" s="302">
        <v>135300</v>
      </c>
      <c r="K3197" s="302" t="s">
        <v>405</v>
      </c>
      <c r="L3197" s="302">
        <v>9973960</v>
      </c>
      <c r="M3197" s="302" t="s">
        <v>1551</v>
      </c>
      <c r="N3197" s="305">
        <v>27576</v>
      </c>
      <c r="O3197" s="305">
        <v>27576</v>
      </c>
      <c r="P3197" s="302" t="s">
        <v>1062</v>
      </c>
    </row>
    <row r="3198" spans="1:16">
      <c r="A3198" s="303">
        <v>0</v>
      </c>
      <c r="B3198" s="303">
        <v>0</v>
      </c>
      <c r="C3198" s="303">
        <v>0</v>
      </c>
      <c r="D3198" s="304">
        <f t="shared" si="49"/>
        <v>0</v>
      </c>
      <c r="E3198" s="305">
        <v>45992</v>
      </c>
      <c r="F3198" s="302" t="s">
        <v>69</v>
      </c>
      <c r="G3198" s="302" t="s">
        <v>70</v>
      </c>
      <c r="H3198" s="302" t="s">
        <v>525</v>
      </c>
      <c r="I3198" s="302" t="s">
        <v>525</v>
      </c>
      <c r="J3198" s="302">
        <v>135300</v>
      </c>
      <c r="K3198" s="302" t="s">
        <v>406</v>
      </c>
      <c r="L3198" s="302">
        <v>9973959</v>
      </c>
      <c r="M3198" s="302" t="s">
        <v>1956</v>
      </c>
      <c r="N3198" s="305">
        <v>27576</v>
      </c>
      <c r="O3198" s="305">
        <v>27576</v>
      </c>
      <c r="P3198" s="302" t="s">
        <v>1062</v>
      </c>
    </row>
    <row r="3199" spans="1:16">
      <c r="A3199" s="303">
        <v>0</v>
      </c>
      <c r="B3199" s="303">
        <v>0</v>
      </c>
      <c r="C3199" s="303">
        <v>0</v>
      </c>
      <c r="D3199" s="304">
        <f t="shared" si="49"/>
        <v>0</v>
      </c>
      <c r="E3199" s="305">
        <v>45992</v>
      </c>
      <c r="F3199" s="302" t="s">
        <v>69</v>
      </c>
      <c r="G3199" s="302" t="s">
        <v>70</v>
      </c>
      <c r="H3199" s="302" t="s">
        <v>525</v>
      </c>
      <c r="I3199" s="302" t="s">
        <v>525</v>
      </c>
      <c r="J3199" s="302">
        <v>135300</v>
      </c>
      <c r="K3199" s="302" t="s">
        <v>406</v>
      </c>
      <c r="L3199" s="302">
        <v>9689826</v>
      </c>
      <c r="M3199" s="302" t="s">
        <v>1957</v>
      </c>
      <c r="N3199" s="305">
        <v>28672</v>
      </c>
      <c r="O3199" s="305">
        <v>28672</v>
      </c>
      <c r="P3199" s="302" t="s">
        <v>1052</v>
      </c>
    </row>
    <row r="3200" spans="1:16">
      <c r="A3200" s="303">
        <v>7</v>
      </c>
      <c r="B3200" s="303">
        <v>22735.23</v>
      </c>
      <c r="C3200" s="303">
        <v>22090.076697983699</v>
      </c>
      <c r="D3200" s="304">
        <f t="shared" si="49"/>
        <v>645.15330201630059</v>
      </c>
      <c r="E3200" s="305">
        <v>45992</v>
      </c>
      <c r="F3200" s="302" t="s">
        <v>69</v>
      </c>
      <c r="G3200" s="302" t="s">
        <v>70</v>
      </c>
      <c r="H3200" s="302" t="s">
        <v>525</v>
      </c>
      <c r="I3200" s="302" t="s">
        <v>525</v>
      </c>
      <c r="J3200" s="302">
        <v>135300</v>
      </c>
      <c r="K3200" s="302" t="s">
        <v>406</v>
      </c>
      <c r="L3200" s="302">
        <v>9805277</v>
      </c>
      <c r="M3200" s="302" t="s">
        <v>1956</v>
      </c>
      <c r="N3200" s="305">
        <v>27576</v>
      </c>
      <c r="O3200" s="305">
        <v>27576</v>
      </c>
      <c r="P3200" s="302" t="s">
        <v>1052</v>
      </c>
    </row>
    <row r="3201" spans="1:16">
      <c r="A3201" s="303">
        <v>0</v>
      </c>
      <c r="B3201" s="303">
        <v>0</v>
      </c>
      <c r="C3201" s="303">
        <v>0</v>
      </c>
      <c r="D3201" s="304">
        <f t="shared" si="49"/>
        <v>0</v>
      </c>
      <c r="E3201" s="305">
        <v>45992</v>
      </c>
      <c r="F3201" s="302" t="s">
        <v>69</v>
      </c>
      <c r="G3201" s="302" t="s">
        <v>70</v>
      </c>
      <c r="H3201" s="302" t="s">
        <v>525</v>
      </c>
      <c r="I3201" s="302" t="s">
        <v>525</v>
      </c>
      <c r="J3201" s="302">
        <v>135300</v>
      </c>
      <c r="K3201" s="302" t="s">
        <v>406</v>
      </c>
      <c r="L3201" s="302">
        <v>9973957</v>
      </c>
      <c r="M3201" s="302" t="s">
        <v>1957</v>
      </c>
      <c r="N3201" s="305">
        <v>29403</v>
      </c>
      <c r="O3201" s="305">
        <v>29403</v>
      </c>
      <c r="P3201" s="302" t="s">
        <v>1062</v>
      </c>
    </row>
    <row r="3202" spans="1:16">
      <c r="A3202" s="303">
        <v>0</v>
      </c>
      <c r="B3202" s="303">
        <v>0</v>
      </c>
      <c r="C3202" s="303">
        <v>0</v>
      </c>
      <c r="D3202" s="304">
        <f t="shared" si="49"/>
        <v>0</v>
      </c>
      <c r="E3202" s="305">
        <v>45992</v>
      </c>
      <c r="F3202" s="302" t="s">
        <v>69</v>
      </c>
      <c r="G3202" s="302" t="s">
        <v>70</v>
      </c>
      <c r="H3202" s="302" t="s">
        <v>525</v>
      </c>
      <c r="I3202" s="302" t="s">
        <v>525</v>
      </c>
      <c r="J3202" s="302">
        <v>135300</v>
      </c>
      <c r="K3202" s="302" t="s">
        <v>406</v>
      </c>
      <c r="L3202" s="302">
        <v>9973958</v>
      </c>
      <c r="M3202" s="302" t="s">
        <v>1957</v>
      </c>
      <c r="N3202" s="305">
        <v>28672</v>
      </c>
      <c r="O3202" s="305">
        <v>28672</v>
      </c>
      <c r="P3202" s="302" t="s">
        <v>1062</v>
      </c>
    </row>
    <row r="3203" spans="1:16">
      <c r="A3203" s="303">
        <v>3</v>
      </c>
      <c r="B3203" s="303">
        <v>20882.53</v>
      </c>
      <c r="C3203" s="303">
        <v>18281.044345461101</v>
      </c>
      <c r="D3203" s="304">
        <f t="shared" ref="D3203:D3266" si="50">+B3203-C3203</f>
        <v>2601.4856545388975</v>
      </c>
      <c r="E3203" s="305">
        <v>45992</v>
      </c>
      <c r="F3203" s="302" t="s">
        <v>69</v>
      </c>
      <c r="G3203" s="302" t="s">
        <v>70</v>
      </c>
      <c r="H3203" s="302" t="s">
        <v>525</v>
      </c>
      <c r="I3203" s="302" t="s">
        <v>525</v>
      </c>
      <c r="J3203" s="302">
        <v>135300</v>
      </c>
      <c r="K3203" s="302" t="s">
        <v>406</v>
      </c>
      <c r="L3203" s="302">
        <v>9805278</v>
      </c>
      <c r="M3203" s="302" t="s">
        <v>1957</v>
      </c>
      <c r="N3203" s="305">
        <v>29403</v>
      </c>
      <c r="O3203" s="305">
        <v>29403</v>
      </c>
      <c r="P3203" s="302" t="s">
        <v>1052</v>
      </c>
    </row>
    <row r="3204" spans="1:16">
      <c r="A3204" s="303">
        <v>3</v>
      </c>
      <c r="B3204" s="303">
        <v>57727.16</v>
      </c>
      <c r="C3204" s="303">
        <v>18326.124249846398</v>
      </c>
      <c r="D3204" s="304">
        <f t="shared" si="50"/>
        <v>39401.035750153605</v>
      </c>
      <c r="E3204" s="305">
        <v>45992</v>
      </c>
      <c r="F3204" s="302" t="s">
        <v>69</v>
      </c>
      <c r="G3204" s="302" t="s">
        <v>70</v>
      </c>
      <c r="H3204" s="302" t="s">
        <v>525</v>
      </c>
      <c r="I3204" s="302" t="s">
        <v>525</v>
      </c>
      <c r="J3204" s="302">
        <v>135300</v>
      </c>
      <c r="K3204" s="302" t="s">
        <v>333</v>
      </c>
      <c r="L3204" s="302">
        <v>11004609</v>
      </c>
      <c r="M3204" s="302" t="s">
        <v>2370</v>
      </c>
      <c r="N3204" s="305">
        <v>40015</v>
      </c>
      <c r="O3204" s="305">
        <v>39995</v>
      </c>
      <c r="P3204" s="302" t="s">
        <v>2283</v>
      </c>
    </row>
    <row r="3205" spans="1:16">
      <c r="A3205" s="303">
        <v>4</v>
      </c>
      <c r="B3205" s="303">
        <v>79586.400000000009</v>
      </c>
      <c r="C3205" s="303">
        <v>23734.334202672002</v>
      </c>
      <c r="D3205" s="304">
        <f t="shared" si="50"/>
        <v>55852.065797328003</v>
      </c>
      <c r="E3205" s="305">
        <v>45992</v>
      </c>
      <c r="F3205" s="302" t="s">
        <v>69</v>
      </c>
      <c r="G3205" s="302" t="s">
        <v>70</v>
      </c>
      <c r="H3205" s="302" t="s">
        <v>525</v>
      </c>
      <c r="I3205" s="302" t="s">
        <v>525</v>
      </c>
      <c r="J3205" s="302">
        <v>135300</v>
      </c>
      <c r="K3205" s="302" t="s">
        <v>333</v>
      </c>
      <c r="L3205" s="302">
        <v>11100847</v>
      </c>
      <c r="M3205" s="302" t="s">
        <v>2372</v>
      </c>
      <c r="N3205" s="305">
        <v>40283</v>
      </c>
      <c r="O3205" s="305">
        <v>40575</v>
      </c>
      <c r="P3205" s="302" t="s">
        <v>2280</v>
      </c>
    </row>
    <row r="3206" spans="1:16">
      <c r="A3206" s="303">
        <v>6</v>
      </c>
      <c r="B3206" s="303">
        <v>57769.08</v>
      </c>
      <c r="C3206" s="303">
        <v>12782.0282345376</v>
      </c>
      <c r="D3206" s="304">
        <f t="shared" si="50"/>
        <v>44987.051765462398</v>
      </c>
      <c r="E3206" s="305">
        <v>45992</v>
      </c>
      <c r="F3206" s="302" t="s">
        <v>69</v>
      </c>
      <c r="G3206" s="302" t="s">
        <v>70</v>
      </c>
      <c r="H3206" s="302" t="s">
        <v>525</v>
      </c>
      <c r="I3206" s="302" t="s">
        <v>525</v>
      </c>
      <c r="J3206" s="302">
        <v>135300</v>
      </c>
      <c r="K3206" s="302" t="s">
        <v>333</v>
      </c>
      <c r="L3206" s="302">
        <v>12672419</v>
      </c>
      <c r="M3206" s="302" t="s">
        <v>2371</v>
      </c>
      <c r="N3206" s="305">
        <v>41698</v>
      </c>
      <c r="O3206" s="305">
        <v>41699</v>
      </c>
      <c r="P3206" s="302" t="s">
        <v>2303</v>
      </c>
    </row>
    <row r="3207" spans="1:16">
      <c r="A3207" s="303">
        <v>1</v>
      </c>
      <c r="B3207" s="303">
        <v>16527.599999999999</v>
      </c>
      <c r="C3207" s="303">
        <v>3656.908675872</v>
      </c>
      <c r="D3207" s="304">
        <f t="shared" si="50"/>
        <v>12870.691324127998</v>
      </c>
      <c r="E3207" s="305">
        <v>45992</v>
      </c>
      <c r="F3207" s="302" t="s">
        <v>69</v>
      </c>
      <c r="G3207" s="302" t="s">
        <v>70</v>
      </c>
      <c r="H3207" s="302" t="s">
        <v>525</v>
      </c>
      <c r="I3207" s="302" t="s">
        <v>525</v>
      </c>
      <c r="J3207" s="302">
        <v>135300</v>
      </c>
      <c r="K3207" s="302" t="s">
        <v>535</v>
      </c>
      <c r="L3207" s="302">
        <v>12672401</v>
      </c>
      <c r="M3207" s="302" t="s">
        <v>2373</v>
      </c>
      <c r="N3207" s="305">
        <v>41698</v>
      </c>
      <c r="O3207" s="305">
        <v>41640</v>
      </c>
      <c r="P3207" s="302" t="s">
        <v>2303</v>
      </c>
    </row>
    <row r="3208" spans="1:16">
      <c r="A3208" s="303">
        <v>3</v>
      </c>
      <c r="B3208" s="303">
        <v>89805.35</v>
      </c>
      <c r="C3208" s="303">
        <v>19870.396400851998</v>
      </c>
      <c r="D3208" s="304">
        <f t="shared" si="50"/>
        <v>69934.953599148008</v>
      </c>
      <c r="E3208" s="305">
        <v>45992</v>
      </c>
      <c r="F3208" s="302" t="s">
        <v>69</v>
      </c>
      <c r="G3208" s="302" t="s">
        <v>70</v>
      </c>
      <c r="H3208" s="302" t="s">
        <v>525</v>
      </c>
      <c r="I3208" s="302" t="s">
        <v>525</v>
      </c>
      <c r="J3208" s="302">
        <v>135300</v>
      </c>
      <c r="K3208" s="302" t="s">
        <v>252</v>
      </c>
      <c r="L3208" s="302">
        <v>12672404</v>
      </c>
      <c r="M3208" s="302" t="s">
        <v>2375</v>
      </c>
      <c r="N3208" s="305">
        <v>41698</v>
      </c>
      <c r="O3208" s="305">
        <v>41640</v>
      </c>
      <c r="P3208" s="302" t="s">
        <v>2303</v>
      </c>
    </row>
    <row r="3209" spans="1:16">
      <c r="A3209" s="303">
        <v>3</v>
      </c>
      <c r="B3209" s="303">
        <v>75928.5</v>
      </c>
      <c r="C3209" s="303">
        <v>19721.73388851</v>
      </c>
      <c r="D3209" s="304">
        <f t="shared" si="50"/>
        <v>56206.766111489997</v>
      </c>
      <c r="E3209" s="305">
        <v>45992</v>
      </c>
      <c r="F3209" s="302" t="s">
        <v>69</v>
      </c>
      <c r="G3209" s="302" t="s">
        <v>70</v>
      </c>
      <c r="H3209" s="302" t="s">
        <v>525</v>
      </c>
      <c r="I3209" s="302" t="s">
        <v>525</v>
      </c>
      <c r="J3209" s="302">
        <v>135300</v>
      </c>
      <c r="K3209" s="302" t="s">
        <v>252</v>
      </c>
      <c r="L3209" s="302">
        <v>12007228</v>
      </c>
      <c r="M3209" s="302" t="s">
        <v>2376</v>
      </c>
      <c r="N3209" s="305">
        <v>41193</v>
      </c>
      <c r="O3209" s="305">
        <v>40909</v>
      </c>
      <c r="P3209" s="302" t="s">
        <v>2278</v>
      </c>
    </row>
    <row r="3210" spans="1:16">
      <c r="A3210" s="303">
        <v>6</v>
      </c>
      <c r="B3210" s="303">
        <v>130569.37000000001</v>
      </c>
      <c r="C3210" s="303">
        <v>41450.6879923448</v>
      </c>
      <c r="D3210" s="304">
        <f t="shared" si="50"/>
        <v>89118.68200765521</v>
      </c>
      <c r="E3210" s="305">
        <v>45992</v>
      </c>
      <c r="F3210" s="302" t="s">
        <v>69</v>
      </c>
      <c r="G3210" s="302" t="s">
        <v>70</v>
      </c>
      <c r="H3210" s="302" t="s">
        <v>525</v>
      </c>
      <c r="I3210" s="302" t="s">
        <v>525</v>
      </c>
      <c r="J3210" s="302">
        <v>135300</v>
      </c>
      <c r="K3210" s="302" t="s">
        <v>252</v>
      </c>
      <c r="L3210" s="302">
        <v>11004588</v>
      </c>
      <c r="M3210" s="302" t="s">
        <v>2374</v>
      </c>
      <c r="N3210" s="305">
        <v>40015</v>
      </c>
      <c r="O3210" s="305">
        <v>39814</v>
      </c>
      <c r="P3210" s="302" t="s">
        <v>2283</v>
      </c>
    </row>
    <row r="3211" spans="1:16">
      <c r="A3211" s="303">
        <v>0</v>
      </c>
      <c r="B3211" s="303">
        <v>0</v>
      </c>
      <c r="C3211" s="303">
        <v>0</v>
      </c>
      <c r="D3211" s="304">
        <f t="shared" si="50"/>
        <v>0</v>
      </c>
      <c r="E3211" s="305">
        <v>45992</v>
      </c>
      <c r="F3211" s="302" t="s">
        <v>69</v>
      </c>
      <c r="G3211" s="302" t="s">
        <v>70</v>
      </c>
      <c r="H3211" s="302" t="s">
        <v>525</v>
      </c>
      <c r="I3211" s="302" t="s">
        <v>525</v>
      </c>
      <c r="J3211" s="302">
        <v>135300</v>
      </c>
      <c r="K3211" s="302" t="s">
        <v>407</v>
      </c>
      <c r="L3211" s="302">
        <v>9701170</v>
      </c>
      <c r="M3211" s="302" t="s">
        <v>1959</v>
      </c>
      <c r="N3211" s="305">
        <v>29403</v>
      </c>
      <c r="O3211" s="305">
        <v>29403</v>
      </c>
      <c r="P3211" s="302" t="s">
        <v>1062</v>
      </c>
    </row>
    <row r="3212" spans="1:16">
      <c r="A3212" s="303">
        <v>1</v>
      </c>
      <c r="B3212" s="303">
        <v>9157.7000000000007</v>
      </c>
      <c r="C3212" s="303">
        <v>8016.860016599001</v>
      </c>
      <c r="D3212" s="304">
        <f t="shared" si="50"/>
        <v>1140.8399834009997</v>
      </c>
      <c r="E3212" s="305">
        <v>45992</v>
      </c>
      <c r="F3212" s="302" t="s">
        <v>69</v>
      </c>
      <c r="G3212" s="302" t="s">
        <v>70</v>
      </c>
      <c r="H3212" s="302" t="s">
        <v>525</v>
      </c>
      <c r="I3212" s="302" t="s">
        <v>525</v>
      </c>
      <c r="J3212" s="302">
        <v>135300</v>
      </c>
      <c r="K3212" s="302" t="s">
        <v>407</v>
      </c>
      <c r="L3212" s="302">
        <v>9768380</v>
      </c>
      <c r="M3212" s="302" t="s">
        <v>1959</v>
      </c>
      <c r="N3212" s="305">
        <v>29403</v>
      </c>
      <c r="O3212" s="305">
        <v>29403</v>
      </c>
      <c r="P3212" s="302" t="s">
        <v>1052</v>
      </c>
    </row>
    <row r="3213" spans="1:16">
      <c r="A3213" s="303">
        <v>80</v>
      </c>
      <c r="B3213" s="303">
        <v>3423.71</v>
      </c>
      <c r="C3213" s="303">
        <v>889.27737979059998</v>
      </c>
      <c r="D3213" s="304">
        <f t="shared" si="50"/>
        <v>2534.4326202093998</v>
      </c>
      <c r="E3213" s="305">
        <v>45992</v>
      </c>
      <c r="F3213" s="302" t="s">
        <v>69</v>
      </c>
      <c r="G3213" s="302" t="s">
        <v>70</v>
      </c>
      <c r="H3213" s="302" t="s">
        <v>525</v>
      </c>
      <c r="I3213" s="302" t="s">
        <v>525</v>
      </c>
      <c r="J3213" s="302">
        <v>135300</v>
      </c>
      <c r="K3213" s="302" t="s">
        <v>469</v>
      </c>
      <c r="L3213" s="302">
        <v>12007225</v>
      </c>
      <c r="M3213" s="302" t="s">
        <v>2377</v>
      </c>
      <c r="N3213" s="305">
        <v>41193</v>
      </c>
      <c r="O3213" s="305">
        <v>40909</v>
      </c>
      <c r="P3213" s="302" t="s">
        <v>2278</v>
      </c>
    </row>
    <row r="3214" spans="1:16">
      <c r="A3214" s="303">
        <v>1</v>
      </c>
      <c r="B3214" s="303">
        <v>26272.100000000002</v>
      </c>
      <c r="C3214" s="303">
        <v>25526.581609999001</v>
      </c>
      <c r="D3214" s="304">
        <f t="shared" si="50"/>
        <v>745.51839000100153</v>
      </c>
      <c r="E3214" s="305">
        <v>45992</v>
      </c>
      <c r="F3214" s="302" t="s">
        <v>69</v>
      </c>
      <c r="G3214" s="302" t="s">
        <v>70</v>
      </c>
      <c r="H3214" s="302" t="s">
        <v>525</v>
      </c>
      <c r="I3214" s="302" t="s">
        <v>525</v>
      </c>
      <c r="J3214" s="302">
        <v>135300</v>
      </c>
      <c r="K3214" s="302" t="s">
        <v>536</v>
      </c>
      <c r="L3214" s="302">
        <v>9769415</v>
      </c>
      <c r="M3214" s="302" t="s">
        <v>2378</v>
      </c>
      <c r="N3214" s="305">
        <v>27576</v>
      </c>
      <c r="O3214" s="305">
        <v>27576</v>
      </c>
      <c r="P3214" s="302" t="s">
        <v>1052</v>
      </c>
    </row>
    <row r="3215" spans="1:16">
      <c r="A3215" s="303">
        <v>0</v>
      </c>
      <c r="B3215" s="303">
        <v>0</v>
      </c>
      <c r="C3215" s="303">
        <v>0</v>
      </c>
      <c r="D3215" s="304">
        <f t="shared" si="50"/>
        <v>0</v>
      </c>
      <c r="E3215" s="305">
        <v>45992</v>
      </c>
      <c r="F3215" s="302" t="s">
        <v>69</v>
      </c>
      <c r="G3215" s="302" t="s">
        <v>70</v>
      </c>
      <c r="H3215" s="302" t="s">
        <v>525</v>
      </c>
      <c r="I3215" s="302" t="s">
        <v>525</v>
      </c>
      <c r="J3215" s="302">
        <v>135300</v>
      </c>
      <c r="K3215" s="302" t="s">
        <v>536</v>
      </c>
      <c r="L3215" s="302">
        <v>9973895</v>
      </c>
      <c r="M3215" s="302" t="s">
        <v>2378</v>
      </c>
      <c r="N3215" s="305">
        <v>27576</v>
      </c>
      <c r="O3215" s="305">
        <v>27576</v>
      </c>
      <c r="P3215" s="302" t="s">
        <v>1062</v>
      </c>
    </row>
    <row r="3216" spans="1:16">
      <c r="A3216" s="303">
        <v>0</v>
      </c>
      <c r="B3216" s="303">
        <v>0</v>
      </c>
      <c r="C3216" s="303">
        <v>0</v>
      </c>
      <c r="D3216" s="304">
        <f t="shared" si="50"/>
        <v>0</v>
      </c>
      <c r="E3216" s="305">
        <v>45992</v>
      </c>
      <c r="F3216" s="302" t="s">
        <v>69</v>
      </c>
      <c r="G3216" s="302" t="s">
        <v>70</v>
      </c>
      <c r="H3216" s="302" t="s">
        <v>525</v>
      </c>
      <c r="I3216" s="302" t="s">
        <v>525</v>
      </c>
      <c r="J3216" s="302">
        <v>135300</v>
      </c>
      <c r="K3216" s="302" t="s">
        <v>470</v>
      </c>
      <c r="L3216" s="302">
        <v>9786645</v>
      </c>
      <c r="M3216" s="302" t="s">
        <v>2170</v>
      </c>
      <c r="N3216" s="305">
        <v>33420</v>
      </c>
      <c r="O3216" s="305">
        <v>33420</v>
      </c>
      <c r="P3216" s="302" t="s">
        <v>1052</v>
      </c>
    </row>
    <row r="3217" spans="1:16">
      <c r="A3217" s="303">
        <v>0</v>
      </c>
      <c r="B3217" s="303">
        <v>0</v>
      </c>
      <c r="C3217" s="303">
        <v>0</v>
      </c>
      <c r="D3217" s="304">
        <f t="shared" si="50"/>
        <v>0</v>
      </c>
      <c r="E3217" s="305">
        <v>45992</v>
      </c>
      <c r="F3217" s="302" t="s">
        <v>69</v>
      </c>
      <c r="G3217" s="302" t="s">
        <v>70</v>
      </c>
      <c r="H3217" s="302" t="s">
        <v>525</v>
      </c>
      <c r="I3217" s="302" t="s">
        <v>525</v>
      </c>
      <c r="J3217" s="302">
        <v>135300</v>
      </c>
      <c r="K3217" s="302" t="s">
        <v>470</v>
      </c>
      <c r="L3217" s="302">
        <v>9973961</v>
      </c>
      <c r="M3217" s="302" t="s">
        <v>2170</v>
      </c>
      <c r="N3217" s="305">
        <v>33420</v>
      </c>
      <c r="O3217" s="305">
        <v>33420</v>
      </c>
      <c r="P3217" s="302" t="s">
        <v>1062</v>
      </c>
    </row>
    <row r="3218" spans="1:16">
      <c r="A3218" s="303">
        <v>0</v>
      </c>
      <c r="B3218" s="303">
        <v>0</v>
      </c>
      <c r="C3218" s="303">
        <v>0</v>
      </c>
      <c r="D3218" s="304">
        <f t="shared" si="50"/>
        <v>0</v>
      </c>
      <c r="E3218" s="305">
        <v>45992</v>
      </c>
      <c r="F3218" s="302" t="s">
        <v>69</v>
      </c>
      <c r="G3218" s="302" t="s">
        <v>70</v>
      </c>
      <c r="H3218" s="302" t="s">
        <v>525</v>
      </c>
      <c r="I3218" s="302" t="s">
        <v>525</v>
      </c>
      <c r="J3218" s="302">
        <v>135300</v>
      </c>
      <c r="K3218" s="302" t="s">
        <v>415</v>
      </c>
      <c r="L3218" s="302">
        <v>9973915</v>
      </c>
      <c r="M3218" s="302" t="s">
        <v>1968</v>
      </c>
      <c r="N3218" s="305">
        <v>27942</v>
      </c>
      <c r="O3218" s="305">
        <v>27942</v>
      </c>
      <c r="P3218" s="302" t="s">
        <v>1062</v>
      </c>
    </row>
    <row r="3219" spans="1:16">
      <c r="A3219" s="303">
        <v>0</v>
      </c>
      <c r="B3219" s="303">
        <v>0</v>
      </c>
      <c r="C3219" s="303">
        <v>0</v>
      </c>
      <c r="D3219" s="304">
        <f t="shared" si="50"/>
        <v>0</v>
      </c>
      <c r="E3219" s="305">
        <v>45992</v>
      </c>
      <c r="F3219" s="302" t="s">
        <v>69</v>
      </c>
      <c r="G3219" s="302" t="s">
        <v>70</v>
      </c>
      <c r="H3219" s="302" t="s">
        <v>525</v>
      </c>
      <c r="I3219" s="302" t="s">
        <v>525</v>
      </c>
      <c r="J3219" s="302">
        <v>135300</v>
      </c>
      <c r="K3219" s="302" t="s">
        <v>415</v>
      </c>
      <c r="L3219" s="302">
        <v>9724110</v>
      </c>
      <c r="M3219" s="302" t="s">
        <v>1968</v>
      </c>
      <c r="N3219" s="305">
        <v>29403</v>
      </c>
      <c r="O3219" s="305">
        <v>29403</v>
      </c>
      <c r="P3219" s="302" t="s">
        <v>1062</v>
      </c>
    </row>
    <row r="3220" spans="1:16">
      <c r="A3220" s="303">
        <v>1</v>
      </c>
      <c r="B3220" s="303">
        <v>4053.14</v>
      </c>
      <c r="C3220" s="303">
        <v>3548.2114513117999</v>
      </c>
      <c r="D3220" s="304">
        <f t="shared" si="50"/>
        <v>504.92854868819995</v>
      </c>
      <c r="E3220" s="305">
        <v>45992</v>
      </c>
      <c r="F3220" s="302" t="s">
        <v>69</v>
      </c>
      <c r="G3220" s="302" t="s">
        <v>70</v>
      </c>
      <c r="H3220" s="302" t="s">
        <v>525</v>
      </c>
      <c r="I3220" s="302" t="s">
        <v>525</v>
      </c>
      <c r="J3220" s="302">
        <v>135300</v>
      </c>
      <c r="K3220" s="302" t="s">
        <v>415</v>
      </c>
      <c r="L3220" s="302">
        <v>9769140</v>
      </c>
      <c r="M3220" s="302" t="s">
        <v>1968</v>
      </c>
      <c r="N3220" s="305">
        <v>29403</v>
      </c>
      <c r="O3220" s="305">
        <v>29403</v>
      </c>
      <c r="P3220" s="302" t="s">
        <v>1052</v>
      </c>
    </row>
    <row r="3221" spans="1:16">
      <c r="A3221" s="303">
        <v>1</v>
      </c>
      <c r="B3221" s="303">
        <v>2341.91</v>
      </c>
      <c r="C3221" s="303">
        <v>2230.3975197636</v>
      </c>
      <c r="D3221" s="304">
        <f t="shared" si="50"/>
        <v>111.51248023639982</v>
      </c>
      <c r="E3221" s="305">
        <v>45992</v>
      </c>
      <c r="F3221" s="302" t="s">
        <v>69</v>
      </c>
      <c r="G3221" s="302" t="s">
        <v>70</v>
      </c>
      <c r="H3221" s="302" t="s">
        <v>525</v>
      </c>
      <c r="I3221" s="302" t="s">
        <v>525</v>
      </c>
      <c r="J3221" s="302">
        <v>135300</v>
      </c>
      <c r="K3221" s="302" t="s">
        <v>415</v>
      </c>
      <c r="L3221" s="302">
        <v>9769139</v>
      </c>
      <c r="M3221" s="302" t="s">
        <v>1968</v>
      </c>
      <c r="N3221" s="305">
        <v>27942</v>
      </c>
      <c r="O3221" s="305">
        <v>27942</v>
      </c>
      <c r="P3221" s="302" t="s">
        <v>1052</v>
      </c>
    </row>
    <row r="3222" spans="1:16">
      <c r="A3222" s="303">
        <v>0</v>
      </c>
      <c r="B3222" s="303">
        <v>0</v>
      </c>
      <c r="C3222" s="303">
        <v>0</v>
      </c>
      <c r="D3222" s="304">
        <f t="shared" si="50"/>
        <v>0</v>
      </c>
      <c r="E3222" s="305">
        <v>45992</v>
      </c>
      <c r="F3222" s="302" t="s">
        <v>69</v>
      </c>
      <c r="G3222" s="302" t="s">
        <v>70</v>
      </c>
      <c r="H3222" s="302" t="s">
        <v>525</v>
      </c>
      <c r="I3222" s="302" t="s">
        <v>525</v>
      </c>
      <c r="J3222" s="302">
        <v>135600</v>
      </c>
      <c r="K3222" s="302" t="s">
        <v>98</v>
      </c>
      <c r="L3222" s="302">
        <v>11004597</v>
      </c>
      <c r="M3222" s="302" t="s">
        <v>2347</v>
      </c>
      <c r="N3222" s="305">
        <v>40015</v>
      </c>
      <c r="O3222" s="305">
        <v>39814</v>
      </c>
      <c r="P3222" s="302" t="s">
        <v>2283</v>
      </c>
    </row>
    <row r="3223" spans="1:16">
      <c r="A3223" s="303">
        <v>0</v>
      </c>
      <c r="B3223" s="303">
        <v>0</v>
      </c>
      <c r="C3223" s="303">
        <v>0</v>
      </c>
      <c r="D3223" s="304">
        <f t="shared" si="50"/>
        <v>0</v>
      </c>
      <c r="E3223" s="305">
        <v>45992</v>
      </c>
      <c r="F3223" s="302" t="s">
        <v>69</v>
      </c>
      <c r="G3223" s="302" t="s">
        <v>70</v>
      </c>
      <c r="H3223" s="302" t="s">
        <v>537</v>
      </c>
      <c r="I3223" s="302" t="s">
        <v>537</v>
      </c>
      <c r="J3223" s="302">
        <v>135130</v>
      </c>
      <c r="K3223" s="302" t="s">
        <v>540</v>
      </c>
      <c r="L3223" s="302">
        <v>40389338</v>
      </c>
      <c r="M3223" s="302" t="s">
        <v>2386</v>
      </c>
      <c r="N3223" s="305">
        <v>42383</v>
      </c>
      <c r="O3223" s="305">
        <v>42461</v>
      </c>
      <c r="P3223" s="302" t="s">
        <v>2380</v>
      </c>
    </row>
    <row r="3224" spans="1:16">
      <c r="A3224" s="303">
        <v>1</v>
      </c>
      <c r="B3224" s="303">
        <v>5102.38</v>
      </c>
      <c r="C3224" s="303">
        <v>38.596494295800007</v>
      </c>
      <c r="D3224" s="304">
        <f t="shared" si="50"/>
        <v>5063.7835057042003</v>
      </c>
      <c r="E3224" s="305">
        <v>45992</v>
      </c>
      <c r="F3224" s="302" t="s">
        <v>69</v>
      </c>
      <c r="G3224" s="302" t="s">
        <v>70</v>
      </c>
      <c r="H3224" s="302" t="s">
        <v>537</v>
      </c>
      <c r="I3224" s="302" t="s">
        <v>537</v>
      </c>
      <c r="J3224" s="302">
        <v>135130</v>
      </c>
      <c r="K3224" s="302" t="s">
        <v>338</v>
      </c>
      <c r="L3224" s="302">
        <v>40389327</v>
      </c>
      <c r="M3224" s="302" t="s">
        <v>2390</v>
      </c>
      <c r="N3224" s="305">
        <v>42383</v>
      </c>
      <c r="O3224" s="305">
        <v>42370</v>
      </c>
      <c r="P3224" s="302" t="s">
        <v>2380</v>
      </c>
    </row>
    <row r="3225" spans="1:16">
      <c r="A3225" s="303">
        <v>0</v>
      </c>
      <c r="B3225" s="303">
        <v>0</v>
      </c>
      <c r="C3225" s="303">
        <v>0</v>
      </c>
      <c r="D3225" s="304">
        <f t="shared" si="50"/>
        <v>0</v>
      </c>
      <c r="E3225" s="305">
        <v>45992</v>
      </c>
      <c r="F3225" s="302" t="s">
        <v>69</v>
      </c>
      <c r="G3225" s="302" t="s">
        <v>70</v>
      </c>
      <c r="H3225" s="302" t="s">
        <v>537</v>
      </c>
      <c r="I3225" s="302" t="s">
        <v>537</v>
      </c>
      <c r="J3225" s="302">
        <v>135130</v>
      </c>
      <c r="K3225" s="302" t="s">
        <v>543</v>
      </c>
      <c r="L3225" s="302">
        <v>40389404</v>
      </c>
      <c r="M3225" s="302" t="s">
        <v>2392</v>
      </c>
      <c r="N3225" s="305">
        <v>42383</v>
      </c>
      <c r="O3225" s="305">
        <v>42370</v>
      </c>
      <c r="P3225" s="302" t="s">
        <v>2380</v>
      </c>
    </row>
    <row r="3226" spans="1:16">
      <c r="A3226" s="303">
        <v>8</v>
      </c>
      <c r="B3226" s="303">
        <v>7179.08</v>
      </c>
      <c r="C3226" s="303">
        <v>54.305504542800001</v>
      </c>
      <c r="D3226" s="304">
        <f t="shared" si="50"/>
        <v>7124.7744954571999</v>
      </c>
      <c r="E3226" s="305">
        <v>45992</v>
      </c>
      <c r="F3226" s="302" t="s">
        <v>69</v>
      </c>
      <c r="G3226" s="302" t="s">
        <v>70</v>
      </c>
      <c r="H3226" s="302" t="s">
        <v>537</v>
      </c>
      <c r="I3226" s="302" t="s">
        <v>537</v>
      </c>
      <c r="J3226" s="302">
        <v>135130</v>
      </c>
      <c r="K3226" s="302" t="s">
        <v>545</v>
      </c>
      <c r="L3226" s="302">
        <v>40389382</v>
      </c>
      <c r="M3226" s="302" t="s">
        <v>2394</v>
      </c>
      <c r="N3226" s="305">
        <v>42383</v>
      </c>
      <c r="O3226" s="305">
        <v>42370</v>
      </c>
      <c r="P3226" s="302" t="s">
        <v>2380</v>
      </c>
    </row>
    <row r="3227" spans="1:16">
      <c r="A3227" s="303">
        <v>1</v>
      </c>
      <c r="B3227" s="303">
        <v>5653.13</v>
      </c>
      <c r="C3227" s="303">
        <v>42.762593103299999</v>
      </c>
      <c r="D3227" s="304">
        <f t="shared" si="50"/>
        <v>5610.3674068967002</v>
      </c>
      <c r="E3227" s="305">
        <v>45992</v>
      </c>
      <c r="F3227" s="302" t="s">
        <v>69</v>
      </c>
      <c r="G3227" s="302" t="s">
        <v>70</v>
      </c>
      <c r="H3227" s="302" t="s">
        <v>537</v>
      </c>
      <c r="I3227" s="302" t="s">
        <v>537</v>
      </c>
      <c r="J3227" s="302">
        <v>135130</v>
      </c>
      <c r="K3227" s="302" t="s">
        <v>546</v>
      </c>
      <c r="L3227" s="302">
        <v>40389393</v>
      </c>
      <c r="M3227" s="302" t="s">
        <v>2411</v>
      </c>
      <c r="N3227" s="305">
        <v>42383</v>
      </c>
      <c r="O3227" s="305">
        <v>42370</v>
      </c>
      <c r="P3227" s="302" t="s">
        <v>2380</v>
      </c>
    </row>
    <row r="3228" spans="1:16">
      <c r="A3228" s="303">
        <v>0</v>
      </c>
      <c r="B3228" s="303">
        <v>0</v>
      </c>
      <c r="C3228" s="303">
        <v>0</v>
      </c>
      <c r="D3228" s="304">
        <f t="shared" si="50"/>
        <v>0</v>
      </c>
      <c r="E3228" s="305">
        <v>45992</v>
      </c>
      <c r="F3228" s="302" t="s">
        <v>69</v>
      </c>
      <c r="G3228" s="302" t="s">
        <v>70</v>
      </c>
      <c r="H3228" s="302" t="s">
        <v>537</v>
      </c>
      <c r="I3228" s="302" t="s">
        <v>537</v>
      </c>
      <c r="J3228" s="302">
        <v>135130</v>
      </c>
      <c r="K3228" s="302" t="s">
        <v>454</v>
      </c>
      <c r="L3228" s="302">
        <v>40389371</v>
      </c>
      <c r="M3228" s="302" t="s">
        <v>2414</v>
      </c>
      <c r="N3228" s="305">
        <v>42383</v>
      </c>
      <c r="O3228" s="305">
        <v>42461</v>
      </c>
      <c r="P3228" s="302" t="s">
        <v>2380</v>
      </c>
    </row>
    <row r="3229" spans="1:16">
      <c r="A3229" s="303">
        <v>0</v>
      </c>
      <c r="B3229" s="303">
        <v>0</v>
      </c>
      <c r="C3229" s="303">
        <v>0</v>
      </c>
      <c r="D3229" s="304">
        <f t="shared" si="50"/>
        <v>0</v>
      </c>
      <c r="E3229" s="305">
        <v>45992</v>
      </c>
      <c r="F3229" s="302" t="s">
        <v>69</v>
      </c>
      <c r="G3229" s="302" t="s">
        <v>70</v>
      </c>
      <c r="H3229" s="302" t="s">
        <v>537</v>
      </c>
      <c r="I3229" s="302" t="s">
        <v>537</v>
      </c>
      <c r="J3229" s="302">
        <v>135130</v>
      </c>
      <c r="K3229" s="302" t="s">
        <v>548</v>
      </c>
      <c r="L3229" s="302">
        <v>40390881</v>
      </c>
      <c r="M3229" s="302" t="s">
        <v>2416</v>
      </c>
      <c r="N3229" s="305">
        <v>37602</v>
      </c>
      <c r="O3229" s="305">
        <v>37591</v>
      </c>
      <c r="P3229" s="302" t="s">
        <v>880</v>
      </c>
    </row>
    <row r="3230" spans="1:16">
      <c r="A3230" s="303">
        <v>3</v>
      </c>
      <c r="B3230" s="303">
        <v>398099.48</v>
      </c>
      <c r="C3230" s="303">
        <v>3011.3876875067999</v>
      </c>
      <c r="D3230" s="304">
        <f t="shared" si="50"/>
        <v>395088.09231249319</v>
      </c>
      <c r="E3230" s="305">
        <v>45992</v>
      </c>
      <c r="F3230" s="302" t="s">
        <v>69</v>
      </c>
      <c r="G3230" s="302" t="s">
        <v>70</v>
      </c>
      <c r="H3230" s="302" t="s">
        <v>537</v>
      </c>
      <c r="I3230" s="302" t="s">
        <v>537</v>
      </c>
      <c r="J3230" s="302">
        <v>135130</v>
      </c>
      <c r="K3230" s="302" t="s">
        <v>455</v>
      </c>
      <c r="L3230" s="302">
        <v>40389426</v>
      </c>
      <c r="M3230" s="302" t="s">
        <v>2418</v>
      </c>
      <c r="N3230" s="305">
        <v>42383</v>
      </c>
      <c r="O3230" s="305">
        <v>42461</v>
      </c>
      <c r="P3230" s="302" t="s">
        <v>2380</v>
      </c>
    </row>
    <row r="3231" spans="1:16">
      <c r="A3231" s="303">
        <v>1</v>
      </c>
      <c r="B3231" s="303">
        <v>37854.080000000002</v>
      </c>
      <c r="C3231" s="303">
        <v>1190.5880383232</v>
      </c>
      <c r="D3231" s="304">
        <f t="shared" si="50"/>
        <v>36663.491961676802</v>
      </c>
      <c r="E3231" s="305">
        <v>45992</v>
      </c>
      <c r="F3231" s="302" t="s">
        <v>69</v>
      </c>
      <c r="G3231" s="302" t="s">
        <v>70</v>
      </c>
      <c r="H3231" s="302" t="s">
        <v>537</v>
      </c>
      <c r="I3231" s="302" t="s">
        <v>537</v>
      </c>
      <c r="J3231" s="302">
        <v>135130</v>
      </c>
      <c r="K3231" s="302" t="s">
        <v>230</v>
      </c>
      <c r="L3231" s="302">
        <v>40389954</v>
      </c>
      <c r="M3231" s="302" t="s">
        <v>1951</v>
      </c>
      <c r="N3231" s="305">
        <v>31594</v>
      </c>
      <c r="O3231" s="305">
        <v>31594</v>
      </c>
      <c r="P3231" s="302" t="s">
        <v>1052</v>
      </c>
    </row>
    <row r="3232" spans="1:16">
      <c r="A3232" s="303">
        <v>0</v>
      </c>
      <c r="B3232" s="303">
        <v>12063.37</v>
      </c>
      <c r="C3232" s="303">
        <v>360.20704095089997</v>
      </c>
      <c r="D3232" s="304">
        <f t="shared" si="50"/>
        <v>11703.162959049101</v>
      </c>
      <c r="E3232" s="305">
        <v>45992</v>
      </c>
      <c r="F3232" s="302" t="s">
        <v>69</v>
      </c>
      <c r="G3232" s="302" t="s">
        <v>70</v>
      </c>
      <c r="H3232" s="302" t="s">
        <v>537</v>
      </c>
      <c r="I3232" s="302" t="s">
        <v>537</v>
      </c>
      <c r="J3232" s="302">
        <v>135130</v>
      </c>
      <c r="K3232" s="302" t="s">
        <v>230</v>
      </c>
      <c r="L3232" s="302">
        <v>40389844</v>
      </c>
      <c r="M3232" s="302" t="s">
        <v>2161</v>
      </c>
      <c r="N3232" s="305">
        <v>32325</v>
      </c>
      <c r="O3232" s="305">
        <v>32325</v>
      </c>
      <c r="P3232" s="302" t="s">
        <v>1052</v>
      </c>
    </row>
    <row r="3233" spans="1:16">
      <c r="A3233" s="303">
        <v>0</v>
      </c>
      <c r="B3233" s="303">
        <v>0</v>
      </c>
      <c r="C3233" s="303">
        <v>0</v>
      </c>
      <c r="D3233" s="304">
        <f t="shared" si="50"/>
        <v>0</v>
      </c>
      <c r="E3233" s="305">
        <v>45992</v>
      </c>
      <c r="F3233" s="302" t="s">
        <v>69</v>
      </c>
      <c r="G3233" s="302" t="s">
        <v>70</v>
      </c>
      <c r="H3233" s="302" t="s">
        <v>537</v>
      </c>
      <c r="I3233" s="302" t="s">
        <v>537</v>
      </c>
      <c r="J3233" s="302">
        <v>135130</v>
      </c>
      <c r="K3233" s="302" t="s">
        <v>161</v>
      </c>
      <c r="L3233" s="302">
        <v>40389261</v>
      </c>
      <c r="M3233" s="302" t="s">
        <v>1602</v>
      </c>
      <c r="N3233" s="305">
        <v>41456</v>
      </c>
      <c r="O3233" s="305">
        <v>41275</v>
      </c>
      <c r="P3233" s="302" t="s">
        <v>1592</v>
      </c>
    </row>
    <row r="3234" spans="1:16">
      <c r="A3234" s="303">
        <v>0</v>
      </c>
      <c r="B3234" s="303">
        <v>0</v>
      </c>
      <c r="C3234" s="303">
        <v>0</v>
      </c>
      <c r="D3234" s="304">
        <f t="shared" si="50"/>
        <v>0</v>
      </c>
      <c r="E3234" s="305">
        <v>45992</v>
      </c>
      <c r="F3234" s="302" t="s">
        <v>69</v>
      </c>
      <c r="G3234" s="302" t="s">
        <v>70</v>
      </c>
      <c r="H3234" s="302" t="s">
        <v>537</v>
      </c>
      <c r="I3234" s="302" t="s">
        <v>537</v>
      </c>
      <c r="J3234" s="302">
        <v>135130</v>
      </c>
      <c r="K3234" s="302" t="s">
        <v>399</v>
      </c>
      <c r="L3234" s="302">
        <v>40389360</v>
      </c>
      <c r="M3234" s="302" t="s">
        <v>2435</v>
      </c>
      <c r="N3234" s="305">
        <v>42383</v>
      </c>
      <c r="O3234" s="305">
        <v>42370</v>
      </c>
      <c r="P3234" s="302" t="s">
        <v>2380</v>
      </c>
    </row>
    <row r="3235" spans="1:16">
      <c r="A3235" s="303">
        <v>1</v>
      </c>
      <c r="B3235" s="303">
        <v>20564.63</v>
      </c>
      <c r="C3235" s="303">
        <v>155.55929281830001</v>
      </c>
      <c r="D3235" s="304">
        <f t="shared" si="50"/>
        <v>20409.070707181701</v>
      </c>
      <c r="E3235" s="305">
        <v>45992</v>
      </c>
      <c r="F3235" s="302" t="s">
        <v>69</v>
      </c>
      <c r="G3235" s="302" t="s">
        <v>70</v>
      </c>
      <c r="H3235" s="302" t="s">
        <v>537</v>
      </c>
      <c r="I3235" s="302" t="s">
        <v>537</v>
      </c>
      <c r="J3235" s="302">
        <v>135130</v>
      </c>
      <c r="K3235" s="302" t="s">
        <v>231</v>
      </c>
      <c r="L3235" s="302">
        <v>40389415</v>
      </c>
      <c r="M3235" s="302" t="s">
        <v>1175</v>
      </c>
      <c r="N3235" s="305">
        <v>42383</v>
      </c>
      <c r="O3235" s="305">
        <v>42370</v>
      </c>
      <c r="P3235" s="302" t="s">
        <v>2380</v>
      </c>
    </row>
    <row r="3236" spans="1:16">
      <c r="A3236" s="303">
        <v>200</v>
      </c>
      <c r="B3236" s="303">
        <v>10463.800000000001</v>
      </c>
      <c r="C3236" s="303">
        <v>79.152473358000009</v>
      </c>
      <c r="D3236" s="304">
        <f t="shared" si="50"/>
        <v>10384.647526642</v>
      </c>
      <c r="E3236" s="305">
        <v>45992</v>
      </c>
      <c r="F3236" s="302" t="s">
        <v>69</v>
      </c>
      <c r="G3236" s="302" t="s">
        <v>70</v>
      </c>
      <c r="H3236" s="302" t="s">
        <v>537</v>
      </c>
      <c r="I3236" s="302" t="s">
        <v>537</v>
      </c>
      <c r="J3236" s="302">
        <v>135130</v>
      </c>
      <c r="K3236" s="302" t="s">
        <v>499</v>
      </c>
      <c r="L3236" s="302">
        <v>40389349</v>
      </c>
      <c r="M3236" s="302" t="s">
        <v>2436</v>
      </c>
      <c r="N3236" s="305">
        <v>42383</v>
      </c>
      <c r="O3236" s="305">
        <v>42370</v>
      </c>
      <c r="P3236" s="302" t="s">
        <v>2380</v>
      </c>
    </row>
    <row r="3237" spans="1:16">
      <c r="A3237" s="303">
        <v>1</v>
      </c>
      <c r="B3237" s="303">
        <v>442873.78</v>
      </c>
      <c r="C3237" s="303">
        <v>66901.558388920806</v>
      </c>
      <c r="D3237" s="304">
        <f t="shared" si="50"/>
        <v>375972.22161107924</v>
      </c>
      <c r="E3237" s="305">
        <v>45992</v>
      </c>
      <c r="F3237" s="302" t="s">
        <v>69</v>
      </c>
      <c r="G3237" s="302" t="s">
        <v>70</v>
      </c>
      <c r="H3237" s="302" t="s">
        <v>537</v>
      </c>
      <c r="I3237" s="302" t="s">
        <v>537</v>
      </c>
      <c r="J3237" s="302">
        <v>135200</v>
      </c>
      <c r="K3237" s="302" t="s">
        <v>302</v>
      </c>
      <c r="L3237" s="302">
        <v>20438845</v>
      </c>
      <c r="M3237" s="302" t="s">
        <v>2379</v>
      </c>
      <c r="N3237" s="305">
        <v>42383</v>
      </c>
      <c r="O3237" s="305">
        <v>42461</v>
      </c>
      <c r="P3237" s="302" t="s">
        <v>2380</v>
      </c>
    </row>
    <row r="3238" spans="1:16">
      <c r="A3238" s="303">
        <v>1</v>
      </c>
      <c r="B3238" s="303">
        <v>116164.17</v>
      </c>
      <c r="C3238" s="303">
        <v>17548.033667641197</v>
      </c>
      <c r="D3238" s="304">
        <f t="shared" si="50"/>
        <v>98616.136332358801</v>
      </c>
      <c r="E3238" s="305">
        <v>45992</v>
      </c>
      <c r="F3238" s="302" t="s">
        <v>69</v>
      </c>
      <c r="G3238" s="302" t="s">
        <v>70</v>
      </c>
      <c r="H3238" s="302" t="s">
        <v>537</v>
      </c>
      <c r="I3238" s="302" t="s">
        <v>537</v>
      </c>
      <c r="J3238" s="302">
        <v>135200</v>
      </c>
      <c r="K3238" s="302" t="s">
        <v>541</v>
      </c>
      <c r="L3238" s="302">
        <v>20438848</v>
      </c>
      <c r="M3238" s="302" t="s">
        <v>2381</v>
      </c>
      <c r="N3238" s="305">
        <v>42383</v>
      </c>
      <c r="O3238" s="305">
        <v>42461</v>
      </c>
      <c r="P3238" s="302" t="s">
        <v>2380</v>
      </c>
    </row>
    <row r="3239" spans="1:16">
      <c r="A3239" s="303">
        <v>1</v>
      </c>
      <c r="B3239" s="303">
        <v>31829.15</v>
      </c>
      <c r="C3239" s="303">
        <v>4808.1865157940001</v>
      </c>
      <c r="D3239" s="304">
        <f t="shared" si="50"/>
        <v>27020.963484206</v>
      </c>
      <c r="E3239" s="305">
        <v>45992</v>
      </c>
      <c r="F3239" s="302" t="s">
        <v>69</v>
      </c>
      <c r="G3239" s="302" t="s">
        <v>70</v>
      </c>
      <c r="H3239" s="302" t="s">
        <v>537</v>
      </c>
      <c r="I3239" s="302" t="s">
        <v>537</v>
      </c>
      <c r="J3239" s="302">
        <v>135200</v>
      </c>
      <c r="K3239" s="302" t="s">
        <v>154</v>
      </c>
      <c r="L3239" s="302">
        <v>20438830</v>
      </c>
      <c r="M3239" s="302" t="s">
        <v>1400</v>
      </c>
      <c r="N3239" s="305">
        <v>42383</v>
      </c>
      <c r="O3239" s="305">
        <v>42461</v>
      </c>
      <c r="P3239" s="302" t="s">
        <v>2380</v>
      </c>
    </row>
    <row r="3240" spans="1:16">
      <c r="A3240" s="303">
        <v>0</v>
      </c>
      <c r="B3240" s="303">
        <v>7739.96</v>
      </c>
      <c r="C3240" s="303">
        <v>799.99034606160001</v>
      </c>
      <c r="D3240" s="304">
        <f t="shared" si="50"/>
        <v>6939.9696539384004</v>
      </c>
      <c r="E3240" s="305">
        <v>45992</v>
      </c>
      <c r="F3240" s="302" t="s">
        <v>69</v>
      </c>
      <c r="G3240" s="302" t="s">
        <v>70</v>
      </c>
      <c r="H3240" s="302" t="s">
        <v>537</v>
      </c>
      <c r="I3240" s="302" t="s">
        <v>537</v>
      </c>
      <c r="J3240" s="302">
        <v>135200</v>
      </c>
      <c r="K3240" s="302" t="s">
        <v>162</v>
      </c>
      <c r="L3240" s="302">
        <v>33378914</v>
      </c>
      <c r="M3240" s="302" t="s">
        <v>1417</v>
      </c>
      <c r="N3240" s="305">
        <v>43815</v>
      </c>
      <c r="O3240" s="305">
        <v>43800</v>
      </c>
      <c r="P3240" s="302" t="s">
        <v>2382</v>
      </c>
    </row>
    <row r="3241" spans="1:16">
      <c r="A3241" s="303">
        <v>1</v>
      </c>
      <c r="B3241" s="303">
        <v>28435.14</v>
      </c>
      <c r="C3241" s="303">
        <v>4295.4793553303998</v>
      </c>
      <c r="D3241" s="304">
        <f t="shared" si="50"/>
        <v>24139.660644669599</v>
      </c>
      <c r="E3241" s="305">
        <v>45992</v>
      </c>
      <c r="F3241" s="302" t="s">
        <v>69</v>
      </c>
      <c r="G3241" s="302" t="s">
        <v>70</v>
      </c>
      <c r="H3241" s="302" t="s">
        <v>537</v>
      </c>
      <c r="I3241" s="302" t="s">
        <v>537</v>
      </c>
      <c r="J3241" s="302">
        <v>135200</v>
      </c>
      <c r="K3241" s="302" t="s">
        <v>163</v>
      </c>
      <c r="L3241" s="302">
        <v>20438842</v>
      </c>
      <c r="M3241" s="302" t="s">
        <v>1418</v>
      </c>
      <c r="N3241" s="305">
        <v>42383</v>
      </c>
      <c r="O3241" s="305">
        <v>42461</v>
      </c>
      <c r="P3241" s="302" t="s">
        <v>2380</v>
      </c>
    </row>
    <row r="3242" spans="1:16">
      <c r="A3242" s="303">
        <v>1</v>
      </c>
      <c r="B3242" s="303">
        <v>1468.54</v>
      </c>
      <c r="C3242" s="303">
        <v>1615.1799896658001</v>
      </c>
      <c r="D3242" s="304">
        <f t="shared" si="50"/>
        <v>-146.63998966580016</v>
      </c>
      <c r="E3242" s="305">
        <v>45992</v>
      </c>
      <c r="F3242" s="302" t="s">
        <v>69</v>
      </c>
      <c r="G3242" s="302" t="s">
        <v>70</v>
      </c>
      <c r="H3242" s="302" t="s">
        <v>537</v>
      </c>
      <c r="I3242" s="302" t="s">
        <v>537</v>
      </c>
      <c r="J3242" s="302">
        <v>135200</v>
      </c>
      <c r="K3242" s="302" t="s">
        <v>414</v>
      </c>
      <c r="L3242" s="302">
        <v>9973955</v>
      </c>
      <c r="M3242" s="302" t="s">
        <v>1829</v>
      </c>
      <c r="N3242" s="305">
        <v>13332</v>
      </c>
      <c r="O3242" s="305">
        <v>13332</v>
      </c>
      <c r="P3242" s="302" t="s">
        <v>1062</v>
      </c>
    </row>
    <row r="3243" spans="1:16">
      <c r="A3243" s="303">
        <v>1</v>
      </c>
      <c r="B3243" s="303">
        <v>60472.15</v>
      </c>
      <c r="C3243" s="303">
        <v>34322.895375198997</v>
      </c>
      <c r="D3243" s="304">
        <f t="shared" si="50"/>
        <v>26149.254624801004</v>
      </c>
      <c r="E3243" s="305">
        <v>45992</v>
      </c>
      <c r="F3243" s="302" t="s">
        <v>69</v>
      </c>
      <c r="G3243" s="302" t="s">
        <v>70</v>
      </c>
      <c r="H3243" s="302" t="s">
        <v>537</v>
      </c>
      <c r="I3243" s="302" t="s">
        <v>537</v>
      </c>
      <c r="J3243" s="302">
        <v>135300</v>
      </c>
      <c r="K3243" s="302" t="s">
        <v>538</v>
      </c>
      <c r="L3243" s="302">
        <v>9778073</v>
      </c>
      <c r="M3243" s="302" t="s">
        <v>2383</v>
      </c>
      <c r="N3243" s="305">
        <v>35247</v>
      </c>
      <c r="O3243" s="305">
        <v>35247</v>
      </c>
      <c r="P3243" s="302" t="s">
        <v>1052</v>
      </c>
    </row>
    <row r="3244" spans="1:16">
      <c r="A3244" s="303">
        <v>0</v>
      </c>
      <c r="B3244" s="303">
        <v>0</v>
      </c>
      <c r="C3244" s="303">
        <v>0</v>
      </c>
      <c r="D3244" s="304">
        <f t="shared" si="50"/>
        <v>0</v>
      </c>
      <c r="E3244" s="305">
        <v>45992</v>
      </c>
      <c r="F3244" s="302" t="s">
        <v>69</v>
      </c>
      <c r="G3244" s="302" t="s">
        <v>70</v>
      </c>
      <c r="H3244" s="302" t="s">
        <v>537</v>
      </c>
      <c r="I3244" s="302" t="s">
        <v>537</v>
      </c>
      <c r="J3244" s="302">
        <v>135300</v>
      </c>
      <c r="K3244" s="302" t="s">
        <v>538</v>
      </c>
      <c r="L3244" s="302">
        <v>9861062</v>
      </c>
      <c r="M3244" s="302" t="s">
        <v>2383</v>
      </c>
      <c r="N3244" s="305">
        <v>35247</v>
      </c>
      <c r="O3244" s="305">
        <v>35247</v>
      </c>
      <c r="P3244" s="302" t="s">
        <v>1062</v>
      </c>
    </row>
    <row r="3245" spans="1:16">
      <c r="A3245" s="303">
        <v>3</v>
      </c>
      <c r="B3245" s="303">
        <v>896.13</v>
      </c>
      <c r="C3245" s="303">
        <v>1025.8747840872002</v>
      </c>
      <c r="D3245" s="304">
        <f t="shared" si="50"/>
        <v>-129.74478408720017</v>
      </c>
      <c r="E3245" s="305">
        <v>45992</v>
      </c>
      <c r="F3245" s="302" t="s">
        <v>69</v>
      </c>
      <c r="G3245" s="302" t="s">
        <v>70</v>
      </c>
      <c r="H3245" s="302" t="s">
        <v>537</v>
      </c>
      <c r="I3245" s="302" t="s">
        <v>537</v>
      </c>
      <c r="J3245" s="302">
        <v>135300</v>
      </c>
      <c r="K3245" s="302" t="s">
        <v>504</v>
      </c>
      <c r="L3245" s="302">
        <v>9785423</v>
      </c>
      <c r="M3245" s="302" t="s">
        <v>2228</v>
      </c>
      <c r="N3245" s="305">
        <v>24289</v>
      </c>
      <c r="O3245" s="305">
        <v>24289</v>
      </c>
      <c r="P3245" s="302" t="s">
        <v>1052</v>
      </c>
    </row>
    <row r="3246" spans="1:16">
      <c r="A3246" s="303">
        <v>0</v>
      </c>
      <c r="B3246" s="303">
        <v>0</v>
      </c>
      <c r="C3246" s="303">
        <v>0</v>
      </c>
      <c r="D3246" s="304">
        <f t="shared" si="50"/>
        <v>0</v>
      </c>
      <c r="E3246" s="305">
        <v>45992</v>
      </c>
      <c r="F3246" s="302" t="s">
        <v>69</v>
      </c>
      <c r="G3246" s="302" t="s">
        <v>70</v>
      </c>
      <c r="H3246" s="302" t="s">
        <v>537</v>
      </c>
      <c r="I3246" s="302" t="s">
        <v>537</v>
      </c>
      <c r="J3246" s="302">
        <v>135300</v>
      </c>
      <c r="K3246" s="302" t="s">
        <v>504</v>
      </c>
      <c r="L3246" s="302">
        <v>9974006</v>
      </c>
      <c r="M3246" s="302" t="s">
        <v>2228</v>
      </c>
      <c r="N3246" s="305">
        <v>24289</v>
      </c>
      <c r="O3246" s="305">
        <v>24289</v>
      </c>
      <c r="P3246" s="302" t="s">
        <v>1062</v>
      </c>
    </row>
    <row r="3247" spans="1:16">
      <c r="A3247" s="303">
        <v>0</v>
      </c>
      <c r="B3247" s="303">
        <v>0</v>
      </c>
      <c r="C3247" s="303">
        <v>0</v>
      </c>
      <c r="D3247" s="304">
        <f t="shared" si="50"/>
        <v>0</v>
      </c>
      <c r="E3247" s="305">
        <v>45992</v>
      </c>
      <c r="F3247" s="302" t="s">
        <v>69</v>
      </c>
      <c r="G3247" s="302" t="s">
        <v>70</v>
      </c>
      <c r="H3247" s="302" t="s">
        <v>537</v>
      </c>
      <c r="I3247" s="302" t="s">
        <v>537</v>
      </c>
      <c r="J3247" s="302">
        <v>135300</v>
      </c>
      <c r="K3247" s="302" t="s">
        <v>539</v>
      </c>
      <c r="L3247" s="302">
        <v>9974004</v>
      </c>
      <c r="M3247" s="302" t="s">
        <v>2385</v>
      </c>
      <c r="N3247" s="305">
        <v>23559</v>
      </c>
      <c r="O3247" s="305">
        <v>23559</v>
      </c>
      <c r="P3247" s="302" t="s">
        <v>1062</v>
      </c>
    </row>
    <row r="3248" spans="1:16">
      <c r="A3248" s="303">
        <v>6</v>
      </c>
      <c r="B3248" s="303">
        <v>711.02</v>
      </c>
      <c r="C3248" s="303">
        <v>841.3242697372001</v>
      </c>
      <c r="D3248" s="304">
        <f t="shared" si="50"/>
        <v>-130.30426973720012</v>
      </c>
      <c r="E3248" s="305">
        <v>45992</v>
      </c>
      <c r="F3248" s="302" t="s">
        <v>69</v>
      </c>
      <c r="G3248" s="302" t="s">
        <v>70</v>
      </c>
      <c r="H3248" s="302" t="s">
        <v>537</v>
      </c>
      <c r="I3248" s="302" t="s">
        <v>537</v>
      </c>
      <c r="J3248" s="302">
        <v>135300</v>
      </c>
      <c r="K3248" s="302" t="s">
        <v>539</v>
      </c>
      <c r="L3248" s="302">
        <v>9785421</v>
      </c>
      <c r="M3248" s="302" t="s">
        <v>2385</v>
      </c>
      <c r="N3248" s="305">
        <v>23559</v>
      </c>
      <c r="O3248" s="305">
        <v>23559</v>
      </c>
      <c r="P3248" s="302" t="s">
        <v>1052</v>
      </c>
    </row>
    <row r="3249" spans="1:16">
      <c r="A3249" s="303">
        <v>3</v>
      </c>
      <c r="B3249" s="303">
        <v>227.51</v>
      </c>
      <c r="C3249" s="303">
        <v>273.19450397179997</v>
      </c>
      <c r="D3249" s="304">
        <f t="shared" si="50"/>
        <v>-45.684503971799984</v>
      </c>
      <c r="E3249" s="305">
        <v>45992</v>
      </c>
      <c r="F3249" s="302" t="s">
        <v>69</v>
      </c>
      <c r="G3249" s="302" t="s">
        <v>70</v>
      </c>
      <c r="H3249" s="302" t="s">
        <v>537</v>
      </c>
      <c r="I3249" s="302" t="s">
        <v>537</v>
      </c>
      <c r="J3249" s="302">
        <v>135300</v>
      </c>
      <c r="K3249" s="302" t="s">
        <v>539</v>
      </c>
      <c r="L3249" s="302">
        <v>9785422</v>
      </c>
      <c r="M3249" s="302" t="s">
        <v>2384</v>
      </c>
      <c r="N3249" s="305">
        <v>13332</v>
      </c>
      <c r="O3249" s="305">
        <v>13332</v>
      </c>
      <c r="P3249" s="302" t="s">
        <v>1052</v>
      </c>
    </row>
    <row r="3250" spans="1:16">
      <c r="A3250" s="303">
        <v>0</v>
      </c>
      <c r="B3250" s="303">
        <v>0</v>
      </c>
      <c r="C3250" s="303">
        <v>0</v>
      </c>
      <c r="D3250" s="304">
        <f t="shared" si="50"/>
        <v>0</v>
      </c>
      <c r="E3250" s="305">
        <v>45992</v>
      </c>
      <c r="F3250" s="302" t="s">
        <v>69</v>
      </c>
      <c r="G3250" s="302" t="s">
        <v>70</v>
      </c>
      <c r="H3250" s="302" t="s">
        <v>537</v>
      </c>
      <c r="I3250" s="302" t="s">
        <v>537</v>
      </c>
      <c r="J3250" s="302">
        <v>135300</v>
      </c>
      <c r="K3250" s="302" t="s">
        <v>539</v>
      </c>
      <c r="L3250" s="302">
        <v>9974005</v>
      </c>
      <c r="M3250" s="302" t="s">
        <v>2384</v>
      </c>
      <c r="N3250" s="305">
        <v>13332</v>
      </c>
      <c r="O3250" s="305">
        <v>13332</v>
      </c>
      <c r="P3250" s="302" t="s">
        <v>1062</v>
      </c>
    </row>
    <row r="3251" spans="1:16">
      <c r="A3251" s="303">
        <v>6</v>
      </c>
      <c r="B3251" s="303">
        <v>495</v>
      </c>
      <c r="C3251" s="303">
        <v>594.39707910000004</v>
      </c>
      <c r="D3251" s="304">
        <f t="shared" si="50"/>
        <v>-99.397079100000042</v>
      </c>
      <c r="E3251" s="305">
        <v>45992</v>
      </c>
      <c r="F3251" s="302" t="s">
        <v>69</v>
      </c>
      <c r="G3251" s="302" t="s">
        <v>70</v>
      </c>
      <c r="H3251" s="302" t="s">
        <v>537</v>
      </c>
      <c r="I3251" s="302" t="s">
        <v>537</v>
      </c>
      <c r="J3251" s="302">
        <v>135300</v>
      </c>
      <c r="K3251" s="302" t="s">
        <v>346</v>
      </c>
      <c r="L3251" s="302">
        <v>9785419</v>
      </c>
      <c r="M3251" s="302" t="s">
        <v>1831</v>
      </c>
      <c r="N3251" s="305">
        <v>13332</v>
      </c>
      <c r="O3251" s="305">
        <v>13332</v>
      </c>
      <c r="P3251" s="302" t="s">
        <v>1052</v>
      </c>
    </row>
    <row r="3252" spans="1:16">
      <c r="A3252" s="303">
        <v>0</v>
      </c>
      <c r="B3252" s="303">
        <v>0</v>
      </c>
      <c r="C3252" s="303">
        <v>0</v>
      </c>
      <c r="D3252" s="304">
        <f t="shared" si="50"/>
        <v>0</v>
      </c>
      <c r="E3252" s="305">
        <v>45992</v>
      </c>
      <c r="F3252" s="302" t="s">
        <v>69</v>
      </c>
      <c r="G3252" s="302" t="s">
        <v>70</v>
      </c>
      <c r="H3252" s="302" t="s">
        <v>537</v>
      </c>
      <c r="I3252" s="302" t="s">
        <v>537</v>
      </c>
      <c r="J3252" s="302">
        <v>135300</v>
      </c>
      <c r="K3252" s="302" t="s">
        <v>346</v>
      </c>
      <c r="L3252" s="302">
        <v>9974003</v>
      </c>
      <c r="M3252" s="302" t="s">
        <v>1831</v>
      </c>
      <c r="N3252" s="305">
        <v>13332</v>
      </c>
      <c r="O3252" s="305">
        <v>13332</v>
      </c>
      <c r="P3252" s="302" t="s">
        <v>1062</v>
      </c>
    </row>
    <row r="3253" spans="1:16">
      <c r="A3253" s="303">
        <v>0</v>
      </c>
      <c r="B3253" s="303">
        <v>0</v>
      </c>
      <c r="C3253" s="303">
        <v>0</v>
      </c>
      <c r="D3253" s="304">
        <f t="shared" si="50"/>
        <v>0</v>
      </c>
      <c r="E3253" s="305">
        <v>45992</v>
      </c>
      <c r="F3253" s="302" t="s">
        <v>69</v>
      </c>
      <c r="G3253" s="302" t="s">
        <v>70</v>
      </c>
      <c r="H3253" s="302" t="s">
        <v>537</v>
      </c>
      <c r="I3253" s="302" t="s">
        <v>537</v>
      </c>
      <c r="J3253" s="302">
        <v>135300</v>
      </c>
      <c r="K3253" s="302" t="s">
        <v>540</v>
      </c>
      <c r="L3253" s="302">
        <v>20438851</v>
      </c>
      <c r="M3253" s="302" t="s">
        <v>2386</v>
      </c>
      <c r="N3253" s="305">
        <v>42383</v>
      </c>
      <c r="O3253" s="305">
        <v>42461</v>
      </c>
      <c r="P3253" s="302" t="s">
        <v>2380</v>
      </c>
    </row>
    <row r="3254" spans="1:16">
      <c r="A3254" s="303">
        <v>0</v>
      </c>
      <c r="B3254" s="303">
        <v>0</v>
      </c>
      <c r="C3254" s="303">
        <v>0</v>
      </c>
      <c r="D3254" s="304">
        <f t="shared" si="50"/>
        <v>0</v>
      </c>
      <c r="E3254" s="305">
        <v>45992</v>
      </c>
      <c r="F3254" s="302" t="s">
        <v>69</v>
      </c>
      <c r="G3254" s="302" t="s">
        <v>70</v>
      </c>
      <c r="H3254" s="302" t="s">
        <v>537</v>
      </c>
      <c r="I3254" s="302" t="s">
        <v>537</v>
      </c>
      <c r="J3254" s="302">
        <v>135300</v>
      </c>
      <c r="K3254" s="302" t="s">
        <v>320</v>
      </c>
      <c r="L3254" s="302">
        <v>9724114</v>
      </c>
      <c r="M3254" s="302" t="s">
        <v>1836</v>
      </c>
      <c r="N3254" s="305">
        <v>18445</v>
      </c>
      <c r="O3254" s="305">
        <v>18445</v>
      </c>
      <c r="P3254" s="302" t="s">
        <v>1062</v>
      </c>
    </row>
    <row r="3255" spans="1:16">
      <c r="A3255" s="303">
        <v>3</v>
      </c>
      <c r="B3255" s="303">
        <v>1517.53</v>
      </c>
      <c r="C3255" s="303">
        <v>1474.4673395207001</v>
      </c>
      <c r="D3255" s="304">
        <f t="shared" si="50"/>
        <v>43.062660479299893</v>
      </c>
      <c r="E3255" s="305">
        <v>45992</v>
      </c>
      <c r="F3255" s="302" t="s">
        <v>69</v>
      </c>
      <c r="G3255" s="302" t="s">
        <v>70</v>
      </c>
      <c r="H3255" s="302" t="s">
        <v>537</v>
      </c>
      <c r="I3255" s="302" t="s">
        <v>537</v>
      </c>
      <c r="J3255" s="302">
        <v>135300</v>
      </c>
      <c r="K3255" s="302" t="s">
        <v>320</v>
      </c>
      <c r="L3255" s="302">
        <v>9766601</v>
      </c>
      <c r="M3255" s="302" t="s">
        <v>1837</v>
      </c>
      <c r="N3255" s="305">
        <v>27576</v>
      </c>
      <c r="O3255" s="305">
        <v>27576</v>
      </c>
      <c r="P3255" s="302" t="s">
        <v>1052</v>
      </c>
    </row>
    <row r="3256" spans="1:16">
      <c r="A3256" s="303">
        <v>0</v>
      </c>
      <c r="B3256" s="303">
        <v>0</v>
      </c>
      <c r="C3256" s="303">
        <v>0</v>
      </c>
      <c r="D3256" s="304">
        <f t="shared" si="50"/>
        <v>0</v>
      </c>
      <c r="E3256" s="305">
        <v>45992</v>
      </c>
      <c r="F3256" s="302" t="s">
        <v>69</v>
      </c>
      <c r="G3256" s="302" t="s">
        <v>70</v>
      </c>
      <c r="H3256" s="302" t="s">
        <v>537</v>
      </c>
      <c r="I3256" s="302" t="s">
        <v>537</v>
      </c>
      <c r="J3256" s="302">
        <v>135300</v>
      </c>
      <c r="K3256" s="302" t="s">
        <v>320</v>
      </c>
      <c r="L3256" s="302">
        <v>9973954</v>
      </c>
      <c r="M3256" s="302" t="s">
        <v>1837</v>
      </c>
      <c r="N3256" s="305">
        <v>27576</v>
      </c>
      <c r="O3256" s="305">
        <v>27576</v>
      </c>
      <c r="P3256" s="302" t="s">
        <v>1062</v>
      </c>
    </row>
    <row r="3257" spans="1:16">
      <c r="A3257" s="303">
        <v>0</v>
      </c>
      <c r="B3257" s="303">
        <v>0</v>
      </c>
      <c r="C3257" s="303">
        <v>0</v>
      </c>
      <c r="D3257" s="304">
        <f t="shared" si="50"/>
        <v>0</v>
      </c>
      <c r="E3257" s="305">
        <v>45992</v>
      </c>
      <c r="F3257" s="302" t="s">
        <v>69</v>
      </c>
      <c r="G3257" s="302" t="s">
        <v>70</v>
      </c>
      <c r="H3257" s="302" t="s">
        <v>537</v>
      </c>
      <c r="I3257" s="302" t="s">
        <v>537</v>
      </c>
      <c r="J3257" s="302">
        <v>135300</v>
      </c>
      <c r="K3257" s="302" t="s">
        <v>320</v>
      </c>
      <c r="L3257" s="302">
        <v>9861064</v>
      </c>
      <c r="M3257" s="302" t="s">
        <v>1836</v>
      </c>
      <c r="N3257" s="305">
        <v>35247</v>
      </c>
      <c r="O3257" s="305">
        <v>35247</v>
      </c>
      <c r="P3257" s="302" t="s">
        <v>1062</v>
      </c>
    </row>
    <row r="3258" spans="1:16">
      <c r="A3258" s="303">
        <v>6</v>
      </c>
      <c r="B3258" s="303">
        <v>1134.6100000000001</v>
      </c>
      <c r="C3258" s="303">
        <v>1353.4255859713001</v>
      </c>
      <c r="D3258" s="304">
        <f t="shared" si="50"/>
        <v>-218.81558597129992</v>
      </c>
      <c r="E3258" s="305">
        <v>45992</v>
      </c>
      <c r="F3258" s="302" t="s">
        <v>69</v>
      </c>
      <c r="G3258" s="302" t="s">
        <v>70</v>
      </c>
      <c r="H3258" s="302" t="s">
        <v>537</v>
      </c>
      <c r="I3258" s="302" t="s">
        <v>537</v>
      </c>
      <c r="J3258" s="302">
        <v>135300</v>
      </c>
      <c r="K3258" s="302" t="s">
        <v>320</v>
      </c>
      <c r="L3258" s="302">
        <v>9766602</v>
      </c>
      <c r="M3258" s="302" t="s">
        <v>1836</v>
      </c>
      <c r="N3258" s="305">
        <v>18445</v>
      </c>
      <c r="O3258" s="305">
        <v>18445</v>
      </c>
      <c r="P3258" s="302" t="s">
        <v>1052</v>
      </c>
    </row>
    <row r="3259" spans="1:16">
      <c r="A3259" s="303">
        <v>3</v>
      </c>
      <c r="B3259" s="303">
        <v>3864.2400000000002</v>
      </c>
      <c r="C3259" s="303">
        <v>2193.2725266863999</v>
      </c>
      <c r="D3259" s="304">
        <f t="shared" si="50"/>
        <v>1670.9674733136003</v>
      </c>
      <c r="E3259" s="305">
        <v>45992</v>
      </c>
      <c r="F3259" s="302" t="s">
        <v>69</v>
      </c>
      <c r="G3259" s="302" t="s">
        <v>70</v>
      </c>
      <c r="H3259" s="302" t="s">
        <v>537</v>
      </c>
      <c r="I3259" s="302" t="s">
        <v>537</v>
      </c>
      <c r="J3259" s="302">
        <v>135300</v>
      </c>
      <c r="K3259" s="302" t="s">
        <v>320</v>
      </c>
      <c r="L3259" s="302">
        <v>9766603</v>
      </c>
      <c r="M3259" s="302" t="s">
        <v>1836</v>
      </c>
      <c r="N3259" s="305">
        <v>35247</v>
      </c>
      <c r="O3259" s="305">
        <v>35247</v>
      </c>
      <c r="P3259" s="302" t="s">
        <v>1052</v>
      </c>
    </row>
    <row r="3260" spans="1:16">
      <c r="A3260" s="303">
        <v>0</v>
      </c>
      <c r="B3260" s="303">
        <v>0</v>
      </c>
      <c r="C3260" s="303">
        <v>0</v>
      </c>
      <c r="D3260" s="304">
        <f t="shared" si="50"/>
        <v>0</v>
      </c>
      <c r="E3260" s="305">
        <v>45992</v>
      </c>
      <c r="F3260" s="302" t="s">
        <v>69</v>
      </c>
      <c r="G3260" s="302" t="s">
        <v>70</v>
      </c>
      <c r="H3260" s="302" t="s">
        <v>537</v>
      </c>
      <c r="I3260" s="302" t="s">
        <v>537</v>
      </c>
      <c r="J3260" s="302">
        <v>135300</v>
      </c>
      <c r="K3260" s="302" t="s">
        <v>321</v>
      </c>
      <c r="L3260" s="302">
        <v>9766632</v>
      </c>
      <c r="M3260" s="302" t="s">
        <v>1840</v>
      </c>
      <c r="N3260" s="305">
        <v>27942</v>
      </c>
      <c r="O3260" s="305">
        <v>27942</v>
      </c>
      <c r="P3260" s="302" t="s">
        <v>1052</v>
      </c>
    </row>
    <row r="3261" spans="1:16">
      <c r="A3261" s="303">
        <v>0</v>
      </c>
      <c r="B3261" s="303">
        <v>0</v>
      </c>
      <c r="C3261" s="303">
        <v>0</v>
      </c>
      <c r="D3261" s="304">
        <f t="shared" si="50"/>
        <v>0</v>
      </c>
      <c r="E3261" s="305">
        <v>45992</v>
      </c>
      <c r="F3261" s="302" t="s">
        <v>69</v>
      </c>
      <c r="G3261" s="302" t="s">
        <v>70</v>
      </c>
      <c r="H3261" s="302" t="s">
        <v>537</v>
      </c>
      <c r="I3261" s="302" t="s">
        <v>537</v>
      </c>
      <c r="J3261" s="302">
        <v>135300</v>
      </c>
      <c r="K3261" s="302" t="s">
        <v>321</v>
      </c>
      <c r="L3261" s="302">
        <v>9973953</v>
      </c>
      <c r="M3261" s="302" t="s">
        <v>1840</v>
      </c>
      <c r="N3261" s="305">
        <v>27942</v>
      </c>
      <c r="O3261" s="305">
        <v>27942</v>
      </c>
      <c r="P3261" s="302" t="s">
        <v>1062</v>
      </c>
    </row>
    <row r="3262" spans="1:16">
      <c r="A3262" s="303">
        <v>0</v>
      </c>
      <c r="B3262" s="303">
        <v>0</v>
      </c>
      <c r="C3262" s="303">
        <v>0</v>
      </c>
      <c r="D3262" s="304">
        <f t="shared" si="50"/>
        <v>0</v>
      </c>
      <c r="E3262" s="305">
        <v>45992</v>
      </c>
      <c r="F3262" s="302" t="s">
        <v>69</v>
      </c>
      <c r="G3262" s="302" t="s">
        <v>70</v>
      </c>
      <c r="H3262" s="302" t="s">
        <v>537</v>
      </c>
      <c r="I3262" s="302" t="s">
        <v>537</v>
      </c>
      <c r="J3262" s="302">
        <v>135300</v>
      </c>
      <c r="K3262" s="302" t="s">
        <v>322</v>
      </c>
      <c r="L3262" s="302">
        <v>9766639</v>
      </c>
      <c r="M3262" s="302" t="s">
        <v>1517</v>
      </c>
      <c r="N3262" s="305">
        <v>27942</v>
      </c>
      <c r="O3262" s="305">
        <v>27942</v>
      </c>
      <c r="P3262" s="302" t="s">
        <v>1052</v>
      </c>
    </row>
    <row r="3263" spans="1:16">
      <c r="A3263" s="303">
        <v>0</v>
      </c>
      <c r="B3263" s="303">
        <v>0</v>
      </c>
      <c r="C3263" s="303">
        <v>0</v>
      </c>
      <c r="D3263" s="304">
        <f t="shared" si="50"/>
        <v>0</v>
      </c>
      <c r="E3263" s="305">
        <v>45992</v>
      </c>
      <c r="F3263" s="302" t="s">
        <v>69</v>
      </c>
      <c r="G3263" s="302" t="s">
        <v>70</v>
      </c>
      <c r="H3263" s="302" t="s">
        <v>537</v>
      </c>
      <c r="I3263" s="302" t="s">
        <v>537</v>
      </c>
      <c r="J3263" s="302">
        <v>135300</v>
      </c>
      <c r="K3263" s="302" t="s">
        <v>322</v>
      </c>
      <c r="L3263" s="302">
        <v>9973952</v>
      </c>
      <c r="M3263" s="302" t="s">
        <v>1517</v>
      </c>
      <c r="N3263" s="305">
        <v>27942</v>
      </c>
      <c r="O3263" s="305">
        <v>27942</v>
      </c>
      <c r="P3263" s="302" t="s">
        <v>1062</v>
      </c>
    </row>
    <row r="3264" spans="1:16">
      <c r="A3264" s="303">
        <v>2</v>
      </c>
      <c r="B3264" s="303">
        <v>8805.4600000000009</v>
      </c>
      <c r="C3264" s="303">
        <v>10573.6155639028</v>
      </c>
      <c r="D3264" s="304">
        <f t="shared" si="50"/>
        <v>-1768.1555639027993</v>
      </c>
      <c r="E3264" s="305">
        <v>45992</v>
      </c>
      <c r="F3264" s="302" t="s">
        <v>69</v>
      </c>
      <c r="G3264" s="302" t="s">
        <v>70</v>
      </c>
      <c r="H3264" s="302" t="s">
        <v>537</v>
      </c>
      <c r="I3264" s="302" t="s">
        <v>537</v>
      </c>
      <c r="J3264" s="302">
        <v>135300</v>
      </c>
      <c r="K3264" s="302" t="s">
        <v>351</v>
      </c>
      <c r="L3264" s="302">
        <v>9778068</v>
      </c>
      <c r="M3264" s="302" t="s">
        <v>1518</v>
      </c>
      <c r="N3264" s="305">
        <v>13332</v>
      </c>
      <c r="O3264" s="305">
        <v>13332</v>
      </c>
      <c r="P3264" s="302" t="s">
        <v>1052</v>
      </c>
    </row>
    <row r="3265" spans="1:16">
      <c r="A3265" s="303">
        <v>1</v>
      </c>
      <c r="B3265" s="303">
        <v>3328.04</v>
      </c>
      <c r="C3265" s="303">
        <v>3984.9820168028</v>
      </c>
      <c r="D3265" s="304">
        <f t="shared" si="50"/>
        <v>-656.94201680280003</v>
      </c>
      <c r="E3265" s="305">
        <v>45992</v>
      </c>
      <c r="F3265" s="302" t="s">
        <v>69</v>
      </c>
      <c r="G3265" s="302" t="s">
        <v>70</v>
      </c>
      <c r="H3265" s="302" t="s">
        <v>537</v>
      </c>
      <c r="I3265" s="302" t="s">
        <v>537</v>
      </c>
      <c r="J3265" s="302">
        <v>135300</v>
      </c>
      <c r="K3265" s="302" t="s">
        <v>351</v>
      </c>
      <c r="L3265" s="302">
        <v>9778067</v>
      </c>
      <c r="M3265" s="302" t="s">
        <v>2387</v>
      </c>
      <c r="N3265" s="305">
        <v>15523</v>
      </c>
      <c r="O3265" s="305">
        <v>15523</v>
      </c>
      <c r="P3265" s="302" t="s">
        <v>1052</v>
      </c>
    </row>
    <row r="3266" spans="1:16">
      <c r="A3266" s="303">
        <v>0</v>
      </c>
      <c r="B3266" s="303">
        <v>0</v>
      </c>
      <c r="C3266" s="303">
        <v>0</v>
      </c>
      <c r="D3266" s="304">
        <f t="shared" si="50"/>
        <v>0</v>
      </c>
      <c r="E3266" s="305">
        <v>45992</v>
      </c>
      <c r="F3266" s="302" t="s">
        <v>69</v>
      </c>
      <c r="G3266" s="302" t="s">
        <v>70</v>
      </c>
      <c r="H3266" s="302" t="s">
        <v>537</v>
      </c>
      <c r="I3266" s="302" t="s">
        <v>537</v>
      </c>
      <c r="J3266" s="302">
        <v>135300</v>
      </c>
      <c r="K3266" s="302" t="s">
        <v>351</v>
      </c>
      <c r="L3266" s="302">
        <v>9973948</v>
      </c>
      <c r="M3266" s="302" t="s">
        <v>2387</v>
      </c>
      <c r="N3266" s="305">
        <v>15523</v>
      </c>
      <c r="O3266" s="305">
        <v>15523</v>
      </c>
      <c r="P3266" s="302" t="s">
        <v>1062</v>
      </c>
    </row>
    <row r="3267" spans="1:16">
      <c r="A3267" s="303">
        <v>0</v>
      </c>
      <c r="B3267" s="303">
        <v>0</v>
      </c>
      <c r="C3267" s="303">
        <v>0</v>
      </c>
      <c r="D3267" s="304">
        <f t="shared" ref="D3267:D3330" si="51">+B3267-C3267</f>
        <v>0</v>
      </c>
      <c r="E3267" s="305">
        <v>45992</v>
      </c>
      <c r="F3267" s="302" t="s">
        <v>69</v>
      </c>
      <c r="G3267" s="302" t="s">
        <v>70</v>
      </c>
      <c r="H3267" s="302" t="s">
        <v>537</v>
      </c>
      <c r="I3267" s="302" t="s">
        <v>537</v>
      </c>
      <c r="J3267" s="302">
        <v>135300</v>
      </c>
      <c r="K3267" s="302" t="s">
        <v>351</v>
      </c>
      <c r="L3267" s="302">
        <v>9973949</v>
      </c>
      <c r="M3267" s="302" t="s">
        <v>1518</v>
      </c>
      <c r="N3267" s="305">
        <v>13332</v>
      </c>
      <c r="O3267" s="305">
        <v>13332</v>
      </c>
      <c r="P3267" s="302" t="s">
        <v>1062</v>
      </c>
    </row>
    <row r="3268" spans="1:16">
      <c r="A3268" s="303">
        <v>0</v>
      </c>
      <c r="B3268" s="303">
        <v>0</v>
      </c>
      <c r="C3268" s="303">
        <v>0</v>
      </c>
      <c r="D3268" s="304">
        <f t="shared" si="51"/>
        <v>0</v>
      </c>
      <c r="E3268" s="305">
        <v>45992</v>
      </c>
      <c r="F3268" s="302" t="s">
        <v>69</v>
      </c>
      <c r="G3268" s="302" t="s">
        <v>70</v>
      </c>
      <c r="H3268" s="302" t="s">
        <v>537</v>
      </c>
      <c r="I3268" s="302" t="s">
        <v>537</v>
      </c>
      <c r="J3268" s="302">
        <v>135300</v>
      </c>
      <c r="K3268" s="302" t="s">
        <v>446</v>
      </c>
      <c r="L3268" s="302">
        <v>9973947</v>
      </c>
      <c r="M3268" s="302" t="s">
        <v>2096</v>
      </c>
      <c r="N3268" s="305">
        <v>18445</v>
      </c>
      <c r="O3268" s="305">
        <v>18445</v>
      </c>
      <c r="P3268" s="302" t="s">
        <v>1062</v>
      </c>
    </row>
    <row r="3269" spans="1:16">
      <c r="A3269" s="303">
        <v>1</v>
      </c>
      <c r="B3269" s="303">
        <v>14348.210000000001</v>
      </c>
      <c r="C3269" s="303">
        <v>16977.7183486906</v>
      </c>
      <c r="D3269" s="304">
        <f t="shared" si="51"/>
        <v>-2629.5083486905987</v>
      </c>
      <c r="E3269" s="305">
        <v>45992</v>
      </c>
      <c r="F3269" s="302" t="s">
        <v>69</v>
      </c>
      <c r="G3269" s="302" t="s">
        <v>70</v>
      </c>
      <c r="H3269" s="302" t="s">
        <v>537</v>
      </c>
      <c r="I3269" s="302" t="s">
        <v>537</v>
      </c>
      <c r="J3269" s="302">
        <v>135300</v>
      </c>
      <c r="K3269" s="302" t="s">
        <v>446</v>
      </c>
      <c r="L3269" s="302">
        <v>9778059</v>
      </c>
      <c r="M3269" s="302" t="s">
        <v>2095</v>
      </c>
      <c r="N3269" s="305">
        <v>23559</v>
      </c>
      <c r="O3269" s="305">
        <v>23559</v>
      </c>
      <c r="P3269" s="302" t="s">
        <v>1052</v>
      </c>
    </row>
    <row r="3270" spans="1:16">
      <c r="A3270" s="303">
        <v>0</v>
      </c>
      <c r="B3270" s="303">
        <v>0</v>
      </c>
      <c r="C3270" s="303">
        <v>0</v>
      </c>
      <c r="D3270" s="304">
        <f t="shared" si="51"/>
        <v>0</v>
      </c>
      <c r="E3270" s="305">
        <v>45992</v>
      </c>
      <c r="F3270" s="302" t="s">
        <v>69</v>
      </c>
      <c r="G3270" s="302" t="s">
        <v>70</v>
      </c>
      <c r="H3270" s="302" t="s">
        <v>537</v>
      </c>
      <c r="I3270" s="302" t="s">
        <v>537</v>
      </c>
      <c r="J3270" s="302">
        <v>135300</v>
      </c>
      <c r="K3270" s="302" t="s">
        <v>446</v>
      </c>
      <c r="L3270" s="302">
        <v>9973946</v>
      </c>
      <c r="M3270" s="302" t="s">
        <v>2095</v>
      </c>
      <c r="N3270" s="305">
        <v>23559</v>
      </c>
      <c r="O3270" s="305">
        <v>23559</v>
      </c>
      <c r="P3270" s="302" t="s">
        <v>1062</v>
      </c>
    </row>
    <row r="3271" spans="1:16">
      <c r="A3271" s="303">
        <v>5</v>
      </c>
      <c r="B3271" s="303">
        <v>65618.36</v>
      </c>
      <c r="C3271" s="303">
        <v>78273.210471858809</v>
      </c>
      <c r="D3271" s="304">
        <f t="shared" si="51"/>
        <v>-12654.850471858808</v>
      </c>
      <c r="E3271" s="305">
        <v>45992</v>
      </c>
      <c r="F3271" s="302" t="s">
        <v>69</v>
      </c>
      <c r="G3271" s="302" t="s">
        <v>70</v>
      </c>
      <c r="H3271" s="302" t="s">
        <v>537</v>
      </c>
      <c r="I3271" s="302" t="s">
        <v>537</v>
      </c>
      <c r="J3271" s="302">
        <v>135300</v>
      </c>
      <c r="K3271" s="302" t="s">
        <v>446</v>
      </c>
      <c r="L3271" s="302">
        <v>9778061</v>
      </c>
      <c r="M3271" s="302" t="s">
        <v>2096</v>
      </c>
      <c r="N3271" s="305">
        <v>18445</v>
      </c>
      <c r="O3271" s="305">
        <v>18445</v>
      </c>
      <c r="P3271" s="302" t="s">
        <v>1052</v>
      </c>
    </row>
    <row r="3272" spans="1:16">
      <c r="A3272" s="303">
        <v>12</v>
      </c>
      <c r="B3272" s="303">
        <v>6063.1</v>
      </c>
      <c r="C3272" s="303">
        <v>6007.7030317059998</v>
      </c>
      <c r="D3272" s="304">
        <f t="shared" si="51"/>
        <v>55.396968294000544</v>
      </c>
      <c r="E3272" s="305">
        <v>45992</v>
      </c>
      <c r="F3272" s="302" t="s">
        <v>69</v>
      </c>
      <c r="G3272" s="302" t="s">
        <v>70</v>
      </c>
      <c r="H3272" s="302" t="s">
        <v>537</v>
      </c>
      <c r="I3272" s="302" t="s">
        <v>537</v>
      </c>
      <c r="J3272" s="302">
        <v>135300</v>
      </c>
      <c r="K3272" s="302" t="s">
        <v>446</v>
      </c>
      <c r="L3272" s="302">
        <v>9778060</v>
      </c>
      <c r="M3272" s="302" t="s">
        <v>2095</v>
      </c>
      <c r="N3272" s="305">
        <v>27211</v>
      </c>
      <c r="O3272" s="305">
        <v>27211</v>
      </c>
      <c r="P3272" s="302" t="s">
        <v>1052</v>
      </c>
    </row>
    <row r="3273" spans="1:16">
      <c r="A3273" s="303">
        <v>0</v>
      </c>
      <c r="B3273" s="303">
        <v>0</v>
      </c>
      <c r="C3273" s="303">
        <v>0</v>
      </c>
      <c r="D3273" s="304">
        <f t="shared" si="51"/>
        <v>0</v>
      </c>
      <c r="E3273" s="305">
        <v>45992</v>
      </c>
      <c r="F3273" s="302" t="s">
        <v>69</v>
      </c>
      <c r="G3273" s="302" t="s">
        <v>70</v>
      </c>
      <c r="H3273" s="302" t="s">
        <v>537</v>
      </c>
      <c r="I3273" s="302" t="s">
        <v>537</v>
      </c>
      <c r="J3273" s="302">
        <v>135300</v>
      </c>
      <c r="K3273" s="302" t="s">
        <v>446</v>
      </c>
      <c r="L3273" s="302">
        <v>9693307</v>
      </c>
      <c r="M3273" s="302" t="s">
        <v>2095</v>
      </c>
      <c r="N3273" s="305">
        <v>27211</v>
      </c>
      <c r="O3273" s="305">
        <v>27211</v>
      </c>
      <c r="P3273" s="302" t="s">
        <v>1062</v>
      </c>
    </row>
    <row r="3274" spans="1:16">
      <c r="A3274" s="303">
        <v>1</v>
      </c>
      <c r="B3274" s="303">
        <v>27355.29</v>
      </c>
      <c r="C3274" s="303">
        <v>7105.2865501493998</v>
      </c>
      <c r="D3274" s="304">
        <f t="shared" si="51"/>
        <v>20250.003449850599</v>
      </c>
      <c r="E3274" s="305">
        <v>45992</v>
      </c>
      <c r="F3274" s="302" t="s">
        <v>69</v>
      </c>
      <c r="G3274" s="302" t="s">
        <v>70</v>
      </c>
      <c r="H3274" s="302" t="s">
        <v>537</v>
      </c>
      <c r="I3274" s="302" t="s">
        <v>537</v>
      </c>
      <c r="J3274" s="302">
        <v>135300</v>
      </c>
      <c r="K3274" s="302" t="s">
        <v>541</v>
      </c>
      <c r="L3274" s="302">
        <v>11721838</v>
      </c>
      <c r="M3274" s="302" t="s">
        <v>2388</v>
      </c>
      <c r="N3274" s="305">
        <v>40933</v>
      </c>
      <c r="O3274" s="305">
        <v>41214</v>
      </c>
      <c r="P3274" s="302" t="s">
        <v>2389</v>
      </c>
    </row>
    <row r="3275" spans="1:16">
      <c r="A3275" s="303">
        <v>0</v>
      </c>
      <c r="B3275" s="303">
        <v>0</v>
      </c>
      <c r="C3275" s="303">
        <v>0</v>
      </c>
      <c r="D3275" s="304">
        <f t="shared" si="51"/>
        <v>0</v>
      </c>
      <c r="E3275" s="305">
        <v>45992</v>
      </c>
      <c r="F3275" s="302" t="s">
        <v>69</v>
      </c>
      <c r="G3275" s="302" t="s">
        <v>70</v>
      </c>
      <c r="H3275" s="302" t="s">
        <v>537</v>
      </c>
      <c r="I3275" s="302" t="s">
        <v>537</v>
      </c>
      <c r="J3275" s="302">
        <v>135300</v>
      </c>
      <c r="K3275" s="302" t="s">
        <v>338</v>
      </c>
      <c r="L3275" s="302">
        <v>20438818</v>
      </c>
      <c r="M3275" s="302" t="s">
        <v>2390</v>
      </c>
      <c r="N3275" s="305">
        <v>42383</v>
      </c>
      <c r="O3275" s="305">
        <v>42370</v>
      </c>
      <c r="P3275" s="302" t="s">
        <v>2380</v>
      </c>
    </row>
    <row r="3276" spans="1:16">
      <c r="A3276" s="303">
        <v>0</v>
      </c>
      <c r="B3276" s="303">
        <v>0</v>
      </c>
      <c r="C3276" s="303">
        <v>0</v>
      </c>
      <c r="D3276" s="304">
        <f t="shared" si="51"/>
        <v>0</v>
      </c>
      <c r="E3276" s="305">
        <v>45992</v>
      </c>
      <c r="F3276" s="302" t="s">
        <v>69</v>
      </c>
      <c r="G3276" s="302" t="s">
        <v>70</v>
      </c>
      <c r="H3276" s="302" t="s">
        <v>537</v>
      </c>
      <c r="I3276" s="302" t="s">
        <v>537</v>
      </c>
      <c r="J3276" s="302">
        <v>135300</v>
      </c>
      <c r="K3276" s="302" t="s">
        <v>542</v>
      </c>
      <c r="L3276" s="302">
        <v>9974002</v>
      </c>
      <c r="M3276" s="302" t="s">
        <v>2391</v>
      </c>
      <c r="N3276" s="305">
        <v>18445</v>
      </c>
      <c r="O3276" s="305">
        <v>18445</v>
      </c>
      <c r="P3276" s="302" t="s">
        <v>1062</v>
      </c>
    </row>
    <row r="3277" spans="1:16">
      <c r="A3277" s="303">
        <v>13</v>
      </c>
      <c r="B3277" s="303">
        <v>13001</v>
      </c>
      <c r="C3277" s="303">
        <v>15508.312145329999</v>
      </c>
      <c r="D3277" s="304">
        <f t="shared" si="51"/>
        <v>-2507.3121453299991</v>
      </c>
      <c r="E3277" s="305">
        <v>45992</v>
      </c>
      <c r="F3277" s="302" t="s">
        <v>69</v>
      </c>
      <c r="G3277" s="302" t="s">
        <v>70</v>
      </c>
      <c r="H3277" s="302" t="s">
        <v>537</v>
      </c>
      <c r="I3277" s="302" t="s">
        <v>537</v>
      </c>
      <c r="J3277" s="302">
        <v>135300</v>
      </c>
      <c r="K3277" s="302" t="s">
        <v>542</v>
      </c>
      <c r="L3277" s="302">
        <v>9785445</v>
      </c>
      <c r="M3277" s="302" t="s">
        <v>2391</v>
      </c>
      <c r="N3277" s="305">
        <v>18445</v>
      </c>
      <c r="O3277" s="305">
        <v>18445</v>
      </c>
      <c r="P3277" s="302" t="s">
        <v>1052</v>
      </c>
    </row>
    <row r="3278" spans="1:16">
      <c r="A3278" s="303">
        <v>2</v>
      </c>
      <c r="B3278" s="303">
        <v>1365.25</v>
      </c>
      <c r="C3278" s="303">
        <v>1628.5457392824999</v>
      </c>
      <c r="D3278" s="304">
        <f t="shared" si="51"/>
        <v>-263.29573928249988</v>
      </c>
      <c r="E3278" s="305">
        <v>45992</v>
      </c>
      <c r="F3278" s="302" t="s">
        <v>69</v>
      </c>
      <c r="G3278" s="302" t="s">
        <v>70</v>
      </c>
      <c r="H3278" s="302" t="s">
        <v>537</v>
      </c>
      <c r="I3278" s="302" t="s">
        <v>537</v>
      </c>
      <c r="J3278" s="302">
        <v>135300</v>
      </c>
      <c r="K3278" s="302" t="s">
        <v>359</v>
      </c>
      <c r="L3278" s="302">
        <v>9785437</v>
      </c>
      <c r="M3278" s="302" t="s">
        <v>1871</v>
      </c>
      <c r="N3278" s="305">
        <v>18445</v>
      </c>
      <c r="O3278" s="305">
        <v>18445</v>
      </c>
      <c r="P3278" s="302" t="s">
        <v>1052</v>
      </c>
    </row>
    <row r="3279" spans="1:16">
      <c r="A3279" s="303">
        <v>4</v>
      </c>
      <c r="B3279" s="303">
        <v>2783.2000000000003</v>
      </c>
      <c r="C3279" s="303">
        <v>3340.4916027840004</v>
      </c>
      <c r="D3279" s="304">
        <f t="shared" si="51"/>
        <v>-557.29160278400013</v>
      </c>
      <c r="E3279" s="305">
        <v>45992</v>
      </c>
      <c r="F3279" s="302" t="s">
        <v>69</v>
      </c>
      <c r="G3279" s="302" t="s">
        <v>70</v>
      </c>
      <c r="H3279" s="302" t="s">
        <v>537</v>
      </c>
      <c r="I3279" s="302" t="s">
        <v>537</v>
      </c>
      <c r="J3279" s="302">
        <v>135300</v>
      </c>
      <c r="K3279" s="302" t="s">
        <v>359</v>
      </c>
      <c r="L3279" s="302">
        <v>9785438</v>
      </c>
      <c r="M3279" s="302" t="s">
        <v>1872</v>
      </c>
      <c r="N3279" s="305">
        <v>13697</v>
      </c>
      <c r="O3279" s="305">
        <v>13697</v>
      </c>
      <c r="P3279" s="302" t="s">
        <v>1052</v>
      </c>
    </row>
    <row r="3280" spans="1:16">
      <c r="A3280" s="303">
        <v>0</v>
      </c>
      <c r="B3280" s="303">
        <v>0</v>
      </c>
      <c r="C3280" s="303">
        <v>0</v>
      </c>
      <c r="D3280" s="304">
        <f t="shared" si="51"/>
        <v>0</v>
      </c>
      <c r="E3280" s="305">
        <v>45992</v>
      </c>
      <c r="F3280" s="302" t="s">
        <v>69</v>
      </c>
      <c r="G3280" s="302" t="s">
        <v>70</v>
      </c>
      <c r="H3280" s="302" t="s">
        <v>537</v>
      </c>
      <c r="I3280" s="302" t="s">
        <v>537</v>
      </c>
      <c r="J3280" s="302">
        <v>135300</v>
      </c>
      <c r="K3280" s="302" t="s">
        <v>359</v>
      </c>
      <c r="L3280" s="302">
        <v>9697416</v>
      </c>
      <c r="M3280" s="302" t="s">
        <v>1871</v>
      </c>
      <c r="N3280" s="305">
        <v>18445</v>
      </c>
      <c r="O3280" s="305">
        <v>18445</v>
      </c>
      <c r="P3280" s="302" t="s">
        <v>1062</v>
      </c>
    </row>
    <row r="3281" spans="1:16">
      <c r="A3281" s="303">
        <v>0</v>
      </c>
      <c r="B3281" s="303">
        <v>0</v>
      </c>
      <c r="C3281" s="303">
        <v>0</v>
      </c>
      <c r="D3281" s="304">
        <f t="shared" si="51"/>
        <v>0</v>
      </c>
      <c r="E3281" s="305">
        <v>45992</v>
      </c>
      <c r="F3281" s="302" t="s">
        <v>69</v>
      </c>
      <c r="G3281" s="302" t="s">
        <v>70</v>
      </c>
      <c r="H3281" s="302" t="s">
        <v>537</v>
      </c>
      <c r="I3281" s="302" t="s">
        <v>537</v>
      </c>
      <c r="J3281" s="302">
        <v>135300</v>
      </c>
      <c r="K3281" s="302" t="s">
        <v>359</v>
      </c>
      <c r="L3281" s="302">
        <v>9974001</v>
      </c>
      <c r="M3281" s="302" t="s">
        <v>1872</v>
      </c>
      <c r="N3281" s="305">
        <v>13697</v>
      </c>
      <c r="O3281" s="305">
        <v>13697</v>
      </c>
      <c r="P3281" s="302" t="s">
        <v>1062</v>
      </c>
    </row>
    <row r="3282" spans="1:16">
      <c r="A3282" s="303">
        <v>0</v>
      </c>
      <c r="B3282" s="303">
        <v>0</v>
      </c>
      <c r="C3282" s="303">
        <v>0</v>
      </c>
      <c r="D3282" s="304">
        <f t="shared" si="51"/>
        <v>0</v>
      </c>
      <c r="E3282" s="305">
        <v>45992</v>
      </c>
      <c r="F3282" s="302" t="s">
        <v>69</v>
      </c>
      <c r="G3282" s="302" t="s">
        <v>70</v>
      </c>
      <c r="H3282" s="302" t="s">
        <v>537</v>
      </c>
      <c r="I3282" s="302" t="s">
        <v>537</v>
      </c>
      <c r="J3282" s="302">
        <v>135300</v>
      </c>
      <c r="K3282" s="302" t="s">
        <v>361</v>
      </c>
      <c r="L3282" s="302">
        <v>9709875</v>
      </c>
      <c r="M3282" s="302" t="s">
        <v>1874</v>
      </c>
      <c r="N3282" s="305">
        <v>18445</v>
      </c>
      <c r="O3282" s="305">
        <v>18445</v>
      </c>
      <c r="P3282" s="302" t="s">
        <v>1062</v>
      </c>
    </row>
    <row r="3283" spans="1:16">
      <c r="A3283" s="303">
        <v>1</v>
      </c>
      <c r="B3283" s="303">
        <v>1152.0899999999999</v>
      </c>
      <c r="C3283" s="303">
        <v>1374.2766971397</v>
      </c>
      <c r="D3283" s="304">
        <f t="shared" si="51"/>
        <v>-222.18669713970007</v>
      </c>
      <c r="E3283" s="305">
        <v>45992</v>
      </c>
      <c r="F3283" s="302" t="s">
        <v>69</v>
      </c>
      <c r="G3283" s="302" t="s">
        <v>70</v>
      </c>
      <c r="H3283" s="302" t="s">
        <v>537</v>
      </c>
      <c r="I3283" s="302" t="s">
        <v>537</v>
      </c>
      <c r="J3283" s="302">
        <v>135300</v>
      </c>
      <c r="K3283" s="302" t="s">
        <v>361</v>
      </c>
      <c r="L3283" s="302">
        <v>9785466</v>
      </c>
      <c r="M3283" s="302" t="s">
        <v>1874</v>
      </c>
      <c r="N3283" s="305">
        <v>18445</v>
      </c>
      <c r="O3283" s="305">
        <v>18445</v>
      </c>
      <c r="P3283" s="302" t="s">
        <v>1052</v>
      </c>
    </row>
    <row r="3284" spans="1:16">
      <c r="A3284" s="303">
        <v>0</v>
      </c>
      <c r="B3284" s="303">
        <v>0</v>
      </c>
      <c r="C3284" s="303">
        <v>0</v>
      </c>
      <c r="D3284" s="304">
        <f t="shared" si="51"/>
        <v>0</v>
      </c>
      <c r="E3284" s="305">
        <v>45992</v>
      </c>
      <c r="F3284" s="302" t="s">
        <v>69</v>
      </c>
      <c r="G3284" s="302" t="s">
        <v>70</v>
      </c>
      <c r="H3284" s="302" t="s">
        <v>537</v>
      </c>
      <c r="I3284" s="302" t="s">
        <v>537</v>
      </c>
      <c r="J3284" s="302">
        <v>135300</v>
      </c>
      <c r="K3284" s="302" t="s">
        <v>543</v>
      </c>
      <c r="L3284" s="302">
        <v>20438815</v>
      </c>
      <c r="M3284" s="302" t="s">
        <v>2392</v>
      </c>
      <c r="N3284" s="305">
        <v>42383</v>
      </c>
      <c r="O3284" s="305">
        <v>42370</v>
      </c>
      <c r="P3284" s="302" t="s">
        <v>2380</v>
      </c>
    </row>
    <row r="3285" spans="1:16">
      <c r="A3285" s="303">
        <v>-44</v>
      </c>
      <c r="B3285" s="303">
        <v>483.62</v>
      </c>
      <c r="C3285" s="303">
        <v>274.4939391332</v>
      </c>
      <c r="D3285" s="304">
        <f t="shared" si="51"/>
        <v>209.1260608668</v>
      </c>
      <c r="E3285" s="305">
        <v>45992</v>
      </c>
      <c r="F3285" s="302" t="s">
        <v>69</v>
      </c>
      <c r="G3285" s="302" t="s">
        <v>70</v>
      </c>
      <c r="H3285" s="302" t="s">
        <v>537</v>
      </c>
      <c r="I3285" s="302" t="s">
        <v>537</v>
      </c>
      <c r="J3285" s="302">
        <v>135300</v>
      </c>
      <c r="K3285" s="302" t="s">
        <v>151</v>
      </c>
      <c r="L3285" s="302">
        <v>9766908</v>
      </c>
      <c r="M3285" s="302" t="s">
        <v>1876</v>
      </c>
      <c r="N3285" s="305">
        <v>35247</v>
      </c>
      <c r="O3285" s="305">
        <v>35247</v>
      </c>
      <c r="P3285" s="302" t="s">
        <v>1052</v>
      </c>
    </row>
    <row r="3286" spans="1:16">
      <c r="A3286" s="303">
        <v>0</v>
      </c>
      <c r="B3286" s="303">
        <v>0</v>
      </c>
      <c r="C3286" s="303">
        <v>0</v>
      </c>
      <c r="D3286" s="304">
        <f t="shared" si="51"/>
        <v>0</v>
      </c>
      <c r="E3286" s="305">
        <v>45992</v>
      </c>
      <c r="F3286" s="302" t="s">
        <v>69</v>
      </c>
      <c r="G3286" s="302" t="s">
        <v>70</v>
      </c>
      <c r="H3286" s="302" t="s">
        <v>537</v>
      </c>
      <c r="I3286" s="302" t="s">
        <v>537</v>
      </c>
      <c r="J3286" s="302">
        <v>135300</v>
      </c>
      <c r="K3286" s="302" t="s">
        <v>151</v>
      </c>
      <c r="L3286" s="302">
        <v>9861074</v>
      </c>
      <c r="M3286" s="302" t="s">
        <v>1876</v>
      </c>
      <c r="N3286" s="305">
        <v>35247</v>
      </c>
      <c r="O3286" s="305">
        <v>35247</v>
      </c>
      <c r="P3286" s="302" t="s">
        <v>1062</v>
      </c>
    </row>
    <row r="3287" spans="1:16">
      <c r="A3287" s="303">
        <v>2915</v>
      </c>
      <c r="B3287" s="303">
        <v>12843.54</v>
      </c>
      <c r="C3287" s="303">
        <v>7289.7603221844001</v>
      </c>
      <c r="D3287" s="304">
        <f t="shared" si="51"/>
        <v>5553.7796778156007</v>
      </c>
      <c r="E3287" s="305">
        <v>45992</v>
      </c>
      <c r="F3287" s="302" t="s">
        <v>69</v>
      </c>
      <c r="G3287" s="302" t="s">
        <v>70</v>
      </c>
      <c r="H3287" s="302" t="s">
        <v>537</v>
      </c>
      <c r="I3287" s="302" t="s">
        <v>537</v>
      </c>
      <c r="J3287" s="302">
        <v>135300</v>
      </c>
      <c r="K3287" s="302" t="s">
        <v>363</v>
      </c>
      <c r="L3287" s="302">
        <v>9766906</v>
      </c>
      <c r="M3287" s="302" t="s">
        <v>1877</v>
      </c>
      <c r="N3287" s="305">
        <v>35247</v>
      </c>
      <c r="O3287" s="305">
        <v>35247</v>
      </c>
      <c r="P3287" s="302" t="s">
        <v>1052</v>
      </c>
    </row>
    <row r="3288" spans="1:16">
      <c r="A3288" s="303">
        <v>0</v>
      </c>
      <c r="B3288" s="303">
        <v>0</v>
      </c>
      <c r="C3288" s="303">
        <v>0</v>
      </c>
      <c r="D3288" s="304">
        <f t="shared" si="51"/>
        <v>0</v>
      </c>
      <c r="E3288" s="305">
        <v>45992</v>
      </c>
      <c r="F3288" s="302" t="s">
        <v>69</v>
      </c>
      <c r="G3288" s="302" t="s">
        <v>70</v>
      </c>
      <c r="H3288" s="302" t="s">
        <v>537</v>
      </c>
      <c r="I3288" s="302" t="s">
        <v>537</v>
      </c>
      <c r="J3288" s="302">
        <v>135300</v>
      </c>
      <c r="K3288" s="302" t="s">
        <v>363</v>
      </c>
      <c r="L3288" s="302">
        <v>9718341</v>
      </c>
      <c r="M3288" s="302" t="s">
        <v>1877</v>
      </c>
      <c r="N3288" s="305">
        <v>35247</v>
      </c>
      <c r="O3288" s="305">
        <v>35247</v>
      </c>
      <c r="P3288" s="302" t="s">
        <v>1062</v>
      </c>
    </row>
    <row r="3289" spans="1:16">
      <c r="A3289" s="303">
        <v>880</v>
      </c>
      <c r="B3289" s="303">
        <v>3566.4700000000003</v>
      </c>
      <c r="C3289" s="303">
        <v>2024.2636762341999</v>
      </c>
      <c r="D3289" s="304">
        <f t="shared" si="51"/>
        <v>1542.2063237658003</v>
      </c>
      <c r="E3289" s="305">
        <v>45992</v>
      </c>
      <c r="F3289" s="302" t="s">
        <v>69</v>
      </c>
      <c r="G3289" s="302" t="s">
        <v>70</v>
      </c>
      <c r="H3289" s="302" t="s">
        <v>537</v>
      </c>
      <c r="I3289" s="302" t="s">
        <v>537</v>
      </c>
      <c r="J3289" s="302">
        <v>135300</v>
      </c>
      <c r="K3289" s="302" t="s">
        <v>364</v>
      </c>
      <c r="L3289" s="302">
        <v>9702645</v>
      </c>
      <c r="M3289" s="302" t="s">
        <v>1878</v>
      </c>
      <c r="N3289" s="305">
        <v>35247</v>
      </c>
      <c r="O3289" s="305">
        <v>35247</v>
      </c>
      <c r="P3289" s="302" t="s">
        <v>1052</v>
      </c>
    </row>
    <row r="3290" spans="1:16">
      <c r="A3290" s="303">
        <v>0</v>
      </c>
      <c r="B3290" s="303">
        <v>0</v>
      </c>
      <c r="C3290" s="303">
        <v>0</v>
      </c>
      <c r="D3290" s="304">
        <f t="shared" si="51"/>
        <v>0</v>
      </c>
      <c r="E3290" s="305">
        <v>45992</v>
      </c>
      <c r="F3290" s="302" t="s">
        <v>69</v>
      </c>
      <c r="G3290" s="302" t="s">
        <v>70</v>
      </c>
      <c r="H3290" s="302" t="s">
        <v>537</v>
      </c>
      <c r="I3290" s="302" t="s">
        <v>537</v>
      </c>
      <c r="J3290" s="302">
        <v>135300</v>
      </c>
      <c r="K3290" s="302" t="s">
        <v>364</v>
      </c>
      <c r="L3290" s="302">
        <v>9861071</v>
      </c>
      <c r="M3290" s="302" t="s">
        <v>1878</v>
      </c>
      <c r="N3290" s="305">
        <v>35247</v>
      </c>
      <c r="O3290" s="305">
        <v>35247</v>
      </c>
      <c r="P3290" s="302" t="s">
        <v>1062</v>
      </c>
    </row>
    <row r="3291" spans="1:16">
      <c r="A3291" s="303">
        <v>0</v>
      </c>
      <c r="B3291" s="303">
        <v>0</v>
      </c>
      <c r="C3291" s="303">
        <v>0</v>
      </c>
      <c r="D3291" s="304">
        <f t="shared" si="51"/>
        <v>0</v>
      </c>
      <c r="E3291" s="305">
        <v>45992</v>
      </c>
      <c r="F3291" s="302" t="s">
        <v>69</v>
      </c>
      <c r="G3291" s="302" t="s">
        <v>70</v>
      </c>
      <c r="H3291" s="302" t="s">
        <v>537</v>
      </c>
      <c r="I3291" s="302" t="s">
        <v>537</v>
      </c>
      <c r="J3291" s="302">
        <v>135300</v>
      </c>
      <c r="K3291" s="302" t="s">
        <v>365</v>
      </c>
      <c r="L3291" s="302">
        <v>9861075</v>
      </c>
      <c r="M3291" s="302" t="s">
        <v>1879</v>
      </c>
      <c r="N3291" s="305">
        <v>35247</v>
      </c>
      <c r="O3291" s="305">
        <v>35247</v>
      </c>
      <c r="P3291" s="302" t="s">
        <v>1062</v>
      </c>
    </row>
    <row r="3292" spans="1:16">
      <c r="A3292" s="303">
        <v>912</v>
      </c>
      <c r="B3292" s="303">
        <v>7024.07</v>
      </c>
      <c r="C3292" s="303">
        <v>3986.7347153701999</v>
      </c>
      <c r="D3292" s="304">
        <f t="shared" si="51"/>
        <v>3037.3352846297998</v>
      </c>
      <c r="E3292" s="305">
        <v>45992</v>
      </c>
      <c r="F3292" s="302" t="s">
        <v>69</v>
      </c>
      <c r="G3292" s="302" t="s">
        <v>70</v>
      </c>
      <c r="H3292" s="302" t="s">
        <v>537</v>
      </c>
      <c r="I3292" s="302" t="s">
        <v>537</v>
      </c>
      <c r="J3292" s="302">
        <v>135300</v>
      </c>
      <c r="K3292" s="302" t="s">
        <v>365</v>
      </c>
      <c r="L3292" s="302">
        <v>9768385</v>
      </c>
      <c r="M3292" s="302" t="s">
        <v>1879</v>
      </c>
      <c r="N3292" s="305">
        <v>35247</v>
      </c>
      <c r="O3292" s="305">
        <v>35247</v>
      </c>
      <c r="P3292" s="302" t="s">
        <v>1052</v>
      </c>
    </row>
    <row r="3293" spans="1:16">
      <c r="A3293" s="303">
        <v>501</v>
      </c>
      <c r="B3293" s="303">
        <v>7200.06</v>
      </c>
      <c r="C3293" s="303">
        <v>8588.6299473198014</v>
      </c>
      <c r="D3293" s="304">
        <f t="shared" si="51"/>
        <v>-1388.569947319801</v>
      </c>
      <c r="E3293" s="305">
        <v>45992</v>
      </c>
      <c r="F3293" s="302" t="s">
        <v>69</v>
      </c>
      <c r="G3293" s="302" t="s">
        <v>70</v>
      </c>
      <c r="H3293" s="302" t="s">
        <v>537</v>
      </c>
      <c r="I3293" s="302" t="s">
        <v>537</v>
      </c>
      <c r="J3293" s="302">
        <v>135300</v>
      </c>
      <c r="K3293" s="302" t="s">
        <v>366</v>
      </c>
      <c r="L3293" s="302">
        <v>9766895</v>
      </c>
      <c r="M3293" s="302" t="s">
        <v>1881</v>
      </c>
      <c r="N3293" s="305">
        <v>18445</v>
      </c>
      <c r="O3293" s="305">
        <v>18445</v>
      </c>
      <c r="P3293" s="302" t="s">
        <v>1052</v>
      </c>
    </row>
    <row r="3294" spans="1:16">
      <c r="A3294" s="303">
        <v>1</v>
      </c>
      <c r="B3294" s="303">
        <v>2089.23</v>
      </c>
      <c r="C3294" s="303">
        <v>2501.6357913260999</v>
      </c>
      <c r="D3294" s="304">
        <f t="shared" si="51"/>
        <v>-412.40579132609992</v>
      </c>
      <c r="E3294" s="305">
        <v>45992</v>
      </c>
      <c r="F3294" s="302" t="s">
        <v>69</v>
      </c>
      <c r="G3294" s="302" t="s">
        <v>70</v>
      </c>
      <c r="H3294" s="302" t="s">
        <v>537</v>
      </c>
      <c r="I3294" s="302" t="s">
        <v>537</v>
      </c>
      <c r="J3294" s="302">
        <v>135300</v>
      </c>
      <c r="K3294" s="302" t="s">
        <v>366</v>
      </c>
      <c r="L3294" s="302">
        <v>9766893</v>
      </c>
      <c r="M3294" s="302" t="s">
        <v>1880</v>
      </c>
      <c r="N3294" s="305">
        <v>15523</v>
      </c>
      <c r="O3294" s="305">
        <v>15523</v>
      </c>
      <c r="P3294" s="302" t="s">
        <v>1052</v>
      </c>
    </row>
    <row r="3295" spans="1:16">
      <c r="A3295" s="303">
        <v>0</v>
      </c>
      <c r="B3295" s="303">
        <v>0</v>
      </c>
      <c r="C3295" s="303">
        <v>0</v>
      </c>
      <c r="D3295" s="304">
        <f t="shared" si="51"/>
        <v>0</v>
      </c>
      <c r="E3295" s="305">
        <v>45992</v>
      </c>
      <c r="F3295" s="302" t="s">
        <v>69</v>
      </c>
      <c r="G3295" s="302" t="s">
        <v>70</v>
      </c>
      <c r="H3295" s="302" t="s">
        <v>537</v>
      </c>
      <c r="I3295" s="302" t="s">
        <v>537</v>
      </c>
      <c r="J3295" s="302">
        <v>135300</v>
      </c>
      <c r="K3295" s="302" t="s">
        <v>366</v>
      </c>
      <c r="L3295" s="302">
        <v>9973930</v>
      </c>
      <c r="M3295" s="302" t="s">
        <v>1881</v>
      </c>
      <c r="N3295" s="305">
        <v>23559</v>
      </c>
      <c r="O3295" s="305">
        <v>23559</v>
      </c>
      <c r="P3295" s="302" t="s">
        <v>1062</v>
      </c>
    </row>
    <row r="3296" spans="1:16">
      <c r="A3296" s="303">
        <v>0</v>
      </c>
      <c r="B3296" s="303">
        <v>0</v>
      </c>
      <c r="C3296" s="303">
        <v>0</v>
      </c>
      <c r="D3296" s="304">
        <f t="shared" si="51"/>
        <v>0</v>
      </c>
      <c r="E3296" s="305">
        <v>45992</v>
      </c>
      <c r="F3296" s="302" t="s">
        <v>69</v>
      </c>
      <c r="G3296" s="302" t="s">
        <v>70</v>
      </c>
      <c r="H3296" s="302" t="s">
        <v>537</v>
      </c>
      <c r="I3296" s="302" t="s">
        <v>537</v>
      </c>
      <c r="J3296" s="302">
        <v>135300</v>
      </c>
      <c r="K3296" s="302" t="s">
        <v>366</v>
      </c>
      <c r="L3296" s="302">
        <v>9973929</v>
      </c>
      <c r="M3296" s="302" t="s">
        <v>1881</v>
      </c>
      <c r="N3296" s="305">
        <v>29768</v>
      </c>
      <c r="O3296" s="305">
        <v>29768</v>
      </c>
      <c r="P3296" s="302" t="s">
        <v>1062</v>
      </c>
    </row>
    <row r="3297" spans="1:16">
      <c r="A3297" s="303">
        <v>1</v>
      </c>
      <c r="B3297" s="303">
        <v>19098.93</v>
      </c>
      <c r="C3297" s="303">
        <v>16352.1759373719</v>
      </c>
      <c r="D3297" s="304">
        <f t="shared" si="51"/>
        <v>2746.7540626281007</v>
      </c>
      <c r="E3297" s="305">
        <v>45992</v>
      </c>
      <c r="F3297" s="302" t="s">
        <v>69</v>
      </c>
      <c r="G3297" s="302" t="s">
        <v>70</v>
      </c>
      <c r="H3297" s="302" t="s">
        <v>537</v>
      </c>
      <c r="I3297" s="302" t="s">
        <v>537</v>
      </c>
      <c r="J3297" s="302">
        <v>135300</v>
      </c>
      <c r="K3297" s="302" t="s">
        <v>366</v>
      </c>
      <c r="L3297" s="302">
        <v>9766897</v>
      </c>
      <c r="M3297" s="302" t="s">
        <v>1881</v>
      </c>
      <c r="N3297" s="305">
        <v>29768</v>
      </c>
      <c r="O3297" s="305">
        <v>29768</v>
      </c>
      <c r="P3297" s="302" t="s">
        <v>1052</v>
      </c>
    </row>
    <row r="3298" spans="1:16">
      <c r="A3298" s="303">
        <v>0</v>
      </c>
      <c r="B3298" s="303">
        <v>0</v>
      </c>
      <c r="C3298" s="303">
        <v>0</v>
      </c>
      <c r="D3298" s="304">
        <f t="shared" si="51"/>
        <v>0</v>
      </c>
      <c r="E3298" s="305">
        <v>45992</v>
      </c>
      <c r="F3298" s="302" t="s">
        <v>69</v>
      </c>
      <c r="G3298" s="302" t="s">
        <v>70</v>
      </c>
      <c r="H3298" s="302" t="s">
        <v>537</v>
      </c>
      <c r="I3298" s="302" t="s">
        <v>537</v>
      </c>
      <c r="J3298" s="302">
        <v>135300</v>
      </c>
      <c r="K3298" s="302" t="s">
        <v>366</v>
      </c>
      <c r="L3298" s="302">
        <v>9861072</v>
      </c>
      <c r="M3298" s="302" t="s">
        <v>1880</v>
      </c>
      <c r="N3298" s="305">
        <v>35247</v>
      </c>
      <c r="O3298" s="305">
        <v>35247</v>
      </c>
      <c r="P3298" s="302" t="s">
        <v>1062</v>
      </c>
    </row>
    <row r="3299" spans="1:16">
      <c r="A3299" s="303">
        <v>1</v>
      </c>
      <c r="B3299" s="303">
        <v>155.32</v>
      </c>
      <c r="C3299" s="303">
        <v>183.78454273520001</v>
      </c>
      <c r="D3299" s="304">
        <f t="shared" si="51"/>
        <v>-28.464542735200013</v>
      </c>
      <c r="E3299" s="305">
        <v>45992</v>
      </c>
      <c r="F3299" s="302" t="s">
        <v>69</v>
      </c>
      <c r="G3299" s="302" t="s">
        <v>70</v>
      </c>
      <c r="H3299" s="302" t="s">
        <v>537</v>
      </c>
      <c r="I3299" s="302" t="s">
        <v>537</v>
      </c>
      <c r="J3299" s="302">
        <v>135300</v>
      </c>
      <c r="K3299" s="302" t="s">
        <v>366</v>
      </c>
      <c r="L3299" s="302">
        <v>9766896</v>
      </c>
      <c r="M3299" s="302" t="s">
        <v>1881</v>
      </c>
      <c r="N3299" s="305">
        <v>23559</v>
      </c>
      <c r="O3299" s="305">
        <v>23559</v>
      </c>
      <c r="P3299" s="302" t="s">
        <v>1052</v>
      </c>
    </row>
    <row r="3300" spans="1:16">
      <c r="A3300" s="303">
        <v>0</v>
      </c>
      <c r="B3300" s="303">
        <v>0</v>
      </c>
      <c r="C3300" s="303">
        <v>0</v>
      </c>
      <c r="D3300" s="304">
        <f t="shared" si="51"/>
        <v>0</v>
      </c>
      <c r="E3300" s="305">
        <v>45992</v>
      </c>
      <c r="F3300" s="302" t="s">
        <v>69</v>
      </c>
      <c r="G3300" s="302" t="s">
        <v>70</v>
      </c>
      <c r="H3300" s="302" t="s">
        <v>537</v>
      </c>
      <c r="I3300" s="302" t="s">
        <v>537</v>
      </c>
      <c r="J3300" s="302">
        <v>135300</v>
      </c>
      <c r="K3300" s="302" t="s">
        <v>366</v>
      </c>
      <c r="L3300" s="302">
        <v>9973931</v>
      </c>
      <c r="M3300" s="302" t="s">
        <v>1880</v>
      </c>
      <c r="N3300" s="305">
        <v>15523</v>
      </c>
      <c r="O3300" s="305">
        <v>15523</v>
      </c>
      <c r="P3300" s="302" t="s">
        <v>1062</v>
      </c>
    </row>
    <row r="3301" spans="1:16">
      <c r="A3301" s="303">
        <v>0</v>
      </c>
      <c r="B3301" s="303">
        <v>0</v>
      </c>
      <c r="C3301" s="303">
        <v>0</v>
      </c>
      <c r="D3301" s="304">
        <f t="shared" si="51"/>
        <v>0</v>
      </c>
      <c r="E3301" s="305">
        <v>45992</v>
      </c>
      <c r="F3301" s="302" t="s">
        <v>69</v>
      </c>
      <c r="G3301" s="302" t="s">
        <v>70</v>
      </c>
      <c r="H3301" s="302" t="s">
        <v>537</v>
      </c>
      <c r="I3301" s="302" t="s">
        <v>537</v>
      </c>
      <c r="J3301" s="302">
        <v>135300</v>
      </c>
      <c r="K3301" s="302" t="s">
        <v>366</v>
      </c>
      <c r="L3301" s="302">
        <v>9724112</v>
      </c>
      <c r="M3301" s="302" t="s">
        <v>1881</v>
      </c>
      <c r="N3301" s="305">
        <v>18445</v>
      </c>
      <c r="O3301" s="305">
        <v>18445</v>
      </c>
      <c r="P3301" s="302" t="s">
        <v>1062</v>
      </c>
    </row>
    <row r="3302" spans="1:16">
      <c r="A3302" s="303">
        <v>130</v>
      </c>
      <c r="B3302" s="303">
        <v>466.33</v>
      </c>
      <c r="C3302" s="303">
        <v>264.68044877379998</v>
      </c>
      <c r="D3302" s="304">
        <f t="shared" si="51"/>
        <v>201.6495512262</v>
      </c>
      <c r="E3302" s="305">
        <v>45992</v>
      </c>
      <c r="F3302" s="302" t="s">
        <v>69</v>
      </c>
      <c r="G3302" s="302" t="s">
        <v>70</v>
      </c>
      <c r="H3302" s="302" t="s">
        <v>537</v>
      </c>
      <c r="I3302" s="302" t="s">
        <v>537</v>
      </c>
      <c r="J3302" s="302">
        <v>135300</v>
      </c>
      <c r="K3302" s="302" t="s">
        <v>366</v>
      </c>
      <c r="L3302" s="302">
        <v>9766894</v>
      </c>
      <c r="M3302" s="302" t="s">
        <v>1880</v>
      </c>
      <c r="N3302" s="305">
        <v>35247</v>
      </c>
      <c r="O3302" s="305">
        <v>35247</v>
      </c>
      <c r="P3302" s="302" t="s">
        <v>1052</v>
      </c>
    </row>
    <row r="3303" spans="1:16">
      <c r="A3303" s="303">
        <v>0</v>
      </c>
      <c r="B3303" s="303">
        <v>0</v>
      </c>
      <c r="C3303" s="303">
        <v>0</v>
      </c>
      <c r="D3303" s="304">
        <f t="shared" si="51"/>
        <v>0</v>
      </c>
      <c r="E3303" s="305">
        <v>45992</v>
      </c>
      <c r="F3303" s="302" t="s">
        <v>69</v>
      </c>
      <c r="G3303" s="302" t="s">
        <v>70</v>
      </c>
      <c r="H3303" s="302" t="s">
        <v>537</v>
      </c>
      <c r="I3303" s="302" t="s">
        <v>537</v>
      </c>
      <c r="J3303" s="302">
        <v>135300</v>
      </c>
      <c r="K3303" s="302" t="s">
        <v>367</v>
      </c>
      <c r="L3303" s="302">
        <v>9861076</v>
      </c>
      <c r="M3303" s="302" t="s">
        <v>1883</v>
      </c>
      <c r="N3303" s="305">
        <v>35247</v>
      </c>
      <c r="O3303" s="305">
        <v>35247</v>
      </c>
      <c r="P3303" s="302" t="s">
        <v>1062</v>
      </c>
    </row>
    <row r="3304" spans="1:16">
      <c r="A3304" s="303">
        <v>100</v>
      </c>
      <c r="B3304" s="303">
        <v>291.62</v>
      </c>
      <c r="C3304" s="303">
        <v>165.51822201319999</v>
      </c>
      <c r="D3304" s="304">
        <f t="shared" si="51"/>
        <v>126.10177798680002</v>
      </c>
      <c r="E3304" s="305">
        <v>45992</v>
      </c>
      <c r="F3304" s="302" t="s">
        <v>69</v>
      </c>
      <c r="G3304" s="302" t="s">
        <v>70</v>
      </c>
      <c r="H3304" s="302" t="s">
        <v>537</v>
      </c>
      <c r="I3304" s="302" t="s">
        <v>537</v>
      </c>
      <c r="J3304" s="302">
        <v>135300</v>
      </c>
      <c r="K3304" s="302" t="s">
        <v>367</v>
      </c>
      <c r="L3304" s="302">
        <v>9769128</v>
      </c>
      <c r="M3304" s="302" t="s">
        <v>1883</v>
      </c>
      <c r="N3304" s="305">
        <v>35247</v>
      </c>
      <c r="O3304" s="305">
        <v>35247</v>
      </c>
      <c r="P3304" s="302" t="s">
        <v>1052</v>
      </c>
    </row>
    <row r="3305" spans="1:16">
      <c r="A3305" s="303">
        <v>125</v>
      </c>
      <c r="B3305" s="303">
        <v>355.51</v>
      </c>
      <c r="C3305" s="303">
        <v>425.68627684569998</v>
      </c>
      <c r="D3305" s="304">
        <f t="shared" si="51"/>
        <v>-70.176276845699988</v>
      </c>
      <c r="E3305" s="305">
        <v>45992</v>
      </c>
      <c r="F3305" s="302" t="s">
        <v>69</v>
      </c>
      <c r="G3305" s="302" t="s">
        <v>70</v>
      </c>
      <c r="H3305" s="302" t="s">
        <v>537</v>
      </c>
      <c r="I3305" s="302" t="s">
        <v>537</v>
      </c>
      <c r="J3305" s="302">
        <v>135300</v>
      </c>
      <c r="K3305" s="302" t="s">
        <v>368</v>
      </c>
      <c r="L3305" s="302">
        <v>9769125</v>
      </c>
      <c r="M3305" s="302" t="s">
        <v>1884</v>
      </c>
      <c r="N3305" s="305">
        <v>15523</v>
      </c>
      <c r="O3305" s="305">
        <v>15523</v>
      </c>
      <c r="P3305" s="302" t="s">
        <v>1052</v>
      </c>
    </row>
    <row r="3306" spans="1:16">
      <c r="A3306" s="303">
        <v>0</v>
      </c>
      <c r="B3306" s="303">
        <v>0</v>
      </c>
      <c r="C3306" s="303">
        <v>0</v>
      </c>
      <c r="D3306" s="304">
        <f t="shared" si="51"/>
        <v>0</v>
      </c>
      <c r="E3306" s="305">
        <v>45992</v>
      </c>
      <c r="F3306" s="302" t="s">
        <v>69</v>
      </c>
      <c r="G3306" s="302" t="s">
        <v>70</v>
      </c>
      <c r="H3306" s="302" t="s">
        <v>537</v>
      </c>
      <c r="I3306" s="302" t="s">
        <v>537</v>
      </c>
      <c r="J3306" s="302">
        <v>135300</v>
      </c>
      <c r="K3306" s="302" t="s">
        <v>368</v>
      </c>
      <c r="L3306" s="302">
        <v>9697415</v>
      </c>
      <c r="M3306" s="302" t="s">
        <v>1884</v>
      </c>
      <c r="N3306" s="305">
        <v>15523</v>
      </c>
      <c r="O3306" s="305">
        <v>15523</v>
      </c>
      <c r="P3306" s="302" t="s">
        <v>1062</v>
      </c>
    </row>
    <row r="3307" spans="1:16">
      <c r="A3307" s="303">
        <v>0</v>
      </c>
      <c r="B3307" s="303">
        <v>0</v>
      </c>
      <c r="C3307" s="303">
        <v>0</v>
      </c>
      <c r="D3307" s="304">
        <f t="shared" si="51"/>
        <v>0</v>
      </c>
      <c r="E3307" s="305">
        <v>45992</v>
      </c>
      <c r="F3307" s="302" t="s">
        <v>69</v>
      </c>
      <c r="G3307" s="302" t="s">
        <v>70</v>
      </c>
      <c r="H3307" s="302" t="s">
        <v>537</v>
      </c>
      <c r="I3307" s="302" t="s">
        <v>537</v>
      </c>
      <c r="J3307" s="302">
        <v>135300</v>
      </c>
      <c r="K3307" s="302" t="s">
        <v>369</v>
      </c>
      <c r="L3307" s="302">
        <v>9861077</v>
      </c>
      <c r="M3307" s="302" t="s">
        <v>1885</v>
      </c>
      <c r="N3307" s="305">
        <v>35247</v>
      </c>
      <c r="O3307" s="305">
        <v>35247</v>
      </c>
      <c r="P3307" s="302" t="s">
        <v>1062</v>
      </c>
    </row>
    <row r="3308" spans="1:16">
      <c r="A3308" s="303">
        <v>460</v>
      </c>
      <c r="B3308" s="303">
        <v>1108.21</v>
      </c>
      <c r="C3308" s="303">
        <v>628.99989307060002</v>
      </c>
      <c r="D3308" s="304">
        <f t="shared" si="51"/>
        <v>479.21010692940001</v>
      </c>
      <c r="E3308" s="305">
        <v>45992</v>
      </c>
      <c r="F3308" s="302" t="s">
        <v>69</v>
      </c>
      <c r="G3308" s="302" t="s">
        <v>70</v>
      </c>
      <c r="H3308" s="302" t="s">
        <v>537</v>
      </c>
      <c r="I3308" s="302" t="s">
        <v>537</v>
      </c>
      <c r="J3308" s="302">
        <v>135300</v>
      </c>
      <c r="K3308" s="302" t="s">
        <v>369</v>
      </c>
      <c r="L3308" s="302">
        <v>9769135</v>
      </c>
      <c r="M3308" s="302" t="s">
        <v>1885</v>
      </c>
      <c r="N3308" s="305">
        <v>35247</v>
      </c>
      <c r="O3308" s="305">
        <v>35247</v>
      </c>
      <c r="P3308" s="302" t="s">
        <v>1052</v>
      </c>
    </row>
    <row r="3309" spans="1:16">
      <c r="A3309" s="303">
        <v>0</v>
      </c>
      <c r="B3309" s="303">
        <v>0</v>
      </c>
      <c r="C3309" s="303">
        <v>0</v>
      </c>
      <c r="D3309" s="304">
        <f t="shared" si="51"/>
        <v>0</v>
      </c>
      <c r="E3309" s="305">
        <v>45992</v>
      </c>
      <c r="F3309" s="302" t="s">
        <v>69</v>
      </c>
      <c r="G3309" s="302" t="s">
        <v>70</v>
      </c>
      <c r="H3309" s="302" t="s">
        <v>537</v>
      </c>
      <c r="I3309" s="302" t="s">
        <v>537</v>
      </c>
      <c r="J3309" s="302">
        <v>135300</v>
      </c>
      <c r="K3309" s="302" t="s">
        <v>544</v>
      </c>
      <c r="L3309" s="302">
        <v>9724113</v>
      </c>
      <c r="M3309" s="302" t="s">
        <v>2393</v>
      </c>
      <c r="N3309" s="305">
        <v>15523</v>
      </c>
      <c r="O3309" s="305">
        <v>15523</v>
      </c>
      <c r="P3309" s="302" t="s">
        <v>1062</v>
      </c>
    </row>
    <row r="3310" spans="1:16">
      <c r="A3310" s="303">
        <v>40</v>
      </c>
      <c r="B3310" s="303">
        <v>134.19</v>
      </c>
      <c r="C3310" s="303">
        <v>160.67857863330002</v>
      </c>
      <c r="D3310" s="304">
        <f t="shared" si="51"/>
        <v>-26.488578633300023</v>
      </c>
      <c r="E3310" s="305">
        <v>45992</v>
      </c>
      <c r="F3310" s="302" t="s">
        <v>69</v>
      </c>
      <c r="G3310" s="302" t="s">
        <v>70</v>
      </c>
      <c r="H3310" s="302" t="s">
        <v>537</v>
      </c>
      <c r="I3310" s="302" t="s">
        <v>537</v>
      </c>
      <c r="J3310" s="302">
        <v>135300</v>
      </c>
      <c r="K3310" s="302" t="s">
        <v>544</v>
      </c>
      <c r="L3310" s="302">
        <v>9769340</v>
      </c>
      <c r="M3310" s="302" t="s">
        <v>2393</v>
      </c>
      <c r="N3310" s="305">
        <v>15523</v>
      </c>
      <c r="O3310" s="305">
        <v>15523</v>
      </c>
      <c r="P3310" s="302" t="s">
        <v>1052</v>
      </c>
    </row>
    <row r="3311" spans="1:16">
      <c r="A3311" s="303">
        <v>200</v>
      </c>
      <c r="B3311" s="303">
        <v>250</v>
      </c>
      <c r="C3311" s="303">
        <v>300.20054499999998</v>
      </c>
      <c r="D3311" s="304">
        <f t="shared" si="51"/>
        <v>-50.200544999999977</v>
      </c>
      <c r="E3311" s="305">
        <v>45992</v>
      </c>
      <c r="F3311" s="302" t="s">
        <v>69</v>
      </c>
      <c r="G3311" s="302" t="s">
        <v>70</v>
      </c>
      <c r="H3311" s="302" t="s">
        <v>537</v>
      </c>
      <c r="I3311" s="302" t="s">
        <v>537</v>
      </c>
      <c r="J3311" s="302">
        <v>135300</v>
      </c>
      <c r="K3311" s="302" t="s">
        <v>370</v>
      </c>
      <c r="L3311" s="302">
        <v>9769341</v>
      </c>
      <c r="M3311" s="302" t="s">
        <v>1886</v>
      </c>
      <c r="N3311" s="305">
        <v>13332</v>
      </c>
      <c r="O3311" s="305">
        <v>13332</v>
      </c>
      <c r="P3311" s="302" t="s">
        <v>1052</v>
      </c>
    </row>
    <row r="3312" spans="1:16">
      <c r="A3312" s="303">
        <v>0</v>
      </c>
      <c r="B3312" s="303">
        <v>0</v>
      </c>
      <c r="C3312" s="303">
        <v>0</v>
      </c>
      <c r="D3312" s="304">
        <f t="shared" si="51"/>
        <v>0</v>
      </c>
      <c r="E3312" s="305">
        <v>45992</v>
      </c>
      <c r="F3312" s="302" t="s">
        <v>69</v>
      </c>
      <c r="G3312" s="302" t="s">
        <v>70</v>
      </c>
      <c r="H3312" s="302" t="s">
        <v>537</v>
      </c>
      <c r="I3312" s="302" t="s">
        <v>537</v>
      </c>
      <c r="J3312" s="302">
        <v>135300</v>
      </c>
      <c r="K3312" s="302" t="s">
        <v>370</v>
      </c>
      <c r="L3312" s="302">
        <v>9973943</v>
      </c>
      <c r="M3312" s="302" t="s">
        <v>1886</v>
      </c>
      <c r="N3312" s="305">
        <v>13332</v>
      </c>
      <c r="O3312" s="305">
        <v>13332</v>
      </c>
      <c r="P3312" s="302" t="s">
        <v>1062</v>
      </c>
    </row>
    <row r="3313" spans="1:16">
      <c r="A3313" s="303">
        <v>0</v>
      </c>
      <c r="B3313" s="303">
        <v>0</v>
      </c>
      <c r="C3313" s="303">
        <v>0</v>
      </c>
      <c r="D3313" s="304">
        <f t="shared" si="51"/>
        <v>0</v>
      </c>
      <c r="E3313" s="305">
        <v>45992</v>
      </c>
      <c r="F3313" s="302" t="s">
        <v>69</v>
      </c>
      <c r="G3313" s="302" t="s">
        <v>70</v>
      </c>
      <c r="H3313" s="302" t="s">
        <v>537</v>
      </c>
      <c r="I3313" s="302" t="s">
        <v>537</v>
      </c>
      <c r="J3313" s="302">
        <v>135300</v>
      </c>
      <c r="K3313" s="302" t="s">
        <v>371</v>
      </c>
      <c r="L3313" s="302">
        <v>9701171</v>
      </c>
      <c r="M3313" s="302" t="s">
        <v>1521</v>
      </c>
      <c r="N3313" s="305">
        <v>13332</v>
      </c>
      <c r="O3313" s="305">
        <v>13332</v>
      </c>
      <c r="P3313" s="302" t="s">
        <v>1062</v>
      </c>
    </row>
    <row r="3314" spans="1:16">
      <c r="A3314" s="303">
        <v>160</v>
      </c>
      <c r="B3314" s="303">
        <v>38.550000000000004</v>
      </c>
      <c r="C3314" s="303">
        <v>44.131401612000005</v>
      </c>
      <c r="D3314" s="304">
        <f t="shared" si="51"/>
        <v>-5.5814016120000005</v>
      </c>
      <c r="E3314" s="305">
        <v>45992</v>
      </c>
      <c r="F3314" s="302" t="s">
        <v>69</v>
      </c>
      <c r="G3314" s="302" t="s">
        <v>70</v>
      </c>
      <c r="H3314" s="302" t="s">
        <v>537</v>
      </c>
      <c r="I3314" s="302" t="s">
        <v>537</v>
      </c>
      <c r="J3314" s="302">
        <v>135300</v>
      </c>
      <c r="K3314" s="302" t="s">
        <v>371</v>
      </c>
      <c r="L3314" s="302">
        <v>9769345</v>
      </c>
      <c r="M3314" s="302" t="s">
        <v>1521</v>
      </c>
      <c r="N3314" s="305">
        <v>24289</v>
      </c>
      <c r="O3314" s="305">
        <v>24289</v>
      </c>
      <c r="P3314" s="302" t="s">
        <v>1052</v>
      </c>
    </row>
    <row r="3315" spans="1:16">
      <c r="A3315" s="303">
        <v>70</v>
      </c>
      <c r="B3315" s="303">
        <v>247.08</v>
      </c>
      <c r="C3315" s="303">
        <v>140.23812596879998</v>
      </c>
      <c r="D3315" s="304">
        <f t="shared" si="51"/>
        <v>106.84187403120004</v>
      </c>
      <c r="E3315" s="305">
        <v>45992</v>
      </c>
      <c r="F3315" s="302" t="s">
        <v>69</v>
      </c>
      <c r="G3315" s="302" t="s">
        <v>70</v>
      </c>
      <c r="H3315" s="302" t="s">
        <v>537</v>
      </c>
      <c r="I3315" s="302" t="s">
        <v>537</v>
      </c>
      <c r="J3315" s="302">
        <v>135300</v>
      </c>
      <c r="K3315" s="302" t="s">
        <v>371</v>
      </c>
      <c r="L3315" s="302">
        <v>9769346</v>
      </c>
      <c r="M3315" s="302" t="s">
        <v>1521</v>
      </c>
      <c r="N3315" s="305">
        <v>35247</v>
      </c>
      <c r="O3315" s="305">
        <v>35247</v>
      </c>
      <c r="P3315" s="302" t="s">
        <v>1052</v>
      </c>
    </row>
    <row r="3316" spans="1:16">
      <c r="A3316" s="303">
        <v>140</v>
      </c>
      <c r="B3316" s="303">
        <v>127</v>
      </c>
      <c r="C3316" s="303">
        <v>152.50187686000001</v>
      </c>
      <c r="D3316" s="304">
        <f t="shared" si="51"/>
        <v>-25.50187686000001</v>
      </c>
      <c r="E3316" s="305">
        <v>45992</v>
      </c>
      <c r="F3316" s="302" t="s">
        <v>69</v>
      </c>
      <c r="G3316" s="302" t="s">
        <v>70</v>
      </c>
      <c r="H3316" s="302" t="s">
        <v>537</v>
      </c>
      <c r="I3316" s="302" t="s">
        <v>537</v>
      </c>
      <c r="J3316" s="302">
        <v>135300</v>
      </c>
      <c r="K3316" s="302" t="s">
        <v>371</v>
      </c>
      <c r="L3316" s="302">
        <v>9769343</v>
      </c>
      <c r="M3316" s="302" t="s">
        <v>1521</v>
      </c>
      <c r="N3316" s="305">
        <v>13332</v>
      </c>
      <c r="O3316" s="305">
        <v>13332</v>
      </c>
      <c r="P3316" s="302" t="s">
        <v>1052</v>
      </c>
    </row>
    <row r="3317" spans="1:16">
      <c r="A3317" s="303">
        <v>120</v>
      </c>
      <c r="B3317" s="303">
        <v>513.38</v>
      </c>
      <c r="C3317" s="303">
        <v>612.3880693154</v>
      </c>
      <c r="D3317" s="304">
        <f t="shared" si="51"/>
        <v>-99.008069315400007</v>
      </c>
      <c r="E3317" s="305">
        <v>45992</v>
      </c>
      <c r="F3317" s="302" t="s">
        <v>69</v>
      </c>
      <c r="G3317" s="302" t="s">
        <v>70</v>
      </c>
      <c r="H3317" s="302" t="s">
        <v>537</v>
      </c>
      <c r="I3317" s="302" t="s">
        <v>537</v>
      </c>
      <c r="J3317" s="302">
        <v>135300</v>
      </c>
      <c r="K3317" s="302" t="s">
        <v>371</v>
      </c>
      <c r="L3317" s="302">
        <v>9769344</v>
      </c>
      <c r="M3317" s="302" t="s">
        <v>1521</v>
      </c>
      <c r="N3317" s="305">
        <v>18445</v>
      </c>
      <c r="O3317" s="305">
        <v>18445</v>
      </c>
      <c r="P3317" s="302" t="s">
        <v>1052</v>
      </c>
    </row>
    <row r="3318" spans="1:16">
      <c r="A3318" s="303">
        <v>0</v>
      </c>
      <c r="B3318" s="303">
        <v>0</v>
      </c>
      <c r="C3318" s="303">
        <v>0</v>
      </c>
      <c r="D3318" s="304">
        <f t="shared" si="51"/>
        <v>0</v>
      </c>
      <c r="E3318" s="305">
        <v>45992</v>
      </c>
      <c r="F3318" s="302" t="s">
        <v>69</v>
      </c>
      <c r="G3318" s="302" t="s">
        <v>70</v>
      </c>
      <c r="H3318" s="302" t="s">
        <v>537</v>
      </c>
      <c r="I3318" s="302" t="s">
        <v>537</v>
      </c>
      <c r="J3318" s="302">
        <v>135300</v>
      </c>
      <c r="K3318" s="302" t="s">
        <v>371</v>
      </c>
      <c r="L3318" s="302">
        <v>9973944</v>
      </c>
      <c r="M3318" s="302" t="s">
        <v>1521</v>
      </c>
      <c r="N3318" s="305">
        <v>24289</v>
      </c>
      <c r="O3318" s="305">
        <v>24289</v>
      </c>
      <c r="P3318" s="302" t="s">
        <v>1062</v>
      </c>
    </row>
    <row r="3319" spans="1:16">
      <c r="A3319" s="303">
        <v>0</v>
      </c>
      <c r="B3319" s="303">
        <v>0</v>
      </c>
      <c r="C3319" s="303">
        <v>0</v>
      </c>
      <c r="D3319" s="304">
        <f t="shared" si="51"/>
        <v>0</v>
      </c>
      <c r="E3319" s="305">
        <v>45992</v>
      </c>
      <c r="F3319" s="302" t="s">
        <v>69</v>
      </c>
      <c r="G3319" s="302" t="s">
        <v>70</v>
      </c>
      <c r="H3319" s="302" t="s">
        <v>537</v>
      </c>
      <c r="I3319" s="302" t="s">
        <v>537</v>
      </c>
      <c r="J3319" s="302">
        <v>135300</v>
      </c>
      <c r="K3319" s="302" t="s">
        <v>371</v>
      </c>
      <c r="L3319" s="302">
        <v>9861070</v>
      </c>
      <c r="M3319" s="302" t="s">
        <v>1521</v>
      </c>
      <c r="N3319" s="305">
        <v>35247</v>
      </c>
      <c r="O3319" s="305">
        <v>35247</v>
      </c>
      <c r="P3319" s="302" t="s">
        <v>1062</v>
      </c>
    </row>
    <row r="3320" spans="1:16">
      <c r="A3320" s="303">
        <v>0</v>
      </c>
      <c r="B3320" s="303">
        <v>0</v>
      </c>
      <c r="C3320" s="303">
        <v>0</v>
      </c>
      <c r="D3320" s="304">
        <f t="shared" si="51"/>
        <v>0</v>
      </c>
      <c r="E3320" s="305">
        <v>45992</v>
      </c>
      <c r="F3320" s="302" t="s">
        <v>69</v>
      </c>
      <c r="G3320" s="302" t="s">
        <v>70</v>
      </c>
      <c r="H3320" s="302" t="s">
        <v>537</v>
      </c>
      <c r="I3320" s="302" t="s">
        <v>537</v>
      </c>
      <c r="J3320" s="302">
        <v>135300</v>
      </c>
      <c r="K3320" s="302" t="s">
        <v>371</v>
      </c>
      <c r="L3320" s="302">
        <v>9973945</v>
      </c>
      <c r="M3320" s="302" t="s">
        <v>1521</v>
      </c>
      <c r="N3320" s="305">
        <v>18445</v>
      </c>
      <c r="O3320" s="305">
        <v>18445</v>
      </c>
      <c r="P3320" s="302" t="s">
        <v>1062</v>
      </c>
    </row>
    <row r="3321" spans="1:16">
      <c r="A3321" s="303">
        <v>6</v>
      </c>
      <c r="B3321" s="303">
        <v>14048.95</v>
      </c>
      <c r="C3321" s="303">
        <v>7973.9291720470001</v>
      </c>
      <c r="D3321" s="304">
        <f t="shared" si="51"/>
        <v>6075.0208279530007</v>
      </c>
      <c r="E3321" s="305">
        <v>45992</v>
      </c>
      <c r="F3321" s="302" t="s">
        <v>69</v>
      </c>
      <c r="G3321" s="302" t="s">
        <v>70</v>
      </c>
      <c r="H3321" s="302" t="s">
        <v>537</v>
      </c>
      <c r="I3321" s="302" t="s">
        <v>537</v>
      </c>
      <c r="J3321" s="302">
        <v>135300</v>
      </c>
      <c r="K3321" s="302" t="s">
        <v>376</v>
      </c>
      <c r="L3321" s="302">
        <v>9769338</v>
      </c>
      <c r="M3321" s="302" t="s">
        <v>1893</v>
      </c>
      <c r="N3321" s="305">
        <v>35247</v>
      </c>
      <c r="O3321" s="305">
        <v>35247</v>
      </c>
      <c r="P3321" s="302" t="s">
        <v>1052</v>
      </c>
    </row>
    <row r="3322" spans="1:16">
      <c r="A3322" s="303">
        <v>0</v>
      </c>
      <c r="B3322" s="303">
        <v>0</v>
      </c>
      <c r="C3322" s="303">
        <v>0</v>
      </c>
      <c r="D3322" s="304">
        <f t="shared" si="51"/>
        <v>0</v>
      </c>
      <c r="E3322" s="305">
        <v>45992</v>
      </c>
      <c r="F3322" s="302" t="s">
        <v>69</v>
      </c>
      <c r="G3322" s="302" t="s">
        <v>70</v>
      </c>
      <c r="H3322" s="302" t="s">
        <v>537</v>
      </c>
      <c r="I3322" s="302" t="s">
        <v>537</v>
      </c>
      <c r="J3322" s="302">
        <v>135300</v>
      </c>
      <c r="K3322" s="302" t="s">
        <v>376</v>
      </c>
      <c r="L3322" s="302">
        <v>9861067</v>
      </c>
      <c r="M3322" s="302" t="s">
        <v>1893</v>
      </c>
      <c r="N3322" s="305">
        <v>35247</v>
      </c>
      <c r="O3322" s="305">
        <v>35247</v>
      </c>
      <c r="P3322" s="302" t="s">
        <v>1062</v>
      </c>
    </row>
    <row r="3323" spans="1:16">
      <c r="A3323" s="303">
        <v>0</v>
      </c>
      <c r="B3323" s="303">
        <v>0</v>
      </c>
      <c r="C3323" s="303">
        <v>0</v>
      </c>
      <c r="D3323" s="304">
        <f t="shared" si="51"/>
        <v>0</v>
      </c>
      <c r="E3323" s="305">
        <v>45992</v>
      </c>
      <c r="F3323" s="302" t="s">
        <v>69</v>
      </c>
      <c r="G3323" s="302" t="s">
        <v>70</v>
      </c>
      <c r="H3323" s="302" t="s">
        <v>537</v>
      </c>
      <c r="I3323" s="302" t="s">
        <v>537</v>
      </c>
      <c r="J3323" s="302">
        <v>135300</v>
      </c>
      <c r="K3323" s="302" t="s">
        <v>545</v>
      </c>
      <c r="L3323" s="302">
        <v>20438824</v>
      </c>
      <c r="M3323" s="302" t="s">
        <v>2394</v>
      </c>
      <c r="N3323" s="305">
        <v>42383</v>
      </c>
      <c r="O3323" s="305">
        <v>42370</v>
      </c>
      <c r="P3323" s="302" t="s">
        <v>2380</v>
      </c>
    </row>
    <row r="3324" spans="1:16">
      <c r="A3324" s="303">
        <v>0</v>
      </c>
      <c r="B3324" s="303">
        <v>0</v>
      </c>
      <c r="C3324" s="303">
        <v>0</v>
      </c>
      <c r="D3324" s="304">
        <f t="shared" si="51"/>
        <v>0</v>
      </c>
      <c r="E3324" s="305">
        <v>45992</v>
      </c>
      <c r="F3324" s="302" t="s">
        <v>69</v>
      </c>
      <c r="G3324" s="302" t="s">
        <v>70</v>
      </c>
      <c r="H3324" s="302" t="s">
        <v>537</v>
      </c>
      <c r="I3324" s="302" t="s">
        <v>537</v>
      </c>
      <c r="J3324" s="302">
        <v>135300</v>
      </c>
      <c r="K3324" s="302" t="s">
        <v>84</v>
      </c>
      <c r="L3324" s="302">
        <v>30015808</v>
      </c>
      <c r="M3324" s="302" t="s">
        <v>2406</v>
      </c>
      <c r="N3324" s="305">
        <v>44085</v>
      </c>
      <c r="O3324" s="305">
        <v>44075</v>
      </c>
      <c r="P3324" s="302" t="s">
        <v>2407</v>
      </c>
    </row>
    <row r="3325" spans="1:16">
      <c r="A3325" s="303">
        <v>0</v>
      </c>
      <c r="B3325" s="303">
        <v>0</v>
      </c>
      <c r="C3325" s="303">
        <v>0</v>
      </c>
      <c r="D3325" s="304">
        <f t="shared" si="51"/>
        <v>0</v>
      </c>
      <c r="E3325" s="305">
        <v>45992</v>
      </c>
      <c r="F3325" s="302" t="s">
        <v>69</v>
      </c>
      <c r="G3325" s="302" t="s">
        <v>70</v>
      </c>
      <c r="H3325" s="302" t="s">
        <v>537</v>
      </c>
      <c r="I3325" s="302" t="s">
        <v>537</v>
      </c>
      <c r="J3325" s="302">
        <v>135300</v>
      </c>
      <c r="K3325" s="302" t="s">
        <v>84</v>
      </c>
      <c r="L3325" s="302">
        <v>12422977</v>
      </c>
      <c r="M3325" s="302" t="s">
        <v>2395</v>
      </c>
      <c r="N3325" s="305">
        <v>41623</v>
      </c>
      <c r="O3325" s="305">
        <v>41730</v>
      </c>
      <c r="P3325" s="302" t="s">
        <v>2396</v>
      </c>
    </row>
    <row r="3326" spans="1:16">
      <c r="A3326" s="303">
        <v>0</v>
      </c>
      <c r="B3326" s="303">
        <v>0</v>
      </c>
      <c r="C3326" s="303">
        <v>0</v>
      </c>
      <c r="D3326" s="304">
        <f t="shared" si="51"/>
        <v>0</v>
      </c>
      <c r="E3326" s="305">
        <v>45992</v>
      </c>
      <c r="F3326" s="302" t="s">
        <v>69</v>
      </c>
      <c r="G3326" s="302" t="s">
        <v>70</v>
      </c>
      <c r="H3326" s="302" t="s">
        <v>537</v>
      </c>
      <c r="I3326" s="302" t="s">
        <v>537</v>
      </c>
      <c r="J3326" s="302">
        <v>135300</v>
      </c>
      <c r="K3326" s="302" t="s">
        <v>84</v>
      </c>
      <c r="L3326" s="302">
        <v>29646564</v>
      </c>
      <c r="M3326" s="302" t="s">
        <v>2399</v>
      </c>
      <c r="N3326" s="305">
        <v>43815</v>
      </c>
      <c r="O3326" s="305">
        <v>44013</v>
      </c>
      <c r="P3326" s="302" t="s">
        <v>2382</v>
      </c>
    </row>
    <row r="3327" spans="1:16">
      <c r="A3327" s="303">
        <v>0</v>
      </c>
      <c r="B3327" s="303">
        <v>0</v>
      </c>
      <c r="C3327" s="303">
        <v>0</v>
      </c>
      <c r="D3327" s="304">
        <f t="shared" si="51"/>
        <v>0</v>
      </c>
      <c r="E3327" s="305">
        <v>45992</v>
      </c>
      <c r="F3327" s="302" t="s">
        <v>69</v>
      </c>
      <c r="G3327" s="302" t="s">
        <v>70</v>
      </c>
      <c r="H3327" s="302" t="s">
        <v>537</v>
      </c>
      <c r="I3327" s="302" t="s">
        <v>537</v>
      </c>
      <c r="J3327" s="302">
        <v>135300</v>
      </c>
      <c r="K3327" s="302" t="s">
        <v>84</v>
      </c>
      <c r="L3327" s="302">
        <v>30301186</v>
      </c>
      <c r="M3327" s="302" t="s">
        <v>2406</v>
      </c>
      <c r="N3327" s="305">
        <v>44085</v>
      </c>
      <c r="O3327" s="305">
        <v>44136</v>
      </c>
      <c r="P3327" s="302" t="s">
        <v>2407</v>
      </c>
    </row>
    <row r="3328" spans="1:16">
      <c r="A3328" s="303">
        <v>0</v>
      </c>
      <c r="B3328" s="303">
        <v>0</v>
      </c>
      <c r="C3328" s="303">
        <v>0</v>
      </c>
      <c r="D3328" s="304">
        <f t="shared" si="51"/>
        <v>0</v>
      </c>
      <c r="E3328" s="305">
        <v>45992</v>
      </c>
      <c r="F3328" s="302" t="s">
        <v>69</v>
      </c>
      <c r="G3328" s="302" t="s">
        <v>70</v>
      </c>
      <c r="H3328" s="302" t="s">
        <v>537</v>
      </c>
      <c r="I3328" s="302" t="s">
        <v>537</v>
      </c>
      <c r="J3328" s="302">
        <v>135300</v>
      </c>
      <c r="K3328" s="302" t="s">
        <v>84</v>
      </c>
      <c r="L3328" s="302">
        <v>27490907</v>
      </c>
      <c r="M3328" s="302" t="s">
        <v>2404</v>
      </c>
      <c r="N3328" s="305">
        <v>43227</v>
      </c>
      <c r="O3328" s="305">
        <v>43647</v>
      </c>
      <c r="P3328" s="302" t="s">
        <v>2405</v>
      </c>
    </row>
    <row r="3329" spans="1:16">
      <c r="A3329" s="303">
        <v>0</v>
      </c>
      <c r="B3329" s="303">
        <v>0</v>
      </c>
      <c r="C3329" s="303">
        <v>0</v>
      </c>
      <c r="D3329" s="304">
        <f t="shared" si="51"/>
        <v>0</v>
      </c>
      <c r="E3329" s="305">
        <v>45992</v>
      </c>
      <c r="F3329" s="302" t="s">
        <v>69</v>
      </c>
      <c r="G3329" s="302" t="s">
        <v>70</v>
      </c>
      <c r="H3329" s="302" t="s">
        <v>537</v>
      </c>
      <c r="I3329" s="302" t="s">
        <v>537</v>
      </c>
      <c r="J3329" s="302">
        <v>135300</v>
      </c>
      <c r="K3329" s="302" t="s">
        <v>84</v>
      </c>
      <c r="L3329" s="302">
        <v>9813336</v>
      </c>
      <c r="M3329" s="302" t="s">
        <v>2409</v>
      </c>
      <c r="N3329" s="305">
        <v>37602</v>
      </c>
      <c r="O3329" s="305">
        <v>37591</v>
      </c>
      <c r="P3329" s="302" t="s">
        <v>2410</v>
      </c>
    </row>
    <row r="3330" spans="1:16">
      <c r="A3330" s="303">
        <v>0</v>
      </c>
      <c r="B3330" s="303">
        <v>0</v>
      </c>
      <c r="C3330" s="303">
        <v>0</v>
      </c>
      <c r="D3330" s="304">
        <f t="shared" si="51"/>
        <v>0</v>
      </c>
      <c r="E3330" s="305">
        <v>45992</v>
      </c>
      <c r="F3330" s="302" t="s">
        <v>69</v>
      </c>
      <c r="G3330" s="302" t="s">
        <v>70</v>
      </c>
      <c r="H3330" s="302" t="s">
        <v>537</v>
      </c>
      <c r="I3330" s="302" t="s">
        <v>537</v>
      </c>
      <c r="J3330" s="302">
        <v>135300</v>
      </c>
      <c r="K3330" s="302" t="s">
        <v>84</v>
      </c>
      <c r="L3330" s="302">
        <v>9748745</v>
      </c>
      <c r="M3330" s="302" t="s">
        <v>2397</v>
      </c>
      <c r="N3330" s="305">
        <v>38540</v>
      </c>
      <c r="O3330" s="305">
        <v>38991</v>
      </c>
      <c r="P3330" s="302" t="s">
        <v>2398</v>
      </c>
    </row>
    <row r="3331" spans="1:16">
      <c r="A3331" s="303">
        <v>0</v>
      </c>
      <c r="B3331" s="303">
        <v>0</v>
      </c>
      <c r="C3331" s="303">
        <v>0</v>
      </c>
      <c r="D3331" s="304">
        <f t="shared" ref="D3331:D3394" si="52">+B3331-C3331</f>
        <v>0</v>
      </c>
      <c r="E3331" s="305">
        <v>45992</v>
      </c>
      <c r="F3331" s="302" t="s">
        <v>69</v>
      </c>
      <c r="G3331" s="302" t="s">
        <v>70</v>
      </c>
      <c r="H3331" s="302" t="s">
        <v>537</v>
      </c>
      <c r="I3331" s="302" t="s">
        <v>537</v>
      </c>
      <c r="J3331" s="302">
        <v>135300</v>
      </c>
      <c r="K3331" s="302" t="s">
        <v>84</v>
      </c>
      <c r="L3331" s="302">
        <v>14696718</v>
      </c>
      <c r="M3331" s="302" t="s">
        <v>2408</v>
      </c>
      <c r="N3331" s="305">
        <v>42383</v>
      </c>
      <c r="O3331" s="305">
        <v>42461</v>
      </c>
      <c r="P3331" s="302" t="s">
        <v>2380</v>
      </c>
    </row>
    <row r="3332" spans="1:16">
      <c r="A3332" s="303">
        <v>0</v>
      </c>
      <c r="B3332" s="303">
        <v>0</v>
      </c>
      <c r="C3332" s="303">
        <v>0</v>
      </c>
      <c r="D3332" s="304">
        <f t="shared" si="52"/>
        <v>0</v>
      </c>
      <c r="E3332" s="305">
        <v>45992</v>
      </c>
      <c r="F3332" s="302" t="s">
        <v>69</v>
      </c>
      <c r="G3332" s="302" t="s">
        <v>70</v>
      </c>
      <c r="H3332" s="302" t="s">
        <v>537</v>
      </c>
      <c r="I3332" s="302" t="s">
        <v>537</v>
      </c>
      <c r="J3332" s="302">
        <v>135300</v>
      </c>
      <c r="K3332" s="302" t="s">
        <v>84</v>
      </c>
      <c r="L3332" s="302">
        <v>21270116</v>
      </c>
      <c r="M3332" s="302" t="s">
        <v>2402</v>
      </c>
      <c r="N3332" s="305">
        <v>43054</v>
      </c>
      <c r="O3332" s="305">
        <v>43160</v>
      </c>
      <c r="P3332" s="302" t="s">
        <v>2403</v>
      </c>
    </row>
    <row r="3333" spans="1:16">
      <c r="A3333" s="303">
        <v>0</v>
      </c>
      <c r="B3333" s="303">
        <v>0</v>
      </c>
      <c r="C3333" s="303">
        <v>0</v>
      </c>
      <c r="D3333" s="304">
        <f t="shared" si="52"/>
        <v>0</v>
      </c>
      <c r="E3333" s="305">
        <v>45992</v>
      </c>
      <c r="F3333" s="302" t="s">
        <v>69</v>
      </c>
      <c r="G3333" s="302" t="s">
        <v>70</v>
      </c>
      <c r="H3333" s="302" t="s">
        <v>537</v>
      </c>
      <c r="I3333" s="302" t="s">
        <v>537</v>
      </c>
      <c r="J3333" s="302">
        <v>135300</v>
      </c>
      <c r="K3333" s="302" t="s">
        <v>84</v>
      </c>
      <c r="L3333" s="302">
        <v>28413204</v>
      </c>
      <c r="M3333" s="302" t="s">
        <v>2399</v>
      </c>
      <c r="N3333" s="305">
        <v>43815</v>
      </c>
      <c r="O3333" s="305">
        <v>43800</v>
      </c>
      <c r="P3333" s="302" t="s">
        <v>2382</v>
      </c>
    </row>
    <row r="3334" spans="1:16">
      <c r="A3334" s="303">
        <v>0</v>
      </c>
      <c r="B3334" s="303">
        <v>0</v>
      </c>
      <c r="C3334" s="303">
        <v>0</v>
      </c>
      <c r="D3334" s="304">
        <f t="shared" si="52"/>
        <v>0</v>
      </c>
      <c r="E3334" s="305">
        <v>45992</v>
      </c>
      <c r="F3334" s="302" t="s">
        <v>69</v>
      </c>
      <c r="G3334" s="302" t="s">
        <v>70</v>
      </c>
      <c r="H3334" s="302" t="s">
        <v>537</v>
      </c>
      <c r="I3334" s="302" t="s">
        <v>537</v>
      </c>
      <c r="J3334" s="302">
        <v>135300</v>
      </c>
      <c r="K3334" s="302" t="s">
        <v>84</v>
      </c>
      <c r="L3334" s="302">
        <v>12279535</v>
      </c>
      <c r="M3334" s="302" t="s">
        <v>2395</v>
      </c>
      <c r="N3334" s="305">
        <v>41623</v>
      </c>
      <c r="O3334" s="305">
        <v>41640</v>
      </c>
      <c r="P3334" s="302" t="s">
        <v>2396</v>
      </c>
    </row>
    <row r="3335" spans="1:16">
      <c r="A3335" s="303">
        <v>0</v>
      </c>
      <c r="B3335" s="303">
        <v>0</v>
      </c>
      <c r="C3335" s="303">
        <v>0</v>
      </c>
      <c r="D3335" s="304">
        <f t="shared" si="52"/>
        <v>0</v>
      </c>
      <c r="E3335" s="305">
        <v>45992</v>
      </c>
      <c r="F3335" s="302" t="s">
        <v>69</v>
      </c>
      <c r="G3335" s="302" t="s">
        <v>70</v>
      </c>
      <c r="H3335" s="302" t="s">
        <v>537</v>
      </c>
      <c r="I3335" s="302" t="s">
        <v>537</v>
      </c>
      <c r="J3335" s="302">
        <v>135300</v>
      </c>
      <c r="K3335" s="302" t="s">
        <v>84</v>
      </c>
      <c r="L3335" s="302">
        <v>28830367</v>
      </c>
      <c r="M3335" s="302" t="s">
        <v>2399</v>
      </c>
      <c r="N3335" s="305">
        <v>43815</v>
      </c>
      <c r="O3335" s="305">
        <v>43831</v>
      </c>
      <c r="P3335" s="302" t="s">
        <v>2382</v>
      </c>
    </row>
    <row r="3336" spans="1:16">
      <c r="A3336" s="303">
        <v>0</v>
      </c>
      <c r="B3336" s="303">
        <v>0</v>
      </c>
      <c r="C3336" s="303">
        <v>0</v>
      </c>
      <c r="D3336" s="304">
        <f t="shared" si="52"/>
        <v>0</v>
      </c>
      <c r="E3336" s="305">
        <v>45992</v>
      </c>
      <c r="F3336" s="302" t="s">
        <v>69</v>
      </c>
      <c r="G3336" s="302" t="s">
        <v>70</v>
      </c>
      <c r="H3336" s="302" t="s">
        <v>537</v>
      </c>
      <c r="I3336" s="302" t="s">
        <v>537</v>
      </c>
      <c r="J3336" s="302">
        <v>135300</v>
      </c>
      <c r="K3336" s="302" t="s">
        <v>84</v>
      </c>
      <c r="L3336" s="302">
        <v>9995425</v>
      </c>
      <c r="M3336" s="302" t="s">
        <v>2397</v>
      </c>
      <c r="N3336" s="305">
        <v>38540</v>
      </c>
      <c r="O3336" s="305">
        <v>38657</v>
      </c>
      <c r="P3336" s="302" t="s">
        <v>2398</v>
      </c>
    </row>
    <row r="3337" spans="1:16">
      <c r="A3337" s="303">
        <v>0</v>
      </c>
      <c r="B3337" s="303">
        <v>0</v>
      </c>
      <c r="C3337" s="303">
        <v>0</v>
      </c>
      <c r="D3337" s="304">
        <f t="shared" si="52"/>
        <v>0</v>
      </c>
      <c r="E3337" s="305">
        <v>45992</v>
      </c>
      <c r="F3337" s="302" t="s">
        <v>69</v>
      </c>
      <c r="G3337" s="302" t="s">
        <v>70</v>
      </c>
      <c r="H3337" s="302" t="s">
        <v>537</v>
      </c>
      <c r="I3337" s="302" t="s">
        <v>537</v>
      </c>
      <c r="J3337" s="302">
        <v>135300</v>
      </c>
      <c r="K3337" s="302" t="s">
        <v>84</v>
      </c>
      <c r="L3337" s="302">
        <v>13575999</v>
      </c>
      <c r="M3337" s="302" t="s">
        <v>2400</v>
      </c>
      <c r="N3337" s="305">
        <v>42248</v>
      </c>
      <c r="O3337" s="305">
        <v>42248</v>
      </c>
      <c r="P3337" s="302" t="s">
        <v>2401</v>
      </c>
    </row>
    <row r="3338" spans="1:16">
      <c r="A3338" s="303">
        <v>65</v>
      </c>
      <c r="B3338" s="303">
        <v>3696.5</v>
      </c>
      <c r="C3338" s="303">
        <v>2595.9125919500002</v>
      </c>
      <c r="D3338" s="304">
        <f t="shared" si="52"/>
        <v>1100.5874080499998</v>
      </c>
      <c r="E3338" s="305">
        <v>45992</v>
      </c>
      <c r="F3338" s="302" t="s">
        <v>69</v>
      </c>
      <c r="G3338" s="302" t="s">
        <v>70</v>
      </c>
      <c r="H3338" s="302" t="s">
        <v>537</v>
      </c>
      <c r="I3338" s="302" t="s">
        <v>537</v>
      </c>
      <c r="J3338" s="302">
        <v>135300</v>
      </c>
      <c r="K3338" s="302" t="s">
        <v>154</v>
      </c>
      <c r="L3338" s="302">
        <v>9769360</v>
      </c>
      <c r="M3338" s="302" t="s">
        <v>1509</v>
      </c>
      <c r="N3338" s="305">
        <v>32690</v>
      </c>
      <c r="O3338" s="305">
        <v>32690</v>
      </c>
      <c r="P3338" s="302" t="s">
        <v>1052</v>
      </c>
    </row>
    <row r="3339" spans="1:16">
      <c r="A3339" s="303">
        <v>1</v>
      </c>
      <c r="B3339" s="303">
        <v>847.49</v>
      </c>
      <c r="C3339" s="303">
        <v>1010.9329636217001</v>
      </c>
      <c r="D3339" s="304">
        <f t="shared" si="52"/>
        <v>-163.44296362170007</v>
      </c>
      <c r="E3339" s="305">
        <v>45992</v>
      </c>
      <c r="F3339" s="302" t="s">
        <v>69</v>
      </c>
      <c r="G3339" s="302" t="s">
        <v>70</v>
      </c>
      <c r="H3339" s="302" t="s">
        <v>537</v>
      </c>
      <c r="I3339" s="302" t="s">
        <v>537</v>
      </c>
      <c r="J3339" s="302">
        <v>135300</v>
      </c>
      <c r="K3339" s="302" t="s">
        <v>154</v>
      </c>
      <c r="L3339" s="302">
        <v>9769359</v>
      </c>
      <c r="M3339" s="302" t="s">
        <v>1914</v>
      </c>
      <c r="N3339" s="305">
        <v>18445</v>
      </c>
      <c r="O3339" s="305">
        <v>18445</v>
      </c>
      <c r="P3339" s="302" t="s">
        <v>1052</v>
      </c>
    </row>
    <row r="3340" spans="1:16">
      <c r="A3340" s="303">
        <v>250</v>
      </c>
      <c r="B3340" s="303">
        <v>1146.3700000000001</v>
      </c>
      <c r="C3340" s="303">
        <v>1376.5635950865999</v>
      </c>
      <c r="D3340" s="304">
        <f t="shared" si="52"/>
        <v>-230.19359508659977</v>
      </c>
      <c r="E3340" s="305">
        <v>45992</v>
      </c>
      <c r="F3340" s="302" t="s">
        <v>69</v>
      </c>
      <c r="G3340" s="302" t="s">
        <v>70</v>
      </c>
      <c r="H3340" s="302" t="s">
        <v>537</v>
      </c>
      <c r="I3340" s="302" t="s">
        <v>537</v>
      </c>
      <c r="J3340" s="302">
        <v>135300</v>
      </c>
      <c r="K3340" s="302" t="s">
        <v>154</v>
      </c>
      <c r="L3340" s="302">
        <v>9769358</v>
      </c>
      <c r="M3340" s="302" t="s">
        <v>1914</v>
      </c>
      <c r="N3340" s="305">
        <v>13332</v>
      </c>
      <c r="O3340" s="305">
        <v>13332</v>
      </c>
      <c r="P3340" s="302" t="s">
        <v>1052</v>
      </c>
    </row>
    <row r="3341" spans="1:16">
      <c r="A3341" s="303">
        <v>0</v>
      </c>
      <c r="B3341" s="303">
        <v>0</v>
      </c>
      <c r="C3341" s="303">
        <v>0</v>
      </c>
      <c r="D3341" s="304">
        <f t="shared" si="52"/>
        <v>0</v>
      </c>
      <c r="E3341" s="305">
        <v>45992</v>
      </c>
      <c r="F3341" s="302" t="s">
        <v>69</v>
      </c>
      <c r="G3341" s="302" t="s">
        <v>70</v>
      </c>
      <c r="H3341" s="302" t="s">
        <v>537</v>
      </c>
      <c r="I3341" s="302" t="s">
        <v>537</v>
      </c>
      <c r="J3341" s="302">
        <v>135300</v>
      </c>
      <c r="K3341" s="302" t="s">
        <v>154</v>
      </c>
      <c r="L3341" s="302">
        <v>9973937</v>
      </c>
      <c r="M3341" s="302" t="s">
        <v>1914</v>
      </c>
      <c r="N3341" s="305">
        <v>13332</v>
      </c>
      <c r="O3341" s="305">
        <v>13332</v>
      </c>
      <c r="P3341" s="302" t="s">
        <v>1062</v>
      </c>
    </row>
    <row r="3342" spans="1:16">
      <c r="A3342" s="303">
        <v>0</v>
      </c>
      <c r="B3342" s="303">
        <v>0</v>
      </c>
      <c r="C3342" s="303">
        <v>0</v>
      </c>
      <c r="D3342" s="304">
        <f t="shared" si="52"/>
        <v>0</v>
      </c>
      <c r="E3342" s="305">
        <v>45992</v>
      </c>
      <c r="F3342" s="302" t="s">
        <v>69</v>
      </c>
      <c r="G3342" s="302" t="s">
        <v>70</v>
      </c>
      <c r="H3342" s="302" t="s">
        <v>537</v>
      </c>
      <c r="I3342" s="302" t="s">
        <v>537</v>
      </c>
      <c r="J3342" s="302">
        <v>135300</v>
      </c>
      <c r="K3342" s="302" t="s">
        <v>154</v>
      </c>
      <c r="L3342" s="302">
        <v>9706622</v>
      </c>
      <c r="M3342" s="302" t="s">
        <v>1509</v>
      </c>
      <c r="N3342" s="305">
        <v>32690</v>
      </c>
      <c r="O3342" s="305">
        <v>32690</v>
      </c>
      <c r="P3342" s="302" t="s">
        <v>1062</v>
      </c>
    </row>
    <row r="3343" spans="1:16">
      <c r="A3343" s="303">
        <v>0</v>
      </c>
      <c r="B3343" s="303">
        <v>0</v>
      </c>
      <c r="C3343" s="303">
        <v>0</v>
      </c>
      <c r="D3343" s="304">
        <f t="shared" si="52"/>
        <v>0</v>
      </c>
      <c r="E3343" s="305">
        <v>45992</v>
      </c>
      <c r="F3343" s="302" t="s">
        <v>69</v>
      </c>
      <c r="G3343" s="302" t="s">
        <v>70</v>
      </c>
      <c r="H3343" s="302" t="s">
        <v>537</v>
      </c>
      <c r="I3343" s="302" t="s">
        <v>537</v>
      </c>
      <c r="J3343" s="302">
        <v>135300</v>
      </c>
      <c r="K3343" s="302" t="s">
        <v>154</v>
      </c>
      <c r="L3343" s="302">
        <v>9973936</v>
      </c>
      <c r="M3343" s="302" t="s">
        <v>1914</v>
      </c>
      <c r="N3343" s="305">
        <v>18445</v>
      </c>
      <c r="O3343" s="305">
        <v>18445</v>
      </c>
      <c r="P3343" s="302" t="s">
        <v>1062</v>
      </c>
    </row>
    <row r="3344" spans="1:16">
      <c r="A3344" s="303">
        <v>0</v>
      </c>
      <c r="B3344" s="303">
        <v>0</v>
      </c>
      <c r="C3344" s="303">
        <v>0</v>
      </c>
      <c r="D3344" s="304">
        <f t="shared" si="52"/>
        <v>0</v>
      </c>
      <c r="E3344" s="305">
        <v>45992</v>
      </c>
      <c r="F3344" s="302" t="s">
        <v>69</v>
      </c>
      <c r="G3344" s="302" t="s">
        <v>70</v>
      </c>
      <c r="H3344" s="302" t="s">
        <v>537</v>
      </c>
      <c r="I3344" s="302" t="s">
        <v>537</v>
      </c>
      <c r="J3344" s="302">
        <v>135300</v>
      </c>
      <c r="K3344" s="302" t="s">
        <v>546</v>
      </c>
      <c r="L3344" s="302">
        <v>20438827</v>
      </c>
      <c r="M3344" s="302" t="s">
        <v>2411</v>
      </c>
      <c r="N3344" s="305">
        <v>42383</v>
      </c>
      <c r="O3344" s="305">
        <v>42370</v>
      </c>
      <c r="P3344" s="302" t="s">
        <v>2380</v>
      </c>
    </row>
    <row r="3345" spans="1:16">
      <c r="A3345" s="303">
        <v>0</v>
      </c>
      <c r="B3345" s="303">
        <v>0</v>
      </c>
      <c r="C3345" s="303">
        <v>0</v>
      </c>
      <c r="D3345" s="304">
        <f t="shared" si="52"/>
        <v>0</v>
      </c>
      <c r="E3345" s="305">
        <v>45992</v>
      </c>
      <c r="F3345" s="302" t="s">
        <v>69</v>
      </c>
      <c r="G3345" s="302" t="s">
        <v>70</v>
      </c>
      <c r="H3345" s="302" t="s">
        <v>537</v>
      </c>
      <c r="I3345" s="302" t="s">
        <v>537</v>
      </c>
      <c r="J3345" s="302">
        <v>135300</v>
      </c>
      <c r="K3345" s="302" t="s">
        <v>381</v>
      </c>
      <c r="L3345" s="302">
        <v>9861065</v>
      </c>
      <c r="M3345" s="302" t="s">
        <v>1915</v>
      </c>
      <c r="N3345" s="305">
        <v>35247</v>
      </c>
      <c r="O3345" s="305">
        <v>35247</v>
      </c>
      <c r="P3345" s="302" t="s">
        <v>1062</v>
      </c>
    </row>
    <row r="3346" spans="1:16">
      <c r="A3346" s="303">
        <v>0</v>
      </c>
      <c r="B3346" s="303">
        <v>0</v>
      </c>
      <c r="C3346" s="303">
        <v>0</v>
      </c>
      <c r="D3346" s="304">
        <f t="shared" si="52"/>
        <v>0</v>
      </c>
      <c r="E3346" s="305">
        <v>45992</v>
      </c>
      <c r="F3346" s="302" t="s">
        <v>69</v>
      </c>
      <c r="G3346" s="302" t="s">
        <v>70</v>
      </c>
      <c r="H3346" s="302" t="s">
        <v>537</v>
      </c>
      <c r="I3346" s="302" t="s">
        <v>537</v>
      </c>
      <c r="J3346" s="302">
        <v>135300</v>
      </c>
      <c r="K3346" s="302" t="s">
        <v>381</v>
      </c>
      <c r="L3346" s="302">
        <v>9973935</v>
      </c>
      <c r="M3346" s="302" t="s">
        <v>1915</v>
      </c>
      <c r="N3346" s="305">
        <v>23559</v>
      </c>
      <c r="O3346" s="305">
        <v>23559</v>
      </c>
      <c r="P3346" s="302" t="s">
        <v>1062</v>
      </c>
    </row>
    <row r="3347" spans="1:16">
      <c r="A3347" s="303">
        <v>0</v>
      </c>
      <c r="B3347" s="303">
        <v>0</v>
      </c>
      <c r="C3347" s="303">
        <v>0</v>
      </c>
      <c r="D3347" s="304">
        <f t="shared" si="52"/>
        <v>0</v>
      </c>
      <c r="E3347" s="305">
        <v>45992</v>
      </c>
      <c r="F3347" s="302" t="s">
        <v>69</v>
      </c>
      <c r="G3347" s="302" t="s">
        <v>70</v>
      </c>
      <c r="H3347" s="302" t="s">
        <v>537</v>
      </c>
      <c r="I3347" s="302" t="s">
        <v>537</v>
      </c>
      <c r="J3347" s="302">
        <v>135300</v>
      </c>
      <c r="K3347" s="302" t="s">
        <v>381</v>
      </c>
      <c r="L3347" s="302">
        <v>9973938</v>
      </c>
      <c r="M3347" s="302" t="s">
        <v>1915</v>
      </c>
      <c r="N3347" s="305">
        <v>15523</v>
      </c>
      <c r="O3347" s="305">
        <v>15523</v>
      </c>
      <c r="P3347" s="302" t="s">
        <v>1062</v>
      </c>
    </row>
    <row r="3348" spans="1:16">
      <c r="A3348" s="303">
        <v>1</v>
      </c>
      <c r="B3348" s="303">
        <v>19940.82</v>
      </c>
      <c r="C3348" s="303">
        <v>11318.047705525201</v>
      </c>
      <c r="D3348" s="304">
        <f t="shared" si="52"/>
        <v>8622.7722944747984</v>
      </c>
      <c r="E3348" s="305">
        <v>45992</v>
      </c>
      <c r="F3348" s="302" t="s">
        <v>69</v>
      </c>
      <c r="G3348" s="302" t="s">
        <v>70</v>
      </c>
      <c r="H3348" s="302" t="s">
        <v>537</v>
      </c>
      <c r="I3348" s="302" t="s">
        <v>537</v>
      </c>
      <c r="J3348" s="302">
        <v>135300</v>
      </c>
      <c r="K3348" s="302" t="s">
        <v>381</v>
      </c>
      <c r="L3348" s="302">
        <v>9778076</v>
      </c>
      <c r="M3348" s="302" t="s">
        <v>1915</v>
      </c>
      <c r="N3348" s="305">
        <v>35247</v>
      </c>
      <c r="O3348" s="305">
        <v>35247</v>
      </c>
      <c r="P3348" s="302" t="s">
        <v>1052</v>
      </c>
    </row>
    <row r="3349" spans="1:16">
      <c r="A3349" s="303">
        <v>1</v>
      </c>
      <c r="B3349" s="303">
        <v>208.18</v>
      </c>
      <c r="C3349" s="303">
        <v>246.33187037480002</v>
      </c>
      <c r="D3349" s="304">
        <f t="shared" si="52"/>
        <v>-38.151870374800012</v>
      </c>
      <c r="E3349" s="305">
        <v>45992</v>
      </c>
      <c r="F3349" s="302" t="s">
        <v>69</v>
      </c>
      <c r="G3349" s="302" t="s">
        <v>70</v>
      </c>
      <c r="H3349" s="302" t="s">
        <v>537</v>
      </c>
      <c r="I3349" s="302" t="s">
        <v>537</v>
      </c>
      <c r="J3349" s="302">
        <v>135300</v>
      </c>
      <c r="K3349" s="302" t="s">
        <v>381</v>
      </c>
      <c r="L3349" s="302">
        <v>9778075</v>
      </c>
      <c r="M3349" s="302" t="s">
        <v>1915</v>
      </c>
      <c r="N3349" s="305">
        <v>23559</v>
      </c>
      <c r="O3349" s="305">
        <v>23559</v>
      </c>
      <c r="P3349" s="302" t="s">
        <v>1052</v>
      </c>
    </row>
    <row r="3350" spans="1:16">
      <c r="A3350" s="303">
        <v>1</v>
      </c>
      <c r="B3350" s="303">
        <v>1777.55</v>
      </c>
      <c r="C3350" s="303">
        <v>2128.4313842284996</v>
      </c>
      <c r="D3350" s="304">
        <f t="shared" si="52"/>
        <v>-350.88138422849966</v>
      </c>
      <c r="E3350" s="305">
        <v>45992</v>
      </c>
      <c r="F3350" s="302" t="s">
        <v>69</v>
      </c>
      <c r="G3350" s="302" t="s">
        <v>70</v>
      </c>
      <c r="H3350" s="302" t="s">
        <v>537</v>
      </c>
      <c r="I3350" s="302" t="s">
        <v>537</v>
      </c>
      <c r="J3350" s="302">
        <v>135300</v>
      </c>
      <c r="K3350" s="302" t="s">
        <v>381</v>
      </c>
      <c r="L3350" s="302">
        <v>9778074</v>
      </c>
      <c r="M3350" s="302" t="s">
        <v>1915</v>
      </c>
      <c r="N3350" s="305">
        <v>15523</v>
      </c>
      <c r="O3350" s="305">
        <v>15523</v>
      </c>
      <c r="P3350" s="302" t="s">
        <v>1052</v>
      </c>
    </row>
    <row r="3351" spans="1:16">
      <c r="A3351" s="303">
        <v>1</v>
      </c>
      <c r="B3351" s="303">
        <v>9271.01</v>
      </c>
      <c r="C3351" s="303">
        <v>2408.0601104685998</v>
      </c>
      <c r="D3351" s="304">
        <f t="shared" si="52"/>
        <v>6862.9498895314009</v>
      </c>
      <c r="E3351" s="305">
        <v>45992</v>
      </c>
      <c r="F3351" s="302" t="s">
        <v>69</v>
      </c>
      <c r="G3351" s="302" t="s">
        <v>70</v>
      </c>
      <c r="H3351" s="302" t="s">
        <v>537</v>
      </c>
      <c r="I3351" s="302" t="s">
        <v>537</v>
      </c>
      <c r="J3351" s="302">
        <v>135300</v>
      </c>
      <c r="K3351" s="302" t="s">
        <v>547</v>
      </c>
      <c r="L3351" s="302">
        <v>11721843</v>
      </c>
      <c r="M3351" s="302" t="s">
        <v>2412</v>
      </c>
      <c r="N3351" s="305">
        <v>40933</v>
      </c>
      <c r="O3351" s="305">
        <v>41214</v>
      </c>
      <c r="P3351" s="302" t="s">
        <v>2389</v>
      </c>
    </row>
    <row r="3352" spans="1:16">
      <c r="A3352" s="303">
        <v>3</v>
      </c>
      <c r="B3352" s="303">
        <v>97</v>
      </c>
      <c r="C3352" s="303">
        <v>116.42270963999999</v>
      </c>
      <c r="D3352" s="304">
        <f t="shared" si="52"/>
        <v>-19.422709639999994</v>
      </c>
      <c r="E3352" s="305">
        <v>45992</v>
      </c>
      <c r="F3352" s="302" t="s">
        <v>69</v>
      </c>
      <c r="G3352" s="302" t="s">
        <v>70</v>
      </c>
      <c r="H3352" s="302" t="s">
        <v>537</v>
      </c>
      <c r="I3352" s="302" t="s">
        <v>537</v>
      </c>
      <c r="J3352" s="302">
        <v>135300</v>
      </c>
      <c r="K3352" s="302" t="s">
        <v>157</v>
      </c>
      <c r="L3352" s="302">
        <v>9769351</v>
      </c>
      <c r="M3352" s="302" t="s">
        <v>1525</v>
      </c>
      <c r="N3352" s="305">
        <v>13697</v>
      </c>
      <c r="O3352" s="305">
        <v>13697</v>
      </c>
      <c r="P3352" s="302" t="s">
        <v>1052</v>
      </c>
    </row>
    <row r="3353" spans="1:16">
      <c r="A3353" s="303">
        <v>0</v>
      </c>
      <c r="B3353" s="303">
        <v>0</v>
      </c>
      <c r="C3353" s="303">
        <v>0</v>
      </c>
      <c r="D3353" s="304">
        <f t="shared" si="52"/>
        <v>0</v>
      </c>
      <c r="E3353" s="305">
        <v>45992</v>
      </c>
      <c r="F3353" s="302" t="s">
        <v>69</v>
      </c>
      <c r="G3353" s="302" t="s">
        <v>70</v>
      </c>
      <c r="H3353" s="302" t="s">
        <v>537</v>
      </c>
      <c r="I3353" s="302" t="s">
        <v>537</v>
      </c>
      <c r="J3353" s="302">
        <v>135300</v>
      </c>
      <c r="K3353" s="302" t="s">
        <v>157</v>
      </c>
      <c r="L3353" s="302">
        <v>9728051</v>
      </c>
      <c r="M3353" s="302" t="s">
        <v>1525</v>
      </c>
      <c r="N3353" s="305">
        <v>13697</v>
      </c>
      <c r="O3353" s="305">
        <v>13697</v>
      </c>
      <c r="P3353" s="302" t="s">
        <v>1062</v>
      </c>
    </row>
    <row r="3354" spans="1:16">
      <c r="A3354" s="303">
        <v>0</v>
      </c>
      <c r="B3354" s="303">
        <v>0</v>
      </c>
      <c r="C3354" s="303">
        <v>0</v>
      </c>
      <c r="D3354" s="304">
        <f t="shared" si="52"/>
        <v>0</v>
      </c>
      <c r="E3354" s="305">
        <v>45992</v>
      </c>
      <c r="F3354" s="302" t="s">
        <v>69</v>
      </c>
      <c r="G3354" s="302" t="s">
        <v>70</v>
      </c>
      <c r="H3354" s="302" t="s">
        <v>537</v>
      </c>
      <c r="I3354" s="302" t="s">
        <v>537</v>
      </c>
      <c r="J3354" s="302">
        <v>135300</v>
      </c>
      <c r="K3354" s="302" t="s">
        <v>106</v>
      </c>
      <c r="L3354" s="302">
        <v>9861073</v>
      </c>
      <c r="M3354" s="302" t="s">
        <v>2327</v>
      </c>
      <c r="N3354" s="305">
        <v>35247</v>
      </c>
      <c r="O3354" s="305">
        <v>35247</v>
      </c>
      <c r="P3354" s="302" t="s">
        <v>1062</v>
      </c>
    </row>
    <row r="3355" spans="1:16">
      <c r="A3355" s="303">
        <v>4</v>
      </c>
      <c r="B3355" s="303">
        <v>2191.12</v>
      </c>
      <c r="C3355" s="303">
        <v>1243.6399650832002</v>
      </c>
      <c r="D3355" s="304">
        <f t="shared" si="52"/>
        <v>947.4800349167997</v>
      </c>
      <c r="E3355" s="305">
        <v>45992</v>
      </c>
      <c r="F3355" s="302" t="s">
        <v>69</v>
      </c>
      <c r="G3355" s="302" t="s">
        <v>70</v>
      </c>
      <c r="H3355" s="302" t="s">
        <v>537</v>
      </c>
      <c r="I3355" s="302" t="s">
        <v>537</v>
      </c>
      <c r="J3355" s="302">
        <v>135300</v>
      </c>
      <c r="K3355" s="302" t="s">
        <v>106</v>
      </c>
      <c r="L3355" s="302">
        <v>9769348</v>
      </c>
      <c r="M3355" s="302" t="s">
        <v>2327</v>
      </c>
      <c r="N3355" s="305">
        <v>35247</v>
      </c>
      <c r="O3355" s="305">
        <v>35247</v>
      </c>
      <c r="P3355" s="302" t="s">
        <v>1052</v>
      </c>
    </row>
    <row r="3356" spans="1:16">
      <c r="A3356" s="303">
        <v>1</v>
      </c>
      <c r="B3356" s="303">
        <v>1111.6100000000001</v>
      </c>
      <c r="C3356" s="303">
        <v>1272.5527197383999</v>
      </c>
      <c r="D3356" s="304">
        <f t="shared" si="52"/>
        <v>-160.94271973839977</v>
      </c>
      <c r="E3356" s="305">
        <v>45992</v>
      </c>
      <c r="F3356" s="302" t="s">
        <v>69</v>
      </c>
      <c r="G3356" s="302" t="s">
        <v>70</v>
      </c>
      <c r="H3356" s="302" t="s">
        <v>537</v>
      </c>
      <c r="I3356" s="302" t="s">
        <v>537</v>
      </c>
      <c r="J3356" s="302">
        <v>135300</v>
      </c>
      <c r="K3356" s="302" t="s">
        <v>386</v>
      </c>
      <c r="L3356" s="302">
        <v>9780224</v>
      </c>
      <c r="M3356" s="302" t="s">
        <v>2413</v>
      </c>
      <c r="N3356" s="305">
        <v>24289</v>
      </c>
      <c r="O3356" s="305">
        <v>24289</v>
      </c>
      <c r="P3356" s="302" t="s">
        <v>1052</v>
      </c>
    </row>
    <row r="3357" spans="1:16">
      <c r="A3357" s="303">
        <v>1</v>
      </c>
      <c r="B3357" s="303">
        <v>26101.4</v>
      </c>
      <c r="C3357" s="303">
        <v>31135.194110462002</v>
      </c>
      <c r="D3357" s="304">
        <f t="shared" si="52"/>
        <v>-5033.7941104620004</v>
      </c>
      <c r="E3357" s="305">
        <v>45992</v>
      </c>
      <c r="F3357" s="302" t="s">
        <v>69</v>
      </c>
      <c r="G3357" s="302" t="s">
        <v>70</v>
      </c>
      <c r="H3357" s="302" t="s">
        <v>537</v>
      </c>
      <c r="I3357" s="302" t="s">
        <v>537</v>
      </c>
      <c r="J3357" s="302">
        <v>135300</v>
      </c>
      <c r="K3357" s="302" t="s">
        <v>386</v>
      </c>
      <c r="L3357" s="302">
        <v>9780223</v>
      </c>
      <c r="M3357" s="302" t="s">
        <v>2413</v>
      </c>
      <c r="N3357" s="305">
        <v>18445</v>
      </c>
      <c r="O3357" s="305">
        <v>18445</v>
      </c>
      <c r="P3357" s="302" t="s">
        <v>1052</v>
      </c>
    </row>
    <row r="3358" spans="1:16">
      <c r="A3358" s="303">
        <v>1</v>
      </c>
      <c r="B3358" s="303">
        <v>3868</v>
      </c>
      <c r="C3358" s="303">
        <v>4642.5055761599997</v>
      </c>
      <c r="D3358" s="304">
        <f t="shared" si="52"/>
        <v>-774.50557615999969</v>
      </c>
      <c r="E3358" s="305">
        <v>45992</v>
      </c>
      <c r="F3358" s="302" t="s">
        <v>69</v>
      </c>
      <c r="G3358" s="302" t="s">
        <v>70</v>
      </c>
      <c r="H3358" s="302" t="s">
        <v>537</v>
      </c>
      <c r="I3358" s="302" t="s">
        <v>537</v>
      </c>
      <c r="J3358" s="302">
        <v>135300</v>
      </c>
      <c r="K3358" s="302" t="s">
        <v>386</v>
      </c>
      <c r="L3358" s="302">
        <v>9694820</v>
      </c>
      <c r="M3358" s="302" t="s">
        <v>2413</v>
      </c>
      <c r="N3358" s="305">
        <v>13697</v>
      </c>
      <c r="O3358" s="305">
        <v>13697</v>
      </c>
      <c r="P3358" s="302" t="s">
        <v>1052</v>
      </c>
    </row>
    <row r="3359" spans="1:16">
      <c r="A3359" s="303">
        <v>1</v>
      </c>
      <c r="B3359" s="303">
        <v>1453.88</v>
      </c>
      <c r="C3359" s="303">
        <v>825.19591461680011</v>
      </c>
      <c r="D3359" s="304">
        <f t="shared" si="52"/>
        <v>628.6840853832</v>
      </c>
      <c r="E3359" s="305">
        <v>45992</v>
      </c>
      <c r="F3359" s="302" t="s">
        <v>69</v>
      </c>
      <c r="G3359" s="302" t="s">
        <v>70</v>
      </c>
      <c r="H3359" s="302" t="s">
        <v>537</v>
      </c>
      <c r="I3359" s="302" t="s">
        <v>537</v>
      </c>
      <c r="J3359" s="302">
        <v>135300</v>
      </c>
      <c r="K3359" s="302" t="s">
        <v>386</v>
      </c>
      <c r="L3359" s="302">
        <v>9780227</v>
      </c>
      <c r="M3359" s="302" t="s">
        <v>1921</v>
      </c>
      <c r="N3359" s="305">
        <v>35247</v>
      </c>
      <c r="O3359" s="305">
        <v>35247</v>
      </c>
      <c r="P3359" s="302" t="s">
        <v>1052</v>
      </c>
    </row>
    <row r="3360" spans="1:16">
      <c r="A3360" s="303">
        <v>0</v>
      </c>
      <c r="B3360" s="303">
        <v>0</v>
      </c>
      <c r="C3360" s="303">
        <v>0</v>
      </c>
      <c r="D3360" s="304">
        <f t="shared" si="52"/>
        <v>0</v>
      </c>
      <c r="E3360" s="305">
        <v>45992</v>
      </c>
      <c r="F3360" s="302" t="s">
        <v>69</v>
      </c>
      <c r="G3360" s="302" t="s">
        <v>70</v>
      </c>
      <c r="H3360" s="302" t="s">
        <v>537</v>
      </c>
      <c r="I3360" s="302" t="s">
        <v>537</v>
      </c>
      <c r="J3360" s="302">
        <v>135300</v>
      </c>
      <c r="K3360" s="302" t="s">
        <v>386</v>
      </c>
      <c r="L3360" s="302">
        <v>9974012</v>
      </c>
      <c r="M3360" s="302" t="s">
        <v>2413</v>
      </c>
      <c r="N3360" s="305">
        <v>13697</v>
      </c>
      <c r="O3360" s="305">
        <v>13697</v>
      </c>
      <c r="P3360" s="302" t="s">
        <v>1062</v>
      </c>
    </row>
    <row r="3361" spans="1:16">
      <c r="A3361" s="303">
        <v>1</v>
      </c>
      <c r="B3361" s="303">
        <v>7707.16</v>
      </c>
      <c r="C3361" s="303">
        <v>9254.7745296087996</v>
      </c>
      <c r="D3361" s="304">
        <f t="shared" si="52"/>
        <v>-1547.6145296087998</v>
      </c>
      <c r="E3361" s="305">
        <v>45992</v>
      </c>
      <c r="F3361" s="302" t="s">
        <v>69</v>
      </c>
      <c r="G3361" s="302" t="s">
        <v>70</v>
      </c>
      <c r="H3361" s="302" t="s">
        <v>537</v>
      </c>
      <c r="I3361" s="302" t="s">
        <v>537</v>
      </c>
      <c r="J3361" s="302">
        <v>135300</v>
      </c>
      <c r="K3361" s="302" t="s">
        <v>386</v>
      </c>
      <c r="L3361" s="302">
        <v>9780226</v>
      </c>
      <c r="M3361" s="302" t="s">
        <v>1921</v>
      </c>
      <c r="N3361" s="305">
        <v>13332</v>
      </c>
      <c r="O3361" s="305">
        <v>13332</v>
      </c>
      <c r="P3361" s="302" t="s">
        <v>1052</v>
      </c>
    </row>
    <row r="3362" spans="1:16">
      <c r="A3362" s="303">
        <v>1</v>
      </c>
      <c r="B3362" s="303">
        <v>4894.6900000000005</v>
      </c>
      <c r="C3362" s="303">
        <v>4190.7495361726997</v>
      </c>
      <c r="D3362" s="304">
        <f t="shared" si="52"/>
        <v>703.94046382730085</v>
      </c>
      <c r="E3362" s="305">
        <v>45992</v>
      </c>
      <c r="F3362" s="302" t="s">
        <v>69</v>
      </c>
      <c r="G3362" s="302" t="s">
        <v>70</v>
      </c>
      <c r="H3362" s="302" t="s">
        <v>537</v>
      </c>
      <c r="I3362" s="302" t="s">
        <v>537</v>
      </c>
      <c r="J3362" s="302">
        <v>135300</v>
      </c>
      <c r="K3362" s="302" t="s">
        <v>386</v>
      </c>
      <c r="L3362" s="302">
        <v>9780225</v>
      </c>
      <c r="M3362" s="302" t="s">
        <v>2413</v>
      </c>
      <c r="N3362" s="305">
        <v>29768</v>
      </c>
      <c r="O3362" s="305">
        <v>29768</v>
      </c>
      <c r="P3362" s="302" t="s">
        <v>1052</v>
      </c>
    </row>
    <row r="3363" spans="1:16">
      <c r="A3363" s="303">
        <v>0</v>
      </c>
      <c r="B3363" s="303">
        <v>0</v>
      </c>
      <c r="C3363" s="303">
        <v>0</v>
      </c>
      <c r="D3363" s="304">
        <f t="shared" si="52"/>
        <v>0</v>
      </c>
      <c r="E3363" s="305">
        <v>45992</v>
      </c>
      <c r="F3363" s="302" t="s">
        <v>69</v>
      </c>
      <c r="G3363" s="302" t="s">
        <v>70</v>
      </c>
      <c r="H3363" s="302" t="s">
        <v>537</v>
      </c>
      <c r="I3363" s="302" t="s">
        <v>537</v>
      </c>
      <c r="J3363" s="302">
        <v>135300</v>
      </c>
      <c r="K3363" s="302" t="s">
        <v>386</v>
      </c>
      <c r="L3363" s="302">
        <v>9861063</v>
      </c>
      <c r="M3363" s="302" t="s">
        <v>1921</v>
      </c>
      <c r="N3363" s="305">
        <v>35247</v>
      </c>
      <c r="O3363" s="305">
        <v>35247</v>
      </c>
      <c r="P3363" s="302" t="s">
        <v>1062</v>
      </c>
    </row>
    <row r="3364" spans="1:16">
      <c r="A3364" s="303">
        <v>0</v>
      </c>
      <c r="B3364" s="303">
        <v>0</v>
      </c>
      <c r="C3364" s="303">
        <v>0</v>
      </c>
      <c r="D3364" s="304">
        <f t="shared" si="52"/>
        <v>0</v>
      </c>
      <c r="E3364" s="305">
        <v>45992</v>
      </c>
      <c r="F3364" s="302" t="s">
        <v>69</v>
      </c>
      <c r="G3364" s="302" t="s">
        <v>70</v>
      </c>
      <c r="H3364" s="302" t="s">
        <v>537</v>
      </c>
      <c r="I3364" s="302" t="s">
        <v>537</v>
      </c>
      <c r="J3364" s="302">
        <v>135300</v>
      </c>
      <c r="K3364" s="302" t="s">
        <v>386</v>
      </c>
      <c r="L3364" s="302">
        <v>9974011</v>
      </c>
      <c r="M3364" s="302" t="s">
        <v>2413</v>
      </c>
      <c r="N3364" s="305">
        <v>18445</v>
      </c>
      <c r="O3364" s="305">
        <v>18445</v>
      </c>
      <c r="P3364" s="302" t="s">
        <v>1062</v>
      </c>
    </row>
    <row r="3365" spans="1:16">
      <c r="A3365" s="303">
        <v>0</v>
      </c>
      <c r="B3365" s="303">
        <v>0</v>
      </c>
      <c r="C3365" s="303">
        <v>0</v>
      </c>
      <c r="D3365" s="304">
        <f t="shared" si="52"/>
        <v>0</v>
      </c>
      <c r="E3365" s="305">
        <v>45992</v>
      </c>
      <c r="F3365" s="302" t="s">
        <v>69</v>
      </c>
      <c r="G3365" s="302" t="s">
        <v>70</v>
      </c>
      <c r="H3365" s="302" t="s">
        <v>537</v>
      </c>
      <c r="I3365" s="302" t="s">
        <v>537</v>
      </c>
      <c r="J3365" s="302">
        <v>135300</v>
      </c>
      <c r="K3365" s="302" t="s">
        <v>386</v>
      </c>
      <c r="L3365" s="302">
        <v>9974009</v>
      </c>
      <c r="M3365" s="302" t="s">
        <v>2413</v>
      </c>
      <c r="N3365" s="305">
        <v>24289</v>
      </c>
      <c r="O3365" s="305">
        <v>24289</v>
      </c>
      <c r="P3365" s="302" t="s">
        <v>1062</v>
      </c>
    </row>
    <row r="3366" spans="1:16">
      <c r="A3366" s="303">
        <v>0</v>
      </c>
      <c r="B3366" s="303">
        <v>0</v>
      </c>
      <c r="C3366" s="303">
        <v>0</v>
      </c>
      <c r="D3366" s="304">
        <f t="shared" si="52"/>
        <v>0</v>
      </c>
      <c r="E3366" s="305">
        <v>45992</v>
      </c>
      <c r="F3366" s="302" t="s">
        <v>69</v>
      </c>
      <c r="G3366" s="302" t="s">
        <v>70</v>
      </c>
      <c r="H3366" s="302" t="s">
        <v>537</v>
      </c>
      <c r="I3366" s="302" t="s">
        <v>537</v>
      </c>
      <c r="J3366" s="302">
        <v>135300</v>
      </c>
      <c r="K3366" s="302" t="s">
        <v>386</v>
      </c>
      <c r="L3366" s="302">
        <v>9724111</v>
      </c>
      <c r="M3366" s="302" t="s">
        <v>1921</v>
      </c>
      <c r="N3366" s="305">
        <v>13332</v>
      </c>
      <c r="O3366" s="305">
        <v>13332</v>
      </c>
      <c r="P3366" s="302" t="s">
        <v>1062</v>
      </c>
    </row>
    <row r="3367" spans="1:16">
      <c r="A3367" s="303">
        <v>0</v>
      </c>
      <c r="B3367" s="303">
        <v>0</v>
      </c>
      <c r="C3367" s="303">
        <v>0</v>
      </c>
      <c r="D3367" s="304">
        <f t="shared" si="52"/>
        <v>0</v>
      </c>
      <c r="E3367" s="305">
        <v>45992</v>
      </c>
      <c r="F3367" s="302" t="s">
        <v>69</v>
      </c>
      <c r="G3367" s="302" t="s">
        <v>70</v>
      </c>
      <c r="H3367" s="302" t="s">
        <v>537</v>
      </c>
      <c r="I3367" s="302" t="s">
        <v>537</v>
      </c>
      <c r="J3367" s="302">
        <v>135300</v>
      </c>
      <c r="K3367" s="302" t="s">
        <v>386</v>
      </c>
      <c r="L3367" s="302">
        <v>9974010</v>
      </c>
      <c r="M3367" s="302" t="s">
        <v>2413</v>
      </c>
      <c r="N3367" s="305">
        <v>29768</v>
      </c>
      <c r="O3367" s="305">
        <v>29768</v>
      </c>
      <c r="P3367" s="302" t="s">
        <v>1062</v>
      </c>
    </row>
    <row r="3368" spans="1:16">
      <c r="A3368" s="303">
        <v>1</v>
      </c>
      <c r="B3368" s="303">
        <v>888.77</v>
      </c>
      <c r="C3368" s="303">
        <v>1064.2097051339001</v>
      </c>
      <c r="D3368" s="304">
        <f t="shared" si="52"/>
        <v>-175.43970513390013</v>
      </c>
      <c r="E3368" s="305">
        <v>45992</v>
      </c>
      <c r="F3368" s="302" t="s">
        <v>69</v>
      </c>
      <c r="G3368" s="302" t="s">
        <v>70</v>
      </c>
      <c r="H3368" s="302" t="s">
        <v>537</v>
      </c>
      <c r="I3368" s="302" t="s">
        <v>537</v>
      </c>
      <c r="J3368" s="302">
        <v>135300</v>
      </c>
      <c r="K3368" s="302" t="s">
        <v>509</v>
      </c>
      <c r="L3368" s="302">
        <v>9769417</v>
      </c>
      <c r="M3368" s="302" t="s">
        <v>2240</v>
      </c>
      <c r="N3368" s="305">
        <v>15523</v>
      </c>
      <c r="O3368" s="305">
        <v>15523</v>
      </c>
      <c r="P3368" s="302" t="s">
        <v>1052</v>
      </c>
    </row>
    <row r="3369" spans="1:16">
      <c r="A3369" s="303">
        <v>0</v>
      </c>
      <c r="B3369" s="303">
        <v>0</v>
      </c>
      <c r="C3369" s="303">
        <v>0</v>
      </c>
      <c r="D3369" s="304">
        <f t="shared" si="52"/>
        <v>0</v>
      </c>
      <c r="E3369" s="305">
        <v>45992</v>
      </c>
      <c r="F3369" s="302" t="s">
        <v>69</v>
      </c>
      <c r="G3369" s="302" t="s">
        <v>70</v>
      </c>
      <c r="H3369" s="302" t="s">
        <v>537</v>
      </c>
      <c r="I3369" s="302" t="s">
        <v>537</v>
      </c>
      <c r="J3369" s="302">
        <v>135300</v>
      </c>
      <c r="K3369" s="302" t="s">
        <v>509</v>
      </c>
      <c r="L3369" s="302">
        <v>9973934</v>
      </c>
      <c r="M3369" s="302" t="s">
        <v>2240</v>
      </c>
      <c r="N3369" s="305">
        <v>15523</v>
      </c>
      <c r="O3369" s="305">
        <v>15523</v>
      </c>
      <c r="P3369" s="302" t="s">
        <v>1062</v>
      </c>
    </row>
    <row r="3370" spans="1:16">
      <c r="A3370" s="303">
        <v>0</v>
      </c>
      <c r="B3370" s="303">
        <v>0</v>
      </c>
      <c r="C3370" s="303">
        <v>0</v>
      </c>
      <c r="D3370" s="304">
        <f t="shared" si="52"/>
        <v>0</v>
      </c>
      <c r="E3370" s="305">
        <v>45992</v>
      </c>
      <c r="F3370" s="302" t="s">
        <v>69</v>
      </c>
      <c r="G3370" s="302" t="s">
        <v>70</v>
      </c>
      <c r="H3370" s="302" t="s">
        <v>537</v>
      </c>
      <c r="I3370" s="302" t="s">
        <v>537</v>
      </c>
      <c r="J3370" s="302">
        <v>135300</v>
      </c>
      <c r="K3370" s="302" t="s">
        <v>454</v>
      </c>
      <c r="L3370" s="302">
        <v>20438839</v>
      </c>
      <c r="M3370" s="302" t="s">
        <v>2414</v>
      </c>
      <c r="N3370" s="305">
        <v>42383</v>
      </c>
      <c r="O3370" s="305">
        <v>42461</v>
      </c>
      <c r="P3370" s="302" t="s">
        <v>2380</v>
      </c>
    </row>
    <row r="3371" spans="1:16">
      <c r="A3371" s="303">
        <v>0</v>
      </c>
      <c r="B3371" s="303">
        <v>0</v>
      </c>
      <c r="C3371" s="303">
        <v>0</v>
      </c>
      <c r="D3371" s="304">
        <f t="shared" si="52"/>
        <v>0</v>
      </c>
      <c r="E3371" s="305">
        <v>45992</v>
      </c>
      <c r="F3371" s="302" t="s">
        <v>69</v>
      </c>
      <c r="G3371" s="302" t="s">
        <v>70</v>
      </c>
      <c r="H3371" s="302" t="s">
        <v>537</v>
      </c>
      <c r="I3371" s="302" t="s">
        <v>537</v>
      </c>
      <c r="J3371" s="302">
        <v>135300</v>
      </c>
      <c r="K3371" s="302" t="s">
        <v>454</v>
      </c>
      <c r="L3371" s="302">
        <v>9973988</v>
      </c>
      <c r="M3371" s="302" t="s">
        <v>1527</v>
      </c>
      <c r="N3371" s="305">
        <v>27942</v>
      </c>
      <c r="O3371" s="305">
        <v>27942</v>
      </c>
      <c r="P3371" s="302" t="s">
        <v>1062</v>
      </c>
    </row>
    <row r="3372" spans="1:16">
      <c r="A3372" s="303">
        <v>0</v>
      </c>
      <c r="B3372" s="303">
        <v>0</v>
      </c>
      <c r="C3372" s="303">
        <v>0</v>
      </c>
      <c r="D3372" s="304">
        <f t="shared" si="52"/>
        <v>0</v>
      </c>
      <c r="E3372" s="305">
        <v>45992</v>
      </c>
      <c r="F3372" s="302" t="s">
        <v>69</v>
      </c>
      <c r="G3372" s="302" t="s">
        <v>70</v>
      </c>
      <c r="H3372" s="302" t="s">
        <v>537</v>
      </c>
      <c r="I3372" s="302" t="s">
        <v>537</v>
      </c>
      <c r="J3372" s="302">
        <v>135300</v>
      </c>
      <c r="K3372" s="302" t="s">
        <v>454</v>
      </c>
      <c r="L3372" s="302">
        <v>9778082</v>
      </c>
      <c r="M3372" s="302" t="s">
        <v>1527</v>
      </c>
      <c r="N3372" s="305">
        <v>27942</v>
      </c>
      <c r="O3372" s="305">
        <v>27942</v>
      </c>
      <c r="P3372" s="302" t="s">
        <v>1052</v>
      </c>
    </row>
    <row r="3373" spans="1:16">
      <c r="A3373" s="303">
        <v>0</v>
      </c>
      <c r="B3373" s="303">
        <v>0</v>
      </c>
      <c r="C3373" s="303">
        <v>0</v>
      </c>
      <c r="D3373" s="304">
        <f t="shared" si="52"/>
        <v>0</v>
      </c>
      <c r="E3373" s="305">
        <v>45992</v>
      </c>
      <c r="F3373" s="302" t="s">
        <v>69</v>
      </c>
      <c r="G3373" s="302" t="s">
        <v>70</v>
      </c>
      <c r="H3373" s="302" t="s">
        <v>537</v>
      </c>
      <c r="I3373" s="302" t="s">
        <v>537</v>
      </c>
      <c r="J3373" s="302">
        <v>135300</v>
      </c>
      <c r="K3373" s="302" t="s">
        <v>454</v>
      </c>
      <c r="L3373" s="302">
        <v>9973987</v>
      </c>
      <c r="M3373" s="302" t="s">
        <v>2415</v>
      </c>
      <c r="N3373" s="305">
        <v>28307</v>
      </c>
      <c r="O3373" s="305">
        <v>28307</v>
      </c>
      <c r="P3373" s="302" t="s">
        <v>1062</v>
      </c>
    </row>
    <row r="3374" spans="1:16">
      <c r="A3374" s="303">
        <v>0</v>
      </c>
      <c r="B3374" s="303">
        <v>0</v>
      </c>
      <c r="C3374" s="303">
        <v>0</v>
      </c>
      <c r="D3374" s="304">
        <f t="shared" si="52"/>
        <v>0</v>
      </c>
      <c r="E3374" s="305">
        <v>45992</v>
      </c>
      <c r="F3374" s="302" t="s">
        <v>69</v>
      </c>
      <c r="G3374" s="302" t="s">
        <v>70</v>
      </c>
      <c r="H3374" s="302" t="s">
        <v>537</v>
      </c>
      <c r="I3374" s="302" t="s">
        <v>537</v>
      </c>
      <c r="J3374" s="302">
        <v>135300</v>
      </c>
      <c r="K3374" s="302" t="s">
        <v>454</v>
      </c>
      <c r="L3374" s="302">
        <v>9778081</v>
      </c>
      <c r="M3374" s="302" t="s">
        <v>2415</v>
      </c>
      <c r="N3374" s="305">
        <v>28307</v>
      </c>
      <c r="O3374" s="305">
        <v>28307</v>
      </c>
      <c r="P3374" s="302" t="s">
        <v>1052</v>
      </c>
    </row>
    <row r="3375" spans="1:16">
      <c r="A3375" s="303">
        <v>0</v>
      </c>
      <c r="B3375" s="303">
        <v>0</v>
      </c>
      <c r="C3375" s="303">
        <v>0</v>
      </c>
      <c r="D3375" s="304">
        <f t="shared" si="52"/>
        <v>0</v>
      </c>
      <c r="E3375" s="305">
        <v>45992</v>
      </c>
      <c r="F3375" s="302" t="s">
        <v>69</v>
      </c>
      <c r="G3375" s="302" t="s">
        <v>70</v>
      </c>
      <c r="H3375" s="302" t="s">
        <v>537</v>
      </c>
      <c r="I3375" s="302" t="s">
        <v>537</v>
      </c>
      <c r="J3375" s="302">
        <v>135300</v>
      </c>
      <c r="K3375" s="302" t="s">
        <v>548</v>
      </c>
      <c r="L3375" s="302">
        <v>12818458</v>
      </c>
      <c r="M3375" s="302" t="s">
        <v>2416</v>
      </c>
      <c r="N3375" s="305">
        <v>37602</v>
      </c>
      <c r="O3375" s="305">
        <v>37591</v>
      </c>
      <c r="P3375" s="302" t="s">
        <v>880</v>
      </c>
    </row>
    <row r="3376" spans="1:16">
      <c r="A3376" s="303">
        <v>0</v>
      </c>
      <c r="B3376" s="303">
        <v>0</v>
      </c>
      <c r="C3376" s="303">
        <v>0</v>
      </c>
      <c r="D3376" s="304">
        <f t="shared" si="52"/>
        <v>0</v>
      </c>
      <c r="E3376" s="305">
        <v>45992</v>
      </c>
      <c r="F3376" s="302" t="s">
        <v>69</v>
      </c>
      <c r="G3376" s="302" t="s">
        <v>70</v>
      </c>
      <c r="H3376" s="302" t="s">
        <v>537</v>
      </c>
      <c r="I3376" s="302" t="s">
        <v>537</v>
      </c>
      <c r="J3376" s="302">
        <v>135300</v>
      </c>
      <c r="K3376" s="302" t="s">
        <v>344</v>
      </c>
      <c r="L3376" s="302">
        <v>9769347</v>
      </c>
      <c r="M3376" s="302" t="s">
        <v>2417</v>
      </c>
      <c r="N3376" s="305">
        <v>27942</v>
      </c>
      <c r="O3376" s="305">
        <v>27942</v>
      </c>
      <c r="P3376" s="302" t="s">
        <v>1052</v>
      </c>
    </row>
    <row r="3377" spans="1:16">
      <c r="A3377" s="303">
        <v>0</v>
      </c>
      <c r="B3377" s="303">
        <v>0</v>
      </c>
      <c r="C3377" s="303">
        <v>0</v>
      </c>
      <c r="D3377" s="304">
        <f t="shared" si="52"/>
        <v>0</v>
      </c>
      <c r="E3377" s="305">
        <v>45992</v>
      </c>
      <c r="F3377" s="302" t="s">
        <v>69</v>
      </c>
      <c r="G3377" s="302" t="s">
        <v>70</v>
      </c>
      <c r="H3377" s="302" t="s">
        <v>537</v>
      </c>
      <c r="I3377" s="302" t="s">
        <v>537</v>
      </c>
      <c r="J3377" s="302">
        <v>135300</v>
      </c>
      <c r="K3377" s="302" t="s">
        <v>344</v>
      </c>
      <c r="L3377" s="302">
        <v>9973989</v>
      </c>
      <c r="M3377" s="302" t="s">
        <v>2417</v>
      </c>
      <c r="N3377" s="305">
        <v>27942</v>
      </c>
      <c r="O3377" s="305">
        <v>27942</v>
      </c>
      <c r="P3377" s="302" t="s">
        <v>1062</v>
      </c>
    </row>
    <row r="3378" spans="1:16">
      <c r="A3378" s="303">
        <v>0</v>
      </c>
      <c r="B3378" s="303">
        <v>0</v>
      </c>
      <c r="C3378" s="303">
        <v>0</v>
      </c>
      <c r="D3378" s="304">
        <f t="shared" si="52"/>
        <v>0</v>
      </c>
      <c r="E3378" s="305">
        <v>45992</v>
      </c>
      <c r="F3378" s="302" t="s">
        <v>69</v>
      </c>
      <c r="G3378" s="302" t="s">
        <v>70</v>
      </c>
      <c r="H3378" s="302" t="s">
        <v>537</v>
      </c>
      <c r="I3378" s="302" t="s">
        <v>537</v>
      </c>
      <c r="J3378" s="302">
        <v>135300</v>
      </c>
      <c r="K3378" s="302" t="s">
        <v>455</v>
      </c>
      <c r="L3378" s="302">
        <v>20438836</v>
      </c>
      <c r="M3378" s="302" t="s">
        <v>2418</v>
      </c>
      <c r="N3378" s="305">
        <v>42383</v>
      </c>
      <c r="O3378" s="305">
        <v>42461</v>
      </c>
      <c r="P3378" s="302" t="s">
        <v>2380</v>
      </c>
    </row>
    <row r="3379" spans="1:16">
      <c r="A3379" s="303">
        <v>2</v>
      </c>
      <c r="B3379" s="303">
        <v>420.68</v>
      </c>
      <c r="C3379" s="303">
        <v>503.0000001624</v>
      </c>
      <c r="D3379" s="304">
        <f t="shared" si="52"/>
        <v>-82.320000162399992</v>
      </c>
      <c r="E3379" s="305">
        <v>45992</v>
      </c>
      <c r="F3379" s="302" t="s">
        <v>69</v>
      </c>
      <c r="G3379" s="302" t="s">
        <v>70</v>
      </c>
      <c r="H3379" s="302" t="s">
        <v>537</v>
      </c>
      <c r="I3379" s="302" t="s">
        <v>537</v>
      </c>
      <c r="J3379" s="302">
        <v>135300</v>
      </c>
      <c r="K3379" s="302" t="s">
        <v>549</v>
      </c>
      <c r="L3379" s="302">
        <v>9780239</v>
      </c>
      <c r="M3379" s="302" t="s">
        <v>2419</v>
      </c>
      <c r="N3379" s="305">
        <v>16619</v>
      </c>
      <c r="O3379" s="305">
        <v>16619</v>
      </c>
      <c r="P3379" s="302" t="s">
        <v>1052</v>
      </c>
    </row>
    <row r="3380" spans="1:16">
      <c r="A3380" s="303">
        <v>0</v>
      </c>
      <c r="B3380" s="303">
        <v>0</v>
      </c>
      <c r="C3380" s="303">
        <v>0</v>
      </c>
      <c r="D3380" s="304">
        <f t="shared" si="52"/>
        <v>0</v>
      </c>
      <c r="E3380" s="305">
        <v>45992</v>
      </c>
      <c r="F3380" s="302" t="s">
        <v>69</v>
      </c>
      <c r="G3380" s="302" t="s">
        <v>70</v>
      </c>
      <c r="H3380" s="302" t="s">
        <v>537</v>
      </c>
      <c r="I3380" s="302" t="s">
        <v>537</v>
      </c>
      <c r="J3380" s="302">
        <v>135300</v>
      </c>
      <c r="K3380" s="302" t="s">
        <v>549</v>
      </c>
      <c r="L3380" s="302">
        <v>9706624</v>
      </c>
      <c r="M3380" s="302" t="s">
        <v>2419</v>
      </c>
      <c r="N3380" s="305">
        <v>16619</v>
      </c>
      <c r="O3380" s="305">
        <v>16619</v>
      </c>
      <c r="P3380" s="302" t="s">
        <v>1062</v>
      </c>
    </row>
    <row r="3381" spans="1:16">
      <c r="A3381" s="303">
        <v>0</v>
      </c>
      <c r="B3381" s="303">
        <v>0</v>
      </c>
      <c r="C3381" s="303">
        <v>0</v>
      </c>
      <c r="D3381" s="304">
        <f t="shared" si="52"/>
        <v>0</v>
      </c>
      <c r="E3381" s="305">
        <v>45992</v>
      </c>
      <c r="F3381" s="302" t="s">
        <v>69</v>
      </c>
      <c r="G3381" s="302" t="s">
        <v>70</v>
      </c>
      <c r="H3381" s="302" t="s">
        <v>537</v>
      </c>
      <c r="I3381" s="302" t="s">
        <v>537</v>
      </c>
      <c r="J3381" s="302">
        <v>135300</v>
      </c>
      <c r="K3381" s="302" t="s">
        <v>389</v>
      </c>
      <c r="L3381" s="302">
        <v>9973940</v>
      </c>
      <c r="M3381" s="302" t="s">
        <v>2420</v>
      </c>
      <c r="N3381" s="305">
        <v>18445</v>
      </c>
      <c r="O3381" s="305">
        <v>18445</v>
      </c>
      <c r="P3381" s="302" t="s">
        <v>1062</v>
      </c>
    </row>
    <row r="3382" spans="1:16">
      <c r="A3382" s="303">
        <v>0</v>
      </c>
      <c r="B3382" s="303">
        <v>0</v>
      </c>
      <c r="C3382" s="303">
        <v>0</v>
      </c>
      <c r="D3382" s="304">
        <f t="shared" si="52"/>
        <v>0</v>
      </c>
      <c r="E3382" s="305">
        <v>45992</v>
      </c>
      <c r="F3382" s="302" t="s">
        <v>69</v>
      </c>
      <c r="G3382" s="302" t="s">
        <v>70</v>
      </c>
      <c r="H3382" s="302" t="s">
        <v>537</v>
      </c>
      <c r="I3382" s="302" t="s">
        <v>537</v>
      </c>
      <c r="J3382" s="302">
        <v>135300</v>
      </c>
      <c r="K3382" s="302" t="s">
        <v>389</v>
      </c>
      <c r="L3382" s="302">
        <v>9973942</v>
      </c>
      <c r="M3382" s="302" t="s">
        <v>1925</v>
      </c>
      <c r="N3382" s="305">
        <v>13332</v>
      </c>
      <c r="O3382" s="305">
        <v>13332</v>
      </c>
      <c r="P3382" s="302" t="s">
        <v>1062</v>
      </c>
    </row>
    <row r="3383" spans="1:16">
      <c r="A3383" s="303">
        <v>0</v>
      </c>
      <c r="B3383" s="303">
        <v>0</v>
      </c>
      <c r="C3383" s="303">
        <v>0</v>
      </c>
      <c r="D3383" s="304">
        <f t="shared" si="52"/>
        <v>0</v>
      </c>
      <c r="E3383" s="305">
        <v>45992</v>
      </c>
      <c r="F3383" s="302" t="s">
        <v>69</v>
      </c>
      <c r="G3383" s="302" t="s">
        <v>70</v>
      </c>
      <c r="H3383" s="302" t="s">
        <v>537</v>
      </c>
      <c r="I3383" s="302" t="s">
        <v>537</v>
      </c>
      <c r="J3383" s="302">
        <v>135300</v>
      </c>
      <c r="K3383" s="302" t="s">
        <v>389</v>
      </c>
      <c r="L3383" s="302">
        <v>9769412</v>
      </c>
      <c r="M3383" s="302" t="s">
        <v>2420</v>
      </c>
      <c r="N3383" s="305">
        <v>18445</v>
      </c>
      <c r="O3383" s="305">
        <v>18445</v>
      </c>
      <c r="P3383" s="302" t="s">
        <v>1052</v>
      </c>
    </row>
    <row r="3384" spans="1:16">
      <c r="A3384" s="303">
        <v>0</v>
      </c>
      <c r="B3384" s="303">
        <v>0.01</v>
      </c>
      <c r="C3384" s="303">
        <v>1.2008021800000001E-2</v>
      </c>
      <c r="D3384" s="304">
        <f t="shared" si="52"/>
        <v>-2.0080218000000007E-3</v>
      </c>
      <c r="E3384" s="305">
        <v>45992</v>
      </c>
      <c r="F3384" s="302" t="s">
        <v>69</v>
      </c>
      <c r="G3384" s="302" t="s">
        <v>70</v>
      </c>
      <c r="H3384" s="302" t="s">
        <v>537</v>
      </c>
      <c r="I3384" s="302" t="s">
        <v>537</v>
      </c>
      <c r="J3384" s="302">
        <v>135300</v>
      </c>
      <c r="K3384" s="302" t="s">
        <v>389</v>
      </c>
      <c r="L3384" s="302">
        <v>9769413</v>
      </c>
      <c r="M3384" s="302" t="s">
        <v>1925</v>
      </c>
      <c r="N3384" s="305">
        <v>13332</v>
      </c>
      <c r="O3384" s="305">
        <v>13332</v>
      </c>
      <c r="P3384" s="302" t="s">
        <v>1052</v>
      </c>
    </row>
    <row r="3385" spans="1:16">
      <c r="A3385" s="303">
        <v>0</v>
      </c>
      <c r="B3385" s="303">
        <v>0</v>
      </c>
      <c r="C3385" s="303">
        <v>0</v>
      </c>
      <c r="D3385" s="304">
        <f t="shared" si="52"/>
        <v>0</v>
      </c>
      <c r="E3385" s="305">
        <v>45992</v>
      </c>
      <c r="F3385" s="302" t="s">
        <v>69</v>
      </c>
      <c r="G3385" s="302" t="s">
        <v>70</v>
      </c>
      <c r="H3385" s="302" t="s">
        <v>537</v>
      </c>
      <c r="I3385" s="302" t="s">
        <v>537</v>
      </c>
      <c r="J3385" s="302">
        <v>135300</v>
      </c>
      <c r="K3385" s="302" t="s">
        <v>389</v>
      </c>
      <c r="L3385" s="302">
        <v>9973941</v>
      </c>
      <c r="M3385" s="302" t="s">
        <v>2420</v>
      </c>
      <c r="N3385" s="305">
        <v>15523</v>
      </c>
      <c r="O3385" s="305">
        <v>15523</v>
      </c>
      <c r="P3385" s="302" t="s">
        <v>1062</v>
      </c>
    </row>
    <row r="3386" spans="1:16">
      <c r="A3386" s="303">
        <v>2</v>
      </c>
      <c r="B3386" s="303">
        <v>1247.8399999999999</v>
      </c>
      <c r="C3386" s="303">
        <v>1494.1587119888002</v>
      </c>
      <c r="D3386" s="304">
        <f t="shared" si="52"/>
        <v>-246.31871198880026</v>
      </c>
      <c r="E3386" s="305">
        <v>45992</v>
      </c>
      <c r="F3386" s="302" t="s">
        <v>69</v>
      </c>
      <c r="G3386" s="302" t="s">
        <v>70</v>
      </c>
      <c r="H3386" s="302" t="s">
        <v>537</v>
      </c>
      <c r="I3386" s="302" t="s">
        <v>537</v>
      </c>
      <c r="J3386" s="302">
        <v>135300</v>
      </c>
      <c r="K3386" s="302" t="s">
        <v>389</v>
      </c>
      <c r="L3386" s="302">
        <v>9769411</v>
      </c>
      <c r="M3386" s="302" t="s">
        <v>2420</v>
      </c>
      <c r="N3386" s="305">
        <v>15523</v>
      </c>
      <c r="O3386" s="305">
        <v>15523</v>
      </c>
      <c r="P3386" s="302" t="s">
        <v>1052</v>
      </c>
    </row>
    <row r="3387" spans="1:16">
      <c r="A3387" s="303">
        <v>1</v>
      </c>
      <c r="B3387" s="303">
        <v>75812.08</v>
      </c>
      <c r="C3387" s="303">
        <v>12398.3485017232</v>
      </c>
      <c r="D3387" s="304">
        <f t="shared" si="52"/>
        <v>63413.7314982768</v>
      </c>
      <c r="E3387" s="305">
        <v>45992</v>
      </c>
      <c r="F3387" s="302" t="s">
        <v>69</v>
      </c>
      <c r="G3387" s="302" t="s">
        <v>70</v>
      </c>
      <c r="H3387" s="302" t="s">
        <v>537</v>
      </c>
      <c r="I3387" s="302" t="s">
        <v>537</v>
      </c>
      <c r="J3387" s="302">
        <v>135300</v>
      </c>
      <c r="K3387" s="302" t="s">
        <v>461</v>
      </c>
      <c r="L3387" s="302">
        <v>26744595</v>
      </c>
      <c r="M3387" s="302" t="s">
        <v>2140</v>
      </c>
      <c r="N3387" s="305">
        <v>43054</v>
      </c>
      <c r="O3387" s="305">
        <v>43160</v>
      </c>
      <c r="P3387" s="302" t="s">
        <v>2403</v>
      </c>
    </row>
    <row r="3388" spans="1:16">
      <c r="A3388" s="303">
        <v>1</v>
      </c>
      <c r="B3388" s="303">
        <v>40562.58</v>
      </c>
      <c r="C3388" s="303">
        <v>23022.584602798801</v>
      </c>
      <c r="D3388" s="304">
        <f t="shared" si="52"/>
        <v>17539.995397201201</v>
      </c>
      <c r="E3388" s="305">
        <v>45992</v>
      </c>
      <c r="F3388" s="302" t="s">
        <v>69</v>
      </c>
      <c r="G3388" s="302" t="s">
        <v>70</v>
      </c>
      <c r="H3388" s="302" t="s">
        <v>537</v>
      </c>
      <c r="I3388" s="302" t="s">
        <v>537</v>
      </c>
      <c r="J3388" s="302">
        <v>135300</v>
      </c>
      <c r="K3388" s="302" t="s">
        <v>432</v>
      </c>
      <c r="L3388" s="302">
        <v>9702690</v>
      </c>
      <c r="M3388" s="302" t="s">
        <v>2031</v>
      </c>
      <c r="N3388" s="305">
        <v>35247</v>
      </c>
      <c r="O3388" s="305">
        <v>35247</v>
      </c>
      <c r="P3388" s="302" t="s">
        <v>1052</v>
      </c>
    </row>
    <row r="3389" spans="1:16">
      <c r="A3389" s="303">
        <v>0</v>
      </c>
      <c r="B3389" s="303">
        <v>0</v>
      </c>
      <c r="C3389" s="303">
        <v>0</v>
      </c>
      <c r="D3389" s="304">
        <f t="shared" si="52"/>
        <v>0</v>
      </c>
      <c r="E3389" s="305">
        <v>45992</v>
      </c>
      <c r="F3389" s="302" t="s">
        <v>69</v>
      </c>
      <c r="G3389" s="302" t="s">
        <v>70</v>
      </c>
      <c r="H3389" s="302" t="s">
        <v>537</v>
      </c>
      <c r="I3389" s="302" t="s">
        <v>537</v>
      </c>
      <c r="J3389" s="302">
        <v>135300</v>
      </c>
      <c r="K3389" s="302" t="s">
        <v>432</v>
      </c>
      <c r="L3389" s="302">
        <v>9861066</v>
      </c>
      <c r="M3389" s="302" t="s">
        <v>2031</v>
      </c>
      <c r="N3389" s="305">
        <v>35247</v>
      </c>
      <c r="O3389" s="305">
        <v>35247</v>
      </c>
      <c r="P3389" s="302" t="s">
        <v>1062</v>
      </c>
    </row>
    <row r="3390" spans="1:16">
      <c r="A3390" s="303">
        <v>1</v>
      </c>
      <c r="B3390" s="303">
        <v>9037.33</v>
      </c>
      <c r="C3390" s="303">
        <v>4086.1518518216999</v>
      </c>
      <c r="D3390" s="304">
        <f t="shared" si="52"/>
        <v>4951.1781481783</v>
      </c>
      <c r="E3390" s="305">
        <v>45992</v>
      </c>
      <c r="F3390" s="302" t="s">
        <v>69</v>
      </c>
      <c r="G3390" s="302" t="s">
        <v>70</v>
      </c>
      <c r="H3390" s="302" t="s">
        <v>537</v>
      </c>
      <c r="I3390" s="302" t="s">
        <v>537</v>
      </c>
      <c r="J3390" s="302">
        <v>135300</v>
      </c>
      <c r="K3390" s="302" t="s">
        <v>434</v>
      </c>
      <c r="L3390" s="302">
        <v>9816322</v>
      </c>
      <c r="M3390" s="302" t="s">
        <v>2421</v>
      </c>
      <c r="N3390" s="305">
        <v>37602</v>
      </c>
      <c r="O3390" s="305">
        <v>37257</v>
      </c>
      <c r="P3390" s="302" t="s">
        <v>2410</v>
      </c>
    </row>
    <row r="3391" spans="1:16">
      <c r="A3391" s="303">
        <v>0</v>
      </c>
      <c r="B3391" s="303">
        <v>0</v>
      </c>
      <c r="C3391" s="303">
        <v>0</v>
      </c>
      <c r="D3391" s="304">
        <f t="shared" si="52"/>
        <v>0</v>
      </c>
      <c r="E3391" s="305">
        <v>45992</v>
      </c>
      <c r="F3391" s="302" t="s">
        <v>69</v>
      </c>
      <c r="G3391" s="302" t="s">
        <v>70</v>
      </c>
      <c r="H3391" s="302" t="s">
        <v>537</v>
      </c>
      <c r="I3391" s="302" t="s">
        <v>537</v>
      </c>
      <c r="J3391" s="302">
        <v>135300</v>
      </c>
      <c r="K3391" s="302" t="s">
        <v>329</v>
      </c>
      <c r="L3391" s="302">
        <v>9870785</v>
      </c>
      <c r="M3391" s="302" t="s">
        <v>2423</v>
      </c>
      <c r="N3391" s="305">
        <v>35247</v>
      </c>
      <c r="O3391" s="305">
        <v>35247</v>
      </c>
      <c r="P3391" s="302" t="s">
        <v>1062</v>
      </c>
    </row>
    <row r="3392" spans="1:16">
      <c r="A3392" s="303">
        <v>1</v>
      </c>
      <c r="B3392" s="303">
        <v>20226.47</v>
      </c>
      <c r="C3392" s="303">
        <v>11480.177463834199</v>
      </c>
      <c r="D3392" s="304">
        <f t="shared" si="52"/>
        <v>8746.2925361658017</v>
      </c>
      <c r="E3392" s="305">
        <v>45992</v>
      </c>
      <c r="F3392" s="302" t="s">
        <v>69</v>
      </c>
      <c r="G3392" s="302" t="s">
        <v>70</v>
      </c>
      <c r="H3392" s="302" t="s">
        <v>537</v>
      </c>
      <c r="I3392" s="302" t="s">
        <v>537</v>
      </c>
      <c r="J3392" s="302">
        <v>135300</v>
      </c>
      <c r="K3392" s="302" t="s">
        <v>329</v>
      </c>
      <c r="L3392" s="302">
        <v>9821865</v>
      </c>
      <c r="M3392" s="302" t="s">
        <v>2422</v>
      </c>
      <c r="N3392" s="305">
        <v>35247</v>
      </c>
      <c r="O3392" s="305">
        <v>35247</v>
      </c>
      <c r="P3392" s="302" t="s">
        <v>1052</v>
      </c>
    </row>
    <row r="3393" spans="1:16">
      <c r="A3393" s="303">
        <v>1</v>
      </c>
      <c r="B3393" s="303">
        <v>433</v>
      </c>
      <c r="C3393" s="303">
        <v>512.35325137999996</v>
      </c>
      <c r="D3393" s="304">
        <f t="shared" si="52"/>
        <v>-79.353251379999961</v>
      </c>
      <c r="E3393" s="305">
        <v>45992</v>
      </c>
      <c r="F3393" s="302" t="s">
        <v>69</v>
      </c>
      <c r="G3393" s="302" t="s">
        <v>70</v>
      </c>
      <c r="H3393" s="302" t="s">
        <v>537</v>
      </c>
      <c r="I3393" s="302" t="s">
        <v>537</v>
      </c>
      <c r="J3393" s="302">
        <v>135300</v>
      </c>
      <c r="K3393" s="302" t="s">
        <v>329</v>
      </c>
      <c r="L3393" s="302">
        <v>9821864</v>
      </c>
      <c r="M3393" s="302" t="s">
        <v>1929</v>
      </c>
      <c r="N3393" s="305">
        <v>23559</v>
      </c>
      <c r="O3393" s="305">
        <v>23559</v>
      </c>
      <c r="P3393" s="302" t="s">
        <v>1052</v>
      </c>
    </row>
    <row r="3394" spans="1:16">
      <c r="A3394" s="303">
        <v>0</v>
      </c>
      <c r="B3394" s="303">
        <v>0</v>
      </c>
      <c r="C3394" s="303">
        <v>0</v>
      </c>
      <c r="D3394" s="304">
        <f t="shared" si="52"/>
        <v>0</v>
      </c>
      <c r="E3394" s="305">
        <v>45992</v>
      </c>
      <c r="F3394" s="302" t="s">
        <v>69</v>
      </c>
      <c r="G3394" s="302" t="s">
        <v>70</v>
      </c>
      <c r="H3394" s="302" t="s">
        <v>537</v>
      </c>
      <c r="I3394" s="302" t="s">
        <v>537</v>
      </c>
      <c r="J3394" s="302">
        <v>135300</v>
      </c>
      <c r="K3394" s="302" t="s">
        <v>329</v>
      </c>
      <c r="L3394" s="302">
        <v>9870207</v>
      </c>
      <c r="M3394" s="302" t="s">
        <v>1930</v>
      </c>
      <c r="N3394" s="305">
        <v>23559</v>
      </c>
      <c r="O3394" s="305">
        <v>23559</v>
      </c>
      <c r="P3394" s="302" t="s">
        <v>1062</v>
      </c>
    </row>
    <row r="3395" spans="1:16">
      <c r="A3395" s="303">
        <v>1</v>
      </c>
      <c r="B3395" s="303">
        <v>55095.71</v>
      </c>
      <c r="C3395" s="303">
        <v>65721.211333634303</v>
      </c>
      <c r="D3395" s="304">
        <f t="shared" ref="D3395:D3458" si="53">+B3395-C3395</f>
        <v>-10625.501333634304</v>
      </c>
      <c r="E3395" s="305">
        <v>45992</v>
      </c>
      <c r="F3395" s="302" t="s">
        <v>69</v>
      </c>
      <c r="G3395" s="302" t="s">
        <v>70</v>
      </c>
      <c r="H3395" s="302" t="s">
        <v>537</v>
      </c>
      <c r="I3395" s="302" t="s">
        <v>537</v>
      </c>
      <c r="J3395" s="302">
        <v>135300</v>
      </c>
      <c r="K3395" s="302" t="s">
        <v>248</v>
      </c>
      <c r="L3395" s="302">
        <v>9821856</v>
      </c>
      <c r="M3395" s="302" t="s">
        <v>2429</v>
      </c>
      <c r="N3395" s="305">
        <v>18445</v>
      </c>
      <c r="O3395" s="305">
        <v>18445</v>
      </c>
      <c r="P3395" s="302" t="s">
        <v>1052</v>
      </c>
    </row>
    <row r="3396" spans="1:16">
      <c r="A3396" s="303">
        <v>0</v>
      </c>
      <c r="B3396" s="303">
        <v>0</v>
      </c>
      <c r="C3396" s="303">
        <v>0</v>
      </c>
      <c r="D3396" s="304">
        <f t="shared" si="53"/>
        <v>0</v>
      </c>
      <c r="E3396" s="305">
        <v>45992</v>
      </c>
      <c r="F3396" s="302" t="s">
        <v>69</v>
      </c>
      <c r="G3396" s="302" t="s">
        <v>70</v>
      </c>
      <c r="H3396" s="302" t="s">
        <v>537</v>
      </c>
      <c r="I3396" s="302" t="s">
        <v>537</v>
      </c>
      <c r="J3396" s="302">
        <v>135300</v>
      </c>
      <c r="K3396" s="302" t="s">
        <v>248</v>
      </c>
      <c r="L3396" s="302">
        <v>13759879</v>
      </c>
      <c r="M3396" s="302" t="s">
        <v>2425</v>
      </c>
      <c r="N3396" s="305">
        <v>42248</v>
      </c>
      <c r="O3396" s="305">
        <v>42248</v>
      </c>
      <c r="P3396" s="302" t="s">
        <v>2401</v>
      </c>
    </row>
    <row r="3397" spans="1:16">
      <c r="A3397" s="303">
        <v>0</v>
      </c>
      <c r="B3397" s="303">
        <v>0</v>
      </c>
      <c r="C3397" s="303">
        <v>0</v>
      </c>
      <c r="D3397" s="304">
        <f t="shared" si="53"/>
        <v>0</v>
      </c>
      <c r="E3397" s="305">
        <v>45992</v>
      </c>
      <c r="F3397" s="302" t="s">
        <v>69</v>
      </c>
      <c r="G3397" s="302" t="s">
        <v>70</v>
      </c>
      <c r="H3397" s="302" t="s">
        <v>537</v>
      </c>
      <c r="I3397" s="302" t="s">
        <v>537</v>
      </c>
      <c r="J3397" s="302">
        <v>135300</v>
      </c>
      <c r="K3397" s="302" t="s">
        <v>248</v>
      </c>
      <c r="L3397" s="302">
        <v>9870206</v>
      </c>
      <c r="M3397" s="302" t="s">
        <v>1931</v>
      </c>
      <c r="N3397" s="305">
        <v>23559</v>
      </c>
      <c r="O3397" s="305">
        <v>23559</v>
      </c>
      <c r="P3397" s="302" t="s">
        <v>1062</v>
      </c>
    </row>
    <row r="3398" spans="1:16">
      <c r="A3398" s="303">
        <v>0</v>
      </c>
      <c r="B3398" s="303">
        <v>0</v>
      </c>
      <c r="C3398" s="303">
        <v>0</v>
      </c>
      <c r="D3398" s="304">
        <f t="shared" si="53"/>
        <v>0</v>
      </c>
      <c r="E3398" s="305">
        <v>45992</v>
      </c>
      <c r="F3398" s="302" t="s">
        <v>69</v>
      </c>
      <c r="G3398" s="302" t="s">
        <v>70</v>
      </c>
      <c r="H3398" s="302" t="s">
        <v>537</v>
      </c>
      <c r="I3398" s="302" t="s">
        <v>537</v>
      </c>
      <c r="J3398" s="302">
        <v>135300</v>
      </c>
      <c r="K3398" s="302" t="s">
        <v>248</v>
      </c>
      <c r="L3398" s="302">
        <v>9870786</v>
      </c>
      <c r="M3398" s="302" t="s">
        <v>2427</v>
      </c>
      <c r="N3398" s="305">
        <v>35247</v>
      </c>
      <c r="O3398" s="305">
        <v>35247</v>
      </c>
      <c r="P3398" s="302" t="s">
        <v>1062</v>
      </c>
    </row>
    <row r="3399" spans="1:16">
      <c r="A3399" s="303">
        <v>0</v>
      </c>
      <c r="B3399" s="303">
        <v>0</v>
      </c>
      <c r="C3399" s="303">
        <v>0</v>
      </c>
      <c r="D3399" s="304">
        <f t="shared" si="53"/>
        <v>0</v>
      </c>
      <c r="E3399" s="305">
        <v>45992</v>
      </c>
      <c r="F3399" s="302" t="s">
        <v>69</v>
      </c>
      <c r="G3399" s="302" t="s">
        <v>70</v>
      </c>
      <c r="H3399" s="302" t="s">
        <v>537</v>
      </c>
      <c r="I3399" s="302" t="s">
        <v>537</v>
      </c>
      <c r="J3399" s="302">
        <v>135300</v>
      </c>
      <c r="K3399" s="302" t="s">
        <v>248</v>
      </c>
      <c r="L3399" s="302">
        <v>9870205</v>
      </c>
      <c r="M3399" s="302" t="s">
        <v>1931</v>
      </c>
      <c r="N3399" s="305">
        <v>13332</v>
      </c>
      <c r="O3399" s="305">
        <v>13332</v>
      </c>
      <c r="P3399" s="302" t="s">
        <v>1062</v>
      </c>
    </row>
    <row r="3400" spans="1:16">
      <c r="A3400" s="303">
        <v>0</v>
      </c>
      <c r="B3400" s="303">
        <v>0</v>
      </c>
      <c r="C3400" s="303">
        <v>0</v>
      </c>
      <c r="D3400" s="304">
        <f t="shared" si="53"/>
        <v>0</v>
      </c>
      <c r="E3400" s="305">
        <v>45992</v>
      </c>
      <c r="F3400" s="302" t="s">
        <v>69</v>
      </c>
      <c r="G3400" s="302" t="s">
        <v>70</v>
      </c>
      <c r="H3400" s="302" t="s">
        <v>537</v>
      </c>
      <c r="I3400" s="302" t="s">
        <v>537</v>
      </c>
      <c r="J3400" s="302">
        <v>135300</v>
      </c>
      <c r="K3400" s="302" t="s">
        <v>248</v>
      </c>
      <c r="L3400" s="302">
        <v>9870204</v>
      </c>
      <c r="M3400" s="302" t="s">
        <v>1931</v>
      </c>
      <c r="N3400" s="305">
        <v>18445</v>
      </c>
      <c r="O3400" s="305">
        <v>18445</v>
      </c>
      <c r="P3400" s="302" t="s">
        <v>1062</v>
      </c>
    </row>
    <row r="3401" spans="1:16">
      <c r="A3401" s="303">
        <v>1</v>
      </c>
      <c r="B3401" s="303">
        <v>14.77</v>
      </c>
      <c r="C3401" s="303">
        <v>8.3831840722000006</v>
      </c>
      <c r="D3401" s="304">
        <f t="shared" si="53"/>
        <v>6.386815927799999</v>
      </c>
      <c r="E3401" s="305">
        <v>45992</v>
      </c>
      <c r="F3401" s="302" t="s">
        <v>69</v>
      </c>
      <c r="G3401" s="302" t="s">
        <v>70</v>
      </c>
      <c r="H3401" s="302" t="s">
        <v>537</v>
      </c>
      <c r="I3401" s="302" t="s">
        <v>537</v>
      </c>
      <c r="J3401" s="302">
        <v>135300</v>
      </c>
      <c r="K3401" s="302" t="s">
        <v>248</v>
      </c>
      <c r="L3401" s="302">
        <v>9997336</v>
      </c>
      <c r="M3401" s="302" t="s">
        <v>2426</v>
      </c>
      <c r="N3401" s="305">
        <v>35247</v>
      </c>
      <c r="O3401" s="305">
        <v>35247</v>
      </c>
      <c r="P3401" s="302" t="s">
        <v>1052</v>
      </c>
    </row>
    <row r="3402" spans="1:16">
      <c r="A3402" s="303">
        <v>1</v>
      </c>
      <c r="B3402" s="303">
        <v>33112.9</v>
      </c>
      <c r="C3402" s="303">
        <v>39181.297869793998</v>
      </c>
      <c r="D3402" s="304">
        <f t="shared" si="53"/>
        <v>-6068.3978697939965</v>
      </c>
      <c r="E3402" s="305">
        <v>45992</v>
      </c>
      <c r="F3402" s="302" t="s">
        <v>69</v>
      </c>
      <c r="G3402" s="302" t="s">
        <v>70</v>
      </c>
      <c r="H3402" s="302" t="s">
        <v>537</v>
      </c>
      <c r="I3402" s="302" t="s">
        <v>537</v>
      </c>
      <c r="J3402" s="302">
        <v>135300</v>
      </c>
      <c r="K3402" s="302" t="s">
        <v>248</v>
      </c>
      <c r="L3402" s="302">
        <v>9821858</v>
      </c>
      <c r="M3402" s="302" t="s">
        <v>2424</v>
      </c>
      <c r="N3402" s="305">
        <v>23559</v>
      </c>
      <c r="O3402" s="305">
        <v>23559</v>
      </c>
      <c r="P3402" s="302" t="s">
        <v>1052</v>
      </c>
    </row>
    <row r="3403" spans="1:16">
      <c r="A3403" s="303">
        <v>1</v>
      </c>
      <c r="B3403" s="303">
        <v>26276.52</v>
      </c>
      <c r="C3403" s="303">
        <v>14914.076095927199</v>
      </c>
      <c r="D3403" s="304">
        <f t="shared" si="53"/>
        <v>11362.443904072801</v>
      </c>
      <c r="E3403" s="305">
        <v>45992</v>
      </c>
      <c r="F3403" s="302" t="s">
        <v>69</v>
      </c>
      <c r="G3403" s="302" t="s">
        <v>70</v>
      </c>
      <c r="H3403" s="302" t="s">
        <v>537</v>
      </c>
      <c r="I3403" s="302" t="s">
        <v>537</v>
      </c>
      <c r="J3403" s="302">
        <v>135300</v>
      </c>
      <c r="K3403" s="302" t="s">
        <v>248</v>
      </c>
      <c r="L3403" s="302">
        <v>9997337</v>
      </c>
      <c r="M3403" s="302" t="s">
        <v>2426</v>
      </c>
      <c r="N3403" s="305">
        <v>35247</v>
      </c>
      <c r="O3403" s="305">
        <v>35247</v>
      </c>
      <c r="P3403" s="302" t="s">
        <v>1052</v>
      </c>
    </row>
    <row r="3404" spans="1:16">
      <c r="A3404" s="303">
        <v>1</v>
      </c>
      <c r="B3404" s="303">
        <v>20308.77</v>
      </c>
      <c r="C3404" s="303">
        <v>24386.8152891186</v>
      </c>
      <c r="D3404" s="304">
        <f t="shared" si="53"/>
        <v>-4078.0452891185996</v>
      </c>
      <c r="E3404" s="305">
        <v>45992</v>
      </c>
      <c r="F3404" s="302" t="s">
        <v>69</v>
      </c>
      <c r="G3404" s="302" t="s">
        <v>70</v>
      </c>
      <c r="H3404" s="302" t="s">
        <v>537</v>
      </c>
      <c r="I3404" s="302" t="s">
        <v>537</v>
      </c>
      <c r="J3404" s="302">
        <v>135300</v>
      </c>
      <c r="K3404" s="302" t="s">
        <v>248</v>
      </c>
      <c r="L3404" s="302">
        <v>9821857</v>
      </c>
      <c r="M3404" s="302" t="s">
        <v>2428</v>
      </c>
      <c r="N3404" s="305">
        <v>13332</v>
      </c>
      <c r="O3404" s="305">
        <v>13332</v>
      </c>
      <c r="P3404" s="302" t="s">
        <v>1052</v>
      </c>
    </row>
    <row r="3405" spans="1:16">
      <c r="A3405" s="303">
        <v>0</v>
      </c>
      <c r="B3405" s="303">
        <v>0</v>
      </c>
      <c r="C3405" s="303">
        <v>0</v>
      </c>
      <c r="D3405" s="304">
        <f t="shared" si="53"/>
        <v>0</v>
      </c>
      <c r="E3405" s="305">
        <v>45992</v>
      </c>
      <c r="F3405" s="302" t="s">
        <v>69</v>
      </c>
      <c r="G3405" s="302" t="s">
        <v>70</v>
      </c>
      <c r="H3405" s="302" t="s">
        <v>537</v>
      </c>
      <c r="I3405" s="302" t="s">
        <v>537</v>
      </c>
      <c r="J3405" s="302">
        <v>135300</v>
      </c>
      <c r="K3405" s="302" t="s">
        <v>550</v>
      </c>
      <c r="L3405" s="302">
        <v>9973950</v>
      </c>
      <c r="M3405" s="302" t="s">
        <v>2430</v>
      </c>
      <c r="N3405" s="305">
        <v>18445</v>
      </c>
      <c r="O3405" s="305">
        <v>18445</v>
      </c>
      <c r="P3405" s="302" t="s">
        <v>1062</v>
      </c>
    </row>
    <row r="3406" spans="1:16">
      <c r="A3406" s="303">
        <v>2</v>
      </c>
      <c r="B3406" s="303">
        <v>175.37</v>
      </c>
      <c r="C3406" s="303">
        <v>209.19103922209999</v>
      </c>
      <c r="D3406" s="304">
        <f t="shared" si="53"/>
        <v>-33.821039222099984</v>
      </c>
      <c r="E3406" s="305">
        <v>45992</v>
      </c>
      <c r="F3406" s="302" t="s">
        <v>69</v>
      </c>
      <c r="G3406" s="302" t="s">
        <v>70</v>
      </c>
      <c r="H3406" s="302" t="s">
        <v>537</v>
      </c>
      <c r="I3406" s="302" t="s">
        <v>537</v>
      </c>
      <c r="J3406" s="302">
        <v>135300</v>
      </c>
      <c r="K3406" s="302" t="s">
        <v>550</v>
      </c>
      <c r="L3406" s="302">
        <v>9778080</v>
      </c>
      <c r="M3406" s="302" t="s">
        <v>2430</v>
      </c>
      <c r="N3406" s="305">
        <v>18445</v>
      </c>
      <c r="O3406" s="305">
        <v>18445</v>
      </c>
      <c r="P3406" s="302" t="s">
        <v>1052</v>
      </c>
    </row>
    <row r="3407" spans="1:16">
      <c r="A3407" s="303">
        <v>1</v>
      </c>
      <c r="B3407" s="303">
        <v>341.49</v>
      </c>
      <c r="C3407" s="303">
        <v>407.3481666417</v>
      </c>
      <c r="D3407" s="304">
        <f t="shared" si="53"/>
        <v>-65.858166641699995</v>
      </c>
      <c r="E3407" s="305">
        <v>45992</v>
      </c>
      <c r="F3407" s="302" t="s">
        <v>69</v>
      </c>
      <c r="G3407" s="302" t="s">
        <v>70</v>
      </c>
      <c r="H3407" s="302" t="s">
        <v>537</v>
      </c>
      <c r="I3407" s="302" t="s">
        <v>537</v>
      </c>
      <c r="J3407" s="302">
        <v>135300</v>
      </c>
      <c r="K3407" s="302" t="s">
        <v>496</v>
      </c>
      <c r="L3407" s="302">
        <v>9766630</v>
      </c>
      <c r="M3407" s="302" t="s">
        <v>2431</v>
      </c>
      <c r="N3407" s="305">
        <v>18445</v>
      </c>
      <c r="O3407" s="305">
        <v>18445</v>
      </c>
      <c r="P3407" s="302" t="s">
        <v>1052</v>
      </c>
    </row>
    <row r="3408" spans="1:16">
      <c r="A3408" s="303">
        <v>0</v>
      </c>
      <c r="B3408" s="303">
        <v>0</v>
      </c>
      <c r="C3408" s="303">
        <v>0</v>
      </c>
      <c r="D3408" s="304">
        <f t="shared" si="53"/>
        <v>0</v>
      </c>
      <c r="E3408" s="305">
        <v>45992</v>
      </c>
      <c r="F3408" s="302" t="s">
        <v>69</v>
      </c>
      <c r="G3408" s="302" t="s">
        <v>70</v>
      </c>
      <c r="H3408" s="302" t="s">
        <v>537</v>
      </c>
      <c r="I3408" s="302" t="s">
        <v>537</v>
      </c>
      <c r="J3408" s="302">
        <v>135300</v>
      </c>
      <c r="K3408" s="302" t="s">
        <v>496</v>
      </c>
      <c r="L3408" s="302">
        <v>9973927</v>
      </c>
      <c r="M3408" s="302" t="s">
        <v>2431</v>
      </c>
      <c r="N3408" s="305">
        <v>18445</v>
      </c>
      <c r="O3408" s="305">
        <v>18445</v>
      </c>
      <c r="P3408" s="302" t="s">
        <v>1062</v>
      </c>
    </row>
    <row r="3409" spans="1:16">
      <c r="A3409" s="303">
        <v>45</v>
      </c>
      <c r="B3409" s="303">
        <v>318.63</v>
      </c>
      <c r="C3409" s="303">
        <v>382.61159861340002</v>
      </c>
      <c r="D3409" s="304">
        <f t="shared" si="53"/>
        <v>-63.981598613400024</v>
      </c>
      <c r="E3409" s="305">
        <v>45992</v>
      </c>
      <c r="F3409" s="302" t="s">
        <v>69</v>
      </c>
      <c r="G3409" s="302" t="s">
        <v>70</v>
      </c>
      <c r="H3409" s="302" t="s">
        <v>537</v>
      </c>
      <c r="I3409" s="302" t="s">
        <v>537</v>
      </c>
      <c r="J3409" s="302">
        <v>135300</v>
      </c>
      <c r="K3409" s="302" t="s">
        <v>496</v>
      </c>
      <c r="L3409" s="302">
        <v>9766629</v>
      </c>
      <c r="M3409" s="302" t="s">
        <v>1534</v>
      </c>
      <c r="N3409" s="305">
        <v>13332</v>
      </c>
      <c r="O3409" s="305">
        <v>13332</v>
      </c>
      <c r="P3409" s="302" t="s">
        <v>1052</v>
      </c>
    </row>
    <row r="3410" spans="1:16">
      <c r="A3410" s="303">
        <v>0</v>
      </c>
      <c r="B3410" s="303">
        <v>0</v>
      </c>
      <c r="C3410" s="303">
        <v>0</v>
      </c>
      <c r="D3410" s="304">
        <f t="shared" si="53"/>
        <v>0</v>
      </c>
      <c r="E3410" s="305">
        <v>45992</v>
      </c>
      <c r="F3410" s="302" t="s">
        <v>69</v>
      </c>
      <c r="G3410" s="302" t="s">
        <v>70</v>
      </c>
      <c r="H3410" s="302" t="s">
        <v>537</v>
      </c>
      <c r="I3410" s="302" t="s">
        <v>537</v>
      </c>
      <c r="J3410" s="302">
        <v>135300</v>
      </c>
      <c r="K3410" s="302" t="s">
        <v>496</v>
      </c>
      <c r="L3410" s="302">
        <v>9973928</v>
      </c>
      <c r="M3410" s="302" t="s">
        <v>1534</v>
      </c>
      <c r="N3410" s="305">
        <v>13332</v>
      </c>
      <c r="O3410" s="305">
        <v>13332</v>
      </c>
      <c r="P3410" s="302" t="s">
        <v>1062</v>
      </c>
    </row>
    <row r="3411" spans="1:16">
      <c r="A3411" s="303">
        <v>0</v>
      </c>
      <c r="B3411" s="303">
        <v>0</v>
      </c>
      <c r="C3411" s="303">
        <v>0</v>
      </c>
      <c r="D3411" s="304">
        <f t="shared" si="53"/>
        <v>0</v>
      </c>
      <c r="E3411" s="305">
        <v>45992</v>
      </c>
      <c r="F3411" s="302" t="s">
        <v>69</v>
      </c>
      <c r="G3411" s="302" t="s">
        <v>70</v>
      </c>
      <c r="H3411" s="302" t="s">
        <v>537</v>
      </c>
      <c r="I3411" s="302" t="s">
        <v>537</v>
      </c>
      <c r="J3411" s="302">
        <v>135300</v>
      </c>
      <c r="K3411" s="302" t="s">
        <v>497</v>
      </c>
      <c r="L3411" s="302">
        <v>9778079</v>
      </c>
      <c r="M3411" s="302" t="s">
        <v>2432</v>
      </c>
      <c r="N3411" s="305">
        <v>22828</v>
      </c>
      <c r="O3411" s="305">
        <v>22828</v>
      </c>
      <c r="P3411" s="302" t="s">
        <v>1052</v>
      </c>
    </row>
    <row r="3412" spans="1:16">
      <c r="A3412" s="303">
        <v>1</v>
      </c>
      <c r="B3412" s="303">
        <v>34317.79</v>
      </c>
      <c r="C3412" s="303">
        <v>40936.1587153207</v>
      </c>
      <c r="D3412" s="304">
        <f t="shared" si="53"/>
        <v>-6618.3687153206993</v>
      </c>
      <c r="E3412" s="305">
        <v>45992</v>
      </c>
      <c r="F3412" s="302" t="s">
        <v>69</v>
      </c>
      <c r="G3412" s="302" t="s">
        <v>70</v>
      </c>
      <c r="H3412" s="302" t="s">
        <v>537</v>
      </c>
      <c r="I3412" s="302" t="s">
        <v>537</v>
      </c>
      <c r="J3412" s="302">
        <v>135300</v>
      </c>
      <c r="K3412" s="302" t="s">
        <v>497</v>
      </c>
      <c r="L3412" s="302">
        <v>9778078</v>
      </c>
      <c r="M3412" s="302" t="s">
        <v>1535</v>
      </c>
      <c r="N3412" s="305">
        <v>18445</v>
      </c>
      <c r="O3412" s="305">
        <v>18445</v>
      </c>
      <c r="P3412" s="302" t="s">
        <v>1052</v>
      </c>
    </row>
    <row r="3413" spans="1:16">
      <c r="A3413" s="303">
        <v>0</v>
      </c>
      <c r="B3413" s="303">
        <v>0</v>
      </c>
      <c r="C3413" s="303">
        <v>0</v>
      </c>
      <c r="D3413" s="304">
        <f t="shared" si="53"/>
        <v>0</v>
      </c>
      <c r="E3413" s="305">
        <v>45992</v>
      </c>
      <c r="F3413" s="302" t="s">
        <v>69</v>
      </c>
      <c r="G3413" s="302" t="s">
        <v>70</v>
      </c>
      <c r="H3413" s="302" t="s">
        <v>537</v>
      </c>
      <c r="I3413" s="302" t="s">
        <v>537</v>
      </c>
      <c r="J3413" s="302">
        <v>135300</v>
      </c>
      <c r="K3413" s="302" t="s">
        <v>497</v>
      </c>
      <c r="L3413" s="302">
        <v>9973932</v>
      </c>
      <c r="M3413" s="302" t="s">
        <v>2432</v>
      </c>
      <c r="N3413" s="305">
        <v>22828</v>
      </c>
      <c r="O3413" s="305">
        <v>22828</v>
      </c>
      <c r="P3413" s="302" t="s">
        <v>1062</v>
      </c>
    </row>
    <row r="3414" spans="1:16">
      <c r="A3414" s="303">
        <v>0</v>
      </c>
      <c r="B3414" s="303">
        <v>0</v>
      </c>
      <c r="C3414" s="303">
        <v>0</v>
      </c>
      <c r="D3414" s="304">
        <f t="shared" si="53"/>
        <v>0</v>
      </c>
      <c r="E3414" s="305">
        <v>45992</v>
      </c>
      <c r="F3414" s="302" t="s">
        <v>69</v>
      </c>
      <c r="G3414" s="302" t="s">
        <v>70</v>
      </c>
      <c r="H3414" s="302" t="s">
        <v>537</v>
      </c>
      <c r="I3414" s="302" t="s">
        <v>537</v>
      </c>
      <c r="J3414" s="302">
        <v>135300</v>
      </c>
      <c r="K3414" s="302" t="s">
        <v>497</v>
      </c>
      <c r="L3414" s="302">
        <v>9973933</v>
      </c>
      <c r="M3414" s="302" t="s">
        <v>1535</v>
      </c>
      <c r="N3414" s="305">
        <v>18445</v>
      </c>
      <c r="O3414" s="305">
        <v>18445</v>
      </c>
      <c r="P3414" s="302" t="s">
        <v>1062</v>
      </c>
    </row>
    <row r="3415" spans="1:16">
      <c r="A3415" s="303">
        <v>0</v>
      </c>
      <c r="B3415" s="303">
        <v>0</v>
      </c>
      <c r="C3415" s="303">
        <v>0</v>
      </c>
      <c r="D3415" s="304">
        <f t="shared" si="53"/>
        <v>0</v>
      </c>
      <c r="E3415" s="305">
        <v>45992</v>
      </c>
      <c r="F3415" s="302" t="s">
        <v>69</v>
      </c>
      <c r="G3415" s="302" t="s">
        <v>70</v>
      </c>
      <c r="H3415" s="302" t="s">
        <v>537</v>
      </c>
      <c r="I3415" s="302" t="s">
        <v>537</v>
      </c>
      <c r="J3415" s="302">
        <v>135300</v>
      </c>
      <c r="K3415" s="302" t="s">
        <v>395</v>
      </c>
      <c r="L3415" s="302">
        <v>9973939</v>
      </c>
      <c r="M3415" s="302" t="s">
        <v>1942</v>
      </c>
      <c r="N3415" s="305">
        <v>29403</v>
      </c>
      <c r="O3415" s="305">
        <v>29403</v>
      </c>
      <c r="P3415" s="302" t="s">
        <v>1062</v>
      </c>
    </row>
    <row r="3416" spans="1:16">
      <c r="A3416" s="303">
        <v>1</v>
      </c>
      <c r="B3416" s="303">
        <v>1284.8500000000001</v>
      </c>
      <c r="C3416" s="303">
        <v>1124.7870745195</v>
      </c>
      <c r="D3416" s="304">
        <f t="shared" si="53"/>
        <v>160.0629254805001</v>
      </c>
      <c r="E3416" s="305">
        <v>45992</v>
      </c>
      <c r="F3416" s="302" t="s">
        <v>69</v>
      </c>
      <c r="G3416" s="302" t="s">
        <v>70</v>
      </c>
      <c r="H3416" s="302" t="s">
        <v>537</v>
      </c>
      <c r="I3416" s="302" t="s">
        <v>537</v>
      </c>
      <c r="J3416" s="302">
        <v>135300</v>
      </c>
      <c r="K3416" s="302" t="s">
        <v>395</v>
      </c>
      <c r="L3416" s="302">
        <v>9778047</v>
      </c>
      <c r="M3416" s="302" t="s">
        <v>1942</v>
      </c>
      <c r="N3416" s="305">
        <v>29403</v>
      </c>
      <c r="O3416" s="305">
        <v>29403</v>
      </c>
      <c r="P3416" s="302" t="s">
        <v>1052</v>
      </c>
    </row>
    <row r="3417" spans="1:16">
      <c r="A3417" s="303">
        <v>1</v>
      </c>
      <c r="B3417" s="303">
        <v>8810.1200000000008</v>
      </c>
      <c r="C3417" s="303">
        <v>1610.319019672</v>
      </c>
      <c r="D3417" s="304">
        <f t="shared" si="53"/>
        <v>7199.8009803280011</v>
      </c>
      <c r="E3417" s="305">
        <v>45992</v>
      </c>
      <c r="F3417" s="302" t="s">
        <v>69</v>
      </c>
      <c r="G3417" s="302" t="s">
        <v>70</v>
      </c>
      <c r="H3417" s="302" t="s">
        <v>537</v>
      </c>
      <c r="I3417" s="302" t="s">
        <v>537</v>
      </c>
      <c r="J3417" s="302">
        <v>135300</v>
      </c>
      <c r="K3417" s="302" t="s">
        <v>551</v>
      </c>
      <c r="L3417" s="302">
        <v>20438833</v>
      </c>
      <c r="M3417" s="302" t="s">
        <v>2433</v>
      </c>
      <c r="N3417" s="305">
        <v>42383</v>
      </c>
      <c r="O3417" s="305">
        <v>42461</v>
      </c>
      <c r="P3417" s="302" t="s">
        <v>2380</v>
      </c>
    </row>
    <row r="3418" spans="1:16">
      <c r="A3418" s="303">
        <v>0</v>
      </c>
      <c r="B3418" s="303">
        <v>0</v>
      </c>
      <c r="C3418" s="303">
        <v>0</v>
      </c>
      <c r="D3418" s="304">
        <f t="shared" si="53"/>
        <v>0</v>
      </c>
      <c r="E3418" s="305">
        <v>45992</v>
      </c>
      <c r="F3418" s="302" t="s">
        <v>69</v>
      </c>
      <c r="G3418" s="302" t="s">
        <v>70</v>
      </c>
      <c r="H3418" s="302" t="s">
        <v>537</v>
      </c>
      <c r="I3418" s="302" t="s">
        <v>537</v>
      </c>
      <c r="J3418" s="302">
        <v>135300</v>
      </c>
      <c r="K3418" s="302" t="s">
        <v>398</v>
      </c>
      <c r="L3418" s="302">
        <v>9861068</v>
      </c>
      <c r="M3418" s="302" t="s">
        <v>1538</v>
      </c>
      <c r="N3418" s="305">
        <v>35247</v>
      </c>
      <c r="O3418" s="305">
        <v>35247</v>
      </c>
      <c r="P3418" s="302" t="s">
        <v>1062</v>
      </c>
    </row>
    <row r="3419" spans="1:16">
      <c r="A3419" s="303">
        <v>1</v>
      </c>
      <c r="B3419" s="303">
        <v>20381.189999999999</v>
      </c>
      <c r="C3419" s="303">
        <v>11567.9937292134</v>
      </c>
      <c r="D3419" s="304">
        <f t="shared" si="53"/>
        <v>8813.1962707865987</v>
      </c>
      <c r="E3419" s="305">
        <v>45992</v>
      </c>
      <c r="F3419" s="302" t="s">
        <v>69</v>
      </c>
      <c r="G3419" s="302" t="s">
        <v>70</v>
      </c>
      <c r="H3419" s="302" t="s">
        <v>537</v>
      </c>
      <c r="I3419" s="302" t="s">
        <v>537</v>
      </c>
      <c r="J3419" s="302">
        <v>135300</v>
      </c>
      <c r="K3419" s="302" t="s">
        <v>398</v>
      </c>
      <c r="L3419" s="302">
        <v>9778053</v>
      </c>
      <c r="M3419" s="302" t="s">
        <v>1538</v>
      </c>
      <c r="N3419" s="305">
        <v>35247</v>
      </c>
      <c r="O3419" s="305">
        <v>35247</v>
      </c>
      <c r="P3419" s="302" t="s">
        <v>1052</v>
      </c>
    </row>
    <row r="3420" spans="1:16">
      <c r="A3420" s="303">
        <v>0</v>
      </c>
      <c r="B3420" s="303">
        <v>0</v>
      </c>
      <c r="C3420" s="303">
        <v>0</v>
      </c>
      <c r="D3420" s="304">
        <f t="shared" si="53"/>
        <v>0</v>
      </c>
      <c r="E3420" s="305">
        <v>45992</v>
      </c>
      <c r="F3420" s="302" t="s">
        <v>69</v>
      </c>
      <c r="G3420" s="302" t="s">
        <v>70</v>
      </c>
      <c r="H3420" s="302" t="s">
        <v>537</v>
      </c>
      <c r="I3420" s="302" t="s">
        <v>537</v>
      </c>
      <c r="J3420" s="302">
        <v>135300</v>
      </c>
      <c r="K3420" s="302" t="s">
        <v>552</v>
      </c>
      <c r="L3420" s="302">
        <v>9785461</v>
      </c>
      <c r="M3420" s="302" t="s">
        <v>2434</v>
      </c>
      <c r="N3420" s="305">
        <v>35247</v>
      </c>
      <c r="O3420" s="305">
        <v>35247</v>
      </c>
      <c r="P3420" s="302" t="s">
        <v>1052</v>
      </c>
    </row>
    <row r="3421" spans="1:16">
      <c r="A3421" s="303">
        <v>0</v>
      </c>
      <c r="B3421" s="303">
        <v>0</v>
      </c>
      <c r="C3421" s="303">
        <v>0</v>
      </c>
      <c r="D3421" s="304">
        <f t="shared" si="53"/>
        <v>0</v>
      </c>
      <c r="E3421" s="305">
        <v>45992</v>
      </c>
      <c r="F3421" s="302" t="s">
        <v>69</v>
      </c>
      <c r="G3421" s="302" t="s">
        <v>70</v>
      </c>
      <c r="H3421" s="302" t="s">
        <v>537</v>
      </c>
      <c r="I3421" s="302" t="s">
        <v>537</v>
      </c>
      <c r="J3421" s="302">
        <v>135300</v>
      </c>
      <c r="K3421" s="302" t="s">
        <v>552</v>
      </c>
      <c r="L3421" s="302">
        <v>9861061</v>
      </c>
      <c r="M3421" s="302" t="s">
        <v>2434</v>
      </c>
      <c r="N3421" s="305">
        <v>35247</v>
      </c>
      <c r="O3421" s="305">
        <v>35247</v>
      </c>
      <c r="P3421" s="302" t="s">
        <v>1062</v>
      </c>
    </row>
    <row r="3422" spans="1:16">
      <c r="A3422" s="303">
        <v>0</v>
      </c>
      <c r="B3422" s="303">
        <v>0</v>
      </c>
      <c r="C3422" s="303">
        <v>0</v>
      </c>
      <c r="D3422" s="304">
        <f t="shared" si="53"/>
        <v>0</v>
      </c>
      <c r="E3422" s="305">
        <v>45992</v>
      </c>
      <c r="F3422" s="302" t="s">
        <v>69</v>
      </c>
      <c r="G3422" s="302" t="s">
        <v>70</v>
      </c>
      <c r="H3422" s="302" t="s">
        <v>537</v>
      </c>
      <c r="I3422" s="302" t="s">
        <v>537</v>
      </c>
      <c r="J3422" s="302">
        <v>135300</v>
      </c>
      <c r="K3422" s="302" t="s">
        <v>230</v>
      </c>
      <c r="L3422" s="302">
        <v>9974007</v>
      </c>
      <c r="M3422" s="302" t="s">
        <v>2161</v>
      </c>
      <c r="N3422" s="305">
        <v>32325</v>
      </c>
      <c r="O3422" s="305">
        <v>32325</v>
      </c>
      <c r="P3422" s="302" t="s">
        <v>1062</v>
      </c>
    </row>
    <row r="3423" spans="1:16">
      <c r="A3423" s="303">
        <v>0</v>
      </c>
      <c r="B3423" s="303">
        <v>0</v>
      </c>
      <c r="C3423" s="303">
        <v>0</v>
      </c>
      <c r="D3423" s="304">
        <f t="shared" si="53"/>
        <v>0</v>
      </c>
      <c r="E3423" s="305">
        <v>45992</v>
      </c>
      <c r="F3423" s="302" t="s">
        <v>69</v>
      </c>
      <c r="G3423" s="302" t="s">
        <v>70</v>
      </c>
      <c r="H3423" s="302" t="s">
        <v>537</v>
      </c>
      <c r="I3423" s="302" t="s">
        <v>537</v>
      </c>
      <c r="J3423" s="302">
        <v>135300</v>
      </c>
      <c r="K3423" s="302" t="s">
        <v>230</v>
      </c>
      <c r="L3423" s="302">
        <v>9785454</v>
      </c>
      <c r="M3423" s="302" t="s">
        <v>1951</v>
      </c>
      <c r="N3423" s="305">
        <v>31594</v>
      </c>
      <c r="O3423" s="305">
        <v>31594</v>
      </c>
      <c r="P3423" s="302" t="s">
        <v>1052</v>
      </c>
    </row>
    <row r="3424" spans="1:16">
      <c r="A3424" s="303">
        <v>0</v>
      </c>
      <c r="B3424" s="303">
        <v>0</v>
      </c>
      <c r="C3424" s="303">
        <v>0</v>
      </c>
      <c r="D3424" s="304">
        <f t="shared" si="53"/>
        <v>0</v>
      </c>
      <c r="E3424" s="305">
        <v>45992</v>
      </c>
      <c r="F3424" s="302" t="s">
        <v>69</v>
      </c>
      <c r="G3424" s="302" t="s">
        <v>70</v>
      </c>
      <c r="H3424" s="302" t="s">
        <v>537</v>
      </c>
      <c r="I3424" s="302" t="s">
        <v>537</v>
      </c>
      <c r="J3424" s="302">
        <v>135300</v>
      </c>
      <c r="K3424" s="302" t="s">
        <v>230</v>
      </c>
      <c r="L3424" s="302">
        <v>9785453</v>
      </c>
      <c r="M3424" s="302" t="s">
        <v>2161</v>
      </c>
      <c r="N3424" s="305">
        <v>32325</v>
      </c>
      <c r="O3424" s="305">
        <v>32325</v>
      </c>
      <c r="P3424" s="302" t="s">
        <v>1052</v>
      </c>
    </row>
    <row r="3425" spans="1:16">
      <c r="A3425" s="303">
        <v>0</v>
      </c>
      <c r="B3425" s="303">
        <v>0</v>
      </c>
      <c r="C3425" s="303">
        <v>0</v>
      </c>
      <c r="D3425" s="304">
        <f t="shared" si="53"/>
        <v>0</v>
      </c>
      <c r="E3425" s="305">
        <v>45992</v>
      </c>
      <c r="F3425" s="302" t="s">
        <v>69</v>
      </c>
      <c r="G3425" s="302" t="s">
        <v>70</v>
      </c>
      <c r="H3425" s="302" t="s">
        <v>537</v>
      </c>
      <c r="I3425" s="302" t="s">
        <v>537</v>
      </c>
      <c r="J3425" s="302">
        <v>135300</v>
      </c>
      <c r="K3425" s="302" t="s">
        <v>230</v>
      </c>
      <c r="L3425" s="302">
        <v>9724118</v>
      </c>
      <c r="M3425" s="302" t="s">
        <v>1951</v>
      </c>
      <c r="N3425" s="305">
        <v>31594</v>
      </c>
      <c r="O3425" s="305">
        <v>31594</v>
      </c>
      <c r="P3425" s="302" t="s">
        <v>1062</v>
      </c>
    </row>
    <row r="3426" spans="1:16">
      <c r="A3426" s="303">
        <v>0</v>
      </c>
      <c r="B3426" s="303">
        <v>0</v>
      </c>
      <c r="C3426" s="303">
        <v>0</v>
      </c>
      <c r="D3426" s="304">
        <f t="shared" si="53"/>
        <v>0</v>
      </c>
      <c r="E3426" s="305">
        <v>45992</v>
      </c>
      <c r="F3426" s="302" t="s">
        <v>69</v>
      </c>
      <c r="G3426" s="302" t="s">
        <v>70</v>
      </c>
      <c r="H3426" s="302" t="s">
        <v>537</v>
      </c>
      <c r="I3426" s="302" t="s">
        <v>537</v>
      </c>
      <c r="J3426" s="302">
        <v>135300</v>
      </c>
      <c r="K3426" s="302" t="s">
        <v>161</v>
      </c>
      <c r="L3426" s="302">
        <v>12301502</v>
      </c>
      <c r="M3426" s="302" t="s">
        <v>1602</v>
      </c>
      <c r="N3426" s="305">
        <v>41456</v>
      </c>
      <c r="O3426" s="305">
        <v>41275</v>
      </c>
      <c r="P3426" s="302" t="s">
        <v>1592</v>
      </c>
    </row>
    <row r="3427" spans="1:16">
      <c r="A3427" s="303">
        <v>0</v>
      </c>
      <c r="B3427" s="303">
        <v>0</v>
      </c>
      <c r="C3427" s="303">
        <v>0</v>
      </c>
      <c r="D3427" s="304">
        <f t="shared" si="53"/>
        <v>0</v>
      </c>
      <c r="E3427" s="305">
        <v>45992</v>
      </c>
      <c r="F3427" s="302" t="s">
        <v>69</v>
      </c>
      <c r="G3427" s="302" t="s">
        <v>70</v>
      </c>
      <c r="H3427" s="302" t="s">
        <v>537</v>
      </c>
      <c r="I3427" s="302" t="s">
        <v>537</v>
      </c>
      <c r="J3427" s="302">
        <v>135300</v>
      </c>
      <c r="K3427" s="302" t="s">
        <v>399</v>
      </c>
      <c r="L3427" s="302">
        <v>12818447</v>
      </c>
      <c r="M3427" s="302" t="s">
        <v>2040</v>
      </c>
      <c r="N3427" s="305">
        <v>37337</v>
      </c>
      <c r="O3427" s="305">
        <v>37622</v>
      </c>
      <c r="P3427" s="302" t="s">
        <v>880</v>
      </c>
    </row>
    <row r="3428" spans="1:16">
      <c r="A3428" s="303">
        <v>0</v>
      </c>
      <c r="B3428" s="303">
        <v>0</v>
      </c>
      <c r="C3428" s="303">
        <v>0</v>
      </c>
      <c r="D3428" s="304">
        <f t="shared" si="53"/>
        <v>0</v>
      </c>
      <c r="E3428" s="305">
        <v>45992</v>
      </c>
      <c r="F3428" s="302" t="s">
        <v>69</v>
      </c>
      <c r="G3428" s="302" t="s">
        <v>70</v>
      </c>
      <c r="H3428" s="302" t="s">
        <v>537</v>
      </c>
      <c r="I3428" s="302" t="s">
        <v>537</v>
      </c>
      <c r="J3428" s="302">
        <v>135300</v>
      </c>
      <c r="K3428" s="302" t="s">
        <v>399</v>
      </c>
      <c r="L3428" s="302">
        <v>20438807</v>
      </c>
      <c r="M3428" s="302" t="s">
        <v>2435</v>
      </c>
      <c r="N3428" s="305">
        <v>42383</v>
      </c>
      <c r="O3428" s="305">
        <v>42370</v>
      </c>
      <c r="P3428" s="302" t="s">
        <v>2380</v>
      </c>
    </row>
    <row r="3429" spans="1:16">
      <c r="A3429" s="303">
        <v>0</v>
      </c>
      <c r="B3429" s="303">
        <v>0</v>
      </c>
      <c r="C3429" s="303">
        <v>0</v>
      </c>
      <c r="D3429" s="304">
        <f t="shared" si="53"/>
        <v>0</v>
      </c>
      <c r="E3429" s="305">
        <v>45992</v>
      </c>
      <c r="F3429" s="302" t="s">
        <v>69</v>
      </c>
      <c r="G3429" s="302" t="s">
        <v>70</v>
      </c>
      <c r="H3429" s="302" t="s">
        <v>537</v>
      </c>
      <c r="I3429" s="302" t="s">
        <v>537</v>
      </c>
      <c r="J3429" s="302">
        <v>135300</v>
      </c>
      <c r="K3429" s="302" t="s">
        <v>231</v>
      </c>
      <c r="L3429" s="302">
        <v>20438821</v>
      </c>
      <c r="M3429" s="302" t="s">
        <v>1175</v>
      </c>
      <c r="N3429" s="305">
        <v>42383</v>
      </c>
      <c r="O3429" s="305">
        <v>42370</v>
      </c>
      <c r="P3429" s="302" t="s">
        <v>2380</v>
      </c>
    </row>
    <row r="3430" spans="1:16">
      <c r="A3430" s="303">
        <v>1</v>
      </c>
      <c r="B3430" s="303">
        <v>65929.7</v>
      </c>
      <c r="C3430" s="303">
        <v>26004.077982610001</v>
      </c>
      <c r="D3430" s="304">
        <f t="shared" si="53"/>
        <v>39925.622017389993</v>
      </c>
      <c r="E3430" s="305">
        <v>45992</v>
      </c>
      <c r="F3430" s="302" t="s">
        <v>69</v>
      </c>
      <c r="G3430" s="302" t="s">
        <v>70</v>
      </c>
      <c r="H3430" s="302" t="s">
        <v>537</v>
      </c>
      <c r="I3430" s="302" t="s">
        <v>537</v>
      </c>
      <c r="J3430" s="302">
        <v>135300</v>
      </c>
      <c r="K3430" s="302" t="s">
        <v>400</v>
      </c>
      <c r="L3430" s="302">
        <v>9745509</v>
      </c>
      <c r="M3430" s="302" t="s">
        <v>1540</v>
      </c>
      <c r="N3430" s="305">
        <v>38540</v>
      </c>
      <c r="O3430" s="305">
        <v>38353</v>
      </c>
      <c r="P3430" s="302" t="s">
        <v>2398</v>
      </c>
    </row>
    <row r="3431" spans="1:16">
      <c r="A3431" s="303">
        <v>0</v>
      </c>
      <c r="B3431" s="303">
        <v>0</v>
      </c>
      <c r="C3431" s="303">
        <v>0</v>
      </c>
      <c r="D3431" s="304">
        <f t="shared" si="53"/>
        <v>0</v>
      </c>
      <c r="E3431" s="305">
        <v>45992</v>
      </c>
      <c r="F3431" s="302" t="s">
        <v>69</v>
      </c>
      <c r="G3431" s="302" t="s">
        <v>70</v>
      </c>
      <c r="H3431" s="302" t="s">
        <v>537</v>
      </c>
      <c r="I3431" s="302" t="s">
        <v>537</v>
      </c>
      <c r="J3431" s="302">
        <v>135300</v>
      </c>
      <c r="K3431" s="302" t="s">
        <v>499</v>
      </c>
      <c r="L3431" s="302">
        <v>20438812</v>
      </c>
      <c r="M3431" s="302" t="s">
        <v>2436</v>
      </c>
      <c r="N3431" s="305">
        <v>42383</v>
      </c>
      <c r="O3431" s="305">
        <v>42370</v>
      </c>
      <c r="P3431" s="302" t="s">
        <v>2380</v>
      </c>
    </row>
    <row r="3432" spans="1:16">
      <c r="A3432" s="303">
        <v>0</v>
      </c>
      <c r="B3432" s="303">
        <v>0</v>
      </c>
      <c r="C3432" s="303">
        <v>0</v>
      </c>
      <c r="D3432" s="304">
        <f t="shared" si="53"/>
        <v>0</v>
      </c>
      <c r="E3432" s="305">
        <v>45992</v>
      </c>
      <c r="F3432" s="302" t="s">
        <v>69</v>
      </c>
      <c r="G3432" s="302" t="s">
        <v>70</v>
      </c>
      <c r="H3432" s="302" t="s">
        <v>537</v>
      </c>
      <c r="I3432" s="302" t="s">
        <v>537</v>
      </c>
      <c r="J3432" s="302">
        <v>135300</v>
      </c>
      <c r="K3432" s="302" t="s">
        <v>553</v>
      </c>
      <c r="L3432" s="302">
        <v>9701172</v>
      </c>
      <c r="M3432" s="302" t="s">
        <v>2437</v>
      </c>
      <c r="N3432" s="305">
        <v>22463</v>
      </c>
      <c r="O3432" s="305">
        <v>22463</v>
      </c>
      <c r="P3432" s="302" t="s">
        <v>1062</v>
      </c>
    </row>
    <row r="3433" spans="1:16">
      <c r="A3433" s="303">
        <v>0</v>
      </c>
      <c r="B3433" s="303">
        <v>0</v>
      </c>
      <c r="C3433" s="303">
        <v>0</v>
      </c>
      <c r="D3433" s="304">
        <f t="shared" si="53"/>
        <v>0</v>
      </c>
      <c r="E3433" s="305">
        <v>45992</v>
      </c>
      <c r="F3433" s="302" t="s">
        <v>69</v>
      </c>
      <c r="G3433" s="302" t="s">
        <v>70</v>
      </c>
      <c r="H3433" s="302" t="s">
        <v>537</v>
      </c>
      <c r="I3433" s="302" t="s">
        <v>537</v>
      </c>
      <c r="J3433" s="302">
        <v>135300</v>
      </c>
      <c r="K3433" s="302" t="s">
        <v>553</v>
      </c>
      <c r="L3433" s="302">
        <v>9785452</v>
      </c>
      <c r="M3433" s="302" t="s">
        <v>2437</v>
      </c>
      <c r="N3433" s="305">
        <v>22463</v>
      </c>
      <c r="O3433" s="305">
        <v>22463</v>
      </c>
      <c r="P3433" s="302" t="s">
        <v>1052</v>
      </c>
    </row>
    <row r="3434" spans="1:16">
      <c r="A3434" s="303">
        <v>0</v>
      </c>
      <c r="B3434" s="303">
        <v>0</v>
      </c>
      <c r="C3434" s="303">
        <v>0</v>
      </c>
      <c r="D3434" s="304">
        <f t="shared" si="53"/>
        <v>0</v>
      </c>
      <c r="E3434" s="305">
        <v>45992</v>
      </c>
      <c r="F3434" s="302" t="s">
        <v>69</v>
      </c>
      <c r="G3434" s="302" t="s">
        <v>70</v>
      </c>
      <c r="H3434" s="302" t="s">
        <v>537</v>
      </c>
      <c r="I3434" s="302" t="s">
        <v>537</v>
      </c>
      <c r="J3434" s="302">
        <v>135300</v>
      </c>
      <c r="K3434" s="302" t="s">
        <v>402</v>
      </c>
      <c r="L3434" s="302">
        <v>9974008</v>
      </c>
      <c r="M3434" s="302" t="s">
        <v>1954</v>
      </c>
      <c r="N3434" s="305">
        <v>28672</v>
      </c>
      <c r="O3434" s="305">
        <v>28672</v>
      </c>
      <c r="P3434" s="302" t="s">
        <v>1062</v>
      </c>
    </row>
    <row r="3435" spans="1:16">
      <c r="A3435" s="303">
        <v>0</v>
      </c>
      <c r="B3435" s="303">
        <v>0</v>
      </c>
      <c r="C3435" s="303">
        <v>0</v>
      </c>
      <c r="D3435" s="304">
        <f t="shared" si="53"/>
        <v>0</v>
      </c>
      <c r="E3435" s="305">
        <v>45992</v>
      </c>
      <c r="F3435" s="302" t="s">
        <v>69</v>
      </c>
      <c r="G3435" s="302" t="s">
        <v>70</v>
      </c>
      <c r="H3435" s="302" t="s">
        <v>537</v>
      </c>
      <c r="I3435" s="302" t="s">
        <v>537</v>
      </c>
      <c r="J3435" s="302">
        <v>135300</v>
      </c>
      <c r="K3435" s="302" t="s">
        <v>402</v>
      </c>
      <c r="L3435" s="302">
        <v>9785787</v>
      </c>
      <c r="M3435" s="302" t="s">
        <v>1954</v>
      </c>
      <c r="N3435" s="305">
        <v>28672</v>
      </c>
      <c r="O3435" s="305">
        <v>28672</v>
      </c>
      <c r="P3435" s="302" t="s">
        <v>1052</v>
      </c>
    </row>
    <row r="3436" spans="1:16">
      <c r="A3436" s="303">
        <v>3</v>
      </c>
      <c r="B3436" s="303">
        <v>5256.83</v>
      </c>
      <c r="C3436" s="303">
        <v>6267.6554847449006</v>
      </c>
      <c r="D3436" s="304">
        <f t="shared" si="53"/>
        <v>-1010.8254847449007</v>
      </c>
      <c r="E3436" s="305">
        <v>45992</v>
      </c>
      <c r="F3436" s="302" t="s">
        <v>69</v>
      </c>
      <c r="G3436" s="302" t="s">
        <v>70</v>
      </c>
      <c r="H3436" s="302" t="s">
        <v>537</v>
      </c>
      <c r="I3436" s="302" t="s">
        <v>537</v>
      </c>
      <c r="J3436" s="302">
        <v>135300</v>
      </c>
      <c r="K3436" s="302" t="s">
        <v>404</v>
      </c>
      <c r="L3436" s="302">
        <v>9821845</v>
      </c>
      <c r="M3436" s="302" t="s">
        <v>1548</v>
      </c>
      <c r="N3436" s="305">
        <v>18810</v>
      </c>
      <c r="O3436" s="305">
        <v>18810</v>
      </c>
      <c r="P3436" s="302" t="s">
        <v>1052</v>
      </c>
    </row>
    <row r="3437" spans="1:16">
      <c r="A3437" s="303">
        <v>0</v>
      </c>
      <c r="B3437" s="303">
        <v>0</v>
      </c>
      <c r="C3437" s="303">
        <v>0</v>
      </c>
      <c r="D3437" s="304">
        <f t="shared" si="53"/>
        <v>0</v>
      </c>
      <c r="E3437" s="305">
        <v>45992</v>
      </c>
      <c r="F3437" s="302" t="s">
        <v>69</v>
      </c>
      <c r="G3437" s="302" t="s">
        <v>70</v>
      </c>
      <c r="H3437" s="302" t="s">
        <v>537</v>
      </c>
      <c r="I3437" s="302" t="s">
        <v>537</v>
      </c>
      <c r="J3437" s="302">
        <v>135300</v>
      </c>
      <c r="K3437" s="302" t="s">
        <v>404</v>
      </c>
      <c r="L3437" s="302">
        <v>9973995</v>
      </c>
      <c r="M3437" s="302" t="s">
        <v>1547</v>
      </c>
      <c r="N3437" s="305">
        <v>18445</v>
      </c>
      <c r="O3437" s="305">
        <v>18445</v>
      </c>
      <c r="P3437" s="302" t="s">
        <v>1062</v>
      </c>
    </row>
    <row r="3438" spans="1:16">
      <c r="A3438" s="303">
        <v>0</v>
      </c>
      <c r="B3438" s="303">
        <v>0</v>
      </c>
      <c r="C3438" s="303">
        <v>0</v>
      </c>
      <c r="D3438" s="304">
        <f t="shared" si="53"/>
        <v>0</v>
      </c>
      <c r="E3438" s="305">
        <v>45992</v>
      </c>
      <c r="F3438" s="302" t="s">
        <v>69</v>
      </c>
      <c r="G3438" s="302" t="s">
        <v>70</v>
      </c>
      <c r="H3438" s="302" t="s">
        <v>537</v>
      </c>
      <c r="I3438" s="302" t="s">
        <v>537</v>
      </c>
      <c r="J3438" s="302">
        <v>135300</v>
      </c>
      <c r="K3438" s="302" t="s">
        <v>404</v>
      </c>
      <c r="L3438" s="302">
        <v>9973994</v>
      </c>
      <c r="M3438" s="302" t="s">
        <v>1548</v>
      </c>
      <c r="N3438" s="305">
        <v>13332</v>
      </c>
      <c r="O3438" s="305">
        <v>13332</v>
      </c>
      <c r="P3438" s="302" t="s">
        <v>1062</v>
      </c>
    </row>
    <row r="3439" spans="1:16">
      <c r="A3439" s="303">
        <v>1</v>
      </c>
      <c r="B3439" s="303">
        <v>125.9</v>
      </c>
      <c r="C3439" s="303">
        <v>150.18048604700002</v>
      </c>
      <c r="D3439" s="304">
        <f t="shared" si="53"/>
        <v>-24.280486047000011</v>
      </c>
      <c r="E3439" s="305">
        <v>45992</v>
      </c>
      <c r="F3439" s="302" t="s">
        <v>69</v>
      </c>
      <c r="G3439" s="302" t="s">
        <v>70</v>
      </c>
      <c r="H3439" s="302" t="s">
        <v>537</v>
      </c>
      <c r="I3439" s="302" t="s">
        <v>537</v>
      </c>
      <c r="J3439" s="302">
        <v>135300</v>
      </c>
      <c r="K3439" s="302" t="s">
        <v>404</v>
      </c>
      <c r="L3439" s="302">
        <v>9821843</v>
      </c>
      <c r="M3439" s="302" t="s">
        <v>1547</v>
      </c>
      <c r="N3439" s="305">
        <v>18445</v>
      </c>
      <c r="O3439" s="305">
        <v>18445</v>
      </c>
      <c r="P3439" s="302" t="s">
        <v>1052</v>
      </c>
    </row>
    <row r="3440" spans="1:16">
      <c r="A3440" s="303">
        <v>4</v>
      </c>
      <c r="B3440" s="303">
        <v>150.5</v>
      </c>
      <c r="C3440" s="303">
        <v>180.72072808999999</v>
      </c>
      <c r="D3440" s="304">
        <f t="shared" si="53"/>
        <v>-30.220728089999994</v>
      </c>
      <c r="E3440" s="305">
        <v>45992</v>
      </c>
      <c r="F3440" s="302" t="s">
        <v>69</v>
      </c>
      <c r="G3440" s="302" t="s">
        <v>70</v>
      </c>
      <c r="H3440" s="302" t="s">
        <v>537</v>
      </c>
      <c r="I3440" s="302" t="s">
        <v>537</v>
      </c>
      <c r="J3440" s="302">
        <v>135300</v>
      </c>
      <c r="K3440" s="302" t="s">
        <v>404</v>
      </c>
      <c r="L3440" s="302">
        <v>9821844</v>
      </c>
      <c r="M3440" s="302" t="s">
        <v>1548</v>
      </c>
      <c r="N3440" s="305">
        <v>13332</v>
      </c>
      <c r="O3440" s="305">
        <v>13332</v>
      </c>
      <c r="P3440" s="302" t="s">
        <v>1052</v>
      </c>
    </row>
    <row r="3441" spans="1:16">
      <c r="A3441" s="303">
        <v>0</v>
      </c>
      <c r="B3441" s="303">
        <v>0</v>
      </c>
      <c r="C3441" s="303">
        <v>0</v>
      </c>
      <c r="D3441" s="304">
        <f t="shared" si="53"/>
        <v>0</v>
      </c>
      <c r="E3441" s="305">
        <v>45992</v>
      </c>
      <c r="F3441" s="302" t="s">
        <v>69</v>
      </c>
      <c r="G3441" s="302" t="s">
        <v>70</v>
      </c>
      <c r="H3441" s="302" t="s">
        <v>537</v>
      </c>
      <c r="I3441" s="302" t="s">
        <v>537</v>
      </c>
      <c r="J3441" s="302">
        <v>135300</v>
      </c>
      <c r="K3441" s="302" t="s">
        <v>404</v>
      </c>
      <c r="L3441" s="302">
        <v>9973993</v>
      </c>
      <c r="M3441" s="302" t="s">
        <v>1548</v>
      </c>
      <c r="N3441" s="305">
        <v>18810</v>
      </c>
      <c r="O3441" s="305">
        <v>18810</v>
      </c>
      <c r="P3441" s="302" t="s">
        <v>1062</v>
      </c>
    </row>
    <row r="3442" spans="1:16">
      <c r="A3442" s="303">
        <v>2</v>
      </c>
      <c r="B3442" s="303">
        <v>3406.79</v>
      </c>
      <c r="C3442" s="303">
        <v>4063.8076096907002</v>
      </c>
      <c r="D3442" s="304">
        <f t="shared" si="53"/>
        <v>-657.01760969070028</v>
      </c>
      <c r="E3442" s="305">
        <v>45992</v>
      </c>
      <c r="F3442" s="302" t="s">
        <v>69</v>
      </c>
      <c r="G3442" s="302" t="s">
        <v>70</v>
      </c>
      <c r="H3442" s="302" t="s">
        <v>537</v>
      </c>
      <c r="I3442" s="302" t="s">
        <v>537</v>
      </c>
      <c r="J3442" s="302">
        <v>135300</v>
      </c>
      <c r="K3442" s="302" t="s">
        <v>405</v>
      </c>
      <c r="L3442" s="302">
        <v>9821841</v>
      </c>
      <c r="M3442" s="302" t="s">
        <v>1551</v>
      </c>
      <c r="N3442" s="305">
        <v>18445</v>
      </c>
      <c r="O3442" s="305">
        <v>18445</v>
      </c>
      <c r="P3442" s="302" t="s">
        <v>1052</v>
      </c>
    </row>
    <row r="3443" spans="1:16">
      <c r="A3443" s="303">
        <v>0</v>
      </c>
      <c r="B3443" s="303">
        <v>0</v>
      </c>
      <c r="C3443" s="303">
        <v>0</v>
      </c>
      <c r="D3443" s="304">
        <f t="shared" si="53"/>
        <v>0</v>
      </c>
      <c r="E3443" s="305">
        <v>45992</v>
      </c>
      <c r="F3443" s="302" t="s">
        <v>69</v>
      </c>
      <c r="G3443" s="302" t="s">
        <v>70</v>
      </c>
      <c r="H3443" s="302" t="s">
        <v>537</v>
      </c>
      <c r="I3443" s="302" t="s">
        <v>537</v>
      </c>
      <c r="J3443" s="302">
        <v>135300</v>
      </c>
      <c r="K3443" s="302" t="s">
        <v>405</v>
      </c>
      <c r="L3443" s="302">
        <v>9973992</v>
      </c>
      <c r="M3443" s="302" t="s">
        <v>1551</v>
      </c>
      <c r="N3443" s="305">
        <v>18445</v>
      </c>
      <c r="O3443" s="305">
        <v>18445</v>
      </c>
      <c r="P3443" s="302" t="s">
        <v>1062</v>
      </c>
    </row>
    <row r="3444" spans="1:16">
      <c r="A3444" s="303">
        <v>3</v>
      </c>
      <c r="B3444" s="303">
        <v>3802</v>
      </c>
      <c r="C3444" s="303">
        <v>4563.2901242400003</v>
      </c>
      <c r="D3444" s="304">
        <f t="shared" si="53"/>
        <v>-761.2901242400003</v>
      </c>
      <c r="E3444" s="305">
        <v>45992</v>
      </c>
      <c r="F3444" s="302" t="s">
        <v>69</v>
      </c>
      <c r="G3444" s="302" t="s">
        <v>70</v>
      </c>
      <c r="H3444" s="302" t="s">
        <v>537</v>
      </c>
      <c r="I3444" s="302" t="s">
        <v>537</v>
      </c>
      <c r="J3444" s="302">
        <v>135300</v>
      </c>
      <c r="K3444" s="302" t="s">
        <v>405</v>
      </c>
      <c r="L3444" s="302">
        <v>9821842</v>
      </c>
      <c r="M3444" s="302" t="s">
        <v>1550</v>
      </c>
      <c r="N3444" s="305">
        <v>13697</v>
      </c>
      <c r="O3444" s="305">
        <v>13697</v>
      </c>
      <c r="P3444" s="302" t="s">
        <v>1052</v>
      </c>
    </row>
    <row r="3445" spans="1:16">
      <c r="A3445" s="303">
        <v>0</v>
      </c>
      <c r="B3445" s="303">
        <v>0</v>
      </c>
      <c r="C3445" s="303">
        <v>0</v>
      </c>
      <c r="D3445" s="304">
        <f t="shared" si="53"/>
        <v>0</v>
      </c>
      <c r="E3445" s="305">
        <v>45992</v>
      </c>
      <c r="F3445" s="302" t="s">
        <v>69</v>
      </c>
      <c r="G3445" s="302" t="s">
        <v>70</v>
      </c>
      <c r="H3445" s="302" t="s">
        <v>537</v>
      </c>
      <c r="I3445" s="302" t="s">
        <v>537</v>
      </c>
      <c r="J3445" s="302">
        <v>135300</v>
      </c>
      <c r="K3445" s="302" t="s">
        <v>405</v>
      </c>
      <c r="L3445" s="302">
        <v>9973991</v>
      </c>
      <c r="M3445" s="302" t="s">
        <v>1550</v>
      </c>
      <c r="N3445" s="305">
        <v>13697</v>
      </c>
      <c r="O3445" s="305">
        <v>13697</v>
      </c>
      <c r="P3445" s="302" t="s">
        <v>1062</v>
      </c>
    </row>
    <row r="3446" spans="1:16">
      <c r="A3446" s="303">
        <v>0</v>
      </c>
      <c r="B3446" s="303">
        <v>0</v>
      </c>
      <c r="C3446" s="303">
        <v>0</v>
      </c>
      <c r="D3446" s="304">
        <f t="shared" si="53"/>
        <v>0</v>
      </c>
      <c r="E3446" s="305">
        <v>45992</v>
      </c>
      <c r="F3446" s="302" t="s">
        <v>69</v>
      </c>
      <c r="G3446" s="302" t="s">
        <v>70</v>
      </c>
      <c r="H3446" s="302" t="s">
        <v>537</v>
      </c>
      <c r="I3446" s="302" t="s">
        <v>537</v>
      </c>
      <c r="J3446" s="302">
        <v>135300</v>
      </c>
      <c r="K3446" s="302" t="s">
        <v>407</v>
      </c>
      <c r="L3446" s="302">
        <v>9768379</v>
      </c>
      <c r="M3446" s="302" t="s">
        <v>1959</v>
      </c>
      <c r="N3446" s="305">
        <v>27211</v>
      </c>
      <c r="O3446" s="305">
        <v>27211</v>
      </c>
      <c r="P3446" s="302" t="s">
        <v>1052</v>
      </c>
    </row>
    <row r="3447" spans="1:16">
      <c r="A3447" s="303">
        <v>0</v>
      </c>
      <c r="B3447" s="303">
        <v>0</v>
      </c>
      <c r="C3447" s="303">
        <v>0</v>
      </c>
      <c r="D3447" s="304">
        <f t="shared" si="53"/>
        <v>0</v>
      </c>
      <c r="E3447" s="305">
        <v>45992</v>
      </c>
      <c r="F3447" s="302" t="s">
        <v>69</v>
      </c>
      <c r="G3447" s="302" t="s">
        <v>70</v>
      </c>
      <c r="H3447" s="302" t="s">
        <v>537</v>
      </c>
      <c r="I3447" s="302" t="s">
        <v>537</v>
      </c>
      <c r="J3447" s="302">
        <v>135300</v>
      </c>
      <c r="K3447" s="302" t="s">
        <v>407</v>
      </c>
      <c r="L3447" s="302">
        <v>9973951</v>
      </c>
      <c r="M3447" s="302" t="s">
        <v>1959</v>
      </c>
      <c r="N3447" s="305">
        <v>27211</v>
      </c>
      <c r="O3447" s="305">
        <v>27211</v>
      </c>
      <c r="P3447" s="302" t="s">
        <v>1062</v>
      </c>
    </row>
    <row r="3448" spans="1:16">
      <c r="A3448" s="303">
        <v>140</v>
      </c>
      <c r="B3448" s="303">
        <v>5772.32</v>
      </c>
      <c r="C3448" s="303">
        <v>3276.2641221152003</v>
      </c>
      <c r="D3448" s="304">
        <f t="shared" si="53"/>
        <v>2496.0558778847994</v>
      </c>
      <c r="E3448" s="305">
        <v>45992</v>
      </c>
      <c r="F3448" s="302" t="s">
        <v>69</v>
      </c>
      <c r="G3448" s="302" t="s">
        <v>70</v>
      </c>
      <c r="H3448" s="302" t="s">
        <v>537</v>
      </c>
      <c r="I3448" s="302" t="s">
        <v>537</v>
      </c>
      <c r="J3448" s="302">
        <v>135300</v>
      </c>
      <c r="K3448" s="302" t="s">
        <v>409</v>
      </c>
      <c r="L3448" s="302">
        <v>9766623</v>
      </c>
      <c r="M3448" s="302" t="s">
        <v>1962</v>
      </c>
      <c r="N3448" s="305">
        <v>35247</v>
      </c>
      <c r="O3448" s="305">
        <v>35247</v>
      </c>
      <c r="P3448" s="302" t="s">
        <v>1052</v>
      </c>
    </row>
    <row r="3449" spans="1:16">
      <c r="A3449" s="303">
        <v>0</v>
      </c>
      <c r="B3449" s="303">
        <v>0</v>
      </c>
      <c r="C3449" s="303">
        <v>0</v>
      </c>
      <c r="D3449" s="304">
        <f t="shared" si="53"/>
        <v>0</v>
      </c>
      <c r="E3449" s="305">
        <v>45992</v>
      </c>
      <c r="F3449" s="302" t="s">
        <v>69</v>
      </c>
      <c r="G3449" s="302" t="s">
        <v>70</v>
      </c>
      <c r="H3449" s="302" t="s">
        <v>537</v>
      </c>
      <c r="I3449" s="302" t="s">
        <v>537</v>
      </c>
      <c r="J3449" s="302">
        <v>135300</v>
      </c>
      <c r="K3449" s="302" t="s">
        <v>409</v>
      </c>
      <c r="L3449" s="302">
        <v>9861069</v>
      </c>
      <c r="M3449" s="302" t="s">
        <v>1962</v>
      </c>
      <c r="N3449" s="305">
        <v>35247</v>
      </c>
      <c r="O3449" s="305">
        <v>35247</v>
      </c>
      <c r="P3449" s="302" t="s">
        <v>1062</v>
      </c>
    </row>
    <row r="3450" spans="1:16">
      <c r="A3450" s="303">
        <v>0</v>
      </c>
      <c r="B3450" s="303">
        <v>0</v>
      </c>
      <c r="C3450" s="303">
        <v>0</v>
      </c>
      <c r="D3450" s="304">
        <f t="shared" si="53"/>
        <v>0</v>
      </c>
      <c r="E3450" s="305">
        <v>45992</v>
      </c>
      <c r="F3450" s="302" t="s">
        <v>69</v>
      </c>
      <c r="G3450" s="302" t="s">
        <v>70</v>
      </c>
      <c r="H3450" s="302" t="s">
        <v>537</v>
      </c>
      <c r="I3450" s="302" t="s">
        <v>537</v>
      </c>
      <c r="J3450" s="302">
        <v>135300</v>
      </c>
      <c r="K3450" s="302" t="s">
        <v>410</v>
      </c>
      <c r="L3450" s="302">
        <v>9973999</v>
      </c>
      <c r="M3450" s="302" t="s">
        <v>1963</v>
      </c>
      <c r="N3450" s="305">
        <v>18445</v>
      </c>
      <c r="O3450" s="305">
        <v>18445</v>
      </c>
      <c r="P3450" s="302" t="s">
        <v>1062</v>
      </c>
    </row>
    <row r="3451" spans="1:16">
      <c r="A3451" s="303">
        <v>1</v>
      </c>
      <c r="B3451" s="303">
        <v>179.85</v>
      </c>
      <c r="C3451" s="303">
        <v>214.53503110049999</v>
      </c>
      <c r="D3451" s="304">
        <f t="shared" si="53"/>
        <v>-34.685031100499998</v>
      </c>
      <c r="E3451" s="305">
        <v>45992</v>
      </c>
      <c r="F3451" s="302" t="s">
        <v>69</v>
      </c>
      <c r="G3451" s="302" t="s">
        <v>70</v>
      </c>
      <c r="H3451" s="302" t="s">
        <v>537</v>
      </c>
      <c r="I3451" s="302" t="s">
        <v>537</v>
      </c>
      <c r="J3451" s="302">
        <v>135300</v>
      </c>
      <c r="K3451" s="302" t="s">
        <v>410</v>
      </c>
      <c r="L3451" s="302">
        <v>9785784</v>
      </c>
      <c r="M3451" s="302" t="s">
        <v>1963</v>
      </c>
      <c r="N3451" s="305">
        <v>18445</v>
      </c>
      <c r="O3451" s="305">
        <v>18445</v>
      </c>
      <c r="P3451" s="302" t="s">
        <v>1052</v>
      </c>
    </row>
    <row r="3452" spans="1:16">
      <c r="A3452" s="303">
        <v>5</v>
      </c>
      <c r="B3452" s="303">
        <v>2012.67</v>
      </c>
      <c r="C3452" s="303">
        <v>2400.8241370311002</v>
      </c>
      <c r="D3452" s="304">
        <f t="shared" si="53"/>
        <v>-388.15413703110016</v>
      </c>
      <c r="E3452" s="305">
        <v>45992</v>
      </c>
      <c r="F3452" s="302" t="s">
        <v>69</v>
      </c>
      <c r="G3452" s="302" t="s">
        <v>70</v>
      </c>
      <c r="H3452" s="302" t="s">
        <v>537</v>
      </c>
      <c r="I3452" s="302" t="s">
        <v>537</v>
      </c>
      <c r="J3452" s="302">
        <v>135300</v>
      </c>
      <c r="K3452" s="302" t="s">
        <v>411</v>
      </c>
      <c r="L3452" s="302">
        <v>9786648</v>
      </c>
      <c r="M3452" s="302" t="s">
        <v>1966</v>
      </c>
      <c r="N3452" s="305">
        <v>18445</v>
      </c>
      <c r="O3452" s="305">
        <v>18445</v>
      </c>
      <c r="P3452" s="302" t="s">
        <v>1052</v>
      </c>
    </row>
    <row r="3453" spans="1:16">
      <c r="A3453" s="303">
        <v>1</v>
      </c>
      <c r="B3453" s="303">
        <v>63.34</v>
      </c>
      <c r="C3453" s="303">
        <v>72.510583089600004</v>
      </c>
      <c r="D3453" s="304">
        <f t="shared" si="53"/>
        <v>-9.1705830896000009</v>
      </c>
      <c r="E3453" s="305">
        <v>45992</v>
      </c>
      <c r="F3453" s="302" t="s">
        <v>69</v>
      </c>
      <c r="G3453" s="302" t="s">
        <v>70</v>
      </c>
      <c r="H3453" s="302" t="s">
        <v>537</v>
      </c>
      <c r="I3453" s="302" t="s">
        <v>537</v>
      </c>
      <c r="J3453" s="302">
        <v>135300</v>
      </c>
      <c r="K3453" s="302" t="s">
        <v>411</v>
      </c>
      <c r="L3453" s="302">
        <v>9785780</v>
      </c>
      <c r="M3453" s="302" t="s">
        <v>1966</v>
      </c>
      <c r="N3453" s="305">
        <v>24289</v>
      </c>
      <c r="O3453" s="305">
        <v>24289</v>
      </c>
      <c r="P3453" s="302" t="s">
        <v>1052</v>
      </c>
    </row>
    <row r="3454" spans="1:16">
      <c r="A3454" s="303">
        <v>0</v>
      </c>
      <c r="B3454" s="303">
        <v>0</v>
      </c>
      <c r="C3454" s="303">
        <v>0</v>
      </c>
      <c r="D3454" s="304">
        <f t="shared" si="53"/>
        <v>0</v>
      </c>
      <c r="E3454" s="305">
        <v>45992</v>
      </c>
      <c r="F3454" s="302" t="s">
        <v>69</v>
      </c>
      <c r="G3454" s="302" t="s">
        <v>70</v>
      </c>
      <c r="H3454" s="302" t="s">
        <v>537</v>
      </c>
      <c r="I3454" s="302" t="s">
        <v>537</v>
      </c>
      <c r="J3454" s="302">
        <v>135300</v>
      </c>
      <c r="K3454" s="302" t="s">
        <v>411</v>
      </c>
      <c r="L3454" s="302">
        <v>9973998</v>
      </c>
      <c r="M3454" s="302" t="s">
        <v>1966</v>
      </c>
      <c r="N3454" s="305">
        <v>24289</v>
      </c>
      <c r="O3454" s="305">
        <v>24289</v>
      </c>
      <c r="P3454" s="302" t="s">
        <v>1062</v>
      </c>
    </row>
    <row r="3455" spans="1:16">
      <c r="A3455" s="303">
        <v>1</v>
      </c>
      <c r="B3455" s="303">
        <v>172.53</v>
      </c>
      <c r="C3455" s="303">
        <v>205.70545381590003</v>
      </c>
      <c r="D3455" s="304">
        <f t="shared" si="53"/>
        <v>-33.175453815900028</v>
      </c>
      <c r="E3455" s="305">
        <v>45992</v>
      </c>
      <c r="F3455" s="302" t="s">
        <v>69</v>
      </c>
      <c r="G3455" s="302" t="s">
        <v>70</v>
      </c>
      <c r="H3455" s="302" t="s">
        <v>537</v>
      </c>
      <c r="I3455" s="302" t="s">
        <v>537</v>
      </c>
      <c r="J3455" s="302">
        <v>135300</v>
      </c>
      <c r="K3455" s="302" t="s">
        <v>411</v>
      </c>
      <c r="L3455" s="302">
        <v>9786647</v>
      </c>
      <c r="M3455" s="302" t="s">
        <v>1965</v>
      </c>
      <c r="N3455" s="305">
        <v>18810</v>
      </c>
      <c r="O3455" s="305">
        <v>18810</v>
      </c>
      <c r="P3455" s="302" t="s">
        <v>1052</v>
      </c>
    </row>
    <row r="3456" spans="1:16">
      <c r="A3456" s="303">
        <v>0</v>
      </c>
      <c r="B3456" s="303">
        <v>0</v>
      </c>
      <c r="C3456" s="303">
        <v>0</v>
      </c>
      <c r="D3456" s="304">
        <f t="shared" si="53"/>
        <v>0</v>
      </c>
      <c r="E3456" s="305">
        <v>45992</v>
      </c>
      <c r="F3456" s="302" t="s">
        <v>69</v>
      </c>
      <c r="G3456" s="302" t="s">
        <v>70</v>
      </c>
      <c r="H3456" s="302" t="s">
        <v>537</v>
      </c>
      <c r="I3456" s="302" t="s">
        <v>537</v>
      </c>
      <c r="J3456" s="302">
        <v>135300</v>
      </c>
      <c r="K3456" s="302" t="s">
        <v>411</v>
      </c>
      <c r="L3456" s="302">
        <v>9974000</v>
      </c>
      <c r="M3456" s="302" t="s">
        <v>1966</v>
      </c>
      <c r="N3456" s="305">
        <v>18445</v>
      </c>
      <c r="O3456" s="305">
        <v>18445</v>
      </c>
      <c r="P3456" s="302" t="s">
        <v>1062</v>
      </c>
    </row>
    <row r="3457" spans="1:16">
      <c r="A3457" s="303">
        <v>0</v>
      </c>
      <c r="B3457" s="303">
        <v>0</v>
      </c>
      <c r="C3457" s="303">
        <v>0</v>
      </c>
      <c r="D3457" s="304">
        <f t="shared" si="53"/>
        <v>0</v>
      </c>
      <c r="E3457" s="305">
        <v>45992</v>
      </c>
      <c r="F3457" s="302" t="s">
        <v>69</v>
      </c>
      <c r="G3457" s="302" t="s">
        <v>70</v>
      </c>
      <c r="H3457" s="302" t="s">
        <v>537</v>
      </c>
      <c r="I3457" s="302" t="s">
        <v>537</v>
      </c>
      <c r="J3457" s="302">
        <v>135300</v>
      </c>
      <c r="K3457" s="302" t="s">
        <v>411</v>
      </c>
      <c r="L3457" s="302">
        <v>9973997</v>
      </c>
      <c r="M3457" s="302" t="s">
        <v>1965</v>
      </c>
      <c r="N3457" s="305">
        <v>18810</v>
      </c>
      <c r="O3457" s="305">
        <v>18810</v>
      </c>
      <c r="P3457" s="302" t="s">
        <v>1062</v>
      </c>
    </row>
    <row r="3458" spans="1:16">
      <c r="A3458" s="303">
        <v>2</v>
      </c>
      <c r="B3458" s="303">
        <v>91.75</v>
      </c>
      <c r="C3458" s="303">
        <v>109.8610894225</v>
      </c>
      <c r="D3458" s="304">
        <f t="shared" si="53"/>
        <v>-18.111089422500001</v>
      </c>
      <c r="E3458" s="305">
        <v>45992</v>
      </c>
      <c r="F3458" s="302" t="s">
        <v>69</v>
      </c>
      <c r="G3458" s="302" t="s">
        <v>70</v>
      </c>
      <c r="H3458" s="302" t="s">
        <v>537</v>
      </c>
      <c r="I3458" s="302" t="s">
        <v>537</v>
      </c>
      <c r="J3458" s="302">
        <v>135300</v>
      </c>
      <c r="K3458" s="302" t="s">
        <v>470</v>
      </c>
      <c r="L3458" s="302">
        <v>9786643</v>
      </c>
      <c r="M3458" s="302" t="s">
        <v>2170</v>
      </c>
      <c r="N3458" s="305">
        <v>15523</v>
      </c>
      <c r="O3458" s="305">
        <v>15523</v>
      </c>
      <c r="P3458" s="302" t="s">
        <v>1052</v>
      </c>
    </row>
    <row r="3459" spans="1:16">
      <c r="A3459" s="303">
        <v>0</v>
      </c>
      <c r="B3459" s="303">
        <v>0</v>
      </c>
      <c r="C3459" s="303">
        <v>0</v>
      </c>
      <c r="D3459" s="304">
        <f t="shared" ref="D3459:D3522" si="54">+B3459-C3459</f>
        <v>0</v>
      </c>
      <c r="E3459" s="305">
        <v>45992</v>
      </c>
      <c r="F3459" s="302" t="s">
        <v>69</v>
      </c>
      <c r="G3459" s="302" t="s">
        <v>70</v>
      </c>
      <c r="H3459" s="302" t="s">
        <v>537</v>
      </c>
      <c r="I3459" s="302" t="s">
        <v>537</v>
      </c>
      <c r="J3459" s="302">
        <v>135300</v>
      </c>
      <c r="K3459" s="302" t="s">
        <v>470</v>
      </c>
      <c r="L3459" s="302">
        <v>9693308</v>
      </c>
      <c r="M3459" s="302" t="s">
        <v>2170</v>
      </c>
      <c r="N3459" s="305">
        <v>31959</v>
      </c>
      <c r="O3459" s="305">
        <v>31959</v>
      </c>
      <c r="P3459" s="302" t="s">
        <v>1062</v>
      </c>
    </row>
    <row r="3460" spans="1:16">
      <c r="A3460" s="303">
        <v>0</v>
      </c>
      <c r="B3460" s="303">
        <v>0</v>
      </c>
      <c r="C3460" s="303">
        <v>0</v>
      </c>
      <c r="D3460" s="304">
        <f t="shared" si="54"/>
        <v>0</v>
      </c>
      <c r="E3460" s="305">
        <v>45992</v>
      </c>
      <c r="F3460" s="302" t="s">
        <v>69</v>
      </c>
      <c r="G3460" s="302" t="s">
        <v>70</v>
      </c>
      <c r="H3460" s="302" t="s">
        <v>537</v>
      </c>
      <c r="I3460" s="302" t="s">
        <v>537</v>
      </c>
      <c r="J3460" s="302">
        <v>135300</v>
      </c>
      <c r="K3460" s="302" t="s">
        <v>470</v>
      </c>
      <c r="L3460" s="302">
        <v>9973996</v>
      </c>
      <c r="M3460" s="302" t="s">
        <v>2170</v>
      </c>
      <c r="N3460" s="305">
        <v>15523</v>
      </c>
      <c r="O3460" s="305">
        <v>15523</v>
      </c>
      <c r="P3460" s="302" t="s">
        <v>1062</v>
      </c>
    </row>
    <row r="3461" spans="1:16">
      <c r="A3461" s="303">
        <v>3</v>
      </c>
      <c r="B3461" s="303">
        <v>3155.42</v>
      </c>
      <c r="C3461" s="303">
        <v>2337.3534784705998</v>
      </c>
      <c r="D3461" s="304">
        <f t="shared" si="54"/>
        <v>818.06652152940023</v>
      </c>
      <c r="E3461" s="305">
        <v>45992</v>
      </c>
      <c r="F3461" s="302" t="s">
        <v>69</v>
      </c>
      <c r="G3461" s="302" t="s">
        <v>70</v>
      </c>
      <c r="H3461" s="302" t="s">
        <v>537</v>
      </c>
      <c r="I3461" s="302" t="s">
        <v>537</v>
      </c>
      <c r="J3461" s="302">
        <v>135300</v>
      </c>
      <c r="K3461" s="302" t="s">
        <v>470</v>
      </c>
      <c r="L3461" s="302">
        <v>9786644</v>
      </c>
      <c r="M3461" s="302" t="s">
        <v>2170</v>
      </c>
      <c r="N3461" s="305">
        <v>31959</v>
      </c>
      <c r="O3461" s="305">
        <v>31959</v>
      </c>
      <c r="P3461" s="302" t="s">
        <v>1052</v>
      </c>
    </row>
    <row r="3462" spans="1:16">
      <c r="A3462" s="303">
        <v>0</v>
      </c>
      <c r="B3462" s="303">
        <v>0</v>
      </c>
      <c r="C3462" s="303">
        <v>0</v>
      </c>
      <c r="D3462" s="304">
        <f t="shared" si="54"/>
        <v>0</v>
      </c>
      <c r="E3462" s="305">
        <v>45992</v>
      </c>
      <c r="F3462" s="302" t="s">
        <v>69</v>
      </c>
      <c r="G3462" s="302" t="s">
        <v>70</v>
      </c>
      <c r="H3462" s="302" t="s">
        <v>537</v>
      </c>
      <c r="I3462" s="302" t="s">
        <v>537</v>
      </c>
      <c r="J3462" s="302">
        <v>135300</v>
      </c>
      <c r="K3462" s="302" t="s">
        <v>554</v>
      </c>
      <c r="L3462" s="302">
        <v>9724117</v>
      </c>
      <c r="M3462" s="302" t="s">
        <v>2438</v>
      </c>
      <c r="N3462" s="305">
        <v>13332</v>
      </c>
      <c r="O3462" s="305">
        <v>13332</v>
      </c>
      <c r="P3462" s="302" t="s">
        <v>1062</v>
      </c>
    </row>
    <row r="3463" spans="1:16">
      <c r="A3463" s="303">
        <v>2</v>
      </c>
      <c r="B3463" s="303">
        <v>121.69</v>
      </c>
      <c r="C3463" s="303">
        <v>146.12561728420002</v>
      </c>
      <c r="D3463" s="304">
        <f t="shared" si="54"/>
        <v>-24.435617284200021</v>
      </c>
      <c r="E3463" s="305">
        <v>45992</v>
      </c>
      <c r="F3463" s="302" t="s">
        <v>69</v>
      </c>
      <c r="G3463" s="302" t="s">
        <v>70</v>
      </c>
      <c r="H3463" s="302" t="s">
        <v>537</v>
      </c>
      <c r="I3463" s="302" t="s">
        <v>537</v>
      </c>
      <c r="J3463" s="302">
        <v>135300</v>
      </c>
      <c r="K3463" s="302" t="s">
        <v>554</v>
      </c>
      <c r="L3463" s="302">
        <v>9786642</v>
      </c>
      <c r="M3463" s="302" t="s">
        <v>2438</v>
      </c>
      <c r="N3463" s="305">
        <v>13332</v>
      </c>
      <c r="O3463" s="305">
        <v>13332</v>
      </c>
      <c r="P3463" s="302" t="s">
        <v>1052</v>
      </c>
    </row>
    <row r="3464" spans="1:16">
      <c r="A3464" s="303">
        <v>0</v>
      </c>
      <c r="B3464" s="303">
        <v>0</v>
      </c>
      <c r="C3464" s="303">
        <v>0</v>
      </c>
      <c r="D3464" s="304">
        <f t="shared" si="54"/>
        <v>0</v>
      </c>
      <c r="E3464" s="305">
        <v>45992</v>
      </c>
      <c r="F3464" s="302" t="s">
        <v>69</v>
      </c>
      <c r="G3464" s="302" t="s">
        <v>70</v>
      </c>
      <c r="H3464" s="302" t="s">
        <v>537</v>
      </c>
      <c r="I3464" s="302" t="s">
        <v>537</v>
      </c>
      <c r="J3464" s="302">
        <v>135300</v>
      </c>
      <c r="K3464" s="302" t="s">
        <v>167</v>
      </c>
      <c r="L3464" s="302">
        <v>9973990</v>
      </c>
      <c r="M3464" s="302" t="s">
        <v>2086</v>
      </c>
      <c r="N3464" s="305">
        <v>13332</v>
      </c>
      <c r="O3464" s="305">
        <v>13332</v>
      </c>
      <c r="P3464" s="302" t="s">
        <v>1062</v>
      </c>
    </row>
    <row r="3465" spans="1:16">
      <c r="A3465" s="303">
        <v>2</v>
      </c>
      <c r="B3465" s="303">
        <v>463.25</v>
      </c>
      <c r="C3465" s="303">
        <v>556.27160988499998</v>
      </c>
      <c r="D3465" s="304">
        <f t="shared" si="54"/>
        <v>-93.021609884999975</v>
      </c>
      <c r="E3465" s="305">
        <v>45992</v>
      </c>
      <c r="F3465" s="302" t="s">
        <v>69</v>
      </c>
      <c r="G3465" s="302" t="s">
        <v>70</v>
      </c>
      <c r="H3465" s="302" t="s">
        <v>537</v>
      </c>
      <c r="I3465" s="302" t="s">
        <v>537</v>
      </c>
      <c r="J3465" s="302">
        <v>135300</v>
      </c>
      <c r="K3465" s="302" t="s">
        <v>167</v>
      </c>
      <c r="L3465" s="302">
        <v>9778077</v>
      </c>
      <c r="M3465" s="302" t="s">
        <v>2086</v>
      </c>
      <c r="N3465" s="305">
        <v>13332</v>
      </c>
      <c r="O3465" s="305">
        <v>13332</v>
      </c>
      <c r="P3465" s="302" t="s">
        <v>1052</v>
      </c>
    </row>
    <row r="3466" spans="1:16">
      <c r="A3466" s="303">
        <v>0</v>
      </c>
      <c r="B3466" s="303">
        <v>103050.44</v>
      </c>
      <c r="C3466" s="303">
        <v>533.35094877720007</v>
      </c>
      <c r="D3466" s="304">
        <f t="shared" si="54"/>
        <v>102517.08905122281</v>
      </c>
      <c r="E3466" s="305">
        <v>45992</v>
      </c>
      <c r="F3466" s="302" t="s">
        <v>69</v>
      </c>
      <c r="G3466" s="302" t="s">
        <v>70</v>
      </c>
      <c r="H3466" s="302" t="s">
        <v>555</v>
      </c>
      <c r="I3466" s="302" t="s">
        <v>555</v>
      </c>
      <c r="J3466" s="302">
        <v>135130</v>
      </c>
      <c r="K3466" s="302" t="s">
        <v>150</v>
      </c>
      <c r="L3466" s="302">
        <v>40388680</v>
      </c>
      <c r="M3466" s="302" t="s">
        <v>1395</v>
      </c>
      <c r="N3466" s="305">
        <v>43553</v>
      </c>
      <c r="O3466" s="305">
        <v>43466</v>
      </c>
      <c r="P3466" s="302" t="s">
        <v>2443</v>
      </c>
    </row>
    <row r="3467" spans="1:16">
      <c r="A3467" s="303">
        <v>0</v>
      </c>
      <c r="B3467" s="303">
        <v>0</v>
      </c>
      <c r="C3467" s="303">
        <v>0</v>
      </c>
      <c r="D3467" s="304">
        <f t="shared" si="54"/>
        <v>0</v>
      </c>
      <c r="E3467" s="305">
        <v>45992</v>
      </c>
      <c r="F3467" s="302" t="s">
        <v>69</v>
      </c>
      <c r="G3467" s="302" t="s">
        <v>70</v>
      </c>
      <c r="H3467" s="302" t="s">
        <v>555</v>
      </c>
      <c r="I3467" s="302" t="s">
        <v>555</v>
      </c>
      <c r="J3467" s="302">
        <v>135130</v>
      </c>
      <c r="K3467" s="302" t="s">
        <v>447</v>
      </c>
      <c r="L3467" s="302">
        <v>40388724</v>
      </c>
      <c r="M3467" s="302" t="s">
        <v>2099</v>
      </c>
      <c r="N3467" s="305">
        <v>43437</v>
      </c>
      <c r="O3467" s="305">
        <v>43101</v>
      </c>
      <c r="P3467" s="302" t="s">
        <v>2100</v>
      </c>
    </row>
    <row r="3468" spans="1:16">
      <c r="A3468" s="303">
        <v>3</v>
      </c>
      <c r="B3468" s="303">
        <v>1340974.58</v>
      </c>
      <c r="C3468" s="303">
        <v>533.88220953539997</v>
      </c>
      <c r="D3468" s="304">
        <f t="shared" si="54"/>
        <v>1340440.6977904646</v>
      </c>
      <c r="E3468" s="305">
        <v>45992</v>
      </c>
      <c r="F3468" s="302" t="s">
        <v>69</v>
      </c>
      <c r="G3468" s="302" t="s">
        <v>70</v>
      </c>
      <c r="H3468" s="302" t="s">
        <v>555</v>
      </c>
      <c r="I3468" s="302" t="s">
        <v>555</v>
      </c>
      <c r="J3468" s="302">
        <v>135130</v>
      </c>
      <c r="K3468" s="302" t="s">
        <v>84</v>
      </c>
      <c r="L3468" s="302">
        <v>42370666</v>
      </c>
      <c r="M3468" s="302" t="s">
        <v>4306</v>
      </c>
      <c r="N3468" s="305">
        <v>46020</v>
      </c>
      <c r="O3468" s="305">
        <v>45992</v>
      </c>
      <c r="P3468" s="302" t="s">
        <v>4307</v>
      </c>
    </row>
    <row r="3469" spans="1:16">
      <c r="A3469" s="303">
        <v>1</v>
      </c>
      <c r="B3469" s="303">
        <v>20117.37</v>
      </c>
      <c r="C3469" s="303">
        <v>216.25026059909999</v>
      </c>
      <c r="D3469" s="304">
        <f t="shared" si="54"/>
        <v>19901.1197394009</v>
      </c>
      <c r="E3469" s="305">
        <v>45992</v>
      </c>
      <c r="F3469" s="302" t="s">
        <v>69</v>
      </c>
      <c r="G3469" s="302" t="s">
        <v>70</v>
      </c>
      <c r="H3469" s="302" t="s">
        <v>555</v>
      </c>
      <c r="I3469" s="302" t="s">
        <v>555</v>
      </c>
      <c r="J3469" s="302">
        <v>135130</v>
      </c>
      <c r="K3469" s="302" t="s">
        <v>530</v>
      </c>
      <c r="L3469" s="302">
        <v>40389150</v>
      </c>
      <c r="M3469" s="302" t="s">
        <v>2323</v>
      </c>
      <c r="N3469" s="305">
        <v>41193</v>
      </c>
      <c r="O3469" s="305">
        <v>41275</v>
      </c>
      <c r="P3469" s="302" t="s">
        <v>1594</v>
      </c>
    </row>
    <row r="3470" spans="1:16">
      <c r="A3470" s="303">
        <v>0</v>
      </c>
      <c r="B3470" s="303">
        <v>0</v>
      </c>
      <c r="C3470" s="303">
        <v>0</v>
      </c>
      <c r="D3470" s="304">
        <f t="shared" si="54"/>
        <v>0</v>
      </c>
      <c r="E3470" s="305">
        <v>45992</v>
      </c>
      <c r="F3470" s="302" t="s">
        <v>69</v>
      </c>
      <c r="G3470" s="302" t="s">
        <v>70</v>
      </c>
      <c r="H3470" s="302" t="s">
        <v>555</v>
      </c>
      <c r="I3470" s="302" t="s">
        <v>555</v>
      </c>
      <c r="J3470" s="302">
        <v>135130</v>
      </c>
      <c r="K3470" s="302" t="s">
        <v>430</v>
      </c>
      <c r="L3470" s="302">
        <v>40390847</v>
      </c>
      <c r="M3470" s="302" t="s">
        <v>1526</v>
      </c>
      <c r="N3470" s="305">
        <v>39156</v>
      </c>
      <c r="O3470" s="305">
        <v>39203</v>
      </c>
      <c r="P3470" s="302" t="s">
        <v>880</v>
      </c>
    </row>
    <row r="3471" spans="1:16">
      <c r="A3471" s="303">
        <v>0</v>
      </c>
      <c r="B3471" s="303">
        <v>0</v>
      </c>
      <c r="C3471" s="303">
        <v>0</v>
      </c>
      <c r="D3471" s="304">
        <f t="shared" si="54"/>
        <v>0</v>
      </c>
      <c r="E3471" s="305">
        <v>45992</v>
      </c>
      <c r="F3471" s="302" t="s">
        <v>69</v>
      </c>
      <c r="G3471" s="302" t="s">
        <v>70</v>
      </c>
      <c r="H3471" s="302" t="s">
        <v>555</v>
      </c>
      <c r="I3471" s="302" t="s">
        <v>555</v>
      </c>
      <c r="J3471" s="302">
        <v>135130</v>
      </c>
      <c r="K3471" s="302" t="s">
        <v>454</v>
      </c>
      <c r="L3471" s="302">
        <v>40390836</v>
      </c>
      <c r="M3471" s="302" t="s">
        <v>1527</v>
      </c>
      <c r="N3471" s="305">
        <v>39156</v>
      </c>
      <c r="O3471" s="305">
        <v>39203</v>
      </c>
      <c r="P3471" s="302" t="s">
        <v>880</v>
      </c>
    </row>
    <row r="3472" spans="1:16">
      <c r="A3472" s="303">
        <v>2</v>
      </c>
      <c r="B3472" s="303">
        <v>257979.48</v>
      </c>
      <c r="C3472" s="303">
        <v>308.12553132239998</v>
      </c>
      <c r="D3472" s="304">
        <f t="shared" si="54"/>
        <v>257671.3544686776</v>
      </c>
      <c r="E3472" s="305">
        <v>45992</v>
      </c>
      <c r="F3472" s="302" t="s">
        <v>69</v>
      </c>
      <c r="G3472" s="302" t="s">
        <v>70</v>
      </c>
      <c r="H3472" s="302" t="s">
        <v>555</v>
      </c>
      <c r="I3472" s="302" t="s">
        <v>555</v>
      </c>
      <c r="J3472" s="302">
        <v>135130</v>
      </c>
      <c r="K3472" s="302" t="s">
        <v>454</v>
      </c>
      <c r="L3472" s="302">
        <v>41106865</v>
      </c>
      <c r="M3472" s="302" t="s">
        <v>2414</v>
      </c>
      <c r="N3472" s="305">
        <v>45596</v>
      </c>
      <c r="O3472" s="305">
        <v>45658</v>
      </c>
      <c r="P3472" s="302" t="s">
        <v>4308</v>
      </c>
    </row>
    <row r="3473" spans="1:16">
      <c r="A3473" s="303">
        <v>0</v>
      </c>
      <c r="B3473" s="303">
        <v>0</v>
      </c>
      <c r="C3473" s="303">
        <v>0</v>
      </c>
      <c r="D3473" s="304">
        <f t="shared" si="54"/>
        <v>0</v>
      </c>
      <c r="E3473" s="305">
        <v>45992</v>
      </c>
      <c r="F3473" s="302" t="s">
        <v>69</v>
      </c>
      <c r="G3473" s="302" t="s">
        <v>70</v>
      </c>
      <c r="H3473" s="302" t="s">
        <v>555</v>
      </c>
      <c r="I3473" s="302" t="s">
        <v>555</v>
      </c>
      <c r="J3473" s="302">
        <v>135130</v>
      </c>
      <c r="K3473" s="302" t="s">
        <v>557</v>
      </c>
      <c r="L3473" s="302">
        <v>40390814</v>
      </c>
      <c r="M3473" s="302" t="s">
        <v>2503</v>
      </c>
      <c r="N3473" s="305">
        <v>38366</v>
      </c>
      <c r="O3473" s="305">
        <v>38412</v>
      </c>
      <c r="P3473" s="302" t="s">
        <v>880</v>
      </c>
    </row>
    <row r="3474" spans="1:16">
      <c r="A3474" s="303">
        <v>0</v>
      </c>
      <c r="B3474" s="303">
        <v>0</v>
      </c>
      <c r="C3474" s="303">
        <v>0</v>
      </c>
      <c r="D3474" s="304">
        <f t="shared" si="54"/>
        <v>0</v>
      </c>
      <c r="E3474" s="305">
        <v>45992</v>
      </c>
      <c r="F3474" s="302" t="s">
        <v>69</v>
      </c>
      <c r="G3474" s="302" t="s">
        <v>70</v>
      </c>
      <c r="H3474" s="302" t="s">
        <v>555</v>
      </c>
      <c r="I3474" s="302" t="s">
        <v>555</v>
      </c>
      <c r="J3474" s="302">
        <v>135130</v>
      </c>
      <c r="K3474" s="302" t="s">
        <v>557</v>
      </c>
      <c r="L3474" s="302">
        <v>40390870</v>
      </c>
      <c r="M3474" s="302" t="s">
        <v>2504</v>
      </c>
      <c r="N3474" s="305">
        <v>37529</v>
      </c>
      <c r="O3474" s="305">
        <v>37591</v>
      </c>
      <c r="P3474" s="302" t="s">
        <v>880</v>
      </c>
    </row>
    <row r="3475" spans="1:16">
      <c r="A3475" s="303">
        <v>0</v>
      </c>
      <c r="B3475" s="303">
        <v>0</v>
      </c>
      <c r="C3475" s="303">
        <v>0</v>
      </c>
      <c r="D3475" s="304">
        <f t="shared" si="54"/>
        <v>0</v>
      </c>
      <c r="E3475" s="305">
        <v>45992</v>
      </c>
      <c r="F3475" s="302" t="s">
        <v>69</v>
      </c>
      <c r="G3475" s="302" t="s">
        <v>70</v>
      </c>
      <c r="H3475" s="302" t="s">
        <v>555</v>
      </c>
      <c r="I3475" s="302" t="s">
        <v>555</v>
      </c>
      <c r="J3475" s="302">
        <v>135130</v>
      </c>
      <c r="K3475" s="302" t="s">
        <v>455</v>
      </c>
      <c r="L3475" s="302">
        <v>40390803</v>
      </c>
      <c r="M3475" s="302" t="s">
        <v>1528</v>
      </c>
      <c r="N3475" s="305">
        <v>39156</v>
      </c>
      <c r="O3475" s="305">
        <v>39203</v>
      </c>
      <c r="P3475" s="302" t="s">
        <v>880</v>
      </c>
    </row>
    <row r="3476" spans="1:16">
      <c r="A3476" s="303">
        <v>1</v>
      </c>
      <c r="B3476" s="303">
        <v>58618.5</v>
      </c>
      <c r="C3476" s="303">
        <v>1843.6714067400001</v>
      </c>
      <c r="D3476" s="304">
        <f t="shared" si="54"/>
        <v>56774.828593259997</v>
      </c>
      <c r="E3476" s="305">
        <v>45992</v>
      </c>
      <c r="F3476" s="302" t="s">
        <v>69</v>
      </c>
      <c r="G3476" s="302" t="s">
        <v>70</v>
      </c>
      <c r="H3476" s="302" t="s">
        <v>555</v>
      </c>
      <c r="I3476" s="302" t="s">
        <v>555</v>
      </c>
      <c r="J3476" s="302">
        <v>135130</v>
      </c>
      <c r="K3476" s="302" t="s">
        <v>230</v>
      </c>
      <c r="L3476" s="302">
        <v>40389932</v>
      </c>
      <c r="M3476" s="302" t="s">
        <v>2528</v>
      </c>
      <c r="N3476" s="305">
        <v>31594</v>
      </c>
      <c r="O3476" s="305">
        <v>31594</v>
      </c>
      <c r="P3476" s="302" t="s">
        <v>1052</v>
      </c>
    </row>
    <row r="3477" spans="1:16">
      <c r="A3477" s="303">
        <v>0</v>
      </c>
      <c r="B3477" s="303">
        <v>19039.189999999999</v>
      </c>
      <c r="C3477" s="303">
        <v>568.50202654830002</v>
      </c>
      <c r="D3477" s="304">
        <f t="shared" si="54"/>
        <v>18470.687973451699</v>
      </c>
      <c r="E3477" s="305">
        <v>45992</v>
      </c>
      <c r="F3477" s="302" t="s">
        <v>69</v>
      </c>
      <c r="G3477" s="302" t="s">
        <v>70</v>
      </c>
      <c r="H3477" s="302" t="s">
        <v>555</v>
      </c>
      <c r="I3477" s="302" t="s">
        <v>555</v>
      </c>
      <c r="J3477" s="302">
        <v>135130</v>
      </c>
      <c r="K3477" s="302" t="s">
        <v>230</v>
      </c>
      <c r="L3477" s="302">
        <v>40389987</v>
      </c>
      <c r="M3477" s="302" t="s">
        <v>2528</v>
      </c>
      <c r="N3477" s="305">
        <v>32325</v>
      </c>
      <c r="O3477" s="305">
        <v>32325</v>
      </c>
      <c r="P3477" s="302" t="s">
        <v>1052</v>
      </c>
    </row>
    <row r="3478" spans="1:16">
      <c r="A3478" s="303">
        <v>1</v>
      </c>
      <c r="B3478" s="303">
        <v>7441.02</v>
      </c>
      <c r="C3478" s="303">
        <v>133.31108201399999</v>
      </c>
      <c r="D3478" s="304">
        <f t="shared" si="54"/>
        <v>7307.7089179860004</v>
      </c>
      <c r="E3478" s="305">
        <v>45992</v>
      </c>
      <c r="F3478" s="302" t="s">
        <v>69</v>
      </c>
      <c r="G3478" s="302" t="s">
        <v>70</v>
      </c>
      <c r="H3478" s="302" t="s">
        <v>555</v>
      </c>
      <c r="I3478" s="302" t="s">
        <v>555</v>
      </c>
      <c r="J3478" s="302">
        <v>135130</v>
      </c>
      <c r="K3478" s="302" t="s">
        <v>230</v>
      </c>
      <c r="L3478" s="302">
        <v>40390781</v>
      </c>
      <c r="M3478" s="302" t="s">
        <v>2159</v>
      </c>
      <c r="N3478" s="305">
        <v>37900</v>
      </c>
      <c r="O3478" s="305">
        <v>37622</v>
      </c>
      <c r="P3478" s="302" t="s">
        <v>880</v>
      </c>
    </row>
    <row r="3479" spans="1:16">
      <c r="A3479" s="303">
        <v>0</v>
      </c>
      <c r="B3479" s="303">
        <v>0</v>
      </c>
      <c r="C3479" s="303">
        <v>0</v>
      </c>
      <c r="D3479" s="304">
        <f t="shared" si="54"/>
        <v>0</v>
      </c>
      <c r="E3479" s="305">
        <v>45992</v>
      </c>
      <c r="F3479" s="302" t="s">
        <v>69</v>
      </c>
      <c r="G3479" s="302" t="s">
        <v>70</v>
      </c>
      <c r="H3479" s="302" t="s">
        <v>555</v>
      </c>
      <c r="I3479" s="302" t="s">
        <v>555</v>
      </c>
      <c r="J3479" s="302">
        <v>135130</v>
      </c>
      <c r="K3479" s="302" t="s">
        <v>161</v>
      </c>
      <c r="L3479" s="302">
        <v>40389294</v>
      </c>
      <c r="M3479" s="302" t="s">
        <v>1602</v>
      </c>
      <c r="N3479" s="305">
        <v>41456</v>
      </c>
      <c r="O3479" s="305">
        <v>41275</v>
      </c>
      <c r="P3479" s="302" t="s">
        <v>1592</v>
      </c>
    </row>
    <row r="3480" spans="1:16">
      <c r="A3480" s="303">
        <v>2</v>
      </c>
      <c r="B3480" s="303">
        <v>30011.670000000002</v>
      </c>
      <c r="C3480" s="303">
        <v>35.8453384146</v>
      </c>
      <c r="D3480" s="304">
        <f t="shared" si="54"/>
        <v>29975.8246615854</v>
      </c>
      <c r="E3480" s="305">
        <v>45992</v>
      </c>
      <c r="F3480" s="302" t="s">
        <v>69</v>
      </c>
      <c r="G3480" s="302" t="s">
        <v>70</v>
      </c>
      <c r="H3480" s="302" t="s">
        <v>555</v>
      </c>
      <c r="I3480" s="302" t="s">
        <v>555</v>
      </c>
      <c r="J3480" s="302">
        <v>135130</v>
      </c>
      <c r="K3480" s="302" t="s">
        <v>161</v>
      </c>
      <c r="L3480" s="302">
        <v>41349066</v>
      </c>
      <c r="M3480" s="302" t="s">
        <v>1602</v>
      </c>
      <c r="N3480" s="305">
        <v>45656</v>
      </c>
      <c r="O3480" s="305">
        <v>45292</v>
      </c>
      <c r="P3480" s="302" t="s">
        <v>4298</v>
      </c>
    </row>
    <row r="3481" spans="1:16">
      <c r="A3481" s="303">
        <v>1</v>
      </c>
      <c r="B3481" s="303">
        <v>7302.89</v>
      </c>
      <c r="C3481" s="303">
        <v>119.2099664063</v>
      </c>
      <c r="D3481" s="304">
        <f t="shared" si="54"/>
        <v>7183.6800335937005</v>
      </c>
      <c r="E3481" s="305">
        <v>45992</v>
      </c>
      <c r="F3481" s="302" t="s">
        <v>69</v>
      </c>
      <c r="G3481" s="302" t="s">
        <v>70</v>
      </c>
      <c r="H3481" s="302" t="s">
        <v>555</v>
      </c>
      <c r="I3481" s="302" t="s">
        <v>555</v>
      </c>
      <c r="J3481" s="302">
        <v>135130</v>
      </c>
      <c r="K3481" s="302" t="s">
        <v>566</v>
      </c>
      <c r="L3481" s="302">
        <v>40390748</v>
      </c>
      <c r="M3481" s="302" t="s">
        <v>2554</v>
      </c>
      <c r="N3481" s="305">
        <v>38366</v>
      </c>
      <c r="O3481" s="305">
        <v>38412</v>
      </c>
      <c r="P3481" s="302" t="s">
        <v>880</v>
      </c>
    </row>
    <row r="3482" spans="1:16">
      <c r="A3482" s="303">
        <v>1</v>
      </c>
      <c r="B3482" s="303">
        <v>5667.87</v>
      </c>
      <c r="C3482" s="303">
        <v>83.491692608999998</v>
      </c>
      <c r="D3482" s="304">
        <f t="shared" si="54"/>
        <v>5584.3783073909999</v>
      </c>
      <c r="E3482" s="305">
        <v>45992</v>
      </c>
      <c r="F3482" s="302" t="s">
        <v>69</v>
      </c>
      <c r="G3482" s="302" t="s">
        <v>70</v>
      </c>
      <c r="H3482" s="302" t="s">
        <v>555</v>
      </c>
      <c r="I3482" s="302" t="s">
        <v>555</v>
      </c>
      <c r="J3482" s="302">
        <v>135130</v>
      </c>
      <c r="K3482" s="302" t="s">
        <v>566</v>
      </c>
      <c r="L3482" s="302">
        <v>40390770</v>
      </c>
      <c r="M3482" s="302" t="s">
        <v>2554</v>
      </c>
      <c r="N3482" s="305">
        <v>39415</v>
      </c>
      <c r="O3482" s="305">
        <v>39417</v>
      </c>
      <c r="P3482" s="302" t="s">
        <v>880</v>
      </c>
    </row>
    <row r="3483" spans="1:16">
      <c r="A3483" s="303">
        <v>1</v>
      </c>
      <c r="B3483" s="303">
        <v>16422.400000000001</v>
      </c>
      <c r="C3483" s="303">
        <v>17626.789912575998</v>
      </c>
      <c r="D3483" s="304">
        <f t="shared" si="54"/>
        <v>-1204.3899125759963</v>
      </c>
      <c r="E3483" s="305">
        <v>45992</v>
      </c>
      <c r="F3483" s="302" t="s">
        <v>69</v>
      </c>
      <c r="G3483" s="302" t="s">
        <v>70</v>
      </c>
      <c r="H3483" s="302" t="s">
        <v>555</v>
      </c>
      <c r="I3483" s="302" t="s">
        <v>555</v>
      </c>
      <c r="J3483" s="302">
        <v>135200</v>
      </c>
      <c r="K3483" s="302" t="s">
        <v>354</v>
      </c>
      <c r="L3483" s="302">
        <v>9973986</v>
      </c>
      <c r="M3483" s="302" t="s">
        <v>1825</v>
      </c>
      <c r="N3483" s="305">
        <v>21367</v>
      </c>
      <c r="O3483" s="305">
        <v>21367</v>
      </c>
      <c r="P3483" s="302" t="s">
        <v>1062</v>
      </c>
    </row>
    <row r="3484" spans="1:16">
      <c r="A3484" s="303">
        <v>1</v>
      </c>
      <c r="B3484" s="303">
        <v>772.68000000000006</v>
      </c>
      <c r="C3484" s="303">
        <v>645.0468168072</v>
      </c>
      <c r="D3484" s="304">
        <f t="shared" si="54"/>
        <v>127.63318319280006</v>
      </c>
      <c r="E3484" s="305">
        <v>45992</v>
      </c>
      <c r="F3484" s="302" t="s">
        <v>69</v>
      </c>
      <c r="G3484" s="302" t="s">
        <v>70</v>
      </c>
      <c r="H3484" s="302" t="s">
        <v>555</v>
      </c>
      <c r="I3484" s="302" t="s">
        <v>555</v>
      </c>
      <c r="J3484" s="302">
        <v>135200</v>
      </c>
      <c r="K3484" s="302" t="s">
        <v>354</v>
      </c>
      <c r="L3484" s="302">
        <v>9973985</v>
      </c>
      <c r="M3484" s="302" t="s">
        <v>2078</v>
      </c>
      <c r="N3484" s="305">
        <v>26846</v>
      </c>
      <c r="O3484" s="305">
        <v>26846</v>
      </c>
      <c r="P3484" s="302" t="s">
        <v>1062</v>
      </c>
    </row>
    <row r="3485" spans="1:16">
      <c r="A3485" s="303">
        <v>0</v>
      </c>
      <c r="B3485" s="303">
        <v>540.54</v>
      </c>
      <c r="C3485" s="303">
        <v>434.06211188340001</v>
      </c>
      <c r="D3485" s="304">
        <f t="shared" si="54"/>
        <v>106.47788811659996</v>
      </c>
      <c r="E3485" s="305">
        <v>45992</v>
      </c>
      <c r="F3485" s="302" t="s">
        <v>69</v>
      </c>
      <c r="G3485" s="302" t="s">
        <v>70</v>
      </c>
      <c r="H3485" s="302" t="s">
        <v>555</v>
      </c>
      <c r="I3485" s="302" t="s">
        <v>555</v>
      </c>
      <c r="J3485" s="302">
        <v>135200</v>
      </c>
      <c r="K3485" s="302" t="s">
        <v>354</v>
      </c>
      <c r="L3485" s="302">
        <v>9724116</v>
      </c>
      <c r="M3485" s="302" t="s">
        <v>2078</v>
      </c>
      <c r="N3485" s="305">
        <v>27576</v>
      </c>
      <c r="O3485" s="305">
        <v>27576</v>
      </c>
      <c r="P3485" s="302" t="s">
        <v>1062</v>
      </c>
    </row>
    <row r="3486" spans="1:16">
      <c r="A3486" s="303">
        <v>1</v>
      </c>
      <c r="B3486" s="303">
        <v>990826.96</v>
      </c>
      <c r="C3486" s="303">
        <v>228453.84262446559</v>
      </c>
      <c r="D3486" s="304">
        <f t="shared" si="54"/>
        <v>762373.11737553438</v>
      </c>
      <c r="E3486" s="305">
        <v>45992</v>
      </c>
      <c r="F3486" s="302" t="s">
        <v>69</v>
      </c>
      <c r="G3486" s="302" t="s">
        <v>70</v>
      </c>
      <c r="H3486" s="302" t="s">
        <v>555</v>
      </c>
      <c r="I3486" s="302" t="s">
        <v>555</v>
      </c>
      <c r="J3486" s="302">
        <v>135200</v>
      </c>
      <c r="K3486" s="302" t="s">
        <v>301</v>
      </c>
      <c r="L3486" s="302">
        <v>11545346</v>
      </c>
      <c r="M3486" s="302" t="s">
        <v>2439</v>
      </c>
      <c r="N3486" s="305">
        <v>40669</v>
      </c>
      <c r="O3486" s="305">
        <v>40909</v>
      </c>
      <c r="P3486" s="302" t="s">
        <v>2440</v>
      </c>
    </row>
    <row r="3487" spans="1:16">
      <c r="A3487" s="303">
        <v>1</v>
      </c>
      <c r="B3487" s="303">
        <v>31985.61</v>
      </c>
      <c r="C3487" s="303">
        <v>7374.8856341046003</v>
      </c>
      <c r="D3487" s="304">
        <f t="shared" si="54"/>
        <v>24610.724365895399</v>
      </c>
      <c r="E3487" s="305">
        <v>45992</v>
      </c>
      <c r="F3487" s="302" t="s">
        <v>69</v>
      </c>
      <c r="G3487" s="302" t="s">
        <v>70</v>
      </c>
      <c r="H3487" s="302" t="s">
        <v>555</v>
      </c>
      <c r="I3487" s="302" t="s">
        <v>555</v>
      </c>
      <c r="J3487" s="302">
        <v>135200</v>
      </c>
      <c r="K3487" s="302" t="s">
        <v>154</v>
      </c>
      <c r="L3487" s="302">
        <v>11545334</v>
      </c>
      <c r="M3487" s="302" t="s">
        <v>1509</v>
      </c>
      <c r="N3487" s="305">
        <v>40669</v>
      </c>
      <c r="O3487" s="305">
        <v>40909</v>
      </c>
      <c r="P3487" s="302" t="s">
        <v>2440</v>
      </c>
    </row>
    <row r="3488" spans="1:16">
      <c r="A3488" s="303">
        <v>1</v>
      </c>
      <c r="B3488" s="303">
        <v>17504.73</v>
      </c>
      <c r="C3488" s="303">
        <v>4036.0456407078</v>
      </c>
      <c r="D3488" s="304">
        <f t="shared" si="54"/>
        <v>13468.6843592922</v>
      </c>
      <c r="E3488" s="305">
        <v>45992</v>
      </c>
      <c r="F3488" s="302" t="s">
        <v>69</v>
      </c>
      <c r="G3488" s="302" t="s">
        <v>70</v>
      </c>
      <c r="H3488" s="302" t="s">
        <v>555</v>
      </c>
      <c r="I3488" s="302" t="s">
        <v>555</v>
      </c>
      <c r="J3488" s="302">
        <v>135200</v>
      </c>
      <c r="K3488" s="302" t="s">
        <v>303</v>
      </c>
      <c r="L3488" s="302">
        <v>11545343</v>
      </c>
      <c r="M3488" s="302" t="s">
        <v>2441</v>
      </c>
      <c r="N3488" s="305">
        <v>40669</v>
      </c>
      <c r="O3488" s="305">
        <v>40909</v>
      </c>
      <c r="P3488" s="302" t="s">
        <v>2440</v>
      </c>
    </row>
    <row r="3489" spans="1:16">
      <c r="A3489" s="303">
        <v>0</v>
      </c>
      <c r="B3489" s="303">
        <v>25495.119999999999</v>
      </c>
      <c r="C3489" s="303">
        <v>2635.1363407152003</v>
      </c>
      <c r="D3489" s="304">
        <f t="shared" si="54"/>
        <v>22859.983659284801</v>
      </c>
      <c r="E3489" s="305">
        <v>45992</v>
      </c>
      <c r="F3489" s="302" t="s">
        <v>69</v>
      </c>
      <c r="G3489" s="302" t="s">
        <v>70</v>
      </c>
      <c r="H3489" s="302" t="s">
        <v>555</v>
      </c>
      <c r="I3489" s="302" t="s">
        <v>555</v>
      </c>
      <c r="J3489" s="302">
        <v>135200</v>
      </c>
      <c r="K3489" s="302" t="s">
        <v>162</v>
      </c>
      <c r="L3489" s="302">
        <v>33375701</v>
      </c>
      <c r="M3489" s="302" t="s">
        <v>1417</v>
      </c>
      <c r="N3489" s="305">
        <v>43815</v>
      </c>
      <c r="O3489" s="305">
        <v>43800</v>
      </c>
      <c r="P3489" s="302" t="s">
        <v>2442</v>
      </c>
    </row>
    <row r="3490" spans="1:16">
      <c r="A3490" s="303">
        <v>0</v>
      </c>
      <c r="B3490" s="303">
        <v>75903.19</v>
      </c>
      <c r="C3490" s="303">
        <v>7845.2368274874007</v>
      </c>
      <c r="D3490" s="304">
        <f t="shared" si="54"/>
        <v>68057.9531725126</v>
      </c>
      <c r="E3490" s="305">
        <v>45992</v>
      </c>
      <c r="F3490" s="302" t="s">
        <v>69</v>
      </c>
      <c r="G3490" s="302" t="s">
        <v>70</v>
      </c>
      <c r="H3490" s="302" t="s">
        <v>555</v>
      </c>
      <c r="I3490" s="302" t="s">
        <v>555</v>
      </c>
      <c r="J3490" s="302">
        <v>135205</v>
      </c>
      <c r="K3490" s="302" t="s">
        <v>147</v>
      </c>
      <c r="L3490" s="302">
        <v>29777942</v>
      </c>
      <c r="M3490" s="302" t="s">
        <v>1393</v>
      </c>
      <c r="N3490" s="305">
        <v>43553</v>
      </c>
      <c r="O3490" s="305">
        <v>43525</v>
      </c>
      <c r="P3490" s="302" t="s">
        <v>2443</v>
      </c>
    </row>
    <row r="3491" spans="1:16">
      <c r="A3491" s="303">
        <v>0</v>
      </c>
      <c r="B3491" s="303">
        <v>31959.24</v>
      </c>
      <c r="C3491" s="303">
        <v>3303.2578291703999</v>
      </c>
      <c r="D3491" s="304">
        <f t="shared" si="54"/>
        <v>28655.9821708296</v>
      </c>
      <c r="E3491" s="305">
        <v>45992</v>
      </c>
      <c r="F3491" s="302" t="s">
        <v>69</v>
      </c>
      <c r="G3491" s="302" t="s">
        <v>70</v>
      </c>
      <c r="H3491" s="302" t="s">
        <v>555</v>
      </c>
      <c r="I3491" s="302" t="s">
        <v>555</v>
      </c>
      <c r="J3491" s="302">
        <v>135205</v>
      </c>
      <c r="K3491" s="302" t="s">
        <v>154</v>
      </c>
      <c r="L3491" s="302">
        <v>29777947</v>
      </c>
      <c r="M3491" s="302" t="s">
        <v>1400</v>
      </c>
      <c r="N3491" s="305">
        <v>43553</v>
      </c>
      <c r="O3491" s="305">
        <v>43525</v>
      </c>
      <c r="P3491" s="302" t="s">
        <v>2443</v>
      </c>
    </row>
    <row r="3492" spans="1:16">
      <c r="A3492" s="303">
        <v>0</v>
      </c>
      <c r="B3492" s="303">
        <v>165655.36000000002</v>
      </c>
      <c r="C3492" s="303">
        <v>17121.882900345601</v>
      </c>
      <c r="D3492" s="304">
        <f t="shared" si="54"/>
        <v>148533.47709965441</v>
      </c>
      <c r="E3492" s="305">
        <v>45992</v>
      </c>
      <c r="F3492" s="302" t="s">
        <v>69</v>
      </c>
      <c r="G3492" s="302" t="s">
        <v>70</v>
      </c>
      <c r="H3492" s="302" t="s">
        <v>555</v>
      </c>
      <c r="I3492" s="302" t="s">
        <v>555</v>
      </c>
      <c r="J3492" s="302">
        <v>135205</v>
      </c>
      <c r="K3492" s="302" t="s">
        <v>163</v>
      </c>
      <c r="L3492" s="302">
        <v>29777982</v>
      </c>
      <c r="M3492" s="302" t="s">
        <v>1418</v>
      </c>
      <c r="N3492" s="305">
        <v>43553</v>
      </c>
      <c r="O3492" s="305">
        <v>43525</v>
      </c>
      <c r="P3492" s="302" t="s">
        <v>2443</v>
      </c>
    </row>
    <row r="3493" spans="1:16">
      <c r="A3493" s="303">
        <v>0</v>
      </c>
      <c r="B3493" s="303">
        <v>0</v>
      </c>
      <c r="C3493" s="303">
        <v>0</v>
      </c>
      <c r="D3493" s="304">
        <f t="shared" si="54"/>
        <v>0</v>
      </c>
      <c r="E3493" s="305">
        <v>45992</v>
      </c>
      <c r="F3493" s="302" t="s">
        <v>69</v>
      </c>
      <c r="G3493" s="302" t="s">
        <v>70</v>
      </c>
      <c r="H3493" s="302" t="s">
        <v>555</v>
      </c>
      <c r="I3493" s="302" t="s">
        <v>555</v>
      </c>
      <c r="J3493" s="302">
        <v>135300</v>
      </c>
      <c r="K3493" s="302" t="s">
        <v>138</v>
      </c>
      <c r="L3493" s="302">
        <v>20500601</v>
      </c>
      <c r="M3493" s="302" t="s">
        <v>799</v>
      </c>
      <c r="N3493" s="305">
        <v>43024</v>
      </c>
      <c r="O3493" s="305">
        <v>43009</v>
      </c>
      <c r="P3493" s="302" t="s">
        <v>2444</v>
      </c>
    </row>
    <row r="3494" spans="1:16">
      <c r="A3494" s="303">
        <v>0</v>
      </c>
      <c r="B3494" s="303">
        <v>0</v>
      </c>
      <c r="C3494" s="303">
        <v>0</v>
      </c>
      <c r="D3494" s="304">
        <f t="shared" si="54"/>
        <v>0</v>
      </c>
      <c r="E3494" s="305">
        <v>45992</v>
      </c>
      <c r="F3494" s="302" t="s">
        <v>69</v>
      </c>
      <c r="G3494" s="302" t="s">
        <v>70</v>
      </c>
      <c r="H3494" s="302" t="s">
        <v>555</v>
      </c>
      <c r="I3494" s="302" t="s">
        <v>555</v>
      </c>
      <c r="J3494" s="302">
        <v>135300</v>
      </c>
      <c r="K3494" s="302" t="s">
        <v>504</v>
      </c>
      <c r="L3494" s="302">
        <v>9974090</v>
      </c>
      <c r="M3494" s="302" t="s">
        <v>2445</v>
      </c>
      <c r="N3494" s="305">
        <v>24289</v>
      </c>
      <c r="O3494" s="305">
        <v>24289</v>
      </c>
      <c r="P3494" s="302" t="s">
        <v>1062</v>
      </c>
    </row>
    <row r="3495" spans="1:16">
      <c r="A3495" s="303">
        <v>0</v>
      </c>
      <c r="B3495" s="303">
        <v>0</v>
      </c>
      <c r="C3495" s="303">
        <v>0</v>
      </c>
      <c r="D3495" s="304">
        <f t="shared" si="54"/>
        <v>0</v>
      </c>
      <c r="E3495" s="305">
        <v>45992</v>
      </c>
      <c r="F3495" s="302" t="s">
        <v>69</v>
      </c>
      <c r="G3495" s="302" t="s">
        <v>70</v>
      </c>
      <c r="H3495" s="302" t="s">
        <v>555</v>
      </c>
      <c r="I3495" s="302" t="s">
        <v>555</v>
      </c>
      <c r="J3495" s="302">
        <v>135300</v>
      </c>
      <c r="K3495" s="302" t="s">
        <v>504</v>
      </c>
      <c r="L3495" s="302">
        <v>9974091</v>
      </c>
      <c r="M3495" s="302" t="s">
        <v>2228</v>
      </c>
      <c r="N3495" s="305">
        <v>21367</v>
      </c>
      <c r="O3495" s="305">
        <v>21367</v>
      </c>
      <c r="P3495" s="302" t="s">
        <v>1062</v>
      </c>
    </row>
    <row r="3496" spans="1:16">
      <c r="A3496" s="303">
        <v>3</v>
      </c>
      <c r="B3496" s="303">
        <v>466.27</v>
      </c>
      <c r="C3496" s="303">
        <v>554.07534129990006</v>
      </c>
      <c r="D3496" s="304">
        <f t="shared" si="54"/>
        <v>-87.805341299900078</v>
      </c>
      <c r="E3496" s="305">
        <v>45992</v>
      </c>
      <c r="F3496" s="302" t="s">
        <v>69</v>
      </c>
      <c r="G3496" s="302" t="s">
        <v>70</v>
      </c>
      <c r="H3496" s="302" t="s">
        <v>555</v>
      </c>
      <c r="I3496" s="302" t="s">
        <v>555</v>
      </c>
      <c r="J3496" s="302">
        <v>135300</v>
      </c>
      <c r="K3496" s="302" t="s">
        <v>504</v>
      </c>
      <c r="L3496" s="302">
        <v>9821801</v>
      </c>
      <c r="M3496" s="302" t="s">
        <v>2228</v>
      </c>
      <c r="N3496" s="305">
        <v>21367</v>
      </c>
      <c r="O3496" s="305">
        <v>21367</v>
      </c>
      <c r="P3496" s="302" t="s">
        <v>1052</v>
      </c>
    </row>
    <row r="3497" spans="1:16">
      <c r="A3497" s="303">
        <v>2</v>
      </c>
      <c r="B3497" s="303">
        <v>64.760000000000005</v>
      </c>
      <c r="C3497" s="303">
        <v>74.136175574399999</v>
      </c>
      <c r="D3497" s="304">
        <f t="shared" si="54"/>
        <v>-9.3761755743999942</v>
      </c>
      <c r="E3497" s="305">
        <v>45992</v>
      </c>
      <c r="F3497" s="302" t="s">
        <v>69</v>
      </c>
      <c r="G3497" s="302" t="s">
        <v>70</v>
      </c>
      <c r="H3497" s="302" t="s">
        <v>555</v>
      </c>
      <c r="I3497" s="302" t="s">
        <v>555</v>
      </c>
      <c r="J3497" s="302">
        <v>135300</v>
      </c>
      <c r="K3497" s="302" t="s">
        <v>504</v>
      </c>
      <c r="L3497" s="302">
        <v>9821800</v>
      </c>
      <c r="M3497" s="302" t="s">
        <v>2445</v>
      </c>
      <c r="N3497" s="305">
        <v>24289</v>
      </c>
      <c r="O3497" s="305">
        <v>24289</v>
      </c>
      <c r="P3497" s="302" t="s">
        <v>1052</v>
      </c>
    </row>
    <row r="3498" spans="1:16">
      <c r="A3498" s="303">
        <v>3</v>
      </c>
      <c r="B3498" s="303">
        <v>24207.420000000002</v>
      </c>
      <c r="C3498" s="303">
        <v>6287.6560891812005</v>
      </c>
      <c r="D3498" s="304">
        <f t="shared" si="54"/>
        <v>17919.763910818801</v>
      </c>
      <c r="E3498" s="305">
        <v>45992</v>
      </c>
      <c r="F3498" s="302" t="s">
        <v>69</v>
      </c>
      <c r="G3498" s="302" t="s">
        <v>70</v>
      </c>
      <c r="H3498" s="302" t="s">
        <v>555</v>
      </c>
      <c r="I3498" s="302" t="s">
        <v>555</v>
      </c>
      <c r="J3498" s="302">
        <v>135300</v>
      </c>
      <c r="K3498" s="302" t="s">
        <v>101</v>
      </c>
      <c r="L3498" s="302">
        <v>11845688</v>
      </c>
      <c r="M3498" s="302" t="s">
        <v>2446</v>
      </c>
      <c r="N3498" s="305">
        <v>41262</v>
      </c>
      <c r="O3498" s="305">
        <v>40909</v>
      </c>
      <c r="P3498" s="302" t="s">
        <v>2447</v>
      </c>
    </row>
    <row r="3499" spans="1:16">
      <c r="A3499" s="303">
        <v>12</v>
      </c>
      <c r="B3499" s="303">
        <v>11711.36</v>
      </c>
      <c r="C3499" s="303">
        <v>13916.7773802432</v>
      </c>
      <c r="D3499" s="304">
        <f t="shared" si="54"/>
        <v>-2205.4173802431997</v>
      </c>
      <c r="E3499" s="305">
        <v>45992</v>
      </c>
      <c r="F3499" s="302" t="s">
        <v>69</v>
      </c>
      <c r="G3499" s="302" t="s">
        <v>70</v>
      </c>
      <c r="H3499" s="302" t="s">
        <v>555</v>
      </c>
      <c r="I3499" s="302" t="s">
        <v>555</v>
      </c>
      <c r="J3499" s="302">
        <v>135300</v>
      </c>
      <c r="K3499" s="302" t="s">
        <v>320</v>
      </c>
      <c r="L3499" s="302">
        <v>9821689</v>
      </c>
      <c r="M3499" s="302" t="s">
        <v>1836</v>
      </c>
      <c r="N3499" s="305">
        <v>21367</v>
      </c>
      <c r="O3499" s="305">
        <v>21367</v>
      </c>
      <c r="P3499" s="302" t="s">
        <v>1052</v>
      </c>
    </row>
    <row r="3500" spans="1:16">
      <c r="A3500" s="303">
        <v>0</v>
      </c>
      <c r="B3500" s="303">
        <v>0</v>
      </c>
      <c r="C3500" s="303">
        <v>0</v>
      </c>
      <c r="D3500" s="304">
        <f t="shared" si="54"/>
        <v>0</v>
      </c>
      <c r="E3500" s="305">
        <v>45992</v>
      </c>
      <c r="F3500" s="302" t="s">
        <v>69</v>
      </c>
      <c r="G3500" s="302" t="s">
        <v>70</v>
      </c>
      <c r="H3500" s="302" t="s">
        <v>555</v>
      </c>
      <c r="I3500" s="302" t="s">
        <v>555</v>
      </c>
      <c r="J3500" s="302">
        <v>135300</v>
      </c>
      <c r="K3500" s="302" t="s">
        <v>320</v>
      </c>
      <c r="L3500" s="302">
        <v>9973984</v>
      </c>
      <c r="M3500" s="302" t="s">
        <v>1836</v>
      </c>
      <c r="N3500" s="305">
        <v>21367</v>
      </c>
      <c r="O3500" s="305">
        <v>21367</v>
      </c>
      <c r="P3500" s="302" t="s">
        <v>1062</v>
      </c>
    </row>
    <row r="3501" spans="1:16">
      <c r="A3501" s="303">
        <v>3</v>
      </c>
      <c r="B3501" s="303">
        <v>4238.21</v>
      </c>
      <c r="C3501" s="303">
        <v>5026.7030750368995</v>
      </c>
      <c r="D3501" s="304">
        <f t="shared" si="54"/>
        <v>-788.49307503689943</v>
      </c>
      <c r="E3501" s="305">
        <v>45992</v>
      </c>
      <c r="F3501" s="302" t="s">
        <v>69</v>
      </c>
      <c r="G3501" s="302" t="s">
        <v>70</v>
      </c>
      <c r="H3501" s="302" t="s">
        <v>555</v>
      </c>
      <c r="I3501" s="302" t="s">
        <v>555</v>
      </c>
      <c r="J3501" s="302">
        <v>135300</v>
      </c>
      <c r="K3501" s="302" t="s">
        <v>142</v>
      </c>
      <c r="L3501" s="302">
        <v>9821685</v>
      </c>
      <c r="M3501" s="302" t="s">
        <v>1839</v>
      </c>
      <c r="N3501" s="305">
        <v>22828</v>
      </c>
      <c r="O3501" s="305">
        <v>22828</v>
      </c>
      <c r="P3501" s="302" t="s">
        <v>1052</v>
      </c>
    </row>
    <row r="3502" spans="1:16">
      <c r="A3502" s="303">
        <v>0</v>
      </c>
      <c r="B3502" s="303">
        <v>0</v>
      </c>
      <c r="C3502" s="303">
        <v>0</v>
      </c>
      <c r="D3502" s="304">
        <f t="shared" si="54"/>
        <v>0</v>
      </c>
      <c r="E3502" s="305">
        <v>45992</v>
      </c>
      <c r="F3502" s="302" t="s">
        <v>69</v>
      </c>
      <c r="G3502" s="302" t="s">
        <v>70</v>
      </c>
      <c r="H3502" s="302" t="s">
        <v>555</v>
      </c>
      <c r="I3502" s="302" t="s">
        <v>555</v>
      </c>
      <c r="J3502" s="302">
        <v>135300</v>
      </c>
      <c r="K3502" s="302" t="s">
        <v>142</v>
      </c>
      <c r="L3502" s="302">
        <v>9973982</v>
      </c>
      <c r="M3502" s="302" t="s">
        <v>1839</v>
      </c>
      <c r="N3502" s="305">
        <v>22828</v>
      </c>
      <c r="O3502" s="305">
        <v>22828</v>
      </c>
      <c r="P3502" s="302" t="s">
        <v>1062</v>
      </c>
    </row>
    <row r="3503" spans="1:16">
      <c r="A3503" s="303">
        <v>21</v>
      </c>
      <c r="B3503" s="303">
        <v>49881.520000000004</v>
      </c>
      <c r="C3503" s="303">
        <v>6238.2033426232001</v>
      </c>
      <c r="D3503" s="304">
        <f t="shared" si="54"/>
        <v>43643.316657376803</v>
      </c>
      <c r="E3503" s="305">
        <v>45992</v>
      </c>
      <c r="F3503" s="302" t="s">
        <v>69</v>
      </c>
      <c r="G3503" s="302" t="s">
        <v>70</v>
      </c>
      <c r="H3503" s="302" t="s">
        <v>555</v>
      </c>
      <c r="I3503" s="302" t="s">
        <v>555</v>
      </c>
      <c r="J3503" s="302">
        <v>135300</v>
      </c>
      <c r="K3503" s="302" t="s">
        <v>142</v>
      </c>
      <c r="L3503" s="302">
        <v>29777900</v>
      </c>
      <c r="M3503" s="302" t="s">
        <v>1434</v>
      </c>
      <c r="N3503" s="305">
        <v>43553</v>
      </c>
      <c r="O3503" s="305">
        <v>43466</v>
      </c>
      <c r="P3503" s="302" t="s">
        <v>2443</v>
      </c>
    </row>
    <row r="3504" spans="1:16">
      <c r="A3504" s="303">
        <v>0</v>
      </c>
      <c r="B3504" s="303">
        <v>0</v>
      </c>
      <c r="C3504" s="303">
        <v>0</v>
      </c>
      <c r="D3504" s="304">
        <f t="shared" si="54"/>
        <v>0</v>
      </c>
      <c r="E3504" s="305">
        <v>45992</v>
      </c>
      <c r="F3504" s="302" t="s">
        <v>69</v>
      </c>
      <c r="G3504" s="302" t="s">
        <v>70</v>
      </c>
      <c r="H3504" s="302" t="s">
        <v>555</v>
      </c>
      <c r="I3504" s="302" t="s">
        <v>555</v>
      </c>
      <c r="J3504" s="302">
        <v>135300</v>
      </c>
      <c r="K3504" s="302" t="s">
        <v>142</v>
      </c>
      <c r="L3504" s="302">
        <v>9973980</v>
      </c>
      <c r="M3504" s="302" t="s">
        <v>1839</v>
      </c>
      <c r="N3504" s="305">
        <v>26846</v>
      </c>
      <c r="O3504" s="305">
        <v>26846</v>
      </c>
      <c r="P3504" s="302" t="s">
        <v>1062</v>
      </c>
    </row>
    <row r="3505" spans="1:16">
      <c r="A3505" s="303">
        <v>0</v>
      </c>
      <c r="B3505" s="303">
        <v>0</v>
      </c>
      <c r="C3505" s="303">
        <v>0</v>
      </c>
      <c r="D3505" s="304">
        <f t="shared" si="54"/>
        <v>0</v>
      </c>
      <c r="E3505" s="305">
        <v>45992</v>
      </c>
      <c r="F3505" s="302" t="s">
        <v>69</v>
      </c>
      <c r="G3505" s="302" t="s">
        <v>70</v>
      </c>
      <c r="H3505" s="302" t="s">
        <v>555</v>
      </c>
      <c r="I3505" s="302" t="s">
        <v>555</v>
      </c>
      <c r="J3505" s="302">
        <v>135300</v>
      </c>
      <c r="K3505" s="302" t="s">
        <v>142</v>
      </c>
      <c r="L3505" s="302">
        <v>9973983</v>
      </c>
      <c r="M3505" s="302" t="s">
        <v>1838</v>
      </c>
      <c r="N3505" s="305">
        <v>21367</v>
      </c>
      <c r="O3505" s="305">
        <v>21367</v>
      </c>
      <c r="P3505" s="302" t="s">
        <v>1062</v>
      </c>
    </row>
    <row r="3506" spans="1:16">
      <c r="A3506" s="303">
        <v>3</v>
      </c>
      <c r="B3506" s="303">
        <v>4903.2700000000004</v>
      </c>
      <c r="C3506" s="303">
        <v>5518.8447559644001</v>
      </c>
      <c r="D3506" s="304">
        <f t="shared" si="54"/>
        <v>-615.57475596439963</v>
      </c>
      <c r="E3506" s="305">
        <v>45992</v>
      </c>
      <c r="F3506" s="302" t="s">
        <v>69</v>
      </c>
      <c r="G3506" s="302" t="s">
        <v>70</v>
      </c>
      <c r="H3506" s="302" t="s">
        <v>555</v>
      </c>
      <c r="I3506" s="302" t="s">
        <v>555</v>
      </c>
      <c r="J3506" s="302">
        <v>135300</v>
      </c>
      <c r="K3506" s="302" t="s">
        <v>142</v>
      </c>
      <c r="L3506" s="302">
        <v>9821686</v>
      </c>
      <c r="M3506" s="302" t="s">
        <v>1839</v>
      </c>
      <c r="N3506" s="305">
        <v>24654</v>
      </c>
      <c r="O3506" s="305">
        <v>24654</v>
      </c>
      <c r="P3506" s="302" t="s">
        <v>1052</v>
      </c>
    </row>
    <row r="3507" spans="1:16">
      <c r="A3507" s="303">
        <v>0</v>
      </c>
      <c r="B3507" s="303">
        <v>0</v>
      </c>
      <c r="C3507" s="303">
        <v>0</v>
      </c>
      <c r="D3507" s="304">
        <f t="shared" si="54"/>
        <v>0</v>
      </c>
      <c r="E3507" s="305">
        <v>45992</v>
      </c>
      <c r="F3507" s="302" t="s">
        <v>69</v>
      </c>
      <c r="G3507" s="302" t="s">
        <v>70</v>
      </c>
      <c r="H3507" s="302" t="s">
        <v>555</v>
      </c>
      <c r="I3507" s="302" t="s">
        <v>555</v>
      </c>
      <c r="J3507" s="302">
        <v>135300</v>
      </c>
      <c r="K3507" s="302" t="s">
        <v>142</v>
      </c>
      <c r="L3507" s="302">
        <v>9973981</v>
      </c>
      <c r="M3507" s="302" t="s">
        <v>1839</v>
      </c>
      <c r="N3507" s="305">
        <v>24654</v>
      </c>
      <c r="O3507" s="305">
        <v>24654</v>
      </c>
      <c r="P3507" s="302" t="s">
        <v>1062</v>
      </c>
    </row>
    <row r="3508" spans="1:16">
      <c r="A3508" s="303">
        <v>12</v>
      </c>
      <c r="B3508" s="303">
        <v>18667.600000000002</v>
      </c>
      <c r="C3508" s="303">
        <v>22182.977333412</v>
      </c>
      <c r="D3508" s="304">
        <f t="shared" si="54"/>
        <v>-3515.3773334119978</v>
      </c>
      <c r="E3508" s="305">
        <v>45992</v>
      </c>
      <c r="F3508" s="302" t="s">
        <v>69</v>
      </c>
      <c r="G3508" s="302" t="s">
        <v>70</v>
      </c>
      <c r="H3508" s="302" t="s">
        <v>555</v>
      </c>
      <c r="I3508" s="302" t="s">
        <v>555</v>
      </c>
      <c r="J3508" s="302">
        <v>135300</v>
      </c>
      <c r="K3508" s="302" t="s">
        <v>142</v>
      </c>
      <c r="L3508" s="302">
        <v>9821688</v>
      </c>
      <c r="M3508" s="302" t="s">
        <v>1838</v>
      </c>
      <c r="N3508" s="305">
        <v>21367</v>
      </c>
      <c r="O3508" s="305">
        <v>21367</v>
      </c>
      <c r="P3508" s="302" t="s">
        <v>1052</v>
      </c>
    </row>
    <row r="3509" spans="1:16">
      <c r="A3509" s="303">
        <v>0</v>
      </c>
      <c r="B3509" s="303">
        <v>-3445.7200000000003</v>
      </c>
      <c r="C3509" s="303">
        <v>-3480.5334185336001</v>
      </c>
      <c r="D3509" s="304">
        <f t="shared" si="54"/>
        <v>34.813418533599815</v>
      </c>
      <c r="E3509" s="305">
        <v>45992</v>
      </c>
      <c r="F3509" s="302" t="s">
        <v>69</v>
      </c>
      <c r="G3509" s="302" t="s">
        <v>70</v>
      </c>
      <c r="H3509" s="302" t="s">
        <v>555</v>
      </c>
      <c r="I3509" s="302" t="s">
        <v>555</v>
      </c>
      <c r="J3509" s="302">
        <v>135300</v>
      </c>
      <c r="K3509" s="302" t="s">
        <v>142</v>
      </c>
      <c r="L3509" s="302">
        <v>9821687</v>
      </c>
      <c r="M3509" s="302" t="s">
        <v>1839</v>
      </c>
      <c r="N3509" s="305">
        <v>26846</v>
      </c>
      <c r="O3509" s="305">
        <v>26846</v>
      </c>
      <c r="P3509" s="302" t="s">
        <v>1052</v>
      </c>
    </row>
    <row r="3510" spans="1:16">
      <c r="A3510" s="303">
        <v>0</v>
      </c>
      <c r="B3510" s="303">
        <v>0</v>
      </c>
      <c r="C3510" s="303">
        <v>0</v>
      </c>
      <c r="D3510" s="304">
        <f t="shared" si="54"/>
        <v>0</v>
      </c>
      <c r="E3510" s="305">
        <v>45992</v>
      </c>
      <c r="F3510" s="302" t="s">
        <v>69</v>
      </c>
      <c r="G3510" s="302" t="s">
        <v>70</v>
      </c>
      <c r="H3510" s="302" t="s">
        <v>555</v>
      </c>
      <c r="I3510" s="302" t="s">
        <v>555</v>
      </c>
      <c r="J3510" s="302">
        <v>135300</v>
      </c>
      <c r="K3510" s="302" t="s">
        <v>321</v>
      </c>
      <c r="L3510" s="302">
        <v>9973979</v>
      </c>
      <c r="M3510" s="302" t="s">
        <v>1840</v>
      </c>
      <c r="N3510" s="305">
        <v>32690</v>
      </c>
      <c r="O3510" s="305">
        <v>32690</v>
      </c>
      <c r="P3510" s="302" t="s">
        <v>1062</v>
      </c>
    </row>
    <row r="3511" spans="1:16">
      <c r="A3511" s="303">
        <v>1</v>
      </c>
      <c r="B3511" s="303">
        <v>584.84</v>
      </c>
      <c r="C3511" s="303">
        <v>208.16869819519999</v>
      </c>
      <c r="D3511" s="304">
        <f t="shared" si="54"/>
        <v>376.67130180480001</v>
      </c>
      <c r="E3511" s="305">
        <v>45992</v>
      </c>
      <c r="F3511" s="302" t="s">
        <v>69</v>
      </c>
      <c r="G3511" s="302" t="s">
        <v>70</v>
      </c>
      <c r="H3511" s="302" t="s">
        <v>555</v>
      </c>
      <c r="I3511" s="302" t="s">
        <v>555</v>
      </c>
      <c r="J3511" s="302">
        <v>135300</v>
      </c>
      <c r="K3511" s="302" t="s">
        <v>321</v>
      </c>
      <c r="L3511" s="302">
        <v>12818480</v>
      </c>
      <c r="M3511" s="302" t="s">
        <v>2448</v>
      </c>
      <c r="N3511" s="305">
        <v>39415</v>
      </c>
      <c r="O3511" s="305">
        <v>39083</v>
      </c>
      <c r="P3511" s="302" t="s">
        <v>880</v>
      </c>
    </row>
    <row r="3512" spans="1:16">
      <c r="A3512" s="303">
        <v>1</v>
      </c>
      <c r="B3512" s="303">
        <v>11890.17</v>
      </c>
      <c r="C3512" s="303">
        <v>4918.5038928311997</v>
      </c>
      <c r="D3512" s="304">
        <f t="shared" si="54"/>
        <v>6971.6661071688004</v>
      </c>
      <c r="E3512" s="305">
        <v>45992</v>
      </c>
      <c r="F3512" s="302" t="s">
        <v>69</v>
      </c>
      <c r="G3512" s="302" t="s">
        <v>70</v>
      </c>
      <c r="H3512" s="302" t="s">
        <v>555</v>
      </c>
      <c r="I3512" s="302" t="s">
        <v>555</v>
      </c>
      <c r="J3512" s="302">
        <v>135300</v>
      </c>
      <c r="K3512" s="302" t="s">
        <v>321</v>
      </c>
      <c r="L3512" s="302">
        <v>12818469</v>
      </c>
      <c r="M3512" s="302" t="s">
        <v>1845</v>
      </c>
      <c r="N3512" s="305">
        <v>38289</v>
      </c>
      <c r="O3512" s="305">
        <v>38353</v>
      </c>
      <c r="P3512" s="302" t="s">
        <v>880</v>
      </c>
    </row>
    <row r="3513" spans="1:16">
      <c r="A3513" s="303">
        <v>0</v>
      </c>
      <c r="B3513" s="303">
        <v>0</v>
      </c>
      <c r="C3513" s="303">
        <v>0</v>
      </c>
      <c r="D3513" s="304">
        <f t="shared" si="54"/>
        <v>0</v>
      </c>
      <c r="E3513" s="305">
        <v>45992</v>
      </c>
      <c r="F3513" s="302" t="s">
        <v>69</v>
      </c>
      <c r="G3513" s="302" t="s">
        <v>70</v>
      </c>
      <c r="H3513" s="302" t="s">
        <v>555</v>
      </c>
      <c r="I3513" s="302" t="s">
        <v>555</v>
      </c>
      <c r="J3513" s="302">
        <v>135300</v>
      </c>
      <c r="K3513" s="302" t="s">
        <v>321</v>
      </c>
      <c r="L3513" s="302">
        <v>9821677</v>
      </c>
      <c r="M3513" s="302" t="s">
        <v>1840</v>
      </c>
      <c r="N3513" s="305">
        <v>32690</v>
      </c>
      <c r="O3513" s="305">
        <v>32690</v>
      </c>
      <c r="P3513" s="302" t="s">
        <v>1052</v>
      </c>
    </row>
    <row r="3514" spans="1:16">
      <c r="A3514" s="303">
        <v>0</v>
      </c>
      <c r="B3514" s="303">
        <v>0</v>
      </c>
      <c r="C3514" s="303">
        <v>0</v>
      </c>
      <c r="D3514" s="304">
        <f t="shared" si="54"/>
        <v>0</v>
      </c>
      <c r="E3514" s="305">
        <v>45992</v>
      </c>
      <c r="F3514" s="302" t="s">
        <v>69</v>
      </c>
      <c r="G3514" s="302" t="s">
        <v>70</v>
      </c>
      <c r="H3514" s="302" t="s">
        <v>555</v>
      </c>
      <c r="I3514" s="302" t="s">
        <v>555</v>
      </c>
      <c r="J3514" s="302">
        <v>135300</v>
      </c>
      <c r="K3514" s="302" t="s">
        <v>322</v>
      </c>
      <c r="L3514" s="302">
        <v>9973977</v>
      </c>
      <c r="M3514" s="302" t="s">
        <v>2174</v>
      </c>
      <c r="N3514" s="305">
        <v>21367</v>
      </c>
      <c r="O3514" s="305">
        <v>21367</v>
      </c>
      <c r="P3514" s="302" t="s">
        <v>1062</v>
      </c>
    </row>
    <row r="3515" spans="1:16">
      <c r="A3515" s="303">
        <v>1</v>
      </c>
      <c r="B3515" s="303">
        <v>30061.48</v>
      </c>
      <c r="C3515" s="303">
        <v>6651.4247090655999</v>
      </c>
      <c r="D3515" s="304">
        <f t="shared" si="54"/>
        <v>23410.055290934401</v>
      </c>
      <c r="E3515" s="305">
        <v>45992</v>
      </c>
      <c r="F3515" s="302" t="s">
        <v>69</v>
      </c>
      <c r="G3515" s="302" t="s">
        <v>70</v>
      </c>
      <c r="H3515" s="302" t="s">
        <v>555</v>
      </c>
      <c r="I3515" s="302" t="s">
        <v>555</v>
      </c>
      <c r="J3515" s="302">
        <v>135300</v>
      </c>
      <c r="K3515" s="302" t="s">
        <v>322</v>
      </c>
      <c r="L3515" s="302">
        <v>12919235</v>
      </c>
      <c r="M3515" s="302" t="s">
        <v>2449</v>
      </c>
      <c r="N3515" s="305">
        <v>41682</v>
      </c>
      <c r="O3515" s="305">
        <v>41852</v>
      </c>
      <c r="P3515" s="302" t="s">
        <v>2450</v>
      </c>
    </row>
    <row r="3516" spans="1:16">
      <c r="A3516" s="303">
        <v>2</v>
      </c>
      <c r="B3516" s="303">
        <v>1965.18</v>
      </c>
      <c r="C3516" s="303">
        <v>1871.6059105128002</v>
      </c>
      <c r="D3516" s="304">
        <f t="shared" si="54"/>
        <v>93.574089487199899</v>
      </c>
      <c r="E3516" s="305">
        <v>45992</v>
      </c>
      <c r="F3516" s="302" t="s">
        <v>69</v>
      </c>
      <c r="G3516" s="302" t="s">
        <v>70</v>
      </c>
      <c r="H3516" s="302" t="s">
        <v>555</v>
      </c>
      <c r="I3516" s="302" t="s">
        <v>555</v>
      </c>
      <c r="J3516" s="302">
        <v>135300</v>
      </c>
      <c r="K3516" s="302" t="s">
        <v>322</v>
      </c>
      <c r="L3516" s="302">
        <v>9821681</v>
      </c>
      <c r="M3516" s="302" t="s">
        <v>1517</v>
      </c>
      <c r="N3516" s="305">
        <v>27942</v>
      </c>
      <c r="O3516" s="305">
        <v>27942</v>
      </c>
      <c r="P3516" s="302" t="s">
        <v>1052</v>
      </c>
    </row>
    <row r="3517" spans="1:16">
      <c r="A3517" s="303">
        <v>0</v>
      </c>
      <c r="B3517" s="303">
        <v>0</v>
      </c>
      <c r="C3517" s="303">
        <v>0</v>
      </c>
      <c r="D3517" s="304">
        <f t="shared" si="54"/>
        <v>0</v>
      </c>
      <c r="E3517" s="305">
        <v>45992</v>
      </c>
      <c r="F3517" s="302" t="s">
        <v>69</v>
      </c>
      <c r="G3517" s="302" t="s">
        <v>70</v>
      </c>
      <c r="H3517" s="302" t="s">
        <v>555</v>
      </c>
      <c r="I3517" s="302" t="s">
        <v>555</v>
      </c>
      <c r="J3517" s="302">
        <v>135300</v>
      </c>
      <c r="K3517" s="302" t="s">
        <v>322</v>
      </c>
      <c r="L3517" s="302">
        <v>9973978</v>
      </c>
      <c r="M3517" s="302" t="s">
        <v>1517</v>
      </c>
      <c r="N3517" s="305">
        <v>27942</v>
      </c>
      <c r="O3517" s="305">
        <v>27942</v>
      </c>
      <c r="P3517" s="302" t="s">
        <v>1062</v>
      </c>
    </row>
    <row r="3518" spans="1:16">
      <c r="A3518" s="303">
        <v>1</v>
      </c>
      <c r="B3518" s="303">
        <v>3148.73</v>
      </c>
      <c r="C3518" s="303">
        <v>3741.6811062501001</v>
      </c>
      <c r="D3518" s="304">
        <f t="shared" si="54"/>
        <v>-592.95110625010011</v>
      </c>
      <c r="E3518" s="305">
        <v>45992</v>
      </c>
      <c r="F3518" s="302" t="s">
        <v>69</v>
      </c>
      <c r="G3518" s="302" t="s">
        <v>70</v>
      </c>
      <c r="H3518" s="302" t="s">
        <v>555</v>
      </c>
      <c r="I3518" s="302" t="s">
        <v>555</v>
      </c>
      <c r="J3518" s="302">
        <v>135300</v>
      </c>
      <c r="K3518" s="302" t="s">
        <v>322</v>
      </c>
      <c r="L3518" s="302">
        <v>9821680</v>
      </c>
      <c r="M3518" s="302" t="s">
        <v>2174</v>
      </c>
      <c r="N3518" s="305">
        <v>21367</v>
      </c>
      <c r="O3518" s="305">
        <v>21367</v>
      </c>
      <c r="P3518" s="302" t="s">
        <v>1052</v>
      </c>
    </row>
    <row r="3519" spans="1:16">
      <c r="A3519" s="303">
        <v>1</v>
      </c>
      <c r="B3519" s="303">
        <v>274069.14</v>
      </c>
      <c r="C3519" s="303">
        <v>71186.954123060394</v>
      </c>
      <c r="D3519" s="304">
        <f t="shared" si="54"/>
        <v>202882.18587693962</v>
      </c>
      <c r="E3519" s="305">
        <v>45992</v>
      </c>
      <c r="F3519" s="302" t="s">
        <v>69</v>
      </c>
      <c r="G3519" s="302" t="s">
        <v>70</v>
      </c>
      <c r="H3519" s="302" t="s">
        <v>555</v>
      </c>
      <c r="I3519" s="302" t="s">
        <v>555</v>
      </c>
      <c r="J3519" s="302">
        <v>135300</v>
      </c>
      <c r="K3519" s="302" t="s">
        <v>144</v>
      </c>
      <c r="L3519" s="302">
        <v>11845702</v>
      </c>
      <c r="M3519" s="302" t="s">
        <v>2452</v>
      </c>
      <c r="N3519" s="305">
        <v>41262</v>
      </c>
      <c r="O3519" s="305">
        <v>40909</v>
      </c>
      <c r="P3519" s="302" t="s">
        <v>2447</v>
      </c>
    </row>
    <row r="3520" spans="1:16">
      <c r="A3520" s="303">
        <v>6</v>
      </c>
      <c r="B3520" s="303">
        <v>599149.86</v>
      </c>
      <c r="C3520" s="303">
        <v>167151.3791606712</v>
      </c>
      <c r="D3520" s="304">
        <f t="shared" si="54"/>
        <v>431998.48083932878</v>
      </c>
      <c r="E3520" s="305">
        <v>45992</v>
      </c>
      <c r="F3520" s="302" t="s">
        <v>69</v>
      </c>
      <c r="G3520" s="302" t="s">
        <v>70</v>
      </c>
      <c r="H3520" s="302" t="s">
        <v>555</v>
      </c>
      <c r="I3520" s="302" t="s">
        <v>555</v>
      </c>
      <c r="J3520" s="302">
        <v>135300</v>
      </c>
      <c r="K3520" s="302" t="s">
        <v>144</v>
      </c>
      <c r="L3520" s="302">
        <v>11545320</v>
      </c>
      <c r="M3520" s="302" t="s">
        <v>2451</v>
      </c>
      <c r="N3520" s="305">
        <v>40669</v>
      </c>
      <c r="O3520" s="305">
        <v>40909</v>
      </c>
      <c r="P3520" s="302" t="s">
        <v>2440</v>
      </c>
    </row>
    <row r="3521" spans="1:16">
      <c r="A3521" s="303">
        <v>10</v>
      </c>
      <c r="B3521" s="303">
        <v>1015150.59</v>
      </c>
      <c r="C3521" s="303">
        <v>126955.14899714189</v>
      </c>
      <c r="D3521" s="304">
        <f t="shared" si="54"/>
        <v>888195.4410028581</v>
      </c>
      <c r="E3521" s="305">
        <v>45992</v>
      </c>
      <c r="F3521" s="302" t="s">
        <v>69</v>
      </c>
      <c r="G3521" s="302" t="s">
        <v>70</v>
      </c>
      <c r="H3521" s="302" t="s">
        <v>555</v>
      </c>
      <c r="I3521" s="302" t="s">
        <v>555</v>
      </c>
      <c r="J3521" s="302">
        <v>135300</v>
      </c>
      <c r="K3521" s="302" t="s">
        <v>144</v>
      </c>
      <c r="L3521" s="302">
        <v>29777936</v>
      </c>
      <c r="M3521" s="302" t="s">
        <v>1171</v>
      </c>
      <c r="N3521" s="305">
        <v>43553</v>
      </c>
      <c r="O3521" s="305">
        <v>43466</v>
      </c>
      <c r="P3521" s="302" t="s">
        <v>2443</v>
      </c>
    </row>
    <row r="3522" spans="1:16">
      <c r="A3522" s="303">
        <v>0</v>
      </c>
      <c r="B3522" s="303">
        <v>0</v>
      </c>
      <c r="C3522" s="303">
        <v>0</v>
      </c>
      <c r="D3522" s="304">
        <f t="shared" si="54"/>
        <v>0</v>
      </c>
      <c r="E3522" s="305">
        <v>45992</v>
      </c>
      <c r="F3522" s="302" t="s">
        <v>69</v>
      </c>
      <c r="G3522" s="302" t="s">
        <v>70</v>
      </c>
      <c r="H3522" s="302" t="s">
        <v>555</v>
      </c>
      <c r="I3522" s="302" t="s">
        <v>555</v>
      </c>
      <c r="J3522" s="302">
        <v>135300</v>
      </c>
      <c r="K3522" s="302" t="s">
        <v>352</v>
      </c>
      <c r="L3522" s="302">
        <v>9974044</v>
      </c>
      <c r="M3522" s="302" t="s">
        <v>1851</v>
      </c>
      <c r="N3522" s="305">
        <v>26846</v>
      </c>
      <c r="O3522" s="305">
        <v>26846</v>
      </c>
      <c r="P3522" s="302" t="s">
        <v>1062</v>
      </c>
    </row>
    <row r="3523" spans="1:16">
      <c r="A3523" s="303">
        <v>0</v>
      </c>
      <c r="B3523" s="303">
        <v>0</v>
      </c>
      <c r="C3523" s="303">
        <v>0</v>
      </c>
      <c r="D3523" s="304">
        <f t="shared" ref="D3523:D3586" si="55">+B3523-C3523</f>
        <v>0</v>
      </c>
      <c r="E3523" s="305">
        <v>45992</v>
      </c>
      <c r="F3523" s="302" t="s">
        <v>69</v>
      </c>
      <c r="G3523" s="302" t="s">
        <v>70</v>
      </c>
      <c r="H3523" s="302" t="s">
        <v>555</v>
      </c>
      <c r="I3523" s="302" t="s">
        <v>555</v>
      </c>
      <c r="J3523" s="302">
        <v>135300</v>
      </c>
      <c r="K3523" s="302" t="s">
        <v>352</v>
      </c>
      <c r="L3523" s="302">
        <v>9974045</v>
      </c>
      <c r="M3523" s="302" t="s">
        <v>1850</v>
      </c>
      <c r="N3523" s="305">
        <v>21367</v>
      </c>
      <c r="O3523" s="305">
        <v>21367</v>
      </c>
      <c r="P3523" s="302" t="s">
        <v>1062</v>
      </c>
    </row>
    <row r="3524" spans="1:16">
      <c r="A3524" s="303">
        <v>1</v>
      </c>
      <c r="B3524" s="303">
        <v>34832.53</v>
      </c>
      <c r="C3524" s="303">
        <v>41312.909379741701</v>
      </c>
      <c r="D3524" s="304">
        <f t="shared" si="55"/>
        <v>-6480.379379741702</v>
      </c>
      <c r="E3524" s="305">
        <v>45992</v>
      </c>
      <c r="F3524" s="302" t="s">
        <v>69</v>
      </c>
      <c r="G3524" s="302" t="s">
        <v>70</v>
      </c>
      <c r="H3524" s="302" t="s">
        <v>555</v>
      </c>
      <c r="I3524" s="302" t="s">
        <v>555</v>
      </c>
      <c r="J3524" s="302">
        <v>135300</v>
      </c>
      <c r="K3524" s="302" t="s">
        <v>352</v>
      </c>
      <c r="L3524" s="302">
        <v>9821790</v>
      </c>
      <c r="M3524" s="302" t="s">
        <v>1851</v>
      </c>
      <c r="N3524" s="305">
        <v>22828</v>
      </c>
      <c r="O3524" s="305">
        <v>22828</v>
      </c>
      <c r="P3524" s="302" t="s">
        <v>1052</v>
      </c>
    </row>
    <row r="3525" spans="1:16">
      <c r="A3525" s="303">
        <v>5</v>
      </c>
      <c r="B3525" s="303">
        <v>139603.84</v>
      </c>
      <c r="C3525" s="303">
        <v>165893.2491791808</v>
      </c>
      <c r="D3525" s="304">
        <f t="shared" si="55"/>
        <v>-26289.409179180802</v>
      </c>
      <c r="E3525" s="305">
        <v>45992</v>
      </c>
      <c r="F3525" s="302" t="s">
        <v>69</v>
      </c>
      <c r="G3525" s="302" t="s">
        <v>70</v>
      </c>
      <c r="H3525" s="302" t="s">
        <v>555</v>
      </c>
      <c r="I3525" s="302" t="s">
        <v>555</v>
      </c>
      <c r="J3525" s="302">
        <v>135300</v>
      </c>
      <c r="K3525" s="302" t="s">
        <v>352</v>
      </c>
      <c r="L3525" s="302">
        <v>9821793</v>
      </c>
      <c r="M3525" s="302" t="s">
        <v>1850</v>
      </c>
      <c r="N3525" s="305">
        <v>21367</v>
      </c>
      <c r="O3525" s="305">
        <v>21367</v>
      </c>
      <c r="P3525" s="302" t="s">
        <v>1052</v>
      </c>
    </row>
    <row r="3526" spans="1:16">
      <c r="A3526" s="303">
        <v>0</v>
      </c>
      <c r="B3526" s="303">
        <v>0</v>
      </c>
      <c r="C3526" s="303">
        <v>0</v>
      </c>
      <c r="D3526" s="304">
        <f t="shared" si="55"/>
        <v>0</v>
      </c>
      <c r="E3526" s="305">
        <v>45992</v>
      </c>
      <c r="F3526" s="302" t="s">
        <v>69</v>
      </c>
      <c r="G3526" s="302" t="s">
        <v>70</v>
      </c>
      <c r="H3526" s="302" t="s">
        <v>555</v>
      </c>
      <c r="I3526" s="302" t="s">
        <v>555</v>
      </c>
      <c r="J3526" s="302">
        <v>135300</v>
      </c>
      <c r="K3526" s="302" t="s">
        <v>352</v>
      </c>
      <c r="L3526" s="302">
        <v>9697417</v>
      </c>
      <c r="M3526" s="302" t="s">
        <v>1851</v>
      </c>
      <c r="N3526" s="305">
        <v>22828</v>
      </c>
      <c r="O3526" s="305">
        <v>22828</v>
      </c>
      <c r="P3526" s="302" t="s">
        <v>1062</v>
      </c>
    </row>
    <row r="3527" spans="1:16">
      <c r="A3527" s="303">
        <v>0</v>
      </c>
      <c r="B3527" s="303">
        <v>-69780.97</v>
      </c>
      <c r="C3527" s="303">
        <v>-70485.993656678605</v>
      </c>
      <c r="D3527" s="304">
        <f t="shared" si="55"/>
        <v>705.02365667860431</v>
      </c>
      <c r="E3527" s="305">
        <v>45992</v>
      </c>
      <c r="F3527" s="302" t="s">
        <v>69</v>
      </c>
      <c r="G3527" s="302" t="s">
        <v>70</v>
      </c>
      <c r="H3527" s="302" t="s">
        <v>555</v>
      </c>
      <c r="I3527" s="302" t="s">
        <v>555</v>
      </c>
      <c r="J3527" s="302">
        <v>135300</v>
      </c>
      <c r="K3527" s="302" t="s">
        <v>352</v>
      </c>
      <c r="L3527" s="302">
        <v>9821792</v>
      </c>
      <c r="M3527" s="302" t="s">
        <v>1851</v>
      </c>
      <c r="N3527" s="305">
        <v>26846</v>
      </c>
      <c r="O3527" s="305">
        <v>26846</v>
      </c>
      <c r="P3527" s="302" t="s">
        <v>1052</v>
      </c>
    </row>
    <row r="3528" spans="1:16">
      <c r="A3528" s="303">
        <v>0</v>
      </c>
      <c r="B3528" s="303">
        <v>0</v>
      </c>
      <c r="C3528" s="303">
        <v>0</v>
      </c>
      <c r="D3528" s="304">
        <f t="shared" si="55"/>
        <v>0</v>
      </c>
      <c r="E3528" s="305">
        <v>45992</v>
      </c>
      <c r="F3528" s="302" t="s">
        <v>69</v>
      </c>
      <c r="G3528" s="302" t="s">
        <v>70</v>
      </c>
      <c r="H3528" s="302" t="s">
        <v>555</v>
      </c>
      <c r="I3528" s="302" t="s">
        <v>555</v>
      </c>
      <c r="J3528" s="302">
        <v>135300</v>
      </c>
      <c r="K3528" s="302" t="s">
        <v>352</v>
      </c>
      <c r="L3528" s="302">
        <v>9706625</v>
      </c>
      <c r="M3528" s="302" t="s">
        <v>1851</v>
      </c>
      <c r="N3528" s="305">
        <v>24654</v>
      </c>
      <c r="O3528" s="305">
        <v>24654</v>
      </c>
      <c r="P3528" s="302" t="s">
        <v>1062</v>
      </c>
    </row>
    <row r="3529" spans="1:16">
      <c r="A3529" s="303">
        <v>3</v>
      </c>
      <c r="B3529" s="303">
        <v>99298.48</v>
      </c>
      <c r="C3529" s="303">
        <v>111764.7805695456</v>
      </c>
      <c r="D3529" s="304">
        <f t="shared" si="55"/>
        <v>-12466.300569545609</v>
      </c>
      <c r="E3529" s="305">
        <v>45992</v>
      </c>
      <c r="F3529" s="302" t="s">
        <v>69</v>
      </c>
      <c r="G3529" s="302" t="s">
        <v>70</v>
      </c>
      <c r="H3529" s="302" t="s">
        <v>555</v>
      </c>
      <c r="I3529" s="302" t="s">
        <v>555</v>
      </c>
      <c r="J3529" s="302">
        <v>135300</v>
      </c>
      <c r="K3529" s="302" t="s">
        <v>352</v>
      </c>
      <c r="L3529" s="302">
        <v>9821791</v>
      </c>
      <c r="M3529" s="302" t="s">
        <v>1851</v>
      </c>
      <c r="N3529" s="305">
        <v>24654</v>
      </c>
      <c r="O3529" s="305">
        <v>24654</v>
      </c>
      <c r="P3529" s="302" t="s">
        <v>1052</v>
      </c>
    </row>
    <row r="3530" spans="1:16">
      <c r="A3530" s="303">
        <v>1</v>
      </c>
      <c r="B3530" s="303">
        <v>22619.08</v>
      </c>
      <c r="C3530" s="303">
        <v>25458.763446177603</v>
      </c>
      <c r="D3530" s="304">
        <f t="shared" si="55"/>
        <v>-2839.6834461776016</v>
      </c>
      <c r="E3530" s="305">
        <v>45992</v>
      </c>
      <c r="F3530" s="302" t="s">
        <v>69</v>
      </c>
      <c r="G3530" s="302" t="s">
        <v>70</v>
      </c>
      <c r="H3530" s="302" t="s">
        <v>555</v>
      </c>
      <c r="I3530" s="302" t="s">
        <v>555</v>
      </c>
      <c r="J3530" s="302">
        <v>135300</v>
      </c>
      <c r="K3530" s="302" t="s">
        <v>446</v>
      </c>
      <c r="L3530" s="302">
        <v>9821794</v>
      </c>
      <c r="M3530" s="302" t="s">
        <v>2095</v>
      </c>
      <c r="N3530" s="305">
        <v>24654</v>
      </c>
      <c r="O3530" s="305">
        <v>24654</v>
      </c>
      <c r="P3530" s="302" t="s">
        <v>1052</v>
      </c>
    </row>
    <row r="3531" spans="1:16">
      <c r="A3531" s="303">
        <v>2</v>
      </c>
      <c r="B3531" s="303">
        <v>20892.91</v>
      </c>
      <c r="C3531" s="303">
        <v>24827.345184116701</v>
      </c>
      <c r="D3531" s="304">
        <f t="shared" si="55"/>
        <v>-3934.4351841167008</v>
      </c>
      <c r="E3531" s="305">
        <v>45992</v>
      </c>
      <c r="F3531" s="302" t="s">
        <v>69</v>
      </c>
      <c r="G3531" s="302" t="s">
        <v>70</v>
      </c>
      <c r="H3531" s="302" t="s">
        <v>555</v>
      </c>
      <c r="I3531" s="302" t="s">
        <v>555</v>
      </c>
      <c r="J3531" s="302">
        <v>135300</v>
      </c>
      <c r="K3531" s="302" t="s">
        <v>446</v>
      </c>
      <c r="L3531" s="302">
        <v>9821795</v>
      </c>
      <c r="M3531" s="302" t="s">
        <v>2096</v>
      </c>
      <c r="N3531" s="305">
        <v>21367</v>
      </c>
      <c r="O3531" s="305">
        <v>21367</v>
      </c>
      <c r="P3531" s="302" t="s">
        <v>1052</v>
      </c>
    </row>
    <row r="3532" spans="1:16">
      <c r="A3532" s="303">
        <v>0</v>
      </c>
      <c r="B3532" s="303">
        <v>0</v>
      </c>
      <c r="C3532" s="303">
        <v>0</v>
      </c>
      <c r="D3532" s="304">
        <f t="shared" si="55"/>
        <v>0</v>
      </c>
      <c r="E3532" s="305">
        <v>45992</v>
      </c>
      <c r="F3532" s="302" t="s">
        <v>69</v>
      </c>
      <c r="G3532" s="302" t="s">
        <v>70</v>
      </c>
      <c r="H3532" s="302" t="s">
        <v>555</v>
      </c>
      <c r="I3532" s="302" t="s">
        <v>555</v>
      </c>
      <c r="J3532" s="302">
        <v>135300</v>
      </c>
      <c r="K3532" s="302" t="s">
        <v>446</v>
      </c>
      <c r="L3532" s="302">
        <v>9974046</v>
      </c>
      <c r="M3532" s="302" t="s">
        <v>2095</v>
      </c>
      <c r="N3532" s="305">
        <v>24654</v>
      </c>
      <c r="O3532" s="305">
        <v>24654</v>
      </c>
      <c r="P3532" s="302" t="s">
        <v>1062</v>
      </c>
    </row>
    <row r="3533" spans="1:16">
      <c r="A3533" s="303">
        <v>0</v>
      </c>
      <c r="B3533" s="303">
        <v>0</v>
      </c>
      <c r="C3533" s="303">
        <v>0</v>
      </c>
      <c r="D3533" s="304">
        <f t="shared" si="55"/>
        <v>0</v>
      </c>
      <c r="E3533" s="305">
        <v>45992</v>
      </c>
      <c r="F3533" s="302" t="s">
        <v>69</v>
      </c>
      <c r="G3533" s="302" t="s">
        <v>70</v>
      </c>
      <c r="H3533" s="302" t="s">
        <v>555</v>
      </c>
      <c r="I3533" s="302" t="s">
        <v>555</v>
      </c>
      <c r="J3533" s="302">
        <v>135300</v>
      </c>
      <c r="K3533" s="302" t="s">
        <v>446</v>
      </c>
      <c r="L3533" s="302">
        <v>9974047</v>
      </c>
      <c r="M3533" s="302" t="s">
        <v>2096</v>
      </c>
      <c r="N3533" s="305">
        <v>21367</v>
      </c>
      <c r="O3533" s="305">
        <v>21367</v>
      </c>
      <c r="P3533" s="302" t="s">
        <v>1062</v>
      </c>
    </row>
    <row r="3534" spans="1:16">
      <c r="A3534" s="303">
        <v>6440</v>
      </c>
      <c r="B3534" s="303">
        <v>164939.04</v>
      </c>
      <c r="C3534" s="303">
        <v>46014.845123116807</v>
      </c>
      <c r="D3534" s="304">
        <f t="shared" si="55"/>
        <v>118924.19487688321</v>
      </c>
      <c r="E3534" s="305">
        <v>45992</v>
      </c>
      <c r="F3534" s="302" t="s">
        <v>69</v>
      </c>
      <c r="G3534" s="302" t="s">
        <v>70</v>
      </c>
      <c r="H3534" s="302" t="s">
        <v>555</v>
      </c>
      <c r="I3534" s="302" t="s">
        <v>555</v>
      </c>
      <c r="J3534" s="302">
        <v>135300</v>
      </c>
      <c r="K3534" s="302" t="s">
        <v>145</v>
      </c>
      <c r="L3534" s="302">
        <v>11545303</v>
      </c>
      <c r="M3534" s="302" t="s">
        <v>2295</v>
      </c>
      <c r="N3534" s="305">
        <v>40669</v>
      </c>
      <c r="O3534" s="305">
        <v>40909</v>
      </c>
      <c r="P3534" s="302" t="s">
        <v>2440</v>
      </c>
    </row>
    <row r="3535" spans="1:16">
      <c r="A3535" s="303">
        <v>1066</v>
      </c>
      <c r="B3535" s="303">
        <v>44996.25</v>
      </c>
      <c r="C3535" s="303">
        <v>11687.364671775</v>
      </c>
      <c r="D3535" s="304">
        <f t="shared" si="55"/>
        <v>33308.885328224998</v>
      </c>
      <c r="E3535" s="305">
        <v>45992</v>
      </c>
      <c r="F3535" s="302" t="s">
        <v>69</v>
      </c>
      <c r="G3535" s="302" t="s">
        <v>70</v>
      </c>
      <c r="H3535" s="302" t="s">
        <v>555</v>
      </c>
      <c r="I3535" s="302" t="s">
        <v>555</v>
      </c>
      <c r="J3535" s="302">
        <v>135300</v>
      </c>
      <c r="K3535" s="302" t="s">
        <v>145</v>
      </c>
      <c r="L3535" s="302">
        <v>11845693</v>
      </c>
      <c r="M3535" s="302" t="s">
        <v>2453</v>
      </c>
      <c r="N3535" s="305">
        <v>41262</v>
      </c>
      <c r="O3535" s="305">
        <v>40909</v>
      </c>
      <c r="P3535" s="302" t="s">
        <v>2447</v>
      </c>
    </row>
    <row r="3536" spans="1:16">
      <c r="A3536" s="303">
        <v>0</v>
      </c>
      <c r="B3536" s="303">
        <v>453082.16000000003</v>
      </c>
      <c r="C3536" s="303">
        <v>56662.640693285597</v>
      </c>
      <c r="D3536" s="304">
        <f t="shared" si="55"/>
        <v>396419.51930671441</v>
      </c>
      <c r="E3536" s="305">
        <v>45992</v>
      </c>
      <c r="F3536" s="302" t="s">
        <v>69</v>
      </c>
      <c r="G3536" s="302" t="s">
        <v>70</v>
      </c>
      <c r="H3536" s="302" t="s">
        <v>555</v>
      </c>
      <c r="I3536" s="302" t="s">
        <v>555</v>
      </c>
      <c r="J3536" s="302">
        <v>135300</v>
      </c>
      <c r="K3536" s="302" t="s">
        <v>145</v>
      </c>
      <c r="L3536" s="302">
        <v>29777908</v>
      </c>
      <c r="M3536" s="302" t="s">
        <v>1448</v>
      </c>
      <c r="N3536" s="305">
        <v>43553</v>
      </c>
      <c r="O3536" s="305">
        <v>43466</v>
      </c>
      <c r="P3536" s="302" t="s">
        <v>2443</v>
      </c>
    </row>
    <row r="3537" spans="1:16">
      <c r="A3537" s="303">
        <v>20</v>
      </c>
      <c r="B3537" s="303">
        <v>44424.43</v>
      </c>
      <c r="C3537" s="303">
        <v>12393.5683518756</v>
      </c>
      <c r="D3537" s="304">
        <f t="shared" si="55"/>
        <v>32030.861648124403</v>
      </c>
      <c r="E3537" s="305">
        <v>45992</v>
      </c>
      <c r="F3537" s="302" t="s">
        <v>69</v>
      </c>
      <c r="G3537" s="302" t="s">
        <v>70</v>
      </c>
      <c r="H3537" s="302" t="s">
        <v>555</v>
      </c>
      <c r="I3537" s="302" t="s">
        <v>555</v>
      </c>
      <c r="J3537" s="302">
        <v>135300</v>
      </c>
      <c r="K3537" s="302" t="s">
        <v>421</v>
      </c>
      <c r="L3537" s="302">
        <v>11545352</v>
      </c>
      <c r="M3537" s="302" t="s">
        <v>2454</v>
      </c>
      <c r="N3537" s="305">
        <v>40669</v>
      </c>
      <c r="O3537" s="305">
        <v>40909</v>
      </c>
      <c r="P3537" s="302" t="s">
        <v>2440</v>
      </c>
    </row>
    <row r="3538" spans="1:16">
      <c r="A3538" s="303">
        <v>0</v>
      </c>
      <c r="B3538" s="303">
        <v>91749.27</v>
      </c>
      <c r="C3538" s="303">
        <v>11474.201323400701</v>
      </c>
      <c r="D3538" s="304">
        <f t="shared" si="55"/>
        <v>80275.068676599301</v>
      </c>
      <c r="E3538" s="305">
        <v>45992</v>
      </c>
      <c r="F3538" s="302" t="s">
        <v>69</v>
      </c>
      <c r="G3538" s="302" t="s">
        <v>70</v>
      </c>
      <c r="H3538" s="302" t="s">
        <v>555</v>
      </c>
      <c r="I3538" s="302" t="s">
        <v>555</v>
      </c>
      <c r="J3538" s="302">
        <v>135300</v>
      </c>
      <c r="K3538" s="302" t="s">
        <v>146</v>
      </c>
      <c r="L3538" s="302">
        <v>29777916</v>
      </c>
      <c r="M3538" s="302" t="s">
        <v>1392</v>
      </c>
      <c r="N3538" s="305">
        <v>43553</v>
      </c>
      <c r="O3538" s="305">
        <v>43466</v>
      </c>
      <c r="P3538" s="302" t="s">
        <v>2443</v>
      </c>
    </row>
    <row r="3539" spans="1:16">
      <c r="A3539" s="303">
        <v>51</v>
      </c>
      <c r="B3539" s="303">
        <v>21512.87</v>
      </c>
      <c r="C3539" s="303">
        <v>14693.768871357501</v>
      </c>
      <c r="D3539" s="304">
        <f t="shared" si="55"/>
        <v>6819.1011286424982</v>
      </c>
      <c r="E3539" s="305">
        <v>45992</v>
      </c>
      <c r="F3539" s="302" t="s">
        <v>69</v>
      </c>
      <c r="G3539" s="302" t="s">
        <v>70</v>
      </c>
      <c r="H3539" s="302" t="s">
        <v>555</v>
      </c>
      <c r="I3539" s="302" t="s">
        <v>555</v>
      </c>
      <c r="J3539" s="302">
        <v>135300</v>
      </c>
      <c r="K3539" s="302" t="s">
        <v>355</v>
      </c>
      <c r="L3539" s="302">
        <v>9821695</v>
      </c>
      <c r="M3539" s="302" t="s">
        <v>2455</v>
      </c>
      <c r="N3539" s="305">
        <v>33055</v>
      </c>
      <c r="O3539" s="305">
        <v>33055</v>
      </c>
      <c r="P3539" s="302" t="s">
        <v>1052</v>
      </c>
    </row>
    <row r="3540" spans="1:16">
      <c r="A3540" s="303">
        <v>0</v>
      </c>
      <c r="B3540" s="303">
        <v>0</v>
      </c>
      <c r="C3540" s="303">
        <v>0</v>
      </c>
      <c r="D3540" s="304">
        <f t="shared" si="55"/>
        <v>0</v>
      </c>
      <c r="E3540" s="305">
        <v>45992</v>
      </c>
      <c r="F3540" s="302" t="s">
        <v>69</v>
      </c>
      <c r="G3540" s="302" t="s">
        <v>70</v>
      </c>
      <c r="H3540" s="302" t="s">
        <v>555</v>
      </c>
      <c r="I3540" s="302" t="s">
        <v>555</v>
      </c>
      <c r="J3540" s="302">
        <v>135300</v>
      </c>
      <c r="K3540" s="302" t="s">
        <v>355</v>
      </c>
      <c r="L3540" s="302">
        <v>9973975</v>
      </c>
      <c r="M3540" s="302" t="s">
        <v>2455</v>
      </c>
      <c r="N3540" s="305">
        <v>33055</v>
      </c>
      <c r="O3540" s="305">
        <v>33055</v>
      </c>
      <c r="P3540" s="302" t="s">
        <v>1062</v>
      </c>
    </row>
    <row r="3541" spans="1:16">
      <c r="A3541" s="303">
        <v>2</v>
      </c>
      <c r="B3541" s="303">
        <v>41894.06</v>
      </c>
      <c r="C3541" s="303">
        <v>43929.416712485203</v>
      </c>
      <c r="D3541" s="304">
        <f t="shared" si="55"/>
        <v>-2035.3567124852052</v>
      </c>
      <c r="E3541" s="305">
        <v>45992</v>
      </c>
      <c r="F3541" s="302" t="s">
        <v>69</v>
      </c>
      <c r="G3541" s="302" t="s">
        <v>70</v>
      </c>
      <c r="H3541" s="302" t="s">
        <v>555</v>
      </c>
      <c r="I3541" s="302" t="s">
        <v>555</v>
      </c>
      <c r="J3541" s="302">
        <v>135300</v>
      </c>
      <c r="K3541" s="302" t="s">
        <v>355</v>
      </c>
      <c r="L3541" s="302">
        <v>9821696</v>
      </c>
      <c r="M3541" s="302" t="s">
        <v>1998</v>
      </c>
      <c r="N3541" s="305">
        <v>26115</v>
      </c>
      <c r="O3541" s="305">
        <v>26115</v>
      </c>
      <c r="P3541" s="302" t="s">
        <v>1052</v>
      </c>
    </row>
    <row r="3542" spans="1:16">
      <c r="A3542" s="303">
        <v>0</v>
      </c>
      <c r="B3542" s="303">
        <v>0</v>
      </c>
      <c r="C3542" s="303">
        <v>0</v>
      </c>
      <c r="D3542" s="304">
        <f t="shared" si="55"/>
        <v>0</v>
      </c>
      <c r="E3542" s="305">
        <v>45992</v>
      </c>
      <c r="F3542" s="302" t="s">
        <v>69</v>
      </c>
      <c r="G3542" s="302" t="s">
        <v>70</v>
      </c>
      <c r="H3542" s="302" t="s">
        <v>555</v>
      </c>
      <c r="I3542" s="302" t="s">
        <v>555</v>
      </c>
      <c r="J3542" s="302">
        <v>135300</v>
      </c>
      <c r="K3542" s="302" t="s">
        <v>355</v>
      </c>
      <c r="L3542" s="302">
        <v>9973976</v>
      </c>
      <c r="M3542" s="302" t="s">
        <v>1998</v>
      </c>
      <c r="N3542" s="305">
        <v>26115</v>
      </c>
      <c r="O3542" s="305">
        <v>26115</v>
      </c>
      <c r="P3542" s="302" t="s">
        <v>1062</v>
      </c>
    </row>
    <row r="3543" spans="1:16">
      <c r="A3543" s="303">
        <v>0</v>
      </c>
      <c r="B3543" s="303">
        <v>0</v>
      </c>
      <c r="C3543" s="303">
        <v>0</v>
      </c>
      <c r="D3543" s="304">
        <f t="shared" si="55"/>
        <v>0</v>
      </c>
      <c r="E3543" s="305">
        <v>45992</v>
      </c>
      <c r="F3543" s="302" t="s">
        <v>69</v>
      </c>
      <c r="G3543" s="302" t="s">
        <v>70</v>
      </c>
      <c r="H3543" s="302" t="s">
        <v>555</v>
      </c>
      <c r="I3543" s="302" t="s">
        <v>555</v>
      </c>
      <c r="J3543" s="302">
        <v>135300</v>
      </c>
      <c r="K3543" s="302" t="s">
        <v>356</v>
      </c>
      <c r="L3543" s="302">
        <v>9974025</v>
      </c>
      <c r="M3543" s="302" t="s">
        <v>1856</v>
      </c>
      <c r="N3543" s="305">
        <v>29037</v>
      </c>
      <c r="O3543" s="305">
        <v>29037</v>
      </c>
      <c r="P3543" s="302" t="s">
        <v>1062</v>
      </c>
    </row>
    <row r="3544" spans="1:16">
      <c r="A3544" s="303">
        <v>1</v>
      </c>
      <c r="B3544" s="303">
        <v>2638.85</v>
      </c>
      <c r="C3544" s="303">
        <v>2360.8812728305002</v>
      </c>
      <c r="D3544" s="304">
        <f t="shared" si="55"/>
        <v>277.96872716949974</v>
      </c>
      <c r="E3544" s="305">
        <v>45992</v>
      </c>
      <c r="F3544" s="302" t="s">
        <v>69</v>
      </c>
      <c r="G3544" s="302" t="s">
        <v>70</v>
      </c>
      <c r="H3544" s="302" t="s">
        <v>555</v>
      </c>
      <c r="I3544" s="302" t="s">
        <v>555</v>
      </c>
      <c r="J3544" s="302">
        <v>135300</v>
      </c>
      <c r="K3544" s="302" t="s">
        <v>356</v>
      </c>
      <c r="L3544" s="302">
        <v>9821699</v>
      </c>
      <c r="M3544" s="302" t="s">
        <v>1856</v>
      </c>
      <c r="N3544" s="305">
        <v>29037</v>
      </c>
      <c r="O3544" s="305">
        <v>29037</v>
      </c>
      <c r="P3544" s="302" t="s">
        <v>1052</v>
      </c>
    </row>
    <row r="3545" spans="1:16">
      <c r="A3545" s="303">
        <v>1</v>
      </c>
      <c r="B3545" s="303">
        <v>79244.25</v>
      </c>
      <c r="C3545" s="303">
        <v>22107.633769709999</v>
      </c>
      <c r="D3545" s="304">
        <f t="shared" si="55"/>
        <v>57136.616230290005</v>
      </c>
      <c r="E3545" s="305">
        <v>45992</v>
      </c>
      <c r="F3545" s="302" t="s">
        <v>69</v>
      </c>
      <c r="G3545" s="302" t="s">
        <v>70</v>
      </c>
      <c r="H3545" s="302" t="s">
        <v>555</v>
      </c>
      <c r="I3545" s="302" t="s">
        <v>555</v>
      </c>
      <c r="J3545" s="302">
        <v>135300</v>
      </c>
      <c r="K3545" s="302" t="s">
        <v>147</v>
      </c>
      <c r="L3545" s="302">
        <v>11545331</v>
      </c>
      <c r="M3545" s="302" t="s">
        <v>2456</v>
      </c>
      <c r="N3545" s="305">
        <v>40669</v>
      </c>
      <c r="O3545" s="305">
        <v>40909</v>
      </c>
      <c r="P3545" s="302" t="s">
        <v>2440</v>
      </c>
    </row>
    <row r="3546" spans="1:16">
      <c r="A3546" s="303">
        <v>0</v>
      </c>
      <c r="B3546" s="303">
        <v>0</v>
      </c>
      <c r="C3546" s="303">
        <v>0</v>
      </c>
      <c r="D3546" s="304">
        <f t="shared" si="55"/>
        <v>0</v>
      </c>
      <c r="E3546" s="305">
        <v>45992</v>
      </c>
      <c r="F3546" s="302" t="s">
        <v>69</v>
      </c>
      <c r="G3546" s="302" t="s">
        <v>70</v>
      </c>
      <c r="H3546" s="302" t="s">
        <v>555</v>
      </c>
      <c r="I3546" s="302" t="s">
        <v>555</v>
      </c>
      <c r="J3546" s="302">
        <v>135300</v>
      </c>
      <c r="K3546" s="302" t="s">
        <v>359</v>
      </c>
      <c r="L3546" s="302">
        <v>9974089</v>
      </c>
      <c r="M3546" s="302" t="s">
        <v>1872</v>
      </c>
      <c r="N3546" s="305">
        <v>21367</v>
      </c>
      <c r="O3546" s="305">
        <v>21367</v>
      </c>
      <c r="P3546" s="302" t="s">
        <v>1062</v>
      </c>
    </row>
    <row r="3547" spans="1:16">
      <c r="A3547" s="303">
        <v>14</v>
      </c>
      <c r="B3547" s="303">
        <v>23911.95</v>
      </c>
      <c r="C3547" s="303">
        <v>28414.9137997215</v>
      </c>
      <c r="D3547" s="304">
        <f t="shared" si="55"/>
        <v>-4502.9637997214995</v>
      </c>
      <c r="E3547" s="305">
        <v>45992</v>
      </c>
      <c r="F3547" s="302" t="s">
        <v>69</v>
      </c>
      <c r="G3547" s="302" t="s">
        <v>70</v>
      </c>
      <c r="H3547" s="302" t="s">
        <v>555</v>
      </c>
      <c r="I3547" s="302" t="s">
        <v>555</v>
      </c>
      <c r="J3547" s="302">
        <v>135300</v>
      </c>
      <c r="K3547" s="302" t="s">
        <v>359</v>
      </c>
      <c r="L3547" s="302">
        <v>9821799</v>
      </c>
      <c r="M3547" s="302" t="s">
        <v>1872</v>
      </c>
      <c r="N3547" s="305">
        <v>21367</v>
      </c>
      <c r="O3547" s="305">
        <v>21367</v>
      </c>
      <c r="P3547" s="302" t="s">
        <v>1052</v>
      </c>
    </row>
    <row r="3548" spans="1:16">
      <c r="A3548" s="303">
        <v>2</v>
      </c>
      <c r="B3548" s="303">
        <v>8087.71</v>
      </c>
      <c r="C3548" s="303">
        <v>9629.1068573667999</v>
      </c>
      <c r="D3548" s="304">
        <f t="shared" si="55"/>
        <v>-1541.3968573667998</v>
      </c>
      <c r="E3548" s="305">
        <v>45992</v>
      </c>
      <c r="F3548" s="302" t="s">
        <v>69</v>
      </c>
      <c r="G3548" s="302" t="s">
        <v>70</v>
      </c>
      <c r="H3548" s="302" t="s">
        <v>555</v>
      </c>
      <c r="I3548" s="302" t="s">
        <v>555</v>
      </c>
      <c r="J3548" s="302">
        <v>135300</v>
      </c>
      <c r="K3548" s="302" t="s">
        <v>361</v>
      </c>
      <c r="L3548" s="302">
        <v>9821834</v>
      </c>
      <c r="M3548" s="302" t="s">
        <v>1874</v>
      </c>
      <c r="N3548" s="305">
        <v>19906</v>
      </c>
      <c r="O3548" s="305">
        <v>19906</v>
      </c>
      <c r="P3548" s="302" t="s">
        <v>1052</v>
      </c>
    </row>
    <row r="3549" spans="1:16">
      <c r="A3549" s="303">
        <v>0</v>
      </c>
      <c r="B3549" s="303">
        <v>0</v>
      </c>
      <c r="C3549" s="303">
        <v>0</v>
      </c>
      <c r="D3549" s="304">
        <f t="shared" si="55"/>
        <v>0</v>
      </c>
      <c r="E3549" s="305">
        <v>45992</v>
      </c>
      <c r="F3549" s="302" t="s">
        <v>69</v>
      </c>
      <c r="G3549" s="302" t="s">
        <v>70</v>
      </c>
      <c r="H3549" s="302" t="s">
        <v>555</v>
      </c>
      <c r="I3549" s="302" t="s">
        <v>555</v>
      </c>
      <c r="J3549" s="302">
        <v>135300</v>
      </c>
      <c r="K3549" s="302" t="s">
        <v>361</v>
      </c>
      <c r="L3549" s="302">
        <v>9974088</v>
      </c>
      <c r="M3549" s="302" t="s">
        <v>1874</v>
      </c>
      <c r="N3549" s="305">
        <v>19906</v>
      </c>
      <c r="O3549" s="305">
        <v>19906</v>
      </c>
      <c r="P3549" s="302" t="s">
        <v>1062</v>
      </c>
    </row>
    <row r="3550" spans="1:16">
      <c r="A3550" s="303">
        <v>0</v>
      </c>
      <c r="B3550" s="303">
        <v>0</v>
      </c>
      <c r="C3550" s="303">
        <v>0</v>
      </c>
      <c r="D3550" s="304">
        <f t="shared" si="55"/>
        <v>0</v>
      </c>
      <c r="E3550" s="305">
        <v>45992</v>
      </c>
      <c r="F3550" s="302" t="s">
        <v>69</v>
      </c>
      <c r="G3550" s="302" t="s">
        <v>70</v>
      </c>
      <c r="H3550" s="302" t="s">
        <v>555</v>
      </c>
      <c r="I3550" s="302" t="s">
        <v>555</v>
      </c>
      <c r="J3550" s="302">
        <v>135300</v>
      </c>
      <c r="K3550" s="302" t="s">
        <v>361</v>
      </c>
      <c r="L3550" s="302">
        <v>9974086</v>
      </c>
      <c r="M3550" s="302" t="s">
        <v>2297</v>
      </c>
      <c r="N3550" s="305">
        <v>22828</v>
      </c>
      <c r="O3550" s="305">
        <v>22828</v>
      </c>
      <c r="P3550" s="302" t="s">
        <v>1062</v>
      </c>
    </row>
    <row r="3551" spans="1:16">
      <c r="A3551" s="303">
        <v>0</v>
      </c>
      <c r="B3551" s="303">
        <v>-2675.1</v>
      </c>
      <c r="C3551" s="303">
        <v>-2702.1275518379998</v>
      </c>
      <c r="D3551" s="304">
        <f t="shared" si="55"/>
        <v>27.027551837999908</v>
      </c>
      <c r="E3551" s="305">
        <v>45992</v>
      </c>
      <c r="F3551" s="302" t="s">
        <v>69</v>
      </c>
      <c r="G3551" s="302" t="s">
        <v>70</v>
      </c>
      <c r="H3551" s="302" t="s">
        <v>555</v>
      </c>
      <c r="I3551" s="302" t="s">
        <v>555</v>
      </c>
      <c r="J3551" s="302">
        <v>135300</v>
      </c>
      <c r="K3551" s="302" t="s">
        <v>361</v>
      </c>
      <c r="L3551" s="302">
        <v>9821833</v>
      </c>
      <c r="M3551" s="302" t="s">
        <v>2297</v>
      </c>
      <c r="N3551" s="305">
        <v>26846</v>
      </c>
      <c r="O3551" s="305">
        <v>26846</v>
      </c>
      <c r="P3551" s="302" t="s">
        <v>1052</v>
      </c>
    </row>
    <row r="3552" spans="1:16">
      <c r="A3552" s="303">
        <v>15</v>
      </c>
      <c r="B3552" s="303">
        <v>52507.880000000005</v>
      </c>
      <c r="C3552" s="303">
        <v>62395.868342235597</v>
      </c>
      <c r="D3552" s="304">
        <f t="shared" si="55"/>
        <v>-9887.9883422355924</v>
      </c>
      <c r="E3552" s="305">
        <v>45992</v>
      </c>
      <c r="F3552" s="302" t="s">
        <v>69</v>
      </c>
      <c r="G3552" s="302" t="s">
        <v>70</v>
      </c>
      <c r="H3552" s="302" t="s">
        <v>555</v>
      </c>
      <c r="I3552" s="302" t="s">
        <v>555</v>
      </c>
      <c r="J3552" s="302">
        <v>135300</v>
      </c>
      <c r="K3552" s="302" t="s">
        <v>361</v>
      </c>
      <c r="L3552" s="302">
        <v>9821830</v>
      </c>
      <c r="M3552" s="302" t="s">
        <v>2297</v>
      </c>
      <c r="N3552" s="305">
        <v>21367</v>
      </c>
      <c r="O3552" s="305">
        <v>21367</v>
      </c>
      <c r="P3552" s="302" t="s">
        <v>1052</v>
      </c>
    </row>
    <row r="3553" spans="1:16">
      <c r="A3553" s="303">
        <v>0</v>
      </c>
      <c r="B3553" s="303">
        <v>0</v>
      </c>
      <c r="C3553" s="303">
        <v>0</v>
      </c>
      <c r="D3553" s="304">
        <f t="shared" si="55"/>
        <v>0</v>
      </c>
      <c r="E3553" s="305">
        <v>45992</v>
      </c>
      <c r="F3553" s="302" t="s">
        <v>69</v>
      </c>
      <c r="G3553" s="302" t="s">
        <v>70</v>
      </c>
      <c r="H3553" s="302" t="s">
        <v>555</v>
      </c>
      <c r="I3553" s="302" t="s">
        <v>555</v>
      </c>
      <c r="J3553" s="302">
        <v>135300</v>
      </c>
      <c r="K3553" s="302" t="s">
        <v>361</v>
      </c>
      <c r="L3553" s="302">
        <v>9974085</v>
      </c>
      <c r="M3553" s="302" t="s">
        <v>2297</v>
      </c>
      <c r="N3553" s="305">
        <v>24654</v>
      </c>
      <c r="O3553" s="305">
        <v>24654</v>
      </c>
      <c r="P3553" s="302" t="s">
        <v>1062</v>
      </c>
    </row>
    <row r="3554" spans="1:16">
      <c r="A3554" s="303">
        <v>2</v>
      </c>
      <c r="B3554" s="303">
        <v>8734.68</v>
      </c>
      <c r="C3554" s="303">
        <v>10359.713845105201</v>
      </c>
      <c r="D3554" s="304">
        <f t="shared" si="55"/>
        <v>-1625.0338451052012</v>
      </c>
      <c r="E3554" s="305">
        <v>45992</v>
      </c>
      <c r="F3554" s="302" t="s">
        <v>69</v>
      </c>
      <c r="G3554" s="302" t="s">
        <v>70</v>
      </c>
      <c r="H3554" s="302" t="s">
        <v>555</v>
      </c>
      <c r="I3554" s="302" t="s">
        <v>555</v>
      </c>
      <c r="J3554" s="302">
        <v>135300</v>
      </c>
      <c r="K3554" s="302" t="s">
        <v>361</v>
      </c>
      <c r="L3554" s="302">
        <v>9821831</v>
      </c>
      <c r="M3554" s="302" t="s">
        <v>2297</v>
      </c>
      <c r="N3554" s="305">
        <v>22828</v>
      </c>
      <c r="O3554" s="305">
        <v>22828</v>
      </c>
      <c r="P3554" s="302" t="s">
        <v>1052</v>
      </c>
    </row>
    <row r="3555" spans="1:16">
      <c r="A3555" s="303">
        <v>1</v>
      </c>
      <c r="B3555" s="303">
        <v>3806.67</v>
      </c>
      <c r="C3555" s="303">
        <v>4284.5735126124</v>
      </c>
      <c r="D3555" s="304">
        <f t="shared" si="55"/>
        <v>-477.90351261239994</v>
      </c>
      <c r="E3555" s="305">
        <v>45992</v>
      </c>
      <c r="F3555" s="302" t="s">
        <v>69</v>
      </c>
      <c r="G3555" s="302" t="s">
        <v>70</v>
      </c>
      <c r="H3555" s="302" t="s">
        <v>555</v>
      </c>
      <c r="I3555" s="302" t="s">
        <v>555</v>
      </c>
      <c r="J3555" s="302">
        <v>135300</v>
      </c>
      <c r="K3555" s="302" t="s">
        <v>361</v>
      </c>
      <c r="L3555" s="302">
        <v>9821832</v>
      </c>
      <c r="M3555" s="302" t="s">
        <v>2297</v>
      </c>
      <c r="N3555" s="305">
        <v>24654</v>
      </c>
      <c r="O3555" s="305">
        <v>24654</v>
      </c>
      <c r="P3555" s="302" t="s">
        <v>1052</v>
      </c>
    </row>
    <row r="3556" spans="1:16">
      <c r="A3556" s="303">
        <v>0</v>
      </c>
      <c r="B3556" s="303">
        <v>0</v>
      </c>
      <c r="C3556" s="303">
        <v>0</v>
      </c>
      <c r="D3556" s="304">
        <f t="shared" si="55"/>
        <v>0</v>
      </c>
      <c r="E3556" s="305">
        <v>45992</v>
      </c>
      <c r="F3556" s="302" t="s">
        <v>69</v>
      </c>
      <c r="G3556" s="302" t="s">
        <v>70</v>
      </c>
      <c r="H3556" s="302" t="s">
        <v>555</v>
      </c>
      <c r="I3556" s="302" t="s">
        <v>555</v>
      </c>
      <c r="J3556" s="302">
        <v>135300</v>
      </c>
      <c r="K3556" s="302" t="s">
        <v>361</v>
      </c>
      <c r="L3556" s="302">
        <v>9974087</v>
      </c>
      <c r="M3556" s="302" t="s">
        <v>2297</v>
      </c>
      <c r="N3556" s="305">
        <v>21367</v>
      </c>
      <c r="O3556" s="305">
        <v>21367</v>
      </c>
      <c r="P3556" s="302" t="s">
        <v>1062</v>
      </c>
    </row>
    <row r="3557" spans="1:16">
      <c r="A3557" s="303">
        <v>0</v>
      </c>
      <c r="B3557" s="303">
        <v>0</v>
      </c>
      <c r="C3557" s="303">
        <v>0</v>
      </c>
      <c r="D3557" s="304">
        <f t="shared" si="55"/>
        <v>0</v>
      </c>
      <c r="E3557" s="305">
        <v>45992</v>
      </c>
      <c r="F3557" s="302" t="s">
        <v>69</v>
      </c>
      <c r="G3557" s="302" t="s">
        <v>70</v>
      </c>
      <c r="H3557" s="302" t="s">
        <v>555</v>
      </c>
      <c r="I3557" s="302" t="s">
        <v>555</v>
      </c>
      <c r="J3557" s="302">
        <v>135300</v>
      </c>
      <c r="K3557" s="302" t="s">
        <v>361</v>
      </c>
      <c r="L3557" s="302">
        <v>9974084</v>
      </c>
      <c r="M3557" s="302" t="s">
        <v>2297</v>
      </c>
      <c r="N3557" s="305">
        <v>26846</v>
      </c>
      <c r="O3557" s="305">
        <v>26846</v>
      </c>
      <c r="P3557" s="302" t="s">
        <v>1062</v>
      </c>
    </row>
    <row r="3558" spans="1:16">
      <c r="A3558" s="303">
        <v>0</v>
      </c>
      <c r="B3558" s="303">
        <v>0</v>
      </c>
      <c r="C3558" s="303">
        <v>0</v>
      </c>
      <c r="D3558" s="304">
        <f t="shared" si="55"/>
        <v>0</v>
      </c>
      <c r="E3558" s="305">
        <v>45992</v>
      </c>
      <c r="F3558" s="302" t="s">
        <v>69</v>
      </c>
      <c r="G3558" s="302" t="s">
        <v>70</v>
      </c>
      <c r="H3558" s="302" t="s">
        <v>555</v>
      </c>
      <c r="I3558" s="302" t="s">
        <v>555</v>
      </c>
      <c r="J3558" s="302">
        <v>135300</v>
      </c>
      <c r="K3558" s="302" t="s">
        <v>150</v>
      </c>
      <c r="L3558" s="302">
        <v>29777931</v>
      </c>
      <c r="M3558" s="302" t="s">
        <v>1395</v>
      </c>
      <c r="N3558" s="305">
        <v>43553</v>
      </c>
      <c r="O3558" s="305">
        <v>43466</v>
      </c>
      <c r="P3558" s="302" t="s">
        <v>2443</v>
      </c>
    </row>
    <row r="3559" spans="1:16">
      <c r="A3559" s="303">
        <v>0</v>
      </c>
      <c r="B3559" s="303">
        <v>0</v>
      </c>
      <c r="C3559" s="303">
        <v>0</v>
      </c>
      <c r="D3559" s="304">
        <f t="shared" si="55"/>
        <v>0</v>
      </c>
      <c r="E3559" s="305">
        <v>45992</v>
      </c>
      <c r="F3559" s="302" t="s">
        <v>69</v>
      </c>
      <c r="G3559" s="302" t="s">
        <v>70</v>
      </c>
      <c r="H3559" s="302" t="s">
        <v>555</v>
      </c>
      <c r="I3559" s="302" t="s">
        <v>555</v>
      </c>
      <c r="J3559" s="302">
        <v>135300</v>
      </c>
      <c r="K3559" s="302" t="s">
        <v>447</v>
      </c>
      <c r="L3559" s="302">
        <v>29636553</v>
      </c>
      <c r="M3559" s="302" t="s">
        <v>2099</v>
      </c>
      <c r="N3559" s="305">
        <v>43437</v>
      </c>
      <c r="O3559" s="305">
        <v>43101</v>
      </c>
      <c r="P3559" s="302" t="s">
        <v>2100</v>
      </c>
    </row>
    <row r="3560" spans="1:16">
      <c r="A3560" s="303">
        <v>1</v>
      </c>
      <c r="B3560" s="303">
        <v>420.39</v>
      </c>
      <c r="C3560" s="303">
        <v>448.90232957280006</v>
      </c>
      <c r="D3560" s="304">
        <f t="shared" si="55"/>
        <v>-28.51232957280007</v>
      </c>
      <c r="E3560" s="305">
        <v>45992</v>
      </c>
      <c r="F3560" s="302" t="s">
        <v>69</v>
      </c>
      <c r="G3560" s="302" t="s">
        <v>70</v>
      </c>
      <c r="H3560" s="302" t="s">
        <v>555</v>
      </c>
      <c r="I3560" s="302" t="s">
        <v>555</v>
      </c>
      <c r="J3560" s="302">
        <v>135300</v>
      </c>
      <c r="K3560" s="302" t="s">
        <v>151</v>
      </c>
      <c r="L3560" s="302">
        <v>9821704</v>
      </c>
      <c r="M3560" s="302" t="s">
        <v>2457</v>
      </c>
      <c r="N3560" s="305">
        <v>25750</v>
      </c>
      <c r="O3560" s="305">
        <v>25750</v>
      </c>
      <c r="P3560" s="302" t="s">
        <v>1052</v>
      </c>
    </row>
    <row r="3561" spans="1:16">
      <c r="A3561" s="303">
        <v>0</v>
      </c>
      <c r="B3561" s="303">
        <v>0</v>
      </c>
      <c r="C3561" s="303">
        <v>0</v>
      </c>
      <c r="D3561" s="304">
        <f t="shared" si="55"/>
        <v>0</v>
      </c>
      <c r="E3561" s="305">
        <v>45992</v>
      </c>
      <c r="F3561" s="302" t="s">
        <v>69</v>
      </c>
      <c r="G3561" s="302" t="s">
        <v>70</v>
      </c>
      <c r="H3561" s="302" t="s">
        <v>555</v>
      </c>
      <c r="I3561" s="302" t="s">
        <v>555</v>
      </c>
      <c r="J3561" s="302">
        <v>135300</v>
      </c>
      <c r="K3561" s="302" t="s">
        <v>151</v>
      </c>
      <c r="L3561" s="302">
        <v>9974016</v>
      </c>
      <c r="M3561" s="302" t="s">
        <v>1876</v>
      </c>
      <c r="N3561" s="305">
        <v>21367</v>
      </c>
      <c r="O3561" s="305">
        <v>21367</v>
      </c>
      <c r="P3561" s="302" t="s">
        <v>1062</v>
      </c>
    </row>
    <row r="3562" spans="1:16">
      <c r="A3562" s="303">
        <v>2</v>
      </c>
      <c r="B3562" s="303">
        <v>1775.8700000000001</v>
      </c>
      <c r="C3562" s="303">
        <v>1998.8193260363998</v>
      </c>
      <c r="D3562" s="304">
        <f t="shared" si="55"/>
        <v>-222.94932603639973</v>
      </c>
      <c r="E3562" s="305">
        <v>45992</v>
      </c>
      <c r="F3562" s="302" t="s">
        <v>69</v>
      </c>
      <c r="G3562" s="302" t="s">
        <v>70</v>
      </c>
      <c r="H3562" s="302" t="s">
        <v>555</v>
      </c>
      <c r="I3562" s="302" t="s">
        <v>555</v>
      </c>
      <c r="J3562" s="302">
        <v>135300</v>
      </c>
      <c r="K3562" s="302" t="s">
        <v>151</v>
      </c>
      <c r="L3562" s="302">
        <v>9821703</v>
      </c>
      <c r="M3562" s="302" t="s">
        <v>2457</v>
      </c>
      <c r="N3562" s="305">
        <v>24654</v>
      </c>
      <c r="O3562" s="305">
        <v>24654</v>
      </c>
      <c r="P3562" s="302" t="s">
        <v>1052</v>
      </c>
    </row>
    <row r="3563" spans="1:16">
      <c r="A3563" s="303">
        <v>0</v>
      </c>
      <c r="B3563" s="303">
        <v>0</v>
      </c>
      <c r="C3563" s="303">
        <v>0</v>
      </c>
      <c r="D3563" s="304">
        <f t="shared" si="55"/>
        <v>0</v>
      </c>
      <c r="E3563" s="305">
        <v>45992</v>
      </c>
      <c r="F3563" s="302" t="s">
        <v>69</v>
      </c>
      <c r="G3563" s="302" t="s">
        <v>70</v>
      </c>
      <c r="H3563" s="302" t="s">
        <v>555</v>
      </c>
      <c r="I3563" s="302" t="s">
        <v>555</v>
      </c>
      <c r="J3563" s="302">
        <v>135300</v>
      </c>
      <c r="K3563" s="302" t="s">
        <v>151</v>
      </c>
      <c r="L3563" s="302">
        <v>9974013</v>
      </c>
      <c r="M3563" s="302" t="s">
        <v>2457</v>
      </c>
      <c r="N3563" s="305">
        <v>25750</v>
      </c>
      <c r="O3563" s="305">
        <v>25750</v>
      </c>
      <c r="P3563" s="302" t="s">
        <v>1062</v>
      </c>
    </row>
    <row r="3564" spans="1:16">
      <c r="A3564" s="303">
        <v>0</v>
      </c>
      <c r="B3564" s="303">
        <v>0</v>
      </c>
      <c r="C3564" s="303">
        <v>0</v>
      </c>
      <c r="D3564" s="304">
        <f t="shared" si="55"/>
        <v>0</v>
      </c>
      <c r="E3564" s="305">
        <v>45992</v>
      </c>
      <c r="F3564" s="302" t="s">
        <v>69</v>
      </c>
      <c r="G3564" s="302" t="s">
        <v>70</v>
      </c>
      <c r="H3564" s="302" t="s">
        <v>555</v>
      </c>
      <c r="I3564" s="302" t="s">
        <v>555</v>
      </c>
      <c r="J3564" s="302">
        <v>135300</v>
      </c>
      <c r="K3564" s="302" t="s">
        <v>151</v>
      </c>
      <c r="L3564" s="302">
        <v>9974015</v>
      </c>
      <c r="M3564" s="302" t="s">
        <v>2457</v>
      </c>
      <c r="N3564" s="305">
        <v>22828</v>
      </c>
      <c r="O3564" s="305">
        <v>22828</v>
      </c>
      <c r="P3564" s="302" t="s">
        <v>1062</v>
      </c>
    </row>
    <row r="3565" spans="1:16">
      <c r="A3565" s="303">
        <v>0</v>
      </c>
      <c r="B3565" s="303">
        <v>177207.47</v>
      </c>
      <c r="C3565" s="303">
        <v>22161.638853262702</v>
      </c>
      <c r="D3565" s="304">
        <f t="shared" si="55"/>
        <v>155045.8311467373</v>
      </c>
      <c r="E3565" s="305">
        <v>45992</v>
      </c>
      <c r="F3565" s="302" t="s">
        <v>69</v>
      </c>
      <c r="G3565" s="302" t="s">
        <v>70</v>
      </c>
      <c r="H3565" s="302" t="s">
        <v>555</v>
      </c>
      <c r="I3565" s="302" t="s">
        <v>555</v>
      </c>
      <c r="J3565" s="302">
        <v>135300</v>
      </c>
      <c r="K3565" s="302" t="s">
        <v>151</v>
      </c>
      <c r="L3565" s="302">
        <v>29777913</v>
      </c>
      <c r="M3565" s="302" t="s">
        <v>2301</v>
      </c>
      <c r="N3565" s="305">
        <v>43553</v>
      </c>
      <c r="O3565" s="305">
        <v>43466</v>
      </c>
      <c r="P3565" s="302" t="s">
        <v>2443</v>
      </c>
    </row>
    <row r="3566" spans="1:16">
      <c r="A3566" s="303">
        <v>1</v>
      </c>
      <c r="B3566" s="303">
        <v>19242.73</v>
      </c>
      <c r="C3566" s="303">
        <v>22866.4125770301</v>
      </c>
      <c r="D3566" s="304">
        <f t="shared" si="55"/>
        <v>-3623.6825770301002</v>
      </c>
      <c r="E3566" s="305">
        <v>45992</v>
      </c>
      <c r="F3566" s="302" t="s">
        <v>69</v>
      </c>
      <c r="G3566" s="302" t="s">
        <v>70</v>
      </c>
      <c r="H3566" s="302" t="s">
        <v>555</v>
      </c>
      <c r="I3566" s="302" t="s">
        <v>555</v>
      </c>
      <c r="J3566" s="302">
        <v>135300</v>
      </c>
      <c r="K3566" s="302" t="s">
        <v>151</v>
      </c>
      <c r="L3566" s="302">
        <v>9821706</v>
      </c>
      <c r="M3566" s="302" t="s">
        <v>1876</v>
      </c>
      <c r="N3566" s="305">
        <v>21367</v>
      </c>
      <c r="O3566" s="305">
        <v>21367</v>
      </c>
      <c r="P3566" s="302" t="s">
        <v>1052</v>
      </c>
    </row>
    <row r="3567" spans="1:16">
      <c r="A3567" s="303">
        <v>0</v>
      </c>
      <c r="B3567" s="303">
        <v>-1028.8</v>
      </c>
      <c r="C3567" s="303">
        <v>-1039.1943573440001</v>
      </c>
      <c r="D3567" s="304">
        <f t="shared" si="55"/>
        <v>10.394357344000127</v>
      </c>
      <c r="E3567" s="305">
        <v>45992</v>
      </c>
      <c r="F3567" s="302" t="s">
        <v>69</v>
      </c>
      <c r="G3567" s="302" t="s">
        <v>70</v>
      </c>
      <c r="H3567" s="302" t="s">
        <v>555</v>
      </c>
      <c r="I3567" s="302" t="s">
        <v>555</v>
      </c>
      <c r="J3567" s="302">
        <v>135300</v>
      </c>
      <c r="K3567" s="302" t="s">
        <v>151</v>
      </c>
      <c r="L3567" s="302">
        <v>9821705</v>
      </c>
      <c r="M3567" s="302" t="s">
        <v>2457</v>
      </c>
      <c r="N3567" s="305">
        <v>26846</v>
      </c>
      <c r="O3567" s="305">
        <v>26846</v>
      </c>
      <c r="P3567" s="302" t="s">
        <v>1052</v>
      </c>
    </row>
    <row r="3568" spans="1:16">
      <c r="A3568" s="303">
        <v>2</v>
      </c>
      <c r="B3568" s="303">
        <v>711.38</v>
      </c>
      <c r="C3568" s="303">
        <v>843.7279024682</v>
      </c>
      <c r="D3568" s="304">
        <f t="shared" si="55"/>
        <v>-132.3479024682</v>
      </c>
      <c r="E3568" s="305">
        <v>45992</v>
      </c>
      <c r="F3568" s="302" t="s">
        <v>69</v>
      </c>
      <c r="G3568" s="302" t="s">
        <v>70</v>
      </c>
      <c r="H3568" s="302" t="s">
        <v>555</v>
      </c>
      <c r="I3568" s="302" t="s">
        <v>555</v>
      </c>
      <c r="J3568" s="302">
        <v>135300</v>
      </c>
      <c r="K3568" s="302" t="s">
        <v>151</v>
      </c>
      <c r="L3568" s="302">
        <v>9821702</v>
      </c>
      <c r="M3568" s="302" t="s">
        <v>2457</v>
      </c>
      <c r="N3568" s="305">
        <v>22828</v>
      </c>
      <c r="O3568" s="305">
        <v>22828</v>
      </c>
      <c r="P3568" s="302" t="s">
        <v>1052</v>
      </c>
    </row>
    <row r="3569" spans="1:16">
      <c r="A3569" s="303">
        <v>0</v>
      </c>
      <c r="B3569" s="303">
        <v>0</v>
      </c>
      <c r="C3569" s="303">
        <v>0</v>
      </c>
      <c r="D3569" s="304">
        <f t="shared" si="55"/>
        <v>0</v>
      </c>
      <c r="E3569" s="305">
        <v>45992</v>
      </c>
      <c r="F3569" s="302" t="s">
        <v>69</v>
      </c>
      <c r="G3569" s="302" t="s">
        <v>70</v>
      </c>
      <c r="H3569" s="302" t="s">
        <v>555</v>
      </c>
      <c r="I3569" s="302" t="s">
        <v>555</v>
      </c>
      <c r="J3569" s="302">
        <v>135300</v>
      </c>
      <c r="K3569" s="302" t="s">
        <v>151</v>
      </c>
      <c r="L3569" s="302">
        <v>9974014</v>
      </c>
      <c r="M3569" s="302" t="s">
        <v>2457</v>
      </c>
      <c r="N3569" s="305">
        <v>24654</v>
      </c>
      <c r="O3569" s="305">
        <v>24654</v>
      </c>
      <c r="P3569" s="302" t="s">
        <v>1062</v>
      </c>
    </row>
    <row r="3570" spans="1:16">
      <c r="A3570" s="303">
        <v>0</v>
      </c>
      <c r="B3570" s="303">
        <v>0</v>
      </c>
      <c r="C3570" s="303">
        <v>0</v>
      </c>
      <c r="D3570" s="304">
        <f t="shared" si="55"/>
        <v>0</v>
      </c>
      <c r="E3570" s="305">
        <v>45992</v>
      </c>
      <c r="F3570" s="302" t="s">
        <v>69</v>
      </c>
      <c r="G3570" s="302" t="s">
        <v>70</v>
      </c>
      <c r="H3570" s="302" t="s">
        <v>555</v>
      </c>
      <c r="I3570" s="302" t="s">
        <v>555</v>
      </c>
      <c r="J3570" s="302">
        <v>135300</v>
      </c>
      <c r="K3570" s="302" t="s">
        <v>151</v>
      </c>
      <c r="L3570" s="302">
        <v>9974101</v>
      </c>
      <c r="M3570" s="302" t="s">
        <v>2457</v>
      </c>
      <c r="N3570" s="305">
        <v>26846</v>
      </c>
      <c r="O3570" s="305">
        <v>26846</v>
      </c>
      <c r="P3570" s="302" t="s">
        <v>1062</v>
      </c>
    </row>
    <row r="3571" spans="1:16">
      <c r="A3571" s="303">
        <v>6280</v>
      </c>
      <c r="B3571" s="303">
        <v>5292.09</v>
      </c>
      <c r="C3571" s="303">
        <v>6288.6665943333001</v>
      </c>
      <c r="D3571" s="304">
        <f t="shared" si="55"/>
        <v>-996.57659433329991</v>
      </c>
      <c r="E3571" s="305">
        <v>45992</v>
      </c>
      <c r="F3571" s="302" t="s">
        <v>69</v>
      </c>
      <c r="G3571" s="302" t="s">
        <v>70</v>
      </c>
      <c r="H3571" s="302" t="s">
        <v>555</v>
      </c>
      <c r="I3571" s="302" t="s">
        <v>555</v>
      </c>
      <c r="J3571" s="302">
        <v>135300</v>
      </c>
      <c r="K3571" s="302" t="s">
        <v>370</v>
      </c>
      <c r="L3571" s="302">
        <v>9821735</v>
      </c>
      <c r="M3571" s="302" t="s">
        <v>1886</v>
      </c>
      <c r="N3571" s="305">
        <v>21367</v>
      </c>
      <c r="O3571" s="305">
        <v>21367</v>
      </c>
      <c r="P3571" s="302" t="s">
        <v>1052</v>
      </c>
    </row>
    <row r="3572" spans="1:16">
      <c r="A3572" s="303">
        <v>120</v>
      </c>
      <c r="B3572" s="303">
        <v>83.92</v>
      </c>
      <c r="C3572" s="303">
        <v>99.532803248800008</v>
      </c>
      <c r="D3572" s="304">
        <f t="shared" si="55"/>
        <v>-15.612803248800006</v>
      </c>
      <c r="E3572" s="305">
        <v>45992</v>
      </c>
      <c r="F3572" s="302" t="s">
        <v>69</v>
      </c>
      <c r="G3572" s="302" t="s">
        <v>70</v>
      </c>
      <c r="H3572" s="302" t="s">
        <v>555</v>
      </c>
      <c r="I3572" s="302" t="s">
        <v>555</v>
      </c>
      <c r="J3572" s="302">
        <v>135300</v>
      </c>
      <c r="K3572" s="302" t="s">
        <v>370</v>
      </c>
      <c r="L3572" s="302">
        <v>9821736</v>
      </c>
      <c r="M3572" s="302" t="s">
        <v>1886</v>
      </c>
      <c r="N3572" s="305">
        <v>22828</v>
      </c>
      <c r="O3572" s="305">
        <v>22828</v>
      </c>
      <c r="P3572" s="302" t="s">
        <v>1052</v>
      </c>
    </row>
    <row r="3573" spans="1:16">
      <c r="A3573" s="303">
        <v>0</v>
      </c>
      <c r="B3573" s="303">
        <v>0</v>
      </c>
      <c r="C3573" s="303">
        <v>0</v>
      </c>
      <c r="D3573" s="304">
        <f t="shared" si="55"/>
        <v>0</v>
      </c>
      <c r="E3573" s="305">
        <v>45992</v>
      </c>
      <c r="F3573" s="302" t="s">
        <v>69</v>
      </c>
      <c r="G3573" s="302" t="s">
        <v>70</v>
      </c>
      <c r="H3573" s="302" t="s">
        <v>555</v>
      </c>
      <c r="I3573" s="302" t="s">
        <v>555</v>
      </c>
      <c r="J3573" s="302">
        <v>135300</v>
      </c>
      <c r="K3573" s="302" t="s">
        <v>370</v>
      </c>
      <c r="L3573" s="302">
        <v>9974039</v>
      </c>
      <c r="M3573" s="302" t="s">
        <v>1886</v>
      </c>
      <c r="N3573" s="305">
        <v>22828</v>
      </c>
      <c r="O3573" s="305">
        <v>22828</v>
      </c>
      <c r="P3573" s="302" t="s">
        <v>1062</v>
      </c>
    </row>
    <row r="3574" spans="1:16">
      <c r="A3574" s="303">
        <v>0</v>
      </c>
      <c r="B3574" s="303">
        <v>0</v>
      </c>
      <c r="C3574" s="303">
        <v>0</v>
      </c>
      <c r="D3574" s="304">
        <f t="shared" si="55"/>
        <v>0</v>
      </c>
      <c r="E3574" s="305">
        <v>45992</v>
      </c>
      <c r="F3574" s="302" t="s">
        <v>69</v>
      </c>
      <c r="G3574" s="302" t="s">
        <v>70</v>
      </c>
      <c r="H3574" s="302" t="s">
        <v>555</v>
      </c>
      <c r="I3574" s="302" t="s">
        <v>555</v>
      </c>
      <c r="J3574" s="302">
        <v>135300</v>
      </c>
      <c r="K3574" s="302" t="s">
        <v>370</v>
      </c>
      <c r="L3574" s="302">
        <v>9974040</v>
      </c>
      <c r="M3574" s="302" t="s">
        <v>1886</v>
      </c>
      <c r="N3574" s="305">
        <v>21367</v>
      </c>
      <c r="O3574" s="305">
        <v>21367</v>
      </c>
      <c r="P3574" s="302" t="s">
        <v>1062</v>
      </c>
    </row>
    <row r="3575" spans="1:16">
      <c r="A3575" s="303">
        <v>160</v>
      </c>
      <c r="B3575" s="303">
        <v>610.63</v>
      </c>
      <c r="C3575" s="303">
        <v>687.2907617436</v>
      </c>
      <c r="D3575" s="304">
        <f t="shared" si="55"/>
        <v>-76.660761743600006</v>
      </c>
      <c r="E3575" s="305">
        <v>45992</v>
      </c>
      <c r="F3575" s="302" t="s">
        <v>69</v>
      </c>
      <c r="G3575" s="302" t="s">
        <v>70</v>
      </c>
      <c r="H3575" s="302" t="s">
        <v>555</v>
      </c>
      <c r="I3575" s="302" t="s">
        <v>555</v>
      </c>
      <c r="J3575" s="302">
        <v>135300</v>
      </c>
      <c r="K3575" s="302" t="s">
        <v>370</v>
      </c>
      <c r="L3575" s="302">
        <v>9821737</v>
      </c>
      <c r="M3575" s="302" t="s">
        <v>1886</v>
      </c>
      <c r="N3575" s="305">
        <v>24654</v>
      </c>
      <c r="O3575" s="305">
        <v>24654</v>
      </c>
      <c r="P3575" s="302" t="s">
        <v>1052</v>
      </c>
    </row>
    <row r="3576" spans="1:16">
      <c r="A3576" s="303">
        <v>0</v>
      </c>
      <c r="B3576" s="303">
        <v>0</v>
      </c>
      <c r="C3576" s="303">
        <v>0</v>
      </c>
      <c r="D3576" s="304">
        <f t="shared" si="55"/>
        <v>0</v>
      </c>
      <c r="E3576" s="305">
        <v>45992</v>
      </c>
      <c r="F3576" s="302" t="s">
        <v>69</v>
      </c>
      <c r="G3576" s="302" t="s">
        <v>70</v>
      </c>
      <c r="H3576" s="302" t="s">
        <v>555</v>
      </c>
      <c r="I3576" s="302" t="s">
        <v>555</v>
      </c>
      <c r="J3576" s="302">
        <v>135300</v>
      </c>
      <c r="K3576" s="302" t="s">
        <v>370</v>
      </c>
      <c r="L3576" s="302">
        <v>9974038</v>
      </c>
      <c r="M3576" s="302" t="s">
        <v>1886</v>
      </c>
      <c r="N3576" s="305">
        <v>24654</v>
      </c>
      <c r="O3576" s="305">
        <v>24654</v>
      </c>
      <c r="P3576" s="302" t="s">
        <v>1062</v>
      </c>
    </row>
    <row r="3577" spans="1:16">
      <c r="A3577" s="303">
        <v>0</v>
      </c>
      <c r="B3577" s="303">
        <v>0</v>
      </c>
      <c r="C3577" s="303">
        <v>0</v>
      </c>
      <c r="D3577" s="304">
        <f t="shared" si="55"/>
        <v>0</v>
      </c>
      <c r="E3577" s="305">
        <v>45992</v>
      </c>
      <c r="F3577" s="302" t="s">
        <v>69</v>
      </c>
      <c r="G3577" s="302" t="s">
        <v>70</v>
      </c>
      <c r="H3577" s="302" t="s">
        <v>555</v>
      </c>
      <c r="I3577" s="302" t="s">
        <v>555</v>
      </c>
      <c r="J3577" s="302">
        <v>135300</v>
      </c>
      <c r="K3577" s="302" t="s">
        <v>371</v>
      </c>
      <c r="L3577" s="302">
        <v>9974043</v>
      </c>
      <c r="M3577" s="302" t="s">
        <v>1521</v>
      </c>
      <c r="N3577" s="305">
        <v>22828</v>
      </c>
      <c r="O3577" s="305">
        <v>22828</v>
      </c>
      <c r="P3577" s="302" t="s">
        <v>1062</v>
      </c>
    </row>
    <row r="3578" spans="1:16">
      <c r="A3578" s="303">
        <v>0</v>
      </c>
      <c r="B3578" s="303">
        <v>0</v>
      </c>
      <c r="C3578" s="303">
        <v>0</v>
      </c>
      <c r="D3578" s="304">
        <f t="shared" si="55"/>
        <v>0</v>
      </c>
      <c r="E3578" s="305">
        <v>45992</v>
      </c>
      <c r="F3578" s="302" t="s">
        <v>69</v>
      </c>
      <c r="G3578" s="302" t="s">
        <v>70</v>
      </c>
      <c r="H3578" s="302" t="s">
        <v>555</v>
      </c>
      <c r="I3578" s="302" t="s">
        <v>555</v>
      </c>
      <c r="J3578" s="302">
        <v>135300</v>
      </c>
      <c r="K3578" s="302" t="s">
        <v>371</v>
      </c>
      <c r="L3578" s="302">
        <v>9974042</v>
      </c>
      <c r="M3578" s="302" t="s">
        <v>1521</v>
      </c>
      <c r="N3578" s="305">
        <v>25750</v>
      </c>
      <c r="O3578" s="305">
        <v>25750</v>
      </c>
      <c r="P3578" s="302" t="s">
        <v>1062</v>
      </c>
    </row>
    <row r="3579" spans="1:16">
      <c r="A3579" s="303">
        <v>0</v>
      </c>
      <c r="B3579" s="303">
        <v>0</v>
      </c>
      <c r="C3579" s="303">
        <v>0</v>
      </c>
      <c r="D3579" s="304">
        <f t="shared" si="55"/>
        <v>0</v>
      </c>
      <c r="E3579" s="305">
        <v>45992</v>
      </c>
      <c r="F3579" s="302" t="s">
        <v>69</v>
      </c>
      <c r="G3579" s="302" t="s">
        <v>70</v>
      </c>
      <c r="H3579" s="302" t="s">
        <v>555</v>
      </c>
      <c r="I3579" s="302" t="s">
        <v>555</v>
      </c>
      <c r="J3579" s="302">
        <v>135300</v>
      </c>
      <c r="K3579" s="302" t="s">
        <v>371</v>
      </c>
      <c r="L3579" s="302">
        <v>9724121</v>
      </c>
      <c r="M3579" s="302" t="s">
        <v>1521</v>
      </c>
      <c r="N3579" s="305">
        <v>24654</v>
      </c>
      <c r="O3579" s="305">
        <v>24654</v>
      </c>
      <c r="P3579" s="302" t="s">
        <v>1062</v>
      </c>
    </row>
    <row r="3580" spans="1:16">
      <c r="A3580" s="303">
        <v>440</v>
      </c>
      <c r="B3580" s="303">
        <v>376.58</v>
      </c>
      <c r="C3580" s="303">
        <v>446.64040809619996</v>
      </c>
      <c r="D3580" s="304">
        <f t="shared" si="55"/>
        <v>-70.060408096199978</v>
      </c>
      <c r="E3580" s="305">
        <v>45992</v>
      </c>
      <c r="F3580" s="302" t="s">
        <v>69</v>
      </c>
      <c r="G3580" s="302" t="s">
        <v>70</v>
      </c>
      <c r="H3580" s="302" t="s">
        <v>555</v>
      </c>
      <c r="I3580" s="302" t="s">
        <v>555</v>
      </c>
      <c r="J3580" s="302">
        <v>135300</v>
      </c>
      <c r="K3580" s="302" t="s">
        <v>371</v>
      </c>
      <c r="L3580" s="302">
        <v>9821739</v>
      </c>
      <c r="M3580" s="302" t="s">
        <v>1521</v>
      </c>
      <c r="N3580" s="305">
        <v>22828</v>
      </c>
      <c r="O3580" s="305">
        <v>22828</v>
      </c>
      <c r="P3580" s="302" t="s">
        <v>1052</v>
      </c>
    </row>
    <row r="3581" spans="1:16">
      <c r="A3581" s="303">
        <v>0</v>
      </c>
      <c r="B3581" s="303">
        <v>0</v>
      </c>
      <c r="C3581" s="303">
        <v>0</v>
      </c>
      <c r="D3581" s="304">
        <f t="shared" si="55"/>
        <v>0</v>
      </c>
      <c r="E3581" s="305">
        <v>45992</v>
      </c>
      <c r="F3581" s="302" t="s">
        <v>69</v>
      </c>
      <c r="G3581" s="302" t="s">
        <v>70</v>
      </c>
      <c r="H3581" s="302" t="s">
        <v>555</v>
      </c>
      <c r="I3581" s="302" t="s">
        <v>555</v>
      </c>
      <c r="J3581" s="302">
        <v>135300</v>
      </c>
      <c r="K3581" s="302" t="s">
        <v>371</v>
      </c>
      <c r="L3581" s="302">
        <v>9974041</v>
      </c>
      <c r="M3581" s="302" t="s">
        <v>1521</v>
      </c>
      <c r="N3581" s="305">
        <v>21367</v>
      </c>
      <c r="O3581" s="305">
        <v>21367</v>
      </c>
      <c r="P3581" s="302" t="s">
        <v>1062</v>
      </c>
    </row>
    <row r="3582" spans="1:16">
      <c r="A3582" s="303">
        <v>1870</v>
      </c>
      <c r="B3582" s="303">
        <v>1158.1100000000001</v>
      </c>
      <c r="C3582" s="303">
        <v>1376.1987550407</v>
      </c>
      <c r="D3582" s="304">
        <f t="shared" si="55"/>
        <v>-218.08875504069988</v>
      </c>
      <c r="E3582" s="305">
        <v>45992</v>
      </c>
      <c r="F3582" s="302" t="s">
        <v>69</v>
      </c>
      <c r="G3582" s="302" t="s">
        <v>70</v>
      </c>
      <c r="H3582" s="302" t="s">
        <v>555</v>
      </c>
      <c r="I3582" s="302" t="s">
        <v>555</v>
      </c>
      <c r="J3582" s="302">
        <v>135300</v>
      </c>
      <c r="K3582" s="302" t="s">
        <v>371</v>
      </c>
      <c r="L3582" s="302">
        <v>9821738</v>
      </c>
      <c r="M3582" s="302" t="s">
        <v>1521</v>
      </c>
      <c r="N3582" s="305">
        <v>21367</v>
      </c>
      <c r="O3582" s="305">
        <v>21367</v>
      </c>
      <c r="P3582" s="302" t="s">
        <v>1052</v>
      </c>
    </row>
    <row r="3583" spans="1:16">
      <c r="A3583" s="303">
        <v>120</v>
      </c>
      <c r="B3583" s="303">
        <v>66.650000000000006</v>
      </c>
      <c r="C3583" s="303">
        <v>71.170437608</v>
      </c>
      <c r="D3583" s="304">
        <f t="shared" si="55"/>
        <v>-4.5204376079999946</v>
      </c>
      <c r="E3583" s="305">
        <v>45992</v>
      </c>
      <c r="F3583" s="302" t="s">
        <v>69</v>
      </c>
      <c r="G3583" s="302" t="s">
        <v>70</v>
      </c>
      <c r="H3583" s="302" t="s">
        <v>555</v>
      </c>
      <c r="I3583" s="302" t="s">
        <v>555</v>
      </c>
      <c r="J3583" s="302">
        <v>135300</v>
      </c>
      <c r="K3583" s="302" t="s">
        <v>371</v>
      </c>
      <c r="L3583" s="302">
        <v>9821741</v>
      </c>
      <c r="M3583" s="302" t="s">
        <v>1521</v>
      </c>
      <c r="N3583" s="305">
        <v>25750</v>
      </c>
      <c r="O3583" s="305">
        <v>25750</v>
      </c>
      <c r="P3583" s="302" t="s">
        <v>1052</v>
      </c>
    </row>
    <row r="3584" spans="1:16">
      <c r="A3584" s="303">
        <v>525</v>
      </c>
      <c r="B3584" s="303">
        <v>475.11</v>
      </c>
      <c r="C3584" s="303">
        <v>534.75707680920004</v>
      </c>
      <c r="D3584" s="304">
        <f t="shared" si="55"/>
        <v>-59.64707680920003</v>
      </c>
      <c r="E3584" s="305">
        <v>45992</v>
      </c>
      <c r="F3584" s="302" t="s">
        <v>69</v>
      </c>
      <c r="G3584" s="302" t="s">
        <v>70</v>
      </c>
      <c r="H3584" s="302" t="s">
        <v>555</v>
      </c>
      <c r="I3584" s="302" t="s">
        <v>555</v>
      </c>
      <c r="J3584" s="302">
        <v>135300</v>
      </c>
      <c r="K3584" s="302" t="s">
        <v>371</v>
      </c>
      <c r="L3584" s="302">
        <v>9821740</v>
      </c>
      <c r="M3584" s="302" t="s">
        <v>1521</v>
      </c>
      <c r="N3584" s="305">
        <v>24654</v>
      </c>
      <c r="O3584" s="305">
        <v>24654</v>
      </c>
      <c r="P3584" s="302" t="s">
        <v>1052</v>
      </c>
    </row>
    <row r="3585" spans="1:16">
      <c r="A3585" s="303">
        <v>2100</v>
      </c>
      <c r="B3585" s="303">
        <v>80168.11</v>
      </c>
      <c r="C3585" s="303">
        <v>22365.373082461199</v>
      </c>
      <c r="D3585" s="304">
        <f t="shared" si="55"/>
        <v>57802.736917538801</v>
      </c>
      <c r="E3585" s="305">
        <v>45992</v>
      </c>
      <c r="F3585" s="302" t="s">
        <v>69</v>
      </c>
      <c r="G3585" s="302" t="s">
        <v>70</v>
      </c>
      <c r="H3585" s="302" t="s">
        <v>555</v>
      </c>
      <c r="I3585" s="302" t="s">
        <v>555</v>
      </c>
      <c r="J3585" s="302">
        <v>135300</v>
      </c>
      <c r="K3585" s="302" t="s">
        <v>152</v>
      </c>
      <c r="L3585" s="302">
        <v>11545323</v>
      </c>
      <c r="M3585" s="302" t="s">
        <v>2459</v>
      </c>
      <c r="N3585" s="305">
        <v>40669</v>
      </c>
      <c r="O3585" s="305">
        <v>40909</v>
      </c>
      <c r="P3585" s="302" t="s">
        <v>2440</v>
      </c>
    </row>
    <row r="3586" spans="1:16">
      <c r="A3586" s="303">
        <v>0</v>
      </c>
      <c r="B3586" s="303">
        <v>110145.44</v>
      </c>
      <c r="C3586" s="303">
        <v>13774.833886030399</v>
      </c>
      <c r="D3586" s="304">
        <f t="shared" si="55"/>
        <v>96370.60611396961</v>
      </c>
      <c r="E3586" s="305">
        <v>45992</v>
      </c>
      <c r="F3586" s="302" t="s">
        <v>69</v>
      </c>
      <c r="G3586" s="302" t="s">
        <v>70</v>
      </c>
      <c r="H3586" s="302" t="s">
        <v>555</v>
      </c>
      <c r="I3586" s="302" t="s">
        <v>555</v>
      </c>
      <c r="J3586" s="302">
        <v>135300</v>
      </c>
      <c r="K3586" s="302" t="s">
        <v>152</v>
      </c>
      <c r="L3586" s="302">
        <v>29777939</v>
      </c>
      <c r="M3586" s="302" t="s">
        <v>2458</v>
      </c>
      <c r="N3586" s="305">
        <v>43553</v>
      </c>
      <c r="O3586" s="305">
        <v>43466</v>
      </c>
      <c r="P3586" s="302" t="s">
        <v>2443</v>
      </c>
    </row>
    <row r="3587" spans="1:16">
      <c r="A3587" s="303">
        <v>0</v>
      </c>
      <c r="B3587" s="303">
        <v>0</v>
      </c>
      <c r="C3587" s="303">
        <v>0</v>
      </c>
      <c r="D3587" s="304">
        <f t="shared" ref="D3587:D3650" si="56">+B3587-C3587</f>
        <v>0</v>
      </c>
      <c r="E3587" s="305">
        <v>45992</v>
      </c>
      <c r="F3587" s="302" t="s">
        <v>69</v>
      </c>
      <c r="G3587" s="302" t="s">
        <v>70</v>
      </c>
      <c r="H3587" s="302" t="s">
        <v>555</v>
      </c>
      <c r="I3587" s="302" t="s">
        <v>555</v>
      </c>
      <c r="J3587" s="302">
        <v>135300</v>
      </c>
      <c r="K3587" s="302" t="s">
        <v>372</v>
      </c>
      <c r="L3587" s="302">
        <v>9724122</v>
      </c>
      <c r="M3587" s="302" t="s">
        <v>1889</v>
      </c>
      <c r="N3587" s="305">
        <v>24289</v>
      </c>
      <c r="O3587" s="305">
        <v>24289</v>
      </c>
      <c r="P3587" s="302" t="s">
        <v>1062</v>
      </c>
    </row>
    <row r="3588" spans="1:16">
      <c r="A3588" s="303">
        <v>1</v>
      </c>
      <c r="B3588" s="303">
        <v>1241.32</v>
      </c>
      <c r="C3588" s="303">
        <v>1421.0425797408</v>
      </c>
      <c r="D3588" s="304">
        <f t="shared" si="56"/>
        <v>-179.72257974080003</v>
      </c>
      <c r="E3588" s="305">
        <v>45992</v>
      </c>
      <c r="F3588" s="302" t="s">
        <v>69</v>
      </c>
      <c r="G3588" s="302" t="s">
        <v>70</v>
      </c>
      <c r="H3588" s="302" t="s">
        <v>555</v>
      </c>
      <c r="I3588" s="302" t="s">
        <v>555</v>
      </c>
      <c r="J3588" s="302">
        <v>135300</v>
      </c>
      <c r="K3588" s="302" t="s">
        <v>372</v>
      </c>
      <c r="L3588" s="302">
        <v>9821724</v>
      </c>
      <c r="M3588" s="302" t="s">
        <v>1889</v>
      </c>
      <c r="N3588" s="305">
        <v>24289</v>
      </c>
      <c r="O3588" s="305">
        <v>24289</v>
      </c>
      <c r="P3588" s="302" t="s">
        <v>1052</v>
      </c>
    </row>
    <row r="3589" spans="1:16">
      <c r="A3589" s="303">
        <v>10</v>
      </c>
      <c r="B3589" s="303">
        <v>35329.620000000003</v>
      </c>
      <c r="C3589" s="303">
        <v>41982.695132639405</v>
      </c>
      <c r="D3589" s="304">
        <f t="shared" si="56"/>
        <v>-6653.075132639402</v>
      </c>
      <c r="E3589" s="305">
        <v>45992</v>
      </c>
      <c r="F3589" s="302" t="s">
        <v>69</v>
      </c>
      <c r="G3589" s="302" t="s">
        <v>70</v>
      </c>
      <c r="H3589" s="302" t="s">
        <v>555</v>
      </c>
      <c r="I3589" s="302" t="s">
        <v>555</v>
      </c>
      <c r="J3589" s="302">
        <v>135300</v>
      </c>
      <c r="K3589" s="302" t="s">
        <v>374</v>
      </c>
      <c r="L3589" s="302">
        <v>9821720</v>
      </c>
      <c r="M3589" s="302" t="s">
        <v>1891</v>
      </c>
      <c r="N3589" s="305">
        <v>21367</v>
      </c>
      <c r="O3589" s="305">
        <v>21367</v>
      </c>
      <c r="P3589" s="302" t="s">
        <v>1052</v>
      </c>
    </row>
    <row r="3590" spans="1:16">
      <c r="A3590" s="303">
        <v>0</v>
      </c>
      <c r="B3590" s="303">
        <v>0</v>
      </c>
      <c r="C3590" s="303">
        <v>0</v>
      </c>
      <c r="D3590" s="304">
        <f t="shared" si="56"/>
        <v>0</v>
      </c>
      <c r="E3590" s="305">
        <v>45992</v>
      </c>
      <c r="F3590" s="302" t="s">
        <v>69</v>
      </c>
      <c r="G3590" s="302" t="s">
        <v>70</v>
      </c>
      <c r="H3590" s="302" t="s">
        <v>555</v>
      </c>
      <c r="I3590" s="302" t="s">
        <v>555</v>
      </c>
      <c r="J3590" s="302">
        <v>135300</v>
      </c>
      <c r="K3590" s="302" t="s">
        <v>374</v>
      </c>
      <c r="L3590" s="302">
        <v>9973973</v>
      </c>
      <c r="M3590" s="302" t="s">
        <v>1891</v>
      </c>
      <c r="N3590" s="305">
        <v>21367</v>
      </c>
      <c r="O3590" s="305">
        <v>21367</v>
      </c>
      <c r="P3590" s="302" t="s">
        <v>1062</v>
      </c>
    </row>
    <row r="3591" spans="1:16">
      <c r="A3591" s="303">
        <v>0</v>
      </c>
      <c r="B3591" s="303">
        <v>0</v>
      </c>
      <c r="C3591" s="303">
        <v>0</v>
      </c>
      <c r="D3591" s="304">
        <f t="shared" si="56"/>
        <v>0</v>
      </c>
      <c r="E3591" s="305">
        <v>45992</v>
      </c>
      <c r="F3591" s="302" t="s">
        <v>69</v>
      </c>
      <c r="G3591" s="302" t="s">
        <v>70</v>
      </c>
      <c r="H3591" s="302" t="s">
        <v>555</v>
      </c>
      <c r="I3591" s="302" t="s">
        <v>555</v>
      </c>
      <c r="J3591" s="302">
        <v>135300</v>
      </c>
      <c r="K3591" s="302" t="s">
        <v>375</v>
      </c>
      <c r="L3591" s="302">
        <v>9974053</v>
      </c>
      <c r="M3591" s="302" t="s">
        <v>1892</v>
      </c>
      <c r="N3591" s="305">
        <v>22828</v>
      </c>
      <c r="O3591" s="305">
        <v>22828</v>
      </c>
      <c r="P3591" s="302" t="s">
        <v>1062</v>
      </c>
    </row>
    <row r="3592" spans="1:16">
      <c r="A3592" s="303">
        <v>1</v>
      </c>
      <c r="B3592" s="303">
        <v>1758.6000000000001</v>
      </c>
      <c r="C3592" s="303">
        <v>2085.776784954</v>
      </c>
      <c r="D3592" s="304">
        <f t="shared" si="56"/>
        <v>-327.17678495399991</v>
      </c>
      <c r="E3592" s="305">
        <v>45992</v>
      </c>
      <c r="F3592" s="302" t="s">
        <v>69</v>
      </c>
      <c r="G3592" s="302" t="s">
        <v>70</v>
      </c>
      <c r="H3592" s="302" t="s">
        <v>555</v>
      </c>
      <c r="I3592" s="302" t="s">
        <v>555</v>
      </c>
      <c r="J3592" s="302">
        <v>135300</v>
      </c>
      <c r="K3592" s="302" t="s">
        <v>375</v>
      </c>
      <c r="L3592" s="302">
        <v>9821721</v>
      </c>
      <c r="M3592" s="302" t="s">
        <v>1892</v>
      </c>
      <c r="N3592" s="305">
        <v>22828</v>
      </c>
      <c r="O3592" s="305">
        <v>22828</v>
      </c>
      <c r="P3592" s="302" t="s">
        <v>1052</v>
      </c>
    </row>
    <row r="3593" spans="1:16">
      <c r="A3593" s="303">
        <v>0</v>
      </c>
      <c r="B3593" s="303">
        <v>0</v>
      </c>
      <c r="C3593" s="303">
        <v>0</v>
      </c>
      <c r="D3593" s="304">
        <f t="shared" si="56"/>
        <v>0</v>
      </c>
      <c r="E3593" s="305">
        <v>45992</v>
      </c>
      <c r="F3593" s="302" t="s">
        <v>69</v>
      </c>
      <c r="G3593" s="302" t="s">
        <v>70</v>
      </c>
      <c r="H3593" s="302" t="s">
        <v>555</v>
      </c>
      <c r="I3593" s="302" t="s">
        <v>555</v>
      </c>
      <c r="J3593" s="302">
        <v>135300</v>
      </c>
      <c r="K3593" s="302" t="s">
        <v>377</v>
      </c>
      <c r="L3593" s="302">
        <v>9724120</v>
      </c>
      <c r="M3593" s="302" t="s">
        <v>1522</v>
      </c>
      <c r="N3593" s="305">
        <v>22828</v>
      </c>
      <c r="O3593" s="305">
        <v>22828</v>
      </c>
      <c r="P3593" s="302" t="s">
        <v>1062</v>
      </c>
    </row>
    <row r="3594" spans="1:16">
      <c r="A3594" s="303">
        <v>1</v>
      </c>
      <c r="B3594" s="303">
        <v>3060.19</v>
      </c>
      <c r="C3594" s="303">
        <v>3629.5196517391</v>
      </c>
      <c r="D3594" s="304">
        <f t="shared" si="56"/>
        <v>-569.32965173909997</v>
      </c>
      <c r="E3594" s="305">
        <v>45992</v>
      </c>
      <c r="F3594" s="302" t="s">
        <v>69</v>
      </c>
      <c r="G3594" s="302" t="s">
        <v>70</v>
      </c>
      <c r="H3594" s="302" t="s">
        <v>555</v>
      </c>
      <c r="I3594" s="302" t="s">
        <v>555</v>
      </c>
      <c r="J3594" s="302">
        <v>135300</v>
      </c>
      <c r="K3594" s="302" t="s">
        <v>377</v>
      </c>
      <c r="L3594" s="302">
        <v>9821734</v>
      </c>
      <c r="M3594" s="302" t="s">
        <v>1522</v>
      </c>
      <c r="N3594" s="305">
        <v>22828</v>
      </c>
      <c r="O3594" s="305">
        <v>22828</v>
      </c>
      <c r="P3594" s="302" t="s">
        <v>1052</v>
      </c>
    </row>
    <row r="3595" spans="1:16">
      <c r="A3595" s="303">
        <v>0</v>
      </c>
      <c r="B3595" s="303">
        <v>0</v>
      </c>
      <c r="C3595" s="303">
        <v>0</v>
      </c>
      <c r="D3595" s="304">
        <f t="shared" si="56"/>
        <v>0</v>
      </c>
      <c r="E3595" s="305">
        <v>45992</v>
      </c>
      <c r="F3595" s="302" t="s">
        <v>69</v>
      </c>
      <c r="G3595" s="302" t="s">
        <v>70</v>
      </c>
      <c r="H3595" s="302" t="s">
        <v>555</v>
      </c>
      <c r="I3595" s="302" t="s">
        <v>555</v>
      </c>
      <c r="J3595" s="302">
        <v>135300</v>
      </c>
      <c r="K3595" s="302" t="s">
        <v>556</v>
      </c>
      <c r="L3595" s="302">
        <v>9821755</v>
      </c>
      <c r="M3595" s="302" t="s">
        <v>2460</v>
      </c>
      <c r="N3595" s="305">
        <v>21367</v>
      </c>
      <c r="O3595" s="305">
        <v>21367</v>
      </c>
      <c r="P3595" s="302" t="s">
        <v>1052</v>
      </c>
    </row>
    <row r="3596" spans="1:16">
      <c r="A3596" s="303">
        <v>0</v>
      </c>
      <c r="B3596" s="303">
        <v>0</v>
      </c>
      <c r="C3596" s="303">
        <v>0</v>
      </c>
      <c r="D3596" s="304">
        <f t="shared" si="56"/>
        <v>0</v>
      </c>
      <c r="E3596" s="305">
        <v>45992</v>
      </c>
      <c r="F3596" s="302" t="s">
        <v>69</v>
      </c>
      <c r="G3596" s="302" t="s">
        <v>70</v>
      </c>
      <c r="H3596" s="302" t="s">
        <v>555</v>
      </c>
      <c r="I3596" s="302" t="s">
        <v>555</v>
      </c>
      <c r="J3596" s="302">
        <v>135300</v>
      </c>
      <c r="K3596" s="302" t="s">
        <v>556</v>
      </c>
      <c r="L3596" s="302">
        <v>9974071</v>
      </c>
      <c r="M3596" s="302" t="s">
        <v>2460</v>
      </c>
      <c r="N3596" s="305">
        <v>21367</v>
      </c>
      <c r="O3596" s="305">
        <v>21367</v>
      </c>
      <c r="P3596" s="302" t="s">
        <v>1062</v>
      </c>
    </row>
    <row r="3597" spans="1:16">
      <c r="A3597" s="303">
        <v>0</v>
      </c>
      <c r="B3597" s="303">
        <v>0</v>
      </c>
      <c r="C3597" s="303">
        <v>0</v>
      </c>
      <c r="D3597" s="304">
        <f t="shared" si="56"/>
        <v>0</v>
      </c>
      <c r="E3597" s="305">
        <v>45992</v>
      </c>
      <c r="F3597" s="302" t="s">
        <v>69</v>
      </c>
      <c r="G3597" s="302" t="s">
        <v>70</v>
      </c>
      <c r="H3597" s="302" t="s">
        <v>555</v>
      </c>
      <c r="I3597" s="302" t="s">
        <v>555</v>
      </c>
      <c r="J3597" s="302">
        <v>135300</v>
      </c>
      <c r="K3597" s="302" t="s">
        <v>84</v>
      </c>
      <c r="L3597" s="302">
        <v>9733760</v>
      </c>
      <c r="M3597" s="302" t="s">
        <v>2481</v>
      </c>
      <c r="N3597" s="305">
        <v>40015</v>
      </c>
      <c r="O3597" s="305">
        <v>39995</v>
      </c>
      <c r="P3597" s="302" t="s">
        <v>2482</v>
      </c>
    </row>
    <row r="3598" spans="1:16">
      <c r="A3598" s="303">
        <v>0</v>
      </c>
      <c r="B3598" s="303">
        <v>0</v>
      </c>
      <c r="C3598" s="303">
        <v>0</v>
      </c>
      <c r="D3598" s="304">
        <f t="shared" si="56"/>
        <v>0</v>
      </c>
      <c r="E3598" s="305">
        <v>45992</v>
      </c>
      <c r="F3598" s="302" t="s">
        <v>69</v>
      </c>
      <c r="G3598" s="302" t="s">
        <v>70</v>
      </c>
      <c r="H3598" s="302" t="s">
        <v>555</v>
      </c>
      <c r="I3598" s="302" t="s">
        <v>555</v>
      </c>
      <c r="J3598" s="302">
        <v>135300</v>
      </c>
      <c r="K3598" s="302" t="s">
        <v>84</v>
      </c>
      <c r="L3598" s="302">
        <v>30357003</v>
      </c>
      <c r="M3598" s="302" t="s">
        <v>2461</v>
      </c>
      <c r="N3598" s="305">
        <v>43815</v>
      </c>
      <c r="O3598" s="305">
        <v>44136</v>
      </c>
      <c r="P3598" s="302" t="s">
        <v>2442</v>
      </c>
    </row>
    <row r="3599" spans="1:16">
      <c r="A3599" s="303">
        <v>0</v>
      </c>
      <c r="B3599" s="303">
        <v>0</v>
      </c>
      <c r="C3599" s="303">
        <v>0</v>
      </c>
      <c r="D3599" s="304">
        <f t="shared" si="56"/>
        <v>0</v>
      </c>
      <c r="E3599" s="305">
        <v>45992</v>
      </c>
      <c r="F3599" s="302" t="s">
        <v>69</v>
      </c>
      <c r="G3599" s="302" t="s">
        <v>70</v>
      </c>
      <c r="H3599" s="302" t="s">
        <v>555</v>
      </c>
      <c r="I3599" s="302" t="s">
        <v>555</v>
      </c>
      <c r="J3599" s="302">
        <v>135300</v>
      </c>
      <c r="K3599" s="302" t="s">
        <v>84</v>
      </c>
      <c r="L3599" s="302">
        <v>28830364</v>
      </c>
      <c r="M3599" s="302" t="s">
        <v>2461</v>
      </c>
      <c r="N3599" s="305">
        <v>43815</v>
      </c>
      <c r="O3599" s="305">
        <v>43831</v>
      </c>
      <c r="P3599" s="302" t="s">
        <v>2442</v>
      </c>
    </row>
    <row r="3600" spans="1:16">
      <c r="A3600" s="303">
        <v>0</v>
      </c>
      <c r="B3600" s="303">
        <v>0</v>
      </c>
      <c r="C3600" s="303">
        <v>0</v>
      </c>
      <c r="D3600" s="304">
        <f t="shared" si="56"/>
        <v>0</v>
      </c>
      <c r="E3600" s="305">
        <v>45992</v>
      </c>
      <c r="F3600" s="302" t="s">
        <v>69</v>
      </c>
      <c r="G3600" s="302" t="s">
        <v>70</v>
      </c>
      <c r="H3600" s="302" t="s">
        <v>555</v>
      </c>
      <c r="I3600" s="302" t="s">
        <v>555</v>
      </c>
      <c r="J3600" s="302">
        <v>135300</v>
      </c>
      <c r="K3600" s="302" t="s">
        <v>84</v>
      </c>
      <c r="L3600" s="302">
        <v>36953984</v>
      </c>
      <c r="M3600" s="302" t="s">
        <v>2474</v>
      </c>
      <c r="N3600" s="305">
        <v>45009</v>
      </c>
      <c r="O3600" s="305">
        <v>44986</v>
      </c>
      <c r="P3600" s="302" t="s">
        <v>2475</v>
      </c>
    </row>
    <row r="3601" spans="1:16">
      <c r="A3601" s="303">
        <v>0</v>
      </c>
      <c r="B3601" s="303">
        <v>0</v>
      </c>
      <c r="C3601" s="303">
        <v>0</v>
      </c>
      <c r="D3601" s="304">
        <f t="shared" si="56"/>
        <v>0</v>
      </c>
      <c r="E3601" s="305">
        <v>45992</v>
      </c>
      <c r="F3601" s="302" t="s">
        <v>69</v>
      </c>
      <c r="G3601" s="302" t="s">
        <v>70</v>
      </c>
      <c r="H3601" s="302" t="s">
        <v>555</v>
      </c>
      <c r="I3601" s="302" t="s">
        <v>555</v>
      </c>
      <c r="J3601" s="302">
        <v>135300</v>
      </c>
      <c r="K3601" s="302" t="s">
        <v>84</v>
      </c>
      <c r="L3601" s="302">
        <v>26666213</v>
      </c>
      <c r="M3601" s="302" t="s">
        <v>2486</v>
      </c>
      <c r="N3601" s="305">
        <v>43553</v>
      </c>
      <c r="O3601" s="305">
        <v>43525</v>
      </c>
      <c r="P3601" s="302" t="s">
        <v>2487</v>
      </c>
    </row>
    <row r="3602" spans="1:16">
      <c r="A3602" s="303">
        <v>0</v>
      </c>
      <c r="B3602" s="303">
        <v>0</v>
      </c>
      <c r="C3602" s="303">
        <v>0</v>
      </c>
      <c r="D3602" s="304">
        <f t="shared" si="56"/>
        <v>0</v>
      </c>
      <c r="E3602" s="305">
        <v>45992</v>
      </c>
      <c r="F3602" s="302" t="s">
        <v>69</v>
      </c>
      <c r="G3602" s="302" t="s">
        <v>70</v>
      </c>
      <c r="H3602" s="302" t="s">
        <v>555</v>
      </c>
      <c r="I3602" s="302" t="s">
        <v>555</v>
      </c>
      <c r="J3602" s="302">
        <v>135300</v>
      </c>
      <c r="K3602" s="302" t="s">
        <v>84</v>
      </c>
      <c r="L3602" s="302">
        <v>9746274</v>
      </c>
      <c r="M3602" s="302" t="s">
        <v>2478</v>
      </c>
      <c r="N3602" s="305">
        <v>39114</v>
      </c>
      <c r="O3602" s="305">
        <v>39114</v>
      </c>
      <c r="P3602" s="302" t="s">
        <v>2479</v>
      </c>
    </row>
    <row r="3603" spans="1:16">
      <c r="A3603" s="303">
        <v>0</v>
      </c>
      <c r="B3603" s="303">
        <v>0</v>
      </c>
      <c r="C3603" s="303">
        <v>0</v>
      </c>
      <c r="D3603" s="304">
        <f t="shared" si="56"/>
        <v>0</v>
      </c>
      <c r="E3603" s="305">
        <v>45992</v>
      </c>
      <c r="F3603" s="302" t="s">
        <v>69</v>
      </c>
      <c r="G3603" s="302" t="s">
        <v>70</v>
      </c>
      <c r="H3603" s="302" t="s">
        <v>555</v>
      </c>
      <c r="I3603" s="302" t="s">
        <v>555</v>
      </c>
      <c r="J3603" s="302">
        <v>135300</v>
      </c>
      <c r="K3603" s="302" t="s">
        <v>84</v>
      </c>
      <c r="L3603" s="302">
        <v>10868383</v>
      </c>
      <c r="M3603" s="302" t="s">
        <v>2485</v>
      </c>
      <c r="N3603" s="305">
        <v>40543</v>
      </c>
      <c r="O3603" s="305">
        <v>40664</v>
      </c>
      <c r="P3603" s="302" t="s">
        <v>1158</v>
      </c>
    </row>
    <row r="3604" spans="1:16">
      <c r="A3604" s="303">
        <v>0</v>
      </c>
      <c r="B3604" s="303">
        <v>0</v>
      </c>
      <c r="C3604" s="303">
        <v>0</v>
      </c>
      <c r="D3604" s="304">
        <f t="shared" si="56"/>
        <v>0</v>
      </c>
      <c r="E3604" s="305">
        <v>45992</v>
      </c>
      <c r="F3604" s="302" t="s">
        <v>69</v>
      </c>
      <c r="G3604" s="302" t="s">
        <v>70</v>
      </c>
      <c r="H3604" s="302" t="s">
        <v>555</v>
      </c>
      <c r="I3604" s="302" t="s">
        <v>555</v>
      </c>
      <c r="J3604" s="302">
        <v>135300</v>
      </c>
      <c r="K3604" s="302" t="s">
        <v>84</v>
      </c>
      <c r="L3604" s="302">
        <v>28413201</v>
      </c>
      <c r="M3604" s="302" t="s">
        <v>2461</v>
      </c>
      <c r="N3604" s="305">
        <v>43815</v>
      </c>
      <c r="O3604" s="305">
        <v>43800</v>
      </c>
      <c r="P3604" s="302" t="s">
        <v>2442</v>
      </c>
    </row>
    <row r="3605" spans="1:16">
      <c r="A3605" s="303">
        <v>0</v>
      </c>
      <c r="B3605" s="303">
        <v>0</v>
      </c>
      <c r="C3605" s="303">
        <v>0</v>
      </c>
      <c r="D3605" s="304">
        <f t="shared" si="56"/>
        <v>0</v>
      </c>
      <c r="E3605" s="305">
        <v>45992</v>
      </c>
      <c r="F3605" s="302" t="s">
        <v>69</v>
      </c>
      <c r="G3605" s="302" t="s">
        <v>70</v>
      </c>
      <c r="H3605" s="302" t="s">
        <v>555</v>
      </c>
      <c r="I3605" s="302" t="s">
        <v>555</v>
      </c>
      <c r="J3605" s="302">
        <v>135300</v>
      </c>
      <c r="K3605" s="302" t="s">
        <v>84</v>
      </c>
      <c r="L3605" s="302">
        <v>29341476</v>
      </c>
      <c r="M3605" s="302" t="s">
        <v>2465</v>
      </c>
      <c r="N3605" s="305">
        <v>43553</v>
      </c>
      <c r="O3605" s="305">
        <v>43952</v>
      </c>
      <c r="P3605" s="302" t="s">
        <v>2443</v>
      </c>
    </row>
    <row r="3606" spans="1:16">
      <c r="A3606" s="303">
        <v>0</v>
      </c>
      <c r="B3606" s="303">
        <v>0</v>
      </c>
      <c r="C3606" s="303">
        <v>0</v>
      </c>
      <c r="D3606" s="304">
        <f t="shared" si="56"/>
        <v>0</v>
      </c>
      <c r="E3606" s="305">
        <v>45992</v>
      </c>
      <c r="F3606" s="302" t="s">
        <v>69</v>
      </c>
      <c r="G3606" s="302" t="s">
        <v>70</v>
      </c>
      <c r="H3606" s="302" t="s">
        <v>555</v>
      </c>
      <c r="I3606" s="302" t="s">
        <v>555</v>
      </c>
      <c r="J3606" s="302">
        <v>135300</v>
      </c>
      <c r="K3606" s="302" t="s">
        <v>84</v>
      </c>
      <c r="L3606" s="302">
        <v>9808071</v>
      </c>
      <c r="M3606" s="302" t="s">
        <v>2468</v>
      </c>
      <c r="N3606" s="305">
        <v>36600</v>
      </c>
      <c r="O3606" s="305">
        <v>37104</v>
      </c>
      <c r="P3606" s="302" t="s">
        <v>2469</v>
      </c>
    </row>
    <row r="3607" spans="1:16">
      <c r="A3607" s="303">
        <v>0</v>
      </c>
      <c r="B3607" s="303">
        <v>0</v>
      </c>
      <c r="C3607" s="303">
        <v>0</v>
      </c>
      <c r="D3607" s="304">
        <f t="shared" si="56"/>
        <v>0</v>
      </c>
      <c r="E3607" s="305">
        <v>45992</v>
      </c>
      <c r="F3607" s="302" t="s">
        <v>69</v>
      </c>
      <c r="G3607" s="302" t="s">
        <v>70</v>
      </c>
      <c r="H3607" s="302" t="s">
        <v>555</v>
      </c>
      <c r="I3607" s="302" t="s">
        <v>555</v>
      </c>
      <c r="J3607" s="302">
        <v>135300</v>
      </c>
      <c r="K3607" s="302" t="s">
        <v>84</v>
      </c>
      <c r="L3607" s="302">
        <v>11248124</v>
      </c>
      <c r="M3607" s="302" t="s">
        <v>2472</v>
      </c>
      <c r="N3607" s="305">
        <v>40669</v>
      </c>
      <c r="O3607" s="305">
        <v>40909</v>
      </c>
      <c r="P3607" s="302" t="s">
        <v>2440</v>
      </c>
    </row>
    <row r="3608" spans="1:16">
      <c r="A3608" s="303">
        <v>0</v>
      </c>
      <c r="B3608" s="303">
        <v>0</v>
      </c>
      <c r="C3608" s="303">
        <v>0</v>
      </c>
      <c r="D3608" s="304">
        <f t="shared" si="56"/>
        <v>0</v>
      </c>
      <c r="E3608" s="305">
        <v>45992</v>
      </c>
      <c r="F3608" s="302" t="s">
        <v>69</v>
      </c>
      <c r="G3608" s="302" t="s">
        <v>70</v>
      </c>
      <c r="H3608" s="302" t="s">
        <v>555</v>
      </c>
      <c r="I3608" s="302" t="s">
        <v>555</v>
      </c>
      <c r="J3608" s="302">
        <v>135300</v>
      </c>
      <c r="K3608" s="302" t="s">
        <v>84</v>
      </c>
      <c r="L3608" s="302">
        <v>9816086</v>
      </c>
      <c r="M3608" s="302" t="s">
        <v>2470</v>
      </c>
      <c r="N3608" s="305">
        <v>37945</v>
      </c>
      <c r="O3608" s="305">
        <v>37926</v>
      </c>
      <c r="P3608" s="302" t="s">
        <v>2471</v>
      </c>
    </row>
    <row r="3609" spans="1:16">
      <c r="A3609" s="303">
        <v>0</v>
      </c>
      <c r="B3609" s="303">
        <v>0</v>
      </c>
      <c r="C3609" s="303">
        <v>0</v>
      </c>
      <c r="D3609" s="304">
        <f t="shared" si="56"/>
        <v>0</v>
      </c>
      <c r="E3609" s="305">
        <v>45992</v>
      </c>
      <c r="F3609" s="302" t="s">
        <v>69</v>
      </c>
      <c r="G3609" s="302" t="s">
        <v>70</v>
      </c>
      <c r="H3609" s="302" t="s">
        <v>555</v>
      </c>
      <c r="I3609" s="302" t="s">
        <v>555</v>
      </c>
      <c r="J3609" s="302">
        <v>135300</v>
      </c>
      <c r="K3609" s="302" t="s">
        <v>84</v>
      </c>
      <c r="L3609" s="302">
        <v>9747506</v>
      </c>
      <c r="M3609" s="302" t="s">
        <v>2483</v>
      </c>
      <c r="N3609" s="305">
        <v>39070</v>
      </c>
      <c r="O3609" s="305">
        <v>39052</v>
      </c>
      <c r="P3609" s="302" t="s">
        <v>2484</v>
      </c>
    </row>
    <row r="3610" spans="1:16">
      <c r="A3610" s="303">
        <v>0</v>
      </c>
      <c r="B3610" s="303">
        <v>0</v>
      </c>
      <c r="C3610" s="303">
        <v>0</v>
      </c>
      <c r="D3610" s="304">
        <f t="shared" si="56"/>
        <v>0</v>
      </c>
      <c r="E3610" s="305">
        <v>45992</v>
      </c>
      <c r="F3610" s="302" t="s">
        <v>69</v>
      </c>
      <c r="G3610" s="302" t="s">
        <v>70</v>
      </c>
      <c r="H3610" s="302" t="s">
        <v>555</v>
      </c>
      <c r="I3610" s="302" t="s">
        <v>555</v>
      </c>
      <c r="J3610" s="302">
        <v>135300</v>
      </c>
      <c r="K3610" s="302" t="s">
        <v>84</v>
      </c>
      <c r="L3610" s="302">
        <v>29646561</v>
      </c>
      <c r="M3610" s="302" t="s">
        <v>2461</v>
      </c>
      <c r="N3610" s="305">
        <v>43815</v>
      </c>
      <c r="O3610" s="305">
        <v>44013</v>
      </c>
      <c r="P3610" s="302" t="s">
        <v>2442</v>
      </c>
    </row>
    <row r="3611" spans="1:16">
      <c r="A3611" s="303">
        <v>0</v>
      </c>
      <c r="B3611" s="303">
        <v>0</v>
      </c>
      <c r="C3611" s="303">
        <v>0</v>
      </c>
      <c r="D3611" s="304">
        <f t="shared" si="56"/>
        <v>0</v>
      </c>
      <c r="E3611" s="305">
        <v>45992</v>
      </c>
      <c r="F3611" s="302" t="s">
        <v>69</v>
      </c>
      <c r="G3611" s="302" t="s">
        <v>70</v>
      </c>
      <c r="H3611" s="302" t="s">
        <v>555</v>
      </c>
      <c r="I3611" s="302" t="s">
        <v>555</v>
      </c>
      <c r="J3611" s="302">
        <v>135300</v>
      </c>
      <c r="K3611" s="302" t="s">
        <v>84</v>
      </c>
      <c r="L3611" s="302">
        <v>11739114</v>
      </c>
      <c r="M3611" s="302" t="s">
        <v>2480</v>
      </c>
      <c r="N3611" s="305">
        <v>41214</v>
      </c>
      <c r="O3611" s="305">
        <v>41244</v>
      </c>
      <c r="P3611" s="302" t="s">
        <v>1159</v>
      </c>
    </row>
    <row r="3612" spans="1:16">
      <c r="A3612" s="303">
        <v>0</v>
      </c>
      <c r="B3612" s="303">
        <v>0</v>
      </c>
      <c r="C3612" s="303">
        <v>0</v>
      </c>
      <c r="D3612" s="304">
        <f t="shared" si="56"/>
        <v>0</v>
      </c>
      <c r="E3612" s="305">
        <v>45992</v>
      </c>
      <c r="F3612" s="302" t="s">
        <v>69</v>
      </c>
      <c r="G3612" s="302" t="s">
        <v>70</v>
      </c>
      <c r="H3612" s="302" t="s">
        <v>555</v>
      </c>
      <c r="I3612" s="302" t="s">
        <v>555</v>
      </c>
      <c r="J3612" s="302">
        <v>135300</v>
      </c>
      <c r="K3612" s="302" t="s">
        <v>84</v>
      </c>
      <c r="L3612" s="302">
        <v>12634525</v>
      </c>
      <c r="M3612" s="302" t="s">
        <v>2473</v>
      </c>
      <c r="N3612" s="305">
        <v>41682</v>
      </c>
      <c r="O3612" s="305">
        <v>41852</v>
      </c>
      <c r="P3612" s="302" t="s">
        <v>2450</v>
      </c>
    </row>
    <row r="3613" spans="1:16">
      <c r="A3613" s="303">
        <v>0</v>
      </c>
      <c r="B3613" s="303">
        <v>0</v>
      </c>
      <c r="C3613" s="303">
        <v>0</v>
      </c>
      <c r="D3613" s="304">
        <f t="shared" si="56"/>
        <v>0</v>
      </c>
      <c r="E3613" s="305">
        <v>45992</v>
      </c>
      <c r="F3613" s="302" t="s">
        <v>69</v>
      </c>
      <c r="G3613" s="302" t="s">
        <v>70</v>
      </c>
      <c r="H3613" s="302" t="s">
        <v>555</v>
      </c>
      <c r="I3613" s="302" t="s">
        <v>555</v>
      </c>
      <c r="J3613" s="302">
        <v>135300</v>
      </c>
      <c r="K3613" s="302" t="s">
        <v>84</v>
      </c>
      <c r="L3613" s="302">
        <v>9725740</v>
      </c>
      <c r="M3613" s="302" t="s">
        <v>2462</v>
      </c>
      <c r="N3613" s="305">
        <v>37602</v>
      </c>
      <c r="O3613" s="305">
        <v>38657</v>
      </c>
      <c r="P3613" s="302" t="s">
        <v>2463</v>
      </c>
    </row>
    <row r="3614" spans="1:16">
      <c r="A3614" s="303">
        <v>0</v>
      </c>
      <c r="B3614" s="303">
        <v>0</v>
      </c>
      <c r="C3614" s="303">
        <v>0</v>
      </c>
      <c r="D3614" s="304">
        <f t="shared" si="56"/>
        <v>0</v>
      </c>
      <c r="E3614" s="305">
        <v>45992</v>
      </c>
      <c r="F3614" s="302" t="s">
        <v>69</v>
      </c>
      <c r="G3614" s="302" t="s">
        <v>70</v>
      </c>
      <c r="H3614" s="302" t="s">
        <v>555</v>
      </c>
      <c r="I3614" s="302" t="s">
        <v>555</v>
      </c>
      <c r="J3614" s="302">
        <v>135300</v>
      </c>
      <c r="K3614" s="302" t="s">
        <v>84</v>
      </c>
      <c r="L3614" s="302">
        <v>37723780</v>
      </c>
      <c r="M3614" s="302" t="s">
        <v>2476</v>
      </c>
      <c r="N3614" s="305">
        <v>45168</v>
      </c>
      <c r="O3614" s="305">
        <v>45139</v>
      </c>
      <c r="P3614" s="302" t="s">
        <v>2477</v>
      </c>
    </row>
    <row r="3615" spans="1:16">
      <c r="A3615" s="303">
        <v>0</v>
      </c>
      <c r="B3615" s="303">
        <v>0</v>
      </c>
      <c r="C3615" s="303">
        <v>0</v>
      </c>
      <c r="D3615" s="304">
        <f t="shared" si="56"/>
        <v>0</v>
      </c>
      <c r="E3615" s="305">
        <v>45992</v>
      </c>
      <c r="F3615" s="302" t="s">
        <v>69</v>
      </c>
      <c r="G3615" s="302" t="s">
        <v>70</v>
      </c>
      <c r="H3615" s="302" t="s">
        <v>555</v>
      </c>
      <c r="I3615" s="302" t="s">
        <v>555</v>
      </c>
      <c r="J3615" s="302">
        <v>135300</v>
      </c>
      <c r="K3615" s="302" t="s">
        <v>84</v>
      </c>
      <c r="L3615" s="302">
        <v>10167475</v>
      </c>
      <c r="M3615" s="302" t="s">
        <v>2466</v>
      </c>
      <c r="N3615" s="305">
        <v>40165</v>
      </c>
      <c r="O3615" s="305">
        <v>40148</v>
      </c>
      <c r="P3615" s="302" t="s">
        <v>2467</v>
      </c>
    </row>
    <row r="3616" spans="1:16">
      <c r="A3616" s="303">
        <v>0</v>
      </c>
      <c r="B3616" s="303">
        <v>0</v>
      </c>
      <c r="C3616" s="303">
        <v>0</v>
      </c>
      <c r="D3616" s="304">
        <f t="shared" si="56"/>
        <v>0</v>
      </c>
      <c r="E3616" s="305">
        <v>45992</v>
      </c>
      <c r="F3616" s="302" t="s">
        <v>69</v>
      </c>
      <c r="G3616" s="302" t="s">
        <v>70</v>
      </c>
      <c r="H3616" s="302" t="s">
        <v>555</v>
      </c>
      <c r="I3616" s="302" t="s">
        <v>555</v>
      </c>
      <c r="J3616" s="302">
        <v>135300</v>
      </c>
      <c r="K3616" s="302" t="s">
        <v>84</v>
      </c>
      <c r="L3616" s="302">
        <v>11315063</v>
      </c>
      <c r="M3616" s="302" t="s">
        <v>2472</v>
      </c>
      <c r="N3616" s="305">
        <v>40669</v>
      </c>
      <c r="O3616" s="305">
        <v>40969</v>
      </c>
      <c r="P3616" s="302" t="s">
        <v>2440</v>
      </c>
    </row>
    <row r="3617" spans="1:16">
      <c r="A3617" s="303">
        <v>0</v>
      </c>
      <c r="B3617" s="303">
        <v>0</v>
      </c>
      <c r="C3617" s="303">
        <v>0</v>
      </c>
      <c r="D3617" s="304">
        <f t="shared" si="56"/>
        <v>0</v>
      </c>
      <c r="E3617" s="305">
        <v>45992</v>
      </c>
      <c r="F3617" s="302" t="s">
        <v>69</v>
      </c>
      <c r="G3617" s="302" t="s">
        <v>70</v>
      </c>
      <c r="H3617" s="302" t="s">
        <v>555</v>
      </c>
      <c r="I3617" s="302" t="s">
        <v>555</v>
      </c>
      <c r="J3617" s="302">
        <v>135300</v>
      </c>
      <c r="K3617" s="302" t="s">
        <v>84</v>
      </c>
      <c r="L3617" s="302">
        <v>9813337</v>
      </c>
      <c r="M3617" s="302" t="s">
        <v>2462</v>
      </c>
      <c r="N3617" s="305">
        <v>37602</v>
      </c>
      <c r="O3617" s="305">
        <v>37591</v>
      </c>
      <c r="P3617" s="302" t="s">
        <v>2463</v>
      </c>
    </row>
    <row r="3618" spans="1:16">
      <c r="A3618" s="303">
        <v>0</v>
      </c>
      <c r="B3618" s="303">
        <v>0</v>
      </c>
      <c r="C3618" s="303">
        <v>0</v>
      </c>
      <c r="D3618" s="304">
        <f t="shared" si="56"/>
        <v>0</v>
      </c>
      <c r="E3618" s="305">
        <v>45992</v>
      </c>
      <c r="F3618" s="302" t="s">
        <v>69</v>
      </c>
      <c r="G3618" s="302" t="s">
        <v>70</v>
      </c>
      <c r="H3618" s="302" t="s">
        <v>555</v>
      </c>
      <c r="I3618" s="302" t="s">
        <v>555</v>
      </c>
      <c r="J3618" s="302">
        <v>135300</v>
      </c>
      <c r="K3618" s="302" t="s">
        <v>84</v>
      </c>
      <c r="L3618" s="302">
        <v>11738989</v>
      </c>
      <c r="M3618" s="302" t="s">
        <v>2464</v>
      </c>
      <c r="N3618" s="305">
        <v>41262</v>
      </c>
      <c r="O3618" s="305">
        <v>41244</v>
      </c>
      <c r="P3618" s="302" t="s">
        <v>2447</v>
      </c>
    </row>
    <row r="3619" spans="1:16">
      <c r="A3619" s="303">
        <v>0</v>
      </c>
      <c r="B3619" s="303">
        <v>0</v>
      </c>
      <c r="C3619" s="303">
        <v>0</v>
      </c>
      <c r="D3619" s="304">
        <f t="shared" si="56"/>
        <v>0</v>
      </c>
      <c r="E3619" s="305">
        <v>45992</v>
      </c>
      <c r="F3619" s="302" t="s">
        <v>69</v>
      </c>
      <c r="G3619" s="302" t="s">
        <v>70</v>
      </c>
      <c r="H3619" s="302" t="s">
        <v>555</v>
      </c>
      <c r="I3619" s="302" t="s">
        <v>555</v>
      </c>
      <c r="J3619" s="302">
        <v>135300</v>
      </c>
      <c r="K3619" s="302" t="s">
        <v>84</v>
      </c>
      <c r="L3619" s="302">
        <v>26666231</v>
      </c>
      <c r="M3619" s="302" t="s">
        <v>2465</v>
      </c>
      <c r="N3619" s="305">
        <v>43553</v>
      </c>
      <c r="O3619" s="305">
        <v>43525</v>
      </c>
      <c r="P3619" s="302" t="s">
        <v>2443</v>
      </c>
    </row>
    <row r="3620" spans="1:16">
      <c r="A3620" s="303">
        <v>0</v>
      </c>
      <c r="B3620" s="303">
        <v>0</v>
      </c>
      <c r="C3620" s="303">
        <v>0</v>
      </c>
      <c r="D3620" s="304">
        <f t="shared" si="56"/>
        <v>0</v>
      </c>
      <c r="E3620" s="305">
        <v>45992</v>
      </c>
      <c r="F3620" s="302" t="s">
        <v>69</v>
      </c>
      <c r="G3620" s="302" t="s">
        <v>70</v>
      </c>
      <c r="H3620" s="302" t="s">
        <v>555</v>
      </c>
      <c r="I3620" s="302" t="s">
        <v>555</v>
      </c>
      <c r="J3620" s="302">
        <v>135300</v>
      </c>
      <c r="K3620" s="302" t="s">
        <v>154</v>
      </c>
      <c r="L3620" s="302">
        <v>9974026</v>
      </c>
      <c r="M3620" s="302" t="s">
        <v>1914</v>
      </c>
      <c r="N3620" s="305">
        <v>34151</v>
      </c>
      <c r="O3620" s="305">
        <v>34151</v>
      </c>
      <c r="P3620" s="302" t="s">
        <v>1062</v>
      </c>
    </row>
    <row r="3621" spans="1:16">
      <c r="A3621" s="303">
        <v>0</v>
      </c>
      <c r="B3621" s="303">
        <v>0</v>
      </c>
      <c r="C3621" s="303">
        <v>0</v>
      </c>
      <c r="D3621" s="304">
        <f t="shared" si="56"/>
        <v>0</v>
      </c>
      <c r="E3621" s="305">
        <v>45992</v>
      </c>
      <c r="F3621" s="302" t="s">
        <v>69</v>
      </c>
      <c r="G3621" s="302" t="s">
        <v>70</v>
      </c>
      <c r="H3621" s="302" t="s">
        <v>555</v>
      </c>
      <c r="I3621" s="302" t="s">
        <v>555</v>
      </c>
      <c r="J3621" s="302">
        <v>135300</v>
      </c>
      <c r="K3621" s="302" t="s">
        <v>154</v>
      </c>
      <c r="L3621" s="302">
        <v>9974027</v>
      </c>
      <c r="M3621" s="302" t="s">
        <v>1509</v>
      </c>
      <c r="N3621" s="305">
        <v>21367</v>
      </c>
      <c r="O3621" s="305">
        <v>21367</v>
      </c>
      <c r="P3621" s="302" t="s">
        <v>1062</v>
      </c>
    </row>
    <row r="3622" spans="1:16">
      <c r="A3622" s="303">
        <v>1051</v>
      </c>
      <c r="B3622" s="303">
        <v>5150.68</v>
      </c>
      <c r="C3622" s="303">
        <v>6120.6270592716</v>
      </c>
      <c r="D3622" s="304">
        <f t="shared" si="56"/>
        <v>-969.94705927159976</v>
      </c>
      <c r="E3622" s="305">
        <v>45992</v>
      </c>
      <c r="F3622" s="302" t="s">
        <v>69</v>
      </c>
      <c r="G3622" s="302" t="s">
        <v>70</v>
      </c>
      <c r="H3622" s="302" t="s">
        <v>555</v>
      </c>
      <c r="I3622" s="302" t="s">
        <v>555</v>
      </c>
      <c r="J3622" s="302">
        <v>135300</v>
      </c>
      <c r="K3622" s="302" t="s">
        <v>154</v>
      </c>
      <c r="L3622" s="302">
        <v>9821733</v>
      </c>
      <c r="M3622" s="302" t="s">
        <v>1509</v>
      </c>
      <c r="N3622" s="305">
        <v>21367</v>
      </c>
      <c r="O3622" s="305">
        <v>21367</v>
      </c>
      <c r="P3622" s="302" t="s">
        <v>1052</v>
      </c>
    </row>
    <row r="3623" spans="1:16">
      <c r="A3623" s="303">
        <v>1</v>
      </c>
      <c r="B3623" s="303">
        <v>22322.59</v>
      </c>
      <c r="C3623" s="303">
        <v>9663.4809090777999</v>
      </c>
      <c r="D3623" s="304">
        <f t="shared" si="56"/>
        <v>12659.1090909222</v>
      </c>
      <c r="E3623" s="305">
        <v>45992</v>
      </c>
      <c r="F3623" s="302" t="s">
        <v>69</v>
      </c>
      <c r="G3623" s="302" t="s">
        <v>70</v>
      </c>
      <c r="H3623" s="302" t="s">
        <v>555</v>
      </c>
      <c r="I3623" s="302" t="s">
        <v>555</v>
      </c>
      <c r="J3623" s="302">
        <v>135300</v>
      </c>
      <c r="K3623" s="302" t="s">
        <v>154</v>
      </c>
      <c r="L3623" s="302">
        <v>9816495</v>
      </c>
      <c r="M3623" s="302" t="s">
        <v>2488</v>
      </c>
      <c r="N3623" s="305">
        <v>37945</v>
      </c>
      <c r="O3623" s="305">
        <v>37622</v>
      </c>
      <c r="P3623" s="302" t="s">
        <v>2471</v>
      </c>
    </row>
    <row r="3624" spans="1:16">
      <c r="A3624" s="303">
        <v>1</v>
      </c>
      <c r="B3624" s="303">
        <v>217.28</v>
      </c>
      <c r="C3624" s="303">
        <v>135.86562290560002</v>
      </c>
      <c r="D3624" s="304">
        <f t="shared" si="56"/>
        <v>81.414377094399981</v>
      </c>
      <c r="E3624" s="305">
        <v>45992</v>
      </c>
      <c r="F3624" s="302" t="s">
        <v>69</v>
      </c>
      <c r="G3624" s="302" t="s">
        <v>70</v>
      </c>
      <c r="H3624" s="302" t="s">
        <v>555</v>
      </c>
      <c r="I3624" s="302" t="s">
        <v>555</v>
      </c>
      <c r="J3624" s="302">
        <v>135300</v>
      </c>
      <c r="K3624" s="302" t="s">
        <v>154</v>
      </c>
      <c r="L3624" s="302">
        <v>9821732</v>
      </c>
      <c r="M3624" s="302" t="s">
        <v>1914</v>
      </c>
      <c r="N3624" s="305">
        <v>34151</v>
      </c>
      <c r="O3624" s="305">
        <v>34151</v>
      </c>
      <c r="P3624" s="302" t="s">
        <v>1052</v>
      </c>
    </row>
    <row r="3625" spans="1:16">
      <c r="A3625" s="303">
        <v>0</v>
      </c>
      <c r="B3625" s="303">
        <v>0</v>
      </c>
      <c r="C3625" s="303">
        <v>0</v>
      </c>
      <c r="D3625" s="304">
        <f t="shared" si="56"/>
        <v>0</v>
      </c>
      <c r="E3625" s="305">
        <v>45992</v>
      </c>
      <c r="F3625" s="302" t="s">
        <v>69</v>
      </c>
      <c r="G3625" s="302" t="s">
        <v>70</v>
      </c>
      <c r="H3625" s="302" t="s">
        <v>555</v>
      </c>
      <c r="I3625" s="302" t="s">
        <v>555</v>
      </c>
      <c r="J3625" s="302">
        <v>135300</v>
      </c>
      <c r="K3625" s="302" t="s">
        <v>530</v>
      </c>
      <c r="L3625" s="302">
        <v>11845616</v>
      </c>
      <c r="M3625" s="302" t="s">
        <v>2323</v>
      </c>
      <c r="N3625" s="305">
        <v>41193</v>
      </c>
      <c r="O3625" s="305">
        <v>41275</v>
      </c>
      <c r="P3625" s="302" t="s">
        <v>1594</v>
      </c>
    </row>
    <row r="3626" spans="1:16">
      <c r="A3626" s="303">
        <v>26</v>
      </c>
      <c r="B3626" s="303">
        <v>430857.85000000003</v>
      </c>
      <c r="C3626" s="303">
        <v>53883.259372718501</v>
      </c>
      <c r="D3626" s="304">
        <f t="shared" si="56"/>
        <v>376974.59062728152</v>
      </c>
      <c r="E3626" s="305">
        <v>45992</v>
      </c>
      <c r="F3626" s="302" t="s">
        <v>69</v>
      </c>
      <c r="G3626" s="302" t="s">
        <v>70</v>
      </c>
      <c r="H3626" s="302" t="s">
        <v>555</v>
      </c>
      <c r="I3626" s="302" t="s">
        <v>555</v>
      </c>
      <c r="J3626" s="302">
        <v>135300</v>
      </c>
      <c r="K3626" s="302" t="s">
        <v>246</v>
      </c>
      <c r="L3626" s="302">
        <v>29777986</v>
      </c>
      <c r="M3626" s="302" t="s">
        <v>2489</v>
      </c>
      <c r="N3626" s="305">
        <v>43553</v>
      </c>
      <c r="O3626" s="305">
        <v>43525</v>
      </c>
      <c r="P3626" s="302" t="s">
        <v>2443</v>
      </c>
    </row>
    <row r="3627" spans="1:16">
      <c r="A3627" s="303">
        <v>3</v>
      </c>
      <c r="B3627" s="303">
        <v>12872.470000000001</v>
      </c>
      <c r="C3627" s="303">
        <v>1609.8363759126999</v>
      </c>
      <c r="D3627" s="304">
        <f t="shared" si="56"/>
        <v>11262.633624087301</v>
      </c>
      <c r="E3627" s="305">
        <v>45992</v>
      </c>
      <c r="F3627" s="302" t="s">
        <v>69</v>
      </c>
      <c r="G3627" s="302" t="s">
        <v>70</v>
      </c>
      <c r="H3627" s="302" t="s">
        <v>555</v>
      </c>
      <c r="I3627" s="302" t="s">
        <v>555</v>
      </c>
      <c r="J3627" s="302">
        <v>135300</v>
      </c>
      <c r="K3627" s="302" t="s">
        <v>155</v>
      </c>
      <c r="L3627" s="302">
        <v>29777962</v>
      </c>
      <c r="M3627" s="302" t="s">
        <v>2492</v>
      </c>
      <c r="N3627" s="305">
        <v>43553</v>
      </c>
      <c r="O3627" s="305">
        <v>43525</v>
      </c>
      <c r="P3627" s="302" t="s">
        <v>2443</v>
      </c>
    </row>
    <row r="3628" spans="1:16">
      <c r="A3628" s="303">
        <v>73</v>
      </c>
      <c r="B3628" s="303">
        <v>357492.28</v>
      </c>
      <c r="C3628" s="303">
        <v>99733.525167297601</v>
      </c>
      <c r="D3628" s="304">
        <f t="shared" si="56"/>
        <v>257758.75483270243</v>
      </c>
      <c r="E3628" s="305">
        <v>45992</v>
      </c>
      <c r="F3628" s="302" t="s">
        <v>69</v>
      </c>
      <c r="G3628" s="302" t="s">
        <v>70</v>
      </c>
      <c r="H3628" s="302" t="s">
        <v>555</v>
      </c>
      <c r="I3628" s="302" t="s">
        <v>555</v>
      </c>
      <c r="J3628" s="302">
        <v>135300</v>
      </c>
      <c r="K3628" s="302" t="s">
        <v>155</v>
      </c>
      <c r="L3628" s="302">
        <v>11545337</v>
      </c>
      <c r="M3628" s="302" t="s">
        <v>2325</v>
      </c>
      <c r="N3628" s="305">
        <v>40669</v>
      </c>
      <c r="O3628" s="305">
        <v>40909</v>
      </c>
      <c r="P3628" s="302" t="s">
        <v>2440</v>
      </c>
    </row>
    <row r="3629" spans="1:16">
      <c r="A3629" s="303">
        <v>8</v>
      </c>
      <c r="B3629" s="303">
        <v>38469.440000000002</v>
      </c>
      <c r="C3629" s="303">
        <v>4811.0039388703999</v>
      </c>
      <c r="D3629" s="304">
        <f t="shared" si="56"/>
        <v>33658.4360611296</v>
      </c>
      <c r="E3629" s="305">
        <v>45992</v>
      </c>
      <c r="F3629" s="302" t="s">
        <v>69</v>
      </c>
      <c r="G3629" s="302" t="s">
        <v>70</v>
      </c>
      <c r="H3629" s="302" t="s">
        <v>555</v>
      </c>
      <c r="I3629" s="302" t="s">
        <v>555</v>
      </c>
      <c r="J3629" s="302">
        <v>135300</v>
      </c>
      <c r="K3629" s="302" t="s">
        <v>155</v>
      </c>
      <c r="L3629" s="302">
        <v>29777958</v>
      </c>
      <c r="M3629" s="302" t="s">
        <v>2490</v>
      </c>
      <c r="N3629" s="305">
        <v>43553</v>
      </c>
      <c r="O3629" s="305">
        <v>43525</v>
      </c>
      <c r="P3629" s="302" t="s">
        <v>2443</v>
      </c>
    </row>
    <row r="3630" spans="1:16">
      <c r="A3630" s="303">
        <v>8</v>
      </c>
      <c r="B3630" s="303">
        <v>38469.440000000002</v>
      </c>
      <c r="C3630" s="303">
        <v>4811.0039388703999</v>
      </c>
      <c r="D3630" s="304">
        <f t="shared" si="56"/>
        <v>33658.4360611296</v>
      </c>
      <c r="E3630" s="305">
        <v>45992</v>
      </c>
      <c r="F3630" s="302" t="s">
        <v>69</v>
      </c>
      <c r="G3630" s="302" t="s">
        <v>70</v>
      </c>
      <c r="H3630" s="302" t="s">
        <v>555</v>
      </c>
      <c r="I3630" s="302" t="s">
        <v>555</v>
      </c>
      <c r="J3630" s="302">
        <v>135300</v>
      </c>
      <c r="K3630" s="302" t="s">
        <v>155</v>
      </c>
      <c r="L3630" s="302">
        <v>29777966</v>
      </c>
      <c r="M3630" s="302" t="s">
        <v>2491</v>
      </c>
      <c r="N3630" s="305">
        <v>43553</v>
      </c>
      <c r="O3630" s="305">
        <v>43525</v>
      </c>
      <c r="P3630" s="302" t="s">
        <v>2443</v>
      </c>
    </row>
    <row r="3631" spans="1:16">
      <c r="A3631" s="303">
        <v>10</v>
      </c>
      <c r="B3631" s="303">
        <v>125765.51000000001</v>
      </c>
      <c r="C3631" s="303">
        <v>15728.286244459101</v>
      </c>
      <c r="D3631" s="304">
        <f t="shared" si="56"/>
        <v>110037.22375554091</v>
      </c>
      <c r="E3631" s="305">
        <v>45992</v>
      </c>
      <c r="F3631" s="302" t="s">
        <v>69</v>
      </c>
      <c r="G3631" s="302" t="s">
        <v>70</v>
      </c>
      <c r="H3631" s="302" t="s">
        <v>555</v>
      </c>
      <c r="I3631" s="302" t="s">
        <v>555</v>
      </c>
      <c r="J3631" s="302">
        <v>135300</v>
      </c>
      <c r="K3631" s="302" t="s">
        <v>156</v>
      </c>
      <c r="L3631" s="302">
        <v>29777954</v>
      </c>
      <c r="M3631" s="302" t="s">
        <v>2494</v>
      </c>
      <c r="N3631" s="305">
        <v>43553</v>
      </c>
      <c r="O3631" s="305">
        <v>43525</v>
      </c>
      <c r="P3631" s="302" t="s">
        <v>2443</v>
      </c>
    </row>
    <row r="3632" spans="1:16">
      <c r="A3632" s="303">
        <v>32</v>
      </c>
      <c r="B3632" s="303">
        <v>137306.35</v>
      </c>
      <c r="C3632" s="303">
        <v>17171.588426603503</v>
      </c>
      <c r="D3632" s="304">
        <f t="shared" si="56"/>
        <v>120134.76157339651</v>
      </c>
      <c r="E3632" s="305">
        <v>45992</v>
      </c>
      <c r="F3632" s="302" t="s">
        <v>69</v>
      </c>
      <c r="G3632" s="302" t="s">
        <v>70</v>
      </c>
      <c r="H3632" s="302" t="s">
        <v>555</v>
      </c>
      <c r="I3632" s="302" t="s">
        <v>555</v>
      </c>
      <c r="J3632" s="302">
        <v>135300</v>
      </c>
      <c r="K3632" s="302" t="s">
        <v>156</v>
      </c>
      <c r="L3632" s="302">
        <v>29777950</v>
      </c>
      <c r="M3632" s="302" t="s">
        <v>2493</v>
      </c>
      <c r="N3632" s="305">
        <v>43553</v>
      </c>
      <c r="O3632" s="305">
        <v>43525</v>
      </c>
      <c r="P3632" s="302" t="s">
        <v>2443</v>
      </c>
    </row>
    <row r="3633" spans="1:16">
      <c r="A3633" s="303">
        <v>10</v>
      </c>
      <c r="B3633" s="303">
        <v>2782.9</v>
      </c>
      <c r="C3633" s="303">
        <v>3306.9600602730002</v>
      </c>
      <c r="D3633" s="304">
        <f t="shared" si="56"/>
        <v>-524.06006027300009</v>
      </c>
      <c r="E3633" s="305">
        <v>45992</v>
      </c>
      <c r="F3633" s="302" t="s">
        <v>69</v>
      </c>
      <c r="G3633" s="302" t="s">
        <v>70</v>
      </c>
      <c r="H3633" s="302" t="s">
        <v>555</v>
      </c>
      <c r="I3633" s="302" t="s">
        <v>555</v>
      </c>
      <c r="J3633" s="302">
        <v>135300</v>
      </c>
      <c r="K3633" s="302" t="s">
        <v>381</v>
      </c>
      <c r="L3633" s="302">
        <v>9821767</v>
      </c>
      <c r="M3633" s="302" t="s">
        <v>1915</v>
      </c>
      <c r="N3633" s="305">
        <v>21367</v>
      </c>
      <c r="O3633" s="305">
        <v>21367</v>
      </c>
      <c r="P3633" s="302" t="s">
        <v>1052</v>
      </c>
    </row>
    <row r="3634" spans="1:16">
      <c r="A3634" s="303">
        <v>4</v>
      </c>
      <c r="B3634" s="303">
        <v>1483.82</v>
      </c>
      <c r="C3634" s="303">
        <v>1670.1042826104001</v>
      </c>
      <c r="D3634" s="304">
        <f t="shared" si="56"/>
        <v>-186.28428261040017</v>
      </c>
      <c r="E3634" s="305">
        <v>45992</v>
      </c>
      <c r="F3634" s="302" t="s">
        <v>69</v>
      </c>
      <c r="G3634" s="302" t="s">
        <v>70</v>
      </c>
      <c r="H3634" s="302" t="s">
        <v>555</v>
      </c>
      <c r="I3634" s="302" t="s">
        <v>555</v>
      </c>
      <c r="J3634" s="302">
        <v>135300</v>
      </c>
      <c r="K3634" s="302" t="s">
        <v>381</v>
      </c>
      <c r="L3634" s="302">
        <v>9821765</v>
      </c>
      <c r="M3634" s="302" t="s">
        <v>2127</v>
      </c>
      <c r="N3634" s="305">
        <v>24654</v>
      </c>
      <c r="O3634" s="305">
        <v>24654</v>
      </c>
      <c r="P3634" s="302" t="s">
        <v>1052</v>
      </c>
    </row>
    <row r="3635" spans="1:16">
      <c r="A3635" s="303">
        <v>0</v>
      </c>
      <c r="B3635" s="303">
        <v>0</v>
      </c>
      <c r="C3635" s="303">
        <v>0</v>
      </c>
      <c r="D3635" s="304">
        <f t="shared" si="56"/>
        <v>0</v>
      </c>
      <c r="E3635" s="305">
        <v>45992</v>
      </c>
      <c r="F3635" s="302" t="s">
        <v>69</v>
      </c>
      <c r="G3635" s="302" t="s">
        <v>70</v>
      </c>
      <c r="H3635" s="302" t="s">
        <v>555</v>
      </c>
      <c r="I3635" s="302" t="s">
        <v>555</v>
      </c>
      <c r="J3635" s="302">
        <v>135300</v>
      </c>
      <c r="K3635" s="302" t="s">
        <v>381</v>
      </c>
      <c r="L3635" s="302">
        <v>9974021</v>
      </c>
      <c r="M3635" s="302" t="s">
        <v>2127</v>
      </c>
      <c r="N3635" s="305">
        <v>26846</v>
      </c>
      <c r="O3635" s="305">
        <v>26846</v>
      </c>
      <c r="P3635" s="302" t="s">
        <v>1062</v>
      </c>
    </row>
    <row r="3636" spans="1:16">
      <c r="A3636" s="303">
        <v>1</v>
      </c>
      <c r="B3636" s="303">
        <v>250</v>
      </c>
      <c r="C3636" s="303">
        <v>296.51097249999998</v>
      </c>
      <c r="D3636" s="304">
        <f t="shared" si="56"/>
        <v>-46.51097249999998</v>
      </c>
      <c r="E3636" s="305">
        <v>45992</v>
      </c>
      <c r="F3636" s="302" t="s">
        <v>69</v>
      </c>
      <c r="G3636" s="302" t="s">
        <v>70</v>
      </c>
      <c r="H3636" s="302" t="s">
        <v>555</v>
      </c>
      <c r="I3636" s="302" t="s">
        <v>555</v>
      </c>
      <c r="J3636" s="302">
        <v>135300</v>
      </c>
      <c r="K3636" s="302" t="s">
        <v>381</v>
      </c>
      <c r="L3636" s="302">
        <v>9821764</v>
      </c>
      <c r="M3636" s="302" t="s">
        <v>2127</v>
      </c>
      <c r="N3636" s="305">
        <v>22828</v>
      </c>
      <c r="O3636" s="305">
        <v>22828</v>
      </c>
      <c r="P3636" s="302" t="s">
        <v>1052</v>
      </c>
    </row>
    <row r="3637" spans="1:16">
      <c r="A3637" s="303">
        <v>0</v>
      </c>
      <c r="B3637" s="303">
        <v>0</v>
      </c>
      <c r="C3637" s="303">
        <v>0</v>
      </c>
      <c r="D3637" s="304">
        <f t="shared" si="56"/>
        <v>0</v>
      </c>
      <c r="E3637" s="305">
        <v>45992</v>
      </c>
      <c r="F3637" s="302" t="s">
        <v>69</v>
      </c>
      <c r="G3637" s="302" t="s">
        <v>70</v>
      </c>
      <c r="H3637" s="302" t="s">
        <v>555</v>
      </c>
      <c r="I3637" s="302" t="s">
        <v>555</v>
      </c>
      <c r="J3637" s="302">
        <v>135300</v>
      </c>
      <c r="K3637" s="302" t="s">
        <v>381</v>
      </c>
      <c r="L3637" s="302">
        <v>9974022</v>
      </c>
      <c r="M3637" s="302" t="s">
        <v>2127</v>
      </c>
      <c r="N3637" s="305">
        <v>22828</v>
      </c>
      <c r="O3637" s="305">
        <v>22828</v>
      </c>
      <c r="P3637" s="302" t="s">
        <v>1062</v>
      </c>
    </row>
    <row r="3638" spans="1:16">
      <c r="A3638" s="303">
        <v>0</v>
      </c>
      <c r="B3638" s="303">
        <v>0</v>
      </c>
      <c r="C3638" s="303">
        <v>0</v>
      </c>
      <c r="D3638" s="304">
        <f t="shared" si="56"/>
        <v>0</v>
      </c>
      <c r="E3638" s="305">
        <v>45992</v>
      </c>
      <c r="F3638" s="302" t="s">
        <v>69</v>
      </c>
      <c r="G3638" s="302" t="s">
        <v>70</v>
      </c>
      <c r="H3638" s="302" t="s">
        <v>555</v>
      </c>
      <c r="I3638" s="302" t="s">
        <v>555</v>
      </c>
      <c r="J3638" s="302">
        <v>135300</v>
      </c>
      <c r="K3638" s="302" t="s">
        <v>381</v>
      </c>
      <c r="L3638" s="302">
        <v>9974023</v>
      </c>
      <c r="M3638" s="302" t="s">
        <v>2127</v>
      </c>
      <c r="N3638" s="305">
        <v>24654</v>
      </c>
      <c r="O3638" s="305">
        <v>24654</v>
      </c>
      <c r="P3638" s="302" t="s">
        <v>1062</v>
      </c>
    </row>
    <row r="3639" spans="1:16">
      <c r="A3639" s="303">
        <v>0</v>
      </c>
      <c r="B3639" s="303">
        <v>0</v>
      </c>
      <c r="C3639" s="303">
        <v>0</v>
      </c>
      <c r="D3639" s="304">
        <f t="shared" si="56"/>
        <v>0</v>
      </c>
      <c r="E3639" s="305">
        <v>45992</v>
      </c>
      <c r="F3639" s="302" t="s">
        <v>69</v>
      </c>
      <c r="G3639" s="302" t="s">
        <v>70</v>
      </c>
      <c r="H3639" s="302" t="s">
        <v>555</v>
      </c>
      <c r="I3639" s="302" t="s">
        <v>555</v>
      </c>
      <c r="J3639" s="302">
        <v>135300</v>
      </c>
      <c r="K3639" s="302" t="s">
        <v>381</v>
      </c>
      <c r="L3639" s="302">
        <v>9974024</v>
      </c>
      <c r="M3639" s="302" t="s">
        <v>1915</v>
      </c>
      <c r="N3639" s="305">
        <v>21367</v>
      </c>
      <c r="O3639" s="305">
        <v>21367</v>
      </c>
      <c r="P3639" s="302" t="s">
        <v>1062</v>
      </c>
    </row>
    <row r="3640" spans="1:16">
      <c r="A3640" s="303">
        <v>0</v>
      </c>
      <c r="B3640" s="303">
        <v>-927.62</v>
      </c>
      <c r="C3640" s="303">
        <v>-936.99209735559998</v>
      </c>
      <c r="D3640" s="304">
        <f t="shared" si="56"/>
        <v>9.3720973555999763</v>
      </c>
      <c r="E3640" s="305">
        <v>45992</v>
      </c>
      <c r="F3640" s="302" t="s">
        <v>69</v>
      </c>
      <c r="G3640" s="302" t="s">
        <v>70</v>
      </c>
      <c r="H3640" s="302" t="s">
        <v>555</v>
      </c>
      <c r="I3640" s="302" t="s">
        <v>555</v>
      </c>
      <c r="J3640" s="302">
        <v>135300</v>
      </c>
      <c r="K3640" s="302" t="s">
        <v>381</v>
      </c>
      <c r="L3640" s="302">
        <v>9821766</v>
      </c>
      <c r="M3640" s="302" t="s">
        <v>2127</v>
      </c>
      <c r="N3640" s="305">
        <v>26846</v>
      </c>
      <c r="O3640" s="305">
        <v>26846</v>
      </c>
      <c r="P3640" s="302" t="s">
        <v>1052</v>
      </c>
    </row>
    <row r="3641" spans="1:16">
      <c r="A3641" s="303">
        <v>3</v>
      </c>
      <c r="B3641" s="303">
        <v>12877.11</v>
      </c>
      <c r="C3641" s="303">
        <v>2849.1986301192001</v>
      </c>
      <c r="D3641" s="304">
        <f t="shared" si="56"/>
        <v>10027.9113698808</v>
      </c>
      <c r="E3641" s="305">
        <v>45992</v>
      </c>
      <c r="F3641" s="302" t="s">
        <v>69</v>
      </c>
      <c r="G3641" s="302" t="s">
        <v>70</v>
      </c>
      <c r="H3641" s="302" t="s">
        <v>555</v>
      </c>
      <c r="I3641" s="302" t="s">
        <v>555</v>
      </c>
      <c r="J3641" s="302">
        <v>135300</v>
      </c>
      <c r="K3641" s="302" t="s">
        <v>382</v>
      </c>
      <c r="L3641" s="302">
        <v>12458902</v>
      </c>
      <c r="M3641" s="302" t="s">
        <v>2495</v>
      </c>
      <c r="N3641" s="305">
        <v>41682</v>
      </c>
      <c r="O3641" s="305">
        <v>41640</v>
      </c>
      <c r="P3641" s="302" t="s">
        <v>2496</v>
      </c>
    </row>
    <row r="3642" spans="1:16">
      <c r="A3642" s="303">
        <v>0</v>
      </c>
      <c r="B3642" s="303">
        <v>159.14000000000001</v>
      </c>
      <c r="C3642" s="303">
        <v>179.11902760080002</v>
      </c>
      <c r="D3642" s="304">
        <f t="shared" si="56"/>
        <v>-19.979027600800009</v>
      </c>
      <c r="E3642" s="305">
        <v>45992</v>
      </c>
      <c r="F3642" s="302" t="s">
        <v>69</v>
      </c>
      <c r="G3642" s="302" t="s">
        <v>70</v>
      </c>
      <c r="H3642" s="302" t="s">
        <v>555</v>
      </c>
      <c r="I3642" s="302" t="s">
        <v>555</v>
      </c>
      <c r="J3642" s="302">
        <v>135300</v>
      </c>
      <c r="K3642" s="302" t="s">
        <v>157</v>
      </c>
      <c r="L3642" s="302">
        <v>9821727</v>
      </c>
      <c r="M3642" s="302" t="s">
        <v>2128</v>
      </c>
      <c r="N3642" s="305">
        <v>24654</v>
      </c>
      <c r="O3642" s="305">
        <v>24654</v>
      </c>
      <c r="P3642" s="302" t="s">
        <v>1052</v>
      </c>
    </row>
    <row r="3643" spans="1:16">
      <c r="A3643" s="303">
        <v>0</v>
      </c>
      <c r="B3643" s="303">
        <v>639.81000000000006</v>
      </c>
      <c r="C3643" s="303">
        <v>758.48000098140005</v>
      </c>
      <c r="D3643" s="304">
        <f t="shared" si="56"/>
        <v>-118.67000098139999</v>
      </c>
      <c r="E3643" s="305">
        <v>45992</v>
      </c>
      <c r="F3643" s="302" t="s">
        <v>69</v>
      </c>
      <c r="G3643" s="302" t="s">
        <v>70</v>
      </c>
      <c r="H3643" s="302" t="s">
        <v>555</v>
      </c>
      <c r="I3643" s="302" t="s">
        <v>555</v>
      </c>
      <c r="J3643" s="302">
        <v>135300</v>
      </c>
      <c r="K3643" s="302" t="s">
        <v>157</v>
      </c>
      <c r="L3643" s="302">
        <v>9821762</v>
      </c>
      <c r="M3643" s="302" t="s">
        <v>2128</v>
      </c>
      <c r="N3643" s="305">
        <v>23193</v>
      </c>
      <c r="O3643" s="305">
        <v>23193</v>
      </c>
      <c r="P3643" s="302" t="s">
        <v>1052</v>
      </c>
    </row>
    <row r="3644" spans="1:16">
      <c r="A3644" s="303">
        <v>0</v>
      </c>
      <c r="B3644" s="303">
        <v>0</v>
      </c>
      <c r="C3644" s="303">
        <v>0</v>
      </c>
      <c r="D3644" s="304">
        <f t="shared" si="56"/>
        <v>0</v>
      </c>
      <c r="E3644" s="305">
        <v>45992</v>
      </c>
      <c r="F3644" s="302" t="s">
        <v>69</v>
      </c>
      <c r="G3644" s="302" t="s">
        <v>70</v>
      </c>
      <c r="H3644" s="302" t="s">
        <v>555</v>
      </c>
      <c r="I3644" s="302" t="s">
        <v>555</v>
      </c>
      <c r="J3644" s="302">
        <v>135300</v>
      </c>
      <c r="K3644" s="302" t="s">
        <v>157</v>
      </c>
      <c r="L3644" s="302">
        <v>9974017</v>
      </c>
      <c r="M3644" s="302" t="s">
        <v>2128</v>
      </c>
      <c r="N3644" s="305">
        <v>24654</v>
      </c>
      <c r="O3644" s="305">
        <v>24654</v>
      </c>
      <c r="P3644" s="302" t="s">
        <v>1062</v>
      </c>
    </row>
    <row r="3645" spans="1:16">
      <c r="A3645" s="303">
        <v>1</v>
      </c>
      <c r="B3645" s="303">
        <v>7409.91</v>
      </c>
      <c r="C3645" s="303">
        <v>8805.3025334067006</v>
      </c>
      <c r="D3645" s="304">
        <f t="shared" si="56"/>
        <v>-1395.3925334067007</v>
      </c>
      <c r="E3645" s="305">
        <v>45992</v>
      </c>
      <c r="F3645" s="302" t="s">
        <v>69</v>
      </c>
      <c r="G3645" s="302" t="s">
        <v>70</v>
      </c>
      <c r="H3645" s="302" t="s">
        <v>555</v>
      </c>
      <c r="I3645" s="302" t="s">
        <v>555</v>
      </c>
      <c r="J3645" s="302">
        <v>135300</v>
      </c>
      <c r="K3645" s="302" t="s">
        <v>157</v>
      </c>
      <c r="L3645" s="302">
        <v>9821728</v>
      </c>
      <c r="M3645" s="302" t="s">
        <v>1525</v>
      </c>
      <c r="N3645" s="305">
        <v>21367</v>
      </c>
      <c r="O3645" s="305">
        <v>21367</v>
      </c>
      <c r="P3645" s="302" t="s">
        <v>1052</v>
      </c>
    </row>
    <row r="3646" spans="1:16">
      <c r="A3646" s="303">
        <v>1</v>
      </c>
      <c r="B3646" s="303">
        <v>144568.24</v>
      </c>
      <c r="C3646" s="303">
        <v>40331.780597980796</v>
      </c>
      <c r="D3646" s="304">
        <f t="shared" si="56"/>
        <v>104236.45940201919</v>
      </c>
      <c r="E3646" s="305">
        <v>45992</v>
      </c>
      <c r="F3646" s="302" t="s">
        <v>69</v>
      </c>
      <c r="G3646" s="302" t="s">
        <v>70</v>
      </c>
      <c r="H3646" s="302" t="s">
        <v>555</v>
      </c>
      <c r="I3646" s="302" t="s">
        <v>555</v>
      </c>
      <c r="J3646" s="302">
        <v>135300</v>
      </c>
      <c r="K3646" s="302" t="s">
        <v>157</v>
      </c>
      <c r="L3646" s="302">
        <v>11545310</v>
      </c>
      <c r="M3646" s="302" t="s">
        <v>2497</v>
      </c>
      <c r="N3646" s="305">
        <v>40669</v>
      </c>
      <c r="O3646" s="305">
        <v>40909</v>
      </c>
      <c r="P3646" s="302" t="s">
        <v>2440</v>
      </c>
    </row>
    <row r="3647" spans="1:16">
      <c r="A3647" s="303">
        <v>0</v>
      </c>
      <c r="B3647" s="303">
        <v>285103.02</v>
      </c>
      <c r="C3647" s="303">
        <v>35655.100573438198</v>
      </c>
      <c r="D3647" s="304">
        <f t="shared" si="56"/>
        <v>249447.91942656183</v>
      </c>
      <c r="E3647" s="305">
        <v>45992</v>
      </c>
      <c r="F3647" s="302" t="s">
        <v>69</v>
      </c>
      <c r="G3647" s="302" t="s">
        <v>70</v>
      </c>
      <c r="H3647" s="302" t="s">
        <v>555</v>
      </c>
      <c r="I3647" s="302" t="s">
        <v>555</v>
      </c>
      <c r="J3647" s="302">
        <v>135300</v>
      </c>
      <c r="K3647" s="302" t="s">
        <v>157</v>
      </c>
      <c r="L3647" s="302">
        <v>29777919</v>
      </c>
      <c r="M3647" s="302" t="s">
        <v>1412</v>
      </c>
      <c r="N3647" s="305">
        <v>43553</v>
      </c>
      <c r="O3647" s="305">
        <v>43466</v>
      </c>
      <c r="P3647" s="302" t="s">
        <v>2443</v>
      </c>
    </row>
    <row r="3648" spans="1:16">
      <c r="A3648" s="303">
        <v>0</v>
      </c>
      <c r="B3648" s="303">
        <v>0</v>
      </c>
      <c r="C3648" s="303">
        <v>0</v>
      </c>
      <c r="D3648" s="304">
        <f t="shared" si="56"/>
        <v>0</v>
      </c>
      <c r="E3648" s="305">
        <v>45992</v>
      </c>
      <c r="F3648" s="302" t="s">
        <v>69</v>
      </c>
      <c r="G3648" s="302" t="s">
        <v>70</v>
      </c>
      <c r="H3648" s="302" t="s">
        <v>555</v>
      </c>
      <c r="I3648" s="302" t="s">
        <v>555</v>
      </c>
      <c r="J3648" s="302">
        <v>135300</v>
      </c>
      <c r="K3648" s="302" t="s">
        <v>157</v>
      </c>
      <c r="L3648" s="302">
        <v>9974018</v>
      </c>
      <c r="M3648" s="302" t="s">
        <v>2128</v>
      </c>
      <c r="N3648" s="305">
        <v>23193</v>
      </c>
      <c r="O3648" s="305">
        <v>23193</v>
      </c>
      <c r="P3648" s="302" t="s">
        <v>1062</v>
      </c>
    </row>
    <row r="3649" spans="1:16">
      <c r="A3649" s="303">
        <v>0</v>
      </c>
      <c r="B3649" s="303">
        <v>0</v>
      </c>
      <c r="C3649" s="303">
        <v>0</v>
      </c>
      <c r="D3649" s="304">
        <f t="shared" si="56"/>
        <v>0</v>
      </c>
      <c r="E3649" s="305">
        <v>45992</v>
      </c>
      <c r="F3649" s="302" t="s">
        <v>69</v>
      </c>
      <c r="G3649" s="302" t="s">
        <v>70</v>
      </c>
      <c r="H3649" s="302" t="s">
        <v>555</v>
      </c>
      <c r="I3649" s="302" t="s">
        <v>555</v>
      </c>
      <c r="J3649" s="302">
        <v>135300</v>
      </c>
      <c r="K3649" s="302" t="s">
        <v>157</v>
      </c>
      <c r="L3649" s="302">
        <v>9974019</v>
      </c>
      <c r="M3649" s="302" t="s">
        <v>1525</v>
      </c>
      <c r="N3649" s="305">
        <v>21367</v>
      </c>
      <c r="O3649" s="305">
        <v>21367</v>
      </c>
      <c r="P3649" s="302" t="s">
        <v>1062</v>
      </c>
    </row>
    <row r="3650" spans="1:16">
      <c r="A3650" s="303">
        <v>1</v>
      </c>
      <c r="B3650" s="303">
        <v>2100</v>
      </c>
      <c r="C3650" s="303">
        <v>2242.429392</v>
      </c>
      <c r="D3650" s="304">
        <f t="shared" si="56"/>
        <v>-142.42939200000001</v>
      </c>
      <c r="E3650" s="305">
        <v>45992</v>
      </c>
      <c r="F3650" s="302" t="s">
        <v>69</v>
      </c>
      <c r="G3650" s="302" t="s">
        <v>70</v>
      </c>
      <c r="H3650" s="302" t="s">
        <v>555</v>
      </c>
      <c r="I3650" s="302" t="s">
        <v>555</v>
      </c>
      <c r="J3650" s="302">
        <v>135300</v>
      </c>
      <c r="K3650" s="302" t="s">
        <v>383</v>
      </c>
      <c r="L3650" s="302">
        <v>9821710</v>
      </c>
      <c r="M3650" s="302" t="s">
        <v>2498</v>
      </c>
      <c r="N3650" s="305">
        <v>25750</v>
      </c>
      <c r="O3650" s="305">
        <v>25750</v>
      </c>
      <c r="P3650" s="302" t="s">
        <v>1052</v>
      </c>
    </row>
    <row r="3651" spans="1:16">
      <c r="A3651" s="303">
        <v>0</v>
      </c>
      <c r="B3651" s="303">
        <v>0</v>
      </c>
      <c r="C3651" s="303">
        <v>0</v>
      </c>
      <c r="D3651" s="304">
        <f t="shared" ref="D3651:D3714" si="57">+B3651-C3651</f>
        <v>0</v>
      </c>
      <c r="E3651" s="305">
        <v>45992</v>
      </c>
      <c r="F3651" s="302" t="s">
        <v>69</v>
      </c>
      <c r="G3651" s="302" t="s">
        <v>70</v>
      </c>
      <c r="H3651" s="302" t="s">
        <v>555</v>
      </c>
      <c r="I3651" s="302" t="s">
        <v>555</v>
      </c>
      <c r="J3651" s="302">
        <v>135300</v>
      </c>
      <c r="K3651" s="302" t="s">
        <v>383</v>
      </c>
      <c r="L3651" s="302">
        <v>9974054</v>
      </c>
      <c r="M3651" s="302" t="s">
        <v>1917</v>
      </c>
      <c r="N3651" s="305">
        <v>22828</v>
      </c>
      <c r="O3651" s="305">
        <v>22828</v>
      </c>
      <c r="P3651" s="302" t="s">
        <v>1062</v>
      </c>
    </row>
    <row r="3652" spans="1:16">
      <c r="A3652" s="303">
        <v>0</v>
      </c>
      <c r="B3652" s="303">
        <v>0</v>
      </c>
      <c r="C3652" s="303">
        <v>0</v>
      </c>
      <c r="D3652" s="304">
        <f t="shared" si="57"/>
        <v>0</v>
      </c>
      <c r="E3652" s="305">
        <v>45992</v>
      </c>
      <c r="F3652" s="302" t="s">
        <v>69</v>
      </c>
      <c r="G3652" s="302" t="s">
        <v>70</v>
      </c>
      <c r="H3652" s="302" t="s">
        <v>555</v>
      </c>
      <c r="I3652" s="302" t="s">
        <v>555</v>
      </c>
      <c r="J3652" s="302">
        <v>135300</v>
      </c>
      <c r="K3652" s="302" t="s">
        <v>383</v>
      </c>
      <c r="L3652" s="302">
        <v>9974050</v>
      </c>
      <c r="M3652" s="302" t="s">
        <v>1917</v>
      </c>
      <c r="N3652" s="305">
        <v>24289</v>
      </c>
      <c r="O3652" s="305">
        <v>24289</v>
      </c>
      <c r="P3652" s="302" t="s">
        <v>1062</v>
      </c>
    </row>
    <row r="3653" spans="1:16">
      <c r="A3653" s="303">
        <v>0</v>
      </c>
      <c r="B3653" s="303">
        <v>0</v>
      </c>
      <c r="C3653" s="303">
        <v>0</v>
      </c>
      <c r="D3653" s="304">
        <f t="shared" si="57"/>
        <v>0</v>
      </c>
      <c r="E3653" s="305">
        <v>45992</v>
      </c>
      <c r="F3653" s="302" t="s">
        <v>69</v>
      </c>
      <c r="G3653" s="302" t="s">
        <v>70</v>
      </c>
      <c r="H3653" s="302" t="s">
        <v>555</v>
      </c>
      <c r="I3653" s="302" t="s">
        <v>555</v>
      </c>
      <c r="J3653" s="302">
        <v>135300</v>
      </c>
      <c r="K3653" s="302" t="s">
        <v>383</v>
      </c>
      <c r="L3653" s="302">
        <v>9973971</v>
      </c>
      <c r="M3653" s="302" t="s">
        <v>1917</v>
      </c>
      <c r="N3653" s="305">
        <v>21732</v>
      </c>
      <c r="O3653" s="305">
        <v>21732</v>
      </c>
      <c r="P3653" s="302" t="s">
        <v>1062</v>
      </c>
    </row>
    <row r="3654" spans="1:16">
      <c r="A3654" s="303">
        <v>1</v>
      </c>
      <c r="B3654" s="303">
        <v>654.13</v>
      </c>
      <c r="C3654" s="303">
        <v>748.8371916072</v>
      </c>
      <c r="D3654" s="304">
        <f t="shared" si="57"/>
        <v>-94.707191607200002</v>
      </c>
      <c r="E3654" s="305">
        <v>45992</v>
      </c>
      <c r="F3654" s="302" t="s">
        <v>69</v>
      </c>
      <c r="G3654" s="302" t="s">
        <v>70</v>
      </c>
      <c r="H3654" s="302" t="s">
        <v>555</v>
      </c>
      <c r="I3654" s="302" t="s">
        <v>555</v>
      </c>
      <c r="J3654" s="302">
        <v>135300</v>
      </c>
      <c r="K3654" s="302" t="s">
        <v>383</v>
      </c>
      <c r="L3654" s="302">
        <v>9821713</v>
      </c>
      <c r="M3654" s="302" t="s">
        <v>1917</v>
      </c>
      <c r="N3654" s="305">
        <v>24289</v>
      </c>
      <c r="O3654" s="305">
        <v>24289</v>
      </c>
      <c r="P3654" s="302" t="s">
        <v>1052</v>
      </c>
    </row>
    <row r="3655" spans="1:16">
      <c r="A3655" s="303">
        <v>0</v>
      </c>
      <c r="B3655" s="303">
        <v>0</v>
      </c>
      <c r="C3655" s="303">
        <v>0</v>
      </c>
      <c r="D3655" s="304">
        <f t="shared" si="57"/>
        <v>0</v>
      </c>
      <c r="E3655" s="305">
        <v>45992</v>
      </c>
      <c r="F3655" s="302" t="s">
        <v>69</v>
      </c>
      <c r="G3655" s="302" t="s">
        <v>70</v>
      </c>
      <c r="H3655" s="302" t="s">
        <v>555</v>
      </c>
      <c r="I3655" s="302" t="s">
        <v>555</v>
      </c>
      <c r="J3655" s="302">
        <v>135300</v>
      </c>
      <c r="K3655" s="302" t="s">
        <v>383</v>
      </c>
      <c r="L3655" s="302">
        <v>9974049</v>
      </c>
      <c r="M3655" s="302" t="s">
        <v>2498</v>
      </c>
      <c r="N3655" s="305">
        <v>25750</v>
      </c>
      <c r="O3655" s="305">
        <v>25750</v>
      </c>
      <c r="P3655" s="302" t="s">
        <v>1062</v>
      </c>
    </row>
    <row r="3656" spans="1:16">
      <c r="A3656" s="303">
        <v>1</v>
      </c>
      <c r="B3656" s="303">
        <v>369.5</v>
      </c>
      <c r="C3656" s="303">
        <v>438.24321735500001</v>
      </c>
      <c r="D3656" s="304">
        <f t="shared" si="57"/>
        <v>-68.743217355000013</v>
      </c>
      <c r="E3656" s="305">
        <v>45992</v>
      </c>
      <c r="F3656" s="302" t="s">
        <v>69</v>
      </c>
      <c r="G3656" s="302" t="s">
        <v>70</v>
      </c>
      <c r="H3656" s="302" t="s">
        <v>555</v>
      </c>
      <c r="I3656" s="302" t="s">
        <v>555</v>
      </c>
      <c r="J3656" s="302">
        <v>135300</v>
      </c>
      <c r="K3656" s="302" t="s">
        <v>383</v>
      </c>
      <c r="L3656" s="302">
        <v>9821712</v>
      </c>
      <c r="M3656" s="302" t="s">
        <v>1917</v>
      </c>
      <c r="N3656" s="305">
        <v>22828</v>
      </c>
      <c r="O3656" s="305">
        <v>22828</v>
      </c>
      <c r="P3656" s="302" t="s">
        <v>1052</v>
      </c>
    </row>
    <row r="3657" spans="1:16">
      <c r="A3657" s="303">
        <v>1</v>
      </c>
      <c r="B3657" s="303">
        <v>730.02</v>
      </c>
      <c r="C3657" s="303">
        <v>867.0788240334</v>
      </c>
      <c r="D3657" s="304">
        <f t="shared" si="57"/>
        <v>-137.05882403340001</v>
      </c>
      <c r="E3657" s="305">
        <v>45992</v>
      </c>
      <c r="F3657" s="302" t="s">
        <v>69</v>
      </c>
      <c r="G3657" s="302" t="s">
        <v>70</v>
      </c>
      <c r="H3657" s="302" t="s">
        <v>555</v>
      </c>
      <c r="I3657" s="302" t="s">
        <v>555</v>
      </c>
      <c r="J3657" s="302">
        <v>135300</v>
      </c>
      <c r="K3657" s="302" t="s">
        <v>383</v>
      </c>
      <c r="L3657" s="302">
        <v>9821711</v>
      </c>
      <c r="M3657" s="302" t="s">
        <v>1917</v>
      </c>
      <c r="N3657" s="305">
        <v>21732</v>
      </c>
      <c r="O3657" s="305">
        <v>21732</v>
      </c>
      <c r="P3657" s="302" t="s">
        <v>1052</v>
      </c>
    </row>
    <row r="3658" spans="1:16">
      <c r="A3658" s="303">
        <v>0</v>
      </c>
      <c r="B3658" s="303">
        <v>0</v>
      </c>
      <c r="C3658" s="303">
        <v>0</v>
      </c>
      <c r="D3658" s="304">
        <f t="shared" si="57"/>
        <v>0</v>
      </c>
      <c r="E3658" s="305">
        <v>45992</v>
      </c>
      <c r="F3658" s="302" t="s">
        <v>69</v>
      </c>
      <c r="G3658" s="302" t="s">
        <v>70</v>
      </c>
      <c r="H3658" s="302" t="s">
        <v>555</v>
      </c>
      <c r="I3658" s="302" t="s">
        <v>555</v>
      </c>
      <c r="J3658" s="302">
        <v>135300</v>
      </c>
      <c r="K3658" s="302" t="s">
        <v>386</v>
      </c>
      <c r="L3658" s="302">
        <v>9974094</v>
      </c>
      <c r="M3658" s="302" t="s">
        <v>2413</v>
      </c>
      <c r="N3658" s="305">
        <v>24654</v>
      </c>
      <c r="O3658" s="305">
        <v>24654</v>
      </c>
      <c r="P3658" s="302" t="s">
        <v>1062</v>
      </c>
    </row>
    <row r="3659" spans="1:16">
      <c r="A3659" s="303">
        <v>0</v>
      </c>
      <c r="B3659" s="303">
        <v>0</v>
      </c>
      <c r="C3659" s="303">
        <v>0</v>
      </c>
      <c r="D3659" s="304">
        <f t="shared" si="57"/>
        <v>0</v>
      </c>
      <c r="E3659" s="305">
        <v>45992</v>
      </c>
      <c r="F3659" s="302" t="s">
        <v>69</v>
      </c>
      <c r="G3659" s="302" t="s">
        <v>70</v>
      </c>
      <c r="H3659" s="302" t="s">
        <v>555</v>
      </c>
      <c r="I3659" s="302" t="s">
        <v>555</v>
      </c>
      <c r="J3659" s="302">
        <v>135300</v>
      </c>
      <c r="K3659" s="302" t="s">
        <v>386</v>
      </c>
      <c r="L3659" s="302">
        <v>9974096</v>
      </c>
      <c r="M3659" s="302" t="s">
        <v>1921</v>
      </c>
      <c r="N3659" s="305">
        <v>21367</v>
      </c>
      <c r="O3659" s="305">
        <v>21367</v>
      </c>
      <c r="P3659" s="302" t="s">
        <v>1062</v>
      </c>
    </row>
    <row r="3660" spans="1:16">
      <c r="A3660" s="303">
        <v>0</v>
      </c>
      <c r="B3660" s="303">
        <v>0</v>
      </c>
      <c r="C3660" s="303">
        <v>0</v>
      </c>
      <c r="D3660" s="304">
        <f t="shared" si="57"/>
        <v>0</v>
      </c>
      <c r="E3660" s="305">
        <v>45992</v>
      </c>
      <c r="F3660" s="302" t="s">
        <v>69</v>
      </c>
      <c r="G3660" s="302" t="s">
        <v>70</v>
      </c>
      <c r="H3660" s="302" t="s">
        <v>555</v>
      </c>
      <c r="I3660" s="302" t="s">
        <v>555</v>
      </c>
      <c r="J3660" s="302">
        <v>135300</v>
      </c>
      <c r="K3660" s="302" t="s">
        <v>386</v>
      </c>
      <c r="L3660" s="302">
        <v>9974093</v>
      </c>
      <c r="M3660" s="302" t="s">
        <v>2413</v>
      </c>
      <c r="N3660" s="305">
        <v>26846</v>
      </c>
      <c r="O3660" s="305">
        <v>26846</v>
      </c>
      <c r="P3660" s="302" t="s">
        <v>1062</v>
      </c>
    </row>
    <row r="3661" spans="1:16">
      <c r="A3661" s="303">
        <v>1</v>
      </c>
      <c r="B3661" s="303">
        <v>10001.719999999999</v>
      </c>
      <c r="C3661" s="303">
        <v>11257.373135198401</v>
      </c>
      <c r="D3661" s="304">
        <f t="shared" si="57"/>
        <v>-1255.6531351984013</v>
      </c>
      <c r="E3661" s="305">
        <v>45992</v>
      </c>
      <c r="F3661" s="302" t="s">
        <v>69</v>
      </c>
      <c r="G3661" s="302" t="s">
        <v>70</v>
      </c>
      <c r="H3661" s="302" t="s">
        <v>555</v>
      </c>
      <c r="I3661" s="302" t="s">
        <v>555</v>
      </c>
      <c r="J3661" s="302">
        <v>135300</v>
      </c>
      <c r="K3661" s="302" t="s">
        <v>386</v>
      </c>
      <c r="L3661" s="302">
        <v>9821810</v>
      </c>
      <c r="M3661" s="302" t="s">
        <v>2413</v>
      </c>
      <c r="N3661" s="305">
        <v>24654</v>
      </c>
      <c r="O3661" s="305">
        <v>24654</v>
      </c>
      <c r="P3661" s="302" t="s">
        <v>1052</v>
      </c>
    </row>
    <row r="3662" spans="1:16">
      <c r="A3662" s="303">
        <v>1</v>
      </c>
      <c r="B3662" s="303">
        <v>27620.09</v>
      </c>
      <c r="C3662" s="303">
        <v>32821.349847693302</v>
      </c>
      <c r="D3662" s="304">
        <f t="shared" si="57"/>
        <v>-5201.2598476933017</v>
      </c>
      <c r="E3662" s="305">
        <v>45992</v>
      </c>
      <c r="F3662" s="302" t="s">
        <v>69</v>
      </c>
      <c r="G3662" s="302" t="s">
        <v>70</v>
      </c>
      <c r="H3662" s="302" t="s">
        <v>555</v>
      </c>
      <c r="I3662" s="302" t="s">
        <v>555</v>
      </c>
      <c r="J3662" s="302">
        <v>135300</v>
      </c>
      <c r="K3662" s="302" t="s">
        <v>386</v>
      </c>
      <c r="L3662" s="302">
        <v>9821812</v>
      </c>
      <c r="M3662" s="302" t="s">
        <v>1921</v>
      </c>
      <c r="N3662" s="305">
        <v>21367</v>
      </c>
      <c r="O3662" s="305">
        <v>21367</v>
      </c>
      <c r="P3662" s="302" t="s">
        <v>1052</v>
      </c>
    </row>
    <row r="3663" spans="1:16">
      <c r="A3663" s="303">
        <v>0</v>
      </c>
      <c r="B3663" s="303">
        <v>-7028.6</v>
      </c>
      <c r="C3663" s="303">
        <v>-7099.6126166680006</v>
      </c>
      <c r="D3663" s="304">
        <f t="shared" si="57"/>
        <v>71.012616668000192</v>
      </c>
      <c r="E3663" s="305">
        <v>45992</v>
      </c>
      <c r="F3663" s="302" t="s">
        <v>69</v>
      </c>
      <c r="G3663" s="302" t="s">
        <v>70</v>
      </c>
      <c r="H3663" s="302" t="s">
        <v>555</v>
      </c>
      <c r="I3663" s="302" t="s">
        <v>555</v>
      </c>
      <c r="J3663" s="302">
        <v>135300</v>
      </c>
      <c r="K3663" s="302" t="s">
        <v>386</v>
      </c>
      <c r="L3663" s="302">
        <v>9821811</v>
      </c>
      <c r="M3663" s="302" t="s">
        <v>2413</v>
      </c>
      <c r="N3663" s="305">
        <v>26846</v>
      </c>
      <c r="O3663" s="305">
        <v>26846</v>
      </c>
      <c r="P3663" s="302" t="s">
        <v>1052</v>
      </c>
    </row>
    <row r="3664" spans="1:16">
      <c r="A3664" s="303">
        <v>0</v>
      </c>
      <c r="B3664" s="303">
        <v>10832.75</v>
      </c>
      <c r="C3664" s="303">
        <v>12848.116949397501</v>
      </c>
      <c r="D3664" s="304">
        <f t="shared" si="57"/>
        <v>-2015.3669493975012</v>
      </c>
      <c r="E3664" s="305">
        <v>45992</v>
      </c>
      <c r="F3664" s="302" t="s">
        <v>69</v>
      </c>
      <c r="G3664" s="302" t="s">
        <v>70</v>
      </c>
      <c r="H3664" s="302" t="s">
        <v>555</v>
      </c>
      <c r="I3664" s="302" t="s">
        <v>555</v>
      </c>
      <c r="J3664" s="302">
        <v>135300</v>
      </c>
      <c r="K3664" s="302" t="s">
        <v>386</v>
      </c>
      <c r="L3664" s="302">
        <v>9821809</v>
      </c>
      <c r="M3664" s="302" t="s">
        <v>2413</v>
      </c>
      <c r="N3664" s="305">
        <v>22828</v>
      </c>
      <c r="O3664" s="305">
        <v>22828</v>
      </c>
      <c r="P3664" s="302" t="s">
        <v>1052</v>
      </c>
    </row>
    <row r="3665" spans="1:16">
      <c r="A3665" s="303">
        <v>0</v>
      </c>
      <c r="B3665" s="303">
        <v>0</v>
      </c>
      <c r="C3665" s="303">
        <v>0</v>
      </c>
      <c r="D3665" s="304">
        <f t="shared" si="57"/>
        <v>0</v>
      </c>
      <c r="E3665" s="305">
        <v>45992</v>
      </c>
      <c r="F3665" s="302" t="s">
        <v>69</v>
      </c>
      <c r="G3665" s="302" t="s">
        <v>70</v>
      </c>
      <c r="H3665" s="302" t="s">
        <v>555</v>
      </c>
      <c r="I3665" s="302" t="s">
        <v>555</v>
      </c>
      <c r="J3665" s="302">
        <v>135300</v>
      </c>
      <c r="K3665" s="302" t="s">
        <v>386</v>
      </c>
      <c r="L3665" s="302">
        <v>9974095</v>
      </c>
      <c r="M3665" s="302" t="s">
        <v>2413</v>
      </c>
      <c r="N3665" s="305">
        <v>22828</v>
      </c>
      <c r="O3665" s="305">
        <v>22828</v>
      </c>
      <c r="P3665" s="302" t="s">
        <v>1062</v>
      </c>
    </row>
    <row r="3666" spans="1:16">
      <c r="A3666" s="303">
        <v>0</v>
      </c>
      <c r="B3666" s="303">
        <v>0</v>
      </c>
      <c r="C3666" s="303">
        <v>0</v>
      </c>
      <c r="D3666" s="304">
        <f t="shared" si="57"/>
        <v>0</v>
      </c>
      <c r="E3666" s="305">
        <v>45992</v>
      </c>
      <c r="F3666" s="302" t="s">
        <v>69</v>
      </c>
      <c r="G3666" s="302" t="s">
        <v>70</v>
      </c>
      <c r="H3666" s="302" t="s">
        <v>555</v>
      </c>
      <c r="I3666" s="302" t="s">
        <v>555</v>
      </c>
      <c r="J3666" s="302">
        <v>135300</v>
      </c>
      <c r="K3666" s="302" t="s">
        <v>387</v>
      </c>
      <c r="L3666" s="302">
        <v>9974020</v>
      </c>
      <c r="M3666" s="302" t="s">
        <v>1922</v>
      </c>
      <c r="N3666" s="305">
        <v>22828</v>
      </c>
      <c r="O3666" s="305">
        <v>22828</v>
      </c>
      <c r="P3666" s="302" t="s">
        <v>1062</v>
      </c>
    </row>
    <row r="3667" spans="1:16">
      <c r="A3667" s="303">
        <v>1</v>
      </c>
      <c r="B3667" s="303">
        <v>50</v>
      </c>
      <c r="C3667" s="303">
        <v>59.302194499999999</v>
      </c>
      <c r="D3667" s="304">
        <f t="shared" si="57"/>
        <v>-9.3021944999999988</v>
      </c>
      <c r="E3667" s="305">
        <v>45992</v>
      </c>
      <c r="F3667" s="302" t="s">
        <v>69</v>
      </c>
      <c r="G3667" s="302" t="s">
        <v>70</v>
      </c>
      <c r="H3667" s="302" t="s">
        <v>555</v>
      </c>
      <c r="I3667" s="302" t="s">
        <v>555</v>
      </c>
      <c r="J3667" s="302">
        <v>135300</v>
      </c>
      <c r="K3667" s="302" t="s">
        <v>387</v>
      </c>
      <c r="L3667" s="302">
        <v>9821816</v>
      </c>
      <c r="M3667" s="302" t="s">
        <v>1922</v>
      </c>
      <c r="N3667" s="305">
        <v>22828</v>
      </c>
      <c r="O3667" s="305">
        <v>22828</v>
      </c>
      <c r="P3667" s="302" t="s">
        <v>1052</v>
      </c>
    </row>
    <row r="3668" spans="1:16">
      <c r="A3668" s="303">
        <v>0</v>
      </c>
      <c r="B3668" s="303">
        <v>0</v>
      </c>
      <c r="C3668" s="303">
        <v>0</v>
      </c>
      <c r="D3668" s="304">
        <f t="shared" si="57"/>
        <v>0</v>
      </c>
      <c r="E3668" s="305">
        <v>45992</v>
      </c>
      <c r="F3668" s="302" t="s">
        <v>69</v>
      </c>
      <c r="G3668" s="302" t="s">
        <v>70</v>
      </c>
      <c r="H3668" s="302" t="s">
        <v>555</v>
      </c>
      <c r="I3668" s="302" t="s">
        <v>555</v>
      </c>
      <c r="J3668" s="302">
        <v>135300</v>
      </c>
      <c r="K3668" s="302" t="s">
        <v>430</v>
      </c>
      <c r="L3668" s="302">
        <v>12818502</v>
      </c>
      <c r="M3668" s="302" t="s">
        <v>1526</v>
      </c>
      <c r="N3668" s="305">
        <v>39156</v>
      </c>
      <c r="O3668" s="305">
        <v>39203</v>
      </c>
      <c r="P3668" s="302" t="s">
        <v>880</v>
      </c>
    </row>
    <row r="3669" spans="1:16">
      <c r="A3669" s="303">
        <v>0</v>
      </c>
      <c r="B3669" s="303">
        <v>0</v>
      </c>
      <c r="C3669" s="303">
        <v>0</v>
      </c>
      <c r="D3669" s="304">
        <f t="shared" si="57"/>
        <v>0</v>
      </c>
      <c r="E3669" s="305">
        <v>45992</v>
      </c>
      <c r="F3669" s="302" t="s">
        <v>69</v>
      </c>
      <c r="G3669" s="302" t="s">
        <v>70</v>
      </c>
      <c r="H3669" s="302" t="s">
        <v>555</v>
      </c>
      <c r="I3669" s="302" t="s">
        <v>555</v>
      </c>
      <c r="J3669" s="302">
        <v>135300</v>
      </c>
      <c r="K3669" s="302" t="s">
        <v>430</v>
      </c>
      <c r="L3669" s="302">
        <v>12818513</v>
      </c>
      <c r="M3669" s="302" t="s">
        <v>1526</v>
      </c>
      <c r="N3669" s="305">
        <v>39005</v>
      </c>
      <c r="O3669" s="305">
        <v>39022</v>
      </c>
      <c r="P3669" s="302" t="s">
        <v>880</v>
      </c>
    </row>
    <row r="3670" spans="1:16">
      <c r="A3670" s="303">
        <v>0</v>
      </c>
      <c r="B3670" s="303">
        <v>0</v>
      </c>
      <c r="C3670" s="303">
        <v>0</v>
      </c>
      <c r="D3670" s="304">
        <f t="shared" si="57"/>
        <v>0</v>
      </c>
      <c r="E3670" s="305">
        <v>45992</v>
      </c>
      <c r="F3670" s="302" t="s">
        <v>69</v>
      </c>
      <c r="G3670" s="302" t="s">
        <v>70</v>
      </c>
      <c r="H3670" s="302" t="s">
        <v>555</v>
      </c>
      <c r="I3670" s="302" t="s">
        <v>555</v>
      </c>
      <c r="J3670" s="302">
        <v>135300</v>
      </c>
      <c r="K3670" s="302" t="s">
        <v>454</v>
      </c>
      <c r="L3670" s="302">
        <v>9821784</v>
      </c>
      <c r="M3670" s="302" t="s">
        <v>2500</v>
      </c>
      <c r="N3670" s="305">
        <v>28307</v>
      </c>
      <c r="O3670" s="305">
        <v>28307</v>
      </c>
      <c r="P3670" s="302" t="s">
        <v>1052</v>
      </c>
    </row>
    <row r="3671" spans="1:16">
      <c r="A3671" s="303">
        <v>0</v>
      </c>
      <c r="B3671" s="303">
        <v>0</v>
      </c>
      <c r="C3671" s="303">
        <v>0</v>
      </c>
      <c r="D3671" s="304">
        <f t="shared" si="57"/>
        <v>0</v>
      </c>
      <c r="E3671" s="305">
        <v>45992</v>
      </c>
      <c r="F3671" s="302" t="s">
        <v>69</v>
      </c>
      <c r="G3671" s="302" t="s">
        <v>70</v>
      </c>
      <c r="H3671" s="302" t="s">
        <v>555</v>
      </c>
      <c r="I3671" s="302" t="s">
        <v>555</v>
      </c>
      <c r="J3671" s="302">
        <v>135300</v>
      </c>
      <c r="K3671" s="302" t="s">
        <v>454</v>
      </c>
      <c r="L3671" s="302">
        <v>9724123</v>
      </c>
      <c r="M3671" s="302" t="s">
        <v>2415</v>
      </c>
      <c r="N3671" s="305">
        <v>33055</v>
      </c>
      <c r="O3671" s="305">
        <v>33055</v>
      </c>
      <c r="P3671" s="302" t="s">
        <v>1062</v>
      </c>
    </row>
    <row r="3672" spans="1:16">
      <c r="A3672" s="303">
        <v>0</v>
      </c>
      <c r="B3672" s="303">
        <v>0</v>
      </c>
      <c r="C3672" s="303">
        <v>0</v>
      </c>
      <c r="D3672" s="304">
        <f t="shared" si="57"/>
        <v>0</v>
      </c>
      <c r="E3672" s="305">
        <v>45992</v>
      </c>
      <c r="F3672" s="302" t="s">
        <v>69</v>
      </c>
      <c r="G3672" s="302" t="s">
        <v>70</v>
      </c>
      <c r="H3672" s="302" t="s">
        <v>555</v>
      </c>
      <c r="I3672" s="302" t="s">
        <v>555</v>
      </c>
      <c r="J3672" s="302">
        <v>135300</v>
      </c>
      <c r="K3672" s="302" t="s">
        <v>454</v>
      </c>
      <c r="L3672" s="302">
        <v>9974066</v>
      </c>
      <c r="M3672" s="302" t="s">
        <v>1527</v>
      </c>
      <c r="N3672" s="305">
        <v>27942</v>
      </c>
      <c r="O3672" s="305">
        <v>27942</v>
      </c>
      <c r="P3672" s="302" t="s">
        <v>1062</v>
      </c>
    </row>
    <row r="3673" spans="1:16">
      <c r="A3673" s="303">
        <v>0</v>
      </c>
      <c r="B3673" s="303">
        <v>0</v>
      </c>
      <c r="C3673" s="303">
        <v>0</v>
      </c>
      <c r="D3673" s="304">
        <f t="shared" si="57"/>
        <v>0</v>
      </c>
      <c r="E3673" s="305">
        <v>45992</v>
      </c>
      <c r="F3673" s="302" t="s">
        <v>69</v>
      </c>
      <c r="G3673" s="302" t="s">
        <v>70</v>
      </c>
      <c r="H3673" s="302" t="s">
        <v>555</v>
      </c>
      <c r="I3673" s="302" t="s">
        <v>555</v>
      </c>
      <c r="J3673" s="302">
        <v>135300</v>
      </c>
      <c r="K3673" s="302" t="s">
        <v>454</v>
      </c>
      <c r="L3673" s="302">
        <v>9821786</v>
      </c>
      <c r="M3673" s="302" t="s">
        <v>2501</v>
      </c>
      <c r="N3673" s="305">
        <v>34516</v>
      </c>
      <c r="O3673" s="305">
        <v>34516</v>
      </c>
      <c r="P3673" s="302" t="s">
        <v>1052</v>
      </c>
    </row>
    <row r="3674" spans="1:16">
      <c r="A3674" s="303">
        <v>0</v>
      </c>
      <c r="B3674" s="303">
        <v>0</v>
      </c>
      <c r="C3674" s="303">
        <v>0</v>
      </c>
      <c r="D3674" s="304">
        <f t="shared" si="57"/>
        <v>0</v>
      </c>
      <c r="E3674" s="305">
        <v>45992</v>
      </c>
      <c r="F3674" s="302" t="s">
        <v>69</v>
      </c>
      <c r="G3674" s="302" t="s">
        <v>70</v>
      </c>
      <c r="H3674" s="302" t="s">
        <v>555</v>
      </c>
      <c r="I3674" s="302" t="s">
        <v>555</v>
      </c>
      <c r="J3674" s="302">
        <v>135300</v>
      </c>
      <c r="K3674" s="302" t="s">
        <v>454</v>
      </c>
      <c r="L3674" s="302">
        <v>9821785</v>
      </c>
      <c r="M3674" s="302" t="s">
        <v>2502</v>
      </c>
      <c r="N3674" s="305">
        <v>33055</v>
      </c>
      <c r="O3674" s="305">
        <v>33055</v>
      </c>
      <c r="P3674" s="302" t="s">
        <v>1052</v>
      </c>
    </row>
    <row r="3675" spans="1:16">
      <c r="A3675" s="303">
        <v>0</v>
      </c>
      <c r="B3675" s="303">
        <v>0</v>
      </c>
      <c r="C3675" s="303">
        <v>0</v>
      </c>
      <c r="D3675" s="304">
        <f t="shared" si="57"/>
        <v>0</v>
      </c>
      <c r="E3675" s="305">
        <v>45992</v>
      </c>
      <c r="F3675" s="302" t="s">
        <v>69</v>
      </c>
      <c r="G3675" s="302" t="s">
        <v>70</v>
      </c>
      <c r="H3675" s="302" t="s">
        <v>555</v>
      </c>
      <c r="I3675" s="302" t="s">
        <v>555</v>
      </c>
      <c r="J3675" s="302">
        <v>135300</v>
      </c>
      <c r="K3675" s="302" t="s">
        <v>454</v>
      </c>
      <c r="L3675" s="302">
        <v>9974064</v>
      </c>
      <c r="M3675" s="302" t="s">
        <v>2415</v>
      </c>
      <c r="N3675" s="305">
        <v>34516</v>
      </c>
      <c r="O3675" s="305">
        <v>34516</v>
      </c>
      <c r="P3675" s="302" t="s">
        <v>1062</v>
      </c>
    </row>
    <row r="3676" spans="1:16">
      <c r="A3676" s="303">
        <v>0</v>
      </c>
      <c r="B3676" s="303">
        <v>0</v>
      </c>
      <c r="C3676" s="303">
        <v>0</v>
      </c>
      <c r="D3676" s="304">
        <f t="shared" si="57"/>
        <v>0</v>
      </c>
      <c r="E3676" s="305">
        <v>45992</v>
      </c>
      <c r="F3676" s="302" t="s">
        <v>69</v>
      </c>
      <c r="G3676" s="302" t="s">
        <v>70</v>
      </c>
      <c r="H3676" s="302" t="s">
        <v>555</v>
      </c>
      <c r="I3676" s="302" t="s">
        <v>555</v>
      </c>
      <c r="J3676" s="302">
        <v>135300</v>
      </c>
      <c r="K3676" s="302" t="s">
        <v>454</v>
      </c>
      <c r="L3676" s="302">
        <v>9821787</v>
      </c>
      <c r="M3676" s="302" t="s">
        <v>2499</v>
      </c>
      <c r="N3676" s="305">
        <v>27942</v>
      </c>
      <c r="O3676" s="305">
        <v>27942</v>
      </c>
      <c r="P3676" s="302" t="s">
        <v>1052</v>
      </c>
    </row>
    <row r="3677" spans="1:16">
      <c r="A3677" s="303">
        <v>0</v>
      </c>
      <c r="B3677" s="303">
        <v>0</v>
      </c>
      <c r="C3677" s="303">
        <v>0</v>
      </c>
      <c r="D3677" s="304">
        <f t="shared" si="57"/>
        <v>0</v>
      </c>
      <c r="E3677" s="305">
        <v>45992</v>
      </c>
      <c r="F3677" s="302" t="s">
        <v>69</v>
      </c>
      <c r="G3677" s="302" t="s">
        <v>70</v>
      </c>
      <c r="H3677" s="302" t="s">
        <v>555</v>
      </c>
      <c r="I3677" s="302" t="s">
        <v>555</v>
      </c>
      <c r="J3677" s="302">
        <v>135300</v>
      </c>
      <c r="K3677" s="302" t="s">
        <v>454</v>
      </c>
      <c r="L3677" s="302">
        <v>12818524</v>
      </c>
      <c r="M3677" s="302" t="s">
        <v>1527</v>
      </c>
      <c r="N3677" s="305">
        <v>39156</v>
      </c>
      <c r="O3677" s="305">
        <v>39203</v>
      </c>
      <c r="P3677" s="302" t="s">
        <v>880</v>
      </c>
    </row>
    <row r="3678" spans="1:16">
      <c r="A3678" s="303">
        <v>0</v>
      </c>
      <c r="B3678" s="303">
        <v>0</v>
      </c>
      <c r="C3678" s="303">
        <v>0</v>
      </c>
      <c r="D3678" s="304">
        <f t="shared" si="57"/>
        <v>0</v>
      </c>
      <c r="E3678" s="305">
        <v>45992</v>
      </c>
      <c r="F3678" s="302" t="s">
        <v>69</v>
      </c>
      <c r="G3678" s="302" t="s">
        <v>70</v>
      </c>
      <c r="H3678" s="302" t="s">
        <v>555</v>
      </c>
      <c r="I3678" s="302" t="s">
        <v>555</v>
      </c>
      <c r="J3678" s="302">
        <v>135300</v>
      </c>
      <c r="K3678" s="302" t="s">
        <v>454</v>
      </c>
      <c r="L3678" s="302">
        <v>9974065</v>
      </c>
      <c r="M3678" s="302" t="s">
        <v>2415</v>
      </c>
      <c r="N3678" s="305">
        <v>28307</v>
      </c>
      <c r="O3678" s="305">
        <v>28307</v>
      </c>
      <c r="P3678" s="302" t="s">
        <v>1062</v>
      </c>
    </row>
    <row r="3679" spans="1:16">
      <c r="A3679" s="303">
        <v>0</v>
      </c>
      <c r="B3679" s="303">
        <v>0</v>
      </c>
      <c r="C3679" s="303">
        <v>0</v>
      </c>
      <c r="D3679" s="304">
        <f t="shared" si="57"/>
        <v>0</v>
      </c>
      <c r="E3679" s="305">
        <v>45992</v>
      </c>
      <c r="F3679" s="302" t="s">
        <v>69</v>
      </c>
      <c r="G3679" s="302" t="s">
        <v>70</v>
      </c>
      <c r="H3679" s="302" t="s">
        <v>555</v>
      </c>
      <c r="I3679" s="302" t="s">
        <v>555</v>
      </c>
      <c r="J3679" s="302">
        <v>135300</v>
      </c>
      <c r="K3679" s="302" t="s">
        <v>344</v>
      </c>
      <c r="L3679" s="302">
        <v>9821754</v>
      </c>
      <c r="M3679" s="302" t="s">
        <v>2417</v>
      </c>
      <c r="N3679" s="305">
        <v>27942</v>
      </c>
      <c r="O3679" s="305">
        <v>27942</v>
      </c>
      <c r="P3679" s="302" t="s">
        <v>1052</v>
      </c>
    </row>
    <row r="3680" spans="1:16">
      <c r="A3680" s="303">
        <v>0</v>
      </c>
      <c r="B3680" s="303">
        <v>0</v>
      </c>
      <c r="C3680" s="303">
        <v>0</v>
      </c>
      <c r="D3680" s="304">
        <f t="shared" si="57"/>
        <v>0</v>
      </c>
      <c r="E3680" s="305">
        <v>45992</v>
      </c>
      <c r="F3680" s="302" t="s">
        <v>69</v>
      </c>
      <c r="G3680" s="302" t="s">
        <v>70</v>
      </c>
      <c r="H3680" s="302" t="s">
        <v>555</v>
      </c>
      <c r="I3680" s="302" t="s">
        <v>555</v>
      </c>
      <c r="J3680" s="302">
        <v>135300</v>
      </c>
      <c r="K3680" s="302" t="s">
        <v>344</v>
      </c>
      <c r="L3680" s="302">
        <v>9974072</v>
      </c>
      <c r="M3680" s="302" t="s">
        <v>2417</v>
      </c>
      <c r="N3680" s="305">
        <v>21367</v>
      </c>
      <c r="O3680" s="305">
        <v>21367</v>
      </c>
      <c r="P3680" s="302" t="s">
        <v>1062</v>
      </c>
    </row>
    <row r="3681" spans="1:16">
      <c r="A3681" s="303">
        <v>0</v>
      </c>
      <c r="B3681" s="303">
        <v>0</v>
      </c>
      <c r="C3681" s="303">
        <v>0</v>
      </c>
      <c r="D3681" s="304">
        <f t="shared" si="57"/>
        <v>0</v>
      </c>
      <c r="E3681" s="305">
        <v>45992</v>
      </c>
      <c r="F3681" s="302" t="s">
        <v>69</v>
      </c>
      <c r="G3681" s="302" t="s">
        <v>70</v>
      </c>
      <c r="H3681" s="302" t="s">
        <v>555</v>
      </c>
      <c r="I3681" s="302" t="s">
        <v>555</v>
      </c>
      <c r="J3681" s="302">
        <v>135300</v>
      </c>
      <c r="K3681" s="302" t="s">
        <v>344</v>
      </c>
      <c r="L3681" s="302">
        <v>9974070</v>
      </c>
      <c r="M3681" s="302" t="s">
        <v>2417</v>
      </c>
      <c r="N3681" s="305">
        <v>27942</v>
      </c>
      <c r="O3681" s="305">
        <v>27942</v>
      </c>
      <c r="P3681" s="302" t="s">
        <v>1062</v>
      </c>
    </row>
    <row r="3682" spans="1:16">
      <c r="A3682" s="303">
        <v>0</v>
      </c>
      <c r="B3682" s="303">
        <v>0</v>
      </c>
      <c r="C3682" s="303">
        <v>0</v>
      </c>
      <c r="D3682" s="304">
        <f t="shared" si="57"/>
        <v>0</v>
      </c>
      <c r="E3682" s="305">
        <v>45992</v>
      </c>
      <c r="F3682" s="302" t="s">
        <v>69</v>
      </c>
      <c r="G3682" s="302" t="s">
        <v>70</v>
      </c>
      <c r="H3682" s="302" t="s">
        <v>555</v>
      </c>
      <c r="I3682" s="302" t="s">
        <v>555</v>
      </c>
      <c r="J3682" s="302">
        <v>135300</v>
      </c>
      <c r="K3682" s="302" t="s">
        <v>344</v>
      </c>
      <c r="L3682" s="302">
        <v>9821753</v>
      </c>
      <c r="M3682" s="302" t="s">
        <v>2417</v>
      </c>
      <c r="N3682" s="305">
        <v>21367</v>
      </c>
      <c r="O3682" s="305">
        <v>21367</v>
      </c>
      <c r="P3682" s="302" t="s">
        <v>1052</v>
      </c>
    </row>
    <row r="3683" spans="1:16">
      <c r="A3683" s="303">
        <v>0</v>
      </c>
      <c r="B3683" s="303">
        <v>0</v>
      </c>
      <c r="C3683" s="303">
        <v>0</v>
      </c>
      <c r="D3683" s="304">
        <f t="shared" si="57"/>
        <v>0</v>
      </c>
      <c r="E3683" s="305">
        <v>45992</v>
      </c>
      <c r="F3683" s="302" t="s">
        <v>69</v>
      </c>
      <c r="G3683" s="302" t="s">
        <v>70</v>
      </c>
      <c r="H3683" s="302" t="s">
        <v>555</v>
      </c>
      <c r="I3683" s="302" t="s">
        <v>555</v>
      </c>
      <c r="J3683" s="302">
        <v>135300</v>
      </c>
      <c r="K3683" s="302" t="s">
        <v>557</v>
      </c>
      <c r="L3683" s="302">
        <v>12818491</v>
      </c>
      <c r="M3683" s="302" t="s">
        <v>2504</v>
      </c>
      <c r="N3683" s="305">
        <v>37529</v>
      </c>
      <c r="O3683" s="305">
        <v>37591</v>
      </c>
      <c r="P3683" s="302" t="s">
        <v>880</v>
      </c>
    </row>
    <row r="3684" spans="1:16">
      <c r="A3684" s="303">
        <v>0</v>
      </c>
      <c r="B3684" s="303">
        <v>0</v>
      </c>
      <c r="C3684" s="303">
        <v>0</v>
      </c>
      <c r="D3684" s="304">
        <f t="shared" si="57"/>
        <v>0</v>
      </c>
      <c r="E3684" s="305">
        <v>45992</v>
      </c>
      <c r="F3684" s="302" t="s">
        <v>69</v>
      </c>
      <c r="G3684" s="302" t="s">
        <v>70</v>
      </c>
      <c r="H3684" s="302" t="s">
        <v>555</v>
      </c>
      <c r="I3684" s="302" t="s">
        <v>555</v>
      </c>
      <c r="J3684" s="302">
        <v>135300</v>
      </c>
      <c r="K3684" s="302" t="s">
        <v>557</v>
      </c>
      <c r="L3684" s="302">
        <v>12818546</v>
      </c>
      <c r="M3684" s="302" t="s">
        <v>2503</v>
      </c>
      <c r="N3684" s="305">
        <v>38366</v>
      </c>
      <c r="O3684" s="305">
        <v>38412</v>
      </c>
      <c r="P3684" s="302" t="s">
        <v>880</v>
      </c>
    </row>
    <row r="3685" spans="1:16">
      <c r="A3685" s="303">
        <v>0</v>
      </c>
      <c r="B3685" s="303">
        <v>0</v>
      </c>
      <c r="C3685" s="303">
        <v>0</v>
      </c>
      <c r="D3685" s="304">
        <f t="shared" si="57"/>
        <v>0</v>
      </c>
      <c r="E3685" s="305">
        <v>45992</v>
      </c>
      <c r="F3685" s="302" t="s">
        <v>69</v>
      </c>
      <c r="G3685" s="302" t="s">
        <v>70</v>
      </c>
      <c r="H3685" s="302" t="s">
        <v>555</v>
      </c>
      <c r="I3685" s="302" t="s">
        <v>555</v>
      </c>
      <c r="J3685" s="302">
        <v>135300</v>
      </c>
      <c r="K3685" s="302" t="s">
        <v>455</v>
      </c>
      <c r="L3685" s="302">
        <v>12818557</v>
      </c>
      <c r="M3685" s="302" t="s">
        <v>1528</v>
      </c>
      <c r="N3685" s="305">
        <v>39156</v>
      </c>
      <c r="O3685" s="305">
        <v>39203</v>
      </c>
      <c r="P3685" s="302" t="s">
        <v>880</v>
      </c>
    </row>
    <row r="3686" spans="1:16">
      <c r="A3686" s="303">
        <v>1</v>
      </c>
      <c r="B3686" s="303">
        <v>19755.170000000002</v>
      </c>
      <c r="C3686" s="303">
        <v>5511.3155013564001</v>
      </c>
      <c r="D3686" s="304">
        <f t="shared" si="57"/>
        <v>14243.854498643603</v>
      </c>
      <c r="E3686" s="305">
        <v>45992</v>
      </c>
      <c r="F3686" s="302" t="s">
        <v>69</v>
      </c>
      <c r="G3686" s="302" t="s">
        <v>70</v>
      </c>
      <c r="H3686" s="302" t="s">
        <v>555</v>
      </c>
      <c r="I3686" s="302" t="s">
        <v>555</v>
      </c>
      <c r="J3686" s="302">
        <v>135300</v>
      </c>
      <c r="K3686" s="302" t="s">
        <v>558</v>
      </c>
      <c r="L3686" s="302">
        <v>11545367</v>
      </c>
      <c r="M3686" s="302" t="s">
        <v>2505</v>
      </c>
      <c r="N3686" s="305">
        <v>40669</v>
      </c>
      <c r="O3686" s="305">
        <v>40909</v>
      </c>
      <c r="P3686" s="302" t="s">
        <v>2440</v>
      </c>
    </row>
    <row r="3687" spans="1:16">
      <c r="A3687" s="303">
        <v>8</v>
      </c>
      <c r="B3687" s="303">
        <v>31985.61</v>
      </c>
      <c r="C3687" s="303">
        <v>8923.3749045612003</v>
      </c>
      <c r="D3687" s="304">
        <f t="shared" si="57"/>
        <v>23062.235095438802</v>
      </c>
      <c r="E3687" s="305">
        <v>45992</v>
      </c>
      <c r="F3687" s="302" t="s">
        <v>69</v>
      </c>
      <c r="G3687" s="302" t="s">
        <v>70</v>
      </c>
      <c r="H3687" s="302" t="s">
        <v>555</v>
      </c>
      <c r="I3687" s="302" t="s">
        <v>555</v>
      </c>
      <c r="J3687" s="302">
        <v>135300</v>
      </c>
      <c r="K3687" s="302" t="s">
        <v>459</v>
      </c>
      <c r="L3687" s="302">
        <v>11545340</v>
      </c>
      <c r="M3687" s="302" t="s">
        <v>2506</v>
      </c>
      <c r="N3687" s="305">
        <v>40669</v>
      </c>
      <c r="O3687" s="305">
        <v>40909</v>
      </c>
      <c r="P3687" s="302" t="s">
        <v>2440</v>
      </c>
    </row>
    <row r="3688" spans="1:16">
      <c r="A3688" s="303">
        <v>0</v>
      </c>
      <c r="B3688" s="303">
        <v>0</v>
      </c>
      <c r="C3688" s="303">
        <v>0</v>
      </c>
      <c r="D3688" s="304">
        <f t="shared" si="57"/>
        <v>0</v>
      </c>
      <c r="E3688" s="305">
        <v>45992</v>
      </c>
      <c r="F3688" s="302" t="s">
        <v>69</v>
      </c>
      <c r="G3688" s="302" t="s">
        <v>70</v>
      </c>
      <c r="H3688" s="302" t="s">
        <v>555</v>
      </c>
      <c r="I3688" s="302" t="s">
        <v>555</v>
      </c>
      <c r="J3688" s="302">
        <v>135300</v>
      </c>
      <c r="K3688" s="302" t="s">
        <v>389</v>
      </c>
      <c r="L3688" s="302">
        <v>9821748</v>
      </c>
      <c r="M3688" s="302" t="s">
        <v>2420</v>
      </c>
      <c r="N3688" s="305">
        <v>22828</v>
      </c>
      <c r="O3688" s="305">
        <v>22828</v>
      </c>
      <c r="P3688" s="302" t="s">
        <v>1052</v>
      </c>
    </row>
    <row r="3689" spans="1:16">
      <c r="A3689" s="303">
        <v>0</v>
      </c>
      <c r="B3689" s="303">
        <v>0</v>
      </c>
      <c r="C3689" s="303">
        <v>0</v>
      </c>
      <c r="D3689" s="304">
        <f t="shared" si="57"/>
        <v>0</v>
      </c>
      <c r="E3689" s="305">
        <v>45992</v>
      </c>
      <c r="F3689" s="302" t="s">
        <v>69</v>
      </c>
      <c r="G3689" s="302" t="s">
        <v>70</v>
      </c>
      <c r="H3689" s="302" t="s">
        <v>555</v>
      </c>
      <c r="I3689" s="302" t="s">
        <v>555</v>
      </c>
      <c r="J3689" s="302">
        <v>135300</v>
      </c>
      <c r="K3689" s="302" t="s">
        <v>389</v>
      </c>
      <c r="L3689" s="302">
        <v>9974036</v>
      </c>
      <c r="M3689" s="302" t="s">
        <v>2420</v>
      </c>
      <c r="N3689" s="305">
        <v>22828</v>
      </c>
      <c r="O3689" s="305">
        <v>22828</v>
      </c>
      <c r="P3689" s="302" t="s">
        <v>1062</v>
      </c>
    </row>
    <row r="3690" spans="1:16">
      <c r="A3690" s="303">
        <v>1</v>
      </c>
      <c r="B3690" s="303">
        <v>15104.04</v>
      </c>
      <c r="C3690" s="303">
        <v>9153.9833311164002</v>
      </c>
      <c r="D3690" s="304">
        <f t="shared" si="57"/>
        <v>5950.0566688836007</v>
      </c>
      <c r="E3690" s="305">
        <v>45992</v>
      </c>
      <c r="F3690" s="302" t="s">
        <v>69</v>
      </c>
      <c r="G3690" s="302" t="s">
        <v>70</v>
      </c>
      <c r="H3690" s="302" t="s">
        <v>555</v>
      </c>
      <c r="I3690" s="302" t="s">
        <v>555</v>
      </c>
      <c r="J3690" s="302">
        <v>135300</v>
      </c>
      <c r="K3690" s="302" t="s">
        <v>389</v>
      </c>
      <c r="L3690" s="302">
        <v>9821747</v>
      </c>
      <c r="M3690" s="302" t="s">
        <v>1925</v>
      </c>
      <c r="N3690" s="305">
        <v>34516</v>
      </c>
      <c r="O3690" s="305">
        <v>34516</v>
      </c>
      <c r="P3690" s="302" t="s">
        <v>1052</v>
      </c>
    </row>
    <row r="3691" spans="1:16">
      <c r="A3691" s="303">
        <v>0</v>
      </c>
      <c r="B3691" s="303">
        <v>-9216.0400000000009</v>
      </c>
      <c r="C3691" s="303">
        <v>-9309.1531542151988</v>
      </c>
      <c r="D3691" s="304">
        <f t="shared" si="57"/>
        <v>93.113154215197937</v>
      </c>
      <c r="E3691" s="305">
        <v>45992</v>
      </c>
      <c r="F3691" s="302" t="s">
        <v>69</v>
      </c>
      <c r="G3691" s="302" t="s">
        <v>70</v>
      </c>
      <c r="H3691" s="302" t="s">
        <v>555</v>
      </c>
      <c r="I3691" s="302" t="s">
        <v>555</v>
      </c>
      <c r="J3691" s="302">
        <v>135300</v>
      </c>
      <c r="K3691" s="302" t="s">
        <v>389</v>
      </c>
      <c r="L3691" s="302">
        <v>9821746</v>
      </c>
      <c r="M3691" s="302" t="s">
        <v>2420</v>
      </c>
      <c r="N3691" s="305">
        <v>26846</v>
      </c>
      <c r="O3691" s="305">
        <v>26846</v>
      </c>
      <c r="P3691" s="302" t="s">
        <v>1052</v>
      </c>
    </row>
    <row r="3692" spans="1:16">
      <c r="A3692" s="303">
        <v>0</v>
      </c>
      <c r="B3692" s="303">
        <v>0</v>
      </c>
      <c r="C3692" s="303">
        <v>0</v>
      </c>
      <c r="D3692" s="304">
        <f t="shared" si="57"/>
        <v>0</v>
      </c>
      <c r="E3692" s="305">
        <v>45992</v>
      </c>
      <c r="F3692" s="302" t="s">
        <v>69</v>
      </c>
      <c r="G3692" s="302" t="s">
        <v>70</v>
      </c>
      <c r="H3692" s="302" t="s">
        <v>555</v>
      </c>
      <c r="I3692" s="302" t="s">
        <v>555</v>
      </c>
      <c r="J3692" s="302">
        <v>135300</v>
      </c>
      <c r="K3692" s="302" t="s">
        <v>389</v>
      </c>
      <c r="L3692" s="302">
        <v>9709876</v>
      </c>
      <c r="M3692" s="302" t="s">
        <v>1925</v>
      </c>
      <c r="N3692" s="305">
        <v>34516</v>
      </c>
      <c r="O3692" s="305">
        <v>34516</v>
      </c>
      <c r="P3692" s="302" t="s">
        <v>1062</v>
      </c>
    </row>
    <row r="3693" spans="1:16">
      <c r="A3693" s="303">
        <v>0</v>
      </c>
      <c r="B3693" s="303">
        <v>0</v>
      </c>
      <c r="C3693" s="303">
        <v>0</v>
      </c>
      <c r="D3693" s="304">
        <f t="shared" si="57"/>
        <v>0</v>
      </c>
      <c r="E3693" s="305">
        <v>45992</v>
      </c>
      <c r="F3693" s="302" t="s">
        <v>69</v>
      </c>
      <c r="G3693" s="302" t="s">
        <v>70</v>
      </c>
      <c r="H3693" s="302" t="s">
        <v>555</v>
      </c>
      <c r="I3693" s="302" t="s">
        <v>555</v>
      </c>
      <c r="J3693" s="302">
        <v>135300</v>
      </c>
      <c r="K3693" s="302" t="s">
        <v>389</v>
      </c>
      <c r="L3693" s="302">
        <v>9974033</v>
      </c>
      <c r="M3693" s="302" t="s">
        <v>2420</v>
      </c>
      <c r="N3693" s="305">
        <v>25750</v>
      </c>
      <c r="O3693" s="305">
        <v>25750</v>
      </c>
      <c r="P3693" s="302" t="s">
        <v>1062</v>
      </c>
    </row>
    <row r="3694" spans="1:16">
      <c r="A3694" s="303">
        <v>0</v>
      </c>
      <c r="B3694" s="303">
        <v>0</v>
      </c>
      <c r="C3694" s="303">
        <v>0</v>
      </c>
      <c r="D3694" s="304">
        <f t="shared" si="57"/>
        <v>0</v>
      </c>
      <c r="E3694" s="305">
        <v>45992</v>
      </c>
      <c r="F3694" s="302" t="s">
        <v>69</v>
      </c>
      <c r="G3694" s="302" t="s">
        <v>70</v>
      </c>
      <c r="H3694" s="302" t="s">
        <v>555</v>
      </c>
      <c r="I3694" s="302" t="s">
        <v>555</v>
      </c>
      <c r="J3694" s="302">
        <v>135300</v>
      </c>
      <c r="K3694" s="302" t="s">
        <v>389</v>
      </c>
      <c r="L3694" s="302">
        <v>9728052</v>
      </c>
      <c r="M3694" s="302" t="s">
        <v>2420</v>
      </c>
      <c r="N3694" s="305">
        <v>26846</v>
      </c>
      <c r="O3694" s="305">
        <v>26846</v>
      </c>
      <c r="P3694" s="302" t="s">
        <v>1062</v>
      </c>
    </row>
    <row r="3695" spans="1:16">
      <c r="A3695" s="303">
        <v>0</v>
      </c>
      <c r="B3695" s="303">
        <v>0</v>
      </c>
      <c r="C3695" s="303">
        <v>0</v>
      </c>
      <c r="D3695" s="304">
        <f t="shared" si="57"/>
        <v>0</v>
      </c>
      <c r="E3695" s="305">
        <v>45992</v>
      </c>
      <c r="F3695" s="302" t="s">
        <v>69</v>
      </c>
      <c r="G3695" s="302" t="s">
        <v>70</v>
      </c>
      <c r="H3695" s="302" t="s">
        <v>555</v>
      </c>
      <c r="I3695" s="302" t="s">
        <v>555</v>
      </c>
      <c r="J3695" s="302">
        <v>135300</v>
      </c>
      <c r="K3695" s="302" t="s">
        <v>389</v>
      </c>
      <c r="L3695" s="302">
        <v>9821751</v>
      </c>
      <c r="M3695" s="302" t="s">
        <v>1925</v>
      </c>
      <c r="N3695" s="305">
        <v>21367</v>
      </c>
      <c r="O3695" s="305">
        <v>21367</v>
      </c>
      <c r="P3695" s="302" t="s">
        <v>1052</v>
      </c>
    </row>
    <row r="3696" spans="1:16">
      <c r="A3696" s="303">
        <v>1</v>
      </c>
      <c r="B3696" s="303">
        <v>10689.59</v>
      </c>
      <c r="C3696" s="303">
        <v>11620.263867236301</v>
      </c>
      <c r="D3696" s="304">
        <f t="shared" si="57"/>
        <v>-930.67386723630079</v>
      </c>
      <c r="E3696" s="305">
        <v>45992</v>
      </c>
      <c r="F3696" s="302" t="s">
        <v>69</v>
      </c>
      <c r="G3696" s="302" t="s">
        <v>70</v>
      </c>
      <c r="H3696" s="302" t="s">
        <v>555</v>
      </c>
      <c r="I3696" s="302" t="s">
        <v>555</v>
      </c>
      <c r="J3696" s="302">
        <v>135300</v>
      </c>
      <c r="K3696" s="302" t="s">
        <v>389</v>
      </c>
      <c r="L3696" s="302">
        <v>9821780</v>
      </c>
      <c r="M3696" s="302" t="s">
        <v>2420</v>
      </c>
      <c r="N3696" s="305">
        <v>25385</v>
      </c>
      <c r="O3696" s="305">
        <v>25385</v>
      </c>
      <c r="P3696" s="302" t="s">
        <v>1052</v>
      </c>
    </row>
    <row r="3697" spans="1:16">
      <c r="A3697" s="303">
        <v>0</v>
      </c>
      <c r="B3697" s="303">
        <v>0</v>
      </c>
      <c r="C3697" s="303">
        <v>0</v>
      </c>
      <c r="D3697" s="304">
        <f t="shared" si="57"/>
        <v>0</v>
      </c>
      <c r="E3697" s="305">
        <v>45992</v>
      </c>
      <c r="F3697" s="302" t="s">
        <v>69</v>
      </c>
      <c r="G3697" s="302" t="s">
        <v>70</v>
      </c>
      <c r="H3697" s="302" t="s">
        <v>555</v>
      </c>
      <c r="I3697" s="302" t="s">
        <v>555</v>
      </c>
      <c r="J3697" s="302">
        <v>135300</v>
      </c>
      <c r="K3697" s="302" t="s">
        <v>389</v>
      </c>
      <c r="L3697" s="302">
        <v>9974035</v>
      </c>
      <c r="M3697" s="302" t="s">
        <v>2420</v>
      </c>
      <c r="N3697" s="305">
        <v>23924</v>
      </c>
      <c r="O3697" s="305">
        <v>23924</v>
      </c>
      <c r="P3697" s="302" t="s">
        <v>1062</v>
      </c>
    </row>
    <row r="3698" spans="1:16">
      <c r="A3698" s="303">
        <v>0</v>
      </c>
      <c r="B3698" s="303">
        <v>0</v>
      </c>
      <c r="C3698" s="303">
        <v>0</v>
      </c>
      <c r="D3698" s="304">
        <f t="shared" si="57"/>
        <v>0</v>
      </c>
      <c r="E3698" s="305">
        <v>45992</v>
      </c>
      <c r="F3698" s="302" t="s">
        <v>69</v>
      </c>
      <c r="G3698" s="302" t="s">
        <v>70</v>
      </c>
      <c r="H3698" s="302" t="s">
        <v>555</v>
      </c>
      <c r="I3698" s="302" t="s">
        <v>555</v>
      </c>
      <c r="J3698" s="302">
        <v>135300</v>
      </c>
      <c r="K3698" s="302" t="s">
        <v>389</v>
      </c>
      <c r="L3698" s="302">
        <v>9974034</v>
      </c>
      <c r="M3698" s="302" t="s">
        <v>2420</v>
      </c>
      <c r="N3698" s="305">
        <v>24654</v>
      </c>
      <c r="O3698" s="305">
        <v>24654</v>
      </c>
      <c r="P3698" s="302" t="s">
        <v>1062</v>
      </c>
    </row>
    <row r="3699" spans="1:16">
      <c r="A3699" s="303">
        <v>0</v>
      </c>
      <c r="B3699" s="303">
        <v>113.75</v>
      </c>
      <c r="C3699" s="303">
        <v>121.4649254</v>
      </c>
      <c r="D3699" s="304">
        <f t="shared" si="57"/>
        <v>-7.7149253999999985</v>
      </c>
      <c r="E3699" s="305">
        <v>45992</v>
      </c>
      <c r="F3699" s="302" t="s">
        <v>69</v>
      </c>
      <c r="G3699" s="302" t="s">
        <v>70</v>
      </c>
      <c r="H3699" s="302" t="s">
        <v>555</v>
      </c>
      <c r="I3699" s="302" t="s">
        <v>555</v>
      </c>
      <c r="J3699" s="302">
        <v>135300</v>
      </c>
      <c r="K3699" s="302" t="s">
        <v>389</v>
      </c>
      <c r="L3699" s="302">
        <v>9821745</v>
      </c>
      <c r="M3699" s="302" t="s">
        <v>2420</v>
      </c>
      <c r="N3699" s="305">
        <v>25750</v>
      </c>
      <c r="O3699" s="305">
        <v>25750</v>
      </c>
      <c r="P3699" s="302" t="s">
        <v>1052</v>
      </c>
    </row>
    <row r="3700" spans="1:16">
      <c r="A3700" s="303">
        <v>0</v>
      </c>
      <c r="B3700" s="303">
        <v>0</v>
      </c>
      <c r="C3700" s="303">
        <v>0</v>
      </c>
      <c r="D3700" s="304">
        <f t="shared" si="57"/>
        <v>0</v>
      </c>
      <c r="E3700" s="305">
        <v>45992</v>
      </c>
      <c r="F3700" s="302" t="s">
        <v>69</v>
      </c>
      <c r="G3700" s="302" t="s">
        <v>70</v>
      </c>
      <c r="H3700" s="302" t="s">
        <v>555</v>
      </c>
      <c r="I3700" s="302" t="s">
        <v>555</v>
      </c>
      <c r="J3700" s="302">
        <v>135300</v>
      </c>
      <c r="K3700" s="302" t="s">
        <v>389</v>
      </c>
      <c r="L3700" s="302">
        <v>9974032</v>
      </c>
      <c r="M3700" s="302" t="s">
        <v>2420</v>
      </c>
      <c r="N3700" s="305">
        <v>25385</v>
      </c>
      <c r="O3700" s="305">
        <v>25385</v>
      </c>
      <c r="P3700" s="302" t="s">
        <v>1062</v>
      </c>
    </row>
    <row r="3701" spans="1:16">
      <c r="A3701" s="303">
        <v>0</v>
      </c>
      <c r="B3701" s="303">
        <v>0</v>
      </c>
      <c r="C3701" s="303">
        <v>0</v>
      </c>
      <c r="D3701" s="304">
        <f t="shared" si="57"/>
        <v>0</v>
      </c>
      <c r="E3701" s="305">
        <v>45992</v>
      </c>
      <c r="F3701" s="302" t="s">
        <v>69</v>
      </c>
      <c r="G3701" s="302" t="s">
        <v>70</v>
      </c>
      <c r="H3701" s="302" t="s">
        <v>555</v>
      </c>
      <c r="I3701" s="302" t="s">
        <v>555</v>
      </c>
      <c r="J3701" s="302">
        <v>135300</v>
      </c>
      <c r="K3701" s="302" t="s">
        <v>389</v>
      </c>
      <c r="L3701" s="302">
        <v>9974037</v>
      </c>
      <c r="M3701" s="302" t="s">
        <v>1925</v>
      </c>
      <c r="N3701" s="305">
        <v>21367</v>
      </c>
      <c r="O3701" s="305">
        <v>21367</v>
      </c>
      <c r="P3701" s="302" t="s">
        <v>1062</v>
      </c>
    </row>
    <row r="3702" spans="1:16">
      <c r="A3702" s="303">
        <v>1</v>
      </c>
      <c r="B3702" s="303">
        <v>17211.98</v>
      </c>
      <c r="C3702" s="303">
        <v>19372.8359977656</v>
      </c>
      <c r="D3702" s="304">
        <f t="shared" si="57"/>
        <v>-2160.8559977656005</v>
      </c>
      <c r="E3702" s="305">
        <v>45992</v>
      </c>
      <c r="F3702" s="302" t="s">
        <v>69</v>
      </c>
      <c r="G3702" s="302" t="s">
        <v>70</v>
      </c>
      <c r="H3702" s="302" t="s">
        <v>555</v>
      </c>
      <c r="I3702" s="302" t="s">
        <v>555</v>
      </c>
      <c r="J3702" s="302">
        <v>135300</v>
      </c>
      <c r="K3702" s="302" t="s">
        <v>389</v>
      </c>
      <c r="L3702" s="302">
        <v>9821750</v>
      </c>
      <c r="M3702" s="302" t="s">
        <v>2420</v>
      </c>
      <c r="N3702" s="305">
        <v>24654</v>
      </c>
      <c r="O3702" s="305">
        <v>24654</v>
      </c>
      <c r="P3702" s="302" t="s">
        <v>1052</v>
      </c>
    </row>
    <row r="3703" spans="1:16">
      <c r="A3703" s="303">
        <v>0</v>
      </c>
      <c r="B3703" s="303">
        <v>2390.73</v>
      </c>
      <c r="C3703" s="303">
        <v>2782.8666671886003</v>
      </c>
      <c r="D3703" s="304">
        <f t="shared" si="57"/>
        <v>-392.13666718860031</v>
      </c>
      <c r="E3703" s="305">
        <v>45992</v>
      </c>
      <c r="F3703" s="302" t="s">
        <v>69</v>
      </c>
      <c r="G3703" s="302" t="s">
        <v>70</v>
      </c>
      <c r="H3703" s="302" t="s">
        <v>555</v>
      </c>
      <c r="I3703" s="302" t="s">
        <v>555</v>
      </c>
      <c r="J3703" s="302">
        <v>135300</v>
      </c>
      <c r="K3703" s="302" t="s">
        <v>389</v>
      </c>
      <c r="L3703" s="302">
        <v>9821749</v>
      </c>
      <c r="M3703" s="302" t="s">
        <v>2420</v>
      </c>
      <c r="N3703" s="305">
        <v>23924</v>
      </c>
      <c r="O3703" s="305">
        <v>23924</v>
      </c>
      <c r="P3703" s="302" t="s">
        <v>1052</v>
      </c>
    </row>
    <row r="3704" spans="1:16">
      <c r="A3704" s="303">
        <v>1</v>
      </c>
      <c r="B3704" s="303">
        <v>846.7</v>
      </c>
      <c r="C3704" s="303">
        <v>1004.7060399320001</v>
      </c>
      <c r="D3704" s="304">
        <f t="shared" si="57"/>
        <v>-158.00603993200002</v>
      </c>
      <c r="E3704" s="305">
        <v>45992</v>
      </c>
      <c r="F3704" s="302" t="s">
        <v>69</v>
      </c>
      <c r="G3704" s="302" t="s">
        <v>70</v>
      </c>
      <c r="H3704" s="302" t="s">
        <v>555</v>
      </c>
      <c r="I3704" s="302" t="s">
        <v>555</v>
      </c>
      <c r="J3704" s="302">
        <v>135300</v>
      </c>
      <c r="K3704" s="302" t="s">
        <v>390</v>
      </c>
      <c r="L3704" s="302">
        <v>9821777</v>
      </c>
      <c r="M3704" s="302" t="s">
        <v>1926</v>
      </c>
      <c r="N3704" s="305">
        <v>22463</v>
      </c>
      <c r="O3704" s="305">
        <v>22463</v>
      </c>
      <c r="P3704" s="302" t="s">
        <v>1052</v>
      </c>
    </row>
    <row r="3705" spans="1:16">
      <c r="A3705" s="303">
        <v>0</v>
      </c>
      <c r="B3705" s="303">
        <v>0</v>
      </c>
      <c r="C3705" s="303">
        <v>0</v>
      </c>
      <c r="D3705" s="304">
        <f t="shared" si="57"/>
        <v>0</v>
      </c>
      <c r="E3705" s="305">
        <v>45992</v>
      </c>
      <c r="F3705" s="302" t="s">
        <v>69</v>
      </c>
      <c r="G3705" s="302" t="s">
        <v>70</v>
      </c>
      <c r="H3705" s="302" t="s">
        <v>555</v>
      </c>
      <c r="I3705" s="302" t="s">
        <v>555</v>
      </c>
      <c r="J3705" s="302">
        <v>135300</v>
      </c>
      <c r="K3705" s="302" t="s">
        <v>390</v>
      </c>
      <c r="L3705" s="302">
        <v>9973970</v>
      </c>
      <c r="M3705" s="302" t="s">
        <v>1926</v>
      </c>
      <c r="N3705" s="305">
        <v>22463</v>
      </c>
      <c r="O3705" s="305">
        <v>22463</v>
      </c>
      <c r="P3705" s="302" t="s">
        <v>1062</v>
      </c>
    </row>
    <row r="3706" spans="1:16">
      <c r="A3706" s="303">
        <v>0</v>
      </c>
      <c r="B3706" s="303">
        <v>544.01</v>
      </c>
      <c r="C3706" s="303">
        <v>646.75999755199996</v>
      </c>
      <c r="D3706" s="304">
        <f t="shared" si="57"/>
        <v>-102.74999755199997</v>
      </c>
      <c r="E3706" s="305">
        <v>45992</v>
      </c>
      <c r="F3706" s="302" t="s">
        <v>69</v>
      </c>
      <c r="G3706" s="302" t="s">
        <v>70</v>
      </c>
      <c r="H3706" s="302" t="s">
        <v>555</v>
      </c>
      <c r="I3706" s="302" t="s">
        <v>555</v>
      </c>
      <c r="J3706" s="302">
        <v>135300</v>
      </c>
      <c r="K3706" s="302" t="s">
        <v>390</v>
      </c>
      <c r="L3706" s="302">
        <v>9821776</v>
      </c>
      <c r="M3706" s="302" t="s">
        <v>1926</v>
      </c>
      <c r="N3706" s="305">
        <v>21002</v>
      </c>
      <c r="O3706" s="305">
        <v>21002</v>
      </c>
      <c r="P3706" s="302" t="s">
        <v>1052</v>
      </c>
    </row>
    <row r="3707" spans="1:16">
      <c r="A3707" s="303">
        <v>0</v>
      </c>
      <c r="B3707" s="303">
        <v>0</v>
      </c>
      <c r="C3707" s="303">
        <v>0</v>
      </c>
      <c r="D3707" s="304">
        <f t="shared" si="57"/>
        <v>0</v>
      </c>
      <c r="E3707" s="305">
        <v>45992</v>
      </c>
      <c r="F3707" s="302" t="s">
        <v>69</v>
      </c>
      <c r="G3707" s="302" t="s">
        <v>70</v>
      </c>
      <c r="H3707" s="302" t="s">
        <v>555</v>
      </c>
      <c r="I3707" s="302" t="s">
        <v>555</v>
      </c>
      <c r="J3707" s="302">
        <v>135300</v>
      </c>
      <c r="K3707" s="302" t="s">
        <v>390</v>
      </c>
      <c r="L3707" s="302">
        <v>9973974</v>
      </c>
      <c r="M3707" s="302" t="s">
        <v>1926</v>
      </c>
      <c r="N3707" s="305">
        <v>21002</v>
      </c>
      <c r="O3707" s="305">
        <v>21002</v>
      </c>
      <c r="P3707" s="302" t="s">
        <v>1062</v>
      </c>
    </row>
    <row r="3708" spans="1:16">
      <c r="A3708" s="303">
        <v>1</v>
      </c>
      <c r="B3708" s="303">
        <v>3786.86</v>
      </c>
      <c r="C3708" s="303">
        <v>473.58626421259999</v>
      </c>
      <c r="D3708" s="304">
        <f t="shared" si="57"/>
        <v>3313.2737357874003</v>
      </c>
      <c r="E3708" s="305">
        <v>45992</v>
      </c>
      <c r="F3708" s="302" t="s">
        <v>69</v>
      </c>
      <c r="G3708" s="302" t="s">
        <v>70</v>
      </c>
      <c r="H3708" s="302" t="s">
        <v>555</v>
      </c>
      <c r="I3708" s="302" t="s">
        <v>555</v>
      </c>
      <c r="J3708" s="302">
        <v>135300</v>
      </c>
      <c r="K3708" s="302" t="s">
        <v>390</v>
      </c>
      <c r="L3708" s="302">
        <v>29777970</v>
      </c>
      <c r="M3708" s="302" t="s">
        <v>2507</v>
      </c>
      <c r="N3708" s="305">
        <v>43553</v>
      </c>
      <c r="O3708" s="305">
        <v>43525</v>
      </c>
      <c r="P3708" s="302" t="s">
        <v>2443</v>
      </c>
    </row>
    <row r="3709" spans="1:16">
      <c r="A3709" s="303">
        <v>1</v>
      </c>
      <c r="B3709" s="303">
        <v>122994.93000000001</v>
      </c>
      <c r="C3709" s="303">
        <v>8282.5056450846005</v>
      </c>
      <c r="D3709" s="304">
        <f t="shared" si="57"/>
        <v>114712.42435491541</v>
      </c>
      <c r="E3709" s="305">
        <v>45992</v>
      </c>
      <c r="F3709" s="302" t="s">
        <v>69</v>
      </c>
      <c r="G3709" s="302" t="s">
        <v>70</v>
      </c>
      <c r="H3709" s="302" t="s">
        <v>555</v>
      </c>
      <c r="I3709" s="302" t="s">
        <v>555</v>
      </c>
      <c r="J3709" s="302">
        <v>135300</v>
      </c>
      <c r="K3709" s="302" t="s">
        <v>390</v>
      </c>
      <c r="L3709" s="302">
        <v>35944670</v>
      </c>
      <c r="M3709" s="302" t="s">
        <v>2336</v>
      </c>
      <c r="N3709" s="305">
        <v>44707</v>
      </c>
      <c r="O3709" s="305">
        <v>44682</v>
      </c>
      <c r="P3709" s="302" t="s">
        <v>2508</v>
      </c>
    </row>
    <row r="3710" spans="1:16">
      <c r="A3710" s="303">
        <v>1</v>
      </c>
      <c r="B3710" s="303">
        <v>60535.33</v>
      </c>
      <c r="C3710" s="303">
        <v>16888.202055903599</v>
      </c>
      <c r="D3710" s="304">
        <f t="shared" si="57"/>
        <v>43647.127944096399</v>
      </c>
      <c r="E3710" s="305">
        <v>45992</v>
      </c>
      <c r="F3710" s="302" t="s">
        <v>69</v>
      </c>
      <c r="G3710" s="302" t="s">
        <v>70</v>
      </c>
      <c r="H3710" s="302" t="s">
        <v>555</v>
      </c>
      <c r="I3710" s="302" t="s">
        <v>555</v>
      </c>
      <c r="J3710" s="302">
        <v>135300</v>
      </c>
      <c r="K3710" s="302" t="s">
        <v>461</v>
      </c>
      <c r="L3710" s="302">
        <v>11545391</v>
      </c>
      <c r="M3710" s="302" t="s">
        <v>2514</v>
      </c>
      <c r="N3710" s="305">
        <v>40669</v>
      </c>
      <c r="O3710" s="305">
        <v>40909</v>
      </c>
      <c r="P3710" s="302" t="s">
        <v>2440</v>
      </c>
    </row>
    <row r="3711" spans="1:16">
      <c r="A3711" s="303">
        <v>1</v>
      </c>
      <c r="B3711" s="303">
        <v>253639.29</v>
      </c>
      <c r="C3711" s="303">
        <v>65880.487314389393</v>
      </c>
      <c r="D3711" s="304">
        <f t="shared" si="57"/>
        <v>187758.8026856106</v>
      </c>
      <c r="E3711" s="305">
        <v>45992</v>
      </c>
      <c r="F3711" s="302" t="s">
        <v>69</v>
      </c>
      <c r="G3711" s="302" t="s">
        <v>70</v>
      </c>
      <c r="H3711" s="302" t="s">
        <v>555</v>
      </c>
      <c r="I3711" s="302" t="s">
        <v>555</v>
      </c>
      <c r="J3711" s="302">
        <v>135300</v>
      </c>
      <c r="K3711" s="302" t="s">
        <v>461</v>
      </c>
      <c r="L3711" s="302">
        <v>11845708</v>
      </c>
      <c r="M3711" s="302" t="s">
        <v>2510</v>
      </c>
      <c r="N3711" s="305">
        <v>41262</v>
      </c>
      <c r="O3711" s="305">
        <v>41244</v>
      </c>
      <c r="P3711" s="302" t="s">
        <v>2447</v>
      </c>
    </row>
    <row r="3712" spans="1:16">
      <c r="A3712" s="303">
        <v>1</v>
      </c>
      <c r="B3712" s="303">
        <v>90803.02</v>
      </c>
      <c r="C3712" s="303">
        <v>25332.3100583784</v>
      </c>
      <c r="D3712" s="304">
        <f t="shared" si="57"/>
        <v>65470.709941621608</v>
      </c>
      <c r="E3712" s="305">
        <v>45992</v>
      </c>
      <c r="F3712" s="302" t="s">
        <v>69</v>
      </c>
      <c r="G3712" s="302" t="s">
        <v>70</v>
      </c>
      <c r="H3712" s="302" t="s">
        <v>555</v>
      </c>
      <c r="I3712" s="302" t="s">
        <v>555</v>
      </c>
      <c r="J3712" s="302">
        <v>135300</v>
      </c>
      <c r="K3712" s="302" t="s">
        <v>461</v>
      </c>
      <c r="L3712" s="302">
        <v>11545379</v>
      </c>
      <c r="M3712" s="302" t="s">
        <v>1860</v>
      </c>
      <c r="N3712" s="305">
        <v>40669</v>
      </c>
      <c r="O3712" s="305">
        <v>40909</v>
      </c>
      <c r="P3712" s="302" t="s">
        <v>2440</v>
      </c>
    </row>
    <row r="3713" spans="1:16">
      <c r="A3713" s="303">
        <v>1</v>
      </c>
      <c r="B3713" s="303">
        <v>90803.02</v>
      </c>
      <c r="C3713" s="303">
        <v>25332.3100583784</v>
      </c>
      <c r="D3713" s="304">
        <f t="shared" si="57"/>
        <v>65470.709941621608</v>
      </c>
      <c r="E3713" s="305">
        <v>45992</v>
      </c>
      <c r="F3713" s="302" t="s">
        <v>69</v>
      </c>
      <c r="G3713" s="302" t="s">
        <v>70</v>
      </c>
      <c r="H3713" s="302" t="s">
        <v>555</v>
      </c>
      <c r="I3713" s="302" t="s">
        <v>555</v>
      </c>
      <c r="J3713" s="302">
        <v>135300</v>
      </c>
      <c r="K3713" s="302" t="s">
        <v>461</v>
      </c>
      <c r="L3713" s="302">
        <v>11545370</v>
      </c>
      <c r="M3713" s="302" t="s">
        <v>1868</v>
      </c>
      <c r="N3713" s="305">
        <v>40669</v>
      </c>
      <c r="O3713" s="305">
        <v>40909</v>
      </c>
      <c r="P3713" s="302" t="s">
        <v>2440</v>
      </c>
    </row>
    <row r="3714" spans="1:16">
      <c r="A3714" s="303">
        <v>1</v>
      </c>
      <c r="B3714" s="303">
        <v>90803.02</v>
      </c>
      <c r="C3714" s="303">
        <v>25332.3100583784</v>
      </c>
      <c r="D3714" s="304">
        <f t="shared" si="57"/>
        <v>65470.709941621608</v>
      </c>
      <c r="E3714" s="305">
        <v>45992</v>
      </c>
      <c r="F3714" s="302" t="s">
        <v>69</v>
      </c>
      <c r="G3714" s="302" t="s">
        <v>70</v>
      </c>
      <c r="H3714" s="302" t="s">
        <v>555</v>
      </c>
      <c r="I3714" s="302" t="s">
        <v>555</v>
      </c>
      <c r="J3714" s="302">
        <v>135300</v>
      </c>
      <c r="K3714" s="302" t="s">
        <v>461</v>
      </c>
      <c r="L3714" s="302">
        <v>11545373</v>
      </c>
      <c r="M3714" s="302" t="s">
        <v>2513</v>
      </c>
      <c r="N3714" s="305">
        <v>40669</v>
      </c>
      <c r="O3714" s="305">
        <v>40909</v>
      </c>
      <c r="P3714" s="302" t="s">
        <v>2440</v>
      </c>
    </row>
    <row r="3715" spans="1:16">
      <c r="A3715" s="303">
        <v>1</v>
      </c>
      <c r="B3715" s="303">
        <v>13926.62</v>
      </c>
      <c r="C3715" s="303">
        <v>3617.3122556931999</v>
      </c>
      <c r="D3715" s="304">
        <f t="shared" ref="D3715:D3778" si="58">+B3715-C3715</f>
        <v>10309.307744306801</v>
      </c>
      <c r="E3715" s="305">
        <v>45992</v>
      </c>
      <c r="F3715" s="302" t="s">
        <v>69</v>
      </c>
      <c r="G3715" s="302" t="s">
        <v>70</v>
      </c>
      <c r="H3715" s="302" t="s">
        <v>555</v>
      </c>
      <c r="I3715" s="302" t="s">
        <v>555</v>
      </c>
      <c r="J3715" s="302">
        <v>135300</v>
      </c>
      <c r="K3715" s="302" t="s">
        <v>461</v>
      </c>
      <c r="L3715" s="302">
        <v>11631667</v>
      </c>
      <c r="M3715" s="302" t="s">
        <v>1946</v>
      </c>
      <c r="N3715" s="305">
        <v>41194</v>
      </c>
      <c r="O3715" s="305">
        <v>41183</v>
      </c>
      <c r="P3715" s="302" t="s">
        <v>2511</v>
      </c>
    </row>
    <row r="3716" spans="1:16">
      <c r="A3716" s="303">
        <v>1</v>
      </c>
      <c r="B3716" s="303">
        <v>90803.1</v>
      </c>
      <c r="C3716" s="303">
        <v>25332.332376852002</v>
      </c>
      <c r="D3716" s="304">
        <f t="shared" si="58"/>
        <v>65470.767623148</v>
      </c>
      <c r="E3716" s="305">
        <v>45992</v>
      </c>
      <c r="F3716" s="302" t="s">
        <v>69</v>
      </c>
      <c r="G3716" s="302" t="s">
        <v>70</v>
      </c>
      <c r="H3716" s="302" t="s">
        <v>555</v>
      </c>
      <c r="I3716" s="302" t="s">
        <v>555</v>
      </c>
      <c r="J3716" s="302">
        <v>135300</v>
      </c>
      <c r="K3716" s="302" t="s">
        <v>461</v>
      </c>
      <c r="L3716" s="302">
        <v>11545394</v>
      </c>
      <c r="M3716" s="302" t="s">
        <v>2512</v>
      </c>
      <c r="N3716" s="305">
        <v>40669</v>
      </c>
      <c r="O3716" s="305">
        <v>40909</v>
      </c>
      <c r="P3716" s="302" t="s">
        <v>2440</v>
      </c>
    </row>
    <row r="3717" spans="1:16">
      <c r="A3717" s="303">
        <v>1</v>
      </c>
      <c r="B3717" s="303">
        <v>60535.31</v>
      </c>
      <c r="C3717" s="303">
        <v>16888.1964762852</v>
      </c>
      <c r="D3717" s="304">
        <f t="shared" si="58"/>
        <v>43647.113523714797</v>
      </c>
      <c r="E3717" s="305">
        <v>45992</v>
      </c>
      <c r="F3717" s="302" t="s">
        <v>69</v>
      </c>
      <c r="G3717" s="302" t="s">
        <v>70</v>
      </c>
      <c r="H3717" s="302" t="s">
        <v>555</v>
      </c>
      <c r="I3717" s="302" t="s">
        <v>555</v>
      </c>
      <c r="J3717" s="302">
        <v>135300</v>
      </c>
      <c r="K3717" s="302" t="s">
        <v>461</v>
      </c>
      <c r="L3717" s="302">
        <v>11545397</v>
      </c>
      <c r="M3717" s="302" t="s">
        <v>2509</v>
      </c>
      <c r="N3717" s="305">
        <v>40669</v>
      </c>
      <c r="O3717" s="305">
        <v>40909</v>
      </c>
      <c r="P3717" s="302" t="s">
        <v>2440</v>
      </c>
    </row>
    <row r="3718" spans="1:16">
      <c r="A3718" s="303">
        <v>1</v>
      </c>
      <c r="B3718" s="303">
        <v>90803.02</v>
      </c>
      <c r="C3718" s="303">
        <v>25332.3100583784</v>
      </c>
      <c r="D3718" s="304">
        <f t="shared" si="58"/>
        <v>65470.709941621608</v>
      </c>
      <c r="E3718" s="305">
        <v>45992</v>
      </c>
      <c r="F3718" s="302" t="s">
        <v>69</v>
      </c>
      <c r="G3718" s="302" t="s">
        <v>70</v>
      </c>
      <c r="H3718" s="302" t="s">
        <v>555</v>
      </c>
      <c r="I3718" s="302" t="s">
        <v>555</v>
      </c>
      <c r="J3718" s="302">
        <v>135300</v>
      </c>
      <c r="K3718" s="302" t="s">
        <v>461</v>
      </c>
      <c r="L3718" s="302">
        <v>11545382</v>
      </c>
      <c r="M3718" s="302" t="s">
        <v>1866</v>
      </c>
      <c r="N3718" s="305">
        <v>40669</v>
      </c>
      <c r="O3718" s="305">
        <v>40909</v>
      </c>
      <c r="P3718" s="302" t="s">
        <v>2440</v>
      </c>
    </row>
    <row r="3719" spans="1:16">
      <c r="A3719" s="303">
        <v>1</v>
      </c>
      <c r="B3719" s="303">
        <v>90803.02</v>
      </c>
      <c r="C3719" s="303">
        <v>25332.3100583784</v>
      </c>
      <c r="D3719" s="304">
        <f t="shared" si="58"/>
        <v>65470.709941621608</v>
      </c>
      <c r="E3719" s="305">
        <v>45992</v>
      </c>
      <c r="F3719" s="302" t="s">
        <v>69</v>
      </c>
      <c r="G3719" s="302" t="s">
        <v>70</v>
      </c>
      <c r="H3719" s="302" t="s">
        <v>555</v>
      </c>
      <c r="I3719" s="302" t="s">
        <v>555</v>
      </c>
      <c r="J3719" s="302">
        <v>135300</v>
      </c>
      <c r="K3719" s="302" t="s">
        <v>461</v>
      </c>
      <c r="L3719" s="302">
        <v>11545385</v>
      </c>
      <c r="M3719" s="302" t="s">
        <v>1862</v>
      </c>
      <c r="N3719" s="305">
        <v>40669</v>
      </c>
      <c r="O3719" s="305">
        <v>40909</v>
      </c>
      <c r="P3719" s="302" t="s">
        <v>2440</v>
      </c>
    </row>
    <row r="3720" spans="1:16">
      <c r="A3720" s="303">
        <v>1</v>
      </c>
      <c r="B3720" s="303">
        <v>17724.830000000002</v>
      </c>
      <c r="C3720" s="303">
        <v>4603.8625875538</v>
      </c>
      <c r="D3720" s="304">
        <f t="shared" si="58"/>
        <v>13120.967412446202</v>
      </c>
      <c r="E3720" s="305">
        <v>45992</v>
      </c>
      <c r="F3720" s="302" t="s">
        <v>69</v>
      </c>
      <c r="G3720" s="302" t="s">
        <v>70</v>
      </c>
      <c r="H3720" s="302" t="s">
        <v>555</v>
      </c>
      <c r="I3720" s="302" t="s">
        <v>555</v>
      </c>
      <c r="J3720" s="302">
        <v>135300</v>
      </c>
      <c r="K3720" s="302" t="s">
        <v>461</v>
      </c>
      <c r="L3720" s="302">
        <v>11631670</v>
      </c>
      <c r="M3720" s="302" t="s">
        <v>2515</v>
      </c>
      <c r="N3720" s="305">
        <v>41194</v>
      </c>
      <c r="O3720" s="305">
        <v>41183</v>
      </c>
      <c r="P3720" s="302" t="s">
        <v>2511</v>
      </c>
    </row>
    <row r="3721" spans="1:16">
      <c r="A3721" s="303">
        <v>1</v>
      </c>
      <c r="B3721" s="303">
        <v>90803.02</v>
      </c>
      <c r="C3721" s="303">
        <v>25332.3100583784</v>
      </c>
      <c r="D3721" s="304">
        <f t="shared" si="58"/>
        <v>65470.709941621608</v>
      </c>
      <c r="E3721" s="305">
        <v>45992</v>
      </c>
      <c r="F3721" s="302" t="s">
        <v>69</v>
      </c>
      <c r="G3721" s="302" t="s">
        <v>70</v>
      </c>
      <c r="H3721" s="302" t="s">
        <v>555</v>
      </c>
      <c r="I3721" s="302" t="s">
        <v>555</v>
      </c>
      <c r="J3721" s="302">
        <v>135300</v>
      </c>
      <c r="K3721" s="302" t="s">
        <v>461</v>
      </c>
      <c r="L3721" s="302">
        <v>11545376</v>
      </c>
      <c r="M3721" s="302" t="s">
        <v>1887</v>
      </c>
      <c r="N3721" s="305">
        <v>40669</v>
      </c>
      <c r="O3721" s="305">
        <v>40909</v>
      </c>
      <c r="P3721" s="302" t="s">
        <v>2440</v>
      </c>
    </row>
    <row r="3722" spans="1:16">
      <c r="A3722" s="303">
        <v>1</v>
      </c>
      <c r="B3722" s="303">
        <v>90803.02</v>
      </c>
      <c r="C3722" s="303">
        <v>25332.3100583784</v>
      </c>
      <c r="D3722" s="304">
        <f t="shared" si="58"/>
        <v>65470.709941621608</v>
      </c>
      <c r="E3722" s="305">
        <v>45992</v>
      </c>
      <c r="F3722" s="302" t="s">
        <v>69</v>
      </c>
      <c r="G3722" s="302" t="s">
        <v>70</v>
      </c>
      <c r="H3722" s="302" t="s">
        <v>555</v>
      </c>
      <c r="I3722" s="302" t="s">
        <v>555</v>
      </c>
      <c r="J3722" s="302">
        <v>135300</v>
      </c>
      <c r="K3722" s="302" t="s">
        <v>461</v>
      </c>
      <c r="L3722" s="302">
        <v>11545388</v>
      </c>
      <c r="M3722" s="302" t="s">
        <v>1864</v>
      </c>
      <c r="N3722" s="305">
        <v>40669</v>
      </c>
      <c r="O3722" s="305">
        <v>40909</v>
      </c>
      <c r="P3722" s="302" t="s">
        <v>2440</v>
      </c>
    </row>
    <row r="3723" spans="1:16">
      <c r="A3723" s="303">
        <v>1</v>
      </c>
      <c r="B3723" s="303">
        <v>-358.28000000000003</v>
      </c>
      <c r="C3723" s="303">
        <v>-113.73994141120001</v>
      </c>
      <c r="D3723" s="304">
        <f t="shared" si="58"/>
        <v>-244.54005858880004</v>
      </c>
      <c r="E3723" s="305">
        <v>45992</v>
      </c>
      <c r="F3723" s="302" t="s">
        <v>69</v>
      </c>
      <c r="G3723" s="302" t="s">
        <v>70</v>
      </c>
      <c r="H3723" s="302" t="s">
        <v>555</v>
      </c>
      <c r="I3723" s="302" t="s">
        <v>555</v>
      </c>
      <c r="J3723" s="302">
        <v>135300</v>
      </c>
      <c r="K3723" s="302" t="s">
        <v>523</v>
      </c>
      <c r="L3723" s="302">
        <v>10448292</v>
      </c>
      <c r="M3723" s="302" t="s">
        <v>2481</v>
      </c>
      <c r="N3723" s="305">
        <v>40015</v>
      </c>
      <c r="O3723" s="305">
        <v>39814</v>
      </c>
      <c r="P3723" s="302" t="s">
        <v>2482</v>
      </c>
    </row>
    <row r="3724" spans="1:16">
      <c r="A3724" s="303">
        <v>3</v>
      </c>
      <c r="B3724" s="303">
        <v>104991.90000000001</v>
      </c>
      <c r="C3724" s="303">
        <v>21210.533982572997</v>
      </c>
      <c r="D3724" s="304">
        <f t="shared" si="58"/>
        <v>83781.366017427004</v>
      </c>
      <c r="E3724" s="305">
        <v>45992</v>
      </c>
      <c r="F3724" s="302" t="s">
        <v>69</v>
      </c>
      <c r="G3724" s="302" t="s">
        <v>70</v>
      </c>
      <c r="H3724" s="302" t="s">
        <v>555</v>
      </c>
      <c r="I3724" s="302" t="s">
        <v>555</v>
      </c>
      <c r="J3724" s="302">
        <v>135300</v>
      </c>
      <c r="K3724" s="302" t="s">
        <v>433</v>
      </c>
      <c r="L3724" s="302">
        <v>13776668</v>
      </c>
      <c r="M3724" s="302" t="s">
        <v>2516</v>
      </c>
      <c r="N3724" s="305">
        <v>42124</v>
      </c>
      <c r="O3724" s="305">
        <v>42095</v>
      </c>
      <c r="P3724" s="302" t="s">
        <v>1583</v>
      </c>
    </row>
    <row r="3725" spans="1:16">
      <c r="A3725" s="303">
        <v>3</v>
      </c>
      <c r="B3725" s="303">
        <v>90706.49</v>
      </c>
      <c r="C3725" s="303">
        <v>23560.181720181401</v>
      </c>
      <c r="D3725" s="304">
        <f t="shared" si="58"/>
        <v>67146.308279818608</v>
      </c>
      <c r="E3725" s="305">
        <v>45992</v>
      </c>
      <c r="F3725" s="302" t="s">
        <v>69</v>
      </c>
      <c r="G3725" s="302" t="s">
        <v>70</v>
      </c>
      <c r="H3725" s="302" t="s">
        <v>555</v>
      </c>
      <c r="I3725" s="302" t="s">
        <v>555</v>
      </c>
      <c r="J3725" s="302">
        <v>135300</v>
      </c>
      <c r="K3725" s="302" t="s">
        <v>434</v>
      </c>
      <c r="L3725" s="302">
        <v>11845696</v>
      </c>
      <c r="M3725" s="302" t="s">
        <v>2517</v>
      </c>
      <c r="N3725" s="305">
        <v>41262</v>
      </c>
      <c r="O3725" s="305">
        <v>40909</v>
      </c>
      <c r="P3725" s="302" t="s">
        <v>2447</v>
      </c>
    </row>
    <row r="3726" spans="1:16">
      <c r="A3726" s="303">
        <v>0</v>
      </c>
      <c r="B3726" s="303">
        <v>0</v>
      </c>
      <c r="C3726" s="303">
        <v>0</v>
      </c>
      <c r="D3726" s="304">
        <f t="shared" si="58"/>
        <v>0</v>
      </c>
      <c r="E3726" s="305">
        <v>45992</v>
      </c>
      <c r="F3726" s="302" t="s">
        <v>69</v>
      </c>
      <c r="G3726" s="302" t="s">
        <v>70</v>
      </c>
      <c r="H3726" s="302" t="s">
        <v>555</v>
      </c>
      <c r="I3726" s="302" t="s">
        <v>555</v>
      </c>
      <c r="J3726" s="302">
        <v>135300</v>
      </c>
      <c r="K3726" s="302" t="s">
        <v>329</v>
      </c>
      <c r="L3726" s="302">
        <v>9870202</v>
      </c>
      <c r="M3726" s="302" t="s">
        <v>1930</v>
      </c>
      <c r="N3726" s="305">
        <v>22828</v>
      </c>
      <c r="O3726" s="305">
        <v>22828</v>
      </c>
      <c r="P3726" s="302" t="s">
        <v>1062</v>
      </c>
    </row>
    <row r="3727" spans="1:16">
      <c r="A3727" s="303">
        <v>4</v>
      </c>
      <c r="B3727" s="303">
        <v>358.7</v>
      </c>
      <c r="C3727" s="303">
        <v>403.73253236400001</v>
      </c>
      <c r="D3727" s="304">
        <f t="shared" si="58"/>
        <v>-45.032532364000019</v>
      </c>
      <c r="E3727" s="305">
        <v>45992</v>
      </c>
      <c r="F3727" s="302" t="s">
        <v>69</v>
      </c>
      <c r="G3727" s="302" t="s">
        <v>70</v>
      </c>
      <c r="H3727" s="302" t="s">
        <v>555</v>
      </c>
      <c r="I3727" s="302" t="s">
        <v>555</v>
      </c>
      <c r="J3727" s="302">
        <v>135300</v>
      </c>
      <c r="K3727" s="302" t="s">
        <v>329</v>
      </c>
      <c r="L3727" s="302">
        <v>9821863</v>
      </c>
      <c r="M3727" s="302" t="s">
        <v>1929</v>
      </c>
      <c r="N3727" s="305">
        <v>24654</v>
      </c>
      <c r="O3727" s="305">
        <v>24654</v>
      </c>
      <c r="P3727" s="302" t="s">
        <v>1052</v>
      </c>
    </row>
    <row r="3728" spans="1:16">
      <c r="A3728" s="303">
        <v>1</v>
      </c>
      <c r="B3728" s="303">
        <v>320</v>
      </c>
      <c r="C3728" s="303">
        <v>380.26059839999999</v>
      </c>
      <c r="D3728" s="304">
        <f t="shared" si="58"/>
        <v>-60.260598399999992</v>
      </c>
      <c r="E3728" s="305">
        <v>45992</v>
      </c>
      <c r="F3728" s="302" t="s">
        <v>69</v>
      </c>
      <c r="G3728" s="302" t="s">
        <v>70</v>
      </c>
      <c r="H3728" s="302" t="s">
        <v>555</v>
      </c>
      <c r="I3728" s="302" t="s">
        <v>555</v>
      </c>
      <c r="J3728" s="302">
        <v>135300</v>
      </c>
      <c r="K3728" s="302" t="s">
        <v>329</v>
      </c>
      <c r="L3728" s="302">
        <v>9821861</v>
      </c>
      <c r="M3728" s="302" t="s">
        <v>1929</v>
      </c>
      <c r="N3728" s="305">
        <v>21367</v>
      </c>
      <c r="O3728" s="305">
        <v>21367</v>
      </c>
      <c r="P3728" s="302" t="s">
        <v>1052</v>
      </c>
    </row>
    <row r="3729" spans="1:16">
      <c r="A3729" s="303">
        <v>0</v>
      </c>
      <c r="B3729" s="303">
        <v>0</v>
      </c>
      <c r="C3729" s="303">
        <v>0</v>
      </c>
      <c r="D3729" s="304">
        <f t="shared" si="58"/>
        <v>0</v>
      </c>
      <c r="E3729" s="305">
        <v>45992</v>
      </c>
      <c r="F3729" s="302" t="s">
        <v>69</v>
      </c>
      <c r="G3729" s="302" t="s">
        <v>70</v>
      </c>
      <c r="H3729" s="302" t="s">
        <v>555</v>
      </c>
      <c r="I3729" s="302" t="s">
        <v>555</v>
      </c>
      <c r="J3729" s="302">
        <v>135300</v>
      </c>
      <c r="K3729" s="302" t="s">
        <v>329</v>
      </c>
      <c r="L3729" s="302">
        <v>9870201</v>
      </c>
      <c r="M3729" s="302" t="s">
        <v>1930</v>
      </c>
      <c r="N3729" s="305">
        <v>24654</v>
      </c>
      <c r="O3729" s="305">
        <v>24654</v>
      </c>
      <c r="P3729" s="302" t="s">
        <v>1062</v>
      </c>
    </row>
    <row r="3730" spans="1:16">
      <c r="A3730" s="303">
        <v>4</v>
      </c>
      <c r="B3730" s="303">
        <v>1088.45</v>
      </c>
      <c r="C3730" s="303">
        <v>1290.9494720705</v>
      </c>
      <c r="D3730" s="304">
        <f t="shared" si="58"/>
        <v>-202.49947207049991</v>
      </c>
      <c r="E3730" s="305">
        <v>45992</v>
      </c>
      <c r="F3730" s="302" t="s">
        <v>69</v>
      </c>
      <c r="G3730" s="302" t="s">
        <v>70</v>
      </c>
      <c r="H3730" s="302" t="s">
        <v>555</v>
      </c>
      <c r="I3730" s="302" t="s">
        <v>555</v>
      </c>
      <c r="J3730" s="302">
        <v>135300</v>
      </c>
      <c r="K3730" s="302" t="s">
        <v>329</v>
      </c>
      <c r="L3730" s="302">
        <v>9821862</v>
      </c>
      <c r="M3730" s="302" t="s">
        <v>1929</v>
      </c>
      <c r="N3730" s="305">
        <v>22828</v>
      </c>
      <c r="O3730" s="305">
        <v>22828</v>
      </c>
      <c r="P3730" s="302" t="s">
        <v>1052</v>
      </c>
    </row>
    <row r="3731" spans="1:16">
      <c r="A3731" s="303">
        <v>0</v>
      </c>
      <c r="B3731" s="303">
        <v>0</v>
      </c>
      <c r="C3731" s="303">
        <v>0</v>
      </c>
      <c r="D3731" s="304">
        <f t="shared" si="58"/>
        <v>0</v>
      </c>
      <c r="E3731" s="305">
        <v>45992</v>
      </c>
      <c r="F3731" s="302" t="s">
        <v>69</v>
      </c>
      <c r="G3731" s="302" t="s">
        <v>70</v>
      </c>
      <c r="H3731" s="302" t="s">
        <v>555</v>
      </c>
      <c r="I3731" s="302" t="s">
        <v>555</v>
      </c>
      <c r="J3731" s="302">
        <v>135300</v>
      </c>
      <c r="K3731" s="302" t="s">
        <v>329</v>
      </c>
      <c r="L3731" s="302">
        <v>9870203</v>
      </c>
      <c r="M3731" s="302" t="s">
        <v>1930</v>
      </c>
      <c r="N3731" s="305">
        <v>21367</v>
      </c>
      <c r="O3731" s="305">
        <v>21367</v>
      </c>
      <c r="P3731" s="302" t="s">
        <v>1062</v>
      </c>
    </row>
    <row r="3732" spans="1:16">
      <c r="A3732" s="303">
        <v>1</v>
      </c>
      <c r="B3732" s="303">
        <v>163590.08000000002</v>
      </c>
      <c r="C3732" s="303">
        <v>194025.0148486112</v>
      </c>
      <c r="D3732" s="304">
        <f t="shared" si="58"/>
        <v>-30434.934848611185</v>
      </c>
      <c r="E3732" s="305">
        <v>45992</v>
      </c>
      <c r="F3732" s="302" t="s">
        <v>69</v>
      </c>
      <c r="G3732" s="302" t="s">
        <v>70</v>
      </c>
      <c r="H3732" s="302" t="s">
        <v>555</v>
      </c>
      <c r="I3732" s="302" t="s">
        <v>555</v>
      </c>
      <c r="J3732" s="302">
        <v>135300</v>
      </c>
      <c r="K3732" s="302" t="s">
        <v>248</v>
      </c>
      <c r="L3732" s="302">
        <v>9821854</v>
      </c>
      <c r="M3732" s="302" t="s">
        <v>2518</v>
      </c>
      <c r="N3732" s="305">
        <v>22828</v>
      </c>
      <c r="O3732" s="305">
        <v>22828</v>
      </c>
      <c r="P3732" s="302" t="s">
        <v>1052</v>
      </c>
    </row>
    <row r="3733" spans="1:16">
      <c r="A3733" s="303">
        <v>0</v>
      </c>
      <c r="B3733" s="303">
        <v>0</v>
      </c>
      <c r="C3733" s="303">
        <v>0</v>
      </c>
      <c r="D3733" s="304">
        <f t="shared" si="58"/>
        <v>0</v>
      </c>
      <c r="E3733" s="305">
        <v>45992</v>
      </c>
      <c r="F3733" s="302" t="s">
        <v>69</v>
      </c>
      <c r="G3733" s="302" t="s">
        <v>70</v>
      </c>
      <c r="H3733" s="302" t="s">
        <v>555</v>
      </c>
      <c r="I3733" s="302" t="s">
        <v>555</v>
      </c>
      <c r="J3733" s="302">
        <v>135300</v>
      </c>
      <c r="K3733" s="302" t="s">
        <v>248</v>
      </c>
      <c r="L3733" s="302">
        <v>9870200</v>
      </c>
      <c r="M3733" s="302" t="s">
        <v>1931</v>
      </c>
      <c r="N3733" s="305">
        <v>22828</v>
      </c>
      <c r="O3733" s="305">
        <v>22828</v>
      </c>
      <c r="P3733" s="302" t="s">
        <v>1062</v>
      </c>
    </row>
    <row r="3734" spans="1:16">
      <c r="A3734" s="303">
        <v>1</v>
      </c>
      <c r="B3734" s="303">
        <v>8668.4699999999993</v>
      </c>
      <c r="C3734" s="303">
        <v>2751.9015014088</v>
      </c>
      <c r="D3734" s="304">
        <f t="shared" si="58"/>
        <v>5916.5684985911994</v>
      </c>
      <c r="E3734" s="305">
        <v>45992</v>
      </c>
      <c r="F3734" s="302" t="s">
        <v>69</v>
      </c>
      <c r="G3734" s="302" t="s">
        <v>70</v>
      </c>
      <c r="H3734" s="302" t="s">
        <v>555</v>
      </c>
      <c r="I3734" s="302" t="s">
        <v>555</v>
      </c>
      <c r="J3734" s="302">
        <v>135300</v>
      </c>
      <c r="K3734" s="302" t="s">
        <v>248</v>
      </c>
      <c r="L3734" s="302">
        <v>10398571</v>
      </c>
      <c r="M3734" s="302" t="s">
        <v>2519</v>
      </c>
      <c r="N3734" s="305">
        <v>40165</v>
      </c>
      <c r="O3734" s="305">
        <v>40148</v>
      </c>
      <c r="P3734" s="302" t="s">
        <v>2467</v>
      </c>
    </row>
    <row r="3735" spans="1:16">
      <c r="A3735" s="303">
        <v>0</v>
      </c>
      <c r="B3735" s="303">
        <v>0</v>
      </c>
      <c r="C3735" s="303">
        <v>0</v>
      </c>
      <c r="D3735" s="304">
        <f t="shared" si="58"/>
        <v>0</v>
      </c>
      <c r="E3735" s="305">
        <v>45992</v>
      </c>
      <c r="F3735" s="302" t="s">
        <v>69</v>
      </c>
      <c r="G3735" s="302" t="s">
        <v>70</v>
      </c>
      <c r="H3735" s="302" t="s">
        <v>555</v>
      </c>
      <c r="I3735" s="302" t="s">
        <v>555</v>
      </c>
      <c r="J3735" s="302">
        <v>135300</v>
      </c>
      <c r="K3735" s="302" t="s">
        <v>248</v>
      </c>
      <c r="L3735" s="302">
        <v>9870199</v>
      </c>
      <c r="M3735" s="302" t="s">
        <v>1931</v>
      </c>
      <c r="N3735" s="305">
        <v>25750</v>
      </c>
      <c r="O3735" s="305">
        <v>25750</v>
      </c>
      <c r="P3735" s="302" t="s">
        <v>1062</v>
      </c>
    </row>
    <row r="3736" spans="1:16">
      <c r="A3736" s="303">
        <v>1</v>
      </c>
      <c r="B3736" s="303">
        <v>130285.65000000001</v>
      </c>
      <c r="C3736" s="303">
        <v>139122.081388488</v>
      </c>
      <c r="D3736" s="304">
        <f t="shared" si="58"/>
        <v>-8836.4313884879957</v>
      </c>
      <c r="E3736" s="305">
        <v>45992</v>
      </c>
      <c r="F3736" s="302" t="s">
        <v>69</v>
      </c>
      <c r="G3736" s="302" t="s">
        <v>70</v>
      </c>
      <c r="H3736" s="302" t="s">
        <v>555</v>
      </c>
      <c r="I3736" s="302" t="s">
        <v>555</v>
      </c>
      <c r="J3736" s="302">
        <v>135300</v>
      </c>
      <c r="K3736" s="302" t="s">
        <v>248</v>
      </c>
      <c r="L3736" s="302">
        <v>9821855</v>
      </c>
      <c r="M3736" s="302" t="s">
        <v>2520</v>
      </c>
      <c r="N3736" s="305">
        <v>25750</v>
      </c>
      <c r="O3736" s="305">
        <v>25750</v>
      </c>
      <c r="P3736" s="302" t="s">
        <v>1052</v>
      </c>
    </row>
    <row r="3737" spans="1:16">
      <c r="A3737" s="303">
        <v>0</v>
      </c>
      <c r="B3737" s="303">
        <v>0</v>
      </c>
      <c r="C3737" s="303">
        <v>0</v>
      </c>
      <c r="D3737" s="304">
        <f t="shared" si="58"/>
        <v>0</v>
      </c>
      <c r="E3737" s="305">
        <v>45992</v>
      </c>
      <c r="F3737" s="302" t="s">
        <v>69</v>
      </c>
      <c r="G3737" s="302" t="s">
        <v>70</v>
      </c>
      <c r="H3737" s="302" t="s">
        <v>555</v>
      </c>
      <c r="I3737" s="302" t="s">
        <v>555</v>
      </c>
      <c r="J3737" s="302">
        <v>135300</v>
      </c>
      <c r="K3737" s="302" t="s">
        <v>559</v>
      </c>
      <c r="L3737" s="302">
        <v>9724119</v>
      </c>
      <c r="M3737" s="302" t="s">
        <v>2521</v>
      </c>
      <c r="N3737" s="305">
        <v>21367</v>
      </c>
      <c r="O3737" s="305">
        <v>21367</v>
      </c>
      <c r="P3737" s="302" t="s">
        <v>1062</v>
      </c>
    </row>
    <row r="3738" spans="1:16">
      <c r="A3738" s="303">
        <v>1</v>
      </c>
      <c r="B3738" s="303">
        <v>280</v>
      </c>
      <c r="C3738" s="303">
        <v>332.72802359999997</v>
      </c>
      <c r="D3738" s="304">
        <f t="shared" si="58"/>
        <v>-52.728023599999972</v>
      </c>
      <c r="E3738" s="305">
        <v>45992</v>
      </c>
      <c r="F3738" s="302" t="s">
        <v>69</v>
      </c>
      <c r="G3738" s="302" t="s">
        <v>70</v>
      </c>
      <c r="H3738" s="302" t="s">
        <v>555</v>
      </c>
      <c r="I3738" s="302" t="s">
        <v>555</v>
      </c>
      <c r="J3738" s="302">
        <v>135300</v>
      </c>
      <c r="K3738" s="302" t="s">
        <v>559</v>
      </c>
      <c r="L3738" s="302">
        <v>9821783</v>
      </c>
      <c r="M3738" s="302" t="s">
        <v>2521</v>
      </c>
      <c r="N3738" s="305">
        <v>21367</v>
      </c>
      <c r="O3738" s="305">
        <v>21367</v>
      </c>
      <c r="P3738" s="302" t="s">
        <v>1052</v>
      </c>
    </row>
    <row r="3739" spans="1:16">
      <c r="A3739" s="303">
        <v>0</v>
      </c>
      <c r="B3739" s="303">
        <v>0</v>
      </c>
      <c r="C3739" s="303">
        <v>0</v>
      </c>
      <c r="D3739" s="304">
        <f t="shared" si="58"/>
        <v>0</v>
      </c>
      <c r="E3739" s="305">
        <v>45992</v>
      </c>
      <c r="F3739" s="302" t="s">
        <v>69</v>
      </c>
      <c r="G3739" s="302" t="s">
        <v>70</v>
      </c>
      <c r="H3739" s="302" t="s">
        <v>555</v>
      </c>
      <c r="I3739" s="302" t="s">
        <v>555</v>
      </c>
      <c r="J3739" s="302">
        <v>135300</v>
      </c>
      <c r="K3739" s="302" t="s">
        <v>560</v>
      </c>
      <c r="L3739" s="302">
        <v>9974029</v>
      </c>
      <c r="M3739" s="302" t="s">
        <v>2522</v>
      </c>
      <c r="N3739" s="305">
        <v>34516</v>
      </c>
      <c r="O3739" s="305">
        <v>34516</v>
      </c>
      <c r="P3739" s="302" t="s">
        <v>1062</v>
      </c>
    </row>
    <row r="3740" spans="1:16">
      <c r="A3740" s="303">
        <v>1</v>
      </c>
      <c r="B3740" s="303">
        <v>14384</v>
      </c>
      <c r="C3740" s="303">
        <v>8717.5945134400008</v>
      </c>
      <c r="D3740" s="304">
        <f t="shared" si="58"/>
        <v>5666.4054865599992</v>
      </c>
      <c r="E3740" s="305">
        <v>45992</v>
      </c>
      <c r="F3740" s="302" t="s">
        <v>69</v>
      </c>
      <c r="G3740" s="302" t="s">
        <v>70</v>
      </c>
      <c r="H3740" s="302" t="s">
        <v>555</v>
      </c>
      <c r="I3740" s="302" t="s">
        <v>555</v>
      </c>
      <c r="J3740" s="302">
        <v>135300</v>
      </c>
      <c r="K3740" s="302" t="s">
        <v>560</v>
      </c>
      <c r="L3740" s="302">
        <v>9821773</v>
      </c>
      <c r="M3740" s="302" t="s">
        <v>2522</v>
      </c>
      <c r="N3740" s="305">
        <v>34516</v>
      </c>
      <c r="O3740" s="305">
        <v>34516</v>
      </c>
      <c r="P3740" s="302" t="s">
        <v>1052</v>
      </c>
    </row>
    <row r="3741" spans="1:16">
      <c r="A3741" s="303">
        <v>0</v>
      </c>
      <c r="B3741" s="303">
        <v>0</v>
      </c>
      <c r="C3741" s="303">
        <v>0</v>
      </c>
      <c r="D3741" s="304">
        <f t="shared" si="58"/>
        <v>0</v>
      </c>
      <c r="E3741" s="305">
        <v>45992</v>
      </c>
      <c r="F3741" s="302" t="s">
        <v>69</v>
      </c>
      <c r="G3741" s="302" t="s">
        <v>70</v>
      </c>
      <c r="H3741" s="302" t="s">
        <v>555</v>
      </c>
      <c r="I3741" s="302" t="s">
        <v>555</v>
      </c>
      <c r="J3741" s="302">
        <v>135300</v>
      </c>
      <c r="K3741" s="302" t="s">
        <v>394</v>
      </c>
      <c r="L3741" s="302">
        <v>9821772</v>
      </c>
      <c r="M3741" s="302" t="s">
        <v>1537</v>
      </c>
      <c r="N3741" s="305">
        <v>29037</v>
      </c>
      <c r="O3741" s="305">
        <v>29037</v>
      </c>
      <c r="P3741" s="302" t="s">
        <v>1052</v>
      </c>
    </row>
    <row r="3742" spans="1:16">
      <c r="A3742" s="303">
        <v>0</v>
      </c>
      <c r="B3742" s="303">
        <v>0</v>
      </c>
      <c r="C3742" s="303">
        <v>0</v>
      </c>
      <c r="D3742" s="304">
        <f t="shared" si="58"/>
        <v>0</v>
      </c>
      <c r="E3742" s="305">
        <v>45992</v>
      </c>
      <c r="F3742" s="302" t="s">
        <v>69</v>
      </c>
      <c r="G3742" s="302" t="s">
        <v>70</v>
      </c>
      <c r="H3742" s="302" t="s">
        <v>555</v>
      </c>
      <c r="I3742" s="302" t="s">
        <v>555</v>
      </c>
      <c r="J3742" s="302">
        <v>135300</v>
      </c>
      <c r="K3742" s="302" t="s">
        <v>394</v>
      </c>
      <c r="L3742" s="302">
        <v>9974030</v>
      </c>
      <c r="M3742" s="302" t="s">
        <v>1537</v>
      </c>
      <c r="N3742" s="305">
        <v>29037</v>
      </c>
      <c r="O3742" s="305">
        <v>29037</v>
      </c>
      <c r="P3742" s="302" t="s">
        <v>1062</v>
      </c>
    </row>
    <row r="3743" spans="1:16">
      <c r="A3743" s="303">
        <v>1</v>
      </c>
      <c r="B3743" s="303">
        <v>31484.39</v>
      </c>
      <c r="C3743" s="303">
        <v>15446.922426511801</v>
      </c>
      <c r="D3743" s="304">
        <f t="shared" si="58"/>
        <v>16037.467573488198</v>
      </c>
      <c r="E3743" s="305">
        <v>45992</v>
      </c>
      <c r="F3743" s="302" t="s">
        <v>69</v>
      </c>
      <c r="G3743" s="302" t="s">
        <v>70</v>
      </c>
      <c r="H3743" s="302" t="s">
        <v>555</v>
      </c>
      <c r="I3743" s="302" t="s">
        <v>555</v>
      </c>
      <c r="J3743" s="302">
        <v>135300</v>
      </c>
      <c r="K3743" s="302" t="s">
        <v>394</v>
      </c>
      <c r="L3743" s="302">
        <v>9808239</v>
      </c>
      <c r="M3743" s="302" t="s">
        <v>1537</v>
      </c>
      <c r="N3743" s="305">
        <v>36600</v>
      </c>
      <c r="O3743" s="305">
        <v>36892</v>
      </c>
      <c r="P3743" s="302" t="s">
        <v>2469</v>
      </c>
    </row>
    <row r="3744" spans="1:16">
      <c r="A3744" s="303">
        <v>2</v>
      </c>
      <c r="B3744" s="303">
        <v>16273.220000000001</v>
      </c>
      <c r="C3744" s="303">
        <v>5792.3107565216005</v>
      </c>
      <c r="D3744" s="304">
        <f t="shared" si="58"/>
        <v>10480.9092434784</v>
      </c>
      <c r="E3744" s="305">
        <v>45992</v>
      </c>
      <c r="F3744" s="302" t="s">
        <v>69</v>
      </c>
      <c r="G3744" s="302" t="s">
        <v>70</v>
      </c>
      <c r="H3744" s="302" t="s">
        <v>555</v>
      </c>
      <c r="I3744" s="302" t="s">
        <v>555</v>
      </c>
      <c r="J3744" s="302">
        <v>135300</v>
      </c>
      <c r="K3744" s="302" t="s">
        <v>394</v>
      </c>
      <c r="L3744" s="302">
        <v>9742877</v>
      </c>
      <c r="M3744" s="302" t="s">
        <v>2523</v>
      </c>
      <c r="N3744" s="305">
        <v>39114</v>
      </c>
      <c r="O3744" s="305">
        <v>39083</v>
      </c>
      <c r="P3744" s="302" t="s">
        <v>2479</v>
      </c>
    </row>
    <row r="3745" spans="1:16">
      <c r="A3745" s="303">
        <v>1</v>
      </c>
      <c r="B3745" s="303">
        <v>46328.55</v>
      </c>
      <c r="C3745" s="303">
        <v>2228.410667568</v>
      </c>
      <c r="D3745" s="304">
        <f t="shared" si="58"/>
        <v>44100.139332432002</v>
      </c>
      <c r="E3745" s="305">
        <v>45992</v>
      </c>
      <c r="F3745" s="302" t="s">
        <v>69</v>
      </c>
      <c r="G3745" s="302" t="s">
        <v>70</v>
      </c>
      <c r="H3745" s="302" t="s">
        <v>555</v>
      </c>
      <c r="I3745" s="302" t="s">
        <v>555</v>
      </c>
      <c r="J3745" s="302">
        <v>135300</v>
      </c>
      <c r="K3745" s="302" t="s">
        <v>561</v>
      </c>
      <c r="L3745" s="302">
        <v>37545493</v>
      </c>
      <c r="M3745" s="302" t="s">
        <v>2524</v>
      </c>
      <c r="N3745" s="305">
        <v>45009</v>
      </c>
      <c r="O3745" s="305">
        <v>44986</v>
      </c>
      <c r="P3745" s="302" t="s">
        <v>2475</v>
      </c>
    </row>
    <row r="3746" spans="1:16">
      <c r="A3746" s="303">
        <v>0</v>
      </c>
      <c r="B3746" s="303">
        <v>0</v>
      </c>
      <c r="C3746" s="303">
        <v>0</v>
      </c>
      <c r="D3746" s="304">
        <f t="shared" si="58"/>
        <v>0</v>
      </c>
      <c r="E3746" s="305">
        <v>45992</v>
      </c>
      <c r="F3746" s="302" t="s">
        <v>69</v>
      </c>
      <c r="G3746" s="302" t="s">
        <v>70</v>
      </c>
      <c r="H3746" s="302" t="s">
        <v>555</v>
      </c>
      <c r="I3746" s="302" t="s">
        <v>555</v>
      </c>
      <c r="J3746" s="302">
        <v>135300</v>
      </c>
      <c r="K3746" s="302" t="s">
        <v>395</v>
      </c>
      <c r="L3746" s="302">
        <v>9974031</v>
      </c>
      <c r="M3746" s="302" t="s">
        <v>1942</v>
      </c>
      <c r="N3746" s="305">
        <v>29403</v>
      </c>
      <c r="O3746" s="305">
        <v>29403</v>
      </c>
      <c r="P3746" s="302" t="s">
        <v>1062</v>
      </c>
    </row>
    <row r="3747" spans="1:16">
      <c r="A3747" s="303">
        <v>0</v>
      </c>
      <c r="B3747" s="303">
        <v>0</v>
      </c>
      <c r="C3747" s="303">
        <v>0</v>
      </c>
      <c r="D3747" s="304">
        <f t="shared" si="58"/>
        <v>0</v>
      </c>
      <c r="E3747" s="305">
        <v>45992</v>
      </c>
      <c r="F3747" s="302" t="s">
        <v>69</v>
      </c>
      <c r="G3747" s="302" t="s">
        <v>70</v>
      </c>
      <c r="H3747" s="302" t="s">
        <v>555</v>
      </c>
      <c r="I3747" s="302" t="s">
        <v>555</v>
      </c>
      <c r="J3747" s="302">
        <v>135300</v>
      </c>
      <c r="K3747" s="302" t="s">
        <v>395</v>
      </c>
      <c r="L3747" s="302">
        <v>9821768</v>
      </c>
      <c r="M3747" s="302" t="s">
        <v>1943</v>
      </c>
      <c r="N3747" s="305">
        <v>27576</v>
      </c>
      <c r="O3747" s="305">
        <v>27576</v>
      </c>
      <c r="P3747" s="302" t="s">
        <v>1052</v>
      </c>
    </row>
    <row r="3748" spans="1:16">
      <c r="A3748" s="303">
        <v>0</v>
      </c>
      <c r="B3748" s="303">
        <v>0</v>
      </c>
      <c r="C3748" s="303">
        <v>0</v>
      </c>
      <c r="D3748" s="304">
        <f t="shared" si="58"/>
        <v>0</v>
      </c>
      <c r="E3748" s="305">
        <v>45992</v>
      </c>
      <c r="F3748" s="302" t="s">
        <v>69</v>
      </c>
      <c r="G3748" s="302" t="s">
        <v>70</v>
      </c>
      <c r="H3748" s="302" t="s">
        <v>555</v>
      </c>
      <c r="I3748" s="302" t="s">
        <v>555</v>
      </c>
      <c r="J3748" s="302">
        <v>135300</v>
      </c>
      <c r="K3748" s="302" t="s">
        <v>395</v>
      </c>
      <c r="L3748" s="302">
        <v>9808238</v>
      </c>
      <c r="M3748" s="302" t="s">
        <v>1942</v>
      </c>
      <c r="N3748" s="305">
        <v>36600</v>
      </c>
      <c r="O3748" s="305">
        <v>36892</v>
      </c>
      <c r="P3748" s="302" t="s">
        <v>2469</v>
      </c>
    </row>
    <row r="3749" spans="1:16">
      <c r="A3749" s="303">
        <v>0</v>
      </c>
      <c r="B3749" s="303">
        <v>0</v>
      </c>
      <c r="C3749" s="303">
        <v>0</v>
      </c>
      <c r="D3749" s="304">
        <f t="shared" si="58"/>
        <v>0</v>
      </c>
      <c r="E3749" s="305">
        <v>45992</v>
      </c>
      <c r="F3749" s="302" t="s">
        <v>69</v>
      </c>
      <c r="G3749" s="302" t="s">
        <v>70</v>
      </c>
      <c r="H3749" s="302" t="s">
        <v>555</v>
      </c>
      <c r="I3749" s="302" t="s">
        <v>555</v>
      </c>
      <c r="J3749" s="302">
        <v>135300</v>
      </c>
      <c r="K3749" s="302" t="s">
        <v>395</v>
      </c>
      <c r="L3749" s="302">
        <v>9974098</v>
      </c>
      <c r="M3749" s="302" t="s">
        <v>1942</v>
      </c>
      <c r="N3749" s="305">
        <v>26846</v>
      </c>
      <c r="O3749" s="305">
        <v>26846</v>
      </c>
      <c r="P3749" s="302" t="s">
        <v>1062</v>
      </c>
    </row>
    <row r="3750" spans="1:16">
      <c r="A3750" s="303">
        <v>0</v>
      </c>
      <c r="B3750" s="303">
        <v>0</v>
      </c>
      <c r="C3750" s="303">
        <v>0</v>
      </c>
      <c r="D3750" s="304">
        <f t="shared" si="58"/>
        <v>0</v>
      </c>
      <c r="E3750" s="305">
        <v>45992</v>
      </c>
      <c r="F3750" s="302" t="s">
        <v>69</v>
      </c>
      <c r="G3750" s="302" t="s">
        <v>70</v>
      </c>
      <c r="H3750" s="302" t="s">
        <v>555</v>
      </c>
      <c r="I3750" s="302" t="s">
        <v>555</v>
      </c>
      <c r="J3750" s="302">
        <v>135300</v>
      </c>
      <c r="K3750" s="302" t="s">
        <v>395</v>
      </c>
      <c r="L3750" s="302">
        <v>9821769</v>
      </c>
      <c r="M3750" s="302" t="s">
        <v>1942</v>
      </c>
      <c r="N3750" s="305">
        <v>26846</v>
      </c>
      <c r="O3750" s="305">
        <v>26846</v>
      </c>
      <c r="P3750" s="302" t="s">
        <v>1052</v>
      </c>
    </row>
    <row r="3751" spans="1:16">
      <c r="A3751" s="303">
        <v>0</v>
      </c>
      <c r="B3751" s="303">
        <v>302231.52</v>
      </c>
      <c r="C3751" s="303">
        <v>37797.1978061232</v>
      </c>
      <c r="D3751" s="304">
        <f t="shared" si="58"/>
        <v>264434.32219387684</v>
      </c>
      <c r="E3751" s="305">
        <v>45992</v>
      </c>
      <c r="F3751" s="302" t="s">
        <v>69</v>
      </c>
      <c r="G3751" s="302" t="s">
        <v>70</v>
      </c>
      <c r="H3751" s="302" t="s">
        <v>555</v>
      </c>
      <c r="I3751" s="302" t="s">
        <v>555</v>
      </c>
      <c r="J3751" s="302">
        <v>135300</v>
      </c>
      <c r="K3751" s="302" t="s">
        <v>395</v>
      </c>
      <c r="L3751" s="302">
        <v>29777974</v>
      </c>
      <c r="M3751" s="302" t="s">
        <v>2525</v>
      </c>
      <c r="N3751" s="305">
        <v>43553</v>
      </c>
      <c r="O3751" s="305">
        <v>43525</v>
      </c>
      <c r="P3751" s="302" t="s">
        <v>2443</v>
      </c>
    </row>
    <row r="3752" spans="1:16">
      <c r="A3752" s="303">
        <v>0</v>
      </c>
      <c r="B3752" s="303">
        <v>0</v>
      </c>
      <c r="C3752" s="303">
        <v>0</v>
      </c>
      <c r="D3752" s="304">
        <f t="shared" si="58"/>
        <v>0</v>
      </c>
      <c r="E3752" s="305">
        <v>45992</v>
      </c>
      <c r="F3752" s="302" t="s">
        <v>69</v>
      </c>
      <c r="G3752" s="302" t="s">
        <v>70</v>
      </c>
      <c r="H3752" s="302" t="s">
        <v>555</v>
      </c>
      <c r="I3752" s="302" t="s">
        <v>555</v>
      </c>
      <c r="J3752" s="302">
        <v>135300</v>
      </c>
      <c r="K3752" s="302" t="s">
        <v>395</v>
      </c>
      <c r="L3752" s="302">
        <v>9974028</v>
      </c>
      <c r="M3752" s="302" t="s">
        <v>1942</v>
      </c>
      <c r="N3752" s="305">
        <v>29037</v>
      </c>
      <c r="O3752" s="305">
        <v>29037</v>
      </c>
      <c r="P3752" s="302" t="s">
        <v>1062</v>
      </c>
    </row>
    <row r="3753" spans="1:16">
      <c r="A3753" s="303">
        <v>0</v>
      </c>
      <c r="B3753" s="303">
        <v>0</v>
      </c>
      <c r="C3753" s="303">
        <v>0</v>
      </c>
      <c r="D3753" s="304">
        <f t="shared" si="58"/>
        <v>0</v>
      </c>
      <c r="E3753" s="305">
        <v>45992</v>
      </c>
      <c r="F3753" s="302" t="s">
        <v>69</v>
      </c>
      <c r="G3753" s="302" t="s">
        <v>70</v>
      </c>
      <c r="H3753" s="302" t="s">
        <v>555</v>
      </c>
      <c r="I3753" s="302" t="s">
        <v>555</v>
      </c>
      <c r="J3753" s="302">
        <v>135300</v>
      </c>
      <c r="K3753" s="302" t="s">
        <v>395</v>
      </c>
      <c r="L3753" s="302">
        <v>9821770</v>
      </c>
      <c r="M3753" s="302" t="s">
        <v>1942</v>
      </c>
      <c r="N3753" s="305">
        <v>29037</v>
      </c>
      <c r="O3753" s="305">
        <v>29037</v>
      </c>
      <c r="P3753" s="302" t="s">
        <v>1052</v>
      </c>
    </row>
    <row r="3754" spans="1:16">
      <c r="A3754" s="303">
        <v>0</v>
      </c>
      <c r="B3754" s="303">
        <v>0</v>
      </c>
      <c r="C3754" s="303">
        <v>0</v>
      </c>
      <c r="D3754" s="304">
        <f t="shared" si="58"/>
        <v>0</v>
      </c>
      <c r="E3754" s="305">
        <v>45992</v>
      </c>
      <c r="F3754" s="302" t="s">
        <v>69</v>
      </c>
      <c r="G3754" s="302" t="s">
        <v>70</v>
      </c>
      <c r="H3754" s="302" t="s">
        <v>555</v>
      </c>
      <c r="I3754" s="302" t="s">
        <v>555</v>
      </c>
      <c r="J3754" s="302">
        <v>135300</v>
      </c>
      <c r="K3754" s="302" t="s">
        <v>395</v>
      </c>
      <c r="L3754" s="302">
        <v>9821771</v>
      </c>
      <c r="M3754" s="302" t="s">
        <v>1942</v>
      </c>
      <c r="N3754" s="305">
        <v>29403</v>
      </c>
      <c r="O3754" s="305">
        <v>29403</v>
      </c>
      <c r="P3754" s="302" t="s">
        <v>1052</v>
      </c>
    </row>
    <row r="3755" spans="1:16">
      <c r="A3755" s="303">
        <v>0</v>
      </c>
      <c r="B3755" s="303">
        <v>0</v>
      </c>
      <c r="C3755" s="303">
        <v>0</v>
      </c>
      <c r="D3755" s="304">
        <f t="shared" si="58"/>
        <v>0</v>
      </c>
      <c r="E3755" s="305">
        <v>45992</v>
      </c>
      <c r="F3755" s="302" t="s">
        <v>69</v>
      </c>
      <c r="G3755" s="302" t="s">
        <v>70</v>
      </c>
      <c r="H3755" s="302" t="s">
        <v>555</v>
      </c>
      <c r="I3755" s="302" t="s">
        <v>555</v>
      </c>
      <c r="J3755" s="302">
        <v>135300</v>
      </c>
      <c r="K3755" s="302" t="s">
        <v>395</v>
      </c>
      <c r="L3755" s="302">
        <v>9974097</v>
      </c>
      <c r="M3755" s="302" t="s">
        <v>1943</v>
      </c>
      <c r="N3755" s="305">
        <v>27576</v>
      </c>
      <c r="O3755" s="305">
        <v>27576</v>
      </c>
      <c r="P3755" s="302" t="s">
        <v>1062</v>
      </c>
    </row>
    <row r="3756" spans="1:16">
      <c r="A3756" s="303">
        <v>2</v>
      </c>
      <c r="B3756" s="303">
        <v>28107.24</v>
      </c>
      <c r="C3756" s="303">
        <v>10545.309156177602</v>
      </c>
      <c r="D3756" s="304">
        <f t="shared" si="58"/>
        <v>17561.9308438224</v>
      </c>
      <c r="E3756" s="305">
        <v>45992</v>
      </c>
      <c r="F3756" s="302" t="s">
        <v>69</v>
      </c>
      <c r="G3756" s="302" t="s">
        <v>70</v>
      </c>
      <c r="H3756" s="302" t="s">
        <v>555</v>
      </c>
      <c r="I3756" s="302" t="s">
        <v>555</v>
      </c>
      <c r="J3756" s="302">
        <v>135300</v>
      </c>
      <c r="K3756" s="302" t="s">
        <v>396</v>
      </c>
      <c r="L3756" s="302">
        <v>9746306</v>
      </c>
      <c r="M3756" s="302" t="s">
        <v>2246</v>
      </c>
      <c r="N3756" s="305">
        <v>39070</v>
      </c>
      <c r="O3756" s="305">
        <v>38718</v>
      </c>
      <c r="P3756" s="302" t="s">
        <v>2484</v>
      </c>
    </row>
    <row r="3757" spans="1:16">
      <c r="A3757" s="303">
        <v>1</v>
      </c>
      <c r="B3757" s="303">
        <v>11475.95</v>
      </c>
      <c r="C3757" s="303">
        <v>1435.1870121395</v>
      </c>
      <c r="D3757" s="304">
        <f t="shared" si="58"/>
        <v>10040.7629878605</v>
      </c>
      <c r="E3757" s="305">
        <v>45992</v>
      </c>
      <c r="F3757" s="302" t="s">
        <v>69</v>
      </c>
      <c r="G3757" s="302" t="s">
        <v>70</v>
      </c>
      <c r="H3757" s="302" t="s">
        <v>555</v>
      </c>
      <c r="I3757" s="302" t="s">
        <v>555</v>
      </c>
      <c r="J3757" s="302">
        <v>135300</v>
      </c>
      <c r="K3757" s="302" t="s">
        <v>396</v>
      </c>
      <c r="L3757" s="302">
        <v>29777990</v>
      </c>
      <c r="M3757" s="302" t="s">
        <v>2526</v>
      </c>
      <c r="N3757" s="305">
        <v>43553</v>
      </c>
      <c r="O3757" s="305">
        <v>43525</v>
      </c>
      <c r="P3757" s="302" t="s">
        <v>2443</v>
      </c>
    </row>
    <row r="3758" spans="1:16">
      <c r="A3758" s="303">
        <v>0</v>
      </c>
      <c r="B3758" s="303">
        <v>0</v>
      </c>
      <c r="C3758" s="303">
        <v>0</v>
      </c>
      <c r="D3758" s="304">
        <f t="shared" si="58"/>
        <v>0</v>
      </c>
      <c r="E3758" s="305">
        <v>45992</v>
      </c>
      <c r="F3758" s="302" t="s">
        <v>69</v>
      </c>
      <c r="G3758" s="302" t="s">
        <v>70</v>
      </c>
      <c r="H3758" s="302" t="s">
        <v>555</v>
      </c>
      <c r="I3758" s="302" t="s">
        <v>555</v>
      </c>
      <c r="J3758" s="302">
        <v>135300</v>
      </c>
      <c r="K3758" s="302" t="s">
        <v>396</v>
      </c>
      <c r="L3758" s="302">
        <v>29777995</v>
      </c>
      <c r="M3758" s="302" t="s">
        <v>2527</v>
      </c>
      <c r="N3758" s="305">
        <v>43553</v>
      </c>
      <c r="O3758" s="305">
        <v>43525</v>
      </c>
      <c r="P3758" s="302" t="s">
        <v>2443</v>
      </c>
    </row>
    <row r="3759" spans="1:16">
      <c r="A3759" s="303">
        <v>0</v>
      </c>
      <c r="B3759" s="303">
        <v>0</v>
      </c>
      <c r="C3759" s="303">
        <v>0</v>
      </c>
      <c r="D3759" s="304">
        <f t="shared" si="58"/>
        <v>0</v>
      </c>
      <c r="E3759" s="305">
        <v>45992</v>
      </c>
      <c r="F3759" s="302" t="s">
        <v>69</v>
      </c>
      <c r="G3759" s="302" t="s">
        <v>70</v>
      </c>
      <c r="H3759" s="302" t="s">
        <v>555</v>
      </c>
      <c r="I3759" s="302" t="s">
        <v>555</v>
      </c>
      <c r="J3759" s="302">
        <v>135300</v>
      </c>
      <c r="K3759" s="302" t="s">
        <v>230</v>
      </c>
      <c r="L3759" s="302">
        <v>9821824</v>
      </c>
      <c r="M3759" s="302" t="s">
        <v>2528</v>
      </c>
      <c r="N3759" s="305">
        <v>32325</v>
      </c>
      <c r="O3759" s="305">
        <v>32325</v>
      </c>
      <c r="P3759" s="302" t="s">
        <v>1052</v>
      </c>
    </row>
    <row r="3760" spans="1:16">
      <c r="A3760" s="303">
        <v>0</v>
      </c>
      <c r="B3760" s="303">
        <v>0</v>
      </c>
      <c r="C3760" s="303">
        <v>0</v>
      </c>
      <c r="D3760" s="304">
        <f t="shared" si="58"/>
        <v>0</v>
      </c>
      <c r="E3760" s="305">
        <v>45992</v>
      </c>
      <c r="F3760" s="302" t="s">
        <v>69</v>
      </c>
      <c r="G3760" s="302" t="s">
        <v>70</v>
      </c>
      <c r="H3760" s="302" t="s">
        <v>555</v>
      </c>
      <c r="I3760" s="302" t="s">
        <v>555</v>
      </c>
      <c r="J3760" s="302">
        <v>135300</v>
      </c>
      <c r="K3760" s="302" t="s">
        <v>230</v>
      </c>
      <c r="L3760" s="302">
        <v>12818568</v>
      </c>
      <c r="M3760" s="302" t="s">
        <v>2159</v>
      </c>
      <c r="N3760" s="305">
        <v>37900</v>
      </c>
      <c r="O3760" s="305">
        <v>37622</v>
      </c>
      <c r="P3760" s="302" t="s">
        <v>880</v>
      </c>
    </row>
    <row r="3761" spans="1:16">
      <c r="A3761" s="303">
        <v>0</v>
      </c>
      <c r="B3761" s="303">
        <v>0</v>
      </c>
      <c r="C3761" s="303">
        <v>0</v>
      </c>
      <c r="D3761" s="304">
        <f t="shared" si="58"/>
        <v>0</v>
      </c>
      <c r="E3761" s="305">
        <v>45992</v>
      </c>
      <c r="F3761" s="302" t="s">
        <v>69</v>
      </c>
      <c r="G3761" s="302" t="s">
        <v>70</v>
      </c>
      <c r="H3761" s="302" t="s">
        <v>555</v>
      </c>
      <c r="I3761" s="302" t="s">
        <v>555</v>
      </c>
      <c r="J3761" s="302">
        <v>135300</v>
      </c>
      <c r="K3761" s="302" t="s">
        <v>230</v>
      </c>
      <c r="L3761" s="302">
        <v>9974092</v>
      </c>
      <c r="M3761" s="302" t="s">
        <v>2161</v>
      </c>
      <c r="N3761" s="305">
        <v>32325</v>
      </c>
      <c r="O3761" s="305">
        <v>32325</v>
      </c>
      <c r="P3761" s="302" t="s">
        <v>1062</v>
      </c>
    </row>
    <row r="3762" spans="1:16">
      <c r="A3762" s="303">
        <v>0</v>
      </c>
      <c r="B3762" s="303">
        <v>0</v>
      </c>
      <c r="C3762" s="303">
        <v>0</v>
      </c>
      <c r="D3762" s="304">
        <f t="shared" si="58"/>
        <v>0</v>
      </c>
      <c r="E3762" s="305">
        <v>45992</v>
      </c>
      <c r="F3762" s="302" t="s">
        <v>69</v>
      </c>
      <c r="G3762" s="302" t="s">
        <v>70</v>
      </c>
      <c r="H3762" s="302" t="s">
        <v>555</v>
      </c>
      <c r="I3762" s="302" t="s">
        <v>555</v>
      </c>
      <c r="J3762" s="302">
        <v>135300</v>
      </c>
      <c r="K3762" s="302" t="s">
        <v>230</v>
      </c>
      <c r="L3762" s="302">
        <v>9821825</v>
      </c>
      <c r="M3762" s="302" t="s">
        <v>2528</v>
      </c>
      <c r="N3762" s="305">
        <v>31594</v>
      </c>
      <c r="O3762" s="305">
        <v>31594</v>
      </c>
      <c r="P3762" s="302" t="s">
        <v>1052</v>
      </c>
    </row>
    <row r="3763" spans="1:16">
      <c r="A3763" s="303">
        <v>0</v>
      </c>
      <c r="B3763" s="303">
        <v>0</v>
      </c>
      <c r="C3763" s="303">
        <v>0</v>
      </c>
      <c r="D3763" s="304">
        <f t="shared" si="58"/>
        <v>0</v>
      </c>
      <c r="E3763" s="305">
        <v>45992</v>
      </c>
      <c r="F3763" s="302" t="s">
        <v>69</v>
      </c>
      <c r="G3763" s="302" t="s">
        <v>70</v>
      </c>
      <c r="H3763" s="302" t="s">
        <v>555</v>
      </c>
      <c r="I3763" s="302" t="s">
        <v>555</v>
      </c>
      <c r="J3763" s="302">
        <v>135300</v>
      </c>
      <c r="K3763" s="302" t="s">
        <v>230</v>
      </c>
      <c r="L3763" s="302">
        <v>9724125</v>
      </c>
      <c r="M3763" s="302" t="s">
        <v>1951</v>
      </c>
      <c r="N3763" s="305">
        <v>31594</v>
      </c>
      <c r="O3763" s="305">
        <v>31594</v>
      </c>
      <c r="P3763" s="302" t="s">
        <v>1062</v>
      </c>
    </row>
    <row r="3764" spans="1:16">
      <c r="A3764" s="303">
        <v>0</v>
      </c>
      <c r="B3764" s="303">
        <v>0</v>
      </c>
      <c r="C3764" s="303">
        <v>0</v>
      </c>
      <c r="D3764" s="304">
        <f t="shared" si="58"/>
        <v>0</v>
      </c>
      <c r="E3764" s="305">
        <v>45992</v>
      </c>
      <c r="F3764" s="302" t="s">
        <v>69</v>
      </c>
      <c r="G3764" s="302" t="s">
        <v>70</v>
      </c>
      <c r="H3764" s="302" t="s">
        <v>555</v>
      </c>
      <c r="I3764" s="302" t="s">
        <v>555</v>
      </c>
      <c r="J3764" s="302">
        <v>135300</v>
      </c>
      <c r="K3764" s="302" t="s">
        <v>161</v>
      </c>
      <c r="L3764" s="302">
        <v>12301522</v>
      </c>
      <c r="M3764" s="302" t="s">
        <v>1602</v>
      </c>
      <c r="N3764" s="305">
        <v>41456</v>
      </c>
      <c r="O3764" s="305">
        <v>41275</v>
      </c>
      <c r="P3764" s="302" t="s">
        <v>1592</v>
      </c>
    </row>
    <row r="3765" spans="1:16">
      <c r="A3765" s="303">
        <v>0</v>
      </c>
      <c r="B3765" s="303">
        <v>0</v>
      </c>
      <c r="C3765" s="303">
        <v>0</v>
      </c>
      <c r="D3765" s="304">
        <f t="shared" si="58"/>
        <v>0</v>
      </c>
      <c r="E3765" s="305">
        <v>45992</v>
      </c>
      <c r="F3765" s="302" t="s">
        <v>69</v>
      </c>
      <c r="G3765" s="302" t="s">
        <v>70</v>
      </c>
      <c r="H3765" s="302" t="s">
        <v>555</v>
      </c>
      <c r="I3765" s="302" t="s">
        <v>555</v>
      </c>
      <c r="J3765" s="302">
        <v>135300</v>
      </c>
      <c r="K3765" s="302" t="s">
        <v>399</v>
      </c>
      <c r="L3765" s="302">
        <v>12818535</v>
      </c>
      <c r="M3765" s="302" t="s">
        <v>1952</v>
      </c>
      <c r="N3765" s="305">
        <v>37909</v>
      </c>
      <c r="O3765" s="305">
        <v>37622</v>
      </c>
      <c r="P3765" s="302" t="s">
        <v>880</v>
      </c>
    </row>
    <row r="3766" spans="1:16">
      <c r="A3766" s="303">
        <v>1</v>
      </c>
      <c r="B3766" s="303">
        <v>2888.68</v>
      </c>
      <c r="C3766" s="303">
        <v>1028.2004567104</v>
      </c>
      <c r="D3766" s="304">
        <f t="shared" si="58"/>
        <v>1860.4795432895999</v>
      </c>
      <c r="E3766" s="305">
        <v>45992</v>
      </c>
      <c r="F3766" s="302" t="s">
        <v>69</v>
      </c>
      <c r="G3766" s="302" t="s">
        <v>70</v>
      </c>
      <c r="H3766" s="302" t="s">
        <v>555</v>
      </c>
      <c r="I3766" s="302" t="s">
        <v>555</v>
      </c>
      <c r="J3766" s="302">
        <v>135300</v>
      </c>
      <c r="K3766" s="302" t="s">
        <v>562</v>
      </c>
      <c r="L3766" s="302">
        <v>12818579</v>
      </c>
      <c r="M3766" s="302" t="s">
        <v>2529</v>
      </c>
      <c r="N3766" s="305">
        <v>39415</v>
      </c>
      <c r="O3766" s="305">
        <v>39083</v>
      </c>
      <c r="P3766" s="302" t="s">
        <v>880</v>
      </c>
    </row>
    <row r="3767" spans="1:16">
      <c r="A3767" s="303">
        <v>16</v>
      </c>
      <c r="B3767" s="303">
        <v>77570</v>
      </c>
      <c r="C3767" s="303">
        <v>9700.9360037000006</v>
      </c>
      <c r="D3767" s="304">
        <f t="shared" si="58"/>
        <v>67869.063996299999</v>
      </c>
      <c r="E3767" s="305">
        <v>45992</v>
      </c>
      <c r="F3767" s="302" t="s">
        <v>69</v>
      </c>
      <c r="G3767" s="302" t="s">
        <v>70</v>
      </c>
      <c r="H3767" s="302" t="s">
        <v>555</v>
      </c>
      <c r="I3767" s="302" t="s">
        <v>555</v>
      </c>
      <c r="J3767" s="302">
        <v>135300</v>
      </c>
      <c r="K3767" s="302" t="s">
        <v>164</v>
      </c>
      <c r="L3767" s="302">
        <v>29778018</v>
      </c>
      <c r="M3767" s="302" t="s">
        <v>2533</v>
      </c>
      <c r="N3767" s="305">
        <v>43553</v>
      </c>
      <c r="O3767" s="305">
        <v>43525</v>
      </c>
      <c r="P3767" s="302" t="s">
        <v>2443</v>
      </c>
    </row>
    <row r="3768" spans="1:16">
      <c r="A3768" s="303">
        <v>3</v>
      </c>
      <c r="B3768" s="303">
        <v>3223.07</v>
      </c>
      <c r="C3768" s="303">
        <v>403.07845565869997</v>
      </c>
      <c r="D3768" s="304">
        <f t="shared" si="58"/>
        <v>2819.9915443413001</v>
      </c>
      <c r="E3768" s="305">
        <v>45992</v>
      </c>
      <c r="F3768" s="302" t="s">
        <v>69</v>
      </c>
      <c r="G3768" s="302" t="s">
        <v>70</v>
      </c>
      <c r="H3768" s="302" t="s">
        <v>555</v>
      </c>
      <c r="I3768" s="302" t="s">
        <v>555</v>
      </c>
      <c r="J3768" s="302">
        <v>135300</v>
      </c>
      <c r="K3768" s="302" t="s">
        <v>164</v>
      </c>
      <c r="L3768" s="302">
        <v>29777999</v>
      </c>
      <c r="M3768" s="302" t="s">
        <v>2541</v>
      </c>
      <c r="N3768" s="305">
        <v>43553</v>
      </c>
      <c r="O3768" s="305">
        <v>43525</v>
      </c>
      <c r="P3768" s="302" t="s">
        <v>2443</v>
      </c>
    </row>
    <row r="3769" spans="1:16">
      <c r="A3769" s="303">
        <v>2</v>
      </c>
      <c r="B3769" s="303">
        <v>3553.9300000000003</v>
      </c>
      <c r="C3769" s="303">
        <v>991.47866101559998</v>
      </c>
      <c r="D3769" s="304">
        <f t="shared" si="58"/>
        <v>2562.4513389844005</v>
      </c>
      <c r="E3769" s="305">
        <v>45992</v>
      </c>
      <c r="F3769" s="302" t="s">
        <v>69</v>
      </c>
      <c r="G3769" s="302" t="s">
        <v>70</v>
      </c>
      <c r="H3769" s="302" t="s">
        <v>555</v>
      </c>
      <c r="I3769" s="302" t="s">
        <v>555</v>
      </c>
      <c r="J3769" s="302">
        <v>135300</v>
      </c>
      <c r="K3769" s="302" t="s">
        <v>164</v>
      </c>
      <c r="L3769" s="302">
        <v>11545361</v>
      </c>
      <c r="M3769" s="302" t="s">
        <v>2531</v>
      </c>
      <c r="N3769" s="305">
        <v>40669</v>
      </c>
      <c r="O3769" s="305">
        <v>40909</v>
      </c>
      <c r="P3769" s="302" t="s">
        <v>2440</v>
      </c>
    </row>
    <row r="3770" spans="1:16">
      <c r="A3770" s="303">
        <v>16</v>
      </c>
      <c r="B3770" s="303">
        <v>63971.200000000004</v>
      </c>
      <c r="C3770" s="303">
        <v>17846.744229504002</v>
      </c>
      <c r="D3770" s="304">
        <f t="shared" si="58"/>
        <v>46124.455770496003</v>
      </c>
      <c r="E3770" s="305">
        <v>45992</v>
      </c>
      <c r="F3770" s="302" t="s">
        <v>69</v>
      </c>
      <c r="G3770" s="302" t="s">
        <v>70</v>
      </c>
      <c r="H3770" s="302" t="s">
        <v>555</v>
      </c>
      <c r="I3770" s="302" t="s">
        <v>555</v>
      </c>
      <c r="J3770" s="302">
        <v>135300</v>
      </c>
      <c r="K3770" s="302" t="s">
        <v>164</v>
      </c>
      <c r="L3770" s="302">
        <v>11545355</v>
      </c>
      <c r="M3770" s="302" t="s">
        <v>2540</v>
      </c>
      <c r="N3770" s="305">
        <v>40669</v>
      </c>
      <c r="O3770" s="305">
        <v>40909</v>
      </c>
      <c r="P3770" s="302" t="s">
        <v>2440</v>
      </c>
    </row>
    <row r="3771" spans="1:16">
      <c r="A3771" s="303">
        <v>6</v>
      </c>
      <c r="B3771" s="303">
        <v>49736.950000000004</v>
      </c>
      <c r="C3771" s="303">
        <v>13875.660068994001</v>
      </c>
      <c r="D3771" s="304">
        <f t="shared" si="58"/>
        <v>35861.289931006002</v>
      </c>
      <c r="E3771" s="305">
        <v>45992</v>
      </c>
      <c r="F3771" s="302" t="s">
        <v>69</v>
      </c>
      <c r="G3771" s="302" t="s">
        <v>70</v>
      </c>
      <c r="H3771" s="302" t="s">
        <v>555</v>
      </c>
      <c r="I3771" s="302" t="s">
        <v>555</v>
      </c>
      <c r="J3771" s="302">
        <v>135300</v>
      </c>
      <c r="K3771" s="302" t="s">
        <v>164</v>
      </c>
      <c r="L3771" s="302">
        <v>11545358</v>
      </c>
      <c r="M3771" s="302" t="s">
        <v>2530</v>
      </c>
      <c r="N3771" s="305">
        <v>40669</v>
      </c>
      <c r="O3771" s="305">
        <v>40909</v>
      </c>
      <c r="P3771" s="302" t="s">
        <v>2440</v>
      </c>
    </row>
    <row r="3772" spans="1:16">
      <c r="A3772" s="303">
        <v>1</v>
      </c>
      <c r="B3772" s="303">
        <v>142463.21</v>
      </c>
      <c r="C3772" s="303">
        <v>37003.516683760601</v>
      </c>
      <c r="D3772" s="304">
        <f t="shared" si="58"/>
        <v>105459.6933162394</v>
      </c>
      <c r="E3772" s="305">
        <v>45992</v>
      </c>
      <c r="F3772" s="302" t="s">
        <v>69</v>
      </c>
      <c r="G3772" s="302" t="s">
        <v>70</v>
      </c>
      <c r="H3772" s="302" t="s">
        <v>555</v>
      </c>
      <c r="I3772" s="302" t="s">
        <v>555</v>
      </c>
      <c r="J3772" s="302">
        <v>135300</v>
      </c>
      <c r="K3772" s="302" t="s">
        <v>164</v>
      </c>
      <c r="L3772" s="302">
        <v>11845705</v>
      </c>
      <c r="M3772" s="302" t="s">
        <v>2532</v>
      </c>
      <c r="N3772" s="305">
        <v>41262</v>
      </c>
      <c r="O3772" s="305">
        <v>41244</v>
      </c>
      <c r="P3772" s="302" t="s">
        <v>2447</v>
      </c>
    </row>
    <row r="3773" spans="1:16">
      <c r="A3773" s="303">
        <v>3</v>
      </c>
      <c r="B3773" s="303">
        <v>5330.95</v>
      </c>
      <c r="C3773" s="303">
        <v>1487.2333354740001</v>
      </c>
      <c r="D3773" s="304">
        <f t="shared" si="58"/>
        <v>3843.7166645259995</v>
      </c>
      <c r="E3773" s="305">
        <v>45992</v>
      </c>
      <c r="F3773" s="302" t="s">
        <v>69</v>
      </c>
      <c r="G3773" s="302" t="s">
        <v>70</v>
      </c>
      <c r="H3773" s="302" t="s">
        <v>555</v>
      </c>
      <c r="I3773" s="302" t="s">
        <v>555</v>
      </c>
      <c r="J3773" s="302">
        <v>135300</v>
      </c>
      <c r="K3773" s="302" t="s">
        <v>164</v>
      </c>
      <c r="L3773" s="302">
        <v>11545364</v>
      </c>
      <c r="M3773" s="302" t="s">
        <v>2537</v>
      </c>
      <c r="N3773" s="305">
        <v>40669</v>
      </c>
      <c r="O3773" s="305">
        <v>40909</v>
      </c>
      <c r="P3773" s="302" t="s">
        <v>2440</v>
      </c>
    </row>
    <row r="3774" spans="1:16">
      <c r="A3774" s="303">
        <v>4</v>
      </c>
      <c r="B3774" s="303">
        <v>13181.76</v>
      </c>
      <c r="C3774" s="303">
        <v>1648.5163101216001</v>
      </c>
      <c r="D3774" s="304">
        <f t="shared" si="58"/>
        <v>11533.2436898784</v>
      </c>
      <c r="E3774" s="305">
        <v>45992</v>
      </c>
      <c r="F3774" s="302" t="s">
        <v>69</v>
      </c>
      <c r="G3774" s="302" t="s">
        <v>70</v>
      </c>
      <c r="H3774" s="302" t="s">
        <v>555</v>
      </c>
      <c r="I3774" s="302" t="s">
        <v>555</v>
      </c>
      <c r="J3774" s="302">
        <v>135300</v>
      </c>
      <c r="K3774" s="302" t="s">
        <v>164</v>
      </c>
      <c r="L3774" s="302">
        <v>29778011</v>
      </c>
      <c r="M3774" s="302" t="s">
        <v>2535</v>
      </c>
      <c r="N3774" s="305">
        <v>43553</v>
      </c>
      <c r="O3774" s="305">
        <v>43525</v>
      </c>
      <c r="P3774" s="302" t="s">
        <v>2443</v>
      </c>
    </row>
    <row r="3775" spans="1:16">
      <c r="A3775" s="303">
        <v>6</v>
      </c>
      <c r="B3775" s="303">
        <v>203621.69</v>
      </c>
      <c r="C3775" s="303">
        <v>25465.012036292901</v>
      </c>
      <c r="D3775" s="304">
        <f t="shared" si="58"/>
        <v>178156.6779637071</v>
      </c>
      <c r="E3775" s="305">
        <v>45992</v>
      </c>
      <c r="F3775" s="302" t="s">
        <v>69</v>
      </c>
      <c r="G3775" s="302" t="s">
        <v>70</v>
      </c>
      <c r="H3775" s="302" t="s">
        <v>555</v>
      </c>
      <c r="I3775" s="302" t="s">
        <v>555</v>
      </c>
      <c r="J3775" s="302">
        <v>135300</v>
      </c>
      <c r="K3775" s="302" t="s">
        <v>164</v>
      </c>
      <c r="L3775" s="302">
        <v>29778003</v>
      </c>
      <c r="M3775" s="302" t="s">
        <v>2538</v>
      </c>
      <c r="N3775" s="305">
        <v>43553</v>
      </c>
      <c r="O3775" s="305">
        <v>43525</v>
      </c>
      <c r="P3775" s="302" t="s">
        <v>2443</v>
      </c>
    </row>
    <row r="3776" spans="1:16">
      <c r="A3776" s="303">
        <v>33</v>
      </c>
      <c r="B3776" s="303">
        <v>46172.200000000004</v>
      </c>
      <c r="C3776" s="303">
        <v>5774.3142626020008</v>
      </c>
      <c r="D3776" s="304">
        <f t="shared" si="58"/>
        <v>40397.885737398006</v>
      </c>
      <c r="E3776" s="305">
        <v>45992</v>
      </c>
      <c r="F3776" s="302" t="s">
        <v>69</v>
      </c>
      <c r="G3776" s="302" t="s">
        <v>70</v>
      </c>
      <c r="H3776" s="302" t="s">
        <v>555</v>
      </c>
      <c r="I3776" s="302" t="s">
        <v>555</v>
      </c>
      <c r="J3776" s="302">
        <v>135300</v>
      </c>
      <c r="K3776" s="302" t="s">
        <v>164</v>
      </c>
      <c r="L3776" s="302">
        <v>29778021</v>
      </c>
      <c r="M3776" s="302" t="s">
        <v>2539</v>
      </c>
      <c r="N3776" s="305">
        <v>43553</v>
      </c>
      <c r="O3776" s="305">
        <v>43525</v>
      </c>
      <c r="P3776" s="302" t="s">
        <v>2443</v>
      </c>
    </row>
    <row r="3777" spans="1:16">
      <c r="A3777" s="303">
        <v>7</v>
      </c>
      <c r="B3777" s="303">
        <v>268726.31</v>
      </c>
      <c r="C3777" s="303">
        <v>33607.022506387104</v>
      </c>
      <c r="D3777" s="304">
        <f t="shared" si="58"/>
        <v>235119.28749361291</v>
      </c>
      <c r="E3777" s="305">
        <v>45992</v>
      </c>
      <c r="F3777" s="302" t="s">
        <v>69</v>
      </c>
      <c r="G3777" s="302" t="s">
        <v>70</v>
      </c>
      <c r="H3777" s="302" t="s">
        <v>555</v>
      </c>
      <c r="I3777" s="302" t="s">
        <v>555</v>
      </c>
      <c r="J3777" s="302">
        <v>135300</v>
      </c>
      <c r="K3777" s="302" t="s">
        <v>164</v>
      </c>
      <c r="L3777" s="302">
        <v>29778007</v>
      </c>
      <c r="M3777" s="302" t="s">
        <v>2534</v>
      </c>
      <c r="N3777" s="305">
        <v>43553</v>
      </c>
      <c r="O3777" s="305">
        <v>43525</v>
      </c>
      <c r="P3777" s="302" t="s">
        <v>2443</v>
      </c>
    </row>
    <row r="3778" spans="1:16">
      <c r="A3778" s="303">
        <v>4</v>
      </c>
      <c r="B3778" s="303">
        <v>10885.85</v>
      </c>
      <c r="C3778" s="303">
        <v>1361.3888641985002</v>
      </c>
      <c r="D3778" s="304">
        <f t="shared" si="58"/>
        <v>9524.4611358015009</v>
      </c>
      <c r="E3778" s="305">
        <v>45992</v>
      </c>
      <c r="F3778" s="302" t="s">
        <v>69</v>
      </c>
      <c r="G3778" s="302" t="s">
        <v>70</v>
      </c>
      <c r="H3778" s="302" t="s">
        <v>555</v>
      </c>
      <c r="I3778" s="302" t="s">
        <v>555</v>
      </c>
      <c r="J3778" s="302">
        <v>135300</v>
      </c>
      <c r="K3778" s="302" t="s">
        <v>164</v>
      </c>
      <c r="L3778" s="302">
        <v>29778015</v>
      </c>
      <c r="M3778" s="302" t="s">
        <v>2536</v>
      </c>
      <c r="N3778" s="305">
        <v>43553</v>
      </c>
      <c r="O3778" s="305">
        <v>43525</v>
      </c>
      <c r="P3778" s="302" t="s">
        <v>2443</v>
      </c>
    </row>
    <row r="3779" spans="1:16">
      <c r="A3779" s="303">
        <v>23</v>
      </c>
      <c r="B3779" s="303">
        <v>453817.7</v>
      </c>
      <c r="C3779" s="303">
        <v>56754.627627257003</v>
      </c>
      <c r="D3779" s="304">
        <f t="shared" ref="D3779:D3842" si="59">+B3779-C3779</f>
        <v>397063.07237274299</v>
      </c>
      <c r="E3779" s="305">
        <v>45992</v>
      </c>
      <c r="F3779" s="302" t="s">
        <v>69</v>
      </c>
      <c r="G3779" s="302" t="s">
        <v>70</v>
      </c>
      <c r="H3779" s="302" t="s">
        <v>555</v>
      </c>
      <c r="I3779" s="302" t="s">
        <v>555</v>
      </c>
      <c r="J3779" s="302">
        <v>135300</v>
      </c>
      <c r="K3779" s="302" t="s">
        <v>110</v>
      </c>
      <c r="L3779" s="302">
        <v>29777922</v>
      </c>
      <c r="M3779" s="302" t="s">
        <v>1469</v>
      </c>
      <c r="N3779" s="305">
        <v>43553</v>
      </c>
      <c r="O3779" s="305">
        <v>43466</v>
      </c>
      <c r="P3779" s="302" t="s">
        <v>2443</v>
      </c>
    </row>
    <row r="3780" spans="1:16">
      <c r="A3780" s="303">
        <v>1</v>
      </c>
      <c r="B3780" s="303">
        <v>54191.75</v>
      </c>
      <c r="C3780" s="303">
        <v>14075.811749905</v>
      </c>
      <c r="D3780" s="304">
        <f t="shared" si="59"/>
        <v>40115.938250095001</v>
      </c>
      <c r="E3780" s="305">
        <v>45992</v>
      </c>
      <c r="F3780" s="302" t="s">
        <v>69</v>
      </c>
      <c r="G3780" s="302" t="s">
        <v>70</v>
      </c>
      <c r="H3780" s="302" t="s">
        <v>555</v>
      </c>
      <c r="I3780" s="302" t="s">
        <v>555</v>
      </c>
      <c r="J3780" s="302">
        <v>135300</v>
      </c>
      <c r="K3780" s="302" t="s">
        <v>305</v>
      </c>
      <c r="L3780" s="302">
        <v>11845699</v>
      </c>
      <c r="M3780" s="302" t="s">
        <v>2542</v>
      </c>
      <c r="N3780" s="305">
        <v>41262</v>
      </c>
      <c r="O3780" s="305">
        <v>40909</v>
      </c>
      <c r="P3780" s="302" t="s">
        <v>2447</v>
      </c>
    </row>
    <row r="3781" spans="1:16">
      <c r="A3781" s="303">
        <v>18</v>
      </c>
      <c r="B3781" s="303">
        <v>218261.58000000002</v>
      </c>
      <c r="C3781" s="303">
        <v>60890.816389053594</v>
      </c>
      <c r="D3781" s="304">
        <f t="shared" si="59"/>
        <v>157370.76361094642</v>
      </c>
      <c r="E3781" s="305">
        <v>45992</v>
      </c>
      <c r="F3781" s="302" t="s">
        <v>69</v>
      </c>
      <c r="G3781" s="302" t="s">
        <v>70</v>
      </c>
      <c r="H3781" s="302" t="s">
        <v>555</v>
      </c>
      <c r="I3781" s="302" t="s">
        <v>555</v>
      </c>
      <c r="J3781" s="302">
        <v>135300</v>
      </c>
      <c r="K3781" s="302" t="s">
        <v>305</v>
      </c>
      <c r="L3781" s="302">
        <v>11545313</v>
      </c>
      <c r="M3781" s="302" t="s">
        <v>2543</v>
      </c>
      <c r="N3781" s="305">
        <v>40669</v>
      </c>
      <c r="O3781" s="305">
        <v>40909</v>
      </c>
      <c r="P3781" s="302" t="s">
        <v>2440</v>
      </c>
    </row>
    <row r="3782" spans="1:16">
      <c r="A3782" s="303">
        <v>0</v>
      </c>
      <c r="B3782" s="303">
        <v>0</v>
      </c>
      <c r="C3782" s="303">
        <v>0</v>
      </c>
      <c r="D3782" s="304">
        <f t="shared" si="59"/>
        <v>0</v>
      </c>
      <c r="E3782" s="305">
        <v>45992</v>
      </c>
      <c r="F3782" s="302" t="s">
        <v>69</v>
      </c>
      <c r="G3782" s="302" t="s">
        <v>70</v>
      </c>
      <c r="H3782" s="302" t="s">
        <v>555</v>
      </c>
      <c r="I3782" s="302" t="s">
        <v>555</v>
      </c>
      <c r="J3782" s="302">
        <v>135300</v>
      </c>
      <c r="K3782" s="302" t="s">
        <v>402</v>
      </c>
      <c r="L3782" s="302">
        <v>9974068</v>
      </c>
      <c r="M3782" s="302" t="s">
        <v>2175</v>
      </c>
      <c r="N3782" s="305">
        <v>32325</v>
      </c>
      <c r="O3782" s="305">
        <v>32325</v>
      </c>
      <c r="P3782" s="302" t="s">
        <v>1062</v>
      </c>
    </row>
    <row r="3783" spans="1:16">
      <c r="A3783" s="303">
        <v>0</v>
      </c>
      <c r="B3783" s="303">
        <v>0</v>
      </c>
      <c r="C3783" s="303">
        <v>0</v>
      </c>
      <c r="D3783" s="304">
        <f t="shared" si="59"/>
        <v>0</v>
      </c>
      <c r="E3783" s="305">
        <v>45992</v>
      </c>
      <c r="F3783" s="302" t="s">
        <v>69</v>
      </c>
      <c r="G3783" s="302" t="s">
        <v>70</v>
      </c>
      <c r="H3783" s="302" t="s">
        <v>555</v>
      </c>
      <c r="I3783" s="302" t="s">
        <v>555</v>
      </c>
      <c r="J3783" s="302">
        <v>135300</v>
      </c>
      <c r="K3783" s="302" t="s">
        <v>402</v>
      </c>
      <c r="L3783" s="302">
        <v>9821817</v>
      </c>
      <c r="M3783" s="302" t="s">
        <v>2175</v>
      </c>
      <c r="N3783" s="305">
        <v>32325</v>
      </c>
      <c r="O3783" s="305">
        <v>32325</v>
      </c>
      <c r="P3783" s="302" t="s">
        <v>1052</v>
      </c>
    </row>
    <row r="3784" spans="1:16">
      <c r="A3784" s="303">
        <v>0</v>
      </c>
      <c r="B3784" s="303">
        <v>0</v>
      </c>
      <c r="C3784" s="303">
        <v>0</v>
      </c>
      <c r="D3784" s="304">
        <f t="shared" si="59"/>
        <v>0</v>
      </c>
      <c r="E3784" s="305">
        <v>45992</v>
      </c>
      <c r="F3784" s="302" t="s">
        <v>69</v>
      </c>
      <c r="G3784" s="302" t="s">
        <v>70</v>
      </c>
      <c r="H3784" s="302" t="s">
        <v>555</v>
      </c>
      <c r="I3784" s="302" t="s">
        <v>555</v>
      </c>
      <c r="J3784" s="302">
        <v>135300</v>
      </c>
      <c r="K3784" s="302" t="s">
        <v>402</v>
      </c>
      <c r="L3784" s="302">
        <v>9974067</v>
      </c>
      <c r="M3784" s="302" t="s">
        <v>2175</v>
      </c>
      <c r="N3784" s="305">
        <v>34516</v>
      </c>
      <c r="O3784" s="305">
        <v>34516</v>
      </c>
      <c r="P3784" s="302" t="s">
        <v>1062</v>
      </c>
    </row>
    <row r="3785" spans="1:16">
      <c r="A3785" s="303">
        <v>0</v>
      </c>
      <c r="B3785" s="303">
        <v>0</v>
      </c>
      <c r="C3785" s="303">
        <v>0</v>
      </c>
      <c r="D3785" s="304">
        <f t="shared" si="59"/>
        <v>0</v>
      </c>
      <c r="E3785" s="305">
        <v>45992</v>
      </c>
      <c r="F3785" s="302" t="s">
        <v>69</v>
      </c>
      <c r="G3785" s="302" t="s">
        <v>70</v>
      </c>
      <c r="H3785" s="302" t="s">
        <v>555</v>
      </c>
      <c r="I3785" s="302" t="s">
        <v>555</v>
      </c>
      <c r="J3785" s="302">
        <v>135300</v>
      </c>
      <c r="K3785" s="302" t="s">
        <v>402</v>
      </c>
      <c r="L3785" s="302">
        <v>9974069</v>
      </c>
      <c r="M3785" s="302" t="s">
        <v>1954</v>
      </c>
      <c r="N3785" s="305">
        <v>31959</v>
      </c>
      <c r="O3785" s="305">
        <v>31959</v>
      </c>
      <c r="P3785" s="302" t="s">
        <v>1062</v>
      </c>
    </row>
    <row r="3786" spans="1:16">
      <c r="A3786" s="303">
        <v>0</v>
      </c>
      <c r="B3786" s="303">
        <v>0</v>
      </c>
      <c r="C3786" s="303">
        <v>0</v>
      </c>
      <c r="D3786" s="304">
        <f t="shared" si="59"/>
        <v>0</v>
      </c>
      <c r="E3786" s="305">
        <v>45992</v>
      </c>
      <c r="F3786" s="302" t="s">
        <v>69</v>
      </c>
      <c r="G3786" s="302" t="s">
        <v>70</v>
      </c>
      <c r="H3786" s="302" t="s">
        <v>555</v>
      </c>
      <c r="I3786" s="302" t="s">
        <v>555</v>
      </c>
      <c r="J3786" s="302">
        <v>135300</v>
      </c>
      <c r="K3786" s="302" t="s">
        <v>402</v>
      </c>
      <c r="L3786" s="302">
        <v>9821818</v>
      </c>
      <c r="M3786" s="302" t="s">
        <v>2175</v>
      </c>
      <c r="N3786" s="305">
        <v>34516</v>
      </c>
      <c r="O3786" s="305">
        <v>34516</v>
      </c>
      <c r="P3786" s="302" t="s">
        <v>1052</v>
      </c>
    </row>
    <row r="3787" spans="1:16">
      <c r="A3787" s="303">
        <v>0</v>
      </c>
      <c r="B3787" s="303">
        <v>0</v>
      </c>
      <c r="C3787" s="303">
        <v>0</v>
      </c>
      <c r="D3787" s="304">
        <f t="shared" si="59"/>
        <v>0</v>
      </c>
      <c r="E3787" s="305">
        <v>45992</v>
      </c>
      <c r="F3787" s="302" t="s">
        <v>69</v>
      </c>
      <c r="G3787" s="302" t="s">
        <v>70</v>
      </c>
      <c r="H3787" s="302" t="s">
        <v>555</v>
      </c>
      <c r="I3787" s="302" t="s">
        <v>555</v>
      </c>
      <c r="J3787" s="302">
        <v>135300</v>
      </c>
      <c r="K3787" s="302" t="s">
        <v>402</v>
      </c>
      <c r="L3787" s="302">
        <v>9821819</v>
      </c>
      <c r="M3787" s="302" t="s">
        <v>1954</v>
      </c>
      <c r="N3787" s="305">
        <v>31959</v>
      </c>
      <c r="O3787" s="305">
        <v>31959</v>
      </c>
      <c r="P3787" s="302" t="s">
        <v>1052</v>
      </c>
    </row>
    <row r="3788" spans="1:16">
      <c r="A3788" s="303">
        <v>1</v>
      </c>
      <c r="B3788" s="303">
        <v>85679.37</v>
      </c>
      <c r="C3788" s="303">
        <v>32145.292279018802</v>
      </c>
      <c r="D3788" s="304">
        <f t="shared" si="59"/>
        <v>53534.077720981193</v>
      </c>
      <c r="E3788" s="305">
        <v>45992</v>
      </c>
      <c r="F3788" s="302" t="s">
        <v>69</v>
      </c>
      <c r="G3788" s="302" t="s">
        <v>70</v>
      </c>
      <c r="H3788" s="302" t="s">
        <v>555</v>
      </c>
      <c r="I3788" s="302" t="s">
        <v>555</v>
      </c>
      <c r="J3788" s="302">
        <v>135300</v>
      </c>
      <c r="K3788" s="302" t="s">
        <v>442</v>
      </c>
      <c r="L3788" s="302">
        <v>12818590</v>
      </c>
      <c r="M3788" s="302" t="s">
        <v>2544</v>
      </c>
      <c r="N3788" s="305">
        <v>39005</v>
      </c>
      <c r="O3788" s="305">
        <v>38718</v>
      </c>
      <c r="P3788" s="302" t="s">
        <v>880</v>
      </c>
    </row>
    <row r="3789" spans="1:16">
      <c r="A3789" s="303">
        <v>8</v>
      </c>
      <c r="B3789" s="303">
        <v>16802.52</v>
      </c>
      <c r="C3789" s="303">
        <v>19966.675968212403</v>
      </c>
      <c r="D3789" s="304">
        <f t="shared" si="59"/>
        <v>-3164.1559682124025</v>
      </c>
      <c r="E3789" s="305">
        <v>45992</v>
      </c>
      <c r="F3789" s="302" t="s">
        <v>69</v>
      </c>
      <c r="G3789" s="302" t="s">
        <v>70</v>
      </c>
      <c r="H3789" s="302" t="s">
        <v>555</v>
      </c>
      <c r="I3789" s="302" t="s">
        <v>555</v>
      </c>
      <c r="J3789" s="302">
        <v>135300</v>
      </c>
      <c r="K3789" s="302" t="s">
        <v>405</v>
      </c>
      <c r="L3789" s="302">
        <v>9821840</v>
      </c>
      <c r="M3789" s="302" t="s">
        <v>1551</v>
      </c>
      <c r="N3789" s="305">
        <v>21367</v>
      </c>
      <c r="O3789" s="305">
        <v>21367</v>
      </c>
      <c r="P3789" s="302" t="s">
        <v>1052</v>
      </c>
    </row>
    <row r="3790" spans="1:16">
      <c r="A3790" s="303">
        <v>0</v>
      </c>
      <c r="B3790" s="303">
        <v>0</v>
      </c>
      <c r="C3790" s="303">
        <v>0</v>
      </c>
      <c r="D3790" s="304">
        <f t="shared" si="59"/>
        <v>0</v>
      </c>
      <c r="E3790" s="305">
        <v>45992</v>
      </c>
      <c r="F3790" s="302" t="s">
        <v>69</v>
      </c>
      <c r="G3790" s="302" t="s">
        <v>70</v>
      </c>
      <c r="H3790" s="302" t="s">
        <v>555</v>
      </c>
      <c r="I3790" s="302" t="s">
        <v>555</v>
      </c>
      <c r="J3790" s="302">
        <v>135300</v>
      </c>
      <c r="K3790" s="302" t="s">
        <v>405</v>
      </c>
      <c r="L3790" s="302">
        <v>9974078</v>
      </c>
      <c r="M3790" s="302" t="s">
        <v>1551</v>
      </c>
      <c r="N3790" s="305">
        <v>21367</v>
      </c>
      <c r="O3790" s="305">
        <v>21367</v>
      </c>
      <c r="P3790" s="302" t="s">
        <v>1062</v>
      </c>
    </row>
    <row r="3791" spans="1:16">
      <c r="A3791" s="303">
        <v>0</v>
      </c>
      <c r="B3791" s="303">
        <v>0</v>
      </c>
      <c r="C3791" s="303">
        <v>0</v>
      </c>
      <c r="D3791" s="304">
        <f t="shared" si="59"/>
        <v>0</v>
      </c>
      <c r="E3791" s="305">
        <v>45992</v>
      </c>
      <c r="F3791" s="302" t="s">
        <v>69</v>
      </c>
      <c r="G3791" s="302" t="s">
        <v>70</v>
      </c>
      <c r="H3791" s="302" t="s">
        <v>555</v>
      </c>
      <c r="I3791" s="302" t="s">
        <v>555</v>
      </c>
      <c r="J3791" s="302">
        <v>135300</v>
      </c>
      <c r="K3791" s="302" t="s">
        <v>563</v>
      </c>
      <c r="L3791" s="302">
        <v>9974079</v>
      </c>
      <c r="M3791" s="302" t="s">
        <v>2545</v>
      </c>
      <c r="N3791" s="305">
        <v>24654</v>
      </c>
      <c r="O3791" s="305">
        <v>24654</v>
      </c>
      <c r="P3791" s="302" t="s">
        <v>1062</v>
      </c>
    </row>
    <row r="3792" spans="1:16">
      <c r="A3792" s="303">
        <v>0</v>
      </c>
      <c r="B3792" s="303">
        <v>0</v>
      </c>
      <c r="C3792" s="303">
        <v>0</v>
      </c>
      <c r="D3792" s="304">
        <f t="shared" si="59"/>
        <v>0</v>
      </c>
      <c r="E3792" s="305">
        <v>45992</v>
      </c>
      <c r="F3792" s="302" t="s">
        <v>69</v>
      </c>
      <c r="G3792" s="302" t="s">
        <v>70</v>
      </c>
      <c r="H3792" s="302" t="s">
        <v>555</v>
      </c>
      <c r="I3792" s="302" t="s">
        <v>555</v>
      </c>
      <c r="J3792" s="302">
        <v>135300</v>
      </c>
      <c r="K3792" s="302" t="s">
        <v>563</v>
      </c>
      <c r="L3792" s="302">
        <v>9974080</v>
      </c>
      <c r="M3792" s="302" t="s">
        <v>2546</v>
      </c>
      <c r="N3792" s="305">
        <v>21367</v>
      </c>
      <c r="O3792" s="305">
        <v>21367</v>
      </c>
      <c r="P3792" s="302" t="s">
        <v>1062</v>
      </c>
    </row>
    <row r="3793" spans="1:16">
      <c r="A3793" s="303">
        <v>2</v>
      </c>
      <c r="B3793" s="303">
        <v>5880.9800000000005</v>
      </c>
      <c r="C3793" s="303">
        <v>6988.4530436825999</v>
      </c>
      <c r="D3793" s="304">
        <f t="shared" si="59"/>
        <v>-1107.4730436825994</v>
      </c>
      <c r="E3793" s="305">
        <v>45992</v>
      </c>
      <c r="F3793" s="302" t="s">
        <v>69</v>
      </c>
      <c r="G3793" s="302" t="s">
        <v>70</v>
      </c>
      <c r="H3793" s="302" t="s">
        <v>555</v>
      </c>
      <c r="I3793" s="302" t="s">
        <v>555</v>
      </c>
      <c r="J3793" s="302">
        <v>135300</v>
      </c>
      <c r="K3793" s="302" t="s">
        <v>563</v>
      </c>
      <c r="L3793" s="302">
        <v>9821866</v>
      </c>
      <c r="M3793" s="302" t="s">
        <v>2546</v>
      </c>
      <c r="N3793" s="305">
        <v>21367</v>
      </c>
      <c r="O3793" s="305">
        <v>21367</v>
      </c>
      <c r="P3793" s="302" t="s">
        <v>1052</v>
      </c>
    </row>
    <row r="3794" spans="1:16">
      <c r="A3794" s="303">
        <v>2</v>
      </c>
      <c r="B3794" s="303">
        <v>2018.68</v>
      </c>
      <c r="C3794" s="303">
        <v>2272.1125966896002</v>
      </c>
      <c r="D3794" s="304">
        <f t="shared" si="59"/>
        <v>-253.43259668960013</v>
      </c>
      <c r="E3794" s="305">
        <v>45992</v>
      </c>
      <c r="F3794" s="302" t="s">
        <v>69</v>
      </c>
      <c r="G3794" s="302" t="s">
        <v>70</v>
      </c>
      <c r="H3794" s="302" t="s">
        <v>555</v>
      </c>
      <c r="I3794" s="302" t="s">
        <v>555</v>
      </c>
      <c r="J3794" s="302">
        <v>135300</v>
      </c>
      <c r="K3794" s="302" t="s">
        <v>563</v>
      </c>
      <c r="L3794" s="302">
        <v>9821867</v>
      </c>
      <c r="M3794" s="302" t="s">
        <v>2545</v>
      </c>
      <c r="N3794" s="305">
        <v>24654</v>
      </c>
      <c r="O3794" s="305">
        <v>24654</v>
      </c>
      <c r="P3794" s="302" t="s">
        <v>1052</v>
      </c>
    </row>
    <row r="3795" spans="1:16">
      <c r="A3795" s="303">
        <v>0</v>
      </c>
      <c r="B3795" s="303">
        <v>0</v>
      </c>
      <c r="C3795" s="303">
        <v>0</v>
      </c>
      <c r="D3795" s="304">
        <f t="shared" si="59"/>
        <v>0</v>
      </c>
      <c r="E3795" s="305">
        <v>45992</v>
      </c>
      <c r="F3795" s="302" t="s">
        <v>69</v>
      </c>
      <c r="G3795" s="302" t="s">
        <v>70</v>
      </c>
      <c r="H3795" s="302" t="s">
        <v>555</v>
      </c>
      <c r="I3795" s="302" t="s">
        <v>555</v>
      </c>
      <c r="J3795" s="302">
        <v>135300</v>
      </c>
      <c r="K3795" s="302" t="s">
        <v>406</v>
      </c>
      <c r="L3795" s="302">
        <v>9974077</v>
      </c>
      <c r="M3795" s="302" t="s">
        <v>1956</v>
      </c>
      <c r="N3795" s="305">
        <v>21367</v>
      </c>
      <c r="O3795" s="305">
        <v>21367</v>
      </c>
      <c r="P3795" s="302" t="s">
        <v>1062</v>
      </c>
    </row>
    <row r="3796" spans="1:16">
      <c r="A3796" s="303">
        <v>0</v>
      </c>
      <c r="B3796" s="303">
        <v>-9925.32</v>
      </c>
      <c r="C3796" s="303">
        <v>-10025.5992795816</v>
      </c>
      <c r="D3796" s="304">
        <f t="shared" si="59"/>
        <v>100.27927958160035</v>
      </c>
      <c r="E3796" s="305">
        <v>45992</v>
      </c>
      <c r="F3796" s="302" t="s">
        <v>69</v>
      </c>
      <c r="G3796" s="302" t="s">
        <v>70</v>
      </c>
      <c r="H3796" s="302" t="s">
        <v>555</v>
      </c>
      <c r="I3796" s="302" t="s">
        <v>555</v>
      </c>
      <c r="J3796" s="302">
        <v>135300</v>
      </c>
      <c r="K3796" s="302" t="s">
        <v>406</v>
      </c>
      <c r="L3796" s="302">
        <v>9821838</v>
      </c>
      <c r="M3796" s="302" t="s">
        <v>1957</v>
      </c>
      <c r="N3796" s="305">
        <v>26846</v>
      </c>
      <c r="O3796" s="305">
        <v>26846</v>
      </c>
      <c r="P3796" s="302" t="s">
        <v>1052</v>
      </c>
    </row>
    <row r="3797" spans="1:16">
      <c r="A3797" s="303">
        <v>4</v>
      </c>
      <c r="B3797" s="303">
        <v>14123.76</v>
      </c>
      <c r="C3797" s="303">
        <v>15896.9093707872</v>
      </c>
      <c r="D3797" s="304">
        <f t="shared" si="59"/>
        <v>-1773.1493707871996</v>
      </c>
      <c r="E3797" s="305">
        <v>45992</v>
      </c>
      <c r="F3797" s="302" t="s">
        <v>69</v>
      </c>
      <c r="G3797" s="302" t="s">
        <v>70</v>
      </c>
      <c r="H3797" s="302" t="s">
        <v>555</v>
      </c>
      <c r="I3797" s="302" t="s">
        <v>555</v>
      </c>
      <c r="J3797" s="302">
        <v>135300</v>
      </c>
      <c r="K3797" s="302" t="s">
        <v>406</v>
      </c>
      <c r="L3797" s="302">
        <v>9821837</v>
      </c>
      <c r="M3797" s="302" t="s">
        <v>1957</v>
      </c>
      <c r="N3797" s="305">
        <v>24654</v>
      </c>
      <c r="O3797" s="305">
        <v>24654</v>
      </c>
      <c r="P3797" s="302" t="s">
        <v>1052</v>
      </c>
    </row>
    <row r="3798" spans="1:16">
      <c r="A3798" s="303">
        <v>3</v>
      </c>
      <c r="B3798" s="303">
        <v>11588.74</v>
      </c>
      <c r="C3798" s="303">
        <v>13744.754269798599</v>
      </c>
      <c r="D3798" s="304">
        <f t="shared" si="59"/>
        <v>-2156.0142697985993</v>
      </c>
      <c r="E3798" s="305">
        <v>45992</v>
      </c>
      <c r="F3798" s="302" t="s">
        <v>69</v>
      </c>
      <c r="G3798" s="302" t="s">
        <v>70</v>
      </c>
      <c r="H3798" s="302" t="s">
        <v>555</v>
      </c>
      <c r="I3798" s="302" t="s">
        <v>555</v>
      </c>
      <c r="J3798" s="302">
        <v>135300</v>
      </c>
      <c r="K3798" s="302" t="s">
        <v>406</v>
      </c>
      <c r="L3798" s="302">
        <v>9821836</v>
      </c>
      <c r="M3798" s="302" t="s">
        <v>1957</v>
      </c>
      <c r="N3798" s="305">
        <v>22828</v>
      </c>
      <c r="O3798" s="305">
        <v>22828</v>
      </c>
      <c r="P3798" s="302" t="s">
        <v>1052</v>
      </c>
    </row>
    <row r="3799" spans="1:16">
      <c r="A3799" s="303">
        <v>0</v>
      </c>
      <c r="B3799" s="303">
        <v>0</v>
      </c>
      <c r="C3799" s="303">
        <v>0</v>
      </c>
      <c r="D3799" s="304">
        <f t="shared" si="59"/>
        <v>0</v>
      </c>
      <c r="E3799" s="305">
        <v>45992</v>
      </c>
      <c r="F3799" s="302" t="s">
        <v>69</v>
      </c>
      <c r="G3799" s="302" t="s">
        <v>70</v>
      </c>
      <c r="H3799" s="302" t="s">
        <v>555</v>
      </c>
      <c r="I3799" s="302" t="s">
        <v>555</v>
      </c>
      <c r="J3799" s="302">
        <v>135300</v>
      </c>
      <c r="K3799" s="302" t="s">
        <v>406</v>
      </c>
      <c r="L3799" s="302">
        <v>9974075</v>
      </c>
      <c r="M3799" s="302" t="s">
        <v>1957</v>
      </c>
      <c r="N3799" s="305">
        <v>24654</v>
      </c>
      <c r="O3799" s="305">
        <v>24654</v>
      </c>
      <c r="P3799" s="302" t="s">
        <v>1062</v>
      </c>
    </row>
    <row r="3800" spans="1:16">
      <c r="A3800" s="303">
        <v>0</v>
      </c>
      <c r="B3800" s="303">
        <v>0</v>
      </c>
      <c r="C3800" s="303">
        <v>0</v>
      </c>
      <c r="D3800" s="304">
        <f t="shared" si="59"/>
        <v>0</v>
      </c>
      <c r="E3800" s="305">
        <v>45992</v>
      </c>
      <c r="F3800" s="302" t="s">
        <v>69</v>
      </c>
      <c r="G3800" s="302" t="s">
        <v>70</v>
      </c>
      <c r="H3800" s="302" t="s">
        <v>555</v>
      </c>
      <c r="I3800" s="302" t="s">
        <v>555</v>
      </c>
      <c r="J3800" s="302">
        <v>135300</v>
      </c>
      <c r="K3800" s="302" t="s">
        <v>406</v>
      </c>
      <c r="L3800" s="302">
        <v>9974074</v>
      </c>
      <c r="M3800" s="302" t="s">
        <v>1957</v>
      </c>
      <c r="N3800" s="305">
        <v>26846</v>
      </c>
      <c r="O3800" s="305">
        <v>26846</v>
      </c>
      <c r="P3800" s="302" t="s">
        <v>1062</v>
      </c>
    </row>
    <row r="3801" spans="1:16">
      <c r="A3801" s="303">
        <v>4</v>
      </c>
      <c r="B3801" s="303">
        <v>12755.69</v>
      </c>
      <c r="C3801" s="303">
        <v>15157.7697262653</v>
      </c>
      <c r="D3801" s="304">
        <f t="shared" si="59"/>
        <v>-2402.0797262652995</v>
      </c>
      <c r="E3801" s="305">
        <v>45992</v>
      </c>
      <c r="F3801" s="302" t="s">
        <v>69</v>
      </c>
      <c r="G3801" s="302" t="s">
        <v>70</v>
      </c>
      <c r="H3801" s="302" t="s">
        <v>555</v>
      </c>
      <c r="I3801" s="302" t="s">
        <v>555</v>
      </c>
      <c r="J3801" s="302">
        <v>135300</v>
      </c>
      <c r="K3801" s="302" t="s">
        <v>406</v>
      </c>
      <c r="L3801" s="302">
        <v>9821835</v>
      </c>
      <c r="M3801" s="302" t="s">
        <v>1956</v>
      </c>
      <c r="N3801" s="305">
        <v>21367</v>
      </c>
      <c r="O3801" s="305">
        <v>21367</v>
      </c>
      <c r="P3801" s="302" t="s">
        <v>1052</v>
      </c>
    </row>
    <row r="3802" spans="1:16">
      <c r="A3802" s="303">
        <v>0</v>
      </c>
      <c r="B3802" s="303">
        <v>0</v>
      </c>
      <c r="C3802" s="303">
        <v>0</v>
      </c>
      <c r="D3802" s="304">
        <f t="shared" si="59"/>
        <v>0</v>
      </c>
      <c r="E3802" s="305">
        <v>45992</v>
      </c>
      <c r="F3802" s="302" t="s">
        <v>69</v>
      </c>
      <c r="G3802" s="302" t="s">
        <v>70</v>
      </c>
      <c r="H3802" s="302" t="s">
        <v>555</v>
      </c>
      <c r="I3802" s="302" t="s">
        <v>555</v>
      </c>
      <c r="J3802" s="302">
        <v>135300</v>
      </c>
      <c r="K3802" s="302" t="s">
        <v>406</v>
      </c>
      <c r="L3802" s="302">
        <v>9974076</v>
      </c>
      <c r="M3802" s="302" t="s">
        <v>1957</v>
      </c>
      <c r="N3802" s="305">
        <v>22828</v>
      </c>
      <c r="O3802" s="305">
        <v>22828</v>
      </c>
      <c r="P3802" s="302" t="s">
        <v>1062</v>
      </c>
    </row>
    <row r="3803" spans="1:16">
      <c r="A3803" s="303">
        <v>6</v>
      </c>
      <c r="B3803" s="303">
        <v>59754.79</v>
      </c>
      <c r="C3803" s="303">
        <v>16670.446288606799</v>
      </c>
      <c r="D3803" s="304">
        <f t="shared" si="59"/>
        <v>43084.343711393201</v>
      </c>
      <c r="E3803" s="305">
        <v>45992</v>
      </c>
      <c r="F3803" s="302" t="s">
        <v>69</v>
      </c>
      <c r="G3803" s="302" t="s">
        <v>70</v>
      </c>
      <c r="H3803" s="302" t="s">
        <v>555</v>
      </c>
      <c r="I3803" s="302" t="s">
        <v>555</v>
      </c>
      <c r="J3803" s="302">
        <v>135300</v>
      </c>
      <c r="K3803" s="302" t="s">
        <v>485</v>
      </c>
      <c r="L3803" s="302">
        <v>11545349</v>
      </c>
      <c r="M3803" s="302" t="s">
        <v>2547</v>
      </c>
      <c r="N3803" s="305">
        <v>40669</v>
      </c>
      <c r="O3803" s="305">
        <v>40909</v>
      </c>
      <c r="P3803" s="302" t="s">
        <v>2440</v>
      </c>
    </row>
    <row r="3804" spans="1:16">
      <c r="A3804" s="303">
        <v>2</v>
      </c>
      <c r="B3804" s="303">
        <v>190319.57</v>
      </c>
      <c r="C3804" s="303">
        <v>53095.528732604405</v>
      </c>
      <c r="D3804" s="304">
        <f t="shared" si="59"/>
        <v>137224.0412673956</v>
      </c>
      <c r="E3804" s="305">
        <v>45992</v>
      </c>
      <c r="F3804" s="302" t="s">
        <v>69</v>
      </c>
      <c r="G3804" s="302" t="s">
        <v>70</v>
      </c>
      <c r="H3804" s="302" t="s">
        <v>555</v>
      </c>
      <c r="I3804" s="302" t="s">
        <v>555</v>
      </c>
      <c r="J3804" s="302">
        <v>135300</v>
      </c>
      <c r="K3804" s="302" t="s">
        <v>306</v>
      </c>
      <c r="L3804" s="302">
        <v>11545326</v>
      </c>
      <c r="M3804" s="302" t="s">
        <v>2548</v>
      </c>
      <c r="N3804" s="305">
        <v>40669</v>
      </c>
      <c r="O3804" s="305">
        <v>40909</v>
      </c>
      <c r="P3804" s="302" t="s">
        <v>2440</v>
      </c>
    </row>
    <row r="3805" spans="1:16">
      <c r="A3805" s="303">
        <v>25</v>
      </c>
      <c r="B3805" s="303">
        <v>271679.37</v>
      </c>
      <c r="C3805" s="303">
        <v>33976.3334007417</v>
      </c>
      <c r="D3805" s="304">
        <f t="shared" si="59"/>
        <v>237703.03659925831</v>
      </c>
      <c r="E3805" s="305">
        <v>45992</v>
      </c>
      <c r="F3805" s="302" t="s">
        <v>69</v>
      </c>
      <c r="G3805" s="302" t="s">
        <v>70</v>
      </c>
      <c r="H3805" s="302" t="s">
        <v>555</v>
      </c>
      <c r="I3805" s="302" t="s">
        <v>555</v>
      </c>
      <c r="J3805" s="302">
        <v>135300</v>
      </c>
      <c r="K3805" s="302" t="s">
        <v>252</v>
      </c>
      <c r="L3805" s="302">
        <v>29777926</v>
      </c>
      <c r="M3805" s="302" t="s">
        <v>2549</v>
      </c>
      <c r="N3805" s="305">
        <v>43553</v>
      </c>
      <c r="O3805" s="305">
        <v>43466</v>
      </c>
      <c r="P3805" s="302" t="s">
        <v>2443</v>
      </c>
    </row>
    <row r="3806" spans="1:16">
      <c r="A3806" s="303">
        <v>1</v>
      </c>
      <c r="B3806" s="303">
        <v>12534.210000000001</v>
      </c>
      <c r="C3806" s="303">
        <v>14590.119004882201</v>
      </c>
      <c r="D3806" s="304">
        <f t="shared" si="59"/>
        <v>-2055.9090048822</v>
      </c>
      <c r="E3806" s="305">
        <v>45992</v>
      </c>
      <c r="F3806" s="302" t="s">
        <v>69</v>
      </c>
      <c r="G3806" s="302" t="s">
        <v>70</v>
      </c>
      <c r="H3806" s="302" t="s">
        <v>555</v>
      </c>
      <c r="I3806" s="302" t="s">
        <v>555</v>
      </c>
      <c r="J3806" s="302">
        <v>135300</v>
      </c>
      <c r="K3806" s="302" t="s">
        <v>407</v>
      </c>
      <c r="L3806" s="302">
        <v>9821693</v>
      </c>
      <c r="M3806" s="302" t="s">
        <v>1959</v>
      </c>
      <c r="N3806" s="305">
        <v>23924</v>
      </c>
      <c r="O3806" s="305">
        <v>23924</v>
      </c>
      <c r="P3806" s="302" t="s">
        <v>1052</v>
      </c>
    </row>
    <row r="3807" spans="1:16">
      <c r="A3807" s="303">
        <v>0</v>
      </c>
      <c r="B3807" s="303">
        <v>0</v>
      </c>
      <c r="C3807" s="303">
        <v>0</v>
      </c>
      <c r="D3807" s="304">
        <f t="shared" si="59"/>
        <v>0</v>
      </c>
      <c r="E3807" s="305">
        <v>45992</v>
      </c>
      <c r="F3807" s="302" t="s">
        <v>69</v>
      </c>
      <c r="G3807" s="302" t="s">
        <v>70</v>
      </c>
      <c r="H3807" s="302" t="s">
        <v>555</v>
      </c>
      <c r="I3807" s="302" t="s">
        <v>555</v>
      </c>
      <c r="J3807" s="302">
        <v>135300</v>
      </c>
      <c r="K3807" s="302" t="s">
        <v>407</v>
      </c>
      <c r="L3807" s="302">
        <v>9973972</v>
      </c>
      <c r="M3807" s="302" t="s">
        <v>1959</v>
      </c>
      <c r="N3807" s="305">
        <v>21732</v>
      </c>
      <c r="O3807" s="305">
        <v>21732</v>
      </c>
      <c r="P3807" s="302" t="s">
        <v>1062</v>
      </c>
    </row>
    <row r="3808" spans="1:16">
      <c r="A3808" s="303">
        <v>1</v>
      </c>
      <c r="B3808" s="303">
        <v>2252.9500000000003</v>
      </c>
      <c r="C3808" s="303">
        <v>2672.0975819755004</v>
      </c>
      <c r="D3808" s="304">
        <f t="shared" si="59"/>
        <v>-419.14758197550009</v>
      </c>
      <c r="E3808" s="305">
        <v>45992</v>
      </c>
      <c r="F3808" s="302" t="s">
        <v>69</v>
      </c>
      <c r="G3808" s="302" t="s">
        <v>70</v>
      </c>
      <c r="H3808" s="302" t="s">
        <v>555</v>
      </c>
      <c r="I3808" s="302" t="s">
        <v>555</v>
      </c>
      <c r="J3808" s="302">
        <v>135300</v>
      </c>
      <c r="K3808" s="302" t="s">
        <v>407</v>
      </c>
      <c r="L3808" s="302">
        <v>9821692</v>
      </c>
      <c r="M3808" s="302" t="s">
        <v>1959</v>
      </c>
      <c r="N3808" s="305">
        <v>22828</v>
      </c>
      <c r="O3808" s="305">
        <v>22828</v>
      </c>
      <c r="P3808" s="302" t="s">
        <v>1052</v>
      </c>
    </row>
    <row r="3809" spans="1:16">
      <c r="A3809" s="303">
        <v>1</v>
      </c>
      <c r="B3809" s="303">
        <v>12379.61</v>
      </c>
      <c r="C3809" s="303">
        <v>5597.3353110189</v>
      </c>
      <c r="D3809" s="304">
        <f t="shared" si="59"/>
        <v>6782.2746889811006</v>
      </c>
      <c r="E3809" s="305">
        <v>45992</v>
      </c>
      <c r="F3809" s="302" t="s">
        <v>69</v>
      </c>
      <c r="G3809" s="302" t="s">
        <v>70</v>
      </c>
      <c r="H3809" s="302" t="s">
        <v>555</v>
      </c>
      <c r="I3809" s="302" t="s">
        <v>555</v>
      </c>
      <c r="J3809" s="302">
        <v>135300</v>
      </c>
      <c r="K3809" s="302" t="s">
        <v>407</v>
      </c>
      <c r="L3809" s="302">
        <v>9737755</v>
      </c>
      <c r="M3809" s="302" t="s">
        <v>2550</v>
      </c>
      <c r="N3809" s="305">
        <v>37602</v>
      </c>
      <c r="O3809" s="305">
        <v>37257</v>
      </c>
      <c r="P3809" s="302" t="s">
        <v>2463</v>
      </c>
    </row>
    <row r="3810" spans="1:16">
      <c r="A3810" s="303">
        <v>0</v>
      </c>
      <c r="B3810" s="303">
        <v>0</v>
      </c>
      <c r="C3810" s="303">
        <v>0</v>
      </c>
      <c r="D3810" s="304">
        <f t="shared" si="59"/>
        <v>0</v>
      </c>
      <c r="E3810" s="305">
        <v>45992</v>
      </c>
      <c r="F3810" s="302" t="s">
        <v>69</v>
      </c>
      <c r="G3810" s="302" t="s">
        <v>70</v>
      </c>
      <c r="H3810" s="302" t="s">
        <v>555</v>
      </c>
      <c r="I3810" s="302" t="s">
        <v>555</v>
      </c>
      <c r="J3810" s="302">
        <v>135300</v>
      </c>
      <c r="K3810" s="302" t="s">
        <v>407</v>
      </c>
      <c r="L3810" s="302">
        <v>9974052</v>
      </c>
      <c r="M3810" s="302" t="s">
        <v>1959</v>
      </c>
      <c r="N3810" s="305">
        <v>23924</v>
      </c>
      <c r="O3810" s="305">
        <v>23924</v>
      </c>
      <c r="P3810" s="302" t="s">
        <v>1062</v>
      </c>
    </row>
    <row r="3811" spans="1:16">
      <c r="A3811" s="303">
        <v>1</v>
      </c>
      <c r="B3811" s="303">
        <v>12437.85</v>
      </c>
      <c r="C3811" s="303">
        <v>13042.123290447002</v>
      </c>
      <c r="D3811" s="304">
        <f t="shared" si="59"/>
        <v>-604.27329044700127</v>
      </c>
      <c r="E3811" s="305">
        <v>45992</v>
      </c>
      <c r="F3811" s="302" t="s">
        <v>69</v>
      </c>
      <c r="G3811" s="302" t="s">
        <v>70</v>
      </c>
      <c r="H3811" s="302" t="s">
        <v>555</v>
      </c>
      <c r="I3811" s="302" t="s">
        <v>555</v>
      </c>
      <c r="J3811" s="302">
        <v>135300</v>
      </c>
      <c r="K3811" s="302" t="s">
        <v>407</v>
      </c>
      <c r="L3811" s="302">
        <v>9821694</v>
      </c>
      <c r="M3811" s="302" t="s">
        <v>1959</v>
      </c>
      <c r="N3811" s="305">
        <v>26115</v>
      </c>
      <c r="O3811" s="305">
        <v>26115</v>
      </c>
      <c r="P3811" s="302" t="s">
        <v>1052</v>
      </c>
    </row>
    <row r="3812" spans="1:16">
      <c r="A3812" s="303">
        <v>1</v>
      </c>
      <c r="B3812" s="303">
        <v>28975.170000000002</v>
      </c>
      <c r="C3812" s="303">
        <v>10870.9402098108</v>
      </c>
      <c r="D3812" s="304">
        <f t="shared" si="59"/>
        <v>18104.229790189202</v>
      </c>
      <c r="E3812" s="305">
        <v>45992</v>
      </c>
      <c r="F3812" s="302" t="s">
        <v>69</v>
      </c>
      <c r="G3812" s="302" t="s">
        <v>70</v>
      </c>
      <c r="H3812" s="302" t="s">
        <v>555</v>
      </c>
      <c r="I3812" s="302" t="s">
        <v>555</v>
      </c>
      <c r="J3812" s="302">
        <v>135300</v>
      </c>
      <c r="K3812" s="302" t="s">
        <v>407</v>
      </c>
      <c r="L3812" s="302">
        <v>9746307</v>
      </c>
      <c r="M3812" s="302" t="s">
        <v>2550</v>
      </c>
      <c r="N3812" s="305">
        <v>39070</v>
      </c>
      <c r="O3812" s="305">
        <v>38718</v>
      </c>
      <c r="P3812" s="302" t="s">
        <v>2484</v>
      </c>
    </row>
    <row r="3813" spans="1:16">
      <c r="A3813" s="303">
        <v>0</v>
      </c>
      <c r="B3813" s="303">
        <v>0</v>
      </c>
      <c r="C3813" s="303">
        <v>0</v>
      </c>
      <c r="D3813" s="304">
        <f t="shared" si="59"/>
        <v>0</v>
      </c>
      <c r="E3813" s="305">
        <v>45992</v>
      </c>
      <c r="F3813" s="302" t="s">
        <v>69</v>
      </c>
      <c r="G3813" s="302" t="s">
        <v>70</v>
      </c>
      <c r="H3813" s="302" t="s">
        <v>555</v>
      </c>
      <c r="I3813" s="302" t="s">
        <v>555</v>
      </c>
      <c r="J3813" s="302">
        <v>135300</v>
      </c>
      <c r="K3813" s="302" t="s">
        <v>407</v>
      </c>
      <c r="L3813" s="302">
        <v>9701173</v>
      </c>
      <c r="M3813" s="302" t="s">
        <v>1959</v>
      </c>
      <c r="N3813" s="305">
        <v>26115</v>
      </c>
      <c r="O3813" s="305">
        <v>26115</v>
      </c>
      <c r="P3813" s="302" t="s">
        <v>1062</v>
      </c>
    </row>
    <row r="3814" spans="1:16">
      <c r="A3814" s="303">
        <v>0</v>
      </c>
      <c r="B3814" s="303">
        <v>0</v>
      </c>
      <c r="C3814" s="303">
        <v>0</v>
      </c>
      <c r="D3814" s="304">
        <f t="shared" si="59"/>
        <v>0</v>
      </c>
      <c r="E3814" s="305">
        <v>45992</v>
      </c>
      <c r="F3814" s="302" t="s">
        <v>69</v>
      </c>
      <c r="G3814" s="302" t="s">
        <v>70</v>
      </c>
      <c r="H3814" s="302" t="s">
        <v>555</v>
      </c>
      <c r="I3814" s="302" t="s">
        <v>555</v>
      </c>
      <c r="J3814" s="302">
        <v>135300</v>
      </c>
      <c r="K3814" s="302" t="s">
        <v>407</v>
      </c>
      <c r="L3814" s="302">
        <v>9821691</v>
      </c>
      <c r="M3814" s="302" t="s">
        <v>1959</v>
      </c>
      <c r="N3814" s="305">
        <v>21732</v>
      </c>
      <c r="O3814" s="305">
        <v>21732</v>
      </c>
      <c r="P3814" s="302" t="s">
        <v>1052</v>
      </c>
    </row>
    <row r="3815" spans="1:16">
      <c r="A3815" s="303">
        <v>0</v>
      </c>
      <c r="B3815" s="303">
        <v>0</v>
      </c>
      <c r="C3815" s="303">
        <v>0</v>
      </c>
      <c r="D3815" s="304">
        <f t="shared" si="59"/>
        <v>0</v>
      </c>
      <c r="E3815" s="305">
        <v>45992</v>
      </c>
      <c r="F3815" s="302" t="s">
        <v>69</v>
      </c>
      <c r="G3815" s="302" t="s">
        <v>70</v>
      </c>
      <c r="H3815" s="302" t="s">
        <v>555</v>
      </c>
      <c r="I3815" s="302" t="s">
        <v>555</v>
      </c>
      <c r="J3815" s="302">
        <v>135300</v>
      </c>
      <c r="K3815" s="302" t="s">
        <v>407</v>
      </c>
      <c r="L3815" s="302">
        <v>9974055</v>
      </c>
      <c r="M3815" s="302" t="s">
        <v>1959</v>
      </c>
      <c r="N3815" s="305">
        <v>22828</v>
      </c>
      <c r="O3815" s="305">
        <v>22828</v>
      </c>
      <c r="P3815" s="302" t="s">
        <v>1062</v>
      </c>
    </row>
    <row r="3816" spans="1:16">
      <c r="A3816" s="303">
        <v>1</v>
      </c>
      <c r="B3816" s="303">
        <v>112293.98</v>
      </c>
      <c r="C3816" s="303">
        <v>31327.877850861598</v>
      </c>
      <c r="D3816" s="304">
        <f t="shared" si="59"/>
        <v>80966.102149138402</v>
      </c>
      <c r="E3816" s="305">
        <v>45992</v>
      </c>
      <c r="F3816" s="302" t="s">
        <v>69</v>
      </c>
      <c r="G3816" s="302" t="s">
        <v>70</v>
      </c>
      <c r="H3816" s="302" t="s">
        <v>555</v>
      </c>
      <c r="I3816" s="302" t="s">
        <v>555</v>
      </c>
      <c r="J3816" s="302">
        <v>135300</v>
      </c>
      <c r="K3816" s="302" t="s">
        <v>564</v>
      </c>
      <c r="L3816" s="302">
        <v>11545400</v>
      </c>
      <c r="M3816" s="302" t="s">
        <v>2551</v>
      </c>
      <c r="N3816" s="305">
        <v>40669</v>
      </c>
      <c r="O3816" s="305">
        <v>40909</v>
      </c>
      <c r="P3816" s="302" t="s">
        <v>2440</v>
      </c>
    </row>
    <row r="3817" spans="1:16">
      <c r="A3817" s="303">
        <v>0</v>
      </c>
      <c r="B3817" s="303">
        <v>0</v>
      </c>
      <c r="C3817" s="303">
        <v>0</v>
      </c>
      <c r="D3817" s="304">
        <f t="shared" si="59"/>
        <v>0</v>
      </c>
      <c r="E3817" s="305">
        <v>45992</v>
      </c>
      <c r="F3817" s="302" t="s">
        <v>69</v>
      </c>
      <c r="G3817" s="302" t="s">
        <v>70</v>
      </c>
      <c r="H3817" s="302" t="s">
        <v>555</v>
      </c>
      <c r="I3817" s="302" t="s">
        <v>555</v>
      </c>
      <c r="J3817" s="302">
        <v>135300</v>
      </c>
      <c r="K3817" s="302" t="s">
        <v>565</v>
      </c>
      <c r="L3817" s="302">
        <v>9974099</v>
      </c>
      <c r="M3817" s="302" t="s">
        <v>2553</v>
      </c>
      <c r="N3817" s="305">
        <v>24654</v>
      </c>
      <c r="O3817" s="305">
        <v>24654</v>
      </c>
      <c r="P3817" s="302" t="s">
        <v>1062</v>
      </c>
    </row>
    <row r="3818" spans="1:16">
      <c r="A3818" s="303">
        <v>2</v>
      </c>
      <c r="B3818" s="303">
        <v>1771.17</v>
      </c>
      <c r="C3818" s="303">
        <v>2100.6853566513</v>
      </c>
      <c r="D3818" s="304">
        <f t="shared" si="59"/>
        <v>-329.51535665129995</v>
      </c>
      <c r="E3818" s="305">
        <v>45992</v>
      </c>
      <c r="F3818" s="302" t="s">
        <v>69</v>
      </c>
      <c r="G3818" s="302" t="s">
        <v>70</v>
      </c>
      <c r="H3818" s="302" t="s">
        <v>555</v>
      </c>
      <c r="I3818" s="302" t="s">
        <v>555</v>
      </c>
      <c r="J3818" s="302">
        <v>135300</v>
      </c>
      <c r="K3818" s="302" t="s">
        <v>565</v>
      </c>
      <c r="L3818" s="302">
        <v>9821708</v>
      </c>
      <c r="M3818" s="302" t="s">
        <v>2553</v>
      </c>
      <c r="N3818" s="305">
        <v>22828</v>
      </c>
      <c r="O3818" s="305">
        <v>22828</v>
      </c>
      <c r="P3818" s="302" t="s">
        <v>1052</v>
      </c>
    </row>
    <row r="3819" spans="1:16">
      <c r="A3819" s="303">
        <v>0</v>
      </c>
      <c r="B3819" s="303">
        <v>-3285.75</v>
      </c>
      <c r="C3819" s="303">
        <v>-3318.9471808349999</v>
      </c>
      <c r="D3819" s="304">
        <f t="shared" si="59"/>
        <v>33.197180834999926</v>
      </c>
      <c r="E3819" s="305">
        <v>45992</v>
      </c>
      <c r="F3819" s="302" t="s">
        <v>69</v>
      </c>
      <c r="G3819" s="302" t="s">
        <v>70</v>
      </c>
      <c r="H3819" s="302" t="s">
        <v>555</v>
      </c>
      <c r="I3819" s="302" t="s">
        <v>555</v>
      </c>
      <c r="J3819" s="302">
        <v>135300</v>
      </c>
      <c r="K3819" s="302" t="s">
        <v>565</v>
      </c>
      <c r="L3819" s="302">
        <v>9821674</v>
      </c>
      <c r="M3819" s="302" t="s">
        <v>2553</v>
      </c>
      <c r="N3819" s="305">
        <v>26846</v>
      </c>
      <c r="O3819" s="305">
        <v>26846</v>
      </c>
      <c r="P3819" s="302" t="s">
        <v>1052</v>
      </c>
    </row>
    <row r="3820" spans="1:16">
      <c r="A3820" s="303">
        <v>0</v>
      </c>
      <c r="B3820" s="303">
        <v>0</v>
      </c>
      <c r="C3820" s="303">
        <v>0</v>
      </c>
      <c r="D3820" s="304">
        <f t="shared" si="59"/>
        <v>0</v>
      </c>
      <c r="E3820" s="305">
        <v>45992</v>
      </c>
      <c r="F3820" s="302" t="s">
        <v>69</v>
      </c>
      <c r="G3820" s="302" t="s">
        <v>70</v>
      </c>
      <c r="H3820" s="302" t="s">
        <v>555</v>
      </c>
      <c r="I3820" s="302" t="s">
        <v>555</v>
      </c>
      <c r="J3820" s="302">
        <v>135300</v>
      </c>
      <c r="K3820" s="302" t="s">
        <v>565</v>
      </c>
      <c r="L3820" s="302">
        <v>9709877</v>
      </c>
      <c r="M3820" s="302" t="s">
        <v>2552</v>
      </c>
      <c r="N3820" s="305">
        <v>21367</v>
      </c>
      <c r="O3820" s="305">
        <v>21367</v>
      </c>
      <c r="P3820" s="302" t="s">
        <v>1062</v>
      </c>
    </row>
    <row r="3821" spans="1:16">
      <c r="A3821" s="303">
        <v>1</v>
      </c>
      <c r="B3821" s="303">
        <v>8431.83</v>
      </c>
      <c r="C3821" s="303">
        <v>10019.664754397099</v>
      </c>
      <c r="D3821" s="304">
        <f t="shared" si="59"/>
        <v>-1587.8347543970995</v>
      </c>
      <c r="E3821" s="305">
        <v>45992</v>
      </c>
      <c r="F3821" s="302" t="s">
        <v>69</v>
      </c>
      <c r="G3821" s="302" t="s">
        <v>70</v>
      </c>
      <c r="H3821" s="302" t="s">
        <v>555</v>
      </c>
      <c r="I3821" s="302" t="s">
        <v>555</v>
      </c>
      <c r="J3821" s="302">
        <v>135300</v>
      </c>
      <c r="K3821" s="302" t="s">
        <v>565</v>
      </c>
      <c r="L3821" s="302">
        <v>9821707</v>
      </c>
      <c r="M3821" s="302" t="s">
        <v>2552</v>
      </c>
      <c r="N3821" s="305">
        <v>21367</v>
      </c>
      <c r="O3821" s="305">
        <v>21367</v>
      </c>
      <c r="P3821" s="302" t="s">
        <v>1052</v>
      </c>
    </row>
    <row r="3822" spans="1:16">
      <c r="A3822" s="303">
        <v>0</v>
      </c>
      <c r="B3822" s="303">
        <v>0</v>
      </c>
      <c r="C3822" s="303">
        <v>0</v>
      </c>
      <c r="D3822" s="304">
        <f t="shared" si="59"/>
        <v>0</v>
      </c>
      <c r="E3822" s="305">
        <v>45992</v>
      </c>
      <c r="F3822" s="302" t="s">
        <v>69</v>
      </c>
      <c r="G3822" s="302" t="s">
        <v>70</v>
      </c>
      <c r="H3822" s="302" t="s">
        <v>555</v>
      </c>
      <c r="I3822" s="302" t="s">
        <v>555</v>
      </c>
      <c r="J3822" s="302">
        <v>135300</v>
      </c>
      <c r="K3822" s="302" t="s">
        <v>565</v>
      </c>
      <c r="L3822" s="302">
        <v>9974100</v>
      </c>
      <c r="M3822" s="302" t="s">
        <v>2553</v>
      </c>
      <c r="N3822" s="305">
        <v>22828</v>
      </c>
      <c r="O3822" s="305">
        <v>22828</v>
      </c>
      <c r="P3822" s="302" t="s">
        <v>1062</v>
      </c>
    </row>
    <row r="3823" spans="1:16">
      <c r="A3823" s="303">
        <v>0</v>
      </c>
      <c r="B3823" s="303">
        <v>0</v>
      </c>
      <c r="C3823" s="303">
        <v>0</v>
      </c>
      <c r="D3823" s="304">
        <f t="shared" si="59"/>
        <v>0</v>
      </c>
      <c r="E3823" s="305">
        <v>45992</v>
      </c>
      <c r="F3823" s="302" t="s">
        <v>69</v>
      </c>
      <c r="G3823" s="302" t="s">
        <v>70</v>
      </c>
      <c r="H3823" s="302" t="s">
        <v>555</v>
      </c>
      <c r="I3823" s="302" t="s">
        <v>555</v>
      </c>
      <c r="J3823" s="302">
        <v>135300</v>
      </c>
      <c r="K3823" s="302" t="s">
        <v>565</v>
      </c>
      <c r="L3823" s="302">
        <v>9706626</v>
      </c>
      <c r="M3823" s="302" t="s">
        <v>2553</v>
      </c>
      <c r="N3823" s="305">
        <v>26846</v>
      </c>
      <c r="O3823" s="305">
        <v>26846</v>
      </c>
      <c r="P3823" s="302" t="s">
        <v>1062</v>
      </c>
    </row>
    <row r="3824" spans="1:16">
      <c r="A3824" s="303">
        <v>1</v>
      </c>
      <c r="B3824" s="303">
        <v>4675.6400000000003</v>
      </c>
      <c r="C3824" s="303">
        <v>5262.6372389808002</v>
      </c>
      <c r="D3824" s="304">
        <f t="shared" si="59"/>
        <v>-586.99723898079992</v>
      </c>
      <c r="E3824" s="305">
        <v>45992</v>
      </c>
      <c r="F3824" s="302" t="s">
        <v>69</v>
      </c>
      <c r="G3824" s="302" t="s">
        <v>70</v>
      </c>
      <c r="H3824" s="302" t="s">
        <v>555</v>
      </c>
      <c r="I3824" s="302" t="s">
        <v>555</v>
      </c>
      <c r="J3824" s="302">
        <v>135300</v>
      </c>
      <c r="K3824" s="302" t="s">
        <v>565</v>
      </c>
      <c r="L3824" s="302">
        <v>9821673</v>
      </c>
      <c r="M3824" s="302" t="s">
        <v>2553</v>
      </c>
      <c r="N3824" s="305">
        <v>24654</v>
      </c>
      <c r="O3824" s="305">
        <v>24654</v>
      </c>
      <c r="P3824" s="302" t="s">
        <v>1052</v>
      </c>
    </row>
    <row r="3825" spans="1:16">
      <c r="A3825" s="303">
        <v>0</v>
      </c>
      <c r="B3825" s="303">
        <v>0</v>
      </c>
      <c r="C3825" s="303">
        <v>0</v>
      </c>
      <c r="D3825" s="304">
        <f t="shared" si="59"/>
        <v>0</v>
      </c>
      <c r="E3825" s="305">
        <v>45992</v>
      </c>
      <c r="F3825" s="302" t="s">
        <v>69</v>
      </c>
      <c r="G3825" s="302" t="s">
        <v>70</v>
      </c>
      <c r="H3825" s="302" t="s">
        <v>555</v>
      </c>
      <c r="I3825" s="302" t="s">
        <v>555</v>
      </c>
      <c r="J3825" s="302">
        <v>135300</v>
      </c>
      <c r="K3825" s="302" t="s">
        <v>566</v>
      </c>
      <c r="L3825" s="302">
        <v>12818601</v>
      </c>
      <c r="M3825" s="302" t="s">
        <v>2554</v>
      </c>
      <c r="N3825" s="305">
        <v>39415</v>
      </c>
      <c r="O3825" s="305">
        <v>39417</v>
      </c>
      <c r="P3825" s="302" t="s">
        <v>880</v>
      </c>
    </row>
    <row r="3826" spans="1:16">
      <c r="A3826" s="303">
        <v>0</v>
      </c>
      <c r="B3826" s="303">
        <v>0</v>
      </c>
      <c r="C3826" s="303">
        <v>0</v>
      </c>
      <c r="D3826" s="304">
        <f t="shared" si="59"/>
        <v>0</v>
      </c>
      <c r="E3826" s="305">
        <v>45992</v>
      </c>
      <c r="F3826" s="302" t="s">
        <v>69</v>
      </c>
      <c r="G3826" s="302" t="s">
        <v>70</v>
      </c>
      <c r="H3826" s="302" t="s">
        <v>555</v>
      </c>
      <c r="I3826" s="302" t="s">
        <v>555</v>
      </c>
      <c r="J3826" s="302">
        <v>135300</v>
      </c>
      <c r="K3826" s="302" t="s">
        <v>566</v>
      </c>
      <c r="L3826" s="302">
        <v>12818612</v>
      </c>
      <c r="M3826" s="302" t="s">
        <v>2554</v>
      </c>
      <c r="N3826" s="305">
        <v>38366</v>
      </c>
      <c r="O3826" s="305">
        <v>38412</v>
      </c>
      <c r="P3826" s="302" t="s">
        <v>880</v>
      </c>
    </row>
    <row r="3827" spans="1:16">
      <c r="A3827" s="303">
        <v>0</v>
      </c>
      <c r="B3827" s="303">
        <v>4495.25</v>
      </c>
      <c r="C3827" s="303">
        <v>5059.6004073300001</v>
      </c>
      <c r="D3827" s="304">
        <f t="shared" si="59"/>
        <v>-564.35040733000005</v>
      </c>
      <c r="E3827" s="305">
        <v>45992</v>
      </c>
      <c r="F3827" s="302" t="s">
        <v>69</v>
      </c>
      <c r="G3827" s="302" t="s">
        <v>70</v>
      </c>
      <c r="H3827" s="302" t="s">
        <v>555</v>
      </c>
      <c r="I3827" s="302" t="s">
        <v>555</v>
      </c>
      <c r="J3827" s="302">
        <v>135300</v>
      </c>
      <c r="K3827" s="302" t="s">
        <v>411</v>
      </c>
      <c r="L3827" s="302">
        <v>9821851</v>
      </c>
      <c r="M3827" s="302" t="s">
        <v>1966</v>
      </c>
      <c r="N3827" s="305">
        <v>24654</v>
      </c>
      <c r="O3827" s="305">
        <v>24654</v>
      </c>
      <c r="P3827" s="302" t="s">
        <v>1052</v>
      </c>
    </row>
    <row r="3828" spans="1:16">
      <c r="A3828" s="303">
        <v>0</v>
      </c>
      <c r="B3828" s="303">
        <v>0</v>
      </c>
      <c r="C3828" s="303">
        <v>0</v>
      </c>
      <c r="D3828" s="304">
        <f t="shared" si="59"/>
        <v>0</v>
      </c>
      <c r="E3828" s="305">
        <v>45992</v>
      </c>
      <c r="F3828" s="302" t="s">
        <v>69</v>
      </c>
      <c r="G3828" s="302" t="s">
        <v>70</v>
      </c>
      <c r="H3828" s="302" t="s">
        <v>555</v>
      </c>
      <c r="I3828" s="302" t="s">
        <v>555</v>
      </c>
      <c r="J3828" s="302">
        <v>135300</v>
      </c>
      <c r="K3828" s="302" t="s">
        <v>411</v>
      </c>
      <c r="L3828" s="302">
        <v>9974082</v>
      </c>
      <c r="M3828" s="302" t="s">
        <v>1965</v>
      </c>
      <c r="N3828" s="305">
        <v>26846</v>
      </c>
      <c r="O3828" s="305">
        <v>26846</v>
      </c>
      <c r="P3828" s="302" t="s">
        <v>1062</v>
      </c>
    </row>
    <row r="3829" spans="1:16">
      <c r="A3829" s="303">
        <v>0</v>
      </c>
      <c r="B3829" s="303">
        <v>0</v>
      </c>
      <c r="C3829" s="303">
        <v>0</v>
      </c>
      <c r="D3829" s="304">
        <f t="shared" si="59"/>
        <v>0</v>
      </c>
      <c r="E3829" s="305">
        <v>45992</v>
      </c>
      <c r="F3829" s="302" t="s">
        <v>69</v>
      </c>
      <c r="G3829" s="302" t="s">
        <v>70</v>
      </c>
      <c r="H3829" s="302" t="s">
        <v>555</v>
      </c>
      <c r="I3829" s="302" t="s">
        <v>555</v>
      </c>
      <c r="J3829" s="302">
        <v>135300</v>
      </c>
      <c r="K3829" s="302" t="s">
        <v>411</v>
      </c>
      <c r="L3829" s="302">
        <v>9974083</v>
      </c>
      <c r="M3829" s="302" t="s">
        <v>1966</v>
      </c>
      <c r="N3829" s="305">
        <v>24654</v>
      </c>
      <c r="O3829" s="305">
        <v>24654</v>
      </c>
      <c r="P3829" s="302" t="s">
        <v>1062</v>
      </c>
    </row>
    <row r="3830" spans="1:16">
      <c r="A3830" s="303">
        <v>0</v>
      </c>
      <c r="B3830" s="303">
        <v>-4495.25</v>
      </c>
      <c r="C3830" s="303">
        <v>-4540.6672189450001</v>
      </c>
      <c r="D3830" s="304">
        <f t="shared" si="59"/>
        <v>45.417218945000059</v>
      </c>
      <c r="E3830" s="305">
        <v>45992</v>
      </c>
      <c r="F3830" s="302" t="s">
        <v>69</v>
      </c>
      <c r="G3830" s="302" t="s">
        <v>70</v>
      </c>
      <c r="H3830" s="302" t="s">
        <v>555</v>
      </c>
      <c r="I3830" s="302" t="s">
        <v>555</v>
      </c>
      <c r="J3830" s="302">
        <v>135300</v>
      </c>
      <c r="K3830" s="302" t="s">
        <v>411</v>
      </c>
      <c r="L3830" s="302">
        <v>9821850</v>
      </c>
      <c r="M3830" s="302" t="s">
        <v>1965</v>
      </c>
      <c r="N3830" s="305">
        <v>26846</v>
      </c>
      <c r="O3830" s="305">
        <v>26846</v>
      </c>
      <c r="P3830" s="302" t="s">
        <v>1052</v>
      </c>
    </row>
    <row r="3831" spans="1:16">
      <c r="A3831" s="303">
        <v>2</v>
      </c>
      <c r="B3831" s="303">
        <v>11369.710000000001</v>
      </c>
      <c r="C3831" s="303">
        <v>13510.789775732701</v>
      </c>
      <c r="D3831" s="304">
        <f t="shared" si="59"/>
        <v>-2141.0797757327</v>
      </c>
      <c r="E3831" s="305">
        <v>45992</v>
      </c>
      <c r="F3831" s="302" t="s">
        <v>69</v>
      </c>
      <c r="G3831" s="302" t="s">
        <v>70</v>
      </c>
      <c r="H3831" s="302" t="s">
        <v>555</v>
      </c>
      <c r="I3831" s="302" t="s">
        <v>555</v>
      </c>
      <c r="J3831" s="302">
        <v>135300</v>
      </c>
      <c r="K3831" s="302" t="s">
        <v>470</v>
      </c>
      <c r="L3831" s="302">
        <v>9821846</v>
      </c>
      <c r="M3831" s="302" t="s">
        <v>2170</v>
      </c>
      <c r="N3831" s="305">
        <v>21367</v>
      </c>
      <c r="O3831" s="305">
        <v>21367</v>
      </c>
      <c r="P3831" s="302" t="s">
        <v>1052</v>
      </c>
    </row>
    <row r="3832" spans="1:16">
      <c r="A3832" s="303">
        <v>0</v>
      </c>
      <c r="B3832" s="303">
        <v>0</v>
      </c>
      <c r="C3832" s="303">
        <v>0</v>
      </c>
      <c r="D3832" s="304">
        <f t="shared" si="59"/>
        <v>0</v>
      </c>
      <c r="E3832" s="305">
        <v>45992</v>
      </c>
      <c r="F3832" s="302" t="s">
        <v>69</v>
      </c>
      <c r="G3832" s="302" t="s">
        <v>70</v>
      </c>
      <c r="H3832" s="302" t="s">
        <v>555</v>
      </c>
      <c r="I3832" s="302" t="s">
        <v>555</v>
      </c>
      <c r="J3832" s="302">
        <v>135300</v>
      </c>
      <c r="K3832" s="302" t="s">
        <v>470</v>
      </c>
      <c r="L3832" s="302">
        <v>9724124</v>
      </c>
      <c r="M3832" s="302" t="s">
        <v>2170</v>
      </c>
      <c r="N3832" s="305">
        <v>21367</v>
      </c>
      <c r="O3832" s="305">
        <v>21367</v>
      </c>
      <c r="P3832" s="302" t="s">
        <v>1062</v>
      </c>
    </row>
    <row r="3833" spans="1:16">
      <c r="A3833" s="303">
        <v>0</v>
      </c>
      <c r="B3833" s="303">
        <v>0</v>
      </c>
      <c r="C3833" s="303">
        <v>0</v>
      </c>
      <c r="D3833" s="304">
        <f t="shared" si="59"/>
        <v>0</v>
      </c>
      <c r="E3833" s="305">
        <v>45992</v>
      </c>
      <c r="F3833" s="302" t="s">
        <v>69</v>
      </c>
      <c r="G3833" s="302" t="s">
        <v>70</v>
      </c>
      <c r="H3833" s="302" t="s">
        <v>555</v>
      </c>
      <c r="I3833" s="302" t="s">
        <v>555</v>
      </c>
      <c r="J3833" s="302">
        <v>135300</v>
      </c>
      <c r="K3833" s="302" t="s">
        <v>470</v>
      </c>
      <c r="L3833" s="302">
        <v>9861030</v>
      </c>
      <c r="M3833" s="302" t="s">
        <v>2170</v>
      </c>
      <c r="N3833" s="305">
        <v>34881</v>
      </c>
      <c r="O3833" s="305">
        <v>34881</v>
      </c>
      <c r="P3833" s="302" t="s">
        <v>1062</v>
      </c>
    </row>
    <row r="3834" spans="1:16">
      <c r="A3834" s="303">
        <v>0</v>
      </c>
      <c r="B3834" s="303">
        <v>3744.2400000000002</v>
      </c>
      <c r="C3834" s="303">
        <v>2197.1999715239999</v>
      </c>
      <c r="D3834" s="304">
        <f t="shared" si="59"/>
        <v>1547.0400284760003</v>
      </c>
      <c r="E3834" s="305">
        <v>45992</v>
      </c>
      <c r="F3834" s="302" t="s">
        <v>69</v>
      </c>
      <c r="G3834" s="302" t="s">
        <v>70</v>
      </c>
      <c r="H3834" s="302" t="s">
        <v>555</v>
      </c>
      <c r="I3834" s="302" t="s">
        <v>555</v>
      </c>
      <c r="J3834" s="302">
        <v>135300</v>
      </c>
      <c r="K3834" s="302" t="s">
        <v>470</v>
      </c>
      <c r="L3834" s="302">
        <v>9821848</v>
      </c>
      <c r="M3834" s="302" t="s">
        <v>2170</v>
      </c>
      <c r="N3834" s="305">
        <v>34881</v>
      </c>
      <c r="O3834" s="305">
        <v>34881</v>
      </c>
      <c r="P3834" s="302" t="s">
        <v>1052</v>
      </c>
    </row>
    <row r="3835" spans="1:16">
      <c r="A3835" s="303">
        <v>3</v>
      </c>
      <c r="B3835" s="303">
        <v>9201.39</v>
      </c>
      <c r="C3835" s="303">
        <v>8940.2839042341002</v>
      </c>
      <c r="D3835" s="304">
        <f t="shared" si="59"/>
        <v>261.10609576589923</v>
      </c>
      <c r="E3835" s="305">
        <v>45992</v>
      </c>
      <c r="F3835" s="302" t="s">
        <v>69</v>
      </c>
      <c r="G3835" s="302" t="s">
        <v>70</v>
      </c>
      <c r="H3835" s="302" t="s">
        <v>555</v>
      </c>
      <c r="I3835" s="302" t="s">
        <v>555</v>
      </c>
      <c r="J3835" s="302">
        <v>135300</v>
      </c>
      <c r="K3835" s="302" t="s">
        <v>470</v>
      </c>
      <c r="L3835" s="302">
        <v>9821847</v>
      </c>
      <c r="M3835" s="302" t="s">
        <v>2170</v>
      </c>
      <c r="N3835" s="305">
        <v>27576</v>
      </c>
      <c r="O3835" s="305">
        <v>27576</v>
      </c>
      <c r="P3835" s="302" t="s">
        <v>1052</v>
      </c>
    </row>
    <row r="3836" spans="1:16">
      <c r="A3836" s="303">
        <v>0</v>
      </c>
      <c r="B3836" s="303">
        <v>0</v>
      </c>
      <c r="C3836" s="303">
        <v>0</v>
      </c>
      <c r="D3836" s="304">
        <f t="shared" si="59"/>
        <v>0</v>
      </c>
      <c r="E3836" s="305">
        <v>45992</v>
      </c>
      <c r="F3836" s="302" t="s">
        <v>69</v>
      </c>
      <c r="G3836" s="302" t="s">
        <v>70</v>
      </c>
      <c r="H3836" s="302" t="s">
        <v>555</v>
      </c>
      <c r="I3836" s="302" t="s">
        <v>555</v>
      </c>
      <c r="J3836" s="302">
        <v>135300</v>
      </c>
      <c r="K3836" s="302" t="s">
        <v>470</v>
      </c>
      <c r="L3836" s="302">
        <v>9974081</v>
      </c>
      <c r="M3836" s="302" t="s">
        <v>2170</v>
      </c>
      <c r="N3836" s="305">
        <v>27576</v>
      </c>
      <c r="O3836" s="305">
        <v>27576</v>
      </c>
      <c r="P3836" s="302" t="s">
        <v>1062</v>
      </c>
    </row>
    <row r="3837" spans="1:16">
      <c r="A3837" s="303">
        <v>1</v>
      </c>
      <c r="B3837" s="303">
        <v>1927.8400000000001</v>
      </c>
      <c r="C3837" s="303">
        <v>2206.9593069696002</v>
      </c>
      <c r="D3837" s="304">
        <f t="shared" si="59"/>
        <v>-279.11930696960007</v>
      </c>
      <c r="E3837" s="305">
        <v>45992</v>
      </c>
      <c r="F3837" s="302" t="s">
        <v>69</v>
      </c>
      <c r="G3837" s="302" t="s">
        <v>70</v>
      </c>
      <c r="H3837" s="302" t="s">
        <v>555</v>
      </c>
      <c r="I3837" s="302" t="s">
        <v>555</v>
      </c>
      <c r="J3837" s="302">
        <v>135300</v>
      </c>
      <c r="K3837" s="302" t="s">
        <v>415</v>
      </c>
      <c r="L3837" s="302">
        <v>9821717</v>
      </c>
      <c r="M3837" s="302" t="s">
        <v>1968</v>
      </c>
      <c r="N3837" s="305">
        <v>24289</v>
      </c>
      <c r="O3837" s="305">
        <v>24289</v>
      </c>
      <c r="P3837" s="302" t="s">
        <v>1052</v>
      </c>
    </row>
    <row r="3838" spans="1:16">
      <c r="A3838" s="303">
        <v>0</v>
      </c>
      <c r="B3838" s="303">
        <v>0</v>
      </c>
      <c r="C3838" s="303">
        <v>0</v>
      </c>
      <c r="D3838" s="304">
        <f t="shared" si="59"/>
        <v>0</v>
      </c>
      <c r="E3838" s="305">
        <v>45992</v>
      </c>
      <c r="F3838" s="302" t="s">
        <v>69</v>
      </c>
      <c r="G3838" s="302" t="s">
        <v>70</v>
      </c>
      <c r="H3838" s="302" t="s">
        <v>555</v>
      </c>
      <c r="I3838" s="302" t="s">
        <v>555</v>
      </c>
      <c r="J3838" s="302">
        <v>135300</v>
      </c>
      <c r="K3838" s="302" t="s">
        <v>415</v>
      </c>
      <c r="L3838" s="302">
        <v>9974051</v>
      </c>
      <c r="M3838" s="302" t="s">
        <v>1968</v>
      </c>
      <c r="N3838" s="305">
        <v>24289</v>
      </c>
      <c r="O3838" s="305">
        <v>24289</v>
      </c>
      <c r="P3838" s="302" t="s">
        <v>1062</v>
      </c>
    </row>
    <row r="3839" spans="1:16">
      <c r="A3839" s="303">
        <v>0</v>
      </c>
      <c r="B3839" s="303">
        <v>0</v>
      </c>
      <c r="C3839" s="303">
        <v>0</v>
      </c>
      <c r="D3839" s="304">
        <f t="shared" si="59"/>
        <v>0</v>
      </c>
      <c r="E3839" s="305">
        <v>45992</v>
      </c>
      <c r="F3839" s="302" t="s">
        <v>69</v>
      </c>
      <c r="G3839" s="302" t="s">
        <v>70</v>
      </c>
      <c r="H3839" s="302" t="s">
        <v>555</v>
      </c>
      <c r="I3839" s="302" t="s">
        <v>555</v>
      </c>
      <c r="J3839" s="302">
        <v>135300</v>
      </c>
      <c r="K3839" s="302" t="s">
        <v>415</v>
      </c>
      <c r="L3839" s="302">
        <v>9693309</v>
      </c>
      <c r="M3839" s="302" t="s">
        <v>1968</v>
      </c>
      <c r="N3839" s="305">
        <v>25750</v>
      </c>
      <c r="O3839" s="305">
        <v>25750</v>
      </c>
      <c r="P3839" s="302" t="s">
        <v>1062</v>
      </c>
    </row>
    <row r="3840" spans="1:16">
      <c r="A3840" s="303">
        <v>0</v>
      </c>
      <c r="B3840" s="303">
        <v>0</v>
      </c>
      <c r="C3840" s="303">
        <v>0</v>
      </c>
      <c r="D3840" s="304">
        <f t="shared" si="59"/>
        <v>0</v>
      </c>
      <c r="E3840" s="305">
        <v>45992</v>
      </c>
      <c r="F3840" s="302" t="s">
        <v>69</v>
      </c>
      <c r="G3840" s="302" t="s">
        <v>70</v>
      </c>
      <c r="H3840" s="302" t="s">
        <v>555</v>
      </c>
      <c r="I3840" s="302" t="s">
        <v>555</v>
      </c>
      <c r="J3840" s="302">
        <v>135300</v>
      </c>
      <c r="K3840" s="302" t="s">
        <v>415</v>
      </c>
      <c r="L3840" s="302">
        <v>9974048</v>
      </c>
      <c r="M3840" s="302" t="s">
        <v>1968</v>
      </c>
      <c r="N3840" s="305">
        <v>27942</v>
      </c>
      <c r="O3840" s="305">
        <v>27942</v>
      </c>
      <c r="P3840" s="302" t="s">
        <v>1062</v>
      </c>
    </row>
    <row r="3841" spans="1:16">
      <c r="A3841" s="303">
        <v>0</v>
      </c>
      <c r="B3841" s="303">
        <v>0</v>
      </c>
      <c r="C3841" s="303">
        <v>0</v>
      </c>
      <c r="D3841" s="304">
        <f t="shared" si="59"/>
        <v>0</v>
      </c>
      <c r="E3841" s="305">
        <v>45992</v>
      </c>
      <c r="F3841" s="302" t="s">
        <v>69</v>
      </c>
      <c r="G3841" s="302" t="s">
        <v>70</v>
      </c>
      <c r="H3841" s="302" t="s">
        <v>555</v>
      </c>
      <c r="I3841" s="302" t="s">
        <v>555</v>
      </c>
      <c r="J3841" s="302">
        <v>135300</v>
      </c>
      <c r="K3841" s="302" t="s">
        <v>415</v>
      </c>
      <c r="L3841" s="302">
        <v>9706623</v>
      </c>
      <c r="M3841" s="302" t="s">
        <v>1968</v>
      </c>
      <c r="N3841" s="305">
        <v>21367</v>
      </c>
      <c r="O3841" s="305">
        <v>21367</v>
      </c>
      <c r="P3841" s="302" t="s">
        <v>1062</v>
      </c>
    </row>
    <row r="3842" spans="1:16">
      <c r="A3842" s="303">
        <v>2</v>
      </c>
      <c r="B3842" s="303">
        <v>3142.14</v>
      </c>
      <c r="C3842" s="303">
        <v>3733.8501145517998</v>
      </c>
      <c r="D3842" s="304">
        <f t="shared" si="59"/>
        <v>-591.71011455179996</v>
      </c>
      <c r="E3842" s="305">
        <v>45992</v>
      </c>
      <c r="F3842" s="302" t="s">
        <v>69</v>
      </c>
      <c r="G3842" s="302" t="s">
        <v>70</v>
      </c>
      <c r="H3842" s="302" t="s">
        <v>555</v>
      </c>
      <c r="I3842" s="302" t="s">
        <v>555</v>
      </c>
      <c r="J3842" s="302">
        <v>135300</v>
      </c>
      <c r="K3842" s="302" t="s">
        <v>415</v>
      </c>
      <c r="L3842" s="302">
        <v>9821716</v>
      </c>
      <c r="M3842" s="302" t="s">
        <v>1968</v>
      </c>
      <c r="N3842" s="305">
        <v>21367</v>
      </c>
      <c r="O3842" s="305">
        <v>21367</v>
      </c>
      <c r="P3842" s="302" t="s">
        <v>1052</v>
      </c>
    </row>
    <row r="3843" spans="1:16">
      <c r="A3843" s="303">
        <v>1</v>
      </c>
      <c r="B3843" s="303">
        <v>2100</v>
      </c>
      <c r="C3843" s="303">
        <v>2242.429392</v>
      </c>
      <c r="D3843" s="304">
        <f t="shared" ref="D3843:D3906" si="60">+B3843-C3843</f>
        <v>-142.42939200000001</v>
      </c>
      <c r="E3843" s="305">
        <v>45992</v>
      </c>
      <c r="F3843" s="302" t="s">
        <v>69</v>
      </c>
      <c r="G3843" s="302" t="s">
        <v>70</v>
      </c>
      <c r="H3843" s="302" t="s">
        <v>555</v>
      </c>
      <c r="I3843" s="302" t="s">
        <v>555</v>
      </c>
      <c r="J3843" s="302">
        <v>135300</v>
      </c>
      <c r="K3843" s="302" t="s">
        <v>415</v>
      </c>
      <c r="L3843" s="302">
        <v>9821718</v>
      </c>
      <c r="M3843" s="302" t="s">
        <v>1968</v>
      </c>
      <c r="N3843" s="305">
        <v>25750</v>
      </c>
      <c r="O3843" s="305">
        <v>25750</v>
      </c>
      <c r="P3843" s="302" t="s">
        <v>1052</v>
      </c>
    </row>
    <row r="3844" spans="1:16">
      <c r="A3844" s="303">
        <v>1</v>
      </c>
      <c r="B3844" s="303">
        <v>2341.9299999999998</v>
      </c>
      <c r="C3844" s="303">
        <v>2230.4165674428</v>
      </c>
      <c r="D3844" s="304">
        <f t="shared" si="60"/>
        <v>111.51343255719985</v>
      </c>
      <c r="E3844" s="305">
        <v>45992</v>
      </c>
      <c r="F3844" s="302" t="s">
        <v>69</v>
      </c>
      <c r="G3844" s="302" t="s">
        <v>70</v>
      </c>
      <c r="H3844" s="302" t="s">
        <v>555</v>
      </c>
      <c r="I3844" s="302" t="s">
        <v>555</v>
      </c>
      <c r="J3844" s="302">
        <v>135300</v>
      </c>
      <c r="K3844" s="302" t="s">
        <v>415</v>
      </c>
      <c r="L3844" s="302">
        <v>9821719</v>
      </c>
      <c r="M3844" s="302" t="s">
        <v>1968</v>
      </c>
      <c r="N3844" s="305">
        <v>27942</v>
      </c>
      <c r="O3844" s="305">
        <v>27942</v>
      </c>
      <c r="P3844" s="302" t="s">
        <v>1052</v>
      </c>
    </row>
    <row r="3845" spans="1:16">
      <c r="A3845" s="303">
        <v>0</v>
      </c>
      <c r="B3845" s="303">
        <v>19678.59</v>
      </c>
      <c r="C3845" s="303">
        <v>2461.0125336219003</v>
      </c>
      <c r="D3845" s="304">
        <f t="shared" si="60"/>
        <v>17217.577466378101</v>
      </c>
      <c r="E3845" s="305">
        <v>45992</v>
      </c>
      <c r="F3845" s="302" t="s">
        <v>69</v>
      </c>
      <c r="G3845" s="302" t="s">
        <v>70</v>
      </c>
      <c r="H3845" s="302" t="s">
        <v>555</v>
      </c>
      <c r="I3845" s="302" t="s">
        <v>555</v>
      </c>
      <c r="J3845" s="302">
        <v>135300</v>
      </c>
      <c r="K3845" s="302" t="s">
        <v>167</v>
      </c>
      <c r="L3845" s="302">
        <v>29777978</v>
      </c>
      <c r="M3845" s="302" t="s">
        <v>1431</v>
      </c>
      <c r="N3845" s="305">
        <v>43553</v>
      </c>
      <c r="O3845" s="305">
        <v>43525</v>
      </c>
      <c r="P3845" s="302" t="s">
        <v>2443</v>
      </c>
    </row>
    <row r="3846" spans="1:16">
      <c r="A3846" s="303">
        <v>0</v>
      </c>
      <c r="B3846" s="303">
        <v>0</v>
      </c>
      <c r="C3846" s="303">
        <v>0</v>
      </c>
      <c r="D3846" s="304">
        <f t="shared" si="60"/>
        <v>0</v>
      </c>
      <c r="E3846" s="305">
        <v>45992</v>
      </c>
      <c r="F3846" s="302" t="s">
        <v>69</v>
      </c>
      <c r="G3846" s="302" t="s">
        <v>70</v>
      </c>
      <c r="H3846" s="302" t="s">
        <v>555</v>
      </c>
      <c r="I3846" s="302" t="s">
        <v>555</v>
      </c>
      <c r="J3846" s="302">
        <v>135300</v>
      </c>
      <c r="K3846" s="302" t="s">
        <v>167</v>
      </c>
      <c r="L3846" s="302">
        <v>9974073</v>
      </c>
      <c r="M3846" s="302" t="s">
        <v>2086</v>
      </c>
      <c r="N3846" s="305">
        <v>21367</v>
      </c>
      <c r="O3846" s="305">
        <v>21367</v>
      </c>
      <c r="P3846" s="302" t="s">
        <v>1062</v>
      </c>
    </row>
    <row r="3847" spans="1:16">
      <c r="A3847" s="303">
        <v>1</v>
      </c>
      <c r="B3847" s="303">
        <v>1150</v>
      </c>
      <c r="C3847" s="303">
        <v>1366.5615255</v>
      </c>
      <c r="D3847" s="304">
        <f t="shared" si="60"/>
        <v>-216.56152550000002</v>
      </c>
      <c r="E3847" s="305">
        <v>45992</v>
      </c>
      <c r="F3847" s="302" t="s">
        <v>69</v>
      </c>
      <c r="G3847" s="302" t="s">
        <v>70</v>
      </c>
      <c r="H3847" s="302" t="s">
        <v>555</v>
      </c>
      <c r="I3847" s="302" t="s">
        <v>555</v>
      </c>
      <c r="J3847" s="302">
        <v>135300</v>
      </c>
      <c r="K3847" s="302" t="s">
        <v>167</v>
      </c>
      <c r="L3847" s="302">
        <v>9821782</v>
      </c>
      <c r="M3847" s="302" t="s">
        <v>2086</v>
      </c>
      <c r="N3847" s="305">
        <v>21367</v>
      </c>
      <c r="O3847" s="305">
        <v>21367</v>
      </c>
      <c r="P3847" s="302" t="s">
        <v>1052</v>
      </c>
    </row>
    <row r="3848" spans="1:16">
      <c r="A3848" s="303">
        <v>0</v>
      </c>
      <c r="B3848" s="303">
        <v>0</v>
      </c>
      <c r="C3848" s="303">
        <v>0</v>
      </c>
      <c r="D3848" s="304">
        <f t="shared" si="60"/>
        <v>0</v>
      </c>
      <c r="E3848" s="305">
        <v>45992</v>
      </c>
      <c r="F3848" s="302" t="s">
        <v>69</v>
      </c>
      <c r="G3848" s="302" t="s">
        <v>70</v>
      </c>
      <c r="H3848" s="302" t="s">
        <v>555</v>
      </c>
      <c r="I3848" s="302" t="s">
        <v>555</v>
      </c>
      <c r="J3848" s="302">
        <v>135301</v>
      </c>
      <c r="K3848" s="302" t="s">
        <v>84</v>
      </c>
      <c r="L3848" s="302">
        <v>35434616</v>
      </c>
      <c r="M3848" s="302" t="s">
        <v>2555</v>
      </c>
      <c r="N3848" s="305">
        <v>44707</v>
      </c>
      <c r="O3848" s="305">
        <v>44682</v>
      </c>
      <c r="P3848" s="302" t="s">
        <v>2508</v>
      </c>
    </row>
    <row r="3849" spans="1:16">
      <c r="A3849" s="303">
        <v>0</v>
      </c>
      <c r="B3849" s="303">
        <v>0</v>
      </c>
      <c r="C3849" s="303">
        <v>0</v>
      </c>
      <c r="D3849" s="304">
        <f t="shared" si="60"/>
        <v>0</v>
      </c>
      <c r="E3849" s="305">
        <v>45992</v>
      </c>
      <c r="F3849" s="302" t="s">
        <v>69</v>
      </c>
      <c r="G3849" s="302" t="s">
        <v>70</v>
      </c>
      <c r="H3849" s="302" t="s">
        <v>555</v>
      </c>
      <c r="I3849" s="302" t="s">
        <v>555</v>
      </c>
      <c r="J3849" s="302">
        <v>135500</v>
      </c>
      <c r="K3849" s="302" t="s">
        <v>84</v>
      </c>
      <c r="L3849" s="302">
        <v>27213795</v>
      </c>
      <c r="M3849" s="302" t="s">
        <v>2556</v>
      </c>
      <c r="N3849" s="305">
        <v>43608</v>
      </c>
      <c r="O3849" s="305">
        <v>43586</v>
      </c>
      <c r="P3849" s="302" t="s">
        <v>968</v>
      </c>
    </row>
    <row r="3850" spans="1:16">
      <c r="A3850" s="303">
        <v>0</v>
      </c>
      <c r="B3850" s="303">
        <v>0</v>
      </c>
      <c r="C3850" s="303">
        <v>0</v>
      </c>
      <c r="D3850" s="304">
        <f t="shared" si="60"/>
        <v>0</v>
      </c>
      <c r="E3850" s="305">
        <v>45992</v>
      </c>
      <c r="F3850" s="302" t="s">
        <v>69</v>
      </c>
      <c r="G3850" s="302" t="s">
        <v>70</v>
      </c>
      <c r="H3850" s="302" t="s">
        <v>555</v>
      </c>
      <c r="I3850" s="302" t="s">
        <v>555</v>
      </c>
      <c r="J3850" s="302">
        <v>135600</v>
      </c>
      <c r="K3850" s="302" t="s">
        <v>84</v>
      </c>
      <c r="L3850" s="302">
        <v>12422980</v>
      </c>
      <c r="M3850" s="302" t="s">
        <v>2557</v>
      </c>
      <c r="N3850" s="305">
        <v>41682</v>
      </c>
      <c r="O3850" s="305">
        <v>41730</v>
      </c>
      <c r="P3850" s="302" t="s">
        <v>2496</v>
      </c>
    </row>
    <row r="3851" spans="1:16">
      <c r="A3851" s="303">
        <v>0</v>
      </c>
      <c r="B3851" s="303">
        <v>0</v>
      </c>
      <c r="C3851" s="303">
        <v>0</v>
      </c>
      <c r="D3851" s="304">
        <f t="shared" si="60"/>
        <v>0</v>
      </c>
      <c r="E3851" s="305">
        <v>45992</v>
      </c>
      <c r="F3851" s="302" t="s">
        <v>69</v>
      </c>
      <c r="G3851" s="302" t="s">
        <v>70</v>
      </c>
      <c r="H3851" s="302" t="s">
        <v>555</v>
      </c>
      <c r="I3851" s="302" t="s">
        <v>555</v>
      </c>
      <c r="J3851" s="302">
        <v>135600</v>
      </c>
      <c r="K3851" s="302" t="s">
        <v>84</v>
      </c>
      <c r="L3851" s="302">
        <v>11766936</v>
      </c>
      <c r="M3851" s="302" t="s">
        <v>2485</v>
      </c>
      <c r="N3851" s="305">
        <v>40543</v>
      </c>
      <c r="O3851" s="305">
        <v>41275</v>
      </c>
      <c r="P3851" s="302" t="s">
        <v>1158</v>
      </c>
    </row>
    <row r="3852" spans="1:16">
      <c r="A3852" s="303">
        <v>0</v>
      </c>
      <c r="B3852" s="303">
        <v>0</v>
      </c>
      <c r="C3852" s="303">
        <v>0</v>
      </c>
      <c r="D3852" s="304">
        <f t="shared" si="60"/>
        <v>0</v>
      </c>
      <c r="E3852" s="305">
        <v>45992</v>
      </c>
      <c r="F3852" s="302" t="s">
        <v>69</v>
      </c>
      <c r="G3852" s="302" t="s">
        <v>70</v>
      </c>
      <c r="H3852" s="302" t="s">
        <v>555</v>
      </c>
      <c r="I3852" s="302" t="s">
        <v>555</v>
      </c>
      <c r="J3852" s="302">
        <v>135600</v>
      </c>
      <c r="K3852" s="302" t="s">
        <v>84</v>
      </c>
      <c r="L3852" s="302">
        <v>12317838</v>
      </c>
      <c r="M3852" s="302" t="s">
        <v>2557</v>
      </c>
      <c r="N3852" s="305">
        <v>41682</v>
      </c>
      <c r="O3852" s="305">
        <v>41671</v>
      </c>
      <c r="P3852" s="302" t="s">
        <v>2496</v>
      </c>
    </row>
    <row r="3853" spans="1:16">
      <c r="A3853" s="303">
        <v>0</v>
      </c>
      <c r="B3853" s="303">
        <v>0</v>
      </c>
      <c r="C3853" s="303">
        <v>0</v>
      </c>
      <c r="D3853" s="304">
        <f t="shared" si="60"/>
        <v>0</v>
      </c>
      <c r="E3853" s="305">
        <v>45992</v>
      </c>
      <c r="F3853" s="302" t="s">
        <v>69</v>
      </c>
      <c r="G3853" s="302" t="s">
        <v>70</v>
      </c>
      <c r="H3853" s="302" t="s">
        <v>555</v>
      </c>
      <c r="I3853" s="302" t="s">
        <v>555</v>
      </c>
      <c r="J3853" s="302">
        <v>135600</v>
      </c>
      <c r="K3853" s="302" t="s">
        <v>84</v>
      </c>
      <c r="L3853" s="302">
        <v>27213798</v>
      </c>
      <c r="M3853" s="302" t="s">
        <v>2556</v>
      </c>
      <c r="N3853" s="305">
        <v>43608</v>
      </c>
      <c r="O3853" s="305">
        <v>43586</v>
      </c>
      <c r="P3853" s="302" t="s">
        <v>968</v>
      </c>
    </row>
    <row r="3854" spans="1:16">
      <c r="A3854" s="303">
        <v>0</v>
      </c>
      <c r="B3854" s="303">
        <v>0</v>
      </c>
      <c r="C3854" s="303">
        <v>0</v>
      </c>
      <c r="D3854" s="304">
        <f t="shared" si="60"/>
        <v>0</v>
      </c>
      <c r="E3854" s="305">
        <v>45992</v>
      </c>
      <c r="F3854" s="302" t="s">
        <v>69</v>
      </c>
      <c r="G3854" s="302" t="s">
        <v>70</v>
      </c>
      <c r="H3854" s="302" t="s">
        <v>555</v>
      </c>
      <c r="I3854" s="302" t="s">
        <v>555</v>
      </c>
      <c r="J3854" s="302">
        <v>135600</v>
      </c>
      <c r="K3854" s="302" t="s">
        <v>129</v>
      </c>
      <c r="L3854" s="302">
        <v>11379671</v>
      </c>
      <c r="M3854" s="302" t="s">
        <v>1157</v>
      </c>
      <c r="N3854" s="305">
        <v>40543</v>
      </c>
      <c r="O3854" s="305">
        <v>40544</v>
      </c>
      <c r="P3854" s="302" t="s">
        <v>1158</v>
      </c>
    </row>
    <row r="3855" spans="1:16">
      <c r="A3855" s="303">
        <v>0</v>
      </c>
      <c r="B3855" s="303">
        <v>0</v>
      </c>
      <c r="C3855" s="303">
        <v>0</v>
      </c>
      <c r="D3855" s="304">
        <f t="shared" si="60"/>
        <v>0</v>
      </c>
      <c r="E3855" s="305">
        <v>45992</v>
      </c>
      <c r="F3855" s="302" t="s">
        <v>69</v>
      </c>
      <c r="G3855" s="302" t="s">
        <v>70</v>
      </c>
      <c r="H3855" s="302" t="s">
        <v>555</v>
      </c>
      <c r="I3855" s="302" t="s">
        <v>555</v>
      </c>
      <c r="J3855" s="302">
        <v>135600</v>
      </c>
      <c r="K3855" s="302" t="s">
        <v>129</v>
      </c>
      <c r="L3855" s="302">
        <v>11794451</v>
      </c>
      <c r="M3855" s="302" t="s">
        <v>1157</v>
      </c>
      <c r="N3855" s="305">
        <v>41214</v>
      </c>
      <c r="O3855" s="305">
        <v>40909</v>
      </c>
      <c r="P3855" s="302" t="s">
        <v>1159</v>
      </c>
    </row>
    <row r="3856" spans="1:16">
      <c r="A3856" s="303">
        <v>1</v>
      </c>
      <c r="B3856" s="303">
        <v>3512.34</v>
      </c>
      <c r="C3856" s="303">
        <v>2932.1630384435998</v>
      </c>
      <c r="D3856" s="304">
        <f t="shared" si="60"/>
        <v>580.17696155640033</v>
      </c>
      <c r="E3856" s="305">
        <v>45992</v>
      </c>
      <c r="F3856" s="302" t="s">
        <v>69</v>
      </c>
      <c r="G3856" s="302" t="s">
        <v>70</v>
      </c>
      <c r="H3856" s="302" t="s">
        <v>567</v>
      </c>
      <c r="I3856" s="302" t="s">
        <v>567</v>
      </c>
      <c r="J3856" s="302">
        <v>135200</v>
      </c>
      <c r="K3856" s="302" t="s">
        <v>354</v>
      </c>
      <c r="L3856" s="302">
        <v>9974063</v>
      </c>
      <c r="M3856" s="302" t="s">
        <v>1825</v>
      </c>
      <c r="N3856" s="305">
        <v>26846</v>
      </c>
      <c r="O3856" s="305">
        <v>26846</v>
      </c>
      <c r="P3856" s="302" t="s">
        <v>1062</v>
      </c>
    </row>
    <row r="3857" spans="1:16">
      <c r="A3857" s="303">
        <v>0</v>
      </c>
      <c r="B3857" s="303">
        <v>0</v>
      </c>
      <c r="C3857" s="303">
        <v>0</v>
      </c>
      <c r="D3857" s="304">
        <f t="shared" si="60"/>
        <v>0</v>
      </c>
      <c r="E3857" s="305">
        <v>45992</v>
      </c>
      <c r="F3857" s="302" t="s">
        <v>69</v>
      </c>
      <c r="G3857" s="302" t="s">
        <v>70</v>
      </c>
      <c r="H3857" s="302" t="s">
        <v>567</v>
      </c>
      <c r="I3857" s="302" t="s">
        <v>567</v>
      </c>
      <c r="J3857" s="302">
        <v>135300</v>
      </c>
      <c r="K3857" s="302" t="s">
        <v>142</v>
      </c>
      <c r="L3857" s="302">
        <v>9974062</v>
      </c>
      <c r="M3857" s="302" t="s">
        <v>1838</v>
      </c>
      <c r="N3857" s="305">
        <v>26846</v>
      </c>
      <c r="O3857" s="305">
        <v>26846</v>
      </c>
      <c r="P3857" s="302" t="s">
        <v>1062</v>
      </c>
    </row>
    <row r="3858" spans="1:16">
      <c r="A3858" s="303">
        <v>3</v>
      </c>
      <c r="B3858" s="303">
        <v>5226.71</v>
      </c>
      <c r="C3858" s="303">
        <v>5279.5174372798001</v>
      </c>
      <c r="D3858" s="304">
        <f t="shared" si="60"/>
        <v>-52.80743727980007</v>
      </c>
      <c r="E3858" s="305">
        <v>45992</v>
      </c>
      <c r="F3858" s="302" t="s">
        <v>69</v>
      </c>
      <c r="G3858" s="302" t="s">
        <v>70</v>
      </c>
      <c r="H3858" s="302" t="s">
        <v>567</v>
      </c>
      <c r="I3858" s="302" t="s">
        <v>567</v>
      </c>
      <c r="J3858" s="302">
        <v>135300</v>
      </c>
      <c r="K3858" s="302" t="s">
        <v>142</v>
      </c>
      <c r="L3858" s="302">
        <v>9821684</v>
      </c>
      <c r="M3858" s="302" t="s">
        <v>1838</v>
      </c>
      <c r="N3858" s="305">
        <v>26846</v>
      </c>
      <c r="O3858" s="305">
        <v>26846</v>
      </c>
      <c r="P3858" s="302" t="s">
        <v>1052</v>
      </c>
    </row>
    <row r="3859" spans="1:16">
      <c r="A3859" s="303">
        <v>0</v>
      </c>
      <c r="B3859" s="303">
        <v>22954.100000000002</v>
      </c>
      <c r="C3859" s="303">
        <v>1545.7341439019999</v>
      </c>
      <c r="D3859" s="304">
        <f t="shared" si="60"/>
        <v>21408.365856098004</v>
      </c>
      <c r="E3859" s="305">
        <v>45992</v>
      </c>
      <c r="F3859" s="302" t="s">
        <v>69</v>
      </c>
      <c r="G3859" s="302" t="s">
        <v>70</v>
      </c>
      <c r="H3859" s="302" t="s">
        <v>567</v>
      </c>
      <c r="I3859" s="302" t="s">
        <v>567</v>
      </c>
      <c r="J3859" s="302">
        <v>135300</v>
      </c>
      <c r="K3859" s="302" t="s">
        <v>143</v>
      </c>
      <c r="L3859" s="302">
        <v>36314677</v>
      </c>
      <c r="M3859" s="302" t="s">
        <v>1389</v>
      </c>
      <c r="N3859" s="305">
        <v>44708</v>
      </c>
      <c r="O3859" s="305">
        <v>44682</v>
      </c>
      <c r="P3859" s="302" t="s">
        <v>1804</v>
      </c>
    </row>
    <row r="3860" spans="1:16">
      <c r="A3860" s="303">
        <v>0</v>
      </c>
      <c r="B3860" s="303">
        <v>0</v>
      </c>
      <c r="C3860" s="303">
        <v>0</v>
      </c>
      <c r="D3860" s="304">
        <f t="shared" si="60"/>
        <v>0</v>
      </c>
      <c r="E3860" s="305">
        <v>45992</v>
      </c>
      <c r="F3860" s="302" t="s">
        <v>69</v>
      </c>
      <c r="G3860" s="302" t="s">
        <v>70</v>
      </c>
      <c r="H3860" s="302" t="s">
        <v>567</v>
      </c>
      <c r="I3860" s="302" t="s">
        <v>567</v>
      </c>
      <c r="J3860" s="302">
        <v>135300</v>
      </c>
      <c r="K3860" s="302" t="s">
        <v>321</v>
      </c>
      <c r="L3860" s="302">
        <v>9974061</v>
      </c>
      <c r="M3860" s="302" t="s">
        <v>1840</v>
      </c>
      <c r="N3860" s="305">
        <v>26846</v>
      </c>
      <c r="O3860" s="305">
        <v>26846</v>
      </c>
      <c r="P3860" s="302" t="s">
        <v>1062</v>
      </c>
    </row>
    <row r="3861" spans="1:16">
      <c r="A3861" s="303">
        <v>0</v>
      </c>
      <c r="B3861" s="303">
        <v>0</v>
      </c>
      <c r="C3861" s="303">
        <v>0</v>
      </c>
      <c r="D3861" s="304">
        <f t="shared" si="60"/>
        <v>0</v>
      </c>
      <c r="E3861" s="305">
        <v>45992</v>
      </c>
      <c r="F3861" s="302" t="s">
        <v>69</v>
      </c>
      <c r="G3861" s="302" t="s">
        <v>70</v>
      </c>
      <c r="H3861" s="302" t="s">
        <v>567</v>
      </c>
      <c r="I3861" s="302" t="s">
        <v>567</v>
      </c>
      <c r="J3861" s="302">
        <v>135300</v>
      </c>
      <c r="K3861" s="302" t="s">
        <v>321</v>
      </c>
      <c r="L3861" s="302">
        <v>9821676</v>
      </c>
      <c r="M3861" s="302" t="s">
        <v>1840</v>
      </c>
      <c r="N3861" s="305">
        <v>26846</v>
      </c>
      <c r="O3861" s="305">
        <v>26846</v>
      </c>
      <c r="P3861" s="302" t="s">
        <v>1052</v>
      </c>
    </row>
    <row r="3862" spans="1:16">
      <c r="A3862" s="303">
        <v>0</v>
      </c>
      <c r="B3862" s="303">
        <v>0</v>
      </c>
      <c r="C3862" s="303">
        <v>0</v>
      </c>
      <c r="D3862" s="304">
        <f t="shared" si="60"/>
        <v>0</v>
      </c>
      <c r="E3862" s="305">
        <v>45992</v>
      </c>
      <c r="F3862" s="302" t="s">
        <v>69</v>
      </c>
      <c r="G3862" s="302" t="s">
        <v>70</v>
      </c>
      <c r="H3862" s="302" t="s">
        <v>567</v>
      </c>
      <c r="I3862" s="302" t="s">
        <v>567</v>
      </c>
      <c r="J3862" s="302">
        <v>135300</v>
      </c>
      <c r="K3862" s="302" t="s">
        <v>322</v>
      </c>
      <c r="L3862" s="302">
        <v>9974060</v>
      </c>
      <c r="M3862" s="302" t="s">
        <v>1517</v>
      </c>
      <c r="N3862" s="305">
        <v>26846</v>
      </c>
      <c r="O3862" s="305">
        <v>26846</v>
      </c>
      <c r="P3862" s="302" t="s">
        <v>1062</v>
      </c>
    </row>
    <row r="3863" spans="1:16">
      <c r="A3863" s="303">
        <v>0</v>
      </c>
      <c r="B3863" s="303">
        <v>0</v>
      </c>
      <c r="C3863" s="303">
        <v>0</v>
      </c>
      <c r="D3863" s="304">
        <f t="shared" si="60"/>
        <v>0</v>
      </c>
      <c r="E3863" s="305">
        <v>45992</v>
      </c>
      <c r="F3863" s="302" t="s">
        <v>69</v>
      </c>
      <c r="G3863" s="302" t="s">
        <v>70</v>
      </c>
      <c r="H3863" s="302" t="s">
        <v>567</v>
      </c>
      <c r="I3863" s="302" t="s">
        <v>567</v>
      </c>
      <c r="J3863" s="302">
        <v>135300</v>
      </c>
      <c r="K3863" s="302" t="s">
        <v>322</v>
      </c>
      <c r="L3863" s="302">
        <v>9821679</v>
      </c>
      <c r="M3863" s="302" t="s">
        <v>1517</v>
      </c>
      <c r="N3863" s="305">
        <v>26846</v>
      </c>
      <c r="O3863" s="305">
        <v>26846</v>
      </c>
      <c r="P3863" s="302" t="s">
        <v>1052</v>
      </c>
    </row>
    <row r="3864" spans="1:16">
      <c r="A3864" s="303">
        <v>0</v>
      </c>
      <c r="B3864" s="303">
        <v>0</v>
      </c>
      <c r="C3864" s="303">
        <v>0</v>
      </c>
      <c r="D3864" s="304">
        <f t="shared" si="60"/>
        <v>0</v>
      </c>
      <c r="E3864" s="305">
        <v>45992</v>
      </c>
      <c r="F3864" s="302" t="s">
        <v>69</v>
      </c>
      <c r="G3864" s="302" t="s">
        <v>70</v>
      </c>
      <c r="H3864" s="302" t="s">
        <v>567</v>
      </c>
      <c r="I3864" s="302" t="s">
        <v>567</v>
      </c>
      <c r="J3864" s="302">
        <v>135300</v>
      </c>
      <c r="K3864" s="302" t="s">
        <v>352</v>
      </c>
      <c r="L3864" s="302">
        <v>9974182</v>
      </c>
      <c r="M3864" s="302" t="s">
        <v>1850</v>
      </c>
      <c r="N3864" s="305">
        <v>26846</v>
      </c>
      <c r="O3864" s="305">
        <v>26846</v>
      </c>
      <c r="P3864" s="302" t="s">
        <v>1062</v>
      </c>
    </row>
    <row r="3865" spans="1:16">
      <c r="A3865" s="303">
        <v>1</v>
      </c>
      <c r="B3865" s="303">
        <v>25561.02</v>
      </c>
      <c r="C3865" s="303">
        <v>25819.272698247602</v>
      </c>
      <c r="D3865" s="304">
        <f t="shared" si="60"/>
        <v>-258.25269824760107</v>
      </c>
      <c r="E3865" s="305">
        <v>45992</v>
      </c>
      <c r="F3865" s="302" t="s">
        <v>69</v>
      </c>
      <c r="G3865" s="302" t="s">
        <v>70</v>
      </c>
      <c r="H3865" s="302" t="s">
        <v>567</v>
      </c>
      <c r="I3865" s="302" t="s">
        <v>567</v>
      </c>
      <c r="J3865" s="302">
        <v>135300</v>
      </c>
      <c r="K3865" s="302" t="s">
        <v>352</v>
      </c>
      <c r="L3865" s="302">
        <v>9821789</v>
      </c>
      <c r="M3865" s="302" t="s">
        <v>1850</v>
      </c>
      <c r="N3865" s="305">
        <v>26846</v>
      </c>
      <c r="O3865" s="305">
        <v>26846</v>
      </c>
      <c r="P3865" s="302" t="s">
        <v>1052</v>
      </c>
    </row>
    <row r="3866" spans="1:16">
      <c r="A3866" s="303">
        <v>0</v>
      </c>
      <c r="B3866" s="303">
        <v>0</v>
      </c>
      <c r="C3866" s="303">
        <v>0</v>
      </c>
      <c r="D3866" s="304">
        <f t="shared" si="60"/>
        <v>0</v>
      </c>
      <c r="E3866" s="305">
        <v>45992</v>
      </c>
      <c r="F3866" s="302" t="s">
        <v>69</v>
      </c>
      <c r="G3866" s="302" t="s">
        <v>70</v>
      </c>
      <c r="H3866" s="302" t="s">
        <v>567</v>
      </c>
      <c r="I3866" s="302" t="s">
        <v>567</v>
      </c>
      <c r="J3866" s="302">
        <v>135300</v>
      </c>
      <c r="K3866" s="302" t="s">
        <v>356</v>
      </c>
      <c r="L3866" s="302">
        <v>9974177</v>
      </c>
      <c r="M3866" s="302" t="s">
        <v>1856</v>
      </c>
      <c r="N3866" s="305">
        <v>26846</v>
      </c>
      <c r="O3866" s="305">
        <v>26846</v>
      </c>
      <c r="P3866" s="302" t="s">
        <v>1062</v>
      </c>
    </row>
    <row r="3867" spans="1:16">
      <c r="A3867" s="303">
        <v>0</v>
      </c>
      <c r="B3867" s="303">
        <v>139.47</v>
      </c>
      <c r="C3867" s="303">
        <v>140.87911840859999</v>
      </c>
      <c r="D3867" s="304">
        <f t="shared" si="60"/>
        <v>-1.4091184085999942</v>
      </c>
      <c r="E3867" s="305">
        <v>45992</v>
      </c>
      <c r="F3867" s="302" t="s">
        <v>69</v>
      </c>
      <c r="G3867" s="302" t="s">
        <v>70</v>
      </c>
      <c r="H3867" s="302" t="s">
        <v>567</v>
      </c>
      <c r="I3867" s="302" t="s">
        <v>567</v>
      </c>
      <c r="J3867" s="302">
        <v>135300</v>
      </c>
      <c r="K3867" s="302" t="s">
        <v>356</v>
      </c>
      <c r="L3867" s="302">
        <v>9821698</v>
      </c>
      <c r="M3867" s="302" t="s">
        <v>1856</v>
      </c>
      <c r="N3867" s="305">
        <v>26846</v>
      </c>
      <c r="O3867" s="305">
        <v>26846</v>
      </c>
      <c r="P3867" s="302" t="s">
        <v>1052</v>
      </c>
    </row>
    <row r="3868" spans="1:16">
      <c r="A3868" s="303">
        <v>0</v>
      </c>
      <c r="B3868" s="303">
        <v>0</v>
      </c>
      <c r="C3868" s="303">
        <v>0</v>
      </c>
      <c r="D3868" s="304">
        <f t="shared" si="60"/>
        <v>0</v>
      </c>
      <c r="E3868" s="305">
        <v>45992</v>
      </c>
      <c r="F3868" s="302" t="s">
        <v>69</v>
      </c>
      <c r="G3868" s="302" t="s">
        <v>70</v>
      </c>
      <c r="H3868" s="302" t="s">
        <v>567</v>
      </c>
      <c r="I3868" s="302" t="s">
        <v>567</v>
      </c>
      <c r="J3868" s="302">
        <v>135300</v>
      </c>
      <c r="K3868" s="302" t="s">
        <v>361</v>
      </c>
      <c r="L3868" s="302">
        <v>9706629</v>
      </c>
      <c r="M3868" s="302" t="s">
        <v>2297</v>
      </c>
      <c r="N3868" s="305">
        <v>27211</v>
      </c>
      <c r="O3868" s="305">
        <v>27211</v>
      </c>
      <c r="P3868" s="302" t="s">
        <v>1062</v>
      </c>
    </row>
    <row r="3869" spans="1:16">
      <c r="A3869" s="303">
        <v>0</v>
      </c>
      <c r="B3869" s="303">
        <v>-1370.45</v>
      </c>
      <c r="C3869" s="303">
        <v>-1357.9285546670001</v>
      </c>
      <c r="D3869" s="304">
        <f t="shared" si="60"/>
        <v>-12.521445332999974</v>
      </c>
      <c r="E3869" s="305">
        <v>45992</v>
      </c>
      <c r="F3869" s="302" t="s">
        <v>69</v>
      </c>
      <c r="G3869" s="302" t="s">
        <v>70</v>
      </c>
      <c r="H3869" s="302" t="s">
        <v>567</v>
      </c>
      <c r="I3869" s="302" t="s">
        <v>567</v>
      </c>
      <c r="J3869" s="302">
        <v>135300</v>
      </c>
      <c r="K3869" s="302" t="s">
        <v>361</v>
      </c>
      <c r="L3869" s="302">
        <v>9821828</v>
      </c>
      <c r="M3869" s="302" t="s">
        <v>2297</v>
      </c>
      <c r="N3869" s="305">
        <v>27211</v>
      </c>
      <c r="O3869" s="305">
        <v>27211</v>
      </c>
      <c r="P3869" s="302" t="s">
        <v>1052</v>
      </c>
    </row>
    <row r="3870" spans="1:16">
      <c r="A3870" s="303">
        <v>3</v>
      </c>
      <c r="B3870" s="303">
        <v>11315.62</v>
      </c>
      <c r="C3870" s="303">
        <v>11429.946008795601</v>
      </c>
      <c r="D3870" s="304">
        <f t="shared" si="60"/>
        <v>-114.3260087956005</v>
      </c>
      <c r="E3870" s="305">
        <v>45992</v>
      </c>
      <c r="F3870" s="302" t="s">
        <v>69</v>
      </c>
      <c r="G3870" s="302" t="s">
        <v>70</v>
      </c>
      <c r="H3870" s="302" t="s">
        <v>567</v>
      </c>
      <c r="I3870" s="302" t="s">
        <v>567</v>
      </c>
      <c r="J3870" s="302">
        <v>135300</v>
      </c>
      <c r="K3870" s="302" t="s">
        <v>361</v>
      </c>
      <c r="L3870" s="302">
        <v>9821829</v>
      </c>
      <c r="M3870" s="302" t="s">
        <v>1874</v>
      </c>
      <c r="N3870" s="305">
        <v>26846</v>
      </c>
      <c r="O3870" s="305">
        <v>26846</v>
      </c>
      <c r="P3870" s="302" t="s">
        <v>1052</v>
      </c>
    </row>
    <row r="3871" spans="1:16">
      <c r="A3871" s="303">
        <v>0</v>
      </c>
      <c r="B3871" s="303">
        <v>0</v>
      </c>
      <c r="C3871" s="303">
        <v>0</v>
      </c>
      <c r="D3871" s="304">
        <f t="shared" si="60"/>
        <v>0</v>
      </c>
      <c r="E3871" s="305">
        <v>45992</v>
      </c>
      <c r="F3871" s="302" t="s">
        <v>69</v>
      </c>
      <c r="G3871" s="302" t="s">
        <v>70</v>
      </c>
      <c r="H3871" s="302" t="s">
        <v>567</v>
      </c>
      <c r="I3871" s="302" t="s">
        <v>567</v>
      </c>
      <c r="J3871" s="302">
        <v>135300</v>
      </c>
      <c r="K3871" s="302" t="s">
        <v>361</v>
      </c>
      <c r="L3871" s="302">
        <v>9693312</v>
      </c>
      <c r="M3871" s="302" t="s">
        <v>1874</v>
      </c>
      <c r="N3871" s="305">
        <v>26846</v>
      </c>
      <c r="O3871" s="305">
        <v>26846</v>
      </c>
      <c r="P3871" s="302" t="s">
        <v>1062</v>
      </c>
    </row>
    <row r="3872" spans="1:16">
      <c r="A3872" s="303">
        <v>0</v>
      </c>
      <c r="B3872" s="303">
        <v>0</v>
      </c>
      <c r="C3872" s="303">
        <v>0</v>
      </c>
      <c r="D3872" s="304">
        <f t="shared" si="60"/>
        <v>0</v>
      </c>
      <c r="E3872" s="305">
        <v>45992</v>
      </c>
      <c r="F3872" s="302" t="s">
        <v>69</v>
      </c>
      <c r="G3872" s="302" t="s">
        <v>70</v>
      </c>
      <c r="H3872" s="302" t="s">
        <v>567</v>
      </c>
      <c r="I3872" s="302" t="s">
        <v>567</v>
      </c>
      <c r="J3872" s="302">
        <v>135300</v>
      </c>
      <c r="K3872" s="302" t="s">
        <v>369</v>
      </c>
      <c r="L3872" s="302">
        <v>9974181</v>
      </c>
      <c r="M3872" s="302" t="s">
        <v>1885</v>
      </c>
      <c r="N3872" s="305">
        <v>26846</v>
      </c>
      <c r="O3872" s="305">
        <v>26846</v>
      </c>
      <c r="P3872" s="302" t="s">
        <v>1062</v>
      </c>
    </row>
    <row r="3873" spans="1:16">
      <c r="A3873" s="303">
        <v>840</v>
      </c>
      <c r="B3873" s="303">
        <v>1135.8500000000001</v>
      </c>
      <c r="C3873" s="303">
        <v>1147.325924173</v>
      </c>
      <c r="D3873" s="304">
        <f t="shared" si="60"/>
        <v>-11.475924172999839</v>
      </c>
      <c r="E3873" s="305">
        <v>45992</v>
      </c>
      <c r="F3873" s="302" t="s">
        <v>69</v>
      </c>
      <c r="G3873" s="302" t="s">
        <v>70</v>
      </c>
      <c r="H3873" s="302" t="s">
        <v>567</v>
      </c>
      <c r="I3873" s="302" t="s">
        <v>567</v>
      </c>
      <c r="J3873" s="302">
        <v>135300</v>
      </c>
      <c r="K3873" s="302" t="s">
        <v>369</v>
      </c>
      <c r="L3873" s="302">
        <v>9821743</v>
      </c>
      <c r="M3873" s="302" t="s">
        <v>1885</v>
      </c>
      <c r="N3873" s="305">
        <v>26846</v>
      </c>
      <c r="O3873" s="305">
        <v>26846</v>
      </c>
      <c r="P3873" s="302" t="s">
        <v>1052</v>
      </c>
    </row>
    <row r="3874" spans="1:16">
      <c r="A3874" s="303">
        <v>0</v>
      </c>
      <c r="B3874" s="303">
        <v>0</v>
      </c>
      <c r="C3874" s="303">
        <v>0</v>
      </c>
      <c r="D3874" s="304">
        <f t="shared" si="60"/>
        <v>0</v>
      </c>
      <c r="E3874" s="305">
        <v>45992</v>
      </c>
      <c r="F3874" s="302" t="s">
        <v>69</v>
      </c>
      <c r="G3874" s="302" t="s">
        <v>70</v>
      </c>
      <c r="H3874" s="302" t="s">
        <v>567</v>
      </c>
      <c r="I3874" s="302" t="s">
        <v>567</v>
      </c>
      <c r="J3874" s="302">
        <v>135300</v>
      </c>
      <c r="K3874" s="302" t="s">
        <v>373</v>
      </c>
      <c r="L3874" s="302">
        <v>9974056</v>
      </c>
      <c r="M3874" s="302" t="s">
        <v>1890</v>
      </c>
      <c r="N3874" s="305">
        <v>26846</v>
      </c>
      <c r="O3874" s="305">
        <v>26846</v>
      </c>
      <c r="P3874" s="302" t="s">
        <v>1062</v>
      </c>
    </row>
    <row r="3875" spans="1:16">
      <c r="A3875" s="303">
        <v>1</v>
      </c>
      <c r="B3875" s="303">
        <v>1563.1200000000001</v>
      </c>
      <c r="C3875" s="303">
        <v>1578.9127953456</v>
      </c>
      <c r="D3875" s="304">
        <f t="shared" si="60"/>
        <v>-15.79279534559987</v>
      </c>
      <c r="E3875" s="305">
        <v>45992</v>
      </c>
      <c r="F3875" s="302" t="s">
        <v>69</v>
      </c>
      <c r="G3875" s="302" t="s">
        <v>70</v>
      </c>
      <c r="H3875" s="302" t="s">
        <v>567</v>
      </c>
      <c r="I3875" s="302" t="s">
        <v>567</v>
      </c>
      <c r="J3875" s="302">
        <v>135300</v>
      </c>
      <c r="K3875" s="302" t="s">
        <v>373</v>
      </c>
      <c r="L3875" s="302">
        <v>9821723</v>
      </c>
      <c r="M3875" s="302" t="s">
        <v>1890</v>
      </c>
      <c r="N3875" s="305">
        <v>26846</v>
      </c>
      <c r="O3875" s="305">
        <v>26846</v>
      </c>
      <c r="P3875" s="302" t="s">
        <v>1052</v>
      </c>
    </row>
    <row r="3876" spans="1:16">
      <c r="A3876" s="303">
        <v>0</v>
      </c>
      <c r="B3876" s="303">
        <v>0</v>
      </c>
      <c r="C3876" s="303">
        <v>0</v>
      </c>
      <c r="D3876" s="304">
        <f t="shared" si="60"/>
        <v>0</v>
      </c>
      <c r="E3876" s="305">
        <v>45992</v>
      </c>
      <c r="F3876" s="302" t="s">
        <v>69</v>
      </c>
      <c r="G3876" s="302" t="s">
        <v>70</v>
      </c>
      <c r="H3876" s="302" t="s">
        <v>567</v>
      </c>
      <c r="I3876" s="302" t="s">
        <v>567</v>
      </c>
      <c r="J3876" s="302">
        <v>135300</v>
      </c>
      <c r="K3876" s="302" t="s">
        <v>84</v>
      </c>
      <c r="L3876" s="302">
        <v>9812954</v>
      </c>
      <c r="M3876" s="302" t="s">
        <v>2558</v>
      </c>
      <c r="N3876" s="305">
        <v>37561</v>
      </c>
      <c r="O3876" s="305">
        <v>37561</v>
      </c>
      <c r="P3876" s="302" t="s">
        <v>2559</v>
      </c>
    </row>
    <row r="3877" spans="1:16">
      <c r="A3877" s="303">
        <v>0</v>
      </c>
      <c r="B3877" s="303">
        <v>0</v>
      </c>
      <c r="C3877" s="303">
        <v>0</v>
      </c>
      <c r="D3877" s="304">
        <f t="shared" si="60"/>
        <v>0</v>
      </c>
      <c r="E3877" s="305">
        <v>45992</v>
      </c>
      <c r="F3877" s="302" t="s">
        <v>69</v>
      </c>
      <c r="G3877" s="302" t="s">
        <v>70</v>
      </c>
      <c r="H3877" s="302" t="s">
        <v>567</v>
      </c>
      <c r="I3877" s="302" t="s">
        <v>567</v>
      </c>
      <c r="J3877" s="302">
        <v>135300</v>
      </c>
      <c r="K3877" s="302" t="s">
        <v>84</v>
      </c>
      <c r="L3877" s="302">
        <v>9813329</v>
      </c>
      <c r="M3877" s="302" t="s">
        <v>2558</v>
      </c>
      <c r="N3877" s="305">
        <v>37561</v>
      </c>
      <c r="O3877" s="305">
        <v>37591</v>
      </c>
      <c r="P3877" s="302" t="s">
        <v>2559</v>
      </c>
    </row>
    <row r="3878" spans="1:16">
      <c r="A3878" s="303">
        <v>0</v>
      </c>
      <c r="B3878" s="303">
        <v>0</v>
      </c>
      <c r="C3878" s="303">
        <v>0</v>
      </c>
      <c r="D3878" s="304">
        <f t="shared" si="60"/>
        <v>0</v>
      </c>
      <c r="E3878" s="305">
        <v>45992</v>
      </c>
      <c r="F3878" s="302" t="s">
        <v>69</v>
      </c>
      <c r="G3878" s="302" t="s">
        <v>70</v>
      </c>
      <c r="H3878" s="302" t="s">
        <v>567</v>
      </c>
      <c r="I3878" s="302" t="s">
        <v>567</v>
      </c>
      <c r="J3878" s="302">
        <v>135300</v>
      </c>
      <c r="K3878" s="302" t="s">
        <v>84</v>
      </c>
      <c r="L3878" s="302">
        <v>9813524</v>
      </c>
      <c r="M3878" s="302" t="s">
        <v>2558</v>
      </c>
      <c r="N3878" s="305">
        <v>37561</v>
      </c>
      <c r="O3878" s="305">
        <v>37622</v>
      </c>
      <c r="P3878" s="302" t="s">
        <v>2559</v>
      </c>
    </row>
    <row r="3879" spans="1:16">
      <c r="A3879" s="303">
        <v>0</v>
      </c>
      <c r="B3879" s="303">
        <v>0</v>
      </c>
      <c r="C3879" s="303">
        <v>0</v>
      </c>
      <c r="D3879" s="304">
        <f t="shared" si="60"/>
        <v>0</v>
      </c>
      <c r="E3879" s="305">
        <v>45992</v>
      </c>
      <c r="F3879" s="302" t="s">
        <v>69</v>
      </c>
      <c r="G3879" s="302" t="s">
        <v>70</v>
      </c>
      <c r="H3879" s="302" t="s">
        <v>567</v>
      </c>
      <c r="I3879" s="302" t="s">
        <v>567</v>
      </c>
      <c r="J3879" s="302">
        <v>135300</v>
      </c>
      <c r="K3879" s="302" t="s">
        <v>381</v>
      </c>
      <c r="L3879" s="302">
        <v>9974178</v>
      </c>
      <c r="M3879" s="302" t="s">
        <v>1915</v>
      </c>
      <c r="N3879" s="305">
        <v>26846</v>
      </c>
      <c r="O3879" s="305">
        <v>26846</v>
      </c>
      <c r="P3879" s="302" t="s">
        <v>1062</v>
      </c>
    </row>
    <row r="3880" spans="1:16">
      <c r="A3880" s="303">
        <v>1</v>
      </c>
      <c r="B3880" s="303">
        <v>1000.52</v>
      </c>
      <c r="C3880" s="303">
        <v>1010.6286337576</v>
      </c>
      <c r="D3880" s="304">
        <f t="shared" si="60"/>
        <v>-10.108633757600046</v>
      </c>
      <c r="E3880" s="305">
        <v>45992</v>
      </c>
      <c r="F3880" s="302" t="s">
        <v>69</v>
      </c>
      <c r="G3880" s="302" t="s">
        <v>70</v>
      </c>
      <c r="H3880" s="302" t="s">
        <v>567</v>
      </c>
      <c r="I3880" s="302" t="s">
        <v>567</v>
      </c>
      <c r="J3880" s="302">
        <v>135300</v>
      </c>
      <c r="K3880" s="302" t="s">
        <v>381</v>
      </c>
      <c r="L3880" s="302">
        <v>9821763</v>
      </c>
      <c r="M3880" s="302" t="s">
        <v>1915</v>
      </c>
      <c r="N3880" s="305">
        <v>26846</v>
      </c>
      <c r="O3880" s="305">
        <v>26846</v>
      </c>
      <c r="P3880" s="302" t="s">
        <v>1052</v>
      </c>
    </row>
    <row r="3881" spans="1:16">
      <c r="A3881" s="303">
        <v>1</v>
      </c>
      <c r="B3881" s="303">
        <v>4118.29</v>
      </c>
      <c r="C3881" s="303">
        <v>4159.8986488201999</v>
      </c>
      <c r="D3881" s="304">
        <f t="shared" si="60"/>
        <v>-41.60864882019996</v>
      </c>
      <c r="E3881" s="305">
        <v>45992</v>
      </c>
      <c r="F3881" s="302" t="s">
        <v>69</v>
      </c>
      <c r="G3881" s="302" t="s">
        <v>70</v>
      </c>
      <c r="H3881" s="302" t="s">
        <v>567</v>
      </c>
      <c r="I3881" s="302" t="s">
        <v>567</v>
      </c>
      <c r="J3881" s="302">
        <v>135300</v>
      </c>
      <c r="K3881" s="302" t="s">
        <v>157</v>
      </c>
      <c r="L3881" s="302">
        <v>9821761</v>
      </c>
      <c r="M3881" s="302" t="s">
        <v>1525</v>
      </c>
      <c r="N3881" s="305">
        <v>26846</v>
      </c>
      <c r="O3881" s="305">
        <v>26846</v>
      </c>
      <c r="P3881" s="302" t="s">
        <v>1052</v>
      </c>
    </row>
    <row r="3882" spans="1:16">
      <c r="A3882" s="303">
        <v>0</v>
      </c>
      <c r="B3882" s="303">
        <v>0</v>
      </c>
      <c r="C3882" s="303">
        <v>0</v>
      </c>
      <c r="D3882" s="304">
        <f t="shared" si="60"/>
        <v>0</v>
      </c>
      <c r="E3882" s="305">
        <v>45992</v>
      </c>
      <c r="F3882" s="302" t="s">
        <v>69</v>
      </c>
      <c r="G3882" s="302" t="s">
        <v>70</v>
      </c>
      <c r="H3882" s="302" t="s">
        <v>567</v>
      </c>
      <c r="I3882" s="302" t="s">
        <v>567</v>
      </c>
      <c r="J3882" s="302">
        <v>135300</v>
      </c>
      <c r="K3882" s="302" t="s">
        <v>157</v>
      </c>
      <c r="L3882" s="302">
        <v>9974175</v>
      </c>
      <c r="M3882" s="302" t="s">
        <v>1525</v>
      </c>
      <c r="N3882" s="305">
        <v>26846</v>
      </c>
      <c r="O3882" s="305">
        <v>26846</v>
      </c>
      <c r="P3882" s="302" t="s">
        <v>1062</v>
      </c>
    </row>
    <row r="3883" spans="1:16">
      <c r="A3883" s="303">
        <v>0</v>
      </c>
      <c r="B3883" s="303">
        <v>0</v>
      </c>
      <c r="C3883" s="303">
        <v>0</v>
      </c>
      <c r="D3883" s="304">
        <f t="shared" si="60"/>
        <v>0</v>
      </c>
      <c r="E3883" s="305">
        <v>45992</v>
      </c>
      <c r="F3883" s="302" t="s">
        <v>69</v>
      </c>
      <c r="G3883" s="302" t="s">
        <v>70</v>
      </c>
      <c r="H3883" s="302" t="s">
        <v>567</v>
      </c>
      <c r="I3883" s="302" t="s">
        <v>567</v>
      </c>
      <c r="J3883" s="302">
        <v>135300</v>
      </c>
      <c r="K3883" s="302" t="s">
        <v>450</v>
      </c>
      <c r="L3883" s="302">
        <v>9974174</v>
      </c>
      <c r="M3883" s="302" t="s">
        <v>2130</v>
      </c>
      <c r="N3883" s="305">
        <v>26846</v>
      </c>
      <c r="O3883" s="305">
        <v>26846</v>
      </c>
      <c r="P3883" s="302" t="s">
        <v>1062</v>
      </c>
    </row>
    <row r="3884" spans="1:16">
      <c r="A3884" s="303">
        <v>1</v>
      </c>
      <c r="B3884" s="303">
        <v>19962.47</v>
      </c>
      <c r="C3884" s="303">
        <v>20164.1584201486</v>
      </c>
      <c r="D3884" s="304">
        <f t="shared" si="60"/>
        <v>-201.68842014859911</v>
      </c>
      <c r="E3884" s="305">
        <v>45992</v>
      </c>
      <c r="F3884" s="302" t="s">
        <v>69</v>
      </c>
      <c r="G3884" s="302" t="s">
        <v>70</v>
      </c>
      <c r="H3884" s="302" t="s">
        <v>567</v>
      </c>
      <c r="I3884" s="302" t="s">
        <v>567</v>
      </c>
      <c r="J3884" s="302">
        <v>135300</v>
      </c>
      <c r="K3884" s="302" t="s">
        <v>450</v>
      </c>
      <c r="L3884" s="302">
        <v>9821756</v>
      </c>
      <c r="M3884" s="302" t="s">
        <v>2130</v>
      </c>
      <c r="N3884" s="305">
        <v>26846</v>
      </c>
      <c r="O3884" s="305">
        <v>26846</v>
      </c>
      <c r="P3884" s="302" t="s">
        <v>1052</v>
      </c>
    </row>
    <row r="3885" spans="1:16">
      <c r="A3885" s="303">
        <v>1</v>
      </c>
      <c r="B3885" s="303">
        <v>1043.0899999999999</v>
      </c>
      <c r="C3885" s="303">
        <v>1053.6287346442002</v>
      </c>
      <c r="D3885" s="304">
        <f t="shared" si="60"/>
        <v>-10.538734644200304</v>
      </c>
      <c r="E3885" s="305">
        <v>45992</v>
      </c>
      <c r="F3885" s="302" t="s">
        <v>69</v>
      </c>
      <c r="G3885" s="302" t="s">
        <v>70</v>
      </c>
      <c r="H3885" s="302" t="s">
        <v>567</v>
      </c>
      <c r="I3885" s="302" t="s">
        <v>567</v>
      </c>
      <c r="J3885" s="302">
        <v>135300</v>
      </c>
      <c r="K3885" s="302" t="s">
        <v>383</v>
      </c>
      <c r="L3885" s="302">
        <v>9821709</v>
      </c>
      <c r="M3885" s="302" t="s">
        <v>1917</v>
      </c>
      <c r="N3885" s="305">
        <v>26846</v>
      </c>
      <c r="O3885" s="305">
        <v>26846</v>
      </c>
      <c r="P3885" s="302" t="s">
        <v>1052</v>
      </c>
    </row>
    <row r="3886" spans="1:16">
      <c r="A3886" s="303">
        <v>0</v>
      </c>
      <c r="B3886" s="303">
        <v>0</v>
      </c>
      <c r="C3886" s="303">
        <v>0</v>
      </c>
      <c r="D3886" s="304">
        <f t="shared" si="60"/>
        <v>0</v>
      </c>
      <c r="E3886" s="305">
        <v>45992</v>
      </c>
      <c r="F3886" s="302" t="s">
        <v>69</v>
      </c>
      <c r="G3886" s="302" t="s">
        <v>70</v>
      </c>
      <c r="H3886" s="302" t="s">
        <v>567</v>
      </c>
      <c r="I3886" s="302" t="s">
        <v>567</v>
      </c>
      <c r="J3886" s="302">
        <v>135300</v>
      </c>
      <c r="K3886" s="302" t="s">
        <v>383</v>
      </c>
      <c r="L3886" s="302">
        <v>9974057</v>
      </c>
      <c r="M3886" s="302" t="s">
        <v>1917</v>
      </c>
      <c r="N3886" s="305">
        <v>26846</v>
      </c>
      <c r="O3886" s="305">
        <v>26846</v>
      </c>
      <c r="P3886" s="302" t="s">
        <v>1062</v>
      </c>
    </row>
    <row r="3887" spans="1:16">
      <c r="A3887" s="303">
        <v>3</v>
      </c>
      <c r="B3887" s="303">
        <v>2571.56</v>
      </c>
      <c r="C3887" s="303">
        <v>2597.5414478727998</v>
      </c>
      <c r="D3887" s="304">
        <f t="shared" si="60"/>
        <v>-25.98144787279989</v>
      </c>
      <c r="E3887" s="305">
        <v>45992</v>
      </c>
      <c r="F3887" s="302" t="s">
        <v>69</v>
      </c>
      <c r="G3887" s="302" t="s">
        <v>70</v>
      </c>
      <c r="H3887" s="302" t="s">
        <v>567</v>
      </c>
      <c r="I3887" s="302" t="s">
        <v>567</v>
      </c>
      <c r="J3887" s="302">
        <v>135300</v>
      </c>
      <c r="K3887" s="302" t="s">
        <v>384</v>
      </c>
      <c r="L3887" s="302">
        <v>9821804</v>
      </c>
      <c r="M3887" s="302" t="s">
        <v>1918</v>
      </c>
      <c r="N3887" s="305">
        <v>26846</v>
      </c>
      <c r="O3887" s="305">
        <v>26846</v>
      </c>
      <c r="P3887" s="302" t="s">
        <v>1052</v>
      </c>
    </row>
    <row r="3888" spans="1:16">
      <c r="A3888" s="303">
        <v>0</v>
      </c>
      <c r="B3888" s="303">
        <v>0</v>
      </c>
      <c r="C3888" s="303">
        <v>0</v>
      </c>
      <c r="D3888" s="304">
        <f t="shared" si="60"/>
        <v>0</v>
      </c>
      <c r="E3888" s="305">
        <v>45992</v>
      </c>
      <c r="F3888" s="302" t="s">
        <v>69</v>
      </c>
      <c r="G3888" s="302" t="s">
        <v>70</v>
      </c>
      <c r="H3888" s="302" t="s">
        <v>567</v>
      </c>
      <c r="I3888" s="302" t="s">
        <v>567</v>
      </c>
      <c r="J3888" s="302">
        <v>135300</v>
      </c>
      <c r="K3888" s="302" t="s">
        <v>384</v>
      </c>
      <c r="L3888" s="302">
        <v>9974171</v>
      </c>
      <c r="M3888" s="302" t="s">
        <v>1918</v>
      </c>
      <c r="N3888" s="305">
        <v>26846</v>
      </c>
      <c r="O3888" s="305">
        <v>26846</v>
      </c>
      <c r="P3888" s="302" t="s">
        <v>1062</v>
      </c>
    </row>
    <row r="3889" spans="1:16">
      <c r="A3889" s="303">
        <v>0</v>
      </c>
      <c r="B3889" s="303">
        <v>0</v>
      </c>
      <c r="C3889" s="303">
        <v>0</v>
      </c>
      <c r="D3889" s="304">
        <f t="shared" si="60"/>
        <v>0</v>
      </c>
      <c r="E3889" s="305">
        <v>45992</v>
      </c>
      <c r="F3889" s="302" t="s">
        <v>69</v>
      </c>
      <c r="G3889" s="302" t="s">
        <v>70</v>
      </c>
      <c r="H3889" s="302" t="s">
        <v>567</v>
      </c>
      <c r="I3889" s="302" t="s">
        <v>567</v>
      </c>
      <c r="J3889" s="302">
        <v>135300</v>
      </c>
      <c r="K3889" s="302" t="s">
        <v>385</v>
      </c>
      <c r="L3889" s="302">
        <v>9701176</v>
      </c>
      <c r="M3889" s="302" t="s">
        <v>1920</v>
      </c>
      <c r="N3889" s="305">
        <v>26846</v>
      </c>
      <c r="O3889" s="305">
        <v>26846</v>
      </c>
      <c r="P3889" s="302" t="s">
        <v>1062</v>
      </c>
    </row>
    <row r="3890" spans="1:16">
      <c r="A3890" s="303">
        <v>6</v>
      </c>
      <c r="B3890" s="303">
        <v>2723.36</v>
      </c>
      <c r="C3890" s="303">
        <v>2750.8751409567999</v>
      </c>
      <c r="D3890" s="304">
        <f t="shared" si="60"/>
        <v>-27.515140956799769</v>
      </c>
      <c r="E3890" s="305">
        <v>45992</v>
      </c>
      <c r="F3890" s="302" t="s">
        <v>69</v>
      </c>
      <c r="G3890" s="302" t="s">
        <v>70</v>
      </c>
      <c r="H3890" s="302" t="s">
        <v>567</v>
      </c>
      <c r="I3890" s="302" t="s">
        <v>567</v>
      </c>
      <c r="J3890" s="302">
        <v>135300</v>
      </c>
      <c r="K3890" s="302" t="s">
        <v>385</v>
      </c>
      <c r="L3890" s="302">
        <v>9821805</v>
      </c>
      <c r="M3890" s="302" t="s">
        <v>1920</v>
      </c>
      <c r="N3890" s="305">
        <v>26846</v>
      </c>
      <c r="O3890" s="305">
        <v>26846</v>
      </c>
      <c r="P3890" s="302" t="s">
        <v>1052</v>
      </c>
    </row>
    <row r="3891" spans="1:16">
      <c r="A3891" s="303">
        <v>28</v>
      </c>
      <c r="B3891" s="303">
        <v>24645.8</v>
      </c>
      <c r="C3891" s="303">
        <v>24894.805882803998</v>
      </c>
      <c r="D3891" s="304">
        <f t="shared" si="60"/>
        <v>-249.00588280399825</v>
      </c>
      <c r="E3891" s="305">
        <v>45992</v>
      </c>
      <c r="F3891" s="302" t="s">
        <v>69</v>
      </c>
      <c r="G3891" s="302" t="s">
        <v>70</v>
      </c>
      <c r="H3891" s="302" t="s">
        <v>567</v>
      </c>
      <c r="I3891" s="302" t="s">
        <v>567</v>
      </c>
      <c r="J3891" s="302">
        <v>135300</v>
      </c>
      <c r="K3891" s="302" t="s">
        <v>386</v>
      </c>
      <c r="L3891" s="302">
        <v>9821808</v>
      </c>
      <c r="M3891" s="302" t="s">
        <v>1921</v>
      </c>
      <c r="N3891" s="305">
        <v>26846</v>
      </c>
      <c r="O3891" s="305">
        <v>26846</v>
      </c>
      <c r="P3891" s="302" t="s">
        <v>1052</v>
      </c>
    </row>
    <row r="3892" spans="1:16">
      <c r="A3892" s="303">
        <v>0</v>
      </c>
      <c r="B3892" s="303">
        <v>0</v>
      </c>
      <c r="C3892" s="303">
        <v>0</v>
      </c>
      <c r="D3892" s="304">
        <f t="shared" si="60"/>
        <v>0</v>
      </c>
      <c r="E3892" s="305">
        <v>45992</v>
      </c>
      <c r="F3892" s="302" t="s">
        <v>69</v>
      </c>
      <c r="G3892" s="302" t="s">
        <v>70</v>
      </c>
      <c r="H3892" s="302" t="s">
        <v>567</v>
      </c>
      <c r="I3892" s="302" t="s">
        <v>567</v>
      </c>
      <c r="J3892" s="302">
        <v>135300</v>
      </c>
      <c r="K3892" s="302" t="s">
        <v>386</v>
      </c>
      <c r="L3892" s="302">
        <v>9974173</v>
      </c>
      <c r="M3892" s="302" t="s">
        <v>1921</v>
      </c>
      <c r="N3892" s="305">
        <v>26846</v>
      </c>
      <c r="O3892" s="305">
        <v>26846</v>
      </c>
      <c r="P3892" s="302" t="s">
        <v>1062</v>
      </c>
    </row>
    <row r="3893" spans="1:16">
      <c r="A3893" s="303">
        <v>0</v>
      </c>
      <c r="B3893" s="303">
        <v>0</v>
      </c>
      <c r="C3893" s="303">
        <v>0</v>
      </c>
      <c r="D3893" s="304">
        <f t="shared" si="60"/>
        <v>0</v>
      </c>
      <c r="E3893" s="305">
        <v>45992</v>
      </c>
      <c r="F3893" s="302" t="s">
        <v>69</v>
      </c>
      <c r="G3893" s="302" t="s">
        <v>70</v>
      </c>
      <c r="H3893" s="302" t="s">
        <v>567</v>
      </c>
      <c r="I3893" s="302" t="s">
        <v>567</v>
      </c>
      <c r="J3893" s="302">
        <v>135300</v>
      </c>
      <c r="K3893" s="302" t="s">
        <v>387</v>
      </c>
      <c r="L3893" s="302">
        <v>9974176</v>
      </c>
      <c r="M3893" s="302" t="s">
        <v>1922</v>
      </c>
      <c r="N3893" s="305">
        <v>26846</v>
      </c>
      <c r="O3893" s="305">
        <v>26846</v>
      </c>
      <c r="P3893" s="302" t="s">
        <v>1062</v>
      </c>
    </row>
    <row r="3894" spans="1:16">
      <c r="A3894" s="303">
        <v>37</v>
      </c>
      <c r="B3894" s="303">
        <v>10227.48</v>
      </c>
      <c r="C3894" s="303">
        <v>10330.8121168824</v>
      </c>
      <c r="D3894" s="304">
        <f t="shared" si="60"/>
        <v>-103.33211688240044</v>
      </c>
      <c r="E3894" s="305">
        <v>45992</v>
      </c>
      <c r="F3894" s="302" t="s">
        <v>69</v>
      </c>
      <c r="G3894" s="302" t="s">
        <v>70</v>
      </c>
      <c r="H3894" s="302" t="s">
        <v>567</v>
      </c>
      <c r="I3894" s="302" t="s">
        <v>567</v>
      </c>
      <c r="J3894" s="302">
        <v>135300</v>
      </c>
      <c r="K3894" s="302" t="s">
        <v>387</v>
      </c>
      <c r="L3894" s="302">
        <v>9821815</v>
      </c>
      <c r="M3894" s="302" t="s">
        <v>1922</v>
      </c>
      <c r="N3894" s="305">
        <v>26846</v>
      </c>
      <c r="O3894" s="305">
        <v>26846</v>
      </c>
      <c r="P3894" s="302" t="s">
        <v>1052</v>
      </c>
    </row>
    <row r="3895" spans="1:16">
      <c r="A3895" s="303">
        <v>0</v>
      </c>
      <c r="B3895" s="303">
        <v>0</v>
      </c>
      <c r="C3895" s="303">
        <v>0</v>
      </c>
      <c r="D3895" s="304">
        <f t="shared" si="60"/>
        <v>0</v>
      </c>
      <c r="E3895" s="305">
        <v>45992</v>
      </c>
      <c r="F3895" s="302" t="s">
        <v>69</v>
      </c>
      <c r="G3895" s="302" t="s">
        <v>70</v>
      </c>
      <c r="H3895" s="302" t="s">
        <v>567</v>
      </c>
      <c r="I3895" s="302" t="s">
        <v>567</v>
      </c>
      <c r="J3895" s="302">
        <v>135300</v>
      </c>
      <c r="K3895" s="302" t="s">
        <v>388</v>
      </c>
      <c r="L3895" s="302">
        <v>9724133</v>
      </c>
      <c r="M3895" s="302" t="s">
        <v>1924</v>
      </c>
      <c r="N3895" s="305">
        <v>26846</v>
      </c>
      <c r="O3895" s="305">
        <v>26846</v>
      </c>
      <c r="P3895" s="302" t="s">
        <v>1062</v>
      </c>
    </row>
    <row r="3896" spans="1:16">
      <c r="A3896" s="303">
        <v>1</v>
      </c>
      <c r="B3896" s="303">
        <v>670.45</v>
      </c>
      <c r="C3896" s="303">
        <v>677.22381112100004</v>
      </c>
      <c r="D3896" s="304">
        <f t="shared" si="60"/>
        <v>-6.7738111209999943</v>
      </c>
      <c r="E3896" s="305">
        <v>45992</v>
      </c>
      <c r="F3896" s="302" t="s">
        <v>69</v>
      </c>
      <c r="G3896" s="302" t="s">
        <v>70</v>
      </c>
      <c r="H3896" s="302" t="s">
        <v>567</v>
      </c>
      <c r="I3896" s="302" t="s">
        <v>567</v>
      </c>
      <c r="J3896" s="302">
        <v>135300</v>
      </c>
      <c r="K3896" s="302" t="s">
        <v>388</v>
      </c>
      <c r="L3896" s="302">
        <v>9821803</v>
      </c>
      <c r="M3896" s="302" t="s">
        <v>1924</v>
      </c>
      <c r="N3896" s="305">
        <v>26846</v>
      </c>
      <c r="O3896" s="305">
        <v>26846</v>
      </c>
      <c r="P3896" s="302" t="s">
        <v>1052</v>
      </c>
    </row>
    <row r="3897" spans="1:16">
      <c r="A3897" s="303">
        <v>0</v>
      </c>
      <c r="B3897" s="303">
        <v>0</v>
      </c>
      <c r="C3897" s="303">
        <v>0</v>
      </c>
      <c r="D3897" s="304">
        <f t="shared" si="60"/>
        <v>0</v>
      </c>
      <c r="E3897" s="305">
        <v>45992</v>
      </c>
      <c r="F3897" s="302" t="s">
        <v>69</v>
      </c>
      <c r="G3897" s="302" t="s">
        <v>70</v>
      </c>
      <c r="H3897" s="302" t="s">
        <v>567</v>
      </c>
      <c r="I3897" s="302" t="s">
        <v>567</v>
      </c>
      <c r="J3897" s="302">
        <v>135300</v>
      </c>
      <c r="K3897" s="302" t="s">
        <v>389</v>
      </c>
      <c r="L3897" s="302">
        <v>9974180</v>
      </c>
      <c r="M3897" s="302" t="s">
        <v>1925</v>
      </c>
      <c r="N3897" s="305">
        <v>26846</v>
      </c>
      <c r="O3897" s="305">
        <v>26846</v>
      </c>
      <c r="P3897" s="302" t="s">
        <v>1062</v>
      </c>
    </row>
    <row r="3898" spans="1:16">
      <c r="A3898" s="303">
        <v>1</v>
      </c>
      <c r="B3898" s="303">
        <v>6059.66</v>
      </c>
      <c r="C3898" s="303">
        <v>6120.8830476508001</v>
      </c>
      <c r="D3898" s="304">
        <f t="shared" si="60"/>
        <v>-61.223047650800254</v>
      </c>
      <c r="E3898" s="305">
        <v>45992</v>
      </c>
      <c r="F3898" s="302" t="s">
        <v>69</v>
      </c>
      <c r="G3898" s="302" t="s">
        <v>70</v>
      </c>
      <c r="H3898" s="302" t="s">
        <v>567</v>
      </c>
      <c r="I3898" s="302" t="s">
        <v>567</v>
      </c>
      <c r="J3898" s="302">
        <v>135300</v>
      </c>
      <c r="K3898" s="302" t="s">
        <v>389</v>
      </c>
      <c r="L3898" s="302">
        <v>9821779</v>
      </c>
      <c r="M3898" s="302" t="s">
        <v>1925</v>
      </c>
      <c r="N3898" s="305">
        <v>26846</v>
      </c>
      <c r="O3898" s="305">
        <v>26846</v>
      </c>
      <c r="P3898" s="302" t="s">
        <v>1052</v>
      </c>
    </row>
    <row r="3899" spans="1:16">
      <c r="A3899" s="303">
        <v>0</v>
      </c>
      <c r="B3899" s="303">
        <v>0</v>
      </c>
      <c r="C3899" s="303">
        <v>0</v>
      </c>
      <c r="D3899" s="304">
        <f t="shared" si="60"/>
        <v>0</v>
      </c>
      <c r="E3899" s="305">
        <v>45992</v>
      </c>
      <c r="F3899" s="302" t="s">
        <v>69</v>
      </c>
      <c r="G3899" s="302" t="s">
        <v>70</v>
      </c>
      <c r="H3899" s="302" t="s">
        <v>567</v>
      </c>
      <c r="I3899" s="302" t="s">
        <v>567</v>
      </c>
      <c r="J3899" s="302">
        <v>135300</v>
      </c>
      <c r="K3899" s="302" t="s">
        <v>432</v>
      </c>
      <c r="L3899" s="302">
        <v>9974179</v>
      </c>
      <c r="M3899" s="302" t="s">
        <v>2031</v>
      </c>
      <c r="N3899" s="305">
        <v>29403</v>
      </c>
      <c r="O3899" s="305">
        <v>29403</v>
      </c>
      <c r="P3899" s="302" t="s">
        <v>1062</v>
      </c>
    </row>
    <row r="3900" spans="1:16">
      <c r="A3900" s="303">
        <v>3</v>
      </c>
      <c r="B3900" s="303">
        <v>492.05</v>
      </c>
      <c r="C3900" s="303">
        <v>430.75182318349999</v>
      </c>
      <c r="D3900" s="304">
        <f t="shared" si="60"/>
        <v>61.298176816500018</v>
      </c>
      <c r="E3900" s="305">
        <v>45992</v>
      </c>
      <c r="F3900" s="302" t="s">
        <v>69</v>
      </c>
      <c r="G3900" s="302" t="s">
        <v>70</v>
      </c>
      <c r="H3900" s="302" t="s">
        <v>567</v>
      </c>
      <c r="I3900" s="302" t="s">
        <v>567</v>
      </c>
      <c r="J3900" s="302">
        <v>135300</v>
      </c>
      <c r="K3900" s="302" t="s">
        <v>432</v>
      </c>
      <c r="L3900" s="302">
        <v>9821752</v>
      </c>
      <c r="M3900" s="302" t="s">
        <v>2031</v>
      </c>
      <c r="N3900" s="305">
        <v>29403</v>
      </c>
      <c r="O3900" s="305">
        <v>29403</v>
      </c>
      <c r="P3900" s="302" t="s">
        <v>1052</v>
      </c>
    </row>
    <row r="3901" spans="1:16">
      <c r="A3901" s="303">
        <v>0</v>
      </c>
      <c r="B3901" s="303">
        <v>0</v>
      </c>
      <c r="C3901" s="303">
        <v>0</v>
      </c>
      <c r="D3901" s="304">
        <f t="shared" si="60"/>
        <v>0</v>
      </c>
      <c r="E3901" s="305">
        <v>45992</v>
      </c>
      <c r="F3901" s="302" t="s">
        <v>69</v>
      </c>
      <c r="G3901" s="302" t="s">
        <v>70</v>
      </c>
      <c r="H3901" s="302" t="s">
        <v>567</v>
      </c>
      <c r="I3901" s="302" t="s">
        <v>567</v>
      </c>
      <c r="J3901" s="302">
        <v>135300</v>
      </c>
      <c r="K3901" s="302" t="s">
        <v>329</v>
      </c>
      <c r="L3901" s="302">
        <v>9718860</v>
      </c>
      <c r="M3901" s="302" t="s">
        <v>1930</v>
      </c>
      <c r="N3901" s="305">
        <v>26846</v>
      </c>
      <c r="O3901" s="305">
        <v>26846</v>
      </c>
      <c r="P3901" s="302" t="s">
        <v>1062</v>
      </c>
    </row>
    <row r="3902" spans="1:16">
      <c r="A3902" s="303">
        <v>6</v>
      </c>
      <c r="B3902" s="303">
        <v>873.1</v>
      </c>
      <c r="C3902" s="303">
        <v>881.92126107800004</v>
      </c>
      <c r="D3902" s="304">
        <f t="shared" si="60"/>
        <v>-8.8212610780000205</v>
      </c>
      <c r="E3902" s="305">
        <v>45992</v>
      </c>
      <c r="F3902" s="302" t="s">
        <v>69</v>
      </c>
      <c r="G3902" s="302" t="s">
        <v>70</v>
      </c>
      <c r="H3902" s="302" t="s">
        <v>567</v>
      </c>
      <c r="I3902" s="302" t="s">
        <v>567</v>
      </c>
      <c r="J3902" s="302">
        <v>135300</v>
      </c>
      <c r="K3902" s="302" t="s">
        <v>329</v>
      </c>
      <c r="L3902" s="302">
        <v>9821860</v>
      </c>
      <c r="M3902" s="302" t="s">
        <v>1929</v>
      </c>
      <c r="N3902" s="305">
        <v>26846</v>
      </c>
      <c r="O3902" s="305">
        <v>26846</v>
      </c>
      <c r="P3902" s="302" t="s">
        <v>1052</v>
      </c>
    </row>
    <row r="3903" spans="1:16">
      <c r="A3903" s="303">
        <v>3</v>
      </c>
      <c r="B3903" s="303">
        <v>1146.02</v>
      </c>
      <c r="C3903" s="303">
        <v>1157.5986755475999</v>
      </c>
      <c r="D3903" s="304">
        <f t="shared" si="60"/>
        <v>-11.578675547599914</v>
      </c>
      <c r="E3903" s="305">
        <v>45992</v>
      </c>
      <c r="F3903" s="302" t="s">
        <v>69</v>
      </c>
      <c r="G3903" s="302" t="s">
        <v>70</v>
      </c>
      <c r="H3903" s="302" t="s">
        <v>567</v>
      </c>
      <c r="I3903" s="302" t="s">
        <v>567</v>
      </c>
      <c r="J3903" s="302">
        <v>135300</v>
      </c>
      <c r="K3903" s="302" t="s">
        <v>440</v>
      </c>
      <c r="L3903" s="302">
        <v>9821802</v>
      </c>
      <c r="M3903" s="302" t="s">
        <v>2232</v>
      </c>
      <c r="N3903" s="305">
        <v>26846</v>
      </c>
      <c r="O3903" s="305">
        <v>26846</v>
      </c>
      <c r="P3903" s="302" t="s">
        <v>1052</v>
      </c>
    </row>
    <row r="3904" spans="1:16">
      <c r="A3904" s="303">
        <v>0</v>
      </c>
      <c r="B3904" s="303">
        <v>0</v>
      </c>
      <c r="C3904" s="303">
        <v>0</v>
      </c>
      <c r="D3904" s="304">
        <f t="shared" si="60"/>
        <v>0</v>
      </c>
      <c r="E3904" s="305">
        <v>45992</v>
      </c>
      <c r="F3904" s="302" t="s">
        <v>69</v>
      </c>
      <c r="G3904" s="302" t="s">
        <v>70</v>
      </c>
      <c r="H3904" s="302" t="s">
        <v>567</v>
      </c>
      <c r="I3904" s="302" t="s">
        <v>567</v>
      </c>
      <c r="J3904" s="302">
        <v>135300</v>
      </c>
      <c r="K3904" s="302" t="s">
        <v>440</v>
      </c>
      <c r="L3904" s="302">
        <v>9974172</v>
      </c>
      <c r="M3904" s="302" t="s">
        <v>2232</v>
      </c>
      <c r="N3904" s="305">
        <v>26846</v>
      </c>
      <c r="O3904" s="305">
        <v>26846</v>
      </c>
      <c r="P3904" s="302" t="s">
        <v>1062</v>
      </c>
    </row>
    <row r="3905" spans="1:16">
      <c r="A3905" s="303">
        <v>0</v>
      </c>
      <c r="B3905" s="303">
        <v>0</v>
      </c>
      <c r="C3905" s="303">
        <v>0</v>
      </c>
      <c r="D3905" s="304">
        <f t="shared" si="60"/>
        <v>0</v>
      </c>
      <c r="E3905" s="305">
        <v>45992</v>
      </c>
      <c r="F3905" s="302" t="s">
        <v>69</v>
      </c>
      <c r="G3905" s="302" t="s">
        <v>70</v>
      </c>
      <c r="H3905" s="302" t="s">
        <v>567</v>
      </c>
      <c r="I3905" s="302" t="s">
        <v>567</v>
      </c>
      <c r="J3905" s="302">
        <v>135300</v>
      </c>
      <c r="K3905" s="302" t="s">
        <v>405</v>
      </c>
      <c r="L3905" s="302">
        <v>9974168</v>
      </c>
      <c r="M3905" s="302" t="s">
        <v>1551</v>
      </c>
      <c r="N3905" s="305">
        <v>26846</v>
      </c>
      <c r="O3905" s="305">
        <v>26846</v>
      </c>
      <c r="P3905" s="302" t="s">
        <v>1062</v>
      </c>
    </row>
    <row r="3906" spans="1:16">
      <c r="A3906" s="303">
        <v>3</v>
      </c>
      <c r="B3906" s="303">
        <v>16713.670000000002</v>
      </c>
      <c r="C3906" s="303">
        <v>16882.5345592046</v>
      </c>
      <c r="D3906" s="304">
        <f t="shared" si="60"/>
        <v>-168.86455920459775</v>
      </c>
      <c r="E3906" s="305">
        <v>45992</v>
      </c>
      <c r="F3906" s="302" t="s">
        <v>69</v>
      </c>
      <c r="G3906" s="302" t="s">
        <v>70</v>
      </c>
      <c r="H3906" s="302" t="s">
        <v>567</v>
      </c>
      <c r="I3906" s="302" t="s">
        <v>567</v>
      </c>
      <c r="J3906" s="302">
        <v>135300</v>
      </c>
      <c r="K3906" s="302" t="s">
        <v>405</v>
      </c>
      <c r="L3906" s="302">
        <v>9821839</v>
      </c>
      <c r="M3906" s="302" t="s">
        <v>1551</v>
      </c>
      <c r="N3906" s="305">
        <v>26846</v>
      </c>
      <c r="O3906" s="305">
        <v>26846</v>
      </c>
      <c r="P3906" s="302" t="s">
        <v>1052</v>
      </c>
    </row>
    <row r="3907" spans="1:16">
      <c r="A3907" s="303">
        <v>0</v>
      </c>
      <c r="B3907" s="303">
        <v>0</v>
      </c>
      <c r="C3907" s="303">
        <v>0</v>
      </c>
      <c r="D3907" s="304">
        <f t="shared" ref="D3907:D3970" si="61">+B3907-C3907</f>
        <v>0</v>
      </c>
      <c r="E3907" s="305">
        <v>45992</v>
      </c>
      <c r="F3907" s="302" t="s">
        <v>69</v>
      </c>
      <c r="G3907" s="302" t="s">
        <v>70</v>
      </c>
      <c r="H3907" s="302" t="s">
        <v>567</v>
      </c>
      <c r="I3907" s="302" t="s">
        <v>567</v>
      </c>
      <c r="J3907" s="302">
        <v>135300</v>
      </c>
      <c r="K3907" s="302" t="s">
        <v>407</v>
      </c>
      <c r="L3907" s="302">
        <v>9821726</v>
      </c>
      <c r="M3907" s="302" t="s">
        <v>1959</v>
      </c>
      <c r="N3907" s="305">
        <v>26846</v>
      </c>
      <c r="O3907" s="305">
        <v>26846</v>
      </c>
      <c r="P3907" s="302" t="s">
        <v>1052</v>
      </c>
    </row>
    <row r="3908" spans="1:16">
      <c r="A3908" s="303">
        <v>0</v>
      </c>
      <c r="B3908" s="303">
        <v>0</v>
      </c>
      <c r="C3908" s="303">
        <v>0</v>
      </c>
      <c r="D3908" s="304">
        <f t="shared" si="61"/>
        <v>0</v>
      </c>
      <c r="E3908" s="305">
        <v>45992</v>
      </c>
      <c r="F3908" s="302" t="s">
        <v>69</v>
      </c>
      <c r="G3908" s="302" t="s">
        <v>70</v>
      </c>
      <c r="H3908" s="302" t="s">
        <v>567</v>
      </c>
      <c r="I3908" s="302" t="s">
        <v>567</v>
      </c>
      <c r="J3908" s="302">
        <v>135300</v>
      </c>
      <c r="K3908" s="302" t="s">
        <v>407</v>
      </c>
      <c r="L3908" s="302">
        <v>9974059</v>
      </c>
      <c r="M3908" s="302" t="s">
        <v>1959</v>
      </c>
      <c r="N3908" s="305">
        <v>26846</v>
      </c>
      <c r="O3908" s="305">
        <v>26846</v>
      </c>
      <c r="P3908" s="302" t="s">
        <v>1062</v>
      </c>
    </row>
    <row r="3909" spans="1:16">
      <c r="A3909" s="303">
        <v>1</v>
      </c>
      <c r="B3909" s="303">
        <v>8448.91</v>
      </c>
      <c r="C3909" s="303">
        <v>3820.1027562759</v>
      </c>
      <c r="D3909" s="304">
        <f t="shared" si="61"/>
        <v>4628.8072437240999</v>
      </c>
      <c r="E3909" s="305">
        <v>45992</v>
      </c>
      <c r="F3909" s="302" t="s">
        <v>69</v>
      </c>
      <c r="G3909" s="302" t="s">
        <v>70</v>
      </c>
      <c r="H3909" s="302" t="s">
        <v>567</v>
      </c>
      <c r="I3909" s="302" t="s">
        <v>567</v>
      </c>
      <c r="J3909" s="302">
        <v>135300</v>
      </c>
      <c r="K3909" s="302" t="s">
        <v>407</v>
      </c>
      <c r="L3909" s="302">
        <v>9814131</v>
      </c>
      <c r="M3909" s="302" t="s">
        <v>1959</v>
      </c>
      <c r="N3909" s="305">
        <v>37561</v>
      </c>
      <c r="O3909" s="305">
        <v>37257</v>
      </c>
      <c r="P3909" s="302" t="s">
        <v>2559</v>
      </c>
    </row>
    <row r="3910" spans="1:16">
      <c r="A3910" s="303">
        <v>2</v>
      </c>
      <c r="B3910" s="303">
        <v>6089.52</v>
      </c>
      <c r="C3910" s="303">
        <v>6151.0447345776001</v>
      </c>
      <c r="D3910" s="304">
        <f t="shared" si="61"/>
        <v>-61.524734577599702</v>
      </c>
      <c r="E3910" s="305">
        <v>45992</v>
      </c>
      <c r="F3910" s="302" t="s">
        <v>69</v>
      </c>
      <c r="G3910" s="302" t="s">
        <v>70</v>
      </c>
      <c r="H3910" s="302" t="s">
        <v>567</v>
      </c>
      <c r="I3910" s="302" t="s">
        <v>567</v>
      </c>
      <c r="J3910" s="302">
        <v>135300</v>
      </c>
      <c r="K3910" s="302" t="s">
        <v>411</v>
      </c>
      <c r="L3910" s="302">
        <v>9695306</v>
      </c>
      <c r="M3910" s="302" t="s">
        <v>1965</v>
      </c>
      <c r="N3910" s="305">
        <v>26846</v>
      </c>
      <c r="O3910" s="305">
        <v>26846</v>
      </c>
      <c r="P3910" s="302" t="s">
        <v>1052</v>
      </c>
    </row>
    <row r="3911" spans="1:16">
      <c r="A3911" s="303">
        <v>1</v>
      </c>
      <c r="B3911" s="303">
        <v>9282.66</v>
      </c>
      <c r="C3911" s="303">
        <v>7590.4499257998004</v>
      </c>
      <c r="D3911" s="304">
        <f t="shared" si="61"/>
        <v>1692.2100742001994</v>
      </c>
      <c r="E3911" s="305">
        <v>45992</v>
      </c>
      <c r="F3911" s="302" t="s">
        <v>69</v>
      </c>
      <c r="G3911" s="302" t="s">
        <v>70</v>
      </c>
      <c r="H3911" s="302" t="s">
        <v>567</v>
      </c>
      <c r="I3911" s="302" t="s">
        <v>567</v>
      </c>
      <c r="J3911" s="302">
        <v>135300</v>
      </c>
      <c r="K3911" s="302" t="s">
        <v>411</v>
      </c>
      <c r="L3911" s="302">
        <v>9821849</v>
      </c>
      <c r="M3911" s="302" t="s">
        <v>1966</v>
      </c>
      <c r="N3911" s="305">
        <v>30498</v>
      </c>
      <c r="O3911" s="305">
        <v>30498</v>
      </c>
      <c r="P3911" s="302" t="s">
        <v>1052</v>
      </c>
    </row>
    <row r="3912" spans="1:16">
      <c r="A3912" s="303">
        <v>0</v>
      </c>
      <c r="B3912" s="303">
        <v>0</v>
      </c>
      <c r="C3912" s="303">
        <v>0</v>
      </c>
      <c r="D3912" s="304">
        <f t="shared" si="61"/>
        <v>0</v>
      </c>
      <c r="E3912" s="305">
        <v>45992</v>
      </c>
      <c r="F3912" s="302" t="s">
        <v>69</v>
      </c>
      <c r="G3912" s="302" t="s">
        <v>70</v>
      </c>
      <c r="H3912" s="302" t="s">
        <v>567</v>
      </c>
      <c r="I3912" s="302" t="s">
        <v>567</v>
      </c>
      <c r="J3912" s="302">
        <v>135300</v>
      </c>
      <c r="K3912" s="302" t="s">
        <v>411</v>
      </c>
      <c r="L3912" s="302">
        <v>9974169</v>
      </c>
      <c r="M3912" s="302" t="s">
        <v>1965</v>
      </c>
      <c r="N3912" s="305">
        <v>26846</v>
      </c>
      <c r="O3912" s="305">
        <v>26846</v>
      </c>
      <c r="P3912" s="302" t="s">
        <v>1062</v>
      </c>
    </row>
    <row r="3913" spans="1:16">
      <c r="A3913" s="303">
        <v>0</v>
      </c>
      <c r="B3913" s="303">
        <v>0</v>
      </c>
      <c r="C3913" s="303">
        <v>0</v>
      </c>
      <c r="D3913" s="304">
        <f t="shared" si="61"/>
        <v>0</v>
      </c>
      <c r="E3913" s="305">
        <v>45992</v>
      </c>
      <c r="F3913" s="302" t="s">
        <v>69</v>
      </c>
      <c r="G3913" s="302" t="s">
        <v>70</v>
      </c>
      <c r="H3913" s="302" t="s">
        <v>567</v>
      </c>
      <c r="I3913" s="302" t="s">
        <v>567</v>
      </c>
      <c r="J3913" s="302">
        <v>135300</v>
      </c>
      <c r="K3913" s="302" t="s">
        <v>411</v>
      </c>
      <c r="L3913" s="302">
        <v>9974170</v>
      </c>
      <c r="M3913" s="302" t="s">
        <v>1966</v>
      </c>
      <c r="N3913" s="305">
        <v>30498</v>
      </c>
      <c r="O3913" s="305">
        <v>30498</v>
      </c>
      <c r="P3913" s="302" t="s">
        <v>1062</v>
      </c>
    </row>
    <row r="3914" spans="1:16">
      <c r="A3914" s="303">
        <v>1</v>
      </c>
      <c r="B3914" s="303">
        <v>1679.76</v>
      </c>
      <c r="C3914" s="303">
        <v>1696.7312535888</v>
      </c>
      <c r="D3914" s="304">
        <f t="shared" si="61"/>
        <v>-16.971253588799982</v>
      </c>
      <c r="E3914" s="305">
        <v>45992</v>
      </c>
      <c r="F3914" s="302" t="s">
        <v>69</v>
      </c>
      <c r="G3914" s="302" t="s">
        <v>70</v>
      </c>
      <c r="H3914" s="302" t="s">
        <v>567</v>
      </c>
      <c r="I3914" s="302" t="s">
        <v>567</v>
      </c>
      <c r="J3914" s="302">
        <v>135300</v>
      </c>
      <c r="K3914" s="302" t="s">
        <v>415</v>
      </c>
      <c r="L3914" s="302">
        <v>9821715</v>
      </c>
      <c r="M3914" s="302" t="s">
        <v>1968</v>
      </c>
      <c r="N3914" s="305">
        <v>26846</v>
      </c>
      <c r="O3914" s="305">
        <v>26846</v>
      </c>
      <c r="P3914" s="302" t="s">
        <v>1052</v>
      </c>
    </row>
    <row r="3915" spans="1:16">
      <c r="A3915" s="303">
        <v>0</v>
      </c>
      <c r="B3915" s="303">
        <v>0</v>
      </c>
      <c r="C3915" s="303">
        <v>0</v>
      </c>
      <c r="D3915" s="304">
        <f t="shared" si="61"/>
        <v>0</v>
      </c>
      <c r="E3915" s="305">
        <v>45992</v>
      </c>
      <c r="F3915" s="302" t="s">
        <v>69</v>
      </c>
      <c r="G3915" s="302" t="s">
        <v>70</v>
      </c>
      <c r="H3915" s="302" t="s">
        <v>567</v>
      </c>
      <c r="I3915" s="302" t="s">
        <v>567</v>
      </c>
      <c r="J3915" s="302">
        <v>135300</v>
      </c>
      <c r="K3915" s="302" t="s">
        <v>415</v>
      </c>
      <c r="L3915" s="302">
        <v>9974058</v>
      </c>
      <c r="M3915" s="302" t="s">
        <v>1968</v>
      </c>
      <c r="N3915" s="305">
        <v>26846</v>
      </c>
      <c r="O3915" s="305">
        <v>26846</v>
      </c>
      <c r="P3915" s="302" t="s">
        <v>1062</v>
      </c>
    </row>
    <row r="3916" spans="1:16">
      <c r="A3916" s="303">
        <v>0</v>
      </c>
      <c r="B3916" s="303">
        <v>0</v>
      </c>
      <c r="C3916" s="303">
        <v>0</v>
      </c>
      <c r="D3916" s="304">
        <f t="shared" si="61"/>
        <v>0</v>
      </c>
      <c r="E3916" s="305">
        <v>45992</v>
      </c>
      <c r="F3916" s="302" t="s">
        <v>69</v>
      </c>
      <c r="G3916" s="302" t="s">
        <v>70</v>
      </c>
      <c r="H3916" s="302" t="s">
        <v>567</v>
      </c>
      <c r="I3916" s="302" t="s">
        <v>567</v>
      </c>
      <c r="J3916" s="302">
        <v>135300</v>
      </c>
      <c r="K3916" s="302" t="s">
        <v>167</v>
      </c>
      <c r="L3916" s="302">
        <v>9974167</v>
      </c>
      <c r="M3916" s="302" t="s">
        <v>2086</v>
      </c>
      <c r="N3916" s="305">
        <v>26846</v>
      </c>
      <c r="O3916" s="305">
        <v>26846</v>
      </c>
      <c r="P3916" s="302" t="s">
        <v>1062</v>
      </c>
    </row>
    <row r="3917" spans="1:16">
      <c r="A3917" s="303">
        <v>1</v>
      </c>
      <c r="B3917" s="303">
        <v>1278.24</v>
      </c>
      <c r="C3917" s="303">
        <v>1291.1545444512001</v>
      </c>
      <c r="D3917" s="304">
        <f t="shared" si="61"/>
        <v>-12.914544451200072</v>
      </c>
      <c r="E3917" s="305">
        <v>45992</v>
      </c>
      <c r="F3917" s="302" t="s">
        <v>69</v>
      </c>
      <c r="G3917" s="302" t="s">
        <v>70</v>
      </c>
      <c r="H3917" s="302" t="s">
        <v>567</v>
      </c>
      <c r="I3917" s="302" t="s">
        <v>567</v>
      </c>
      <c r="J3917" s="302">
        <v>135300</v>
      </c>
      <c r="K3917" s="302" t="s">
        <v>167</v>
      </c>
      <c r="L3917" s="302">
        <v>9821781</v>
      </c>
      <c r="M3917" s="302" t="s">
        <v>2086</v>
      </c>
      <c r="N3917" s="305">
        <v>26846</v>
      </c>
      <c r="O3917" s="305">
        <v>26846</v>
      </c>
      <c r="P3917" s="302" t="s">
        <v>1052</v>
      </c>
    </row>
    <row r="3918" spans="1:16">
      <c r="A3918" s="303">
        <v>0</v>
      </c>
      <c r="B3918" s="303">
        <v>0</v>
      </c>
      <c r="C3918" s="303">
        <v>0</v>
      </c>
      <c r="D3918" s="304">
        <f t="shared" si="61"/>
        <v>0</v>
      </c>
      <c r="E3918" s="305">
        <v>45992</v>
      </c>
      <c r="F3918" s="302" t="s">
        <v>69</v>
      </c>
      <c r="G3918" s="302" t="s">
        <v>70</v>
      </c>
      <c r="H3918" s="302" t="s">
        <v>568</v>
      </c>
      <c r="I3918" s="302" t="s">
        <v>568</v>
      </c>
      <c r="J3918" s="302">
        <v>135200</v>
      </c>
      <c r="K3918" s="302" t="s">
        <v>354</v>
      </c>
      <c r="L3918" s="302">
        <v>9697420</v>
      </c>
      <c r="M3918" s="302" t="s">
        <v>1825</v>
      </c>
      <c r="N3918" s="305">
        <v>29768</v>
      </c>
      <c r="O3918" s="305">
        <v>29768</v>
      </c>
      <c r="P3918" s="302" t="s">
        <v>1062</v>
      </c>
    </row>
    <row r="3919" spans="1:16">
      <c r="A3919" s="303">
        <v>0</v>
      </c>
      <c r="B3919" s="303">
        <v>0</v>
      </c>
      <c r="C3919" s="303">
        <v>0</v>
      </c>
      <c r="D3919" s="304">
        <f t="shared" si="61"/>
        <v>0</v>
      </c>
      <c r="E3919" s="305">
        <v>45992</v>
      </c>
      <c r="F3919" s="302" t="s">
        <v>69</v>
      </c>
      <c r="G3919" s="302" t="s">
        <v>70</v>
      </c>
      <c r="H3919" s="302" t="s">
        <v>568</v>
      </c>
      <c r="I3919" s="302" t="s">
        <v>568</v>
      </c>
      <c r="J3919" s="302">
        <v>135300</v>
      </c>
      <c r="K3919" s="302" t="s">
        <v>142</v>
      </c>
      <c r="L3919" s="302">
        <v>9821682</v>
      </c>
      <c r="M3919" s="302" t="s">
        <v>1839</v>
      </c>
      <c r="N3919" s="305">
        <v>29768</v>
      </c>
      <c r="O3919" s="305">
        <v>29768</v>
      </c>
      <c r="P3919" s="302" t="s">
        <v>1052</v>
      </c>
    </row>
    <row r="3920" spans="1:16">
      <c r="A3920" s="303">
        <v>0</v>
      </c>
      <c r="B3920" s="303">
        <v>0</v>
      </c>
      <c r="C3920" s="303">
        <v>0</v>
      </c>
      <c r="D3920" s="304">
        <f t="shared" si="61"/>
        <v>0</v>
      </c>
      <c r="E3920" s="305">
        <v>45992</v>
      </c>
      <c r="F3920" s="302" t="s">
        <v>69</v>
      </c>
      <c r="G3920" s="302" t="s">
        <v>70</v>
      </c>
      <c r="H3920" s="302" t="s">
        <v>568</v>
      </c>
      <c r="I3920" s="302" t="s">
        <v>568</v>
      </c>
      <c r="J3920" s="302">
        <v>135300</v>
      </c>
      <c r="K3920" s="302" t="s">
        <v>142</v>
      </c>
      <c r="L3920" s="302">
        <v>9974165</v>
      </c>
      <c r="M3920" s="302" t="s">
        <v>1839</v>
      </c>
      <c r="N3920" s="305">
        <v>29768</v>
      </c>
      <c r="O3920" s="305">
        <v>29768</v>
      </c>
      <c r="P3920" s="302" t="s">
        <v>1062</v>
      </c>
    </row>
    <row r="3921" spans="1:16">
      <c r="A3921" s="303">
        <v>0</v>
      </c>
      <c r="B3921" s="303">
        <v>0</v>
      </c>
      <c r="C3921" s="303">
        <v>0</v>
      </c>
      <c r="D3921" s="304">
        <f t="shared" si="61"/>
        <v>0</v>
      </c>
      <c r="E3921" s="305">
        <v>45992</v>
      </c>
      <c r="F3921" s="302" t="s">
        <v>69</v>
      </c>
      <c r="G3921" s="302" t="s">
        <v>70</v>
      </c>
      <c r="H3921" s="302" t="s">
        <v>568</v>
      </c>
      <c r="I3921" s="302" t="s">
        <v>568</v>
      </c>
      <c r="J3921" s="302">
        <v>135300</v>
      </c>
      <c r="K3921" s="302" t="s">
        <v>142</v>
      </c>
      <c r="L3921" s="302">
        <v>9974166</v>
      </c>
      <c r="M3921" s="302" t="s">
        <v>1838</v>
      </c>
      <c r="N3921" s="305">
        <v>31594</v>
      </c>
      <c r="O3921" s="305">
        <v>31594</v>
      </c>
      <c r="P3921" s="302" t="s">
        <v>1062</v>
      </c>
    </row>
    <row r="3922" spans="1:16">
      <c r="A3922" s="303">
        <v>0</v>
      </c>
      <c r="B3922" s="303">
        <v>0</v>
      </c>
      <c r="C3922" s="303">
        <v>0</v>
      </c>
      <c r="D3922" s="304">
        <f t="shared" si="61"/>
        <v>0</v>
      </c>
      <c r="E3922" s="305">
        <v>45992</v>
      </c>
      <c r="F3922" s="302" t="s">
        <v>69</v>
      </c>
      <c r="G3922" s="302" t="s">
        <v>70</v>
      </c>
      <c r="H3922" s="302" t="s">
        <v>568</v>
      </c>
      <c r="I3922" s="302" t="s">
        <v>568</v>
      </c>
      <c r="J3922" s="302">
        <v>135300</v>
      </c>
      <c r="K3922" s="302" t="s">
        <v>142</v>
      </c>
      <c r="L3922" s="302">
        <v>9821683</v>
      </c>
      <c r="M3922" s="302" t="s">
        <v>1838</v>
      </c>
      <c r="N3922" s="305">
        <v>31594</v>
      </c>
      <c r="O3922" s="305">
        <v>31594</v>
      </c>
      <c r="P3922" s="302" t="s">
        <v>1052</v>
      </c>
    </row>
    <row r="3923" spans="1:16">
      <c r="A3923" s="303">
        <v>0</v>
      </c>
      <c r="B3923" s="303">
        <v>0</v>
      </c>
      <c r="C3923" s="303">
        <v>0</v>
      </c>
      <c r="D3923" s="304">
        <f t="shared" si="61"/>
        <v>0</v>
      </c>
      <c r="E3923" s="305">
        <v>45992</v>
      </c>
      <c r="F3923" s="302" t="s">
        <v>69</v>
      </c>
      <c r="G3923" s="302" t="s">
        <v>70</v>
      </c>
      <c r="H3923" s="302" t="s">
        <v>568</v>
      </c>
      <c r="I3923" s="302" t="s">
        <v>568</v>
      </c>
      <c r="J3923" s="302">
        <v>135300</v>
      </c>
      <c r="K3923" s="302" t="s">
        <v>351</v>
      </c>
      <c r="L3923" s="302">
        <v>9821796</v>
      </c>
      <c r="M3923" s="302" t="s">
        <v>1518</v>
      </c>
      <c r="N3923" s="305">
        <v>31594</v>
      </c>
      <c r="O3923" s="305">
        <v>31594</v>
      </c>
      <c r="P3923" s="302" t="s">
        <v>1052</v>
      </c>
    </row>
    <row r="3924" spans="1:16">
      <c r="A3924" s="303">
        <v>0</v>
      </c>
      <c r="B3924" s="303">
        <v>0</v>
      </c>
      <c r="C3924" s="303">
        <v>0</v>
      </c>
      <c r="D3924" s="304">
        <f t="shared" si="61"/>
        <v>0</v>
      </c>
      <c r="E3924" s="305">
        <v>45992</v>
      </c>
      <c r="F3924" s="302" t="s">
        <v>69</v>
      </c>
      <c r="G3924" s="302" t="s">
        <v>70</v>
      </c>
      <c r="H3924" s="302" t="s">
        <v>568</v>
      </c>
      <c r="I3924" s="302" t="s">
        <v>568</v>
      </c>
      <c r="J3924" s="302">
        <v>135300</v>
      </c>
      <c r="K3924" s="302" t="s">
        <v>351</v>
      </c>
      <c r="L3924" s="302">
        <v>9728054</v>
      </c>
      <c r="M3924" s="302" t="s">
        <v>1518</v>
      </c>
      <c r="N3924" s="305">
        <v>31594</v>
      </c>
      <c r="O3924" s="305">
        <v>31594</v>
      </c>
      <c r="P3924" s="302" t="s">
        <v>1062</v>
      </c>
    </row>
    <row r="3925" spans="1:16">
      <c r="A3925" s="303">
        <v>0</v>
      </c>
      <c r="B3925" s="303">
        <v>0</v>
      </c>
      <c r="C3925" s="303">
        <v>0</v>
      </c>
      <c r="D3925" s="304">
        <f t="shared" si="61"/>
        <v>0</v>
      </c>
      <c r="E3925" s="305">
        <v>45992</v>
      </c>
      <c r="F3925" s="302" t="s">
        <v>69</v>
      </c>
      <c r="G3925" s="302" t="s">
        <v>70</v>
      </c>
      <c r="H3925" s="302" t="s">
        <v>568</v>
      </c>
      <c r="I3925" s="302" t="s">
        <v>568</v>
      </c>
      <c r="J3925" s="302">
        <v>135300</v>
      </c>
      <c r="K3925" s="302" t="s">
        <v>352</v>
      </c>
      <c r="L3925" s="302">
        <v>9821788</v>
      </c>
      <c r="M3925" s="302" t="s">
        <v>1850</v>
      </c>
      <c r="N3925" s="305">
        <v>29768</v>
      </c>
      <c r="O3925" s="305">
        <v>29768</v>
      </c>
      <c r="P3925" s="302" t="s">
        <v>1052</v>
      </c>
    </row>
    <row r="3926" spans="1:16">
      <c r="A3926" s="303">
        <v>0</v>
      </c>
      <c r="B3926" s="303">
        <v>0</v>
      </c>
      <c r="C3926" s="303">
        <v>0</v>
      </c>
      <c r="D3926" s="304">
        <f t="shared" si="61"/>
        <v>0</v>
      </c>
      <c r="E3926" s="305">
        <v>45992</v>
      </c>
      <c r="F3926" s="302" t="s">
        <v>69</v>
      </c>
      <c r="G3926" s="302" t="s">
        <v>70</v>
      </c>
      <c r="H3926" s="302" t="s">
        <v>568</v>
      </c>
      <c r="I3926" s="302" t="s">
        <v>568</v>
      </c>
      <c r="J3926" s="302">
        <v>135300</v>
      </c>
      <c r="K3926" s="302" t="s">
        <v>352</v>
      </c>
      <c r="L3926" s="302">
        <v>9724132</v>
      </c>
      <c r="M3926" s="302" t="s">
        <v>1850</v>
      </c>
      <c r="N3926" s="305">
        <v>29768</v>
      </c>
      <c r="O3926" s="305">
        <v>29768</v>
      </c>
      <c r="P3926" s="302" t="s">
        <v>1062</v>
      </c>
    </row>
    <row r="3927" spans="1:16">
      <c r="A3927" s="303">
        <v>0</v>
      </c>
      <c r="B3927" s="303">
        <v>0</v>
      </c>
      <c r="C3927" s="303">
        <v>0</v>
      </c>
      <c r="D3927" s="304">
        <f t="shared" si="61"/>
        <v>0</v>
      </c>
      <c r="E3927" s="305">
        <v>45992</v>
      </c>
      <c r="F3927" s="302" t="s">
        <v>69</v>
      </c>
      <c r="G3927" s="302" t="s">
        <v>70</v>
      </c>
      <c r="H3927" s="302" t="s">
        <v>568</v>
      </c>
      <c r="I3927" s="302" t="s">
        <v>568</v>
      </c>
      <c r="J3927" s="302">
        <v>135300</v>
      </c>
      <c r="K3927" s="302" t="s">
        <v>356</v>
      </c>
      <c r="L3927" s="302">
        <v>9974155</v>
      </c>
      <c r="M3927" s="302" t="s">
        <v>1856</v>
      </c>
      <c r="N3927" s="305">
        <v>29768</v>
      </c>
      <c r="O3927" s="305">
        <v>29768</v>
      </c>
      <c r="P3927" s="302" t="s">
        <v>1062</v>
      </c>
    </row>
    <row r="3928" spans="1:16">
      <c r="A3928" s="303">
        <v>0</v>
      </c>
      <c r="B3928" s="303">
        <v>0</v>
      </c>
      <c r="C3928" s="303">
        <v>0</v>
      </c>
      <c r="D3928" s="304">
        <f t="shared" si="61"/>
        <v>0</v>
      </c>
      <c r="E3928" s="305">
        <v>45992</v>
      </c>
      <c r="F3928" s="302" t="s">
        <v>69</v>
      </c>
      <c r="G3928" s="302" t="s">
        <v>70</v>
      </c>
      <c r="H3928" s="302" t="s">
        <v>568</v>
      </c>
      <c r="I3928" s="302" t="s">
        <v>568</v>
      </c>
      <c r="J3928" s="302">
        <v>135300</v>
      </c>
      <c r="K3928" s="302" t="s">
        <v>356</v>
      </c>
      <c r="L3928" s="302">
        <v>9821697</v>
      </c>
      <c r="M3928" s="302" t="s">
        <v>1856</v>
      </c>
      <c r="N3928" s="305">
        <v>29768</v>
      </c>
      <c r="O3928" s="305">
        <v>29768</v>
      </c>
      <c r="P3928" s="302" t="s">
        <v>1052</v>
      </c>
    </row>
    <row r="3929" spans="1:16">
      <c r="A3929" s="303">
        <v>0</v>
      </c>
      <c r="B3929" s="303">
        <v>0</v>
      </c>
      <c r="C3929" s="303">
        <v>0</v>
      </c>
      <c r="D3929" s="304">
        <f t="shared" si="61"/>
        <v>0</v>
      </c>
      <c r="E3929" s="305">
        <v>45992</v>
      </c>
      <c r="F3929" s="302" t="s">
        <v>69</v>
      </c>
      <c r="G3929" s="302" t="s">
        <v>70</v>
      </c>
      <c r="H3929" s="302" t="s">
        <v>568</v>
      </c>
      <c r="I3929" s="302" t="s">
        <v>568</v>
      </c>
      <c r="J3929" s="302">
        <v>135300</v>
      </c>
      <c r="K3929" s="302" t="s">
        <v>362</v>
      </c>
      <c r="L3929" s="302">
        <v>9821826</v>
      </c>
      <c r="M3929" s="302" t="s">
        <v>2297</v>
      </c>
      <c r="N3929" s="305">
        <v>31594</v>
      </c>
      <c r="O3929" s="305">
        <v>31594</v>
      </c>
      <c r="P3929" s="302" t="s">
        <v>1052</v>
      </c>
    </row>
    <row r="3930" spans="1:16">
      <c r="A3930" s="303">
        <v>0</v>
      </c>
      <c r="B3930" s="303">
        <v>0</v>
      </c>
      <c r="C3930" s="303">
        <v>0</v>
      </c>
      <c r="D3930" s="304">
        <f t="shared" si="61"/>
        <v>0</v>
      </c>
      <c r="E3930" s="305">
        <v>45992</v>
      </c>
      <c r="F3930" s="302" t="s">
        <v>69</v>
      </c>
      <c r="G3930" s="302" t="s">
        <v>70</v>
      </c>
      <c r="H3930" s="302" t="s">
        <v>568</v>
      </c>
      <c r="I3930" s="302" t="s">
        <v>568</v>
      </c>
      <c r="J3930" s="302">
        <v>135300</v>
      </c>
      <c r="K3930" s="302" t="s">
        <v>362</v>
      </c>
      <c r="L3930" s="302">
        <v>9974141</v>
      </c>
      <c r="M3930" s="302" t="s">
        <v>2297</v>
      </c>
      <c r="N3930" s="305">
        <v>31594</v>
      </c>
      <c r="O3930" s="305">
        <v>31594</v>
      </c>
      <c r="P3930" s="302" t="s">
        <v>1062</v>
      </c>
    </row>
    <row r="3931" spans="1:16">
      <c r="A3931" s="303">
        <v>0</v>
      </c>
      <c r="B3931" s="303">
        <v>0</v>
      </c>
      <c r="C3931" s="303">
        <v>0</v>
      </c>
      <c r="D3931" s="304">
        <f t="shared" si="61"/>
        <v>0</v>
      </c>
      <c r="E3931" s="305">
        <v>45992</v>
      </c>
      <c r="F3931" s="302" t="s">
        <v>69</v>
      </c>
      <c r="G3931" s="302" t="s">
        <v>70</v>
      </c>
      <c r="H3931" s="302" t="s">
        <v>568</v>
      </c>
      <c r="I3931" s="302" t="s">
        <v>568</v>
      </c>
      <c r="J3931" s="302">
        <v>135300</v>
      </c>
      <c r="K3931" s="302" t="s">
        <v>362</v>
      </c>
      <c r="L3931" s="302">
        <v>9821827</v>
      </c>
      <c r="M3931" s="302" t="s">
        <v>1875</v>
      </c>
      <c r="N3931" s="305">
        <v>29768</v>
      </c>
      <c r="O3931" s="305">
        <v>29768</v>
      </c>
      <c r="P3931" s="302" t="s">
        <v>1052</v>
      </c>
    </row>
    <row r="3932" spans="1:16">
      <c r="A3932" s="303">
        <v>0</v>
      </c>
      <c r="B3932" s="303">
        <v>0</v>
      </c>
      <c r="C3932" s="303">
        <v>0</v>
      </c>
      <c r="D3932" s="304">
        <f t="shared" si="61"/>
        <v>0</v>
      </c>
      <c r="E3932" s="305">
        <v>45992</v>
      </c>
      <c r="F3932" s="302" t="s">
        <v>69</v>
      </c>
      <c r="G3932" s="302" t="s">
        <v>70</v>
      </c>
      <c r="H3932" s="302" t="s">
        <v>568</v>
      </c>
      <c r="I3932" s="302" t="s">
        <v>568</v>
      </c>
      <c r="J3932" s="302">
        <v>135300</v>
      </c>
      <c r="K3932" s="302" t="s">
        <v>362</v>
      </c>
      <c r="L3932" s="302">
        <v>9974142</v>
      </c>
      <c r="M3932" s="302" t="s">
        <v>1875</v>
      </c>
      <c r="N3932" s="305">
        <v>29768</v>
      </c>
      <c r="O3932" s="305">
        <v>29768</v>
      </c>
      <c r="P3932" s="302" t="s">
        <v>1062</v>
      </c>
    </row>
    <row r="3933" spans="1:16">
      <c r="A3933" s="303">
        <v>0</v>
      </c>
      <c r="B3933" s="303">
        <v>0</v>
      </c>
      <c r="C3933" s="303">
        <v>0</v>
      </c>
      <c r="D3933" s="304">
        <f t="shared" si="61"/>
        <v>0</v>
      </c>
      <c r="E3933" s="305">
        <v>45992</v>
      </c>
      <c r="F3933" s="302" t="s">
        <v>69</v>
      </c>
      <c r="G3933" s="302" t="s">
        <v>70</v>
      </c>
      <c r="H3933" s="302" t="s">
        <v>568</v>
      </c>
      <c r="I3933" s="302" t="s">
        <v>568</v>
      </c>
      <c r="J3933" s="302">
        <v>135300</v>
      </c>
      <c r="K3933" s="302" t="s">
        <v>366</v>
      </c>
      <c r="L3933" s="302">
        <v>9974147</v>
      </c>
      <c r="M3933" s="302" t="s">
        <v>1880</v>
      </c>
      <c r="N3933" s="305">
        <v>31594</v>
      </c>
      <c r="O3933" s="305">
        <v>31594</v>
      </c>
      <c r="P3933" s="302" t="s">
        <v>1062</v>
      </c>
    </row>
    <row r="3934" spans="1:16">
      <c r="A3934" s="303">
        <v>0</v>
      </c>
      <c r="B3934" s="303">
        <v>0</v>
      </c>
      <c r="C3934" s="303">
        <v>0</v>
      </c>
      <c r="D3934" s="304">
        <f t="shared" si="61"/>
        <v>0</v>
      </c>
      <c r="E3934" s="305">
        <v>45992</v>
      </c>
      <c r="F3934" s="302" t="s">
        <v>69</v>
      </c>
      <c r="G3934" s="302" t="s">
        <v>70</v>
      </c>
      <c r="H3934" s="302" t="s">
        <v>568</v>
      </c>
      <c r="I3934" s="302" t="s">
        <v>568</v>
      </c>
      <c r="J3934" s="302">
        <v>135300</v>
      </c>
      <c r="K3934" s="302" t="s">
        <v>366</v>
      </c>
      <c r="L3934" s="302">
        <v>9821701</v>
      </c>
      <c r="M3934" s="302" t="s">
        <v>1880</v>
      </c>
      <c r="N3934" s="305">
        <v>31594</v>
      </c>
      <c r="O3934" s="305">
        <v>31594</v>
      </c>
      <c r="P3934" s="302" t="s">
        <v>1052</v>
      </c>
    </row>
    <row r="3935" spans="1:16">
      <c r="A3935" s="303">
        <v>0</v>
      </c>
      <c r="B3935" s="303">
        <v>0</v>
      </c>
      <c r="C3935" s="303">
        <v>0</v>
      </c>
      <c r="D3935" s="304">
        <f t="shared" si="61"/>
        <v>0</v>
      </c>
      <c r="E3935" s="305">
        <v>45992</v>
      </c>
      <c r="F3935" s="302" t="s">
        <v>69</v>
      </c>
      <c r="G3935" s="302" t="s">
        <v>70</v>
      </c>
      <c r="H3935" s="302" t="s">
        <v>568</v>
      </c>
      <c r="I3935" s="302" t="s">
        <v>568</v>
      </c>
      <c r="J3935" s="302">
        <v>135300</v>
      </c>
      <c r="K3935" s="302" t="s">
        <v>369</v>
      </c>
      <c r="L3935" s="302">
        <v>9974161</v>
      </c>
      <c r="M3935" s="302" t="s">
        <v>1885</v>
      </c>
      <c r="N3935" s="305">
        <v>31594</v>
      </c>
      <c r="O3935" s="305">
        <v>31594</v>
      </c>
      <c r="P3935" s="302" t="s">
        <v>1062</v>
      </c>
    </row>
    <row r="3936" spans="1:16">
      <c r="A3936" s="303">
        <v>0</v>
      </c>
      <c r="B3936" s="303">
        <v>0</v>
      </c>
      <c r="C3936" s="303">
        <v>0</v>
      </c>
      <c r="D3936" s="304">
        <f t="shared" si="61"/>
        <v>0</v>
      </c>
      <c r="E3936" s="305">
        <v>45992</v>
      </c>
      <c r="F3936" s="302" t="s">
        <v>69</v>
      </c>
      <c r="G3936" s="302" t="s">
        <v>70</v>
      </c>
      <c r="H3936" s="302" t="s">
        <v>568</v>
      </c>
      <c r="I3936" s="302" t="s">
        <v>568</v>
      </c>
      <c r="J3936" s="302">
        <v>135300</v>
      </c>
      <c r="K3936" s="302" t="s">
        <v>369</v>
      </c>
      <c r="L3936" s="302">
        <v>9821742</v>
      </c>
      <c r="M3936" s="302" t="s">
        <v>1885</v>
      </c>
      <c r="N3936" s="305">
        <v>31594</v>
      </c>
      <c r="O3936" s="305">
        <v>31594</v>
      </c>
      <c r="P3936" s="302" t="s">
        <v>1052</v>
      </c>
    </row>
    <row r="3937" spans="1:16">
      <c r="A3937" s="303">
        <v>0</v>
      </c>
      <c r="B3937" s="303">
        <v>0</v>
      </c>
      <c r="C3937" s="303">
        <v>0</v>
      </c>
      <c r="D3937" s="304">
        <f t="shared" si="61"/>
        <v>0</v>
      </c>
      <c r="E3937" s="305">
        <v>45992</v>
      </c>
      <c r="F3937" s="302" t="s">
        <v>69</v>
      </c>
      <c r="G3937" s="302" t="s">
        <v>70</v>
      </c>
      <c r="H3937" s="302" t="s">
        <v>568</v>
      </c>
      <c r="I3937" s="302" t="s">
        <v>568</v>
      </c>
      <c r="J3937" s="302">
        <v>135300</v>
      </c>
      <c r="K3937" s="302" t="s">
        <v>373</v>
      </c>
      <c r="L3937" s="302">
        <v>9821722</v>
      </c>
      <c r="M3937" s="302" t="s">
        <v>1890</v>
      </c>
      <c r="N3937" s="305">
        <v>29768</v>
      </c>
      <c r="O3937" s="305">
        <v>29768</v>
      </c>
      <c r="P3937" s="302" t="s">
        <v>1052</v>
      </c>
    </row>
    <row r="3938" spans="1:16">
      <c r="A3938" s="303">
        <v>0</v>
      </c>
      <c r="B3938" s="303">
        <v>0</v>
      </c>
      <c r="C3938" s="303">
        <v>0</v>
      </c>
      <c r="D3938" s="304">
        <f t="shared" si="61"/>
        <v>0</v>
      </c>
      <c r="E3938" s="305">
        <v>45992</v>
      </c>
      <c r="F3938" s="302" t="s">
        <v>69</v>
      </c>
      <c r="G3938" s="302" t="s">
        <v>70</v>
      </c>
      <c r="H3938" s="302" t="s">
        <v>568</v>
      </c>
      <c r="I3938" s="302" t="s">
        <v>568</v>
      </c>
      <c r="J3938" s="302">
        <v>135300</v>
      </c>
      <c r="K3938" s="302" t="s">
        <v>373</v>
      </c>
      <c r="L3938" s="302">
        <v>9974162</v>
      </c>
      <c r="M3938" s="302" t="s">
        <v>1890</v>
      </c>
      <c r="N3938" s="305">
        <v>29768</v>
      </c>
      <c r="O3938" s="305">
        <v>29768</v>
      </c>
      <c r="P3938" s="302" t="s">
        <v>1062</v>
      </c>
    </row>
    <row r="3939" spans="1:16">
      <c r="A3939" s="303">
        <v>0</v>
      </c>
      <c r="B3939" s="303">
        <v>0</v>
      </c>
      <c r="C3939" s="303">
        <v>0</v>
      </c>
      <c r="D3939" s="304">
        <f t="shared" si="61"/>
        <v>0</v>
      </c>
      <c r="E3939" s="305">
        <v>45992</v>
      </c>
      <c r="F3939" s="302" t="s">
        <v>69</v>
      </c>
      <c r="G3939" s="302" t="s">
        <v>70</v>
      </c>
      <c r="H3939" s="302" t="s">
        <v>568</v>
      </c>
      <c r="I3939" s="302" t="s">
        <v>568</v>
      </c>
      <c r="J3939" s="302">
        <v>135300</v>
      </c>
      <c r="K3939" s="302" t="s">
        <v>154</v>
      </c>
      <c r="L3939" s="302">
        <v>9821731</v>
      </c>
      <c r="M3939" s="302" t="s">
        <v>1509</v>
      </c>
      <c r="N3939" s="305">
        <v>29768</v>
      </c>
      <c r="O3939" s="305">
        <v>29768</v>
      </c>
      <c r="P3939" s="302" t="s">
        <v>1052</v>
      </c>
    </row>
    <row r="3940" spans="1:16">
      <c r="A3940" s="303">
        <v>0</v>
      </c>
      <c r="B3940" s="303">
        <v>0</v>
      </c>
      <c r="C3940" s="303">
        <v>0</v>
      </c>
      <c r="D3940" s="304">
        <f t="shared" si="61"/>
        <v>0</v>
      </c>
      <c r="E3940" s="305">
        <v>45992</v>
      </c>
      <c r="F3940" s="302" t="s">
        <v>69</v>
      </c>
      <c r="G3940" s="302" t="s">
        <v>70</v>
      </c>
      <c r="H3940" s="302" t="s">
        <v>568</v>
      </c>
      <c r="I3940" s="302" t="s">
        <v>568</v>
      </c>
      <c r="J3940" s="302">
        <v>135300</v>
      </c>
      <c r="K3940" s="302" t="s">
        <v>154</v>
      </c>
      <c r="L3940" s="302">
        <v>9974156</v>
      </c>
      <c r="M3940" s="302" t="s">
        <v>1509</v>
      </c>
      <c r="N3940" s="305">
        <v>29768</v>
      </c>
      <c r="O3940" s="305">
        <v>29768</v>
      </c>
      <c r="P3940" s="302" t="s">
        <v>1062</v>
      </c>
    </row>
    <row r="3941" spans="1:16">
      <c r="A3941" s="303">
        <v>0</v>
      </c>
      <c r="B3941" s="303">
        <v>0</v>
      </c>
      <c r="C3941" s="303">
        <v>0</v>
      </c>
      <c r="D3941" s="304">
        <f t="shared" si="61"/>
        <v>0</v>
      </c>
      <c r="E3941" s="305">
        <v>45992</v>
      </c>
      <c r="F3941" s="302" t="s">
        <v>69</v>
      </c>
      <c r="G3941" s="302" t="s">
        <v>70</v>
      </c>
      <c r="H3941" s="302" t="s">
        <v>568</v>
      </c>
      <c r="I3941" s="302" t="s">
        <v>568</v>
      </c>
      <c r="J3941" s="302">
        <v>135300</v>
      </c>
      <c r="K3941" s="302" t="s">
        <v>154</v>
      </c>
      <c r="L3941" s="302">
        <v>9706628</v>
      </c>
      <c r="M3941" s="302" t="s">
        <v>1914</v>
      </c>
      <c r="N3941" s="305">
        <v>31594</v>
      </c>
      <c r="O3941" s="305">
        <v>31594</v>
      </c>
      <c r="P3941" s="302" t="s">
        <v>1062</v>
      </c>
    </row>
    <row r="3942" spans="1:16">
      <c r="A3942" s="303">
        <v>0</v>
      </c>
      <c r="B3942" s="303">
        <v>0</v>
      </c>
      <c r="C3942" s="303">
        <v>0</v>
      </c>
      <c r="D3942" s="304">
        <f t="shared" si="61"/>
        <v>0</v>
      </c>
      <c r="E3942" s="305">
        <v>45992</v>
      </c>
      <c r="F3942" s="302" t="s">
        <v>69</v>
      </c>
      <c r="G3942" s="302" t="s">
        <v>70</v>
      </c>
      <c r="H3942" s="302" t="s">
        <v>568</v>
      </c>
      <c r="I3942" s="302" t="s">
        <v>568</v>
      </c>
      <c r="J3942" s="302">
        <v>135300</v>
      </c>
      <c r="K3942" s="302" t="s">
        <v>154</v>
      </c>
      <c r="L3942" s="302">
        <v>9821730</v>
      </c>
      <c r="M3942" s="302" t="s">
        <v>1914</v>
      </c>
      <c r="N3942" s="305">
        <v>31594</v>
      </c>
      <c r="O3942" s="305">
        <v>31594</v>
      </c>
      <c r="P3942" s="302" t="s">
        <v>1052</v>
      </c>
    </row>
    <row r="3943" spans="1:16">
      <c r="A3943" s="303">
        <v>0</v>
      </c>
      <c r="B3943" s="303">
        <v>0</v>
      </c>
      <c r="C3943" s="303">
        <v>0</v>
      </c>
      <c r="D3943" s="304">
        <f t="shared" si="61"/>
        <v>0</v>
      </c>
      <c r="E3943" s="305">
        <v>45992</v>
      </c>
      <c r="F3943" s="302" t="s">
        <v>69</v>
      </c>
      <c r="G3943" s="302" t="s">
        <v>70</v>
      </c>
      <c r="H3943" s="302" t="s">
        <v>568</v>
      </c>
      <c r="I3943" s="302" t="s">
        <v>568</v>
      </c>
      <c r="J3943" s="302">
        <v>135300</v>
      </c>
      <c r="K3943" s="302" t="s">
        <v>381</v>
      </c>
      <c r="L3943" s="302">
        <v>9821797</v>
      </c>
      <c r="M3943" s="302" t="s">
        <v>2127</v>
      </c>
      <c r="N3943" s="305">
        <v>31594</v>
      </c>
      <c r="O3943" s="305">
        <v>31594</v>
      </c>
      <c r="P3943" s="302" t="s">
        <v>1052</v>
      </c>
    </row>
    <row r="3944" spans="1:16">
      <c r="A3944" s="303">
        <v>0</v>
      </c>
      <c r="B3944" s="303">
        <v>0</v>
      </c>
      <c r="C3944" s="303">
        <v>0</v>
      </c>
      <c r="D3944" s="304">
        <f t="shared" si="61"/>
        <v>0</v>
      </c>
      <c r="E3944" s="305">
        <v>45992</v>
      </c>
      <c r="F3944" s="302" t="s">
        <v>69</v>
      </c>
      <c r="G3944" s="302" t="s">
        <v>70</v>
      </c>
      <c r="H3944" s="302" t="s">
        <v>568</v>
      </c>
      <c r="I3944" s="302" t="s">
        <v>568</v>
      </c>
      <c r="J3944" s="302">
        <v>135300</v>
      </c>
      <c r="K3944" s="302" t="s">
        <v>381</v>
      </c>
      <c r="L3944" s="302">
        <v>9724131</v>
      </c>
      <c r="M3944" s="302" t="s">
        <v>2127</v>
      </c>
      <c r="N3944" s="305">
        <v>31594</v>
      </c>
      <c r="O3944" s="305">
        <v>31594</v>
      </c>
      <c r="P3944" s="302" t="s">
        <v>1062</v>
      </c>
    </row>
    <row r="3945" spans="1:16">
      <c r="A3945" s="303">
        <v>0</v>
      </c>
      <c r="B3945" s="303">
        <v>0</v>
      </c>
      <c r="C3945" s="303">
        <v>0</v>
      </c>
      <c r="D3945" s="304">
        <f t="shared" si="61"/>
        <v>0</v>
      </c>
      <c r="E3945" s="305">
        <v>45992</v>
      </c>
      <c r="F3945" s="302" t="s">
        <v>69</v>
      </c>
      <c r="G3945" s="302" t="s">
        <v>70</v>
      </c>
      <c r="H3945" s="302" t="s">
        <v>568</v>
      </c>
      <c r="I3945" s="302" t="s">
        <v>568</v>
      </c>
      <c r="J3945" s="302">
        <v>135300</v>
      </c>
      <c r="K3945" s="302" t="s">
        <v>381</v>
      </c>
      <c r="L3945" s="302">
        <v>9821798</v>
      </c>
      <c r="M3945" s="302" t="s">
        <v>1915</v>
      </c>
      <c r="N3945" s="305">
        <v>29768</v>
      </c>
      <c r="O3945" s="305">
        <v>29768</v>
      </c>
      <c r="P3945" s="302" t="s">
        <v>1052</v>
      </c>
    </row>
    <row r="3946" spans="1:16">
      <c r="A3946" s="303">
        <v>0</v>
      </c>
      <c r="B3946" s="303">
        <v>0</v>
      </c>
      <c r="C3946" s="303">
        <v>0</v>
      </c>
      <c r="D3946" s="304">
        <f t="shared" si="61"/>
        <v>0</v>
      </c>
      <c r="E3946" s="305">
        <v>45992</v>
      </c>
      <c r="F3946" s="302" t="s">
        <v>69</v>
      </c>
      <c r="G3946" s="302" t="s">
        <v>70</v>
      </c>
      <c r="H3946" s="302" t="s">
        <v>568</v>
      </c>
      <c r="I3946" s="302" t="s">
        <v>568</v>
      </c>
      <c r="J3946" s="302">
        <v>135300</v>
      </c>
      <c r="K3946" s="302" t="s">
        <v>381</v>
      </c>
      <c r="L3946" s="302">
        <v>9974154</v>
      </c>
      <c r="M3946" s="302" t="s">
        <v>1915</v>
      </c>
      <c r="N3946" s="305">
        <v>29768</v>
      </c>
      <c r="O3946" s="305">
        <v>29768</v>
      </c>
      <c r="P3946" s="302" t="s">
        <v>1062</v>
      </c>
    </row>
    <row r="3947" spans="1:16">
      <c r="A3947" s="303">
        <v>0</v>
      </c>
      <c r="B3947" s="303">
        <v>0</v>
      </c>
      <c r="C3947" s="303">
        <v>0</v>
      </c>
      <c r="D3947" s="304">
        <f t="shared" si="61"/>
        <v>0</v>
      </c>
      <c r="E3947" s="305">
        <v>45992</v>
      </c>
      <c r="F3947" s="302" t="s">
        <v>69</v>
      </c>
      <c r="G3947" s="302" t="s">
        <v>70</v>
      </c>
      <c r="H3947" s="302" t="s">
        <v>568</v>
      </c>
      <c r="I3947" s="302" t="s">
        <v>568</v>
      </c>
      <c r="J3947" s="302">
        <v>135300</v>
      </c>
      <c r="K3947" s="302" t="s">
        <v>157</v>
      </c>
      <c r="L3947" s="302">
        <v>9821759</v>
      </c>
      <c r="M3947" s="302" t="s">
        <v>2128</v>
      </c>
      <c r="N3947" s="305">
        <v>31594</v>
      </c>
      <c r="O3947" s="305">
        <v>31594</v>
      </c>
      <c r="P3947" s="302" t="s">
        <v>1052</v>
      </c>
    </row>
    <row r="3948" spans="1:16">
      <c r="A3948" s="303">
        <v>0</v>
      </c>
      <c r="B3948" s="303">
        <v>0</v>
      </c>
      <c r="C3948" s="303">
        <v>0</v>
      </c>
      <c r="D3948" s="304">
        <f t="shared" si="61"/>
        <v>0</v>
      </c>
      <c r="E3948" s="305">
        <v>45992</v>
      </c>
      <c r="F3948" s="302" t="s">
        <v>69</v>
      </c>
      <c r="G3948" s="302" t="s">
        <v>70</v>
      </c>
      <c r="H3948" s="302" t="s">
        <v>568</v>
      </c>
      <c r="I3948" s="302" t="s">
        <v>568</v>
      </c>
      <c r="J3948" s="302">
        <v>135300</v>
      </c>
      <c r="K3948" s="302" t="s">
        <v>157</v>
      </c>
      <c r="L3948" s="302">
        <v>9821760</v>
      </c>
      <c r="M3948" s="302" t="s">
        <v>1525</v>
      </c>
      <c r="N3948" s="305">
        <v>29768</v>
      </c>
      <c r="O3948" s="305">
        <v>29768</v>
      </c>
      <c r="P3948" s="302" t="s">
        <v>1052</v>
      </c>
    </row>
    <row r="3949" spans="1:16">
      <c r="A3949" s="303">
        <v>0</v>
      </c>
      <c r="B3949" s="303">
        <v>0</v>
      </c>
      <c r="C3949" s="303">
        <v>0</v>
      </c>
      <c r="D3949" s="304">
        <f t="shared" si="61"/>
        <v>0</v>
      </c>
      <c r="E3949" s="305">
        <v>45992</v>
      </c>
      <c r="F3949" s="302" t="s">
        <v>69</v>
      </c>
      <c r="G3949" s="302" t="s">
        <v>70</v>
      </c>
      <c r="H3949" s="302" t="s">
        <v>568</v>
      </c>
      <c r="I3949" s="302" t="s">
        <v>568</v>
      </c>
      <c r="J3949" s="302">
        <v>135300</v>
      </c>
      <c r="K3949" s="302" t="s">
        <v>157</v>
      </c>
      <c r="L3949" s="302">
        <v>9974151</v>
      </c>
      <c r="M3949" s="302" t="s">
        <v>1525</v>
      </c>
      <c r="N3949" s="305">
        <v>29768</v>
      </c>
      <c r="O3949" s="305">
        <v>29768</v>
      </c>
      <c r="P3949" s="302" t="s">
        <v>1062</v>
      </c>
    </row>
    <row r="3950" spans="1:16">
      <c r="A3950" s="303">
        <v>0</v>
      </c>
      <c r="B3950" s="303">
        <v>0</v>
      </c>
      <c r="C3950" s="303">
        <v>0</v>
      </c>
      <c r="D3950" s="304">
        <f t="shared" si="61"/>
        <v>0</v>
      </c>
      <c r="E3950" s="305">
        <v>45992</v>
      </c>
      <c r="F3950" s="302" t="s">
        <v>69</v>
      </c>
      <c r="G3950" s="302" t="s">
        <v>70</v>
      </c>
      <c r="H3950" s="302" t="s">
        <v>568</v>
      </c>
      <c r="I3950" s="302" t="s">
        <v>568</v>
      </c>
      <c r="J3950" s="302">
        <v>135300</v>
      </c>
      <c r="K3950" s="302" t="s">
        <v>157</v>
      </c>
      <c r="L3950" s="302">
        <v>9974150</v>
      </c>
      <c r="M3950" s="302" t="s">
        <v>2128</v>
      </c>
      <c r="N3950" s="305">
        <v>31594</v>
      </c>
      <c r="O3950" s="305">
        <v>31594</v>
      </c>
      <c r="P3950" s="302" t="s">
        <v>1062</v>
      </c>
    </row>
    <row r="3951" spans="1:16">
      <c r="A3951" s="303">
        <v>0</v>
      </c>
      <c r="B3951" s="303">
        <v>0</v>
      </c>
      <c r="C3951" s="303">
        <v>0</v>
      </c>
      <c r="D3951" s="304">
        <f t="shared" si="61"/>
        <v>0</v>
      </c>
      <c r="E3951" s="305">
        <v>45992</v>
      </c>
      <c r="F3951" s="302" t="s">
        <v>69</v>
      </c>
      <c r="G3951" s="302" t="s">
        <v>70</v>
      </c>
      <c r="H3951" s="302" t="s">
        <v>568</v>
      </c>
      <c r="I3951" s="302" t="s">
        <v>568</v>
      </c>
      <c r="J3951" s="302">
        <v>135300</v>
      </c>
      <c r="K3951" s="302" t="s">
        <v>106</v>
      </c>
      <c r="L3951" s="302">
        <v>9821758</v>
      </c>
      <c r="M3951" s="302" t="s">
        <v>2327</v>
      </c>
      <c r="N3951" s="305">
        <v>29768</v>
      </c>
      <c r="O3951" s="305">
        <v>29768</v>
      </c>
      <c r="P3951" s="302" t="s">
        <v>1052</v>
      </c>
    </row>
    <row r="3952" spans="1:16">
      <c r="A3952" s="303">
        <v>0</v>
      </c>
      <c r="B3952" s="303">
        <v>0</v>
      </c>
      <c r="C3952" s="303">
        <v>0</v>
      </c>
      <c r="D3952" s="304">
        <f t="shared" si="61"/>
        <v>0</v>
      </c>
      <c r="E3952" s="305">
        <v>45992</v>
      </c>
      <c r="F3952" s="302" t="s">
        <v>69</v>
      </c>
      <c r="G3952" s="302" t="s">
        <v>70</v>
      </c>
      <c r="H3952" s="302" t="s">
        <v>568</v>
      </c>
      <c r="I3952" s="302" t="s">
        <v>568</v>
      </c>
      <c r="J3952" s="302">
        <v>135300</v>
      </c>
      <c r="K3952" s="302" t="s">
        <v>106</v>
      </c>
      <c r="L3952" s="302">
        <v>9974149</v>
      </c>
      <c r="M3952" s="302" t="s">
        <v>2327</v>
      </c>
      <c r="N3952" s="305">
        <v>29768</v>
      </c>
      <c r="O3952" s="305">
        <v>29768</v>
      </c>
      <c r="P3952" s="302" t="s">
        <v>1062</v>
      </c>
    </row>
    <row r="3953" spans="1:16">
      <c r="A3953" s="303">
        <v>0</v>
      </c>
      <c r="B3953" s="303">
        <v>0</v>
      </c>
      <c r="C3953" s="303">
        <v>0</v>
      </c>
      <c r="D3953" s="304">
        <f t="shared" si="61"/>
        <v>0</v>
      </c>
      <c r="E3953" s="305">
        <v>45992</v>
      </c>
      <c r="F3953" s="302" t="s">
        <v>69</v>
      </c>
      <c r="G3953" s="302" t="s">
        <v>70</v>
      </c>
      <c r="H3953" s="302" t="s">
        <v>568</v>
      </c>
      <c r="I3953" s="302" t="s">
        <v>568</v>
      </c>
      <c r="J3953" s="302">
        <v>135300</v>
      </c>
      <c r="K3953" s="302" t="s">
        <v>106</v>
      </c>
      <c r="L3953" s="302">
        <v>9821757</v>
      </c>
      <c r="M3953" s="302" t="s">
        <v>2327</v>
      </c>
      <c r="N3953" s="305">
        <v>27576</v>
      </c>
      <c r="O3953" s="305">
        <v>27576</v>
      </c>
      <c r="P3953" s="302" t="s">
        <v>1052</v>
      </c>
    </row>
    <row r="3954" spans="1:16">
      <c r="A3954" s="303">
        <v>0</v>
      </c>
      <c r="B3954" s="303">
        <v>0</v>
      </c>
      <c r="C3954" s="303">
        <v>0</v>
      </c>
      <c r="D3954" s="304">
        <f t="shared" si="61"/>
        <v>0</v>
      </c>
      <c r="E3954" s="305">
        <v>45992</v>
      </c>
      <c r="F3954" s="302" t="s">
        <v>69</v>
      </c>
      <c r="G3954" s="302" t="s">
        <v>70</v>
      </c>
      <c r="H3954" s="302" t="s">
        <v>568</v>
      </c>
      <c r="I3954" s="302" t="s">
        <v>568</v>
      </c>
      <c r="J3954" s="302">
        <v>135300</v>
      </c>
      <c r="K3954" s="302" t="s">
        <v>106</v>
      </c>
      <c r="L3954" s="302">
        <v>9974148</v>
      </c>
      <c r="M3954" s="302" t="s">
        <v>2327</v>
      </c>
      <c r="N3954" s="305">
        <v>27576</v>
      </c>
      <c r="O3954" s="305">
        <v>27576</v>
      </c>
      <c r="P3954" s="302" t="s">
        <v>1062</v>
      </c>
    </row>
    <row r="3955" spans="1:16">
      <c r="A3955" s="303">
        <v>0</v>
      </c>
      <c r="B3955" s="303">
        <v>0</v>
      </c>
      <c r="C3955" s="303">
        <v>0</v>
      </c>
      <c r="D3955" s="304">
        <f t="shared" si="61"/>
        <v>0</v>
      </c>
      <c r="E3955" s="305">
        <v>45992</v>
      </c>
      <c r="F3955" s="302" t="s">
        <v>69</v>
      </c>
      <c r="G3955" s="302" t="s">
        <v>70</v>
      </c>
      <c r="H3955" s="302" t="s">
        <v>568</v>
      </c>
      <c r="I3955" s="302" t="s">
        <v>568</v>
      </c>
      <c r="J3955" s="302">
        <v>135300</v>
      </c>
      <c r="K3955" s="302" t="s">
        <v>386</v>
      </c>
      <c r="L3955" s="302">
        <v>9974145</v>
      </c>
      <c r="M3955" s="302" t="s">
        <v>2413</v>
      </c>
      <c r="N3955" s="305">
        <v>29768</v>
      </c>
      <c r="O3955" s="305">
        <v>29768</v>
      </c>
      <c r="P3955" s="302" t="s">
        <v>1062</v>
      </c>
    </row>
    <row r="3956" spans="1:16">
      <c r="A3956" s="303">
        <v>0</v>
      </c>
      <c r="B3956" s="303">
        <v>0</v>
      </c>
      <c r="C3956" s="303">
        <v>0</v>
      </c>
      <c r="D3956" s="304">
        <f t="shared" si="61"/>
        <v>0</v>
      </c>
      <c r="E3956" s="305">
        <v>45992</v>
      </c>
      <c r="F3956" s="302" t="s">
        <v>69</v>
      </c>
      <c r="G3956" s="302" t="s">
        <v>70</v>
      </c>
      <c r="H3956" s="302" t="s">
        <v>568</v>
      </c>
      <c r="I3956" s="302" t="s">
        <v>568</v>
      </c>
      <c r="J3956" s="302">
        <v>135300</v>
      </c>
      <c r="K3956" s="302" t="s">
        <v>386</v>
      </c>
      <c r="L3956" s="302">
        <v>9821807</v>
      </c>
      <c r="M3956" s="302" t="s">
        <v>1921</v>
      </c>
      <c r="N3956" s="305">
        <v>31594</v>
      </c>
      <c r="O3956" s="305">
        <v>31594</v>
      </c>
      <c r="P3956" s="302" t="s">
        <v>1052</v>
      </c>
    </row>
    <row r="3957" spans="1:16">
      <c r="A3957" s="303">
        <v>0</v>
      </c>
      <c r="B3957" s="303">
        <v>0</v>
      </c>
      <c r="C3957" s="303">
        <v>0</v>
      </c>
      <c r="D3957" s="304">
        <f t="shared" si="61"/>
        <v>0</v>
      </c>
      <c r="E3957" s="305">
        <v>45992</v>
      </c>
      <c r="F3957" s="302" t="s">
        <v>69</v>
      </c>
      <c r="G3957" s="302" t="s">
        <v>70</v>
      </c>
      <c r="H3957" s="302" t="s">
        <v>568</v>
      </c>
      <c r="I3957" s="302" t="s">
        <v>568</v>
      </c>
      <c r="J3957" s="302">
        <v>135300</v>
      </c>
      <c r="K3957" s="302" t="s">
        <v>386</v>
      </c>
      <c r="L3957" s="302">
        <v>9974146</v>
      </c>
      <c r="M3957" s="302" t="s">
        <v>1921</v>
      </c>
      <c r="N3957" s="305">
        <v>31594</v>
      </c>
      <c r="O3957" s="305">
        <v>31594</v>
      </c>
      <c r="P3957" s="302" t="s">
        <v>1062</v>
      </c>
    </row>
    <row r="3958" spans="1:16">
      <c r="A3958" s="303">
        <v>0</v>
      </c>
      <c r="B3958" s="303">
        <v>0</v>
      </c>
      <c r="C3958" s="303">
        <v>0</v>
      </c>
      <c r="D3958" s="304">
        <f t="shared" si="61"/>
        <v>0</v>
      </c>
      <c r="E3958" s="305">
        <v>45992</v>
      </c>
      <c r="F3958" s="302" t="s">
        <v>69</v>
      </c>
      <c r="G3958" s="302" t="s">
        <v>70</v>
      </c>
      <c r="H3958" s="302" t="s">
        <v>568</v>
      </c>
      <c r="I3958" s="302" t="s">
        <v>568</v>
      </c>
      <c r="J3958" s="302">
        <v>135300</v>
      </c>
      <c r="K3958" s="302" t="s">
        <v>386</v>
      </c>
      <c r="L3958" s="302">
        <v>9821806</v>
      </c>
      <c r="M3958" s="302" t="s">
        <v>2413</v>
      </c>
      <c r="N3958" s="305">
        <v>29768</v>
      </c>
      <c r="O3958" s="305">
        <v>29768</v>
      </c>
      <c r="P3958" s="302" t="s">
        <v>1052</v>
      </c>
    </row>
    <row r="3959" spans="1:16">
      <c r="A3959" s="303">
        <v>0</v>
      </c>
      <c r="B3959" s="303">
        <v>0</v>
      </c>
      <c r="C3959" s="303">
        <v>0</v>
      </c>
      <c r="D3959" s="304">
        <f t="shared" si="61"/>
        <v>0</v>
      </c>
      <c r="E3959" s="305">
        <v>45992</v>
      </c>
      <c r="F3959" s="302" t="s">
        <v>69</v>
      </c>
      <c r="G3959" s="302" t="s">
        <v>70</v>
      </c>
      <c r="H3959" s="302" t="s">
        <v>568</v>
      </c>
      <c r="I3959" s="302" t="s">
        <v>568</v>
      </c>
      <c r="J3959" s="302">
        <v>135300</v>
      </c>
      <c r="K3959" s="302" t="s">
        <v>387</v>
      </c>
      <c r="L3959" s="302">
        <v>9821814</v>
      </c>
      <c r="M3959" s="302" t="s">
        <v>1922</v>
      </c>
      <c r="N3959" s="305">
        <v>29768</v>
      </c>
      <c r="O3959" s="305">
        <v>29768</v>
      </c>
      <c r="P3959" s="302" t="s">
        <v>1052</v>
      </c>
    </row>
    <row r="3960" spans="1:16">
      <c r="A3960" s="303">
        <v>0</v>
      </c>
      <c r="B3960" s="303">
        <v>0</v>
      </c>
      <c r="C3960" s="303">
        <v>0</v>
      </c>
      <c r="D3960" s="304">
        <f t="shared" si="61"/>
        <v>0</v>
      </c>
      <c r="E3960" s="305">
        <v>45992</v>
      </c>
      <c r="F3960" s="302" t="s">
        <v>69</v>
      </c>
      <c r="G3960" s="302" t="s">
        <v>70</v>
      </c>
      <c r="H3960" s="302" t="s">
        <v>568</v>
      </c>
      <c r="I3960" s="302" t="s">
        <v>568</v>
      </c>
      <c r="J3960" s="302">
        <v>135300</v>
      </c>
      <c r="K3960" s="302" t="s">
        <v>387</v>
      </c>
      <c r="L3960" s="302">
        <v>9974152</v>
      </c>
      <c r="M3960" s="302" t="s">
        <v>2331</v>
      </c>
      <c r="N3960" s="305">
        <v>31594</v>
      </c>
      <c r="O3960" s="305">
        <v>31594</v>
      </c>
      <c r="P3960" s="302" t="s">
        <v>1062</v>
      </c>
    </row>
    <row r="3961" spans="1:16">
      <c r="A3961" s="303">
        <v>0</v>
      </c>
      <c r="B3961" s="303">
        <v>0</v>
      </c>
      <c r="C3961" s="303">
        <v>0</v>
      </c>
      <c r="D3961" s="304">
        <f t="shared" si="61"/>
        <v>0</v>
      </c>
      <c r="E3961" s="305">
        <v>45992</v>
      </c>
      <c r="F3961" s="302" t="s">
        <v>69</v>
      </c>
      <c r="G3961" s="302" t="s">
        <v>70</v>
      </c>
      <c r="H3961" s="302" t="s">
        <v>568</v>
      </c>
      <c r="I3961" s="302" t="s">
        <v>568</v>
      </c>
      <c r="J3961" s="302">
        <v>135300</v>
      </c>
      <c r="K3961" s="302" t="s">
        <v>387</v>
      </c>
      <c r="L3961" s="302">
        <v>9821813</v>
      </c>
      <c r="M3961" s="302" t="s">
        <v>2331</v>
      </c>
      <c r="N3961" s="305">
        <v>31594</v>
      </c>
      <c r="O3961" s="305">
        <v>31594</v>
      </c>
      <c r="P3961" s="302" t="s">
        <v>1052</v>
      </c>
    </row>
    <row r="3962" spans="1:16">
      <c r="A3962" s="303">
        <v>0</v>
      </c>
      <c r="B3962" s="303">
        <v>0</v>
      </c>
      <c r="C3962" s="303">
        <v>0</v>
      </c>
      <c r="D3962" s="304">
        <f t="shared" si="61"/>
        <v>0</v>
      </c>
      <c r="E3962" s="305">
        <v>45992</v>
      </c>
      <c r="F3962" s="302" t="s">
        <v>69</v>
      </c>
      <c r="G3962" s="302" t="s">
        <v>70</v>
      </c>
      <c r="H3962" s="302" t="s">
        <v>568</v>
      </c>
      <c r="I3962" s="302" t="s">
        <v>568</v>
      </c>
      <c r="J3962" s="302">
        <v>135300</v>
      </c>
      <c r="K3962" s="302" t="s">
        <v>387</v>
      </c>
      <c r="L3962" s="302">
        <v>9974153</v>
      </c>
      <c r="M3962" s="302" t="s">
        <v>1922</v>
      </c>
      <c r="N3962" s="305">
        <v>29768</v>
      </c>
      <c r="O3962" s="305">
        <v>29768</v>
      </c>
      <c r="P3962" s="302" t="s">
        <v>1062</v>
      </c>
    </row>
    <row r="3963" spans="1:16">
      <c r="A3963" s="303">
        <v>0</v>
      </c>
      <c r="B3963" s="303">
        <v>0</v>
      </c>
      <c r="C3963" s="303">
        <v>0</v>
      </c>
      <c r="D3963" s="304">
        <f t="shared" si="61"/>
        <v>0</v>
      </c>
      <c r="E3963" s="305">
        <v>45992</v>
      </c>
      <c r="F3963" s="302" t="s">
        <v>69</v>
      </c>
      <c r="G3963" s="302" t="s">
        <v>70</v>
      </c>
      <c r="H3963" s="302" t="s">
        <v>568</v>
      </c>
      <c r="I3963" s="302" t="s">
        <v>568</v>
      </c>
      <c r="J3963" s="302">
        <v>135300</v>
      </c>
      <c r="K3963" s="302" t="s">
        <v>389</v>
      </c>
      <c r="L3963" s="302">
        <v>9821778</v>
      </c>
      <c r="M3963" s="302" t="s">
        <v>1925</v>
      </c>
      <c r="N3963" s="305">
        <v>24654</v>
      </c>
      <c r="O3963" s="305">
        <v>24654</v>
      </c>
      <c r="P3963" s="302" t="s">
        <v>1052</v>
      </c>
    </row>
    <row r="3964" spans="1:16">
      <c r="A3964" s="303">
        <v>0</v>
      </c>
      <c r="B3964" s="303">
        <v>0</v>
      </c>
      <c r="C3964" s="303">
        <v>0</v>
      </c>
      <c r="D3964" s="304">
        <f t="shared" si="61"/>
        <v>0</v>
      </c>
      <c r="E3964" s="305">
        <v>45992</v>
      </c>
      <c r="F3964" s="302" t="s">
        <v>69</v>
      </c>
      <c r="G3964" s="302" t="s">
        <v>70</v>
      </c>
      <c r="H3964" s="302" t="s">
        <v>568</v>
      </c>
      <c r="I3964" s="302" t="s">
        <v>568</v>
      </c>
      <c r="J3964" s="302">
        <v>135300</v>
      </c>
      <c r="K3964" s="302" t="s">
        <v>389</v>
      </c>
      <c r="L3964" s="302">
        <v>9974157</v>
      </c>
      <c r="M3964" s="302" t="s">
        <v>1925</v>
      </c>
      <c r="N3964" s="305">
        <v>24654</v>
      </c>
      <c r="O3964" s="305">
        <v>24654</v>
      </c>
      <c r="P3964" s="302" t="s">
        <v>1062</v>
      </c>
    </row>
    <row r="3965" spans="1:16">
      <c r="A3965" s="303">
        <v>0</v>
      </c>
      <c r="B3965" s="303">
        <v>0</v>
      </c>
      <c r="C3965" s="303">
        <v>0</v>
      </c>
      <c r="D3965" s="304">
        <f t="shared" si="61"/>
        <v>0</v>
      </c>
      <c r="E3965" s="305">
        <v>45992</v>
      </c>
      <c r="F3965" s="302" t="s">
        <v>69</v>
      </c>
      <c r="G3965" s="302" t="s">
        <v>70</v>
      </c>
      <c r="H3965" s="302" t="s">
        <v>568</v>
      </c>
      <c r="I3965" s="302" t="s">
        <v>568</v>
      </c>
      <c r="J3965" s="302">
        <v>135300</v>
      </c>
      <c r="K3965" s="302" t="s">
        <v>390</v>
      </c>
      <c r="L3965" s="302">
        <v>9821775</v>
      </c>
      <c r="M3965" s="302" t="s">
        <v>1926</v>
      </c>
      <c r="N3965" s="305">
        <v>29768</v>
      </c>
      <c r="O3965" s="305">
        <v>29768</v>
      </c>
      <c r="P3965" s="302" t="s">
        <v>1052</v>
      </c>
    </row>
    <row r="3966" spans="1:16">
      <c r="A3966" s="303">
        <v>0</v>
      </c>
      <c r="B3966" s="303">
        <v>0</v>
      </c>
      <c r="C3966" s="303">
        <v>0</v>
      </c>
      <c r="D3966" s="304">
        <f t="shared" si="61"/>
        <v>0</v>
      </c>
      <c r="E3966" s="305">
        <v>45992</v>
      </c>
      <c r="F3966" s="302" t="s">
        <v>69</v>
      </c>
      <c r="G3966" s="302" t="s">
        <v>70</v>
      </c>
      <c r="H3966" s="302" t="s">
        <v>568</v>
      </c>
      <c r="I3966" s="302" t="s">
        <v>568</v>
      </c>
      <c r="J3966" s="302">
        <v>135300</v>
      </c>
      <c r="K3966" s="302" t="s">
        <v>390</v>
      </c>
      <c r="L3966" s="302">
        <v>9974160</v>
      </c>
      <c r="M3966" s="302" t="s">
        <v>1926</v>
      </c>
      <c r="N3966" s="305">
        <v>29768</v>
      </c>
      <c r="O3966" s="305">
        <v>29768</v>
      </c>
      <c r="P3966" s="302" t="s">
        <v>1062</v>
      </c>
    </row>
    <row r="3967" spans="1:16">
      <c r="A3967" s="303">
        <v>0</v>
      </c>
      <c r="B3967" s="303">
        <v>0</v>
      </c>
      <c r="C3967" s="303">
        <v>0</v>
      </c>
      <c r="D3967" s="304">
        <f t="shared" si="61"/>
        <v>0</v>
      </c>
      <c r="E3967" s="305">
        <v>45992</v>
      </c>
      <c r="F3967" s="302" t="s">
        <v>69</v>
      </c>
      <c r="G3967" s="302" t="s">
        <v>70</v>
      </c>
      <c r="H3967" s="302" t="s">
        <v>568</v>
      </c>
      <c r="I3967" s="302" t="s">
        <v>568</v>
      </c>
      <c r="J3967" s="302">
        <v>135300</v>
      </c>
      <c r="K3967" s="302" t="s">
        <v>329</v>
      </c>
      <c r="L3967" s="302">
        <v>9821859</v>
      </c>
      <c r="M3967" s="302" t="s">
        <v>1929</v>
      </c>
      <c r="N3967" s="305">
        <v>31594</v>
      </c>
      <c r="O3967" s="305">
        <v>31594</v>
      </c>
      <c r="P3967" s="302" t="s">
        <v>1052</v>
      </c>
    </row>
    <row r="3968" spans="1:16">
      <c r="A3968" s="303">
        <v>0</v>
      </c>
      <c r="B3968" s="303">
        <v>0</v>
      </c>
      <c r="C3968" s="303">
        <v>0</v>
      </c>
      <c r="D3968" s="304">
        <f t="shared" si="61"/>
        <v>0</v>
      </c>
      <c r="E3968" s="305">
        <v>45992</v>
      </c>
      <c r="F3968" s="302" t="s">
        <v>69</v>
      </c>
      <c r="G3968" s="302" t="s">
        <v>70</v>
      </c>
      <c r="H3968" s="302" t="s">
        <v>568</v>
      </c>
      <c r="I3968" s="302" t="s">
        <v>568</v>
      </c>
      <c r="J3968" s="302">
        <v>135300</v>
      </c>
      <c r="K3968" s="302" t="s">
        <v>329</v>
      </c>
      <c r="L3968" s="302">
        <v>9870198</v>
      </c>
      <c r="M3968" s="302" t="s">
        <v>1930</v>
      </c>
      <c r="N3968" s="305">
        <v>31594</v>
      </c>
      <c r="O3968" s="305">
        <v>31594</v>
      </c>
      <c r="P3968" s="302" t="s">
        <v>1062</v>
      </c>
    </row>
    <row r="3969" spans="1:16">
      <c r="A3969" s="303">
        <v>0</v>
      </c>
      <c r="B3969" s="303">
        <v>0</v>
      </c>
      <c r="C3969" s="303">
        <v>0</v>
      </c>
      <c r="D3969" s="304">
        <f t="shared" si="61"/>
        <v>0</v>
      </c>
      <c r="E3969" s="305">
        <v>45992</v>
      </c>
      <c r="F3969" s="302" t="s">
        <v>69</v>
      </c>
      <c r="G3969" s="302" t="s">
        <v>70</v>
      </c>
      <c r="H3969" s="302" t="s">
        <v>568</v>
      </c>
      <c r="I3969" s="302" t="s">
        <v>568</v>
      </c>
      <c r="J3969" s="302">
        <v>135300</v>
      </c>
      <c r="K3969" s="302" t="s">
        <v>248</v>
      </c>
      <c r="L3969" s="302">
        <v>9870197</v>
      </c>
      <c r="M3969" s="302" t="s">
        <v>1931</v>
      </c>
      <c r="N3969" s="305">
        <v>31594</v>
      </c>
      <c r="O3969" s="305">
        <v>31594</v>
      </c>
      <c r="P3969" s="302" t="s">
        <v>1062</v>
      </c>
    </row>
    <row r="3970" spans="1:16">
      <c r="A3970" s="303">
        <v>0</v>
      </c>
      <c r="B3970" s="303">
        <v>0</v>
      </c>
      <c r="C3970" s="303">
        <v>0</v>
      </c>
      <c r="D3970" s="304">
        <f t="shared" si="61"/>
        <v>0</v>
      </c>
      <c r="E3970" s="305">
        <v>45992</v>
      </c>
      <c r="F3970" s="302" t="s">
        <v>69</v>
      </c>
      <c r="G3970" s="302" t="s">
        <v>70</v>
      </c>
      <c r="H3970" s="302" t="s">
        <v>568</v>
      </c>
      <c r="I3970" s="302" t="s">
        <v>568</v>
      </c>
      <c r="J3970" s="302">
        <v>135300</v>
      </c>
      <c r="K3970" s="302" t="s">
        <v>248</v>
      </c>
      <c r="L3970" s="302">
        <v>9821853</v>
      </c>
      <c r="M3970" s="302" t="s">
        <v>2560</v>
      </c>
      <c r="N3970" s="305">
        <v>31594</v>
      </c>
      <c r="O3970" s="305">
        <v>31594</v>
      </c>
      <c r="P3970" s="302" t="s">
        <v>1052</v>
      </c>
    </row>
    <row r="3971" spans="1:16">
      <c r="A3971" s="303">
        <v>0</v>
      </c>
      <c r="B3971" s="303">
        <v>0</v>
      </c>
      <c r="C3971" s="303">
        <v>0</v>
      </c>
      <c r="D3971" s="304">
        <f t="shared" ref="D3971:D4034" si="62">+B3971-C3971</f>
        <v>0</v>
      </c>
      <c r="E3971" s="305">
        <v>45992</v>
      </c>
      <c r="F3971" s="302" t="s">
        <v>69</v>
      </c>
      <c r="G3971" s="302" t="s">
        <v>70</v>
      </c>
      <c r="H3971" s="302" t="s">
        <v>568</v>
      </c>
      <c r="I3971" s="302" t="s">
        <v>568</v>
      </c>
      <c r="J3971" s="302">
        <v>135300</v>
      </c>
      <c r="K3971" s="302" t="s">
        <v>393</v>
      </c>
      <c r="L3971" s="302">
        <v>9974158</v>
      </c>
      <c r="M3971" s="302" t="s">
        <v>1941</v>
      </c>
      <c r="N3971" s="305">
        <v>31594</v>
      </c>
      <c r="O3971" s="305">
        <v>31594</v>
      </c>
      <c r="P3971" s="302" t="s">
        <v>1062</v>
      </c>
    </row>
    <row r="3972" spans="1:16">
      <c r="A3972" s="303">
        <v>0</v>
      </c>
      <c r="B3972" s="303">
        <v>0</v>
      </c>
      <c r="C3972" s="303">
        <v>0</v>
      </c>
      <c r="D3972" s="304">
        <f t="shared" si="62"/>
        <v>0</v>
      </c>
      <c r="E3972" s="305">
        <v>45992</v>
      </c>
      <c r="F3972" s="302" t="s">
        <v>69</v>
      </c>
      <c r="G3972" s="302" t="s">
        <v>70</v>
      </c>
      <c r="H3972" s="302" t="s">
        <v>568</v>
      </c>
      <c r="I3972" s="302" t="s">
        <v>568</v>
      </c>
      <c r="J3972" s="302">
        <v>135300</v>
      </c>
      <c r="K3972" s="302" t="s">
        <v>393</v>
      </c>
      <c r="L3972" s="302">
        <v>9821774</v>
      </c>
      <c r="M3972" s="302" t="s">
        <v>1941</v>
      </c>
      <c r="N3972" s="305">
        <v>31594</v>
      </c>
      <c r="O3972" s="305">
        <v>31594</v>
      </c>
      <c r="P3972" s="302" t="s">
        <v>1052</v>
      </c>
    </row>
    <row r="3973" spans="1:16">
      <c r="A3973" s="303">
        <v>0</v>
      </c>
      <c r="B3973" s="303">
        <v>0</v>
      </c>
      <c r="C3973" s="303">
        <v>0</v>
      </c>
      <c r="D3973" s="304">
        <f t="shared" si="62"/>
        <v>0</v>
      </c>
      <c r="E3973" s="305">
        <v>45992</v>
      </c>
      <c r="F3973" s="302" t="s">
        <v>69</v>
      </c>
      <c r="G3973" s="302" t="s">
        <v>70</v>
      </c>
      <c r="H3973" s="302" t="s">
        <v>568</v>
      </c>
      <c r="I3973" s="302" t="s">
        <v>568</v>
      </c>
      <c r="J3973" s="302">
        <v>135300</v>
      </c>
      <c r="K3973" s="302" t="s">
        <v>230</v>
      </c>
      <c r="L3973" s="302">
        <v>9702279</v>
      </c>
      <c r="M3973" s="302" t="s">
        <v>2561</v>
      </c>
      <c r="N3973" s="305">
        <v>38777</v>
      </c>
      <c r="O3973" s="305">
        <v>38718</v>
      </c>
      <c r="P3973" s="302" t="s">
        <v>2562</v>
      </c>
    </row>
    <row r="3974" spans="1:16">
      <c r="A3974" s="303">
        <v>0</v>
      </c>
      <c r="B3974" s="303">
        <v>0</v>
      </c>
      <c r="C3974" s="303">
        <v>0</v>
      </c>
      <c r="D3974" s="304">
        <f t="shared" si="62"/>
        <v>0</v>
      </c>
      <c r="E3974" s="305">
        <v>45992</v>
      </c>
      <c r="F3974" s="302" t="s">
        <v>69</v>
      </c>
      <c r="G3974" s="302" t="s">
        <v>70</v>
      </c>
      <c r="H3974" s="302" t="s">
        <v>568</v>
      </c>
      <c r="I3974" s="302" t="s">
        <v>568</v>
      </c>
      <c r="J3974" s="302">
        <v>135300</v>
      </c>
      <c r="K3974" s="302" t="s">
        <v>230</v>
      </c>
      <c r="L3974" s="302">
        <v>9821822</v>
      </c>
      <c r="M3974" s="302" t="s">
        <v>2161</v>
      </c>
      <c r="N3974" s="305">
        <v>32325</v>
      </c>
      <c r="O3974" s="305">
        <v>32325</v>
      </c>
      <c r="P3974" s="302" t="s">
        <v>1052</v>
      </c>
    </row>
    <row r="3975" spans="1:16">
      <c r="A3975" s="303">
        <v>0</v>
      </c>
      <c r="B3975" s="303">
        <v>0</v>
      </c>
      <c r="C3975" s="303">
        <v>0</v>
      </c>
      <c r="D3975" s="304">
        <f t="shared" si="62"/>
        <v>0</v>
      </c>
      <c r="E3975" s="305">
        <v>45992</v>
      </c>
      <c r="F3975" s="302" t="s">
        <v>69</v>
      </c>
      <c r="G3975" s="302" t="s">
        <v>70</v>
      </c>
      <c r="H3975" s="302" t="s">
        <v>568</v>
      </c>
      <c r="I3975" s="302" t="s">
        <v>568</v>
      </c>
      <c r="J3975" s="302">
        <v>135300</v>
      </c>
      <c r="K3975" s="302" t="s">
        <v>230</v>
      </c>
      <c r="L3975" s="302">
        <v>9821823</v>
      </c>
      <c r="M3975" s="302" t="s">
        <v>1951</v>
      </c>
      <c r="N3975" s="305">
        <v>31594</v>
      </c>
      <c r="O3975" s="305">
        <v>31594</v>
      </c>
      <c r="P3975" s="302" t="s">
        <v>1052</v>
      </c>
    </row>
    <row r="3976" spans="1:16">
      <c r="A3976" s="303">
        <v>0</v>
      </c>
      <c r="B3976" s="303">
        <v>0</v>
      </c>
      <c r="C3976" s="303">
        <v>0</v>
      </c>
      <c r="D3976" s="304">
        <f t="shared" si="62"/>
        <v>0</v>
      </c>
      <c r="E3976" s="305">
        <v>45992</v>
      </c>
      <c r="F3976" s="302" t="s">
        <v>69</v>
      </c>
      <c r="G3976" s="302" t="s">
        <v>70</v>
      </c>
      <c r="H3976" s="302" t="s">
        <v>568</v>
      </c>
      <c r="I3976" s="302" t="s">
        <v>568</v>
      </c>
      <c r="J3976" s="302">
        <v>135300</v>
      </c>
      <c r="K3976" s="302" t="s">
        <v>230</v>
      </c>
      <c r="L3976" s="302">
        <v>9974143</v>
      </c>
      <c r="M3976" s="302" t="s">
        <v>2161</v>
      </c>
      <c r="N3976" s="305">
        <v>32325</v>
      </c>
      <c r="O3976" s="305">
        <v>32325</v>
      </c>
      <c r="P3976" s="302" t="s">
        <v>1062</v>
      </c>
    </row>
    <row r="3977" spans="1:16">
      <c r="A3977" s="303">
        <v>0</v>
      </c>
      <c r="B3977" s="303">
        <v>0</v>
      </c>
      <c r="C3977" s="303">
        <v>0</v>
      </c>
      <c r="D3977" s="304">
        <f t="shared" si="62"/>
        <v>0</v>
      </c>
      <c r="E3977" s="305">
        <v>45992</v>
      </c>
      <c r="F3977" s="302" t="s">
        <v>69</v>
      </c>
      <c r="G3977" s="302" t="s">
        <v>70</v>
      </c>
      <c r="H3977" s="302" t="s">
        <v>568</v>
      </c>
      <c r="I3977" s="302" t="s">
        <v>568</v>
      </c>
      <c r="J3977" s="302">
        <v>135300</v>
      </c>
      <c r="K3977" s="302" t="s">
        <v>230</v>
      </c>
      <c r="L3977" s="302">
        <v>9974144</v>
      </c>
      <c r="M3977" s="302" t="s">
        <v>1951</v>
      </c>
      <c r="N3977" s="305">
        <v>31594</v>
      </c>
      <c r="O3977" s="305">
        <v>31594</v>
      </c>
      <c r="P3977" s="302" t="s">
        <v>1062</v>
      </c>
    </row>
    <row r="3978" spans="1:16">
      <c r="A3978" s="303">
        <v>0</v>
      </c>
      <c r="B3978" s="303">
        <v>0</v>
      </c>
      <c r="C3978" s="303">
        <v>0</v>
      </c>
      <c r="D3978" s="304">
        <f t="shared" si="62"/>
        <v>0</v>
      </c>
      <c r="E3978" s="305">
        <v>45992</v>
      </c>
      <c r="F3978" s="302" t="s">
        <v>69</v>
      </c>
      <c r="G3978" s="302" t="s">
        <v>70</v>
      </c>
      <c r="H3978" s="302" t="s">
        <v>568</v>
      </c>
      <c r="I3978" s="302" t="s">
        <v>568</v>
      </c>
      <c r="J3978" s="302">
        <v>135300</v>
      </c>
      <c r="K3978" s="302" t="s">
        <v>401</v>
      </c>
      <c r="L3978" s="302">
        <v>9974159</v>
      </c>
      <c r="M3978" s="302" t="s">
        <v>1953</v>
      </c>
      <c r="N3978" s="305">
        <v>29768</v>
      </c>
      <c r="O3978" s="305">
        <v>29768</v>
      </c>
      <c r="P3978" s="302" t="s">
        <v>1062</v>
      </c>
    </row>
    <row r="3979" spans="1:16">
      <c r="A3979" s="303">
        <v>0</v>
      </c>
      <c r="B3979" s="303">
        <v>0</v>
      </c>
      <c r="C3979" s="303">
        <v>0</v>
      </c>
      <c r="D3979" s="304">
        <f t="shared" si="62"/>
        <v>0</v>
      </c>
      <c r="E3979" s="305">
        <v>45992</v>
      </c>
      <c r="F3979" s="302" t="s">
        <v>69</v>
      </c>
      <c r="G3979" s="302" t="s">
        <v>70</v>
      </c>
      <c r="H3979" s="302" t="s">
        <v>568</v>
      </c>
      <c r="I3979" s="302" t="s">
        <v>568</v>
      </c>
      <c r="J3979" s="302">
        <v>135300</v>
      </c>
      <c r="K3979" s="302" t="s">
        <v>401</v>
      </c>
      <c r="L3979" s="302">
        <v>9821820</v>
      </c>
      <c r="M3979" s="302" t="s">
        <v>1953</v>
      </c>
      <c r="N3979" s="305">
        <v>29768</v>
      </c>
      <c r="O3979" s="305">
        <v>29768</v>
      </c>
      <c r="P3979" s="302" t="s">
        <v>1052</v>
      </c>
    </row>
    <row r="3980" spans="1:16">
      <c r="A3980" s="303">
        <v>0</v>
      </c>
      <c r="B3980" s="303">
        <v>0</v>
      </c>
      <c r="C3980" s="303">
        <v>0</v>
      </c>
      <c r="D3980" s="304">
        <f t="shared" si="62"/>
        <v>0</v>
      </c>
      <c r="E3980" s="305">
        <v>45992</v>
      </c>
      <c r="F3980" s="302" t="s">
        <v>69</v>
      </c>
      <c r="G3980" s="302" t="s">
        <v>70</v>
      </c>
      <c r="H3980" s="302" t="s">
        <v>568</v>
      </c>
      <c r="I3980" s="302" t="s">
        <v>568</v>
      </c>
      <c r="J3980" s="302">
        <v>135300</v>
      </c>
      <c r="K3980" s="302" t="s">
        <v>406</v>
      </c>
      <c r="L3980" s="302">
        <v>9821868</v>
      </c>
      <c r="M3980" s="302" t="s">
        <v>1956</v>
      </c>
      <c r="N3980" s="305">
        <v>29768</v>
      </c>
      <c r="O3980" s="305">
        <v>29768</v>
      </c>
      <c r="P3980" s="302" t="s">
        <v>1052</v>
      </c>
    </row>
    <row r="3981" spans="1:16">
      <c r="A3981" s="303">
        <v>0</v>
      </c>
      <c r="B3981" s="303">
        <v>0</v>
      </c>
      <c r="C3981" s="303">
        <v>0</v>
      </c>
      <c r="D3981" s="304">
        <f t="shared" si="62"/>
        <v>0</v>
      </c>
      <c r="E3981" s="305">
        <v>45992</v>
      </c>
      <c r="F3981" s="302" t="s">
        <v>69</v>
      </c>
      <c r="G3981" s="302" t="s">
        <v>70</v>
      </c>
      <c r="H3981" s="302" t="s">
        <v>568</v>
      </c>
      <c r="I3981" s="302" t="s">
        <v>568</v>
      </c>
      <c r="J3981" s="302">
        <v>135300</v>
      </c>
      <c r="K3981" s="302" t="s">
        <v>406</v>
      </c>
      <c r="L3981" s="302">
        <v>9974140</v>
      </c>
      <c r="M3981" s="302" t="s">
        <v>1956</v>
      </c>
      <c r="N3981" s="305">
        <v>29768</v>
      </c>
      <c r="O3981" s="305">
        <v>29768</v>
      </c>
      <c r="P3981" s="302" t="s">
        <v>1062</v>
      </c>
    </row>
    <row r="3982" spans="1:16">
      <c r="A3982" s="303">
        <v>0</v>
      </c>
      <c r="B3982" s="303">
        <v>0</v>
      </c>
      <c r="C3982" s="303">
        <v>0</v>
      </c>
      <c r="D3982" s="304">
        <f t="shared" si="62"/>
        <v>0</v>
      </c>
      <c r="E3982" s="305">
        <v>45992</v>
      </c>
      <c r="F3982" s="302" t="s">
        <v>69</v>
      </c>
      <c r="G3982" s="302" t="s">
        <v>70</v>
      </c>
      <c r="H3982" s="302" t="s">
        <v>568</v>
      </c>
      <c r="I3982" s="302" t="s">
        <v>568</v>
      </c>
      <c r="J3982" s="302">
        <v>135300</v>
      </c>
      <c r="K3982" s="302" t="s">
        <v>407</v>
      </c>
      <c r="L3982" s="302">
        <v>9821725</v>
      </c>
      <c r="M3982" s="302" t="s">
        <v>1959</v>
      </c>
      <c r="N3982" s="305">
        <v>29768</v>
      </c>
      <c r="O3982" s="305">
        <v>29768</v>
      </c>
      <c r="P3982" s="302" t="s">
        <v>1052</v>
      </c>
    </row>
    <row r="3983" spans="1:16">
      <c r="A3983" s="303">
        <v>0</v>
      </c>
      <c r="B3983" s="303">
        <v>0</v>
      </c>
      <c r="C3983" s="303">
        <v>0</v>
      </c>
      <c r="D3983" s="304">
        <f t="shared" si="62"/>
        <v>0</v>
      </c>
      <c r="E3983" s="305">
        <v>45992</v>
      </c>
      <c r="F3983" s="302" t="s">
        <v>69</v>
      </c>
      <c r="G3983" s="302" t="s">
        <v>70</v>
      </c>
      <c r="H3983" s="302" t="s">
        <v>568</v>
      </c>
      <c r="I3983" s="302" t="s">
        <v>568</v>
      </c>
      <c r="J3983" s="302">
        <v>135300</v>
      </c>
      <c r="K3983" s="302" t="s">
        <v>407</v>
      </c>
      <c r="L3983" s="302">
        <v>9974164</v>
      </c>
      <c r="M3983" s="302" t="s">
        <v>1959</v>
      </c>
      <c r="N3983" s="305">
        <v>29768</v>
      </c>
      <c r="O3983" s="305">
        <v>29768</v>
      </c>
      <c r="P3983" s="302" t="s">
        <v>1062</v>
      </c>
    </row>
    <row r="3984" spans="1:16">
      <c r="A3984" s="303">
        <v>0</v>
      </c>
      <c r="B3984" s="303">
        <v>0</v>
      </c>
      <c r="C3984" s="303">
        <v>0</v>
      </c>
      <c r="D3984" s="304">
        <f t="shared" si="62"/>
        <v>0</v>
      </c>
      <c r="E3984" s="305">
        <v>45992</v>
      </c>
      <c r="F3984" s="302" t="s">
        <v>69</v>
      </c>
      <c r="G3984" s="302" t="s">
        <v>70</v>
      </c>
      <c r="H3984" s="302" t="s">
        <v>568</v>
      </c>
      <c r="I3984" s="302" t="s">
        <v>568</v>
      </c>
      <c r="J3984" s="302">
        <v>135300</v>
      </c>
      <c r="K3984" s="302" t="s">
        <v>569</v>
      </c>
      <c r="L3984" s="302">
        <v>9821714</v>
      </c>
      <c r="M3984" s="302" t="s">
        <v>2563</v>
      </c>
      <c r="N3984" s="305">
        <v>29768</v>
      </c>
      <c r="O3984" s="305">
        <v>29768</v>
      </c>
      <c r="P3984" s="302" t="s">
        <v>1052</v>
      </c>
    </row>
    <row r="3985" spans="1:16">
      <c r="A3985" s="303">
        <v>0</v>
      </c>
      <c r="B3985" s="303">
        <v>0</v>
      </c>
      <c r="C3985" s="303">
        <v>0</v>
      </c>
      <c r="D3985" s="304">
        <f t="shared" si="62"/>
        <v>0</v>
      </c>
      <c r="E3985" s="305">
        <v>45992</v>
      </c>
      <c r="F3985" s="302" t="s">
        <v>69</v>
      </c>
      <c r="G3985" s="302" t="s">
        <v>70</v>
      </c>
      <c r="H3985" s="302" t="s">
        <v>568</v>
      </c>
      <c r="I3985" s="302" t="s">
        <v>568</v>
      </c>
      <c r="J3985" s="302">
        <v>135300</v>
      </c>
      <c r="K3985" s="302" t="s">
        <v>569</v>
      </c>
      <c r="L3985" s="302">
        <v>9974163</v>
      </c>
      <c r="M3985" s="302" t="s">
        <v>2563</v>
      </c>
      <c r="N3985" s="305">
        <v>29768</v>
      </c>
      <c r="O3985" s="305">
        <v>29768</v>
      </c>
      <c r="P3985" s="302" t="s">
        <v>1062</v>
      </c>
    </row>
    <row r="3986" spans="1:16">
      <c r="A3986" s="303">
        <v>0</v>
      </c>
      <c r="B3986" s="303">
        <v>0</v>
      </c>
      <c r="C3986" s="303">
        <v>0</v>
      </c>
      <c r="D3986" s="304">
        <f t="shared" si="62"/>
        <v>0</v>
      </c>
      <c r="E3986" s="305">
        <v>45992</v>
      </c>
      <c r="F3986" s="302" t="s">
        <v>69</v>
      </c>
      <c r="G3986" s="302" t="s">
        <v>70</v>
      </c>
      <c r="H3986" s="302" t="s">
        <v>570</v>
      </c>
      <c r="I3986" s="302" t="s">
        <v>570</v>
      </c>
      <c r="J3986" s="302">
        <v>135001</v>
      </c>
      <c r="K3986" s="302" t="s">
        <v>130</v>
      </c>
      <c r="L3986" s="302">
        <v>9868948</v>
      </c>
      <c r="M3986" s="302" t="s">
        <v>2565</v>
      </c>
      <c r="N3986" s="305">
        <v>21732</v>
      </c>
      <c r="O3986" s="305">
        <v>21732</v>
      </c>
      <c r="P3986" s="302" t="s">
        <v>1062</v>
      </c>
    </row>
    <row r="3987" spans="1:16">
      <c r="A3987" s="303">
        <v>0</v>
      </c>
      <c r="B3987" s="303">
        <v>0</v>
      </c>
      <c r="C3987" s="303">
        <v>0</v>
      </c>
      <c r="D3987" s="304">
        <f t="shared" si="62"/>
        <v>0</v>
      </c>
      <c r="E3987" s="305">
        <v>45992</v>
      </c>
      <c r="F3987" s="302" t="s">
        <v>69</v>
      </c>
      <c r="G3987" s="302" t="s">
        <v>70</v>
      </c>
      <c r="H3987" s="302" t="s">
        <v>570</v>
      </c>
      <c r="I3987" s="302" t="s">
        <v>570</v>
      </c>
      <c r="J3987" s="302">
        <v>135001</v>
      </c>
      <c r="K3987" s="302" t="s">
        <v>130</v>
      </c>
      <c r="L3987" s="302">
        <v>9868949</v>
      </c>
      <c r="M3987" s="302" t="s">
        <v>2564</v>
      </c>
      <c r="N3987" s="305">
        <v>30864</v>
      </c>
      <c r="O3987" s="305">
        <v>30864</v>
      </c>
      <c r="P3987" s="302" t="s">
        <v>1062</v>
      </c>
    </row>
    <row r="3988" spans="1:16">
      <c r="A3988" s="303">
        <v>0</v>
      </c>
      <c r="B3988" s="303">
        <v>0</v>
      </c>
      <c r="C3988" s="303">
        <v>0</v>
      </c>
      <c r="D3988" s="304">
        <f t="shared" si="62"/>
        <v>0</v>
      </c>
      <c r="E3988" s="305">
        <v>45992</v>
      </c>
      <c r="F3988" s="302" t="s">
        <v>69</v>
      </c>
      <c r="G3988" s="302" t="s">
        <v>70</v>
      </c>
      <c r="H3988" s="302" t="s">
        <v>570</v>
      </c>
      <c r="I3988" s="302" t="s">
        <v>570</v>
      </c>
      <c r="J3988" s="302">
        <v>135002</v>
      </c>
      <c r="K3988" s="302" t="s">
        <v>107</v>
      </c>
      <c r="L3988" s="302">
        <v>9869923</v>
      </c>
      <c r="M3988" s="302" t="s">
        <v>888</v>
      </c>
      <c r="N3988" s="305">
        <v>31594</v>
      </c>
      <c r="O3988" s="305">
        <v>31594</v>
      </c>
      <c r="P3988" s="302" t="s">
        <v>1062</v>
      </c>
    </row>
    <row r="3989" spans="1:16">
      <c r="A3989" s="303">
        <v>0</v>
      </c>
      <c r="B3989" s="303">
        <v>0</v>
      </c>
      <c r="C3989" s="303">
        <v>0</v>
      </c>
      <c r="D3989" s="304">
        <f t="shared" si="62"/>
        <v>0</v>
      </c>
      <c r="E3989" s="305">
        <v>45992</v>
      </c>
      <c r="F3989" s="302" t="s">
        <v>69</v>
      </c>
      <c r="G3989" s="302" t="s">
        <v>70</v>
      </c>
      <c r="H3989" s="302" t="s">
        <v>570</v>
      </c>
      <c r="I3989" s="302" t="s">
        <v>570</v>
      </c>
      <c r="J3989" s="302">
        <v>135002</v>
      </c>
      <c r="K3989" s="302" t="s">
        <v>107</v>
      </c>
      <c r="L3989" s="302">
        <v>9869924</v>
      </c>
      <c r="M3989" s="302" t="s">
        <v>888</v>
      </c>
      <c r="N3989" s="305">
        <v>31229</v>
      </c>
      <c r="O3989" s="305">
        <v>31229</v>
      </c>
      <c r="P3989" s="302" t="s">
        <v>1062</v>
      </c>
    </row>
    <row r="3990" spans="1:16">
      <c r="A3990" s="303">
        <v>1</v>
      </c>
      <c r="B3990" s="303">
        <v>19640.45</v>
      </c>
      <c r="C3990" s="303">
        <v>211.12364244350002</v>
      </c>
      <c r="D3990" s="304">
        <f t="shared" si="62"/>
        <v>19429.3263575565</v>
      </c>
      <c r="E3990" s="305">
        <v>45992</v>
      </c>
      <c r="F3990" s="302" t="s">
        <v>69</v>
      </c>
      <c r="G3990" s="302" t="s">
        <v>70</v>
      </c>
      <c r="H3990" s="302" t="s">
        <v>570</v>
      </c>
      <c r="I3990" s="302" t="s">
        <v>570</v>
      </c>
      <c r="J3990" s="302">
        <v>135130</v>
      </c>
      <c r="K3990" s="302" t="s">
        <v>150</v>
      </c>
      <c r="L3990" s="302">
        <v>40389173</v>
      </c>
      <c r="M3990" s="302" t="s">
        <v>2566</v>
      </c>
      <c r="N3990" s="305">
        <v>41193</v>
      </c>
      <c r="O3990" s="305">
        <v>40909</v>
      </c>
      <c r="P3990" s="302" t="s">
        <v>2299</v>
      </c>
    </row>
    <row r="3991" spans="1:16">
      <c r="A3991" s="303">
        <v>0</v>
      </c>
      <c r="B3991" s="303">
        <v>0</v>
      </c>
      <c r="C3991" s="303">
        <v>0</v>
      </c>
      <c r="D3991" s="304">
        <f t="shared" si="62"/>
        <v>0</v>
      </c>
      <c r="E3991" s="305">
        <v>45992</v>
      </c>
      <c r="F3991" s="302" t="s">
        <v>69</v>
      </c>
      <c r="G3991" s="302" t="s">
        <v>70</v>
      </c>
      <c r="H3991" s="302" t="s">
        <v>570</v>
      </c>
      <c r="I3991" s="302" t="s">
        <v>570</v>
      </c>
      <c r="J3991" s="302">
        <v>135300</v>
      </c>
      <c r="K3991" s="302" t="s">
        <v>150</v>
      </c>
      <c r="L3991" s="302">
        <v>11907842</v>
      </c>
      <c r="M3991" s="302" t="s">
        <v>2566</v>
      </c>
      <c r="N3991" s="305">
        <v>41193</v>
      </c>
      <c r="O3991" s="305">
        <v>40909</v>
      </c>
      <c r="P3991" s="302" t="s">
        <v>2299</v>
      </c>
    </row>
    <row r="3992" spans="1:16">
      <c r="A3992" s="303">
        <v>0</v>
      </c>
      <c r="B3992" s="303">
        <v>0</v>
      </c>
      <c r="C3992" s="303">
        <v>0</v>
      </c>
      <c r="D3992" s="304">
        <f t="shared" si="62"/>
        <v>0</v>
      </c>
      <c r="E3992" s="305">
        <v>45992</v>
      </c>
      <c r="F3992" s="302" t="s">
        <v>69</v>
      </c>
      <c r="G3992" s="302" t="s">
        <v>70</v>
      </c>
      <c r="H3992" s="302" t="s">
        <v>570</v>
      </c>
      <c r="I3992" s="302" t="s">
        <v>570</v>
      </c>
      <c r="J3992" s="302">
        <v>135300</v>
      </c>
      <c r="K3992" s="302" t="s">
        <v>84</v>
      </c>
      <c r="L3992" s="302">
        <v>35434606</v>
      </c>
      <c r="M3992" s="302" t="s">
        <v>2567</v>
      </c>
      <c r="N3992" s="305">
        <v>44698</v>
      </c>
      <c r="O3992" s="305">
        <v>44682</v>
      </c>
      <c r="P3992" s="302" t="s">
        <v>2568</v>
      </c>
    </row>
    <row r="3993" spans="1:16">
      <c r="A3993" s="303">
        <v>0</v>
      </c>
      <c r="B3993" s="303">
        <v>0</v>
      </c>
      <c r="C3993" s="303">
        <v>0</v>
      </c>
      <c r="D3993" s="304">
        <f t="shared" si="62"/>
        <v>0</v>
      </c>
      <c r="E3993" s="305">
        <v>45992</v>
      </c>
      <c r="F3993" s="302" t="s">
        <v>69</v>
      </c>
      <c r="G3993" s="302" t="s">
        <v>70</v>
      </c>
      <c r="H3993" s="302" t="s">
        <v>570</v>
      </c>
      <c r="I3993" s="302" t="s">
        <v>570</v>
      </c>
      <c r="J3993" s="302">
        <v>135300</v>
      </c>
      <c r="K3993" s="302" t="s">
        <v>84</v>
      </c>
      <c r="L3993" s="302">
        <v>11911008</v>
      </c>
      <c r="M3993" s="302" t="s">
        <v>2309</v>
      </c>
      <c r="N3993" s="305">
        <v>41193</v>
      </c>
      <c r="O3993" s="305">
        <v>41426</v>
      </c>
      <c r="P3993" s="302" t="s">
        <v>2299</v>
      </c>
    </row>
    <row r="3994" spans="1:16">
      <c r="A3994" s="303">
        <v>0</v>
      </c>
      <c r="B3994" s="303">
        <v>0</v>
      </c>
      <c r="C3994" s="303">
        <v>0</v>
      </c>
      <c r="D3994" s="304">
        <f t="shared" si="62"/>
        <v>0</v>
      </c>
      <c r="E3994" s="305">
        <v>45992</v>
      </c>
      <c r="F3994" s="302" t="s">
        <v>69</v>
      </c>
      <c r="G3994" s="302" t="s">
        <v>70</v>
      </c>
      <c r="H3994" s="302" t="s">
        <v>571</v>
      </c>
      <c r="I3994" s="302" t="s">
        <v>571</v>
      </c>
      <c r="J3994" s="302">
        <v>135200</v>
      </c>
      <c r="K3994" s="302" t="s">
        <v>163</v>
      </c>
      <c r="L3994" s="302">
        <v>9974229</v>
      </c>
      <c r="M3994" s="302" t="s">
        <v>1978</v>
      </c>
      <c r="N3994" s="305">
        <v>23193</v>
      </c>
      <c r="O3994" s="305">
        <v>23193</v>
      </c>
      <c r="P3994" s="302" t="s">
        <v>1062</v>
      </c>
    </row>
    <row r="3995" spans="1:16">
      <c r="A3995" s="303">
        <v>0</v>
      </c>
      <c r="B3995" s="303">
        <v>0</v>
      </c>
      <c r="C3995" s="303">
        <v>0</v>
      </c>
      <c r="D3995" s="304">
        <f t="shared" si="62"/>
        <v>0</v>
      </c>
      <c r="E3995" s="305">
        <v>45992</v>
      </c>
      <c r="F3995" s="302" t="s">
        <v>69</v>
      </c>
      <c r="G3995" s="302" t="s">
        <v>70</v>
      </c>
      <c r="H3995" s="302" t="s">
        <v>571</v>
      </c>
      <c r="I3995" s="302" t="s">
        <v>571</v>
      </c>
      <c r="J3995" s="302">
        <v>135300</v>
      </c>
      <c r="K3995" s="302" t="s">
        <v>230</v>
      </c>
      <c r="L3995" s="302">
        <v>9821821</v>
      </c>
      <c r="M3995" s="302" t="s">
        <v>1951</v>
      </c>
      <c r="N3995" s="305">
        <v>32690</v>
      </c>
      <c r="O3995" s="305">
        <v>32690</v>
      </c>
      <c r="P3995" s="302" t="s">
        <v>1052</v>
      </c>
    </row>
    <row r="3996" spans="1:16">
      <c r="A3996" s="303">
        <v>0</v>
      </c>
      <c r="B3996" s="303">
        <v>0</v>
      </c>
      <c r="C3996" s="303">
        <v>0</v>
      </c>
      <c r="D3996" s="304">
        <f t="shared" si="62"/>
        <v>0</v>
      </c>
      <c r="E3996" s="305">
        <v>45992</v>
      </c>
      <c r="F3996" s="302" t="s">
        <v>69</v>
      </c>
      <c r="G3996" s="302" t="s">
        <v>70</v>
      </c>
      <c r="H3996" s="302" t="s">
        <v>571</v>
      </c>
      <c r="I3996" s="302" t="s">
        <v>571</v>
      </c>
      <c r="J3996" s="302">
        <v>135300</v>
      </c>
      <c r="K3996" s="302" t="s">
        <v>230</v>
      </c>
      <c r="L3996" s="302">
        <v>9974228</v>
      </c>
      <c r="M3996" s="302" t="s">
        <v>1951</v>
      </c>
      <c r="N3996" s="305">
        <v>32690</v>
      </c>
      <c r="O3996" s="305">
        <v>32690</v>
      </c>
      <c r="P3996" s="302" t="s">
        <v>1062</v>
      </c>
    </row>
    <row r="3997" spans="1:16">
      <c r="A3997" s="303">
        <v>0</v>
      </c>
      <c r="B3997" s="303">
        <v>0</v>
      </c>
      <c r="C3997" s="303">
        <v>0</v>
      </c>
      <c r="D3997" s="304">
        <f t="shared" si="62"/>
        <v>0</v>
      </c>
      <c r="E3997" s="305">
        <v>45992</v>
      </c>
      <c r="F3997" s="302" t="s">
        <v>69</v>
      </c>
      <c r="G3997" s="302" t="s">
        <v>70</v>
      </c>
      <c r="H3997" s="302" t="s">
        <v>572</v>
      </c>
      <c r="I3997" s="302" t="s">
        <v>572</v>
      </c>
      <c r="J3997" s="302">
        <v>135002</v>
      </c>
      <c r="K3997" s="302" t="s">
        <v>107</v>
      </c>
      <c r="L3997" s="302">
        <v>9696125</v>
      </c>
      <c r="M3997" s="302" t="s">
        <v>960</v>
      </c>
      <c r="N3997" s="305">
        <v>31594</v>
      </c>
      <c r="O3997" s="305">
        <v>31594</v>
      </c>
      <c r="P3997" s="302" t="s">
        <v>1062</v>
      </c>
    </row>
    <row r="3998" spans="1:16">
      <c r="A3998" s="303">
        <v>0</v>
      </c>
      <c r="B3998" s="303">
        <v>0</v>
      </c>
      <c r="C3998" s="303">
        <v>0</v>
      </c>
      <c r="D3998" s="304">
        <f t="shared" si="62"/>
        <v>0</v>
      </c>
      <c r="E3998" s="305">
        <v>45992</v>
      </c>
      <c r="F3998" s="302" t="s">
        <v>69</v>
      </c>
      <c r="G3998" s="302" t="s">
        <v>70</v>
      </c>
      <c r="H3998" s="302" t="s">
        <v>572</v>
      </c>
      <c r="I3998" s="302" t="s">
        <v>572</v>
      </c>
      <c r="J3998" s="302">
        <v>135300</v>
      </c>
      <c r="K3998" s="302" t="s">
        <v>321</v>
      </c>
      <c r="L3998" s="302">
        <v>9974227</v>
      </c>
      <c r="M3998" s="302" t="s">
        <v>1840</v>
      </c>
      <c r="N3998" s="305">
        <v>31594</v>
      </c>
      <c r="O3998" s="305">
        <v>31594</v>
      </c>
      <c r="P3998" s="302" t="s">
        <v>1062</v>
      </c>
    </row>
    <row r="3999" spans="1:16">
      <c r="A3999" s="303">
        <v>0</v>
      </c>
      <c r="B3999" s="303">
        <v>0</v>
      </c>
      <c r="C3999" s="303">
        <v>0</v>
      </c>
      <c r="D3999" s="304">
        <f t="shared" si="62"/>
        <v>0</v>
      </c>
      <c r="E3999" s="305">
        <v>45992</v>
      </c>
      <c r="F3999" s="302" t="s">
        <v>69</v>
      </c>
      <c r="G3999" s="302" t="s">
        <v>70</v>
      </c>
      <c r="H3999" s="302" t="s">
        <v>572</v>
      </c>
      <c r="I3999" s="302" t="s">
        <v>572</v>
      </c>
      <c r="J3999" s="302">
        <v>135300</v>
      </c>
      <c r="K3999" s="302" t="s">
        <v>321</v>
      </c>
      <c r="L3999" s="302">
        <v>9821675</v>
      </c>
      <c r="M3999" s="302" t="s">
        <v>1840</v>
      </c>
      <c r="N3999" s="305">
        <v>31594</v>
      </c>
      <c r="O3999" s="305">
        <v>31594</v>
      </c>
      <c r="P3999" s="302" t="s">
        <v>1052</v>
      </c>
    </row>
    <row r="4000" spans="1:16">
      <c r="A4000" s="303">
        <v>0</v>
      </c>
      <c r="B4000" s="303">
        <v>0</v>
      </c>
      <c r="C4000" s="303">
        <v>0</v>
      </c>
      <c r="D4000" s="304">
        <f t="shared" si="62"/>
        <v>0</v>
      </c>
      <c r="E4000" s="305">
        <v>45992</v>
      </c>
      <c r="F4000" s="302" t="s">
        <v>69</v>
      </c>
      <c r="G4000" s="302" t="s">
        <v>70</v>
      </c>
      <c r="H4000" s="302" t="s">
        <v>572</v>
      </c>
      <c r="I4000" s="302" t="s">
        <v>572</v>
      </c>
      <c r="J4000" s="302">
        <v>135300</v>
      </c>
      <c r="K4000" s="302" t="s">
        <v>322</v>
      </c>
      <c r="L4000" s="302">
        <v>9974226</v>
      </c>
      <c r="M4000" s="302" t="s">
        <v>1517</v>
      </c>
      <c r="N4000" s="305">
        <v>31594</v>
      </c>
      <c r="O4000" s="305">
        <v>31594</v>
      </c>
      <c r="P4000" s="302" t="s">
        <v>1062</v>
      </c>
    </row>
    <row r="4001" spans="1:16">
      <c r="A4001" s="303">
        <v>0</v>
      </c>
      <c r="B4001" s="303">
        <v>0</v>
      </c>
      <c r="C4001" s="303">
        <v>0</v>
      </c>
      <c r="D4001" s="304">
        <f t="shared" si="62"/>
        <v>0</v>
      </c>
      <c r="E4001" s="305">
        <v>45992</v>
      </c>
      <c r="F4001" s="302" t="s">
        <v>69</v>
      </c>
      <c r="G4001" s="302" t="s">
        <v>70</v>
      </c>
      <c r="H4001" s="302" t="s">
        <v>572</v>
      </c>
      <c r="I4001" s="302" t="s">
        <v>572</v>
      </c>
      <c r="J4001" s="302">
        <v>135300</v>
      </c>
      <c r="K4001" s="302" t="s">
        <v>322</v>
      </c>
      <c r="L4001" s="302">
        <v>9821678</v>
      </c>
      <c r="M4001" s="302" t="s">
        <v>1517</v>
      </c>
      <c r="N4001" s="305">
        <v>31594</v>
      </c>
      <c r="O4001" s="305">
        <v>31594</v>
      </c>
      <c r="P4001" s="302" t="s">
        <v>1052</v>
      </c>
    </row>
    <row r="4002" spans="1:16">
      <c r="A4002" s="303">
        <v>0</v>
      </c>
      <c r="B4002" s="303">
        <v>0</v>
      </c>
      <c r="C4002" s="303">
        <v>0</v>
      </c>
      <c r="D4002" s="304">
        <f t="shared" si="62"/>
        <v>0</v>
      </c>
      <c r="E4002" s="305">
        <v>45992</v>
      </c>
      <c r="F4002" s="302" t="s">
        <v>69</v>
      </c>
      <c r="G4002" s="302" t="s">
        <v>70</v>
      </c>
      <c r="H4002" s="302" t="s">
        <v>572</v>
      </c>
      <c r="I4002" s="302" t="s">
        <v>572</v>
      </c>
      <c r="J4002" s="302">
        <v>135300</v>
      </c>
      <c r="K4002" s="302" t="s">
        <v>147</v>
      </c>
      <c r="L4002" s="302">
        <v>9821744</v>
      </c>
      <c r="M4002" s="302" t="s">
        <v>1970</v>
      </c>
      <c r="N4002" s="305">
        <v>31594</v>
      </c>
      <c r="O4002" s="305">
        <v>31594</v>
      </c>
      <c r="P4002" s="302" t="s">
        <v>1052</v>
      </c>
    </row>
    <row r="4003" spans="1:16">
      <c r="A4003" s="303">
        <v>0</v>
      </c>
      <c r="B4003" s="303">
        <v>0</v>
      </c>
      <c r="C4003" s="303">
        <v>0</v>
      </c>
      <c r="D4003" s="304">
        <f t="shared" si="62"/>
        <v>0</v>
      </c>
      <c r="E4003" s="305">
        <v>45992</v>
      </c>
      <c r="F4003" s="302" t="s">
        <v>69</v>
      </c>
      <c r="G4003" s="302" t="s">
        <v>70</v>
      </c>
      <c r="H4003" s="302" t="s">
        <v>572</v>
      </c>
      <c r="I4003" s="302" t="s">
        <v>572</v>
      </c>
      <c r="J4003" s="302">
        <v>135300</v>
      </c>
      <c r="K4003" s="302" t="s">
        <v>147</v>
      </c>
      <c r="L4003" s="302">
        <v>9974219</v>
      </c>
      <c r="M4003" s="302" t="s">
        <v>1970</v>
      </c>
      <c r="N4003" s="305">
        <v>31594</v>
      </c>
      <c r="O4003" s="305">
        <v>31594</v>
      </c>
      <c r="P4003" s="302" t="s">
        <v>1062</v>
      </c>
    </row>
    <row r="4004" spans="1:16">
      <c r="A4004" s="303">
        <v>0</v>
      </c>
      <c r="B4004" s="303">
        <v>0</v>
      </c>
      <c r="C4004" s="303">
        <v>0</v>
      </c>
      <c r="D4004" s="304">
        <f t="shared" si="62"/>
        <v>0</v>
      </c>
      <c r="E4004" s="305">
        <v>45992</v>
      </c>
      <c r="F4004" s="302" t="s">
        <v>69</v>
      </c>
      <c r="G4004" s="302" t="s">
        <v>70</v>
      </c>
      <c r="H4004" s="302" t="s">
        <v>572</v>
      </c>
      <c r="I4004" s="302" t="s">
        <v>572</v>
      </c>
      <c r="J4004" s="302">
        <v>135300</v>
      </c>
      <c r="K4004" s="302" t="s">
        <v>361</v>
      </c>
      <c r="L4004" s="302">
        <v>9974220</v>
      </c>
      <c r="M4004" s="302" t="s">
        <v>1874</v>
      </c>
      <c r="N4004" s="305">
        <v>31594</v>
      </c>
      <c r="O4004" s="305">
        <v>31594</v>
      </c>
      <c r="P4004" s="302" t="s">
        <v>1062</v>
      </c>
    </row>
    <row r="4005" spans="1:16">
      <c r="A4005" s="303">
        <v>0</v>
      </c>
      <c r="B4005" s="303">
        <v>0</v>
      </c>
      <c r="C4005" s="303">
        <v>0</v>
      </c>
      <c r="D4005" s="304">
        <f t="shared" si="62"/>
        <v>0</v>
      </c>
      <c r="E4005" s="305">
        <v>45992</v>
      </c>
      <c r="F4005" s="302" t="s">
        <v>69</v>
      </c>
      <c r="G4005" s="302" t="s">
        <v>70</v>
      </c>
      <c r="H4005" s="302" t="s">
        <v>572</v>
      </c>
      <c r="I4005" s="302" t="s">
        <v>572</v>
      </c>
      <c r="J4005" s="302">
        <v>135300</v>
      </c>
      <c r="K4005" s="302" t="s">
        <v>361</v>
      </c>
      <c r="L4005" s="302">
        <v>9822134</v>
      </c>
      <c r="M4005" s="302" t="s">
        <v>1874</v>
      </c>
      <c r="N4005" s="305">
        <v>31594</v>
      </c>
      <c r="O4005" s="305">
        <v>31594</v>
      </c>
      <c r="P4005" s="302" t="s">
        <v>1052</v>
      </c>
    </row>
    <row r="4006" spans="1:16">
      <c r="A4006" s="303">
        <v>0</v>
      </c>
      <c r="B4006" s="303">
        <v>0</v>
      </c>
      <c r="C4006" s="303">
        <v>0</v>
      </c>
      <c r="D4006" s="304">
        <f t="shared" si="62"/>
        <v>0</v>
      </c>
      <c r="E4006" s="305">
        <v>45992</v>
      </c>
      <c r="F4006" s="302" t="s">
        <v>69</v>
      </c>
      <c r="G4006" s="302" t="s">
        <v>70</v>
      </c>
      <c r="H4006" s="302" t="s">
        <v>572</v>
      </c>
      <c r="I4006" s="302" t="s">
        <v>572</v>
      </c>
      <c r="J4006" s="302">
        <v>135300</v>
      </c>
      <c r="K4006" s="302" t="s">
        <v>365</v>
      </c>
      <c r="L4006" s="302">
        <v>9821700</v>
      </c>
      <c r="M4006" s="302" t="s">
        <v>1879</v>
      </c>
      <c r="N4006" s="305">
        <v>31594</v>
      </c>
      <c r="O4006" s="305">
        <v>31594</v>
      </c>
      <c r="P4006" s="302" t="s">
        <v>1052</v>
      </c>
    </row>
    <row r="4007" spans="1:16">
      <c r="A4007" s="303">
        <v>0</v>
      </c>
      <c r="B4007" s="303">
        <v>0</v>
      </c>
      <c r="C4007" s="303">
        <v>0</v>
      </c>
      <c r="D4007" s="304">
        <f t="shared" si="62"/>
        <v>0</v>
      </c>
      <c r="E4007" s="305">
        <v>45992</v>
      </c>
      <c r="F4007" s="302" t="s">
        <v>69</v>
      </c>
      <c r="G4007" s="302" t="s">
        <v>70</v>
      </c>
      <c r="H4007" s="302" t="s">
        <v>572</v>
      </c>
      <c r="I4007" s="302" t="s">
        <v>572</v>
      </c>
      <c r="J4007" s="302">
        <v>135300</v>
      </c>
      <c r="K4007" s="302" t="s">
        <v>365</v>
      </c>
      <c r="L4007" s="302">
        <v>9974222</v>
      </c>
      <c r="M4007" s="302" t="s">
        <v>1879</v>
      </c>
      <c r="N4007" s="305">
        <v>31594</v>
      </c>
      <c r="O4007" s="305">
        <v>31594</v>
      </c>
      <c r="P4007" s="302" t="s">
        <v>1062</v>
      </c>
    </row>
    <row r="4008" spans="1:16">
      <c r="A4008" s="303">
        <v>0</v>
      </c>
      <c r="B4008" s="303">
        <v>0</v>
      </c>
      <c r="C4008" s="303">
        <v>0</v>
      </c>
      <c r="D4008" s="304">
        <f t="shared" si="62"/>
        <v>0</v>
      </c>
      <c r="E4008" s="305">
        <v>45992</v>
      </c>
      <c r="F4008" s="302" t="s">
        <v>69</v>
      </c>
      <c r="G4008" s="302" t="s">
        <v>70</v>
      </c>
      <c r="H4008" s="302" t="s">
        <v>572</v>
      </c>
      <c r="I4008" s="302" t="s">
        <v>572</v>
      </c>
      <c r="J4008" s="302">
        <v>135300</v>
      </c>
      <c r="K4008" s="302" t="s">
        <v>154</v>
      </c>
      <c r="L4008" s="302">
        <v>9821729</v>
      </c>
      <c r="M4008" s="302" t="s">
        <v>1509</v>
      </c>
      <c r="N4008" s="305">
        <v>31594</v>
      </c>
      <c r="O4008" s="305">
        <v>31594</v>
      </c>
      <c r="P4008" s="302" t="s">
        <v>1052</v>
      </c>
    </row>
    <row r="4009" spans="1:16">
      <c r="A4009" s="303">
        <v>0</v>
      </c>
      <c r="B4009" s="303">
        <v>0</v>
      </c>
      <c r="C4009" s="303">
        <v>0</v>
      </c>
      <c r="D4009" s="304">
        <f t="shared" si="62"/>
        <v>0</v>
      </c>
      <c r="E4009" s="305">
        <v>45992</v>
      </c>
      <c r="F4009" s="302" t="s">
        <v>69</v>
      </c>
      <c r="G4009" s="302" t="s">
        <v>70</v>
      </c>
      <c r="H4009" s="302" t="s">
        <v>572</v>
      </c>
      <c r="I4009" s="302" t="s">
        <v>572</v>
      </c>
      <c r="J4009" s="302">
        <v>135300</v>
      </c>
      <c r="K4009" s="302" t="s">
        <v>154</v>
      </c>
      <c r="L4009" s="302">
        <v>9974225</v>
      </c>
      <c r="M4009" s="302" t="s">
        <v>1509</v>
      </c>
      <c r="N4009" s="305">
        <v>31594</v>
      </c>
      <c r="O4009" s="305">
        <v>31594</v>
      </c>
      <c r="P4009" s="302" t="s">
        <v>1062</v>
      </c>
    </row>
    <row r="4010" spans="1:16">
      <c r="A4010" s="303">
        <v>0</v>
      </c>
      <c r="B4010" s="303">
        <v>0</v>
      </c>
      <c r="C4010" s="303">
        <v>0</v>
      </c>
      <c r="D4010" s="304">
        <f t="shared" si="62"/>
        <v>0</v>
      </c>
      <c r="E4010" s="305">
        <v>45992</v>
      </c>
      <c r="F4010" s="302" t="s">
        <v>69</v>
      </c>
      <c r="G4010" s="302" t="s">
        <v>70</v>
      </c>
      <c r="H4010" s="302" t="s">
        <v>572</v>
      </c>
      <c r="I4010" s="302" t="s">
        <v>572</v>
      </c>
      <c r="J4010" s="302">
        <v>135300</v>
      </c>
      <c r="K4010" s="302" t="s">
        <v>157</v>
      </c>
      <c r="L4010" s="302">
        <v>9822006</v>
      </c>
      <c r="M4010" s="302" t="s">
        <v>1525</v>
      </c>
      <c r="N4010" s="305">
        <v>31594</v>
      </c>
      <c r="O4010" s="305">
        <v>31594</v>
      </c>
      <c r="P4010" s="302" t="s">
        <v>1052</v>
      </c>
    </row>
    <row r="4011" spans="1:16">
      <c r="A4011" s="303">
        <v>0</v>
      </c>
      <c r="B4011" s="303">
        <v>0</v>
      </c>
      <c r="C4011" s="303">
        <v>0</v>
      </c>
      <c r="D4011" s="304">
        <f t="shared" si="62"/>
        <v>0</v>
      </c>
      <c r="E4011" s="305">
        <v>45992</v>
      </c>
      <c r="F4011" s="302" t="s">
        <v>69</v>
      </c>
      <c r="G4011" s="302" t="s">
        <v>70</v>
      </c>
      <c r="H4011" s="302" t="s">
        <v>572</v>
      </c>
      <c r="I4011" s="302" t="s">
        <v>572</v>
      </c>
      <c r="J4011" s="302">
        <v>135300</v>
      </c>
      <c r="K4011" s="302" t="s">
        <v>157</v>
      </c>
      <c r="L4011" s="302">
        <v>9974223</v>
      </c>
      <c r="M4011" s="302" t="s">
        <v>1525</v>
      </c>
      <c r="N4011" s="305">
        <v>31594</v>
      </c>
      <c r="O4011" s="305">
        <v>31594</v>
      </c>
      <c r="P4011" s="302" t="s">
        <v>1062</v>
      </c>
    </row>
    <row r="4012" spans="1:16">
      <c r="A4012" s="303">
        <v>0</v>
      </c>
      <c r="B4012" s="303">
        <v>0</v>
      </c>
      <c r="C4012" s="303">
        <v>0</v>
      </c>
      <c r="D4012" s="304">
        <f t="shared" si="62"/>
        <v>0</v>
      </c>
      <c r="E4012" s="305">
        <v>45992</v>
      </c>
      <c r="F4012" s="302" t="s">
        <v>69</v>
      </c>
      <c r="G4012" s="302" t="s">
        <v>70</v>
      </c>
      <c r="H4012" s="302" t="s">
        <v>572</v>
      </c>
      <c r="I4012" s="302" t="s">
        <v>572</v>
      </c>
      <c r="J4012" s="302">
        <v>135300</v>
      </c>
      <c r="K4012" s="302" t="s">
        <v>386</v>
      </c>
      <c r="L4012" s="302">
        <v>9974221</v>
      </c>
      <c r="M4012" s="302" t="s">
        <v>1921</v>
      </c>
      <c r="N4012" s="305">
        <v>31594</v>
      </c>
      <c r="O4012" s="305">
        <v>31594</v>
      </c>
      <c r="P4012" s="302" t="s">
        <v>1062</v>
      </c>
    </row>
    <row r="4013" spans="1:16">
      <c r="A4013" s="303">
        <v>0</v>
      </c>
      <c r="B4013" s="303">
        <v>0</v>
      </c>
      <c r="C4013" s="303">
        <v>0</v>
      </c>
      <c r="D4013" s="304">
        <f t="shared" si="62"/>
        <v>0</v>
      </c>
      <c r="E4013" s="305">
        <v>45992</v>
      </c>
      <c r="F4013" s="302" t="s">
        <v>69</v>
      </c>
      <c r="G4013" s="302" t="s">
        <v>70</v>
      </c>
      <c r="H4013" s="302" t="s">
        <v>572</v>
      </c>
      <c r="I4013" s="302" t="s">
        <v>572</v>
      </c>
      <c r="J4013" s="302">
        <v>135300</v>
      </c>
      <c r="K4013" s="302" t="s">
        <v>386</v>
      </c>
      <c r="L4013" s="302">
        <v>9822096</v>
      </c>
      <c r="M4013" s="302" t="s">
        <v>1921</v>
      </c>
      <c r="N4013" s="305">
        <v>31594</v>
      </c>
      <c r="O4013" s="305">
        <v>31594</v>
      </c>
      <c r="P4013" s="302" t="s">
        <v>1052</v>
      </c>
    </row>
    <row r="4014" spans="1:16">
      <c r="A4014" s="303">
        <v>0</v>
      </c>
      <c r="B4014" s="303">
        <v>0</v>
      </c>
      <c r="C4014" s="303">
        <v>0</v>
      </c>
      <c r="D4014" s="304">
        <f t="shared" si="62"/>
        <v>0</v>
      </c>
      <c r="E4014" s="305">
        <v>45992</v>
      </c>
      <c r="F4014" s="302" t="s">
        <v>69</v>
      </c>
      <c r="G4014" s="302" t="s">
        <v>70</v>
      </c>
      <c r="H4014" s="302" t="s">
        <v>572</v>
      </c>
      <c r="I4014" s="302" t="s">
        <v>572</v>
      </c>
      <c r="J4014" s="302">
        <v>135300</v>
      </c>
      <c r="K4014" s="302" t="s">
        <v>387</v>
      </c>
      <c r="L4014" s="302">
        <v>9822102</v>
      </c>
      <c r="M4014" s="302" t="s">
        <v>1922</v>
      </c>
      <c r="N4014" s="305">
        <v>31594</v>
      </c>
      <c r="O4014" s="305">
        <v>31594</v>
      </c>
      <c r="P4014" s="302" t="s">
        <v>1052</v>
      </c>
    </row>
    <row r="4015" spans="1:16">
      <c r="A4015" s="303">
        <v>0</v>
      </c>
      <c r="B4015" s="303">
        <v>0</v>
      </c>
      <c r="C4015" s="303">
        <v>0</v>
      </c>
      <c r="D4015" s="304">
        <f t="shared" si="62"/>
        <v>0</v>
      </c>
      <c r="E4015" s="305">
        <v>45992</v>
      </c>
      <c r="F4015" s="302" t="s">
        <v>69</v>
      </c>
      <c r="G4015" s="302" t="s">
        <v>70</v>
      </c>
      <c r="H4015" s="302" t="s">
        <v>572</v>
      </c>
      <c r="I4015" s="302" t="s">
        <v>572</v>
      </c>
      <c r="J4015" s="302">
        <v>135300</v>
      </c>
      <c r="K4015" s="302" t="s">
        <v>387</v>
      </c>
      <c r="L4015" s="302">
        <v>9974224</v>
      </c>
      <c r="M4015" s="302" t="s">
        <v>1922</v>
      </c>
      <c r="N4015" s="305">
        <v>31594</v>
      </c>
      <c r="O4015" s="305">
        <v>31594</v>
      </c>
      <c r="P4015" s="302" t="s">
        <v>1062</v>
      </c>
    </row>
    <row r="4016" spans="1:16">
      <c r="A4016" s="303">
        <v>0</v>
      </c>
      <c r="B4016" s="303">
        <v>53409.43</v>
      </c>
      <c r="C4016" s="303">
        <v>148.84620637270001</v>
      </c>
      <c r="D4016" s="304">
        <f t="shared" si="62"/>
        <v>53260.583793627302</v>
      </c>
      <c r="E4016" s="305">
        <v>45992</v>
      </c>
      <c r="F4016" s="302" t="s">
        <v>69</v>
      </c>
      <c r="G4016" s="302" t="s">
        <v>70</v>
      </c>
      <c r="H4016" s="302" t="s">
        <v>573</v>
      </c>
      <c r="I4016" s="302" t="s">
        <v>573</v>
      </c>
      <c r="J4016" s="302">
        <v>135130</v>
      </c>
      <c r="K4016" s="302" t="s">
        <v>150</v>
      </c>
      <c r="L4016" s="302">
        <v>40388834</v>
      </c>
      <c r="M4016" s="302" t="s">
        <v>1395</v>
      </c>
      <c r="N4016" s="305">
        <v>44671</v>
      </c>
      <c r="O4016" s="305">
        <v>44562</v>
      </c>
      <c r="P4016" s="302" t="s">
        <v>2571</v>
      </c>
    </row>
    <row r="4017" spans="1:16">
      <c r="A4017" s="303">
        <v>1</v>
      </c>
      <c r="B4017" s="303">
        <v>234205</v>
      </c>
      <c r="C4017" s="303">
        <v>1771.62264405</v>
      </c>
      <c r="D4017" s="304">
        <f t="shared" si="62"/>
        <v>232433.37735595001</v>
      </c>
      <c r="E4017" s="305">
        <v>45992</v>
      </c>
      <c r="F4017" s="302" t="s">
        <v>69</v>
      </c>
      <c r="G4017" s="302" t="s">
        <v>70</v>
      </c>
      <c r="H4017" s="302" t="s">
        <v>573</v>
      </c>
      <c r="I4017" s="302" t="s">
        <v>573</v>
      </c>
      <c r="J4017" s="302">
        <v>135130</v>
      </c>
      <c r="K4017" s="302" t="s">
        <v>150</v>
      </c>
      <c r="L4017" s="302">
        <v>40389459</v>
      </c>
      <c r="M4017" s="302" t="s">
        <v>1395</v>
      </c>
      <c r="N4017" s="305">
        <v>42710</v>
      </c>
      <c r="O4017" s="305">
        <v>42370</v>
      </c>
      <c r="P4017" s="302" t="s">
        <v>2574</v>
      </c>
    </row>
    <row r="4018" spans="1:16">
      <c r="A4018" s="303">
        <v>0</v>
      </c>
      <c r="B4018" s="303">
        <v>0</v>
      </c>
      <c r="C4018" s="303">
        <v>0</v>
      </c>
      <c r="D4018" s="304">
        <f t="shared" si="62"/>
        <v>0</v>
      </c>
      <c r="E4018" s="305">
        <v>45992</v>
      </c>
      <c r="F4018" s="302" t="s">
        <v>69</v>
      </c>
      <c r="G4018" s="302" t="s">
        <v>70</v>
      </c>
      <c r="H4018" s="302" t="s">
        <v>573</v>
      </c>
      <c r="I4018" s="302" t="s">
        <v>573</v>
      </c>
      <c r="J4018" s="302">
        <v>135130</v>
      </c>
      <c r="K4018" s="302" t="s">
        <v>447</v>
      </c>
      <c r="L4018" s="302">
        <v>40388757</v>
      </c>
      <c r="M4018" s="302" t="s">
        <v>2099</v>
      </c>
      <c r="N4018" s="305">
        <v>43437</v>
      </c>
      <c r="O4018" s="305">
        <v>43101</v>
      </c>
      <c r="P4018" s="302" t="s">
        <v>2100</v>
      </c>
    </row>
    <row r="4019" spans="1:16">
      <c r="A4019" s="303">
        <v>0</v>
      </c>
      <c r="B4019" s="303">
        <v>0</v>
      </c>
      <c r="C4019" s="303">
        <v>0</v>
      </c>
      <c r="D4019" s="304">
        <f t="shared" si="62"/>
        <v>0</v>
      </c>
      <c r="E4019" s="305">
        <v>45992</v>
      </c>
      <c r="F4019" s="302" t="s">
        <v>69</v>
      </c>
      <c r="G4019" s="302" t="s">
        <v>70</v>
      </c>
      <c r="H4019" s="302" t="s">
        <v>573</v>
      </c>
      <c r="I4019" s="302" t="s">
        <v>573</v>
      </c>
      <c r="J4019" s="302">
        <v>135130</v>
      </c>
      <c r="K4019" s="302" t="s">
        <v>430</v>
      </c>
      <c r="L4019" s="302">
        <v>40388250</v>
      </c>
      <c r="M4019" s="302" t="s">
        <v>1526</v>
      </c>
      <c r="N4019" s="305">
        <v>39293</v>
      </c>
      <c r="O4019" s="305">
        <v>39387</v>
      </c>
      <c r="P4019" s="302" t="s">
        <v>880</v>
      </c>
    </row>
    <row r="4020" spans="1:16">
      <c r="A4020" s="303">
        <v>0</v>
      </c>
      <c r="B4020" s="303">
        <v>0</v>
      </c>
      <c r="C4020" s="303">
        <v>0</v>
      </c>
      <c r="D4020" s="304">
        <f t="shared" si="62"/>
        <v>0</v>
      </c>
      <c r="E4020" s="305">
        <v>45992</v>
      </c>
      <c r="F4020" s="302" t="s">
        <v>69</v>
      </c>
      <c r="G4020" s="302" t="s">
        <v>70</v>
      </c>
      <c r="H4020" s="302" t="s">
        <v>573</v>
      </c>
      <c r="I4020" s="302" t="s">
        <v>573</v>
      </c>
      <c r="J4020" s="302">
        <v>135130</v>
      </c>
      <c r="K4020" s="302" t="s">
        <v>454</v>
      </c>
      <c r="L4020" s="302">
        <v>40390892</v>
      </c>
      <c r="M4020" s="302" t="s">
        <v>1527</v>
      </c>
      <c r="N4020" s="305">
        <v>39293</v>
      </c>
      <c r="O4020" s="305">
        <v>39387</v>
      </c>
      <c r="P4020" s="302" t="s">
        <v>880</v>
      </c>
    </row>
    <row r="4021" spans="1:16">
      <c r="A4021" s="303">
        <v>2</v>
      </c>
      <c r="B4021" s="303">
        <v>257979.54</v>
      </c>
      <c r="C4021" s="303">
        <v>308.12560298520003</v>
      </c>
      <c r="D4021" s="304">
        <f t="shared" si="62"/>
        <v>257671.4143970148</v>
      </c>
      <c r="E4021" s="305">
        <v>45992</v>
      </c>
      <c r="F4021" s="302" t="s">
        <v>69</v>
      </c>
      <c r="G4021" s="302" t="s">
        <v>70</v>
      </c>
      <c r="H4021" s="302" t="s">
        <v>573</v>
      </c>
      <c r="I4021" s="302" t="s">
        <v>573</v>
      </c>
      <c r="J4021" s="302">
        <v>135130</v>
      </c>
      <c r="K4021" s="302" t="s">
        <v>454</v>
      </c>
      <c r="L4021" s="302">
        <v>41106853</v>
      </c>
      <c r="M4021" s="302" t="s">
        <v>2414</v>
      </c>
      <c r="N4021" s="305">
        <v>45596</v>
      </c>
      <c r="O4021" s="305">
        <v>45658</v>
      </c>
      <c r="P4021" s="302" t="s">
        <v>4308</v>
      </c>
    </row>
    <row r="4022" spans="1:16">
      <c r="A4022" s="303">
        <v>0</v>
      </c>
      <c r="B4022" s="303">
        <v>0</v>
      </c>
      <c r="C4022" s="303">
        <v>0</v>
      </c>
      <c r="D4022" s="304">
        <f t="shared" si="62"/>
        <v>0</v>
      </c>
      <c r="E4022" s="305">
        <v>45992</v>
      </c>
      <c r="F4022" s="302" t="s">
        <v>69</v>
      </c>
      <c r="G4022" s="302" t="s">
        <v>70</v>
      </c>
      <c r="H4022" s="302" t="s">
        <v>573</v>
      </c>
      <c r="I4022" s="302" t="s">
        <v>573</v>
      </c>
      <c r="J4022" s="302">
        <v>135130</v>
      </c>
      <c r="K4022" s="302" t="s">
        <v>532</v>
      </c>
      <c r="L4022" s="302">
        <v>40388316</v>
      </c>
      <c r="M4022" s="302" t="s">
        <v>2603</v>
      </c>
      <c r="N4022" s="305">
        <v>37529</v>
      </c>
      <c r="O4022" s="305">
        <v>37591</v>
      </c>
      <c r="P4022" s="302" t="s">
        <v>880</v>
      </c>
    </row>
    <row r="4023" spans="1:16">
      <c r="A4023" s="303">
        <v>0</v>
      </c>
      <c r="B4023" s="303">
        <v>0</v>
      </c>
      <c r="C4023" s="303">
        <v>0</v>
      </c>
      <c r="D4023" s="304">
        <f t="shared" si="62"/>
        <v>0</v>
      </c>
      <c r="E4023" s="305">
        <v>45992</v>
      </c>
      <c r="F4023" s="302" t="s">
        <v>69</v>
      </c>
      <c r="G4023" s="302" t="s">
        <v>70</v>
      </c>
      <c r="H4023" s="302" t="s">
        <v>573</v>
      </c>
      <c r="I4023" s="302" t="s">
        <v>573</v>
      </c>
      <c r="J4023" s="302">
        <v>135130</v>
      </c>
      <c r="K4023" s="302" t="s">
        <v>455</v>
      </c>
      <c r="L4023" s="302">
        <v>40390858</v>
      </c>
      <c r="M4023" s="302" t="s">
        <v>1528</v>
      </c>
      <c r="N4023" s="305">
        <v>39293</v>
      </c>
      <c r="O4023" s="305">
        <v>39387</v>
      </c>
      <c r="P4023" s="302" t="s">
        <v>880</v>
      </c>
    </row>
    <row r="4024" spans="1:16">
      <c r="A4024" s="303">
        <v>1</v>
      </c>
      <c r="B4024" s="303">
        <v>2660.16</v>
      </c>
      <c r="C4024" s="303">
        <v>62.485615507200002</v>
      </c>
      <c r="D4024" s="304">
        <f t="shared" si="62"/>
        <v>2597.6743844928001</v>
      </c>
      <c r="E4024" s="305">
        <v>45992</v>
      </c>
      <c r="F4024" s="302" t="s">
        <v>69</v>
      </c>
      <c r="G4024" s="302" t="s">
        <v>70</v>
      </c>
      <c r="H4024" s="302" t="s">
        <v>573</v>
      </c>
      <c r="I4024" s="302" t="s">
        <v>573</v>
      </c>
      <c r="J4024" s="302">
        <v>135130</v>
      </c>
      <c r="K4024" s="302" t="s">
        <v>230</v>
      </c>
      <c r="L4024" s="302">
        <v>40388327</v>
      </c>
      <c r="M4024" s="302" t="s">
        <v>1951</v>
      </c>
      <c r="N4024" s="305">
        <v>35247</v>
      </c>
      <c r="O4024" s="305">
        <v>35247</v>
      </c>
      <c r="P4024" s="302" t="s">
        <v>880</v>
      </c>
    </row>
    <row r="4025" spans="1:16">
      <c r="A4025" s="303">
        <v>2</v>
      </c>
      <c r="B4025" s="303">
        <v>231223.85</v>
      </c>
      <c r="C4025" s="303">
        <v>1749.0720031784999</v>
      </c>
      <c r="D4025" s="304">
        <f t="shared" si="62"/>
        <v>229474.7779968215</v>
      </c>
      <c r="E4025" s="305">
        <v>45992</v>
      </c>
      <c r="F4025" s="302" t="s">
        <v>69</v>
      </c>
      <c r="G4025" s="302" t="s">
        <v>70</v>
      </c>
      <c r="H4025" s="302" t="s">
        <v>573</v>
      </c>
      <c r="I4025" s="302" t="s">
        <v>573</v>
      </c>
      <c r="J4025" s="302">
        <v>135130</v>
      </c>
      <c r="K4025" s="302" t="s">
        <v>230</v>
      </c>
      <c r="L4025" s="302">
        <v>40389448</v>
      </c>
      <c r="M4025" s="302" t="s">
        <v>1174</v>
      </c>
      <c r="N4025" s="305">
        <v>42710</v>
      </c>
      <c r="O4025" s="305">
        <v>42370</v>
      </c>
      <c r="P4025" s="302" t="s">
        <v>2574</v>
      </c>
    </row>
    <row r="4026" spans="1:16">
      <c r="A4026" s="303">
        <v>1</v>
      </c>
      <c r="B4026" s="303">
        <v>44942.07</v>
      </c>
      <c r="C4026" s="303">
        <v>1413.5197833228001</v>
      </c>
      <c r="D4026" s="304">
        <f t="shared" si="62"/>
        <v>43528.550216677198</v>
      </c>
      <c r="E4026" s="305">
        <v>45992</v>
      </c>
      <c r="F4026" s="302" t="s">
        <v>69</v>
      </c>
      <c r="G4026" s="302" t="s">
        <v>70</v>
      </c>
      <c r="H4026" s="302" t="s">
        <v>573</v>
      </c>
      <c r="I4026" s="302" t="s">
        <v>573</v>
      </c>
      <c r="J4026" s="302">
        <v>135130</v>
      </c>
      <c r="K4026" s="302" t="s">
        <v>230</v>
      </c>
      <c r="L4026" s="302">
        <v>40390825</v>
      </c>
      <c r="M4026" s="302" t="s">
        <v>2610</v>
      </c>
      <c r="N4026" s="305">
        <v>31594</v>
      </c>
      <c r="O4026" s="305">
        <v>31594</v>
      </c>
      <c r="P4026" s="302" t="s">
        <v>880</v>
      </c>
    </row>
    <row r="4027" spans="1:16">
      <c r="A4027" s="303">
        <v>1</v>
      </c>
      <c r="B4027" s="303">
        <v>4755</v>
      </c>
      <c r="C4027" s="303">
        <v>85.189153500000003</v>
      </c>
      <c r="D4027" s="304">
        <f t="shared" si="62"/>
        <v>4669.8108464999996</v>
      </c>
      <c r="E4027" s="305">
        <v>45992</v>
      </c>
      <c r="F4027" s="302" t="s">
        <v>69</v>
      </c>
      <c r="G4027" s="302" t="s">
        <v>70</v>
      </c>
      <c r="H4027" s="302" t="s">
        <v>573</v>
      </c>
      <c r="I4027" s="302" t="s">
        <v>573</v>
      </c>
      <c r="J4027" s="302">
        <v>135130</v>
      </c>
      <c r="K4027" s="302" t="s">
        <v>230</v>
      </c>
      <c r="L4027" s="302">
        <v>40388338</v>
      </c>
      <c r="M4027" s="302" t="s">
        <v>2159</v>
      </c>
      <c r="N4027" s="305">
        <v>37958</v>
      </c>
      <c r="O4027" s="305">
        <v>37622</v>
      </c>
      <c r="P4027" s="302" t="s">
        <v>880</v>
      </c>
    </row>
    <row r="4028" spans="1:16">
      <c r="A4028" s="303">
        <v>0</v>
      </c>
      <c r="B4028" s="303">
        <v>0</v>
      </c>
      <c r="C4028" s="303">
        <v>0</v>
      </c>
      <c r="D4028" s="304">
        <f t="shared" si="62"/>
        <v>0</v>
      </c>
      <c r="E4028" s="305">
        <v>45992</v>
      </c>
      <c r="F4028" s="302" t="s">
        <v>69</v>
      </c>
      <c r="G4028" s="302" t="s">
        <v>70</v>
      </c>
      <c r="H4028" s="302" t="s">
        <v>573</v>
      </c>
      <c r="I4028" s="302" t="s">
        <v>573</v>
      </c>
      <c r="J4028" s="302">
        <v>135130</v>
      </c>
      <c r="K4028" s="302" t="s">
        <v>161</v>
      </c>
      <c r="L4028" s="302">
        <v>40389272</v>
      </c>
      <c r="M4028" s="302" t="s">
        <v>1602</v>
      </c>
      <c r="N4028" s="305">
        <v>41456</v>
      </c>
      <c r="O4028" s="305">
        <v>41275</v>
      </c>
      <c r="P4028" s="302" t="s">
        <v>1592</v>
      </c>
    </row>
    <row r="4029" spans="1:16">
      <c r="A4029" s="303">
        <v>1</v>
      </c>
      <c r="B4029" s="303">
        <v>15005.85</v>
      </c>
      <c r="C4029" s="303">
        <v>17.922687123000003</v>
      </c>
      <c r="D4029" s="304">
        <f t="shared" si="62"/>
        <v>14987.927312877</v>
      </c>
      <c r="E4029" s="305">
        <v>45992</v>
      </c>
      <c r="F4029" s="302" t="s">
        <v>69</v>
      </c>
      <c r="G4029" s="302" t="s">
        <v>70</v>
      </c>
      <c r="H4029" s="302" t="s">
        <v>573</v>
      </c>
      <c r="I4029" s="302" t="s">
        <v>573</v>
      </c>
      <c r="J4029" s="302">
        <v>135130</v>
      </c>
      <c r="K4029" s="302" t="s">
        <v>161</v>
      </c>
      <c r="L4029" s="302">
        <v>41349069</v>
      </c>
      <c r="M4029" s="302" t="s">
        <v>1602</v>
      </c>
      <c r="N4029" s="305">
        <v>45656</v>
      </c>
      <c r="O4029" s="305">
        <v>45292</v>
      </c>
      <c r="P4029" s="302" t="s">
        <v>4298</v>
      </c>
    </row>
    <row r="4030" spans="1:16">
      <c r="A4030" s="303">
        <v>0</v>
      </c>
      <c r="B4030" s="303">
        <v>8171.04</v>
      </c>
      <c r="C4030" s="303">
        <v>243.98374085280003</v>
      </c>
      <c r="D4030" s="304">
        <f t="shared" si="62"/>
        <v>7927.0562591471999</v>
      </c>
      <c r="E4030" s="305">
        <v>45992</v>
      </c>
      <c r="F4030" s="302" t="s">
        <v>69</v>
      </c>
      <c r="G4030" s="302" t="s">
        <v>70</v>
      </c>
      <c r="H4030" s="302" t="s">
        <v>573</v>
      </c>
      <c r="I4030" s="302" t="s">
        <v>573</v>
      </c>
      <c r="J4030" s="302">
        <v>135130</v>
      </c>
      <c r="K4030" s="302" t="s">
        <v>401</v>
      </c>
      <c r="L4030" s="302">
        <v>40388305</v>
      </c>
      <c r="M4030" s="302" t="s">
        <v>2613</v>
      </c>
      <c r="N4030" s="305">
        <v>32325</v>
      </c>
      <c r="O4030" s="305">
        <v>32325</v>
      </c>
      <c r="P4030" s="302" t="s">
        <v>880</v>
      </c>
    </row>
    <row r="4031" spans="1:16">
      <c r="A4031" s="303">
        <v>1</v>
      </c>
      <c r="B4031" s="303">
        <v>25925.96</v>
      </c>
      <c r="C4031" s="303">
        <v>815.42433095840011</v>
      </c>
      <c r="D4031" s="304">
        <f t="shared" si="62"/>
        <v>25110.535669041597</v>
      </c>
      <c r="E4031" s="305">
        <v>45992</v>
      </c>
      <c r="F4031" s="302" t="s">
        <v>69</v>
      </c>
      <c r="G4031" s="302" t="s">
        <v>70</v>
      </c>
      <c r="H4031" s="302" t="s">
        <v>573</v>
      </c>
      <c r="I4031" s="302" t="s">
        <v>573</v>
      </c>
      <c r="J4031" s="302">
        <v>135130</v>
      </c>
      <c r="K4031" s="302" t="s">
        <v>401</v>
      </c>
      <c r="L4031" s="302">
        <v>40388294</v>
      </c>
      <c r="M4031" s="302" t="s">
        <v>2613</v>
      </c>
      <c r="N4031" s="305">
        <v>31594</v>
      </c>
      <c r="O4031" s="305">
        <v>31594</v>
      </c>
      <c r="P4031" s="302" t="s">
        <v>880</v>
      </c>
    </row>
    <row r="4032" spans="1:16">
      <c r="A4032" s="303">
        <v>1</v>
      </c>
      <c r="B4032" s="303">
        <v>4079.09</v>
      </c>
      <c r="C4032" s="303">
        <v>1913.4553516102001</v>
      </c>
      <c r="D4032" s="304">
        <f t="shared" si="62"/>
        <v>2165.6346483898001</v>
      </c>
      <c r="E4032" s="305">
        <v>45992</v>
      </c>
      <c r="F4032" s="302" t="s">
        <v>69</v>
      </c>
      <c r="G4032" s="302" t="s">
        <v>70</v>
      </c>
      <c r="H4032" s="302" t="s">
        <v>573</v>
      </c>
      <c r="I4032" s="302" t="s">
        <v>573</v>
      </c>
      <c r="J4032" s="302">
        <v>135200</v>
      </c>
      <c r="K4032" s="302" t="s">
        <v>154</v>
      </c>
      <c r="L4032" s="302">
        <v>9861058</v>
      </c>
      <c r="M4032" s="302" t="s">
        <v>1509</v>
      </c>
      <c r="N4032" s="305">
        <v>35247</v>
      </c>
      <c r="O4032" s="305">
        <v>35247</v>
      </c>
      <c r="P4032" s="302" t="s">
        <v>1062</v>
      </c>
    </row>
    <row r="4033" spans="1:16">
      <c r="A4033" s="303">
        <v>2</v>
      </c>
      <c r="B4033" s="303">
        <v>5366.45</v>
      </c>
      <c r="C4033" s="303">
        <v>1834.6710321065</v>
      </c>
      <c r="D4033" s="304">
        <f t="shared" si="62"/>
        <v>3531.7789678934996</v>
      </c>
      <c r="E4033" s="305">
        <v>45992</v>
      </c>
      <c r="F4033" s="302" t="s">
        <v>69</v>
      </c>
      <c r="G4033" s="302" t="s">
        <v>70</v>
      </c>
      <c r="H4033" s="302" t="s">
        <v>573</v>
      </c>
      <c r="I4033" s="302" t="s">
        <v>573</v>
      </c>
      <c r="J4033" s="302">
        <v>135200</v>
      </c>
      <c r="K4033" s="302" t="s">
        <v>414</v>
      </c>
      <c r="L4033" s="302">
        <v>9819004</v>
      </c>
      <c r="M4033" s="302" t="s">
        <v>1829</v>
      </c>
      <c r="N4033" s="305">
        <v>38101</v>
      </c>
      <c r="O4033" s="305">
        <v>37987</v>
      </c>
      <c r="P4033" s="302" t="s">
        <v>2569</v>
      </c>
    </row>
    <row r="4034" spans="1:16">
      <c r="A4034" s="303">
        <v>1</v>
      </c>
      <c r="B4034" s="303">
        <v>817.02</v>
      </c>
      <c r="C4034" s="303">
        <v>617.11000223220003</v>
      </c>
      <c r="D4034" s="304">
        <f t="shared" si="62"/>
        <v>199.90999776779995</v>
      </c>
      <c r="E4034" s="305">
        <v>45992</v>
      </c>
      <c r="F4034" s="302" t="s">
        <v>69</v>
      </c>
      <c r="G4034" s="302" t="s">
        <v>70</v>
      </c>
      <c r="H4034" s="302" t="s">
        <v>573</v>
      </c>
      <c r="I4034" s="302" t="s">
        <v>573</v>
      </c>
      <c r="J4034" s="302">
        <v>135200</v>
      </c>
      <c r="K4034" s="302" t="s">
        <v>167</v>
      </c>
      <c r="L4034" s="302">
        <v>9693313</v>
      </c>
      <c r="M4034" s="302" t="s">
        <v>2086</v>
      </c>
      <c r="N4034" s="305">
        <v>28672</v>
      </c>
      <c r="O4034" s="305">
        <v>28672</v>
      </c>
      <c r="P4034" s="302" t="s">
        <v>1062</v>
      </c>
    </row>
    <row r="4035" spans="1:16">
      <c r="A4035" s="303">
        <v>0</v>
      </c>
      <c r="B4035" s="303">
        <v>22681.600000000002</v>
      </c>
      <c r="C4035" s="303">
        <v>1262.33424128</v>
      </c>
      <c r="D4035" s="304">
        <f t="shared" ref="D4035:D4098" si="63">+B4035-C4035</f>
        <v>21419.265758720001</v>
      </c>
      <c r="E4035" s="305">
        <v>45992</v>
      </c>
      <c r="F4035" s="302" t="s">
        <v>69</v>
      </c>
      <c r="G4035" s="302" t="s">
        <v>70</v>
      </c>
      <c r="H4035" s="302" t="s">
        <v>573</v>
      </c>
      <c r="I4035" s="302" t="s">
        <v>573</v>
      </c>
      <c r="J4035" s="302">
        <v>135205</v>
      </c>
      <c r="K4035" s="302" t="s">
        <v>147</v>
      </c>
      <c r="L4035" s="302">
        <v>36238302</v>
      </c>
      <c r="M4035" s="302" t="s">
        <v>2570</v>
      </c>
      <c r="N4035" s="305">
        <v>44671</v>
      </c>
      <c r="O4035" s="305">
        <v>44652</v>
      </c>
      <c r="P4035" s="302" t="s">
        <v>2571</v>
      </c>
    </row>
    <row r="4036" spans="1:16">
      <c r="A4036" s="303">
        <v>0</v>
      </c>
      <c r="B4036" s="303">
        <v>0</v>
      </c>
      <c r="C4036" s="303">
        <v>0</v>
      </c>
      <c r="D4036" s="304">
        <f t="shared" si="63"/>
        <v>0</v>
      </c>
      <c r="E4036" s="305">
        <v>45992</v>
      </c>
      <c r="F4036" s="302" t="s">
        <v>69</v>
      </c>
      <c r="G4036" s="302" t="s">
        <v>70</v>
      </c>
      <c r="H4036" s="302" t="s">
        <v>573</v>
      </c>
      <c r="I4036" s="302" t="s">
        <v>573</v>
      </c>
      <c r="J4036" s="302">
        <v>135300</v>
      </c>
      <c r="K4036" s="302" t="s">
        <v>138</v>
      </c>
      <c r="L4036" s="302">
        <v>33375795</v>
      </c>
      <c r="M4036" s="302" t="s">
        <v>799</v>
      </c>
      <c r="N4036" s="305">
        <v>43815</v>
      </c>
      <c r="O4036" s="305">
        <v>43891</v>
      </c>
      <c r="P4036" s="302" t="s">
        <v>2572</v>
      </c>
    </row>
    <row r="4037" spans="1:16">
      <c r="A4037" s="303">
        <v>0</v>
      </c>
      <c r="B4037" s="303">
        <v>0</v>
      </c>
      <c r="C4037" s="303">
        <v>0</v>
      </c>
      <c r="D4037" s="304">
        <f t="shared" si="63"/>
        <v>0</v>
      </c>
      <c r="E4037" s="305">
        <v>45992</v>
      </c>
      <c r="F4037" s="302" t="s">
        <v>69</v>
      </c>
      <c r="G4037" s="302" t="s">
        <v>70</v>
      </c>
      <c r="H4037" s="302" t="s">
        <v>573</v>
      </c>
      <c r="I4037" s="302" t="s">
        <v>573</v>
      </c>
      <c r="J4037" s="302">
        <v>135300</v>
      </c>
      <c r="K4037" s="302" t="s">
        <v>320</v>
      </c>
      <c r="L4037" s="302">
        <v>9974218</v>
      </c>
      <c r="M4037" s="302" t="s">
        <v>1836</v>
      </c>
      <c r="N4037" s="305">
        <v>30133</v>
      </c>
      <c r="O4037" s="305">
        <v>30133</v>
      </c>
      <c r="P4037" s="302" t="s">
        <v>1062</v>
      </c>
    </row>
    <row r="4038" spans="1:16">
      <c r="A4038" s="303">
        <v>1</v>
      </c>
      <c r="B4038" s="303">
        <v>88.41</v>
      </c>
      <c r="C4038" s="303">
        <v>50.179912242600004</v>
      </c>
      <c r="D4038" s="304">
        <f t="shared" si="63"/>
        <v>38.230087757399993</v>
      </c>
      <c r="E4038" s="305">
        <v>45992</v>
      </c>
      <c r="F4038" s="302" t="s">
        <v>69</v>
      </c>
      <c r="G4038" s="302" t="s">
        <v>70</v>
      </c>
      <c r="H4038" s="302" t="s">
        <v>573</v>
      </c>
      <c r="I4038" s="302" t="s">
        <v>573</v>
      </c>
      <c r="J4038" s="302">
        <v>135300</v>
      </c>
      <c r="K4038" s="302" t="s">
        <v>320</v>
      </c>
      <c r="L4038" s="302">
        <v>9821882</v>
      </c>
      <c r="M4038" s="302" t="s">
        <v>1836</v>
      </c>
      <c r="N4038" s="305">
        <v>35247</v>
      </c>
      <c r="O4038" s="305">
        <v>35247</v>
      </c>
      <c r="P4038" s="302" t="s">
        <v>1052</v>
      </c>
    </row>
    <row r="4039" spans="1:16">
      <c r="A4039" s="303">
        <v>0</v>
      </c>
      <c r="B4039" s="303">
        <v>0</v>
      </c>
      <c r="C4039" s="303">
        <v>0</v>
      </c>
      <c r="D4039" s="304">
        <f t="shared" si="63"/>
        <v>0</v>
      </c>
      <c r="E4039" s="305">
        <v>45992</v>
      </c>
      <c r="F4039" s="302" t="s">
        <v>69</v>
      </c>
      <c r="G4039" s="302" t="s">
        <v>70</v>
      </c>
      <c r="H4039" s="302" t="s">
        <v>573</v>
      </c>
      <c r="I4039" s="302" t="s">
        <v>573</v>
      </c>
      <c r="J4039" s="302">
        <v>135300</v>
      </c>
      <c r="K4039" s="302" t="s">
        <v>320</v>
      </c>
      <c r="L4039" s="302">
        <v>9861060</v>
      </c>
      <c r="M4039" s="302" t="s">
        <v>1836</v>
      </c>
      <c r="N4039" s="305">
        <v>35247</v>
      </c>
      <c r="O4039" s="305">
        <v>35247</v>
      </c>
      <c r="P4039" s="302" t="s">
        <v>1062</v>
      </c>
    </row>
    <row r="4040" spans="1:16">
      <c r="A4040" s="303">
        <v>3</v>
      </c>
      <c r="B4040" s="303">
        <v>5660.04</v>
      </c>
      <c r="C4040" s="303">
        <v>4737.1294427100001</v>
      </c>
      <c r="D4040" s="304">
        <f t="shared" si="63"/>
        <v>922.91055728999982</v>
      </c>
      <c r="E4040" s="305">
        <v>45992</v>
      </c>
      <c r="F4040" s="302" t="s">
        <v>69</v>
      </c>
      <c r="G4040" s="302" t="s">
        <v>70</v>
      </c>
      <c r="H4040" s="302" t="s">
        <v>573</v>
      </c>
      <c r="I4040" s="302" t="s">
        <v>573</v>
      </c>
      <c r="J4040" s="302">
        <v>135300</v>
      </c>
      <c r="K4040" s="302" t="s">
        <v>320</v>
      </c>
      <c r="L4040" s="302">
        <v>9821881</v>
      </c>
      <c r="M4040" s="302" t="s">
        <v>1836</v>
      </c>
      <c r="N4040" s="305">
        <v>30133</v>
      </c>
      <c r="O4040" s="305">
        <v>30133</v>
      </c>
      <c r="P4040" s="302" t="s">
        <v>1052</v>
      </c>
    </row>
    <row r="4041" spans="1:16">
      <c r="A4041" s="303">
        <v>3</v>
      </c>
      <c r="B4041" s="303">
        <v>6374.89</v>
      </c>
      <c r="C4041" s="303">
        <v>429.28649507580002</v>
      </c>
      <c r="D4041" s="304">
        <f t="shared" si="63"/>
        <v>5945.6035049242</v>
      </c>
      <c r="E4041" s="305">
        <v>45992</v>
      </c>
      <c r="F4041" s="302" t="s">
        <v>69</v>
      </c>
      <c r="G4041" s="302" t="s">
        <v>70</v>
      </c>
      <c r="H4041" s="302" t="s">
        <v>573</v>
      </c>
      <c r="I4041" s="302" t="s">
        <v>573</v>
      </c>
      <c r="J4041" s="302">
        <v>135300</v>
      </c>
      <c r="K4041" s="302" t="s">
        <v>142</v>
      </c>
      <c r="L4041" s="302">
        <v>36238276</v>
      </c>
      <c r="M4041" s="302" t="s">
        <v>2573</v>
      </c>
      <c r="N4041" s="305">
        <v>44671</v>
      </c>
      <c r="O4041" s="305">
        <v>44562</v>
      </c>
      <c r="P4041" s="302" t="s">
        <v>2571</v>
      </c>
    </row>
    <row r="4042" spans="1:16">
      <c r="A4042" s="303">
        <v>0</v>
      </c>
      <c r="B4042" s="303">
        <v>0</v>
      </c>
      <c r="C4042" s="303">
        <v>0</v>
      </c>
      <c r="D4042" s="304">
        <f t="shared" si="63"/>
        <v>0</v>
      </c>
      <c r="E4042" s="305">
        <v>45992</v>
      </c>
      <c r="F4042" s="302" t="s">
        <v>69</v>
      </c>
      <c r="G4042" s="302" t="s">
        <v>70</v>
      </c>
      <c r="H4042" s="302" t="s">
        <v>573</v>
      </c>
      <c r="I4042" s="302" t="s">
        <v>573</v>
      </c>
      <c r="J4042" s="302">
        <v>135300</v>
      </c>
      <c r="K4042" s="302" t="s">
        <v>321</v>
      </c>
      <c r="L4042" s="302">
        <v>9861055</v>
      </c>
      <c r="M4042" s="302" t="s">
        <v>1840</v>
      </c>
      <c r="N4042" s="305">
        <v>35247</v>
      </c>
      <c r="O4042" s="305">
        <v>35247</v>
      </c>
      <c r="P4042" s="302" t="s">
        <v>1062</v>
      </c>
    </row>
    <row r="4043" spans="1:16">
      <c r="A4043" s="303">
        <v>1</v>
      </c>
      <c r="B4043" s="303">
        <v>3369.85</v>
      </c>
      <c r="C4043" s="303">
        <v>1912.665730921</v>
      </c>
      <c r="D4043" s="304">
        <f t="shared" si="63"/>
        <v>1457.1842690789999</v>
      </c>
      <c r="E4043" s="305">
        <v>45992</v>
      </c>
      <c r="F4043" s="302" t="s">
        <v>69</v>
      </c>
      <c r="G4043" s="302" t="s">
        <v>70</v>
      </c>
      <c r="H4043" s="302" t="s">
        <v>573</v>
      </c>
      <c r="I4043" s="302" t="s">
        <v>573</v>
      </c>
      <c r="J4043" s="302">
        <v>135300</v>
      </c>
      <c r="K4043" s="302" t="s">
        <v>321</v>
      </c>
      <c r="L4043" s="302">
        <v>9821903</v>
      </c>
      <c r="M4043" s="302" t="s">
        <v>1840</v>
      </c>
      <c r="N4043" s="305">
        <v>35247</v>
      </c>
      <c r="O4043" s="305">
        <v>35247</v>
      </c>
      <c r="P4043" s="302" t="s">
        <v>1052</v>
      </c>
    </row>
    <row r="4044" spans="1:16">
      <c r="A4044" s="303">
        <v>0</v>
      </c>
      <c r="B4044" s="303">
        <v>0</v>
      </c>
      <c r="C4044" s="303">
        <v>0</v>
      </c>
      <c r="D4044" s="304">
        <f t="shared" si="63"/>
        <v>0</v>
      </c>
      <c r="E4044" s="305">
        <v>45992</v>
      </c>
      <c r="F4044" s="302" t="s">
        <v>69</v>
      </c>
      <c r="G4044" s="302" t="s">
        <v>70</v>
      </c>
      <c r="H4044" s="302" t="s">
        <v>573</v>
      </c>
      <c r="I4044" s="302" t="s">
        <v>573</v>
      </c>
      <c r="J4044" s="302">
        <v>135300</v>
      </c>
      <c r="K4044" s="302" t="s">
        <v>322</v>
      </c>
      <c r="L4044" s="302">
        <v>9861056</v>
      </c>
      <c r="M4044" s="302" t="s">
        <v>1517</v>
      </c>
      <c r="N4044" s="305">
        <v>35247</v>
      </c>
      <c r="O4044" s="305">
        <v>35247</v>
      </c>
      <c r="P4044" s="302" t="s">
        <v>1062</v>
      </c>
    </row>
    <row r="4045" spans="1:16">
      <c r="A4045" s="303">
        <v>1</v>
      </c>
      <c r="B4045" s="303">
        <v>4282.68</v>
      </c>
      <c r="C4045" s="303">
        <v>2430.7714801848001</v>
      </c>
      <c r="D4045" s="304">
        <f t="shared" si="63"/>
        <v>1851.9085198152002</v>
      </c>
      <c r="E4045" s="305">
        <v>45992</v>
      </c>
      <c r="F4045" s="302" t="s">
        <v>69</v>
      </c>
      <c r="G4045" s="302" t="s">
        <v>70</v>
      </c>
      <c r="H4045" s="302" t="s">
        <v>573</v>
      </c>
      <c r="I4045" s="302" t="s">
        <v>573</v>
      </c>
      <c r="J4045" s="302">
        <v>135300</v>
      </c>
      <c r="K4045" s="302" t="s">
        <v>322</v>
      </c>
      <c r="L4045" s="302">
        <v>9821874</v>
      </c>
      <c r="M4045" s="302" t="s">
        <v>1517</v>
      </c>
      <c r="N4045" s="305">
        <v>35247</v>
      </c>
      <c r="O4045" s="305">
        <v>35247</v>
      </c>
      <c r="P4045" s="302" t="s">
        <v>1052</v>
      </c>
    </row>
    <row r="4046" spans="1:16">
      <c r="A4046" s="303">
        <v>1</v>
      </c>
      <c r="B4046" s="303">
        <v>197185.64</v>
      </c>
      <c r="C4046" s="303">
        <v>13278.524378440801</v>
      </c>
      <c r="D4046" s="304">
        <f t="shared" si="63"/>
        <v>183907.11562155921</v>
      </c>
      <c r="E4046" s="305">
        <v>45992</v>
      </c>
      <c r="F4046" s="302" t="s">
        <v>69</v>
      </c>
      <c r="G4046" s="302" t="s">
        <v>70</v>
      </c>
      <c r="H4046" s="302" t="s">
        <v>573</v>
      </c>
      <c r="I4046" s="302" t="s">
        <v>573</v>
      </c>
      <c r="J4046" s="302">
        <v>135300</v>
      </c>
      <c r="K4046" s="302" t="s">
        <v>144</v>
      </c>
      <c r="L4046" s="302">
        <v>36238299</v>
      </c>
      <c r="M4046" s="302" t="s">
        <v>1171</v>
      </c>
      <c r="N4046" s="305">
        <v>44671</v>
      </c>
      <c r="O4046" s="305">
        <v>44562</v>
      </c>
      <c r="P4046" s="302" t="s">
        <v>2571</v>
      </c>
    </row>
    <row r="4047" spans="1:16">
      <c r="A4047" s="303">
        <v>1</v>
      </c>
      <c r="B4047" s="303">
        <v>362462.11</v>
      </c>
      <c r="C4047" s="303">
        <v>66251.041943066011</v>
      </c>
      <c r="D4047" s="304">
        <f t="shared" si="63"/>
        <v>296211.06805693399</v>
      </c>
      <c r="E4047" s="305">
        <v>45992</v>
      </c>
      <c r="F4047" s="302" t="s">
        <v>69</v>
      </c>
      <c r="G4047" s="302" t="s">
        <v>70</v>
      </c>
      <c r="H4047" s="302" t="s">
        <v>573</v>
      </c>
      <c r="I4047" s="302" t="s">
        <v>573</v>
      </c>
      <c r="J4047" s="302">
        <v>135300</v>
      </c>
      <c r="K4047" s="302" t="s">
        <v>144</v>
      </c>
      <c r="L4047" s="302">
        <v>36442571</v>
      </c>
      <c r="M4047" s="302" t="s">
        <v>1171</v>
      </c>
      <c r="N4047" s="305">
        <v>42710</v>
      </c>
      <c r="O4047" s="305">
        <v>42370</v>
      </c>
      <c r="P4047" s="302" t="s">
        <v>2574</v>
      </c>
    </row>
    <row r="4048" spans="1:16">
      <c r="A4048" s="303">
        <v>1</v>
      </c>
      <c r="B4048" s="303">
        <v>202290.19</v>
      </c>
      <c r="C4048" s="303">
        <v>5838.1130895171</v>
      </c>
      <c r="D4048" s="304">
        <f t="shared" si="63"/>
        <v>196452.07691048289</v>
      </c>
      <c r="E4048" s="305">
        <v>45992</v>
      </c>
      <c r="F4048" s="302" t="s">
        <v>69</v>
      </c>
      <c r="G4048" s="302" t="s">
        <v>70</v>
      </c>
      <c r="H4048" s="302" t="s">
        <v>573</v>
      </c>
      <c r="I4048" s="302" t="s">
        <v>573</v>
      </c>
      <c r="J4048" s="302">
        <v>135300</v>
      </c>
      <c r="K4048" s="302" t="s">
        <v>144</v>
      </c>
      <c r="L4048" s="302">
        <v>40941887</v>
      </c>
      <c r="M4048" s="302" t="s">
        <v>1171</v>
      </c>
      <c r="N4048" s="305">
        <v>45603</v>
      </c>
      <c r="O4048" s="305">
        <v>45292</v>
      </c>
      <c r="P4048" s="302" t="s">
        <v>3960</v>
      </c>
    </row>
    <row r="4049" spans="1:16">
      <c r="A4049" s="303">
        <v>1</v>
      </c>
      <c r="B4049" s="303">
        <v>79837.820000000007</v>
      </c>
      <c r="C4049" s="303">
        <v>39170.160585668404</v>
      </c>
      <c r="D4049" s="304">
        <f t="shared" si="63"/>
        <v>40667.659414331603</v>
      </c>
      <c r="E4049" s="305">
        <v>45992</v>
      </c>
      <c r="F4049" s="302" t="s">
        <v>69</v>
      </c>
      <c r="G4049" s="302" t="s">
        <v>70</v>
      </c>
      <c r="H4049" s="302" t="s">
        <v>573</v>
      </c>
      <c r="I4049" s="302" t="s">
        <v>573</v>
      </c>
      <c r="J4049" s="302">
        <v>135300</v>
      </c>
      <c r="K4049" s="302" t="s">
        <v>245</v>
      </c>
      <c r="L4049" s="302">
        <v>9807382</v>
      </c>
      <c r="M4049" s="302" t="s">
        <v>1993</v>
      </c>
      <c r="N4049" s="305">
        <v>36739</v>
      </c>
      <c r="O4049" s="305">
        <v>36892</v>
      </c>
      <c r="P4049" s="302" t="s">
        <v>2575</v>
      </c>
    </row>
    <row r="4050" spans="1:16">
      <c r="A4050" s="303">
        <v>0</v>
      </c>
      <c r="B4050" s="303">
        <v>0</v>
      </c>
      <c r="C4050" s="303">
        <v>0</v>
      </c>
      <c r="D4050" s="304">
        <f t="shared" si="63"/>
        <v>0</v>
      </c>
      <c r="E4050" s="305">
        <v>45992</v>
      </c>
      <c r="F4050" s="302" t="s">
        <v>69</v>
      </c>
      <c r="G4050" s="302" t="s">
        <v>70</v>
      </c>
      <c r="H4050" s="302" t="s">
        <v>573</v>
      </c>
      <c r="I4050" s="302" t="s">
        <v>573</v>
      </c>
      <c r="J4050" s="302">
        <v>135300</v>
      </c>
      <c r="K4050" s="302" t="s">
        <v>574</v>
      </c>
      <c r="L4050" s="302">
        <v>9822054</v>
      </c>
      <c r="M4050" s="302" t="s">
        <v>2576</v>
      </c>
      <c r="N4050" s="305">
        <v>30498</v>
      </c>
      <c r="O4050" s="305">
        <v>30498</v>
      </c>
      <c r="P4050" s="302" t="s">
        <v>1052</v>
      </c>
    </row>
    <row r="4051" spans="1:16">
      <c r="A4051" s="303">
        <v>0</v>
      </c>
      <c r="B4051" s="303">
        <v>0</v>
      </c>
      <c r="C4051" s="303">
        <v>0</v>
      </c>
      <c r="D4051" s="304">
        <f t="shared" si="63"/>
        <v>0</v>
      </c>
      <c r="E4051" s="305">
        <v>45992</v>
      </c>
      <c r="F4051" s="302" t="s">
        <v>69</v>
      </c>
      <c r="G4051" s="302" t="s">
        <v>70</v>
      </c>
      <c r="H4051" s="302" t="s">
        <v>573</v>
      </c>
      <c r="I4051" s="302" t="s">
        <v>573</v>
      </c>
      <c r="J4051" s="302">
        <v>135300</v>
      </c>
      <c r="K4051" s="302" t="s">
        <v>574</v>
      </c>
      <c r="L4051" s="302">
        <v>9822055</v>
      </c>
      <c r="M4051" s="302" t="s">
        <v>2577</v>
      </c>
      <c r="N4051" s="305">
        <v>30133</v>
      </c>
      <c r="O4051" s="305">
        <v>30133</v>
      </c>
      <c r="P4051" s="302" t="s">
        <v>1052</v>
      </c>
    </row>
    <row r="4052" spans="1:16">
      <c r="A4052" s="303">
        <v>0</v>
      </c>
      <c r="B4052" s="303">
        <v>0</v>
      </c>
      <c r="C4052" s="303">
        <v>0</v>
      </c>
      <c r="D4052" s="304">
        <f t="shared" si="63"/>
        <v>0</v>
      </c>
      <c r="E4052" s="305">
        <v>45992</v>
      </c>
      <c r="F4052" s="302" t="s">
        <v>69</v>
      </c>
      <c r="G4052" s="302" t="s">
        <v>70</v>
      </c>
      <c r="H4052" s="302" t="s">
        <v>573</v>
      </c>
      <c r="I4052" s="302" t="s">
        <v>573</v>
      </c>
      <c r="J4052" s="302">
        <v>135300</v>
      </c>
      <c r="K4052" s="302" t="s">
        <v>574</v>
      </c>
      <c r="L4052" s="302">
        <v>9974209</v>
      </c>
      <c r="M4052" s="302" t="s">
        <v>2576</v>
      </c>
      <c r="N4052" s="305">
        <v>30498</v>
      </c>
      <c r="O4052" s="305">
        <v>30498</v>
      </c>
      <c r="P4052" s="302" t="s">
        <v>1062</v>
      </c>
    </row>
    <row r="4053" spans="1:16">
      <c r="A4053" s="303">
        <v>0</v>
      </c>
      <c r="B4053" s="303">
        <v>0</v>
      </c>
      <c r="C4053" s="303">
        <v>0</v>
      </c>
      <c r="D4053" s="304">
        <f t="shared" si="63"/>
        <v>0</v>
      </c>
      <c r="E4053" s="305">
        <v>45992</v>
      </c>
      <c r="F4053" s="302" t="s">
        <v>69</v>
      </c>
      <c r="G4053" s="302" t="s">
        <v>70</v>
      </c>
      <c r="H4053" s="302" t="s">
        <v>573</v>
      </c>
      <c r="I4053" s="302" t="s">
        <v>573</v>
      </c>
      <c r="J4053" s="302">
        <v>135300</v>
      </c>
      <c r="K4053" s="302" t="s">
        <v>574</v>
      </c>
      <c r="L4053" s="302">
        <v>9974210</v>
      </c>
      <c r="M4053" s="302" t="s">
        <v>2577</v>
      </c>
      <c r="N4053" s="305">
        <v>30133</v>
      </c>
      <c r="O4053" s="305">
        <v>30133</v>
      </c>
      <c r="P4053" s="302" t="s">
        <v>1062</v>
      </c>
    </row>
    <row r="4054" spans="1:16">
      <c r="A4054" s="303">
        <v>1</v>
      </c>
      <c r="B4054" s="303">
        <v>73219.790000000008</v>
      </c>
      <c r="C4054" s="303">
        <v>66915.786472567896</v>
      </c>
      <c r="D4054" s="304">
        <f t="shared" si="63"/>
        <v>6304.0035274321126</v>
      </c>
      <c r="E4054" s="305">
        <v>45992</v>
      </c>
      <c r="F4054" s="302" t="s">
        <v>69</v>
      </c>
      <c r="G4054" s="302" t="s">
        <v>70</v>
      </c>
      <c r="H4054" s="302" t="s">
        <v>573</v>
      </c>
      <c r="I4054" s="302" t="s">
        <v>573</v>
      </c>
      <c r="J4054" s="302">
        <v>135300</v>
      </c>
      <c r="K4054" s="302" t="s">
        <v>527</v>
      </c>
      <c r="L4054" s="302">
        <v>19696700</v>
      </c>
      <c r="M4054" s="302" t="s">
        <v>2288</v>
      </c>
      <c r="N4054" s="305">
        <v>28672</v>
      </c>
      <c r="O4054" s="305">
        <v>28672</v>
      </c>
      <c r="P4054" s="302" t="s">
        <v>880</v>
      </c>
    </row>
    <row r="4055" spans="1:16">
      <c r="A4055" s="303">
        <v>0</v>
      </c>
      <c r="B4055" s="303">
        <v>0</v>
      </c>
      <c r="C4055" s="303">
        <v>0</v>
      </c>
      <c r="D4055" s="304">
        <f t="shared" si="63"/>
        <v>0</v>
      </c>
      <c r="E4055" s="305">
        <v>45992</v>
      </c>
      <c r="F4055" s="302" t="s">
        <v>69</v>
      </c>
      <c r="G4055" s="302" t="s">
        <v>70</v>
      </c>
      <c r="H4055" s="302" t="s">
        <v>573</v>
      </c>
      <c r="I4055" s="302" t="s">
        <v>573</v>
      </c>
      <c r="J4055" s="302">
        <v>135300</v>
      </c>
      <c r="K4055" s="302" t="s">
        <v>446</v>
      </c>
      <c r="L4055" s="302">
        <v>9974213</v>
      </c>
      <c r="M4055" s="302" t="s">
        <v>2096</v>
      </c>
      <c r="N4055" s="305">
        <v>28672</v>
      </c>
      <c r="O4055" s="305">
        <v>28672</v>
      </c>
      <c r="P4055" s="302" t="s">
        <v>1062</v>
      </c>
    </row>
    <row r="4056" spans="1:16">
      <c r="A4056" s="303">
        <v>0</v>
      </c>
      <c r="B4056" s="303">
        <v>0</v>
      </c>
      <c r="C4056" s="303">
        <v>0</v>
      </c>
      <c r="D4056" s="304">
        <f t="shared" si="63"/>
        <v>0</v>
      </c>
      <c r="E4056" s="305">
        <v>45992</v>
      </c>
      <c r="F4056" s="302" t="s">
        <v>69</v>
      </c>
      <c r="G4056" s="302" t="s">
        <v>70</v>
      </c>
      <c r="H4056" s="302" t="s">
        <v>573</v>
      </c>
      <c r="I4056" s="302" t="s">
        <v>573</v>
      </c>
      <c r="J4056" s="302">
        <v>135300</v>
      </c>
      <c r="K4056" s="302" t="s">
        <v>446</v>
      </c>
      <c r="L4056" s="302">
        <v>9974212</v>
      </c>
      <c r="M4056" s="302" t="s">
        <v>2095</v>
      </c>
      <c r="N4056" s="305">
        <v>30133</v>
      </c>
      <c r="O4056" s="305">
        <v>30133</v>
      </c>
      <c r="P4056" s="302" t="s">
        <v>1062</v>
      </c>
    </row>
    <row r="4057" spans="1:16">
      <c r="A4057" s="303">
        <v>0</v>
      </c>
      <c r="B4057" s="303">
        <v>0</v>
      </c>
      <c r="C4057" s="303">
        <v>0</v>
      </c>
      <c r="D4057" s="304">
        <f t="shared" si="63"/>
        <v>0</v>
      </c>
      <c r="E4057" s="305">
        <v>45992</v>
      </c>
      <c r="F4057" s="302" t="s">
        <v>69</v>
      </c>
      <c r="G4057" s="302" t="s">
        <v>70</v>
      </c>
      <c r="H4057" s="302" t="s">
        <v>573</v>
      </c>
      <c r="I4057" s="302" t="s">
        <v>573</v>
      </c>
      <c r="J4057" s="302">
        <v>135300</v>
      </c>
      <c r="K4057" s="302" t="s">
        <v>446</v>
      </c>
      <c r="L4057" s="302">
        <v>9822085</v>
      </c>
      <c r="M4057" s="302" t="s">
        <v>2095</v>
      </c>
      <c r="N4057" s="305">
        <v>30864</v>
      </c>
      <c r="O4057" s="305">
        <v>30864</v>
      </c>
      <c r="P4057" s="302" t="s">
        <v>1052</v>
      </c>
    </row>
    <row r="4058" spans="1:16">
      <c r="A4058" s="303">
        <v>0</v>
      </c>
      <c r="B4058" s="303">
        <v>0</v>
      </c>
      <c r="C4058" s="303">
        <v>0</v>
      </c>
      <c r="D4058" s="304">
        <f t="shared" si="63"/>
        <v>0</v>
      </c>
      <c r="E4058" s="305">
        <v>45992</v>
      </c>
      <c r="F4058" s="302" t="s">
        <v>69</v>
      </c>
      <c r="G4058" s="302" t="s">
        <v>70</v>
      </c>
      <c r="H4058" s="302" t="s">
        <v>573</v>
      </c>
      <c r="I4058" s="302" t="s">
        <v>573</v>
      </c>
      <c r="J4058" s="302">
        <v>135300</v>
      </c>
      <c r="K4058" s="302" t="s">
        <v>446</v>
      </c>
      <c r="L4058" s="302">
        <v>9822084</v>
      </c>
      <c r="M4058" s="302" t="s">
        <v>2095</v>
      </c>
      <c r="N4058" s="305">
        <v>30133</v>
      </c>
      <c r="O4058" s="305">
        <v>30133</v>
      </c>
      <c r="P4058" s="302" t="s">
        <v>1052</v>
      </c>
    </row>
    <row r="4059" spans="1:16">
      <c r="A4059" s="303">
        <v>0</v>
      </c>
      <c r="B4059" s="303">
        <v>0</v>
      </c>
      <c r="C4059" s="303">
        <v>0</v>
      </c>
      <c r="D4059" s="304">
        <f t="shared" si="63"/>
        <v>0</v>
      </c>
      <c r="E4059" s="305">
        <v>45992</v>
      </c>
      <c r="F4059" s="302" t="s">
        <v>69</v>
      </c>
      <c r="G4059" s="302" t="s">
        <v>70</v>
      </c>
      <c r="H4059" s="302" t="s">
        <v>573</v>
      </c>
      <c r="I4059" s="302" t="s">
        <v>573</v>
      </c>
      <c r="J4059" s="302">
        <v>135300</v>
      </c>
      <c r="K4059" s="302" t="s">
        <v>446</v>
      </c>
      <c r="L4059" s="302">
        <v>9974211</v>
      </c>
      <c r="M4059" s="302" t="s">
        <v>2095</v>
      </c>
      <c r="N4059" s="305">
        <v>30864</v>
      </c>
      <c r="O4059" s="305">
        <v>30864</v>
      </c>
      <c r="P4059" s="302" t="s">
        <v>1062</v>
      </c>
    </row>
    <row r="4060" spans="1:16">
      <c r="A4060" s="303">
        <v>0</v>
      </c>
      <c r="B4060" s="303">
        <v>0</v>
      </c>
      <c r="C4060" s="303">
        <v>0</v>
      </c>
      <c r="D4060" s="304">
        <f t="shared" si="63"/>
        <v>0</v>
      </c>
      <c r="E4060" s="305">
        <v>45992</v>
      </c>
      <c r="F4060" s="302" t="s">
        <v>69</v>
      </c>
      <c r="G4060" s="302" t="s">
        <v>70</v>
      </c>
      <c r="H4060" s="302" t="s">
        <v>573</v>
      </c>
      <c r="I4060" s="302" t="s">
        <v>573</v>
      </c>
      <c r="J4060" s="302">
        <v>135300</v>
      </c>
      <c r="K4060" s="302" t="s">
        <v>446</v>
      </c>
      <c r="L4060" s="302">
        <v>9822050</v>
      </c>
      <c r="M4060" s="302" t="s">
        <v>2096</v>
      </c>
      <c r="N4060" s="305">
        <v>28672</v>
      </c>
      <c r="O4060" s="305">
        <v>28672</v>
      </c>
      <c r="P4060" s="302" t="s">
        <v>1052</v>
      </c>
    </row>
    <row r="4061" spans="1:16">
      <c r="A4061" s="303">
        <v>1</v>
      </c>
      <c r="B4061" s="303">
        <v>44540.75</v>
      </c>
      <c r="C4061" s="303">
        <v>8141.1850094499996</v>
      </c>
      <c r="D4061" s="304">
        <f t="shared" si="63"/>
        <v>36399.564990550003</v>
      </c>
      <c r="E4061" s="305">
        <v>45992</v>
      </c>
      <c r="F4061" s="302" t="s">
        <v>69</v>
      </c>
      <c r="G4061" s="302" t="s">
        <v>70</v>
      </c>
      <c r="H4061" s="302" t="s">
        <v>573</v>
      </c>
      <c r="I4061" s="302" t="s">
        <v>573</v>
      </c>
      <c r="J4061" s="302">
        <v>135300</v>
      </c>
      <c r="K4061" s="302" t="s">
        <v>324</v>
      </c>
      <c r="L4061" s="302">
        <v>18623416</v>
      </c>
      <c r="M4061" s="302" t="s">
        <v>2578</v>
      </c>
      <c r="N4061" s="305">
        <v>42670</v>
      </c>
      <c r="O4061" s="305">
        <v>42370</v>
      </c>
      <c r="P4061" s="302" t="s">
        <v>2579</v>
      </c>
    </row>
    <row r="4062" spans="1:16">
      <c r="A4062" s="303">
        <v>0</v>
      </c>
      <c r="B4062" s="303">
        <v>48478.520000000004</v>
      </c>
      <c r="C4062" s="303">
        <v>3264.5542020744001</v>
      </c>
      <c r="D4062" s="304">
        <f t="shared" si="63"/>
        <v>45213.965797925601</v>
      </c>
      <c r="E4062" s="305">
        <v>45992</v>
      </c>
      <c r="F4062" s="302" t="s">
        <v>69</v>
      </c>
      <c r="G4062" s="302" t="s">
        <v>70</v>
      </c>
      <c r="H4062" s="302" t="s">
        <v>573</v>
      </c>
      <c r="I4062" s="302" t="s">
        <v>573</v>
      </c>
      <c r="J4062" s="302">
        <v>135300</v>
      </c>
      <c r="K4062" s="302" t="s">
        <v>145</v>
      </c>
      <c r="L4062" s="302">
        <v>36238281</v>
      </c>
      <c r="M4062" s="302" t="s">
        <v>823</v>
      </c>
      <c r="N4062" s="305">
        <v>44671</v>
      </c>
      <c r="O4062" s="305">
        <v>44562</v>
      </c>
      <c r="P4062" s="302" t="s">
        <v>2571</v>
      </c>
    </row>
    <row r="4063" spans="1:16">
      <c r="A4063" s="303">
        <v>2</v>
      </c>
      <c r="B4063" s="303">
        <v>1023.5500000000001</v>
      </c>
      <c r="C4063" s="303">
        <v>935.42542588550009</v>
      </c>
      <c r="D4063" s="304">
        <f t="shared" si="63"/>
        <v>88.124574114499978</v>
      </c>
      <c r="E4063" s="305">
        <v>45992</v>
      </c>
      <c r="F4063" s="302" t="s">
        <v>69</v>
      </c>
      <c r="G4063" s="302" t="s">
        <v>70</v>
      </c>
      <c r="H4063" s="302" t="s">
        <v>573</v>
      </c>
      <c r="I4063" s="302" t="s">
        <v>573</v>
      </c>
      <c r="J4063" s="302">
        <v>135300</v>
      </c>
      <c r="K4063" s="302" t="s">
        <v>146</v>
      </c>
      <c r="L4063" s="302">
        <v>9821984</v>
      </c>
      <c r="M4063" s="302" t="s">
        <v>2580</v>
      </c>
      <c r="N4063" s="305">
        <v>28672</v>
      </c>
      <c r="O4063" s="305">
        <v>28672</v>
      </c>
      <c r="P4063" s="302" t="s">
        <v>1052</v>
      </c>
    </row>
    <row r="4064" spans="1:16">
      <c r="A4064" s="303">
        <v>0</v>
      </c>
      <c r="B4064" s="303">
        <v>0</v>
      </c>
      <c r="C4064" s="303">
        <v>0</v>
      </c>
      <c r="D4064" s="304">
        <f t="shared" si="63"/>
        <v>0</v>
      </c>
      <c r="E4064" s="305">
        <v>45992</v>
      </c>
      <c r="F4064" s="302" t="s">
        <v>69</v>
      </c>
      <c r="G4064" s="302" t="s">
        <v>70</v>
      </c>
      <c r="H4064" s="302" t="s">
        <v>573</v>
      </c>
      <c r="I4064" s="302" t="s">
        <v>573</v>
      </c>
      <c r="J4064" s="302">
        <v>135300</v>
      </c>
      <c r="K4064" s="302" t="s">
        <v>146</v>
      </c>
      <c r="L4064" s="302">
        <v>9974208</v>
      </c>
      <c r="M4064" s="302" t="s">
        <v>2580</v>
      </c>
      <c r="N4064" s="305">
        <v>28672</v>
      </c>
      <c r="O4064" s="305">
        <v>28672</v>
      </c>
      <c r="P4064" s="302" t="s">
        <v>1062</v>
      </c>
    </row>
    <row r="4065" spans="1:16">
      <c r="A4065" s="303">
        <v>0</v>
      </c>
      <c r="B4065" s="303">
        <v>0</v>
      </c>
      <c r="C4065" s="303">
        <v>0</v>
      </c>
      <c r="D4065" s="304">
        <f t="shared" si="63"/>
        <v>0</v>
      </c>
      <c r="E4065" s="305">
        <v>45992</v>
      </c>
      <c r="F4065" s="302" t="s">
        <v>69</v>
      </c>
      <c r="G4065" s="302" t="s">
        <v>70</v>
      </c>
      <c r="H4065" s="302" t="s">
        <v>573</v>
      </c>
      <c r="I4065" s="302" t="s">
        <v>573</v>
      </c>
      <c r="J4065" s="302">
        <v>135300</v>
      </c>
      <c r="K4065" s="302" t="s">
        <v>356</v>
      </c>
      <c r="L4065" s="302">
        <v>9724135</v>
      </c>
      <c r="M4065" s="302" t="s">
        <v>1856</v>
      </c>
      <c r="N4065" s="305">
        <v>28672</v>
      </c>
      <c r="O4065" s="305">
        <v>28672</v>
      </c>
      <c r="P4065" s="302" t="s">
        <v>1062</v>
      </c>
    </row>
    <row r="4066" spans="1:16">
      <c r="A4066" s="303">
        <v>0</v>
      </c>
      <c r="B4066" s="303">
        <v>0</v>
      </c>
      <c r="C4066" s="303">
        <v>0</v>
      </c>
      <c r="D4066" s="304">
        <f t="shared" si="63"/>
        <v>0</v>
      </c>
      <c r="E4066" s="305">
        <v>45992</v>
      </c>
      <c r="F4066" s="302" t="s">
        <v>69</v>
      </c>
      <c r="G4066" s="302" t="s">
        <v>70</v>
      </c>
      <c r="H4066" s="302" t="s">
        <v>573</v>
      </c>
      <c r="I4066" s="302" t="s">
        <v>573</v>
      </c>
      <c r="J4066" s="302">
        <v>135300</v>
      </c>
      <c r="K4066" s="302" t="s">
        <v>356</v>
      </c>
      <c r="L4066" s="302">
        <v>9821940</v>
      </c>
      <c r="M4066" s="302" t="s">
        <v>1856</v>
      </c>
      <c r="N4066" s="305">
        <v>28672</v>
      </c>
      <c r="O4066" s="305">
        <v>28672</v>
      </c>
      <c r="P4066" s="302" t="s">
        <v>1052</v>
      </c>
    </row>
    <row r="4067" spans="1:16">
      <c r="A4067" s="303">
        <v>2</v>
      </c>
      <c r="B4067" s="303">
        <v>156527.04000000001</v>
      </c>
      <c r="C4067" s="303">
        <v>28610.106287424001</v>
      </c>
      <c r="D4067" s="304">
        <f t="shared" si="63"/>
        <v>127916.93371257601</v>
      </c>
      <c r="E4067" s="305">
        <v>45992</v>
      </c>
      <c r="F4067" s="302" t="s">
        <v>69</v>
      </c>
      <c r="G4067" s="302" t="s">
        <v>70</v>
      </c>
      <c r="H4067" s="302" t="s">
        <v>573</v>
      </c>
      <c r="I4067" s="302" t="s">
        <v>573</v>
      </c>
      <c r="J4067" s="302">
        <v>135300</v>
      </c>
      <c r="K4067" s="302" t="s">
        <v>575</v>
      </c>
      <c r="L4067" s="302">
        <v>25466483</v>
      </c>
      <c r="M4067" s="302" t="s">
        <v>2581</v>
      </c>
      <c r="N4067" s="305">
        <v>42669</v>
      </c>
      <c r="O4067" s="305">
        <v>42675</v>
      </c>
      <c r="P4067" s="302" t="s">
        <v>2582</v>
      </c>
    </row>
    <row r="4068" spans="1:16">
      <c r="A4068" s="303">
        <v>1</v>
      </c>
      <c r="B4068" s="303">
        <v>557.07000000000005</v>
      </c>
      <c r="C4068" s="303">
        <v>466.23569774250001</v>
      </c>
      <c r="D4068" s="304">
        <f t="shared" si="63"/>
        <v>90.834302257500042</v>
      </c>
      <c r="E4068" s="305">
        <v>45992</v>
      </c>
      <c r="F4068" s="302" t="s">
        <v>69</v>
      </c>
      <c r="G4068" s="302" t="s">
        <v>70</v>
      </c>
      <c r="H4068" s="302" t="s">
        <v>573</v>
      </c>
      <c r="I4068" s="302" t="s">
        <v>573</v>
      </c>
      <c r="J4068" s="302">
        <v>135300</v>
      </c>
      <c r="K4068" s="302" t="s">
        <v>147</v>
      </c>
      <c r="L4068" s="302">
        <v>9821966</v>
      </c>
      <c r="M4068" s="302" t="s">
        <v>1970</v>
      </c>
      <c r="N4068" s="305">
        <v>30133</v>
      </c>
      <c r="O4068" s="305">
        <v>30133</v>
      </c>
      <c r="P4068" s="302" t="s">
        <v>1052</v>
      </c>
    </row>
    <row r="4069" spans="1:16">
      <c r="A4069" s="303">
        <v>0</v>
      </c>
      <c r="B4069" s="303">
        <v>0</v>
      </c>
      <c r="C4069" s="303">
        <v>0</v>
      </c>
      <c r="D4069" s="304">
        <f t="shared" si="63"/>
        <v>0</v>
      </c>
      <c r="E4069" s="305">
        <v>45992</v>
      </c>
      <c r="F4069" s="302" t="s">
        <v>69</v>
      </c>
      <c r="G4069" s="302" t="s">
        <v>70</v>
      </c>
      <c r="H4069" s="302" t="s">
        <v>573</v>
      </c>
      <c r="I4069" s="302" t="s">
        <v>573</v>
      </c>
      <c r="J4069" s="302">
        <v>135300</v>
      </c>
      <c r="K4069" s="302" t="s">
        <v>147</v>
      </c>
      <c r="L4069" s="302">
        <v>9974289</v>
      </c>
      <c r="M4069" s="302" t="s">
        <v>1970</v>
      </c>
      <c r="N4069" s="305">
        <v>30133</v>
      </c>
      <c r="O4069" s="305">
        <v>30133</v>
      </c>
      <c r="P4069" s="302" t="s">
        <v>1062</v>
      </c>
    </row>
    <row r="4070" spans="1:16">
      <c r="A4070" s="303">
        <v>1</v>
      </c>
      <c r="B4070" s="303">
        <v>2577.96</v>
      </c>
      <c r="C4070" s="303">
        <v>2504.8057188924004</v>
      </c>
      <c r="D4070" s="304">
        <f t="shared" si="63"/>
        <v>73.154281107599672</v>
      </c>
      <c r="E4070" s="305">
        <v>45992</v>
      </c>
      <c r="F4070" s="302" t="s">
        <v>69</v>
      </c>
      <c r="G4070" s="302" t="s">
        <v>70</v>
      </c>
      <c r="H4070" s="302" t="s">
        <v>573</v>
      </c>
      <c r="I4070" s="302" t="s">
        <v>573</v>
      </c>
      <c r="J4070" s="302">
        <v>135300</v>
      </c>
      <c r="K4070" s="302" t="s">
        <v>360</v>
      </c>
      <c r="L4070" s="302">
        <v>9822135</v>
      </c>
      <c r="M4070" s="302" t="s">
        <v>1873</v>
      </c>
      <c r="N4070" s="305">
        <v>27576</v>
      </c>
      <c r="O4070" s="305">
        <v>27576</v>
      </c>
      <c r="P4070" s="302" t="s">
        <v>1052</v>
      </c>
    </row>
    <row r="4071" spans="1:16">
      <c r="A4071" s="303">
        <v>0</v>
      </c>
      <c r="B4071" s="303">
        <v>0</v>
      </c>
      <c r="C4071" s="303">
        <v>0</v>
      </c>
      <c r="D4071" s="304">
        <f t="shared" si="63"/>
        <v>0</v>
      </c>
      <c r="E4071" s="305">
        <v>45992</v>
      </c>
      <c r="F4071" s="302" t="s">
        <v>69</v>
      </c>
      <c r="G4071" s="302" t="s">
        <v>70</v>
      </c>
      <c r="H4071" s="302" t="s">
        <v>573</v>
      </c>
      <c r="I4071" s="302" t="s">
        <v>573</v>
      </c>
      <c r="J4071" s="302">
        <v>135300</v>
      </c>
      <c r="K4071" s="302" t="s">
        <v>360</v>
      </c>
      <c r="L4071" s="302">
        <v>9974292</v>
      </c>
      <c r="M4071" s="302" t="s">
        <v>1873</v>
      </c>
      <c r="N4071" s="305">
        <v>27576</v>
      </c>
      <c r="O4071" s="305">
        <v>27576</v>
      </c>
      <c r="P4071" s="302" t="s">
        <v>1062</v>
      </c>
    </row>
    <row r="4072" spans="1:16">
      <c r="A4072" s="303">
        <v>1</v>
      </c>
      <c r="B4072" s="303">
        <v>7186.3600000000006</v>
      </c>
      <c r="C4072" s="303">
        <v>6014.5719008899996</v>
      </c>
      <c r="D4072" s="304">
        <f t="shared" si="63"/>
        <v>1171.788099110001</v>
      </c>
      <c r="E4072" s="305">
        <v>45992</v>
      </c>
      <c r="F4072" s="302" t="s">
        <v>69</v>
      </c>
      <c r="G4072" s="302" t="s">
        <v>70</v>
      </c>
      <c r="H4072" s="302" t="s">
        <v>573</v>
      </c>
      <c r="I4072" s="302" t="s">
        <v>573</v>
      </c>
      <c r="J4072" s="302">
        <v>135300</v>
      </c>
      <c r="K4072" s="302" t="s">
        <v>362</v>
      </c>
      <c r="L4072" s="302">
        <v>9822124</v>
      </c>
      <c r="M4072" s="302" t="s">
        <v>2297</v>
      </c>
      <c r="N4072" s="305">
        <v>30133</v>
      </c>
      <c r="O4072" s="305">
        <v>30133</v>
      </c>
      <c r="P4072" s="302" t="s">
        <v>1052</v>
      </c>
    </row>
    <row r="4073" spans="1:16">
      <c r="A4073" s="303">
        <v>0</v>
      </c>
      <c r="B4073" s="303">
        <v>0</v>
      </c>
      <c r="C4073" s="303">
        <v>0</v>
      </c>
      <c r="D4073" s="304">
        <f t="shared" si="63"/>
        <v>0</v>
      </c>
      <c r="E4073" s="305">
        <v>45992</v>
      </c>
      <c r="F4073" s="302" t="s">
        <v>69</v>
      </c>
      <c r="G4073" s="302" t="s">
        <v>70</v>
      </c>
      <c r="H4073" s="302" t="s">
        <v>573</v>
      </c>
      <c r="I4073" s="302" t="s">
        <v>573</v>
      </c>
      <c r="J4073" s="302">
        <v>135300</v>
      </c>
      <c r="K4073" s="302" t="s">
        <v>362</v>
      </c>
      <c r="L4073" s="302">
        <v>9974291</v>
      </c>
      <c r="M4073" s="302" t="s">
        <v>1875</v>
      </c>
      <c r="N4073" s="305">
        <v>28672</v>
      </c>
      <c r="O4073" s="305">
        <v>28672</v>
      </c>
      <c r="P4073" s="302" t="s">
        <v>1062</v>
      </c>
    </row>
    <row r="4074" spans="1:16">
      <c r="A4074" s="303">
        <v>0</v>
      </c>
      <c r="B4074" s="303">
        <v>0</v>
      </c>
      <c r="C4074" s="303">
        <v>0</v>
      </c>
      <c r="D4074" s="304">
        <f t="shared" si="63"/>
        <v>0</v>
      </c>
      <c r="E4074" s="305">
        <v>45992</v>
      </c>
      <c r="F4074" s="302" t="s">
        <v>69</v>
      </c>
      <c r="G4074" s="302" t="s">
        <v>70</v>
      </c>
      <c r="H4074" s="302" t="s">
        <v>573</v>
      </c>
      <c r="I4074" s="302" t="s">
        <v>573</v>
      </c>
      <c r="J4074" s="302">
        <v>135300</v>
      </c>
      <c r="K4074" s="302" t="s">
        <v>362</v>
      </c>
      <c r="L4074" s="302">
        <v>9724139</v>
      </c>
      <c r="M4074" s="302" t="s">
        <v>2297</v>
      </c>
      <c r="N4074" s="305">
        <v>30133</v>
      </c>
      <c r="O4074" s="305">
        <v>30133</v>
      </c>
      <c r="P4074" s="302" t="s">
        <v>1062</v>
      </c>
    </row>
    <row r="4075" spans="1:16">
      <c r="A4075" s="303">
        <v>4</v>
      </c>
      <c r="B4075" s="303">
        <v>28446.83</v>
      </c>
      <c r="C4075" s="303">
        <v>25997.643561958299</v>
      </c>
      <c r="D4075" s="304">
        <f t="shared" si="63"/>
        <v>2449.1864380417028</v>
      </c>
      <c r="E4075" s="305">
        <v>45992</v>
      </c>
      <c r="F4075" s="302" t="s">
        <v>69</v>
      </c>
      <c r="G4075" s="302" t="s">
        <v>70</v>
      </c>
      <c r="H4075" s="302" t="s">
        <v>573</v>
      </c>
      <c r="I4075" s="302" t="s">
        <v>573</v>
      </c>
      <c r="J4075" s="302">
        <v>135300</v>
      </c>
      <c r="K4075" s="302" t="s">
        <v>362</v>
      </c>
      <c r="L4075" s="302">
        <v>9822125</v>
      </c>
      <c r="M4075" s="302" t="s">
        <v>1875</v>
      </c>
      <c r="N4075" s="305">
        <v>28672</v>
      </c>
      <c r="O4075" s="305">
        <v>28672</v>
      </c>
      <c r="P4075" s="302" t="s">
        <v>1052</v>
      </c>
    </row>
    <row r="4076" spans="1:16">
      <c r="A4076" s="303">
        <v>0</v>
      </c>
      <c r="B4076" s="303">
        <v>0</v>
      </c>
      <c r="C4076" s="303">
        <v>0</v>
      </c>
      <c r="D4076" s="304">
        <f t="shared" si="63"/>
        <v>0</v>
      </c>
      <c r="E4076" s="305">
        <v>45992</v>
      </c>
      <c r="F4076" s="302" t="s">
        <v>69</v>
      </c>
      <c r="G4076" s="302" t="s">
        <v>70</v>
      </c>
      <c r="H4076" s="302" t="s">
        <v>573</v>
      </c>
      <c r="I4076" s="302" t="s">
        <v>573</v>
      </c>
      <c r="J4076" s="302">
        <v>135300</v>
      </c>
      <c r="K4076" s="302" t="s">
        <v>150</v>
      </c>
      <c r="L4076" s="302">
        <v>25466539</v>
      </c>
      <c r="M4076" s="302" t="s">
        <v>1395</v>
      </c>
      <c r="N4076" s="305">
        <v>42710</v>
      </c>
      <c r="O4076" s="305">
        <v>42370</v>
      </c>
      <c r="P4076" s="302" t="s">
        <v>2574</v>
      </c>
    </row>
    <row r="4077" spans="1:16">
      <c r="A4077" s="303">
        <v>0</v>
      </c>
      <c r="B4077" s="303">
        <v>0</v>
      </c>
      <c r="C4077" s="303">
        <v>0</v>
      </c>
      <c r="D4077" s="304">
        <f t="shared" si="63"/>
        <v>0</v>
      </c>
      <c r="E4077" s="305">
        <v>45992</v>
      </c>
      <c r="F4077" s="302" t="s">
        <v>69</v>
      </c>
      <c r="G4077" s="302" t="s">
        <v>70</v>
      </c>
      <c r="H4077" s="302" t="s">
        <v>573</v>
      </c>
      <c r="I4077" s="302" t="s">
        <v>573</v>
      </c>
      <c r="J4077" s="302">
        <v>135300</v>
      </c>
      <c r="K4077" s="302" t="s">
        <v>150</v>
      </c>
      <c r="L4077" s="302">
        <v>36238296</v>
      </c>
      <c r="M4077" s="302" t="s">
        <v>1395</v>
      </c>
      <c r="N4077" s="305">
        <v>44671</v>
      </c>
      <c r="O4077" s="305">
        <v>44562</v>
      </c>
      <c r="P4077" s="302" t="s">
        <v>2571</v>
      </c>
    </row>
    <row r="4078" spans="1:16">
      <c r="A4078" s="303">
        <v>0</v>
      </c>
      <c r="B4078" s="303">
        <v>0</v>
      </c>
      <c r="C4078" s="303">
        <v>0</v>
      </c>
      <c r="D4078" s="304">
        <f t="shared" si="63"/>
        <v>0</v>
      </c>
      <c r="E4078" s="305">
        <v>45992</v>
      </c>
      <c r="F4078" s="302" t="s">
        <v>69</v>
      </c>
      <c r="G4078" s="302" t="s">
        <v>70</v>
      </c>
      <c r="H4078" s="302" t="s">
        <v>573</v>
      </c>
      <c r="I4078" s="302" t="s">
        <v>573</v>
      </c>
      <c r="J4078" s="302">
        <v>135300</v>
      </c>
      <c r="K4078" s="302" t="s">
        <v>447</v>
      </c>
      <c r="L4078" s="302">
        <v>29636556</v>
      </c>
      <c r="M4078" s="302" t="s">
        <v>2099</v>
      </c>
      <c r="N4078" s="305">
        <v>43437</v>
      </c>
      <c r="O4078" s="305">
        <v>43101</v>
      </c>
      <c r="P4078" s="302" t="s">
        <v>2100</v>
      </c>
    </row>
    <row r="4079" spans="1:16">
      <c r="A4079" s="303">
        <v>0</v>
      </c>
      <c r="B4079" s="303">
        <v>36253.200000000004</v>
      </c>
      <c r="C4079" s="303">
        <v>2441.2984637039999</v>
      </c>
      <c r="D4079" s="304">
        <f t="shared" si="63"/>
        <v>33811.901536296005</v>
      </c>
      <c r="E4079" s="305">
        <v>45992</v>
      </c>
      <c r="F4079" s="302" t="s">
        <v>69</v>
      </c>
      <c r="G4079" s="302" t="s">
        <v>70</v>
      </c>
      <c r="H4079" s="302" t="s">
        <v>573</v>
      </c>
      <c r="I4079" s="302" t="s">
        <v>573</v>
      </c>
      <c r="J4079" s="302">
        <v>135300</v>
      </c>
      <c r="K4079" s="302" t="s">
        <v>151</v>
      </c>
      <c r="L4079" s="302">
        <v>36238284</v>
      </c>
      <c r="M4079" s="302" t="s">
        <v>2583</v>
      </c>
      <c r="N4079" s="305">
        <v>44671</v>
      </c>
      <c r="O4079" s="305">
        <v>44562</v>
      </c>
      <c r="P4079" s="302" t="s">
        <v>2571</v>
      </c>
    </row>
    <row r="4080" spans="1:16">
      <c r="A4080" s="303">
        <v>0</v>
      </c>
      <c r="B4080" s="303">
        <v>143675.26999999999</v>
      </c>
      <c r="C4080" s="303">
        <v>4146.4812229743002</v>
      </c>
      <c r="D4080" s="304">
        <f t="shared" si="63"/>
        <v>139528.78877702568</v>
      </c>
      <c r="E4080" s="305">
        <v>45992</v>
      </c>
      <c r="F4080" s="302" t="s">
        <v>69</v>
      </c>
      <c r="G4080" s="302" t="s">
        <v>70</v>
      </c>
      <c r="H4080" s="302" t="s">
        <v>573</v>
      </c>
      <c r="I4080" s="302" t="s">
        <v>573</v>
      </c>
      <c r="J4080" s="302">
        <v>135300</v>
      </c>
      <c r="K4080" s="302" t="s">
        <v>151</v>
      </c>
      <c r="L4080" s="302">
        <v>40941875</v>
      </c>
      <c r="M4080" s="302" t="s">
        <v>2190</v>
      </c>
      <c r="N4080" s="305">
        <v>45603</v>
      </c>
      <c r="O4080" s="305">
        <v>45292</v>
      </c>
      <c r="P4080" s="302" t="s">
        <v>3960</v>
      </c>
    </row>
    <row r="4081" spans="1:16">
      <c r="A4081" s="303">
        <v>0</v>
      </c>
      <c r="B4081" s="303">
        <v>0</v>
      </c>
      <c r="C4081" s="303">
        <v>0</v>
      </c>
      <c r="D4081" s="304">
        <f t="shared" si="63"/>
        <v>0</v>
      </c>
      <c r="E4081" s="305">
        <v>45992</v>
      </c>
      <c r="F4081" s="302" t="s">
        <v>69</v>
      </c>
      <c r="G4081" s="302" t="s">
        <v>70</v>
      </c>
      <c r="H4081" s="302" t="s">
        <v>573</v>
      </c>
      <c r="I4081" s="302" t="s">
        <v>573</v>
      </c>
      <c r="J4081" s="302">
        <v>135300</v>
      </c>
      <c r="K4081" s="302" t="s">
        <v>367</v>
      </c>
      <c r="L4081" s="302">
        <v>9974206</v>
      </c>
      <c r="M4081" s="302" t="s">
        <v>1883</v>
      </c>
      <c r="N4081" s="305">
        <v>28672</v>
      </c>
      <c r="O4081" s="305">
        <v>28672</v>
      </c>
      <c r="P4081" s="302" t="s">
        <v>1062</v>
      </c>
    </row>
    <row r="4082" spans="1:16">
      <c r="A4082" s="303">
        <v>304</v>
      </c>
      <c r="B4082" s="303">
        <v>1133.92</v>
      </c>
      <c r="C4082" s="303">
        <v>1036.2929010992</v>
      </c>
      <c r="D4082" s="304">
        <f t="shared" si="63"/>
        <v>97.627098900800092</v>
      </c>
      <c r="E4082" s="305">
        <v>45992</v>
      </c>
      <c r="F4082" s="302" t="s">
        <v>69</v>
      </c>
      <c r="G4082" s="302" t="s">
        <v>70</v>
      </c>
      <c r="H4082" s="302" t="s">
        <v>573</v>
      </c>
      <c r="I4082" s="302" t="s">
        <v>573</v>
      </c>
      <c r="J4082" s="302">
        <v>135300</v>
      </c>
      <c r="K4082" s="302" t="s">
        <v>367</v>
      </c>
      <c r="L4082" s="302">
        <v>9821962</v>
      </c>
      <c r="M4082" s="302" t="s">
        <v>1883</v>
      </c>
      <c r="N4082" s="305">
        <v>28672</v>
      </c>
      <c r="O4082" s="305">
        <v>28672</v>
      </c>
      <c r="P4082" s="302" t="s">
        <v>1052</v>
      </c>
    </row>
    <row r="4083" spans="1:16">
      <c r="A4083" s="303">
        <v>18</v>
      </c>
      <c r="B4083" s="303">
        <v>194.41</v>
      </c>
      <c r="C4083" s="303">
        <v>177.67188417410003</v>
      </c>
      <c r="D4083" s="304">
        <f t="shared" si="63"/>
        <v>16.738115825899968</v>
      </c>
      <c r="E4083" s="305">
        <v>45992</v>
      </c>
      <c r="F4083" s="302" t="s">
        <v>69</v>
      </c>
      <c r="G4083" s="302" t="s">
        <v>70</v>
      </c>
      <c r="H4083" s="302" t="s">
        <v>573</v>
      </c>
      <c r="I4083" s="302" t="s">
        <v>573</v>
      </c>
      <c r="J4083" s="302">
        <v>135300</v>
      </c>
      <c r="K4083" s="302" t="s">
        <v>370</v>
      </c>
      <c r="L4083" s="302">
        <v>9821990</v>
      </c>
      <c r="M4083" s="302" t="s">
        <v>1886</v>
      </c>
      <c r="N4083" s="305">
        <v>28672</v>
      </c>
      <c r="O4083" s="305">
        <v>28672</v>
      </c>
      <c r="P4083" s="302" t="s">
        <v>1052</v>
      </c>
    </row>
    <row r="4084" spans="1:16">
      <c r="A4084" s="303">
        <v>0</v>
      </c>
      <c r="B4084" s="303">
        <v>0</v>
      </c>
      <c r="C4084" s="303">
        <v>0</v>
      </c>
      <c r="D4084" s="304">
        <f t="shared" si="63"/>
        <v>0</v>
      </c>
      <c r="E4084" s="305">
        <v>45992</v>
      </c>
      <c r="F4084" s="302" t="s">
        <v>69</v>
      </c>
      <c r="G4084" s="302" t="s">
        <v>70</v>
      </c>
      <c r="H4084" s="302" t="s">
        <v>573</v>
      </c>
      <c r="I4084" s="302" t="s">
        <v>573</v>
      </c>
      <c r="J4084" s="302">
        <v>135300</v>
      </c>
      <c r="K4084" s="302" t="s">
        <v>370</v>
      </c>
      <c r="L4084" s="302">
        <v>9974207</v>
      </c>
      <c r="M4084" s="302" t="s">
        <v>1886</v>
      </c>
      <c r="N4084" s="305">
        <v>28672</v>
      </c>
      <c r="O4084" s="305">
        <v>28672</v>
      </c>
      <c r="P4084" s="302" t="s">
        <v>1062</v>
      </c>
    </row>
    <row r="4085" spans="1:16">
      <c r="A4085" s="303">
        <v>30</v>
      </c>
      <c r="B4085" s="303">
        <v>1382.79</v>
      </c>
      <c r="C4085" s="303">
        <v>784.84652018940005</v>
      </c>
      <c r="D4085" s="304">
        <f t="shared" si="63"/>
        <v>597.94347981059991</v>
      </c>
      <c r="E4085" s="305">
        <v>45992</v>
      </c>
      <c r="F4085" s="302" t="s">
        <v>69</v>
      </c>
      <c r="G4085" s="302" t="s">
        <v>70</v>
      </c>
      <c r="H4085" s="302" t="s">
        <v>573</v>
      </c>
      <c r="I4085" s="302" t="s">
        <v>573</v>
      </c>
      <c r="J4085" s="302">
        <v>135300</v>
      </c>
      <c r="K4085" s="302" t="s">
        <v>371</v>
      </c>
      <c r="L4085" s="302">
        <v>9821994</v>
      </c>
      <c r="M4085" s="302" t="s">
        <v>1521</v>
      </c>
      <c r="N4085" s="305">
        <v>35247</v>
      </c>
      <c r="O4085" s="305">
        <v>35247</v>
      </c>
      <c r="P4085" s="302" t="s">
        <v>1052</v>
      </c>
    </row>
    <row r="4086" spans="1:16">
      <c r="A4086" s="303">
        <v>0</v>
      </c>
      <c r="B4086" s="303">
        <v>0</v>
      </c>
      <c r="C4086" s="303">
        <v>0</v>
      </c>
      <c r="D4086" s="304">
        <f t="shared" si="63"/>
        <v>0</v>
      </c>
      <c r="E4086" s="305">
        <v>45992</v>
      </c>
      <c r="F4086" s="302" t="s">
        <v>69</v>
      </c>
      <c r="G4086" s="302" t="s">
        <v>70</v>
      </c>
      <c r="H4086" s="302" t="s">
        <v>573</v>
      </c>
      <c r="I4086" s="302" t="s">
        <v>573</v>
      </c>
      <c r="J4086" s="302">
        <v>135300</v>
      </c>
      <c r="K4086" s="302" t="s">
        <v>371</v>
      </c>
      <c r="L4086" s="302">
        <v>9861057</v>
      </c>
      <c r="M4086" s="302" t="s">
        <v>1521</v>
      </c>
      <c r="N4086" s="305">
        <v>35247</v>
      </c>
      <c r="O4086" s="305">
        <v>35247</v>
      </c>
      <c r="P4086" s="302" t="s">
        <v>1062</v>
      </c>
    </row>
    <row r="4087" spans="1:16">
      <c r="A4087" s="303">
        <v>0</v>
      </c>
      <c r="B4087" s="303">
        <v>0</v>
      </c>
      <c r="C4087" s="303">
        <v>0</v>
      </c>
      <c r="D4087" s="304">
        <f t="shared" si="63"/>
        <v>0</v>
      </c>
      <c r="E4087" s="305">
        <v>45992</v>
      </c>
      <c r="F4087" s="302" t="s">
        <v>69</v>
      </c>
      <c r="G4087" s="302" t="s">
        <v>70</v>
      </c>
      <c r="H4087" s="302" t="s">
        <v>573</v>
      </c>
      <c r="I4087" s="302" t="s">
        <v>573</v>
      </c>
      <c r="J4087" s="302">
        <v>135300</v>
      </c>
      <c r="K4087" s="302" t="s">
        <v>373</v>
      </c>
      <c r="L4087" s="302">
        <v>9974214</v>
      </c>
      <c r="M4087" s="302" t="s">
        <v>1890</v>
      </c>
      <c r="N4087" s="305">
        <v>28672</v>
      </c>
      <c r="O4087" s="305">
        <v>28672</v>
      </c>
      <c r="P4087" s="302" t="s">
        <v>1062</v>
      </c>
    </row>
    <row r="4088" spans="1:16">
      <c r="A4088" s="303">
        <v>1</v>
      </c>
      <c r="B4088" s="303">
        <v>3855.78</v>
      </c>
      <c r="C4088" s="303">
        <v>3523.8089478978004</v>
      </c>
      <c r="D4088" s="304">
        <f t="shared" si="63"/>
        <v>331.97105210219979</v>
      </c>
      <c r="E4088" s="305">
        <v>45992</v>
      </c>
      <c r="F4088" s="302" t="s">
        <v>69</v>
      </c>
      <c r="G4088" s="302" t="s">
        <v>70</v>
      </c>
      <c r="H4088" s="302" t="s">
        <v>573</v>
      </c>
      <c r="I4088" s="302" t="s">
        <v>573</v>
      </c>
      <c r="J4088" s="302">
        <v>135300</v>
      </c>
      <c r="K4088" s="302" t="s">
        <v>373</v>
      </c>
      <c r="L4088" s="302">
        <v>9821926</v>
      </c>
      <c r="M4088" s="302" t="s">
        <v>1890</v>
      </c>
      <c r="N4088" s="305">
        <v>28672</v>
      </c>
      <c r="O4088" s="305">
        <v>28672</v>
      </c>
      <c r="P4088" s="302" t="s">
        <v>1052</v>
      </c>
    </row>
    <row r="4089" spans="1:16">
      <c r="A4089" s="303">
        <v>0</v>
      </c>
      <c r="B4089" s="303">
        <v>0</v>
      </c>
      <c r="C4089" s="303">
        <v>0</v>
      </c>
      <c r="D4089" s="304">
        <f t="shared" si="63"/>
        <v>0</v>
      </c>
      <c r="E4089" s="305">
        <v>45992</v>
      </c>
      <c r="F4089" s="302" t="s">
        <v>69</v>
      </c>
      <c r="G4089" s="302" t="s">
        <v>70</v>
      </c>
      <c r="H4089" s="302" t="s">
        <v>573</v>
      </c>
      <c r="I4089" s="302" t="s">
        <v>573</v>
      </c>
      <c r="J4089" s="302">
        <v>135300</v>
      </c>
      <c r="K4089" s="302" t="s">
        <v>522</v>
      </c>
      <c r="L4089" s="302">
        <v>9861059</v>
      </c>
      <c r="M4089" s="302" t="s">
        <v>2266</v>
      </c>
      <c r="N4089" s="305">
        <v>35247</v>
      </c>
      <c r="O4089" s="305">
        <v>35247</v>
      </c>
      <c r="P4089" s="302" t="s">
        <v>1062</v>
      </c>
    </row>
    <row r="4090" spans="1:16">
      <c r="A4090" s="303">
        <v>1</v>
      </c>
      <c r="B4090" s="303">
        <v>114.45</v>
      </c>
      <c r="C4090" s="303">
        <v>64.959743877000008</v>
      </c>
      <c r="D4090" s="304">
        <f t="shared" si="63"/>
        <v>49.490256122999995</v>
      </c>
      <c r="E4090" s="305">
        <v>45992</v>
      </c>
      <c r="F4090" s="302" t="s">
        <v>69</v>
      </c>
      <c r="G4090" s="302" t="s">
        <v>70</v>
      </c>
      <c r="H4090" s="302" t="s">
        <v>573</v>
      </c>
      <c r="I4090" s="302" t="s">
        <v>573</v>
      </c>
      <c r="J4090" s="302">
        <v>135300</v>
      </c>
      <c r="K4090" s="302" t="s">
        <v>522</v>
      </c>
      <c r="L4090" s="302">
        <v>9821981</v>
      </c>
      <c r="M4090" s="302" t="s">
        <v>2266</v>
      </c>
      <c r="N4090" s="305">
        <v>35247</v>
      </c>
      <c r="O4090" s="305">
        <v>35247</v>
      </c>
      <c r="P4090" s="302" t="s">
        <v>1052</v>
      </c>
    </row>
    <row r="4091" spans="1:16">
      <c r="A4091" s="303">
        <v>0</v>
      </c>
      <c r="B4091" s="303">
        <v>0</v>
      </c>
      <c r="C4091" s="303">
        <v>0</v>
      </c>
      <c r="D4091" s="304">
        <f t="shared" si="63"/>
        <v>0</v>
      </c>
      <c r="E4091" s="305">
        <v>45992</v>
      </c>
      <c r="F4091" s="302" t="s">
        <v>69</v>
      </c>
      <c r="G4091" s="302" t="s">
        <v>70</v>
      </c>
      <c r="H4091" s="302" t="s">
        <v>573</v>
      </c>
      <c r="I4091" s="302" t="s">
        <v>573</v>
      </c>
      <c r="J4091" s="302">
        <v>135300</v>
      </c>
      <c r="K4091" s="302" t="s">
        <v>84</v>
      </c>
      <c r="L4091" s="302">
        <v>9786730</v>
      </c>
      <c r="M4091" s="302" t="s">
        <v>2588</v>
      </c>
      <c r="N4091" s="305">
        <v>36739</v>
      </c>
      <c r="O4091" s="305">
        <v>36861</v>
      </c>
      <c r="P4091" s="302" t="s">
        <v>2575</v>
      </c>
    </row>
    <row r="4092" spans="1:16">
      <c r="A4092" s="303">
        <v>0</v>
      </c>
      <c r="B4092" s="303">
        <v>0</v>
      </c>
      <c r="C4092" s="303">
        <v>0</v>
      </c>
      <c r="D4092" s="304">
        <f t="shared" si="63"/>
        <v>0</v>
      </c>
      <c r="E4092" s="305">
        <v>45992</v>
      </c>
      <c r="F4092" s="302" t="s">
        <v>69</v>
      </c>
      <c r="G4092" s="302" t="s">
        <v>70</v>
      </c>
      <c r="H4092" s="302" t="s">
        <v>573</v>
      </c>
      <c r="I4092" s="302" t="s">
        <v>573</v>
      </c>
      <c r="J4092" s="302">
        <v>135300</v>
      </c>
      <c r="K4092" s="302" t="s">
        <v>84</v>
      </c>
      <c r="L4092" s="302">
        <v>18849240</v>
      </c>
      <c r="M4092" s="302" t="s">
        <v>2587</v>
      </c>
      <c r="N4092" s="305">
        <v>42710</v>
      </c>
      <c r="O4092" s="305">
        <v>42795</v>
      </c>
      <c r="P4092" s="302" t="s">
        <v>2574</v>
      </c>
    </row>
    <row r="4093" spans="1:16">
      <c r="A4093" s="303">
        <v>0</v>
      </c>
      <c r="B4093" s="303">
        <v>0</v>
      </c>
      <c r="C4093" s="303">
        <v>0</v>
      </c>
      <c r="D4093" s="304">
        <f t="shared" si="63"/>
        <v>0</v>
      </c>
      <c r="E4093" s="305">
        <v>45992</v>
      </c>
      <c r="F4093" s="302" t="s">
        <v>69</v>
      </c>
      <c r="G4093" s="302" t="s">
        <v>70</v>
      </c>
      <c r="H4093" s="302" t="s">
        <v>573</v>
      </c>
      <c r="I4093" s="302" t="s">
        <v>573</v>
      </c>
      <c r="J4093" s="302">
        <v>135300</v>
      </c>
      <c r="K4093" s="302" t="s">
        <v>84</v>
      </c>
      <c r="L4093" s="302">
        <v>40471714</v>
      </c>
      <c r="M4093" s="302" t="s">
        <v>3959</v>
      </c>
      <c r="N4093" s="305">
        <v>45603</v>
      </c>
      <c r="O4093" s="305">
        <v>45658</v>
      </c>
      <c r="P4093" s="302" t="s">
        <v>3960</v>
      </c>
    </row>
    <row r="4094" spans="1:16">
      <c r="A4094" s="303">
        <v>0</v>
      </c>
      <c r="B4094" s="303">
        <v>0</v>
      </c>
      <c r="C4094" s="303">
        <v>0</v>
      </c>
      <c r="D4094" s="304">
        <f t="shared" si="63"/>
        <v>0</v>
      </c>
      <c r="E4094" s="305">
        <v>45992</v>
      </c>
      <c r="F4094" s="302" t="s">
        <v>69</v>
      </c>
      <c r="G4094" s="302" t="s">
        <v>70</v>
      </c>
      <c r="H4094" s="302" t="s">
        <v>573</v>
      </c>
      <c r="I4094" s="302" t="s">
        <v>573</v>
      </c>
      <c r="J4094" s="302">
        <v>135300</v>
      </c>
      <c r="K4094" s="302" t="s">
        <v>84</v>
      </c>
      <c r="L4094" s="302">
        <v>18613884</v>
      </c>
      <c r="M4094" s="302" t="s">
        <v>2595</v>
      </c>
      <c r="N4094" s="305">
        <v>42711</v>
      </c>
      <c r="O4094" s="305">
        <v>42705</v>
      </c>
      <c r="P4094" s="302" t="s">
        <v>2596</v>
      </c>
    </row>
    <row r="4095" spans="1:16">
      <c r="A4095" s="303">
        <v>0</v>
      </c>
      <c r="B4095" s="303">
        <v>0</v>
      </c>
      <c r="C4095" s="303">
        <v>0</v>
      </c>
      <c r="D4095" s="304">
        <f t="shared" si="63"/>
        <v>0</v>
      </c>
      <c r="E4095" s="305">
        <v>45992</v>
      </c>
      <c r="F4095" s="302" t="s">
        <v>69</v>
      </c>
      <c r="G4095" s="302" t="s">
        <v>70</v>
      </c>
      <c r="H4095" s="302" t="s">
        <v>573</v>
      </c>
      <c r="I4095" s="302" t="s">
        <v>573</v>
      </c>
      <c r="J4095" s="302">
        <v>135300</v>
      </c>
      <c r="K4095" s="302" t="s">
        <v>84</v>
      </c>
      <c r="L4095" s="302">
        <v>19663637</v>
      </c>
      <c r="M4095" s="302" t="s">
        <v>2591</v>
      </c>
      <c r="N4095" s="305">
        <v>42669</v>
      </c>
      <c r="O4095" s="305">
        <v>42826</v>
      </c>
      <c r="P4095" s="302" t="s">
        <v>2582</v>
      </c>
    </row>
    <row r="4096" spans="1:16">
      <c r="A4096" s="303">
        <v>2</v>
      </c>
      <c r="B4096" s="303">
        <v>0</v>
      </c>
      <c r="C4096" s="303">
        <v>0</v>
      </c>
      <c r="D4096" s="304">
        <f t="shared" si="63"/>
        <v>0</v>
      </c>
      <c r="E4096" s="305">
        <v>45992</v>
      </c>
      <c r="F4096" s="302" t="s">
        <v>69</v>
      </c>
      <c r="G4096" s="302" t="s">
        <v>70</v>
      </c>
      <c r="H4096" s="302" t="s">
        <v>573</v>
      </c>
      <c r="I4096" s="302" t="s">
        <v>573</v>
      </c>
      <c r="J4096" s="302">
        <v>135300</v>
      </c>
      <c r="K4096" s="302" t="s">
        <v>84</v>
      </c>
      <c r="L4096" s="302">
        <v>12634517</v>
      </c>
      <c r="M4096" s="302" t="s">
        <v>2597</v>
      </c>
      <c r="N4096" s="305">
        <v>41879</v>
      </c>
      <c r="O4096" s="305">
        <v>41852</v>
      </c>
      <c r="P4096" s="302" t="s">
        <v>2598</v>
      </c>
    </row>
    <row r="4097" spans="1:16">
      <c r="A4097" s="303">
        <v>0</v>
      </c>
      <c r="B4097" s="303">
        <v>0</v>
      </c>
      <c r="C4097" s="303">
        <v>0</v>
      </c>
      <c r="D4097" s="304">
        <f t="shared" si="63"/>
        <v>0</v>
      </c>
      <c r="E4097" s="305">
        <v>45992</v>
      </c>
      <c r="F4097" s="302" t="s">
        <v>69</v>
      </c>
      <c r="G4097" s="302" t="s">
        <v>70</v>
      </c>
      <c r="H4097" s="302" t="s">
        <v>573</v>
      </c>
      <c r="I4097" s="302" t="s">
        <v>573</v>
      </c>
      <c r="J4097" s="302">
        <v>135300</v>
      </c>
      <c r="K4097" s="302" t="s">
        <v>84</v>
      </c>
      <c r="L4097" s="302">
        <v>40731692</v>
      </c>
      <c r="M4097" s="302" t="s">
        <v>3959</v>
      </c>
      <c r="N4097" s="305">
        <v>45603</v>
      </c>
      <c r="O4097" s="305">
        <v>45717</v>
      </c>
      <c r="P4097" s="302" t="s">
        <v>3960</v>
      </c>
    </row>
    <row r="4098" spans="1:16">
      <c r="A4098" s="303">
        <v>0</v>
      </c>
      <c r="B4098" s="303">
        <v>0</v>
      </c>
      <c r="C4098" s="303">
        <v>0</v>
      </c>
      <c r="D4098" s="304">
        <f t="shared" si="63"/>
        <v>0</v>
      </c>
      <c r="E4098" s="305">
        <v>45992</v>
      </c>
      <c r="F4098" s="302" t="s">
        <v>69</v>
      </c>
      <c r="G4098" s="302" t="s">
        <v>70</v>
      </c>
      <c r="H4098" s="302" t="s">
        <v>573</v>
      </c>
      <c r="I4098" s="302" t="s">
        <v>573</v>
      </c>
      <c r="J4098" s="302">
        <v>135300</v>
      </c>
      <c r="K4098" s="302" t="s">
        <v>84</v>
      </c>
      <c r="L4098" s="302">
        <v>35285358</v>
      </c>
      <c r="M4098" s="302" t="s">
        <v>2592</v>
      </c>
      <c r="N4098" s="305">
        <v>44671</v>
      </c>
      <c r="O4098" s="305">
        <v>44652</v>
      </c>
      <c r="P4098" s="302" t="s">
        <v>2571</v>
      </c>
    </row>
    <row r="4099" spans="1:16">
      <c r="A4099" s="303">
        <v>0</v>
      </c>
      <c r="B4099" s="303">
        <v>0</v>
      </c>
      <c r="C4099" s="303">
        <v>0</v>
      </c>
      <c r="D4099" s="304">
        <f t="shared" ref="D4099:D4162" si="64">+B4099-C4099</f>
        <v>0</v>
      </c>
      <c r="E4099" s="305">
        <v>45992</v>
      </c>
      <c r="F4099" s="302" t="s">
        <v>69</v>
      </c>
      <c r="G4099" s="302" t="s">
        <v>70</v>
      </c>
      <c r="H4099" s="302" t="s">
        <v>573</v>
      </c>
      <c r="I4099" s="302" t="s">
        <v>573</v>
      </c>
      <c r="J4099" s="302">
        <v>135300</v>
      </c>
      <c r="K4099" s="302" t="s">
        <v>84</v>
      </c>
      <c r="L4099" s="302">
        <v>18613864</v>
      </c>
      <c r="M4099" s="302" t="s">
        <v>2587</v>
      </c>
      <c r="N4099" s="305">
        <v>42710</v>
      </c>
      <c r="O4099" s="305">
        <v>42705</v>
      </c>
      <c r="P4099" s="302" t="s">
        <v>2574</v>
      </c>
    </row>
    <row r="4100" spans="1:16">
      <c r="A4100" s="303">
        <v>0</v>
      </c>
      <c r="B4100" s="303">
        <v>0</v>
      </c>
      <c r="C4100" s="303">
        <v>0</v>
      </c>
      <c r="D4100" s="304">
        <f t="shared" si="64"/>
        <v>0</v>
      </c>
      <c r="E4100" s="305">
        <v>45992</v>
      </c>
      <c r="F4100" s="302" t="s">
        <v>69</v>
      </c>
      <c r="G4100" s="302" t="s">
        <v>70</v>
      </c>
      <c r="H4100" s="302" t="s">
        <v>573</v>
      </c>
      <c r="I4100" s="302" t="s">
        <v>573</v>
      </c>
      <c r="J4100" s="302">
        <v>135300</v>
      </c>
      <c r="K4100" s="302" t="s">
        <v>84</v>
      </c>
      <c r="L4100" s="302">
        <v>18543054</v>
      </c>
      <c r="M4100" s="302" t="s">
        <v>2591</v>
      </c>
      <c r="N4100" s="305">
        <v>42669</v>
      </c>
      <c r="O4100" s="305">
        <v>42675</v>
      </c>
      <c r="P4100" s="302" t="s">
        <v>2582</v>
      </c>
    </row>
    <row r="4101" spans="1:16">
      <c r="A4101" s="303">
        <v>0</v>
      </c>
      <c r="B4101" s="303">
        <v>0</v>
      </c>
      <c r="C4101" s="303">
        <v>0</v>
      </c>
      <c r="D4101" s="304">
        <f t="shared" si="64"/>
        <v>0</v>
      </c>
      <c r="E4101" s="305">
        <v>45992</v>
      </c>
      <c r="F4101" s="302" t="s">
        <v>69</v>
      </c>
      <c r="G4101" s="302" t="s">
        <v>70</v>
      </c>
      <c r="H4101" s="302" t="s">
        <v>573</v>
      </c>
      <c r="I4101" s="302" t="s">
        <v>573</v>
      </c>
      <c r="J4101" s="302">
        <v>135300</v>
      </c>
      <c r="K4101" s="302" t="s">
        <v>84</v>
      </c>
      <c r="L4101" s="302">
        <v>12088973</v>
      </c>
      <c r="M4101" s="302" t="s">
        <v>2599</v>
      </c>
      <c r="N4101" s="305">
        <v>41576</v>
      </c>
      <c r="O4101" s="305">
        <v>41548</v>
      </c>
      <c r="P4101" s="302" t="s">
        <v>2600</v>
      </c>
    </row>
    <row r="4102" spans="1:16">
      <c r="A4102" s="303">
        <v>0</v>
      </c>
      <c r="B4102" s="303">
        <v>0</v>
      </c>
      <c r="C4102" s="303">
        <v>0</v>
      </c>
      <c r="D4102" s="304">
        <f t="shared" si="64"/>
        <v>0</v>
      </c>
      <c r="E4102" s="305">
        <v>45992</v>
      </c>
      <c r="F4102" s="302" t="s">
        <v>69</v>
      </c>
      <c r="G4102" s="302" t="s">
        <v>70</v>
      </c>
      <c r="H4102" s="302" t="s">
        <v>573</v>
      </c>
      <c r="I4102" s="302" t="s">
        <v>573</v>
      </c>
      <c r="J4102" s="302">
        <v>135300</v>
      </c>
      <c r="K4102" s="302" t="s">
        <v>84</v>
      </c>
      <c r="L4102" s="302">
        <v>18849237</v>
      </c>
      <c r="M4102" s="302" t="s">
        <v>2591</v>
      </c>
      <c r="N4102" s="305">
        <v>42669</v>
      </c>
      <c r="O4102" s="305">
        <v>42795</v>
      </c>
      <c r="P4102" s="302" t="s">
        <v>2582</v>
      </c>
    </row>
    <row r="4103" spans="1:16">
      <c r="A4103" s="303">
        <v>0</v>
      </c>
      <c r="B4103" s="303">
        <v>0</v>
      </c>
      <c r="C4103" s="303">
        <v>0</v>
      </c>
      <c r="D4103" s="304">
        <f t="shared" si="64"/>
        <v>0</v>
      </c>
      <c r="E4103" s="305">
        <v>45992</v>
      </c>
      <c r="F4103" s="302" t="s">
        <v>69</v>
      </c>
      <c r="G4103" s="302" t="s">
        <v>70</v>
      </c>
      <c r="H4103" s="302" t="s">
        <v>573</v>
      </c>
      <c r="I4103" s="302" t="s">
        <v>573</v>
      </c>
      <c r="J4103" s="302">
        <v>135300</v>
      </c>
      <c r="K4103" s="302" t="s">
        <v>84</v>
      </c>
      <c r="L4103" s="302">
        <v>9812953</v>
      </c>
      <c r="M4103" s="302" t="s">
        <v>2584</v>
      </c>
      <c r="N4103" s="305">
        <v>37561</v>
      </c>
      <c r="O4103" s="305">
        <v>37561</v>
      </c>
      <c r="P4103" s="302" t="s">
        <v>2585</v>
      </c>
    </row>
    <row r="4104" spans="1:16">
      <c r="A4104" s="303">
        <v>0</v>
      </c>
      <c r="B4104" s="303">
        <v>0</v>
      </c>
      <c r="C4104" s="303">
        <v>0</v>
      </c>
      <c r="D4104" s="304">
        <f t="shared" si="64"/>
        <v>0</v>
      </c>
      <c r="E4104" s="305">
        <v>45992</v>
      </c>
      <c r="F4104" s="302" t="s">
        <v>69</v>
      </c>
      <c r="G4104" s="302" t="s">
        <v>70</v>
      </c>
      <c r="H4104" s="302" t="s">
        <v>573</v>
      </c>
      <c r="I4104" s="302" t="s">
        <v>573</v>
      </c>
      <c r="J4104" s="302">
        <v>135300</v>
      </c>
      <c r="K4104" s="302" t="s">
        <v>84</v>
      </c>
      <c r="L4104" s="302">
        <v>18406385</v>
      </c>
      <c r="M4104" s="302" t="s">
        <v>2586</v>
      </c>
      <c r="N4104" s="305">
        <v>42670</v>
      </c>
      <c r="O4104" s="305">
        <v>42644</v>
      </c>
      <c r="P4104" s="302" t="s">
        <v>2579</v>
      </c>
    </row>
    <row r="4105" spans="1:16">
      <c r="A4105" s="303">
        <v>0</v>
      </c>
      <c r="B4105" s="303">
        <v>0</v>
      </c>
      <c r="C4105" s="303">
        <v>0</v>
      </c>
      <c r="D4105" s="304">
        <f t="shared" si="64"/>
        <v>0</v>
      </c>
      <c r="E4105" s="305">
        <v>45992</v>
      </c>
      <c r="F4105" s="302" t="s">
        <v>69</v>
      </c>
      <c r="G4105" s="302" t="s">
        <v>70</v>
      </c>
      <c r="H4105" s="302" t="s">
        <v>573</v>
      </c>
      <c r="I4105" s="302" t="s">
        <v>573</v>
      </c>
      <c r="J4105" s="302">
        <v>135300</v>
      </c>
      <c r="K4105" s="302" t="s">
        <v>84</v>
      </c>
      <c r="L4105" s="302">
        <v>9747434</v>
      </c>
      <c r="M4105" s="302" t="s">
        <v>2593</v>
      </c>
      <c r="N4105" s="305">
        <v>39062</v>
      </c>
      <c r="O4105" s="305">
        <v>39052</v>
      </c>
      <c r="P4105" s="302" t="s">
        <v>2594</v>
      </c>
    </row>
    <row r="4106" spans="1:16">
      <c r="A4106" s="303">
        <v>0</v>
      </c>
      <c r="B4106" s="303">
        <v>0</v>
      </c>
      <c r="C4106" s="303">
        <v>0</v>
      </c>
      <c r="D4106" s="304">
        <f t="shared" si="64"/>
        <v>0</v>
      </c>
      <c r="E4106" s="305">
        <v>45992</v>
      </c>
      <c r="F4106" s="302" t="s">
        <v>69</v>
      </c>
      <c r="G4106" s="302" t="s">
        <v>70</v>
      </c>
      <c r="H4106" s="302" t="s">
        <v>573</v>
      </c>
      <c r="I4106" s="302" t="s">
        <v>573</v>
      </c>
      <c r="J4106" s="302">
        <v>135300</v>
      </c>
      <c r="K4106" s="302" t="s">
        <v>84</v>
      </c>
      <c r="L4106" s="302">
        <v>9818344</v>
      </c>
      <c r="M4106" s="302" t="s">
        <v>2590</v>
      </c>
      <c r="N4106" s="305">
        <v>38101</v>
      </c>
      <c r="O4106" s="305">
        <v>38322</v>
      </c>
      <c r="P4106" s="302" t="s">
        <v>2569</v>
      </c>
    </row>
    <row r="4107" spans="1:16">
      <c r="A4107" s="303">
        <v>0</v>
      </c>
      <c r="B4107" s="303">
        <v>0</v>
      </c>
      <c r="C4107" s="303">
        <v>0</v>
      </c>
      <c r="D4107" s="304">
        <f t="shared" si="64"/>
        <v>0</v>
      </c>
      <c r="E4107" s="305">
        <v>45992</v>
      </c>
      <c r="F4107" s="302" t="s">
        <v>69</v>
      </c>
      <c r="G4107" s="302" t="s">
        <v>70</v>
      </c>
      <c r="H4107" s="302" t="s">
        <v>573</v>
      </c>
      <c r="I4107" s="302" t="s">
        <v>573</v>
      </c>
      <c r="J4107" s="302">
        <v>135300</v>
      </c>
      <c r="K4107" s="302" t="s">
        <v>84</v>
      </c>
      <c r="L4107" s="302">
        <v>9813523</v>
      </c>
      <c r="M4107" s="302" t="s">
        <v>2584</v>
      </c>
      <c r="N4107" s="305">
        <v>37561</v>
      </c>
      <c r="O4107" s="305">
        <v>37622</v>
      </c>
      <c r="P4107" s="302" t="s">
        <v>2585</v>
      </c>
    </row>
    <row r="4108" spans="1:16">
      <c r="A4108" s="303">
        <v>0</v>
      </c>
      <c r="B4108" s="303">
        <v>0</v>
      </c>
      <c r="C4108" s="303">
        <v>0</v>
      </c>
      <c r="D4108" s="304">
        <f t="shared" si="64"/>
        <v>0</v>
      </c>
      <c r="E4108" s="305">
        <v>45992</v>
      </c>
      <c r="F4108" s="302" t="s">
        <v>69</v>
      </c>
      <c r="G4108" s="302" t="s">
        <v>70</v>
      </c>
      <c r="H4108" s="302" t="s">
        <v>573</v>
      </c>
      <c r="I4108" s="302" t="s">
        <v>573</v>
      </c>
      <c r="J4108" s="302">
        <v>135300</v>
      </c>
      <c r="K4108" s="302" t="s">
        <v>84</v>
      </c>
      <c r="L4108" s="302">
        <v>9813328</v>
      </c>
      <c r="M4108" s="302" t="s">
        <v>2584</v>
      </c>
      <c r="N4108" s="305">
        <v>37561</v>
      </c>
      <c r="O4108" s="305">
        <v>37591</v>
      </c>
      <c r="P4108" s="302" t="s">
        <v>2585</v>
      </c>
    </row>
    <row r="4109" spans="1:16">
      <c r="A4109" s="303">
        <v>0</v>
      </c>
      <c r="B4109" s="303">
        <v>0</v>
      </c>
      <c r="C4109" s="303">
        <v>0</v>
      </c>
      <c r="D4109" s="304">
        <f t="shared" si="64"/>
        <v>0</v>
      </c>
      <c r="E4109" s="305">
        <v>45992</v>
      </c>
      <c r="F4109" s="302" t="s">
        <v>69</v>
      </c>
      <c r="G4109" s="302" t="s">
        <v>70</v>
      </c>
      <c r="H4109" s="302" t="s">
        <v>573</v>
      </c>
      <c r="I4109" s="302" t="s">
        <v>573</v>
      </c>
      <c r="J4109" s="302">
        <v>135300</v>
      </c>
      <c r="K4109" s="302" t="s">
        <v>84</v>
      </c>
      <c r="L4109" s="302">
        <v>39959828</v>
      </c>
      <c r="M4109" s="302" t="s">
        <v>3959</v>
      </c>
      <c r="N4109" s="305">
        <v>45603</v>
      </c>
      <c r="O4109" s="305">
        <v>45597</v>
      </c>
      <c r="P4109" s="302" t="s">
        <v>3960</v>
      </c>
    </row>
    <row r="4110" spans="1:16">
      <c r="A4110" s="303">
        <v>0</v>
      </c>
      <c r="B4110" s="303">
        <v>0</v>
      </c>
      <c r="C4110" s="303">
        <v>0</v>
      </c>
      <c r="D4110" s="304">
        <f t="shared" si="64"/>
        <v>0</v>
      </c>
      <c r="E4110" s="305">
        <v>45992</v>
      </c>
      <c r="F4110" s="302" t="s">
        <v>69</v>
      </c>
      <c r="G4110" s="302" t="s">
        <v>70</v>
      </c>
      <c r="H4110" s="302" t="s">
        <v>573</v>
      </c>
      <c r="I4110" s="302" t="s">
        <v>573</v>
      </c>
      <c r="J4110" s="302">
        <v>135300</v>
      </c>
      <c r="K4110" s="302" t="s">
        <v>84</v>
      </c>
      <c r="L4110" s="302">
        <v>19663640</v>
      </c>
      <c r="M4110" s="302" t="s">
        <v>2587</v>
      </c>
      <c r="N4110" s="305">
        <v>42710</v>
      </c>
      <c r="O4110" s="305">
        <v>42826</v>
      </c>
      <c r="P4110" s="302" t="s">
        <v>2574</v>
      </c>
    </row>
    <row r="4111" spans="1:16">
      <c r="A4111" s="303">
        <v>0</v>
      </c>
      <c r="B4111" s="303">
        <v>0</v>
      </c>
      <c r="C4111" s="303">
        <v>0</v>
      </c>
      <c r="D4111" s="304">
        <f t="shared" si="64"/>
        <v>0</v>
      </c>
      <c r="E4111" s="305">
        <v>45992</v>
      </c>
      <c r="F4111" s="302" t="s">
        <v>69</v>
      </c>
      <c r="G4111" s="302" t="s">
        <v>70</v>
      </c>
      <c r="H4111" s="302" t="s">
        <v>573</v>
      </c>
      <c r="I4111" s="302" t="s">
        <v>573</v>
      </c>
      <c r="J4111" s="302">
        <v>135300</v>
      </c>
      <c r="K4111" s="302" t="s">
        <v>84</v>
      </c>
      <c r="L4111" s="302">
        <v>29108642</v>
      </c>
      <c r="M4111" s="302" t="s">
        <v>2589</v>
      </c>
      <c r="N4111" s="305">
        <v>43815</v>
      </c>
      <c r="O4111" s="305">
        <v>43891</v>
      </c>
      <c r="P4111" s="302" t="s">
        <v>2572</v>
      </c>
    </row>
    <row r="4112" spans="1:16">
      <c r="A4112" s="303">
        <v>3</v>
      </c>
      <c r="B4112" s="303">
        <v>0</v>
      </c>
      <c r="C4112" s="303">
        <v>0</v>
      </c>
      <c r="D4112" s="304">
        <f t="shared" si="64"/>
        <v>0</v>
      </c>
      <c r="E4112" s="305">
        <v>45992</v>
      </c>
      <c r="F4112" s="302" t="s">
        <v>69</v>
      </c>
      <c r="G4112" s="302" t="s">
        <v>70</v>
      </c>
      <c r="H4112" s="302" t="s">
        <v>573</v>
      </c>
      <c r="I4112" s="302" t="s">
        <v>573</v>
      </c>
      <c r="J4112" s="302">
        <v>135300</v>
      </c>
      <c r="K4112" s="302" t="s">
        <v>84</v>
      </c>
      <c r="L4112" s="302">
        <v>42370716</v>
      </c>
      <c r="M4112" s="302" t="s">
        <v>4315</v>
      </c>
      <c r="N4112" s="305">
        <v>45999</v>
      </c>
      <c r="O4112" s="305">
        <v>45992</v>
      </c>
      <c r="P4112" s="302" t="s">
        <v>4316</v>
      </c>
    </row>
    <row r="4113" spans="1:16">
      <c r="A4113" s="303">
        <v>80</v>
      </c>
      <c r="B4113" s="303">
        <v>1725.08</v>
      </c>
      <c r="C4113" s="303">
        <v>1443.79319917</v>
      </c>
      <c r="D4113" s="304">
        <f t="shared" si="64"/>
        <v>281.28680082999995</v>
      </c>
      <c r="E4113" s="305">
        <v>45992</v>
      </c>
      <c r="F4113" s="302" t="s">
        <v>69</v>
      </c>
      <c r="G4113" s="302" t="s">
        <v>70</v>
      </c>
      <c r="H4113" s="302" t="s">
        <v>573</v>
      </c>
      <c r="I4113" s="302" t="s">
        <v>573</v>
      </c>
      <c r="J4113" s="302">
        <v>135300</v>
      </c>
      <c r="K4113" s="302" t="s">
        <v>154</v>
      </c>
      <c r="L4113" s="302">
        <v>9821980</v>
      </c>
      <c r="M4113" s="302" t="s">
        <v>1509</v>
      </c>
      <c r="N4113" s="305">
        <v>30133</v>
      </c>
      <c r="O4113" s="305">
        <v>30133</v>
      </c>
      <c r="P4113" s="302" t="s">
        <v>1052</v>
      </c>
    </row>
    <row r="4114" spans="1:16">
      <c r="A4114" s="303">
        <v>0</v>
      </c>
      <c r="B4114" s="303">
        <v>0</v>
      </c>
      <c r="C4114" s="303">
        <v>0</v>
      </c>
      <c r="D4114" s="304">
        <f t="shared" si="64"/>
        <v>0</v>
      </c>
      <c r="E4114" s="305">
        <v>45992</v>
      </c>
      <c r="F4114" s="302" t="s">
        <v>69</v>
      </c>
      <c r="G4114" s="302" t="s">
        <v>70</v>
      </c>
      <c r="H4114" s="302" t="s">
        <v>573</v>
      </c>
      <c r="I4114" s="302" t="s">
        <v>573</v>
      </c>
      <c r="J4114" s="302">
        <v>135300</v>
      </c>
      <c r="K4114" s="302" t="s">
        <v>154</v>
      </c>
      <c r="L4114" s="302">
        <v>9974202</v>
      </c>
      <c r="M4114" s="302" t="s">
        <v>1509</v>
      </c>
      <c r="N4114" s="305">
        <v>30133</v>
      </c>
      <c r="O4114" s="305">
        <v>30133</v>
      </c>
      <c r="P4114" s="302" t="s">
        <v>1062</v>
      </c>
    </row>
    <row r="4115" spans="1:16">
      <c r="A4115" s="303">
        <v>0</v>
      </c>
      <c r="B4115" s="303">
        <v>98122.58</v>
      </c>
      <c r="C4115" s="303">
        <v>6607.5961241676005</v>
      </c>
      <c r="D4115" s="304">
        <f t="shared" si="64"/>
        <v>91514.983875832404</v>
      </c>
      <c r="E4115" s="305">
        <v>45992</v>
      </c>
      <c r="F4115" s="302" t="s">
        <v>69</v>
      </c>
      <c r="G4115" s="302" t="s">
        <v>70</v>
      </c>
      <c r="H4115" s="302" t="s">
        <v>573</v>
      </c>
      <c r="I4115" s="302" t="s">
        <v>573</v>
      </c>
      <c r="J4115" s="302">
        <v>135300</v>
      </c>
      <c r="K4115" s="302" t="s">
        <v>246</v>
      </c>
      <c r="L4115" s="302">
        <v>36238305</v>
      </c>
      <c r="M4115" s="302" t="s">
        <v>1440</v>
      </c>
      <c r="N4115" s="305">
        <v>44671</v>
      </c>
      <c r="O4115" s="305">
        <v>44652</v>
      </c>
      <c r="P4115" s="302" t="s">
        <v>2571</v>
      </c>
    </row>
    <row r="4116" spans="1:16">
      <c r="A4116" s="303">
        <v>2</v>
      </c>
      <c r="B4116" s="303">
        <v>1482.06</v>
      </c>
      <c r="C4116" s="303">
        <v>1240.3993720650001</v>
      </c>
      <c r="D4116" s="304">
        <f t="shared" si="64"/>
        <v>241.66062793499987</v>
      </c>
      <c r="E4116" s="305">
        <v>45992</v>
      </c>
      <c r="F4116" s="302" t="s">
        <v>69</v>
      </c>
      <c r="G4116" s="302" t="s">
        <v>70</v>
      </c>
      <c r="H4116" s="302" t="s">
        <v>573</v>
      </c>
      <c r="I4116" s="302" t="s">
        <v>573</v>
      </c>
      <c r="J4116" s="302">
        <v>135300</v>
      </c>
      <c r="K4116" s="302" t="s">
        <v>381</v>
      </c>
      <c r="L4116" s="302">
        <v>9822060</v>
      </c>
      <c r="M4116" s="302" t="s">
        <v>2127</v>
      </c>
      <c r="N4116" s="305">
        <v>30133</v>
      </c>
      <c r="O4116" s="305">
        <v>30133</v>
      </c>
      <c r="P4116" s="302" t="s">
        <v>1052</v>
      </c>
    </row>
    <row r="4117" spans="1:16">
      <c r="A4117" s="303">
        <v>0</v>
      </c>
      <c r="B4117" s="303">
        <v>0</v>
      </c>
      <c r="C4117" s="303">
        <v>0</v>
      </c>
      <c r="D4117" s="304">
        <f t="shared" si="64"/>
        <v>0</v>
      </c>
      <c r="E4117" s="305">
        <v>45992</v>
      </c>
      <c r="F4117" s="302" t="s">
        <v>69</v>
      </c>
      <c r="G4117" s="302" t="s">
        <v>70</v>
      </c>
      <c r="H4117" s="302" t="s">
        <v>573</v>
      </c>
      <c r="I4117" s="302" t="s">
        <v>573</v>
      </c>
      <c r="J4117" s="302">
        <v>135300</v>
      </c>
      <c r="K4117" s="302" t="s">
        <v>381</v>
      </c>
      <c r="L4117" s="302">
        <v>9974201</v>
      </c>
      <c r="M4117" s="302" t="s">
        <v>2127</v>
      </c>
      <c r="N4117" s="305">
        <v>30133</v>
      </c>
      <c r="O4117" s="305">
        <v>30133</v>
      </c>
      <c r="P4117" s="302" t="s">
        <v>1062</v>
      </c>
    </row>
    <row r="4118" spans="1:16">
      <c r="A4118" s="303">
        <v>2</v>
      </c>
      <c r="B4118" s="303">
        <v>1023.44</v>
      </c>
      <c r="C4118" s="303">
        <v>935.32489655440008</v>
      </c>
      <c r="D4118" s="304">
        <f t="shared" si="64"/>
        <v>88.115103445599971</v>
      </c>
      <c r="E4118" s="305">
        <v>45992</v>
      </c>
      <c r="F4118" s="302" t="s">
        <v>69</v>
      </c>
      <c r="G4118" s="302" t="s">
        <v>70</v>
      </c>
      <c r="H4118" s="302" t="s">
        <v>573</v>
      </c>
      <c r="I4118" s="302" t="s">
        <v>573</v>
      </c>
      <c r="J4118" s="302">
        <v>135300</v>
      </c>
      <c r="K4118" s="302" t="s">
        <v>381</v>
      </c>
      <c r="L4118" s="302">
        <v>9822061</v>
      </c>
      <c r="M4118" s="302" t="s">
        <v>1915</v>
      </c>
      <c r="N4118" s="305">
        <v>28672</v>
      </c>
      <c r="O4118" s="305">
        <v>28672</v>
      </c>
      <c r="P4118" s="302" t="s">
        <v>1052</v>
      </c>
    </row>
    <row r="4119" spans="1:16">
      <c r="A4119" s="303">
        <v>0</v>
      </c>
      <c r="B4119" s="303">
        <v>0</v>
      </c>
      <c r="C4119" s="303">
        <v>0</v>
      </c>
      <c r="D4119" s="304">
        <f t="shared" si="64"/>
        <v>0</v>
      </c>
      <c r="E4119" s="305">
        <v>45992</v>
      </c>
      <c r="F4119" s="302" t="s">
        <v>69</v>
      </c>
      <c r="G4119" s="302" t="s">
        <v>70</v>
      </c>
      <c r="H4119" s="302" t="s">
        <v>573</v>
      </c>
      <c r="I4119" s="302" t="s">
        <v>573</v>
      </c>
      <c r="J4119" s="302">
        <v>135300</v>
      </c>
      <c r="K4119" s="302" t="s">
        <v>381</v>
      </c>
      <c r="L4119" s="302">
        <v>9706630</v>
      </c>
      <c r="M4119" s="302" t="s">
        <v>1915</v>
      </c>
      <c r="N4119" s="305">
        <v>28672</v>
      </c>
      <c r="O4119" s="305">
        <v>28672</v>
      </c>
      <c r="P4119" s="302" t="s">
        <v>1062</v>
      </c>
    </row>
    <row r="4120" spans="1:16">
      <c r="A4120" s="303">
        <v>0</v>
      </c>
      <c r="B4120" s="303">
        <v>0</v>
      </c>
      <c r="C4120" s="303">
        <v>0</v>
      </c>
      <c r="D4120" s="304">
        <f t="shared" si="64"/>
        <v>0</v>
      </c>
      <c r="E4120" s="305">
        <v>45992</v>
      </c>
      <c r="F4120" s="302" t="s">
        <v>69</v>
      </c>
      <c r="G4120" s="302" t="s">
        <v>70</v>
      </c>
      <c r="H4120" s="302" t="s">
        <v>573</v>
      </c>
      <c r="I4120" s="302" t="s">
        <v>573</v>
      </c>
      <c r="J4120" s="302">
        <v>135300</v>
      </c>
      <c r="K4120" s="302" t="s">
        <v>157</v>
      </c>
      <c r="L4120" s="302">
        <v>9974197</v>
      </c>
      <c r="M4120" s="302" t="s">
        <v>1525</v>
      </c>
      <c r="N4120" s="305">
        <v>28672</v>
      </c>
      <c r="O4120" s="305">
        <v>28672</v>
      </c>
      <c r="P4120" s="302" t="s">
        <v>1062</v>
      </c>
    </row>
    <row r="4121" spans="1:16">
      <c r="A4121" s="303">
        <v>1</v>
      </c>
      <c r="B4121" s="303">
        <v>3893.09</v>
      </c>
      <c r="C4121" s="303">
        <v>3557.9066692009001</v>
      </c>
      <c r="D4121" s="304">
        <f t="shared" si="64"/>
        <v>335.18333079910008</v>
      </c>
      <c r="E4121" s="305">
        <v>45992</v>
      </c>
      <c r="F4121" s="302" t="s">
        <v>69</v>
      </c>
      <c r="G4121" s="302" t="s">
        <v>70</v>
      </c>
      <c r="H4121" s="302" t="s">
        <v>573</v>
      </c>
      <c r="I4121" s="302" t="s">
        <v>573</v>
      </c>
      <c r="J4121" s="302">
        <v>135300</v>
      </c>
      <c r="K4121" s="302" t="s">
        <v>157</v>
      </c>
      <c r="L4121" s="302">
        <v>9822005</v>
      </c>
      <c r="M4121" s="302" t="s">
        <v>1525</v>
      </c>
      <c r="N4121" s="305">
        <v>28672</v>
      </c>
      <c r="O4121" s="305">
        <v>28672</v>
      </c>
      <c r="P4121" s="302" t="s">
        <v>1052</v>
      </c>
    </row>
    <row r="4122" spans="1:16">
      <c r="A4122" s="303">
        <v>0</v>
      </c>
      <c r="B4122" s="303">
        <v>0</v>
      </c>
      <c r="C4122" s="303">
        <v>0</v>
      </c>
      <c r="D4122" s="304">
        <f t="shared" si="64"/>
        <v>0</v>
      </c>
      <c r="E4122" s="305">
        <v>45992</v>
      </c>
      <c r="F4122" s="302" t="s">
        <v>69</v>
      </c>
      <c r="G4122" s="302" t="s">
        <v>70</v>
      </c>
      <c r="H4122" s="302" t="s">
        <v>573</v>
      </c>
      <c r="I4122" s="302" t="s">
        <v>573</v>
      </c>
      <c r="J4122" s="302">
        <v>135300</v>
      </c>
      <c r="K4122" s="302" t="s">
        <v>157</v>
      </c>
      <c r="L4122" s="302">
        <v>9974196</v>
      </c>
      <c r="M4122" s="302" t="s">
        <v>2128</v>
      </c>
      <c r="N4122" s="305">
        <v>30133</v>
      </c>
      <c r="O4122" s="305">
        <v>30133</v>
      </c>
      <c r="P4122" s="302" t="s">
        <v>1062</v>
      </c>
    </row>
    <row r="4123" spans="1:16">
      <c r="A4123" s="303">
        <v>0</v>
      </c>
      <c r="B4123" s="303">
        <v>37619.43</v>
      </c>
      <c r="C4123" s="303">
        <v>2533.3006924746001</v>
      </c>
      <c r="D4123" s="304">
        <f t="shared" si="64"/>
        <v>35086.1293075254</v>
      </c>
      <c r="E4123" s="305">
        <v>45992</v>
      </c>
      <c r="F4123" s="302" t="s">
        <v>69</v>
      </c>
      <c r="G4123" s="302" t="s">
        <v>70</v>
      </c>
      <c r="H4123" s="302" t="s">
        <v>573</v>
      </c>
      <c r="I4123" s="302" t="s">
        <v>573</v>
      </c>
      <c r="J4123" s="302">
        <v>135300</v>
      </c>
      <c r="K4123" s="302" t="s">
        <v>157</v>
      </c>
      <c r="L4123" s="302">
        <v>36238287</v>
      </c>
      <c r="M4123" s="302" t="s">
        <v>1412</v>
      </c>
      <c r="N4123" s="305">
        <v>44671</v>
      </c>
      <c r="O4123" s="305">
        <v>44562</v>
      </c>
      <c r="P4123" s="302" t="s">
        <v>2571</v>
      </c>
    </row>
    <row r="4124" spans="1:16">
      <c r="A4124" s="303">
        <v>1</v>
      </c>
      <c r="B4124" s="303">
        <v>6647.9000000000005</v>
      </c>
      <c r="C4124" s="303">
        <v>5563.9117077250003</v>
      </c>
      <c r="D4124" s="304">
        <f t="shared" si="64"/>
        <v>1083.9882922750003</v>
      </c>
      <c r="E4124" s="305">
        <v>45992</v>
      </c>
      <c r="F4124" s="302" t="s">
        <v>69</v>
      </c>
      <c r="G4124" s="302" t="s">
        <v>70</v>
      </c>
      <c r="H4124" s="302" t="s">
        <v>573</v>
      </c>
      <c r="I4124" s="302" t="s">
        <v>573</v>
      </c>
      <c r="J4124" s="302">
        <v>135300</v>
      </c>
      <c r="K4124" s="302" t="s">
        <v>157</v>
      </c>
      <c r="L4124" s="302">
        <v>9822004</v>
      </c>
      <c r="M4124" s="302" t="s">
        <v>2128</v>
      </c>
      <c r="N4124" s="305">
        <v>30133</v>
      </c>
      <c r="O4124" s="305">
        <v>30133</v>
      </c>
      <c r="P4124" s="302" t="s">
        <v>1052</v>
      </c>
    </row>
    <row r="4125" spans="1:16">
      <c r="A4125" s="303">
        <v>0</v>
      </c>
      <c r="B4125" s="303">
        <v>0</v>
      </c>
      <c r="C4125" s="303">
        <v>0</v>
      </c>
      <c r="D4125" s="304">
        <f t="shared" si="64"/>
        <v>0</v>
      </c>
      <c r="E4125" s="305">
        <v>45992</v>
      </c>
      <c r="F4125" s="302" t="s">
        <v>69</v>
      </c>
      <c r="G4125" s="302" t="s">
        <v>70</v>
      </c>
      <c r="H4125" s="302" t="s">
        <v>573</v>
      </c>
      <c r="I4125" s="302" t="s">
        <v>573</v>
      </c>
      <c r="J4125" s="302">
        <v>135300</v>
      </c>
      <c r="K4125" s="302" t="s">
        <v>450</v>
      </c>
      <c r="L4125" s="302">
        <v>9974193</v>
      </c>
      <c r="M4125" s="302" t="s">
        <v>2130</v>
      </c>
      <c r="N4125" s="305">
        <v>30133</v>
      </c>
      <c r="O4125" s="305">
        <v>30133</v>
      </c>
      <c r="P4125" s="302" t="s">
        <v>1062</v>
      </c>
    </row>
    <row r="4126" spans="1:16">
      <c r="A4126" s="303">
        <v>1</v>
      </c>
      <c r="B4126" s="303">
        <v>15637.050000000001</v>
      </c>
      <c r="C4126" s="303">
        <v>14290.747062520501</v>
      </c>
      <c r="D4126" s="304">
        <f t="shared" si="64"/>
        <v>1346.3029374795005</v>
      </c>
      <c r="E4126" s="305">
        <v>45992</v>
      </c>
      <c r="F4126" s="302" t="s">
        <v>69</v>
      </c>
      <c r="G4126" s="302" t="s">
        <v>70</v>
      </c>
      <c r="H4126" s="302" t="s">
        <v>573</v>
      </c>
      <c r="I4126" s="302" t="s">
        <v>573</v>
      </c>
      <c r="J4126" s="302">
        <v>135300</v>
      </c>
      <c r="K4126" s="302" t="s">
        <v>450</v>
      </c>
      <c r="L4126" s="302">
        <v>9822029</v>
      </c>
      <c r="M4126" s="302" t="s">
        <v>2130</v>
      </c>
      <c r="N4126" s="305">
        <v>28672</v>
      </c>
      <c r="O4126" s="305">
        <v>28672</v>
      </c>
      <c r="P4126" s="302" t="s">
        <v>1052</v>
      </c>
    </row>
    <row r="4127" spans="1:16">
      <c r="A4127" s="303">
        <v>0</v>
      </c>
      <c r="B4127" s="303">
        <v>0</v>
      </c>
      <c r="C4127" s="303">
        <v>0</v>
      </c>
      <c r="D4127" s="304">
        <f t="shared" si="64"/>
        <v>0</v>
      </c>
      <c r="E4127" s="305">
        <v>45992</v>
      </c>
      <c r="F4127" s="302" t="s">
        <v>69</v>
      </c>
      <c r="G4127" s="302" t="s">
        <v>70</v>
      </c>
      <c r="H4127" s="302" t="s">
        <v>573</v>
      </c>
      <c r="I4127" s="302" t="s">
        <v>573</v>
      </c>
      <c r="J4127" s="302">
        <v>135300</v>
      </c>
      <c r="K4127" s="302" t="s">
        <v>450</v>
      </c>
      <c r="L4127" s="302">
        <v>9974194</v>
      </c>
      <c r="M4127" s="302" t="s">
        <v>2130</v>
      </c>
      <c r="N4127" s="305">
        <v>28672</v>
      </c>
      <c r="O4127" s="305">
        <v>28672</v>
      </c>
      <c r="P4127" s="302" t="s">
        <v>1062</v>
      </c>
    </row>
    <row r="4128" spans="1:16">
      <c r="A4128" s="303">
        <v>1</v>
      </c>
      <c r="B4128" s="303">
        <v>41217.200000000004</v>
      </c>
      <c r="C4128" s="303">
        <v>34496.436715299998</v>
      </c>
      <c r="D4128" s="304">
        <f t="shared" si="64"/>
        <v>6720.7632847000059</v>
      </c>
      <c r="E4128" s="305">
        <v>45992</v>
      </c>
      <c r="F4128" s="302" t="s">
        <v>69</v>
      </c>
      <c r="G4128" s="302" t="s">
        <v>70</v>
      </c>
      <c r="H4128" s="302" t="s">
        <v>573</v>
      </c>
      <c r="I4128" s="302" t="s">
        <v>573</v>
      </c>
      <c r="J4128" s="302">
        <v>135300</v>
      </c>
      <c r="K4128" s="302" t="s">
        <v>450</v>
      </c>
      <c r="L4128" s="302">
        <v>9822030</v>
      </c>
      <c r="M4128" s="302" t="s">
        <v>2130</v>
      </c>
      <c r="N4128" s="305">
        <v>30133</v>
      </c>
      <c r="O4128" s="305">
        <v>30133</v>
      </c>
      <c r="P4128" s="302" t="s">
        <v>1052</v>
      </c>
    </row>
    <row r="4129" spans="1:16">
      <c r="A4129" s="303">
        <v>1</v>
      </c>
      <c r="B4129" s="303">
        <v>1250</v>
      </c>
      <c r="C4129" s="303">
        <v>1142.3787625</v>
      </c>
      <c r="D4129" s="304">
        <f t="shared" si="64"/>
        <v>107.62123750000001</v>
      </c>
      <c r="E4129" s="305">
        <v>45992</v>
      </c>
      <c r="F4129" s="302" t="s">
        <v>69</v>
      </c>
      <c r="G4129" s="302" t="s">
        <v>70</v>
      </c>
      <c r="H4129" s="302" t="s">
        <v>573</v>
      </c>
      <c r="I4129" s="302" t="s">
        <v>573</v>
      </c>
      <c r="J4129" s="302">
        <v>135300</v>
      </c>
      <c r="K4129" s="302" t="s">
        <v>383</v>
      </c>
      <c r="L4129" s="302">
        <v>9821976</v>
      </c>
      <c r="M4129" s="302" t="s">
        <v>1917</v>
      </c>
      <c r="N4129" s="305">
        <v>28672</v>
      </c>
      <c r="O4129" s="305">
        <v>28672</v>
      </c>
      <c r="P4129" s="302" t="s">
        <v>1052</v>
      </c>
    </row>
    <row r="4130" spans="1:16">
      <c r="A4130" s="303">
        <v>0</v>
      </c>
      <c r="B4130" s="303">
        <v>0</v>
      </c>
      <c r="C4130" s="303">
        <v>0</v>
      </c>
      <c r="D4130" s="304">
        <f t="shared" si="64"/>
        <v>0</v>
      </c>
      <c r="E4130" s="305">
        <v>45992</v>
      </c>
      <c r="F4130" s="302" t="s">
        <v>69</v>
      </c>
      <c r="G4130" s="302" t="s">
        <v>70</v>
      </c>
      <c r="H4130" s="302" t="s">
        <v>573</v>
      </c>
      <c r="I4130" s="302" t="s">
        <v>573</v>
      </c>
      <c r="J4130" s="302">
        <v>135300</v>
      </c>
      <c r="K4130" s="302" t="s">
        <v>383</v>
      </c>
      <c r="L4130" s="302">
        <v>9974215</v>
      </c>
      <c r="M4130" s="302" t="s">
        <v>1917</v>
      </c>
      <c r="N4130" s="305">
        <v>28672</v>
      </c>
      <c r="O4130" s="305">
        <v>28672</v>
      </c>
      <c r="P4130" s="302" t="s">
        <v>1062</v>
      </c>
    </row>
    <row r="4131" spans="1:16">
      <c r="A4131" s="303">
        <v>3</v>
      </c>
      <c r="B4131" s="303">
        <v>21074.49</v>
      </c>
      <c r="C4131" s="303">
        <v>17638.141615447501</v>
      </c>
      <c r="D4131" s="304">
        <f t="shared" si="64"/>
        <v>3436.3483845525006</v>
      </c>
      <c r="E4131" s="305">
        <v>45992</v>
      </c>
      <c r="F4131" s="302" t="s">
        <v>69</v>
      </c>
      <c r="G4131" s="302" t="s">
        <v>70</v>
      </c>
      <c r="H4131" s="302" t="s">
        <v>573</v>
      </c>
      <c r="I4131" s="302" t="s">
        <v>573</v>
      </c>
      <c r="J4131" s="302">
        <v>135300</v>
      </c>
      <c r="K4131" s="302" t="s">
        <v>384</v>
      </c>
      <c r="L4131" s="302">
        <v>9822119</v>
      </c>
      <c r="M4131" s="302" t="s">
        <v>2601</v>
      </c>
      <c r="N4131" s="305">
        <v>30133</v>
      </c>
      <c r="O4131" s="305">
        <v>30133</v>
      </c>
      <c r="P4131" s="302" t="s">
        <v>1052</v>
      </c>
    </row>
    <row r="4132" spans="1:16">
      <c r="A4132" s="303">
        <v>0</v>
      </c>
      <c r="B4132" s="303">
        <v>0</v>
      </c>
      <c r="C4132" s="303">
        <v>0</v>
      </c>
      <c r="D4132" s="304">
        <f t="shared" si="64"/>
        <v>0</v>
      </c>
      <c r="E4132" s="305">
        <v>45992</v>
      </c>
      <c r="F4132" s="302" t="s">
        <v>69</v>
      </c>
      <c r="G4132" s="302" t="s">
        <v>70</v>
      </c>
      <c r="H4132" s="302" t="s">
        <v>573</v>
      </c>
      <c r="I4132" s="302" t="s">
        <v>573</v>
      </c>
      <c r="J4132" s="302">
        <v>135300</v>
      </c>
      <c r="K4132" s="302" t="s">
        <v>384</v>
      </c>
      <c r="L4132" s="302">
        <v>9974190</v>
      </c>
      <c r="M4132" s="302" t="s">
        <v>1918</v>
      </c>
      <c r="N4132" s="305">
        <v>28672</v>
      </c>
      <c r="O4132" s="305">
        <v>28672</v>
      </c>
      <c r="P4132" s="302" t="s">
        <v>1062</v>
      </c>
    </row>
    <row r="4133" spans="1:16">
      <c r="A4133" s="303">
        <v>0</v>
      </c>
      <c r="B4133" s="303">
        <v>0</v>
      </c>
      <c r="C4133" s="303">
        <v>0</v>
      </c>
      <c r="D4133" s="304">
        <f t="shared" si="64"/>
        <v>0</v>
      </c>
      <c r="E4133" s="305">
        <v>45992</v>
      </c>
      <c r="F4133" s="302" t="s">
        <v>69</v>
      </c>
      <c r="G4133" s="302" t="s">
        <v>70</v>
      </c>
      <c r="H4133" s="302" t="s">
        <v>573</v>
      </c>
      <c r="I4133" s="302" t="s">
        <v>573</v>
      </c>
      <c r="J4133" s="302">
        <v>135300</v>
      </c>
      <c r="K4133" s="302" t="s">
        <v>384</v>
      </c>
      <c r="L4133" s="302">
        <v>9974189</v>
      </c>
      <c r="M4133" s="302" t="s">
        <v>2601</v>
      </c>
      <c r="N4133" s="305">
        <v>30133</v>
      </c>
      <c r="O4133" s="305">
        <v>30133</v>
      </c>
      <c r="P4133" s="302" t="s">
        <v>1062</v>
      </c>
    </row>
    <row r="4134" spans="1:16">
      <c r="A4134" s="303">
        <v>4</v>
      </c>
      <c r="B4134" s="303">
        <v>7612.07</v>
      </c>
      <c r="C4134" s="303">
        <v>6956.6936853307006</v>
      </c>
      <c r="D4134" s="304">
        <f t="shared" si="64"/>
        <v>655.37631466929906</v>
      </c>
      <c r="E4134" s="305">
        <v>45992</v>
      </c>
      <c r="F4134" s="302" t="s">
        <v>69</v>
      </c>
      <c r="G4134" s="302" t="s">
        <v>70</v>
      </c>
      <c r="H4134" s="302" t="s">
        <v>573</v>
      </c>
      <c r="I4134" s="302" t="s">
        <v>573</v>
      </c>
      <c r="J4134" s="302">
        <v>135300</v>
      </c>
      <c r="K4134" s="302" t="s">
        <v>384</v>
      </c>
      <c r="L4134" s="302">
        <v>9822120</v>
      </c>
      <c r="M4134" s="302" t="s">
        <v>1918</v>
      </c>
      <c r="N4134" s="305">
        <v>28672</v>
      </c>
      <c r="O4134" s="305">
        <v>28672</v>
      </c>
      <c r="P4134" s="302" t="s">
        <v>1052</v>
      </c>
    </row>
    <row r="4135" spans="1:16">
      <c r="A4135" s="303">
        <v>1</v>
      </c>
      <c r="B4135" s="303">
        <v>36071.94</v>
      </c>
      <c r="C4135" s="303">
        <v>30190.148661435</v>
      </c>
      <c r="D4135" s="304">
        <f t="shared" si="64"/>
        <v>5881.7913385650027</v>
      </c>
      <c r="E4135" s="305">
        <v>45992</v>
      </c>
      <c r="F4135" s="302" t="s">
        <v>69</v>
      </c>
      <c r="G4135" s="302" t="s">
        <v>70</v>
      </c>
      <c r="H4135" s="302" t="s">
        <v>573</v>
      </c>
      <c r="I4135" s="302" t="s">
        <v>573</v>
      </c>
      <c r="J4135" s="302">
        <v>135300</v>
      </c>
      <c r="K4135" s="302" t="s">
        <v>451</v>
      </c>
      <c r="L4135" s="302">
        <v>9822087</v>
      </c>
      <c r="M4135" s="302" t="s">
        <v>2133</v>
      </c>
      <c r="N4135" s="305">
        <v>30133</v>
      </c>
      <c r="O4135" s="305">
        <v>30133</v>
      </c>
      <c r="P4135" s="302" t="s">
        <v>1052</v>
      </c>
    </row>
    <row r="4136" spans="1:16">
      <c r="A4136" s="303">
        <v>0</v>
      </c>
      <c r="B4136" s="303">
        <v>0</v>
      </c>
      <c r="C4136" s="303">
        <v>0</v>
      </c>
      <c r="D4136" s="304">
        <f t="shared" si="64"/>
        <v>0</v>
      </c>
      <c r="E4136" s="305">
        <v>45992</v>
      </c>
      <c r="F4136" s="302" t="s">
        <v>69</v>
      </c>
      <c r="G4136" s="302" t="s">
        <v>70</v>
      </c>
      <c r="H4136" s="302" t="s">
        <v>573</v>
      </c>
      <c r="I4136" s="302" t="s">
        <v>573</v>
      </c>
      <c r="J4136" s="302">
        <v>135300</v>
      </c>
      <c r="K4136" s="302" t="s">
        <v>451</v>
      </c>
      <c r="L4136" s="302">
        <v>9974192</v>
      </c>
      <c r="M4136" s="302" t="s">
        <v>2133</v>
      </c>
      <c r="N4136" s="305">
        <v>30133</v>
      </c>
      <c r="O4136" s="305">
        <v>30133</v>
      </c>
      <c r="P4136" s="302" t="s">
        <v>1062</v>
      </c>
    </row>
    <row r="4137" spans="1:16">
      <c r="A4137" s="303">
        <v>0</v>
      </c>
      <c r="B4137" s="303">
        <v>0</v>
      </c>
      <c r="C4137" s="303">
        <v>0</v>
      </c>
      <c r="D4137" s="304">
        <f t="shared" si="64"/>
        <v>0</v>
      </c>
      <c r="E4137" s="305">
        <v>45992</v>
      </c>
      <c r="F4137" s="302" t="s">
        <v>69</v>
      </c>
      <c r="G4137" s="302" t="s">
        <v>70</v>
      </c>
      <c r="H4137" s="302" t="s">
        <v>573</v>
      </c>
      <c r="I4137" s="302" t="s">
        <v>573</v>
      </c>
      <c r="J4137" s="302">
        <v>135300</v>
      </c>
      <c r="K4137" s="302" t="s">
        <v>386</v>
      </c>
      <c r="L4137" s="302">
        <v>9974187</v>
      </c>
      <c r="M4137" s="302" t="s">
        <v>2413</v>
      </c>
      <c r="N4137" s="305">
        <v>28672</v>
      </c>
      <c r="O4137" s="305">
        <v>28672</v>
      </c>
      <c r="P4137" s="302" t="s">
        <v>1062</v>
      </c>
    </row>
    <row r="4138" spans="1:16">
      <c r="A4138" s="303">
        <v>0</v>
      </c>
      <c r="B4138" s="303">
        <v>0</v>
      </c>
      <c r="C4138" s="303">
        <v>0</v>
      </c>
      <c r="D4138" s="304">
        <f t="shared" si="64"/>
        <v>0</v>
      </c>
      <c r="E4138" s="305">
        <v>45992</v>
      </c>
      <c r="F4138" s="302" t="s">
        <v>69</v>
      </c>
      <c r="G4138" s="302" t="s">
        <v>70</v>
      </c>
      <c r="H4138" s="302" t="s">
        <v>573</v>
      </c>
      <c r="I4138" s="302" t="s">
        <v>573</v>
      </c>
      <c r="J4138" s="302">
        <v>135300</v>
      </c>
      <c r="K4138" s="302" t="s">
        <v>386</v>
      </c>
      <c r="L4138" s="302">
        <v>9974188</v>
      </c>
      <c r="M4138" s="302" t="s">
        <v>1921</v>
      </c>
      <c r="N4138" s="305">
        <v>30133</v>
      </c>
      <c r="O4138" s="305">
        <v>30133</v>
      </c>
      <c r="P4138" s="302" t="s">
        <v>1062</v>
      </c>
    </row>
    <row r="4139" spans="1:16">
      <c r="A4139" s="303">
        <v>2</v>
      </c>
      <c r="B4139" s="303">
        <v>1155.1100000000001</v>
      </c>
      <c r="C4139" s="303">
        <v>966.76093995249994</v>
      </c>
      <c r="D4139" s="304">
        <f t="shared" si="64"/>
        <v>188.34906004750019</v>
      </c>
      <c r="E4139" s="305">
        <v>45992</v>
      </c>
      <c r="F4139" s="302" t="s">
        <v>69</v>
      </c>
      <c r="G4139" s="302" t="s">
        <v>70</v>
      </c>
      <c r="H4139" s="302" t="s">
        <v>573</v>
      </c>
      <c r="I4139" s="302" t="s">
        <v>573</v>
      </c>
      <c r="J4139" s="302">
        <v>135300</v>
      </c>
      <c r="K4139" s="302" t="s">
        <v>386</v>
      </c>
      <c r="L4139" s="302">
        <v>9822095</v>
      </c>
      <c r="M4139" s="302" t="s">
        <v>1921</v>
      </c>
      <c r="N4139" s="305">
        <v>30133</v>
      </c>
      <c r="O4139" s="305">
        <v>30133</v>
      </c>
      <c r="P4139" s="302" t="s">
        <v>1052</v>
      </c>
    </row>
    <row r="4140" spans="1:16">
      <c r="A4140" s="303">
        <v>7</v>
      </c>
      <c r="B4140" s="303">
        <v>7015.71</v>
      </c>
      <c r="C4140" s="303">
        <v>6411.6784862871</v>
      </c>
      <c r="D4140" s="304">
        <f t="shared" si="64"/>
        <v>604.03151371290005</v>
      </c>
      <c r="E4140" s="305">
        <v>45992</v>
      </c>
      <c r="F4140" s="302" t="s">
        <v>69</v>
      </c>
      <c r="G4140" s="302" t="s">
        <v>70</v>
      </c>
      <c r="H4140" s="302" t="s">
        <v>573</v>
      </c>
      <c r="I4140" s="302" t="s">
        <v>573</v>
      </c>
      <c r="J4140" s="302">
        <v>135300</v>
      </c>
      <c r="K4140" s="302" t="s">
        <v>386</v>
      </c>
      <c r="L4140" s="302">
        <v>9822094</v>
      </c>
      <c r="M4140" s="302" t="s">
        <v>2413</v>
      </c>
      <c r="N4140" s="305">
        <v>28672</v>
      </c>
      <c r="O4140" s="305">
        <v>28672</v>
      </c>
      <c r="P4140" s="302" t="s">
        <v>1052</v>
      </c>
    </row>
    <row r="4141" spans="1:16">
      <c r="A4141" s="303">
        <v>20</v>
      </c>
      <c r="B4141" s="303">
        <v>10421.89</v>
      </c>
      <c r="C4141" s="303">
        <v>9524.5966408888999</v>
      </c>
      <c r="D4141" s="304">
        <f t="shared" si="64"/>
        <v>897.29335911109956</v>
      </c>
      <c r="E4141" s="305">
        <v>45992</v>
      </c>
      <c r="F4141" s="302" t="s">
        <v>69</v>
      </c>
      <c r="G4141" s="302" t="s">
        <v>70</v>
      </c>
      <c r="H4141" s="302" t="s">
        <v>573</v>
      </c>
      <c r="I4141" s="302" t="s">
        <v>573</v>
      </c>
      <c r="J4141" s="302">
        <v>135300</v>
      </c>
      <c r="K4141" s="302" t="s">
        <v>387</v>
      </c>
      <c r="L4141" s="302">
        <v>9822100</v>
      </c>
      <c r="M4141" s="302" t="s">
        <v>2331</v>
      </c>
      <c r="N4141" s="305">
        <v>28672</v>
      </c>
      <c r="O4141" s="305">
        <v>28672</v>
      </c>
      <c r="P4141" s="302" t="s">
        <v>1052</v>
      </c>
    </row>
    <row r="4142" spans="1:16">
      <c r="A4142" s="303">
        <v>2</v>
      </c>
      <c r="B4142" s="303">
        <v>13706.07</v>
      </c>
      <c r="C4142" s="303">
        <v>11471.195917492501</v>
      </c>
      <c r="D4142" s="304">
        <f t="shared" si="64"/>
        <v>2234.8740825074983</v>
      </c>
      <c r="E4142" s="305">
        <v>45992</v>
      </c>
      <c r="F4142" s="302" t="s">
        <v>69</v>
      </c>
      <c r="G4142" s="302" t="s">
        <v>70</v>
      </c>
      <c r="H4142" s="302" t="s">
        <v>573</v>
      </c>
      <c r="I4142" s="302" t="s">
        <v>573</v>
      </c>
      <c r="J4142" s="302">
        <v>135300</v>
      </c>
      <c r="K4142" s="302" t="s">
        <v>387</v>
      </c>
      <c r="L4142" s="302">
        <v>9822101</v>
      </c>
      <c r="M4142" s="302" t="s">
        <v>1922</v>
      </c>
      <c r="N4142" s="305">
        <v>30133</v>
      </c>
      <c r="O4142" s="305">
        <v>30133</v>
      </c>
      <c r="P4142" s="302" t="s">
        <v>1052</v>
      </c>
    </row>
    <row r="4143" spans="1:16">
      <c r="A4143" s="303">
        <v>0</v>
      </c>
      <c r="B4143" s="303">
        <v>0</v>
      </c>
      <c r="C4143" s="303">
        <v>0</v>
      </c>
      <c r="D4143" s="304">
        <f t="shared" si="64"/>
        <v>0</v>
      </c>
      <c r="E4143" s="305">
        <v>45992</v>
      </c>
      <c r="F4143" s="302" t="s">
        <v>69</v>
      </c>
      <c r="G4143" s="302" t="s">
        <v>70</v>
      </c>
      <c r="H4143" s="302" t="s">
        <v>573</v>
      </c>
      <c r="I4143" s="302" t="s">
        <v>573</v>
      </c>
      <c r="J4143" s="302">
        <v>135300</v>
      </c>
      <c r="K4143" s="302" t="s">
        <v>387</v>
      </c>
      <c r="L4143" s="302">
        <v>9974198</v>
      </c>
      <c r="M4143" s="302" t="s">
        <v>2331</v>
      </c>
      <c r="N4143" s="305">
        <v>28672</v>
      </c>
      <c r="O4143" s="305">
        <v>28672</v>
      </c>
      <c r="P4143" s="302" t="s">
        <v>1062</v>
      </c>
    </row>
    <row r="4144" spans="1:16">
      <c r="A4144" s="303">
        <v>0</v>
      </c>
      <c r="B4144" s="303">
        <v>0</v>
      </c>
      <c r="C4144" s="303">
        <v>0</v>
      </c>
      <c r="D4144" s="304">
        <f t="shared" si="64"/>
        <v>0</v>
      </c>
      <c r="E4144" s="305">
        <v>45992</v>
      </c>
      <c r="F4144" s="302" t="s">
        <v>69</v>
      </c>
      <c r="G4144" s="302" t="s">
        <v>70</v>
      </c>
      <c r="H4144" s="302" t="s">
        <v>573</v>
      </c>
      <c r="I4144" s="302" t="s">
        <v>573</v>
      </c>
      <c r="J4144" s="302">
        <v>135300</v>
      </c>
      <c r="K4144" s="302" t="s">
        <v>387</v>
      </c>
      <c r="L4144" s="302">
        <v>9974199</v>
      </c>
      <c r="M4144" s="302" t="s">
        <v>1922</v>
      </c>
      <c r="N4144" s="305">
        <v>30133</v>
      </c>
      <c r="O4144" s="305">
        <v>30133</v>
      </c>
      <c r="P4144" s="302" t="s">
        <v>1062</v>
      </c>
    </row>
    <row r="4145" spans="1:16">
      <c r="A4145" s="303">
        <v>1</v>
      </c>
      <c r="B4145" s="303">
        <v>17298.5</v>
      </c>
      <c r="C4145" s="303">
        <v>3161.8302091</v>
      </c>
      <c r="D4145" s="304">
        <f t="shared" si="64"/>
        <v>14136.669790899999</v>
      </c>
      <c r="E4145" s="305">
        <v>45992</v>
      </c>
      <c r="F4145" s="302" t="s">
        <v>69</v>
      </c>
      <c r="G4145" s="302" t="s">
        <v>70</v>
      </c>
      <c r="H4145" s="302" t="s">
        <v>573</v>
      </c>
      <c r="I4145" s="302" t="s">
        <v>573</v>
      </c>
      <c r="J4145" s="302">
        <v>135300</v>
      </c>
      <c r="K4145" s="302" t="s">
        <v>247</v>
      </c>
      <c r="L4145" s="302">
        <v>25466548</v>
      </c>
      <c r="M4145" s="302" t="s">
        <v>2602</v>
      </c>
      <c r="N4145" s="305">
        <v>42710</v>
      </c>
      <c r="O4145" s="305">
        <v>42705</v>
      </c>
      <c r="P4145" s="302" t="s">
        <v>2574</v>
      </c>
    </row>
    <row r="4146" spans="1:16">
      <c r="A4146" s="303">
        <v>0</v>
      </c>
      <c r="B4146" s="303">
        <v>0</v>
      </c>
      <c r="C4146" s="303">
        <v>0</v>
      </c>
      <c r="D4146" s="304">
        <f t="shared" si="64"/>
        <v>0</v>
      </c>
      <c r="E4146" s="305">
        <v>45992</v>
      </c>
      <c r="F4146" s="302" t="s">
        <v>69</v>
      </c>
      <c r="G4146" s="302" t="s">
        <v>70</v>
      </c>
      <c r="H4146" s="302" t="s">
        <v>573</v>
      </c>
      <c r="I4146" s="302" t="s">
        <v>573</v>
      </c>
      <c r="J4146" s="302">
        <v>135300</v>
      </c>
      <c r="K4146" s="302" t="s">
        <v>430</v>
      </c>
      <c r="L4146" s="302">
        <v>12818634</v>
      </c>
      <c r="M4146" s="302" t="s">
        <v>1526</v>
      </c>
      <c r="N4146" s="305">
        <v>39293</v>
      </c>
      <c r="O4146" s="305">
        <v>39387</v>
      </c>
      <c r="P4146" s="302" t="s">
        <v>880</v>
      </c>
    </row>
    <row r="4147" spans="1:16">
      <c r="A4147" s="303">
        <v>0</v>
      </c>
      <c r="B4147" s="303">
        <v>0</v>
      </c>
      <c r="C4147" s="303">
        <v>0</v>
      </c>
      <c r="D4147" s="304">
        <f t="shared" si="64"/>
        <v>0</v>
      </c>
      <c r="E4147" s="305">
        <v>45992</v>
      </c>
      <c r="F4147" s="302" t="s">
        <v>69</v>
      </c>
      <c r="G4147" s="302" t="s">
        <v>70</v>
      </c>
      <c r="H4147" s="302" t="s">
        <v>573</v>
      </c>
      <c r="I4147" s="302" t="s">
        <v>573</v>
      </c>
      <c r="J4147" s="302">
        <v>135300</v>
      </c>
      <c r="K4147" s="302" t="s">
        <v>454</v>
      </c>
      <c r="L4147" s="302">
        <v>12818645</v>
      </c>
      <c r="M4147" s="302" t="s">
        <v>1527</v>
      </c>
      <c r="N4147" s="305">
        <v>39293</v>
      </c>
      <c r="O4147" s="305">
        <v>39387</v>
      </c>
      <c r="P4147" s="302" t="s">
        <v>880</v>
      </c>
    </row>
    <row r="4148" spans="1:16">
      <c r="A4148" s="303">
        <v>0</v>
      </c>
      <c r="B4148" s="303">
        <v>0</v>
      </c>
      <c r="C4148" s="303">
        <v>0</v>
      </c>
      <c r="D4148" s="304">
        <f t="shared" si="64"/>
        <v>0</v>
      </c>
      <c r="E4148" s="305">
        <v>45992</v>
      </c>
      <c r="F4148" s="302" t="s">
        <v>69</v>
      </c>
      <c r="G4148" s="302" t="s">
        <v>70</v>
      </c>
      <c r="H4148" s="302" t="s">
        <v>573</v>
      </c>
      <c r="I4148" s="302" t="s">
        <v>573</v>
      </c>
      <c r="J4148" s="302">
        <v>135300</v>
      </c>
      <c r="K4148" s="302" t="s">
        <v>532</v>
      </c>
      <c r="L4148" s="302">
        <v>12818326</v>
      </c>
      <c r="M4148" s="302" t="s">
        <v>2603</v>
      </c>
      <c r="N4148" s="305">
        <v>37529</v>
      </c>
      <c r="O4148" s="305">
        <v>37591</v>
      </c>
      <c r="P4148" s="302" t="s">
        <v>880</v>
      </c>
    </row>
    <row r="4149" spans="1:16">
      <c r="A4149" s="303">
        <v>0</v>
      </c>
      <c r="B4149" s="303">
        <v>0</v>
      </c>
      <c r="C4149" s="303">
        <v>0</v>
      </c>
      <c r="D4149" s="304">
        <f t="shared" si="64"/>
        <v>0</v>
      </c>
      <c r="E4149" s="305">
        <v>45992</v>
      </c>
      <c r="F4149" s="302" t="s">
        <v>69</v>
      </c>
      <c r="G4149" s="302" t="s">
        <v>70</v>
      </c>
      <c r="H4149" s="302" t="s">
        <v>573</v>
      </c>
      <c r="I4149" s="302" t="s">
        <v>573</v>
      </c>
      <c r="J4149" s="302">
        <v>135300</v>
      </c>
      <c r="K4149" s="302" t="s">
        <v>455</v>
      </c>
      <c r="L4149" s="302">
        <v>12818656</v>
      </c>
      <c r="M4149" s="302" t="s">
        <v>1528</v>
      </c>
      <c r="N4149" s="305">
        <v>39293</v>
      </c>
      <c r="O4149" s="305">
        <v>39387</v>
      </c>
      <c r="P4149" s="302" t="s">
        <v>880</v>
      </c>
    </row>
    <row r="4150" spans="1:16">
      <c r="A4150" s="303">
        <v>0</v>
      </c>
      <c r="B4150" s="303">
        <v>0</v>
      </c>
      <c r="C4150" s="303">
        <v>0</v>
      </c>
      <c r="D4150" s="304">
        <f t="shared" si="64"/>
        <v>0</v>
      </c>
      <c r="E4150" s="305">
        <v>45992</v>
      </c>
      <c r="F4150" s="302" t="s">
        <v>69</v>
      </c>
      <c r="G4150" s="302" t="s">
        <v>70</v>
      </c>
      <c r="H4150" s="302" t="s">
        <v>573</v>
      </c>
      <c r="I4150" s="302" t="s">
        <v>573</v>
      </c>
      <c r="J4150" s="302">
        <v>135300</v>
      </c>
      <c r="K4150" s="302" t="s">
        <v>388</v>
      </c>
      <c r="L4150" s="302">
        <v>9974186</v>
      </c>
      <c r="M4150" s="302" t="s">
        <v>1924</v>
      </c>
      <c r="N4150" s="305">
        <v>28672</v>
      </c>
      <c r="O4150" s="305">
        <v>28672</v>
      </c>
      <c r="P4150" s="302" t="s">
        <v>1062</v>
      </c>
    </row>
    <row r="4151" spans="1:16">
      <c r="A4151" s="303">
        <v>2</v>
      </c>
      <c r="B4151" s="303">
        <v>542.82000000000005</v>
      </c>
      <c r="C4151" s="303">
        <v>496.08483188819997</v>
      </c>
      <c r="D4151" s="304">
        <f t="shared" si="64"/>
        <v>46.735168111800078</v>
      </c>
      <c r="E4151" s="305">
        <v>45992</v>
      </c>
      <c r="F4151" s="302" t="s">
        <v>69</v>
      </c>
      <c r="G4151" s="302" t="s">
        <v>70</v>
      </c>
      <c r="H4151" s="302" t="s">
        <v>573</v>
      </c>
      <c r="I4151" s="302" t="s">
        <v>573</v>
      </c>
      <c r="J4151" s="302">
        <v>135300</v>
      </c>
      <c r="K4151" s="302" t="s">
        <v>388</v>
      </c>
      <c r="L4151" s="302">
        <v>9822116</v>
      </c>
      <c r="M4151" s="302" t="s">
        <v>1924</v>
      </c>
      <c r="N4151" s="305">
        <v>28672</v>
      </c>
      <c r="O4151" s="305">
        <v>28672</v>
      </c>
      <c r="P4151" s="302" t="s">
        <v>1052</v>
      </c>
    </row>
    <row r="4152" spans="1:16">
      <c r="A4152" s="303">
        <v>1</v>
      </c>
      <c r="B4152" s="303">
        <v>2600</v>
      </c>
      <c r="C4152" s="303">
        <v>2376.1478259999999</v>
      </c>
      <c r="D4152" s="304">
        <f t="shared" si="64"/>
        <v>223.8521740000001</v>
      </c>
      <c r="E4152" s="305">
        <v>45992</v>
      </c>
      <c r="F4152" s="302" t="s">
        <v>69</v>
      </c>
      <c r="G4152" s="302" t="s">
        <v>70</v>
      </c>
      <c r="H4152" s="302" t="s">
        <v>573</v>
      </c>
      <c r="I4152" s="302" t="s">
        <v>573</v>
      </c>
      <c r="J4152" s="302">
        <v>135300</v>
      </c>
      <c r="K4152" s="302" t="s">
        <v>576</v>
      </c>
      <c r="L4152" s="302">
        <v>9822048</v>
      </c>
      <c r="M4152" s="302" t="s">
        <v>2604</v>
      </c>
      <c r="N4152" s="305">
        <v>28672</v>
      </c>
      <c r="O4152" s="305">
        <v>28672</v>
      </c>
      <c r="P4152" s="302" t="s">
        <v>1052</v>
      </c>
    </row>
    <row r="4153" spans="1:16">
      <c r="A4153" s="303">
        <v>0</v>
      </c>
      <c r="B4153" s="303">
        <v>0</v>
      </c>
      <c r="C4153" s="303">
        <v>0</v>
      </c>
      <c r="D4153" s="304">
        <f t="shared" si="64"/>
        <v>0</v>
      </c>
      <c r="E4153" s="305">
        <v>45992</v>
      </c>
      <c r="F4153" s="302" t="s">
        <v>69</v>
      </c>
      <c r="G4153" s="302" t="s">
        <v>70</v>
      </c>
      <c r="H4153" s="302" t="s">
        <v>573</v>
      </c>
      <c r="I4153" s="302" t="s">
        <v>573</v>
      </c>
      <c r="J4153" s="302">
        <v>135300</v>
      </c>
      <c r="K4153" s="302" t="s">
        <v>576</v>
      </c>
      <c r="L4153" s="302">
        <v>9974217</v>
      </c>
      <c r="M4153" s="302" t="s">
        <v>2604</v>
      </c>
      <c r="N4153" s="305">
        <v>28672</v>
      </c>
      <c r="O4153" s="305">
        <v>28672</v>
      </c>
      <c r="P4153" s="302" t="s">
        <v>1062</v>
      </c>
    </row>
    <row r="4154" spans="1:16">
      <c r="A4154" s="303">
        <v>0</v>
      </c>
      <c r="B4154" s="303">
        <v>0</v>
      </c>
      <c r="C4154" s="303">
        <v>0</v>
      </c>
      <c r="D4154" s="304">
        <f t="shared" si="64"/>
        <v>0</v>
      </c>
      <c r="E4154" s="305">
        <v>45992</v>
      </c>
      <c r="F4154" s="302" t="s">
        <v>69</v>
      </c>
      <c r="G4154" s="302" t="s">
        <v>70</v>
      </c>
      <c r="H4154" s="302" t="s">
        <v>573</v>
      </c>
      <c r="I4154" s="302" t="s">
        <v>573</v>
      </c>
      <c r="J4154" s="302">
        <v>135300</v>
      </c>
      <c r="K4154" s="302" t="s">
        <v>389</v>
      </c>
      <c r="L4154" s="302">
        <v>9974205</v>
      </c>
      <c r="M4154" s="302" t="s">
        <v>1925</v>
      </c>
      <c r="N4154" s="305">
        <v>28672</v>
      </c>
      <c r="O4154" s="305">
        <v>28672</v>
      </c>
      <c r="P4154" s="302" t="s">
        <v>1062</v>
      </c>
    </row>
    <row r="4155" spans="1:16">
      <c r="A4155" s="303">
        <v>0</v>
      </c>
      <c r="B4155" s="303">
        <v>0</v>
      </c>
      <c r="C4155" s="303">
        <v>0</v>
      </c>
      <c r="D4155" s="304">
        <f t="shared" si="64"/>
        <v>0</v>
      </c>
      <c r="E4155" s="305">
        <v>45992</v>
      </c>
      <c r="F4155" s="302" t="s">
        <v>69</v>
      </c>
      <c r="G4155" s="302" t="s">
        <v>70</v>
      </c>
      <c r="H4155" s="302" t="s">
        <v>573</v>
      </c>
      <c r="I4155" s="302" t="s">
        <v>573</v>
      </c>
      <c r="J4155" s="302">
        <v>135300</v>
      </c>
      <c r="K4155" s="302" t="s">
        <v>389</v>
      </c>
      <c r="L4155" s="302">
        <v>9822025</v>
      </c>
      <c r="M4155" s="302" t="s">
        <v>2420</v>
      </c>
      <c r="N4155" s="305">
        <v>30133</v>
      </c>
      <c r="O4155" s="305">
        <v>30133</v>
      </c>
      <c r="P4155" s="302" t="s">
        <v>1052</v>
      </c>
    </row>
    <row r="4156" spans="1:16">
      <c r="A4156" s="303">
        <v>1</v>
      </c>
      <c r="B4156" s="303">
        <v>33100</v>
      </c>
      <c r="C4156" s="303">
        <v>30250.189631000001</v>
      </c>
      <c r="D4156" s="304">
        <f t="shared" si="64"/>
        <v>2849.8103689999989</v>
      </c>
      <c r="E4156" s="305">
        <v>45992</v>
      </c>
      <c r="F4156" s="302" t="s">
        <v>69</v>
      </c>
      <c r="G4156" s="302" t="s">
        <v>70</v>
      </c>
      <c r="H4156" s="302" t="s">
        <v>573</v>
      </c>
      <c r="I4156" s="302" t="s">
        <v>573</v>
      </c>
      <c r="J4156" s="302">
        <v>135300</v>
      </c>
      <c r="K4156" s="302" t="s">
        <v>389</v>
      </c>
      <c r="L4156" s="302">
        <v>9822026</v>
      </c>
      <c r="M4156" s="302" t="s">
        <v>1925</v>
      </c>
      <c r="N4156" s="305">
        <v>28672</v>
      </c>
      <c r="O4156" s="305">
        <v>28672</v>
      </c>
      <c r="P4156" s="302" t="s">
        <v>1052</v>
      </c>
    </row>
    <row r="4157" spans="1:16">
      <c r="A4157" s="303">
        <v>0</v>
      </c>
      <c r="B4157" s="303">
        <v>0</v>
      </c>
      <c r="C4157" s="303">
        <v>0</v>
      </c>
      <c r="D4157" s="304">
        <f t="shared" si="64"/>
        <v>0</v>
      </c>
      <c r="E4157" s="305">
        <v>45992</v>
      </c>
      <c r="F4157" s="302" t="s">
        <v>69</v>
      </c>
      <c r="G4157" s="302" t="s">
        <v>70</v>
      </c>
      <c r="H4157" s="302" t="s">
        <v>573</v>
      </c>
      <c r="I4157" s="302" t="s">
        <v>573</v>
      </c>
      <c r="J4157" s="302">
        <v>135300</v>
      </c>
      <c r="K4157" s="302" t="s">
        <v>389</v>
      </c>
      <c r="L4157" s="302">
        <v>9974204</v>
      </c>
      <c r="M4157" s="302" t="s">
        <v>2420</v>
      </c>
      <c r="N4157" s="305">
        <v>30133</v>
      </c>
      <c r="O4157" s="305">
        <v>30133</v>
      </c>
      <c r="P4157" s="302" t="s">
        <v>1062</v>
      </c>
    </row>
    <row r="4158" spans="1:16">
      <c r="A4158" s="303">
        <v>1</v>
      </c>
      <c r="B4158" s="303">
        <v>288308.21000000002</v>
      </c>
      <c r="C4158" s="303">
        <v>52697.147608726002</v>
      </c>
      <c r="D4158" s="304">
        <f t="shared" si="64"/>
        <v>235611.06239127403</v>
      </c>
      <c r="E4158" s="305">
        <v>45992</v>
      </c>
      <c r="F4158" s="302" t="s">
        <v>69</v>
      </c>
      <c r="G4158" s="302" t="s">
        <v>70</v>
      </c>
      <c r="H4158" s="302" t="s">
        <v>573</v>
      </c>
      <c r="I4158" s="302" t="s">
        <v>573</v>
      </c>
      <c r="J4158" s="302">
        <v>135300</v>
      </c>
      <c r="K4158" s="302" t="s">
        <v>390</v>
      </c>
      <c r="L4158" s="302">
        <v>25466545</v>
      </c>
      <c r="M4158" s="302" t="s">
        <v>2605</v>
      </c>
      <c r="N4158" s="305">
        <v>42710</v>
      </c>
      <c r="O4158" s="305">
        <v>42705</v>
      </c>
      <c r="P4158" s="302" t="s">
        <v>2574</v>
      </c>
    </row>
    <row r="4159" spans="1:16">
      <c r="A4159" s="303">
        <v>1</v>
      </c>
      <c r="B4159" s="303">
        <v>288308.21000000002</v>
      </c>
      <c r="C4159" s="303">
        <v>52697.147608726002</v>
      </c>
      <c r="D4159" s="304">
        <f t="shared" si="64"/>
        <v>235611.06239127403</v>
      </c>
      <c r="E4159" s="305">
        <v>45992</v>
      </c>
      <c r="F4159" s="302" t="s">
        <v>69</v>
      </c>
      <c r="G4159" s="302" t="s">
        <v>70</v>
      </c>
      <c r="H4159" s="302" t="s">
        <v>573</v>
      </c>
      <c r="I4159" s="302" t="s">
        <v>573</v>
      </c>
      <c r="J4159" s="302">
        <v>135300</v>
      </c>
      <c r="K4159" s="302" t="s">
        <v>461</v>
      </c>
      <c r="L4159" s="302">
        <v>25466551</v>
      </c>
      <c r="M4159" s="302" t="s">
        <v>2140</v>
      </c>
      <c r="N4159" s="305">
        <v>42710</v>
      </c>
      <c r="O4159" s="305">
        <v>42705</v>
      </c>
      <c r="P4159" s="302" t="s">
        <v>2574</v>
      </c>
    </row>
    <row r="4160" spans="1:16">
      <c r="A4160" s="303">
        <v>1</v>
      </c>
      <c r="B4160" s="303">
        <v>93118.430000000008</v>
      </c>
      <c r="C4160" s="303">
        <v>6270.6155622546003</v>
      </c>
      <c r="D4160" s="304">
        <f t="shared" si="64"/>
        <v>86847.814437745401</v>
      </c>
      <c r="E4160" s="305">
        <v>45992</v>
      </c>
      <c r="F4160" s="302" t="s">
        <v>69</v>
      </c>
      <c r="G4160" s="302" t="s">
        <v>70</v>
      </c>
      <c r="H4160" s="302" t="s">
        <v>573</v>
      </c>
      <c r="I4160" s="302" t="s">
        <v>573</v>
      </c>
      <c r="J4160" s="302">
        <v>135300</v>
      </c>
      <c r="K4160" s="302" t="s">
        <v>461</v>
      </c>
      <c r="L4160" s="302">
        <v>36238314</v>
      </c>
      <c r="M4160" s="302" t="s">
        <v>2140</v>
      </c>
      <c r="N4160" s="305">
        <v>44671</v>
      </c>
      <c r="O4160" s="305">
        <v>44652</v>
      </c>
      <c r="P4160" s="302" t="s">
        <v>2571</v>
      </c>
    </row>
    <row r="4161" spans="1:16">
      <c r="A4161" s="303">
        <v>3</v>
      </c>
      <c r="B4161" s="303">
        <v>104991.91</v>
      </c>
      <c r="C4161" s="303">
        <v>21210.5360027797</v>
      </c>
      <c r="D4161" s="304">
        <f t="shared" si="64"/>
        <v>83781.373997220304</v>
      </c>
      <c r="E4161" s="305">
        <v>45992</v>
      </c>
      <c r="F4161" s="302" t="s">
        <v>69</v>
      </c>
      <c r="G4161" s="302" t="s">
        <v>70</v>
      </c>
      <c r="H4161" s="302" t="s">
        <v>573</v>
      </c>
      <c r="I4161" s="302" t="s">
        <v>573</v>
      </c>
      <c r="J4161" s="302">
        <v>135300</v>
      </c>
      <c r="K4161" s="302" t="s">
        <v>433</v>
      </c>
      <c r="L4161" s="302">
        <v>13776662</v>
      </c>
      <c r="M4161" s="302" t="s">
        <v>2516</v>
      </c>
      <c r="N4161" s="305">
        <v>42124</v>
      </c>
      <c r="O4161" s="305">
        <v>42095</v>
      </c>
      <c r="P4161" s="302" t="s">
        <v>1583</v>
      </c>
    </row>
    <row r="4162" spans="1:16">
      <c r="A4162" s="303">
        <v>2</v>
      </c>
      <c r="B4162" s="303">
        <v>6582.84</v>
      </c>
      <c r="C4162" s="303">
        <v>6016.0772903483994</v>
      </c>
      <c r="D4162" s="304">
        <f t="shared" si="64"/>
        <v>566.76270965160074</v>
      </c>
      <c r="E4162" s="305">
        <v>45992</v>
      </c>
      <c r="F4162" s="302" t="s">
        <v>69</v>
      </c>
      <c r="G4162" s="302" t="s">
        <v>70</v>
      </c>
      <c r="H4162" s="302" t="s">
        <v>573</v>
      </c>
      <c r="I4162" s="302" t="s">
        <v>573</v>
      </c>
      <c r="J4162" s="302">
        <v>135300</v>
      </c>
      <c r="K4162" s="302" t="s">
        <v>577</v>
      </c>
      <c r="L4162" s="302">
        <v>9821951</v>
      </c>
      <c r="M4162" s="302" t="s">
        <v>2606</v>
      </c>
      <c r="N4162" s="305">
        <v>28672</v>
      </c>
      <c r="O4162" s="305">
        <v>28672</v>
      </c>
      <c r="P4162" s="302" t="s">
        <v>1052</v>
      </c>
    </row>
    <row r="4163" spans="1:16">
      <c r="A4163" s="303">
        <v>0</v>
      </c>
      <c r="B4163" s="303">
        <v>0</v>
      </c>
      <c r="C4163" s="303">
        <v>0</v>
      </c>
      <c r="D4163" s="304">
        <f t="shared" ref="D4163:D4226" si="65">+B4163-C4163</f>
        <v>0</v>
      </c>
      <c r="E4163" s="305">
        <v>45992</v>
      </c>
      <c r="F4163" s="302" t="s">
        <v>69</v>
      </c>
      <c r="G4163" s="302" t="s">
        <v>70</v>
      </c>
      <c r="H4163" s="302" t="s">
        <v>573</v>
      </c>
      <c r="I4163" s="302" t="s">
        <v>573</v>
      </c>
      <c r="J4163" s="302">
        <v>135300</v>
      </c>
      <c r="K4163" s="302" t="s">
        <v>577</v>
      </c>
      <c r="L4163" s="302">
        <v>9724136</v>
      </c>
      <c r="M4163" s="302" t="s">
        <v>2606</v>
      </c>
      <c r="N4163" s="305">
        <v>28672</v>
      </c>
      <c r="O4163" s="305">
        <v>28672</v>
      </c>
      <c r="P4163" s="302" t="s">
        <v>1062</v>
      </c>
    </row>
    <row r="4164" spans="1:16">
      <c r="A4164" s="303">
        <v>0</v>
      </c>
      <c r="B4164" s="303">
        <v>0</v>
      </c>
      <c r="C4164" s="303">
        <v>0</v>
      </c>
      <c r="D4164" s="304">
        <f t="shared" si="65"/>
        <v>0</v>
      </c>
      <c r="E4164" s="305">
        <v>45992</v>
      </c>
      <c r="F4164" s="302" t="s">
        <v>69</v>
      </c>
      <c r="G4164" s="302" t="s">
        <v>70</v>
      </c>
      <c r="H4164" s="302" t="s">
        <v>573</v>
      </c>
      <c r="I4164" s="302" t="s">
        <v>573</v>
      </c>
      <c r="J4164" s="302">
        <v>135300</v>
      </c>
      <c r="K4164" s="302" t="s">
        <v>578</v>
      </c>
      <c r="L4164" s="302">
        <v>9738228</v>
      </c>
      <c r="M4164" s="302" t="s">
        <v>2607</v>
      </c>
      <c r="N4164" s="305">
        <v>39062</v>
      </c>
      <c r="O4164" s="305">
        <v>39052</v>
      </c>
      <c r="P4164" s="302" t="s">
        <v>2594</v>
      </c>
    </row>
    <row r="4165" spans="1:16">
      <c r="A4165" s="303">
        <v>0</v>
      </c>
      <c r="B4165" s="303">
        <v>0</v>
      </c>
      <c r="C4165" s="303">
        <v>0</v>
      </c>
      <c r="D4165" s="304">
        <f t="shared" si="65"/>
        <v>0</v>
      </c>
      <c r="E4165" s="305">
        <v>45992</v>
      </c>
      <c r="F4165" s="302" t="s">
        <v>69</v>
      </c>
      <c r="G4165" s="302" t="s">
        <v>70</v>
      </c>
      <c r="H4165" s="302" t="s">
        <v>573</v>
      </c>
      <c r="I4165" s="302" t="s">
        <v>573</v>
      </c>
      <c r="J4165" s="302">
        <v>135300</v>
      </c>
      <c r="K4165" s="302" t="s">
        <v>329</v>
      </c>
      <c r="L4165" s="302">
        <v>9870196</v>
      </c>
      <c r="M4165" s="302" t="s">
        <v>1930</v>
      </c>
      <c r="N4165" s="305">
        <v>30133</v>
      </c>
      <c r="O4165" s="305">
        <v>30133</v>
      </c>
      <c r="P4165" s="302" t="s">
        <v>1062</v>
      </c>
    </row>
    <row r="4166" spans="1:16">
      <c r="A4166" s="303">
        <v>0</v>
      </c>
      <c r="B4166" s="303">
        <v>0</v>
      </c>
      <c r="C4166" s="303">
        <v>0</v>
      </c>
      <c r="D4166" s="304">
        <f t="shared" si="65"/>
        <v>0</v>
      </c>
      <c r="E4166" s="305">
        <v>45992</v>
      </c>
      <c r="F4166" s="302" t="s">
        <v>69</v>
      </c>
      <c r="G4166" s="302" t="s">
        <v>70</v>
      </c>
      <c r="H4166" s="302" t="s">
        <v>573</v>
      </c>
      <c r="I4166" s="302" t="s">
        <v>573</v>
      </c>
      <c r="J4166" s="302">
        <v>135300</v>
      </c>
      <c r="K4166" s="302" t="s">
        <v>329</v>
      </c>
      <c r="L4166" s="302">
        <v>9822182</v>
      </c>
      <c r="M4166" s="302" t="s">
        <v>1929</v>
      </c>
      <c r="N4166" s="305">
        <v>30133</v>
      </c>
      <c r="O4166" s="305">
        <v>30133</v>
      </c>
      <c r="P4166" s="302" t="s">
        <v>1052</v>
      </c>
    </row>
    <row r="4167" spans="1:16">
      <c r="A4167" s="303">
        <v>0</v>
      </c>
      <c r="B4167" s="303">
        <v>0</v>
      </c>
      <c r="C4167" s="303">
        <v>0</v>
      </c>
      <c r="D4167" s="304">
        <f t="shared" si="65"/>
        <v>0</v>
      </c>
      <c r="E4167" s="305">
        <v>45992</v>
      </c>
      <c r="F4167" s="302" t="s">
        <v>69</v>
      </c>
      <c r="G4167" s="302" t="s">
        <v>70</v>
      </c>
      <c r="H4167" s="302" t="s">
        <v>573</v>
      </c>
      <c r="I4167" s="302" t="s">
        <v>573</v>
      </c>
      <c r="J4167" s="302">
        <v>135300</v>
      </c>
      <c r="K4167" s="302" t="s">
        <v>248</v>
      </c>
      <c r="L4167" s="302">
        <v>9822177</v>
      </c>
      <c r="M4167" s="302" t="s">
        <v>2608</v>
      </c>
      <c r="N4167" s="305">
        <v>23924</v>
      </c>
      <c r="O4167" s="305">
        <v>23924</v>
      </c>
      <c r="P4167" s="302" t="s">
        <v>1052</v>
      </c>
    </row>
    <row r="4168" spans="1:16">
      <c r="A4168" s="303">
        <v>0</v>
      </c>
      <c r="B4168" s="303">
        <v>0</v>
      </c>
      <c r="C4168" s="303">
        <v>0</v>
      </c>
      <c r="D4168" s="304">
        <f t="shared" si="65"/>
        <v>0</v>
      </c>
      <c r="E4168" s="305">
        <v>45992</v>
      </c>
      <c r="F4168" s="302" t="s">
        <v>69</v>
      </c>
      <c r="G4168" s="302" t="s">
        <v>70</v>
      </c>
      <c r="H4168" s="302" t="s">
        <v>573</v>
      </c>
      <c r="I4168" s="302" t="s">
        <v>573</v>
      </c>
      <c r="J4168" s="302">
        <v>135300</v>
      </c>
      <c r="K4168" s="302" t="s">
        <v>248</v>
      </c>
      <c r="L4168" s="302">
        <v>9822208</v>
      </c>
      <c r="M4168" s="302" t="s">
        <v>2608</v>
      </c>
      <c r="N4168" s="305">
        <v>21367</v>
      </c>
      <c r="O4168" s="305">
        <v>21367</v>
      </c>
      <c r="P4168" s="302" t="s">
        <v>1052</v>
      </c>
    </row>
    <row r="4169" spans="1:16">
      <c r="A4169" s="303">
        <v>0</v>
      </c>
      <c r="B4169" s="303">
        <v>0</v>
      </c>
      <c r="C4169" s="303">
        <v>0</v>
      </c>
      <c r="D4169" s="304">
        <f t="shared" si="65"/>
        <v>0</v>
      </c>
      <c r="E4169" s="305">
        <v>45992</v>
      </c>
      <c r="F4169" s="302" t="s">
        <v>69</v>
      </c>
      <c r="G4169" s="302" t="s">
        <v>70</v>
      </c>
      <c r="H4169" s="302" t="s">
        <v>573</v>
      </c>
      <c r="I4169" s="302" t="s">
        <v>573</v>
      </c>
      <c r="J4169" s="302">
        <v>135300</v>
      </c>
      <c r="K4169" s="302" t="s">
        <v>248</v>
      </c>
      <c r="L4169" s="302">
        <v>9870194</v>
      </c>
      <c r="M4169" s="302" t="s">
        <v>1931</v>
      </c>
      <c r="N4169" s="305">
        <v>22463</v>
      </c>
      <c r="O4169" s="305">
        <v>22463</v>
      </c>
      <c r="P4169" s="302" t="s">
        <v>1062</v>
      </c>
    </row>
    <row r="4170" spans="1:16">
      <c r="A4170" s="303">
        <v>0</v>
      </c>
      <c r="B4170" s="303">
        <v>0</v>
      </c>
      <c r="C4170" s="303">
        <v>0</v>
      </c>
      <c r="D4170" s="304">
        <f t="shared" si="65"/>
        <v>0</v>
      </c>
      <c r="E4170" s="305">
        <v>45992</v>
      </c>
      <c r="F4170" s="302" t="s">
        <v>69</v>
      </c>
      <c r="G4170" s="302" t="s">
        <v>70</v>
      </c>
      <c r="H4170" s="302" t="s">
        <v>573</v>
      </c>
      <c r="I4170" s="302" t="s">
        <v>573</v>
      </c>
      <c r="J4170" s="302">
        <v>135300</v>
      </c>
      <c r="K4170" s="302" t="s">
        <v>248</v>
      </c>
      <c r="L4170" s="302">
        <v>9870195</v>
      </c>
      <c r="M4170" s="302" t="s">
        <v>1931</v>
      </c>
      <c r="N4170" s="305">
        <v>21367</v>
      </c>
      <c r="O4170" s="305">
        <v>21367</v>
      </c>
      <c r="P4170" s="302" t="s">
        <v>1062</v>
      </c>
    </row>
    <row r="4171" spans="1:16">
      <c r="A4171" s="303">
        <v>1</v>
      </c>
      <c r="B4171" s="303">
        <v>1099832.3500000001</v>
      </c>
      <c r="C4171" s="303">
        <v>201028.01683241001</v>
      </c>
      <c r="D4171" s="304">
        <f t="shared" si="65"/>
        <v>898804.33316759008</v>
      </c>
      <c r="E4171" s="305">
        <v>45992</v>
      </c>
      <c r="F4171" s="302" t="s">
        <v>69</v>
      </c>
      <c r="G4171" s="302" t="s">
        <v>70</v>
      </c>
      <c r="H4171" s="302" t="s">
        <v>573</v>
      </c>
      <c r="I4171" s="302" t="s">
        <v>573</v>
      </c>
      <c r="J4171" s="302">
        <v>135300</v>
      </c>
      <c r="K4171" s="302" t="s">
        <v>248</v>
      </c>
      <c r="L4171" s="302">
        <v>25466480</v>
      </c>
      <c r="M4171" s="302" t="s">
        <v>1442</v>
      </c>
      <c r="N4171" s="305">
        <v>42669</v>
      </c>
      <c r="O4171" s="305">
        <v>42675</v>
      </c>
      <c r="P4171" s="302" t="s">
        <v>2582</v>
      </c>
    </row>
    <row r="4172" spans="1:16">
      <c r="A4172" s="303">
        <v>0</v>
      </c>
      <c r="B4172" s="303">
        <v>0</v>
      </c>
      <c r="C4172" s="303">
        <v>0</v>
      </c>
      <c r="D4172" s="304">
        <f t="shared" si="65"/>
        <v>0</v>
      </c>
      <c r="E4172" s="305">
        <v>45992</v>
      </c>
      <c r="F4172" s="302" t="s">
        <v>69</v>
      </c>
      <c r="G4172" s="302" t="s">
        <v>70</v>
      </c>
      <c r="H4172" s="302" t="s">
        <v>573</v>
      </c>
      <c r="I4172" s="302" t="s">
        <v>573</v>
      </c>
      <c r="J4172" s="302">
        <v>135300</v>
      </c>
      <c r="K4172" s="302" t="s">
        <v>248</v>
      </c>
      <c r="L4172" s="302">
        <v>9699047</v>
      </c>
      <c r="M4172" s="302" t="s">
        <v>2608</v>
      </c>
      <c r="N4172" s="305">
        <v>22463</v>
      </c>
      <c r="O4172" s="305">
        <v>22463</v>
      </c>
      <c r="P4172" s="302" t="s">
        <v>1052</v>
      </c>
    </row>
    <row r="4173" spans="1:16">
      <c r="A4173" s="303">
        <v>0</v>
      </c>
      <c r="B4173" s="303">
        <v>0</v>
      </c>
      <c r="C4173" s="303">
        <v>0</v>
      </c>
      <c r="D4173" s="304">
        <f t="shared" si="65"/>
        <v>0</v>
      </c>
      <c r="E4173" s="305">
        <v>45992</v>
      </c>
      <c r="F4173" s="302" t="s">
        <v>69</v>
      </c>
      <c r="G4173" s="302" t="s">
        <v>70</v>
      </c>
      <c r="H4173" s="302" t="s">
        <v>573</v>
      </c>
      <c r="I4173" s="302" t="s">
        <v>573</v>
      </c>
      <c r="J4173" s="302">
        <v>135300</v>
      </c>
      <c r="K4173" s="302" t="s">
        <v>248</v>
      </c>
      <c r="L4173" s="302">
        <v>9870192</v>
      </c>
      <c r="M4173" s="302" t="s">
        <v>1931</v>
      </c>
      <c r="N4173" s="305">
        <v>23924</v>
      </c>
      <c r="O4173" s="305">
        <v>23924</v>
      </c>
      <c r="P4173" s="302" t="s">
        <v>1062</v>
      </c>
    </row>
    <row r="4174" spans="1:16">
      <c r="A4174" s="303">
        <v>0</v>
      </c>
      <c r="B4174" s="303">
        <v>0</v>
      </c>
      <c r="C4174" s="303">
        <v>0</v>
      </c>
      <c r="D4174" s="304">
        <f t="shared" si="65"/>
        <v>0</v>
      </c>
      <c r="E4174" s="305">
        <v>45992</v>
      </c>
      <c r="F4174" s="302" t="s">
        <v>69</v>
      </c>
      <c r="G4174" s="302" t="s">
        <v>70</v>
      </c>
      <c r="H4174" s="302" t="s">
        <v>573</v>
      </c>
      <c r="I4174" s="302" t="s">
        <v>573</v>
      </c>
      <c r="J4174" s="302">
        <v>135300</v>
      </c>
      <c r="K4174" s="302" t="s">
        <v>248</v>
      </c>
      <c r="L4174" s="302">
        <v>9870193</v>
      </c>
      <c r="M4174" s="302" t="s">
        <v>1931</v>
      </c>
      <c r="N4174" s="305">
        <v>23559</v>
      </c>
      <c r="O4174" s="305">
        <v>23559</v>
      </c>
      <c r="P4174" s="302" t="s">
        <v>1062</v>
      </c>
    </row>
    <row r="4175" spans="1:16">
      <c r="A4175" s="303">
        <v>0</v>
      </c>
      <c r="B4175" s="303">
        <v>0</v>
      </c>
      <c r="C4175" s="303">
        <v>0</v>
      </c>
      <c r="D4175" s="304">
        <f t="shared" si="65"/>
        <v>0</v>
      </c>
      <c r="E4175" s="305">
        <v>45992</v>
      </c>
      <c r="F4175" s="302" t="s">
        <v>69</v>
      </c>
      <c r="G4175" s="302" t="s">
        <v>70</v>
      </c>
      <c r="H4175" s="302" t="s">
        <v>573</v>
      </c>
      <c r="I4175" s="302" t="s">
        <v>573</v>
      </c>
      <c r="J4175" s="302">
        <v>135300</v>
      </c>
      <c r="K4175" s="302" t="s">
        <v>248</v>
      </c>
      <c r="L4175" s="302">
        <v>9822176</v>
      </c>
      <c r="M4175" s="302" t="s">
        <v>2608</v>
      </c>
      <c r="N4175" s="305">
        <v>23559</v>
      </c>
      <c r="O4175" s="305">
        <v>23559</v>
      </c>
      <c r="P4175" s="302" t="s">
        <v>1052</v>
      </c>
    </row>
    <row r="4176" spans="1:16">
      <c r="A4176" s="303">
        <v>0</v>
      </c>
      <c r="B4176" s="303">
        <v>0</v>
      </c>
      <c r="C4176" s="303">
        <v>0</v>
      </c>
      <c r="D4176" s="304">
        <f t="shared" si="65"/>
        <v>0</v>
      </c>
      <c r="E4176" s="305">
        <v>45992</v>
      </c>
      <c r="F4176" s="302" t="s">
        <v>69</v>
      </c>
      <c r="G4176" s="302" t="s">
        <v>70</v>
      </c>
      <c r="H4176" s="302" t="s">
        <v>573</v>
      </c>
      <c r="I4176" s="302" t="s">
        <v>573</v>
      </c>
      <c r="J4176" s="302">
        <v>135300</v>
      </c>
      <c r="K4176" s="302" t="s">
        <v>248</v>
      </c>
      <c r="L4176" s="302">
        <v>9822178</v>
      </c>
      <c r="M4176" s="302" t="s">
        <v>2608</v>
      </c>
      <c r="N4176" s="305">
        <v>25750</v>
      </c>
      <c r="O4176" s="305">
        <v>25750</v>
      </c>
      <c r="P4176" s="302" t="s">
        <v>1052</v>
      </c>
    </row>
    <row r="4177" spans="1:16">
      <c r="A4177" s="303">
        <v>0</v>
      </c>
      <c r="B4177" s="303">
        <v>0</v>
      </c>
      <c r="C4177" s="303">
        <v>0</v>
      </c>
      <c r="D4177" s="304">
        <f t="shared" si="65"/>
        <v>0</v>
      </c>
      <c r="E4177" s="305">
        <v>45992</v>
      </c>
      <c r="F4177" s="302" t="s">
        <v>69</v>
      </c>
      <c r="G4177" s="302" t="s">
        <v>70</v>
      </c>
      <c r="H4177" s="302" t="s">
        <v>573</v>
      </c>
      <c r="I4177" s="302" t="s">
        <v>573</v>
      </c>
      <c r="J4177" s="302">
        <v>135300</v>
      </c>
      <c r="K4177" s="302" t="s">
        <v>248</v>
      </c>
      <c r="L4177" s="302">
        <v>9870191</v>
      </c>
      <c r="M4177" s="302" t="s">
        <v>1931</v>
      </c>
      <c r="N4177" s="305">
        <v>25750</v>
      </c>
      <c r="O4177" s="305">
        <v>25750</v>
      </c>
      <c r="P4177" s="302" t="s">
        <v>1062</v>
      </c>
    </row>
    <row r="4178" spans="1:16">
      <c r="A4178" s="303">
        <v>0</v>
      </c>
      <c r="B4178" s="303">
        <v>0</v>
      </c>
      <c r="C4178" s="303">
        <v>0</v>
      </c>
      <c r="D4178" s="304">
        <f t="shared" si="65"/>
        <v>0</v>
      </c>
      <c r="E4178" s="305">
        <v>45992</v>
      </c>
      <c r="F4178" s="302" t="s">
        <v>69</v>
      </c>
      <c r="G4178" s="302" t="s">
        <v>70</v>
      </c>
      <c r="H4178" s="302" t="s">
        <v>573</v>
      </c>
      <c r="I4178" s="302" t="s">
        <v>573</v>
      </c>
      <c r="J4178" s="302">
        <v>135300</v>
      </c>
      <c r="K4178" s="302" t="s">
        <v>497</v>
      </c>
      <c r="L4178" s="302">
        <v>9974195</v>
      </c>
      <c r="M4178" s="302" t="s">
        <v>1535</v>
      </c>
      <c r="N4178" s="305">
        <v>21367</v>
      </c>
      <c r="O4178" s="305">
        <v>21367</v>
      </c>
      <c r="P4178" s="302" t="s">
        <v>1062</v>
      </c>
    </row>
    <row r="4179" spans="1:16">
      <c r="A4179" s="303">
        <v>1</v>
      </c>
      <c r="B4179" s="303">
        <v>81605.63</v>
      </c>
      <c r="C4179" s="303">
        <v>96973.142801903101</v>
      </c>
      <c r="D4179" s="304">
        <f t="shared" si="65"/>
        <v>-15367.512801903096</v>
      </c>
      <c r="E4179" s="305">
        <v>45992</v>
      </c>
      <c r="F4179" s="302" t="s">
        <v>69</v>
      </c>
      <c r="G4179" s="302" t="s">
        <v>70</v>
      </c>
      <c r="H4179" s="302" t="s">
        <v>573</v>
      </c>
      <c r="I4179" s="302" t="s">
        <v>573</v>
      </c>
      <c r="J4179" s="302">
        <v>135300</v>
      </c>
      <c r="K4179" s="302" t="s">
        <v>497</v>
      </c>
      <c r="L4179" s="302">
        <v>9822073</v>
      </c>
      <c r="M4179" s="302" t="s">
        <v>1535</v>
      </c>
      <c r="N4179" s="305">
        <v>21367</v>
      </c>
      <c r="O4179" s="305">
        <v>21367</v>
      </c>
      <c r="P4179" s="302" t="s">
        <v>1052</v>
      </c>
    </row>
    <row r="4180" spans="1:16">
      <c r="A4180" s="303">
        <v>0</v>
      </c>
      <c r="B4180" s="303">
        <v>0</v>
      </c>
      <c r="C4180" s="303">
        <v>0</v>
      </c>
      <c r="D4180" s="304">
        <f t="shared" si="65"/>
        <v>0</v>
      </c>
      <c r="E4180" s="305">
        <v>45992</v>
      </c>
      <c r="F4180" s="302" t="s">
        <v>69</v>
      </c>
      <c r="G4180" s="302" t="s">
        <v>70</v>
      </c>
      <c r="H4180" s="302" t="s">
        <v>573</v>
      </c>
      <c r="I4180" s="302" t="s">
        <v>573</v>
      </c>
      <c r="J4180" s="302">
        <v>135300</v>
      </c>
      <c r="K4180" s="302" t="s">
        <v>559</v>
      </c>
      <c r="L4180" s="302">
        <v>9974200</v>
      </c>
      <c r="M4180" s="302" t="s">
        <v>2521</v>
      </c>
      <c r="N4180" s="305">
        <v>30133</v>
      </c>
      <c r="O4180" s="305">
        <v>30133</v>
      </c>
      <c r="P4180" s="302" t="s">
        <v>1062</v>
      </c>
    </row>
    <row r="4181" spans="1:16">
      <c r="A4181" s="303">
        <v>0</v>
      </c>
      <c r="B4181" s="303">
        <v>0</v>
      </c>
      <c r="C4181" s="303">
        <v>0</v>
      </c>
      <c r="D4181" s="304">
        <f t="shared" si="65"/>
        <v>0</v>
      </c>
      <c r="E4181" s="305">
        <v>45992</v>
      </c>
      <c r="F4181" s="302" t="s">
        <v>69</v>
      </c>
      <c r="G4181" s="302" t="s">
        <v>70</v>
      </c>
      <c r="H4181" s="302" t="s">
        <v>573</v>
      </c>
      <c r="I4181" s="302" t="s">
        <v>573</v>
      </c>
      <c r="J4181" s="302">
        <v>135300</v>
      </c>
      <c r="K4181" s="302" t="s">
        <v>559</v>
      </c>
      <c r="L4181" s="302">
        <v>9822077</v>
      </c>
      <c r="M4181" s="302" t="s">
        <v>2521</v>
      </c>
      <c r="N4181" s="305">
        <v>30133</v>
      </c>
      <c r="O4181" s="305">
        <v>30133</v>
      </c>
      <c r="P4181" s="302" t="s">
        <v>1052</v>
      </c>
    </row>
    <row r="4182" spans="1:16">
      <c r="A4182" s="303">
        <v>2</v>
      </c>
      <c r="B4182" s="303">
        <v>17653.37</v>
      </c>
      <c r="C4182" s="303">
        <v>4245.6494311623001</v>
      </c>
      <c r="D4182" s="304">
        <f t="shared" si="65"/>
        <v>13407.7205688377</v>
      </c>
      <c r="E4182" s="305">
        <v>45992</v>
      </c>
      <c r="F4182" s="302" t="s">
        <v>69</v>
      </c>
      <c r="G4182" s="302" t="s">
        <v>70</v>
      </c>
      <c r="H4182" s="302" t="s">
        <v>573</v>
      </c>
      <c r="I4182" s="302" t="s">
        <v>573</v>
      </c>
      <c r="J4182" s="302">
        <v>135300</v>
      </c>
      <c r="K4182" s="302" t="s">
        <v>398</v>
      </c>
      <c r="L4182" s="302">
        <v>12116061</v>
      </c>
      <c r="M4182" s="302" t="s">
        <v>2609</v>
      </c>
      <c r="N4182" s="305">
        <v>41576</v>
      </c>
      <c r="O4182" s="305">
        <v>41548</v>
      </c>
      <c r="P4182" s="302" t="s">
        <v>2600</v>
      </c>
    </row>
    <row r="4183" spans="1:16">
      <c r="A4183" s="303">
        <v>0</v>
      </c>
      <c r="B4183" s="303">
        <v>0</v>
      </c>
      <c r="C4183" s="303">
        <v>0</v>
      </c>
      <c r="D4183" s="304">
        <f t="shared" si="65"/>
        <v>0</v>
      </c>
      <c r="E4183" s="305">
        <v>45992</v>
      </c>
      <c r="F4183" s="302" t="s">
        <v>69</v>
      </c>
      <c r="G4183" s="302" t="s">
        <v>70</v>
      </c>
      <c r="H4183" s="302" t="s">
        <v>573</v>
      </c>
      <c r="I4183" s="302" t="s">
        <v>573</v>
      </c>
      <c r="J4183" s="302">
        <v>135300</v>
      </c>
      <c r="K4183" s="302" t="s">
        <v>230</v>
      </c>
      <c r="L4183" s="302">
        <v>9974287</v>
      </c>
      <c r="M4183" s="302" t="s">
        <v>2161</v>
      </c>
      <c r="N4183" s="305">
        <v>32325</v>
      </c>
      <c r="O4183" s="305">
        <v>32325</v>
      </c>
      <c r="P4183" s="302" t="s">
        <v>1062</v>
      </c>
    </row>
    <row r="4184" spans="1:16">
      <c r="A4184" s="303">
        <v>0</v>
      </c>
      <c r="B4184" s="303">
        <v>0</v>
      </c>
      <c r="C4184" s="303">
        <v>0</v>
      </c>
      <c r="D4184" s="304">
        <f t="shared" si="65"/>
        <v>0</v>
      </c>
      <c r="E4184" s="305">
        <v>45992</v>
      </c>
      <c r="F4184" s="302" t="s">
        <v>69</v>
      </c>
      <c r="G4184" s="302" t="s">
        <v>70</v>
      </c>
      <c r="H4184" s="302" t="s">
        <v>573</v>
      </c>
      <c r="I4184" s="302" t="s">
        <v>573</v>
      </c>
      <c r="J4184" s="302">
        <v>135300</v>
      </c>
      <c r="K4184" s="302" t="s">
        <v>230</v>
      </c>
      <c r="L4184" s="302">
        <v>9974288</v>
      </c>
      <c r="M4184" s="302" t="s">
        <v>1951</v>
      </c>
      <c r="N4184" s="305">
        <v>31594</v>
      </c>
      <c r="O4184" s="305">
        <v>31594</v>
      </c>
      <c r="P4184" s="302" t="s">
        <v>1062</v>
      </c>
    </row>
    <row r="4185" spans="1:16">
      <c r="A4185" s="303">
        <v>0</v>
      </c>
      <c r="B4185" s="303">
        <v>0</v>
      </c>
      <c r="C4185" s="303">
        <v>0</v>
      </c>
      <c r="D4185" s="304">
        <f t="shared" si="65"/>
        <v>0</v>
      </c>
      <c r="E4185" s="305">
        <v>45992</v>
      </c>
      <c r="F4185" s="302" t="s">
        <v>69</v>
      </c>
      <c r="G4185" s="302" t="s">
        <v>70</v>
      </c>
      <c r="H4185" s="302" t="s">
        <v>573</v>
      </c>
      <c r="I4185" s="302" t="s">
        <v>573</v>
      </c>
      <c r="J4185" s="302">
        <v>135300</v>
      </c>
      <c r="K4185" s="302" t="s">
        <v>230</v>
      </c>
      <c r="L4185" s="302">
        <v>9822155</v>
      </c>
      <c r="M4185" s="302" t="s">
        <v>2610</v>
      </c>
      <c r="N4185" s="305">
        <v>32325</v>
      </c>
      <c r="O4185" s="305">
        <v>32325</v>
      </c>
      <c r="P4185" s="302" t="s">
        <v>1052</v>
      </c>
    </row>
    <row r="4186" spans="1:16">
      <c r="A4186" s="303">
        <v>0</v>
      </c>
      <c r="B4186" s="303">
        <v>0</v>
      </c>
      <c r="C4186" s="303">
        <v>0</v>
      </c>
      <c r="D4186" s="304">
        <f t="shared" si="65"/>
        <v>0</v>
      </c>
      <c r="E4186" s="305">
        <v>45992</v>
      </c>
      <c r="F4186" s="302" t="s">
        <v>69</v>
      </c>
      <c r="G4186" s="302" t="s">
        <v>70</v>
      </c>
      <c r="H4186" s="302" t="s">
        <v>573</v>
      </c>
      <c r="I4186" s="302" t="s">
        <v>573</v>
      </c>
      <c r="J4186" s="302">
        <v>135300</v>
      </c>
      <c r="K4186" s="302" t="s">
        <v>230</v>
      </c>
      <c r="L4186" s="302">
        <v>25466530</v>
      </c>
      <c r="M4186" s="302" t="s">
        <v>1174</v>
      </c>
      <c r="N4186" s="305">
        <v>42710</v>
      </c>
      <c r="O4186" s="305">
        <v>42370</v>
      </c>
      <c r="P4186" s="302" t="s">
        <v>2574</v>
      </c>
    </row>
    <row r="4187" spans="1:16">
      <c r="A4187" s="303">
        <v>0</v>
      </c>
      <c r="B4187" s="303">
        <v>0</v>
      </c>
      <c r="C4187" s="303">
        <v>0</v>
      </c>
      <c r="D4187" s="304">
        <f t="shared" si="65"/>
        <v>0</v>
      </c>
      <c r="E4187" s="305">
        <v>45992</v>
      </c>
      <c r="F4187" s="302" t="s">
        <v>69</v>
      </c>
      <c r="G4187" s="302" t="s">
        <v>70</v>
      </c>
      <c r="H4187" s="302" t="s">
        <v>573</v>
      </c>
      <c r="I4187" s="302" t="s">
        <v>573</v>
      </c>
      <c r="J4187" s="302">
        <v>135300</v>
      </c>
      <c r="K4187" s="302" t="s">
        <v>230</v>
      </c>
      <c r="L4187" s="302">
        <v>12818667</v>
      </c>
      <c r="M4187" s="302" t="s">
        <v>2610</v>
      </c>
      <c r="N4187" s="305">
        <v>31594</v>
      </c>
      <c r="O4187" s="305">
        <v>31594</v>
      </c>
      <c r="P4187" s="302" t="s">
        <v>880</v>
      </c>
    </row>
    <row r="4188" spans="1:16">
      <c r="A4188" s="303">
        <v>0</v>
      </c>
      <c r="B4188" s="303">
        <v>0</v>
      </c>
      <c r="C4188" s="303">
        <v>0</v>
      </c>
      <c r="D4188" s="304">
        <f t="shared" si="65"/>
        <v>0</v>
      </c>
      <c r="E4188" s="305">
        <v>45992</v>
      </c>
      <c r="F4188" s="302" t="s">
        <v>69</v>
      </c>
      <c r="G4188" s="302" t="s">
        <v>70</v>
      </c>
      <c r="H4188" s="302" t="s">
        <v>573</v>
      </c>
      <c r="I4188" s="302" t="s">
        <v>573</v>
      </c>
      <c r="J4188" s="302">
        <v>135300</v>
      </c>
      <c r="K4188" s="302" t="s">
        <v>230</v>
      </c>
      <c r="L4188" s="302">
        <v>9718340</v>
      </c>
      <c r="M4188" s="302" t="s">
        <v>1951</v>
      </c>
      <c r="N4188" s="305">
        <v>35247</v>
      </c>
      <c r="O4188" s="305">
        <v>35247</v>
      </c>
      <c r="P4188" s="302" t="s">
        <v>1062</v>
      </c>
    </row>
    <row r="4189" spans="1:16">
      <c r="A4189" s="303">
        <v>0</v>
      </c>
      <c r="B4189" s="303">
        <v>0</v>
      </c>
      <c r="C4189" s="303">
        <v>0</v>
      </c>
      <c r="D4189" s="304">
        <f t="shared" si="65"/>
        <v>0</v>
      </c>
      <c r="E4189" s="305">
        <v>45992</v>
      </c>
      <c r="F4189" s="302" t="s">
        <v>69</v>
      </c>
      <c r="G4189" s="302" t="s">
        <v>70</v>
      </c>
      <c r="H4189" s="302" t="s">
        <v>573</v>
      </c>
      <c r="I4189" s="302" t="s">
        <v>573</v>
      </c>
      <c r="J4189" s="302">
        <v>135300</v>
      </c>
      <c r="K4189" s="302" t="s">
        <v>230</v>
      </c>
      <c r="L4189" s="302">
        <v>12818315</v>
      </c>
      <c r="M4189" s="302" t="s">
        <v>1951</v>
      </c>
      <c r="N4189" s="305">
        <v>35247</v>
      </c>
      <c r="O4189" s="305">
        <v>35247</v>
      </c>
      <c r="P4189" s="302" t="s">
        <v>880</v>
      </c>
    </row>
    <row r="4190" spans="1:16">
      <c r="A4190" s="303">
        <v>0</v>
      </c>
      <c r="B4190" s="303">
        <v>0</v>
      </c>
      <c r="C4190" s="303">
        <v>0</v>
      </c>
      <c r="D4190" s="304">
        <f t="shared" si="65"/>
        <v>0</v>
      </c>
      <c r="E4190" s="305">
        <v>45992</v>
      </c>
      <c r="F4190" s="302" t="s">
        <v>69</v>
      </c>
      <c r="G4190" s="302" t="s">
        <v>70</v>
      </c>
      <c r="H4190" s="302" t="s">
        <v>573</v>
      </c>
      <c r="I4190" s="302" t="s">
        <v>573</v>
      </c>
      <c r="J4190" s="302">
        <v>135300</v>
      </c>
      <c r="K4190" s="302" t="s">
        <v>230</v>
      </c>
      <c r="L4190" s="302">
        <v>9822156</v>
      </c>
      <c r="M4190" s="302" t="s">
        <v>2610</v>
      </c>
      <c r="N4190" s="305">
        <v>31594</v>
      </c>
      <c r="O4190" s="305">
        <v>31594</v>
      </c>
      <c r="P4190" s="302" t="s">
        <v>1052</v>
      </c>
    </row>
    <row r="4191" spans="1:16">
      <c r="A4191" s="303">
        <v>0</v>
      </c>
      <c r="B4191" s="303">
        <v>0</v>
      </c>
      <c r="C4191" s="303">
        <v>0</v>
      </c>
      <c r="D4191" s="304">
        <f t="shared" si="65"/>
        <v>0</v>
      </c>
      <c r="E4191" s="305">
        <v>45992</v>
      </c>
      <c r="F4191" s="302" t="s">
        <v>69</v>
      </c>
      <c r="G4191" s="302" t="s">
        <v>70</v>
      </c>
      <c r="H4191" s="302" t="s">
        <v>573</v>
      </c>
      <c r="I4191" s="302" t="s">
        <v>573</v>
      </c>
      <c r="J4191" s="302">
        <v>135300</v>
      </c>
      <c r="K4191" s="302" t="s">
        <v>230</v>
      </c>
      <c r="L4191" s="302">
        <v>9822157</v>
      </c>
      <c r="M4191" s="302" t="s">
        <v>1951</v>
      </c>
      <c r="N4191" s="305">
        <v>35247</v>
      </c>
      <c r="O4191" s="305">
        <v>35247</v>
      </c>
      <c r="P4191" s="302" t="s">
        <v>1052</v>
      </c>
    </row>
    <row r="4192" spans="1:16">
      <c r="A4192" s="303">
        <v>0</v>
      </c>
      <c r="B4192" s="303">
        <v>0</v>
      </c>
      <c r="C4192" s="303">
        <v>0</v>
      </c>
      <c r="D4192" s="304">
        <f t="shared" si="65"/>
        <v>0</v>
      </c>
      <c r="E4192" s="305">
        <v>45992</v>
      </c>
      <c r="F4192" s="302" t="s">
        <v>69</v>
      </c>
      <c r="G4192" s="302" t="s">
        <v>70</v>
      </c>
      <c r="H4192" s="302" t="s">
        <v>573</v>
      </c>
      <c r="I4192" s="302" t="s">
        <v>573</v>
      </c>
      <c r="J4192" s="302">
        <v>135300</v>
      </c>
      <c r="K4192" s="302" t="s">
        <v>230</v>
      </c>
      <c r="L4192" s="302">
        <v>12818304</v>
      </c>
      <c r="M4192" s="302" t="s">
        <v>2159</v>
      </c>
      <c r="N4192" s="305">
        <v>37958</v>
      </c>
      <c r="O4192" s="305">
        <v>37622</v>
      </c>
      <c r="P4192" s="302" t="s">
        <v>880</v>
      </c>
    </row>
    <row r="4193" spans="1:16">
      <c r="A4193" s="303">
        <v>0</v>
      </c>
      <c r="B4193" s="303">
        <v>0</v>
      </c>
      <c r="C4193" s="303">
        <v>0</v>
      </c>
      <c r="D4193" s="304">
        <f t="shared" si="65"/>
        <v>0</v>
      </c>
      <c r="E4193" s="305">
        <v>45992</v>
      </c>
      <c r="F4193" s="302" t="s">
        <v>69</v>
      </c>
      <c r="G4193" s="302" t="s">
        <v>70</v>
      </c>
      <c r="H4193" s="302" t="s">
        <v>573</v>
      </c>
      <c r="I4193" s="302" t="s">
        <v>573</v>
      </c>
      <c r="J4193" s="302">
        <v>135300</v>
      </c>
      <c r="K4193" s="302" t="s">
        <v>161</v>
      </c>
      <c r="L4193" s="302">
        <v>12301519</v>
      </c>
      <c r="M4193" s="302" t="s">
        <v>1602</v>
      </c>
      <c r="N4193" s="305">
        <v>41456</v>
      </c>
      <c r="O4193" s="305">
        <v>41275</v>
      </c>
      <c r="P4193" s="302" t="s">
        <v>1592</v>
      </c>
    </row>
    <row r="4194" spans="1:16">
      <c r="A4194" s="303">
        <v>0</v>
      </c>
      <c r="B4194" s="303">
        <v>0</v>
      </c>
      <c r="C4194" s="303">
        <v>0</v>
      </c>
      <c r="D4194" s="304">
        <f t="shared" si="65"/>
        <v>0</v>
      </c>
      <c r="E4194" s="305">
        <v>45992</v>
      </c>
      <c r="F4194" s="302" t="s">
        <v>69</v>
      </c>
      <c r="G4194" s="302" t="s">
        <v>70</v>
      </c>
      <c r="H4194" s="302" t="s">
        <v>573</v>
      </c>
      <c r="I4194" s="302" t="s">
        <v>573</v>
      </c>
      <c r="J4194" s="302">
        <v>135300</v>
      </c>
      <c r="K4194" s="302" t="s">
        <v>579</v>
      </c>
      <c r="L4194" s="302">
        <v>9974191</v>
      </c>
      <c r="M4194" s="302" t="s">
        <v>2611</v>
      </c>
      <c r="N4194" s="305">
        <v>28672</v>
      </c>
      <c r="O4194" s="305">
        <v>28672</v>
      </c>
      <c r="P4194" s="302" t="s">
        <v>1062</v>
      </c>
    </row>
    <row r="4195" spans="1:16">
      <c r="A4195" s="303">
        <v>2</v>
      </c>
      <c r="B4195" s="303">
        <v>17942.310000000001</v>
      </c>
      <c r="C4195" s="303">
        <v>16397.5311153531</v>
      </c>
      <c r="D4195" s="304">
        <f t="shared" si="65"/>
        <v>1544.7788846469011</v>
      </c>
      <c r="E4195" s="305">
        <v>45992</v>
      </c>
      <c r="F4195" s="302" t="s">
        <v>69</v>
      </c>
      <c r="G4195" s="302" t="s">
        <v>70</v>
      </c>
      <c r="H4195" s="302" t="s">
        <v>573</v>
      </c>
      <c r="I4195" s="302" t="s">
        <v>573</v>
      </c>
      <c r="J4195" s="302">
        <v>135300</v>
      </c>
      <c r="K4195" s="302" t="s">
        <v>579</v>
      </c>
      <c r="L4195" s="302">
        <v>9822113</v>
      </c>
      <c r="M4195" s="302" t="s">
        <v>2611</v>
      </c>
      <c r="N4195" s="305">
        <v>28672</v>
      </c>
      <c r="O4195" s="305">
        <v>28672</v>
      </c>
      <c r="P4195" s="302" t="s">
        <v>1052</v>
      </c>
    </row>
    <row r="4196" spans="1:16">
      <c r="A4196" s="303">
        <v>1</v>
      </c>
      <c r="B4196" s="303">
        <v>44132.99</v>
      </c>
      <c r="C4196" s="303">
        <v>2971.9252558578</v>
      </c>
      <c r="D4196" s="304">
        <f t="shared" si="65"/>
        <v>41161.064744142197</v>
      </c>
      <c r="E4196" s="305">
        <v>45992</v>
      </c>
      <c r="F4196" s="302" t="s">
        <v>69</v>
      </c>
      <c r="G4196" s="302" t="s">
        <v>70</v>
      </c>
      <c r="H4196" s="302" t="s">
        <v>573</v>
      </c>
      <c r="I4196" s="302" t="s">
        <v>573</v>
      </c>
      <c r="J4196" s="302">
        <v>135300</v>
      </c>
      <c r="K4196" s="302" t="s">
        <v>164</v>
      </c>
      <c r="L4196" s="302">
        <v>36238308</v>
      </c>
      <c r="M4196" s="302" t="s">
        <v>2612</v>
      </c>
      <c r="N4196" s="305">
        <v>44671</v>
      </c>
      <c r="O4196" s="305">
        <v>44652</v>
      </c>
      <c r="P4196" s="302" t="s">
        <v>2571</v>
      </c>
    </row>
    <row r="4197" spans="1:16">
      <c r="A4197" s="303">
        <v>1</v>
      </c>
      <c r="B4197" s="303">
        <v>6020.49</v>
      </c>
      <c r="C4197" s="303">
        <v>405.42112110779999</v>
      </c>
      <c r="D4197" s="304">
        <f t="shared" si="65"/>
        <v>5615.0688788921998</v>
      </c>
      <c r="E4197" s="305">
        <v>45992</v>
      </c>
      <c r="F4197" s="302" t="s">
        <v>69</v>
      </c>
      <c r="G4197" s="302" t="s">
        <v>70</v>
      </c>
      <c r="H4197" s="302" t="s">
        <v>573</v>
      </c>
      <c r="I4197" s="302" t="s">
        <v>573</v>
      </c>
      <c r="J4197" s="302">
        <v>135300</v>
      </c>
      <c r="K4197" s="302" t="s">
        <v>164</v>
      </c>
      <c r="L4197" s="302">
        <v>36238311</v>
      </c>
      <c r="M4197" s="302" t="s">
        <v>1462</v>
      </c>
      <c r="N4197" s="305">
        <v>44671</v>
      </c>
      <c r="O4197" s="305">
        <v>44652</v>
      </c>
      <c r="P4197" s="302" t="s">
        <v>2571</v>
      </c>
    </row>
    <row r="4198" spans="1:16">
      <c r="A4198" s="303">
        <v>1</v>
      </c>
      <c r="B4198" s="303">
        <v>32049.88</v>
      </c>
      <c r="C4198" s="303">
        <v>2158.2459701736002</v>
      </c>
      <c r="D4198" s="304">
        <f t="shared" si="65"/>
        <v>29891.6340298264</v>
      </c>
      <c r="E4198" s="305">
        <v>45992</v>
      </c>
      <c r="F4198" s="302" t="s">
        <v>69</v>
      </c>
      <c r="G4198" s="302" t="s">
        <v>70</v>
      </c>
      <c r="H4198" s="302" t="s">
        <v>573</v>
      </c>
      <c r="I4198" s="302" t="s">
        <v>573</v>
      </c>
      <c r="J4198" s="302">
        <v>135300</v>
      </c>
      <c r="K4198" s="302" t="s">
        <v>110</v>
      </c>
      <c r="L4198" s="302">
        <v>36238290</v>
      </c>
      <c r="M4198" s="302" t="s">
        <v>1443</v>
      </c>
      <c r="N4198" s="305">
        <v>44671</v>
      </c>
      <c r="O4198" s="305">
        <v>44562</v>
      </c>
      <c r="P4198" s="302" t="s">
        <v>2571</v>
      </c>
    </row>
    <row r="4199" spans="1:16">
      <c r="A4199" s="303">
        <v>0</v>
      </c>
      <c r="B4199" s="303">
        <v>0</v>
      </c>
      <c r="C4199" s="303">
        <v>0</v>
      </c>
      <c r="D4199" s="304">
        <f t="shared" si="65"/>
        <v>0</v>
      </c>
      <c r="E4199" s="305">
        <v>45992</v>
      </c>
      <c r="F4199" s="302" t="s">
        <v>69</v>
      </c>
      <c r="G4199" s="302" t="s">
        <v>70</v>
      </c>
      <c r="H4199" s="302" t="s">
        <v>573</v>
      </c>
      <c r="I4199" s="302" t="s">
        <v>573</v>
      </c>
      <c r="J4199" s="302">
        <v>135300</v>
      </c>
      <c r="K4199" s="302" t="s">
        <v>401</v>
      </c>
      <c r="L4199" s="302">
        <v>9974203</v>
      </c>
      <c r="M4199" s="302" t="s">
        <v>1953</v>
      </c>
      <c r="N4199" s="305">
        <v>28672</v>
      </c>
      <c r="O4199" s="305">
        <v>28672</v>
      </c>
      <c r="P4199" s="302" t="s">
        <v>1062</v>
      </c>
    </row>
    <row r="4200" spans="1:16">
      <c r="A4200" s="303">
        <v>0</v>
      </c>
      <c r="B4200" s="303">
        <v>0</v>
      </c>
      <c r="C4200" s="303">
        <v>0</v>
      </c>
      <c r="D4200" s="304">
        <f t="shared" si="65"/>
        <v>0</v>
      </c>
      <c r="E4200" s="305">
        <v>45992</v>
      </c>
      <c r="F4200" s="302" t="s">
        <v>69</v>
      </c>
      <c r="G4200" s="302" t="s">
        <v>70</v>
      </c>
      <c r="H4200" s="302" t="s">
        <v>573</v>
      </c>
      <c r="I4200" s="302" t="s">
        <v>573</v>
      </c>
      <c r="J4200" s="302">
        <v>135300</v>
      </c>
      <c r="K4200" s="302" t="s">
        <v>401</v>
      </c>
      <c r="L4200" s="302">
        <v>9822171</v>
      </c>
      <c r="M4200" s="302" t="s">
        <v>1953</v>
      </c>
      <c r="N4200" s="305">
        <v>30133</v>
      </c>
      <c r="O4200" s="305">
        <v>30133</v>
      </c>
      <c r="P4200" s="302" t="s">
        <v>1052</v>
      </c>
    </row>
    <row r="4201" spans="1:16">
      <c r="A4201" s="303">
        <v>0</v>
      </c>
      <c r="B4201" s="303">
        <v>0</v>
      </c>
      <c r="C4201" s="303">
        <v>0</v>
      </c>
      <c r="D4201" s="304">
        <f t="shared" si="65"/>
        <v>0</v>
      </c>
      <c r="E4201" s="305">
        <v>45992</v>
      </c>
      <c r="F4201" s="302" t="s">
        <v>69</v>
      </c>
      <c r="G4201" s="302" t="s">
        <v>70</v>
      </c>
      <c r="H4201" s="302" t="s">
        <v>573</v>
      </c>
      <c r="I4201" s="302" t="s">
        <v>573</v>
      </c>
      <c r="J4201" s="302">
        <v>135300</v>
      </c>
      <c r="K4201" s="302" t="s">
        <v>401</v>
      </c>
      <c r="L4201" s="302">
        <v>12818348</v>
      </c>
      <c r="M4201" s="302" t="s">
        <v>2613</v>
      </c>
      <c r="N4201" s="305">
        <v>31594</v>
      </c>
      <c r="O4201" s="305">
        <v>31594</v>
      </c>
      <c r="P4201" s="302" t="s">
        <v>880</v>
      </c>
    </row>
    <row r="4202" spans="1:16">
      <c r="A4202" s="303">
        <v>0</v>
      </c>
      <c r="B4202" s="303">
        <v>0</v>
      </c>
      <c r="C4202" s="303">
        <v>0</v>
      </c>
      <c r="D4202" s="304">
        <f t="shared" si="65"/>
        <v>0</v>
      </c>
      <c r="E4202" s="305">
        <v>45992</v>
      </c>
      <c r="F4202" s="302" t="s">
        <v>69</v>
      </c>
      <c r="G4202" s="302" t="s">
        <v>70</v>
      </c>
      <c r="H4202" s="302" t="s">
        <v>573</v>
      </c>
      <c r="I4202" s="302" t="s">
        <v>573</v>
      </c>
      <c r="J4202" s="302">
        <v>135300</v>
      </c>
      <c r="K4202" s="302" t="s">
        <v>401</v>
      </c>
      <c r="L4202" s="302">
        <v>9822169</v>
      </c>
      <c r="M4202" s="302" t="s">
        <v>2613</v>
      </c>
      <c r="N4202" s="305">
        <v>32325</v>
      </c>
      <c r="O4202" s="305">
        <v>32325</v>
      </c>
      <c r="P4202" s="302" t="s">
        <v>1052</v>
      </c>
    </row>
    <row r="4203" spans="1:16">
      <c r="A4203" s="303">
        <v>0</v>
      </c>
      <c r="B4203" s="303">
        <v>0</v>
      </c>
      <c r="C4203" s="303">
        <v>0</v>
      </c>
      <c r="D4203" s="304">
        <f t="shared" si="65"/>
        <v>0</v>
      </c>
      <c r="E4203" s="305">
        <v>45992</v>
      </c>
      <c r="F4203" s="302" t="s">
        <v>69</v>
      </c>
      <c r="G4203" s="302" t="s">
        <v>70</v>
      </c>
      <c r="H4203" s="302" t="s">
        <v>573</v>
      </c>
      <c r="I4203" s="302" t="s">
        <v>573</v>
      </c>
      <c r="J4203" s="302">
        <v>135300</v>
      </c>
      <c r="K4203" s="302" t="s">
        <v>401</v>
      </c>
      <c r="L4203" s="302">
        <v>9822170</v>
      </c>
      <c r="M4203" s="302" t="s">
        <v>1953</v>
      </c>
      <c r="N4203" s="305">
        <v>28672</v>
      </c>
      <c r="O4203" s="305">
        <v>28672</v>
      </c>
      <c r="P4203" s="302" t="s">
        <v>1052</v>
      </c>
    </row>
    <row r="4204" spans="1:16">
      <c r="A4204" s="303">
        <v>0</v>
      </c>
      <c r="B4204" s="303">
        <v>0</v>
      </c>
      <c r="C4204" s="303">
        <v>0</v>
      </c>
      <c r="D4204" s="304">
        <f t="shared" si="65"/>
        <v>0</v>
      </c>
      <c r="E4204" s="305">
        <v>45992</v>
      </c>
      <c r="F4204" s="302" t="s">
        <v>69</v>
      </c>
      <c r="G4204" s="302" t="s">
        <v>70</v>
      </c>
      <c r="H4204" s="302" t="s">
        <v>573</v>
      </c>
      <c r="I4204" s="302" t="s">
        <v>573</v>
      </c>
      <c r="J4204" s="302">
        <v>135300</v>
      </c>
      <c r="K4204" s="302" t="s">
        <v>401</v>
      </c>
      <c r="L4204" s="302">
        <v>9974183</v>
      </c>
      <c r="M4204" s="302" t="s">
        <v>2369</v>
      </c>
      <c r="N4204" s="305">
        <v>32325</v>
      </c>
      <c r="O4204" s="305">
        <v>32325</v>
      </c>
      <c r="P4204" s="302" t="s">
        <v>1062</v>
      </c>
    </row>
    <row r="4205" spans="1:16">
      <c r="A4205" s="303">
        <v>0</v>
      </c>
      <c r="B4205" s="303">
        <v>0</v>
      </c>
      <c r="C4205" s="303">
        <v>0</v>
      </c>
      <c r="D4205" s="304">
        <f t="shared" si="65"/>
        <v>0</v>
      </c>
      <c r="E4205" s="305">
        <v>45992</v>
      </c>
      <c r="F4205" s="302" t="s">
        <v>69</v>
      </c>
      <c r="G4205" s="302" t="s">
        <v>70</v>
      </c>
      <c r="H4205" s="302" t="s">
        <v>573</v>
      </c>
      <c r="I4205" s="302" t="s">
        <v>573</v>
      </c>
      <c r="J4205" s="302">
        <v>135300</v>
      </c>
      <c r="K4205" s="302" t="s">
        <v>401</v>
      </c>
      <c r="L4205" s="302">
        <v>9822168</v>
      </c>
      <c r="M4205" s="302" t="s">
        <v>2613</v>
      </c>
      <c r="N4205" s="305">
        <v>31594</v>
      </c>
      <c r="O4205" s="305">
        <v>31594</v>
      </c>
      <c r="P4205" s="302" t="s">
        <v>1052</v>
      </c>
    </row>
    <row r="4206" spans="1:16">
      <c r="A4206" s="303">
        <v>0</v>
      </c>
      <c r="B4206" s="303">
        <v>0</v>
      </c>
      <c r="C4206" s="303">
        <v>0</v>
      </c>
      <c r="D4206" s="304">
        <f t="shared" si="65"/>
        <v>0</v>
      </c>
      <c r="E4206" s="305">
        <v>45992</v>
      </c>
      <c r="F4206" s="302" t="s">
        <v>69</v>
      </c>
      <c r="G4206" s="302" t="s">
        <v>70</v>
      </c>
      <c r="H4206" s="302" t="s">
        <v>573</v>
      </c>
      <c r="I4206" s="302" t="s">
        <v>573</v>
      </c>
      <c r="J4206" s="302">
        <v>135300</v>
      </c>
      <c r="K4206" s="302" t="s">
        <v>401</v>
      </c>
      <c r="L4206" s="302">
        <v>9974184</v>
      </c>
      <c r="M4206" s="302" t="s">
        <v>2369</v>
      </c>
      <c r="N4206" s="305">
        <v>31594</v>
      </c>
      <c r="O4206" s="305">
        <v>31594</v>
      </c>
      <c r="P4206" s="302" t="s">
        <v>1062</v>
      </c>
    </row>
    <row r="4207" spans="1:16">
      <c r="A4207" s="303">
        <v>0</v>
      </c>
      <c r="B4207" s="303">
        <v>0</v>
      </c>
      <c r="C4207" s="303">
        <v>0</v>
      </c>
      <c r="D4207" s="304">
        <f t="shared" si="65"/>
        <v>0</v>
      </c>
      <c r="E4207" s="305">
        <v>45992</v>
      </c>
      <c r="F4207" s="302" t="s">
        <v>69</v>
      </c>
      <c r="G4207" s="302" t="s">
        <v>70</v>
      </c>
      <c r="H4207" s="302" t="s">
        <v>573</v>
      </c>
      <c r="I4207" s="302" t="s">
        <v>573</v>
      </c>
      <c r="J4207" s="302">
        <v>135300</v>
      </c>
      <c r="K4207" s="302" t="s">
        <v>401</v>
      </c>
      <c r="L4207" s="302">
        <v>9724134</v>
      </c>
      <c r="M4207" s="302" t="s">
        <v>1953</v>
      </c>
      <c r="N4207" s="305">
        <v>30133</v>
      </c>
      <c r="O4207" s="305">
        <v>30133</v>
      </c>
      <c r="P4207" s="302" t="s">
        <v>1062</v>
      </c>
    </row>
    <row r="4208" spans="1:16">
      <c r="A4208" s="303">
        <v>0</v>
      </c>
      <c r="B4208" s="303">
        <v>0</v>
      </c>
      <c r="C4208" s="303">
        <v>0</v>
      </c>
      <c r="D4208" s="304">
        <f t="shared" si="65"/>
        <v>0</v>
      </c>
      <c r="E4208" s="305">
        <v>45992</v>
      </c>
      <c r="F4208" s="302" t="s">
        <v>69</v>
      </c>
      <c r="G4208" s="302" t="s">
        <v>70</v>
      </c>
      <c r="H4208" s="302" t="s">
        <v>573</v>
      </c>
      <c r="I4208" s="302" t="s">
        <v>573</v>
      </c>
      <c r="J4208" s="302">
        <v>135300</v>
      </c>
      <c r="K4208" s="302" t="s">
        <v>401</v>
      </c>
      <c r="L4208" s="302">
        <v>12818337</v>
      </c>
      <c r="M4208" s="302" t="s">
        <v>2613</v>
      </c>
      <c r="N4208" s="305">
        <v>32325</v>
      </c>
      <c r="O4208" s="305">
        <v>32325</v>
      </c>
      <c r="P4208" s="302" t="s">
        <v>880</v>
      </c>
    </row>
    <row r="4209" spans="1:16">
      <c r="A4209" s="303">
        <v>0</v>
      </c>
      <c r="B4209" s="303">
        <v>0</v>
      </c>
      <c r="C4209" s="303">
        <v>0</v>
      </c>
      <c r="D4209" s="304">
        <f t="shared" si="65"/>
        <v>0</v>
      </c>
      <c r="E4209" s="305">
        <v>45992</v>
      </c>
      <c r="F4209" s="302" t="s">
        <v>69</v>
      </c>
      <c r="G4209" s="302" t="s">
        <v>70</v>
      </c>
      <c r="H4209" s="302" t="s">
        <v>573</v>
      </c>
      <c r="I4209" s="302" t="s">
        <v>573</v>
      </c>
      <c r="J4209" s="302">
        <v>135300</v>
      </c>
      <c r="K4209" s="302" t="s">
        <v>402</v>
      </c>
      <c r="L4209" s="302">
        <v>9822167</v>
      </c>
      <c r="M4209" s="302" t="s">
        <v>2614</v>
      </c>
      <c r="N4209" s="305">
        <v>28672</v>
      </c>
      <c r="O4209" s="305">
        <v>28672</v>
      </c>
      <c r="P4209" s="302" t="s">
        <v>1052</v>
      </c>
    </row>
    <row r="4210" spans="1:16">
      <c r="A4210" s="303">
        <v>0</v>
      </c>
      <c r="B4210" s="303">
        <v>0</v>
      </c>
      <c r="C4210" s="303">
        <v>0</v>
      </c>
      <c r="D4210" s="304">
        <f t="shared" si="65"/>
        <v>0</v>
      </c>
      <c r="E4210" s="305">
        <v>45992</v>
      </c>
      <c r="F4210" s="302" t="s">
        <v>69</v>
      </c>
      <c r="G4210" s="302" t="s">
        <v>70</v>
      </c>
      <c r="H4210" s="302" t="s">
        <v>573</v>
      </c>
      <c r="I4210" s="302" t="s">
        <v>573</v>
      </c>
      <c r="J4210" s="302">
        <v>135300</v>
      </c>
      <c r="K4210" s="302" t="s">
        <v>402</v>
      </c>
      <c r="L4210" s="302">
        <v>9974185</v>
      </c>
      <c r="M4210" s="302" t="s">
        <v>1954</v>
      </c>
      <c r="N4210" s="305">
        <v>28672</v>
      </c>
      <c r="O4210" s="305">
        <v>28672</v>
      </c>
      <c r="P4210" s="302" t="s">
        <v>1062</v>
      </c>
    </row>
    <row r="4211" spans="1:16">
      <c r="A4211" s="303">
        <v>3</v>
      </c>
      <c r="B4211" s="303">
        <v>36652.950000000004</v>
      </c>
      <c r="C4211" s="303">
        <v>2468.2177166490001</v>
      </c>
      <c r="D4211" s="304">
        <f t="shared" si="65"/>
        <v>34184.732283351004</v>
      </c>
      <c r="E4211" s="305">
        <v>45992</v>
      </c>
      <c r="F4211" s="302" t="s">
        <v>69</v>
      </c>
      <c r="G4211" s="302" t="s">
        <v>70</v>
      </c>
      <c r="H4211" s="302" t="s">
        <v>573</v>
      </c>
      <c r="I4211" s="302" t="s">
        <v>573</v>
      </c>
      <c r="J4211" s="302">
        <v>135300</v>
      </c>
      <c r="K4211" s="302" t="s">
        <v>165</v>
      </c>
      <c r="L4211" s="302">
        <v>36238293</v>
      </c>
      <c r="M4211" s="302" t="s">
        <v>1429</v>
      </c>
      <c r="N4211" s="305">
        <v>44671</v>
      </c>
      <c r="O4211" s="305">
        <v>44562</v>
      </c>
      <c r="P4211" s="302" t="s">
        <v>2571</v>
      </c>
    </row>
    <row r="4212" spans="1:16">
      <c r="A4212" s="303">
        <v>1</v>
      </c>
      <c r="B4212" s="303">
        <v>32183.83</v>
      </c>
      <c r="C4212" s="303">
        <v>928.82823034470005</v>
      </c>
      <c r="D4212" s="304">
        <f t="shared" si="65"/>
        <v>31255.0017696553</v>
      </c>
      <c r="E4212" s="305">
        <v>45992</v>
      </c>
      <c r="F4212" s="302" t="s">
        <v>69</v>
      </c>
      <c r="G4212" s="302" t="s">
        <v>70</v>
      </c>
      <c r="H4212" s="302" t="s">
        <v>573</v>
      </c>
      <c r="I4212" s="302" t="s">
        <v>573</v>
      </c>
      <c r="J4212" s="302">
        <v>135300</v>
      </c>
      <c r="K4212" s="302" t="s">
        <v>165</v>
      </c>
      <c r="L4212" s="302">
        <v>40941884</v>
      </c>
      <c r="M4212" s="302" t="s">
        <v>4317</v>
      </c>
      <c r="N4212" s="305">
        <v>45603</v>
      </c>
      <c r="O4212" s="305">
        <v>45292</v>
      </c>
      <c r="P4212" s="302" t="s">
        <v>3960</v>
      </c>
    </row>
    <row r="4213" spans="1:16">
      <c r="A4213" s="303">
        <v>6</v>
      </c>
      <c r="B4213" s="303">
        <v>296957.48</v>
      </c>
      <c r="C4213" s="303">
        <v>54278.066368888001</v>
      </c>
      <c r="D4213" s="304">
        <f t="shared" si="65"/>
        <v>242679.41363111197</v>
      </c>
      <c r="E4213" s="305">
        <v>45992</v>
      </c>
      <c r="F4213" s="302" t="s">
        <v>69</v>
      </c>
      <c r="G4213" s="302" t="s">
        <v>70</v>
      </c>
      <c r="H4213" s="302" t="s">
        <v>573</v>
      </c>
      <c r="I4213" s="302" t="s">
        <v>573</v>
      </c>
      <c r="J4213" s="302">
        <v>135300</v>
      </c>
      <c r="K4213" s="302" t="s">
        <v>580</v>
      </c>
      <c r="L4213" s="302">
        <v>25466554</v>
      </c>
      <c r="M4213" s="302" t="s">
        <v>2615</v>
      </c>
      <c r="N4213" s="305">
        <v>42710</v>
      </c>
      <c r="O4213" s="305">
        <v>42705</v>
      </c>
      <c r="P4213" s="302" t="s">
        <v>2574</v>
      </c>
    </row>
    <row r="4214" spans="1:16">
      <c r="A4214" s="303">
        <v>3</v>
      </c>
      <c r="B4214" s="303">
        <v>16415.91</v>
      </c>
      <c r="C4214" s="303">
        <v>13739.1768591525</v>
      </c>
      <c r="D4214" s="304">
        <f t="shared" si="65"/>
        <v>2676.7331408475002</v>
      </c>
      <c r="E4214" s="305">
        <v>45992</v>
      </c>
      <c r="F4214" s="302" t="s">
        <v>69</v>
      </c>
      <c r="G4214" s="302" t="s">
        <v>70</v>
      </c>
      <c r="H4214" s="302" t="s">
        <v>573</v>
      </c>
      <c r="I4214" s="302" t="s">
        <v>573</v>
      </c>
      <c r="J4214" s="302">
        <v>135300</v>
      </c>
      <c r="K4214" s="302" t="s">
        <v>405</v>
      </c>
      <c r="L4214" s="302">
        <v>9822189</v>
      </c>
      <c r="M4214" s="302" t="s">
        <v>1551</v>
      </c>
      <c r="N4214" s="305">
        <v>30133</v>
      </c>
      <c r="O4214" s="305">
        <v>30133</v>
      </c>
      <c r="P4214" s="302" t="s">
        <v>1052</v>
      </c>
    </row>
    <row r="4215" spans="1:16">
      <c r="A4215" s="303">
        <v>0</v>
      </c>
      <c r="B4215" s="303">
        <v>0</v>
      </c>
      <c r="C4215" s="303">
        <v>0</v>
      </c>
      <c r="D4215" s="304">
        <f t="shared" si="65"/>
        <v>0</v>
      </c>
      <c r="E4215" s="305">
        <v>45992</v>
      </c>
      <c r="F4215" s="302" t="s">
        <v>69</v>
      </c>
      <c r="G4215" s="302" t="s">
        <v>70</v>
      </c>
      <c r="H4215" s="302" t="s">
        <v>573</v>
      </c>
      <c r="I4215" s="302" t="s">
        <v>573</v>
      </c>
      <c r="J4215" s="302">
        <v>135300</v>
      </c>
      <c r="K4215" s="302" t="s">
        <v>405</v>
      </c>
      <c r="L4215" s="302">
        <v>9974290</v>
      </c>
      <c r="M4215" s="302" t="s">
        <v>1551</v>
      </c>
      <c r="N4215" s="305">
        <v>30133</v>
      </c>
      <c r="O4215" s="305">
        <v>30133</v>
      </c>
      <c r="P4215" s="302" t="s">
        <v>1062</v>
      </c>
    </row>
    <row r="4216" spans="1:16">
      <c r="A4216" s="303">
        <v>3</v>
      </c>
      <c r="B4216" s="303">
        <v>22054.91</v>
      </c>
      <c r="C4216" s="303">
        <v>4031.2096827460005</v>
      </c>
      <c r="D4216" s="304">
        <f t="shared" si="65"/>
        <v>18023.700317253999</v>
      </c>
      <c r="E4216" s="305">
        <v>45992</v>
      </c>
      <c r="F4216" s="302" t="s">
        <v>69</v>
      </c>
      <c r="G4216" s="302" t="s">
        <v>70</v>
      </c>
      <c r="H4216" s="302" t="s">
        <v>573</v>
      </c>
      <c r="I4216" s="302" t="s">
        <v>573</v>
      </c>
      <c r="J4216" s="302">
        <v>135300</v>
      </c>
      <c r="K4216" s="302" t="s">
        <v>252</v>
      </c>
      <c r="L4216" s="302">
        <v>25466471</v>
      </c>
      <c r="M4216" s="302" t="s">
        <v>1958</v>
      </c>
      <c r="N4216" s="305">
        <v>42669</v>
      </c>
      <c r="O4216" s="305">
        <v>42370</v>
      </c>
      <c r="P4216" s="302" t="s">
        <v>2582</v>
      </c>
    </row>
    <row r="4217" spans="1:16">
      <c r="A4217" s="303">
        <v>0</v>
      </c>
      <c r="B4217" s="303">
        <v>0</v>
      </c>
      <c r="C4217" s="303">
        <v>0</v>
      </c>
      <c r="D4217" s="304">
        <f t="shared" si="65"/>
        <v>0</v>
      </c>
      <c r="E4217" s="305">
        <v>45992</v>
      </c>
      <c r="F4217" s="302" t="s">
        <v>69</v>
      </c>
      <c r="G4217" s="302" t="s">
        <v>70</v>
      </c>
      <c r="H4217" s="302" t="s">
        <v>573</v>
      </c>
      <c r="I4217" s="302" t="s">
        <v>573</v>
      </c>
      <c r="J4217" s="302">
        <v>135300</v>
      </c>
      <c r="K4217" s="302" t="s">
        <v>407</v>
      </c>
      <c r="L4217" s="302">
        <v>9861153</v>
      </c>
      <c r="M4217" s="302" t="s">
        <v>1959</v>
      </c>
      <c r="N4217" s="305">
        <v>35247</v>
      </c>
      <c r="O4217" s="305">
        <v>35247</v>
      </c>
      <c r="P4217" s="302" t="s">
        <v>1062</v>
      </c>
    </row>
    <row r="4218" spans="1:16">
      <c r="A4218" s="303">
        <v>0</v>
      </c>
      <c r="B4218" s="303">
        <v>0</v>
      </c>
      <c r="C4218" s="303">
        <v>0</v>
      </c>
      <c r="D4218" s="304">
        <f t="shared" si="65"/>
        <v>0</v>
      </c>
      <c r="E4218" s="305">
        <v>45992</v>
      </c>
      <c r="F4218" s="302" t="s">
        <v>69</v>
      </c>
      <c r="G4218" s="302" t="s">
        <v>70</v>
      </c>
      <c r="H4218" s="302" t="s">
        <v>573</v>
      </c>
      <c r="I4218" s="302" t="s">
        <v>573</v>
      </c>
      <c r="J4218" s="302">
        <v>135300</v>
      </c>
      <c r="K4218" s="302" t="s">
        <v>407</v>
      </c>
      <c r="L4218" s="302">
        <v>9821937</v>
      </c>
      <c r="M4218" s="302" t="s">
        <v>1959</v>
      </c>
      <c r="N4218" s="305">
        <v>35247</v>
      </c>
      <c r="O4218" s="305">
        <v>35247</v>
      </c>
      <c r="P4218" s="302" t="s">
        <v>1052</v>
      </c>
    </row>
    <row r="4219" spans="1:16">
      <c r="A4219" s="303">
        <v>1</v>
      </c>
      <c r="B4219" s="303">
        <v>9767.74</v>
      </c>
      <c r="C4219" s="303">
        <v>4416.4005175326001</v>
      </c>
      <c r="D4219" s="304">
        <f t="shared" si="65"/>
        <v>5351.3394824673996</v>
      </c>
      <c r="E4219" s="305">
        <v>45992</v>
      </c>
      <c r="F4219" s="302" t="s">
        <v>69</v>
      </c>
      <c r="G4219" s="302" t="s">
        <v>70</v>
      </c>
      <c r="H4219" s="302" t="s">
        <v>573</v>
      </c>
      <c r="I4219" s="302" t="s">
        <v>573</v>
      </c>
      <c r="J4219" s="302">
        <v>135300</v>
      </c>
      <c r="K4219" s="302" t="s">
        <v>407</v>
      </c>
      <c r="L4219" s="302">
        <v>9814130</v>
      </c>
      <c r="M4219" s="302" t="s">
        <v>1959</v>
      </c>
      <c r="N4219" s="305">
        <v>37561</v>
      </c>
      <c r="O4219" s="305">
        <v>37257</v>
      </c>
      <c r="P4219" s="302" t="s">
        <v>2585</v>
      </c>
    </row>
    <row r="4220" spans="1:16">
      <c r="A4220" s="303">
        <v>0</v>
      </c>
      <c r="B4220" s="303">
        <v>0</v>
      </c>
      <c r="C4220" s="303">
        <v>0</v>
      </c>
      <c r="D4220" s="304">
        <f t="shared" si="65"/>
        <v>0</v>
      </c>
      <c r="E4220" s="305">
        <v>45992</v>
      </c>
      <c r="F4220" s="302" t="s">
        <v>69</v>
      </c>
      <c r="G4220" s="302" t="s">
        <v>70</v>
      </c>
      <c r="H4220" s="302" t="s">
        <v>573</v>
      </c>
      <c r="I4220" s="302" t="s">
        <v>573</v>
      </c>
      <c r="J4220" s="302">
        <v>135300</v>
      </c>
      <c r="K4220" s="302" t="s">
        <v>415</v>
      </c>
      <c r="L4220" s="302">
        <v>9974216</v>
      </c>
      <c r="M4220" s="302" t="s">
        <v>1968</v>
      </c>
      <c r="N4220" s="305">
        <v>28672</v>
      </c>
      <c r="O4220" s="305">
        <v>28672</v>
      </c>
      <c r="P4220" s="302" t="s">
        <v>1062</v>
      </c>
    </row>
    <row r="4221" spans="1:16">
      <c r="A4221" s="303">
        <v>1</v>
      </c>
      <c r="B4221" s="303">
        <v>3800</v>
      </c>
      <c r="C4221" s="303">
        <v>3472.8314380000002</v>
      </c>
      <c r="D4221" s="304">
        <f t="shared" si="65"/>
        <v>327.16856199999984</v>
      </c>
      <c r="E4221" s="305">
        <v>45992</v>
      </c>
      <c r="F4221" s="302" t="s">
        <v>69</v>
      </c>
      <c r="G4221" s="302" t="s">
        <v>70</v>
      </c>
      <c r="H4221" s="302" t="s">
        <v>573</v>
      </c>
      <c r="I4221" s="302" t="s">
        <v>573</v>
      </c>
      <c r="J4221" s="302">
        <v>135300</v>
      </c>
      <c r="K4221" s="302" t="s">
        <v>415</v>
      </c>
      <c r="L4221" s="302">
        <v>9821949</v>
      </c>
      <c r="M4221" s="302" t="s">
        <v>1968</v>
      </c>
      <c r="N4221" s="305">
        <v>28672</v>
      </c>
      <c r="O4221" s="305">
        <v>28672</v>
      </c>
      <c r="P4221" s="302" t="s">
        <v>1052</v>
      </c>
    </row>
    <row r="4222" spans="1:16">
      <c r="A4222" s="303">
        <v>0</v>
      </c>
      <c r="B4222" s="303">
        <v>0</v>
      </c>
      <c r="C4222" s="303">
        <v>0</v>
      </c>
      <c r="D4222" s="304">
        <f t="shared" si="65"/>
        <v>0</v>
      </c>
      <c r="E4222" s="305">
        <v>45992</v>
      </c>
      <c r="F4222" s="302" t="s">
        <v>69</v>
      </c>
      <c r="G4222" s="302" t="s">
        <v>70</v>
      </c>
      <c r="H4222" s="302" t="s">
        <v>573</v>
      </c>
      <c r="I4222" s="302" t="s">
        <v>573</v>
      </c>
      <c r="J4222" s="302">
        <v>135359</v>
      </c>
      <c r="K4222" s="302" t="s">
        <v>144</v>
      </c>
      <c r="L4222" s="302">
        <v>25466542</v>
      </c>
      <c r="M4222" s="302" t="s">
        <v>1171</v>
      </c>
      <c r="N4222" s="305">
        <v>42710</v>
      </c>
      <c r="O4222" s="305">
        <v>42370</v>
      </c>
      <c r="P4222" s="302" t="s">
        <v>2574</v>
      </c>
    </row>
    <row r="4223" spans="1:16">
      <c r="A4223" s="303">
        <v>0</v>
      </c>
      <c r="B4223" s="303">
        <v>0</v>
      </c>
      <c r="C4223" s="303">
        <v>0</v>
      </c>
      <c r="D4223" s="304">
        <f t="shared" si="65"/>
        <v>0</v>
      </c>
      <c r="E4223" s="305">
        <v>45992</v>
      </c>
      <c r="F4223" s="302" t="s">
        <v>69</v>
      </c>
      <c r="G4223" s="302" t="s">
        <v>70</v>
      </c>
      <c r="H4223" s="302" t="s">
        <v>581</v>
      </c>
      <c r="I4223" s="302" t="s">
        <v>581</v>
      </c>
      <c r="J4223" s="302">
        <v>135300</v>
      </c>
      <c r="K4223" s="302" t="s">
        <v>359</v>
      </c>
      <c r="L4223" s="302">
        <v>9974284</v>
      </c>
      <c r="M4223" s="302" t="s">
        <v>1872</v>
      </c>
      <c r="N4223" s="305">
        <v>31959</v>
      </c>
      <c r="O4223" s="305">
        <v>31959</v>
      </c>
      <c r="P4223" s="302" t="s">
        <v>1062</v>
      </c>
    </row>
    <row r="4224" spans="1:16">
      <c r="A4224" s="303">
        <v>1</v>
      </c>
      <c r="B4224" s="303">
        <v>23603.46</v>
      </c>
      <c r="C4224" s="303">
        <v>17484.084316807803</v>
      </c>
      <c r="D4224" s="304">
        <f t="shared" si="65"/>
        <v>6119.3756831921964</v>
      </c>
      <c r="E4224" s="305">
        <v>45992</v>
      </c>
      <c r="F4224" s="302" t="s">
        <v>69</v>
      </c>
      <c r="G4224" s="302" t="s">
        <v>70</v>
      </c>
      <c r="H4224" s="302" t="s">
        <v>581</v>
      </c>
      <c r="I4224" s="302" t="s">
        <v>581</v>
      </c>
      <c r="J4224" s="302">
        <v>135300</v>
      </c>
      <c r="K4224" s="302" t="s">
        <v>359</v>
      </c>
      <c r="L4224" s="302">
        <v>9822139</v>
      </c>
      <c r="M4224" s="302" t="s">
        <v>1872</v>
      </c>
      <c r="N4224" s="305">
        <v>31959</v>
      </c>
      <c r="O4224" s="305">
        <v>31959</v>
      </c>
      <c r="P4224" s="302" t="s">
        <v>1052</v>
      </c>
    </row>
    <row r="4225" spans="1:16">
      <c r="A4225" s="303">
        <v>1</v>
      </c>
      <c r="B4225" s="303">
        <v>2607.5300000000002</v>
      </c>
      <c r="C4225" s="303">
        <v>1931.5081084978999</v>
      </c>
      <c r="D4225" s="304">
        <f t="shared" si="65"/>
        <v>676.02189150210029</v>
      </c>
      <c r="E4225" s="305">
        <v>45992</v>
      </c>
      <c r="F4225" s="302" t="s">
        <v>69</v>
      </c>
      <c r="G4225" s="302" t="s">
        <v>70</v>
      </c>
      <c r="H4225" s="302" t="s">
        <v>581</v>
      </c>
      <c r="I4225" s="302" t="s">
        <v>581</v>
      </c>
      <c r="J4225" s="302">
        <v>135300</v>
      </c>
      <c r="K4225" s="302" t="s">
        <v>366</v>
      </c>
      <c r="L4225" s="302">
        <v>9821918</v>
      </c>
      <c r="M4225" s="302" t="s">
        <v>1880</v>
      </c>
      <c r="N4225" s="305">
        <v>31959</v>
      </c>
      <c r="O4225" s="305">
        <v>31959</v>
      </c>
      <c r="P4225" s="302" t="s">
        <v>1052</v>
      </c>
    </row>
    <row r="4226" spans="1:16">
      <c r="A4226" s="303">
        <v>0</v>
      </c>
      <c r="B4226" s="303">
        <v>0</v>
      </c>
      <c r="C4226" s="303">
        <v>0</v>
      </c>
      <c r="D4226" s="304">
        <f t="shared" si="65"/>
        <v>0</v>
      </c>
      <c r="E4226" s="305">
        <v>45992</v>
      </c>
      <c r="F4226" s="302" t="s">
        <v>69</v>
      </c>
      <c r="G4226" s="302" t="s">
        <v>70</v>
      </c>
      <c r="H4226" s="302" t="s">
        <v>581</v>
      </c>
      <c r="I4226" s="302" t="s">
        <v>581</v>
      </c>
      <c r="J4226" s="302">
        <v>135300</v>
      </c>
      <c r="K4226" s="302" t="s">
        <v>366</v>
      </c>
      <c r="L4226" s="302">
        <v>9974285</v>
      </c>
      <c r="M4226" s="302" t="s">
        <v>1880</v>
      </c>
      <c r="N4226" s="305">
        <v>31959</v>
      </c>
      <c r="O4226" s="305">
        <v>31959</v>
      </c>
      <c r="P4226" s="302" t="s">
        <v>1062</v>
      </c>
    </row>
    <row r="4227" spans="1:16">
      <c r="A4227" s="303">
        <v>1</v>
      </c>
      <c r="B4227" s="303">
        <v>808.16</v>
      </c>
      <c r="C4227" s="303">
        <v>598.63840222880003</v>
      </c>
      <c r="D4227" s="304">
        <f t="shared" ref="D4227:D4290" si="66">+B4227-C4227</f>
        <v>209.52159777119994</v>
      </c>
      <c r="E4227" s="305">
        <v>45992</v>
      </c>
      <c r="F4227" s="302" t="s">
        <v>69</v>
      </c>
      <c r="G4227" s="302" t="s">
        <v>70</v>
      </c>
      <c r="H4227" s="302" t="s">
        <v>581</v>
      </c>
      <c r="I4227" s="302" t="s">
        <v>581</v>
      </c>
      <c r="J4227" s="302">
        <v>135300</v>
      </c>
      <c r="K4227" s="302" t="s">
        <v>157</v>
      </c>
      <c r="L4227" s="302">
        <v>9822003</v>
      </c>
      <c r="M4227" s="302" t="s">
        <v>1525</v>
      </c>
      <c r="N4227" s="305">
        <v>31959</v>
      </c>
      <c r="O4227" s="305">
        <v>31959</v>
      </c>
      <c r="P4227" s="302" t="s">
        <v>1052</v>
      </c>
    </row>
    <row r="4228" spans="1:16">
      <c r="A4228" s="303">
        <v>0</v>
      </c>
      <c r="B4228" s="303">
        <v>0</v>
      </c>
      <c r="C4228" s="303">
        <v>0</v>
      </c>
      <c r="D4228" s="304">
        <f t="shared" si="66"/>
        <v>0</v>
      </c>
      <c r="E4228" s="305">
        <v>45992</v>
      </c>
      <c r="F4228" s="302" t="s">
        <v>69</v>
      </c>
      <c r="G4228" s="302" t="s">
        <v>70</v>
      </c>
      <c r="H4228" s="302" t="s">
        <v>581</v>
      </c>
      <c r="I4228" s="302" t="s">
        <v>581</v>
      </c>
      <c r="J4228" s="302">
        <v>135300</v>
      </c>
      <c r="K4228" s="302" t="s">
        <v>157</v>
      </c>
      <c r="L4228" s="302">
        <v>9974286</v>
      </c>
      <c r="M4228" s="302" t="s">
        <v>1525</v>
      </c>
      <c r="N4228" s="305">
        <v>31959</v>
      </c>
      <c r="O4228" s="305">
        <v>31959</v>
      </c>
      <c r="P4228" s="302" t="s">
        <v>1062</v>
      </c>
    </row>
    <row r="4229" spans="1:16">
      <c r="A4229" s="303">
        <v>1</v>
      </c>
      <c r="B4229" s="303">
        <v>360.33</v>
      </c>
      <c r="C4229" s="303">
        <v>-46.916947815</v>
      </c>
      <c r="D4229" s="304">
        <f t="shared" si="66"/>
        <v>407.246947815</v>
      </c>
      <c r="E4229" s="305">
        <v>45992</v>
      </c>
      <c r="F4229" s="302" t="s">
        <v>69</v>
      </c>
      <c r="G4229" s="302" t="s">
        <v>70</v>
      </c>
      <c r="H4229" s="302" t="s">
        <v>582</v>
      </c>
      <c r="I4229" s="302" t="s">
        <v>582</v>
      </c>
      <c r="J4229" s="302">
        <v>135001</v>
      </c>
      <c r="K4229" s="302" t="s">
        <v>130</v>
      </c>
      <c r="L4229" s="302">
        <v>9691220</v>
      </c>
      <c r="M4229" s="302" t="s">
        <v>2616</v>
      </c>
      <c r="N4229" s="305">
        <v>26846</v>
      </c>
      <c r="O4229" s="305">
        <v>26846</v>
      </c>
      <c r="P4229" s="302" t="s">
        <v>1062</v>
      </c>
    </row>
    <row r="4230" spans="1:16">
      <c r="A4230" s="303">
        <v>1</v>
      </c>
      <c r="B4230" s="303">
        <v>265.45</v>
      </c>
      <c r="C4230" s="303">
        <v>-34.563049975000006</v>
      </c>
      <c r="D4230" s="304">
        <f t="shared" si="66"/>
        <v>300.013049975</v>
      </c>
      <c r="E4230" s="305">
        <v>45992</v>
      </c>
      <c r="F4230" s="302" t="s">
        <v>69</v>
      </c>
      <c r="G4230" s="302" t="s">
        <v>70</v>
      </c>
      <c r="H4230" s="302" t="s">
        <v>582</v>
      </c>
      <c r="I4230" s="302" t="s">
        <v>582</v>
      </c>
      <c r="J4230" s="302">
        <v>135001</v>
      </c>
      <c r="K4230" s="302" t="s">
        <v>130</v>
      </c>
      <c r="L4230" s="302">
        <v>9868947</v>
      </c>
      <c r="M4230" s="302" t="s">
        <v>2617</v>
      </c>
      <c r="N4230" s="305">
        <v>26846</v>
      </c>
      <c r="O4230" s="305">
        <v>26846</v>
      </c>
      <c r="P4230" s="302" t="s">
        <v>1062</v>
      </c>
    </row>
    <row r="4231" spans="1:16">
      <c r="A4231" s="303">
        <v>0</v>
      </c>
      <c r="B4231" s="303">
        <v>0</v>
      </c>
      <c r="C4231" s="303">
        <v>0</v>
      </c>
      <c r="D4231" s="304">
        <f t="shared" si="66"/>
        <v>0</v>
      </c>
      <c r="E4231" s="305">
        <v>45992</v>
      </c>
      <c r="F4231" s="302" t="s">
        <v>69</v>
      </c>
      <c r="G4231" s="302" t="s">
        <v>70</v>
      </c>
      <c r="H4231" s="302" t="s">
        <v>582</v>
      </c>
      <c r="I4231" s="302" t="s">
        <v>582</v>
      </c>
      <c r="J4231" s="302">
        <v>135130</v>
      </c>
      <c r="K4231" s="302" t="s">
        <v>532</v>
      </c>
      <c r="L4231" s="302">
        <v>40388283</v>
      </c>
      <c r="M4231" s="302" t="s">
        <v>2603</v>
      </c>
      <c r="N4231" s="305">
        <v>37529</v>
      </c>
      <c r="O4231" s="305">
        <v>37591</v>
      </c>
      <c r="P4231" s="302" t="s">
        <v>880</v>
      </c>
    </row>
    <row r="4232" spans="1:16">
      <c r="A4232" s="303">
        <v>1</v>
      </c>
      <c r="B4232" s="303">
        <v>1372.17</v>
      </c>
      <c r="C4232" s="303">
        <v>35.509989500700001</v>
      </c>
      <c r="D4232" s="304">
        <f t="shared" si="66"/>
        <v>1336.6600104993001</v>
      </c>
      <c r="E4232" s="305">
        <v>45992</v>
      </c>
      <c r="F4232" s="302" t="s">
        <v>69</v>
      </c>
      <c r="G4232" s="302" t="s">
        <v>70</v>
      </c>
      <c r="H4232" s="302" t="s">
        <v>582</v>
      </c>
      <c r="I4232" s="302" t="s">
        <v>582</v>
      </c>
      <c r="J4232" s="302">
        <v>135130</v>
      </c>
      <c r="K4232" s="302" t="s">
        <v>230</v>
      </c>
      <c r="L4232" s="302">
        <v>40389800</v>
      </c>
      <c r="M4232" s="302" t="s">
        <v>2161</v>
      </c>
      <c r="N4232" s="305">
        <v>34151</v>
      </c>
      <c r="O4232" s="305">
        <v>34151</v>
      </c>
      <c r="P4232" s="302" t="s">
        <v>1052</v>
      </c>
    </row>
    <row r="4233" spans="1:16">
      <c r="A4233" s="303">
        <v>1</v>
      </c>
      <c r="B4233" s="303">
        <v>2759.59</v>
      </c>
      <c r="C4233" s="303">
        <v>80.202488492100002</v>
      </c>
      <c r="D4233" s="304">
        <f t="shared" si="66"/>
        <v>2679.3875115078999</v>
      </c>
      <c r="E4233" s="305">
        <v>45992</v>
      </c>
      <c r="F4233" s="302" t="s">
        <v>69</v>
      </c>
      <c r="G4233" s="302" t="s">
        <v>70</v>
      </c>
      <c r="H4233" s="302" t="s">
        <v>582</v>
      </c>
      <c r="I4233" s="302" t="s">
        <v>582</v>
      </c>
      <c r="J4233" s="302">
        <v>135130</v>
      </c>
      <c r="K4233" s="302" t="s">
        <v>230</v>
      </c>
      <c r="L4233" s="302">
        <v>40390031</v>
      </c>
      <c r="M4233" s="302" t="s">
        <v>1951</v>
      </c>
      <c r="N4233" s="305">
        <v>32690</v>
      </c>
      <c r="O4233" s="305">
        <v>32690</v>
      </c>
      <c r="P4233" s="302" t="s">
        <v>1052</v>
      </c>
    </row>
    <row r="4234" spans="1:16">
      <c r="A4234" s="303">
        <v>1</v>
      </c>
      <c r="B4234" s="303">
        <v>1037.04</v>
      </c>
      <c r="C4234" s="303">
        <v>36.739993859999998</v>
      </c>
      <c r="D4234" s="304">
        <f t="shared" si="66"/>
        <v>1000.3000061399999</v>
      </c>
      <c r="E4234" s="305">
        <v>45992</v>
      </c>
      <c r="F4234" s="302" t="s">
        <v>69</v>
      </c>
      <c r="G4234" s="302" t="s">
        <v>70</v>
      </c>
      <c r="H4234" s="302" t="s">
        <v>582</v>
      </c>
      <c r="I4234" s="302" t="s">
        <v>582</v>
      </c>
      <c r="J4234" s="302">
        <v>135130</v>
      </c>
      <c r="K4234" s="302" t="s">
        <v>553</v>
      </c>
      <c r="L4234" s="302">
        <v>40389833</v>
      </c>
      <c r="M4234" s="302" t="s">
        <v>2437</v>
      </c>
      <c r="N4234" s="305">
        <v>29768</v>
      </c>
      <c r="O4234" s="305">
        <v>29768</v>
      </c>
      <c r="P4234" s="302" t="s">
        <v>1052</v>
      </c>
    </row>
    <row r="4235" spans="1:16">
      <c r="A4235" s="303">
        <v>0</v>
      </c>
      <c r="B4235" s="303">
        <v>421.89</v>
      </c>
      <c r="C4235" s="303">
        <v>17.640001396500001</v>
      </c>
      <c r="D4235" s="304">
        <f t="shared" si="66"/>
        <v>404.24999860349999</v>
      </c>
      <c r="E4235" s="305">
        <v>45992</v>
      </c>
      <c r="F4235" s="302" t="s">
        <v>69</v>
      </c>
      <c r="G4235" s="302" t="s">
        <v>70</v>
      </c>
      <c r="H4235" s="302" t="s">
        <v>582</v>
      </c>
      <c r="I4235" s="302" t="s">
        <v>582</v>
      </c>
      <c r="J4235" s="302">
        <v>135130</v>
      </c>
      <c r="K4235" s="302" t="s">
        <v>402</v>
      </c>
      <c r="L4235" s="302">
        <v>40390009</v>
      </c>
      <c r="M4235" s="302" t="s">
        <v>1954</v>
      </c>
      <c r="N4235" s="305">
        <v>26846</v>
      </c>
      <c r="O4235" s="305">
        <v>26846</v>
      </c>
      <c r="P4235" s="302" t="s">
        <v>1052</v>
      </c>
    </row>
    <row r="4236" spans="1:16">
      <c r="A4236" s="303">
        <v>2</v>
      </c>
      <c r="B4236" s="303">
        <v>1767.6200000000001</v>
      </c>
      <c r="C4236" s="303">
        <v>1475.6401800548001</v>
      </c>
      <c r="D4236" s="304">
        <f t="shared" si="66"/>
        <v>291.97981994520001</v>
      </c>
      <c r="E4236" s="305">
        <v>45992</v>
      </c>
      <c r="F4236" s="302" t="s">
        <v>69</v>
      </c>
      <c r="G4236" s="302" t="s">
        <v>70</v>
      </c>
      <c r="H4236" s="302" t="s">
        <v>582</v>
      </c>
      <c r="I4236" s="302" t="s">
        <v>582</v>
      </c>
      <c r="J4236" s="302">
        <v>135200</v>
      </c>
      <c r="K4236" s="302" t="s">
        <v>163</v>
      </c>
      <c r="L4236" s="302">
        <v>9974283</v>
      </c>
      <c r="M4236" s="302" t="s">
        <v>1978</v>
      </c>
      <c r="N4236" s="305">
        <v>26846</v>
      </c>
      <c r="O4236" s="305">
        <v>26846</v>
      </c>
      <c r="P4236" s="302" t="s">
        <v>1062</v>
      </c>
    </row>
    <row r="4237" spans="1:16">
      <c r="A4237" s="303">
        <v>6</v>
      </c>
      <c r="B4237" s="303">
        <v>17274.22</v>
      </c>
      <c r="C4237" s="303">
        <v>3489.7494981274003</v>
      </c>
      <c r="D4237" s="304">
        <f t="shared" si="66"/>
        <v>13784.470501872602</v>
      </c>
      <c r="E4237" s="305">
        <v>45992</v>
      </c>
      <c r="F4237" s="302" t="s">
        <v>69</v>
      </c>
      <c r="G4237" s="302" t="s">
        <v>70</v>
      </c>
      <c r="H4237" s="302" t="s">
        <v>582</v>
      </c>
      <c r="I4237" s="302" t="s">
        <v>582</v>
      </c>
      <c r="J4237" s="302">
        <v>135300</v>
      </c>
      <c r="K4237" s="302" t="s">
        <v>101</v>
      </c>
      <c r="L4237" s="302">
        <v>13350959</v>
      </c>
      <c r="M4237" s="302" t="s">
        <v>1102</v>
      </c>
      <c r="N4237" s="305">
        <v>42095</v>
      </c>
      <c r="O4237" s="305">
        <v>42005</v>
      </c>
      <c r="P4237" s="302" t="s">
        <v>2618</v>
      </c>
    </row>
    <row r="4238" spans="1:16">
      <c r="A4238" s="303">
        <v>0</v>
      </c>
      <c r="B4238" s="303">
        <v>0</v>
      </c>
      <c r="C4238" s="303">
        <v>0</v>
      </c>
      <c r="D4238" s="304">
        <f t="shared" si="66"/>
        <v>0</v>
      </c>
      <c r="E4238" s="305">
        <v>45992</v>
      </c>
      <c r="F4238" s="302" t="s">
        <v>69</v>
      </c>
      <c r="G4238" s="302" t="s">
        <v>70</v>
      </c>
      <c r="H4238" s="302" t="s">
        <v>582</v>
      </c>
      <c r="I4238" s="302" t="s">
        <v>582</v>
      </c>
      <c r="J4238" s="302">
        <v>135300</v>
      </c>
      <c r="K4238" s="302" t="s">
        <v>142</v>
      </c>
      <c r="L4238" s="302">
        <v>9821878</v>
      </c>
      <c r="M4238" s="302" t="s">
        <v>1838</v>
      </c>
      <c r="N4238" s="305">
        <v>26846</v>
      </c>
      <c r="O4238" s="305">
        <v>26846</v>
      </c>
      <c r="P4238" s="302" t="s">
        <v>1052</v>
      </c>
    </row>
    <row r="4239" spans="1:16">
      <c r="A4239" s="303">
        <v>0</v>
      </c>
      <c r="B4239" s="303">
        <v>0</v>
      </c>
      <c r="C4239" s="303">
        <v>0</v>
      </c>
      <c r="D4239" s="304">
        <f t="shared" si="66"/>
        <v>0</v>
      </c>
      <c r="E4239" s="305">
        <v>45992</v>
      </c>
      <c r="F4239" s="302" t="s">
        <v>69</v>
      </c>
      <c r="G4239" s="302" t="s">
        <v>70</v>
      </c>
      <c r="H4239" s="302" t="s">
        <v>582</v>
      </c>
      <c r="I4239" s="302" t="s">
        <v>582</v>
      </c>
      <c r="J4239" s="302">
        <v>135300</v>
      </c>
      <c r="K4239" s="302" t="s">
        <v>142</v>
      </c>
      <c r="L4239" s="302">
        <v>9974282</v>
      </c>
      <c r="M4239" s="302" t="s">
        <v>1838</v>
      </c>
      <c r="N4239" s="305">
        <v>26846</v>
      </c>
      <c r="O4239" s="305">
        <v>26846</v>
      </c>
      <c r="P4239" s="302" t="s">
        <v>1062</v>
      </c>
    </row>
    <row r="4240" spans="1:16">
      <c r="A4240" s="303">
        <v>0</v>
      </c>
      <c r="B4240" s="303">
        <v>0</v>
      </c>
      <c r="C4240" s="303">
        <v>0</v>
      </c>
      <c r="D4240" s="304">
        <f t="shared" si="66"/>
        <v>0</v>
      </c>
      <c r="E4240" s="305">
        <v>45992</v>
      </c>
      <c r="F4240" s="302" t="s">
        <v>69</v>
      </c>
      <c r="G4240" s="302" t="s">
        <v>70</v>
      </c>
      <c r="H4240" s="302" t="s">
        <v>582</v>
      </c>
      <c r="I4240" s="302" t="s">
        <v>582</v>
      </c>
      <c r="J4240" s="302">
        <v>135300</v>
      </c>
      <c r="K4240" s="302" t="s">
        <v>321</v>
      </c>
      <c r="L4240" s="302">
        <v>9974281</v>
      </c>
      <c r="M4240" s="302" t="s">
        <v>1840</v>
      </c>
      <c r="N4240" s="305">
        <v>33055</v>
      </c>
      <c r="O4240" s="305">
        <v>33055</v>
      </c>
      <c r="P4240" s="302" t="s">
        <v>1062</v>
      </c>
    </row>
    <row r="4241" spans="1:16">
      <c r="A4241" s="303">
        <v>2</v>
      </c>
      <c r="B4241" s="303">
        <v>4606.0200000000004</v>
      </c>
      <c r="C4241" s="303">
        <v>3146.0141439450003</v>
      </c>
      <c r="D4241" s="304">
        <f t="shared" si="66"/>
        <v>1460.0058560550001</v>
      </c>
      <c r="E4241" s="305">
        <v>45992</v>
      </c>
      <c r="F4241" s="302" t="s">
        <v>69</v>
      </c>
      <c r="G4241" s="302" t="s">
        <v>70</v>
      </c>
      <c r="H4241" s="302" t="s">
        <v>582</v>
      </c>
      <c r="I4241" s="302" t="s">
        <v>582</v>
      </c>
      <c r="J4241" s="302">
        <v>135300</v>
      </c>
      <c r="K4241" s="302" t="s">
        <v>321</v>
      </c>
      <c r="L4241" s="302">
        <v>9821902</v>
      </c>
      <c r="M4241" s="302" t="s">
        <v>1840</v>
      </c>
      <c r="N4241" s="305">
        <v>33055</v>
      </c>
      <c r="O4241" s="305">
        <v>33055</v>
      </c>
      <c r="P4241" s="302" t="s">
        <v>1052</v>
      </c>
    </row>
    <row r="4242" spans="1:16">
      <c r="A4242" s="303">
        <v>1</v>
      </c>
      <c r="B4242" s="303">
        <v>135.42000000000002</v>
      </c>
      <c r="C4242" s="303">
        <v>92.494873094999988</v>
      </c>
      <c r="D4242" s="304">
        <f t="shared" si="66"/>
        <v>42.925126905000027</v>
      </c>
      <c r="E4242" s="305">
        <v>45992</v>
      </c>
      <c r="F4242" s="302" t="s">
        <v>69</v>
      </c>
      <c r="G4242" s="302" t="s">
        <v>70</v>
      </c>
      <c r="H4242" s="302" t="s">
        <v>582</v>
      </c>
      <c r="I4242" s="302" t="s">
        <v>582</v>
      </c>
      <c r="J4242" s="302">
        <v>135300</v>
      </c>
      <c r="K4242" s="302" t="s">
        <v>322</v>
      </c>
      <c r="L4242" s="302">
        <v>9821873</v>
      </c>
      <c r="M4242" s="302" t="s">
        <v>1517</v>
      </c>
      <c r="N4242" s="305">
        <v>33055</v>
      </c>
      <c r="O4242" s="305">
        <v>33055</v>
      </c>
      <c r="P4242" s="302" t="s">
        <v>1052</v>
      </c>
    </row>
    <row r="4243" spans="1:16">
      <c r="A4243" s="303">
        <v>0</v>
      </c>
      <c r="B4243" s="303">
        <v>0</v>
      </c>
      <c r="C4243" s="303">
        <v>0</v>
      </c>
      <c r="D4243" s="304">
        <f t="shared" si="66"/>
        <v>0</v>
      </c>
      <c r="E4243" s="305">
        <v>45992</v>
      </c>
      <c r="F4243" s="302" t="s">
        <v>69</v>
      </c>
      <c r="G4243" s="302" t="s">
        <v>70</v>
      </c>
      <c r="H4243" s="302" t="s">
        <v>582</v>
      </c>
      <c r="I4243" s="302" t="s">
        <v>582</v>
      </c>
      <c r="J4243" s="302">
        <v>135300</v>
      </c>
      <c r="K4243" s="302" t="s">
        <v>322</v>
      </c>
      <c r="L4243" s="302">
        <v>9974275</v>
      </c>
      <c r="M4243" s="302" t="s">
        <v>1517</v>
      </c>
      <c r="N4243" s="305">
        <v>33055</v>
      </c>
      <c r="O4243" s="305">
        <v>33055</v>
      </c>
      <c r="P4243" s="302" t="s">
        <v>1062</v>
      </c>
    </row>
    <row r="4244" spans="1:16">
      <c r="A4244" s="303">
        <v>0</v>
      </c>
      <c r="B4244" s="303">
        <v>0</v>
      </c>
      <c r="C4244" s="303">
        <v>0</v>
      </c>
      <c r="D4244" s="304">
        <f t="shared" si="66"/>
        <v>0</v>
      </c>
      <c r="E4244" s="305">
        <v>45992</v>
      </c>
      <c r="F4244" s="302" t="s">
        <v>69</v>
      </c>
      <c r="G4244" s="302" t="s">
        <v>70</v>
      </c>
      <c r="H4244" s="302" t="s">
        <v>582</v>
      </c>
      <c r="I4244" s="302" t="s">
        <v>582</v>
      </c>
      <c r="J4244" s="302">
        <v>135300</v>
      </c>
      <c r="K4244" s="302" t="s">
        <v>361</v>
      </c>
      <c r="L4244" s="302">
        <v>9822132</v>
      </c>
      <c r="M4244" s="302" t="s">
        <v>1874</v>
      </c>
      <c r="N4244" s="305">
        <v>26846</v>
      </c>
      <c r="O4244" s="305">
        <v>26846</v>
      </c>
      <c r="P4244" s="302" t="s">
        <v>1052</v>
      </c>
    </row>
    <row r="4245" spans="1:16">
      <c r="A4245" s="303">
        <v>0</v>
      </c>
      <c r="B4245" s="303">
        <v>0</v>
      </c>
      <c r="C4245" s="303">
        <v>0</v>
      </c>
      <c r="D4245" s="304">
        <f t="shared" si="66"/>
        <v>0</v>
      </c>
      <c r="E4245" s="305">
        <v>45992</v>
      </c>
      <c r="F4245" s="302" t="s">
        <v>69</v>
      </c>
      <c r="G4245" s="302" t="s">
        <v>70</v>
      </c>
      <c r="H4245" s="302" t="s">
        <v>582</v>
      </c>
      <c r="I4245" s="302" t="s">
        <v>582</v>
      </c>
      <c r="J4245" s="302">
        <v>135300</v>
      </c>
      <c r="K4245" s="302" t="s">
        <v>361</v>
      </c>
      <c r="L4245" s="302">
        <v>9974278</v>
      </c>
      <c r="M4245" s="302" t="s">
        <v>1874</v>
      </c>
      <c r="N4245" s="305">
        <v>26846</v>
      </c>
      <c r="O4245" s="305">
        <v>26846</v>
      </c>
      <c r="P4245" s="302" t="s">
        <v>1062</v>
      </c>
    </row>
    <row r="4246" spans="1:16">
      <c r="A4246" s="303">
        <v>0</v>
      </c>
      <c r="B4246" s="303">
        <v>0</v>
      </c>
      <c r="C4246" s="303">
        <v>0</v>
      </c>
      <c r="D4246" s="304">
        <f t="shared" si="66"/>
        <v>0</v>
      </c>
      <c r="E4246" s="305">
        <v>45992</v>
      </c>
      <c r="F4246" s="302" t="s">
        <v>69</v>
      </c>
      <c r="G4246" s="302" t="s">
        <v>70</v>
      </c>
      <c r="H4246" s="302" t="s">
        <v>582</v>
      </c>
      <c r="I4246" s="302" t="s">
        <v>582</v>
      </c>
      <c r="J4246" s="302">
        <v>135300</v>
      </c>
      <c r="K4246" s="302" t="s">
        <v>361</v>
      </c>
      <c r="L4246" s="302">
        <v>9822133</v>
      </c>
      <c r="M4246" s="302" t="s">
        <v>1874</v>
      </c>
      <c r="N4246" s="305">
        <v>28307</v>
      </c>
      <c r="O4246" s="305">
        <v>28307</v>
      </c>
      <c r="P4246" s="302" t="s">
        <v>1052</v>
      </c>
    </row>
    <row r="4247" spans="1:16">
      <c r="A4247" s="303">
        <v>7</v>
      </c>
      <c r="B4247" s="303">
        <v>174956.31</v>
      </c>
      <c r="C4247" s="303">
        <v>35344.7909669277</v>
      </c>
      <c r="D4247" s="304">
        <f t="shared" si="66"/>
        <v>139611.51903307228</v>
      </c>
      <c r="E4247" s="305">
        <v>45992</v>
      </c>
      <c r="F4247" s="302" t="s">
        <v>69</v>
      </c>
      <c r="G4247" s="302" t="s">
        <v>70</v>
      </c>
      <c r="H4247" s="302" t="s">
        <v>582</v>
      </c>
      <c r="I4247" s="302" t="s">
        <v>582</v>
      </c>
      <c r="J4247" s="302">
        <v>135300</v>
      </c>
      <c r="K4247" s="302" t="s">
        <v>361</v>
      </c>
      <c r="L4247" s="302">
        <v>13350964</v>
      </c>
      <c r="M4247" s="302" t="s">
        <v>2619</v>
      </c>
      <c r="N4247" s="305">
        <v>42095</v>
      </c>
      <c r="O4247" s="305">
        <v>42005</v>
      </c>
      <c r="P4247" s="302" t="s">
        <v>2618</v>
      </c>
    </row>
    <row r="4248" spans="1:16">
      <c r="A4248" s="303">
        <v>0</v>
      </c>
      <c r="B4248" s="303">
        <v>0</v>
      </c>
      <c r="C4248" s="303">
        <v>0</v>
      </c>
      <c r="D4248" s="304">
        <f t="shared" si="66"/>
        <v>0</v>
      </c>
      <c r="E4248" s="305">
        <v>45992</v>
      </c>
      <c r="F4248" s="302" t="s">
        <v>69</v>
      </c>
      <c r="G4248" s="302" t="s">
        <v>70</v>
      </c>
      <c r="H4248" s="302" t="s">
        <v>582</v>
      </c>
      <c r="I4248" s="302" t="s">
        <v>582</v>
      </c>
      <c r="J4248" s="302">
        <v>135300</v>
      </c>
      <c r="K4248" s="302" t="s">
        <v>361</v>
      </c>
      <c r="L4248" s="302">
        <v>9974270</v>
      </c>
      <c r="M4248" s="302" t="s">
        <v>1874</v>
      </c>
      <c r="N4248" s="305">
        <v>28307</v>
      </c>
      <c r="O4248" s="305">
        <v>28307</v>
      </c>
      <c r="P4248" s="302" t="s">
        <v>1062</v>
      </c>
    </row>
    <row r="4249" spans="1:16">
      <c r="A4249" s="303">
        <v>0</v>
      </c>
      <c r="B4249" s="303">
        <v>0</v>
      </c>
      <c r="C4249" s="303">
        <v>0</v>
      </c>
      <c r="D4249" s="304">
        <f t="shared" si="66"/>
        <v>0</v>
      </c>
      <c r="E4249" s="305">
        <v>45992</v>
      </c>
      <c r="F4249" s="302" t="s">
        <v>69</v>
      </c>
      <c r="G4249" s="302" t="s">
        <v>70</v>
      </c>
      <c r="H4249" s="302" t="s">
        <v>582</v>
      </c>
      <c r="I4249" s="302" t="s">
        <v>582</v>
      </c>
      <c r="J4249" s="302">
        <v>135300</v>
      </c>
      <c r="K4249" s="302" t="s">
        <v>365</v>
      </c>
      <c r="L4249" s="302">
        <v>9974274</v>
      </c>
      <c r="M4249" s="302" t="s">
        <v>1879</v>
      </c>
      <c r="N4249" s="305">
        <v>26846</v>
      </c>
      <c r="O4249" s="305">
        <v>26846</v>
      </c>
      <c r="P4249" s="302" t="s">
        <v>1062</v>
      </c>
    </row>
    <row r="4250" spans="1:16">
      <c r="A4250" s="303">
        <v>1</v>
      </c>
      <c r="B4250" s="303">
        <v>2880.07</v>
      </c>
      <c r="C4250" s="303">
        <v>2909.1684416365997</v>
      </c>
      <c r="D4250" s="304">
        <f t="shared" si="66"/>
        <v>-29.098441636599546</v>
      </c>
      <c r="E4250" s="305">
        <v>45992</v>
      </c>
      <c r="F4250" s="302" t="s">
        <v>69</v>
      </c>
      <c r="G4250" s="302" t="s">
        <v>70</v>
      </c>
      <c r="H4250" s="302" t="s">
        <v>582</v>
      </c>
      <c r="I4250" s="302" t="s">
        <v>582</v>
      </c>
      <c r="J4250" s="302">
        <v>135300</v>
      </c>
      <c r="K4250" s="302" t="s">
        <v>365</v>
      </c>
      <c r="L4250" s="302">
        <v>9821907</v>
      </c>
      <c r="M4250" s="302" t="s">
        <v>1879</v>
      </c>
      <c r="N4250" s="305">
        <v>26846</v>
      </c>
      <c r="O4250" s="305">
        <v>26846</v>
      </c>
      <c r="P4250" s="302" t="s">
        <v>1052</v>
      </c>
    </row>
    <row r="4251" spans="1:16">
      <c r="A4251" s="303">
        <v>410</v>
      </c>
      <c r="B4251" s="303">
        <v>554.39</v>
      </c>
      <c r="C4251" s="303">
        <v>559.9912128382</v>
      </c>
      <c r="D4251" s="304">
        <f t="shared" si="66"/>
        <v>-5.6012128382000128</v>
      </c>
      <c r="E4251" s="305">
        <v>45992</v>
      </c>
      <c r="F4251" s="302" t="s">
        <v>69</v>
      </c>
      <c r="G4251" s="302" t="s">
        <v>70</v>
      </c>
      <c r="H4251" s="302" t="s">
        <v>582</v>
      </c>
      <c r="I4251" s="302" t="s">
        <v>582</v>
      </c>
      <c r="J4251" s="302">
        <v>135300</v>
      </c>
      <c r="K4251" s="302" t="s">
        <v>369</v>
      </c>
      <c r="L4251" s="302">
        <v>9821965</v>
      </c>
      <c r="M4251" s="302" t="s">
        <v>1885</v>
      </c>
      <c r="N4251" s="305">
        <v>26846</v>
      </c>
      <c r="O4251" s="305">
        <v>26846</v>
      </c>
      <c r="P4251" s="302" t="s">
        <v>1052</v>
      </c>
    </row>
    <row r="4252" spans="1:16">
      <c r="A4252" s="303">
        <v>0</v>
      </c>
      <c r="B4252" s="303">
        <v>0</v>
      </c>
      <c r="C4252" s="303">
        <v>0</v>
      </c>
      <c r="D4252" s="304">
        <f t="shared" si="66"/>
        <v>0</v>
      </c>
      <c r="E4252" s="305">
        <v>45992</v>
      </c>
      <c r="F4252" s="302" t="s">
        <v>69</v>
      </c>
      <c r="G4252" s="302" t="s">
        <v>70</v>
      </c>
      <c r="H4252" s="302" t="s">
        <v>582</v>
      </c>
      <c r="I4252" s="302" t="s">
        <v>582</v>
      </c>
      <c r="J4252" s="302">
        <v>135300</v>
      </c>
      <c r="K4252" s="302" t="s">
        <v>369</v>
      </c>
      <c r="L4252" s="302">
        <v>9974279</v>
      </c>
      <c r="M4252" s="302" t="s">
        <v>1885</v>
      </c>
      <c r="N4252" s="305">
        <v>26846</v>
      </c>
      <c r="O4252" s="305">
        <v>26846</v>
      </c>
      <c r="P4252" s="302" t="s">
        <v>1062</v>
      </c>
    </row>
    <row r="4253" spans="1:16">
      <c r="A4253" s="303">
        <v>0</v>
      </c>
      <c r="B4253" s="303">
        <v>0</v>
      </c>
      <c r="C4253" s="303">
        <v>0</v>
      </c>
      <c r="D4253" s="304">
        <f t="shared" si="66"/>
        <v>0</v>
      </c>
      <c r="E4253" s="305">
        <v>45992</v>
      </c>
      <c r="F4253" s="302" t="s">
        <v>69</v>
      </c>
      <c r="G4253" s="302" t="s">
        <v>70</v>
      </c>
      <c r="H4253" s="302" t="s">
        <v>582</v>
      </c>
      <c r="I4253" s="302" t="s">
        <v>582</v>
      </c>
      <c r="J4253" s="302">
        <v>135300</v>
      </c>
      <c r="K4253" s="302" t="s">
        <v>373</v>
      </c>
      <c r="L4253" s="302">
        <v>9728055</v>
      </c>
      <c r="M4253" s="302" t="s">
        <v>1890</v>
      </c>
      <c r="N4253" s="305">
        <v>26846</v>
      </c>
      <c r="O4253" s="305">
        <v>26846</v>
      </c>
      <c r="P4253" s="302" t="s">
        <v>1062</v>
      </c>
    </row>
    <row r="4254" spans="1:16">
      <c r="A4254" s="303">
        <v>2</v>
      </c>
      <c r="B4254" s="303">
        <v>3216.9</v>
      </c>
      <c r="C4254" s="303">
        <v>3249.401563122</v>
      </c>
      <c r="D4254" s="304">
        <f t="shared" si="66"/>
        <v>-32.50156312199988</v>
      </c>
      <c r="E4254" s="305">
        <v>45992</v>
      </c>
      <c r="F4254" s="302" t="s">
        <v>69</v>
      </c>
      <c r="G4254" s="302" t="s">
        <v>70</v>
      </c>
      <c r="H4254" s="302" t="s">
        <v>582</v>
      </c>
      <c r="I4254" s="302" t="s">
        <v>582</v>
      </c>
      <c r="J4254" s="302">
        <v>135300</v>
      </c>
      <c r="K4254" s="302" t="s">
        <v>373</v>
      </c>
      <c r="L4254" s="302">
        <v>9821925</v>
      </c>
      <c r="M4254" s="302" t="s">
        <v>1890</v>
      </c>
      <c r="N4254" s="305">
        <v>26846</v>
      </c>
      <c r="O4254" s="305">
        <v>26846</v>
      </c>
      <c r="P4254" s="302" t="s">
        <v>1052</v>
      </c>
    </row>
    <row r="4255" spans="1:16">
      <c r="A4255" s="303">
        <v>0</v>
      </c>
      <c r="B4255" s="303">
        <v>0</v>
      </c>
      <c r="C4255" s="303">
        <v>0</v>
      </c>
      <c r="D4255" s="304">
        <f t="shared" si="66"/>
        <v>0</v>
      </c>
      <c r="E4255" s="305">
        <v>45992</v>
      </c>
      <c r="F4255" s="302" t="s">
        <v>69</v>
      </c>
      <c r="G4255" s="302" t="s">
        <v>70</v>
      </c>
      <c r="H4255" s="302" t="s">
        <v>582</v>
      </c>
      <c r="I4255" s="302" t="s">
        <v>582</v>
      </c>
      <c r="J4255" s="302">
        <v>135300</v>
      </c>
      <c r="K4255" s="302" t="s">
        <v>84</v>
      </c>
      <c r="L4255" s="302">
        <v>13207826</v>
      </c>
      <c r="M4255" s="302" t="s">
        <v>2620</v>
      </c>
      <c r="N4255" s="305">
        <v>42095</v>
      </c>
      <c r="O4255" s="305">
        <v>42095</v>
      </c>
      <c r="P4255" s="302" t="s">
        <v>2618</v>
      </c>
    </row>
    <row r="4256" spans="1:16">
      <c r="A4256" s="303">
        <v>0</v>
      </c>
      <c r="B4256" s="303">
        <v>0</v>
      </c>
      <c r="C4256" s="303">
        <v>0</v>
      </c>
      <c r="D4256" s="304">
        <f t="shared" si="66"/>
        <v>0</v>
      </c>
      <c r="E4256" s="305">
        <v>45992</v>
      </c>
      <c r="F4256" s="302" t="s">
        <v>69</v>
      </c>
      <c r="G4256" s="302" t="s">
        <v>70</v>
      </c>
      <c r="H4256" s="302" t="s">
        <v>582</v>
      </c>
      <c r="I4256" s="302" t="s">
        <v>582</v>
      </c>
      <c r="J4256" s="302">
        <v>135300</v>
      </c>
      <c r="K4256" s="302" t="s">
        <v>154</v>
      </c>
      <c r="L4256" s="302">
        <v>9974277</v>
      </c>
      <c r="M4256" s="302" t="s">
        <v>1509</v>
      </c>
      <c r="N4256" s="305">
        <v>26846</v>
      </c>
      <c r="O4256" s="305">
        <v>26846</v>
      </c>
      <c r="P4256" s="302" t="s">
        <v>1062</v>
      </c>
    </row>
    <row r="4257" spans="1:16">
      <c r="A4257" s="303">
        <v>232</v>
      </c>
      <c r="B4257" s="303">
        <v>1712.74</v>
      </c>
      <c r="C4257" s="303">
        <v>1730.0444630612001</v>
      </c>
      <c r="D4257" s="304">
        <f t="shared" si="66"/>
        <v>-17.304463061200067</v>
      </c>
      <c r="E4257" s="305">
        <v>45992</v>
      </c>
      <c r="F4257" s="302" t="s">
        <v>69</v>
      </c>
      <c r="G4257" s="302" t="s">
        <v>70</v>
      </c>
      <c r="H4257" s="302" t="s">
        <v>582</v>
      </c>
      <c r="I4257" s="302" t="s">
        <v>582</v>
      </c>
      <c r="J4257" s="302">
        <v>135300</v>
      </c>
      <c r="K4257" s="302" t="s">
        <v>154</v>
      </c>
      <c r="L4257" s="302">
        <v>9821979</v>
      </c>
      <c r="M4257" s="302" t="s">
        <v>1509</v>
      </c>
      <c r="N4257" s="305">
        <v>26846</v>
      </c>
      <c r="O4257" s="305">
        <v>26846</v>
      </c>
      <c r="P4257" s="302" t="s">
        <v>1052</v>
      </c>
    </row>
    <row r="4258" spans="1:16">
      <c r="A4258" s="303">
        <v>0</v>
      </c>
      <c r="B4258" s="303">
        <v>0</v>
      </c>
      <c r="C4258" s="303">
        <v>0</v>
      </c>
      <c r="D4258" s="304">
        <f t="shared" si="66"/>
        <v>0</v>
      </c>
      <c r="E4258" s="305">
        <v>45992</v>
      </c>
      <c r="F4258" s="302" t="s">
        <v>69</v>
      </c>
      <c r="G4258" s="302" t="s">
        <v>70</v>
      </c>
      <c r="H4258" s="302" t="s">
        <v>582</v>
      </c>
      <c r="I4258" s="302" t="s">
        <v>582</v>
      </c>
      <c r="J4258" s="302">
        <v>135300</v>
      </c>
      <c r="K4258" s="302" t="s">
        <v>157</v>
      </c>
      <c r="L4258" s="302">
        <v>9697421</v>
      </c>
      <c r="M4258" s="302" t="s">
        <v>1525</v>
      </c>
      <c r="N4258" s="305">
        <v>26846</v>
      </c>
      <c r="O4258" s="305">
        <v>26846</v>
      </c>
      <c r="P4258" s="302" t="s">
        <v>1062</v>
      </c>
    </row>
    <row r="4259" spans="1:16">
      <c r="A4259" s="303">
        <v>1</v>
      </c>
      <c r="B4259" s="303">
        <v>1318.55</v>
      </c>
      <c r="C4259" s="303">
        <v>1331.8718116990001</v>
      </c>
      <c r="D4259" s="304">
        <f t="shared" si="66"/>
        <v>-13.321811699000136</v>
      </c>
      <c r="E4259" s="305">
        <v>45992</v>
      </c>
      <c r="F4259" s="302" t="s">
        <v>69</v>
      </c>
      <c r="G4259" s="302" t="s">
        <v>70</v>
      </c>
      <c r="H4259" s="302" t="s">
        <v>582</v>
      </c>
      <c r="I4259" s="302" t="s">
        <v>582</v>
      </c>
      <c r="J4259" s="302">
        <v>135300</v>
      </c>
      <c r="K4259" s="302" t="s">
        <v>157</v>
      </c>
      <c r="L4259" s="302">
        <v>9822002</v>
      </c>
      <c r="M4259" s="302" t="s">
        <v>1525</v>
      </c>
      <c r="N4259" s="305">
        <v>26846</v>
      </c>
      <c r="O4259" s="305">
        <v>26846</v>
      </c>
      <c r="P4259" s="302" t="s">
        <v>1052</v>
      </c>
    </row>
    <row r="4260" spans="1:16">
      <c r="A4260" s="303">
        <v>27</v>
      </c>
      <c r="B4260" s="303">
        <v>14639.89</v>
      </c>
      <c r="C4260" s="303">
        <v>2957.5603865263001</v>
      </c>
      <c r="D4260" s="304">
        <f t="shared" si="66"/>
        <v>11682.329613473699</v>
      </c>
      <c r="E4260" s="305">
        <v>45992</v>
      </c>
      <c r="F4260" s="302" t="s">
        <v>69</v>
      </c>
      <c r="G4260" s="302" t="s">
        <v>70</v>
      </c>
      <c r="H4260" s="302" t="s">
        <v>582</v>
      </c>
      <c r="I4260" s="302" t="s">
        <v>582</v>
      </c>
      <c r="J4260" s="302">
        <v>135300</v>
      </c>
      <c r="K4260" s="302" t="s">
        <v>192</v>
      </c>
      <c r="L4260" s="302">
        <v>13350967</v>
      </c>
      <c r="M4260" s="302" t="s">
        <v>1228</v>
      </c>
      <c r="N4260" s="305">
        <v>42095</v>
      </c>
      <c r="O4260" s="305">
        <v>42005</v>
      </c>
      <c r="P4260" s="302" t="s">
        <v>2618</v>
      </c>
    </row>
    <row r="4261" spans="1:16">
      <c r="A4261" s="303">
        <v>0</v>
      </c>
      <c r="B4261" s="303">
        <v>0</v>
      </c>
      <c r="C4261" s="303">
        <v>0</v>
      </c>
      <c r="D4261" s="304">
        <f t="shared" si="66"/>
        <v>0</v>
      </c>
      <c r="E4261" s="305">
        <v>45992</v>
      </c>
      <c r="F4261" s="302" t="s">
        <v>69</v>
      </c>
      <c r="G4261" s="302" t="s">
        <v>70</v>
      </c>
      <c r="H4261" s="302" t="s">
        <v>582</v>
      </c>
      <c r="I4261" s="302" t="s">
        <v>582</v>
      </c>
      <c r="J4261" s="302">
        <v>135300</v>
      </c>
      <c r="K4261" s="302" t="s">
        <v>383</v>
      </c>
      <c r="L4261" s="302">
        <v>9974280</v>
      </c>
      <c r="M4261" s="302" t="s">
        <v>1917</v>
      </c>
      <c r="N4261" s="305">
        <v>26846</v>
      </c>
      <c r="O4261" s="305">
        <v>26846</v>
      </c>
      <c r="P4261" s="302" t="s">
        <v>1062</v>
      </c>
    </row>
    <row r="4262" spans="1:16">
      <c r="A4262" s="303">
        <v>2</v>
      </c>
      <c r="B4262" s="303">
        <v>1723.5</v>
      </c>
      <c r="C4262" s="303">
        <v>1740.9131754299999</v>
      </c>
      <c r="D4262" s="304">
        <f t="shared" si="66"/>
        <v>-17.41317542999991</v>
      </c>
      <c r="E4262" s="305">
        <v>45992</v>
      </c>
      <c r="F4262" s="302" t="s">
        <v>69</v>
      </c>
      <c r="G4262" s="302" t="s">
        <v>70</v>
      </c>
      <c r="H4262" s="302" t="s">
        <v>582</v>
      </c>
      <c r="I4262" s="302" t="s">
        <v>582</v>
      </c>
      <c r="J4262" s="302">
        <v>135300</v>
      </c>
      <c r="K4262" s="302" t="s">
        <v>383</v>
      </c>
      <c r="L4262" s="302">
        <v>9821975</v>
      </c>
      <c r="M4262" s="302" t="s">
        <v>1917</v>
      </c>
      <c r="N4262" s="305">
        <v>26846</v>
      </c>
      <c r="O4262" s="305">
        <v>26846</v>
      </c>
      <c r="P4262" s="302" t="s">
        <v>1052</v>
      </c>
    </row>
    <row r="4263" spans="1:16">
      <c r="A4263" s="303">
        <v>0</v>
      </c>
      <c r="B4263" s="303">
        <v>0</v>
      </c>
      <c r="C4263" s="303">
        <v>0</v>
      </c>
      <c r="D4263" s="304">
        <f t="shared" si="66"/>
        <v>0</v>
      </c>
      <c r="E4263" s="305">
        <v>45992</v>
      </c>
      <c r="F4263" s="302" t="s">
        <v>69</v>
      </c>
      <c r="G4263" s="302" t="s">
        <v>70</v>
      </c>
      <c r="H4263" s="302" t="s">
        <v>582</v>
      </c>
      <c r="I4263" s="302" t="s">
        <v>582</v>
      </c>
      <c r="J4263" s="302">
        <v>135300</v>
      </c>
      <c r="K4263" s="302" t="s">
        <v>386</v>
      </c>
      <c r="L4263" s="302">
        <v>9822093</v>
      </c>
      <c r="M4263" s="302" t="s">
        <v>1921</v>
      </c>
      <c r="N4263" s="305">
        <v>26846</v>
      </c>
      <c r="O4263" s="305">
        <v>26846</v>
      </c>
      <c r="P4263" s="302" t="s">
        <v>1052</v>
      </c>
    </row>
    <row r="4264" spans="1:16">
      <c r="A4264" s="303">
        <v>0</v>
      </c>
      <c r="B4264" s="303">
        <v>0</v>
      </c>
      <c r="C4264" s="303">
        <v>0</v>
      </c>
      <c r="D4264" s="304">
        <f t="shared" si="66"/>
        <v>0</v>
      </c>
      <c r="E4264" s="305">
        <v>45992</v>
      </c>
      <c r="F4264" s="302" t="s">
        <v>69</v>
      </c>
      <c r="G4264" s="302" t="s">
        <v>70</v>
      </c>
      <c r="H4264" s="302" t="s">
        <v>582</v>
      </c>
      <c r="I4264" s="302" t="s">
        <v>582</v>
      </c>
      <c r="J4264" s="302">
        <v>135300</v>
      </c>
      <c r="K4264" s="302" t="s">
        <v>386</v>
      </c>
      <c r="L4264" s="302">
        <v>9974273</v>
      </c>
      <c r="M4264" s="302" t="s">
        <v>1921</v>
      </c>
      <c r="N4264" s="305">
        <v>26846</v>
      </c>
      <c r="O4264" s="305">
        <v>26846</v>
      </c>
      <c r="P4264" s="302" t="s">
        <v>1062</v>
      </c>
    </row>
    <row r="4265" spans="1:16">
      <c r="A4265" s="303">
        <v>1</v>
      </c>
      <c r="B4265" s="303">
        <v>3944.7400000000002</v>
      </c>
      <c r="C4265" s="303">
        <v>3984.5952072212003</v>
      </c>
      <c r="D4265" s="304">
        <f t="shared" si="66"/>
        <v>-39.855207221200089</v>
      </c>
      <c r="E4265" s="305">
        <v>45992</v>
      </c>
      <c r="F4265" s="302" t="s">
        <v>69</v>
      </c>
      <c r="G4265" s="302" t="s">
        <v>70</v>
      </c>
      <c r="H4265" s="302" t="s">
        <v>582</v>
      </c>
      <c r="I4265" s="302" t="s">
        <v>582</v>
      </c>
      <c r="J4265" s="302">
        <v>135300</v>
      </c>
      <c r="K4265" s="302" t="s">
        <v>387</v>
      </c>
      <c r="L4265" s="302">
        <v>9822099</v>
      </c>
      <c r="M4265" s="302" t="s">
        <v>1922</v>
      </c>
      <c r="N4265" s="305">
        <v>26846</v>
      </c>
      <c r="O4265" s="305">
        <v>26846</v>
      </c>
      <c r="P4265" s="302" t="s">
        <v>1052</v>
      </c>
    </row>
    <row r="4266" spans="1:16">
      <c r="A4266" s="303">
        <v>0</v>
      </c>
      <c r="B4266" s="303">
        <v>0</v>
      </c>
      <c r="C4266" s="303">
        <v>0</v>
      </c>
      <c r="D4266" s="304">
        <f t="shared" si="66"/>
        <v>0</v>
      </c>
      <c r="E4266" s="305">
        <v>45992</v>
      </c>
      <c r="F4266" s="302" t="s">
        <v>69</v>
      </c>
      <c r="G4266" s="302" t="s">
        <v>70</v>
      </c>
      <c r="H4266" s="302" t="s">
        <v>582</v>
      </c>
      <c r="I4266" s="302" t="s">
        <v>582</v>
      </c>
      <c r="J4266" s="302">
        <v>135300</v>
      </c>
      <c r="K4266" s="302" t="s">
        <v>387</v>
      </c>
      <c r="L4266" s="302">
        <v>9974276</v>
      </c>
      <c r="M4266" s="302" t="s">
        <v>1922</v>
      </c>
      <c r="N4266" s="305">
        <v>26846</v>
      </c>
      <c r="O4266" s="305">
        <v>26846</v>
      </c>
      <c r="P4266" s="302" t="s">
        <v>1062</v>
      </c>
    </row>
    <row r="4267" spans="1:16">
      <c r="A4267" s="303">
        <v>0</v>
      </c>
      <c r="B4267" s="303">
        <v>0</v>
      </c>
      <c r="C4267" s="303">
        <v>0</v>
      </c>
      <c r="D4267" s="304">
        <f t="shared" si="66"/>
        <v>0</v>
      </c>
      <c r="E4267" s="305">
        <v>45992</v>
      </c>
      <c r="F4267" s="302" t="s">
        <v>69</v>
      </c>
      <c r="G4267" s="302" t="s">
        <v>70</v>
      </c>
      <c r="H4267" s="302" t="s">
        <v>582</v>
      </c>
      <c r="I4267" s="302" t="s">
        <v>582</v>
      </c>
      <c r="J4267" s="302">
        <v>135300</v>
      </c>
      <c r="K4267" s="302" t="s">
        <v>532</v>
      </c>
      <c r="L4267" s="302">
        <v>12818359</v>
      </c>
      <c r="M4267" s="302" t="s">
        <v>2603</v>
      </c>
      <c r="N4267" s="305">
        <v>37529</v>
      </c>
      <c r="O4267" s="305">
        <v>37591</v>
      </c>
      <c r="P4267" s="302" t="s">
        <v>880</v>
      </c>
    </row>
    <row r="4268" spans="1:16">
      <c r="A4268" s="303">
        <v>0</v>
      </c>
      <c r="B4268" s="303">
        <v>0</v>
      </c>
      <c r="C4268" s="303">
        <v>0</v>
      </c>
      <c r="D4268" s="304">
        <f t="shared" si="66"/>
        <v>0</v>
      </c>
      <c r="E4268" s="305">
        <v>45992</v>
      </c>
      <c r="F4268" s="302" t="s">
        <v>69</v>
      </c>
      <c r="G4268" s="302" t="s">
        <v>70</v>
      </c>
      <c r="H4268" s="302" t="s">
        <v>582</v>
      </c>
      <c r="I4268" s="302" t="s">
        <v>582</v>
      </c>
      <c r="J4268" s="302">
        <v>135300</v>
      </c>
      <c r="K4268" s="302" t="s">
        <v>230</v>
      </c>
      <c r="L4268" s="302">
        <v>9974269</v>
      </c>
      <c r="M4268" s="302" t="s">
        <v>1951</v>
      </c>
      <c r="N4268" s="305">
        <v>32690</v>
      </c>
      <c r="O4268" s="305">
        <v>32690</v>
      </c>
      <c r="P4268" s="302" t="s">
        <v>1062</v>
      </c>
    </row>
    <row r="4269" spans="1:16">
      <c r="A4269" s="303">
        <v>0</v>
      </c>
      <c r="B4269" s="303">
        <v>0</v>
      </c>
      <c r="C4269" s="303">
        <v>0</v>
      </c>
      <c r="D4269" s="304">
        <f t="shared" si="66"/>
        <v>0</v>
      </c>
      <c r="E4269" s="305">
        <v>45992</v>
      </c>
      <c r="F4269" s="302" t="s">
        <v>69</v>
      </c>
      <c r="G4269" s="302" t="s">
        <v>70</v>
      </c>
      <c r="H4269" s="302" t="s">
        <v>582</v>
      </c>
      <c r="I4269" s="302" t="s">
        <v>582</v>
      </c>
      <c r="J4269" s="302">
        <v>135300</v>
      </c>
      <c r="K4269" s="302" t="s">
        <v>230</v>
      </c>
      <c r="L4269" s="302">
        <v>9822153</v>
      </c>
      <c r="M4269" s="302" t="s">
        <v>2161</v>
      </c>
      <c r="N4269" s="305">
        <v>34151</v>
      </c>
      <c r="O4269" s="305">
        <v>34151</v>
      </c>
      <c r="P4269" s="302" t="s">
        <v>1052</v>
      </c>
    </row>
    <row r="4270" spans="1:16">
      <c r="A4270" s="303">
        <v>0</v>
      </c>
      <c r="B4270" s="303">
        <v>0</v>
      </c>
      <c r="C4270" s="303">
        <v>0</v>
      </c>
      <c r="D4270" s="304">
        <f t="shared" si="66"/>
        <v>0</v>
      </c>
      <c r="E4270" s="305">
        <v>45992</v>
      </c>
      <c r="F4270" s="302" t="s">
        <v>69</v>
      </c>
      <c r="G4270" s="302" t="s">
        <v>70</v>
      </c>
      <c r="H4270" s="302" t="s">
        <v>582</v>
      </c>
      <c r="I4270" s="302" t="s">
        <v>582</v>
      </c>
      <c r="J4270" s="302">
        <v>135300</v>
      </c>
      <c r="K4270" s="302" t="s">
        <v>230</v>
      </c>
      <c r="L4270" s="302">
        <v>9974268</v>
      </c>
      <c r="M4270" s="302" t="s">
        <v>2161</v>
      </c>
      <c r="N4270" s="305">
        <v>34151</v>
      </c>
      <c r="O4270" s="305">
        <v>34151</v>
      </c>
      <c r="P4270" s="302" t="s">
        <v>1062</v>
      </c>
    </row>
    <row r="4271" spans="1:16">
      <c r="A4271" s="303">
        <v>0</v>
      </c>
      <c r="B4271" s="303">
        <v>0</v>
      </c>
      <c r="C4271" s="303">
        <v>0</v>
      </c>
      <c r="D4271" s="304">
        <f t="shared" si="66"/>
        <v>0</v>
      </c>
      <c r="E4271" s="305">
        <v>45992</v>
      </c>
      <c r="F4271" s="302" t="s">
        <v>69</v>
      </c>
      <c r="G4271" s="302" t="s">
        <v>70</v>
      </c>
      <c r="H4271" s="302" t="s">
        <v>582</v>
      </c>
      <c r="I4271" s="302" t="s">
        <v>582</v>
      </c>
      <c r="J4271" s="302">
        <v>135300</v>
      </c>
      <c r="K4271" s="302" t="s">
        <v>230</v>
      </c>
      <c r="L4271" s="302">
        <v>9822154</v>
      </c>
      <c r="M4271" s="302" t="s">
        <v>1951</v>
      </c>
      <c r="N4271" s="305">
        <v>32690</v>
      </c>
      <c r="O4271" s="305">
        <v>32690</v>
      </c>
      <c r="P4271" s="302" t="s">
        <v>1052</v>
      </c>
    </row>
    <row r="4272" spans="1:16">
      <c r="A4272" s="303">
        <v>1</v>
      </c>
      <c r="B4272" s="303">
        <v>16707.990000000002</v>
      </c>
      <c r="C4272" s="303">
        <v>3375.3593341533001</v>
      </c>
      <c r="D4272" s="304">
        <f t="shared" si="66"/>
        <v>13332.630665846702</v>
      </c>
      <c r="E4272" s="305">
        <v>45992</v>
      </c>
      <c r="F4272" s="302" t="s">
        <v>69</v>
      </c>
      <c r="G4272" s="302" t="s">
        <v>70</v>
      </c>
      <c r="H4272" s="302" t="s">
        <v>582</v>
      </c>
      <c r="I4272" s="302" t="s">
        <v>582</v>
      </c>
      <c r="J4272" s="302">
        <v>135300</v>
      </c>
      <c r="K4272" s="302" t="s">
        <v>583</v>
      </c>
      <c r="L4272" s="302">
        <v>13350970</v>
      </c>
      <c r="M4272" s="302" t="s">
        <v>2621</v>
      </c>
      <c r="N4272" s="305">
        <v>42095</v>
      </c>
      <c r="O4272" s="305">
        <v>42095</v>
      </c>
      <c r="P4272" s="302" t="s">
        <v>2618</v>
      </c>
    </row>
    <row r="4273" spans="1:16">
      <c r="A4273" s="303">
        <v>0</v>
      </c>
      <c r="B4273" s="303">
        <v>0</v>
      </c>
      <c r="C4273" s="303">
        <v>0</v>
      </c>
      <c r="D4273" s="304">
        <f t="shared" si="66"/>
        <v>0</v>
      </c>
      <c r="E4273" s="305">
        <v>45992</v>
      </c>
      <c r="F4273" s="302" t="s">
        <v>69</v>
      </c>
      <c r="G4273" s="302" t="s">
        <v>70</v>
      </c>
      <c r="H4273" s="302" t="s">
        <v>582</v>
      </c>
      <c r="I4273" s="302" t="s">
        <v>582</v>
      </c>
      <c r="J4273" s="302">
        <v>135300</v>
      </c>
      <c r="K4273" s="302" t="s">
        <v>553</v>
      </c>
      <c r="L4273" s="302">
        <v>9822142</v>
      </c>
      <c r="M4273" s="302" t="s">
        <v>2437</v>
      </c>
      <c r="N4273" s="305">
        <v>29768</v>
      </c>
      <c r="O4273" s="305">
        <v>29768</v>
      </c>
      <c r="P4273" s="302" t="s">
        <v>1052</v>
      </c>
    </row>
    <row r="4274" spans="1:16">
      <c r="A4274" s="303">
        <v>0</v>
      </c>
      <c r="B4274" s="303">
        <v>0</v>
      </c>
      <c r="C4274" s="303">
        <v>0</v>
      </c>
      <c r="D4274" s="304">
        <f t="shared" si="66"/>
        <v>0</v>
      </c>
      <c r="E4274" s="305">
        <v>45992</v>
      </c>
      <c r="F4274" s="302" t="s">
        <v>69</v>
      </c>
      <c r="G4274" s="302" t="s">
        <v>70</v>
      </c>
      <c r="H4274" s="302" t="s">
        <v>582</v>
      </c>
      <c r="I4274" s="302" t="s">
        <v>582</v>
      </c>
      <c r="J4274" s="302">
        <v>135300</v>
      </c>
      <c r="K4274" s="302" t="s">
        <v>553</v>
      </c>
      <c r="L4274" s="302">
        <v>9974271</v>
      </c>
      <c r="M4274" s="302" t="s">
        <v>2437</v>
      </c>
      <c r="N4274" s="305">
        <v>29768</v>
      </c>
      <c r="O4274" s="305">
        <v>29768</v>
      </c>
      <c r="P4274" s="302" t="s">
        <v>1062</v>
      </c>
    </row>
    <row r="4275" spans="1:16">
      <c r="A4275" s="303">
        <v>0</v>
      </c>
      <c r="B4275" s="303">
        <v>0</v>
      </c>
      <c r="C4275" s="303">
        <v>0</v>
      </c>
      <c r="D4275" s="304">
        <f t="shared" si="66"/>
        <v>0</v>
      </c>
      <c r="E4275" s="305">
        <v>45992</v>
      </c>
      <c r="F4275" s="302" t="s">
        <v>69</v>
      </c>
      <c r="G4275" s="302" t="s">
        <v>70</v>
      </c>
      <c r="H4275" s="302" t="s">
        <v>582</v>
      </c>
      <c r="I4275" s="302" t="s">
        <v>582</v>
      </c>
      <c r="J4275" s="302">
        <v>135300</v>
      </c>
      <c r="K4275" s="302" t="s">
        <v>402</v>
      </c>
      <c r="L4275" s="302">
        <v>9822166</v>
      </c>
      <c r="M4275" s="302" t="s">
        <v>1954</v>
      </c>
      <c r="N4275" s="305">
        <v>26846</v>
      </c>
      <c r="O4275" s="305">
        <v>26846</v>
      </c>
      <c r="P4275" s="302" t="s">
        <v>1052</v>
      </c>
    </row>
    <row r="4276" spans="1:16">
      <c r="A4276" s="303">
        <v>0</v>
      </c>
      <c r="B4276" s="303">
        <v>0</v>
      </c>
      <c r="C4276" s="303">
        <v>0</v>
      </c>
      <c r="D4276" s="304">
        <f t="shared" si="66"/>
        <v>0</v>
      </c>
      <c r="E4276" s="305">
        <v>45992</v>
      </c>
      <c r="F4276" s="302" t="s">
        <v>69</v>
      </c>
      <c r="G4276" s="302" t="s">
        <v>70</v>
      </c>
      <c r="H4276" s="302" t="s">
        <v>582</v>
      </c>
      <c r="I4276" s="302" t="s">
        <v>582</v>
      </c>
      <c r="J4276" s="302">
        <v>135300</v>
      </c>
      <c r="K4276" s="302" t="s">
        <v>402</v>
      </c>
      <c r="L4276" s="302">
        <v>9974272</v>
      </c>
      <c r="M4276" s="302" t="s">
        <v>1954</v>
      </c>
      <c r="N4276" s="305">
        <v>26846</v>
      </c>
      <c r="O4276" s="305">
        <v>26846</v>
      </c>
      <c r="P4276" s="302" t="s">
        <v>1062</v>
      </c>
    </row>
    <row r="4277" spans="1:16">
      <c r="A4277" s="303">
        <v>500</v>
      </c>
      <c r="B4277" s="303">
        <v>4637.8100000000004</v>
      </c>
      <c r="C4277" s="303">
        <v>16.619963159800001</v>
      </c>
      <c r="D4277" s="304">
        <f t="shared" si="66"/>
        <v>4621.1900368402003</v>
      </c>
      <c r="E4277" s="305">
        <v>45992</v>
      </c>
      <c r="F4277" s="302" t="s">
        <v>69</v>
      </c>
      <c r="G4277" s="302" t="s">
        <v>70</v>
      </c>
      <c r="H4277" s="302" t="s">
        <v>584</v>
      </c>
      <c r="I4277" s="302" t="s">
        <v>584</v>
      </c>
      <c r="J4277" s="302">
        <v>135130</v>
      </c>
      <c r="K4277" s="302" t="s">
        <v>585</v>
      </c>
      <c r="L4277" s="302">
        <v>40388856</v>
      </c>
      <c r="M4277" s="302" t="s">
        <v>2624</v>
      </c>
      <c r="N4277" s="305">
        <v>44546</v>
      </c>
      <c r="O4277" s="305">
        <v>44562</v>
      </c>
      <c r="P4277" s="302" t="s">
        <v>2625</v>
      </c>
    </row>
    <row r="4278" spans="1:16">
      <c r="A4278" s="303">
        <v>1</v>
      </c>
      <c r="B4278" s="303">
        <v>33651.32</v>
      </c>
      <c r="C4278" s="303">
        <v>388.52568973159998</v>
      </c>
      <c r="D4278" s="304">
        <f t="shared" si="66"/>
        <v>33262.7943102684</v>
      </c>
      <c r="E4278" s="305">
        <v>45992</v>
      </c>
      <c r="F4278" s="302" t="s">
        <v>69</v>
      </c>
      <c r="G4278" s="302" t="s">
        <v>70</v>
      </c>
      <c r="H4278" s="302" t="s">
        <v>584</v>
      </c>
      <c r="I4278" s="302" t="s">
        <v>584</v>
      </c>
      <c r="J4278" s="302">
        <v>135130</v>
      </c>
      <c r="K4278" s="302" t="s">
        <v>150</v>
      </c>
      <c r="L4278" s="302">
        <v>40389051</v>
      </c>
      <c r="M4278" s="302" t="s">
        <v>1395</v>
      </c>
      <c r="N4278" s="305">
        <v>40809</v>
      </c>
      <c r="O4278" s="305">
        <v>40909</v>
      </c>
      <c r="P4278" s="302" t="s">
        <v>2623</v>
      </c>
    </row>
    <row r="4279" spans="1:16">
      <c r="A4279" s="303">
        <v>3</v>
      </c>
      <c r="B4279" s="303">
        <v>47891.96</v>
      </c>
      <c r="C4279" s="303">
        <v>19.067226034799997</v>
      </c>
      <c r="D4279" s="304">
        <f t="shared" si="66"/>
        <v>47872.892773965199</v>
      </c>
      <c r="E4279" s="305">
        <v>45992</v>
      </c>
      <c r="F4279" s="302" t="s">
        <v>69</v>
      </c>
      <c r="G4279" s="302" t="s">
        <v>70</v>
      </c>
      <c r="H4279" s="302" t="s">
        <v>584</v>
      </c>
      <c r="I4279" s="302" t="s">
        <v>584</v>
      </c>
      <c r="J4279" s="302">
        <v>135130</v>
      </c>
      <c r="K4279" s="302" t="s">
        <v>84</v>
      </c>
      <c r="L4279" s="302">
        <v>42370663</v>
      </c>
      <c r="M4279" s="302" t="s">
        <v>4306</v>
      </c>
      <c r="N4279" s="305">
        <v>46020</v>
      </c>
      <c r="O4279" s="305">
        <v>45992</v>
      </c>
      <c r="P4279" s="302" t="s">
        <v>4307</v>
      </c>
    </row>
    <row r="4280" spans="1:16">
      <c r="A4280" s="303">
        <v>0</v>
      </c>
      <c r="B4280" s="303">
        <v>0</v>
      </c>
      <c r="C4280" s="303">
        <v>0</v>
      </c>
      <c r="D4280" s="304">
        <f t="shared" si="66"/>
        <v>0</v>
      </c>
      <c r="E4280" s="305">
        <v>45992</v>
      </c>
      <c r="F4280" s="302" t="s">
        <v>69</v>
      </c>
      <c r="G4280" s="302" t="s">
        <v>70</v>
      </c>
      <c r="H4280" s="302" t="s">
        <v>584</v>
      </c>
      <c r="I4280" s="302" t="s">
        <v>584</v>
      </c>
      <c r="J4280" s="302">
        <v>135130</v>
      </c>
      <c r="K4280" s="302" t="s">
        <v>532</v>
      </c>
      <c r="L4280" s="302">
        <v>40388371</v>
      </c>
      <c r="M4280" s="302" t="s">
        <v>2333</v>
      </c>
      <c r="N4280" s="305">
        <v>38483</v>
      </c>
      <c r="O4280" s="305">
        <v>38473</v>
      </c>
      <c r="P4280" s="302" t="s">
        <v>880</v>
      </c>
    </row>
    <row r="4281" spans="1:16">
      <c r="A4281" s="303">
        <v>1</v>
      </c>
      <c r="B4281" s="303">
        <v>22836.350000000002</v>
      </c>
      <c r="C4281" s="303">
        <v>718.24979365399997</v>
      </c>
      <c r="D4281" s="304">
        <f t="shared" si="66"/>
        <v>22118.100206346004</v>
      </c>
      <c r="E4281" s="305">
        <v>45992</v>
      </c>
      <c r="F4281" s="302" t="s">
        <v>69</v>
      </c>
      <c r="G4281" s="302" t="s">
        <v>70</v>
      </c>
      <c r="H4281" s="302" t="s">
        <v>584</v>
      </c>
      <c r="I4281" s="302" t="s">
        <v>584</v>
      </c>
      <c r="J4281" s="302">
        <v>135130</v>
      </c>
      <c r="K4281" s="302" t="s">
        <v>230</v>
      </c>
      <c r="L4281" s="302">
        <v>40389745</v>
      </c>
      <c r="M4281" s="302" t="s">
        <v>1951</v>
      </c>
      <c r="N4281" s="305">
        <v>31594</v>
      </c>
      <c r="O4281" s="305">
        <v>31594</v>
      </c>
      <c r="P4281" s="302" t="s">
        <v>1052</v>
      </c>
    </row>
    <row r="4282" spans="1:16">
      <c r="A4282" s="303">
        <v>1</v>
      </c>
      <c r="B4282" s="303">
        <v>17063.61</v>
      </c>
      <c r="C4282" s="303">
        <v>400.81430200620002</v>
      </c>
      <c r="D4282" s="304">
        <f t="shared" si="66"/>
        <v>16662.795697993799</v>
      </c>
      <c r="E4282" s="305">
        <v>45992</v>
      </c>
      <c r="F4282" s="302" t="s">
        <v>69</v>
      </c>
      <c r="G4282" s="302" t="s">
        <v>70</v>
      </c>
      <c r="H4282" s="302" t="s">
        <v>584</v>
      </c>
      <c r="I4282" s="302" t="s">
        <v>584</v>
      </c>
      <c r="J4282" s="302">
        <v>135130</v>
      </c>
      <c r="K4282" s="302" t="s">
        <v>230</v>
      </c>
      <c r="L4282" s="302">
        <v>40389921</v>
      </c>
      <c r="M4282" s="302" t="s">
        <v>1951</v>
      </c>
      <c r="N4282" s="305">
        <v>35247</v>
      </c>
      <c r="O4282" s="305">
        <v>35247</v>
      </c>
      <c r="P4282" s="302" t="s">
        <v>1052</v>
      </c>
    </row>
    <row r="4283" spans="1:16">
      <c r="A4283" s="303">
        <v>0</v>
      </c>
      <c r="B4283" s="303">
        <v>7162.84</v>
      </c>
      <c r="C4283" s="303">
        <v>213.8793223788</v>
      </c>
      <c r="D4283" s="304">
        <f t="shared" si="66"/>
        <v>6948.9606776212004</v>
      </c>
      <c r="E4283" s="305">
        <v>45992</v>
      </c>
      <c r="F4283" s="302" t="s">
        <v>69</v>
      </c>
      <c r="G4283" s="302" t="s">
        <v>70</v>
      </c>
      <c r="H4283" s="302" t="s">
        <v>584</v>
      </c>
      <c r="I4283" s="302" t="s">
        <v>584</v>
      </c>
      <c r="J4283" s="302">
        <v>135130</v>
      </c>
      <c r="K4283" s="302" t="s">
        <v>230</v>
      </c>
      <c r="L4283" s="302">
        <v>40389943</v>
      </c>
      <c r="M4283" s="302" t="s">
        <v>2161</v>
      </c>
      <c r="N4283" s="305">
        <v>32325</v>
      </c>
      <c r="O4283" s="305">
        <v>32325</v>
      </c>
      <c r="P4283" s="302" t="s">
        <v>1052</v>
      </c>
    </row>
    <row r="4284" spans="1:16">
      <c r="A4284" s="303">
        <v>1</v>
      </c>
      <c r="B4284" s="303">
        <v>15005.85</v>
      </c>
      <c r="C4284" s="303">
        <v>17.922687123000003</v>
      </c>
      <c r="D4284" s="304">
        <f t="shared" si="66"/>
        <v>14987.927312877</v>
      </c>
      <c r="E4284" s="305">
        <v>45992</v>
      </c>
      <c r="F4284" s="302" t="s">
        <v>69</v>
      </c>
      <c r="G4284" s="302" t="s">
        <v>70</v>
      </c>
      <c r="H4284" s="302" t="s">
        <v>584</v>
      </c>
      <c r="I4284" s="302" t="s">
        <v>584</v>
      </c>
      <c r="J4284" s="302">
        <v>135130</v>
      </c>
      <c r="K4284" s="302" t="s">
        <v>161</v>
      </c>
      <c r="L4284" s="302">
        <v>41349072</v>
      </c>
      <c r="M4284" s="302" t="s">
        <v>1602</v>
      </c>
      <c r="N4284" s="305">
        <v>45656</v>
      </c>
      <c r="O4284" s="305">
        <v>45292</v>
      </c>
      <c r="P4284" s="302" t="s">
        <v>4298</v>
      </c>
    </row>
    <row r="4285" spans="1:16">
      <c r="A4285" s="303">
        <v>1</v>
      </c>
      <c r="B4285" s="303">
        <v>5750.03</v>
      </c>
      <c r="C4285" s="303">
        <v>171.69342328709999</v>
      </c>
      <c r="D4285" s="304">
        <f t="shared" si="66"/>
        <v>5578.3365767128998</v>
      </c>
      <c r="E4285" s="305">
        <v>45992</v>
      </c>
      <c r="F4285" s="302" t="s">
        <v>69</v>
      </c>
      <c r="G4285" s="302" t="s">
        <v>70</v>
      </c>
      <c r="H4285" s="302" t="s">
        <v>584</v>
      </c>
      <c r="I4285" s="302" t="s">
        <v>584</v>
      </c>
      <c r="J4285" s="302">
        <v>135130</v>
      </c>
      <c r="K4285" s="302" t="s">
        <v>588</v>
      </c>
      <c r="L4285" s="302">
        <v>40390042</v>
      </c>
      <c r="M4285" s="302" t="s">
        <v>2634</v>
      </c>
      <c r="N4285" s="305">
        <v>32325</v>
      </c>
      <c r="O4285" s="305">
        <v>32325</v>
      </c>
      <c r="P4285" s="302" t="s">
        <v>1052</v>
      </c>
    </row>
    <row r="4286" spans="1:16">
      <c r="A4286" s="303">
        <v>1</v>
      </c>
      <c r="B4286" s="303">
        <v>5647.96</v>
      </c>
      <c r="C4286" s="303">
        <v>2649.3946658887999</v>
      </c>
      <c r="D4286" s="304">
        <f t="shared" si="66"/>
        <v>2998.5653341112002</v>
      </c>
      <c r="E4286" s="305">
        <v>45992</v>
      </c>
      <c r="F4286" s="302" t="s">
        <v>69</v>
      </c>
      <c r="G4286" s="302" t="s">
        <v>70</v>
      </c>
      <c r="H4286" s="302" t="s">
        <v>584</v>
      </c>
      <c r="I4286" s="302" t="s">
        <v>584</v>
      </c>
      <c r="J4286" s="302">
        <v>135200</v>
      </c>
      <c r="K4286" s="302" t="s">
        <v>167</v>
      </c>
      <c r="L4286" s="302">
        <v>9861026</v>
      </c>
      <c r="M4286" s="302" t="s">
        <v>2086</v>
      </c>
      <c r="N4286" s="305">
        <v>35247</v>
      </c>
      <c r="O4286" s="305">
        <v>35247</v>
      </c>
      <c r="P4286" s="302" t="s">
        <v>1062</v>
      </c>
    </row>
    <row r="4287" spans="1:16">
      <c r="A4287" s="303">
        <v>2</v>
      </c>
      <c r="B4287" s="303">
        <v>64.77</v>
      </c>
      <c r="C4287" s="303">
        <v>74.147623408800001</v>
      </c>
      <c r="D4287" s="304">
        <f t="shared" si="66"/>
        <v>-9.3776234088000052</v>
      </c>
      <c r="E4287" s="305">
        <v>45992</v>
      </c>
      <c r="F4287" s="302" t="s">
        <v>69</v>
      </c>
      <c r="G4287" s="302" t="s">
        <v>70</v>
      </c>
      <c r="H4287" s="302" t="s">
        <v>584</v>
      </c>
      <c r="I4287" s="302" t="s">
        <v>584</v>
      </c>
      <c r="J4287" s="302">
        <v>135300</v>
      </c>
      <c r="K4287" s="302" t="s">
        <v>504</v>
      </c>
      <c r="L4287" s="302">
        <v>9822112</v>
      </c>
      <c r="M4287" s="302" t="s">
        <v>2228</v>
      </c>
      <c r="N4287" s="305">
        <v>24289</v>
      </c>
      <c r="O4287" s="305">
        <v>24289</v>
      </c>
      <c r="P4287" s="302" t="s">
        <v>1052</v>
      </c>
    </row>
    <row r="4288" spans="1:16">
      <c r="A4288" s="303">
        <v>0</v>
      </c>
      <c r="B4288" s="303">
        <v>0</v>
      </c>
      <c r="C4288" s="303">
        <v>0</v>
      </c>
      <c r="D4288" s="304">
        <f t="shared" si="66"/>
        <v>0</v>
      </c>
      <c r="E4288" s="305">
        <v>45992</v>
      </c>
      <c r="F4288" s="302" t="s">
        <v>69</v>
      </c>
      <c r="G4288" s="302" t="s">
        <v>70</v>
      </c>
      <c r="H4288" s="302" t="s">
        <v>584</v>
      </c>
      <c r="I4288" s="302" t="s">
        <v>584</v>
      </c>
      <c r="J4288" s="302">
        <v>135300</v>
      </c>
      <c r="K4288" s="302" t="s">
        <v>504</v>
      </c>
      <c r="L4288" s="302">
        <v>9974331</v>
      </c>
      <c r="M4288" s="302" t="s">
        <v>2228</v>
      </c>
      <c r="N4288" s="305">
        <v>24289</v>
      </c>
      <c r="O4288" s="305">
        <v>24289</v>
      </c>
      <c r="P4288" s="302" t="s">
        <v>1062</v>
      </c>
    </row>
    <row r="4289" spans="1:16">
      <c r="A4289" s="303">
        <v>0</v>
      </c>
      <c r="B4289" s="303">
        <v>0</v>
      </c>
      <c r="C4289" s="303">
        <v>0</v>
      </c>
      <c r="D4289" s="304">
        <f t="shared" si="66"/>
        <v>0</v>
      </c>
      <c r="E4289" s="305">
        <v>45992</v>
      </c>
      <c r="F4289" s="302" t="s">
        <v>69</v>
      </c>
      <c r="G4289" s="302" t="s">
        <v>70</v>
      </c>
      <c r="H4289" s="302" t="s">
        <v>584</v>
      </c>
      <c r="I4289" s="302" t="s">
        <v>584</v>
      </c>
      <c r="J4289" s="302">
        <v>135300</v>
      </c>
      <c r="K4289" s="302" t="s">
        <v>142</v>
      </c>
      <c r="L4289" s="302">
        <v>9861015</v>
      </c>
      <c r="M4289" s="302" t="s">
        <v>1838</v>
      </c>
      <c r="N4289" s="305">
        <v>35247</v>
      </c>
      <c r="O4289" s="305">
        <v>35247</v>
      </c>
      <c r="P4289" s="302" t="s">
        <v>1062</v>
      </c>
    </row>
    <row r="4290" spans="1:16">
      <c r="A4290" s="303">
        <v>3</v>
      </c>
      <c r="B4290" s="303">
        <v>8921.85</v>
      </c>
      <c r="C4290" s="303">
        <v>5063.8802176409999</v>
      </c>
      <c r="D4290" s="304">
        <f t="shared" si="66"/>
        <v>3857.9697823590004</v>
      </c>
      <c r="E4290" s="305">
        <v>45992</v>
      </c>
      <c r="F4290" s="302" t="s">
        <v>69</v>
      </c>
      <c r="G4290" s="302" t="s">
        <v>70</v>
      </c>
      <c r="H4290" s="302" t="s">
        <v>584</v>
      </c>
      <c r="I4290" s="302" t="s">
        <v>584</v>
      </c>
      <c r="J4290" s="302">
        <v>135300</v>
      </c>
      <c r="K4290" s="302" t="s">
        <v>142</v>
      </c>
      <c r="L4290" s="302">
        <v>9821877</v>
      </c>
      <c r="M4290" s="302" t="s">
        <v>1838</v>
      </c>
      <c r="N4290" s="305">
        <v>35247</v>
      </c>
      <c r="O4290" s="305">
        <v>35247</v>
      </c>
      <c r="P4290" s="302" t="s">
        <v>1052</v>
      </c>
    </row>
    <row r="4291" spans="1:16">
      <c r="A4291" s="303">
        <v>1</v>
      </c>
      <c r="B4291" s="303">
        <v>621.81000000000006</v>
      </c>
      <c r="C4291" s="303">
        <v>723.8016515142001</v>
      </c>
      <c r="D4291" s="304">
        <f t="shared" ref="D4291:D4354" si="67">+B4291-C4291</f>
        <v>-101.99165151420004</v>
      </c>
      <c r="E4291" s="305">
        <v>45992</v>
      </c>
      <c r="F4291" s="302" t="s">
        <v>69</v>
      </c>
      <c r="G4291" s="302" t="s">
        <v>70</v>
      </c>
      <c r="H4291" s="302" t="s">
        <v>584</v>
      </c>
      <c r="I4291" s="302" t="s">
        <v>584</v>
      </c>
      <c r="J4291" s="302">
        <v>135300</v>
      </c>
      <c r="K4291" s="302" t="s">
        <v>321</v>
      </c>
      <c r="L4291" s="302">
        <v>9821901</v>
      </c>
      <c r="M4291" s="302" t="s">
        <v>1840</v>
      </c>
      <c r="N4291" s="305">
        <v>23924</v>
      </c>
      <c r="O4291" s="305">
        <v>23924</v>
      </c>
      <c r="P4291" s="302" t="s">
        <v>1052</v>
      </c>
    </row>
    <row r="4292" spans="1:16">
      <c r="A4292" s="303">
        <v>0</v>
      </c>
      <c r="B4292" s="303">
        <v>0</v>
      </c>
      <c r="C4292" s="303">
        <v>0</v>
      </c>
      <c r="D4292" s="304">
        <f t="shared" si="67"/>
        <v>0</v>
      </c>
      <c r="E4292" s="305">
        <v>45992</v>
      </c>
      <c r="F4292" s="302" t="s">
        <v>69</v>
      </c>
      <c r="G4292" s="302" t="s">
        <v>70</v>
      </c>
      <c r="H4292" s="302" t="s">
        <v>584</v>
      </c>
      <c r="I4292" s="302" t="s">
        <v>584</v>
      </c>
      <c r="J4292" s="302">
        <v>135300</v>
      </c>
      <c r="K4292" s="302" t="s">
        <v>321</v>
      </c>
      <c r="L4292" s="302">
        <v>9974267</v>
      </c>
      <c r="M4292" s="302" t="s">
        <v>1840</v>
      </c>
      <c r="N4292" s="305">
        <v>23924</v>
      </c>
      <c r="O4292" s="305">
        <v>23924</v>
      </c>
      <c r="P4292" s="302" t="s">
        <v>1062</v>
      </c>
    </row>
    <row r="4293" spans="1:16">
      <c r="A4293" s="303">
        <v>0</v>
      </c>
      <c r="B4293" s="303">
        <v>0</v>
      </c>
      <c r="C4293" s="303">
        <v>0</v>
      </c>
      <c r="D4293" s="304">
        <f t="shared" si="67"/>
        <v>0</v>
      </c>
      <c r="E4293" s="305">
        <v>45992</v>
      </c>
      <c r="F4293" s="302" t="s">
        <v>69</v>
      </c>
      <c r="G4293" s="302" t="s">
        <v>70</v>
      </c>
      <c r="H4293" s="302" t="s">
        <v>584</v>
      </c>
      <c r="I4293" s="302" t="s">
        <v>584</v>
      </c>
      <c r="J4293" s="302">
        <v>135300</v>
      </c>
      <c r="K4293" s="302" t="s">
        <v>322</v>
      </c>
      <c r="L4293" s="302">
        <v>9974266</v>
      </c>
      <c r="M4293" s="302" t="s">
        <v>1517</v>
      </c>
      <c r="N4293" s="305">
        <v>23924</v>
      </c>
      <c r="O4293" s="305">
        <v>23924</v>
      </c>
      <c r="P4293" s="302" t="s">
        <v>1062</v>
      </c>
    </row>
    <row r="4294" spans="1:16">
      <c r="A4294" s="303">
        <v>1</v>
      </c>
      <c r="B4294" s="303">
        <v>839.46</v>
      </c>
      <c r="C4294" s="303">
        <v>977.15143593719995</v>
      </c>
      <c r="D4294" s="304">
        <f t="shared" si="67"/>
        <v>-137.69143593719991</v>
      </c>
      <c r="E4294" s="305">
        <v>45992</v>
      </c>
      <c r="F4294" s="302" t="s">
        <v>69</v>
      </c>
      <c r="G4294" s="302" t="s">
        <v>70</v>
      </c>
      <c r="H4294" s="302" t="s">
        <v>584</v>
      </c>
      <c r="I4294" s="302" t="s">
        <v>584</v>
      </c>
      <c r="J4294" s="302">
        <v>135300</v>
      </c>
      <c r="K4294" s="302" t="s">
        <v>322</v>
      </c>
      <c r="L4294" s="302">
        <v>9821872</v>
      </c>
      <c r="M4294" s="302" t="s">
        <v>1517</v>
      </c>
      <c r="N4294" s="305">
        <v>23924</v>
      </c>
      <c r="O4294" s="305">
        <v>23924</v>
      </c>
      <c r="P4294" s="302" t="s">
        <v>1052</v>
      </c>
    </row>
    <row r="4295" spans="1:16">
      <c r="A4295" s="303">
        <v>1</v>
      </c>
      <c r="B4295" s="303">
        <v>47321.63</v>
      </c>
      <c r="C4295" s="303">
        <v>51441.620046019103</v>
      </c>
      <c r="D4295" s="304">
        <f t="shared" si="67"/>
        <v>-4119.9900460191056</v>
      </c>
      <c r="E4295" s="305">
        <v>45992</v>
      </c>
      <c r="F4295" s="302" t="s">
        <v>69</v>
      </c>
      <c r="G4295" s="302" t="s">
        <v>70</v>
      </c>
      <c r="H4295" s="302" t="s">
        <v>584</v>
      </c>
      <c r="I4295" s="302" t="s">
        <v>584</v>
      </c>
      <c r="J4295" s="302">
        <v>135300</v>
      </c>
      <c r="K4295" s="302" t="s">
        <v>352</v>
      </c>
      <c r="L4295" s="302">
        <v>9822079</v>
      </c>
      <c r="M4295" s="302" t="s">
        <v>1850</v>
      </c>
      <c r="N4295" s="305">
        <v>25385</v>
      </c>
      <c r="O4295" s="305">
        <v>25385</v>
      </c>
      <c r="P4295" s="302" t="s">
        <v>1052</v>
      </c>
    </row>
    <row r="4296" spans="1:16">
      <c r="A4296" s="303">
        <v>0</v>
      </c>
      <c r="B4296" s="303">
        <v>0</v>
      </c>
      <c r="C4296" s="303">
        <v>0</v>
      </c>
      <c r="D4296" s="304">
        <f t="shared" si="67"/>
        <v>0</v>
      </c>
      <c r="E4296" s="305">
        <v>45992</v>
      </c>
      <c r="F4296" s="302" t="s">
        <v>69</v>
      </c>
      <c r="G4296" s="302" t="s">
        <v>70</v>
      </c>
      <c r="H4296" s="302" t="s">
        <v>584</v>
      </c>
      <c r="I4296" s="302" t="s">
        <v>584</v>
      </c>
      <c r="J4296" s="302">
        <v>135300</v>
      </c>
      <c r="K4296" s="302" t="s">
        <v>352</v>
      </c>
      <c r="L4296" s="302">
        <v>9724138</v>
      </c>
      <c r="M4296" s="302" t="s">
        <v>1850</v>
      </c>
      <c r="N4296" s="305">
        <v>25385</v>
      </c>
      <c r="O4296" s="305">
        <v>25385</v>
      </c>
      <c r="P4296" s="302" t="s">
        <v>1062</v>
      </c>
    </row>
    <row r="4297" spans="1:16">
      <c r="A4297" s="303">
        <v>1</v>
      </c>
      <c r="B4297" s="303">
        <v>46626.92</v>
      </c>
      <c r="C4297" s="303">
        <v>13008.0210383664</v>
      </c>
      <c r="D4297" s="304">
        <f t="shared" si="67"/>
        <v>33618.898961633597</v>
      </c>
      <c r="E4297" s="305">
        <v>45992</v>
      </c>
      <c r="F4297" s="302" t="s">
        <v>69</v>
      </c>
      <c r="G4297" s="302" t="s">
        <v>70</v>
      </c>
      <c r="H4297" s="302" t="s">
        <v>584</v>
      </c>
      <c r="I4297" s="302" t="s">
        <v>584</v>
      </c>
      <c r="J4297" s="302">
        <v>135300</v>
      </c>
      <c r="K4297" s="302" t="s">
        <v>357</v>
      </c>
      <c r="L4297" s="302">
        <v>11545529</v>
      </c>
      <c r="M4297" s="302" t="s">
        <v>2622</v>
      </c>
      <c r="N4297" s="305">
        <v>40809</v>
      </c>
      <c r="O4297" s="305">
        <v>40909</v>
      </c>
      <c r="P4297" s="302" t="s">
        <v>2623</v>
      </c>
    </row>
    <row r="4298" spans="1:16">
      <c r="A4298" s="303">
        <v>2</v>
      </c>
      <c r="B4298" s="303">
        <v>7976.8</v>
      </c>
      <c r="C4298" s="303">
        <v>8671.2886851760013</v>
      </c>
      <c r="D4298" s="304">
        <f t="shared" si="67"/>
        <v>-694.48868517600113</v>
      </c>
      <c r="E4298" s="305">
        <v>45992</v>
      </c>
      <c r="F4298" s="302" t="s">
        <v>69</v>
      </c>
      <c r="G4298" s="302" t="s">
        <v>70</v>
      </c>
      <c r="H4298" s="302" t="s">
        <v>584</v>
      </c>
      <c r="I4298" s="302" t="s">
        <v>584</v>
      </c>
      <c r="J4298" s="302">
        <v>135300</v>
      </c>
      <c r="K4298" s="302" t="s">
        <v>361</v>
      </c>
      <c r="L4298" s="302">
        <v>9822130</v>
      </c>
      <c r="M4298" s="302" t="s">
        <v>2297</v>
      </c>
      <c r="N4298" s="305">
        <v>25385</v>
      </c>
      <c r="O4298" s="305">
        <v>25385</v>
      </c>
      <c r="P4298" s="302" t="s">
        <v>1052</v>
      </c>
    </row>
    <row r="4299" spans="1:16">
      <c r="A4299" s="303">
        <v>0</v>
      </c>
      <c r="B4299" s="303">
        <v>0</v>
      </c>
      <c r="C4299" s="303">
        <v>0</v>
      </c>
      <c r="D4299" s="304">
        <f t="shared" si="67"/>
        <v>0</v>
      </c>
      <c r="E4299" s="305">
        <v>45992</v>
      </c>
      <c r="F4299" s="302" t="s">
        <v>69</v>
      </c>
      <c r="G4299" s="302" t="s">
        <v>70</v>
      </c>
      <c r="H4299" s="302" t="s">
        <v>584</v>
      </c>
      <c r="I4299" s="302" t="s">
        <v>584</v>
      </c>
      <c r="J4299" s="302">
        <v>135300</v>
      </c>
      <c r="K4299" s="302" t="s">
        <v>361</v>
      </c>
      <c r="L4299" s="302">
        <v>9974329</v>
      </c>
      <c r="M4299" s="302" t="s">
        <v>2297</v>
      </c>
      <c r="N4299" s="305">
        <v>25385</v>
      </c>
      <c r="O4299" s="305">
        <v>25385</v>
      </c>
      <c r="P4299" s="302" t="s">
        <v>1062</v>
      </c>
    </row>
    <row r="4300" spans="1:16">
      <c r="A4300" s="303">
        <v>1</v>
      </c>
      <c r="B4300" s="303">
        <v>5399.37</v>
      </c>
      <c r="C4300" s="303">
        <v>6181.1093624328005</v>
      </c>
      <c r="D4300" s="304">
        <f t="shared" si="67"/>
        <v>-781.73936243280059</v>
      </c>
      <c r="E4300" s="305">
        <v>45992</v>
      </c>
      <c r="F4300" s="302" t="s">
        <v>69</v>
      </c>
      <c r="G4300" s="302" t="s">
        <v>70</v>
      </c>
      <c r="H4300" s="302" t="s">
        <v>584</v>
      </c>
      <c r="I4300" s="302" t="s">
        <v>584</v>
      </c>
      <c r="J4300" s="302">
        <v>135300</v>
      </c>
      <c r="K4300" s="302" t="s">
        <v>361</v>
      </c>
      <c r="L4300" s="302">
        <v>9822131</v>
      </c>
      <c r="M4300" s="302" t="s">
        <v>1874</v>
      </c>
      <c r="N4300" s="305">
        <v>24289</v>
      </c>
      <c r="O4300" s="305">
        <v>24289</v>
      </c>
      <c r="P4300" s="302" t="s">
        <v>1052</v>
      </c>
    </row>
    <row r="4301" spans="1:16">
      <c r="A4301" s="303">
        <v>0</v>
      </c>
      <c r="B4301" s="303">
        <v>0</v>
      </c>
      <c r="C4301" s="303">
        <v>0</v>
      </c>
      <c r="D4301" s="304">
        <f t="shared" si="67"/>
        <v>0</v>
      </c>
      <c r="E4301" s="305">
        <v>45992</v>
      </c>
      <c r="F4301" s="302" t="s">
        <v>69</v>
      </c>
      <c r="G4301" s="302" t="s">
        <v>70</v>
      </c>
      <c r="H4301" s="302" t="s">
        <v>584</v>
      </c>
      <c r="I4301" s="302" t="s">
        <v>584</v>
      </c>
      <c r="J4301" s="302">
        <v>135300</v>
      </c>
      <c r="K4301" s="302" t="s">
        <v>361</v>
      </c>
      <c r="L4301" s="302">
        <v>9974330</v>
      </c>
      <c r="M4301" s="302" t="s">
        <v>1874</v>
      </c>
      <c r="N4301" s="305">
        <v>24289</v>
      </c>
      <c r="O4301" s="305">
        <v>24289</v>
      </c>
      <c r="P4301" s="302" t="s">
        <v>1062</v>
      </c>
    </row>
    <row r="4302" spans="1:16">
      <c r="A4302" s="303">
        <v>0</v>
      </c>
      <c r="B4302" s="303">
        <v>0</v>
      </c>
      <c r="C4302" s="303">
        <v>0</v>
      </c>
      <c r="D4302" s="304">
        <f t="shared" si="67"/>
        <v>0</v>
      </c>
      <c r="E4302" s="305">
        <v>45992</v>
      </c>
      <c r="F4302" s="302" t="s">
        <v>69</v>
      </c>
      <c r="G4302" s="302" t="s">
        <v>70</v>
      </c>
      <c r="H4302" s="302" t="s">
        <v>584</v>
      </c>
      <c r="I4302" s="302" t="s">
        <v>584</v>
      </c>
      <c r="J4302" s="302">
        <v>135300</v>
      </c>
      <c r="K4302" s="302" t="s">
        <v>585</v>
      </c>
      <c r="L4302" s="302">
        <v>35766440</v>
      </c>
      <c r="M4302" s="302" t="s">
        <v>2624</v>
      </c>
      <c r="N4302" s="305">
        <v>44546</v>
      </c>
      <c r="O4302" s="305">
        <v>44562</v>
      </c>
      <c r="P4302" s="302" t="s">
        <v>2625</v>
      </c>
    </row>
    <row r="4303" spans="1:16">
      <c r="A4303" s="303">
        <v>0</v>
      </c>
      <c r="B4303" s="303">
        <v>0</v>
      </c>
      <c r="C4303" s="303">
        <v>0</v>
      </c>
      <c r="D4303" s="304">
        <f t="shared" si="67"/>
        <v>0</v>
      </c>
      <c r="E4303" s="305">
        <v>45992</v>
      </c>
      <c r="F4303" s="302" t="s">
        <v>69</v>
      </c>
      <c r="G4303" s="302" t="s">
        <v>70</v>
      </c>
      <c r="H4303" s="302" t="s">
        <v>584</v>
      </c>
      <c r="I4303" s="302" t="s">
        <v>584</v>
      </c>
      <c r="J4303" s="302">
        <v>135300</v>
      </c>
      <c r="K4303" s="302" t="s">
        <v>150</v>
      </c>
      <c r="L4303" s="302">
        <v>11545521</v>
      </c>
      <c r="M4303" s="302" t="s">
        <v>1395</v>
      </c>
      <c r="N4303" s="305">
        <v>40809</v>
      </c>
      <c r="O4303" s="305">
        <v>40909</v>
      </c>
      <c r="P4303" s="302" t="s">
        <v>2623</v>
      </c>
    </row>
    <row r="4304" spans="1:16">
      <c r="A4304" s="303">
        <v>1299</v>
      </c>
      <c r="B4304" s="303">
        <v>22709.16</v>
      </c>
      <c r="C4304" s="303">
        <v>12889.307271837601</v>
      </c>
      <c r="D4304" s="304">
        <f t="shared" si="67"/>
        <v>9819.8527281623992</v>
      </c>
      <c r="E4304" s="305">
        <v>45992</v>
      </c>
      <c r="F4304" s="302" t="s">
        <v>69</v>
      </c>
      <c r="G4304" s="302" t="s">
        <v>70</v>
      </c>
      <c r="H4304" s="302" t="s">
        <v>584</v>
      </c>
      <c r="I4304" s="302" t="s">
        <v>584</v>
      </c>
      <c r="J4304" s="302">
        <v>135300</v>
      </c>
      <c r="K4304" s="302" t="s">
        <v>151</v>
      </c>
      <c r="L4304" s="302">
        <v>9821888</v>
      </c>
      <c r="M4304" s="302" t="s">
        <v>1876</v>
      </c>
      <c r="N4304" s="305">
        <v>35247</v>
      </c>
      <c r="O4304" s="305">
        <v>35247</v>
      </c>
      <c r="P4304" s="302" t="s">
        <v>1052</v>
      </c>
    </row>
    <row r="4305" spans="1:16">
      <c r="A4305" s="303">
        <v>0</v>
      </c>
      <c r="B4305" s="303">
        <v>0</v>
      </c>
      <c r="C4305" s="303">
        <v>0</v>
      </c>
      <c r="D4305" s="304">
        <f t="shared" si="67"/>
        <v>0</v>
      </c>
      <c r="E4305" s="305">
        <v>45992</v>
      </c>
      <c r="F4305" s="302" t="s">
        <v>69</v>
      </c>
      <c r="G4305" s="302" t="s">
        <v>70</v>
      </c>
      <c r="H4305" s="302" t="s">
        <v>584</v>
      </c>
      <c r="I4305" s="302" t="s">
        <v>584</v>
      </c>
      <c r="J4305" s="302">
        <v>135300</v>
      </c>
      <c r="K4305" s="302" t="s">
        <v>151</v>
      </c>
      <c r="L4305" s="302">
        <v>9861016</v>
      </c>
      <c r="M4305" s="302" t="s">
        <v>1876</v>
      </c>
      <c r="N4305" s="305">
        <v>35247</v>
      </c>
      <c r="O4305" s="305">
        <v>35247</v>
      </c>
      <c r="P4305" s="302" t="s">
        <v>1062</v>
      </c>
    </row>
    <row r="4306" spans="1:16">
      <c r="A4306" s="303">
        <v>1</v>
      </c>
      <c r="B4306" s="303">
        <v>7434.88</v>
      </c>
      <c r="C4306" s="303">
        <v>4219.9030192767996</v>
      </c>
      <c r="D4306" s="304">
        <f t="shared" si="67"/>
        <v>3214.9769807232005</v>
      </c>
      <c r="E4306" s="305">
        <v>45992</v>
      </c>
      <c r="F4306" s="302" t="s">
        <v>69</v>
      </c>
      <c r="G4306" s="302" t="s">
        <v>70</v>
      </c>
      <c r="H4306" s="302" t="s">
        <v>584</v>
      </c>
      <c r="I4306" s="302" t="s">
        <v>584</v>
      </c>
      <c r="J4306" s="302">
        <v>135300</v>
      </c>
      <c r="K4306" s="302" t="s">
        <v>366</v>
      </c>
      <c r="L4306" s="302">
        <v>9821917</v>
      </c>
      <c r="M4306" s="302" t="s">
        <v>1880</v>
      </c>
      <c r="N4306" s="305">
        <v>35247</v>
      </c>
      <c r="O4306" s="305">
        <v>35247</v>
      </c>
      <c r="P4306" s="302" t="s">
        <v>1052</v>
      </c>
    </row>
    <row r="4307" spans="1:16">
      <c r="A4307" s="303">
        <v>0</v>
      </c>
      <c r="B4307" s="303">
        <v>0</v>
      </c>
      <c r="C4307" s="303">
        <v>0</v>
      </c>
      <c r="D4307" s="304">
        <f t="shared" si="67"/>
        <v>0</v>
      </c>
      <c r="E4307" s="305">
        <v>45992</v>
      </c>
      <c r="F4307" s="302" t="s">
        <v>69</v>
      </c>
      <c r="G4307" s="302" t="s">
        <v>70</v>
      </c>
      <c r="H4307" s="302" t="s">
        <v>584</v>
      </c>
      <c r="I4307" s="302" t="s">
        <v>584</v>
      </c>
      <c r="J4307" s="302">
        <v>135300</v>
      </c>
      <c r="K4307" s="302" t="s">
        <v>366</v>
      </c>
      <c r="L4307" s="302">
        <v>9708792</v>
      </c>
      <c r="M4307" s="302" t="s">
        <v>1880</v>
      </c>
      <c r="N4307" s="305">
        <v>35247</v>
      </c>
      <c r="O4307" s="305">
        <v>35247</v>
      </c>
      <c r="P4307" s="302" t="s">
        <v>1062</v>
      </c>
    </row>
    <row r="4308" spans="1:16">
      <c r="A4308" s="303">
        <v>0</v>
      </c>
      <c r="B4308" s="303">
        <v>0</v>
      </c>
      <c r="C4308" s="303">
        <v>0</v>
      </c>
      <c r="D4308" s="304">
        <f t="shared" si="67"/>
        <v>0</v>
      </c>
      <c r="E4308" s="305">
        <v>45992</v>
      </c>
      <c r="F4308" s="302" t="s">
        <v>69</v>
      </c>
      <c r="G4308" s="302" t="s">
        <v>70</v>
      </c>
      <c r="H4308" s="302" t="s">
        <v>584</v>
      </c>
      <c r="I4308" s="302" t="s">
        <v>584</v>
      </c>
      <c r="J4308" s="302">
        <v>135300</v>
      </c>
      <c r="K4308" s="302" t="s">
        <v>367</v>
      </c>
      <c r="L4308" s="302">
        <v>9861029</v>
      </c>
      <c r="M4308" s="302" t="s">
        <v>1883</v>
      </c>
      <c r="N4308" s="305">
        <v>35247</v>
      </c>
      <c r="O4308" s="305">
        <v>35247</v>
      </c>
      <c r="P4308" s="302" t="s">
        <v>1062</v>
      </c>
    </row>
    <row r="4309" spans="1:16">
      <c r="A4309" s="303">
        <v>60</v>
      </c>
      <c r="B4309" s="303">
        <v>855.15</v>
      </c>
      <c r="C4309" s="303">
        <v>485.36762757899999</v>
      </c>
      <c r="D4309" s="304">
        <f t="shared" si="67"/>
        <v>369.78237242099999</v>
      </c>
      <c r="E4309" s="305">
        <v>45992</v>
      </c>
      <c r="F4309" s="302" t="s">
        <v>69</v>
      </c>
      <c r="G4309" s="302" t="s">
        <v>70</v>
      </c>
      <c r="H4309" s="302" t="s">
        <v>584</v>
      </c>
      <c r="I4309" s="302" t="s">
        <v>584</v>
      </c>
      <c r="J4309" s="302">
        <v>135300</v>
      </c>
      <c r="K4309" s="302" t="s">
        <v>367</v>
      </c>
      <c r="L4309" s="302">
        <v>9821961</v>
      </c>
      <c r="M4309" s="302" t="s">
        <v>1883</v>
      </c>
      <c r="N4309" s="305">
        <v>35247</v>
      </c>
      <c r="O4309" s="305">
        <v>35247</v>
      </c>
      <c r="P4309" s="302" t="s">
        <v>1052</v>
      </c>
    </row>
    <row r="4310" spans="1:16">
      <c r="A4310" s="303">
        <v>0</v>
      </c>
      <c r="B4310" s="303">
        <v>0</v>
      </c>
      <c r="C4310" s="303">
        <v>0</v>
      </c>
      <c r="D4310" s="304">
        <f t="shared" si="67"/>
        <v>0</v>
      </c>
      <c r="E4310" s="305">
        <v>45992</v>
      </c>
      <c r="F4310" s="302" t="s">
        <v>69</v>
      </c>
      <c r="G4310" s="302" t="s">
        <v>70</v>
      </c>
      <c r="H4310" s="302" t="s">
        <v>584</v>
      </c>
      <c r="I4310" s="302" t="s">
        <v>584</v>
      </c>
      <c r="J4310" s="302">
        <v>135300</v>
      </c>
      <c r="K4310" s="302" t="s">
        <v>369</v>
      </c>
      <c r="L4310" s="302">
        <v>9718338</v>
      </c>
      <c r="M4310" s="302" t="s">
        <v>1885</v>
      </c>
      <c r="N4310" s="305">
        <v>35247</v>
      </c>
      <c r="O4310" s="305">
        <v>35247</v>
      </c>
      <c r="P4310" s="302" t="s">
        <v>1062</v>
      </c>
    </row>
    <row r="4311" spans="1:16">
      <c r="A4311" s="303">
        <v>80</v>
      </c>
      <c r="B4311" s="303">
        <v>106.69</v>
      </c>
      <c r="C4311" s="303">
        <v>60.555308643400004</v>
      </c>
      <c r="D4311" s="304">
        <f t="shared" si="67"/>
        <v>46.134691356599994</v>
      </c>
      <c r="E4311" s="305">
        <v>45992</v>
      </c>
      <c r="F4311" s="302" t="s">
        <v>69</v>
      </c>
      <c r="G4311" s="302" t="s">
        <v>70</v>
      </c>
      <c r="H4311" s="302" t="s">
        <v>584</v>
      </c>
      <c r="I4311" s="302" t="s">
        <v>584</v>
      </c>
      <c r="J4311" s="302">
        <v>135300</v>
      </c>
      <c r="K4311" s="302" t="s">
        <v>369</v>
      </c>
      <c r="L4311" s="302">
        <v>9821964</v>
      </c>
      <c r="M4311" s="302" t="s">
        <v>1885</v>
      </c>
      <c r="N4311" s="305">
        <v>35247</v>
      </c>
      <c r="O4311" s="305">
        <v>35247</v>
      </c>
      <c r="P4311" s="302" t="s">
        <v>1052</v>
      </c>
    </row>
    <row r="4312" spans="1:16">
      <c r="A4312" s="303">
        <v>0</v>
      </c>
      <c r="B4312" s="303">
        <v>0</v>
      </c>
      <c r="C4312" s="303">
        <v>0</v>
      </c>
      <c r="D4312" s="304">
        <f t="shared" si="67"/>
        <v>0</v>
      </c>
      <c r="E4312" s="305">
        <v>45992</v>
      </c>
      <c r="F4312" s="302" t="s">
        <v>69</v>
      </c>
      <c r="G4312" s="302" t="s">
        <v>70</v>
      </c>
      <c r="H4312" s="302" t="s">
        <v>584</v>
      </c>
      <c r="I4312" s="302" t="s">
        <v>584</v>
      </c>
      <c r="J4312" s="302">
        <v>135300</v>
      </c>
      <c r="K4312" s="302" t="s">
        <v>370</v>
      </c>
      <c r="L4312" s="302">
        <v>9691016</v>
      </c>
      <c r="M4312" s="302" t="s">
        <v>1886</v>
      </c>
      <c r="N4312" s="305">
        <v>35247</v>
      </c>
      <c r="O4312" s="305">
        <v>35247</v>
      </c>
      <c r="P4312" s="302" t="s">
        <v>1062</v>
      </c>
    </row>
    <row r="4313" spans="1:16">
      <c r="A4313" s="303">
        <v>20</v>
      </c>
      <c r="B4313" s="303">
        <v>298.24</v>
      </c>
      <c r="C4313" s="303">
        <v>169.27561392640001</v>
      </c>
      <c r="D4313" s="304">
        <f t="shared" si="67"/>
        <v>128.9643860736</v>
      </c>
      <c r="E4313" s="305">
        <v>45992</v>
      </c>
      <c r="F4313" s="302" t="s">
        <v>69</v>
      </c>
      <c r="G4313" s="302" t="s">
        <v>70</v>
      </c>
      <c r="H4313" s="302" t="s">
        <v>584</v>
      </c>
      <c r="I4313" s="302" t="s">
        <v>584</v>
      </c>
      <c r="J4313" s="302">
        <v>135300</v>
      </c>
      <c r="K4313" s="302" t="s">
        <v>370</v>
      </c>
      <c r="L4313" s="302">
        <v>9821989</v>
      </c>
      <c r="M4313" s="302" t="s">
        <v>1886</v>
      </c>
      <c r="N4313" s="305">
        <v>35247</v>
      </c>
      <c r="O4313" s="305">
        <v>35247</v>
      </c>
      <c r="P4313" s="302" t="s">
        <v>1052</v>
      </c>
    </row>
    <row r="4314" spans="1:16">
      <c r="A4314" s="303">
        <v>0</v>
      </c>
      <c r="B4314" s="303">
        <v>0</v>
      </c>
      <c r="C4314" s="303">
        <v>0</v>
      </c>
      <c r="D4314" s="304">
        <f t="shared" si="67"/>
        <v>0</v>
      </c>
      <c r="E4314" s="305">
        <v>45992</v>
      </c>
      <c r="F4314" s="302" t="s">
        <v>69</v>
      </c>
      <c r="G4314" s="302" t="s">
        <v>70</v>
      </c>
      <c r="H4314" s="302" t="s">
        <v>584</v>
      </c>
      <c r="I4314" s="302" t="s">
        <v>584</v>
      </c>
      <c r="J4314" s="302">
        <v>135300</v>
      </c>
      <c r="K4314" s="302" t="s">
        <v>371</v>
      </c>
      <c r="L4314" s="302">
        <v>9861028</v>
      </c>
      <c r="M4314" s="302" t="s">
        <v>1521</v>
      </c>
      <c r="N4314" s="305">
        <v>35247</v>
      </c>
      <c r="O4314" s="305">
        <v>35247</v>
      </c>
      <c r="P4314" s="302" t="s">
        <v>1062</v>
      </c>
    </row>
    <row r="4315" spans="1:16">
      <c r="A4315" s="303">
        <v>150</v>
      </c>
      <c r="B4315" s="303">
        <v>441.16</v>
      </c>
      <c r="C4315" s="303">
        <v>250.3944133576</v>
      </c>
      <c r="D4315" s="304">
        <f t="shared" si="67"/>
        <v>190.76558664240002</v>
      </c>
      <c r="E4315" s="305">
        <v>45992</v>
      </c>
      <c r="F4315" s="302" t="s">
        <v>69</v>
      </c>
      <c r="G4315" s="302" t="s">
        <v>70</v>
      </c>
      <c r="H4315" s="302" t="s">
        <v>584</v>
      </c>
      <c r="I4315" s="302" t="s">
        <v>584</v>
      </c>
      <c r="J4315" s="302">
        <v>135300</v>
      </c>
      <c r="K4315" s="302" t="s">
        <v>371</v>
      </c>
      <c r="L4315" s="302">
        <v>9821993</v>
      </c>
      <c r="M4315" s="302" t="s">
        <v>1521</v>
      </c>
      <c r="N4315" s="305">
        <v>35247</v>
      </c>
      <c r="O4315" s="305">
        <v>35247</v>
      </c>
      <c r="P4315" s="302" t="s">
        <v>1052</v>
      </c>
    </row>
    <row r="4316" spans="1:16">
      <c r="A4316" s="303">
        <v>0</v>
      </c>
      <c r="B4316" s="303">
        <v>0</v>
      </c>
      <c r="C4316" s="303">
        <v>0</v>
      </c>
      <c r="D4316" s="304">
        <f t="shared" si="67"/>
        <v>0</v>
      </c>
      <c r="E4316" s="305">
        <v>45992</v>
      </c>
      <c r="F4316" s="302" t="s">
        <v>69</v>
      </c>
      <c r="G4316" s="302" t="s">
        <v>70</v>
      </c>
      <c r="H4316" s="302" t="s">
        <v>584</v>
      </c>
      <c r="I4316" s="302" t="s">
        <v>584</v>
      </c>
      <c r="J4316" s="302">
        <v>135300</v>
      </c>
      <c r="K4316" s="302" t="s">
        <v>375</v>
      </c>
      <c r="L4316" s="302">
        <v>9974265</v>
      </c>
      <c r="M4316" s="302" t="s">
        <v>1892</v>
      </c>
      <c r="N4316" s="305">
        <v>23924</v>
      </c>
      <c r="O4316" s="305">
        <v>23924</v>
      </c>
      <c r="P4316" s="302" t="s">
        <v>1062</v>
      </c>
    </row>
    <row r="4317" spans="1:16">
      <c r="A4317" s="303">
        <v>1</v>
      </c>
      <c r="B4317" s="303">
        <v>1465.6200000000001</v>
      </c>
      <c r="C4317" s="303">
        <v>1706.0165910684</v>
      </c>
      <c r="D4317" s="304">
        <f t="shared" si="67"/>
        <v>-240.39659106839986</v>
      </c>
      <c r="E4317" s="305">
        <v>45992</v>
      </c>
      <c r="F4317" s="302" t="s">
        <v>69</v>
      </c>
      <c r="G4317" s="302" t="s">
        <v>70</v>
      </c>
      <c r="H4317" s="302" t="s">
        <v>584</v>
      </c>
      <c r="I4317" s="302" t="s">
        <v>584</v>
      </c>
      <c r="J4317" s="302">
        <v>135300</v>
      </c>
      <c r="K4317" s="302" t="s">
        <v>375</v>
      </c>
      <c r="L4317" s="302">
        <v>9821955</v>
      </c>
      <c r="M4317" s="302" t="s">
        <v>1892</v>
      </c>
      <c r="N4317" s="305">
        <v>23924</v>
      </c>
      <c r="O4317" s="305">
        <v>23924</v>
      </c>
      <c r="P4317" s="302" t="s">
        <v>1052</v>
      </c>
    </row>
    <row r="4318" spans="1:16">
      <c r="A4318" s="303">
        <v>0</v>
      </c>
      <c r="B4318" s="303">
        <v>0</v>
      </c>
      <c r="C4318" s="303">
        <v>0</v>
      </c>
      <c r="D4318" s="304">
        <f t="shared" si="67"/>
        <v>0</v>
      </c>
      <c r="E4318" s="305">
        <v>45992</v>
      </c>
      <c r="F4318" s="302" t="s">
        <v>69</v>
      </c>
      <c r="G4318" s="302" t="s">
        <v>70</v>
      </c>
      <c r="H4318" s="302" t="s">
        <v>584</v>
      </c>
      <c r="I4318" s="302" t="s">
        <v>584</v>
      </c>
      <c r="J4318" s="302">
        <v>135300</v>
      </c>
      <c r="K4318" s="302" t="s">
        <v>375</v>
      </c>
      <c r="L4318" s="302">
        <v>9974264</v>
      </c>
      <c r="M4318" s="302" t="s">
        <v>2626</v>
      </c>
      <c r="N4318" s="305">
        <v>28672</v>
      </c>
      <c r="O4318" s="305">
        <v>28672</v>
      </c>
      <c r="P4318" s="302" t="s">
        <v>1062</v>
      </c>
    </row>
    <row r="4319" spans="1:16">
      <c r="A4319" s="303">
        <v>0</v>
      </c>
      <c r="B4319" s="303">
        <v>0</v>
      </c>
      <c r="C4319" s="303">
        <v>0</v>
      </c>
      <c r="D4319" s="304">
        <f t="shared" si="67"/>
        <v>0</v>
      </c>
      <c r="E4319" s="305">
        <v>45992</v>
      </c>
      <c r="F4319" s="302" t="s">
        <v>69</v>
      </c>
      <c r="G4319" s="302" t="s">
        <v>70</v>
      </c>
      <c r="H4319" s="302" t="s">
        <v>584</v>
      </c>
      <c r="I4319" s="302" t="s">
        <v>584</v>
      </c>
      <c r="J4319" s="302">
        <v>135300</v>
      </c>
      <c r="K4319" s="302" t="s">
        <v>375</v>
      </c>
      <c r="L4319" s="302">
        <v>9974258</v>
      </c>
      <c r="M4319" s="302" t="s">
        <v>1892</v>
      </c>
      <c r="N4319" s="305">
        <v>25750</v>
      </c>
      <c r="O4319" s="305">
        <v>25750</v>
      </c>
      <c r="P4319" s="302" t="s">
        <v>1062</v>
      </c>
    </row>
    <row r="4320" spans="1:16">
      <c r="A4320" s="303">
        <v>1</v>
      </c>
      <c r="B4320" s="303">
        <v>3000</v>
      </c>
      <c r="C4320" s="303">
        <v>2741.70903</v>
      </c>
      <c r="D4320" s="304">
        <f t="shared" si="67"/>
        <v>258.29097000000002</v>
      </c>
      <c r="E4320" s="305">
        <v>45992</v>
      </c>
      <c r="F4320" s="302" t="s">
        <v>69</v>
      </c>
      <c r="G4320" s="302" t="s">
        <v>70</v>
      </c>
      <c r="H4320" s="302" t="s">
        <v>584</v>
      </c>
      <c r="I4320" s="302" t="s">
        <v>584</v>
      </c>
      <c r="J4320" s="302">
        <v>135300</v>
      </c>
      <c r="K4320" s="302" t="s">
        <v>375</v>
      </c>
      <c r="L4320" s="302">
        <v>9821954</v>
      </c>
      <c r="M4320" s="302" t="s">
        <v>2626</v>
      </c>
      <c r="N4320" s="305">
        <v>28672</v>
      </c>
      <c r="O4320" s="305">
        <v>28672</v>
      </c>
      <c r="P4320" s="302" t="s">
        <v>1052</v>
      </c>
    </row>
    <row r="4321" spans="1:16">
      <c r="A4321" s="303">
        <v>1</v>
      </c>
      <c r="B4321" s="303">
        <v>4872.3500000000004</v>
      </c>
      <c r="C4321" s="303">
        <v>5202.8099276720004</v>
      </c>
      <c r="D4321" s="304">
        <f t="shared" si="67"/>
        <v>-330.45992767200005</v>
      </c>
      <c r="E4321" s="305">
        <v>45992</v>
      </c>
      <c r="F4321" s="302" t="s">
        <v>69</v>
      </c>
      <c r="G4321" s="302" t="s">
        <v>70</v>
      </c>
      <c r="H4321" s="302" t="s">
        <v>584</v>
      </c>
      <c r="I4321" s="302" t="s">
        <v>584</v>
      </c>
      <c r="J4321" s="302">
        <v>135300</v>
      </c>
      <c r="K4321" s="302" t="s">
        <v>375</v>
      </c>
      <c r="L4321" s="302">
        <v>9821956</v>
      </c>
      <c r="M4321" s="302" t="s">
        <v>1892</v>
      </c>
      <c r="N4321" s="305">
        <v>25750</v>
      </c>
      <c r="O4321" s="305">
        <v>25750</v>
      </c>
      <c r="P4321" s="302" t="s">
        <v>1052</v>
      </c>
    </row>
    <row r="4322" spans="1:16">
      <c r="A4322" s="303">
        <v>0</v>
      </c>
      <c r="B4322" s="303">
        <v>0</v>
      </c>
      <c r="C4322" s="303">
        <v>0</v>
      </c>
      <c r="D4322" s="304">
        <f t="shared" si="67"/>
        <v>0</v>
      </c>
      <c r="E4322" s="305">
        <v>45992</v>
      </c>
      <c r="F4322" s="302" t="s">
        <v>69</v>
      </c>
      <c r="G4322" s="302" t="s">
        <v>70</v>
      </c>
      <c r="H4322" s="302" t="s">
        <v>584</v>
      </c>
      <c r="I4322" s="302" t="s">
        <v>584</v>
      </c>
      <c r="J4322" s="302">
        <v>135300</v>
      </c>
      <c r="K4322" s="302" t="s">
        <v>84</v>
      </c>
      <c r="L4322" s="302">
        <v>34823026</v>
      </c>
      <c r="M4322" s="302" t="s">
        <v>2627</v>
      </c>
      <c r="N4322" s="305">
        <v>44546</v>
      </c>
      <c r="O4322" s="305">
        <v>44562</v>
      </c>
      <c r="P4322" s="302" t="s">
        <v>2625</v>
      </c>
    </row>
    <row r="4323" spans="1:16">
      <c r="A4323" s="303">
        <v>0</v>
      </c>
      <c r="B4323" s="303">
        <v>0</v>
      </c>
      <c r="C4323" s="303">
        <v>0</v>
      </c>
      <c r="D4323" s="304">
        <f t="shared" si="67"/>
        <v>0</v>
      </c>
      <c r="E4323" s="305">
        <v>45992</v>
      </c>
      <c r="F4323" s="302" t="s">
        <v>69</v>
      </c>
      <c r="G4323" s="302" t="s">
        <v>70</v>
      </c>
      <c r="H4323" s="302" t="s">
        <v>584</v>
      </c>
      <c r="I4323" s="302" t="s">
        <v>584</v>
      </c>
      <c r="J4323" s="302">
        <v>135300</v>
      </c>
      <c r="K4323" s="302" t="s">
        <v>84</v>
      </c>
      <c r="L4323" s="302">
        <v>11248400</v>
      </c>
      <c r="M4323" s="302" t="s">
        <v>2628</v>
      </c>
      <c r="N4323" s="305">
        <v>40809</v>
      </c>
      <c r="O4323" s="305">
        <v>40909</v>
      </c>
      <c r="P4323" s="302" t="s">
        <v>2623</v>
      </c>
    </row>
    <row r="4324" spans="1:16">
      <c r="A4324" s="303">
        <v>1</v>
      </c>
      <c r="B4324" s="303">
        <v>91.17</v>
      </c>
      <c r="C4324" s="303">
        <v>99.107585676900015</v>
      </c>
      <c r="D4324" s="304">
        <f t="shared" si="67"/>
        <v>-7.9375856769000137</v>
      </c>
      <c r="E4324" s="305">
        <v>45992</v>
      </c>
      <c r="F4324" s="302" t="s">
        <v>69</v>
      </c>
      <c r="G4324" s="302" t="s">
        <v>70</v>
      </c>
      <c r="H4324" s="302" t="s">
        <v>584</v>
      </c>
      <c r="I4324" s="302" t="s">
        <v>584</v>
      </c>
      <c r="J4324" s="302">
        <v>135300</v>
      </c>
      <c r="K4324" s="302" t="s">
        <v>381</v>
      </c>
      <c r="L4324" s="302">
        <v>9822059</v>
      </c>
      <c r="M4324" s="302" t="s">
        <v>1915</v>
      </c>
      <c r="N4324" s="305">
        <v>25385</v>
      </c>
      <c r="O4324" s="305">
        <v>25385</v>
      </c>
      <c r="P4324" s="302" t="s">
        <v>1052</v>
      </c>
    </row>
    <row r="4325" spans="1:16">
      <c r="A4325" s="303">
        <v>0</v>
      </c>
      <c r="B4325" s="303">
        <v>0</v>
      </c>
      <c r="C4325" s="303">
        <v>0</v>
      </c>
      <c r="D4325" s="304">
        <f t="shared" si="67"/>
        <v>0</v>
      </c>
      <c r="E4325" s="305">
        <v>45992</v>
      </c>
      <c r="F4325" s="302" t="s">
        <v>69</v>
      </c>
      <c r="G4325" s="302" t="s">
        <v>70</v>
      </c>
      <c r="H4325" s="302" t="s">
        <v>584</v>
      </c>
      <c r="I4325" s="302" t="s">
        <v>584</v>
      </c>
      <c r="J4325" s="302">
        <v>135300</v>
      </c>
      <c r="K4325" s="302" t="s">
        <v>381</v>
      </c>
      <c r="L4325" s="302">
        <v>9974252</v>
      </c>
      <c r="M4325" s="302" t="s">
        <v>1915</v>
      </c>
      <c r="N4325" s="305">
        <v>25385</v>
      </c>
      <c r="O4325" s="305">
        <v>25385</v>
      </c>
      <c r="P4325" s="302" t="s">
        <v>1062</v>
      </c>
    </row>
    <row r="4326" spans="1:16">
      <c r="A4326" s="303">
        <v>0</v>
      </c>
      <c r="B4326" s="303">
        <v>39.74</v>
      </c>
      <c r="C4326" s="303">
        <v>42.435306684799997</v>
      </c>
      <c r="D4326" s="304">
        <f t="shared" si="67"/>
        <v>-2.6953066847999949</v>
      </c>
      <c r="E4326" s="305">
        <v>45992</v>
      </c>
      <c r="F4326" s="302" t="s">
        <v>69</v>
      </c>
      <c r="G4326" s="302" t="s">
        <v>70</v>
      </c>
      <c r="H4326" s="302" t="s">
        <v>584</v>
      </c>
      <c r="I4326" s="302" t="s">
        <v>584</v>
      </c>
      <c r="J4326" s="302">
        <v>135300</v>
      </c>
      <c r="K4326" s="302" t="s">
        <v>157</v>
      </c>
      <c r="L4326" s="302">
        <v>9822000</v>
      </c>
      <c r="M4326" s="302" t="s">
        <v>2128</v>
      </c>
      <c r="N4326" s="305">
        <v>25750</v>
      </c>
      <c r="O4326" s="305">
        <v>25750</v>
      </c>
      <c r="P4326" s="302" t="s">
        <v>1052</v>
      </c>
    </row>
    <row r="4327" spans="1:16">
      <c r="A4327" s="303">
        <v>0</v>
      </c>
      <c r="B4327" s="303">
        <v>0</v>
      </c>
      <c r="C4327" s="303">
        <v>0</v>
      </c>
      <c r="D4327" s="304">
        <f t="shared" si="67"/>
        <v>0</v>
      </c>
      <c r="E4327" s="305">
        <v>45992</v>
      </c>
      <c r="F4327" s="302" t="s">
        <v>69</v>
      </c>
      <c r="G4327" s="302" t="s">
        <v>70</v>
      </c>
      <c r="H4327" s="302" t="s">
        <v>584</v>
      </c>
      <c r="I4327" s="302" t="s">
        <v>584</v>
      </c>
      <c r="J4327" s="302">
        <v>135300</v>
      </c>
      <c r="K4327" s="302" t="s">
        <v>157</v>
      </c>
      <c r="L4327" s="302">
        <v>9974250</v>
      </c>
      <c r="M4327" s="302" t="s">
        <v>2128</v>
      </c>
      <c r="N4327" s="305">
        <v>25750</v>
      </c>
      <c r="O4327" s="305">
        <v>25750</v>
      </c>
      <c r="P4327" s="302" t="s">
        <v>1062</v>
      </c>
    </row>
    <row r="4328" spans="1:16">
      <c r="A4328" s="303">
        <v>1</v>
      </c>
      <c r="B4328" s="303">
        <v>89.47</v>
      </c>
      <c r="C4328" s="303">
        <v>102.4237743768</v>
      </c>
      <c r="D4328" s="304">
        <f t="shared" si="67"/>
        <v>-12.953774376799998</v>
      </c>
      <c r="E4328" s="305">
        <v>45992</v>
      </c>
      <c r="F4328" s="302" t="s">
        <v>69</v>
      </c>
      <c r="G4328" s="302" t="s">
        <v>70</v>
      </c>
      <c r="H4328" s="302" t="s">
        <v>584</v>
      </c>
      <c r="I4328" s="302" t="s">
        <v>584</v>
      </c>
      <c r="J4328" s="302">
        <v>135300</v>
      </c>
      <c r="K4328" s="302" t="s">
        <v>157</v>
      </c>
      <c r="L4328" s="302">
        <v>9822001</v>
      </c>
      <c r="M4328" s="302" t="s">
        <v>1525</v>
      </c>
      <c r="N4328" s="305">
        <v>24289</v>
      </c>
      <c r="O4328" s="305">
        <v>24289</v>
      </c>
      <c r="P4328" s="302" t="s">
        <v>1052</v>
      </c>
    </row>
    <row r="4329" spans="1:16">
      <c r="A4329" s="303">
        <v>0</v>
      </c>
      <c r="B4329" s="303">
        <v>0</v>
      </c>
      <c r="C4329" s="303">
        <v>0</v>
      </c>
      <c r="D4329" s="304">
        <f t="shared" si="67"/>
        <v>0</v>
      </c>
      <c r="E4329" s="305">
        <v>45992</v>
      </c>
      <c r="F4329" s="302" t="s">
        <v>69</v>
      </c>
      <c r="G4329" s="302" t="s">
        <v>70</v>
      </c>
      <c r="H4329" s="302" t="s">
        <v>584</v>
      </c>
      <c r="I4329" s="302" t="s">
        <v>584</v>
      </c>
      <c r="J4329" s="302">
        <v>135300</v>
      </c>
      <c r="K4329" s="302" t="s">
        <v>157</v>
      </c>
      <c r="L4329" s="302">
        <v>9974251</v>
      </c>
      <c r="M4329" s="302" t="s">
        <v>1525</v>
      </c>
      <c r="N4329" s="305">
        <v>24289</v>
      </c>
      <c r="O4329" s="305">
        <v>24289</v>
      </c>
      <c r="P4329" s="302" t="s">
        <v>1062</v>
      </c>
    </row>
    <row r="4330" spans="1:16">
      <c r="A4330" s="303">
        <v>3</v>
      </c>
      <c r="B4330" s="303">
        <v>22.41</v>
      </c>
      <c r="C4330" s="303">
        <v>12.719509482600001</v>
      </c>
      <c r="D4330" s="304">
        <f t="shared" si="67"/>
        <v>9.6904905173999989</v>
      </c>
      <c r="E4330" s="305">
        <v>45992</v>
      </c>
      <c r="F4330" s="302" t="s">
        <v>69</v>
      </c>
      <c r="G4330" s="302" t="s">
        <v>70</v>
      </c>
      <c r="H4330" s="302" t="s">
        <v>584</v>
      </c>
      <c r="I4330" s="302" t="s">
        <v>584</v>
      </c>
      <c r="J4330" s="302">
        <v>135300</v>
      </c>
      <c r="K4330" s="302" t="s">
        <v>239</v>
      </c>
      <c r="L4330" s="302">
        <v>9822031</v>
      </c>
      <c r="M4330" s="302" t="s">
        <v>1805</v>
      </c>
      <c r="N4330" s="305">
        <v>35247</v>
      </c>
      <c r="O4330" s="305">
        <v>35247</v>
      </c>
      <c r="P4330" s="302" t="s">
        <v>1052</v>
      </c>
    </row>
    <row r="4331" spans="1:16">
      <c r="A4331" s="303">
        <v>0</v>
      </c>
      <c r="B4331" s="303">
        <v>0</v>
      </c>
      <c r="C4331" s="303">
        <v>0</v>
      </c>
      <c r="D4331" s="304">
        <f t="shared" si="67"/>
        <v>0</v>
      </c>
      <c r="E4331" s="305">
        <v>45992</v>
      </c>
      <c r="F4331" s="302" t="s">
        <v>69</v>
      </c>
      <c r="G4331" s="302" t="s">
        <v>70</v>
      </c>
      <c r="H4331" s="302" t="s">
        <v>584</v>
      </c>
      <c r="I4331" s="302" t="s">
        <v>584</v>
      </c>
      <c r="J4331" s="302">
        <v>135300</v>
      </c>
      <c r="K4331" s="302" t="s">
        <v>239</v>
      </c>
      <c r="L4331" s="302">
        <v>9861027</v>
      </c>
      <c r="M4331" s="302" t="s">
        <v>1805</v>
      </c>
      <c r="N4331" s="305">
        <v>35247</v>
      </c>
      <c r="O4331" s="305">
        <v>35247</v>
      </c>
      <c r="P4331" s="302" t="s">
        <v>1062</v>
      </c>
    </row>
    <row r="4332" spans="1:16">
      <c r="A4332" s="303">
        <v>0</v>
      </c>
      <c r="B4332" s="303">
        <v>0</v>
      </c>
      <c r="C4332" s="303">
        <v>0</v>
      </c>
      <c r="D4332" s="304">
        <f t="shared" si="67"/>
        <v>0</v>
      </c>
      <c r="E4332" s="305">
        <v>45992</v>
      </c>
      <c r="F4332" s="302" t="s">
        <v>69</v>
      </c>
      <c r="G4332" s="302" t="s">
        <v>70</v>
      </c>
      <c r="H4332" s="302" t="s">
        <v>584</v>
      </c>
      <c r="I4332" s="302" t="s">
        <v>584</v>
      </c>
      <c r="J4332" s="302">
        <v>135300</v>
      </c>
      <c r="K4332" s="302" t="s">
        <v>586</v>
      </c>
      <c r="L4332" s="302">
        <v>9822027</v>
      </c>
      <c r="M4332" s="302" t="s">
        <v>2629</v>
      </c>
      <c r="N4332" s="305">
        <v>23924</v>
      </c>
      <c r="O4332" s="305">
        <v>23924</v>
      </c>
      <c r="P4332" s="302" t="s">
        <v>1052</v>
      </c>
    </row>
    <row r="4333" spans="1:16">
      <c r="A4333" s="303">
        <v>0</v>
      </c>
      <c r="B4333" s="303">
        <v>0</v>
      </c>
      <c r="C4333" s="303">
        <v>0</v>
      </c>
      <c r="D4333" s="304">
        <f t="shared" si="67"/>
        <v>0</v>
      </c>
      <c r="E4333" s="305">
        <v>45992</v>
      </c>
      <c r="F4333" s="302" t="s">
        <v>69</v>
      </c>
      <c r="G4333" s="302" t="s">
        <v>70</v>
      </c>
      <c r="H4333" s="302" t="s">
        <v>584</v>
      </c>
      <c r="I4333" s="302" t="s">
        <v>584</v>
      </c>
      <c r="J4333" s="302">
        <v>135300</v>
      </c>
      <c r="K4333" s="302" t="s">
        <v>586</v>
      </c>
      <c r="L4333" s="302">
        <v>9974328</v>
      </c>
      <c r="M4333" s="302" t="s">
        <v>2629</v>
      </c>
      <c r="N4333" s="305">
        <v>23924</v>
      </c>
      <c r="O4333" s="305">
        <v>23924</v>
      </c>
      <c r="P4333" s="302" t="s">
        <v>1062</v>
      </c>
    </row>
    <row r="4334" spans="1:16">
      <c r="A4334" s="303">
        <v>1</v>
      </c>
      <c r="B4334" s="303">
        <v>1839.01</v>
      </c>
      <c r="C4334" s="303">
        <v>1892.9730083251</v>
      </c>
      <c r="D4334" s="304">
        <f t="shared" si="67"/>
        <v>-53.963008325099963</v>
      </c>
      <c r="E4334" s="305">
        <v>45992</v>
      </c>
      <c r="F4334" s="302" t="s">
        <v>69</v>
      </c>
      <c r="G4334" s="302" t="s">
        <v>70</v>
      </c>
      <c r="H4334" s="302" t="s">
        <v>584</v>
      </c>
      <c r="I4334" s="302" t="s">
        <v>584</v>
      </c>
      <c r="J4334" s="302">
        <v>135300</v>
      </c>
      <c r="K4334" s="302" t="s">
        <v>383</v>
      </c>
      <c r="L4334" s="302">
        <v>9821973</v>
      </c>
      <c r="M4334" s="302" t="s">
        <v>1917</v>
      </c>
      <c r="N4334" s="305">
        <v>26481</v>
      </c>
      <c r="O4334" s="305">
        <v>26481</v>
      </c>
      <c r="P4334" s="302" t="s">
        <v>1052</v>
      </c>
    </row>
    <row r="4335" spans="1:16">
      <c r="A4335" s="303">
        <v>0</v>
      </c>
      <c r="B4335" s="303">
        <v>0</v>
      </c>
      <c r="C4335" s="303">
        <v>0</v>
      </c>
      <c r="D4335" s="304">
        <f t="shared" si="67"/>
        <v>0</v>
      </c>
      <c r="E4335" s="305">
        <v>45992</v>
      </c>
      <c r="F4335" s="302" t="s">
        <v>69</v>
      </c>
      <c r="G4335" s="302" t="s">
        <v>70</v>
      </c>
      <c r="H4335" s="302" t="s">
        <v>584</v>
      </c>
      <c r="I4335" s="302" t="s">
        <v>584</v>
      </c>
      <c r="J4335" s="302">
        <v>135300</v>
      </c>
      <c r="K4335" s="302" t="s">
        <v>383</v>
      </c>
      <c r="L4335" s="302">
        <v>9695991</v>
      </c>
      <c r="M4335" s="302" t="s">
        <v>1917</v>
      </c>
      <c r="N4335" s="305">
        <v>35247</v>
      </c>
      <c r="O4335" s="305">
        <v>35247</v>
      </c>
      <c r="P4335" s="302" t="s">
        <v>1062</v>
      </c>
    </row>
    <row r="4336" spans="1:16">
      <c r="A4336" s="303">
        <v>1</v>
      </c>
      <c r="B4336" s="303">
        <v>7434.88</v>
      </c>
      <c r="C4336" s="303">
        <v>4219.9030192767996</v>
      </c>
      <c r="D4336" s="304">
        <f t="shared" si="67"/>
        <v>3214.9769807232005</v>
      </c>
      <c r="E4336" s="305">
        <v>45992</v>
      </c>
      <c r="F4336" s="302" t="s">
        <v>69</v>
      </c>
      <c r="G4336" s="302" t="s">
        <v>70</v>
      </c>
      <c r="H4336" s="302" t="s">
        <v>584</v>
      </c>
      <c r="I4336" s="302" t="s">
        <v>584</v>
      </c>
      <c r="J4336" s="302">
        <v>135300</v>
      </c>
      <c r="K4336" s="302" t="s">
        <v>383</v>
      </c>
      <c r="L4336" s="302">
        <v>9821974</v>
      </c>
      <c r="M4336" s="302" t="s">
        <v>1917</v>
      </c>
      <c r="N4336" s="305">
        <v>35247</v>
      </c>
      <c r="O4336" s="305">
        <v>35247</v>
      </c>
      <c r="P4336" s="302" t="s">
        <v>1052</v>
      </c>
    </row>
    <row r="4337" spans="1:16">
      <c r="A4337" s="303">
        <v>1</v>
      </c>
      <c r="B4337" s="303">
        <v>654.13</v>
      </c>
      <c r="C4337" s="303">
        <v>748.8371916072</v>
      </c>
      <c r="D4337" s="304">
        <f t="shared" si="67"/>
        <v>-94.707191607200002</v>
      </c>
      <c r="E4337" s="305">
        <v>45992</v>
      </c>
      <c r="F4337" s="302" t="s">
        <v>69</v>
      </c>
      <c r="G4337" s="302" t="s">
        <v>70</v>
      </c>
      <c r="H4337" s="302" t="s">
        <v>584</v>
      </c>
      <c r="I4337" s="302" t="s">
        <v>584</v>
      </c>
      <c r="J4337" s="302">
        <v>135300</v>
      </c>
      <c r="K4337" s="302" t="s">
        <v>383</v>
      </c>
      <c r="L4337" s="302">
        <v>9821972</v>
      </c>
      <c r="M4337" s="302" t="s">
        <v>1917</v>
      </c>
      <c r="N4337" s="305">
        <v>24289</v>
      </c>
      <c r="O4337" s="305">
        <v>24289</v>
      </c>
      <c r="P4337" s="302" t="s">
        <v>1052</v>
      </c>
    </row>
    <row r="4338" spans="1:16">
      <c r="A4338" s="303">
        <v>0</v>
      </c>
      <c r="B4338" s="303">
        <v>0</v>
      </c>
      <c r="C4338" s="303">
        <v>0</v>
      </c>
      <c r="D4338" s="304">
        <f t="shared" si="67"/>
        <v>0</v>
      </c>
      <c r="E4338" s="305">
        <v>45992</v>
      </c>
      <c r="F4338" s="302" t="s">
        <v>69</v>
      </c>
      <c r="G4338" s="302" t="s">
        <v>70</v>
      </c>
      <c r="H4338" s="302" t="s">
        <v>584</v>
      </c>
      <c r="I4338" s="302" t="s">
        <v>584</v>
      </c>
      <c r="J4338" s="302">
        <v>135300</v>
      </c>
      <c r="K4338" s="302" t="s">
        <v>383</v>
      </c>
      <c r="L4338" s="302">
        <v>9974256</v>
      </c>
      <c r="M4338" s="302" t="s">
        <v>1917</v>
      </c>
      <c r="N4338" s="305">
        <v>26481</v>
      </c>
      <c r="O4338" s="305">
        <v>26481</v>
      </c>
      <c r="P4338" s="302" t="s">
        <v>1062</v>
      </c>
    </row>
    <row r="4339" spans="1:16">
      <c r="A4339" s="303">
        <v>0</v>
      </c>
      <c r="B4339" s="303">
        <v>0</v>
      </c>
      <c r="C4339" s="303">
        <v>0</v>
      </c>
      <c r="D4339" s="304">
        <f t="shared" si="67"/>
        <v>0</v>
      </c>
      <c r="E4339" s="305">
        <v>45992</v>
      </c>
      <c r="F4339" s="302" t="s">
        <v>69</v>
      </c>
      <c r="G4339" s="302" t="s">
        <v>70</v>
      </c>
      <c r="H4339" s="302" t="s">
        <v>584</v>
      </c>
      <c r="I4339" s="302" t="s">
        <v>584</v>
      </c>
      <c r="J4339" s="302">
        <v>135300</v>
      </c>
      <c r="K4339" s="302" t="s">
        <v>383</v>
      </c>
      <c r="L4339" s="302">
        <v>9974261</v>
      </c>
      <c r="M4339" s="302" t="s">
        <v>1917</v>
      </c>
      <c r="N4339" s="305">
        <v>24289</v>
      </c>
      <c r="O4339" s="305">
        <v>24289</v>
      </c>
      <c r="P4339" s="302" t="s">
        <v>1062</v>
      </c>
    </row>
    <row r="4340" spans="1:16">
      <c r="A4340" s="303">
        <v>1</v>
      </c>
      <c r="B4340" s="303">
        <v>925.6</v>
      </c>
      <c r="C4340" s="303">
        <v>1059.6115520640001</v>
      </c>
      <c r="D4340" s="304">
        <f t="shared" si="67"/>
        <v>-134.01155206400006</v>
      </c>
      <c r="E4340" s="305">
        <v>45992</v>
      </c>
      <c r="F4340" s="302" t="s">
        <v>69</v>
      </c>
      <c r="G4340" s="302" t="s">
        <v>70</v>
      </c>
      <c r="H4340" s="302" t="s">
        <v>584</v>
      </c>
      <c r="I4340" s="302" t="s">
        <v>584</v>
      </c>
      <c r="J4340" s="302">
        <v>135300</v>
      </c>
      <c r="K4340" s="302" t="s">
        <v>384</v>
      </c>
      <c r="L4340" s="302">
        <v>9822118</v>
      </c>
      <c r="M4340" s="302" t="s">
        <v>1918</v>
      </c>
      <c r="N4340" s="305">
        <v>24289</v>
      </c>
      <c r="O4340" s="305">
        <v>24289</v>
      </c>
      <c r="P4340" s="302" t="s">
        <v>1052</v>
      </c>
    </row>
    <row r="4341" spans="1:16">
      <c r="A4341" s="303">
        <v>0</v>
      </c>
      <c r="B4341" s="303">
        <v>0</v>
      </c>
      <c r="C4341" s="303">
        <v>0</v>
      </c>
      <c r="D4341" s="304">
        <f t="shared" si="67"/>
        <v>0</v>
      </c>
      <c r="E4341" s="305">
        <v>45992</v>
      </c>
      <c r="F4341" s="302" t="s">
        <v>69</v>
      </c>
      <c r="G4341" s="302" t="s">
        <v>70</v>
      </c>
      <c r="H4341" s="302" t="s">
        <v>584</v>
      </c>
      <c r="I4341" s="302" t="s">
        <v>584</v>
      </c>
      <c r="J4341" s="302">
        <v>135300</v>
      </c>
      <c r="K4341" s="302" t="s">
        <v>384</v>
      </c>
      <c r="L4341" s="302">
        <v>9974334</v>
      </c>
      <c r="M4341" s="302" t="s">
        <v>1918</v>
      </c>
      <c r="N4341" s="305">
        <v>24289</v>
      </c>
      <c r="O4341" s="305">
        <v>24289</v>
      </c>
      <c r="P4341" s="302" t="s">
        <v>1062</v>
      </c>
    </row>
    <row r="4342" spans="1:16">
      <c r="A4342" s="303">
        <v>1</v>
      </c>
      <c r="B4342" s="303">
        <v>4310.5200000000004</v>
      </c>
      <c r="C4342" s="303">
        <v>4934.6119137887999</v>
      </c>
      <c r="D4342" s="304">
        <f t="shared" si="67"/>
        <v>-624.0919137887995</v>
      </c>
      <c r="E4342" s="305">
        <v>45992</v>
      </c>
      <c r="F4342" s="302" t="s">
        <v>69</v>
      </c>
      <c r="G4342" s="302" t="s">
        <v>70</v>
      </c>
      <c r="H4342" s="302" t="s">
        <v>584</v>
      </c>
      <c r="I4342" s="302" t="s">
        <v>584</v>
      </c>
      <c r="J4342" s="302">
        <v>135300</v>
      </c>
      <c r="K4342" s="302" t="s">
        <v>386</v>
      </c>
      <c r="L4342" s="302">
        <v>9822092</v>
      </c>
      <c r="M4342" s="302" t="s">
        <v>1921</v>
      </c>
      <c r="N4342" s="305">
        <v>24289</v>
      </c>
      <c r="O4342" s="305">
        <v>24289</v>
      </c>
      <c r="P4342" s="302" t="s">
        <v>1052</v>
      </c>
    </row>
    <row r="4343" spans="1:16">
      <c r="A4343" s="303">
        <v>0</v>
      </c>
      <c r="B4343" s="303">
        <v>0</v>
      </c>
      <c r="C4343" s="303">
        <v>0</v>
      </c>
      <c r="D4343" s="304">
        <f t="shared" si="67"/>
        <v>0</v>
      </c>
      <c r="E4343" s="305">
        <v>45992</v>
      </c>
      <c r="F4343" s="302" t="s">
        <v>69</v>
      </c>
      <c r="G4343" s="302" t="s">
        <v>70</v>
      </c>
      <c r="H4343" s="302" t="s">
        <v>584</v>
      </c>
      <c r="I4343" s="302" t="s">
        <v>584</v>
      </c>
      <c r="J4343" s="302">
        <v>135300</v>
      </c>
      <c r="K4343" s="302" t="s">
        <v>386</v>
      </c>
      <c r="L4343" s="302">
        <v>9974336</v>
      </c>
      <c r="M4343" s="302" t="s">
        <v>1921</v>
      </c>
      <c r="N4343" s="305">
        <v>24289</v>
      </c>
      <c r="O4343" s="305">
        <v>24289</v>
      </c>
      <c r="P4343" s="302" t="s">
        <v>1062</v>
      </c>
    </row>
    <row r="4344" spans="1:16">
      <c r="A4344" s="303">
        <v>0</v>
      </c>
      <c r="B4344" s="303">
        <v>0</v>
      </c>
      <c r="C4344" s="303">
        <v>0</v>
      </c>
      <c r="D4344" s="304">
        <f t="shared" si="67"/>
        <v>0</v>
      </c>
      <c r="E4344" s="305">
        <v>45992</v>
      </c>
      <c r="F4344" s="302" t="s">
        <v>69</v>
      </c>
      <c r="G4344" s="302" t="s">
        <v>70</v>
      </c>
      <c r="H4344" s="302" t="s">
        <v>584</v>
      </c>
      <c r="I4344" s="302" t="s">
        <v>584</v>
      </c>
      <c r="J4344" s="302">
        <v>135300</v>
      </c>
      <c r="K4344" s="302" t="s">
        <v>532</v>
      </c>
      <c r="L4344" s="302">
        <v>12818183</v>
      </c>
      <c r="M4344" s="302" t="s">
        <v>2333</v>
      </c>
      <c r="N4344" s="305">
        <v>38483</v>
      </c>
      <c r="O4344" s="305">
        <v>38473</v>
      </c>
      <c r="P4344" s="302" t="s">
        <v>880</v>
      </c>
    </row>
    <row r="4345" spans="1:16">
      <c r="A4345" s="303">
        <v>1</v>
      </c>
      <c r="B4345" s="303">
        <v>29040.27</v>
      </c>
      <c r="C4345" s="303">
        <v>8101.6812416483999</v>
      </c>
      <c r="D4345" s="304">
        <f t="shared" si="67"/>
        <v>20938.588758351601</v>
      </c>
      <c r="E4345" s="305">
        <v>45992</v>
      </c>
      <c r="F4345" s="302" t="s">
        <v>69</v>
      </c>
      <c r="G4345" s="302" t="s">
        <v>70</v>
      </c>
      <c r="H4345" s="302" t="s">
        <v>584</v>
      </c>
      <c r="I4345" s="302" t="s">
        <v>584</v>
      </c>
      <c r="J4345" s="302">
        <v>135300</v>
      </c>
      <c r="K4345" s="302" t="s">
        <v>201</v>
      </c>
      <c r="L4345" s="302">
        <v>11545526</v>
      </c>
      <c r="M4345" s="302" t="s">
        <v>1066</v>
      </c>
      <c r="N4345" s="305">
        <v>40809</v>
      </c>
      <c r="O4345" s="305">
        <v>40909</v>
      </c>
      <c r="P4345" s="302" t="s">
        <v>2623</v>
      </c>
    </row>
    <row r="4346" spans="1:16">
      <c r="A4346" s="303">
        <v>0</v>
      </c>
      <c r="B4346" s="303">
        <v>0</v>
      </c>
      <c r="C4346" s="303">
        <v>0</v>
      </c>
      <c r="D4346" s="304">
        <f t="shared" si="67"/>
        <v>0</v>
      </c>
      <c r="E4346" s="305">
        <v>45992</v>
      </c>
      <c r="F4346" s="302" t="s">
        <v>69</v>
      </c>
      <c r="G4346" s="302" t="s">
        <v>70</v>
      </c>
      <c r="H4346" s="302" t="s">
        <v>584</v>
      </c>
      <c r="I4346" s="302" t="s">
        <v>584</v>
      </c>
      <c r="J4346" s="302">
        <v>135300</v>
      </c>
      <c r="K4346" s="302" t="s">
        <v>388</v>
      </c>
      <c r="L4346" s="302">
        <v>9974335</v>
      </c>
      <c r="M4346" s="302" t="s">
        <v>1924</v>
      </c>
      <c r="N4346" s="305">
        <v>25750</v>
      </c>
      <c r="O4346" s="305">
        <v>25750</v>
      </c>
      <c r="P4346" s="302" t="s">
        <v>1062</v>
      </c>
    </row>
    <row r="4347" spans="1:16">
      <c r="A4347" s="303">
        <v>3</v>
      </c>
      <c r="B4347" s="303">
        <v>1645.92</v>
      </c>
      <c r="C4347" s="303">
        <v>1757.5520880383999</v>
      </c>
      <c r="D4347" s="304">
        <f t="shared" si="67"/>
        <v>-111.63208803839984</v>
      </c>
      <c r="E4347" s="305">
        <v>45992</v>
      </c>
      <c r="F4347" s="302" t="s">
        <v>69</v>
      </c>
      <c r="G4347" s="302" t="s">
        <v>70</v>
      </c>
      <c r="H4347" s="302" t="s">
        <v>584</v>
      </c>
      <c r="I4347" s="302" t="s">
        <v>584</v>
      </c>
      <c r="J4347" s="302">
        <v>135300</v>
      </c>
      <c r="K4347" s="302" t="s">
        <v>388</v>
      </c>
      <c r="L4347" s="302">
        <v>9822115</v>
      </c>
      <c r="M4347" s="302" t="s">
        <v>1924</v>
      </c>
      <c r="N4347" s="305">
        <v>25750</v>
      </c>
      <c r="O4347" s="305">
        <v>25750</v>
      </c>
      <c r="P4347" s="302" t="s">
        <v>1052</v>
      </c>
    </row>
    <row r="4348" spans="1:16">
      <c r="A4348" s="303">
        <v>0</v>
      </c>
      <c r="B4348" s="303">
        <v>0</v>
      </c>
      <c r="C4348" s="303">
        <v>0</v>
      </c>
      <c r="D4348" s="304">
        <f t="shared" si="67"/>
        <v>0</v>
      </c>
      <c r="E4348" s="305">
        <v>45992</v>
      </c>
      <c r="F4348" s="302" t="s">
        <v>69</v>
      </c>
      <c r="G4348" s="302" t="s">
        <v>70</v>
      </c>
      <c r="H4348" s="302" t="s">
        <v>584</v>
      </c>
      <c r="I4348" s="302" t="s">
        <v>584</v>
      </c>
      <c r="J4348" s="302">
        <v>135300</v>
      </c>
      <c r="K4348" s="302" t="s">
        <v>576</v>
      </c>
      <c r="L4348" s="302">
        <v>9822047</v>
      </c>
      <c r="M4348" s="302" t="s">
        <v>2604</v>
      </c>
      <c r="N4348" s="305">
        <v>35247</v>
      </c>
      <c r="O4348" s="305">
        <v>35247</v>
      </c>
      <c r="P4348" s="302" t="s">
        <v>1052</v>
      </c>
    </row>
    <row r="4349" spans="1:16">
      <c r="A4349" s="303">
        <v>0</v>
      </c>
      <c r="B4349" s="303">
        <v>0</v>
      </c>
      <c r="C4349" s="303">
        <v>0</v>
      </c>
      <c r="D4349" s="304">
        <f t="shared" si="67"/>
        <v>0</v>
      </c>
      <c r="E4349" s="305">
        <v>45992</v>
      </c>
      <c r="F4349" s="302" t="s">
        <v>69</v>
      </c>
      <c r="G4349" s="302" t="s">
        <v>70</v>
      </c>
      <c r="H4349" s="302" t="s">
        <v>584</v>
      </c>
      <c r="I4349" s="302" t="s">
        <v>584</v>
      </c>
      <c r="J4349" s="302">
        <v>135300</v>
      </c>
      <c r="K4349" s="302" t="s">
        <v>576</v>
      </c>
      <c r="L4349" s="302">
        <v>9861022</v>
      </c>
      <c r="M4349" s="302" t="s">
        <v>2604</v>
      </c>
      <c r="N4349" s="305">
        <v>35247</v>
      </c>
      <c r="O4349" s="305">
        <v>35247</v>
      </c>
      <c r="P4349" s="302" t="s">
        <v>1062</v>
      </c>
    </row>
    <row r="4350" spans="1:16">
      <c r="A4350" s="303">
        <v>0</v>
      </c>
      <c r="B4350" s="303">
        <v>0</v>
      </c>
      <c r="C4350" s="303">
        <v>0</v>
      </c>
      <c r="D4350" s="304">
        <f t="shared" si="67"/>
        <v>0</v>
      </c>
      <c r="E4350" s="305">
        <v>45992</v>
      </c>
      <c r="F4350" s="302" t="s">
        <v>69</v>
      </c>
      <c r="G4350" s="302" t="s">
        <v>70</v>
      </c>
      <c r="H4350" s="302" t="s">
        <v>584</v>
      </c>
      <c r="I4350" s="302" t="s">
        <v>584</v>
      </c>
      <c r="J4350" s="302">
        <v>135300</v>
      </c>
      <c r="K4350" s="302" t="s">
        <v>389</v>
      </c>
      <c r="L4350" s="302">
        <v>9861024</v>
      </c>
      <c r="M4350" s="302" t="s">
        <v>1925</v>
      </c>
      <c r="N4350" s="305">
        <v>35247</v>
      </c>
      <c r="O4350" s="305">
        <v>35247</v>
      </c>
      <c r="P4350" s="302" t="s">
        <v>1062</v>
      </c>
    </row>
    <row r="4351" spans="1:16">
      <c r="A4351" s="303">
        <v>1</v>
      </c>
      <c r="B4351" s="303">
        <v>403807.7</v>
      </c>
      <c r="C4351" s="303">
        <v>229193.925448322</v>
      </c>
      <c r="D4351" s="304">
        <f t="shared" si="67"/>
        <v>174613.77455167801</v>
      </c>
      <c r="E4351" s="305">
        <v>45992</v>
      </c>
      <c r="F4351" s="302" t="s">
        <v>69</v>
      </c>
      <c r="G4351" s="302" t="s">
        <v>70</v>
      </c>
      <c r="H4351" s="302" t="s">
        <v>584</v>
      </c>
      <c r="I4351" s="302" t="s">
        <v>584</v>
      </c>
      <c r="J4351" s="302">
        <v>135300</v>
      </c>
      <c r="K4351" s="302" t="s">
        <v>389</v>
      </c>
      <c r="L4351" s="302">
        <v>9822024</v>
      </c>
      <c r="M4351" s="302" t="s">
        <v>1925</v>
      </c>
      <c r="N4351" s="305">
        <v>35247</v>
      </c>
      <c r="O4351" s="305">
        <v>35247</v>
      </c>
      <c r="P4351" s="302" t="s">
        <v>1052</v>
      </c>
    </row>
    <row r="4352" spans="1:16">
      <c r="A4352" s="303">
        <v>0</v>
      </c>
      <c r="B4352" s="303">
        <v>0</v>
      </c>
      <c r="C4352" s="303">
        <v>0</v>
      </c>
      <c r="D4352" s="304">
        <f t="shared" si="67"/>
        <v>0</v>
      </c>
      <c r="E4352" s="305">
        <v>45992</v>
      </c>
      <c r="F4352" s="302" t="s">
        <v>69</v>
      </c>
      <c r="G4352" s="302" t="s">
        <v>70</v>
      </c>
      <c r="H4352" s="302" t="s">
        <v>584</v>
      </c>
      <c r="I4352" s="302" t="s">
        <v>584</v>
      </c>
      <c r="J4352" s="302">
        <v>135300</v>
      </c>
      <c r="K4352" s="302" t="s">
        <v>587</v>
      </c>
      <c r="L4352" s="302">
        <v>9974254</v>
      </c>
      <c r="M4352" s="302" t="s">
        <v>2630</v>
      </c>
      <c r="N4352" s="305">
        <v>23924</v>
      </c>
      <c r="O4352" s="305">
        <v>23924</v>
      </c>
      <c r="P4352" s="302" t="s">
        <v>1062</v>
      </c>
    </row>
    <row r="4353" spans="1:16">
      <c r="A4353" s="303">
        <v>0</v>
      </c>
      <c r="B4353" s="303">
        <v>0</v>
      </c>
      <c r="C4353" s="303">
        <v>0</v>
      </c>
      <c r="D4353" s="304">
        <f t="shared" si="67"/>
        <v>0</v>
      </c>
      <c r="E4353" s="305">
        <v>45992</v>
      </c>
      <c r="F4353" s="302" t="s">
        <v>69</v>
      </c>
      <c r="G4353" s="302" t="s">
        <v>70</v>
      </c>
      <c r="H4353" s="302" t="s">
        <v>584</v>
      </c>
      <c r="I4353" s="302" t="s">
        <v>584</v>
      </c>
      <c r="J4353" s="302">
        <v>135300</v>
      </c>
      <c r="K4353" s="302" t="s">
        <v>587</v>
      </c>
      <c r="L4353" s="302">
        <v>9974253</v>
      </c>
      <c r="M4353" s="302" t="s">
        <v>2631</v>
      </c>
      <c r="N4353" s="305">
        <v>25385</v>
      </c>
      <c r="O4353" s="305">
        <v>25385</v>
      </c>
      <c r="P4353" s="302" t="s">
        <v>1062</v>
      </c>
    </row>
    <row r="4354" spans="1:16">
      <c r="A4354" s="303">
        <v>0</v>
      </c>
      <c r="B4354" s="303">
        <v>0</v>
      </c>
      <c r="C4354" s="303">
        <v>0</v>
      </c>
      <c r="D4354" s="304">
        <f t="shared" si="67"/>
        <v>0</v>
      </c>
      <c r="E4354" s="305">
        <v>45992</v>
      </c>
      <c r="F4354" s="302" t="s">
        <v>69</v>
      </c>
      <c r="G4354" s="302" t="s">
        <v>70</v>
      </c>
      <c r="H4354" s="302" t="s">
        <v>584</v>
      </c>
      <c r="I4354" s="302" t="s">
        <v>584</v>
      </c>
      <c r="J4354" s="302">
        <v>135300</v>
      </c>
      <c r="K4354" s="302" t="s">
        <v>587</v>
      </c>
      <c r="L4354" s="302">
        <v>9822046</v>
      </c>
      <c r="M4354" s="302" t="s">
        <v>2631</v>
      </c>
      <c r="N4354" s="305">
        <v>25385</v>
      </c>
      <c r="O4354" s="305">
        <v>25385</v>
      </c>
      <c r="P4354" s="302" t="s">
        <v>1052</v>
      </c>
    </row>
    <row r="4355" spans="1:16">
      <c r="A4355" s="303">
        <v>0</v>
      </c>
      <c r="B4355" s="303">
        <v>0</v>
      </c>
      <c r="C4355" s="303">
        <v>0</v>
      </c>
      <c r="D4355" s="304">
        <f t="shared" ref="D4355:D4418" si="68">+B4355-C4355</f>
        <v>0</v>
      </c>
      <c r="E4355" s="305">
        <v>45992</v>
      </c>
      <c r="F4355" s="302" t="s">
        <v>69</v>
      </c>
      <c r="G4355" s="302" t="s">
        <v>70</v>
      </c>
      <c r="H4355" s="302" t="s">
        <v>584</v>
      </c>
      <c r="I4355" s="302" t="s">
        <v>584</v>
      </c>
      <c r="J4355" s="302">
        <v>135300</v>
      </c>
      <c r="K4355" s="302" t="s">
        <v>587</v>
      </c>
      <c r="L4355" s="302">
        <v>9822045</v>
      </c>
      <c r="M4355" s="302" t="s">
        <v>2630</v>
      </c>
      <c r="N4355" s="305">
        <v>23924</v>
      </c>
      <c r="O4355" s="305">
        <v>23924</v>
      </c>
      <c r="P4355" s="302" t="s">
        <v>1052</v>
      </c>
    </row>
    <row r="4356" spans="1:16">
      <c r="A4356" s="303">
        <v>6</v>
      </c>
      <c r="B4356" s="303">
        <v>209983.81</v>
      </c>
      <c r="C4356" s="303">
        <v>42421.069985352697</v>
      </c>
      <c r="D4356" s="304">
        <f t="shared" si="68"/>
        <v>167562.74001464731</v>
      </c>
      <c r="E4356" s="305">
        <v>45992</v>
      </c>
      <c r="F4356" s="302" t="s">
        <v>69</v>
      </c>
      <c r="G4356" s="302" t="s">
        <v>70</v>
      </c>
      <c r="H4356" s="302" t="s">
        <v>584</v>
      </c>
      <c r="I4356" s="302" t="s">
        <v>584</v>
      </c>
      <c r="J4356" s="302">
        <v>135300</v>
      </c>
      <c r="K4356" s="302" t="s">
        <v>433</v>
      </c>
      <c r="L4356" s="302">
        <v>13776656</v>
      </c>
      <c r="M4356" s="302" t="s">
        <v>2632</v>
      </c>
      <c r="N4356" s="305">
        <v>42124</v>
      </c>
      <c r="O4356" s="305">
        <v>42095</v>
      </c>
      <c r="P4356" s="302" t="s">
        <v>1583</v>
      </c>
    </row>
    <row r="4357" spans="1:16">
      <c r="A4357" s="303">
        <v>1</v>
      </c>
      <c r="B4357" s="303">
        <v>31606.71</v>
      </c>
      <c r="C4357" s="303">
        <v>8817.6690339731995</v>
      </c>
      <c r="D4357" s="304">
        <f t="shared" si="68"/>
        <v>22789.040966026798</v>
      </c>
      <c r="E4357" s="305">
        <v>45992</v>
      </c>
      <c r="F4357" s="302" t="s">
        <v>69</v>
      </c>
      <c r="G4357" s="302" t="s">
        <v>70</v>
      </c>
      <c r="H4357" s="302" t="s">
        <v>584</v>
      </c>
      <c r="I4357" s="302" t="s">
        <v>584</v>
      </c>
      <c r="J4357" s="302">
        <v>135300</v>
      </c>
      <c r="K4357" s="302" t="s">
        <v>534</v>
      </c>
      <c r="L4357" s="302">
        <v>11545532</v>
      </c>
      <c r="M4357" s="302" t="s">
        <v>2633</v>
      </c>
      <c r="N4357" s="305">
        <v>40809</v>
      </c>
      <c r="O4357" s="305">
        <v>40909</v>
      </c>
      <c r="P4357" s="302" t="s">
        <v>2623</v>
      </c>
    </row>
    <row r="4358" spans="1:16">
      <c r="A4358" s="303">
        <v>0</v>
      </c>
      <c r="B4358" s="303">
        <v>0</v>
      </c>
      <c r="C4358" s="303">
        <v>0</v>
      </c>
      <c r="D4358" s="304">
        <f t="shared" si="68"/>
        <v>0</v>
      </c>
      <c r="E4358" s="305">
        <v>45992</v>
      </c>
      <c r="F4358" s="302" t="s">
        <v>69</v>
      </c>
      <c r="G4358" s="302" t="s">
        <v>70</v>
      </c>
      <c r="H4358" s="302" t="s">
        <v>584</v>
      </c>
      <c r="I4358" s="302" t="s">
        <v>584</v>
      </c>
      <c r="J4358" s="302">
        <v>135300</v>
      </c>
      <c r="K4358" s="302" t="s">
        <v>230</v>
      </c>
      <c r="L4358" s="302">
        <v>9974333</v>
      </c>
      <c r="M4358" s="302" t="s">
        <v>2161</v>
      </c>
      <c r="N4358" s="305">
        <v>32325</v>
      </c>
      <c r="O4358" s="305">
        <v>32325</v>
      </c>
      <c r="P4358" s="302" t="s">
        <v>1062</v>
      </c>
    </row>
    <row r="4359" spans="1:16">
      <c r="A4359" s="303">
        <v>0</v>
      </c>
      <c r="B4359" s="303">
        <v>0</v>
      </c>
      <c r="C4359" s="303">
        <v>0</v>
      </c>
      <c r="D4359" s="304">
        <f t="shared" si="68"/>
        <v>0</v>
      </c>
      <c r="E4359" s="305">
        <v>45992</v>
      </c>
      <c r="F4359" s="302" t="s">
        <v>69</v>
      </c>
      <c r="G4359" s="302" t="s">
        <v>70</v>
      </c>
      <c r="H4359" s="302" t="s">
        <v>584</v>
      </c>
      <c r="I4359" s="302" t="s">
        <v>584</v>
      </c>
      <c r="J4359" s="302">
        <v>135300</v>
      </c>
      <c r="K4359" s="302" t="s">
        <v>230</v>
      </c>
      <c r="L4359" s="302">
        <v>9822150</v>
      </c>
      <c r="M4359" s="302" t="s">
        <v>2161</v>
      </c>
      <c r="N4359" s="305">
        <v>32325</v>
      </c>
      <c r="O4359" s="305">
        <v>32325</v>
      </c>
      <c r="P4359" s="302" t="s">
        <v>1052</v>
      </c>
    </row>
    <row r="4360" spans="1:16">
      <c r="A4360" s="303">
        <v>0</v>
      </c>
      <c r="B4360" s="303">
        <v>0</v>
      </c>
      <c r="C4360" s="303">
        <v>0</v>
      </c>
      <c r="D4360" s="304">
        <f t="shared" si="68"/>
        <v>0</v>
      </c>
      <c r="E4360" s="305">
        <v>45992</v>
      </c>
      <c r="F4360" s="302" t="s">
        <v>69</v>
      </c>
      <c r="G4360" s="302" t="s">
        <v>70</v>
      </c>
      <c r="H4360" s="302" t="s">
        <v>584</v>
      </c>
      <c r="I4360" s="302" t="s">
        <v>584</v>
      </c>
      <c r="J4360" s="302">
        <v>135300</v>
      </c>
      <c r="K4360" s="302" t="s">
        <v>230</v>
      </c>
      <c r="L4360" s="302">
        <v>9822152</v>
      </c>
      <c r="M4360" s="302" t="s">
        <v>1951</v>
      </c>
      <c r="N4360" s="305">
        <v>35247</v>
      </c>
      <c r="O4360" s="305">
        <v>35247</v>
      </c>
      <c r="P4360" s="302" t="s">
        <v>1052</v>
      </c>
    </row>
    <row r="4361" spans="1:16">
      <c r="A4361" s="303">
        <v>0</v>
      </c>
      <c r="B4361" s="303">
        <v>0</v>
      </c>
      <c r="C4361" s="303">
        <v>0</v>
      </c>
      <c r="D4361" s="304">
        <f t="shared" si="68"/>
        <v>0</v>
      </c>
      <c r="E4361" s="305">
        <v>45992</v>
      </c>
      <c r="F4361" s="302" t="s">
        <v>69</v>
      </c>
      <c r="G4361" s="302" t="s">
        <v>70</v>
      </c>
      <c r="H4361" s="302" t="s">
        <v>584</v>
      </c>
      <c r="I4361" s="302" t="s">
        <v>584</v>
      </c>
      <c r="J4361" s="302">
        <v>135300</v>
      </c>
      <c r="K4361" s="302" t="s">
        <v>230</v>
      </c>
      <c r="L4361" s="302">
        <v>9724142</v>
      </c>
      <c r="M4361" s="302" t="s">
        <v>1951</v>
      </c>
      <c r="N4361" s="305">
        <v>31594</v>
      </c>
      <c r="O4361" s="305">
        <v>31594</v>
      </c>
      <c r="P4361" s="302" t="s">
        <v>1062</v>
      </c>
    </row>
    <row r="4362" spans="1:16">
      <c r="A4362" s="303">
        <v>0</v>
      </c>
      <c r="B4362" s="303">
        <v>0</v>
      </c>
      <c r="C4362" s="303">
        <v>0</v>
      </c>
      <c r="D4362" s="304">
        <f t="shared" si="68"/>
        <v>0</v>
      </c>
      <c r="E4362" s="305">
        <v>45992</v>
      </c>
      <c r="F4362" s="302" t="s">
        <v>69</v>
      </c>
      <c r="G4362" s="302" t="s">
        <v>70</v>
      </c>
      <c r="H4362" s="302" t="s">
        <v>584</v>
      </c>
      <c r="I4362" s="302" t="s">
        <v>584</v>
      </c>
      <c r="J4362" s="302">
        <v>135300</v>
      </c>
      <c r="K4362" s="302" t="s">
        <v>230</v>
      </c>
      <c r="L4362" s="302">
        <v>9861025</v>
      </c>
      <c r="M4362" s="302" t="s">
        <v>1951</v>
      </c>
      <c r="N4362" s="305">
        <v>35247</v>
      </c>
      <c r="O4362" s="305">
        <v>35247</v>
      </c>
      <c r="P4362" s="302" t="s">
        <v>1062</v>
      </c>
    </row>
    <row r="4363" spans="1:16">
      <c r="A4363" s="303">
        <v>0</v>
      </c>
      <c r="B4363" s="303">
        <v>0</v>
      </c>
      <c r="C4363" s="303">
        <v>0</v>
      </c>
      <c r="D4363" s="304">
        <f t="shared" si="68"/>
        <v>0</v>
      </c>
      <c r="E4363" s="305">
        <v>45992</v>
      </c>
      <c r="F4363" s="302" t="s">
        <v>69</v>
      </c>
      <c r="G4363" s="302" t="s">
        <v>70</v>
      </c>
      <c r="H4363" s="302" t="s">
        <v>584</v>
      </c>
      <c r="I4363" s="302" t="s">
        <v>584</v>
      </c>
      <c r="J4363" s="302">
        <v>135300</v>
      </c>
      <c r="K4363" s="302" t="s">
        <v>230</v>
      </c>
      <c r="L4363" s="302">
        <v>9822151</v>
      </c>
      <c r="M4363" s="302" t="s">
        <v>1951</v>
      </c>
      <c r="N4363" s="305">
        <v>31594</v>
      </c>
      <c r="O4363" s="305">
        <v>31594</v>
      </c>
      <c r="P4363" s="302" t="s">
        <v>1052</v>
      </c>
    </row>
    <row r="4364" spans="1:16">
      <c r="A4364" s="303">
        <v>0</v>
      </c>
      <c r="B4364" s="303">
        <v>0</v>
      </c>
      <c r="C4364" s="303">
        <v>0</v>
      </c>
      <c r="D4364" s="304">
        <f t="shared" si="68"/>
        <v>0</v>
      </c>
      <c r="E4364" s="305">
        <v>45992</v>
      </c>
      <c r="F4364" s="302" t="s">
        <v>69</v>
      </c>
      <c r="G4364" s="302" t="s">
        <v>70</v>
      </c>
      <c r="H4364" s="302" t="s">
        <v>584</v>
      </c>
      <c r="I4364" s="302" t="s">
        <v>584</v>
      </c>
      <c r="J4364" s="302">
        <v>135300</v>
      </c>
      <c r="K4364" s="302" t="s">
        <v>588</v>
      </c>
      <c r="L4364" s="302">
        <v>9822123</v>
      </c>
      <c r="M4364" s="302" t="s">
        <v>2634</v>
      </c>
      <c r="N4364" s="305">
        <v>32325</v>
      </c>
      <c r="O4364" s="305">
        <v>32325</v>
      </c>
      <c r="P4364" s="302" t="s">
        <v>1052</v>
      </c>
    </row>
    <row r="4365" spans="1:16">
      <c r="A4365" s="303">
        <v>0</v>
      </c>
      <c r="B4365" s="303">
        <v>0</v>
      </c>
      <c r="C4365" s="303">
        <v>0</v>
      </c>
      <c r="D4365" s="304">
        <f t="shared" si="68"/>
        <v>0</v>
      </c>
      <c r="E4365" s="305">
        <v>45992</v>
      </c>
      <c r="F4365" s="302" t="s">
        <v>69</v>
      </c>
      <c r="G4365" s="302" t="s">
        <v>70</v>
      </c>
      <c r="H4365" s="302" t="s">
        <v>584</v>
      </c>
      <c r="I4365" s="302" t="s">
        <v>584</v>
      </c>
      <c r="J4365" s="302">
        <v>135300</v>
      </c>
      <c r="K4365" s="302" t="s">
        <v>588</v>
      </c>
      <c r="L4365" s="302">
        <v>9974332</v>
      </c>
      <c r="M4365" s="302" t="s">
        <v>2634</v>
      </c>
      <c r="N4365" s="305">
        <v>32325</v>
      </c>
      <c r="O4365" s="305">
        <v>32325</v>
      </c>
      <c r="P4365" s="302" t="s">
        <v>1062</v>
      </c>
    </row>
    <row r="4366" spans="1:16">
      <c r="A4366" s="303">
        <v>30</v>
      </c>
      <c r="B4366" s="303">
        <v>1367.95</v>
      </c>
      <c r="C4366" s="303">
        <v>776.42360538700007</v>
      </c>
      <c r="D4366" s="304">
        <f t="shared" si="68"/>
        <v>591.52639461299998</v>
      </c>
      <c r="E4366" s="305">
        <v>45992</v>
      </c>
      <c r="F4366" s="302" t="s">
        <v>69</v>
      </c>
      <c r="G4366" s="302" t="s">
        <v>70</v>
      </c>
      <c r="H4366" s="302" t="s">
        <v>584</v>
      </c>
      <c r="I4366" s="302" t="s">
        <v>584</v>
      </c>
      <c r="J4366" s="302">
        <v>135300</v>
      </c>
      <c r="K4366" s="302" t="s">
        <v>92</v>
      </c>
      <c r="L4366" s="302">
        <v>9822028</v>
      </c>
      <c r="M4366" s="302" t="s">
        <v>948</v>
      </c>
      <c r="N4366" s="305">
        <v>35247</v>
      </c>
      <c r="O4366" s="305">
        <v>35247</v>
      </c>
      <c r="P4366" s="302" t="s">
        <v>1052</v>
      </c>
    </row>
    <row r="4367" spans="1:16">
      <c r="A4367" s="303">
        <v>0</v>
      </c>
      <c r="B4367" s="303">
        <v>0</v>
      </c>
      <c r="C4367" s="303">
        <v>0</v>
      </c>
      <c r="D4367" s="304">
        <f t="shared" si="68"/>
        <v>0</v>
      </c>
      <c r="E4367" s="305">
        <v>45992</v>
      </c>
      <c r="F4367" s="302" t="s">
        <v>69</v>
      </c>
      <c r="G4367" s="302" t="s">
        <v>70</v>
      </c>
      <c r="H4367" s="302" t="s">
        <v>584</v>
      </c>
      <c r="I4367" s="302" t="s">
        <v>584</v>
      </c>
      <c r="J4367" s="302">
        <v>135300</v>
      </c>
      <c r="K4367" s="302" t="s">
        <v>92</v>
      </c>
      <c r="L4367" s="302">
        <v>9699729</v>
      </c>
      <c r="M4367" s="302" t="s">
        <v>948</v>
      </c>
      <c r="N4367" s="305">
        <v>35247</v>
      </c>
      <c r="O4367" s="305">
        <v>35247</v>
      </c>
      <c r="P4367" s="302" t="s">
        <v>1062</v>
      </c>
    </row>
    <row r="4368" spans="1:16">
      <c r="A4368" s="303">
        <v>3</v>
      </c>
      <c r="B4368" s="303">
        <v>47508.85</v>
      </c>
      <c r="C4368" s="303">
        <v>26965.161449461</v>
      </c>
      <c r="D4368" s="304">
        <f t="shared" si="68"/>
        <v>20543.688550538998</v>
      </c>
      <c r="E4368" s="305">
        <v>45992</v>
      </c>
      <c r="F4368" s="302" t="s">
        <v>69</v>
      </c>
      <c r="G4368" s="302" t="s">
        <v>70</v>
      </c>
      <c r="H4368" s="302" t="s">
        <v>584</v>
      </c>
      <c r="I4368" s="302" t="s">
        <v>584</v>
      </c>
      <c r="J4368" s="302">
        <v>135300</v>
      </c>
      <c r="K4368" s="302" t="s">
        <v>407</v>
      </c>
      <c r="L4368" s="302">
        <v>9821935</v>
      </c>
      <c r="M4368" s="302" t="s">
        <v>1959</v>
      </c>
      <c r="N4368" s="305">
        <v>35247</v>
      </c>
      <c r="O4368" s="305">
        <v>35247</v>
      </c>
      <c r="P4368" s="302" t="s">
        <v>1052</v>
      </c>
    </row>
    <row r="4369" spans="1:16">
      <c r="A4369" s="303">
        <v>1</v>
      </c>
      <c r="B4369" s="303">
        <v>635.85</v>
      </c>
      <c r="C4369" s="303">
        <v>691.20937098450008</v>
      </c>
      <c r="D4369" s="304">
        <f t="shared" si="68"/>
        <v>-55.35937098450006</v>
      </c>
      <c r="E4369" s="305">
        <v>45992</v>
      </c>
      <c r="F4369" s="302" t="s">
        <v>69</v>
      </c>
      <c r="G4369" s="302" t="s">
        <v>70</v>
      </c>
      <c r="H4369" s="302" t="s">
        <v>584</v>
      </c>
      <c r="I4369" s="302" t="s">
        <v>584</v>
      </c>
      <c r="J4369" s="302">
        <v>135300</v>
      </c>
      <c r="K4369" s="302" t="s">
        <v>407</v>
      </c>
      <c r="L4369" s="302">
        <v>9821933</v>
      </c>
      <c r="M4369" s="302" t="s">
        <v>1959</v>
      </c>
      <c r="N4369" s="305">
        <v>25385</v>
      </c>
      <c r="O4369" s="305">
        <v>25385</v>
      </c>
      <c r="P4369" s="302" t="s">
        <v>1052</v>
      </c>
    </row>
    <row r="4370" spans="1:16">
      <c r="A4370" s="303">
        <v>0</v>
      </c>
      <c r="B4370" s="303">
        <v>0</v>
      </c>
      <c r="C4370" s="303">
        <v>0</v>
      </c>
      <c r="D4370" s="304">
        <f t="shared" si="68"/>
        <v>0</v>
      </c>
      <c r="E4370" s="305">
        <v>45992</v>
      </c>
      <c r="F4370" s="302" t="s">
        <v>69</v>
      </c>
      <c r="G4370" s="302" t="s">
        <v>70</v>
      </c>
      <c r="H4370" s="302" t="s">
        <v>584</v>
      </c>
      <c r="I4370" s="302" t="s">
        <v>584</v>
      </c>
      <c r="J4370" s="302">
        <v>135300</v>
      </c>
      <c r="K4370" s="302" t="s">
        <v>407</v>
      </c>
      <c r="L4370" s="302">
        <v>9704641</v>
      </c>
      <c r="M4370" s="302" t="s">
        <v>1959</v>
      </c>
      <c r="N4370" s="305">
        <v>35247</v>
      </c>
      <c r="O4370" s="305">
        <v>35247</v>
      </c>
      <c r="P4370" s="302" t="s">
        <v>1062</v>
      </c>
    </row>
    <row r="4371" spans="1:16">
      <c r="A4371" s="303">
        <v>0</v>
      </c>
      <c r="B4371" s="303">
        <v>0</v>
      </c>
      <c r="C4371" s="303">
        <v>0</v>
      </c>
      <c r="D4371" s="304">
        <f t="shared" si="68"/>
        <v>0</v>
      </c>
      <c r="E4371" s="305">
        <v>45992</v>
      </c>
      <c r="F4371" s="302" t="s">
        <v>69</v>
      </c>
      <c r="G4371" s="302" t="s">
        <v>70</v>
      </c>
      <c r="H4371" s="302" t="s">
        <v>584</v>
      </c>
      <c r="I4371" s="302" t="s">
        <v>584</v>
      </c>
      <c r="J4371" s="302">
        <v>135300</v>
      </c>
      <c r="K4371" s="302" t="s">
        <v>407</v>
      </c>
      <c r="L4371" s="302">
        <v>9974257</v>
      </c>
      <c r="M4371" s="302" t="s">
        <v>1959</v>
      </c>
      <c r="N4371" s="305">
        <v>26481</v>
      </c>
      <c r="O4371" s="305">
        <v>26481</v>
      </c>
      <c r="P4371" s="302" t="s">
        <v>1062</v>
      </c>
    </row>
    <row r="4372" spans="1:16">
      <c r="A4372" s="303">
        <v>1</v>
      </c>
      <c r="B4372" s="303">
        <v>400</v>
      </c>
      <c r="C4372" s="303">
        <v>365.56120399999998</v>
      </c>
      <c r="D4372" s="304">
        <f t="shared" si="68"/>
        <v>34.438796000000025</v>
      </c>
      <c r="E4372" s="305">
        <v>45992</v>
      </c>
      <c r="F4372" s="302" t="s">
        <v>69</v>
      </c>
      <c r="G4372" s="302" t="s">
        <v>70</v>
      </c>
      <c r="H4372" s="302" t="s">
        <v>584</v>
      </c>
      <c r="I4372" s="302" t="s">
        <v>584</v>
      </c>
      <c r="J4372" s="302">
        <v>135300</v>
      </c>
      <c r="K4372" s="302" t="s">
        <v>407</v>
      </c>
      <c r="L4372" s="302">
        <v>9821936</v>
      </c>
      <c r="M4372" s="302" t="s">
        <v>2635</v>
      </c>
      <c r="N4372" s="305">
        <v>28672</v>
      </c>
      <c r="O4372" s="305">
        <v>28672</v>
      </c>
      <c r="P4372" s="302" t="s">
        <v>1052</v>
      </c>
    </row>
    <row r="4373" spans="1:16">
      <c r="A4373" s="303">
        <v>0</v>
      </c>
      <c r="B4373" s="303">
        <v>0</v>
      </c>
      <c r="C4373" s="303">
        <v>0</v>
      </c>
      <c r="D4373" s="304">
        <f t="shared" si="68"/>
        <v>0</v>
      </c>
      <c r="E4373" s="305">
        <v>45992</v>
      </c>
      <c r="F4373" s="302" t="s">
        <v>69</v>
      </c>
      <c r="G4373" s="302" t="s">
        <v>70</v>
      </c>
      <c r="H4373" s="302" t="s">
        <v>584</v>
      </c>
      <c r="I4373" s="302" t="s">
        <v>584</v>
      </c>
      <c r="J4373" s="302">
        <v>135300</v>
      </c>
      <c r="K4373" s="302" t="s">
        <v>407</v>
      </c>
      <c r="L4373" s="302">
        <v>9974263</v>
      </c>
      <c r="M4373" s="302" t="s">
        <v>1959</v>
      </c>
      <c r="N4373" s="305">
        <v>23924</v>
      </c>
      <c r="O4373" s="305">
        <v>23924</v>
      </c>
      <c r="P4373" s="302" t="s">
        <v>1062</v>
      </c>
    </row>
    <row r="4374" spans="1:16">
      <c r="A4374" s="303">
        <v>1</v>
      </c>
      <c r="B4374" s="303">
        <v>14449.43</v>
      </c>
      <c r="C4374" s="303">
        <v>14873.426993699301</v>
      </c>
      <c r="D4374" s="304">
        <f t="shared" si="68"/>
        <v>-423.99699369930022</v>
      </c>
      <c r="E4374" s="305">
        <v>45992</v>
      </c>
      <c r="F4374" s="302" t="s">
        <v>69</v>
      </c>
      <c r="G4374" s="302" t="s">
        <v>70</v>
      </c>
      <c r="H4374" s="302" t="s">
        <v>584</v>
      </c>
      <c r="I4374" s="302" t="s">
        <v>584</v>
      </c>
      <c r="J4374" s="302">
        <v>135300</v>
      </c>
      <c r="K4374" s="302" t="s">
        <v>407</v>
      </c>
      <c r="L4374" s="302">
        <v>9821934</v>
      </c>
      <c r="M4374" s="302" t="s">
        <v>1959</v>
      </c>
      <c r="N4374" s="305">
        <v>26481</v>
      </c>
      <c r="O4374" s="305">
        <v>26481</v>
      </c>
      <c r="P4374" s="302" t="s">
        <v>1052</v>
      </c>
    </row>
    <row r="4375" spans="1:16">
      <c r="A4375" s="303">
        <v>1</v>
      </c>
      <c r="B4375" s="303">
        <v>14945.87</v>
      </c>
      <c r="C4375" s="303">
        <v>17397.348690623399</v>
      </c>
      <c r="D4375" s="304">
        <f t="shared" si="68"/>
        <v>-2451.4786906233985</v>
      </c>
      <c r="E4375" s="305">
        <v>45992</v>
      </c>
      <c r="F4375" s="302" t="s">
        <v>69</v>
      </c>
      <c r="G4375" s="302" t="s">
        <v>70</v>
      </c>
      <c r="H4375" s="302" t="s">
        <v>584</v>
      </c>
      <c r="I4375" s="302" t="s">
        <v>584</v>
      </c>
      <c r="J4375" s="302">
        <v>135300</v>
      </c>
      <c r="K4375" s="302" t="s">
        <v>407</v>
      </c>
      <c r="L4375" s="302">
        <v>9821932</v>
      </c>
      <c r="M4375" s="302" t="s">
        <v>1959</v>
      </c>
      <c r="N4375" s="305">
        <v>23924</v>
      </c>
      <c r="O4375" s="305">
        <v>23924</v>
      </c>
      <c r="P4375" s="302" t="s">
        <v>1052</v>
      </c>
    </row>
    <row r="4376" spans="1:16">
      <c r="A4376" s="303">
        <v>0</v>
      </c>
      <c r="B4376" s="303">
        <v>0</v>
      </c>
      <c r="C4376" s="303">
        <v>0</v>
      </c>
      <c r="D4376" s="304">
        <f t="shared" si="68"/>
        <v>0</v>
      </c>
      <c r="E4376" s="305">
        <v>45992</v>
      </c>
      <c r="F4376" s="302" t="s">
        <v>69</v>
      </c>
      <c r="G4376" s="302" t="s">
        <v>70</v>
      </c>
      <c r="H4376" s="302" t="s">
        <v>584</v>
      </c>
      <c r="I4376" s="302" t="s">
        <v>584</v>
      </c>
      <c r="J4376" s="302">
        <v>135300</v>
      </c>
      <c r="K4376" s="302" t="s">
        <v>407</v>
      </c>
      <c r="L4376" s="302">
        <v>9974260</v>
      </c>
      <c r="M4376" s="302" t="s">
        <v>1959</v>
      </c>
      <c r="N4376" s="305">
        <v>25385</v>
      </c>
      <c r="O4376" s="305">
        <v>25385</v>
      </c>
      <c r="P4376" s="302" t="s">
        <v>1062</v>
      </c>
    </row>
    <row r="4377" spans="1:16">
      <c r="A4377" s="303">
        <v>0</v>
      </c>
      <c r="B4377" s="303">
        <v>0</v>
      </c>
      <c r="C4377" s="303">
        <v>0</v>
      </c>
      <c r="D4377" s="304">
        <f t="shared" si="68"/>
        <v>0</v>
      </c>
      <c r="E4377" s="305">
        <v>45992</v>
      </c>
      <c r="F4377" s="302" t="s">
        <v>69</v>
      </c>
      <c r="G4377" s="302" t="s">
        <v>70</v>
      </c>
      <c r="H4377" s="302" t="s">
        <v>584</v>
      </c>
      <c r="I4377" s="302" t="s">
        <v>584</v>
      </c>
      <c r="J4377" s="302">
        <v>135300</v>
      </c>
      <c r="K4377" s="302" t="s">
        <v>407</v>
      </c>
      <c r="L4377" s="302">
        <v>9693314</v>
      </c>
      <c r="M4377" s="302" t="s">
        <v>2635</v>
      </c>
      <c r="N4377" s="305">
        <v>28672</v>
      </c>
      <c r="O4377" s="305">
        <v>28672</v>
      </c>
      <c r="P4377" s="302" t="s">
        <v>1062</v>
      </c>
    </row>
    <row r="4378" spans="1:16">
      <c r="A4378" s="303">
        <v>0</v>
      </c>
      <c r="B4378" s="303">
        <v>0</v>
      </c>
      <c r="C4378" s="303">
        <v>0</v>
      </c>
      <c r="D4378" s="304">
        <f t="shared" si="68"/>
        <v>0</v>
      </c>
      <c r="E4378" s="305">
        <v>45992</v>
      </c>
      <c r="F4378" s="302" t="s">
        <v>69</v>
      </c>
      <c r="G4378" s="302" t="s">
        <v>70</v>
      </c>
      <c r="H4378" s="302" t="s">
        <v>584</v>
      </c>
      <c r="I4378" s="302" t="s">
        <v>584</v>
      </c>
      <c r="J4378" s="302">
        <v>135300</v>
      </c>
      <c r="K4378" s="302" t="s">
        <v>468</v>
      </c>
      <c r="L4378" s="302">
        <v>9974247</v>
      </c>
      <c r="M4378" s="302" t="s">
        <v>2636</v>
      </c>
      <c r="N4378" s="305">
        <v>25750</v>
      </c>
      <c r="O4378" s="305">
        <v>25750</v>
      </c>
      <c r="P4378" s="302" t="s">
        <v>1062</v>
      </c>
    </row>
    <row r="4379" spans="1:16">
      <c r="A4379" s="303">
        <v>1</v>
      </c>
      <c r="B4379" s="303">
        <v>1629.48</v>
      </c>
      <c r="C4379" s="303">
        <v>1771.3483460436003</v>
      </c>
      <c r="D4379" s="304">
        <f t="shared" si="68"/>
        <v>-141.86834604360024</v>
      </c>
      <c r="E4379" s="305">
        <v>45992</v>
      </c>
      <c r="F4379" s="302" t="s">
        <v>69</v>
      </c>
      <c r="G4379" s="302" t="s">
        <v>70</v>
      </c>
      <c r="H4379" s="302" t="s">
        <v>584</v>
      </c>
      <c r="I4379" s="302" t="s">
        <v>584</v>
      </c>
      <c r="J4379" s="302">
        <v>135300</v>
      </c>
      <c r="K4379" s="302" t="s">
        <v>468</v>
      </c>
      <c r="L4379" s="302">
        <v>9821891</v>
      </c>
      <c r="M4379" s="302" t="s">
        <v>2636</v>
      </c>
      <c r="N4379" s="305">
        <v>25385</v>
      </c>
      <c r="O4379" s="305">
        <v>25385</v>
      </c>
      <c r="P4379" s="302" t="s">
        <v>1052</v>
      </c>
    </row>
    <row r="4380" spans="1:16">
      <c r="A4380" s="303">
        <v>0</v>
      </c>
      <c r="B4380" s="303">
        <v>0</v>
      </c>
      <c r="C4380" s="303">
        <v>0</v>
      </c>
      <c r="D4380" s="304">
        <f t="shared" si="68"/>
        <v>0</v>
      </c>
      <c r="E4380" s="305">
        <v>45992</v>
      </c>
      <c r="F4380" s="302" t="s">
        <v>69</v>
      </c>
      <c r="G4380" s="302" t="s">
        <v>70</v>
      </c>
      <c r="H4380" s="302" t="s">
        <v>584</v>
      </c>
      <c r="I4380" s="302" t="s">
        <v>584</v>
      </c>
      <c r="J4380" s="302">
        <v>135300</v>
      </c>
      <c r="K4380" s="302" t="s">
        <v>468</v>
      </c>
      <c r="L4380" s="302">
        <v>9974248</v>
      </c>
      <c r="M4380" s="302" t="s">
        <v>2636</v>
      </c>
      <c r="N4380" s="305">
        <v>25385</v>
      </c>
      <c r="O4380" s="305">
        <v>25385</v>
      </c>
      <c r="P4380" s="302" t="s">
        <v>1062</v>
      </c>
    </row>
    <row r="4381" spans="1:16">
      <c r="A4381" s="303">
        <v>1</v>
      </c>
      <c r="B4381" s="303">
        <v>1323.38</v>
      </c>
      <c r="C4381" s="303">
        <v>1514.9835088272</v>
      </c>
      <c r="D4381" s="304">
        <f t="shared" si="68"/>
        <v>-191.6035088271999</v>
      </c>
      <c r="E4381" s="305">
        <v>45992</v>
      </c>
      <c r="F4381" s="302" t="s">
        <v>69</v>
      </c>
      <c r="G4381" s="302" t="s">
        <v>70</v>
      </c>
      <c r="H4381" s="302" t="s">
        <v>584</v>
      </c>
      <c r="I4381" s="302" t="s">
        <v>584</v>
      </c>
      <c r="J4381" s="302">
        <v>135300</v>
      </c>
      <c r="K4381" s="302" t="s">
        <v>468</v>
      </c>
      <c r="L4381" s="302">
        <v>9821894</v>
      </c>
      <c r="M4381" s="302" t="s">
        <v>2168</v>
      </c>
      <c r="N4381" s="305">
        <v>24289</v>
      </c>
      <c r="O4381" s="305">
        <v>24289</v>
      </c>
      <c r="P4381" s="302" t="s">
        <v>1052</v>
      </c>
    </row>
    <row r="4382" spans="1:16">
      <c r="A4382" s="303">
        <v>1</v>
      </c>
      <c r="B4382" s="303">
        <v>3414.33</v>
      </c>
      <c r="C4382" s="303">
        <v>3645.9018790416003</v>
      </c>
      <c r="D4382" s="304">
        <f t="shared" si="68"/>
        <v>-231.57187904160037</v>
      </c>
      <c r="E4382" s="305">
        <v>45992</v>
      </c>
      <c r="F4382" s="302" t="s">
        <v>69</v>
      </c>
      <c r="G4382" s="302" t="s">
        <v>70</v>
      </c>
      <c r="H4382" s="302" t="s">
        <v>584</v>
      </c>
      <c r="I4382" s="302" t="s">
        <v>584</v>
      </c>
      <c r="J4382" s="302">
        <v>135300</v>
      </c>
      <c r="K4382" s="302" t="s">
        <v>468</v>
      </c>
      <c r="L4382" s="302">
        <v>9821892</v>
      </c>
      <c r="M4382" s="302" t="s">
        <v>2636</v>
      </c>
      <c r="N4382" s="305">
        <v>25750</v>
      </c>
      <c r="O4382" s="305">
        <v>25750</v>
      </c>
      <c r="P4382" s="302" t="s">
        <v>1052</v>
      </c>
    </row>
    <row r="4383" spans="1:16">
      <c r="A4383" s="303">
        <v>0</v>
      </c>
      <c r="B4383" s="303">
        <v>570.08000000000004</v>
      </c>
      <c r="C4383" s="303">
        <v>520.99782794079999</v>
      </c>
      <c r="D4383" s="304">
        <f t="shared" si="68"/>
        <v>49.082172059200047</v>
      </c>
      <c r="E4383" s="305">
        <v>45992</v>
      </c>
      <c r="F4383" s="302" t="s">
        <v>69</v>
      </c>
      <c r="G4383" s="302" t="s">
        <v>70</v>
      </c>
      <c r="H4383" s="302" t="s">
        <v>584</v>
      </c>
      <c r="I4383" s="302" t="s">
        <v>584</v>
      </c>
      <c r="J4383" s="302">
        <v>135300</v>
      </c>
      <c r="K4383" s="302" t="s">
        <v>468</v>
      </c>
      <c r="L4383" s="302">
        <v>9821893</v>
      </c>
      <c r="M4383" s="302" t="s">
        <v>2636</v>
      </c>
      <c r="N4383" s="305">
        <v>28672</v>
      </c>
      <c r="O4383" s="305">
        <v>28672</v>
      </c>
      <c r="P4383" s="302" t="s">
        <v>1052</v>
      </c>
    </row>
    <row r="4384" spans="1:16">
      <c r="A4384" s="303">
        <v>0</v>
      </c>
      <c r="B4384" s="303">
        <v>0</v>
      </c>
      <c r="C4384" s="303">
        <v>0</v>
      </c>
      <c r="D4384" s="304">
        <f t="shared" si="68"/>
        <v>0</v>
      </c>
      <c r="E4384" s="305">
        <v>45992</v>
      </c>
      <c r="F4384" s="302" t="s">
        <v>69</v>
      </c>
      <c r="G4384" s="302" t="s">
        <v>70</v>
      </c>
      <c r="H4384" s="302" t="s">
        <v>584</v>
      </c>
      <c r="I4384" s="302" t="s">
        <v>584</v>
      </c>
      <c r="J4384" s="302">
        <v>135300</v>
      </c>
      <c r="K4384" s="302" t="s">
        <v>468</v>
      </c>
      <c r="L4384" s="302">
        <v>9974246</v>
      </c>
      <c r="M4384" s="302" t="s">
        <v>2636</v>
      </c>
      <c r="N4384" s="305">
        <v>28672</v>
      </c>
      <c r="O4384" s="305">
        <v>28672</v>
      </c>
      <c r="P4384" s="302" t="s">
        <v>1062</v>
      </c>
    </row>
    <row r="4385" spans="1:16">
      <c r="A4385" s="303">
        <v>0</v>
      </c>
      <c r="B4385" s="303">
        <v>0</v>
      </c>
      <c r="C4385" s="303">
        <v>0</v>
      </c>
      <c r="D4385" s="304">
        <f t="shared" si="68"/>
        <v>0</v>
      </c>
      <c r="E4385" s="305">
        <v>45992</v>
      </c>
      <c r="F4385" s="302" t="s">
        <v>69</v>
      </c>
      <c r="G4385" s="302" t="s">
        <v>70</v>
      </c>
      <c r="H4385" s="302" t="s">
        <v>584</v>
      </c>
      <c r="I4385" s="302" t="s">
        <v>584</v>
      </c>
      <c r="J4385" s="302">
        <v>135300</v>
      </c>
      <c r="K4385" s="302" t="s">
        <v>468</v>
      </c>
      <c r="L4385" s="302">
        <v>9974249</v>
      </c>
      <c r="M4385" s="302" t="s">
        <v>2168</v>
      </c>
      <c r="N4385" s="305">
        <v>24289</v>
      </c>
      <c r="O4385" s="305">
        <v>24289</v>
      </c>
      <c r="P4385" s="302" t="s">
        <v>1062</v>
      </c>
    </row>
    <row r="4386" spans="1:16">
      <c r="A4386" s="303">
        <v>1</v>
      </c>
      <c r="B4386" s="303">
        <v>13630.61</v>
      </c>
      <c r="C4386" s="303">
        <v>7736.4869767346008</v>
      </c>
      <c r="D4386" s="304">
        <f t="shared" si="68"/>
        <v>5894.1230232653998</v>
      </c>
      <c r="E4386" s="305">
        <v>45992</v>
      </c>
      <c r="F4386" s="302" t="s">
        <v>69</v>
      </c>
      <c r="G4386" s="302" t="s">
        <v>70</v>
      </c>
      <c r="H4386" s="302" t="s">
        <v>584</v>
      </c>
      <c r="I4386" s="302" t="s">
        <v>584</v>
      </c>
      <c r="J4386" s="302">
        <v>135300</v>
      </c>
      <c r="K4386" s="302" t="s">
        <v>569</v>
      </c>
      <c r="L4386" s="302">
        <v>9821942</v>
      </c>
      <c r="M4386" s="302" t="s">
        <v>2563</v>
      </c>
      <c r="N4386" s="305">
        <v>35247</v>
      </c>
      <c r="O4386" s="305">
        <v>35247</v>
      </c>
      <c r="P4386" s="302" t="s">
        <v>1052</v>
      </c>
    </row>
    <row r="4387" spans="1:16">
      <c r="A4387" s="303">
        <v>0</v>
      </c>
      <c r="B4387" s="303">
        <v>0</v>
      </c>
      <c r="C4387" s="303">
        <v>0</v>
      </c>
      <c r="D4387" s="304">
        <f t="shared" si="68"/>
        <v>0</v>
      </c>
      <c r="E4387" s="305">
        <v>45992</v>
      </c>
      <c r="F4387" s="302" t="s">
        <v>69</v>
      </c>
      <c r="G4387" s="302" t="s">
        <v>70</v>
      </c>
      <c r="H4387" s="302" t="s">
        <v>584</v>
      </c>
      <c r="I4387" s="302" t="s">
        <v>584</v>
      </c>
      <c r="J4387" s="302">
        <v>135300</v>
      </c>
      <c r="K4387" s="302" t="s">
        <v>569</v>
      </c>
      <c r="L4387" s="302">
        <v>9861023</v>
      </c>
      <c r="M4387" s="302" t="s">
        <v>2563</v>
      </c>
      <c r="N4387" s="305">
        <v>35247</v>
      </c>
      <c r="O4387" s="305">
        <v>35247</v>
      </c>
      <c r="P4387" s="302" t="s">
        <v>1062</v>
      </c>
    </row>
    <row r="4388" spans="1:16">
      <c r="A4388" s="303">
        <v>0</v>
      </c>
      <c r="B4388" s="303">
        <v>0</v>
      </c>
      <c r="C4388" s="303">
        <v>0</v>
      </c>
      <c r="D4388" s="304">
        <f t="shared" si="68"/>
        <v>0</v>
      </c>
      <c r="E4388" s="305">
        <v>45992</v>
      </c>
      <c r="F4388" s="302" t="s">
        <v>69</v>
      </c>
      <c r="G4388" s="302" t="s">
        <v>70</v>
      </c>
      <c r="H4388" s="302" t="s">
        <v>584</v>
      </c>
      <c r="I4388" s="302" t="s">
        <v>584</v>
      </c>
      <c r="J4388" s="302">
        <v>135300</v>
      </c>
      <c r="K4388" s="302" t="s">
        <v>569</v>
      </c>
      <c r="L4388" s="302">
        <v>9974259</v>
      </c>
      <c r="M4388" s="302" t="s">
        <v>2563</v>
      </c>
      <c r="N4388" s="305">
        <v>25750</v>
      </c>
      <c r="O4388" s="305">
        <v>25750</v>
      </c>
      <c r="P4388" s="302" t="s">
        <v>1062</v>
      </c>
    </row>
    <row r="4389" spans="1:16">
      <c r="A4389" s="303">
        <v>2</v>
      </c>
      <c r="B4389" s="303">
        <v>3546.61</v>
      </c>
      <c r="C4389" s="303">
        <v>3787.1535742671999</v>
      </c>
      <c r="D4389" s="304">
        <f t="shared" si="68"/>
        <v>-240.5435742671998</v>
      </c>
      <c r="E4389" s="305">
        <v>45992</v>
      </c>
      <c r="F4389" s="302" t="s">
        <v>69</v>
      </c>
      <c r="G4389" s="302" t="s">
        <v>70</v>
      </c>
      <c r="H4389" s="302" t="s">
        <v>584</v>
      </c>
      <c r="I4389" s="302" t="s">
        <v>584</v>
      </c>
      <c r="J4389" s="302">
        <v>135300</v>
      </c>
      <c r="K4389" s="302" t="s">
        <v>569</v>
      </c>
      <c r="L4389" s="302">
        <v>9821977</v>
      </c>
      <c r="M4389" s="302" t="s">
        <v>2563</v>
      </c>
      <c r="N4389" s="305">
        <v>25750</v>
      </c>
      <c r="O4389" s="305">
        <v>25750</v>
      </c>
      <c r="P4389" s="302" t="s">
        <v>1052</v>
      </c>
    </row>
    <row r="4390" spans="1:16">
      <c r="A4390" s="303">
        <v>1</v>
      </c>
      <c r="B4390" s="303">
        <v>3800</v>
      </c>
      <c r="C4390" s="303">
        <v>3472.8314380000002</v>
      </c>
      <c r="D4390" s="304">
        <f t="shared" si="68"/>
        <v>327.16856199999984</v>
      </c>
      <c r="E4390" s="305">
        <v>45992</v>
      </c>
      <c r="F4390" s="302" t="s">
        <v>69</v>
      </c>
      <c r="G4390" s="302" t="s">
        <v>70</v>
      </c>
      <c r="H4390" s="302" t="s">
        <v>584</v>
      </c>
      <c r="I4390" s="302" t="s">
        <v>584</v>
      </c>
      <c r="J4390" s="302">
        <v>135300</v>
      </c>
      <c r="K4390" s="302" t="s">
        <v>415</v>
      </c>
      <c r="L4390" s="302">
        <v>9821948</v>
      </c>
      <c r="M4390" s="302" t="s">
        <v>1968</v>
      </c>
      <c r="N4390" s="305">
        <v>28672</v>
      </c>
      <c r="O4390" s="305">
        <v>28672</v>
      </c>
      <c r="P4390" s="302" t="s">
        <v>1052</v>
      </c>
    </row>
    <row r="4391" spans="1:16">
      <c r="A4391" s="303">
        <v>1</v>
      </c>
      <c r="B4391" s="303">
        <v>1927.8500000000001</v>
      </c>
      <c r="C4391" s="303">
        <v>2206.9707548040001</v>
      </c>
      <c r="D4391" s="304">
        <f t="shared" si="68"/>
        <v>-279.12075480399994</v>
      </c>
      <c r="E4391" s="305">
        <v>45992</v>
      </c>
      <c r="F4391" s="302" t="s">
        <v>69</v>
      </c>
      <c r="G4391" s="302" t="s">
        <v>70</v>
      </c>
      <c r="H4391" s="302" t="s">
        <v>584</v>
      </c>
      <c r="I4391" s="302" t="s">
        <v>584</v>
      </c>
      <c r="J4391" s="302">
        <v>135300</v>
      </c>
      <c r="K4391" s="302" t="s">
        <v>415</v>
      </c>
      <c r="L4391" s="302">
        <v>9821947</v>
      </c>
      <c r="M4391" s="302" t="s">
        <v>1968</v>
      </c>
      <c r="N4391" s="305">
        <v>24289</v>
      </c>
      <c r="O4391" s="305">
        <v>24289</v>
      </c>
      <c r="P4391" s="302" t="s">
        <v>1052</v>
      </c>
    </row>
    <row r="4392" spans="1:16">
      <c r="A4392" s="303">
        <v>0</v>
      </c>
      <c r="B4392" s="303">
        <v>0</v>
      </c>
      <c r="C4392" s="303">
        <v>0</v>
      </c>
      <c r="D4392" s="304">
        <f t="shared" si="68"/>
        <v>0</v>
      </c>
      <c r="E4392" s="305">
        <v>45992</v>
      </c>
      <c r="F4392" s="302" t="s">
        <v>69</v>
      </c>
      <c r="G4392" s="302" t="s">
        <v>70</v>
      </c>
      <c r="H4392" s="302" t="s">
        <v>584</v>
      </c>
      <c r="I4392" s="302" t="s">
        <v>584</v>
      </c>
      <c r="J4392" s="302">
        <v>135300</v>
      </c>
      <c r="K4392" s="302" t="s">
        <v>415</v>
      </c>
      <c r="L4392" s="302">
        <v>9974262</v>
      </c>
      <c r="M4392" s="302" t="s">
        <v>1968</v>
      </c>
      <c r="N4392" s="305">
        <v>24289</v>
      </c>
      <c r="O4392" s="305">
        <v>24289</v>
      </c>
      <c r="P4392" s="302" t="s">
        <v>1062</v>
      </c>
    </row>
    <row r="4393" spans="1:16">
      <c r="A4393" s="303">
        <v>0</v>
      </c>
      <c r="B4393" s="303">
        <v>0</v>
      </c>
      <c r="C4393" s="303">
        <v>0</v>
      </c>
      <c r="D4393" s="304">
        <f t="shared" si="68"/>
        <v>0</v>
      </c>
      <c r="E4393" s="305">
        <v>45992</v>
      </c>
      <c r="F4393" s="302" t="s">
        <v>69</v>
      </c>
      <c r="G4393" s="302" t="s">
        <v>70</v>
      </c>
      <c r="H4393" s="302" t="s">
        <v>584</v>
      </c>
      <c r="I4393" s="302" t="s">
        <v>584</v>
      </c>
      <c r="J4393" s="302">
        <v>135300</v>
      </c>
      <c r="K4393" s="302" t="s">
        <v>415</v>
      </c>
      <c r="L4393" s="302">
        <v>9974255</v>
      </c>
      <c r="M4393" s="302" t="s">
        <v>1968</v>
      </c>
      <c r="N4393" s="305">
        <v>28672</v>
      </c>
      <c r="O4393" s="305">
        <v>28672</v>
      </c>
      <c r="P4393" s="302" t="s">
        <v>1062</v>
      </c>
    </row>
    <row r="4394" spans="1:16">
      <c r="A4394" s="303">
        <v>500</v>
      </c>
      <c r="B4394" s="303">
        <v>4637.83</v>
      </c>
      <c r="C4394" s="303">
        <v>16.620034831400002</v>
      </c>
      <c r="D4394" s="304">
        <f t="shared" si="68"/>
        <v>4621.2099651686003</v>
      </c>
      <c r="E4394" s="305">
        <v>45992</v>
      </c>
      <c r="F4394" s="302" t="s">
        <v>69</v>
      </c>
      <c r="G4394" s="302" t="s">
        <v>70</v>
      </c>
      <c r="H4394" s="302" t="s">
        <v>589</v>
      </c>
      <c r="I4394" s="302" t="s">
        <v>589</v>
      </c>
      <c r="J4394" s="302">
        <v>135130</v>
      </c>
      <c r="K4394" s="302" t="s">
        <v>585</v>
      </c>
      <c r="L4394" s="302">
        <v>40388867</v>
      </c>
      <c r="M4394" s="302" t="s">
        <v>2624</v>
      </c>
      <c r="N4394" s="305">
        <v>44546</v>
      </c>
      <c r="O4394" s="305">
        <v>44562</v>
      </c>
      <c r="P4394" s="302" t="s">
        <v>2625</v>
      </c>
    </row>
    <row r="4395" spans="1:16">
      <c r="A4395" s="303">
        <v>0</v>
      </c>
      <c r="B4395" s="303">
        <v>0</v>
      </c>
      <c r="C4395" s="303">
        <v>0</v>
      </c>
      <c r="D4395" s="304">
        <f t="shared" si="68"/>
        <v>0</v>
      </c>
      <c r="E4395" s="305">
        <v>45992</v>
      </c>
      <c r="F4395" s="302" t="s">
        <v>69</v>
      </c>
      <c r="G4395" s="302" t="s">
        <v>70</v>
      </c>
      <c r="H4395" s="302" t="s">
        <v>589</v>
      </c>
      <c r="I4395" s="302" t="s">
        <v>589</v>
      </c>
      <c r="J4395" s="302">
        <v>135130</v>
      </c>
      <c r="K4395" s="302" t="s">
        <v>84</v>
      </c>
      <c r="L4395" s="302">
        <v>40387593</v>
      </c>
      <c r="M4395" s="302" t="s">
        <v>3961</v>
      </c>
      <c r="N4395" s="305">
        <v>45631</v>
      </c>
      <c r="O4395" s="305">
        <v>45627</v>
      </c>
      <c r="P4395" s="302" t="s">
        <v>3962</v>
      </c>
    </row>
    <row r="4396" spans="1:16">
      <c r="A4396" s="303">
        <v>0</v>
      </c>
      <c r="B4396" s="303">
        <v>0</v>
      </c>
      <c r="C4396" s="303">
        <v>0</v>
      </c>
      <c r="D4396" s="304">
        <f t="shared" si="68"/>
        <v>0</v>
      </c>
      <c r="E4396" s="305">
        <v>45992</v>
      </c>
      <c r="F4396" s="302" t="s">
        <v>69</v>
      </c>
      <c r="G4396" s="302" t="s">
        <v>70</v>
      </c>
      <c r="H4396" s="302" t="s">
        <v>589</v>
      </c>
      <c r="I4396" s="302" t="s">
        <v>589</v>
      </c>
      <c r="J4396" s="302">
        <v>135130</v>
      </c>
      <c r="K4396" s="302" t="s">
        <v>532</v>
      </c>
      <c r="L4396" s="302">
        <v>40388360</v>
      </c>
      <c r="M4396" s="302" t="s">
        <v>2333</v>
      </c>
      <c r="N4396" s="305">
        <v>38420</v>
      </c>
      <c r="O4396" s="305">
        <v>38473</v>
      </c>
      <c r="P4396" s="302" t="s">
        <v>880</v>
      </c>
    </row>
    <row r="4397" spans="1:16">
      <c r="A4397" s="303">
        <v>1</v>
      </c>
      <c r="B4397" s="303">
        <v>3840.09</v>
      </c>
      <c r="C4397" s="303">
        <v>96.319979046599997</v>
      </c>
      <c r="D4397" s="304">
        <f t="shared" si="68"/>
        <v>3743.7700209534</v>
      </c>
      <c r="E4397" s="305">
        <v>45992</v>
      </c>
      <c r="F4397" s="302" t="s">
        <v>69</v>
      </c>
      <c r="G4397" s="302" t="s">
        <v>70</v>
      </c>
      <c r="H4397" s="302" t="s">
        <v>589</v>
      </c>
      <c r="I4397" s="302" t="s">
        <v>589</v>
      </c>
      <c r="J4397" s="302">
        <v>135130</v>
      </c>
      <c r="K4397" s="302" t="s">
        <v>230</v>
      </c>
      <c r="L4397" s="302">
        <v>41070078</v>
      </c>
      <c r="M4397" s="302" t="s">
        <v>1951</v>
      </c>
      <c r="N4397" s="305">
        <v>34516</v>
      </c>
      <c r="O4397" s="305">
        <v>34516</v>
      </c>
      <c r="P4397" s="302" t="s">
        <v>1052</v>
      </c>
    </row>
    <row r="4398" spans="1:16">
      <c r="A4398" s="303">
        <v>1</v>
      </c>
      <c r="B4398" s="303">
        <v>9891.6200000000008</v>
      </c>
      <c r="C4398" s="303">
        <v>11.814353095600001</v>
      </c>
      <c r="D4398" s="304">
        <f t="shared" si="68"/>
        <v>9879.8056469044004</v>
      </c>
      <c r="E4398" s="305">
        <v>45992</v>
      </c>
      <c r="F4398" s="302" t="s">
        <v>69</v>
      </c>
      <c r="G4398" s="302" t="s">
        <v>70</v>
      </c>
      <c r="H4398" s="302" t="s">
        <v>589</v>
      </c>
      <c r="I4398" s="302" t="s">
        <v>589</v>
      </c>
      <c r="J4398" s="302">
        <v>135130</v>
      </c>
      <c r="K4398" s="302" t="s">
        <v>230</v>
      </c>
      <c r="L4398" s="302">
        <v>40866904</v>
      </c>
      <c r="M4398" s="302" t="s">
        <v>4318</v>
      </c>
      <c r="N4398" s="305">
        <v>45631</v>
      </c>
      <c r="O4398" s="305">
        <v>45292</v>
      </c>
      <c r="P4398" s="302" t="s">
        <v>3962</v>
      </c>
    </row>
    <row r="4399" spans="1:16">
      <c r="A4399" s="303">
        <v>0</v>
      </c>
      <c r="B4399" s="303">
        <v>0</v>
      </c>
      <c r="C4399" s="303">
        <v>0</v>
      </c>
      <c r="D4399" s="304">
        <f t="shared" si="68"/>
        <v>0</v>
      </c>
      <c r="E4399" s="305">
        <v>45992</v>
      </c>
      <c r="F4399" s="302" t="s">
        <v>69</v>
      </c>
      <c r="G4399" s="302" t="s">
        <v>70</v>
      </c>
      <c r="H4399" s="302" t="s">
        <v>589</v>
      </c>
      <c r="I4399" s="302" t="s">
        <v>589</v>
      </c>
      <c r="J4399" s="302">
        <v>135300</v>
      </c>
      <c r="K4399" s="302" t="s">
        <v>585</v>
      </c>
      <c r="L4399" s="302">
        <v>35766445</v>
      </c>
      <c r="M4399" s="302" t="s">
        <v>2624</v>
      </c>
      <c r="N4399" s="305">
        <v>44546</v>
      </c>
      <c r="O4399" s="305">
        <v>44562</v>
      </c>
      <c r="P4399" s="302" t="s">
        <v>2625</v>
      </c>
    </row>
    <row r="4400" spans="1:16">
      <c r="A4400" s="303">
        <v>0</v>
      </c>
      <c r="B4400" s="303">
        <v>0</v>
      </c>
      <c r="C4400" s="303">
        <v>0</v>
      </c>
      <c r="D4400" s="304">
        <f t="shared" si="68"/>
        <v>0</v>
      </c>
      <c r="E4400" s="305">
        <v>45992</v>
      </c>
      <c r="F4400" s="302" t="s">
        <v>69</v>
      </c>
      <c r="G4400" s="302" t="s">
        <v>70</v>
      </c>
      <c r="H4400" s="302" t="s">
        <v>589</v>
      </c>
      <c r="I4400" s="302" t="s">
        <v>589</v>
      </c>
      <c r="J4400" s="302">
        <v>135300</v>
      </c>
      <c r="K4400" s="302" t="s">
        <v>84</v>
      </c>
      <c r="L4400" s="302">
        <v>9736758</v>
      </c>
      <c r="M4400" s="302" t="s">
        <v>2637</v>
      </c>
      <c r="N4400" s="305">
        <v>37602</v>
      </c>
      <c r="O4400" s="305">
        <v>39569</v>
      </c>
      <c r="P4400" s="302" t="s">
        <v>2638</v>
      </c>
    </row>
    <row r="4401" spans="1:16">
      <c r="A4401" s="303">
        <v>0</v>
      </c>
      <c r="B4401" s="303">
        <v>0</v>
      </c>
      <c r="C4401" s="303">
        <v>0</v>
      </c>
      <c r="D4401" s="304">
        <f t="shared" si="68"/>
        <v>0</v>
      </c>
      <c r="E4401" s="305">
        <v>45992</v>
      </c>
      <c r="F4401" s="302" t="s">
        <v>69</v>
      </c>
      <c r="G4401" s="302" t="s">
        <v>70</v>
      </c>
      <c r="H4401" s="302" t="s">
        <v>589</v>
      </c>
      <c r="I4401" s="302" t="s">
        <v>589</v>
      </c>
      <c r="J4401" s="302">
        <v>135300</v>
      </c>
      <c r="K4401" s="302" t="s">
        <v>84</v>
      </c>
      <c r="L4401" s="302">
        <v>40224556</v>
      </c>
      <c r="M4401" s="302" t="s">
        <v>3961</v>
      </c>
      <c r="N4401" s="305">
        <v>45631</v>
      </c>
      <c r="O4401" s="305">
        <v>45627</v>
      </c>
      <c r="P4401" s="302" t="s">
        <v>3962</v>
      </c>
    </row>
    <row r="4402" spans="1:16">
      <c r="A4402" s="303">
        <v>0</v>
      </c>
      <c r="B4402" s="303">
        <v>0</v>
      </c>
      <c r="C4402" s="303">
        <v>0</v>
      </c>
      <c r="D4402" s="304">
        <f t="shared" si="68"/>
        <v>0</v>
      </c>
      <c r="E4402" s="305">
        <v>45992</v>
      </c>
      <c r="F4402" s="302" t="s">
        <v>69</v>
      </c>
      <c r="G4402" s="302" t="s">
        <v>70</v>
      </c>
      <c r="H4402" s="302" t="s">
        <v>589</v>
      </c>
      <c r="I4402" s="302" t="s">
        <v>589</v>
      </c>
      <c r="J4402" s="302">
        <v>135300</v>
      </c>
      <c r="K4402" s="302" t="s">
        <v>84</v>
      </c>
      <c r="L4402" s="302">
        <v>40471804</v>
      </c>
      <c r="M4402" s="302" t="s">
        <v>3961</v>
      </c>
      <c r="N4402" s="305">
        <v>45631</v>
      </c>
      <c r="O4402" s="305">
        <v>45658</v>
      </c>
      <c r="P4402" s="302" t="s">
        <v>3962</v>
      </c>
    </row>
    <row r="4403" spans="1:16">
      <c r="A4403" s="303">
        <v>0</v>
      </c>
      <c r="B4403" s="303">
        <v>0</v>
      </c>
      <c r="C4403" s="303">
        <v>0</v>
      </c>
      <c r="D4403" s="304">
        <f t="shared" si="68"/>
        <v>0</v>
      </c>
      <c r="E4403" s="305">
        <v>45992</v>
      </c>
      <c r="F4403" s="302" t="s">
        <v>69</v>
      </c>
      <c r="G4403" s="302" t="s">
        <v>70</v>
      </c>
      <c r="H4403" s="302" t="s">
        <v>589</v>
      </c>
      <c r="I4403" s="302" t="s">
        <v>589</v>
      </c>
      <c r="J4403" s="302">
        <v>135300</v>
      </c>
      <c r="K4403" s="302" t="s">
        <v>84</v>
      </c>
      <c r="L4403" s="302">
        <v>9813338</v>
      </c>
      <c r="M4403" s="302" t="s">
        <v>2637</v>
      </c>
      <c r="N4403" s="305">
        <v>37602</v>
      </c>
      <c r="O4403" s="305">
        <v>37591</v>
      </c>
      <c r="P4403" s="302" t="s">
        <v>2638</v>
      </c>
    </row>
    <row r="4404" spans="1:16">
      <c r="A4404" s="303">
        <v>0</v>
      </c>
      <c r="B4404" s="303">
        <v>0</v>
      </c>
      <c r="C4404" s="303">
        <v>0</v>
      </c>
      <c r="D4404" s="304">
        <f t="shared" si="68"/>
        <v>0</v>
      </c>
      <c r="E4404" s="305">
        <v>45992</v>
      </c>
      <c r="F4404" s="302" t="s">
        <v>69</v>
      </c>
      <c r="G4404" s="302" t="s">
        <v>70</v>
      </c>
      <c r="H4404" s="302" t="s">
        <v>589</v>
      </c>
      <c r="I4404" s="302" t="s">
        <v>589</v>
      </c>
      <c r="J4404" s="302">
        <v>135300</v>
      </c>
      <c r="K4404" s="302" t="s">
        <v>84</v>
      </c>
      <c r="L4404" s="302">
        <v>11212759</v>
      </c>
      <c r="M4404" s="302" t="s">
        <v>2639</v>
      </c>
      <c r="N4404" s="305">
        <v>40885</v>
      </c>
      <c r="O4404" s="305">
        <v>40878</v>
      </c>
      <c r="P4404" s="302" t="s">
        <v>2640</v>
      </c>
    </row>
    <row r="4405" spans="1:16">
      <c r="A4405" s="303">
        <v>0</v>
      </c>
      <c r="B4405" s="303">
        <v>0</v>
      </c>
      <c r="C4405" s="303">
        <v>0</v>
      </c>
      <c r="D4405" s="304">
        <f t="shared" si="68"/>
        <v>0</v>
      </c>
      <c r="E4405" s="305">
        <v>45992</v>
      </c>
      <c r="F4405" s="302" t="s">
        <v>69</v>
      </c>
      <c r="G4405" s="302" t="s">
        <v>70</v>
      </c>
      <c r="H4405" s="302" t="s">
        <v>589</v>
      </c>
      <c r="I4405" s="302" t="s">
        <v>589</v>
      </c>
      <c r="J4405" s="302">
        <v>135300</v>
      </c>
      <c r="K4405" s="302" t="s">
        <v>84</v>
      </c>
      <c r="L4405" s="302">
        <v>11796069</v>
      </c>
      <c r="M4405" s="302" t="s">
        <v>2639</v>
      </c>
      <c r="N4405" s="305">
        <v>40885</v>
      </c>
      <c r="O4405" s="305">
        <v>41306</v>
      </c>
      <c r="P4405" s="302" t="s">
        <v>2640</v>
      </c>
    </row>
    <row r="4406" spans="1:16">
      <c r="A4406" s="303">
        <v>0</v>
      </c>
      <c r="B4406" s="303">
        <v>0</v>
      </c>
      <c r="C4406" s="303">
        <v>0</v>
      </c>
      <c r="D4406" s="304">
        <f t="shared" si="68"/>
        <v>0</v>
      </c>
      <c r="E4406" s="305">
        <v>45992</v>
      </c>
      <c r="F4406" s="302" t="s">
        <v>69</v>
      </c>
      <c r="G4406" s="302" t="s">
        <v>70</v>
      </c>
      <c r="H4406" s="302" t="s">
        <v>589</v>
      </c>
      <c r="I4406" s="302" t="s">
        <v>589</v>
      </c>
      <c r="J4406" s="302">
        <v>135300</v>
      </c>
      <c r="K4406" s="302" t="s">
        <v>532</v>
      </c>
      <c r="L4406" s="302">
        <v>12818194</v>
      </c>
      <c r="M4406" s="302" t="s">
        <v>2333</v>
      </c>
      <c r="N4406" s="305">
        <v>38420</v>
      </c>
      <c r="O4406" s="305">
        <v>38473</v>
      </c>
      <c r="P4406" s="302" t="s">
        <v>880</v>
      </c>
    </row>
    <row r="4407" spans="1:16">
      <c r="A4407" s="303">
        <v>0</v>
      </c>
      <c r="B4407" s="303">
        <v>-0.02</v>
      </c>
      <c r="C4407" s="303">
        <v>-9.0428298000000008E-3</v>
      </c>
      <c r="D4407" s="304">
        <f t="shared" si="68"/>
        <v>-1.09571702E-2</v>
      </c>
      <c r="E4407" s="305">
        <v>45992</v>
      </c>
      <c r="F4407" s="302" t="s">
        <v>69</v>
      </c>
      <c r="G4407" s="302" t="s">
        <v>70</v>
      </c>
      <c r="H4407" s="302" t="s">
        <v>589</v>
      </c>
      <c r="I4407" s="302" t="s">
        <v>589</v>
      </c>
      <c r="J4407" s="302">
        <v>135300</v>
      </c>
      <c r="K4407" s="302" t="s">
        <v>481</v>
      </c>
      <c r="L4407" s="302">
        <v>9742100</v>
      </c>
      <c r="M4407" s="302" t="s">
        <v>2641</v>
      </c>
      <c r="N4407" s="305">
        <v>37602</v>
      </c>
      <c r="O4407" s="305">
        <v>37257</v>
      </c>
      <c r="P4407" s="302" t="s">
        <v>2638</v>
      </c>
    </row>
    <row r="4408" spans="1:16">
      <c r="A4408" s="303">
        <v>0</v>
      </c>
      <c r="B4408" s="303">
        <v>0</v>
      </c>
      <c r="C4408" s="303">
        <v>0</v>
      </c>
      <c r="D4408" s="304">
        <f t="shared" si="68"/>
        <v>0</v>
      </c>
      <c r="E4408" s="305">
        <v>45992</v>
      </c>
      <c r="F4408" s="302" t="s">
        <v>69</v>
      </c>
      <c r="G4408" s="302" t="s">
        <v>70</v>
      </c>
      <c r="H4408" s="302" t="s">
        <v>589</v>
      </c>
      <c r="I4408" s="302" t="s">
        <v>589</v>
      </c>
      <c r="J4408" s="302">
        <v>135300</v>
      </c>
      <c r="K4408" s="302" t="s">
        <v>230</v>
      </c>
      <c r="L4408" s="302">
        <v>9974327</v>
      </c>
      <c r="M4408" s="302" t="s">
        <v>1951</v>
      </c>
      <c r="N4408" s="305">
        <v>34516</v>
      </c>
      <c r="O4408" s="305">
        <v>34516</v>
      </c>
      <c r="P4408" s="302" t="s">
        <v>1062</v>
      </c>
    </row>
    <row r="4409" spans="1:16">
      <c r="A4409" s="303">
        <v>0</v>
      </c>
      <c r="B4409" s="303">
        <v>0</v>
      </c>
      <c r="C4409" s="303">
        <v>0</v>
      </c>
      <c r="D4409" s="304">
        <f t="shared" si="68"/>
        <v>0</v>
      </c>
      <c r="E4409" s="305">
        <v>45992</v>
      </c>
      <c r="F4409" s="302" t="s">
        <v>69</v>
      </c>
      <c r="G4409" s="302" t="s">
        <v>70</v>
      </c>
      <c r="H4409" s="302" t="s">
        <v>589</v>
      </c>
      <c r="I4409" s="302" t="s">
        <v>589</v>
      </c>
      <c r="J4409" s="302">
        <v>135300</v>
      </c>
      <c r="K4409" s="302" t="s">
        <v>230</v>
      </c>
      <c r="L4409" s="302">
        <v>9822149</v>
      </c>
      <c r="M4409" s="302" t="s">
        <v>1951</v>
      </c>
      <c r="N4409" s="305">
        <v>34516</v>
      </c>
      <c r="O4409" s="305">
        <v>34516</v>
      </c>
      <c r="P4409" s="302" t="s">
        <v>1052</v>
      </c>
    </row>
    <row r="4410" spans="1:16">
      <c r="A4410" s="303">
        <v>1</v>
      </c>
      <c r="B4410" s="303">
        <v>74382.53</v>
      </c>
      <c r="C4410" s="303">
        <v>20751.306651327599</v>
      </c>
      <c r="D4410" s="304">
        <f t="shared" si="68"/>
        <v>53631.2233486724</v>
      </c>
      <c r="E4410" s="305">
        <v>45992</v>
      </c>
      <c r="F4410" s="302" t="s">
        <v>69</v>
      </c>
      <c r="G4410" s="302" t="s">
        <v>70</v>
      </c>
      <c r="H4410" s="302" t="s">
        <v>589</v>
      </c>
      <c r="I4410" s="302" t="s">
        <v>589</v>
      </c>
      <c r="J4410" s="302">
        <v>135300</v>
      </c>
      <c r="K4410" s="302" t="s">
        <v>333</v>
      </c>
      <c r="L4410" s="302">
        <v>11276905</v>
      </c>
      <c r="M4410" s="302" t="s">
        <v>2642</v>
      </c>
      <c r="N4410" s="305">
        <v>40885</v>
      </c>
      <c r="O4410" s="305">
        <v>40878</v>
      </c>
      <c r="P4410" s="302" t="s">
        <v>2640</v>
      </c>
    </row>
    <row r="4411" spans="1:16">
      <c r="A4411" s="303">
        <v>0</v>
      </c>
      <c r="B4411" s="303">
        <v>0</v>
      </c>
      <c r="C4411" s="303">
        <v>0</v>
      </c>
      <c r="D4411" s="304">
        <f t="shared" si="68"/>
        <v>0</v>
      </c>
      <c r="E4411" s="305">
        <v>45992</v>
      </c>
      <c r="F4411" s="302" t="s">
        <v>69</v>
      </c>
      <c r="G4411" s="302" t="s">
        <v>70</v>
      </c>
      <c r="H4411" s="302" t="s">
        <v>590</v>
      </c>
      <c r="I4411" s="302" t="s">
        <v>590</v>
      </c>
      <c r="J4411" s="302">
        <v>135300</v>
      </c>
      <c r="K4411" s="302" t="s">
        <v>348</v>
      </c>
      <c r="L4411" s="302">
        <v>9822106</v>
      </c>
      <c r="M4411" s="302" t="s">
        <v>1833</v>
      </c>
      <c r="N4411" s="305">
        <v>29037</v>
      </c>
      <c r="O4411" s="305">
        <v>29037</v>
      </c>
      <c r="P4411" s="302" t="s">
        <v>1052</v>
      </c>
    </row>
    <row r="4412" spans="1:16">
      <c r="A4412" s="303">
        <v>0</v>
      </c>
      <c r="B4412" s="303">
        <v>0</v>
      </c>
      <c r="C4412" s="303">
        <v>0</v>
      </c>
      <c r="D4412" s="304">
        <f t="shared" si="68"/>
        <v>0</v>
      </c>
      <c r="E4412" s="305">
        <v>45992</v>
      </c>
      <c r="F4412" s="302" t="s">
        <v>69</v>
      </c>
      <c r="G4412" s="302" t="s">
        <v>70</v>
      </c>
      <c r="H4412" s="302" t="s">
        <v>590</v>
      </c>
      <c r="I4412" s="302" t="s">
        <v>590</v>
      </c>
      <c r="J4412" s="302">
        <v>135300</v>
      </c>
      <c r="K4412" s="302" t="s">
        <v>348</v>
      </c>
      <c r="L4412" s="302">
        <v>9724141</v>
      </c>
      <c r="M4412" s="302" t="s">
        <v>1833</v>
      </c>
      <c r="N4412" s="305">
        <v>29037</v>
      </c>
      <c r="O4412" s="305">
        <v>29037</v>
      </c>
      <c r="P4412" s="302" t="s">
        <v>1062</v>
      </c>
    </row>
    <row r="4413" spans="1:16">
      <c r="A4413" s="303">
        <v>0</v>
      </c>
      <c r="B4413" s="303">
        <v>0</v>
      </c>
      <c r="C4413" s="303">
        <v>0</v>
      </c>
      <c r="D4413" s="304">
        <f t="shared" si="68"/>
        <v>0</v>
      </c>
      <c r="E4413" s="305">
        <v>45992</v>
      </c>
      <c r="F4413" s="302" t="s">
        <v>69</v>
      </c>
      <c r="G4413" s="302" t="s">
        <v>70</v>
      </c>
      <c r="H4413" s="302" t="s">
        <v>590</v>
      </c>
      <c r="I4413" s="302" t="s">
        <v>590</v>
      </c>
      <c r="J4413" s="302">
        <v>135300</v>
      </c>
      <c r="K4413" s="302" t="s">
        <v>320</v>
      </c>
      <c r="L4413" s="302">
        <v>9821880</v>
      </c>
      <c r="M4413" s="302" t="s">
        <v>1836</v>
      </c>
      <c r="N4413" s="305">
        <v>15888</v>
      </c>
      <c r="O4413" s="305">
        <v>15888</v>
      </c>
      <c r="P4413" s="302" t="s">
        <v>1052</v>
      </c>
    </row>
    <row r="4414" spans="1:16">
      <c r="A4414" s="303">
        <v>0</v>
      </c>
      <c r="B4414" s="303">
        <v>0</v>
      </c>
      <c r="C4414" s="303">
        <v>0</v>
      </c>
      <c r="D4414" s="304">
        <f t="shared" si="68"/>
        <v>0</v>
      </c>
      <c r="E4414" s="305">
        <v>45992</v>
      </c>
      <c r="F4414" s="302" t="s">
        <v>69</v>
      </c>
      <c r="G4414" s="302" t="s">
        <v>70</v>
      </c>
      <c r="H4414" s="302" t="s">
        <v>590</v>
      </c>
      <c r="I4414" s="302" t="s">
        <v>590</v>
      </c>
      <c r="J4414" s="302">
        <v>135300</v>
      </c>
      <c r="K4414" s="302" t="s">
        <v>320</v>
      </c>
      <c r="L4414" s="302">
        <v>9974326</v>
      </c>
      <c r="M4414" s="302" t="s">
        <v>1836</v>
      </c>
      <c r="N4414" s="305">
        <v>15888</v>
      </c>
      <c r="O4414" s="305">
        <v>15888</v>
      </c>
      <c r="P4414" s="302" t="s">
        <v>1062</v>
      </c>
    </row>
    <row r="4415" spans="1:16">
      <c r="A4415" s="303">
        <v>0</v>
      </c>
      <c r="B4415" s="303">
        <v>0</v>
      </c>
      <c r="C4415" s="303">
        <v>0</v>
      </c>
      <c r="D4415" s="304">
        <f t="shared" si="68"/>
        <v>0</v>
      </c>
      <c r="E4415" s="305">
        <v>45992</v>
      </c>
      <c r="F4415" s="302" t="s">
        <v>69</v>
      </c>
      <c r="G4415" s="302" t="s">
        <v>70</v>
      </c>
      <c r="H4415" s="302" t="s">
        <v>590</v>
      </c>
      <c r="I4415" s="302" t="s">
        <v>590</v>
      </c>
      <c r="J4415" s="302">
        <v>135300</v>
      </c>
      <c r="K4415" s="302" t="s">
        <v>142</v>
      </c>
      <c r="L4415" s="302">
        <v>9821876</v>
      </c>
      <c r="M4415" s="302" t="s">
        <v>1838</v>
      </c>
      <c r="N4415" s="305">
        <v>27576</v>
      </c>
      <c r="O4415" s="305">
        <v>27576</v>
      </c>
      <c r="P4415" s="302" t="s">
        <v>1052</v>
      </c>
    </row>
    <row r="4416" spans="1:16">
      <c r="A4416" s="303">
        <v>0</v>
      </c>
      <c r="B4416" s="303">
        <v>0</v>
      </c>
      <c r="C4416" s="303">
        <v>0</v>
      </c>
      <c r="D4416" s="304">
        <f t="shared" si="68"/>
        <v>0</v>
      </c>
      <c r="E4416" s="305">
        <v>45992</v>
      </c>
      <c r="F4416" s="302" t="s">
        <v>69</v>
      </c>
      <c r="G4416" s="302" t="s">
        <v>70</v>
      </c>
      <c r="H4416" s="302" t="s">
        <v>590</v>
      </c>
      <c r="I4416" s="302" t="s">
        <v>590</v>
      </c>
      <c r="J4416" s="302">
        <v>135300</v>
      </c>
      <c r="K4416" s="302" t="s">
        <v>142</v>
      </c>
      <c r="L4416" s="302">
        <v>9974325</v>
      </c>
      <c r="M4416" s="302" t="s">
        <v>1838</v>
      </c>
      <c r="N4416" s="305">
        <v>27576</v>
      </c>
      <c r="O4416" s="305">
        <v>27576</v>
      </c>
      <c r="P4416" s="302" t="s">
        <v>1062</v>
      </c>
    </row>
    <row r="4417" spans="1:16">
      <c r="A4417" s="303">
        <v>0</v>
      </c>
      <c r="B4417" s="303">
        <v>0</v>
      </c>
      <c r="C4417" s="303">
        <v>0</v>
      </c>
      <c r="D4417" s="304">
        <f t="shared" si="68"/>
        <v>0</v>
      </c>
      <c r="E4417" s="305">
        <v>45992</v>
      </c>
      <c r="F4417" s="302" t="s">
        <v>69</v>
      </c>
      <c r="G4417" s="302" t="s">
        <v>70</v>
      </c>
      <c r="H4417" s="302" t="s">
        <v>590</v>
      </c>
      <c r="I4417" s="302" t="s">
        <v>590</v>
      </c>
      <c r="J4417" s="302">
        <v>135300</v>
      </c>
      <c r="K4417" s="302" t="s">
        <v>375</v>
      </c>
      <c r="L4417" s="302">
        <v>9974322</v>
      </c>
      <c r="M4417" s="302" t="s">
        <v>1892</v>
      </c>
      <c r="N4417" s="305">
        <v>22463</v>
      </c>
      <c r="O4417" s="305">
        <v>22463</v>
      </c>
      <c r="P4417" s="302" t="s">
        <v>1062</v>
      </c>
    </row>
    <row r="4418" spans="1:16">
      <c r="A4418" s="303">
        <v>0</v>
      </c>
      <c r="B4418" s="303">
        <v>0</v>
      </c>
      <c r="C4418" s="303">
        <v>0</v>
      </c>
      <c r="D4418" s="304">
        <f t="shared" si="68"/>
        <v>0</v>
      </c>
      <c r="E4418" s="305">
        <v>45992</v>
      </c>
      <c r="F4418" s="302" t="s">
        <v>69</v>
      </c>
      <c r="G4418" s="302" t="s">
        <v>70</v>
      </c>
      <c r="H4418" s="302" t="s">
        <v>590</v>
      </c>
      <c r="I4418" s="302" t="s">
        <v>590</v>
      </c>
      <c r="J4418" s="302">
        <v>135300</v>
      </c>
      <c r="K4418" s="302" t="s">
        <v>375</v>
      </c>
      <c r="L4418" s="302">
        <v>9821953</v>
      </c>
      <c r="M4418" s="302" t="s">
        <v>1892</v>
      </c>
      <c r="N4418" s="305">
        <v>22463</v>
      </c>
      <c r="O4418" s="305">
        <v>22463</v>
      </c>
      <c r="P4418" s="302" t="s">
        <v>1052</v>
      </c>
    </row>
    <row r="4419" spans="1:16">
      <c r="A4419" s="303">
        <v>0</v>
      </c>
      <c r="B4419" s="303">
        <v>0</v>
      </c>
      <c r="C4419" s="303">
        <v>0</v>
      </c>
      <c r="D4419" s="304">
        <f t="shared" ref="D4419:D4482" si="69">+B4419-C4419</f>
        <v>0</v>
      </c>
      <c r="E4419" s="305">
        <v>45992</v>
      </c>
      <c r="F4419" s="302" t="s">
        <v>69</v>
      </c>
      <c r="G4419" s="302" t="s">
        <v>70</v>
      </c>
      <c r="H4419" s="302" t="s">
        <v>590</v>
      </c>
      <c r="I4419" s="302" t="s">
        <v>590</v>
      </c>
      <c r="J4419" s="302">
        <v>135300</v>
      </c>
      <c r="K4419" s="302" t="s">
        <v>375</v>
      </c>
      <c r="L4419" s="302">
        <v>9701177</v>
      </c>
      <c r="M4419" s="302" t="s">
        <v>2626</v>
      </c>
      <c r="N4419" s="305">
        <v>27576</v>
      </c>
      <c r="O4419" s="305">
        <v>27576</v>
      </c>
      <c r="P4419" s="302" t="s">
        <v>1062</v>
      </c>
    </row>
    <row r="4420" spans="1:16">
      <c r="A4420" s="303">
        <v>0</v>
      </c>
      <c r="B4420" s="303">
        <v>0</v>
      </c>
      <c r="C4420" s="303">
        <v>0</v>
      </c>
      <c r="D4420" s="304">
        <f t="shared" si="69"/>
        <v>0</v>
      </c>
      <c r="E4420" s="305">
        <v>45992</v>
      </c>
      <c r="F4420" s="302" t="s">
        <v>69</v>
      </c>
      <c r="G4420" s="302" t="s">
        <v>70</v>
      </c>
      <c r="H4420" s="302" t="s">
        <v>590</v>
      </c>
      <c r="I4420" s="302" t="s">
        <v>590</v>
      </c>
      <c r="J4420" s="302">
        <v>135300</v>
      </c>
      <c r="K4420" s="302" t="s">
        <v>375</v>
      </c>
      <c r="L4420" s="302">
        <v>9821952</v>
      </c>
      <c r="M4420" s="302" t="s">
        <v>2626</v>
      </c>
      <c r="N4420" s="305">
        <v>27576</v>
      </c>
      <c r="O4420" s="305">
        <v>27576</v>
      </c>
      <c r="P4420" s="302" t="s">
        <v>1052</v>
      </c>
    </row>
    <row r="4421" spans="1:16">
      <c r="A4421" s="303">
        <v>0</v>
      </c>
      <c r="B4421" s="303">
        <v>0</v>
      </c>
      <c r="C4421" s="303">
        <v>0</v>
      </c>
      <c r="D4421" s="304">
        <f t="shared" si="69"/>
        <v>0</v>
      </c>
      <c r="E4421" s="305">
        <v>45992</v>
      </c>
      <c r="F4421" s="302" t="s">
        <v>69</v>
      </c>
      <c r="G4421" s="302" t="s">
        <v>70</v>
      </c>
      <c r="H4421" s="302" t="s">
        <v>590</v>
      </c>
      <c r="I4421" s="302" t="s">
        <v>590</v>
      </c>
      <c r="J4421" s="302">
        <v>135300</v>
      </c>
      <c r="K4421" s="302" t="s">
        <v>84</v>
      </c>
      <c r="L4421" s="302">
        <v>9767854</v>
      </c>
      <c r="M4421" s="302" t="s">
        <v>2643</v>
      </c>
      <c r="N4421" s="305">
        <v>36526</v>
      </c>
      <c r="O4421" s="305">
        <v>36526</v>
      </c>
      <c r="P4421" s="302" t="s">
        <v>2644</v>
      </c>
    </row>
    <row r="4422" spans="1:16">
      <c r="A4422" s="303">
        <v>0</v>
      </c>
      <c r="B4422" s="303">
        <v>0</v>
      </c>
      <c r="C4422" s="303">
        <v>0</v>
      </c>
      <c r="D4422" s="304">
        <f t="shared" si="69"/>
        <v>0</v>
      </c>
      <c r="E4422" s="305">
        <v>45992</v>
      </c>
      <c r="F4422" s="302" t="s">
        <v>69</v>
      </c>
      <c r="G4422" s="302" t="s">
        <v>70</v>
      </c>
      <c r="H4422" s="302" t="s">
        <v>590</v>
      </c>
      <c r="I4422" s="302" t="s">
        <v>590</v>
      </c>
      <c r="J4422" s="302">
        <v>135300</v>
      </c>
      <c r="K4422" s="302" t="s">
        <v>84</v>
      </c>
      <c r="L4422" s="302">
        <v>9829738</v>
      </c>
      <c r="M4422" s="302" t="s">
        <v>2643</v>
      </c>
      <c r="N4422" s="305">
        <v>36557</v>
      </c>
      <c r="O4422" s="305">
        <v>36557</v>
      </c>
      <c r="P4422" s="302" t="s">
        <v>2644</v>
      </c>
    </row>
    <row r="4423" spans="1:16">
      <c r="A4423" s="303">
        <v>0</v>
      </c>
      <c r="B4423" s="303">
        <v>0</v>
      </c>
      <c r="C4423" s="303">
        <v>0</v>
      </c>
      <c r="D4423" s="304">
        <f t="shared" si="69"/>
        <v>0</v>
      </c>
      <c r="E4423" s="305">
        <v>45992</v>
      </c>
      <c r="F4423" s="302" t="s">
        <v>69</v>
      </c>
      <c r="G4423" s="302" t="s">
        <v>70</v>
      </c>
      <c r="H4423" s="302" t="s">
        <v>590</v>
      </c>
      <c r="I4423" s="302" t="s">
        <v>590</v>
      </c>
      <c r="J4423" s="302">
        <v>135300</v>
      </c>
      <c r="K4423" s="302" t="s">
        <v>383</v>
      </c>
      <c r="L4423" s="302">
        <v>9821971</v>
      </c>
      <c r="M4423" s="302" t="s">
        <v>1917</v>
      </c>
      <c r="N4423" s="305">
        <v>22463</v>
      </c>
      <c r="O4423" s="305">
        <v>22463</v>
      </c>
      <c r="P4423" s="302" t="s">
        <v>1052</v>
      </c>
    </row>
    <row r="4424" spans="1:16">
      <c r="A4424" s="303">
        <v>0</v>
      </c>
      <c r="B4424" s="303">
        <v>0</v>
      </c>
      <c r="C4424" s="303">
        <v>0</v>
      </c>
      <c r="D4424" s="304">
        <f t="shared" si="69"/>
        <v>0</v>
      </c>
      <c r="E4424" s="305">
        <v>45992</v>
      </c>
      <c r="F4424" s="302" t="s">
        <v>69</v>
      </c>
      <c r="G4424" s="302" t="s">
        <v>70</v>
      </c>
      <c r="H4424" s="302" t="s">
        <v>590</v>
      </c>
      <c r="I4424" s="302" t="s">
        <v>590</v>
      </c>
      <c r="J4424" s="302">
        <v>135300</v>
      </c>
      <c r="K4424" s="302" t="s">
        <v>383</v>
      </c>
      <c r="L4424" s="302">
        <v>9974323</v>
      </c>
      <c r="M4424" s="302" t="s">
        <v>1917</v>
      </c>
      <c r="N4424" s="305">
        <v>22463</v>
      </c>
      <c r="O4424" s="305">
        <v>22463</v>
      </c>
      <c r="P4424" s="302" t="s">
        <v>1062</v>
      </c>
    </row>
    <row r="4425" spans="1:16">
      <c r="A4425" s="303">
        <v>0</v>
      </c>
      <c r="B4425" s="303">
        <v>0</v>
      </c>
      <c r="C4425" s="303">
        <v>0</v>
      </c>
      <c r="D4425" s="304">
        <f t="shared" si="69"/>
        <v>0</v>
      </c>
      <c r="E4425" s="305">
        <v>45992</v>
      </c>
      <c r="F4425" s="302" t="s">
        <v>69</v>
      </c>
      <c r="G4425" s="302" t="s">
        <v>70</v>
      </c>
      <c r="H4425" s="302" t="s">
        <v>590</v>
      </c>
      <c r="I4425" s="302" t="s">
        <v>590</v>
      </c>
      <c r="J4425" s="302">
        <v>135300</v>
      </c>
      <c r="K4425" s="302" t="s">
        <v>591</v>
      </c>
      <c r="L4425" s="302">
        <v>9761175</v>
      </c>
      <c r="M4425" s="302" t="s">
        <v>2645</v>
      </c>
      <c r="N4425" s="305">
        <v>36586</v>
      </c>
      <c r="O4425" s="305">
        <v>36526</v>
      </c>
      <c r="P4425" s="302" t="s">
        <v>2644</v>
      </c>
    </row>
    <row r="4426" spans="1:16">
      <c r="A4426" s="303">
        <v>0</v>
      </c>
      <c r="B4426" s="303">
        <v>0</v>
      </c>
      <c r="C4426" s="303">
        <v>0</v>
      </c>
      <c r="D4426" s="304">
        <f t="shared" si="69"/>
        <v>0</v>
      </c>
      <c r="E4426" s="305">
        <v>45992</v>
      </c>
      <c r="F4426" s="302" t="s">
        <v>69</v>
      </c>
      <c r="G4426" s="302" t="s">
        <v>70</v>
      </c>
      <c r="H4426" s="302" t="s">
        <v>590</v>
      </c>
      <c r="I4426" s="302" t="s">
        <v>590</v>
      </c>
      <c r="J4426" s="302">
        <v>135300</v>
      </c>
      <c r="K4426" s="302" t="s">
        <v>591</v>
      </c>
      <c r="L4426" s="302">
        <v>9833530</v>
      </c>
      <c r="M4426" s="302" t="s">
        <v>2645</v>
      </c>
      <c r="N4426" s="305">
        <v>36586</v>
      </c>
      <c r="O4426" s="305">
        <v>36526</v>
      </c>
      <c r="P4426" s="302" t="s">
        <v>2644</v>
      </c>
    </row>
    <row r="4427" spans="1:16">
      <c r="A4427" s="303">
        <v>0</v>
      </c>
      <c r="B4427" s="303">
        <v>0</v>
      </c>
      <c r="C4427" s="303">
        <v>0</v>
      </c>
      <c r="D4427" s="304">
        <f t="shared" si="69"/>
        <v>0</v>
      </c>
      <c r="E4427" s="305">
        <v>45992</v>
      </c>
      <c r="F4427" s="302" t="s">
        <v>69</v>
      </c>
      <c r="G4427" s="302" t="s">
        <v>70</v>
      </c>
      <c r="H4427" s="302" t="s">
        <v>590</v>
      </c>
      <c r="I4427" s="302" t="s">
        <v>590</v>
      </c>
      <c r="J4427" s="302">
        <v>135300</v>
      </c>
      <c r="K4427" s="302" t="s">
        <v>393</v>
      </c>
      <c r="L4427" s="302">
        <v>9822032</v>
      </c>
      <c r="M4427" s="302" t="s">
        <v>2646</v>
      </c>
      <c r="N4427" s="305">
        <v>22463</v>
      </c>
      <c r="O4427" s="305">
        <v>22463</v>
      </c>
      <c r="P4427" s="302" t="s">
        <v>1052</v>
      </c>
    </row>
    <row r="4428" spans="1:16">
      <c r="A4428" s="303">
        <v>0</v>
      </c>
      <c r="B4428" s="303">
        <v>0</v>
      </c>
      <c r="C4428" s="303">
        <v>0</v>
      </c>
      <c r="D4428" s="304">
        <f t="shared" si="69"/>
        <v>0</v>
      </c>
      <c r="E4428" s="305">
        <v>45992</v>
      </c>
      <c r="F4428" s="302" t="s">
        <v>69</v>
      </c>
      <c r="G4428" s="302" t="s">
        <v>70</v>
      </c>
      <c r="H4428" s="302" t="s">
        <v>590</v>
      </c>
      <c r="I4428" s="302" t="s">
        <v>590</v>
      </c>
      <c r="J4428" s="302">
        <v>135300</v>
      </c>
      <c r="K4428" s="302" t="s">
        <v>393</v>
      </c>
      <c r="L4428" s="302">
        <v>9974320</v>
      </c>
      <c r="M4428" s="302" t="s">
        <v>2646</v>
      </c>
      <c r="N4428" s="305">
        <v>22463</v>
      </c>
      <c r="O4428" s="305">
        <v>22463</v>
      </c>
      <c r="P4428" s="302" t="s">
        <v>1062</v>
      </c>
    </row>
    <row r="4429" spans="1:16">
      <c r="A4429" s="303">
        <v>0</v>
      </c>
      <c r="B4429" s="303">
        <v>0</v>
      </c>
      <c r="C4429" s="303">
        <v>0</v>
      </c>
      <c r="D4429" s="304">
        <f t="shared" si="69"/>
        <v>0</v>
      </c>
      <c r="E4429" s="305">
        <v>45992</v>
      </c>
      <c r="F4429" s="302" t="s">
        <v>69</v>
      </c>
      <c r="G4429" s="302" t="s">
        <v>70</v>
      </c>
      <c r="H4429" s="302" t="s">
        <v>590</v>
      </c>
      <c r="I4429" s="302" t="s">
        <v>590</v>
      </c>
      <c r="J4429" s="302">
        <v>135300</v>
      </c>
      <c r="K4429" s="302" t="s">
        <v>393</v>
      </c>
      <c r="L4429" s="302">
        <v>9822035</v>
      </c>
      <c r="M4429" s="302" t="s">
        <v>1941</v>
      </c>
      <c r="N4429" s="305">
        <v>21367</v>
      </c>
      <c r="O4429" s="305">
        <v>21367</v>
      </c>
      <c r="P4429" s="302" t="s">
        <v>1052</v>
      </c>
    </row>
    <row r="4430" spans="1:16">
      <c r="A4430" s="303">
        <v>0</v>
      </c>
      <c r="B4430" s="303">
        <v>0</v>
      </c>
      <c r="C4430" s="303">
        <v>0</v>
      </c>
      <c r="D4430" s="304">
        <f t="shared" si="69"/>
        <v>0</v>
      </c>
      <c r="E4430" s="305">
        <v>45992</v>
      </c>
      <c r="F4430" s="302" t="s">
        <v>69</v>
      </c>
      <c r="G4430" s="302" t="s">
        <v>70</v>
      </c>
      <c r="H4430" s="302" t="s">
        <v>590</v>
      </c>
      <c r="I4430" s="302" t="s">
        <v>590</v>
      </c>
      <c r="J4430" s="302">
        <v>135300</v>
      </c>
      <c r="K4430" s="302" t="s">
        <v>393</v>
      </c>
      <c r="L4430" s="302">
        <v>9709878</v>
      </c>
      <c r="M4430" s="302" t="s">
        <v>2646</v>
      </c>
      <c r="N4430" s="305">
        <v>22828</v>
      </c>
      <c r="O4430" s="305">
        <v>22828</v>
      </c>
      <c r="P4430" s="302" t="s">
        <v>1062</v>
      </c>
    </row>
    <row r="4431" spans="1:16">
      <c r="A4431" s="303">
        <v>0</v>
      </c>
      <c r="B4431" s="303">
        <v>0</v>
      </c>
      <c r="C4431" s="303">
        <v>0</v>
      </c>
      <c r="D4431" s="304">
        <f t="shared" si="69"/>
        <v>0</v>
      </c>
      <c r="E4431" s="305">
        <v>45992</v>
      </c>
      <c r="F4431" s="302" t="s">
        <v>69</v>
      </c>
      <c r="G4431" s="302" t="s">
        <v>70</v>
      </c>
      <c r="H4431" s="302" t="s">
        <v>590</v>
      </c>
      <c r="I4431" s="302" t="s">
        <v>590</v>
      </c>
      <c r="J4431" s="302">
        <v>135300</v>
      </c>
      <c r="K4431" s="302" t="s">
        <v>393</v>
      </c>
      <c r="L4431" s="302">
        <v>9822033</v>
      </c>
      <c r="M4431" s="302" t="s">
        <v>2646</v>
      </c>
      <c r="N4431" s="305">
        <v>22828</v>
      </c>
      <c r="O4431" s="305">
        <v>22828</v>
      </c>
      <c r="P4431" s="302" t="s">
        <v>1052</v>
      </c>
    </row>
    <row r="4432" spans="1:16">
      <c r="A4432" s="303">
        <v>0</v>
      </c>
      <c r="B4432" s="303">
        <v>0</v>
      </c>
      <c r="C4432" s="303">
        <v>0</v>
      </c>
      <c r="D4432" s="304">
        <f t="shared" si="69"/>
        <v>0</v>
      </c>
      <c r="E4432" s="305">
        <v>45992</v>
      </c>
      <c r="F4432" s="302" t="s">
        <v>69</v>
      </c>
      <c r="G4432" s="302" t="s">
        <v>70</v>
      </c>
      <c r="H4432" s="302" t="s">
        <v>590</v>
      </c>
      <c r="I4432" s="302" t="s">
        <v>590</v>
      </c>
      <c r="J4432" s="302">
        <v>135300</v>
      </c>
      <c r="K4432" s="302" t="s">
        <v>393</v>
      </c>
      <c r="L4432" s="302">
        <v>9974321</v>
      </c>
      <c r="M4432" s="302" t="s">
        <v>1941</v>
      </c>
      <c r="N4432" s="305">
        <v>21367</v>
      </c>
      <c r="O4432" s="305">
        <v>21367</v>
      </c>
      <c r="P4432" s="302" t="s">
        <v>1062</v>
      </c>
    </row>
    <row r="4433" spans="1:16">
      <c r="A4433" s="303">
        <v>0</v>
      </c>
      <c r="B4433" s="303">
        <v>0</v>
      </c>
      <c r="C4433" s="303">
        <v>0</v>
      </c>
      <c r="D4433" s="304">
        <f t="shared" si="69"/>
        <v>0</v>
      </c>
      <c r="E4433" s="305">
        <v>45992</v>
      </c>
      <c r="F4433" s="302" t="s">
        <v>69</v>
      </c>
      <c r="G4433" s="302" t="s">
        <v>70</v>
      </c>
      <c r="H4433" s="302" t="s">
        <v>590</v>
      </c>
      <c r="I4433" s="302" t="s">
        <v>590</v>
      </c>
      <c r="J4433" s="302">
        <v>135300</v>
      </c>
      <c r="K4433" s="302" t="s">
        <v>393</v>
      </c>
      <c r="L4433" s="302">
        <v>9974319</v>
      </c>
      <c r="M4433" s="302" t="s">
        <v>2646</v>
      </c>
      <c r="N4433" s="305">
        <v>24654</v>
      </c>
      <c r="O4433" s="305">
        <v>24654</v>
      </c>
      <c r="P4433" s="302" t="s">
        <v>1062</v>
      </c>
    </row>
    <row r="4434" spans="1:16">
      <c r="A4434" s="303">
        <v>0</v>
      </c>
      <c r="B4434" s="303">
        <v>0</v>
      </c>
      <c r="C4434" s="303">
        <v>0</v>
      </c>
      <c r="D4434" s="304">
        <f t="shared" si="69"/>
        <v>0</v>
      </c>
      <c r="E4434" s="305">
        <v>45992</v>
      </c>
      <c r="F4434" s="302" t="s">
        <v>69</v>
      </c>
      <c r="G4434" s="302" t="s">
        <v>70</v>
      </c>
      <c r="H4434" s="302" t="s">
        <v>590</v>
      </c>
      <c r="I4434" s="302" t="s">
        <v>590</v>
      </c>
      <c r="J4434" s="302">
        <v>135300</v>
      </c>
      <c r="K4434" s="302" t="s">
        <v>393</v>
      </c>
      <c r="L4434" s="302">
        <v>9822034</v>
      </c>
      <c r="M4434" s="302" t="s">
        <v>2646</v>
      </c>
      <c r="N4434" s="305">
        <v>24654</v>
      </c>
      <c r="O4434" s="305">
        <v>24654</v>
      </c>
      <c r="P4434" s="302" t="s">
        <v>1052</v>
      </c>
    </row>
    <row r="4435" spans="1:16">
      <c r="A4435" s="303">
        <v>0</v>
      </c>
      <c r="B4435" s="303">
        <v>0</v>
      </c>
      <c r="C4435" s="303">
        <v>0</v>
      </c>
      <c r="D4435" s="304">
        <f t="shared" si="69"/>
        <v>0</v>
      </c>
      <c r="E4435" s="305">
        <v>45992</v>
      </c>
      <c r="F4435" s="302" t="s">
        <v>69</v>
      </c>
      <c r="G4435" s="302" t="s">
        <v>70</v>
      </c>
      <c r="H4435" s="302" t="s">
        <v>590</v>
      </c>
      <c r="I4435" s="302" t="s">
        <v>590</v>
      </c>
      <c r="J4435" s="302">
        <v>135300</v>
      </c>
      <c r="K4435" s="302" t="s">
        <v>553</v>
      </c>
      <c r="L4435" s="302">
        <v>9822175</v>
      </c>
      <c r="M4435" s="302" t="s">
        <v>2647</v>
      </c>
      <c r="N4435" s="305">
        <v>23559</v>
      </c>
      <c r="O4435" s="305">
        <v>23559</v>
      </c>
      <c r="P4435" s="302" t="s">
        <v>1052</v>
      </c>
    </row>
    <row r="4436" spans="1:16">
      <c r="A4436" s="303">
        <v>0</v>
      </c>
      <c r="B4436" s="303">
        <v>0</v>
      </c>
      <c r="C4436" s="303">
        <v>0</v>
      </c>
      <c r="D4436" s="304">
        <f t="shared" si="69"/>
        <v>0</v>
      </c>
      <c r="E4436" s="305">
        <v>45992</v>
      </c>
      <c r="F4436" s="302" t="s">
        <v>69</v>
      </c>
      <c r="G4436" s="302" t="s">
        <v>70</v>
      </c>
      <c r="H4436" s="302" t="s">
        <v>590</v>
      </c>
      <c r="I4436" s="302" t="s">
        <v>590</v>
      </c>
      <c r="J4436" s="302">
        <v>135300</v>
      </c>
      <c r="K4436" s="302" t="s">
        <v>553</v>
      </c>
      <c r="L4436" s="302">
        <v>9822141</v>
      </c>
      <c r="M4436" s="302" t="s">
        <v>2437</v>
      </c>
      <c r="N4436" s="305">
        <v>23193</v>
      </c>
      <c r="O4436" s="305">
        <v>23193</v>
      </c>
      <c r="P4436" s="302" t="s">
        <v>1052</v>
      </c>
    </row>
    <row r="4437" spans="1:16">
      <c r="A4437" s="303">
        <v>0</v>
      </c>
      <c r="B4437" s="303">
        <v>0</v>
      </c>
      <c r="C4437" s="303">
        <v>0</v>
      </c>
      <c r="D4437" s="304">
        <f t="shared" si="69"/>
        <v>0</v>
      </c>
      <c r="E4437" s="305">
        <v>45992</v>
      </c>
      <c r="F4437" s="302" t="s">
        <v>69</v>
      </c>
      <c r="G4437" s="302" t="s">
        <v>70</v>
      </c>
      <c r="H4437" s="302" t="s">
        <v>590</v>
      </c>
      <c r="I4437" s="302" t="s">
        <v>590</v>
      </c>
      <c r="J4437" s="302">
        <v>135300</v>
      </c>
      <c r="K4437" s="302" t="s">
        <v>553</v>
      </c>
      <c r="L4437" s="302">
        <v>9697422</v>
      </c>
      <c r="M4437" s="302" t="s">
        <v>2647</v>
      </c>
      <c r="N4437" s="305">
        <v>23559</v>
      </c>
      <c r="O4437" s="305">
        <v>23559</v>
      </c>
      <c r="P4437" s="302" t="s">
        <v>1062</v>
      </c>
    </row>
    <row r="4438" spans="1:16">
      <c r="A4438" s="303">
        <v>0</v>
      </c>
      <c r="B4438" s="303">
        <v>0</v>
      </c>
      <c r="C4438" s="303">
        <v>0</v>
      </c>
      <c r="D4438" s="304">
        <f t="shared" si="69"/>
        <v>0</v>
      </c>
      <c r="E4438" s="305">
        <v>45992</v>
      </c>
      <c r="F4438" s="302" t="s">
        <v>69</v>
      </c>
      <c r="G4438" s="302" t="s">
        <v>70</v>
      </c>
      <c r="H4438" s="302" t="s">
        <v>590</v>
      </c>
      <c r="I4438" s="302" t="s">
        <v>590</v>
      </c>
      <c r="J4438" s="302">
        <v>135300</v>
      </c>
      <c r="K4438" s="302" t="s">
        <v>553</v>
      </c>
      <c r="L4438" s="302">
        <v>9974317</v>
      </c>
      <c r="M4438" s="302" t="s">
        <v>2647</v>
      </c>
      <c r="N4438" s="305">
        <v>21367</v>
      </c>
      <c r="O4438" s="305">
        <v>21367</v>
      </c>
      <c r="P4438" s="302" t="s">
        <v>1062</v>
      </c>
    </row>
    <row r="4439" spans="1:16">
      <c r="A4439" s="303">
        <v>0</v>
      </c>
      <c r="B4439" s="303">
        <v>0</v>
      </c>
      <c r="C4439" s="303">
        <v>0</v>
      </c>
      <c r="D4439" s="304">
        <f t="shared" si="69"/>
        <v>0</v>
      </c>
      <c r="E4439" s="305">
        <v>45992</v>
      </c>
      <c r="F4439" s="302" t="s">
        <v>69</v>
      </c>
      <c r="G4439" s="302" t="s">
        <v>70</v>
      </c>
      <c r="H4439" s="302" t="s">
        <v>590</v>
      </c>
      <c r="I4439" s="302" t="s">
        <v>590</v>
      </c>
      <c r="J4439" s="302">
        <v>135300</v>
      </c>
      <c r="K4439" s="302" t="s">
        <v>553</v>
      </c>
      <c r="L4439" s="302">
        <v>9974318</v>
      </c>
      <c r="M4439" s="302" t="s">
        <v>2437</v>
      </c>
      <c r="N4439" s="305">
        <v>23193</v>
      </c>
      <c r="O4439" s="305">
        <v>23193</v>
      </c>
      <c r="P4439" s="302" t="s">
        <v>1062</v>
      </c>
    </row>
    <row r="4440" spans="1:16">
      <c r="A4440" s="303">
        <v>0</v>
      </c>
      <c r="B4440" s="303">
        <v>0</v>
      </c>
      <c r="C4440" s="303">
        <v>0</v>
      </c>
      <c r="D4440" s="304">
        <f t="shared" si="69"/>
        <v>0</v>
      </c>
      <c r="E4440" s="305">
        <v>45992</v>
      </c>
      <c r="F4440" s="302" t="s">
        <v>69</v>
      </c>
      <c r="G4440" s="302" t="s">
        <v>70</v>
      </c>
      <c r="H4440" s="302" t="s">
        <v>590</v>
      </c>
      <c r="I4440" s="302" t="s">
        <v>590</v>
      </c>
      <c r="J4440" s="302">
        <v>135300</v>
      </c>
      <c r="K4440" s="302" t="s">
        <v>553</v>
      </c>
      <c r="L4440" s="302">
        <v>9974316</v>
      </c>
      <c r="M4440" s="302" t="s">
        <v>2647</v>
      </c>
      <c r="N4440" s="305">
        <v>29403</v>
      </c>
      <c r="O4440" s="305">
        <v>29403</v>
      </c>
      <c r="P4440" s="302" t="s">
        <v>1062</v>
      </c>
    </row>
    <row r="4441" spans="1:16">
      <c r="A4441" s="303">
        <v>0</v>
      </c>
      <c r="B4441" s="303">
        <v>0</v>
      </c>
      <c r="C4441" s="303">
        <v>0</v>
      </c>
      <c r="D4441" s="304">
        <f t="shared" si="69"/>
        <v>0</v>
      </c>
      <c r="E4441" s="305">
        <v>45992</v>
      </c>
      <c r="F4441" s="302" t="s">
        <v>69</v>
      </c>
      <c r="G4441" s="302" t="s">
        <v>70</v>
      </c>
      <c r="H4441" s="302" t="s">
        <v>590</v>
      </c>
      <c r="I4441" s="302" t="s">
        <v>590</v>
      </c>
      <c r="J4441" s="302">
        <v>135300</v>
      </c>
      <c r="K4441" s="302" t="s">
        <v>553</v>
      </c>
      <c r="L4441" s="302">
        <v>9822174</v>
      </c>
      <c r="M4441" s="302" t="s">
        <v>2647</v>
      </c>
      <c r="N4441" s="305">
        <v>21367</v>
      </c>
      <c r="O4441" s="305">
        <v>21367</v>
      </c>
      <c r="P4441" s="302" t="s">
        <v>1052</v>
      </c>
    </row>
    <row r="4442" spans="1:16">
      <c r="A4442" s="303">
        <v>0</v>
      </c>
      <c r="B4442" s="303">
        <v>0</v>
      </c>
      <c r="C4442" s="303">
        <v>0</v>
      </c>
      <c r="D4442" s="304">
        <f t="shared" si="69"/>
        <v>0</v>
      </c>
      <c r="E4442" s="305">
        <v>45992</v>
      </c>
      <c r="F4442" s="302" t="s">
        <v>69</v>
      </c>
      <c r="G4442" s="302" t="s">
        <v>70</v>
      </c>
      <c r="H4442" s="302" t="s">
        <v>590</v>
      </c>
      <c r="I4442" s="302" t="s">
        <v>590</v>
      </c>
      <c r="J4442" s="302">
        <v>135300</v>
      </c>
      <c r="K4442" s="302" t="s">
        <v>553</v>
      </c>
      <c r="L4442" s="302">
        <v>9822140</v>
      </c>
      <c r="M4442" s="302" t="s">
        <v>2647</v>
      </c>
      <c r="N4442" s="305">
        <v>29403</v>
      </c>
      <c r="O4442" s="305">
        <v>29403</v>
      </c>
      <c r="P4442" s="302" t="s">
        <v>1052</v>
      </c>
    </row>
    <row r="4443" spans="1:16">
      <c r="A4443" s="303">
        <v>0</v>
      </c>
      <c r="B4443" s="303">
        <v>0</v>
      </c>
      <c r="C4443" s="303">
        <v>0</v>
      </c>
      <c r="D4443" s="304">
        <f t="shared" si="69"/>
        <v>0</v>
      </c>
      <c r="E4443" s="305">
        <v>45992</v>
      </c>
      <c r="F4443" s="302" t="s">
        <v>69</v>
      </c>
      <c r="G4443" s="302" t="s">
        <v>70</v>
      </c>
      <c r="H4443" s="302" t="s">
        <v>590</v>
      </c>
      <c r="I4443" s="302" t="s">
        <v>590</v>
      </c>
      <c r="J4443" s="302">
        <v>135300</v>
      </c>
      <c r="K4443" s="302" t="s">
        <v>405</v>
      </c>
      <c r="L4443" s="302">
        <v>9822188</v>
      </c>
      <c r="M4443" s="302" t="s">
        <v>1550</v>
      </c>
      <c r="N4443" s="305">
        <v>29037</v>
      </c>
      <c r="O4443" s="305">
        <v>29037</v>
      </c>
      <c r="P4443" s="302" t="s">
        <v>1052</v>
      </c>
    </row>
    <row r="4444" spans="1:16">
      <c r="A4444" s="303">
        <v>0</v>
      </c>
      <c r="B4444" s="303">
        <v>0</v>
      </c>
      <c r="C4444" s="303">
        <v>0</v>
      </c>
      <c r="D4444" s="304">
        <f t="shared" si="69"/>
        <v>0</v>
      </c>
      <c r="E4444" s="305">
        <v>45992</v>
      </c>
      <c r="F4444" s="302" t="s">
        <v>69</v>
      </c>
      <c r="G4444" s="302" t="s">
        <v>70</v>
      </c>
      <c r="H4444" s="302" t="s">
        <v>590</v>
      </c>
      <c r="I4444" s="302" t="s">
        <v>590</v>
      </c>
      <c r="J4444" s="302">
        <v>135300</v>
      </c>
      <c r="K4444" s="302" t="s">
        <v>405</v>
      </c>
      <c r="L4444" s="302">
        <v>9974312</v>
      </c>
      <c r="M4444" s="302" t="s">
        <v>1550</v>
      </c>
      <c r="N4444" s="305">
        <v>29037</v>
      </c>
      <c r="O4444" s="305">
        <v>29037</v>
      </c>
      <c r="P4444" s="302" t="s">
        <v>1062</v>
      </c>
    </row>
    <row r="4445" spans="1:16">
      <c r="A4445" s="303">
        <v>0</v>
      </c>
      <c r="B4445" s="303">
        <v>0</v>
      </c>
      <c r="C4445" s="303">
        <v>0</v>
      </c>
      <c r="D4445" s="304">
        <f t="shared" si="69"/>
        <v>0</v>
      </c>
      <c r="E4445" s="305">
        <v>45992</v>
      </c>
      <c r="F4445" s="302" t="s">
        <v>69</v>
      </c>
      <c r="G4445" s="302" t="s">
        <v>70</v>
      </c>
      <c r="H4445" s="302" t="s">
        <v>590</v>
      </c>
      <c r="I4445" s="302" t="s">
        <v>590</v>
      </c>
      <c r="J4445" s="302">
        <v>135300</v>
      </c>
      <c r="K4445" s="302" t="s">
        <v>405</v>
      </c>
      <c r="L4445" s="302">
        <v>9822187</v>
      </c>
      <c r="M4445" s="302" t="s">
        <v>1551</v>
      </c>
      <c r="N4445" s="305">
        <v>28672</v>
      </c>
      <c r="O4445" s="305">
        <v>28672</v>
      </c>
      <c r="P4445" s="302" t="s">
        <v>1052</v>
      </c>
    </row>
    <row r="4446" spans="1:16">
      <c r="A4446" s="303">
        <v>0</v>
      </c>
      <c r="B4446" s="303">
        <v>0</v>
      </c>
      <c r="C4446" s="303">
        <v>0</v>
      </c>
      <c r="D4446" s="304">
        <f t="shared" si="69"/>
        <v>0</v>
      </c>
      <c r="E4446" s="305">
        <v>45992</v>
      </c>
      <c r="F4446" s="302" t="s">
        <v>69</v>
      </c>
      <c r="G4446" s="302" t="s">
        <v>70</v>
      </c>
      <c r="H4446" s="302" t="s">
        <v>590</v>
      </c>
      <c r="I4446" s="302" t="s">
        <v>590</v>
      </c>
      <c r="J4446" s="302">
        <v>135300</v>
      </c>
      <c r="K4446" s="302" t="s">
        <v>405</v>
      </c>
      <c r="L4446" s="302">
        <v>9974313</v>
      </c>
      <c r="M4446" s="302" t="s">
        <v>1551</v>
      </c>
      <c r="N4446" s="305">
        <v>28672</v>
      </c>
      <c r="O4446" s="305">
        <v>28672</v>
      </c>
      <c r="P4446" s="302" t="s">
        <v>1062</v>
      </c>
    </row>
    <row r="4447" spans="1:16">
      <c r="A4447" s="303">
        <v>0</v>
      </c>
      <c r="B4447" s="303">
        <v>0</v>
      </c>
      <c r="C4447" s="303">
        <v>0</v>
      </c>
      <c r="D4447" s="304">
        <f t="shared" si="69"/>
        <v>0</v>
      </c>
      <c r="E4447" s="305">
        <v>45992</v>
      </c>
      <c r="F4447" s="302" t="s">
        <v>69</v>
      </c>
      <c r="G4447" s="302" t="s">
        <v>70</v>
      </c>
      <c r="H4447" s="302" t="s">
        <v>590</v>
      </c>
      <c r="I4447" s="302" t="s">
        <v>590</v>
      </c>
      <c r="J4447" s="302">
        <v>135300</v>
      </c>
      <c r="K4447" s="302" t="s">
        <v>406</v>
      </c>
      <c r="L4447" s="302">
        <v>9706632</v>
      </c>
      <c r="M4447" s="302" t="s">
        <v>1956</v>
      </c>
      <c r="N4447" s="305">
        <v>21732</v>
      </c>
      <c r="O4447" s="305">
        <v>21732</v>
      </c>
      <c r="P4447" s="302" t="s">
        <v>1062</v>
      </c>
    </row>
    <row r="4448" spans="1:16">
      <c r="A4448" s="303">
        <v>0</v>
      </c>
      <c r="B4448" s="303">
        <v>0</v>
      </c>
      <c r="C4448" s="303">
        <v>0</v>
      </c>
      <c r="D4448" s="304">
        <f t="shared" si="69"/>
        <v>0</v>
      </c>
      <c r="E4448" s="305">
        <v>45992</v>
      </c>
      <c r="F4448" s="302" t="s">
        <v>69</v>
      </c>
      <c r="G4448" s="302" t="s">
        <v>70</v>
      </c>
      <c r="H4448" s="302" t="s">
        <v>590</v>
      </c>
      <c r="I4448" s="302" t="s">
        <v>590</v>
      </c>
      <c r="J4448" s="302">
        <v>135300</v>
      </c>
      <c r="K4448" s="302" t="s">
        <v>406</v>
      </c>
      <c r="L4448" s="302">
        <v>9689909</v>
      </c>
      <c r="M4448" s="302" t="s">
        <v>1956</v>
      </c>
      <c r="N4448" s="305">
        <v>21732</v>
      </c>
      <c r="O4448" s="305">
        <v>21732</v>
      </c>
      <c r="P4448" s="302" t="s">
        <v>1052</v>
      </c>
    </row>
    <row r="4449" spans="1:16">
      <c r="A4449" s="303">
        <v>0</v>
      </c>
      <c r="B4449" s="303">
        <v>0</v>
      </c>
      <c r="C4449" s="303">
        <v>0</v>
      </c>
      <c r="D4449" s="304">
        <f t="shared" si="69"/>
        <v>0</v>
      </c>
      <c r="E4449" s="305">
        <v>45992</v>
      </c>
      <c r="F4449" s="302" t="s">
        <v>69</v>
      </c>
      <c r="G4449" s="302" t="s">
        <v>70</v>
      </c>
      <c r="H4449" s="302" t="s">
        <v>590</v>
      </c>
      <c r="I4449" s="302" t="s">
        <v>590</v>
      </c>
      <c r="J4449" s="302">
        <v>135300</v>
      </c>
      <c r="K4449" s="302" t="s">
        <v>411</v>
      </c>
      <c r="L4449" s="302">
        <v>9693315</v>
      </c>
      <c r="M4449" s="302" t="s">
        <v>1966</v>
      </c>
      <c r="N4449" s="305">
        <v>18445</v>
      </c>
      <c r="O4449" s="305">
        <v>18445</v>
      </c>
      <c r="P4449" s="302" t="s">
        <v>1062</v>
      </c>
    </row>
    <row r="4450" spans="1:16">
      <c r="A4450" s="303">
        <v>0</v>
      </c>
      <c r="B4450" s="303">
        <v>0</v>
      </c>
      <c r="C4450" s="303">
        <v>0</v>
      </c>
      <c r="D4450" s="304">
        <f t="shared" si="69"/>
        <v>0</v>
      </c>
      <c r="E4450" s="305">
        <v>45992</v>
      </c>
      <c r="F4450" s="302" t="s">
        <v>69</v>
      </c>
      <c r="G4450" s="302" t="s">
        <v>70</v>
      </c>
      <c r="H4450" s="302" t="s">
        <v>590</v>
      </c>
      <c r="I4450" s="302" t="s">
        <v>590</v>
      </c>
      <c r="J4450" s="302">
        <v>135300</v>
      </c>
      <c r="K4450" s="302" t="s">
        <v>411</v>
      </c>
      <c r="L4450" s="302">
        <v>9822162</v>
      </c>
      <c r="M4450" s="302" t="s">
        <v>1965</v>
      </c>
      <c r="N4450" s="305">
        <v>24654</v>
      </c>
      <c r="O4450" s="305">
        <v>24654</v>
      </c>
      <c r="P4450" s="302" t="s">
        <v>1052</v>
      </c>
    </row>
    <row r="4451" spans="1:16">
      <c r="A4451" s="303">
        <v>0</v>
      </c>
      <c r="B4451" s="303">
        <v>0</v>
      </c>
      <c r="C4451" s="303">
        <v>0</v>
      </c>
      <c r="D4451" s="304">
        <f t="shared" si="69"/>
        <v>0</v>
      </c>
      <c r="E4451" s="305">
        <v>45992</v>
      </c>
      <c r="F4451" s="302" t="s">
        <v>69</v>
      </c>
      <c r="G4451" s="302" t="s">
        <v>70</v>
      </c>
      <c r="H4451" s="302" t="s">
        <v>590</v>
      </c>
      <c r="I4451" s="302" t="s">
        <v>590</v>
      </c>
      <c r="J4451" s="302">
        <v>135300</v>
      </c>
      <c r="K4451" s="302" t="s">
        <v>411</v>
      </c>
      <c r="L4451" s="302">
        <v>9822163</v>
      </c>
      <c r="M4451" s="302" t="s">
        <v>1966</v>
      </c>
      <c r="N4451" s="305">
        <v>18445</v>
      </c>
      <c r="O4451" s="305">
        <v>18445</v>
      </c>
      <c r="P4451" s="302" t="s">
        <v>1052</v>
      </c>
    </row>
    <row r="4452" spans="1:16">
      <c r="A4452" s="303">
        <v>0</v>
      </c>
      <c r="B4452" s="303">
        <v>0</v>
      </c>
      <c r="C4452" s="303">
        <v>0</v>
      </c>
      <c r="D4452" s="304">
        <f t="shared" si="69"/>
        <v>0</v>
      </c>
      <c r="E4452" s="305">
        <v>45992</v>
      </c>
      <c r="F4452" s="302" t="s">
        <v>69</v>
      </c>
      <c r="G4452" s="302" t="s">
        <v>70</v>
      </c>
      <c r="H4452" s="302" t="s">
        <v>590</v>
      </c>
      <c r="I4452" s="302" t="s">
        <v>590</v>
      </c>
      <c r="J4452" s="302">
        <v>135300</v>
      </c>
      <c r="K4452" s="302" t="s">
        <v>411</v>
      </c>
      <c r="L4452" s="302">
        <v>9974314</v>
      </c>
      <c r="M4452" s="302" t="s">
        <v>1965</v>
      </c>
      <c r="N4452" s="305">
        <v>21732</v>
      </c>
      <c r="O4452" s="305">
        <v>21732</v>
      </c>
      <c r="P4452" s="302" t="s">
        <v>1062</v>
      </c>
    </row>
    <row r="4453" spans="1:16">
      <c r="A4453" s="303">
        <v>0</v>
      </c>
      <c r="B4453" s="303">
        <v>0</v>
      </c>
      <c r="C4453" s="303">
        <v>0</v>
      </c>
      <c r="D4453" s="304">
        <f t="shared" si="69"/>
        <v>0</v>
      </c>
      <c r="E4453" s="305">
        <v>45992</v>
      </c>
      <c r="F4453" s="302" t="s">
        <v>69</v>
      </c>
      <c r="G4453" s="302" t="s">
        <v>70</v>
      </c>
      <c r="H4453" s="302" t="s">
        <v>590</v>
      </c>
      <c r="I4453" s="302" t="s">
        <v>590</v>
      </c>
      <c r="J4453" s="302">
        <v>135300</v>
      </c>
      <c r="K4453" s="302" t="s">
        <v>411</v>
      </c>
      <c r="L4453" s="302">
        <v>9822161</v>
      </c>
      <c r="M4453" s="302" t="s">
        <v>1965</v>
      </c>
      <c r="N4453" s="305">
        <v>21732</v>
      </c>
      <c r="O4453" s="305">
        <v>21732</v>
      </c>
      <c r="P4453" s="302" t="s">
        <v>1052</v>
      </c>
    </row>
    <row r="4454" spans="1:16">
      <c r="A4454" s="303">
        <v>0</v>
      </c>
      <c r="B4454" s="303">
        <v>0</v>
      </c>
      <c r="C4454" s="303">
        <v>0</v>
      </c>
      <c r="D4454" s="304">
        <f t="shared" si="69"/>
        <v>0</v>
      </c>
      <c r="E4454" s="305">
        <v>45992</v>
      </c>
      <c r="F4454" s="302" t="s">
        <v>69</v>
      </c>
      <c r="G4454" s="302" t="s">
        <v>70</v>
      </c>
      <c r="H4454" s="302" t="s">
        <v>590</v>
      </c>
      <c r="I4454" s="302" t="s">
        <v>590</v>
      </c>
      <c r="J4454" s="302">
        <v>135300</v>
      </c>
      <c r="K4454" s="302" t="s">
        <v>411</v>
      </c>
      <c r="L4454" s="302">
        <v>9974315</v>
      </c>
      <c r="M4454" s="302" t="s">
        <v>1965</v>
      </c>
      <c r="N4454" s="305">
        <v>24654</v>
      </c>
      <c r="O4454" s="305">
        <v>24654</v>
      </c>
      <c r="P4454" s="302" t="s">
        <v>1062</v>
      </c>
    </row>
    <row r="4455" spans="1:16">
      <c r="A4455" s="303">
        <v>0</v>
      </c>
      <c r="B4455" s="303">
        <v>0</v>
      </c>
      <c r="C4455" s="303">
        <v>0</v>
      </c>
      <c r="D4455" s="304">
        <f t="shared" si="69"/>
        <v>0</v>
      </c>
      <c r="E4455" s="305">
        <v>45992</v>
      </c>
      <c r="F4455" s="302" t="s">
        <v>69</v>
      </c>
      <c r="G4455" s="302" t="s">
        <v>70</v>
      </c>
      <c r="H4455" s="302" t="s">
        <v>590</v>
      </c>
      <c r="I4455" s="302" t="s">
        <v>590</v>
      </c>
      <c r="J4455" s="302">
        <v>135300</v>
      </c>
      <c r="K4455" s="302" t="s">
        <v>415</v>
      </c>
      <c r="L4455" s="302">
        <v>9974324</v>
      </c>
      <c r="M4455" s="302" t="s">
        <v>1968</v>
      </c>
      <c r="N4455" s="305">
        <v>22463</v>
      </c>
      <c r="O4455" s="305">
        <v>22463</v>
      </c>
      <c r="P4455" s="302" t="s">
        <v>1062</v>
      </c>
    </row>
    <row r="4456" spans="1:16">
      <c r="A4456" s="303">
        <v>0</v>
      </c>
      <c r="B4456" s="303">
        <v>0</v>
      </c>
      <c r="C4456" s="303">
        <v>0</v>
      </c>
      <c r="D4456" s="304">
        <f t="shared" si="69"/>
        <v>0</v>
      </c>
      <c r="E4456" s="305">
        <v>45992</v>
      </c>
      <c r="F4456" s="302" t="s">
        <v>69</v>
      </c>
      <c r="G4456" s="302" t="s">
        <v>70</v>
      </c>
      <c r="H4456" s="302" t="s">
        <v>590</v>
      </c>
      <c r="I4456" s="302" t="s">
        <v>590</v>
      </c>
      <c r="J4456" s="302">
        <v>135300</v>
      </c>
      <c r="K4456" s="302" t="s">
        <v>415</v>
      </c>
      <c r="L4456" s="302">
        <v>9821946</v>
      </c>
      <c r="M4456" s="302" t="s">
        <v>1968</v>
      </c>
      <c r="N4456" s="305">
        <v>22463</v>
      </c>
      <c r="O4456" s="305">
        <v>22463</v>
      </c>
      <c r="P4456" s="302" t="s">
        <v>1052</v>
      </c>
    </row>
    <row r="4457" spans="1:16">
      <c r="A4457" s="303">
        <v>5204</v>
      </c>
      <c r="B4457" s="303">
        <v>38551.050000000003</v>
      </c>
      <c r="C4457" s="303">
        <v>10013.282880903</v>
      </c>
      <c r="D4457" s="304">
        <f t="shared" si="69"/>
        <v>28537.767119097003</v>
      </c>
      <c r="E4457" s="305">
        <v>45992</v>
      </c>
      <c r="F4457" s="302" t="s">
        <v>69</v>
      </c>
      <c r="G4457" s="302" t="s">
        <v>70</v>
      </c>
      <c r="H4457" s="302" t="s">
        <v>592</v>
      </c>
      <c r="I4457" s="302" t="s">
        <v>592</v>
      </c>
      <c r="J4457" s="302">
        <v>135300</v>
      </c>
      <c r="K4457" s="302" t="s">
        <v>593</v>
      </c>
      <c r="L4457" s="302">
        <v>11582793</v>
      </c>
      <c r="M4457" s="302" t="s">
        <v>2648</v>
      </c>
      <c r="N4457" s="305">
        <v>40977</v>
      </c>
      <c r="O4457" s="305">
        <v>40909</v>
      </c>
      <c r="P4457" s="302" t="s">
        <v>2649</v>
      </c>
    </row>
    <row r="4458" spans="1:16">
      <c r="A4458" s="303">
        <v>0</v>
      </c>
      <c r="B4458" s="303">
        <v>0</v>
      </c>
      <c r="C4458" s="303">
        <v>0</v>
      </c>
      <c r="D4458" s="304">
        <f t="shared" si="69"/>
        <v>0</v>
      </c>
      <c r="E4458" s="305">
        <v>45992</v>
      </c>
      <c r="F4458" s="302" t="s">
        <v>69</v>
      </c>
      <c r="G4458" s="302" t="s">
        <v>70</v>
      </c>
      <c r="H4458" s="302" t="s">
        <v>592</v>
      </c>
      <c r="I4458" s="302" t="s">
        <v>592</v>
      </c>
      <c r="J4458" s="302">
        <v>135300</v>
      </c>
      <c r="K4458" s="302" t="s">
        <v>84</v>
      </c>
      <c r="L4458" s="302">
        <v>11313967</v>
      </c>
      <c r="M4458" s="302" t="s">
        <v>2650</v>
      </c>
      <c r="N4458" s="305">
        <v>40977</v>
      </c>
      <c r="O4458" s="305">
        <v>40969</v>
      </c>
      <c r="P4458" s="302" t="s">
        <v>2649</v>
      </c>
    </row>
    <row r="4459" spans="1:16">
      <c r="A4459" s="303">
        <v>3</v>
      </c>
      <c r="B4459" s="303">
        <v>54490.76</v>
      </c>
      <c r="C4459" s="303">
        <v>14153.476864453602</v>
      </c>
      <c r="D4459" s="304">
        <f t="shared" si="69"/>
        <v>40337.2831355464</v>
      </c>
      <c r="E4459" s="305">
        <v>45992</v>
      </c>
      <c r="F4459" s="302" t="s">
        <v>69</v>
      </c>
      <c r="G4459" s="302" t="s">
        <v>70</v>
      </c>
      <c r="H4459" s="302" t="s">
        <v>592</v>
      </c>
      <c r="I4459" s="302" t="s">
        <v>592</v>
      </c>
      <c r="J4459" s="302">
        <v>135300</v>
      </c>
      <c r="K4459" s="302" t="s">
        <v>594</v>
      </c>
      <c r="L4459" s="302">
        <v>11582799</v>
      </c>
      <c r="M4459" s="302" t="s">
        <v>2651</v>
      </c>
      <c r="N4459" s="305">
        <v>40977</v>
      </c>
      <c r="O4459" s="305">
        <v>40909</v>
      </c>
      <c r="P4459" s="302" t="s">
        <v>2649</v>
      </c>
    </row>
    <row r="4460" spans="1:16">
      <c r="A4460" s="303">
        <v>15</v>
      </c>
      <c r="B4460" s="303">
        <v>40041.74</v>
      </c>
      <c r="C4460" s="303">
        <v>10400.475983496399</v>
      </c>
      <c r="D4460" s="304">
        <f t="shared" si="69"/>
        <v>29641.264016503599</v>
      </c>
      <c r="E4460" s="305">
        <v>45992</v>
      </c>
      <c r="F4460" s="302" t="s">
        <v>69</v>
      </c>
      <c r="G4460" s="302" t="s">
        <v>70</v>
      </c>
      <c r="H4460" s="302" t="s">
        <v>592</v>
      </c>
      <c r="I4460" s="302" t="s">
        <v>592</v>
      </c>
      <c r="J4460" s="302">
        <v>135300</v>
      </c>
      <c r="K4460" s="302" t="s">
        <v>170</v>
      </c>
      <c r="L4460" s="302">
        <v>11582796</v>
      </c>
      <c r="M4460" s="302" t="s">
        <v>2652</v>
      </c>
      <c r="N4460" s="305">
        <v>40977</v>
      </c>
      <c r="O4460" s="305">
        <v>40909</v>
      </c>
      <c r="P4460" s="302" t="s">
        <v>2649</v>
      </c>
    </row>
    <row r="4461" spans="1:16">
      <c r="A4461" s="303">
        <v>1750</v>
      </c>
      <c r="B4461" s="303">
        <v>3418.87</v>
      </c>
      <c r="C4461" s="303">
        <v>888.02023402819998</v>
      </c>
      <c r="D4461" s="304">
        <f t="shared" si="69"/>
        <v>2530.8497659718</v>
      </c>
      <c r="E4461" s="305">
        <v>45992</v>
      </c>
      <c r="F4461" s="302" t="s">
        <v>69</v>
      </c>
      <c r="G4461" s="302" t="s">
        <v>70</v>
      </c>
      <c r="H4461" s="302" t="s">
        <v>592</v>
      </c>
      <c r="I4461" s="302" t="s">
        <v>592</v>
      </c>
      <c r="J4461" s="302">
        <v>135300</v>
      </c>
      <c r="K4461" s="302" t="s">
        <v>99</v>
      </c>
      <c r="L4461" s="302">
        <v>11582785</v>
      </c>
      <c r="M4461" s="302" t="s">
        <v>2653</v>
      </c>
      <c r="N4461" s="305">
        <v>40977</v>
      </c>
      <c r="O4461" s="305">
        <v>40909</v>
      </c>
      <c r="P4461" s="302" t="s">
        <v>2649</v>
      </c>
    </row>
    <row r="4462" spans="1:16">
      <c r="A4462" s="303">
        <v>3</v>
      </c>
      <c r="B4462" s="303">
        <v>214473.82</v>
      </c>
      <c r="C4462" s="303">
        <v>55707.614454285198</v>
      </c>
      <c r="D4462" s="304">
        <f t="shared" si="69"/>
        <v>158766.20554571482</v>
      </c>
      <c r="E4462" s="305">
        <v>45992</v>
      </c>
      <c r="F4462" s="302" t="s">
        <v>69</v>
      </c>
      <c r="G4462" s="302" t="s">
        <v>70</v>
      </c>
      <c r="H4462" s="302" t="s">
        <v>592</v>
      </c>
      <c r="I4462" s="302" t="s">
        <v>592</v>
      </c>
      <c r="J4462" s="302">
        <v>135300</v>
      </c>
      <c r="K4462" s="302" t="s">
        <v>595</v>
      </c>
      <c r="L4462" s="302">
        <v>11582802</v>
      </c>
      <c r="M4462" s="302" t="s">
        <v>2654</v>
      </c>
      <c r="N4462" s="305">
        <v>40977</v>
      </c>
      <c r="O4462" s="305">
        <v>40969</v>
      </c>
      <c r="P4462" s="302" t="s">
        <v>2649</v>
      </c>
    </row>
    <row r="4463" spans="1:16">
      <c r="A4463" s="303">
        <v>1</v>
      </c>
      <c r="B4463" s="303">
        <v>39867.74</v>
      </c>
      <c r="C4463" s="303">
        <v>10355.2810738564</v>
      </c>
      <c r="D4463" s="304">
        <f t="shared" si="69"/>
        <v>29512.458926143598</v>
      </c>
      <c r="E4463" s="305">
        <v>45992</v>
      </c>
      <c r="F4463" s="302" t="s">
        <v>69</v>
      </c>
      <c r="G4463" s="302" t="s">
        <v>70</v>
      </c>
      <c r="H4463" s="302" t="s">
        <v>592</v>
      </c>
      <c r="I4463" s="302" t="s">
        <v>592</v>
      </c>
      <c r="J4463" s="302">
        <v>135300</v>
      </c>
      <c r="K4463" s="302" t="s">
        <v>596</v>
      </c>
      <c r="L4463" s="302">
        <v>11582790</v>
      </c>
      <c r="M4463" s="302" t="s">
        <v>2655</v>
      </c>
      <c r="N4463" s="305">
        <v>40977</v>
      </c>
      <c r="O4463" s="305">
        <v>40909</v>
      </c>
      <c r="P4463" s="302" t="s">
        <v>2649</v>
      </c>
    </row>
    <row r="4464" spans="1:16">
      <c r="A4464" s="303">
        <v>1</v>
      </c>
      <c r="B4464" s="303">
        <v>13775.51</v>
      </c>
      <c r="C4464" s="303">
        <v>-802.82790647360002</v>
      </c>
      <c r="D4464" s="304">
        <f t="shared" si="69"/>
        <v>14578.3379064736</v>
      </c>
      <c r="E4464" s="305">
        <v>45992</v>
      </c>
      <c r="F4464" s="302" t="s">
        <v>69</v>
      </c>
      <c r="G4464" s="302" t="s">
        <v>70</v>
      </c>
      <c r="H4464" s="302" t="s">
        <v>597</v>
      </c>
      <c r="I4464" s="302" t="s">
        <v>597</v>
      </c>
      <c r="J4464" s="302">
        <v>135001</v>
      </c>
      <c r="K4464" s="302" t="s">
        <v>130</v>
      </c>
      <c r="L4464" s="302">
        <v>10562858</v>
      </c>
      <c r="M4464" s="302" t="s">
        <v>1067</v>
      </c>
      <c r="N4464" s="305">
        <v>37575</v>
      </c>
      <c r="O4464" s="305">
        <v>37591</v>
      </c>
      <c r="P4464" s="302" t="s">
        <v>2656</v>
      </c>
    </row>
    <row r="4465" spans="1:16">
      <c r="A4465" s="303">
        <v>1</v>
      </c>
      <c r="B4465" s="303">
        <v>33491.599999999999</v>
      </c>
      <c r="C4465" s="303">
        <v>360.01560978800001</v>
      </c>
      <c r="D4465" s="304">
        <f t="shared" si="69"/>
        <v>33131.584390211996</v>
      </c>
      <c r="E4465" s="305">
        <v>45992</v>
      </c>
      <c r="F4465" s="302" t="s">
        <v>69</v>
      </c>
      <c r="G4465" s="302" t="s">
        <v>70</v>
      </c>
      <c r="H4465" s="302" t="s">
        <v>597</v>
      </c>
      <c r="I4465" s="302" t="s">
        <v>597</v>
      </c>
      <c r="J4465" s="302">
        <v>135130</v>
      </c>
      <c r="K4465" s="302" t="s">
        <v>150</v>
      </c>
      <c r="L4465" s="302">
        <v>40389162</v>
      </c>
      <c r="M4465" s="302" t="s">
        <v>2669</v>
      </c>
      <c r="N4465" s="305">
        <v>41193</v>
      </c>
      <c r="O4465" s="305">
        <v>40909</v>
      </c>
      <c r="P4465" s="302" t="s">
        <v>2299</v>
      </c>
    </row>
    <row r="4466" spans="1:16">
      <c r="A4466" s="303">
        <v>1</v>
      </c>
      <c r="B4466" s="303">
        <v>14935.98</v>
      </c>
      <c r="C4466" s="303">
        <v>160.55327149140001</v>
      </c>
      <c r="D4466" s="304">
        <f t="shared" si="69"/>
        <v>14775.426728508599</v>
      </c>
      <c r="E4466" s="305">
        <v>45992</v>
      </c>
      <c r="F4466" s="302" t="s">
        <v>69</v>
      </c>
      <c r="G4466" s="302" t="s">
        <v>70</v>
      </c>
      <c r="H4466" s="302" t="s">
        <v>597</v>
      </c>
      <c r="I4466" s="302" t="s">
        <v>597</v>
      </c>
      <c r="J4466" s="302">
        <v>135130</v>
      </c>
      <c r="K4466" s="302" t="s">
        <v>530</v>
      </c>
      <c r="L4466" s="302">
        <v>40389128</v>
      </c>
      <c r="M4466" s="302" t="s">
        <v>2323</v>
      </c>
      <c r="N4466" s="305">
        <v>41193</v>
      </c>
      <c r="O4466" s="305">
        <v>41275</v>
      </c>
      <c r="P4466" s="302" t="s">
        <v>1594</v>
      </c>
    </row>
    <row r="4467" spans="1:16">
      <c r="A4467" s="303">
        <v>1</v>
      </c>
      <c r="B4467" s="303">
        <v>45918.87</v>
      </c>
      <c r="C4467" s="303">
        <v>822.66869925899994</v>
      </c>
      <c r="D4467" s="304">
        <f t="shared" si="69"/>
        <v>45096.201300741006</v>
      </c>
      <c r="E4467" s="305">
        <v>45992</v>
      </c>
      <c r="F4467" s="302" t="s">
        <v>69</v>
      </c>
      <c r="G4467" s="302" t="s">
        <v>70</v>
      </c>
      <c r="H4467" s="302" t="s">
        <v>597</v>
      </c>
      <c r="I4467" s="302" t="s">
        <v>597</v>
      </c>
      <c r="J4467" s="302">
        <v>135130</v>
      </c>
      <c r="K4467" s="302" t="s">
        <v>230</v>
      </c>
      <c r="L4467" s="302">
        <v>40387919</v>
      </c>
      <c r="M4467" s="302" t="s">
        <v>2561</v>
      </c>
      <c r="N4467" s="305">
        <v>37788</v>
      </c>
      <c r="O4467" s="305">
        <v>37622</v>
      </c>
      <c r="P4467" s="302" t="s">
        <v>2657</v>
      </c>
    </row>
    <row r="4468" spans="1:16">
      <c r="A4468" s="303">
        <v>1</v>
      </c>
      <c r="B4468" s="303">
        <v>15005.85</v>
      </c>
      <c r="C4468" s="303">
        <v>17.922687123000003</v>
      </c>
      <c r="D4468" s="304">
        <f t="shared" si="69"/>
        <v>14987.927312877</v>
      </c>
      <c r="E4468" s="305">
        <v>45992</v>
      </c>
      <c r="F4468" s="302" t="s">
        <v>69</v>
      </c>
      <c r="G4468" s="302" t="s">
        <v>70</v>
      </c>
      <c r="H4468" s="302" t="s">
        <v>597</v>
      </c>
      <c r="I4468" s="302" t="s">
        <v>597</v>
      </c>
      <c r="J4468" s="302">
        <v>135130</v>
      </c>
      <c r="K4468" s="302" t="s">
        <v>161</v>
      </c>
      <c r="L4468" s="302">
        <v>41349018</v>
      </c>
      <c r="M4468" s="302" t="s">
        <v>1602</v>
      </c>
      <c r="N4468" s="305">
        <v>45656</v>
      </c>
      <c r="O4468" s="305">
        <v>45292</v>
      </c>
      <c r="P4468" s="302" t="s">
        <v>4298</v>
      </c>
    </row>
    <row r="4469" spans="1:16">
      <c r="A4469" s="303">
        <v>1</v>
      </c>
      <c r="B4469" s="303">
        <v>3731.2400000000002</v>
      </c>
      <c r="C4469" s="303">
        <v>66.847776468000006</v>
      </c>
      <c r="D4469" s="304">
        <f t="shared" si="69"/>
        <v>3664.3922235320001</v>
      </c>
      <c r="E4469" s="305">
        <v>45992</v>
      </c>
      <c r="F4469" s="302" t="s">
        <v>69</v>
      </c>
      <c r="G4469" s="302" t="s">
        <v>70</v>
      </c>
      <c r="H4469" s="302" t="s">
        <v>597</v>
      </c>
      <c r="I4469" s="302" t="s">
        <v>597</v>
      </c>
      <c r="J4469" s="302">
        <v>135130</v>
      </c>
      <c r="K4469" s="302" t="s">
        <v>402</v>
      </c>
      <c r="L4469" s="302">
        <v>40387908</v>
      </c>
      <c r="M4469" s="302" t="s">
        <v>2693</v>
      </c>
      <c r="N4469" s="305">
        <v>37788</v>
      </c>
      <c r="O4469" s="305">
        <v>37622</v>
      </c>
      <c r="P4469" s="302" t="s">
        <v>2657</v>
      </c>
    </row>
    <row r="4470" spans="1:16">
      <c r="A4470" s="303">
        <v>1</v>
      </c>
      <c r="B4470" s="303">
        <v>26282.560000000001</v>
      </c>
      <c r="C4470" s="303">
        <v>9403.3546048799999</v>
      </c>
      <c r="D4470" s="304">
        <f t="shared" si="69"/>
        <v>16879.20539512</v>
      </c>
      <c r="E4470" s="305">
        <v>45992</v>
      </c>
      <c r="F4470" s="302" t="s">
        <v>69</v>
      </c>
      <c r="G4470" s="302" t="s">
        <v>70</v>
      </c>
      <c r="H4470" s="302" t="s">
        <v>597</v>
      </c>
      <c r="I4470" s="302" t="s">
        <v>597</v>
      </c>
      <c r="J4470" s="302">
        <v>135200</v>
      </c>
      <c r="K4470" s="302" t="s">
        <v>147</v>
      </c>
      <c r="L4470" s="302">
        <v>10563065</v>
      </c>
      <c r="M4470" s="302" t="s">
        <v>1970</v>
      </c>
      <c r="N4470" s="305">
        <v>37788</v>
      </c>
      <c r="O4470" s="305">
        <v>37622</v>
      </c>
      <c r="P4470" s="302" t="s">
        <v>2657</v>
      </c>
    </row>
    <row r="4471" spans="1:16">
      <c r="A4471" s="303">
        <v>1</v>
      </c>
      <c r="B4471" s="303">
        <v>5341.58</v>
      </c>
      <c r="C4471" s="303">
        <v>1911.1064862150001</v>
      </c>
      <c r="D4471" s="304">
        <f t="shared" si="69"/>
        <v>3430.4735137849998</v>
      </c>
      <c r="E4471" s="305">
        <v>45992</v>
      </c>
      <c r="F4471" s="302" t="s">
        <v>69</v>
      </c>
      <c r="G4471" s="302" t="s">
        <v>70</v>
      </c>
      <c r="H4471" s="302" t="s">
        <v>597</v>
      </c>
      <c r="I4471" s="302" t="s">
        <v>597</v>
      </c>
      <c r="J4471" s="302">
        <v>135200</v>
      </c>
      <c r="K4471" s="302" t="s">
        <v>602</v>
      </c>
      <c r="L4471" s="302">
        <v>10563051</v>
      </c>
      <c r="M4471" s="302" t="s">
        <v>2658</v>
      </c>
      <c r="N4471" s="305">
        <v>37788</v>
      </c>
      <c r="O4471" s="305">
        <v>37622</v>
      </c>
      <c r="P4471" s="302" t="s">
        <v>2657</v>
      </c>
    </row>
    <row r="4472" spans="1:16">
      <c r="A4472" s="303">
        <v>1</v>
      </c>
      <c r="B4472" s="303">
        <v>32017.350000000002</v>
      </c>
      <c r="C4472" s="303">
        <v>11455.143469987499</v>
      </c>
      <c r="D4472" s="304">
        <f t="shared" si="69"/>
        <v>20562.206530012503</v>
      </c>
      <c r="E4472" s="305">
        <v>45992</v>
      </c>
      <c r="F4472" s="302" t="s">
        <v>69</v>
      </c>
      <c r="G4472" s="302" t="s">
        <v>70</v>
      </c>
      <c r="H4472" s="302" t="s">
        <v>597</v>
      </c>
      <c r="I4472" s="302" t="s">
        <v>597</v>
      </c>
      <c r="J4472" s="302">
        <v>135200</v>
      </c>
      <c r="K4472" s="302" t="s">
        <v>154</v>
      </c>
      <c r="L4472" s="302">
        <v>10563037</v>
      </c>
      <c r="M4472" s="302" t="s">
        <v>1509</v>
      </c>
      <c r="N4472" s="305">
        <v>37788</v>
      </c>
      <c r="O4472" s="305">
        <v>37622</v>
      </c>
      <c r="P4472" s="302" t="s">
        <v>2657</v>
      </c>
    </row>
    <row r="4473" spans="1:16">
      <c r="A4473" s="303">
        <v>1</v>
      </c>
      <c r="B4473" s="303">
        <v>8491.0499999999993</v>
      </c>
      <c r="C4473" s="303">
        <v>2362.8274942455</v>
      </c>
      <c r="D4473" s="304">
        <f t="shared" si="69"/>
        <v>6128.2225057544993</v>
      </c>
      <c r="E4473" s="305">
        <v>45992</v>
      </c>
      <c r="F4473" s="302" t="s">
        <v>69</v>
      </c>
      <c r="G4473" s="302" t="s">
        <v>70</v>
      </c>
      <c r="H4473" s="302" t="s">
        <v>597</v>
      </c>
      <c r="I4473" s="302" t="s">
        <v>597</v>
      </c>
      <c r="J4473" s="302">
        <v>135200</v>
      </c>
      <c r="K4473" s="302" t="s">
        <v>158</v>
      </c>
      <c r="L4473" s="302">
        <v>10563083</v>
      </c>
      <c r="M4473" s="302" t="s">
        <v>1826</v>
      </c>
      <c r="N4473" s="305">
        <v>39761</v>
      </c>
      <c r="O4473" s="305">
        <v>39448</v>
      </c>
      <c r="P4473" s="302" t="s">
        <v>2659</v>
      </c>
    </row>
    <row r="4474" spans="1:16">
      <c r="A4474" s="303">
        <v>1</v>
      </c>
      <c r="B4474" s="303">
        <v>26717.62</v>
      </c>
      <c r="C4474" s="303">
        <v>9559.0100453850009</v>
      </c>
      <c r="D4474" s="304">
        <f t="shared" si="69"/>
        <v>17158.609954615</v>
      </c>
      <c r="E4474" s="305">
        <v>45992</v>
      </c>
      <c r="F4474" s="302" t="s">
        <v>69</v>
      </c>
      <c r="G4474" s="302" t="s">
        <v>70</v>
      </c>
      <c r="H4474" s="302" t="s">
        <v>597</v>
      </c>
      <c r="I4474" s="302" t="s">
        <v>597</v>
      </c>
      <c r="J4474" s="302">
        <v>135200</v>
      </c>
      <c r="K4474" s="302" t="s">
        <v>158</v>
      </c>
      <c r="L4474" s="302">
        <v>10563058</v>
      </c>
      <c r="M4474" s="302" t="s">
        <v>1826</v>
      </c>
      <c r="N4474" s="305">
        <v>37788</v>
      </c>
      <c r="O4474" s="305">
        <v>37622</v>
      </c>
      <c r="P4474" s="302" t="s">
        <v>2657</v>
      </c>
    </row>
    <row r="4475" spans="1:16">
      <c r="A4475" s="303">
        <v>1</v>
      </c>
      <c r="B4475" s="303">
        <v>4280.68</v>
      </c>
      <c r="C4475" s="303">
        <v>1191.1964242428</v>
      </c>
      <c r="D4475" s="304">
        <f t="shared" si="69"/>
        <v>3089.4835757572</v>
      </c>
      <c r="E4475" s="305">
        <v>45992</v>
      </c>
      <c r="F4475" s="302" t="s">
        <v>69</v>
      </c>
      <c r="G4475" s="302" t="s">
        <v>70</v>
      </c>
      <c r="H4475" s="302" t="s">
        <v>597</v>
      </c>
      <c r="I4475" s="302" t="s">
        <v>597</v>
      </c>
      <c r="J4475" s="302">
        <v>135200</v>
      </c>
      <c r="K4475" s="302" t="s">
        <v>303</v>
      </c>
      <c r="L4475" s="302">
        <v>10563076</v>
      </c>
      <c r="M4475" s="302" t="s">
        <v>1977</v>
      </c>
      <c r="N4475" s="305">
        <v>39761</v>
      </c>
      <c r="O4475" s="305">
        <v>39448</v>
      </c>
      <c r="P4475" s="302" t="s">
        <v>2659</v>
      </c>
    </row>
    <row r="4476" spans="1:16">
      <c r="A4476" s="303">
        <v>1</v>
      </c>
      <c r="B4476" s="303">
        <v>24829.34</v>
      </c>
      <c r="C4476" s="303">
        <v>8883.4226431949992</v>
      </c>
      <c r="D4476" s="304">
        <f t="shared" si="69"/>
        <v>15945.917356805001</v>
      </c>
      <c r="E4476" s="305">
        <v>45992</v>
      </c>
      <c r="F4476" s="302" t="s">
        <v>69</v>
      </c>
      <c r="G4476" s="302" t="s">
        <v>70</v>
      </c>
      <c r="H4476" s="302" t="s">
        <v>597</v>
      </c>
      <c r="I4476" s="302" t="s">
        <v>597</v>
      </c>
      <c r="J4476" s="302">
        <v>135200</v>
      </c>
      <c r="K4476" s="302" t="s">
        <v>163</v>
      </c>
      <c r="L4476" s="302">
        <v>10563044</v>
      </c>
      <c r="M4476" s="302" t="s">
        <v>1978</v>
      </c>
      <c r="N4476" s="305">
        <v>37788</v>
      </c>
      <c r="O4476" s="305">
        <v>37622</v>
      </c>
      <c r="P4476" s="302" t="s">
        <v>2657</v>
      </c>
    </row>
    <row r="4477" spans="1:16">
      <c r="A4477" s="303">
        <v>2</v>
      </c>
      <c r="B4477" s="303">
        <v>11379.14</v>
      </c>
      <c r="C4477" s="303">
        <v>4926.0458643787997</v>
      </c>
      <c r="D4477" s="304">
        <f t="shared" si="69"/>
        <v>6453.0941356211997</v>
      </c>
      <c r="E4477" s="305">
        <v>45992</v>
      </c>
      <c r="F4477" s="302" t="s">
        <v>69</v>
      </c>
      <c r="G4477" s="302" t="s">
        <v>70</v>
      </c>
      <c r="H4477" s="302" t="s">
        <v>597</v>
      </c>
      <c r="I4477" s="302" t="s">
        <v>597</v>
      </c>
      <c r="J4477" s="302">
        <v>135300</v>
      </c>
      <c r="K4477" s="302" t="s">
        <v>491</v>
      </c>
      <c r="L4477" s="302">
        <v>10566323</v>
      </c>
      <c r="M4477" s="302" t="s">
        <v>1516</v>
      </c>
      <c r="N4477" s="305">
        <v>37788</v>
      </c>
      <c r="O4477" s="305">
        <v>37622</v>
      </c>
      <c r="P4477" s="302" t="s">
        <v>2657</v>
      </c>
    </row>
    <row r="4478" spans="1:16">
      <c r="A4478" s="303">
        <v>7</v>
      </c>
      <c r="B4478" s="303">
        <v>63494.6</v>
      </c>
      <c r="C4478" s="303">
        <v>27486.902502332003</v>
      </c>
      <c r="D4478" s="304">
        <f t="shared" si="69"/>
        <v>36007.697497667992</v>
      </c>
      <c r="E4478" s="305">
        <v>45992</v>
      </c>
      <c r="F4478" s="302" t="s">
        <v>69</v>
      </c>
      <c r="G4478" s="302" t="s">
        <v>70</v>
      </c>
      <c r="H4478" s="302" t="s">
        <v>597</v>
      </c>
      <c r="I4478" s="302" t="s">
        <v>597</v>
      </c>
      <c r="J4478" s="302">
        <v>135300</v>
      </c>
      <c r="K4478" s="302" t="s">
        <v>418</v>
      </c>
      <c r="L4478" s="302">
        <v>10566232</v>
      </c>
      <c r="M4478" s="302" t="s">
        <v>1984</v>
      </c>
      <c r="N4478" s="305">
        <v>37788</v>
      </c>
      <c r="O4478" s="305">
        <v>37622</v>
      </c>
      <c r="P4478" s="302" t="s">
        <v>2657</v>
      </c>
    </row>
    <row r="4479" spans="1:16">
      <c r="A4479" s="303">
        <v>12</v>
      </c>
      <c r="B4479" s="303">
        <v>2650.36</v>
      </c>
      <c r="C4479" s="303">
        <v>892.37912739600006</v>
      </c>
      <c r="D4479" s="304">
        <f t="shared" si="69"/>
        <v>1757.9808726040001</v>
      </c>
      <c r="E4479" s="305">
        <v>45992</v>
      </c>
      <c r="F4479" s="302" t="s">
        <v>69</v>
      </c>
      <c r="G4479" s="302" t="s">
        <v>70</v>
      </c>
      <c r="H4479" s="302" t="s">
        <v>597</v>
      </c>
      <c r="I4479" s="302" t="s">
        <v>597</v>
      </c>
      <c r="J4479" s="302">
        <v>135300</v>
      </c>
      <c r="K4479" s="302" t="s">
        <v>101</v>
      </c>
      <c r="L4479" s="302">
        <v>10566579</v>
      </c>
      <c r="M4479" s="302" t="s">
        <v>2662</v>
      </c>
      <c r="N4479" s="305">
        <v>39761</v>
      </c>
      <c r="O4479" s="305">
        <v>39448</v>
      </c>
      <c r="P4479" s="302" t="s">
        <v>2659</v>
      </c>
    </row>
    <row r="4480" spans="1:16">
      <c r="A4480" s="303">
        <v>3</v>
      </c>
      <c r="B4480" s="303">
        <v>214.14000000000001</v>
      </c>
      <c r="C4480" s="303">
        <v>88.581443630400003</v>
      </c>
      <c r="D4480" s="304">
        <f t="shared" si="69"/>
        <v>125.55855636960001</v>
      </c>
      <c r="E4480" s="305">
        <v>45992</v>
      </c>
      <c r="F4480" s="302" t="s">
        <v>69</v>
      </c>
      <c r="G4480" s="302" t="s">
        <v>70</v>
      </c>
      <c r="H4480" s="302" t="s">
        <v>597</v>
      </c>
      <c r="I4480" s="302" t="s">
        <v>597</v>
      </c>
      <c r="J4480" s="302">
        <v>135300</v>
      </c>
      <c r="K4480" s="302" t="s">
        <v>101</v>
      </c>
      <c r="L4480" s="302">
        <v>10566420</v>
      </c>
      <c r="M4480" s="302" t="s">
        <v>2261</v>
      </c>
      <c r="N4480" s="305">
        <v>38341</v>
      </c>
      <c r="O4480" s="305">
        <v>38353</v>
      </c>
      <c r="P4480" s="302" t="s">
        <v>2661</v>
      </c>
    </row>
    <row r="4481" spans="1:16">
      <c r="A4481" s="303">
        <v>3</v>
      </c>
      <c r="B4481" s="303">
        <v>1959.08</v>
      </c>
      <c r="C4481" s="303">
        <v>810.39569714879997</v>
      </c>
      <c r="D4481" s="304">
        <f t="shared" si="69"/>
        <v>1148.6843028511998</v>
      </c>
      <c r="E4481" s="305">
        <v>45992</v>
      </c>
      <c r="F4481" s="302" t="s">
        <v>69</v>
      </c>
      <c r="G4481" s="302" t="s">
        <v>70</v>
      </c>
      <c r="H4481" s="302" t="s">
        <v>597</v>
      </c>
      <c r="I4481" s="302" t="s">
        <v>597</v>
      </c>
      <c r="J4481" s="302">
        <v>135300</v>
      </c>
      <c r="K4481" s="302" t="s">
        <v>101</v>
      </c>
      <c r="L4481" s="302">
        <v>10566406</v>
      </c>
      <c r="M4481" s="302" t="s">
        <v>2261</v>
      </c>
      <c r="N4481" s="305">
        <v>38285</v>
      </c>
      <c r="O4481" s="305">
        <v>37987</v>
      </c>
      <c r="P4481" s="302" t="s">
        <v>2660</v>
      </c>
    </row>
    <row r="4482" spans="1:16">
      <c r="A4482" s="303">
        <v>6</v>
      </c>
      <c r="B4482" s="303">
        <v>5781.05</v>
      </c>
      <c r="C4482" s="303">
        <v>2502.6247540909999</v>
      </c>
      <c r="D4482" s="304">
        <f t="shared" si="69"/>
        <v>3278.4252459090003</v>
      </c>
      <c r="E4482" s="305">
        <v>45992</v>
      </c>
      <c r="F4482" s="302" t="s">
        <v>69</v>
      </c>
      <c r="G4482" s="302" t="s">
        <v>70</v>
      </c>
      <c r="H4482" s="302" t="s">
        <v>597</v>
      </c>
      <c r="I4482" s="302" t="s">
        <v>597</v>
      </c>
      <c r="J4482" s="302">
        <v>135300</v>
      </c>
      <c r="K4482" s="302" t="s">
        <v>142</v>
      </c>
      <c r="L4482" s="302">
        <v>10566330</v>
      </c>
      <c r="M4482" s="302" t="s">
        <v>2663</v>
      </c>
      <c r="N4482" s="305">
        <v>37788</v>
      </c>
      <c r="O4482" s="305">
        <v>37622</v>
      </c>
      <c r="P4482" s="302" t="s">
        <v>2657</v>
      </c>
    </row>
    <row r="4483" spans="1:16">
      <c r="A4483" s="303">
        <v>0</v>
      </c>
      <c r="B4483" s="303">
        <v>53551.4</v>
      </c>
      <c r="C4483" s="303">
        <v>3606.1630573079997</v>
      </c>
      <c r="D4483" s="304">
        <f t="shared" ref="D4483:D4546" si="70">+B4483-C4483</f>
        <v>49945.236942692005</v>
      </c>
      <c r="E4483" s="305">
        <v>45992</v>
      </c>
      <c r="F4483" s="302" t="s">
        <v>69</v>
      </c>
      <c r="G4483" s="302" t="s">
        <v>70</v>
      </c>
      <c r="H4483" s="302" t="s">
        <v>597</v>
      </c>
      <c r="I4483" s="302" t="s">
        <v>597</v>
      </c>
      <c r="J4483" s="302">
        <v>135300</v>
      </c>
      <c r="K4483" s="302" t="s">
        <v>143</v>
      </c>
      <c r="L4483" s="302">
        <v>36314662</v>
      </c>
      <c r="M4483" s="302" t="s">
        <v>1389</v>
      </c>
      <c r="N4483" s="305">
        <v>44708</v>
      </c>
      <c r="O4483" s="305">
        <v>44682</v>
      </c>
      <c r="P4483" s="302" t="s">
        <v>2664</v>
      </c>
    </row>
    <row r="4484" spans="1:16">
      <c r="A4484" s="303">
        <v>2</v>
      </c>
      <c r="B4484" s="303">
        <v>180042.12</v>
      </c>
      <c r="C4484" s="303">
        <v>77940.489407810397</v>
      </c>
      <c r="D4484" s="304">
        <f t="shared" si="70"/>
        <v>102101.6305921896</v>
      </c>
      <c r="E4484" s="305">
        <v>45992</v>
      </c>
      <c r="F4484" s="302" t="s">
        <v>69</v>
      </c>
      <c r="G4484" s="302" t="s">
        <v>70</v>
      </c>
      <c r="H4484" s="302" t="s">
        <v>597</v>
      </c>
      <c r="I4484" s="302" t="s">
        <v>597</v>
      </c>
      <c r="J4484" s="302">
        <v>135300</v>
      </c>
      <c r="K4484" s="302" t="s">
        <v>245</v>
      </c>
      <c r="L4484" s="302">
        <v>10566378</v>
      </c>
      <c r="M4484" s="302" t="s">
        <v>1992</v>
      </c>
      <c r="N4484" s="305">
        <v>37788</v>
      </c>
      <c r="O4484" s="305">
        <v>37622</v>
      </c>
      <c r="P4484" s="302" t="s">
        <v>2657</v>
      </c>
    </row>
    <row r="4485" spans="1:16">
      <c r="A4485" s="303">
        <v>1</v>
      </c>
      <c r="B4485" s="303">
        <v>129471.63</v>
      </c>
      <c r="C4485" s="303">
        <v>26155.945438592102</v>
      </c>
      <c r="D4485" s="304">
        <f t="shared" si="70"/>
        <v>103315.68456140791</v>
      </c>
      <c r="E4485" s="305">
        <v>45992</v>
      </c>
      <c r="F4485" s="302" t="s">
        <v>69</v>
      </c>
      <c r="G4485" s="302" t="s">
        <v>70</v>
      </c>
      <c r="H4485" s="302" t="s">
        <v>597</v>
      </c>
      <c r="I4485" s="302" t="s">
        <v>597</v>
      </c>
      <c r="J4485" s="302">
        <v>135300</v>
      </c>
      <c r="K4485" s="302" t="s">
        <v>598</v>
      </c>
      <c r="L4485" s="302">
        <v>13776634</v>
      </c>
      <c r="M4485" s="302" t="s">
        <v>2665</v>
      </c>
      <c r="N4485" s="305">
        <v>42248</v>
      </c>
      <c r="O4485" s="305">
        <v>42005</v>
      </c>
      <c r="P4485" s="302" t="s">
        <v>2666</v>
      </c>
    </row>
    <row r="4486" spans="1:16">
      <c r="A4486" s="303">
        <v>1</v>
      </c>
      <c r="B4486" s="303">
        <v>2128.87</v>
      </c>
      <c r="C4486" s="303">
        <v>716.79287075699995</v>
      </c>
      <c r="D4486" s="304">
        <f t="shared" si="70"/>
        <v>1412.0771292429999</v>
      </c>
      <c r="E4486" s="305">
        <v>45992</v>
      </c>
      <c r="F4486" s="302" t="s">
        <v>69</v>
      </c>
      <c r="G4486" s="302" t="s">
        <v>70</v>
      </c>
      <c r="H4486" s="302" t="s">
        <v>597</v>
      </c>
      <c r="I4486" s="302" t="s">
        <v>597</v>
      </c>
      <c r="J4486" s="302">
        <v>135300</v>
      </c>
      <c r="K4486" s="302" t="s">
        <v>145</v>
      </c>
      <c r="L4486" s="302">
        <v>10566586</v>
      </c>
      <c r="M4486" s="302" t="s">
        <v>2295</v>
      </c>
      <c r="N4486" s="305">
        <v>39761</v>
      </c>
      <c r="O4486" s="305">
        <v>39448</v>
      </c>
      <c r="P4486" s="302" t="s">
        <v>2659</v>
      </c>
    </row>
    <row r="4487" spans="1:16">
      <c r="A4487" s="303">
        <v>1570</v>
      </c>
      <c r="B4487" s="303">
        <v>39841.160000000003</v>
      </c>
      <c r="C4487" s="303">
        <v>17247.294738447203</v>
      </c>
      <c r="D4487" s="304">
        <f t="shared" si="70"/>
        <v>22593.865261552801</v>
      </c>
      <c r="E4487" s="305">
        <v>45992</v>
      </c>
      <c r="F4487" s="302" t="s">
        <v>69</v>
      </c>
      <c r="G4487" s="302" t="s">
        <v>70</v>
      </c>
      <c r="H4487" s="302" t="s">
        <v>597</v>
      </c>
      <c r="I4487" s="302" t="s">
        <v>597</v>
      </c>
      <c r="J4487" s="302">
        <v>135300</v>
      </c>
      <c r="K4487" s="302" t="s">
        <v>420</v>
      </c>
      <c r="L4487" s="302">
        <v>10566385</v>
      </c>
      <c r="M4487" s="302" t="s">
        <v>1995</v>
      </c>
      <c r="N4487" s="305">
        <v>37788</v>
      </c>
      <c r="O4487" s="305">
        <v>37622</v>
      </c>
      <c r="P4487" s="302" t="s">
        <v>2657</v>
      </c>
    </row>
    <row r="4488" spans="1:16">
      <c r="A4488" s="303">
        <v>539</v>
      </c>
      <c r="B4488" s="303">
        <v>3089.14</v>
      </c>
      <c r="C4488" s="303">
        <v>1277.8578536304001</v>
      </c>
      <c r="D4488" s="304">
        <f t="shared" si="70"/>
        <v>1811.2821463695998</v>
      </c>
      <c r="E4488" s="305">
        <v>45992</v>
      </c>
      <c r="F4488" s="302" t="s">
        <v>69</v>
      </c>
      <c r="G4488" s="302" t="s">
        <v>70</v>
      </c>
      <c r="H4488" s="302" t="s">
        <v>597</v>
      </c>
      <c r="I4488" s="302" t="s">
        <v>597</v>
      </c>
      <c r="J4488" s="302">
        <v>135300</v>
      </c>
      <c r="K4488" s="302" t="s">
        <v>420</v>
      </c>
      <c r="L4488" s="302">
        <v>10566441</v>
      </c>
      <c r="M4488" s="302" t="s">
        <v>1995</v>
      </c>
      <c r="N4488" s="305">
        <v>38341</v>
      </c>
      <c r="O4488" s="305">
        <v>38353</v>
      </c>
      <c r="P4488" s="302" t="s">
        <v>2661</v>
      </c>
    </row>
    <row r="4489" spans="1:16">
      <c r="A4489" s="303">
        <v>9</v>
      </c>
      <c r="B4489" s="303">
        <v>14702.130000000001</v>
      </c>
      <c r="C4489" s="303">
        <v>6364.5729540245993</v>
      </c>
      <c r="D4489" s="304">
        <f t="shared" si="70"/>
        <v>8337.5570459754017</v>
      </c>
      <c r="E4489" s="305">
        <v>45992</v>
      </c>
      <c r="F4489" s="302" t="s">
        <v>69</v>
      </c>
      <c r="G4489" s="302" t="s">
        <v>70</v>
      </c>
      <c r="H4489" s="302" t="s">
        <v>597</v>
      </c>
      <c r="I4489" s="302" t="s">
        <v>597</v>
      </c>
      <c r="J4489" s="302">
        <v>135300</v>
      </c>
      <c r="K4489" s="302" t="s">
        <v>421</v>
      </c>
      <c r="L4489" s="302">
        <v>10566169</v>
      </c>
      <c r="M4489" s="302" t="s">
        <v>1997</v>
      </c>
      <c r="N4489" s="305">
        <v>37788</v>
      </c>
      <c r="O4489" s="305">
        <v>37622</v>
      </c>
      <c r="P4489" s="302" t="s">
        <v>2657</v>
      </c>
    </row>
    <row r="4490" spans="1:16">
      <c r="A4490" s="303">
        <v>120</v>
      </c>
      <c r="B4490" s="303">
        <v>6516.41</v>
      </c>
      <c r="C4490" s="303">
        <v>2820.9631423022001</v>
      </c>
      <c r="D4490" s="304">
        <f t="shared" si="70"/>
        <v>3695.4468576977997</v>
      </c>
      <c r="E4490" s="305">
        <v>45992</v>
      </c>
      <c r="F4490" s="302" t="s">
        <v>69</v>
      </c>
      <c r="G4490" s="302" t="s">
        <v>70</v>
      </c>
      <c r="H4490" s="302" t="s">
        <v>597</v>
      </c>
      <c r="I4490" s="302" t="s">
        <v>597</v>
      </c>
      <c r="J4490" s="302">
        <v>135300</v>
      </c>
      <c r="K4490" s="302" t="s">
        <v>146</v>
      </c>
      <c r="L4490" s="302">
        <v>37646139</v>
      </c>
      <c r="M4490" s="302" t="s">
        <v>1342</v>
      </c>
      <c r="N4490" s="305">
        <v>37788</v>
      </c>
      <c r="O4490" s="305">
        <v>37622</v>
      </c>
      <c r="P4490" s="302" t="s">
        <v>2657</v>
      </c>
    </row>
    <row r="4491" spans="1:16">
      <c r="A4491" s="303">
        <v>0</v>
      </c>
      <c r="B4491" s="303">
        <v>0</v>
      </c>
      <c r="C4491" s="303">
        <v>0</v>
      </c>
      <c r="D4491" s="304">
        <f t="shared" si="70"/>
        <v>0</v>
      </c>
      <c r="E4491" s="305">
        <v>45992</v>
      </c>
      <c r="F4491" s="302" t="s">
        <v>69</v>
      </c>
      <c r="G4491" s="302" t="s">
        <v>70</v>
      </c>
      <c r="H4491" s="302" t="s">
        <v>597</v>
      </c>
      <c r="I4491" s="302" t="s">
        <v>597</v>
      </c>
      <c r="J4491" s="302">
        <v>135300</v>
      </c>
      <c r="K4491" s="302" t="s">
        <v>599</v>
      </c>
      <c r="L4491" s="302">
        <v>10566364</v>
      </c>
      <c r="M4491" s="302" t="s">
        <v>1342</v>
      </c>
      <c r="N4491" s="305">
        <v>37788</v>
      </c>
      <c r="O4491" s="305">
        <v>37622</v>
      </c>
      <c r="P4491" s="302" t="s">
        <v>2657</v>
      </c>
    </row>
    <row r="4492" spans="1:16">
      <c r="A4492" s="303">
        <v>1</v>
      </c>
      <c r="B4492" s="303">
        <v>878777.06</v>
      </c>
      <c r="C4492" s="303">
        <v>295885.202756766</v>
      </c>
      <c r="D4492" s="304">
        <f t="shared" si="70"/>
        <v>582891.85724323406</v>
      </c>
      <c r="E4492" s="305">
        <v>45992</v>
      </c>
      <c r="F4492" s="302" t="s">
        <v>69</v>
      </c>
      <c r="G4492" s="302" t="s">
        <v>70</v>
      </c>
      <c r="H4492" s="302" t="s">
        <v>597</v>
      </c>
      <c r="I4492" s="302" t="s">
        <v>597</v>
      </c>
      <c r="J4492" s="302">
        <v>135300</v>
      </c>
      <c r="K4492" s="302" t="s">
        <v>148</v>
      </c>
      <c r="L4492" s="302">
        <v>10566669</v>
      </c>
      <c r="M4492" s="302" t="s">
        <v>2668</v>
      </c>
      <c r="N4492" s="305">
        <v>39761</v>
      </c>
      <c r="O4492" s="305">
        <v>39448</v>
      </c>
      <c r="P4492" s="302" t="s">
        <v>2659</v>
      </c>
    </row>
    <row r="4493" spans="1:16">
      <c r="A4493" s="303">
        <v>2</v>
      </c>
      <c r="B4493" s="303">
        <v>865166.51</v>
      </c>
      <c r="C4493" s="303">
        <v>374531.81071544421</v>
      </c>
      <c r="D4493" s="304">
        <f t="shared" si="70"/>
        <v>490634.6992845558</v>
      </c>
      <c r="E4493" s="305">
        <v>45992</v>
      </c>
      <c r="F4493" s="302" t="s">
        <v>69</v>
      </c>
      <c r="G4493" s="302" t="s">
        <v>70</v>
      </c>
      <c r="H4493" s="302" t="s">
        <v>597</v>
      </c>
      <c r="I4493" s="302" t="s">
        <v>597</v>
      </c>
      <c r="J4493" s="302">
        <v>135300</v>
      </c>
      <c r="K4493" s="302" t="s">
        <v>148</v>
      </c>
      <c r="L4493" s="302">
        <v>10566295</v>
      </c>
      <c r="M4493" s="302" t="s">
        <v>2667</v>
      </c>
      <c r="N4493" s="305">
        <v>37788</v>
      </c>
      <c r="O4493" s="305">
        <v>37622</v>
      </c>
      <c r="P4493" s="302" t="s">
        <v>2657</v>
      </c>
    </row>
    <row r="4494" spans="1:16">
      <c r="A4494" s="303">
        <v>0</v>
      </c>
      <c r="B4494" s="303">
        <v>0</v>
      </c>
      <c r="C4494" s="303">
        <v>0</v>
      </c>
      <c r="D4494" s="304">
        <f t="shared" si="70"/>
        <v>0</v>
      </c>
      <c r="E4494" s="305">
        <v>45992</v>
      </c>
      <c r="F4494" s="302" t="s">
        <v>69</v>
      </c>
      <c r="G4494" s="302" t="s">
        <v>70</v>
      </c>
      <c r="H4494" s="302" t="s">
        <v>597</v>
      </c>
      <c r="I4494" s="302" t="s">
        <v>597</v>
      </c>
      <c r="J4494" s="302">
        <v>135300</v>
      </c>
      <c r="K4494" s="302" t="s">
        <v>150</v>
      </c>
      <c r="L4494" s="302">
        <v>11907836</v>
      </c>
      <c r="M4494" s="302" t="s">
        <v>2669</v>
      </c>
      <c r="N4494" s="305">
        <v>41193</v>
      </c>
      <c r="O4494" s="305">
        <v>40909</v>
      </c>
      <c r="P4494" s="302" t="s">
        <v>2299</v>
      </c>
    </row>
    <row r="4495" spans="1:16">
      <c r="A4495" s="303">
        <v>3190</v>
      </c>
      <c r="B4495" s="303">
        <v>2596.08</v>
      </c>
      <c r="C4495" s="303">
        <v>874.10299168799997</v>
      </c>
      <c r="D4495" s="304">
        <f t="shared" si="70"/>
        <v>1721.977008312</v>
      </c>
      <c r="E4495" s="305">
        <v>45992</v>
      </c>
      <c r="F4495" s="302" t="s">
        <v>69</v>
      </c>
      <c r="G4495" s="302" t="s">
        <v>70</v>
      </c>
      <c r="H4495" s="302" t="s">
        <v>597</v>
      </c>
      <c r="I4495" s="302" t="s">
        <v>597</v>
      </c>
      <c r="J4495" s="302">
        <v>135300</v>
      </c>
      <c r="K4495" s="302" t="s">
        <v>600</v>
      </c>
      <c r="L4495" s="302">
        <v>10566600</v>
      </c>
      <c r="M4495" s="302" t="s">
        <v>2670</v>
      </c>
      <c r="N4495" s="305">
        <v>39761</v>
      </c>
      <c r="O4495" s="305">
        <v>39448</v>
      </c>
      <c r="P4495" s="302" t="s">
        <v>2659</v>
      </c>
    </row>
    <row r="4496" spans="1:16">
      <c r="A4496" s="303">
        <v>20596</v>
      </c>
      <c r="B4496" s="303">
        <v>16500.189999999999</v>
      </c>
      <c r="C4496" s="303">
        <v>7142.9556812698002</v>
      </c>
      <c r="D4496" s="304">
        <f t="shared" si="70"/>
        <v>9357.2343187301994</v>
      </c>
      <c r="E4496" s="305">
        <v>45992</v>
      </c>
      <c r="F4496" s="302" t="s">
        <v>69</v>
      </c>
      <c r="G4496" s="302" t="s">
        <v>70</v>
      </c>
      <c r="H4496" s="302" t="s">
        <v>597</v>
      </c>
      <c r="I4496" s="302" t="s">
        <v>597</v>
      </c>
      <c r="J4496" s="302">
        <v>135300</v>
      </c>
      <c r="K4496" s="302" t="s">
        <v>151</v>
      </c>
      <c r="L4496" s="302">
        <v>10566302</v>
      </c>
      <c r="M4496" s="302" t="s">
        <v>2000</v>
      </c>
      <c r="N4496" s="305">
        <v>37788</v>
      </c>
      <c r="O4496" s="305">
        <v>37622</v>
      </c>
      <c r="P4496" s="302" t="s">
        <v>2657</v>
      </c>
    </row>
    <row r="4497" spans="1:16">
      <c r="A4497" s="303">
        <v>1334</v>
      </c>
      <c r="B4497" s="303">
        <v>17359.830000000002</v>
      </c>
      <c r="C4497" s="303">
        <v>7181.0908871687998</v>
      </c>
      <c r="D4497" s="304">
        <f t="shared" si="70"/>
        <v>10178.739112831201</v>
      </c>
      <c r="E4497" s="305">
        <v>45992</v>
      </c>
      <c r="F4497" s="302" t="s">
        <v>69</v>
      </c>
      <c r="G4497" s="302" t="s">
        <v>70</v>
      </c>
      <c r="H4497" s="302" t="s">
        <v>597</v>
      </c>
      <c r="I4497" s="302" t="s">
        <v>597</v>
      </c>
      <c r="J4497" s="302">
        <v>135300</v>
      </c>
      <c r="K4497" s="302" t="s">
        <v>423</v>
      </c>
      <c r="L4497" s="302">
        <v>10566413</v>
      </c>
      <c r="M4497" s="302" t="s">
        <v>2101</v>
      </c>
      <c r="N4497" s="305">
        <v>38341</v>
      </c>
      <c r="O4497" s="305">
        <v>38353</v>
      </c>
      <c r="P4497" s="302" t="s">
        <v>2661</v>
      </c>
    </row>
    <row r="4498" spans="1:16">
      <c r="A4498" s="303">
        <v>4908</v>
      </c>
      <c r="B4498" s="303">
        <v>44116.17</v>
      </c>
      <c r="C4498" s="303">
        <v>19097.9526379614</v>
      </c>
      <c r="D4498" s="304">
        <f t="shared" si="70"/>
        <v>25018.217362038598</v>
      </c>
      <c r="E4498" s="305">
        <v>45992</v>
      </c>
      <c r="F4498" s="302" t="s">
        <v>69</v>
      </c>
      <c r="G4498" s="302" t="s">
        <v>70</v>
      </c>
      <c r="H4498" s="302" t="s">
        <v>597</v>
      </c>
      <c r="I4498" s="302" t="s">
        <v>597</v>
      </c>
      <c r="J4498" s="302">
        <v>135300</v>
      </c>
      <c r="K4498" s="302" t="s">
        <v>423</v>
      </c>
      <c r="L4498" s="302">
        <v>10566218</v>
      </c>
      <c r="M4498" s="302" t="s">
        <v>2101</v>
      </c>
      <c r="N4498" s="305">
        <v>37788</v>
      </c>
      <c r="O4498" s="305">
        <v>37622</v>
      </c>
      <c r="P4498" s="302" t="s">
        <v>2657</v>
      </c>
    </row>
    <row r="4499" spans="1:16">
      <c r="A4499" s="303">
        <v>5240</v>
      </c>
      <c r="B4499" s="303">
        <v>53025.21</v>
      </c>
      <c r="C4499" s="303">
        <v>17853.646534731</v>
      </c>
      <c r="D4499" s="304">
        <f t="shared" si="70"/>
        <v>35171.563465268999</v>
      </c>
      <c r="E4499" s="305">
        <v>45992</v>
      </c>
      <c r="F4499" s="302" t="s">
        <v>69</v>
      </c>
      <c r="G4499" s="302" t="s">
        <v>70</v>
      </c>
      <c r="H4499" s="302" t="s">
        <v>597</v>
      </c>
      <c r="I4499" s="302" t="s">
        <v>597</v>
      </c>
      <c r="J4499" s="302">
        <v>135300</v>
      </c>
      <c r="K4499" s="302" t="s">
        <v>601</v>
      </c>
      <c r="L4499" s="302">
        <v>10566607</v>
      </c>
      <c r="M4499" s="302" t="s">
        <v>2671</v>
      </c>
      <c r="N4499" s="305">
        <v>39761</v>
      </c>
      <c r="O4499" s="305">
        <v>39448</v>
      </c>
      <c r="P4499" s="302" t="s">
        <v>2659</v>
      </c>
    </row>
    <row r="4500" spans="1:16">
      <c r="A4500" s="303">
        <v>5</v>
      </c>
      <c r="B4500" s="303">
        <v>8215.09</v>
      </c>
      <c r="C4500" s="303">
        <v>3556.3241264278004</v>
      </c>
      <c r="D4500" s="304">
        <f t="shared" si="70"/>
        <v>4658.7658735721998</v>
      </c>
      <c r="E4500" s="305">
        <v>45992</v>
      </c>
      <c r="F4500" s="302" t="s">
        <v>69</v>
      </c>
      <c r="G4500" s="302" t="s">
        <v>70</v>
      </c>
      <c r="H4500" s="302" t="s">
        <v>597</v>
      </c>
      <c r="I4500" s="302" t="s">
        <v>597</v>
      </c>
      <c r="J4500" s="302">
        <v>135300</v>
      </c>
      <c r="K4500" s="302" t="s">
        <v>426</v>
      </c>
      <c r="L4500" s="302">
        <v>10566253</v>
      </c>
      <c r="M4500" s="302" t="s">
        <v>2004</v>
      </c>
      <c r="N4500" s="305">
        <v>37788</v>
      </c>
      <c r="O4500" s="305">
        <v>37622</v>
      </c>
      <c r="P4500" s="302" t="s">
        <v>2657</v>
      </c>
    </row>
    <row r="4501" spans="1:16">
      <c r="A4501" s="303">
        <v>2</v>
      </c>
      <c r="B4501" s="303">
        <v>103649.98</v>
      </c>
      <c r="C4501" s="303">
        <v>44870.223524971603</v>
      </c>
      <c r="D4501" s="304">
        <f t="shared" si="70"/>
        <v>58779.756475028393</v>
      </c>
      <c r="E4501" s="305">
        <v>45992</v>
      </c>
      <c r="F4501" s="302" t="s">
        <v>69</v>
      </c>
      <c r="G4501" s="302" t="s">
        <v>70</v>
      </c>
      <c r="H4501" s="302" t="s">
        <v>597</v>
      </c>
      <c r="I4501" s="302" t="s">
        <v>597</v>
      </c>
      <c r="J4501" s="302">
        <v>135300</v>
      </c>
      <c r="K4501" s="302" t="s">
        <v>326</v>
      </c>
      <c r="L4501" s="302">
        <v>10566260</v>
      </c>
      <c r="M4501" s="302" t="s">
        <v>2005</v>
      </c>
      <c r="N4501" s="305">
        <v>37788</v>
      </c>
      <c r="O4501" s="305">
        <v>37622</v>
      </c>
      <c r="P4501" s="302" t="s">
        <v>2657</v>
      </c>
    </row>
    <row r="4502" spans="1:16">
      <c r="A4502" s="303">
        <v>0</v>
      </c>
      <c r="B4502" s="303">
        <v>0</v>
      </c>
      <c r="C4502" s="303">
        <v>0</v>
      </c>
      <c r="D4502" s="304">
        <f t="shared" si="70"/>
        <v>0</v>
      </c>
      <c r="E4502" s="305">
        <v>45992</v>
      </c>
      <c r="F4502" s="302" t="s">
        <v>69</v>
      </c>
      <c r="G4502" s="302" t="s">
        <v>70</v>
      </c>
      <c r="H4502" s="302" t="s">
        <v>597</v>
      </c>
      <c r="I4502" s="302" t="s">
        <v>597</v>
      </c>
      <c r="J4502" s="302">
        <v>135300</v>
      </c>
      <c r="K4502" s="302" t="s">
        <v>84</v>
      </c>
      <c r="L4502" s="302">
        <v>11911011</v>
      </c>
      <c r="M4502" s="302" t="s">
        <v>2309</v>
      </c>
      <c r="N4502" s="305">
        <v>41193</v>
      </c>
      <c r="O4502" s="305">
        <v>41426</v>
      </c>
      <c r="P4502" s="302" t="s">
        <v>2299</v>
      </c>
    </row>
    <row r="4503" spans="1:16">
      <c r="A4503" s="303">
        <v>0</v>
      </c>
      <c r="B4503" s="303">
        <v>0</v>
      </c>
      <c r="C4503" s="303">
        <v>0</v>
      </c>
      <c r="D4503" s="304">
        <f t="shared" si="70"/>
        <v>0</v>
      </c>
      <c r="E4503" s="305">
        <v>45992</v>
      </c>
      <c r="F4503" s="302" t="s">
        <v>69</v>
      </c>
      <c r="G4503" s="302" t="s">
        <v>70</v>
      </c>
      <c r="H4503" s="302" t="s">
        <v>597</v>
      </c>
      <c r="I4503" s="302" t="s">
        <v>597</v>
      </c>
      <c r="J4503" s="302">
        <v>135300</v>
      </c>
      <c r="K4503" s="302" t="s">
        <v>84</v>
      </c>
      <c r="L4503" s="302">
        <v>29646514</v>
      </c>
      <c r="M4503" s="302" t="s">
        <v>2672</v>
      </c>
      <c r="N4503" s="305">
        <v>43815</v>
      </c>
      <c r="O4503" s="305">
        <v>44013</v>
      </c>
      <c r="P4503" s="302" t="s">
        <v>2673</v>
      </c>
    </row>
    <row r="4504" spans="1:16">
      <c r="A4504" s="303">
        <v>0</v>
      </c>
      <c r="B4504" s="303">
        <v>0</v>
      </c>
      <c r="C4504" s="303">
        <v>0</v>
      </c>
      <c r="D4504" s="304">
        <f t="shared" si="70"/>
        <v>0</v>
      </c>
      <c r="E4504" s="305">
        <v>45992</v>
      </c>
      <c r="F4504" s="302" t="s">
        <v>69</v>
      </c>
      <c r="G4504" s="302" t="s">
        <v>70</v>
      </c>
      <c r="H4504" s="302" t="s">
        <v>597</v>
      </c>
      <c r="I4504" s="302" t="s">
        <v>597</v>
      </c>
      <c r="J4504" s="302">
        <v>135300</v>
      </c>
      <c r="K4504" s="302" t="s">
        <v>84</v>
      </c>
      <c r="L4504" s="302">
        <v>28830343</v>
      </c>
      <c r="M4504" s="302" t="s">
        <v>2672</v>
      </c>
      <c r="N4504" s="305">
        <v>43815</v>
      </c>
      <c r="O4504" s="305">
        <v>43831</v>
      </c>
      <c r="P4504" s="302" t="s">
        <v>2673</v>
      </c>
    </row>
    <row r="4505" spans="1:16">
      <c r="A4505" s="303">
        <v>0</v>
      </c>
      <c r="B4505" s="303">
        <v>0</v>
      </c>
      <c r="C4505" s="303">
        <v>0</v>
      </c>
      <c r="D4505" s="304">
        <f t="shared" si="70"/>
        <v>0</v>
      </c>
      <c r="E4505" s="305">
        <v>45992</v>
      </c>
      <c r="F4505" s="302" t="s">
        <v>69</v>
      </c>
      <c r="G4505" s="302" t="s">
        <v>70</v>
      </c>
      <c r="H4505" s="302" t="s">
        <v>597</v>
      </c>
      <c r="I4505" s="302" t="s">
        <v>597</v>
      </c>
      <c r="J4505" s="302">
        <v>135300</v>
      </c>
      <c r="K4505" s="302" t="s">
        <v>84</v>
      </c>
      <c r="L4505" s="302">
        <v>35463132</v>
      </c>
      <c r="M4505" s="302" t="s">
        <v>2677</v>
      </c>
      <c r="N4505" s="305">
        <v>44708</v>
      </c>
      <c r="O4505" s="305">
        <v>44682</v>
      </c>
      <c r="P4505" s="302" t="s">
        <v>2664</v>
      </c>
    </row>
    <row r="4506" spans="1:16">
      <c r="A4506" s="303">
        <v>0</v>
      </c>
      <c r="B4506" s="303">
        <v>0</v>
      </c>
      <c r="C4506" s="303">
        <v>0</v>
      </c>
      <c r="D4506" s="304">
        <f t="shared" si="70"/>
        <v>0</v>
      </c>
      <c r="E4506" s="305">
        <v>45992</v>
      </c>
      <c r="F4506" s="302" t="s">
        <v>69</v>
      </c>
      <c r="G4506" s="302" t="s">
        <v>70</v>
      </c>
      <c r="H4506" s="302" t="s">
        <v>597</v>
      </c>
      <c r="I4506" s="302" t="s">
        <v>597</v>
      </c>
      <c r="J4506" s="302">
        <v>135300</v>
      </c>
      <c r="K4506" s="302" t="s">
        <v>84</v>
      </c>
      <c r="L4506" s="302">
        <v>33360410</v>
      </c>
      <c r="M4506" s="302" t="s">
        <v>2675</v>
      </c>
      <c r="N4506" s="305">
        <v>44377</v>
      </c>
      <c r="O4506" s="305">
        <v>44348</v>
      </c>
      <c r="P4506" s="302" t="s">
        <v>2676</v>
      </c>
    </row>
    <row r="4507" spans="1:16">
      <c r="A4507" s="303">
        <v>0</v>
      </c>
      <c r="B4507" s="303">
        <v>0</v>
      </c>
      <c r="C4507" s="303">
        <v>0</v>
      </c>
      <c r="D4507" s="304">
        <f t="shared" si="70"/>
        <v>0</v>
      </c>
      <c r="E4507" s="305">
        <v>45992</v>
      </c>
      <c r="F4507" s="302" t="s">
        <v>69</v>
      </c>
      <c r="G4507" s="302" t="s">
        <v>70</v>
      </c>
      <c r="H4507" s="302" t="s">
        <v>597</v>
      </c>
      <c r="I4507" s="302" t="s">
        <v>597</v>
      </c>
      <c r="J4507" s="302">
        <v>135300</v>
      </c>
      <c r="K4507" s="302" t="s">
        <v>84</v>
      </c>
      <c r="L4507" s="302">
        <v>13659168</v>
      </c>
      <c r="M4507" s="302" t="s">
        <v>2674</v>
      </c>
      <c r="N4507" s="305">
        <v>42248</v>
      </c>
      <c r="O4507" s="305">
        <v>42278</v>
      </c>
      <c r="P4507" s="302" t="s">
        <v>2666</v>
      </c>
    </row>
    <row r="4508" spans="1:16">
      <c r="A4508" s="303">
        <v>0</v>
      </c>
      <c r="B4508" s="303">
        <v>0</v>
      </c>
      <c r="C4508" s="303">
        <v>0</v>
      </c>
      <c r="D4508" s="304">
        <f t="shared" si="70"/>
        <v>0</v>
      </c>
      <c r="E4508" s="305">
        <v>45992</v>
      </c>
      <c r="F4508" s="302" t="s">
        <v>69</v>
      </c>
      <c r="G4508" s="302" t="s">
        <v>70</v>
      </c>
      <c r="H4508" s="302" t="s">
        <v>597</v>
      </c>
      <c r="I4508" s="302" t="s">
        <v>597</v>
      </c>
      <c r="J4508" s="302">
        <v>135300</v>
      </c>
      <c r="K4508" s="302" t="s">
        <v>84</v>
      </c>
      <c r="L4508" s="302">
        <v>28413180</v>
      </c>
      <c r="M4508" s="302" t="s">
        <v>2672</v>
      </c>
      <c r="N4508" s="305">
        <v>43815</v>
      </c>
      <c r="O4508" s="305">
        <v>43800</v>
      </c>
      <c r="P4508" s="302" t="s">
        <v>2673</v>
      </c>
    </row>
    <row r="4509" spans="1:16">
      <c r="A4509" s="303">
        <v>0</v>
      </c>
      <c r="B4509" s="303">
        <v>0</v>
      </c>
      <c r="C4509" s="303">
        <v>0</v>
      </c>
      <c r="D4509" s="304">
        <f t="shared" si="70"/>
        <v>0</v>
      </c>
      <c r="E4509" s="305">
        <v>45992</v>
      </c>
      <c r="F4509" s="302" t="s">
        <v>69</v>
      </c>
      <c r="G4509" s="302" t="s">
        <v>70</v>
      </c>
      <c r="H4509" s="302" t="s">
        <v>597</v>
      </c>
      <c r="I4509" s="302" t="s">
        <v>597</v>
      </c>
      <c r="J4509" s="302">
        <v>135300</v>
      </c>
      <c r="K4509" s="302" t="s">
        <v>530</v>
      </c>
      <c r="L4509" s="302">
        <v>11845608</v>
      </c>
      <c r="M4509" s="302" t="s">
        <v>2323</v>
      </c>
      <c r="N4509" s="305">
        <v>41193</v>
      </c>
      <c r="O4509" s="305">
        <v>41275</v>
      </c>
      <c r="P4509" s="302" t="s">
        <v>1594</v>
      </c>
    </row>
    <row r="4510" spans="1:16">
      <c r="A4510" s="303">
        <v>1</v>
      </c>
      <c r="B4510" s="303">
        <v>158279.49</v>
      </c>
      <c r="C4510" s="303">
        <v>53292.878390439</v>
      </c>
      <c r="D4510" s="304">
        <f t="shared" si="70"/>
        <v>104986.61160956099</v>
      </c>
      <c r="E4510" s="305">
        <v>45992</v>
      </c>
      <c r="F4510" s="302" t="s">
        <v>69</v>
      </c>
      <c r="G4510" s="302" t="s">
        <v>70</v>
      </c>
      <c r="H4510" s="302" t="s">
        <v>597</v>
      </c>
      <c r="I4510" s="302" t="s">
        <v>597</v>
      </c>
      <c r="J4510" s="302">
        <v>135300</v>
      </c>
      <c r="K4510" s="302" t="s">
        <v>155</v>
      </c>
      <c r="L4510" s="302">
        <v>10566641</v>
      </c>
      <c r="M4510" s="302" t="s">
        <v>2678</v>
      </c>
      <c r="N4510" s="305">
        <v>39761</v>
      </c>
      <c r="O4510" s="305">
        <v>39448</v>
      </c>
      <c r="P4510" s="302" t="s">
        <v>2659</v>
      </c>
    </row>
    <row r="4511" spans="1:16">
      <c r="A4511" s="303">
        <v>2</v>
      </c>
      <c r="B4511" s="303">
        <v>3219.66</v>
      </c>
      <c r="C4511" s="303">
        <v>1393.7953859172001</v>
      </c>
      <c r="D4511" s="304">
        <f t="shared" si="70"/>
        <v>1825.8646140827998</v>
      </c>
      <c r="E4511" s="305">
        <v>45992</v>
      </c>
      <c r="F4511" s="302" t="s">
        <v>69</v>
      </c>
      <c r="G4511" s="302" t="s">
        <v>70</v>
      </c>
      <c r="H4511" s="302" t="s">
        <v>597</v>
      </c>
      <c r="I4511" s="302" t="s">
        <v>597</v>
      </c>
      <c r="J4511" s="302">
        <v>135300</v>
      </c>
      <c r="K4511" s="302" t="s">
        <v>381</v>
      </c>
      <c r="L4511" s="302">
        <v>10566211</v>
      </c>
      <c r="M4511" s="302" t="s">
        <v>2679</v>
      </c>
      <c r="N4511" s="305">
        <v>37788</v>
      </c>
      <c r="O4511" s="305">
        <v>37622</v>
      </c>
      <c r="P4511" s="302" t="s">
        <v>2657</v>
      </c>
    </row>
    <row r="4512" spans="1:16">
      <c r="A4512" s="303">
        <v>1</v>
      </c>
      <c r="B4512" s="303">
        <v>19348.189999999999</v>
      </c>
      <c r="C4512" s="303">
        <v>8375.8589254298004</v>
      </c>
      <c r="D4512" s="304">
        <f t="shared" si="70"/>
        <v>10972.331074570198</v>
      </c>
      <c r="E4512" s="305">
        <v>45992</v>
      </c>
      <c r="F4512" s="302" t="s">
        <v>69</v>
      </c>
      <c r="G4512" s="302" t="s">
        <v>70</v>
      </c>
      <c r="H4512" s="302" t="s">
        <v>597</v>
      </c>
      <c r="I4512" s="302" t="s">
        <v>597</v>
      </c>
      <c r="J4512" s="302">
        <v>135300</v>
      </c>
      <c r="K4512" s="302" t="s">
        <v>157</v>
      </c>
      <c r="L4512" s="302">
        <v>10566281</v>
      </c>
      <c r="M4512" s="302" t="s">
        <v>1525</v>
      </c>
      <c r="N4512" s="305">
        <v>37788</v>
      </c>
      <c r="O4512" s="305">
        <v>37622</v>
      </c>
      <c r="P4512" s="302" t="s">
        <v>2657</v>
      </c>
    </row>
    <row r="4513" spans="1:16">
      <c r="A4513" s="303">
        <v>4365</v>
      </c>
      <c r="B4513" s="303">
        <v>58171.41</v>
      </c>
      <c r="C4513" s="303">
        <v>19586.377735550999</v>
      </c>
      <c r="D4513" s="304">
        <f t="shared" si="70"/>
        <v>38585.032264449008</v>
      </c>
      <c r="E4513" s="305">
        <v>45992</v>
      </c>
      <c r="F4513" s="302" t="s">
        <v>69</v>
      </c>
      <c r="G4513" s="302" t="s">
        <v>70</v>
      </c>
      <c r="H4513" s="302" t="s">
        <v>597</v>
      </c>
      <c r="I4513" s="302" t="s">
        <v>597</v>
      </c>
      <c r="J4513" s="302">
        <v>135300</v>
      </c>
      <c r="K4513" s="302" t="s">
        <v>157</v>
      </c>
      <c r="L4513" s="302">
        <v>10566593</v>
      </c>
      <c r="M4513" s="302" t="s">
        <v>2680</v>
      </c>
      <c r="N4513" s="305">
        <v>39761</v>
      </c>
      <c r="O4513" s="305">
        <v>39448</v>
      </c>
      <c r="P4513" s="302" t="s">
        <v>2659</v>
      </c>
    </row>
    <row r="4514" spans="1:16">
      <c r="A4514" s="303">
        <v>2</v>
      </c>
      <c r="B4514" s="303">
        <v>6195.89</v>
      </c>
      <c r="C4514" s="303">
        <v>2682.2095791638003</v>
      </c>
      <c r="D4514" s="304">
        <f t="shared" si="70"/>
        <v>3513.6804208362</v>
      </c>
      <c r="E4514" s="305">
        <v>45992</v>
      </c>
      <c r="F4514" s="302" t="s">
        <v>69</v>
      </c>
      <c r="G4514" s="302" t="s">
        <v>70</v>
      </c>
      <c r="H4514" s="302" t="s">
        <v>597</v>
      </c>
      <c r="I4514" s="302" t="s">
        <v>597</v>
      </c>
      <c r="J4514" s="302">
        <v>135300</v>
      </c>
      <c r="K4514" s="302" t="s">
        <v>383</v>
      </c>
      <c r="L4514" s="302">
        <v>10566288</v>
      </c>
      <c r="M4514" s="302" t="s">
        <v>2498</v>
      </c>
      <c r="N4514" s="305">
        <v>37788</v>
      </c>
      <c r="O4514" s="305">
        <v>37622</v>
      </c>
      <c r="P4514" s="302" t="s">
        <v>2657</v>
      </c>
    </row>
    <row r="4515" spans="1:16">
      <c r="A4515" s="303">
        <v>4</v>
      </c>
      <c r="B4515" s="303">
        <v>16.53</v>
      </c>
      <c r="C4515" s="303">
        <v>7.1558604726000006</v>
      </c>
      <c r="D4515" s="304">
        <f t="shared" si="70"/>
        <v>9.3741395274000006</v>
      </c>
      <c r="E4515" s="305">
        <v>45992</v>
      </c>
      <c r="F4515" s="302" t="s">
        <v>69</v>
      </c>
      <c r="G4515" s="302" t="s">
        <v>70</v>
      </c>
      <c r="H4515" s="302" t="s">
        <v>597</v>
      </c>
      <c r="I4515" s="302" t="s">
        <v>597</v>
      </c>
      <c r="J4515" s="302">
        <v>135300</v>
      </c>
      <c r="K4515" s="302" t="s">
        <v>97</v>
      </c>
      <c r="L4515" s="302">
        <v>10566309</v>
      </c>
      <c r="M4515" s="302" t="s">
        <v>1167</v>
      </c>
      <c r="N4515" s="305">
        <v>37788</v>
      </c>
      <c r="O4515" s="305">
        <v>37622</v>
      </c>
      <c r="P4515" s="302" t="s">
        <v>2657</v>
      </c>
    </row>
    <row r="4516" spans="1:16">
      <c r="A4516" s="303">
        <v>21</v>
      </c>
      <c r="B4516" s="303">
        <v>8530.7800000000007</v>
      </c>
      <c r="C4516" s="303">
        <v>3692.9867757075999</v>
      </c>
      <c r="D4516" s="304">
        <f t="shared" si="70"/>
        <v>4837.7932242924007</v>
      </c>
      <c r="E4516" s="305">
        <v>45992</v>
      </c>
      <c r="F4516" s="302" t="s">
        <v>69</v>
      </c>
      <c r="G4516" s="302" t="s">
        <v>70</v>
      </c>
      <c r="H4516" s="302" t="s">
        <v>597</v>
      </c>
      <c r="I4516" s="302" t="s">
        <v>597</v>
      </c>
      <c r="J4516" s="302">
        <v>135300</v>
      </c>
      <c r="K4516" s="302" t="s">
        <v>98</v>
      </c>
      <c r="L4516" s="302">
        <v>10566316</v>
      </c>
      <c r="M4516" s="302" t="s">
        <v>909</v>
      </c>
      <c r="N4516" s="305">
        <v>37788</v>
      </c>
      <c r="O4516" s="305">
        <v>37622</v>
      </c>
      <c r="P4516" s="302" t="s">
        <v>2657</v>
      </c>
    </row>
    <row r="4517" spans="1:16">
      <c r="A4517" s="303">
        <v>5</v>
      </c>
      <c r="B4517" s="303">
        <v>27960.959999999999</v>
      </c>
      <c r="C4517" s="303">
        <v>12104.3392885632</v>
      </c>
      <c r="D4517" s="304">
        <f t="shared" si="70"/>
        <v>15856.620711436799</v>
      </c>
      <c r="E4517" s="305">
        <v>45992</v>
      </c>
      <c r="F4517" s="302" t="s">
        <v>69</v>
      </c>
      <c r="G4517" s="302" t="s">
        <v>70</v>
      </c>
      <c r="H4517" s="302" t="s">
        <v>597</v>
      </c>
      <c r="I4517" s="302" t="s">
        <v>597</v>
      </c>
      <c r="J4517" s="302">
        <v>135300</v>
      </c>
      <c r="K4517" s="302" t="s">
        <v>434</v>
      </c>
      <c r="L4517" s="302">
        <v>10566351</v>
      </c>
      <c r="M4517" s="302" t="s">
        <v>2681</v>
      </c>
      <c r="N4517" s="305">
        <v>37788</v>
      </c>
      <c r="O4517" s="305">
        <v>37622</v>
      </c>
      <c r="P4517" s="302" t="s">
        <v>2657</v>
      </c>
    </row>
    <row r="4518" spans="1:16">
      <c r="A4518" s="303">
        <v>6</v>
      </c>
      <c r="B4518" s="303">
        <v>1713.01</v>
      </c>
      <c r="C4518" s="303">
        <v>708.6060462936</v>
      </c>
      <c r="D4518" s="304">
        <f t="shared" si="70"/>
        <v>1004.4039537064</v>
      </c>
      <c r="E4518" s="305">
        <v>45992</v>
      </c>
      <c r="F4518" s="302" t="s">
        <v>69</v>
      </c>
      <c r="G4518" s="302" t="s">
        <v>70</v>
      </c>
      <c r="H4518" s="302" t="s">
        <v>597</v>
      </c>
      <c r="I4518" s="302" t="s">
        <v>597</v>
      </c>
      <c r="J4518" s="302">
        <v>135300</v>
      </c>
      <c r="K4518" s="302" t="s">
        <v>435</v>
      </c>
      <c r="L4518" s="302">
        <v>10566427</v>
      </c>
      <c r="M4518" s="302" t="s">
        <v>2034</v>
      </c>
      <c r="N4518" s="305">
        <v>38341</v>
      </c>
      <c r="O4518" s="305">
        <v>38353</v>
      </c>
      <c r="P4518" s="302" t="s">
        <v>2661</v>
      </c>
    </row>
    <row r="4519" spans="1:16">
      <c r="A4519" s="303">
        <v>64</v>
      </c>
      <c r="B4519" s="303">
        <v>13134.7</v>
      </c>
      <c r="C4519" s="303">
        <v>5686.0302812740001</v>
      </c>
      <c r="D4519" s="304">
        <f t="shared" si="70"/>
        <v>7448.6697187260006</v>
      </c>
      <c r="E4519" s="305">
        <v>45992</v>
      </c>
      <c r="F4519" s="302" t="s">
        <v>69</v>
      </c>
      <c r="G4519" s="302" t="s">
        <v>70</v>
      </c>
      <c r="H4519" s="302" t="s">
        <v>597</v>
      </c>
      <c r="I4519" s="302" t="s">
        <v>597</v>
      </c>
      <c r="J4519" s="302">
        <v>135300</v>
      </c>
      <c r="K4519" s="302" t="s">
        <v>435</v>
      </c>
      <c r="L4519" s="302">
        <v>10566225</v>
      </c>
      <c r="M4519" s="302" t="s">
        <v>2034</v>
      </c>
      <c r="N4519" s="305">
        <v>37788</v>
      </c>
      <c r="O4519" s="305">
        <v>37622</v>
      </c>
      <c r="P4519" s="302" t="s">
        <v>2657</v>
      </c>
    </row>
    <row r="4520" spans="1:16">
      <c r="A4520" s="303">
        <v>29</v>
      </c>
      <c r="B4520" s="303">
        <v>3575.14</v>
      </c>
      <c r="C4520" s="303">
        <v>1203.753570654</v>
      </c>
      <c r="D4520" s="304">
        <f t="shared" si="70"/>
        <v>2371.3864293460001</v>
      </c>
      <c r="E4520" s="305">
        <v>45992</v>
      </c>
      <c r="F4520" s="302" t="s">
        <v>69</v>
      </c>
      <c r="G4520" s="302" t="s">
        <v>70</v>
      </c>
      <c r="H4520" s="302" t="s">
        <v>597</v>
      </c>
      <c r="I4520" s="302" t="s">
        <v>597</v>
      </c>
      <c r="J4520" s="302">
        <v>135300</v>
      </c>
      <c r="K4520" s="302" t="s">
        <v>435</v>
      </c>
      <c r="L4520" s="302">
        <v>10566648</v>
      </c>
      <c r="M4520" s="302" t="s">
        <v>2034</v>
      </c>
      <c r="N4520" s="305">
        <v>39761</v>
      </c>
      <c r="O4520" s="305">
        <v>39448</v>
      </c>
      <c r="P4520" s="302" t="s">
        <v>2659</v>
      </c>
    </row>
    <row r="4521" spans="1:16">
      <c r="A4521" s="303">
        <v>2690</v>
      </c>
      <c r="B4521" s="303">
        <v>10439.969999999999</v>
      </c>
      <c r="C4521" s="303">
        <v>4519.4778377574003</v>
      </c>
      <c r="D4521" s="304">
        <f t="shared" si="70"/>
        <v>5920.4921622425991</v>
      </c>
      <c r="E4521" s="305">
        <v>45992</v>
      </c>
      <c r="F4521" s="302" t="s">
        <v>69</v>
      </c>
      <c r="G4521" s="302" t="s">
        <v>70</v>
      </c>
      <c r="H4521" s="302" t="s">
        <v>597</v>
      </c>
      <c r="I4521" s="302" t="s">
        <v>597</v>
      </c>
      <c r="J4521" s="302">
        <v>135300</v>
      </c>
      <c r="K4521" s="302" t="s">
        <v>436</v>
      </c>
      <c r="L4521" s="302">
        <v>10566344</v>
      </c>
      <c r="M4521" s="302" t="s">
        <v>2036</v>
      </c>
      <c r="N4521" s="305">
        <v>37788</v>
      </c>
      <c r="O4521" s="305">
        <v>37622</v>
      </c>
      <c r="P4521" s="302" t="s">
        <v>2657</v>
      </c>
    </row>
    <row r="4522" spans="1:16">
      <c r="A4522" s="303">
        <v>20</v>
      </c>
      <c r="B4522" s="303">
        <v>22843.65</v>
      </c>
      <c r="C4522" s="303">
        <v>9449.5353263640009</v>
      </c>
      <c r="D4522" s="304">
        <f t="shared" si="70"/>
        <v>13394.114673636001</v>
      </c>
      <c r="E4522" s="305">
        <v>45992</v>
      </c>
      <c r="F4522" s="302" t="s">
        <v>69</v>
      </c>
      <c r="G4522" s="302" t="s">
        <v>70</v>
      </c>
      <c r="H4522" s="302" t="s">
        <v>597</v>
      </c>
      <c r="I4522" s="302" t="s">
        <v>597</v>
      </c>
      <c r="J4522" s="302">
        <v>135300</v>
      </c>
      <c r="K4522" s="302" t="s">
        <v>436</v>
      </c>
      <c r="L4522" s="302">
        <v>10566434</v>
      </c>
      <c r="M4522" s="302" t="s">
        <v>2036</v>
      </c>
      <c r="N4522" s="305">
        <v>38341</v>
      </c>
      <c r="O4522" s="305">
        <v>38353</v>
      </c>
      <c r="P4522" s="302" t="s">
        <v>2661</v>
      </c>
    </row>
    <row r="4523" spans="1:16">
      <c r="A4523" s="303">
        <v>4060</v>
      </c>
      <c r="B4523" s="303">
        <v>23353.87</v>
      </c>
      <c r="C4523" s="303">
        <v>7863.2737182570008</v>
      </c>
      <c r="D4523" s="304">
        <f t="shared" si="70"/>
        <v>15490.596281742997</v>
      </c>
      <c r="E4523" s="305">
        <v>45992</v>
      </c>
      <c r="F4523" s="302" t="s">
        <v>69</v>
      </c>
      <c r="G4523" s="302" t="s">
        <v>70</v>
      </c>
      <c r="H4523" s="302" t="s">
        <v>597</v>
      </c>
      <c r="I4523" s="302" t="s">
        <v>597</v>
      </c>
      <c r="J4523" s="302">
        <v>135300</v>
      </c>
      <c r="K4523" s="302" t="s">
        <v>436</v>
      </c>
      <c r="L4523" s="302">
        <v>10566628</v>
      </c>
      <c r="M4523" s="302" t="s">
        <v>2682</v>
      </c>
      <c r="N4523" s="305">
        <v>39761</v>
      </c>
      <c r="O4523" s="305">
        <v>39448</v>
      </c>
      <c r="P4523" s="302" t="s">
        <v>2659</v>
      </c>
    </row>
    <row r="4524" spans="1:16">
      <c r="A4524" s="303">
        <v>1</v>
      </c>
      <c r="B4524" s="303">
        <v>72703.53</v>
      </c>
      <c r="C4524" s="303">
        <v>24479.358524883002</v>
      </c>
      <c r="D4524" s="304">
        <f t="shared" si="70"/>
        <v>48224.171475116993</v>
      </c>
      <c r="E4524" s="305">
        <v>45992</v>
      </c>
      <c r="F4524" s="302" t="s">
        <v>69</v>
      </c>
      <c r="G4524" s="302" t="s">
        <v>70</v>
      </c>
      <c r="H4524" s="302" t="s">
        <v>597</v>
      </c>
      <c r="I4524" s="302" t="s">
        <v>597</v>
      </c>
      <c r="J4524" s="302">
        <v>135300</v>
      </c>
      <c r="K4524" s="302" t="s">
        <v>603</v>
      </c>
      <c r="L4524" s="302">
        <v>10566614</v>
      </c>
      <c r="M4524" s="302" t="s">
        <v>2683</v>
      </c>
      <c r="N4524" s="305">
        <v>39761</v>
      </c>
      <c r="O4524" s="305">
        <v>39448</v>
      </c>
      <c r="P4524" s="302" t="s">
        <v>2659</v>
      </c>
    </row>
    <row r="4525" spans="1:16">
      <c r="A4525" s="303">
        <v>1</v>
      </c>
      <c r="B4525" s="303">
        <v>15059.87</v>
      </c>
      <c r="C4525" s="303">
        <v>6519.4391080154001</v>
      </c>
      <c r="D4525" s="304">
        <f t="shared" si="70"/>
        <v>8540.4308919846007</v>
      </c>
      <c r="E4525" s="305">
        <v>45992</v>
      </c>
      <c r="F4525" s="302" t="s">
        <v>69</v>
      </c>
      <c r="G4525" s="302" t="s">
        <v>70</v>
      </c>
      <c r="H4525" s="302" t="s">
        <v>597</v>
      </c>
      <c r="I4525" s="302" t="s">
        <v>597</v>
      </c>
      <c r="J4525" s="302">
        <v>135300</v>
      </c>
      <c r="K4525" s="302" t="s">
        <v>329</v>
      </c>
      <c r="L4525" s="302">
        <v>10566176</v>
      </c>
      <c r="M4525" s="302" t="s">
        <v>2684</v>
      </c>
      <c r="N4525" s="305">
        <v>37788</v>
      </c>
      <c r="O4525" s="305">
        <v>37773</v>
      </c>
      <c r="P4525" s="302" t="s">
        <v>2657</v>
      </c>
    </row>
    <row r="4526" spans="1:16">
      <c r="A4526" s="303">
        <v>1</v>
      </c>
      <c r="B4526" s="303">
        <v>8679.0499999999993</v>
      </c>
      <c r="C4526" s="303">
        <v>3757.173069251</v>
      </c>
      <c r="D4526" s="304">
        <f t="shared" si="70"/>
        <v>4921.8769307489993</v>
      </c>
      <c r="E4526" s="305">
        <v>45992</v>
      </c>
      <c r="F4526" s="302" t="s">
        <v>69</v>
      </c>
      <c r="G4526" s="302" t="s">
        <v>70</v>
      </c>
      <c r="H4526" s="302" t="s">
        <v>597</v>
      </c>
      <c r="I4526" s="302" t="s">
        <v>597</v>
      </c>
      <c r="J4526" s="302">
        <v>135300</v>
      </c>
      <c r="K4526" s="302" t="s">
        <v>604</v>
      </c>
      <c r="L4526" s="302">
        <v>10566183</v>
      </c>
      <c r="M4526" s="302" t="s">
        <v>2685</v>
      </c>
      <c r="N4526" s="305">
        <v>37788</v>
      </c>
      <c r="O4526" s="305">
        <v>37773</v>
      </c>
      <c r="P4526" s="302" t="s">
        <v>2657</v>
      </c>
    </row>
    <row r="4527" spans="1:16">
      <c r="A4527" s="303">
        <v>1</v>
      </c>
      <c r="B4527" s="303">
        <v>457343.03</v>
      </c>
      <c r="C4527" s="303">
        <v>197984.4471141026</v>
      </c>
      <c r="D4527" s="304">
        <f t="shared" si="70"/>
        <v>259358.58288589743</v>
      </c>
      <c r="E4527" s="305">
        <v>45992</v>
      </c>
      <c r="F4527" s="302" t="s">
        <v>69</v>
      </c>
      <c r="G4527" s="302" t="s">
        <v>70</v>
      </c>
      <c r="H4527" s="302" t="s">
        <v>597</v>
      </c>
      <c r="I4527" s="302" t="s">
        <v>597</v>
      </c>
      <c r="J4527" s="302">
        <v>135300</v>
      </c>
      <c r="K4527" s="302" t="s">
        <v>248</v>
      </c>
      <c r="L4527" s="302">
        <v>10566190</v>
      </c>
      <c r="M4527" s="302" t="s">
        <v>2687</v>
      </c>
      <c r="N4527" s="305">
        <v>37788</v>
      </c>
      <c r="O4527" s="305">
        <v>37773</v>
      </c>
      <c r="P4527" s="302" t="s">
        <v>2657</v>
      </c>
    </row>
    <row r="4528" spans="1:16">
      <c r="A4528" s="303">
        <v>1</v>
      </c>
      <c r="B4528" s="303">
        <v>11233.29</v>
      </c>
      <c r="C4528" s="303">
        <v>3782.2610996190001</v>
      </c>
      <c r="D4528" s="304">
        <f t="shared" si="70"/>
        <v>7451.0289003810012</v>
      </c>
      <c r="E4528" s="305">
        <v>45992</v>
      </c>
      <c r="F4528" s="302" t="s">
        <v>69</v>
      </c>
      <c r="G4528" s="302" t="s">
        <v>70</v>
      </c>
      <c r="H4528" s="302" t="s">
        <v>597</v>
      </c>
      <c r="I4528" s="302" t="s">
        <v>597</v>
      </c>
      <c r="J4528" s="302">
        <v>135300</v>
      </c>
      <c r="K4528" s="302" t="s">
        <v>248</v>
      </c>
      <c r="L4528" s="302">
        <v>10566662</v>
      </c>
      <c r="M4528" s="302" t="s">
        <v>2686</v>
      </c>
      <c r="N4528" s="305">
        <v>39761</v>
      </c>
      <c r="O4528" s="305">
        <v>39753</v>
      </c>
      <c r="P4528" s="302" t="s">
        <v>2659</v>
      </c>
    </row>
    <row r="4529" spans="1:16">
      <c r="A4529" s="303">
        <v>1</v>
      </c>
      <c r="B4529" s="303">
        <v>1360454.31</v>
      </c>
      <c r="C4529" s="303">
        <v>458066.46267674101</v>
      </c>
      <c r="D4529" s="304">
        <f t="shared" si="70"/>
        <v>902387.84732325911</v>
      </c>
      <c r="E4529" s="305">
        <v>45992</v>
      </c>
      <c r="F4529" s="302" t="s">
        <v>69</v>
      </c>
      <c r="G4529" s="302" t="s">
        <v>70</v>
      </c>
      <c r="H4529" s="302" t="s">
        <v>597</v>
      </c>
      <c r="I4529" s="302" t="s">
        <v>597</v>
      </c>
      <c r="J4529" s="302">
        <v>135300</v>
      </c>
      <c r="K4529" s="302" t="s">
        <v>248</v>
      </c>
      <c r="L4529" s="302">
        <v>10566655</v>
      </c>
      <c r="M4529" s="302" t="s">
        <v>2688</v>
      </c>
      <c r="N4529" s="305">
        <v>39761</v>
      </c>
      <c r="O4529" s="305">
        <v>39753</v>
      </c>
      <c r="P4529" s="302" t="s">
        <v>2659</v>
      </c>
    </row>
    <row r="4530" spans="1:16">
      <c r="A4530" s="303">
        <v>0</v>
      </c>
      <c r="B4530" s="303">
        <v>0</v>
      </c>
      <c r="C4530" s="303">
        <v>0</v>
      </c>
      <c r="D4530" s="304">
        <f t="shared" si="70"/>
        <v>0</v>
      </c>
      <c r="E4530" s="305">
        <v>45992</v>
      </c>
      <c r="F4530" s="302" t="s">
        <v>69</v>
      </c>
      <c r="G4530" s="302" t="s">
        <v>70</v>
      </c>
      <c r="H4530" s="302" t="s">
        <v>597</v>
      </c>
      <c r="I4530" s="302" t="s">
        <v>597</v>
      </c>
      <c r="J4530" s="302">
        <v>135300</v>
      </c>
      <c r="K4530" s="302" t="s">
        <v>605</v>
      </c>
      <c r="L4530" s="302">
        <v>10588697</v>
      </c>
      <c r="M4530" s="302" t="s">
        <v>2689</v>
      </c>
      <c r="N4530" s="305">
        <v>39761</v>
      </c>
      <c r="O4530" s="305">
        <v>39448</v>
      </c>
      <c r="P4530" s="302" t="s">
        <v>2659</v>
      </c>
    </row>
    <row r="4531" spans="1:16">
      <c r="A4531" s="303">
        <v>0</v>
      </c>
      <c r="B4531" s="303">
        <v>13126.49</v>
      </c>
      <c r="C4531" s="303">
        <v>1136.4951796171999</v>
      </c>
      <c r="D4531" s="304">
        <f t="shared" si="70"/>
        <v>11989.994820382799</v>
      </c>
      <c r="E4531" s="305">
        <v>45992</v>
      </c>
      <c r="F4531" s="302" t="s">
        <v>69</v>
      </c>
      <c r="G4531" s="302" t="s">
        <v>70</v>
      </c>
      <c r="H4531" s="302" t="s">
        <v>597</v>
      </c>
      <c r="I4531" s="302" t="s">
        <v>597</v>
      </c>
      <c r="J4531" s="302">
        <v>135300</v>
      </c>
      <c r="K4531" s="302" t="s">
        <v>331</v>
      </c>
      <c r="L4531" s="302">
        <v>34237257</v>
      </c>
      <c r="M4531" s="302" t="s">
        <v>2690</v>
      </c>
      <c r="N4531" s="305">
        <v>44377</v>
      </c>
      <c r="O4531" s="305">
        <v>44348</v>
      </c>
      <c r="P4531" s="302" t="s">
        <v>2676</v>
      </c>
    </row>
    <row r="4532" spans="1:16">
      <c r="A4532" s="303">
        <v>0</v>
      </c>
      <c r="B4532" s="303">
        <v>0</v>
      </c>
      <c r="C4532" s="303">
        <v>0</v>
      </c>
      <c r="D4532" s="304">
        <f t="shared" si="70"/>
        <v>0</v>
      </c>
      <c r="E4532" s="305">
        <v>45992</v>
      </c>
      <c r="F4532" s="302" t="s">
        <v>69</v>
      </c>
      <c r="G4532" s="302" t="s">
        <v>70</v>
      </c>
      <c r="H4532" s="302" t="s">
        <v>597</v>
      </c>
      <c r="I4532" s="302" t="s">
        <v>597</v>
      </c>
      <c r="J4532" s="302">
        <v>135300</v>
      </c>
      <c r="K4532" s="302" t="s">
        <v>230</v>
      </c>
      <c r="L4532" s="302">
        <v>10566371</v>
      </c>
      <c r="M4532" s="302" t="s">
        <v>2561</v>
      </c>
      <c r="N4532" s="305">
        <v>37788</v>
      </c>
      <c r="O4532" s="305">
        <v>37622</v>
      </c>
      <c r="P4532" s="302" t="s">
        <v>2657</v>
      </c>
    </row>
    <row r="4533" spans="1:16">
      <c r="A4533" s="303">
        <v>0</v>
      </c>
      <c r="B4533" s="303">
        <v>11728.460000000001</v>
      </c>
      <c r="C4533" s="303">
        <v>1466.7660162686</v>
      </c>
      <c r="D4533" s="304">
        <f t="shared" si="70"/>
        <v>10261.6939837314</v>
      </c>
      <c r="E4533" s="305">
        <v>45992</v>
      </c>
      <c r="F4533" s="302" t="s">
        <v>69</v>
      </c>
      <c r="G4533" s="302" t="s">
        <v>70</v>
      </c>
      <c r="H4533" s="302" t="s">
        <v>597</v>
      </c>
      <c r="I4533" s="302" t="s">
        <v>597</v>
      </c>
      <c r="J4533" s="302">
        <v>135300</v>
      </c>
      <c r="K4533" s="302" t="s">
        <v>162</v>
      </c>
      <c r="L4533" s="302">
        <v>33375840</v>
      </c>
      <c r="M4533" s="302" t="s">
        <v>1417</v>
      </c>
      <c r="N4533" s="305">
        <v>43815</v>
      </c>
      <c r="O4533" s="305">
        <v>43800</v>
      </c>
      <c r="P4533" s="302" t="s">
        <v>2673</v>
      </c>
    </row>
    <row r="4534" spans="1:16">
      <c r="A4534" s="303">
        <v>175</v>
      </c>
      <c r="B4534" s="303">
        <v>12821.630000000001</v>
      </c>
      <c r="C4534" s="303">
        <v>4317.0569247929998</v>
      </c>
      <c r="D4534" s="304">
        <f t="shared" si="70"/>
        <v>8504.5730752070012</v>
      </c>
      <c r="E4534" s="305">
        <v>45992</v>
      </c>
      <c r="F4534" s="302" t="s">
        <v>69</v>
      </c>
      <c r="G4534" s="302" t="s">
        <v>70</v>
      </c>
      <c r="H4534" s="302" t="s">
        <v>597</v>
      </c>
      <c r="I4534" s="302" t="s">
        <v>597</v>
      </c>
      <c r="J4534" s="302">
        <v>135300</v>
      </c>
      <c r="K4534" s="302" t="s">
        <v>438</v>
      </c>
      <c r="L4534" s="302">
        <v>10566621</v>
      </c>
      <c r="M4534" s="302" t="s">
        <v>2691</v>
      </c>
      <c r="N4534" s="305">
        <v>39761</v>
      </c>
      <c r="O4534" s="305">
        <v>39448</v>
      </c>
      <c r="P4534" s="302" t="s">
        <v>2659</v>
      </c>
    </row>
    <row r="4535" spans="1:16">
      <c r="A4535" s="303">
        <v>20</v>
      </c>
      <c r="B4535" s="303">
        <v>10174.27</v>
      </c>
      <c r="C4535" s="303">
        <v>4208.7023652071994</v>
      </c>
      <c r="D4535" s="304">
        <f t="shared" si="70"/>
        <v>5965.5676347928011</v>
      </c>
      <c r="E4535" s="305">
        <v>45992</v>
      </c>
      <c r="F4535" s="302" t="s">
        <v>69</v>
      </c>
      <c r="G4535" s="302" t="s">
        <v>70</v>
      </c>
      <c r="H4535" s="302" t="s">
        <v>597</v>
      </c>
      <c r="I4535" s="302" t="s">
        <v>597</v>
      </c>
      <c r="J4535" s="302">
        <v>135300</v>
      </c>
      <c r="K4535" s="302" t="s">
        <v>438</v>
      </c>
      <c r="L4535" s="302">
        <v>10566448</v>
      </c>
      <c r="M4535" s="302" t="s">
        <v>2041</v>
      </c>
      <c r="N4535" s="305">
        <v>38341</v>
      </c>
      <c r="O4535" s="305">
        <v>38353</v>
      </c>
      <c r="P4535" s="302" t="s">
        <v>2661</v>
      </c>
    </row>
    <row r="4536" spans="1:16">
      <c r="A4536" s="303">
        <v>423</v>
      </c>
      <c r="B4536" s="303">
        <v>33007.300000000003</v>
      </c>
      <c r="C4536" s="303">
        <v>14288.907040365999</v>
      </c>
      <c r="D4536" s="304">
        <f t="shared" si="70"/>
        <v>18718.392959634002</v>
      </c>
      <c r="E4536" s="305">
        <v>45992</v>
      </c>
      <c r="F4536" s="302" t="s">
        <v>69</v>
      </c>
      <c r="G4536" s="302" t="s">
        <v>70</v>
      </c>
      <c r="H4536" s="302" t="s">
        <v>597</v>
      </c>
      <c r="I4536" s="302" t="s">
        <v>597</v>
      </c>
      <c r="J4536" s="302">
        <v>135300</v>
      </c>
      <c r="K4536" s="302" t="s">
        <v>438</v>
      </c>
      <c r="L4536" s="302">
        <v>10566274</v>
      </c>
      <c r="M4536" s="302" t="s">
        <v>2041</v>
      </c>
      <c r="N4536" s="305">
        <v>37788</v>
      </c>
      <c r="O4536" s="305">
        <v>37622</v>
      </c>
      <c r="P4536" s="302" t="s">
        <v>2657</v>
      </c>
    </row>
    <row r="4537" spans="1:16">
      <c r="A4537" s="303">
        <v>2</v>
      </c>
      <c r="B4537" s="303">
        <v>5711.9000000000005</v>
      </c>
      <c r="C4537" s="303">
        <v>2472.6896208979997</v>
      </c>
      <c r="D4537" s="304">
        <f t="shared" si="70"/>
        <v>3239.2103791020008</v>
      </c>
      <c r="E4537" s="305">
        <v>45992</v>
      </c>
      <c r="F4537" s="302" t="s">
        <v>69</v>
      </c>
      <c r="G4537" s="302" t="s">
        <v>70</v>
      </c>
      <c r="H4537" s="302" t="s">
        <v>597</v>
      </c>
      <c r="I4537" s="302" t="s">
        <v>597</v>
      </c>
      <c r="J4537" s="302">
        <v>135300</v>
      </c>
      <c r="K4537" s="302" t="s">
        <v>440</v>
      </c>
      <c r="L4537" s="302">
        <v>10566337</v>
      </c>
      <c r="M4537" s="302" t="s">
        <v>2232</v>
      </c>
      <c r="N4537" s="305">
        <v>37788</v>
      </c>
      <c r="O4537" s="305">
        <v>37622</v>
      </c>
      <c r="P4537" s="302" t="s">
        <v>2657</v>
      </c>
    </row>
    <row r="4538" spans="1:16">
      <c r="A4538" s="303">
        <v>12</v>
      </c>
      <c r="B4538" s="303">
        <v>3990.52</v>
      </c>
      <c r="C4538" s="303">
        <v>1727.5017745384</v>
      </c>
      <c r="D4538" s="304">
        <f t="shared" si="70"/>
        <v>2263.0182254616002</v>
      </c>
      <c r="E4538" s="305">
        <v>45992</v>
      </c>
      <c r="F4538" s="302" t="s">
        <v>69</v>
      </c>
      <c r="G4538" s="302" t="s">
        <v>70</v>
      </c>
      <c r="H4538" s="302" t="s">
        <v>597</v>
      </c>
      <c r="I4538" s="302" t="s">
        <v>597</v>
      </c>
      <c r="J4538" s="302">
        <v>135300</v>
      </c>
      <c r="K4538" s="302" t="s">
        <v>92</v>
      </c>
      <c r="L4538" s="302">
        <v>10566239</v>
      </c>
      <c r="M4538" s="302" t="s">
        <v>948</v>
      </c>
      <c r="N4538" s="305">
        <v>37788</v>
      </c>
      <c r="O4538" s="305">
        <v>37622</v>
      </c>
      <c r="P4538" s="302" t="s">
        <v>2657</v>
      </c>
    </row>
    <row r="4539" spans="1:16">
      <c r="A4539" s="303">
        <v>1</v>
      </c>
      <c r="B4539" s="303">
        <v>10050.86</v>
      </c>
      <c r="C4539" s="303">
        <v>4351.0315662211997</v>
      </c>
      <c r="D4539" s="304">
        <f t="shared" si="70"/>
        <v>5699.8284337788009</v>
      </c>
      <c r="E4539" s="305">
        <v>45992</v>
      </c>
      <c r="F4539" s="302" t="s">
        <v>69</v>
      </c>
      <c r="G4539" s="302" t="s">
        <v>70</v>
      </c>
      <c r="H4539" s="302" t="s">
        <v>597</v>
      </c>
      <c r="I4539" s="302" t="s">
        <v>597</v>
      </c>
      <c r="J4539" s="302">
        <v>135300</v>
      </c>
      <c r="K4539" s="302" t="s">
        <v>441</v>
      </c>
      <c r="L4539" s="302">
        <v>10566267</v>
      </c>
      <c r="M4539" s="302" t="s">
        <v>2692</v>
      </c>
      <c r="N4539" s="305">
        <v>37788</v>
      </c>
      <c r="O4539" s="305">
        <v>37622</v>
      </c>
      <c r="P4539" s="302" t="s">
        <v>2657</v>
      </c>
    </row>
    <row r="4540" spans="1:16">
      <c r="A4540" s="303">
        <v>7</v>
      </c>
      <c r="B4540" s="303">
        <v>42783.96</v>
      </c>
      <c r="C4540" s="303">
        <v>18521.2370372232</v>
      </c>
      <c r="D4540" s="304">
        <f t="shared" si="70"/>
        <v>24262.722962776799</v>
      </c>
      <c r="E4540" s="305">
        <v>45992</v>
      </c>
      <c r="F4540" s="302" t="s">
        <v>69</v>
      </c>
      <c r="G4540" s="302" t="s">
        <v>70</v>
      </c>
      <c r="H4540" s="302" t="s">
        <v>597</v>
      </c>
      <c r="I4540" s="302" t="s">
        <v>597</v>
      </c>
      <c r="J4540" s="302">
        <v>135300</v>
      </c>
      <c r="K4540" s="302" t="s">
        <v>441</v>
      </c>
      <c r="L4540" s="302">
        <v>10566246</v>
      </c>
      <c r="M4540" s="302" t="s">
        <v>2045</v>
      </c>
      <c r="N4540" s="305">
        <v>37788</v>
      </c>
      <c r="O4540" s="305">
        <v>37622</v>
      </c>
      <c r="P4540" s="302" t="s">
        <v>2657</v>
      </c>
    </row>
    <row r="4541" spans="1:16">
      <c r="A4541" s="303">
        <v>0</v>
      </c>
      <c r="B4541" s="303">
        <v>0</v>
      </c>
      <c r="C4541" s="303">
        <v>0</v>
      </c>
      <c r="D4541" s="304">
        <f t="shared" si="70"/>
        <v>0</v>
      </c>
      <c r="E4541" s="305">
        <v>45992</v>
      </c>
      <c r="F4541" s="302" t="s">
        <v>69</v>
      </c>
      <c r="G4541" s="302" t="s">
        <v>70</v>
      </c>
      <c r="H4541" s="302" t="s">
        <v>597</v>
      </c>
      <c r="I4541" s="302" t="s">
        <v>597</v>
      </c>
      <c r="J4541" s="302">
        <v>135300</v>
      </c>
      <c r="K4541" s="302" t="s">
        <v>402</v>
      </c>
      <c r="L4541" s="302">
        <v>10566197</v>
      </c>
      <c r="M4541" s="302" t="s">
        <v>2693</v>
      </c>
      <c r="N4541" s="305">
        <v>37788</v>
      </c>
      <c r="O4541" s="305">
        <v>37622</v>
      </c>
      <c r="P4541" s="302" t="s">
        <v>2657</v>
      </c>
    </row>
    <row r="4542" spans="1:16">
      <c r="A4542" s="303">
        <v>2</v>
      </c>
      <c r="B4542" s="303">
        <v>1995.8300000000002</v>
      </c>
      <c r="C4542" s="303">
        <v>671.99815641300006</v>
      </c>
      <c r="D4542" s="304">
        <f t="shared" si="70"/>
        <v>1323.8318435870001</v>
      </c>
      <c r="E4542" s="305">
        <v>45992</v>
      </c>
      <c r="F4542" s="302" t="s">
        <v>69</v>
      </c>
      <c r="G4542" s="302" t="s">
        <v>70</v>
      </c>
      <c r="H4542" s="302" t="s">
        <v>597</v>
      </c>
      <c r="I4542" s="302" t="s">
        <v>597</v>
      </c>
      <c r="J4542" s="302">
        <v>135300</v>
      </c>
      <c r="K4542" s="302" t="s">
        <v>412</v>
      </c>
      <c r="L4542" s="302">
        <v>10566676</v>
      </c>
      <c r="M4542" s="302" t="s">
        <v>1967</v>
      </c>
      <c r="N4542" s="305">
        <v>39761</v>
      </c>
      <c r="O4542" s="305">
        <v>39448</v>
      </c>
      <c r="P4542" s="302" t="s">
        <v>2659</v>
      </c>
    </row>
    <row r="4543" spans="1:16">
      <c r="A4543" s="303">
        <v>2</v>
      </c>
      <c r="B4543" s="303">
        <v>19064.330000000002</v>
      </c>
      <c r="C4543" s="303">
        <v>8252.9755283485993</v>
      </c>
      <c r="D4543" s="304">
        <f t="shared" si="70"/>
        <v>10811.354471651402</v>
      </c>
      <c r="E4543" s="305">
        <v>45992</v>
      </c>
      <c r="F4543" s="302" t="s">
        <v>69</v>
      </c>
      <c r="G4543" s="302" t="s">
        <v>70</v>
      </c>
      <c r="H4543" s="302" t="s">
        <v>597</v>
      </c>
      <c r="I4543" s="302" t="s">
        <v>597</v>
      </c>
      <c r="J4543" s="302">
        <v>135300</v>
      </c>
      <c r="K4543" s="302" t="s">
        <v>606</v>
      </c>
      <c r="L4543" s="302">
        <v>10566204</v>
      </c>
      <c r="M4543" s="302" t="s">
        <v>2694</v>
      </c>
      <c r="N4543" s="305">
        <v>37788</v>
      </c>
      <c r="O4543" s="305">
        <v>37622</v>
      </c>
      <c r="P4543" s="302" t="s">
        <v>2657</v>
      </c>
    </row>
    <row r="4544" spans="1:16">
      <c r="A4544" s="303">
        <v>1</v>
      </c>
      <c r="B4544" s="303">
        <v>1532.52</v>
      </c>
      <c r="C4544" s="303">
        <v>-172.9300012308</v>
      </c>
      <c r="D4544" s="304">
        <f t="shared" si="70"/>
        <v>1705.4500012307999</v>
      </c>
      <c r="E4544" s="305">
        <v>45992</v>
      </c>
      <c r="F4544" s="302" t="s">
        <v>69</v>
      </c>
      <c r="G4544" s="302" t="s">
        <v>70</v>
      </c>
      <c r="H4544" s="302" t="s">
        <v>607</v>
      </c>
      <c r="I4544" s="302" t="s">
        <v>607</v>
      </c>
      <c r="J4544" s="302">
        <v>135001</v>
      </c>
      <c r="K4544" s="302" t="s">
        <v>130</v>
      </c>
      <c r="L4544" s="302">
        <v>10562863</v>
      </c>
      <c r="M4544" s="302" t="s">
        <v>2695</v>
      </c>
      <c r="N4544" s="305">
        <v>29403</v>
      </c>
      <c r="O4544" s="305">
        <v>29403</v>
      </c>
      <c r="P4544" s="302" t="s">
        <v>1052</v>
      </c>
    </row>
    <row r="4545" spans="1:16">
      <c r="A4545" s="303">
        <v>1</v>
      </c>
      <c r="B4545" s="303">
        <v>2709.9700000000003</v>
      </c>
      <c r="C4545" s="303">
        <v>78.760373004300007</v>
      </c>
      <c r="D4545" s="304">
        <f t="shared" si="70"/>
        <v>2631.2096269957001</v>
      </c>
      <c r="E4545" s="305">
        <v>45992</v>
      </c>
      <c r="F4545" s="302" t="s">
        <v>69</v>
      </c>
      <c r="G4545" s="302" t="s">
        <v>70</v>
      </c>
      <c r="H4545" s="302" t="s">
        <v>607</v>
      </c>
      <c r="I4545" s="302" t="s">
        <v>607</v>
      </c>
      <c r="J4545" s="302">
        <v>135130</v>
      </c>
      <c r="K4545" s="302" t="s">
        <v>230</v>
      </c>
      <c r="L4545" s="302">
        <v>40389789</v>
      </c>
      <c r="M4545" s="302" t="s">
        <v>1951</v>
      </c>
      <c r="N4545" s="305">
        <v>32690</v>
      </c>
      <c r="O4545" s="305">
        <v>32690</v>
      </c>
      <c r="P4545" s="302" t="s">
        <v>1052</v>
      </c>
    </row>
    <row r="4546" spans="1:16">
      <c r="A4546" s="303">
        <v>0</v>
      </c>
      <c r="B4546" s="303">
        <v>4865.29</v>
      </c>
      <c r="C4546" s="303">
        <v>145.27546732530001</v>
      </c>
      <c r="D4546" s="304">
        <f t="shared" si="70"/>
        <v>4720.0145326746997</v>
      </c>
      <c r="E4546" s="305">
        <v>45992</v>
      </c>
      <c r="F4546" s="302" t="s">
        <v>69</v>
      </c>
      <c r="G4546" s="302" t="s">
        <v>70</v>
      </c>
      <c r="H4546" s="302" t="s">
        <v>607</v>
      </c>
      <c r="I4546" s="302" t="s">
        <v>607</v>
      </c>
      <c r="J4546" s="302">
        <v>135130</v>
      </c>
      <c r="K4546" s="302" t="s">
        <v>230</v>
      </c>
      <c r="L4546" s="302">
        <v>40389822</v>
      </c>
      <c r="M4546" s="302" t="s">
        <v>2161</v>
      </c>
      <c r="N4546" s="305">
        <v>32325</v>
      </c>
      <c r="O4546" s="305">
        <v>32325</v>
      </c>
      <c r="P4546" s="302" t="s">
        <v>1052</v>
      </c>
    </row>
    <row r="4547" spans="1:16">
      <c r="A4547" s="303">
        <v>1</v>
      </c>
      <c r="B4547" s="303">
        <v>15387.83</v>
      </c>
      <c r="C4547" s="303">
        <v>483.97864467320005</v>
      </c>
      <c r="D4547" s="304">
        <f t="shared" ref="D4547:D4610" si="71">+B4547-C4547</f>
        <v>14903.8513553268</v>
      </c>
      <c r="E4547" s="305">
        <v>45992</v>
      </c>
      <c r="F4547" s="302" t="s">
        <v>69</v>
      </c>
      <c r="G4547" s="302" t="s">
        <v>70</v>
      </c>
      <c r="H4547" s="302" t="s">
        <v>607</v>
      </c>
      <c r="I4547" s="302" t="s">
        <v>607</v>
      </c>
      <c r="J4547" s="302">
        <v>135130</v>
      </c>
      <c r="K4547" s="302" t="s">
        <v>230</v>
      </c>
      <c r="L4547" s="302">
        <v>40389756</v>
      </c>
      <c r="M4547" s="302" t="s">
        <v>1951</v>
      </c>
      <c r="N4547" s="305">
        <v>31594</v>
      </c>
      <c r="O4547" s="305">
        <v>31594</v>
      </c>
      <c r="P4547" s="302" t="s">
        <v>1052</v>
      </c>
    </row>
    <row r="4548" spans="1:16">
      <c r="A4548" s="303">
        <v>1</v>
      </c>
      <c r="B4548" s="303">
        <v>1906.52</v>
      </c>
      <c r="C4548" s="303">
        <v>682.11329570999999</v>
      </c>
      <c r="D4548" s="304">
        <f t="shared" si="71"/>
        <v>1224.4067042900001</v>
      </c>
      <c r="E4548" s="305">
        <v>45992</v>
      </c>
      <c r="F4548" s="302" t="s">
        <v>69</v>
      </c>
      <c r="G4548" s="302" t="s">
        <v>70</v>
      </c>
      <c r="H4548" s="302" t="s">
        <v>607</v>
      </c>
      <c r="I4548" s="302" t="s">
        <v>607</v>
      </c>
      <c r="J4548" s="302">
        <v>135200</v>
      </c>
      <c r="K4548" s="302" t="s">
        <v>414</v>
      </c>
      <c r="L4548" s="302">
        <v>10563092</v>
      </c>
      <c r="M4548" s="302" t="s">
        <v>1829</v>
      </c>
      <c r="N4548" s="305">
        <v>37909</v>
      </c>
      <c r="O4548" s="305">
        <v>37622</v>
      </c>
      <c r="P4548" s="302" t="s">
        <v>2696</v>
      </c>
    </row>
    <row r="4549" spans="1:16">
      <c r="A4549" s="303">
        <v>2</v>
      </c>
      <c r="B4549" s="303">
        <v>15137.81</v>
      </c>
      <c r="C4549" s="303">
        <v>12669.480330377499</v>
      </c>
      <c r="D4549" s="304">
        <f t="shared" si="71"/>
        <v>2468.3296696225007</v>
      </c>
      <c r="E4549" s="305">
        <v>45992</v>
      </c>
      <c r="F4549" s="302" t="s">
        <v>69</v>
      </c>
      <c r="G4549" s="302" t="s">
        <v>70</v>
      </c>
      <c r="H4549" s="302" t="s">
        <v>607</v>
      </c>
      <c r="I4549" s="302" t="s">
        <v>607</v>
      </c>
      <c r="J4549" s="302">
        <v>135300</v>
      </c>
      <c r="K4549" s="302" t="s">
        <v>608</v>
      </c>
      <c r="L4549" s="302">
        <v>10566737</v>
      </c>
      <c r="M4549" s="302" t="s">
        <v>2697</v>
      </c>
      <c r="N4549" s="305">
        <v>30133</v>
      </c>
      <c r="O4549" s="305">
        <v>30133</v>
      </c>
      <c r="P4549" s="302" t="s">
        <v>1052</v>
      </c>
    </row>
    <row r="4550" spans="1:16">
      <c r="A4550" s="303">
        <v>6</v>
      </c>
      <c r="B4550" s="303">
        <v>14585.06</v>
      </c>
      <c r="C4550" s="303">
        <v>12206.860225315</v>
      </c>
      <c r="D4550" s="304">
        <f t="shared" si="71"/>
        <v>2378.1997746849993</v>
      </c>
      <c r="E4550" s="305">
        <v>45992</v>
      </c>
      <c r="F4550" s="302" t="s">
        <v>69</v>
      </c>
      <c r="G4550" s="302" t="s">
        <v>70</v>
      </c>
      <c r="H4550" s="302" t="s">
        <v>607</v>
      </c>
      <c r="I4550" s="302" t="s">
        <v>607</v>
      </c>
      <c r="J4550" s="302">
        <v>135300</v>
      </c>
      <c r="K4550" s="302" t="s">
        <v>142</v>
      </c>
      <c r="L4550" s="302">
        <v>10566716</v>
      </c>
      <c r="M4550" s="302" t="s">
        <v>1838</v>
      </c>
      <c r="N4550" s="305">
        <v>30133</v>
      </c>
      <c r="O4550" s="305">
        <v>30133</v>
      </c>
      <c r="P4550" s="302" t="s">
        <v>1052</v>
      </c>
    </row>
    <row r="4551" spans="1:16">
      <c r="A4551" s="303">
        <v>1</v>
      </c>
      <c r="B4551" s="303">
        <v>932.9</v>
      </c>
      <c r="C4551" s="303">
        <v>780.78389147500002</v>
      </c>
      <c r="D4551" s="304">
        <f t="shared" si="71"/>
        <v>152.11610852499996</v>
      </c>
      <c r="E4551" s="305">
        <v>45992</v>
      </c>
      <c r="F4551" s="302" t="s">
        <v>69</v>
      </c>
      <c r="G4551" s="302" t="s">
        <v>70</v>
      </c>
      <c r="H4551" s="302" t="s">
        <v>607</v>
      </c>
      <c r="I4551" s="302" t="s">
        <v>607</v>
      </c>
      <c r="J4551" s="302">
        <v>135300</v>
      </c>
      <c r="K4551" s="302" t="s">
        <v>322</v>
      </c>
      <c r="L4551" s="302">
        <v>10566779</v>
      </c>
      <c r="M4551" s="302" t="s">
        <v>1517</v>
      </c>
      <c r="N4551" s="305">
        <v>30133</v>
      </c>
      <c r="O4551" s="305">
        <v>30133</v>
      </c>
      <c r="P4551" s="302" t="s">
        <v>1052</v>
      </c>
    </row>
    <row r="4552" spans="1:16">
      <c r="A4552" s="303">
        <v>0</v>
      </c>
      <c r="B4552" s="303">
        <v>19649.28</v>
      </c>
      <c r="C4552" s="303">
        <v>1323.1868380416001</v>
      </c>
      <c r="D4552" s="304">
        <f t="shared" si="71"/>
        <v>18326.093161958397</v>
      </c>
      <c r="E4552" s="305">
        <v>45992</v>
      </c>
      <c r="F4552" s="302" t="s">
        <v>69</v>
      </c>
      <c r="G4552" s="302" t="s">
        <v>70</v>
      </c>
      <c r="H4552" s="302" t="s">
        <v>607</v>
      </c>
      <c r="I4552" s="302" t="s">
        <v>607</v>
      </c>
      <c r="J4552" s="302">
        <v>135300</v>
      </c>
      <c r="K4552" s="302" t="s">
        <v>145</v>
      </c>
      <c r="L4552" s="302">
        <v>37063528</v>
      </c>
      <c r="M4552" s="302" t="s">
        <v>1448</v>
      </c>
      <c r="N4552" s="305">
        <v>44903</v>
      </c>
      <c r="O4552" s="305">
        <v>44562</v>
      </c>
      <c r="P4552" s="302" t="s">
        <v>2698</v>
      </c>
    </row>
    <row r="4553" spans="1:16">
      <c r="A4553" s="303">
        <v>1</v>
      </c>
      <c r="B4553" s="303">
        <v>41930.410000000003</v>
      </c>
      <c r="C4553" s="303">
        <v>35093.352654027498</v>
      </c>
      <c r="D4553" s="304">
        <f t="shared" si="71"/>
        <v>6837.0573459725056</v>
      </c>
      <c r="E4553" s="305">
        <v>45992</v>
      </c>
      <c r="F4553" s="302" t="s">
        <v>69</v>
      </c>
      <c r="G4553" s="302" t="s">
        <v>70</v>
      </c>
      <c r="H4553" s="302" t="s">
        <v>607</v>
      </c>
      <c r="I4553" s="302" t="s">
        <v>607</v>
      </c>
      <c r="J4553" s="302">
        <v>135300</v>
      </c>
      <c r="K4553" s="302" t="s">
        <v>365</v>
      </c>
      <c r="L4553" s="302">
        <v>10566758</v>
      </c>
      <c r="M4553" s="302" t="s">
        <v>1879</v>
      </c>
      <c r="N4553" s="305">
        <v>30133</v>
      </c>
      <c r="O4553" s="305">
        <v>30133</v>
      </c>
      <c r="P4553" s="302" t="s">
        <v>1052</v>
      </c>
    </row>
    <row r="4554" spans="1:16">
      <c r="A4554" s="303">
        <v>0</v>
      </c>
      <c r="B4554" s="303">
        <v>0</v>
      </c>
      <c r="C4554" s="303">
        <v>0</v>
      </c>
      <c r="D4554" s="304">
        <f t="shared" si="71"/>
        <v>0</v>
      </c>
      <c r="E4554" s="305">
        <v>45992</v>
      </c>
      <c r="F4554" s="302" t="s">
        <v>69</v>
      </c>
      <c r="G4554" s="302" t="s">
        <v>70</v>
      </c>
      <c r="H4554" s="302" t="s">
        <v>607</v>
      </c>
      <c r="I4554" s="302" t="s">
        <v>607</v>
      </c>
      <c r="J4554" s="302">
        <v>135300</v>
      </c>
      <c r="K4554" s="302" t="s">
        <v>84</v>
      </c>
      <c r="L4554" s="302">
        <v>24489013</v>
      </c>
      <c r="M4554" s="302" t="s">
        <v>2699</v>
      </c>
      <c r="N4554" s="305">
        <v>43403</v>
      </c>
      <c r="O4554" s="305">
        <v>43405</v>
      </c>
      <c r="P4554" s="302" t="s">
        <v>2700</v>
      </c>
    </row>
    <row r="4555" spans="1:16">
      <c r="A4555" s="303">
        <v>0</v>
      </c>
      <c r="B4555" s="303">
        <v>0</v>
      </c>
      <c r="C4555" s="303">
        <v>0</v>
      </c>
      <c r="D4555" s="304">
        <f t="shared" si="71"/>
        <v>0</v>
      </c>
      <c r="E4555" s="305">
        <v>45992</v>
      </c>
      <c r="F4555" s="302" t="s">
        <v>69</v>
      </c>
      <c r="G4555" s="302" t="s">
        <v>70</v>
      </c>
      <c r="H4555" s="302" t="s">
        <v>607</v>
      </c>
      <c r="I4555" s="302" t="s">
        <v>607</v>
      </c>
      <c r="J4555" s="302">
        <v>135300</v>
      </c>
      <c r="K4555" s="302" t="s">
        <v>84</v>
      </c>
      <c r="L4555" s="302">
        <v>26641254</v>
      </c>
      <c r="M4555" s="302" t="s">
        <v>2699</v>
      </c>
      <c r="N4555" s="305">
        <v>43403</v>
      </c>
      <c r="O4555" s="305">
        <v>43525</v>
      </c>
      <c r="P4555" s="302" t="s">
        <v>2700</v>
      </c>
    </row>
    <row r="4556" spans="1:16">
      <c r="A4556" s="303">
        <v>1</v>
      </c>
      <c r="B4556" s="303">
        <v>217.28</v>
      </c>
      <c r="C4556" s="303">
        <v>135.86562290560002</v>
      </c>
      <c r="D4556" s="304">
        <f t="shared" si="71"/>
        <v>81.414377094399981</v>
      </c>
      <c r="E4556" s="305">
        <v>45992</v>
      </c>
      <c r="F4556" s="302" t="s">
        <v>69</v>
      </c>
      <c r="G4556" s="302" t="s">
        <v>70</v>
      </c>
      <c r="H4556" s="302" t="s">
        <v>607</v>
      </c>
      <c r="I4556" s="302" t="s">
        <v>607</v>
      </c>
      <c r="J4556" s="302">
        <v>135300</v>
      </c>
      <c r="K4556" s="302" t="s">
        <v>154</v>
      </c>
      <c r="L4556" s="302">
        <v>10566822</v>
      </c>
      <c r="M4556" s="302" t="s">
        <v>1914</v>
      </c>
      <c r="N4556" s="305">
        <v>34151</v>
      </c>
      <c r="O4556" s="305">
        <v>34151</v>
      </c>
      <c r="P4556" s="302" t="s">
        <v>1052</v>
      </c>
    </row>
    <row r="4557" spans="1:16">
      <c r="A4557" s="303">
        <v>300</v>
      </c>
      <c r="B4557" s="303">
        <v>5542.84</v>
      </c>
      <c r="C4557" s="303">
        <v>4639.0397524099999</v>
      </c>
      <c r="D4557" s="304">
        <f t="shared" si="71"/>
        <v>903.80024759000025</v>
      </c>
      <c r="E4557" s="305">
        <v>45992</v>
      </c>
      <c r="F4557" s="302" t="s">
        <v>69</v>
      </c>
      <c r="G4557" s="302" t="s">
        <v>70</v>
      </c>
      <c r="H4557" s="302" t="s">
        <v>607</v>
      </c>
      <c r="I4557" s="302" t="s">
        <v>607</v>
      </c>
      <c r="J4557" s="302">
        <v>135300</v>
      </c>
      <c r="K4557" s="302" t="s">
        <v>154</v>
      </c>
      <c r="L4557" s="302">
        <v>10566765</v>
      </c>
      <c r="M4557" s="302" t="s">
        <v>1509</v>
      </c>
      <c r="N4557" s="305">
        <v>30133</v>
      </c>
      <c r="O4557" s="305">
        <v>30133</v>
      </c>
      <c r="P4557" s="302" t="s">
        <v>1052</v>
      </c>
    </row>
    <row r="4558" spans="1:16">
      <c r="A4558" s="303">
        <v>1</v>
      </c>
      <c r="B4558" s="303">
        <v>9752.9</v>
      </c>
      <c r="C4558" s="303">
        <v>8162.6189464750005</v>
      </c>
      <c r="D4558" s="304">
        <f t="shared" si="71"/>
        <v>1590.2810535249992</v>
      </c>
      <c r="E4558" s="305">
        <v>45992</v>
      </c>
      <c r="F4558" s="302" t="s">
        <v>69</v>
      </c>
      <c r="G4558" s="302" t="s">
        <v>70</v>
      </c>
      <c r="H4558" s="302" t="s">
        <v>607</v>
      </c>
      <c r="I4558" s="302" t="s">
        <v>607</v>
      </c>
      <c r="J4558" s="302">
        <v>135300</v>
      </c>
      <c r="K4558" s="302" t="s">
        <v>157</v>
      </c>
      <c r="L4558" s="302">
        <v>10566744</v>
      </c>
      <c r="M4558" s="302" t="s">
        <v>1525</v>
      </c>
      <c r="N4558" s="305">
        <v>30133</v>
      </c>
      <c r="O4558" s="305">
        <v>30133</v>
      </c>
      <c r="P4558" s="302" t="s">
        <v>1052</v>
      </c>
    </row>
    <row r="4559" spans="1:16">
      <c r="A4559" s="303">
        <v>2</v>
      </c>
      <c r="B4559" s="303">
        <v>26013.850000000002</v>
      </c>
      <c r="C4559" s="303">
        <v>21772.103157087502</v>
      </c>
      <c r="D4559" s="304">
        <f t="shared" si="71"/>
        <v>4241.7468429125001</v>
      </c>
      <c r="E4559" s="305">
        <v>45992</v>
      </c>
      <c r="F4559" s="302" t="s">
        <v>69</v>
      </c>
      <c r="G4559" s="302" t="s">
        <v>70</v>
      </c>
      <c r="H4559" s="302" t="s">
        <v>607</v>
      </c>
      <c r="I4559" s="302" t="s">
        <v>607</v>
      </c>
      <c r="J4559" s="302">
        <v>135300</v>
      </c>
      <c r="K4559" s="302" t="s">
        <v>329</v>
      </c>
      <c r="L4559" s="302">
        <v>10566786</v>
      </c>
      <c r="M4559" s="302" t="s">
        <v>1929</v>
      </c>
      <c r="N4559" s="305">
        <v>30133</v>
      </c>
      <c r="O4559" s="305">
        <v>30133</v>
      </c>
      <c r="P4559" s="302" t="s">
        <v>1052</v>
      </c>
    </row>
    <row r="4560" spans="1:16">
      <c r="A4560" s="303">
        <v>1</v>
      </c>
      <c r="B4560" s="303">
        <v>64290.86</v>
      </c>
      <c r="C4560" s="303">
        <v>53807.769168265004</v>
      </c>
      <c r="D4560" s="304">
        <f t="shared" si="71"/>
        <v>10483.090831734997</v>
      </c>
      <c r="E4560" s="305">
        <v>45992</v>
      </c>
      <c r="F4560" s="302" t="s">
        <v>69</v>
      </c>
      <c r="G4560" s="302" t="s">
        <v>70</v>
      </c>
      <c r="H4560" s="302" t="s">
        <v>607</v>
      </c>
      <c r="I4560" s="302" t="s">
        <v>607</v>
      </c>
      <c r="J4560" s="302">
        <v>135300</v>
      </c>
      <c r="K4560" s="302" t="s">
        <v>248</v>
      </c>
      <c r="L4560" s="302">
        <v>10566723</v>
      </c>
      <c r="M4560" s="302" t="s">
        <v>2702</v>
      </c>
      <c r="N4560" s="305">
        <v>30133</v>
      </c>
      <c r="O4560" s="305">
        <v>30133</v>
      </c>
      <c r="P4560" s="302" t="s">
        <v>1052</v>
      </c>
    </row>
    <row r="4561" spans="1:16">
      <c r="A4561" s="303">
        <v>1</v>
      </c>
      <c r="B4561" s="303">
        <v>198266.61000000002</v>
      </c>
      <c r="C4561" s="303">
        <v>165937.80180657751</v>
      </c>
      <c r="D4561" s="304">
        <f t="shared" si="71"/>
        <v>32328.808193422505</v>
      </c>
      <c r="E4561" s="305">
        <v>45992</v>
      </c>
      <c r="F4561" s="302" t="s">
        <v>69</v>
      </c>
      <c r="G4561" s="302" t="s">
        <v>70</v>
      </c>
      <c r="H4561" s="302" t="s">
        <v>607</v>
      </c>
      <c r="I4561" s="302" t="s">
        <v>607</v>
      </c>
      <c r="J4561" s="302">
        <v>135300</v>
      </c>
      <c r="K4561" s="302" t="s">
        <v>248</v>
      </c>
      <c r="L4561" s="302">
        <v>10566709</v>
      </c>
      <c r="M4561" s="302" t="s">
        <v>2701</v>
      </c>
      <c r="N4561" s="305">
        <v>30133</v>
      </c>
      <c r="O4561" s="305">
        <v>30133</v>
      </c>
      <c r="P4561" s="302" t="s">
        <v>1052</v>
      </c>
    </row>
    <row r="4562" spans="1:16">
      <c r="A4562" s="303">
        <v>1</v>
      </c>
      <c r="B4562" s="303">
        <v>40404.590000000004</v>
      </c>
      <c r="C4562" s="303">
        <v>33816.3286672225</v>
      </c>
      <c r="D4562" s="304">
        <f t="shared" si="71"/>
        <v>6588.2613327775034</v>
      </c>
      <c r="E4562" s="305">
        <v>45992</v>
      </c>
      <c r="F4562" s="302" t="s">
        <v>69</v>
      </c>
      <c r="G4562" s="302" t="s">
        <v>70</v>
      </c>
      <c r="H4562" s="302" t="s">
        <v>607</v>
      </c>
      <c r="I4562" s="302" t="s">
        <v>607</v>
      </c>
      <c r="J4562" s="302">
        <v>135300</v>
      </c>
      <c r="K4562" s="302" t="s">
        <v>510</v>
      </c>
      <c r="L4562" s="302">
        <v>10566751</v>
      </c>
      <c r="M4562" s="302" t="s">
        <v>2242</v>
      </c>
      <c r="N4562" s="305">
        <v>30133</v>
      </c>
      <c r="O4562" s="305">
        <v>30133</v>
      </c>
      <c r="P4562" s="302" t="s">
        <v>1052</v>
      </c>
    </row>
    <row r="4563" spans="1:16">
      <c r="A4563" s="303">
        <v>0</v>
      </c>
      <c r="B4563" s="303">
        <v>0</v>
      </c>
      <c r="C4563" s="303">
        <v>0</v>
      </c>
      <c r="D4563" s="304">
        <f t="shared" si="71"/>
        <v>0</v>
      </c>
      <c r="E4563" s="305">
        <v>45992</v>
      </c>
      <c r="F4563" s="302" t="s">
        <v>69</v>
      </c>
      <c r="G4563" s="302" t="s">
        <v>70</v>
      </c>
      <c r="H4563" s="302" t="s">
        <v>607</v>
      </c>
      <c r="I4563" s="302" t="s">
        <v>607</v>
      </c>
      <c r="J4563" s="302">
        <v>135300</v>
      </c>
      <c r="K4563" s="302" t="s">
        <v>230</v>
      </c>
      <c r="L4563" s="302">
        <v>10566813</v>
      </c>
      <c r="M4563" s="302" t="s">
        <v>1951</v>
      </c>
      <c r="N4563" s="305">
        <v>32690</v>
      </c>
      <c r="O4563" s="305">
        <v>32690</v>
      </c>
      <c r="P4563" s="302" t="s">
        <v>1052</v>
      </c>
    </row>
    <row r="4564" spans="1:16">
      <c r="A4564" s="303">
        <v>0</v>
      </c>
      <c r="B4564" s="303">
        <v>0</v>
      </c>
      <c r="C4564" s="303">
        <v>0</v>
      </c>
      <c r="D4564" s="304">
        <f t="shared" si="71"/>
        <v>0</v>
      </c>
      <c r="E4564" s="305">
        <v>45992</v>
      </c>
      <c r="F4564" s="302" t="s">
        <v>69</v>
      </c>
      <c r="G4564" s="302" t="s">
        <v>70</v>
      </c>
      <c r="H4564" s="302" t="s">
        <v>607</v>
      </c>
      <c r="I4564" s="302" t="s">
        <v>607</v>
      </c>
      <c r="J4564" s="302">
        <v>135300</v>
      </c>
      <c r="K4564" s="302" t="s">
        <v>230</v>
      </c>
      <c r="L4564" s="302">
        <v>10566795</v>
      </c>
      <c r="M4564" s="302" t="s">
        <v>1951</v>
      </c>
      <c r="N4564" s="305">
        <v>31594</v>
      </c>
      <c r="O4564" s="305">
        <v>31594</v>
      </c>
      <c r="P4564" s="302" t="s">
        <v>1052</v>
      </c>
    </row>
    <row r="4565" spans="1:16">
      <c r="A4565" s="303">
        <v>0</v>
      </c>
      <c r="B4565" s="303">
        <v>0</v>
      </c>
      <c r="C4565" s="303">
        <v>0</v>
      </c>
      <c r="D4565" s="304">
        <f t="shared" si="71"/>
        <v>0</v>
      </c>
      <c r="E4565" s="305">
        <v>45992</v>
      </c>
      <c r="F4565" s="302" t="s">
        <v>69</v>
      </c>
      <c r="G4565" s="302" t="s">
        <v>70</v>
      </c>
      <c r="H4565" s="302" t="s">
        <v>607</v>
      </c>
      <c r="I4565" s="302" t="s">
        <v>607</v>
      </c>
      <c r="J4565" s="302">
        <v>135300</v>
      </c>
      <c r="K4565" s="302" t="s">
        <v>230</v>
      </c>
      <c r="L4565" s="302">
        <v>10566804</v>
      </c>
      <c r="M4565" s="302" t="s">
        <v>2161</v>
      </c>
      <c r="N4565" s="305">
        <v>32325</v>
      </c>
      <c r="O4565" s="305">
        <v>32325</v>
      </c>
      <c r="P4565" s="302" t="s">
        <v>1052</v>
      </c>
    </row>
    <row r="4566" spans="1:16">
      <c r="A4566" s="303">
        <v>1</v>
      </c>
      <c r="B4566" s="303">
        <v>22911.54</v>
      </c>
      <c r="C4566" s="303">
        <v>19175.647294334998</v>
      </c>
      <c r="D4566" s="304">
        <f t="shared" si="71"/>
        <v>3735.8927056650027</v>
      </c>
      <c r="E4566" s="305">
        <v>45992</v>
      </c>
      <c r="F4566" s="302" t="s">
        <v>69</v>
      </c>
      <c r="G4566" s="302" t="s">
        <v>70</v>
      </c>
      <c r="H4566" s="302" t="s">
        <v>607</v>
      </c>
      <c r="I4566" s="302" t="s">
        <v>607</v>
      </c>
      <c r="J4566" s="302">
        <v>135300</v>
      </c>
      <c r="K4566" s="302" t="s">
        <v>579</v>
      </c>
      <c r="L4566" s="302">
        <v>10566772</v>
      </c>
      <c r="M4566" s="302" t="s">
        <v>2611</v>
      </c>
      <c r="N4566" s="305">
        <v>30133</v>
      </c>
      <c r="O4566" s="305">
        <v>30133</v>
      </c>
      <c r="P4566" s="302" t="s">
        <v>1052</v>
      </c>
    </row>
    <row r="4567" spans="1:16">
      <c r="A4567" s="303">
        <v>2</v>
      </c>
      <c r="B4567" s="303">
        <v>133972.07</v>
      </c>
      <c r="C4567" s="303">
        <v>9021.7086676554009</v>
      </c>
      <c r="D4567" s="304">
        <f t="shared" si="71"/>
        <v>124950.3613323446</v>
      </c>
      <c r="E4567" s="305">
        <v>45992</v>
      </c>
      <c r="F4567" s="302" t="s">
        <v>69</v>
      </c>
      <c r="G4567" s="302" t="s">
        <v>70</v>
      </c>
      <c r="H4567" s="302" t="s">
        <v>607</v>
      </c>
      <c r="I4567" s="302" t="s">
        <v>607</v>
      </c>
      <c r="J4567" s="302">
        <v>135300</v>
      </c>
      <c r="K4567" s="302" t="s">
        <v>110</v>
      </c>
      <c r="L4567" s="302">
        <v>37063536</v>
      </c>
      <c r="M4567" s="302" t="s">
        <v>1443</v>
      </c>
      <c r="N4567" s="305">
        <v>44903</v>
      </c>
      <c r="O4567" s="305">
        <v>44562</v>
      </c>
      <c r="P4567" s="302" t="s">
        <v>2698</v>
      </c>
    </row>
    <row r="4568" spans="1:16">
      <c r="A4568" s="303">
        <v>1</v>
      </c>
      <c r="B4568" s="303">
        <v>490.53000000000003</v>
      </c>
      <c r="C4568" s="303">
        <v>410.54552715750003</v>
      </c>
      <c r="D4568" s="304">
        <f t="shared" si="71"/>
        <v>79.984472842499997</v>
      </c>
      <c r="E4568" s="305">
        <v>45992</v>
      </c>
      <c r="F4568" s="302" t="s">
        <v>69</v>
      </c>
      <c r="G4568" s="302" t="s">
        <v>70</v>
      </c>
      <c r="H4568" s="302" t="s">
        <v>607</v>
      </c>
      <c r="I4568" s="302" t="s">
        <v>607</v>
      </c>
      <c r="J4568" s="302">
        <v>135300</v>
      </c>
      <c r="K4568" s="302" t="s">
        <v>167</v>
      </c>
      <c r="L4568" s="302">
        <v>10566730</v>
      </c>
      <c r="M4568" s="302" t="s">
        <v>2086</v>
      </c>
      <c r="N4568" s="305">
        <v>30133</v>
      </c>
      <c r="O4568" s="305">
        <v>30133</v>
      </c>
      <c r="P4568" s="302" t="s">
        <v>1052</v>
      </c>
    </row>
    <row r="4569" spans="1:16">
      <c r="A4569" s="303">
        <v>0</v>
      </c>
      <c r="B4569" s="303">
        <v>0</v>
      </c>
      <c r="C4569" s="303">
        <v>0</v>
      </c>
      <c r="D4569" s="304">
        <f t="shared" si="71"/>
        <v>0</v>
      </c>
      <c r="E4569" s="305">
        <v>45992</v>
      </c>
      <c r="F4569" s="302" t="s">
        <v>69</v>
      </c>
      <c r="G4569" s="302" t="s">
        <v>70</v>
      </c>
      <c r="H4569" s="302" t="s">
        <v>607</v>
      </c>
      <c r="I4569" s="302" t="s">
        <v>607</v>
      </c>
      <c r="J4569" s="302">
        <v>135301</v>
      </c>
      <c r="K4569" s="302" t="s">
        <v>84</v>
      </c>
      <c r="L4569" s="302">
        <v>36460830</v>
      </c>
      <c r="M4569" s="302" t="s">
        <v>2703</v>
      </c>
      <c r="N4569" s="305">
        <v>44903</v>
      </c>
      <c r="O4569" s="305">
        <v>44896</v>
      </c>
      <c r="P4569" s="302" t="s">
        <v>2698</v>
      </c>
    </row>
    <row r="4570" spans="1:16">
      <c r="A4570" s="303">
        <v>0</v>
      </c>
      <c r="B4570" s="303">
        <v>0</v>
      </c>
      <c r="C4570" s="303">
        <v>0</v>
      </c>
      <c r="D4570" s="304">
        <f t="shared" si="71"/>
        <v>0</v>
      </c>
      <c r="E4570" s="305">
        <v>45992</v>
      </c>
      <c r="F4570" s="302" t="s">
        <v>69</v>
      </c>
      <c r="G4570" s="302" t="s">
        <v>70</v>
      </c>
      <c r="H4570" s="302" t="s">
        <v>607</v>
      </c>
      <c r="I4570" s="302" t="s">
        <v>607</v>
      </c>
      <c r="J4570" s="302">
        <v>135301</v>
      </c>
      <c r="K4570" s="302" t="s">
        <v>84</v>
      </c>
      <c r="L4570" s="302">
        <v>36933426</v>
      </c>
      <c r="M4570" s="302" t="s">
        <v>2703</v>
      </c>
      <c r="N4570" s="305">
        <v>44903</v>
      </c>
      <c r="O4570" s="305">
        <v>44986</v>
      </c>
      <c r="P4570" s="302" t="s">
        <v>2698</v>
      </c>
    </row>
    <row r="4571" spans="1:16">
      <c r="A4571" s="303">
        <v>1</v>
      </c>
      <c r="B4571" s="303">
        <v>29814.45</v>
      </c>
      <c r="C4571" s="303">
        <v>-1589.6900760525</v>
      </c>
      <c r="D4571" s="304">
        <f t="shared" si="71"/>
        <v>31404.140076052499</v>
      </c>
      <c r="E4571" s="305">
        <v>45992</v>
      </c>
      <c r="F4571" s="302" t="s">
        <v>69</v>
      </c>
      <c r="G4571" s="302" t="s">
        <v>70</v>
      </c>
      <c r="H4571" s="302" t="s">
        <v>609</v>
      </c>
      <c r="I4571" s="302" t="s">
        <v>609</v>
      </c>
      <c r="J4571" s="302">
        <v>135001</v>
      </c>
      <c r="K4571" s="302" t="s">
        <v>130</v>
      </c>
      <c r="L4571" s="302">
        <v>10562868</v>
      </c>
      <c r="M4571" s="302" t="s">
        <v>1067</v>
      </c>
      <c r="N4571" s="305">
        <v>38139</v>
      </c>
      <c r="O4571" s="305">
        <v>38261</v>
      </c>
      <c r="P4571" s="302" t="s">
        <v>2704</v>
      </c>
    </row>
    <row r="4572" spans="1:16">
      <c r="A4572" s="303">
        <v>0</v>
      </c>
      <c r="B4572" s="303">
        <v>0</v>
      </c>
      <c r="C4572" s="303">
        <v>0</v>
      </c>
      <c r="D4572" s="304">
        <f t="shared" si="71"/>
        <v>0</v>
      </c>
      <c r="E4572" s="305">
        <v>45992</v>
      </c>
      <c r="F4572" s="302" t="s">
        <v>69</v>
      </c>
      <c r="G4572" s="302" t="s">
        <v>70</v>
      </c>
      <c r="H4572" s="302" t="s">
        <v>609</v>
      </c>
      <c r="I4572" s="302" t="s">
        <v>609</v>
      </c>
      <c r="J4572" s="302">
        <v>135130</v>
      </c>
      <c r="K4572" s="302" t="s">
        <v>532</v>
      </c>
      <c r="L4572" s="302">
        <v>40388349</v>
      </c>
      <c r="M4572" s="302" t="s">
        <v>2603</v>
      </c>
      <c r="N4572" s="305">
        <v>37529</v>
      </c>
      <c r="O4572" s="305">
        <v>37591</v>
      </c>
      <c r="P4572" s="302" t="s">
        <v>880</v>
      </c>
    </row>
    <row r="4573" spans="1:16">
      <c r="A4573" s="303">
        <v>1</v>
      </c>
      <c r="B4573" s="303">
        <v>2972.7000000000003</v>
      </c>
      <c r="C4573" s="303">
        <v>86.396144913000001</v>
      </c>
      <c r="D4573" s="304">
        <f t="shared" si="71"/>
        <v>2886.3038550870001</v>
      </c>
      <c r="E4573" s="305">
        <v>45992</v>
      </c>
      <c r="F4573" s="302" t="s">
        <v>69</v>
      </c>
      <c r="G4573" s="302" t="s">
        <v>70</v>
      </c>
      <c r="H4573" s="302" t="s">
        <v>609</v>
      </c>
      <c r="I4573" s="302" t="s">
        <v>609</v>
      </c>
      <c r="J4573" s="302">
        <v>135130</v>
      </c>
      <c r="K4573" s="302" t="s">
        <v>230</v>
      </c>
      <c r="L4573" s="302">
        <v>40389811</v>
      </c>
      <c r="M4573" s="302" t="s">
        <v>1951</v>
      </c>
      <c r="N4573" s="305">
        <v>32690</v>
      </c>
      <c r="O4573" s="305">
        <v>32690</v>
      </c>
      <c r="P4573" s="302" t="s">
        <v>1052</v>
      </c>
    </row>
    <row r="4574" spans="1:16">
      <c r="A4574" s="303">
        <v>0</v>
      </c>
      <c r="B4574" s="303">
        <v>3876.9300000000003</v>
      </c>
      <c r="C4574" s="303">
        <v>4.6305276533999997</v>
      </c>
      <c r="D4574" s="304">
        <f t="shared" si="71"/>
        <v>3872.2994723466004</v>
      </c>
      <c r="E4574" s="305">
        <v>45992</v>
      </c>
      <c r="F4574" s="302" t="s">
        <v>69</v>
      </c>
      <c r="G4574" s="302" t="s">
        <v>70</v>
      </c>
      <c r="H4574" s="302" t="s">
        <v>609</v>
      </c>
      <c r="I4574" s="302" t="s">
        <v>609</v>
      </c>
      <c r="J4574" s="302">
        <v>135130</v>
      </c>
      <c r="K4574" s="302" t="s">
        <v>230</v>
      </c>
      <c r="L4574" s="302">
        <v>41070045</v>
      </c>
      <c r="M4574" s="302" t="s">
        <v>4319</v>
      </c>
      <c r="N4574" s="305">
        <v>45572</v>
      </c>
      <c r="O4574" s="305">
        <v>45292</v>
      </c>
      <c r="P4574" s="302" t="s">
        <v>3964</v>
      </c>
    </row>
    <row r="4575" spans="1:16">
      <c r="A4575" s="303">
        <v>0</v>
      </c>
      <c r="B4575" s="303">
        <v>4788.84</v>
      </c>
      <c r="C4575" s="303">
        <v>142.9927031988</v>
      </c>
      <c r="D4575" s="304">
        <f t="shared" si="71"/>
        <v>4645.8472968012002</v>
      </c>
      <c r="E4575" s="305">
        <v>45992</v>
      </c>
      <c r="F4575" s="302" t="s">
        <v>69</v>
      </c>
      <c r="G4575" s="302" t="s">
        <v>70</v>
      </c>
      <c r="H4575" s="302" t="s">
        <v>609</v>
      </c>
      <c r="I4575" s="302" t="s">
        <v>609</v>
      </c>
      <c r="J4575" s="302">
        <v>135130</v>
      </c>
      <c r="K4575" s="302" t="s">
        <v>230</v>
      </c>
      <c r="L4575" s="302">
        <v>40389976</v>
      </c>
      <c r="M4575" s="302" t="s">
        <v>2161</v>
      </c>
      <c r="N4575" s="305">
        <v>32325</v>
      </c>
      <c r="O4575" s="305">
        <v>32325</v>
      </c>
      <c r="P4575" s="302" t="s">
        <v>1052</v>
      </c>
    </row>
    <row r="4576" spans="1:16">
      <c r="A4576" s="303">
        <v>1</v>
      </c>
      <c r="B4576" s="303">
        <v>1129.3800000000001</v>
      </c>
      <c r="C4576" s="303">
        <v>1068.5400057612001</v>
      </c>
      <c r="D4576" s="304">
        <f t="shared" si="71"/>
        <v>60.839994238800045</v>
      </c>
      <c r="E4576" s="305">
        <v>45992</v>
      </c>
      <c r="F4576" s="302" t="s">
        <v>69</v>
      </c>
      <c r="G4576" s="302" t="s">
        <v>70</v>
      </c>
      <c r="H4576" s="302" t="s">
        <v>609</v>
      </c>
      <c r="I4576" s="302" t="s">
        <v>609</v>
      </c>
      <c r="J4576" s="302">
        <v>135200</v>
      </c>
      <c r="K4576" s="302" t="s">
        <v>147</v>
      </c>
      <c r="L4576" s="302">
        <v>10563101</v>
      </c>
      <c r="M4576" s="302" t="s">
        <v>1970</v>
      </c>
      <c r="N4576" s="305">
        <v>24289</v>
      </c>
      <c r="O4576" s="305">
        <v>24289</v>
      </c>
      <c r="P4576" s="302" t="s">
        <v>1052</v>
      </c>
    </row>
    <row r="4577" spans="1:16">
      <c r="A4577" s="303">
        <v>1</v>
      </c>
      <c r="B4577" s="303">
        <v>516.03</v>
      </c>
      <c r="C4577" s="303">
        <v>373.34999617320005</v>
      </c>
      <c r="D4577" s="304">
        <f t="shared" si="71"/>
        <v>142.68000382679992</v>
      </c>
      <c r="E4577" s="305">
        <v>45992</v>
      </c>
      <c r="F4577" s="302" t="s">
        <v>69</v>
      </c>
      <c r="G4577" s="302" t="s">
        <v>70</v>
      </c>
      <c r="H4577" s="302" t="s">
        <v>609</v>
      </c>
      <c r="I4577" s="302" t="s">
        <v>609</v>
      </c>
      <c r="J4577" s="302">
        <v>135200</v>
      </c>
      <c r="K4577" s="302" t="s">
        <v>414</v>
      </c>
      <c r="L4577" s="302">
        <v>10563132</v>
      </c>
      <c r="M4577" s="302" t="s">
        <v>1829</v>
      </c>
      <c r="N4577" s="305">
        <v>29403</v>
      </c>
      <c r="O4577" s="305">
        <v>29403</v>
      </c>
      <c r="P4577" s="302" t="s">
        <v>1052</v>
      </c>
    </row>
    <row r="4578" spans="1:16">
      <c r="A4578" s="303">
        <v>1</v>
      </c>
      <c r="B4578" s="303">
        <v>320</v>
      </c>
      <c r="C4578" s="303">
        <v>256.96502720000001</v>
      </c>
      <c r="D4578" s="304">
        <f t="shared" si="71"/>
        <v>63.034972799999991</v>
      </c>
      <c r="E4578" s="305">
        <v>45992</v>
      </c>
      <c r="F4578" s="302" t="s">
        <v>69</v>
      </c>
      <c r="G4578" s="302" t="s">
        <v>70</v>
      </c>
      <c r="H4578" s="302" t="s">
        <v>609</v>
      </c>
      <c r="I4578" s="302" t="s">
        <v>609</v>
      </c>
      <c r="J4578" s="302">
        <v>135200</v>
      </c>
      <c r="K4578" s="302" t="s">
        <v>167</v>
      </c>
      <c r="L4578" s="302">
        <v>10563110</v>
      </c>
      <c r="M4578" s="302" t="s">
        <v>2086</v>
      </c>
      <c r="N4578" s="305">
        <v>27576</v>
      </c>
      <c r="O4578" s="305">
        <v>27576</v>
      </c>
      <c r="P4578" s="302" t="s">
        <v>1052</v>
      </c>
    </row>
    <row r="4579" spans="1:16">
      <c r="A4579" s="303">
        <v>1</v>
      </c>
      <c r="B4579" s="303">
        <v>2713.48</v>
      </c>
      <c r="C4579" s="303">
        <v>2092.6800057239998</v>
      </c>
      <c r="D4579" s="304">
        <f t="shared" si="71"/>
        <v>620.79999427600023</v>
      </c>
      <c r="E4579" s="305">
        <v>45992</v>
      </c>
      <c r="F4579" s="302" t="s">
        <v>69</v>
      </c>
      <c r="G4579" s="302" t="s">
        <v>70</v>
      </c>
      <c r="H4579" s="302" t="s">
        <v>609</v>
      </c>
      <c r="I4579" s="302" t="s">
        <v>609</v>
      </c>
      <c r="J4579" s="302">
        <v>135205</v>
      </c>
      <c r="K4579" s="302" t="s">
        <v>163</v>
      </c>
      <c r="L4579" s="302">
        <v>37030801</v>
      </c>
      <c r="M4579" s="302" t="s">
        <v>1978</v>
      </c>
      <c r="N4579" s="305">
        <v>28307</v>
      </c>
      <c r="O4579" s="305">
        <v>28307</v>
      </c>
      <c r="P4579" s="302" t="s">
        <v>1052</v>
      </c>
    </row>
    <row r="4580" spans="1:16">
      <c r="A4580" s="303">
        <v>1</v>
      </c>
      <c r="B4580" s="303">
        <v>19447.57</v>
      </c>
      <c r="C4580" s="303">
        <v>18147.365173839902</v>
      </c>
      <c r="D4580" s="304">
        <f t="shared" si="71"/>
        <v>1300.2048261600976</v>
      </c>
      <c r="E4580" s="305">
        <v>45992</v>
      </c>
      <c r="F4580" s="302" t="s">
        <v>69</v>
      </c>
      <c r="G4580" s="302" t="s">
        <v>70</v>
      </c>
      <c r="H4580" s="302" t="s">
        <v>609</v>
      </c>
      <c r="I4580" s="302" t="s">
        <v>609</v>
      </c>
      <c r="J4580" s="302">
        <v>135300</v>
      </c>
      <c r="K4580" s="302" t="s">
        <v>610</v>
      </c>
      <c r="L4580" s="302">
        <v>10566887</v>
      </c>
      <c r="M4580" s="302" t="s">
        <v>2705</v>
      </c>
      <c r="N4580" s="305">
        <v>28307</v>
      </c>
      <c r="O4580" s="305">
        <v>28307</v>
      </c>
      <c r="P4580" s="302" t="s">
        <v>1052</v>
      </c>
    </row>
    <row r="4581" spans="1:16">
      <c r="A4581" s="303">
        <v>1</v>
      </c>
      <c r="B4581" s="303">
        <v>43945.62</v>
      </c>
      <c r="C4581" s="303">
        <v>24097.220372916003</v>
      </c>
      <c r="D4581" s="304">
        <f t="shared" si="71"/>
        <v>19848.399627084</v>
      </c>
      <c r="E4581" s="305">
        <v>45992</v>
      </c>
      <c r="F4581" s="302" t="s">
        <v>69</v>
      </c>
      <c r="G4581" s="302" t="s">
        <v>70</v>
      </c>
      <c r="H4581" s="302" t="s">
        <v>609</v>
      </c>
      <c r="I4581" s="302" t="s">
        <v>609</v>
      </c>
      <c r="J4581" s="302">
        <v>135300</v>
      </c>
      <c r="K4581" s="302" t="s">
        <v>611</v>
      </c>
      <c r="L4581" s="302">
        <v>10567061</v>
      </c>
      <c r="M4581" s="302" t="s">
        <v>2706</v>
      </c>
      <c r="N4581" s="305">
        <v>35795</v>
      </c>
      <c r="O4581" s="305">
        <v>36526</v>
      </c>
      <c r="P4581" s="302" t="s">
        <v>1052</v>
      </c>
    </row>
    <row r="4582" spans="1:16">
      <c r="A4582" s="303">
        <v>5</v>
      </c>
      <c r="B4582" s="303">
        <v>23034.98</v>
      </c>
      <c r="C4582" s="303">
        <v>21494.931954588599</v>
      </c>
      <c r="D4582" s="304">
        <f t="shared" si="71"/>
        <v>1540.0480454114004</v>
      </c>
      <c r="E4582" s="305">
        <v>45992</v>
      </c>
      <c r="F4582" s="302" t="s">
        <v>69</v>
      </c>
      <c r="G4582" s="302" t="s">
        <v>70</v>
      </c>
      <c r="H4582" s="302" t="s">
        <v>609</v>
      </c>
      <c r="I4582" s="302" t="s">
        <v>609</v>
      </c>
      <c r="J4582" s="302">
        <v>135300</v>
      </c>
      <c r="K4582" s="302" t="s">
        <v>512</v>
      </c>
      <c r="L4582" s="302">
        <v>10566922</v>
      </c>
      <c r="M4582" s="302" t="s">
        <v>2250</v>
      </c>
      <c r="N4582" s="305">
        <v>28307</v>
      </c>
      <c r="O4582" s="305">
        <v>28307</v>
      </c>
      <c r="P4582" s="302" t="s">
        <v>1052</v>
      </c>
    </row>
    <row r="4583" spans="1:16">
      <c r="A4583" s="303">
        <v>9</v>
      </c>
      <c r="B4583" s="303">
        <v>12313.34</v>
      </c>
      <c r="C4583" s="303">
        <v>11490.107889553801</v>
      </c>
      <c r="D4583" s="304">
        <f t="shared" si="71"/>
        <v>823.23211044619893</v>
      </c>
      <c r="E4583" s="305">
        <v>45992</v>
      </c>
      <c r="F4583" s="302" t="s">
        <v>69</v>
      </c>
      <c r="G4583" s="302" t="s">
        <v>70</v>
      </c>
      <c r="H4583" s="302" t="s">
        <v>609</v>
      </c>
      <c r="I4583" s="302" t="s">
        <v>609</v>
      </c>
      <c r="J4583" s="302">
        <v>135300</v>
      </c>
      <c r="K4583" s="302" t="s">
        <v>142</v>
      </c>
      <c r="L4583" s="302">
        <v>10566950</v>
      </c>
      <c r="M4583" s="302" t="s">
        <v>1838</v>
      </c>
      <c r="N4583" s="305">
        <v>28307</v>
      </c>
      <c r="O4583" s="305">
        <v>28307</v>
      </c>
      <c r="P4583" s="302" t="s">
        <v>1052</v>
      </c>
    </row>
    <row r="4584" spans="1:16">
      <c r="A4584" s="303">
        <v>0</v>
      </c>
      <c r="B4584" s="303">
        <v>11307.37</v>
      </c>
      <c r="C4584" s="303">
        <v>543.88630617920001</v>
      </c>
      <c r="D4584" s="304">
        <f t="shared" si="71"/>
        <v>10763.483693820801</v>
      </c>
      <c r="E4584" s="305">
        <v>45992</v>
      </c>
      <c r="F4584" s="302" t="s">
        <v>69</v>
      </c>
      <c r="G4584" s="302" t="s">
        <v>70</v>
      </c>
      <c r="H4584" s="302" t="s">
        <v>609</v>
      </c>
      <c r="I4584" s="302" t="s">
        <v>609</v>
      </c>
      <c r="J4584" s="302">
        <v>135300</v>
      </c>
      <c r="K4584" s="302" t="s">
        <v>143</v>
      </c>
      <c r="L4584" s="302">
        <v>37599714</v>
      </c>
      <c r="M4584" s="302" t="s">
        <v>1389</v>
      </c>
      <c r="N4584" s="305">
        <v>45030</v>
      </c>
      <c r="O4584" s="305">
        <v>45017</v>
      </c>
      <c r="P4584" s="302" t="s">
        <v>2707</v>
      </c>
    </row>
    <row r="4585" spans="1:16">
      <c r="A4585" s="303">
        <v>0</v>
      </c>
      <c r="B4585" s="303">
        <v>0</v>
      </c>
      <c r="C4585" s="303">
        <v>0</v>
      </c>
      <c r="D4585" s="304">
        <f t="shared" si="71"/>
        <v>0</v>
      </c>
      <c r="E4585" s="305">
        <v>45992</v>
      </c>
      <c r="F4585" s="302" t="s">
        <v>69</v>
      </c>
      <c r="G4585" s="302" t="s">
        <v>70</v>
      </c>
      <c r="H4585" s="302" t="s">
        <v>609</v>
      </c>
      <c r="I4585" s="302" t="s">
        <v>609</v>
      </c>
      <c r="J4585" s="302">
        <v>135300</v>
      </c>
      <c r="K4585" s="302" t="s">
        <v>321</v>
      </c>
      <c r="L4585" s="302">
        <v>10567200</v>
      </c>
      <c r="M4585" s="302" t="s">
        <v>1840</v>
      </c>
      <c r="N4585" s="305">
        <v>39135</v>
      </c>
      <c r="O4585" s="305">
        <v>39083</v>
      </c>
      <c r="P4585" s="302" t="s">
        <v>2708</v>
      </c>
    </row>
    <row r="4586" spans="1:16">
      <c r="A4586" s="303">
        <v>0</v>
      </c>
      <c r="B4586" s="303">
        <v>9300.380000000001</v>
      </c>
      <c r="C4586" s="303">
        <v>447.34976606080005</v>
      </c>
      <c r="D4586" s="304">
        <f t="shared" si="71"/>
        <v>8853.0302339392001</v>
      </c>
      <c r="E4586" s="305">
        <v>45992</v>
      </c>
      <c r="F4586" s="302" t="s">
        <v>69</v>
      </c>
      <c r="G4586" s="302" t="s">
        <v>70</v>
      </c>
      <c r="H4586" s="302" t="s">
        <v>609</v>
      </c>
      <c r="I4586" s="302" t="s">
        <v>609</v>
      </c>
      <c r="J4586" s="302">
        <v>135300</v>
      </c>
      <c r="K4586" s="302" t="s">
        <v>322</v>
      </c>
      <c r="L4586" s="302">
        <v>37599669</v>
      </c>
      <c r="M4586" s="302" t="s">
        <v>1483</v>
      </c>
      <c r="N4586" s="305">
        <v>45030</v>
      </c>
      <c r="O4586" s="305">
        <v>45017</v>
      </c>
      <c r="P4586" s="302" t="s">
        <v>2707</v>
      </c>
    </row>
    <row r="4587" spans="1:16">
      <c r="A4587" s="303">
        <v>0</v>
      </c>
      <c r="B4587" s="303">
        <v>0</v>
      </c>
      <c r="C4587" s="303">
        <v>0</v>
      </c>
      <c r="D4587" s="304">
        <f t="shared" si="71"/>
        <v>0</v>
      </c>
      <c r="E4587" s="305">
        <v>45992</v>
      </c>
      <c r="F4587" s="302" t="s">
        <v>69</v>
      </c>
      <c r="G4587" s="302" t="s">
        <v>70</v>
      </c>
      <c r="H4587" s="302" t="s">
        <v>609</v>
      </c>
      <c r="I4587" s="302" t="s">
        <v>609</v>
      </c>
      <c r="J4587" s="302">
        <v>135300</v>
      </c>
      <c r="K4587" s="302" t="s">
        <v>322</v>
      </c>
      <c r="L4587" s="302">
        <v>10566993</v>
      </c>
      <c r="M4587" s="302" t="s">
        <v>1517</v>
      </c>
      <c r="N4587" s="305">
        <v>33420</v>
      </c>
      <c r="O4587" s="305">
        <v>33420</v>
      </c>
      <c r="P4587" s="302" t="s">
        <v>1052</v>
      </c>
    </row>
    <row r="4588" spans="1:16">
      <c r="A4588" s="303">
        <v>1439</v>
      </c>
      <c r="B4588" s="303">
        <v>8225.15</v>
      </c>
      <c r="C4588" s="303">
        <v>4510.19355627</v>
      </c>
      <c r="D4588" s="304">
        <f t="shared" si="71"/>
        <v>3714.9564437299996</v>
      </c>
      <c r="E4588" s="305">
        <v>45992</v>
      </c>
      <c r="F4588" s="302" t="s">
        <v>69</v>
      </c>
      <c r="G4588" s="302" t="s">
        <v>70</v>
      </c>
      <c r="H4588" s="302" t="s">
        <v>609</v>
      </c>
      <c r="I4588" s="302" t="s">
        <v>609</v>
      </c>
      <c r="J4588" s="302">
        <v>135300</v>
      </c>
      <c r="K4588" s="302" t="s">
        <v>145</v>
      </c>
      <c r="L4588" s="302">
        <v>10567075</v>
      </c>
      <c r="M4588" s="302" t="s">
        <v>2295</v>
      </c>
      <c r="N4588" s="305">
        <v>35795</v>
      </c>
      <c r="O4588" s="305">
        <v>36526</v>
      </c>
      <c r="P4588" s="302" t="s">
        <v>1052</v>
      </c>
    </row>
    <row r="4589" spans="1:16">
      <c r="A4589" s="303">
        <v>1</v>
      </c>
      <c r="B4589" s="303">
        <v>20673.95</v>
      </c>
      <c r="C4589" s="303">
        <v>8154.2462351349996</v>
      </c>
      <c r="D4589" s="304">
        <f t="shared" si="71"/>
        <v>12519.703764865</v>
      </c>
      <c r="E4589" s="305">
        <v>45992</v>
      </c>
      <c r="F4589" s="302" t="s">
        <v>69</v>
      </c>
      <c r="G4589" s="302" t="s">
        <v>70</v>
      </c>
      <c r="H4589" s="302" t="s">
        <v>609</v>
      </c>
      <c r="I4589" s="302" t="s">
        <v>609</v>
      </c>
      <c r="J4589" s="302">
        <v>135300</v>
      </c>
      <c r="K4589" s="302" t="s">
        <v>148</v>
      </c>
      <c r="L4589" s="302">
        <v>10567193</v>
      </c>
      <c r="M4589" s="302" t="s">
        <v>2709</v>
      </c>
      <c r="N4589" s="305">
        <v>38695</v>
      </c>
      <c r="O4589" s="305">
        <v>38353</v>
      </c>
      <c r="P4589" s="302" t="s">
        <v>2710</v>
      </c>
    </row>
    <row r="4590" spans="1:16">
      <c r="A4590" s="303">
        <v>1</v>
      </c>
      <c r="B4590" s="303">
        <v>368290.74</v>
      </c>
      <c r="C4590" s="303">
        <v>201949.20729493201</v>
      </c>
      <c r="D4590" s="304">
        <f t="shared" si="71"/>
        <v>166341.53270506798</v>
      </c>
      <c r="E4590" s="305">
        <v>45992</v>
      </c>
      <c r="F4590" s="302" t="s">
        <v>69</v>
      </c>
      <c r="G4590" s="302" t="s">
        <v>70</v>
      </c>
      <c r="H4590" s="302" t="s">
        <v>609</v>
      </c>
      <c r="I4590" s="302" t="s">
        <v>609</v>
      </c>
      <c r="J4590" s="302">
        <v>135300</v>
      </c>
      <c r="K4590" s="302" t="s">
        <v>148</v>
      </c>
      <c r="L4590" s="302">
        <v>10567096</v>
      </c>
      <c r="M4590" s="302" t="s">
        <v>2667</v>
      </c>
      <c r="N4590" s="305">
        <v>35795</v>
      </c>
      <c r="O4590" s="305">
        <v>36526</v>
      </c>
      <c r="P4590" s="302" t="s">
        <v>1052</v>
      </c>
    </row>
    <row r="4591" spans="1:16">
      <c r="A4591" s="303">
        <v>1</v>
      </c>
      <c r="B4591" s="303">
        <v>14755.67</v>
      </c>
      <c r="C4591" s="303">
        <v>13769.151203706899</v>
      </c>
      <c r="D4591" s="304">
        <f t="shared" si="71"/>
        <v>986.51879629310133</v>
      </c>
      <c r="E4591" s="305">
        <v>45992</v>
      </c>
      <c r="F4591" s="302" t="s">
        <v>69</v>
      </c>
      <c r="G4591" s="302" t="s">
        <v>70</v>
      </c>
      <c r="H4591" s="302" t="s">
        <v>609</v>
      </c>
      <c r="I4591" s="302" t="s">
        <v>609</v>
      </c>
      <c r="J4591" s="302">
        <v>135300</v>
      </c>
      <c r="K4591" s="302" t="s">
        <v>151</v>
      </c>
      <c r="L4591" s="302">
        <v>10566915</v>
      </c>
      <c r="M4591" s="302" t="s">
        <v>1876</v>
      </c>
      <c r="N4591" s="305">
        <v>28307</v>
      </c>
      <c r="O4591" s="305">
        <v>28307</v>
      </c>
      <c r="P4591" s="302" t="s">
        <v>1052</v>
      </c>
    </row>
    <row r="4592" spans="1:16">
      <c r="A4592" s="303">
        <v>60</v>
      </c>
      <c r="B4592" s="303">
        <v>155.45000000000002</v>
      </c>
      <c r="C4592" s="303">
        <v>61.312791085000001</v>
      </c>
      <c r="D4592" s="304">
        <f t="shared" si="71"/>
        <v>94.137208915000016</v>
      </c>
      <c r="E4592" s="305">
        <v>45992</v>
      </c>
      <c r="F4592" s="302" t="s">
        <v>69</v>
      </c>
      <c r="G4592" s="302" t="s">
        <v>70</v>
      </c>
      <c r="H4592" s="302" t="s">
        <v>609</v>
      </c>
      <c r="I4592" s="302" t="s">
        <v>609</v>
      </c>
      <c r="J4592" s="302">
        <v>135300</v>
      </c>
      <c r="K4592" s="302" t="s">
        <v>151</v>
      </c>
      <c r="L4592" s="302">
        <v>10567186</v>
      </c>
      <c r="M4592" s="302" t="s">
        <v>2000</v>
      </c>
      <c r="N4592" s="305">
        <v>38695</v>
      </c>
      <c r="O4592" s="305">
        <v>38353</v>
      </c>
      <c r="P4592" s="302" t="s">
        <v>2710</v>
      </c>
    </row>
    <row r="4593" spans="1:16">
      <c r="A4593" s="303">
        <v>20</v>
      </c>
      <c r="B4593" s="303">
        <v>31.04</v>
      </c>
      <c r="C4593" s="303">
        <v>17.020529472</v>
      </c>
      <c r="D4593" s="304">
        <f t="shared" si="71"/>
        <v>14.019470527999999</v>
      </c>
      <c r="E4593" s="305">
        <v>45992</v>
      </c>
      <c r="F4593" s="302" t="s">
        <v>69</v>
      </c>
      <c r="G4593" s="302" t="s">
        <v>70</v>
      </c>
      <c r="H4593" s="302" t="s">
        <v>609</v>
      </c>
      <c r="I4593" s="302" t="s">
        <v>609</v>
      </c>
      <c r="J4593" s="302">
        <v>135300</v>
      </c>
      <c r="K4593" s="302" t="s">
        <v>612</v>
      </c>
      <c r="L4593" s="302">
        <v>10567103</v>
      </c>
      <c r="M4593" s="302" t="s">
        <v>2711</v>
      </c>
      <c r="N4593" s="305">
        <v>35795</v>
      </c>
      <c r="O4593" s="305">
        <v>36526</v>
      </c>
      <c r="P4593" s="302" t="s">
        <v>1052</v>
      </c>
    </row>
    <row r="4594" spans="1:16">
      <c r="A4594" s="303">
        <v>400</v>
      </c>
      <c r="B4594" s="303">
        <v>1426.3600000000001</v>
      </c>
      <c r="C4594" s="303">
        <v>782.13280984799997</v>
      </c>
      <c r="D4594" s="304">
        <f t="shared" si="71"/>
        <v>644.22719015200016</v>
      </c>
      <c r="E4594" s="305">
        <v>45992</v>
      </c>
      <c r="F4594" s="302" t="s">
        <v>69</v>
      </c>
      <c r="G4594" s="302" t="s">
        <v>70</v>
      </c>
      <c r="H4594" s="302" t="s">
        <v>609</v>
      </c>
      <c r="I4594" s="302" t="s">
        <v>609</v>
      </c>
      <c r="J4594" s="302">
        <v>135300</v>
      </c>
      <c r="K4594" s="302" t="s">
        <v>613</v>
      </c>
      <c r="L4594" s="302">
        <v>10567054</v>
      </c>
      <c r="M4594" s="302" t="s">
        <v>2712</v>
      </c>
      <c r="N4594" s="305">
        <v>35795</v>
      </c>
      <c r="O4594" s="305">
        <v>36526</v>
      </c>
      <c r="P4594" s="302" t="s">
        <v>1052</v>
      </c>
    </row>
    <row r="4595" spans="1:16">
      <c r="A4595" s="303">
        <v>120</v>
      </c>
      <c r="B4595" s="303">
        <v>2704.58</v>
      </c>
      <c r="C4595" s="303">
        <v>2523.7600842606003</v>
      </c>
      <c r="D4595" s="304">
        <f t="shared" si="71"/>
        <v>180.81991573939968</v>
      </c>
      <c r="E4595" s="305">
        <v>45992</v>
      </c>
      <c r="F4595" s="302" t="s">
        <v>69</v>
      </c>
      <c r="G4595" s="302" t="s">
        <v>70</v>
      </c>
      <c r="H4595" s="302" t="s">
        <v>609</v>
      </c>
      <c r="I4595" s="302" t="s">
        <v>609</v>
      </c>
      <c r="J4595" s="302">
        <v>135300</v>
      </c>
      <c r="K4595" s="302" t="s">
        <v>544</v>
      </c>
      <c r="L4595" s="302">
        <v>10566901</v>
      </c>
      <c r="M4595" s="302" t="s">
        <v>2393</v>
      </c>
      <c r="N4595" s="305">
        <v>28307</v>
      </c>
      <c r="O4595" s="305">
        <v>28307</v>
      </c>
      <c r="P4595" s="302" t="s">
        <v>1052</v>
      </c>
    </row>
    <row r="4596" spans="1:16">
      <c r="A4596" s="303">
        <v>140</v>
      </c>
      <c r="B4596" s="303">
        <v>3138.31</v>
      </c>
      <c r="C4596" s="303">
        <v>2928.4922280117003</v>
      </c>
      <c r="D4596" s="304">
        <f t="shared" si="71"/>
        <v>209.81777198829968</v>
      </c>
      <c r="E4596" s="305">
        <v>45992</v>
      </c>
      <c r="F4596" s="302" t="s">
        <v>69</v>
      </c>
      <c r="G4596" s="302" t="s">
        <v>70</v>
      </c>
      <c r="H4596" s="302" t="s">
        <v>609</v>
      </c>
      <c r="I4596" s="302" t="s">
        <v>609</v>
      </c>
      <c r="J4596" s="302">
        <v>135300</v>
      </c>
      <c r="K4596" s="302" t="s">
        <v>370</v>
      </c>
      <c r="L4596" s="302">
        <v>10566929</v>
      </c>
      <c r="M4596" s="302" t="s">
        <v>1886</v>
      </c>
      <c r="N4596" s="305">
        <v>28307</v>
      </c>
      <c r="O4596" s="305">
        <v>28307</v>
      </c>
      <c r="P4596" s="302" t="s">
        <v>1052</v>
      </c>
    </row>
    <row r="4597" spans="1:16">
      <c r="A4597" s="303">
        <v>40</v>
      </c>
      <c r="B4597" s="303">
        <v>139.17000000000002</v>
      </c>
      <c r="C4597" s="303">
        <v>159.31951134479999</v>
      </c>
      <c r="D4597" s="304">
        <f t="shared" si="71"/>
        <v>-20.149511344799976</v>
      </c>
      <c r="E4597" s="305">
        <v>45992</v>
      </c>
      <c r="F4597" s="302" t="s">
        <v>69</v>
      </c>
      <c r="G4597" s="302" t="s">
        <v>70</v>
      </c>
      <c r="H4597" s="302" t="s">
        <v>609</v>
      </c>
      <c r="I4597" s="302" t="s">
        <v>609</v>
      </c>
      <c r="J4597" s="302">
        <v>135300</v>
      </c>
      <c r="K4597" s="302" t="s">
        <v>370</v>
      </c>
      <c r="L4597" s="302">
        <v>10566849</v>
      </c>
      <c r="M4597" s="302" t="s">
        <v>1886</v>
      </c>
      <c r="N4597" s="305">
        <v>24289</v>
      </c>
      <c r="O4597" s="305">
        <v>24289</v>
      </c>
      <c r="P4597" s="302" t="s">
        <v>1052</v>
      </c>
    </row>
    <row r="4598" spans="1:16">
      <c r="A4598" s="303">
        <v>10</v>
      </c>
      <c r="B4598" s="303">
        <v>32.71</v>
      </c>
      <c r="C4598" s="303">
        <v>17.936260277999999</v>
      </c>
      <c r="D4598" s="304">
        <f t="shared" si="71"/>
        <v>14.773739722000002</v>
      </c>
      <c r="E4598" s="305">
        <v>45992</v>
      </c>
      <c r="F4598" s="302" t="s">
        <v>69</v>
      </c>
      <c r="G4598" s="302" t="s">
        <v>70</v>
      </c>
      <c r="H4598" s="302" t="s">
        <v>609</v>
      </c>
      <c r="I4598" s="302" t="s">
        <v>609</v>
      </c>
      <c r="J4598" s="302">
        <v>135300</v>
      </c>
      <c r="K4598" s="302" t="s">
        <v>371</v>
      </c>
      <c r="L4598" s="302">
        <v>10567089</v>
      </c>
      <c r="M4598" s="302" t="s">
        <v>1521</v>
      </c>
      <c r="N4598" s="305">
        <v>35795</v>
      </c>
      <c r="O4598" s="305">
        <v>36526</v>
      </c>
      <c r="P4598" s="302" t="s">
        <v>1052</v>
      </c>
    </row>
    <row r="4599" spans="1:16">
      <c r="A4599" s="303">
        <v>0</v>
      </c>
      <c r="B4599" s="303">
        <v>0</v>
      </c>
      <c r="C4599" s="303">
        <v>0</v>
      </c>
      <c r="D4599" s="304">
        <f t="shared" si="71"/>
        <v>0</v>
      </c>
      <c r="E4599" s="305">
        <v>45992</v>
      </c>
      <c r="F4599" s="302" t="s">
        <v>69</v>
      </c>
      <c r="G4599" s="302" t="s">
        <v>70</v>
      </c>
      <c r="H4599" s="302" t="s">
        <v>609</v>
      </c>
      <c r="I4599" s="302" t="s">
        <v>609</v>
      </c>
      <c r="J4599" s="302">
        <v>135300</v>
      </c>
      <c r="K4599" s="302" t="s">
        <v>84</v>
      </c>
      <c r="L4599" s="302">
        <v>37079297</v>
      </c>
      <c r="M4599" s="302" t="s">
        <v>2714</v>
      </c>
      <c r="N4599" s="305">
        <v>45030</v>
      </c>
      <c r="O4599" s="305">
        <v>45017</v>
      </c>
      <c r="P4599" s="302" t="s">
        <v>2707</v>
      </c>
    </row>
    <row r="4600" spans="1:16">
      <c r="A4600" s="303">
        <v>0</v>
      </c>
      <c r="B4600" s="303">
        <v>0</v>
      </c>
      <c r="C4600" s="303">
        <v>0</v>
      </c>
      <c r="D4600" s="304">
        <f t="shared" si="71"/>
        <v>0</v>
      </c>
      <c r="E4600" s="305">
        <v>45992</v>
      </c>
      <c r="F4600" s="302" t="s">
        <v>69</v>
      </c>
      <c r="G4600" s="302" t="s">
        <v>70</v>
      </c>
      <c r="H4600" s="302" t="s">
        <v>609</v>
      </c>
      <c r="I4600" s="302" t="s">
        <v>609</v>
      </c>
      <c r="J4600" s="302">
        <v>135300</v>
      </c>
      <c r="K4600" s="302" t="s">
        <v>84</v>
      </c>
      <c r="L4600" s="302">
        <v>35113300</v>
      </c>
      <c r="M4600" s="302" t="s">
        <v>2713</v>
      </c>
      <c r="N4600" s="305">
        <v>44603</v>
      </c>
      <c r="O4600" s="305">
        <v>44621</v>
      </c>
      <c r="P4600" s="302" t="s">
        <v>992</v>
      </c>
    </row>
    <row r="4601" spans="1:16">
      <c r="A4601" s="303">
        <v>0</v>
      </c>
      <c r="B4601" s="303">
        <v>0</v>
      </c>
      <c r="C4601" s="303">
        <v>0</v>
      </c>
      <c r="D4601" s="304">
        <f t="shared" si="71"/>
        <v>0</v>
      </c>
      <c r="E4601" s="305">
        <v>45992</v>
      </c>
      <c r="F4601" s="302" t="s">
        <v>69</v>
      </c>
      <c r="G4601" s="302" t="s">
        <v>70</v>
      </c>
      <c r="H4601" s="302" t="s">
        <v>609</v>
      </c>
      <c r="I4601" s="302" t="s">
        <v>609</v>
      </c>
      <c r="J4601" s="302">
        <v>135300</v>
      </c>
      <c r="K4601" s="302" t="s">
        <v>84</v>
      </c>
      <c r="L4601" s="302">
        <v>37229952</v>
      </c>
      <c r="M4601" s="302" t="s">
        <v>2715</v>
      </c>
      <c r="N4601" s="305">
        <v>45063</v>
      </c>
      <c r="O4601" s="305">
        <v>45047</v>
      </c>
      <c r="P4601" s="302" t="s">
        <v>2716</v>
      </c>
    </row>
    <row r="4602" spans="1:16">
      <c r="A4602" s="303">
        <v>0</v>
      </c>
      <c r="B4602" s="303">
        <v>0</v>
      </c>
      <c r="C4602" s="303">
        <v>0</v>
      </c>
      <c r="D4602" s="304">
        <f t="shared" si="71"/>
        <v>0</v>
      </c>
      <c r="E4602" s="305">
        <v>45992</v>
      </c>
      <c r="F4602" s="302" t="s">
        <v>69</v>
      </c>
      <c r="G4602" s="302" t="s">
        <v>70</v>
      </c>
      <c r="H4602" s="302" t="s">
        <v>609</v>
      </c>
      <c r="I4602" s="302" t="s">
        <v>609</v>
      </c>
      <c r="J4602" s="302">
        <v>135300</v>
      </c>
      <c r="K4602" s="302" t="s">
        <v>84</v>
      </c>
      <c r="L4602" s="302">
        <v>39959890</v>
      </c>
      <c r="M4602" s="302" t="s">
        <v>3963</v>
      </c>
      <c r="N4602" s="305">
        <v>45572</v>
      </c>
      <c r="O4602" s="305">
        <v>45597</v>
      </c>
      <c r="P4602" s="302" t="s">
        <v>3964</v>
      </c>
    </row>
    <row r="4603" spans="1:16">
      <c r="A4603" s="303">
        <v>16</v>
      </c>
      <c r="B4603" s="303">
        <v>491.84000000000003</v>
      </c>
      <c r="C4603" s="303">
        <v>458.95708754879996</v>
      </c>
      <c r="D4603" s="304">
        <f t="shared" si="71"/>
        <v>32.88291245120007</v>
      </c>
      <c r="E4603" s="305">
        <v>45992</v>
      </c>
      <c r="F4603" s="302" t="s">
        <v>69</v>
      </c>
      <c r="G4603" s="302" t="s">
        <v>70</v>
      </c>
      <c r="H4603" s="302" t="s">
        <v>609</v>
      </c>
      <c r="I4603" s="302" t="s">
        <v>609</v>
      </c>
      <c r="J4603" s="302">
        <v>135300</v>
      </c>
      <c r="K4603" s="302" t="s">
        <v>154</v>
      </c>
      <c r="L4603" s="302">
        <v>10566908</v>
      </c>
      <c r="M4603" s="302" t="s">
        <v>1914</v>
      </c>
      <c r="N4603" s="305">
        <v>28307</v>
      </c>
      <c r="O4603" s="305">
        <v>28307</v>
      </c>
      <c r="P4603" s="302" t="s">
        <v>1052</v>
      </c>
    </row>
    <row r="4604" spans="1:16">
      <c r="A4604" s="303">
        <v>1</v>
      </c>
      <c r="B4604" s="303">
        <v>217.28</v>
      </c>
      <c r="C4604" s="303">
        <v>135.86562290560002</v>
      </c>
      <c r="D4604" s="304">
        <f t="shared" si="71"/>
        <v>81.414377094399981</v>
      </c>
      <c r="E4604" s="305">
        <v>45992</v>
      </c>
      <c r="F4604" s="302" t="s">
        <v>69</v>
      </c>
      <c r="G4604" s="302" t="s">
        <v>70</v>
      </c>
      <c r="H4604" s="302" t="s">
        <v>609</v>
      </c>
      <c r="I4604" s="302" t="s">
        <v>609</v>
      </c>
      <c r="J4604" s="302">
        <v>135300</v>
      </c>
      <c r="K4604" s="302" t="s">
        <v>154</v>
      </c>
      <c r="L4604" s="302">
        <v>10567002</v>
      </c>
      <c r="M4604" s="302" t="s">
        <v>1914</v>
      </c>
      <c r="N4604" s="305">
        <v>34151</v>
      </c>
      <c r="O4604" s="305">
        <v>34151</v>
      </c>
      <c r="P4604" s="302" t="s">
        <v>1052</v>
      </c>
    </row>
    <row r="4605" spans="1:16">
      <c r="A4605" s="303">
        <v>500</v>
      </c>
      <c r="B4605" s="303">
        <v>1245.2</v>
      </c>
      <c r="C4605" s="303">
        <v>1425.4843394879999</v>
      </c>
      <c r="D4605" s="304">
        <f t="shared" si="71"/>
        <v>-180.28433948799989</v>
      </c>
      <c r="E4605" s="305">
        <v>45992</v>
      </c>
      <c r="F4605" s="302" t="s">
        <v>69</v>
      </c>
      <c r="G4605" s="302" t="s">
        <v>70</v>
      </c>
      <c r="H4605" s="302" t="s">
        <v>609</v>
      </c>
      <c r="I4605" s="302" t="s">
        <v>609</v>
      </c>
      <c r="J4605" s="302">
        <v>135300</v>
      </c>
      <c r="K4605" s="302" t="s">
        <v>154</v>
      </c>
      <c r="L4605" s="302">
        <v>10566835</v>
      </c>
      <c r="M4605" s="302" t="s">
        <v>1509</v>
      </c>
      <c r="N4605" s="305">
        <v>24289</v>
      </c>
      <c r="O4605" s="305">
        <v>24289</v>
      </c>
      <c r="P4605" s="302" t="s">
        <v>1052</v>
      </c>
    </row>
    <row r="4606" spans="1:16">
      <c r="A4606" s="303">
        <v>1</v>
      </c>
      <c r="B4606" s="303">
        <v>3238.98</v>
      </c>
      <c r="C4606" s="303">
        <v>1464.4772432802001</v>
      </c>
      <c r="D4606" s="304">
        <f t="shared" si="71"/>
        <v>1774.5027567197999</v>
      </c>
      <c r="E4606" s="305">
        <v>45992</v>
      </c>
      <c r="F4606" s="302" t="s">
        <v>69</v>
      </c>
      <c r="G4606" s="302" t="s">
        <v>70</v>
      </c>
      <c r="H4606" s="302" t="s">
        <v>609</v>
      </c>
      <c r="I4606" s="302" t="s">
        <v>609</v>
      </c>
      <c r="J4606" s="302">
        <v>135300</v>
      </c>
      <c r="K4606" s="302" t="s">
        <v>381</v>
      </c>
      <c r="L4606" s="302">
        <v>10567159</v>
      </c>
      <c r="M4606" s="302" t="s">
        <v>1915</v>
      </c>
      <c r="N4606" s="305">
        <v>37585</v>
      </c>
      <c r="O4606" s="305">
        <v>37257</v>
      </c>
      <c r="P4606" s="302" t="s">
        <v>2717</v>
      </c>
    </row>
    <row r="4607" spans="1:16">
      <c r="A4607" s="303">
        <v>0</v>
      </c>
      <c r="B4607" s="303">
        <v>243.14000000000001</v>
      </c>
      <c r="C4607" s="303">
        <v>114.611710067</v>
      </c>
      <c r="D4607" s="304">
        <f t="shared" si="71"/>
        <v>128.528289933</v>
      </c>
      <c r="E4607" s="305">
        <v>45992</v>
      </c>
      <c r="F4607" s="302" t="s">
        <v>69</v>
      </c>
      <c r="G4607" s="302" t="s">
        <v>70</v>
      </c>
      <c r="H4607" s="302" t="s">
        <v>609</v>
      </c>
      <c r="I4607" s="302" t="s">
        <v>609</v>
      </c>
      <c r="J4607" s="302">
        <v>135300</v>
      </c>
      <c r="K4607" s="302" t="s">
        <v>157</v>
      </c>
      <c r="L4607" s="302">
        <v>10567139</v>
      </c>
      <c r="M4607" s="302" t="s">
        <v>1525</v>
      </c>
      <c r="N4607" s="305">
        <v>37043</v>
      </c>
      <c r="O4607" s="305">
        <v>37257</v>
      </c>
      <c r="P4607" s="302" t="s">
        <v>2718</v>
      </c>
    </row>
    <row r="4608" spans="1:16">
      <c r="A4608" s="303">
        <v>1</v>
      </c>
      <c r="B4608" s="303">
        <v>408.41</v>
      </c>
      <c r="C4608" s="303">
        <v>223.94827453799999</v>
      </c>
      <c r="D4608" s="304">
        <f t="shared" si="71"/>
        <v>184.46172546200003</v>
      </c>
      <c r="E4608" s="305">
        <v>45992</v>
      </c>
      <c r="F4608" s="302" t="s">
        <v>69</v>
      </c>
      <c r="G4608" s="302" t="s">
        <v>70</v>
      </c>
      <c r="H4608" s="302" t="s">
        <v>609</v>
      </c>
      <c r="I4608" s="302" t="s">
        <v>609</v>
      </c>
      <c r="J4608" s="302">
        <v>135300</v>
      </c>
      <c r="K4608" s="302" t="s">
        <v>157</v>
      </c>
      <c r="L4608" s="302">
        <v>10567082</v>
      </c>
      <c r="M4608" s="302" t="s">
        <v>1525</v>
      </c>
      <c r="N4608" s="305">
        <v>35795</v>
      </c>
      <c r="O4608" s="305">
        <v>36526</v>
      </c>
      <c r="P4608" s="302" t="s">
        <v>1052</v>
      </c>
    </row>
    <row r="4609" spans="1:16">
      <c r="A4609" s="303">
        <v>1</v>
      </c>
      <c r="B4609" s="303">
        <v>3028.38</v>
      </c>
      <c r="C4609" s="303">
        <v>2825.9118103266001</v>
      </c>
      <c r="D4609" s="304">
        <f t="shared" si="71"/>
        <v>202.46818967340005</v>
      </c>
      <c r="E4609" s="305">
        <v>45992</v>
      </c>
      <c r="F4609" s="302" t="s">
        <v>69</v>
      </c>
      <c r="G4609" s="302" t="s">
        <v>70</v>
      </c>
      <c r="H4609" s="302" t="s">
        <v>609</v>
      </c>
      <c r="I4609" s="302" t="s">
        <v>609</v>
      </c>
      <c r="J4609" s="302">
        <v>135300</v>
      </c>
      <c r="K4609" s="302" t="s">
        <v>157</v>
      </c>
      <c r="L4609" s="302">
        <v>10566894</v>
      </c>
      <c r="M4609" s="302" t="s">
        <v>1525</v>
      </c>
      <c r="N4609" s="305">
        <v>28307</v>
      </c>
      <c r="O4609" s="305">
        <v>28307</v>
      </c>
      <c r="P4609" s="302" t="s">
        <v>1052</v>
      </c>
    </row>
    <row r="4610" spans="1:16">
      <c r="A4610" s="303">
        <v>0</v>
      </c>
      <c r="B4610" s="303">
        <v>0</v>
      </c>
      <c r="C4610" s="303">
        <v>0</v>
      </c>
      <c r="D4610" s="304">
        <f t="shared" si="71"/>
        <v>0</v>
      </c>
      <c r="E4610" s="305">
        <v>45992</v>
      </c>
      <c r="F4610" s="302" t="s">
        <v>69</v>
      </c>
      <c r="G4610" s="302" t="s">
        <v>70</v>
      </c>
      <c r="H4610" s="302" t="s">
        <v>609</v>
      </c>
      <c r="I4610" s="302" t="s">
        <v>609</v>
      </c>
      <c r="J4610" s="302">
        <v>135300</v>
      </c>
      <c r="K4610" s="302" t="s">
        <v>532</v>
      </c>
      <c r="L4610" s="302">
        <v>12818249</v>
      </c>
      <c r="M4610" s="302" t="s">
        <v>2603</v>
      </c>
      <c r="N4610" s="305">
        <v>37529</v>
      </c>
      <c r="O4610" s="305">
        <v>37591</v>
      </c>
      <c r="P4610" s="302" t="s">
        <v>880</v>
      </c>
    </row>
    <row r="4611" spans="1:16">
      <c r="A4611" s="303">
        <v>1</v>
      </c>
      <c r="B4611" s="303">
        <v>8081.89</v>
      </c>
      <c r="C4611" s="303">
        <v>3654.1577866161001</v>
      </c>
      <c r="D4611" s="304">
        <f t="shared" ref="D4611:D4674" si="72">+B4611-C4611</f>
        <v>4427.7322133839007</v>
      </c>
      <c r="E4611" s="305">
        <v>45992</v>
      </c>
      <c r="F4611" s="302" t="s">
        <v>69</v>
      </c>
      <c r="G4611" s="302" t="s">
        <v>70</v>
      </c>
      <c r="H4611" s="302" t="s">
        <v>609</v>
      </c>
      <c r="I4611" s="302" t="s">
        <v>609</v>
      </c>
      <c r="J4611" s="302">
        <v>135300</v>
      </c>
      <c r="K4611" s="302" t="s">
        <v>229</v>
      </c>
      <c r="L4611" s="302">
        <v>10567166</v>
      </c>
      <c r="M4611" s="302" t="s">
        <v>2719</v>
      </c>
      <c r="N4611" s="305">
        <v>37585</v>
      </c>
      <c r="O4611" s="305">
        <v>37257</v>
      </c>
      <c r="P4611" s="302" t="s">
        <v>2717</v>
      </c>
    </row>
    <row r="4612" spans="1:16">
      <c r="A4612" s="303">
        <v>2</v>
      </c>
      <c r="B4612" s="303">
        <v>2146.35</v>
      </c>
      <c r="C4612" s="303">
        <v>1300.8209805284998</v>
      </c>
      <c r="D4612" s="304">
        <f t="shared" si="72"/>
        <v>845.52901947150008</v>
      </c>
      <c r="E4612" s="305">
        <v>45992</v>
      </c>
      <c r="F4612" s="302" t="s">
        <v>69</v>
      </c>
      <c r="G4612" s="302" t="s">
        <v>70</v>
      </c>
      <c r="H4612" s="302" t="s">
        <v>609</v>
      </c>
      <c r="I4612" s="302" t="s">
        <v>609</v>
      </c>
      <c r="J4612" s="302">
        <v>135300</v>
      </c>
      <c r="K4612" s="302" t="s">
        <v>459</v>
      </c>
      <c r="L4612" s="302">
        <v>10567013</v>
      </c>
      <c r="M4612" s="302" t="s">
        <v>2138</v>
      </c>
      <c r="N4612" s="305">
        <v>34516</v>
      </c>
      <c r="O4612" s="305">
        <v>34516</v>
      </c>
      <c r="P4612" s="302" t="s">
        <v>1052</v>
      </c>
    </row>
    <row r="4613" spans="1:16">
      <c r="A4613" s="303">
        <v>12</v>
      </c>
      <c r="B4613" s="303">
        <v>1777.15</v>
      </c>
      <c r="C4613" s="303">
        <v>974.48562987000003</v>
      </c>
      <c r="D4613" s="304">
        <f t="shared" si="72"/>
        <v>802.66437013000007</v>
      </c>
      <c r="E4613" s="305">
        <v>45992</v>
      </c>
      <c r="F4613" s="302" t="s">
        <v>69</v>
      </c>
      <c r="G4613" s="302" t="s">
        <v>70</v>
      </c>
      <c r="H4613" s="302" t="s">
        <v>609</v>
      </c>
      <c r="I4613" s="302" t="s">
        <v>609</v>
      </c>
      <c r="J4613" s="302">
        <v>135300</v>
      </c>
      <c r="K4613" s="302" t="s">
        <v>435</v>
      </c>
      <c r="L4613" s="302">
        <v>10567068</v>
      </c>
      <c r="M4613" s="302" t="s">
        <v>2034</v>
      </c>
      <c r="N4613" s="305">
        <v>35795</v>
      </c>
      <c r="O4613" s="305">
        <v>36526</v>
      </c>
      <c r="P4613" s="302" t="s">
        <v>1052</v>
      </c>
    </row>
    <row r="4614" spans="1:16">
      <c r="A4614" s="303">
        <v>40</v>
      </c>
      <c r="B4614" s="303">
        <v>28.3</v>
      </c>
      <c r="C4614" s="303">
        <v>13.340097865000001</v>
      </c>
      <c r="D4614" s="304">
        <f t="shared" si="72"/>
        <v>14.959902135</v>
      </c>
      <c r="E4614" s="305">
        <v>45992</v>
      </c>
      <c r="F4614" s="302" t="s">
        <v>69</v>
      </c>
      <c r="G4614" s="302" t="s">
        <v>70</v>
      </c>
      <c r="H4614" s="302" t="s">
        <v>609</v>
      </c>
      <c r="I4614" s="302" t="s">
        <v>609</v>
      </c>
      <c r="J4614" s="302">
        <v>135300</v>
      </c>
      <c r="K4614" s="302" t="s">
        <v>436</v>
      </c>
      <c r="L4614" s="302">
        <v>10567146</v>
      </c>
      <c r="M4614" s="302" t="s">
        <v>2036</v>
      </c>
      <c r="N4614" s="305">
        <v>37043</v>
      </c>
      <c r="O4614" s="305">
        <v>37257</v>
      </c>
      <c r="P4614" s="302" t="s">
        <v>2718</v>
      </c>
    </row>
    <row r="4615" spans="1:16">
      <c r="A4615" s="303">
        <v>40</v>
      </c>
      <c r="B4615" s="303">
        <v>1966.99</v>
      </c>
      <c r="C4615" s="303">
        <v>889.3577894151</v>
      </c>
      <c r="D4615" s="304">
        <f t="shared" si="72"/>
        <v>1077.6322105848999</v>
      </c>
      <c r="E4615" s="305">
        <v>45992</v>
      </c>
      <c r="F4615" s="302" t="s">
        <v>69</v>
      </c>
      <c r="G4615" s="302" t="s">
        <v>70</v>
      </c>
      <c r="H4615" s="302" t="s">
        <v>609</v>
      </c>
      <c r="I4615" s="302" t="s">
        <v>609</v>
      </c>
      <c r="J4615" s="302">
        <v>135300</v>
      </c>
      <c r="K4615" s="302" t="s">
        <v>436</v>
      </c>
      <c r="L4615" s="302">
        <v>10567173</v>
      </c>
      <c r="M4615" s="302" t="s">
        <v>2036</v>
      </c>
      <c r="N4615" s="305">
        <v>37585</v>
      </c>
      <c r="O4615" s="305">
        <v>37257</v>
      </c>
      <c r="P4615" s="302" t="s">
        <v>2717</v>
      </c>
    </row>
    <row r="4616" spans="1:16">
      <c r="A4616" s="303">
        <v>1</v>
      </c>
      <c r="B4616" s="303">
        <v>56192.630000000005</v>
      </c>
      <c r="C4616" s="303">
        <v>52435.763269574105</v>
      </c>
      <c r="D4616" s="304">
        <f t="shared" si="72"/>
        <v>3756.8667304258997</v>
      </c>
      <c r="E4616" s="305">
        <v>45992</v>
      </c>
      <c r="F4616" s="302" t="s">
        <v>69</v>
      </c>
      <c r="G4616" s="302" t="s">
        <v>70</v>
      </c>
      <c r="H4616" s="302" t="s">
        <v>609</v>
      </c>
      <c r="I4616" s="302" t="s">
        <v>609</v>
      </c>
      <c r="J4616" s="302">
        <v>135300</v>
      </c>
      <c r="K4616" s="302" t="s">
        <v>248</v>
      </c>
      <c r="L4616" s="302">
        <v>10566957</v>
      </c>
      <c r="M4616" s="302" t="s">
        <v>2720</v>
      </c>
      <c r="N4616" s="305">
        <v>28307</v>
      </c>
      <c r="O4616" s="305">
        <v>28307</v>
      </c>
      <c r="P4616" s="302" t="s">
        <v>1052</v>
      </c>
    </row>
    <row r="4617" spans="1:16">
      <c r="A4617" s="303">
        <v>1</v>
      </c>
      <c r="B4617" s="303">
        <v>153879.6</v>
      </c>
      <c r="C4617" s="303">
        <v>143591.68235437199</v>
      </c>
      <c r="D4617" s="304">
        <f t="shared" si="72"/>
        <v>10287.917645628011</v>
      </c>
      <c r="E4617" s="305">
        <v>45992</v>
      </c>
      <c r="F4617" s="302" t="s">
        <v>69</v>
      </c>
      <c r="G4617" s="302" t="s">
        <v>70</v>
      </c>
      <c r="H4617" s="302" t="s">
        <v>609</v>
      </c>
      <c r="I4617" s="302" t="s">
        <v>609</v>
      </c>
      <c r="J4617" s="302">
        <v>135300</v>
      </c>
      <c r="K4617" s="302" t="s">
        <v>248</v>
      </c>
      <c r="L4617" s="302">
        <v>10566880</v>
      </c>
      <c r="M4617" s="302" t="s">
        <v>2721</v>
      </c>
      <c r="N4617" s="305">
        <v>28307</v>
      </c>
      <c r="O4617" s="305">
        <v>28307</v>
      </c>
      <c r="P4617" s="302" t="s">
        <v>1052</v>
      </c>
    </row>
    <row r="4618" spans="1:16">
      <c r="A4618" s="303">
        <v>1</v>
      </c>
      <c r="B4618" s="303">
        <v>404721.7</v>
      </c>
      <c r="C4618" s="303">
        <v>221925.82547705999</v>
      </c>
      <c r="D4618" s="304">
        <f t="shared" si="72"/>
        <v>182795.87452294002</v>
      </c>
      <c r="E4618" s="305">
        <v>45992</v>
      </c>
      <c r="F4618" s="302" t="s">
        <v>69</v>
      </c>
      <c r="G4618" s="302" t="s">
        <v>70</v>
      </c>
      <c r="H4618" s="302" t="s">
        <v>609</v>
      </c>
      <c r="I4618" s="302" t="s">
        <v>609</v>
      </c>
      <c r="J4618" s="302">
        <v>135300</v>
      </c>
      <c r="K4618" s="302" t="s">
        <v>248</v>
      </c>
      <c r="L4618" s="302">
        <v>10567047</v>
      </c>
      <c r="M4618" s="302" t="s">
        <v>2722</v>
      </c>
      <c r="N4618" s="305">
        <v>35795</v>
      </c>
      <c r="O4618" s="305">
        <v>36100</v>
      </c>
      <c r="P4618" s="302" t="s">
        <v>1052</v>
      </c>
    </row>
    <row r="4619" spans="1:16">
      <c r="A4619" s="303">
        <v>3</v>
      </c>
      <c r="B4619" s="303">
        <v>57819.950000000004</v>
      </c>
      <c r="C4619" s="303">
        <v>27255.2576519225</v>
      </c>
      <c r="D4619" s="304">
        <f t="shared" si="72"/>
        <v>30564.692348077504</v>
      </c>
      <c r="E4619" s="305">
        <v>45992</v>
      </c>
      <c r="F4619" s="302" t="s">
        <v>69</v>
      </c>
      <c r="G4619" s="302" t="s">
        <v>70</v>
      </c>
      <c r="H4619" s="302" t="s">
        <v>609</v>
      </c>
      <c r="I4619" s="302" t="s">
        <v>609</v>
      </c>
      <c r="J4619" s="302">
        <v>135300</v>
      </c>
      <c r="K4619" s="302" t="s">
        <v>497</v>
      </c>
      <c r="L4619" s="302">
        <v>10567132</v>
      </c>
      <c r="M4619" s="302" t="s">
        <v>1535</v>
      </c>
      <c r="N4619" s="305">
        <v>37043</v>
      </c>
      <c r="O4619" s="305">
        <v>37257</v>
      </c>
      <c r="P4619" s="302" t="s">
        <v>2718</v>
      </c>
    </row>
    <row r="4620" spans="1:16">
      <c r="A4620" s="303">
        <v>1</v>
      </c>
      <c r="B4620" s="303">
        <v>4581.4800000000005</v>
      </c>
      <c r="C4620" s="303">
        <v>2776.6605194268</v>
      </c>
      <c r="D4620" s="304">
        <f t="shared" si="72"/>
        <v>1804.8194805732005</v>
      </c>
      <c r="E4620" s="305">
        <v>45992</v>
      </c>
      <c r="F4620" s="302" t="s">
        <v>69</v>
      </c>
      <c r="G4620" s="302" t="s">
        <v>70</v>
      </c>
      <c r="H4620" s="302" t="s">
        <v>609</v>
      </c>
      <c r="I4620" s="302" t="s">
        <v>609</v>
      </c>
      <c r="J4620" s="302">
        <v>135300</v>
      </c>
      <c r="K4620" s="302" t="s">
        <v>395</v>
      </c>
      <c r="L4620" s="302">
        <v>10567020</v>
      </c>
      <c r="M4620" s="302" t="s">
        <v>1942</v>
      </c>
      <c r="N4620" s="305">
        <v>34516</v>
      </c>
      <c r="O4620" s="305">
        <v>34516</v>
      </c>
      <c r="P4620" s="302" t="s">
        <v>1052</v>
      </c>
    </row>
    <row r="4621" spans="1:16">
      <c r="A4621" s="303">
        <v>0</v>
      </c>
      <c r="B4621" s="303">
        <v>0</v>
      </c>
      <c r="C4621" s="303">
        <v>0</v>
      </c>
      <c r="D4621" s="304">
        <f t="shared" si="72"/>
        <v>0</v>
      </c>
      <c r="E4621" s="305">
        <v>45992</v>
      </c>
      <c r="F4621" s="302" t="s">
        <v>69</v>
      </c>
      <c r="G4621" s="302" t="s">
        <v>70</v>
      </c>
      <c r="H4621" s="302" t="s">
        <v>609</v>
      </c>
      <c r="I4621" s="302" t="s">
        <v>609</v>
      </c>
      <c r="J4621" s="302">
        <v>135300</v>
      </c>
      <c r="K4621" s="302" t="s">
        <v>230</v>
      </c>
      <c r="L4621" s="302">
        <v>10566984</v>
      </c>
      <c r="M4621" s="302" t="s">
        <v>1951</v>
      </c>
      <c r="N4621" s="305">
        <v>32690</v>
      </c>
      <c r="O4621" s="305">
        <v>32690</v>
      </c>
      <c r="P4621" s="302" t="s">
        <v>1052</v>
      </c>
    </row>
    <row r="4622" spans="1:16">
      <c r="A4622" s="303">
        <v>0</v>
      </c>
      <c r="B4622" s="303">
        <v>0</v>
      </c>
      <c r="C4622" s="303">
        <v>0</v>
      </c>
      <c r="D4622" s="304">
        <f t="shared" si="72"/>
        <v>0</v>
      </c>
      <c r="E4622" s="305">
        <v>45992</v>
      </c>
      <c r="F4622" s="302" t="s">
        <v>69</v>
      </c>
      <c r="G4622" s="302" t="s">
        <v>70</v>
      </c>
      <c r="H4622" s="302" t="s">
        <v>609</v>
      </c>
      <c r="I4622" s="302" t="s">
        <v>609</v>
      </c>
      <c r="J4622" s="302">
        <v>135300</v>
      </c>
      <c r="K4622" s="302" t="s">
        <v>230</v>
      </c>
      <c r="L4622" s="302">
        <v>10566966</v>
      </c>
      <c r="M4622" s="302" t="s">
        <v>1951</v>
      </c>
      <c r="N4622" s="305">
        <v>31594</v>
      </c>
      <c r="O4622" s="305">
        <v>31594</v>
      </c>
      <c r="P4622" s="302" t="s">
        <v>1052</v>
      </c>
    </row>
    <row r="4623" spans="1:16">
      <c r="A4623" s="303">
        <v>0</v>
      </c>
      <c r="B4623" s="303">
        <v>0</v>
      </c>
      <c r="C4623" s="303">
        <v>0</v>
      </c>
      <c r="D4623" s="304">
        <f t="shared" si="72"/>
        <v>0</v>
      </c>
      <c r="E4623" s="305">
        <v>45992</v>
      </c>
      <c r="F4623" s="302" t="s">
        <v>69</v>
      </c>
      <c r="G4623" s="302" t="s">
        <v>70</v>
      </c>
      <c r="H4623" s="302" t="s">
        <v>609</v>
      </c>
      <c r="I4623" s="302" t="s">
        <v>609</v>
      </c>
      <c r="J4623" s="302">
        <v>135300</v>
      </c>
      <c r="K4623" s="302" t="s">
        <v>230</v>
      </c>
      <c r="L4623" s="302">
        <v>10566975</v>
      </c>
      <c r="M4623" s="302" t="s">
        <v>2161</v>
      </c>
      <c r="N4623" s="305">
        <v>32325</v>
      </c>
      <c r="O4623" s="305">
        <v>32325</v>
      </c>
      <c r="P4623" s="302" t="s">
        <v>1052</v>
      </c>
    </row>
    <row r="4624" spans="1:16">
      <c r="A4624" s="303">
        <v>0</v>
      </c>
      <c r="B4624" s="303">
        <v>0</v>
      </c>
      <c r="C4624" s="303">
        <v>0</v>
      </c>
      <c r="D4624" s="304">
        <f t="shared" si="72"/>
        <v>0</v>
      </c>
      <c r="E4624" s="305">
        <v>45992</v>
      </c>
      <c r="F4624" s="302" t="s">
        <v>69</v>
      </c>
      <c r="G4624" s="302" t="s">
        <v>70</v>
      </c>
      <c r="H4624" s="302" t="s">
        <v>609</v>
      </c>
      <c r="I4624" s="302" t="s">
        <v>609</v>
      </c>
      <c r="J4624" s="302">
        <v>135300</v>
      </c>
      <c r="K4624" s="302" t="s">
        <v>230</v>
      </c>
      <c r="L4624" s="302">
        <v>40548647</v>
      </c>
      <c r="M4624" s="302" t="s">
        <v>4319</v>
      </c>
      <c r="N4624" s="305">
        <v>45572</v>
      </c>
      <c r="O4624" s="305">
        <v>45292</v>
      </c>
      <c r="P4624" s="302" t="s">
        <v>3964</v>
      </c>
    </row>
    <row r="4625" spans="1:16">
      <c r="A4625" s="303">
        <v>30</v>
      </c>
      <c r="B4625" s="303">
        <v>74.600000000000009</v>
      </c>
      <c r="C4625" s="303">
        <v>35.165063629999999</v>
      </c>
      <c r="D4625" s="304">
        <f t="shared" si="72"/>
        <v>39.43493637000001</v>
      </c>
      <c r="E4625" s="305">
        <v>45992</v>
      </c>
      <c r="F4625" s="302" t="s">
        <v>69</v>
      </c>
      <c r="G4625" s="302" t="s">
        <v>70</v>
      </c>
      <c r="H4625" s="302" t="s">
        <v>609</v>
      </c>
      <c r="I4625" s="302" t="s">
        <v>609</v>
      </c>
      <c r="J4625" s="302">
        <v>135300</v>
      </c>
      <c r="K4625" s="302" t="s">
        <v>438</v>
      </c>
      <c r="L4625" s="302">
        <v>10567125</v>
      </c>
      <c r="M4625" s="302" t="s">
        <v>2041</v>
      </c>
      <c r="N4625" s="305">
        <v>37043</v>
      </c>
      <c r="O4625" s="305">
        <v>37257</v>
      </c>
      <c r="P4625" s="302" t="s">
        <v>2718</v>
      </c>
    </row>
    <row r="4626" spans="1:16">
      <c r="A4626" s="303">
        <v>1</v>
      </c>
      <c r="B4626" s="303">
        <v>967.22</v>
      </c>
      <c r="C4626" s="303">
        <v>1150.4600030996</v>
      </c>
      <c r="D4626" s="304">
        <f t="shared" si="72"/>
        <v>-183.24000309960002</v>
      </c>
      <c r="E4626" s="305">
        <v>45992</v>
      </c>
      <c r="F4626" s="302" t="s">
        <v>69</v>
      </c>
      <c r="G4626" s="302" t="s">
        <v>70</v>
      </c>
      <c r="H4626" s="302" t="s">
        <v>609</v>
      </c>
      <c r="I4626" s="302" t="s">
        <v>609</v>
      </c>
      <c r="J4626" s="302">
        <v>135300</v>
      </c>
      <c r="K4626" s="302" t="s">
        <v>498</v>
      </c>
      <c r="L4626" s="302">
        <v>10566842</v>
      </c>
      <c r="M4626" s="302" t="s">
        <v>1539</v>
      </c>
      <c r="N4626" s="305">
        <v>20637</v>
      </c>
      <c r="O4626" s="305">
        <v>20637</v>
      </c>
      <c r="P4626" s="302" t="s">
        <v>1052</v>
      </c>
    </row>
    <row r="4627" spans="1:16">
      <c r="A4627" s="303">
        <v>1</v>
      </c>
      <c r="B4627" s="303">
        <v>26524.45</v>
      </c>
      <c r="C4627" s="303">
        <v>24751.106703061501</v>
      </c>
      <c r="D4627" s="304">
        <f t="shared" si="72"/>
        <v>1773.3432969384994</v>
      </c>
      <c r="E4627" s="305">
        <v>45992</v>
      </c>
      <c r="F4627" s="302" t="s">
        <v>69</v>
      </c>
      <c r="G4627" s="302" t="s">
        <v>70</v>
      </c>
      <c r="H4627" s="302" t="s">
        <v>609</v>
      </c>
      <c r="I4627" s="302" t="s">
        <v>609</v>
      </c>
      <c r="J4627" s="302">
        <v>135300</v>
      </c>
      <c r="K4627" s="302" t="s">
        <v>498</v>
      </c>
      <c r="L4627" s="302">
        <v>10566943</v>
      </c>
      <c r="M4627" s="302" t="s">
        <v>1539</v>
      </c>
      <c r="N4627" s="305">
        <v>28307</v>
      </c>
      <c r="O4627" s="305">
        <v>28307</v>
      </c>
      <c r="P4627" s="302" t="s">
        <v>1052</v>
      </c>
    </row>
    <row r="4628" spans="1:16">
      <c r="A4628" s="303">
        <v>2</v>
      </c>
      <c r="B4628" s="303">
        <v>3969.6600000000003</v>
      </c>
      <c r="C4628" s="303">
        <v>3704.2607192562</v>
      </c>
      <c r="D4628" s="304">
        <f t="shared" si="72"/>
        <v>265.39928074380032</v>
      </c>
      <c r="E4628" s="305">
        <v>45992</v>
      </c>
      <c r="F4628" s="302" t="s">
        <v>69</v>
      </c>
      <c r="G4628" s="302" t="s">
        <v>70</v>
      </c>
      <c r="H4628" s="302" t="s">
        <v>609</v>
      </c>
      <c r="I4628" s="302" t="s">
        <v>609</v>
      </c>
      <c r="J4628" s="302">
        <v>135300</v>
      </c>
      <c r="K4628" s="302" t="s">
        <v>614</v>
      </c>
      <c r="L4628" s="302">
        <v>10566936</v>
      </c>
      <c r="M4628" s="302" t="s">
        <v>2723</v>
      </c>
      <c r="N4628" s="305">
        <v>28307</v>
      </c>
      <c r="O4628" s="305">
        <v>28307</v>
      </c>
      <c r="P4628" s="302" t="s">
        <v>1052</v>
      </c>
    </row>
    <row r="4629" spans="1:16">
      <c r="A4629" s="303">
        <v>2</v>
      </c>
      <c r="B4629" s="303">
        <v>4821.99</v>
      </c>
      <c r="C4629" s="303">
        <v>2644.098676182</v>
      </c>
      <c r="D4629" s="304">
        <f t="shared" si="72"/>
        <v>2177.8913238179998</v>
      </c>
      <c r="E4629" s="305">
        <v>45992</v>
      </c>
      <c r="F4629" s="302" t="s">
        <v>69</v>
      </c>
      <c r="G4629" s="302" t="s">
        <v>70</v>
      </c>
      <c r="H4629" s="302" t="s">
        <v>609</v>
      </c>
      <c r="I4629" s="302" t="s">
        <v>609</v>
      </c>
      <c r="J4629" s="302">
        <v>135300</v>
      </c>
      <c r="K4629" s="302" t="s">
        <v>440</v>
      </c>
      <c r="L4629" s="302">
        <v>10567110</v>
      </c>
      <c r="M4629" s="302" t="s">
        <v>2724</v>
      </c>
      <c r="N4629" s="305">
        <v>35795</v>
      </c>
      <c r="O4629" s="305">
        <v>36526</v>
      </c>
      <c r="P4629" s="302" t="s">
        <v>1588</v>
      </c>
    </row>
    <row r="4630" spans="1:16">
      <c r="A4630" s="303">
        <v>0</v>
      </c>
      <c r="B4630" s="303">
        <v>0</v>
      </c>
      <c r="C4630" s="303">
        <v>0</v>
      </c>
      <c r="D4630" s="304">
        <f t="shared" si="72"/>
        <v>0</v>
      </c>
      <c r="E4630" s="305">
        <v>45992</v>
      </c>
      <c r="F4630" s="302" t="s">
        <v>69</v>
      </c>
      <c r="G4630" s="302" t="s">
        <v>70</v>
      </c>
      <c r="H4630" s="302" t="s">
        <v>615</v>
      </c>
      <c r="I4630" s="302" t="s">
        <v>615</v>
      </c>
      <c r="J4630" s="302">
        <v>135300</v>
      </c>
      <c r="K4630" s="302" t="s">
        <v>84</v>
      </c>
      <c r="L4630" s="302">
        <v>9808688</v>
      </c>
      <c r="M4630" s="302" t="s">
        <v>2725</v>
      </c>
      <c r="N4630" s="305">
        <v>37085</v>
      </c>
      <c r="O4630" s="305">
        <v>37165</v>
      </c>
      <c r="P4630" s="302" t="s">
        <v>2726</v>
      </c>
    </row>
    <row r="4631" spans="1:16">
      <c r="A4631" s="303">
        <v>0</v>
      </c>
      <c r="B4631" s="303">
        <v>0</v>
      </c>
      <c r="C4631" s="303">
        <v>0</v>
      </c>
      <c r="D4631" s="304">
        <f t="shared" si="72"/>
        <v>0</v>
      </c>
      <c r="E4631" s="305">
        <v>45992</v>
      </c>
      <c r="F4631" s="302" t="s">
        <v>69</v>
      </c>
      <c r="G4631" s="302" t="s">
        <v>70</v>
      </c>
      <c r="H4631" s="302" t="s">
        <v>615</v>
      </c>
      <c r="I4631" s="302" t="s">
        <v>615</v>
      </c>
      <c r="J4631" s="302">
        <v>135300</v>
      </c>
      <c r="K4631" s="302" t="s">
        <v>84</v>
      </c>
      <c r="L4631" s="302">
        <v>9808074</v>
      </c>
      <c r="M4631" s="302" t="s">
        <v>2725</v>
      </c>
      <c r="N4631" s="305">
        <v>36354</v>
      </c>
      <c r="O4631" s="305">
        <v>37104</v>
      </c>
      <c r="P4631" s="302" t="s">
        <v>2726</v>
      </c>
    </row>
    <row r="4632" spans="1:16">
      <c r="A4632" s="303">
        <v>0</v>
      </c>
      <c r="B4632" s="303">
        <v>0</v>
      </c>
      <c r="C4632" s="303">
        <v>0</v>
      </c>
      <c r="D4632" s="304">
        <f t="shared" si="72"/>
        <v>0</v>
      </c>
      <c r="E4632" s="305">
        <v>45992</v>
      </c>
      <c r="F4632" s="302" t="s">
        <v>69</v>
      </c>
      <c r="G4632" s="302" t="s">
        <v>70</v>
      </c>
      <c r="H4632" s="302" t="s">
        <v>615</v>
      </c>
      <c r="I4632" s="302" t="s">
        <v>615</v>
      </c>
      <c r="J4632" s="302">
        <v>135600</v>
      </c>
      <c r="K4632" s="302" t="s">
        <v>84</v>
      </c>
      <c r="L4632" s="302">
        <v>9808687</v>
      </c>
      <c r="M4632" s="302" t="s">
        <v>2725</v>
      </c>
      <c r="N4632" s="305">
        <v>37085</v>
      </c>
      <c r="O4632" s="305">
        <v>37165</v>
      </c>
      <c r="P4632" s="302" t="s">
        <v>2726</v>
      </c>
    </row>
    <row r="4633" spans="1:16">
      <c r="A4633" s="303">
        <v>0</v>
      </c>
      <c r="B4633" s="303">
        <v>0</v>
      </c>
      <c r="C4633" s="303">
        <v>0</v>
      </c>
      <c r="D4633" s="304">
        <f t="shared" si="72"/>
        <v>0</v>
      </c>
      <c r="E4633" s="305">
        <v>45992</v>
      </c>
      <c r="F4633" s="302" t="s">
        <v>69</v>
      </c>
      <c r="G4633" s="302" t="s">
        <v>70</v>
      </c>
      <c r="H4633" s="302" t="s">
        <v>615</v>
      </c>
      <c r="I4633" s="302" t="s">
        <v>615</v>
      </c>
      <c r="J4633" s="302">
        <v>135600</v>
      </c>
      <c r="K4633" s="302" t="s">
        <v>84</v>
      </c>
      <c r="L4633" s="302">
        <v>9808072</v>
      </c>
      <c r="M4633" s="302" t="s">
        <v>2725</v>
      </c>
      <c r="N4633" s="305">
        <v>36354</v>
      </c>
      <c r="O4633" s="305">
        <v>37104</v>
      </c>
      <c r="P4633" s="302" t="s">
        <v>2726</v>
      </c>
    </row>
    <row r="4634" spans="1:16">
      <c r="A4634" s="303">
        <v>0</v>
      </c>
      <c r="B4634" s="303">
        <v>0</v>
      </c>
      <c r="C4634" s="303">
        <v>0</v>
      </c>
      <c r="D4634" s="304">
        <f t="shared" si="72"/>
        <v>0</v>
      </c>
      <c r="E4634" s="305">
        <v>45992</v>
      </c>
      <c r="F4634" s="302" t="s">
        <v>69</v>
      </c>
      <c r="G4634" s="302" t="s">
        <v>70</v>
      </c>
      <c r="H4634" s="302" t="s">
        <v>616</v>
      </c>
      <c r="I4634" s="302" t="s">
        <v>616</v>
      </c>
      <c r="J4634" s="302">
        <v>135300</v>
      </c>
      <c r="K4634" s="302" t="s">
        <v>84</v>
      </c>
      <c r="L4634" s="302">
        <v>28830370</v>
      </c>
      <c r="M4634" s="302" t="s">
        <v>2727</v>
      </c>
      <c r="N4634" s="305">
        <v>43815</v>
      </c>
      <c r="O4634" s="305">
        <v>43831</v>
      </c>
      <c r="P4634" s="302" t="s">
        <v>2728</v>
      </c>
    </row>
    <row r="4635" spans="1:16">
      <c r="A4635" s="303">
        <v>0</v>
      </c>
      <c r="B4635" s="303">
        <v>0</v>
      </c>
      <c r="C4635" s="303">
        <v>0</v>
      </c>
      <c r="D4635" s="304">
        <f t="shared" si="72"/>
        <v>0</v>
      </c>
      <c r="E4635" s="305">
        <v>45992</v>
      </c>
      <c r="F4635" s="302" t="s">
        <v>69</v>
      </c>
      <c r="G4635" s="302" t="s">
        <v>70</v>
      </c>
      <c r="H4635" s="302" t="s">
        <v>616</v>
      </c>
      <c r="I4635" s="302" t="s">
        <v>616</v>
      </c>
      <c r="J4635" s="302">
        <v>135300</v>
      </c>
      <c r="K4635" s="302" t="s">
        <v>84</v>
      </c>
      <c r="L4635" s="302">
        <v>28413207</v>
      </c>
      <c r="M4635" s="302" t="s">
        <v>2727</v>
      </c>
      <c r="N4635" s="305">
        <v>43815</v>
      </c>
      <c r="O4635" s="305">
        <v>43800</v>
      </c>
      <c r="P4635" s="302" t="s">
        <v>2728</v>
      </c>
    </row>
    <row r="4636" spans="1:16">
      <c r="A4636" s="303">
        <v>0</v>
      </c>
      <c r="B4636" s="303">
        <v>0</v>
      </c>
      <c r="C4636" s="303">
        <v>0</v>
      </c>
      <c r="D4636" s="304">
        <f t="shared" si="72"/>
        <v>0</v>
      </c>
      <c r="E4636" s="305">
        <v>45992</v>
      </c>
      <c r="F4636" s="302" t="s">
        <v>69</v>
      </c>
      <c r="G4636" s="302" t="s">
        <v>70</v>
      </c>
      <c r="H4636" s="302" t="s">
        <v>616</v>
      </c>
      <c r="I4636" s="302" t="s">
        <v>616</v>
      </c>
      <c r="J4636" s="302">
        <v>135300</v>
      </c>
      <c r="K4636" s="302" t="s">
        <v>84</v>
      </c>
      <c r="L4636" s="302">
        <v>29646570</v>
      </c>
      <c r="M4636" s="302" t="s">
        <v>2727</v>
      </c>
      <c r="N4636" s="305">
        <v>43815</v>
      </c>
      <c r="O4636" s="305">
        <v>44013</v>
      </c>
      <c r="P4636" s="302" t="s">
        <v>2728</v>
      </c>
    </row>
    <row r="4637" spans="1:16">
      <c r="A4637" s="303">
        <v>0</v>
      </c>
      <c r="B4637" s="303">
        <v>0</v>
      </c>
      <c r="C4637" s="303">
        <v>0</v>
      </c>
      <c r="D4637" s="304">
        <f t="shared" si="72"/>
        <v>0</v>
      </c>
      <c r="E4637" s="305">
        <v>45992</v>
      </c>
      <c r="F4637" s="302" t="s">
        <v>69</v>
      </c>
      <c r="G4637" s="302" t="s">
        <v>70</v>
      </c>
      <c r="H4637" s="302" t="s">
        <v>616</v>
      </c>
      <c r="I4637" s="302" t="s">
        <v>616</v>
      </c>
      <c r="J4637" s="302">
        <v>135300</v>
      </c>
      <c r="K4637" s="302" t="s">
        <v>84</v>
      </c>
      <c r="L4637" s="302">
        <v>33333037</v>
      </c>
      <c r="M4637" s="302" t="s">
        <v>2729</v>
      </c>
      <c r="N4637" s="305">
        <v>44363</v>
      </c>
      <c r="O4637" s="305">
        <v>44348</v>
      </c>
      <c r="P4637" s="302" t="s">
        <v>2730</v>
      </c>
    </row>
    <row r="4638" spans="1:16">
      <c r="A4638" s="303">
        <v>0</v>
      </c>
      <c r="B4638" s="303">
        <v>0</v>
      </c>
      <c r="C4638" s="303">
        <v>0</v>
      </c>
      <c r="D4638" s="304">
        <f t="shared" si="72"/>
        <v>0</v>
      </c>
      <c r="E4638" s="305">
        <v>45992</v>
      </c>
      <c r="F4638" s="302" t="s">
        <v>69</v>
      </c>
      <c r="G4638" s="302" t="s">
        <v>70</v>
      </c>
      <c r="H4638" s="302" t="s">
        <v>616</v>
      </c>
      <c r="I4638" s="302" t="s">
        <v>616</v>
      </c>
      <c r="J4638" s="302">
        <v>135300</v>
      </c>
      <c r="K4638" s="302" t="s">
        <v>331</v>
      </c>
      <c r="L4638" s="302">
        <v>34237262</v>
      </c>
      <c r="M4638" s="302" t="s">
        <v>2038</v>
      </c>
      <c r="N4638" s="305">
        <v>44363</v>
      </c>
      <c r="O4638" s="305">
        <v>44348</v>
      </c>
      <c r="P4638" s="302" t="s">
        <v>2730</v>
      </c>
    </row>
    <row r="4639" spans="1:16">
      <c r="A4639" s="303">
        <v>0</v>
      </c>
      <c r="B4639" s="303">
        <v>0</v>
      </c>
      <c r="C4639" s="303">
        <v>0</v>
      </c>
      <c r="D4639" s="304">
        <f t="shared" si="72"/>
        <v>0</v>
      </c>
      <c r="E4639" s="305">
        <v>45992</v>
      </c>
      <c r="F4639" s="302" t="s">
        <v>69</v>
      </c>
      <c r="G4639" s="302" t="s">
        <v>70</v>
      </c>
      <c r="H4639" s="302" t="s">
        <v>616</v>
      </c>
      <c r="I4639" s="302" t="s">
        <v>616</v>
      </c>
      <c r="J4639" s="302">
        <v>135301</v>
      </c>
      <c r="K4639" s="302" t="s">
        <v>84</v>
      </c>
      <c r="L4639" s="302">
        <v>35434611</v>
      </c>
      <c r="M4639" s="302" t="s">
        <v>2731</v>
      </c>
      <c r="N4639" s="305">
        <v>44700</v>
      </c>
      <c r="O4639" s="305">
        <v>44682</v>
      </c>
      <c r="P4639" s="302" t="s">
        <v>2732</v>
      </c>
    </row>
    <row r="4640" spans="1:16">
      <c r="A4640" s="303">
        <v>1</v>
      </c>
      <c r="B4640" s="303">
        <v>12507.04</v>
      </c>
      <c r="C4640" s="303">
        <v>-1163.1399616928002</v>
      </c>
      <c r="D4640" s="304">
        <f t="shared" si="72"/>
        <v>13670.1799616928</v>
      </c>
      <c r="E4640" s="305">
        <v>45992</v>
      </c>
      <c r="F4640" s="302" t="s">
        <v>69</v>
      </c>
      <c r="G4640" s="302" t="s">
        <v>70</v>
      </c>
      <c r="H4640" s="302" t="s">
        <v>2733</v>
      </c>
      <c r="I4640" s="302" t="s">
        <v>617</v>
      </c>
      <c r="J4640" s="302">
        <v>135001</v>
      </c>
      <c r="K4640" s="302" t="s">
        <v>130</v>
      </c>
      <c r="L4640" s="302">
        <v>10562873</v>
      </c>
      <c r="M4640" s="302" t="s">
        <v>2734</v>
      </c>
      <c r="N4640" s="305">
        <v>32325</v>
      </c>
      <c r="O4640" s="305">
        <v>32325</v>
      </c>
      <c r="P4640" s="302" t="s">
        <v>1052</v>
      </c>
    </row>
    <row r="4641" spans="1:16">
      <c r="A4641" s="303">
        <v>1</v>
      </c>
      <c r="B4641" s="303">
        <v>34709.199999999997</v>
      </c>
      <c r="C4641" s="303">
        <v>594.19998429600003</v>
      </c>
      <c r="D4641" s="304">
        <f t="shared" si="72"/>
        <v>34115.000015703998</v>
      </c>
      <c r="E4641" s="305">
        <v>45992</v>
      </c>
      <c r="F4641" s="302" t="s">
        <v>69</v>
      </c>
      <c r="G4641" s="302" t="s">
        <v>70</v>
      </c>
      <c r="H4641" s="302" t="s">
        <v>2733</v>
      </c>
      <c r="I4641" s="302" t="s">
        <v>617</v>
      </c>
      <c r="J4641" s="302">
        <v>135130</v>
      </c>
      <c r="K4641" s="302" t="s">
        <v>230</v>
      </c>
      <c r="L4641" s="302">
        <v>40389007</v>
      </c>
      <c r="M4641" s="302" t="s">
        <v>2561</v>
      </c>
      <c r="N4641" s="305">
        <v>38103</v>
      </c>
      <c r="O4641" s="305">
        <v>37987</v>
      </c>
      <c r="P4641" s="302" t="s">
        <v>2736</v>
      </c>
    </row>
    <row r="4642" spans="1:16">
      <c r="A4642" s="303">
        <v>1</v>
      </c>
      <c r="B4642" s="303">
        <v>15005.85</v>
      </c>
      <c r="C4642" s="303">
        <v>17.922687123000003</v>
      </c>
      <c r="D4642" s="304">
        <f t="shared" si="72"/>
        <v>14987.927312877</v>
      </c>
      <c r="E4642" s="305">
        <v>45992</v>
      </c>
      <c r="F4642" s="302" t="s">
        <v>69</v>
      </c>
      <c r="G4642" s="302" t="s">
        <v>70</v>
      </c>
      <c r="H4642" s="302" t="s">
        <v>2733</v>
      </c>
      <c r="I4642" s="302" t="s">
        <v>617</v>
      </c>
      <c r="J4642" s="302">
        <v>135130</v>
      </c>
      <c r="K4642" s="302" t="s">
        <v>161</v>
      </c>
      <c r="L4642" s="302">
        <v>41349060</v>
      </c>
      <c r="M4642" s="302" t="s">
        <v>1602</v>
      </c>
      <c r="N4642" s="305">
        <v>45656</v>
      </c>
      <c r="O4642" s="305">
        <v>45292</v>
      </c>
      <c r="P4642" s="302" t="s">
        <v>4298</v>
      </c>
    </row>
    <row r="4643" spans="1:16">
      <c r="A4643" s="303">
        <v>1</v>
      </c>
      <c r="B4643" s="303">
        <v>319906.17</v>
      </c>
      <c r="C4643" s="303">
        <v>109368.8719900749</v>
      </c>
      <c r="D4643" s="304">
        <f t="shared" si="72"/>
        <v>210537.29800992509</v>
      </c>
      <c r="E4643" s="305">
        <v>45992</v>
      </c>
      <c r="F4643" s="302" t="s">
        <v>69</v>
      </c>
      <c r="G4643" s="302" t="s">
        <v>70</v>
      </c>
      <c r="H4643" s="302" t="s">
        <v>2733</v>
      </c>
      <c r="I4643" s="302" t="s">
        <v>617</v>
      </c>
      <c r="J4643" s="302">
        <v>135200</v>
      </c>
      <c r="K4643" s="302" t="s">
        <v>354</v>
      </c>
      <c r="L4643" s="302">
        <v>10563177</v>
      </c>
      <c r="M4643" s="302" t="s">
        <v>2735</v>
      </c>
      <c r="N4643" s="305">
        <v>38103</v>
      </c>
      <c r="O4643" s="305">
        <v>38169</v>
      </c>
      <c r="P4643" s="302" t="s">
        <v>2736</v>
      </c>
    </row>
    <row r="4644" spans="1:16">
      <c r="A4644" s="303">
        <v>1</v>
      </c>
      <c r="B4644" s="303">
        <v>42804.66</v>
      </c>
      <c r="C4644" s="303">
        <v>14633.970267340201</v>
      </c>
      <c r="D4644" s="304">
        <f t="shared" si="72"/>
        <v>28170.689732659805</v>
      </c>
      <c r="E4644" s="305">
        <v>45992</v>
      </c>
      <c r="F4644" s="302" t="s">
        <v>69</v>
      </c>
      <c r="G4644" s="302" t="s">
        <v>70</v>
      </c>
      <c r="H4644" s="302" t="s">
        <v>2733</v>
      </c>
      <c r="I4644" s="302" t="s">
        <v>617</v>
      </c>
      <c r="J4644" s="302">
        <v>135200</v>
      </c>
      <c r="K4644" s="302" t="s">
        <v>147</v>
      </c>
      <c r="L4644" s="302">
        <v>10563170</v>
      </c>
      <c r="M4644" s="302" t="s">
        <v>1970</v>
      </c>
      <c r="N4644" s="305">
        <v>38103</v>
      </c>
      <c r="O4644" s="305">
        <v>37987</v>
      </c>
      <c r="P4644" s="302" t="s">
        <v>2736</v>
      </c>
    </row>
    <row r="4645" spans="1:16">
      <c r="A4645" s="303">
        <v>1</v>
      </c>
      <c r="B4645" s="303">
        <v>30145.7</v>
      </c>
      <c r="C4645" s="303">
        <v>10306.150720228999</v>
      </c>
      <c r="D4645" s="304">
        <f t="shared" si="72"/>
        <v>19839.549279771003</v>
      </c>
      <c r="E4645" s="305">
        <v>45992</v>
      </c>
      <c r="F4645" s="302" t="s">
        <v>69</v>
      </c>
      <c r="G4645" s="302" t="s">
        <v>70</v>
      </c>
      <c r="H4645" s="302" t="s">
        <v>2733</v>
      </c>
      <c r="I4645" s="302" t="s">
        <v>617</v>
      </c>
      <c r="J4645" s="302">
        <v>135200</v>
      </c>
      <c r="K4645" s="302" t="s">
        <v>154</v>
      </c>
      <c r="L4645" s="302">
        <v>10563149</v>
      </c>
      <c r="M4645" s="302" t="s">
        <v>1509</v>
      </c>
      <c r="N4645" s="305">
        <v>38103</v>
      </c>
      <c r="O4645" s="305">
        <v>37987</v>
      </c>
      <c r="P4645" s="302" t="s">
        <v>2736</v>
      </c>
    </row>
    <row r="4646" spans="1:16">
      <c r="A4646" s="303">
        <v>1</v>
      </c>
      <c r="B4646" s="303">
        <v>8402.92</v>
      </c>
      <c r="C4646" s="303">
        <v>2872.7732316724</v>
      </c>
      <c r="D4646" s="304">
        <f t="shared" si="72"/>
        <v>5530.1467683276005</v>
      </c>
      <c r="E4646" s="305">
        <v>45992</v>
      </c>
      <c r="F4646" s="302" t="s">
        <v>69</v>
      </c>
      <c r="G4646" s="302" t="s">
        <v>70</v>
      </c>
      <c r="H4646" s="302" t="s">
        <v>2733</v>
      </c>
      <c r="I4646" s="302" t="s">
        <v>617</v>
      </c>
      <c r="J4646" s="302">
        <v>135200</v>
      </c>
      <c r="K4646" s="302" t="s">
        <v>158</v>
      </c>
      <c r="L4646" s="302">
        <v>10563163</v>
      </c>
      <c r="M4646" s="302" t="s">
        <v>1826</v>
      </c>
      <c r="N4646" s="305">
        <v>38103</v>
      </c>
      <c r="O4646" s="305">
        <v>37987</v>
      </c>
      <c r="P4646" s="302" t="s">
        <v>2736</v>
      </c>
    </row>
    <row r="4647" spans="1:16">
      <c r="A4647" s="303">
        <v>0</v>
      </c>
      <c r="B4647" s="303">
        <v>5481.84</v>
      </c>
      <c r="C4647" s="303">
        <v>566.5945403664</v>
      </c>
      <c r="D4647" s="304">
        <f t="shared" si="72"/>
        <v>4915.2454596336001</v>
      </c>
      <c r="E4647" s="305">
        <v>45992</v>
      </c>
      <c r="F4647" s="302" t="s">
        <v>69</v>
      </c>
      <c r="G4647" s="302" t="s">
        <v>70</v>
      </c>
      <c r="H4647" s="302" t="s">
        <v>2733</v>
      </c>
      <c r="I4647" s="302" t="s">
        <v>617</v>
      </c>
      <c r="J4647" s="302">
        <v>135200</v>
      </c>
      <c r="K4647" s="302" t="s">
        <v>162</v>
      </c>
      <c r="L4647" s="302">
        <v>33375712</v>
      </c>
      <c r="M4647" s="302" t="s">
        <v>1417</v>
      </c>
      <c r="N4647" s="305">
        <v>43815</v>
      </c>
      <c r="O4647" s="305">
        <v>43800</v>
      </c>
      <c r="P4647" s="302" t="s">
        <v>2728</v>
      </c>
    </row>
    <row r="4648" spans="1:16">
      <c r="A4648" s="303">
        <v>1</v>
      </c>
      <c r="B4648" s="303">
        <v>23554.75</v>
      </c>
      <c r="C4648" s="303">
        <v>8052.8501138575002</v>
      </c>
      <c r="D4648" s="304">
        <f t="shared" si="72"/>
        <v>15501.899886142499</v>
      </c>
      <c r="E4648" s="305">
        <v>45992</v>
      </c>
      <c r="F4648" s="302" t="s">
        <v>69</v>
      </c>
      <c r="G4648" s="302" t="s">
        <v>70</v>
      </c>
      <c r="H4648" s="302" t="s">
        <v>2733</v>
      </c>
      <c r="I4648" s="302" t="s">
        <v>617</v>
      </c>
      <c r="J4648" s="302">
        <v>135200</v>
      </c>
      <c r="K4648" s="302" t="s">
        <v>163</v>
      </c>
      <c r="L4648" s="302">
        <v>10563156</v>
      </c>
      <c r="M4648" s="302" t="s">
        <v>1978</v>
      </c>
      <c r="N4648" s="305">
        <v>38103</v>
      </c>
      <c r="O4648" s="305">
        <v>37987</v>
      </c>
      <c r="P4648" s="302" t="s">
        <v>2736</v>
      </c>
    </row>
    <row r="4649" spans="1:16">
      <c r="A4649" s="303">
        <v>2</v>
      </c>
      <c r="B4649" s="303">
        <v>9800.7900000000009</v>
      </c>
      <c r="C4649" s="303">
        <v>4054.2081204744004</v>
      </c>
      <c r="D4649" s="304">
        <f t="shared" si="72"/>
        <v>5746.5818795256</v>
      </c>
      <c r="E4649" s="305">
        <v>45992</v>
      </c>
      <c r="F4649" s="302" t="s">
        <v>69</v>
      </c>
      <c r="G4649" s="302" t="s">
        <v>70</v>
      </c>
      <c r="H4649" s="302" t="s">
        <v>2733</v>
      </c>
      <c r="I4649" s="302" t="s">
        <v>617</v>
      </c>
      <c r="J4649" s="302">
        <v>135300</v>
      </c>
      <c r="K4649" s="302" t="s">
        <v>526</v>
      </c>
      <c r="L4649" s="302">
        <v>10567339</v>
      </c>
      <c r="M4649" s="302" t="s">
        <v>2737</v>
      </c>
      <c r="N4649" s="305">
        <v>38103</v>
      </c>
      <c r="O4649" s="305">
        <v>37987</v>
      </c>
      <c r="P4649" s="302" t="s">
        <v>2736</v>
      </c>
    </row>
    <row r="4650" spans="1:16">
      <c r="A4650" s="303">
        <v>7</v>
      </c>
      <c r="B4650" s="303">
        <v>46925.88</v>
      </c>
      <c r="C4650" s="303">
        <v>19411.423339996803</v>
      </c>
      <c r="D4650" s="304">
        <f t="shared" si="72"/>
        <v>27514.456660003194</v>
      </c>
      <c r="E4650" s="305">
        <v>45992</v>
      </c>
      <c r="F4650" s="302" t="s">
        <v>69</v>
      </c>
      <c r="G4650" s="302" t="s">
        <v>70</v>
      </c>
      <c r="H4650" s="302" t="s">
        <v>2733</v>
      </c>
      <c r="I4650" s="302" t="s">
        <v>617</v>
      </c>
      <c r="J4650" s="302">
        <v>135300</v>
      </c>
      <c r="K4650" s="302" t="s">
        <v>418</v>
      </c>
      <c r="L4650" s="302">
        <v>10567423</v>
      </c>
      <c r="M4650" s="302" t="s">
        <v>1984</v>
      </c>
      <c r="N4650" s="305">
        <v>38103</v>
      </c>
      <c r="O4650" s="305">
        <v>37987</v>
      </c>
      <c r="P4650" s="302" t="s">
        <v>2736</v>
      </c>
    </row>
    <row r="4651" spans="1:16">
      <c r="A4651" s="303">
        <v>25</v>
      </c>
      <c r="B4651" s="303">
        <v>2794.23</v>
      </c>
      <c r="C4651" s="303">
        <v>1155.8649819528002</v>
      </c>
      <c r="D4651" s="304">
        <f t="shared" si="72"/>
        <v>1638.3650180471998</v>
      </c>
      <c r="E4651" s="305">
        <v>45992</v>
      </c>
      <c r="F4651" s="302" t="s">
        <v>69</v>
      </c>
      <c r="G4651" s="302" t="s">
        <v>70</v>
      </c>
      <c r="H4651" s="302" t="s">
        <v>2733</v>
      </c>
      <c r="I4651" s="302" t="s">
        <v>617</v>
      </c>
      <c r="J4651" s="302">
        <v>135300</v>
      </c>
      <c r="K4651" s="302" t="s">
        <v>101</v>
      </c>
      <c r="L4651" s="302">
        <v>10567346</v>
      </c>
      <c r="M4651" s="302" t="s">
        <v>2261</v>
      </c>
      <c r="N4651" s="305">
        <v>38103</v>
      </c>
      <c r="O4651" s="305">
        <v>37987</v>
      </c>
      <c r="P4651" s="302" t="s">
        <v>2738</v>
      </c>
    </row>
    <row r="4652" spans="1:16">
      <c r="A4652" s="303">
        <v>6</v>
      </c>
      <c r="B4652" s="303">
        <v>11026.74</v>
      </c>
      <c r="C4652" s="303">
        <v>4561.3362647663998</v>
      </c>
      <c r="D4652" s="304">
        <f t="shared" si="72"/>
        <v>6465.4037352335999</v>
      </c>
      <c r="E4652" s="305">
        <v>45992</v>
      </c>
      <c r="F4652" s="302" t="s">
        <v>69</v>
      </c>
      <c r="G4652" s="302" t="s">
        <v>70</v>
      </c>
      <c r="H4652" s="302" t="s">
        <v>2733</v>
      </c>
      <c r="I4652" s="302" t="s">
        <v>617</v>
      </c>
      <c r="J4652" s="302">
        <v>135300</v>
      </c>
      <c r="K4652" s="302" t="s">
        <v>142</v>
      </c>
      <c r="L4652" s="302">
        <v>10567290</v>
      </c>
      <c r="M4652" s="302" t="s">
        <v>2663</v>
      </c>
      <c r="N4652" s="305">
        <v>38103</v>
      </c>
      <c r="O4652" s="305">
        <v>37987</v>
      </c>
      <c r="P4652" s="302" t="s">
        <v>2736</v>
      </c>
    </row>
    <row r="4653" spans="1:16">
      <c r="A4653" s="303">
        <v>0</v>
      </c>
      <c r="B4653" s="303">
        <v>27850.29</v>
      </c>
      <c r="C4653" s="303">
        <v>803.76187592609995</v>
      </c>
      <c r="D4653" s="304">
        <f t="shared" si="72"/>
        <v>27046.528124073902</v>
      </c>
      <c r="E4653" s="305">
        <v>45992</v>
      </c>
      <c r="F4653" s="302" t="s">
        <v>69</v>
      </c>
      <c r="G4653" s="302" t="s">
        <v>70</v>
      </c>
      <c r="H4653" s="302" t="s">
        <v>2733</v>
      </c>
      <c r="I4653" s="302" t="s">
        <v>617</v>
      </c>
      <c r="J4653" s="302">
        <v>135300</v>
      </c>
      <c r="K4653" s="302" t="s">
        <v>143</v>
      </c>
      <c r="L4653" s="302">
        <v>40847108</v>
      </c>
      <c r="M4653" s="302" t="s">
        <v>1389</v>
      </c>
      <c r="N4653" s="305">
        <v>45615</v>
      </c>
      <c r="O4653" s="305">
        <v>45627</v>
      </c>
      <c r="P4653" s="302" t="s">
        <v>3966</v>
      </c>
    </row>
    <row r="4654" spans="1:16">
      <c r="A4654" s="303">
        <v>0</v>
      </c>
      <c r="B4654" s="303">
        <v>0</v>
      </c>
      <c r="C4654" s="303">
        <v>0</v>
      </c>
      <c r="D4654" s="304">
        <f t="shared" si="72"/>
        <v>0</v>
      </c>
      <c r="E4654" s="305">
        <v>45992</v>
      </c>
      <c r="F4654" s="302" t="s">
        <v>69</v>
      </c>
      <c r="G4654" s="302" t="s">
        <v>70</v>
      </c>
      <c r="H4654" s="302" t="s">
        <v>2733</v>
      </c>
      <c r="I4654" s="302" t="s">
        <v>617</v>
      </c>
      <c r="J4654" s="302">
        <v>135300</v>
      </c>
      <c r="K4654" s="302" t="s">
        <v>321</v>
      </c>
      <c r="L4654" s="302">
        <v>10567332</v>
      </c>
      <c r="M4654" s="302" t="s">
        <v>1840</v>
      </c>
      <c r="N4654" s="305">
        <v>38103</v>
      </c>
      <c r="O4654" s="305">
        <v>37987</v>
      </c>
      <c r="P4654" s="302" t="s">
        <v>2736</v>
      </c>
    </row>
    <row r="4655" spans="1:16">
      <c r="A4655" s="303">
        <v>0</v>
      </c>
      <c r="B4655" s="303">
        <v>19780.32</v>
      </c>
      <c r="C4655" s="303">
        <v>570.86181542880001</v>
      </c>
      <c r="D4655" s="304">
        <f t="shared" si="72"/>
        <v>19209.458184571198</v>
      </c>
      <c r="E4655" s="305">
        <v>45992</v>
      </c>
      <c r="F4655" s="302" t="s">
        <v>69</v>
      </c>
      <c r="G4655" s="302" t="s">
        <v>70</v>
      </c>
      <c r="H4655" s="302" t="s">
        <v>2733</v>
      </c>
      <c r="I4655" s="302" t="s">
        <v>617</v>
      </c>
      <c r="J4655" s="302">
        <v>135300</v>
      </c>
      <c r="K4655" s="302" t="s">
        <v>322</v>
      </c>
      <c r="L4655" s="302">
        <v>40847103</v>
      </c>
      <c r="M4655" s="302" t="s">
        <v>1483</v>
      </c>
      <c r="N4655" s="305">
        <v>45615</v>
      </c>
      <c r="O4655" s="305">
        <v>45627</v>
      </c>
      <c r="P4655" s="302" t="s">
        <v>3966</v>
      </c>
    </row>
    <row r="4656" spans="1:16">
      <c r="A4656" s="303">
        <v>2</v>
      </c>
      <c r="B4656" s="303">
        <v>160434.76999999999</v>
      </c>
      <c r="C4656" s="303">
        <v>66365.665149487206</v>
      </c>
      <c r="D4656" s="304">
        <f t="shared" si="72"/>
        <v>94069.104850512784</v>
      </c>
      <c r="E4656" s="305">
        <v>45992</v>
      </c>
      <c r="F4656" s="302" t="s">
        <v>69</v>
      </c>
      <c r="G4656" s="302" t="s">
        <v>70</v>
      </c>
      <c r="H4656" s="302" t="s">
        <v>2733</v>
      </c>
      <c r="I4656" s="302" t="s">
        <v>617</v>
      </c>
      <c r="J4656" s="302">
        <v>135300</v>
      </c>
      <c r="K4656" s="302" t="s">
        <v>245</v>
      </c>
      <c r="L4656" s="302">
        <v>10567437</v>
      </c>
      <c r="M4656" s="302" t="s">
        <v>1992</v>
      </c>
      <c r="N4656" s="305">
        <v>38103</v>
      </c>
      <c r="O4656" s="305">
        <v>37987</v>
      </c>
      <c r="P4656" s="302" t="s">
        <v>2736</v>
      </c>
    </row>
    <row r="4657" spans="1:16">
      <c r="A4657" s="303">
        <v>0</v>
      </c>
      <c r="B4657" s="303">
        <v>34964.31</v>
      </c>
      <c r="C4657" s="303">
        <v>14463.384026061602</v>
      </c>
      <c r="D4657" s="304">
        <f t="shared" si="72"/>
        <v>20500.925973938396</v>
      </c>
      <c r="E4657" s="305">
        <v>45992</v>
      </c>
      <c r="F4657" s="302" t="s">
        <v>69</v>
      </c>
      <c r="G4657" s="302" t="s">
        <v>70</v>
      </c>
      <c r="H4657" s="302" t="s">
        <v>2733</v>
      </c>
      <c r="I4657" s="302" t="s">
        <v>617</v>
      </c>
      <c r="J4657" s="302">
        <v>135300</v>
      </c>
      <c r="K4657" s="302" t="s">
        <v>420</v>
      </c>
      <c r="L4657" s="302">
        <v>10567311</v>
      </c>
      <c r="M4657" s="302" t="s">
        <v>1995</v>
      </c>
      <c r="N4657" s="305">
        <v>38103</v>
      </c>
      <c r="O4657" s="305">
        <v>37987</v>
      </c>
      <c r="P4657" s="302" t="s">
        <v>2736</v>
      </c>
    </row>
    <row r="4658" spans="1:16">
      <c r="A4658" s="303">
        <v>27</v>
      </c>
      <c r="B4658" s="303">
        <v>30754.959999999999</v>
      </c>
      <c r="C4658" s="303">
        <v>12722.138580345601</v>
      </c>
      <c r="D4658" s="304">
        <f t="shared" si="72"/>
        <v>18032.8214196544</v>
      </c>
      <c r="E4658" s="305">
        <v>45992</v>
      </c>
      <c r="F4658" s="302" t="s">
        <v>69</v>
      </c>
      <c r="G4658" s="302" t="s">
        <v>70</v>
      </c>
      <c r="H4658" s="302" t="s">
        <v>2733</v>
      </c>
      <c r="I4658" s="302" t="s">
        <v>617</v>
      </c>
      <c r="J4658" s="302">
        <v>135300</v>
      </c>
      <c r="K4658" s="302" t="s">
        <v>421</v>
      </c>
      <c r="L4658" s="302">
        <v>10567318</v>
      </c>
      <c r="M4658" s="302" t="s">
        <v>1997</v>
      </c>
      <c r="N4658" s="305">
        <v>38103</v>
      </c>
      <c r="O4658" s="305">
        <v>37987</v>
      </c>
      <c r="P4658" s="302" t="s">
        <v>2736</v>
      </c>
    </row>
    <row r="4659" spans="1:16">
      <c r="A4659" s="303">
        <v>140</v>
      </c>
      <c r="B4659" s="303">
        <v>38806</v>
      </c>
      <c r="C4659" s="303">
        <v>16052.54273616</v>
      </c>
      <c r="D4659" s="304">
        <f t="shared" si="72"/>
        <v>22753.457263839999</v>
      </c>
      <c r="E4659" s="305">
        <v>45992</v>
      </c>
      <c r="F4659" s="302" t="s">
        <v>69</v>
      </c>
      <c r="G4659" s="302" t="s">
        <v>70</v>
      </c>
      <c r="H4659" s="302" t="s">
        <v>2733</v>
      </c>
      <c r="I4659" s="302" t="s">
        <v>617</v>
      </c>
      <c r="J4659" s="302">
        <v>135300</v>
      </c>
      <c r="K4659" s="302" t="s">
        <v>146</v>
      </c>
      <c r="L4659" s="302">
        <v>37646146</v>
      </c>
      <c r="M4659" s="302" t="s">
        <v>1342</v>
      </c>
      <c r="N4659" s="305">
        <v>38103</v>
      </c>
      <c r="O4659" s="305">
        <v>37987</v>
      </c>
      <c r="P4659" s="302" t="s">
        <v>2736</v>
      </c>
    </row>
    <row r="4660" spans="1:16">
      <c r="A4660" s="303">
        <v>0</v>
      </c>
      <c r="B4660" s="303">
        <v>0</v>
      </c>
      <c r="C4660" s="303">
        <v>0</v>
      </c>
      <c r="D4660" s="304">
        <f t="shared" si="72"/>
        <v>0</v>
      </c>
      <c r="E4660" s="305">
        <v>45992</v>
      </c>
      <c r="F4660" s="302" t="s">
        <v>69</v>
      </c>
      <c r="G4660" s="302" t="s">
        <v>70</v>
      </c>
      <c r="H4660" s="302" t="s">
        <v>2733</v>
      </c>
      <c r="I4660" s="302" t="s">
        <v>617</v>
      </c>
      <c r="J4660" s="302">
        <v>135300</v>
      </c>
      <c r="K4660" s="302" t="s">
        <v>599</v>
      </c>
      <c r="L4660" s="302">
        <v>10567325</v>
      </c>
      <c r="M4660" s="302" t="s">
        <v>1342</v>
      </c>
      <c r="N4660" s="305">
        <v>38103</v>
      </c>
      <c r="O4660" s="305">
        <v>37987</v>
      </c>
      <c r="P4660" s="302" t="s">
        <v>2736</v>
      </c>
    </row>
    <row r="4661" spans="1:16">
      <c r="A4661" s="303">
        <v>1</v>
      </c>
      <c r="B4661" s="303">
        <v>534466.02</v>
      </c>
      <c r="C4661" s="303">
        <v>221087.9407069872</v>
      </c>
      <c r="D4661" s="304">
        <f t="shared" si="72"/>
        <v>313378.07929301285</v>
      </c>
      <c r="E4661" s="305">
        <v>45992</v>
      </c>
      <c r="F4661" s="302" t="s">
        <v>69</v>
      </c>
      <c r="G4661" s="302" t="s">
        <v>70</v>
      </c>
      <c r="H4661" s="302" t="s">
        <v>2733</v>
      </c>
      <c r="I4661" s="302" t="s">
        <v>617</v>
      </c>
      <c r="J4661" s="302">
        <v>135300</v>
      </c>
      <c r="K4661" s="302" t="s">
        <v>148</v>
      </c>
      <c r="L4661" s="302">
        <v>10567416</v>
      </c>
      <c r="M4661" s="302" t="s">
        <v>2667</v>
      </c>
      <c r="N4661" s="305">
        <v>38103</v>
      </c>
      <c r="O4661" s="305">
        <v>37987</v>
      </c>
      <c r="P4661" s="302" t="s">
        <v>2736</v>
      </c>
    </row>
    <row r="4662" spans="1:16">
      <c r="A4662" s="303">
        <v>13500</v>
      </c>
      <c r="B4662" s="303">
        <v>19580.75</v>
      </c>
      <c r="C4662" s="303">
        <v>8099.7996748200003</v>
      </c>
      <c r="D4662" s="304">
        <f t="shared" si="72"/>
        <v>11480.95032518</v>
      </c>
      <c r="E4662" s="305">
        <v>45992</v>
      </c>
      <c r="F4662" s="302" t="s">
        <v>69</v>
      </c>
      <c r="G4662" s="302" t="s">
        <v>70</v>
      </c>
      <c r="H4662" s="302" t="s">
        <v>2733</v>
      </c>
      <c r="I4662" s="302" t="s">
        <v>617</v>
      </c>
      <c r="J4662" s="302">
        <v>135300</v>
      </c>
      <c r="K4662" s="302" t="s">
        <v>151</v>
      </c>
      <c r="L4662" s="302">
        <v>10567430</v>
      </c>
      <c r="M4662" s="302" t="s">
        <v>2000</v>
      </c>
      <c r="N4662" s="305">
        <v>38103</v>
      </c>
      <c r="O4662" s="305">
        <v>37987</v>
      </c>
      <c r="P4662" s="302" t="s">
        <v>2736</v>
      </c>
    </row>
    <row r="4663" spans="1:16">
      <c r="A4663" s="303">
        <v>8104</v>
      </c>
      <c r="B4663" s="303">
        <v>72165.600000000006</v>
      </c>
      <c r="C4663" s="303">
        <v>29852.120241215998</v>
      </c>
      <c r="D4663" s="304">
        <f t="shared" si="72"/>
        <v>42313.479758784008</v>
      </c>
      <c r="E4663" s="305">
        <v>45992</v>
      </c>
      <c r="F4663" s="302" t="s">
        <v>69</v>
      </c>
      <c r="G4663" s="302" t="s">
        <v>70</v>
      </c>
      <c r="H4663" s="302" t="s">
        <v>2733</v>
      </c>
      <c r="I4663" s="302" t="s">
        <v>617</v>
      </c>
      <c r="J4663" s="302">
        <v>135300</v>
      </c>
      <c r="K4663" s="302" t="s">
        <v>423</v>
      </c>
      <c r="L4663" s="302">
        <v>10567353</v>
      </c>
      <c r="M4663" s="302" t="s">
        <v>2101</v>
      </c>
      <c r="N4663" s="305">
        <v>38103</v>
      </c>
      <c r="O4663" s="305">
        <v>37987</v>
      </c>
      <c r="P4663" s="302" t="s">
        <v>2736</v>
      </c>
    </row>
    <row r="4664" spans="1:16">
      <c r="A4664" s="303">
        <v>5</v>
      </c>
      <c r="B4664" s="303">
        <v>5893.7300000000005</v>
      </c>
      <c r="C4664" s="303">
        <v>2438.0083672728001</v>
      </c>
      <c r="D4664" s="304">
        <f t="shared" si="72"/>
        <v>3455.7216327272004</v>
      </c>
      <c r="E4664" s="305">
        <v>45992</v>
      </c>
      <c r="F4664" s="302" t="s">
        <v>69</v>
      </c>
      <c r="G4664" s="302" t="s">
        <v>70</v>
      </c>
      <c r="H4664" s="302" t="s">
        <v>2733</v>
      </c>
      <c r="I4664" s="302" t="s">
        <v>617</v>
      </c>
      <c r="J4664" s="302">
        <v>135300</v>
      </c>
      <c r="K4664" s="302" t="s">
        <v>426</v>
      </c>
      <c r="L4664" s="302">
        <v>10567360</v>
      </c>
      <c r="M4664" s="302" t="s">
        <v>2004</v>
      </c>
      <c r="N4664" s="305">
        <v>38103</v>
      </c>
      <c r="O4664" s="305">
        <v>37987</v>
      </c>
      <c r="P4664" s="302" t="s">
        <v>2736</v>
      </c>
    </row>
    <row r="4665" spans="1:16">
      <c r="A4665" s="303">
        <v>0</v>
      </c>
      <c r="B4665" s="303">
        <v>0</v>
      </c>
      <c r="C4665" s="303">
        <v>0</v>
      </c>
      <c r="D4665" s="304">
        <f t="shared" si="72"/>
        <v>0</v>
      </c>
      <c r="E4665" s="305">
        <v>45992</v>
      </c>
      <c r="F4665" s="302" t="s">
        <v>69</v>
      </c>
      <c r="G4665" s="302" t="s">
        <v>70</v>
      </c>
      <c r="H4665" s="302" t="s">
        <v>2733</v>
      </c>
      <c r="I4665" s="302" t="s">
        <v>617</v>
      </c>
      <c r="J4665" s="302">
        <v>135300</v>
      </c>
      <c r="K4665" s="302" t="s">
        <v>84</v>
      </c>
      <c r="L4665" s="302">
        <v>40160644</v>
      </c>
      <c r="M4665" s="302" t="s">
        <v>3965</v>
      </c>
      <c r="N4665" s="305">
        <v>45615</v>
      </c>
      <c r="O4665" s="305">
        <v>45627</v>
      </c>
      <c r="P4665" s="302" t="s">
        <v>3966</v>
      </c>
    </row>
    <row r="4666" spans="1:16">
      <c r="A4666" s="303">
        <v>1</v>
      </c>
      <c r="B4666" s="303">
        <v>20851.09</v>
      </c>
      <c r="C4666" s="303">
        <v>8625.2902468824013</v>
      </c>
      <c r="D4666" s="304">
        <f t="shared" si="72"/>
        <v>12225.799753117599</v>
      </c>
      <c r="E4666" s="305">
        <v>45992</v>
      </c>
      <c r="F4666" s="302" t="s">
        <v>69</v>
      </c>
      <c r="G4666" s="302" t="s">
        <v>70</v>
      </c>
      <c r="H4666" s="302" t="s">
        <v>2733</v>
      </c>
      <c r="I4666" s="302" t="s">
        <v>617</v>
      </c>
      <c r="J4666" s="302">
        <v>135300</v>
      </c>
      <c r="K4666" s="302" t="s">
        <v>157</v>
      </c>
      <c r="L4666" s="302">
        <v>10567367</v>
      </c>
      <c r="M4666" s="302" t="s">
        <v>1525</v>
      </c>
      <c r="N4666" s="305">
        <v>38103</v>
      </c>
      <c r="O4666" s="305">
        <v>37987</v>
      </c>
      <c r="P4666" s="302" t="s">
        <v>2736</v>
      </c>
    </row>
    <row r="4667" spans="1:16">
      <c r="A4667" s="303">
        <v>3</v>
      </c>
      <c r="B4667" s="303">
        <v>6164.28</v>
      </c>
      <c r="C4667" s="303">
        <v>2549.9244482208001</v>
      </c>
      <c r="D4667" s="304">
        <f t="shared" si="72"/>
        <v>3614.3555517791997</v>
      </c>
      <c r="E4667" s="305">
        <v>45992</v>
      </c>
      <c r="F4667" s="302" t="s">
        <v>69</v>
      </c>
      <c r="G4667" s="302" t="s">
        <v>70</v>
      </c>
      <c r="H4667" s="302" t="s">
        <v>2733</v>
      </c>
      <c r="I4667" s="302" t="s">
        <v>617</v>
      </c>
      <c r="J4667" s="302">
        <v>135300</v>
      </c>
      <c r="K4667" s="302" t="s">
        <v>618</v>
      </c>
      <c r="L4667" s="302">
        <v>10567374</v>
      </c>
      <c r="M4667" s="302" t="s">
        <v>2739</v>
      </c>
      <c r="N4667" s="305">
        <v>38103</v>
      </c>
      <c r="O4667" s="305">
        <v>37987</v>
      </c>
      <c r="P4667" s="302" t="s">
        <v>2736</v>
      </c>
    </row>
    <row r="4668" spans="1:16">
      <c r="A4668" s="303">
        <v>1</v>
      </c>
      <c r="B4668" s="303">
        <v>56853.56</v>
      </c>
      <c r="C4668" s="303">
        <v>23518.1209504416</v>
      </c>
      <c r="D4668" s="304">
        <f t="shared" si="72"/>
        <v>33335.439049558394</v>
      </c>
      <c r="E4668" s="305">
        <v>45992</v>
      </c>
      <c r="F4668" s="302" t="s">
        <v>69</v>
      </c>
      <c r="G4668" s="302" t="s">
        <v>70</v>
      </c>
      <c r="H4668" s="302" t="s">
        <v>2733</v>
      </c>
      <c r="I4668" s="302" t="s">
        <v>617</v>
      </c>
      <c r="J4668" s="302">
        <v>135300</v>
      </c>
      <c r="K4668" s="302" t="s">
        <v>229</v>
      </c>
      <c r="L4668" s="302">
        <v>10567402</v>
      </c>
      <c r="M4668" s="302" t="s">
        <v>2740</v>
      </c>
      <c r="N4668" s="305">
        <v>38103</v>
      </c>
      <c r="O4668" s="305">
        <v>37987</v>
      </c>
      <c r="P4668" s="302" t="s">
        <v>2736</v>
      </c>
    </row>
    <row r="4669" spans="1:16">
      <c r="A4669" s="303">
        <v>1</v>
      </c>
      <c r="B4669" s="303">
        <v>61620.49</v>
      </c>
      <c r="C4669" s="303">
        <v>4149.5373531077994</v>
      </c>
      <c r="D4669" s="304">
        <f t="shared" si="72"/>
        <v>57470.952646892198</v>
      </c>
      <c r="E4669" s="305">
        <v>45992</v>
      </c>
      <c r="F4669" s="302" t="s">
        <v>69</v>
      </c>
      <c r="G4669" s="302" t="s">
        <v>70</v>
      </c>
      <c r="H4669" s="302" t="s">
        <v>2733</v>
      </c>
      <c r="I4669" s="302" t="s">
        <v>617</v>
      </c>
      <c r="J4669" s="302">
        <v>135300</v>
      </c>
      <c r="K4669" s="302" t="s">
        <v>390</v>
      </c>
      <c r="L4669" s="302">
        <v>36014237</v>
      </c>
      <c r="M4669" s="302" t="s">
        <v>2741</v>
      </c>
      <c r="N4669" s="305">
        <v>44700</v>
      </c>
      <c r="O4669" s="305">
        <v>44682</v>
      </c>
      <c r="P4669" s="302" t="s">
        <v>2732</v>
      </c>
    </row>
    <row r="4670" spans="1:16">
      <c r="A4670" s="303">
        <v>1</v>
      </c>
      <c r="B4670" s="303">
        <v>5567.46</v>
      </c>
      <c r="C4670" s="303">
        <v>1446.0968484155999</v>
      </c>
      <c r="D4670" s="304">
        <f t="shared" si="72"/>
        <v>4121.3631515843999</v>
      </c>
      <c r="E4670" s="305">
        <v>45992</v>
      </c>
      <c r="F4670" s="302" t="s">
        <v>69</v>
      </c>
      <c r="G4670" s="302" t="s">
        <v>70</v>
      </c>
      <c r="H4670" s="302" t="s">
        <v>2733</v>
      </c>
      <c r="I4670" s="302" t="s">
        <v>617</v>
      </c>
      <c r="J4670" s="302">
        <v>135300</v>
      </c>
      <c r="K4670" s="302" t="s">
        <v>619</v>
      </c>
      <c r="L4670" s="302">
        <v>35443474</v>
      </c>
      <c r="M4670" s="302" t="s">
        <v>2744</v>
      </c>
      <c r="N4670" s="305">
        <v>41000</v>
      </c>
      <c r="O4670" s="305">
        <v>41214</v>
      </c>
      <c r="P4670" s="302" t="s">
        <v>2743</v>
      </c>
    </row>
    <row r="4671" spans="1:16">
      <c r="A4671" s="303">
        <v>1</v>
      </c>
      <c r="B4671" s="303">
        <v>5564.31</v>
      </c>
      <c r="C4671" s="303">
        <v>1445.2786647066</v>
      </c>
      <c r="D4671" s="304">
        <f t="shared" si="72"/>
        <v>4119.0313352934008</v>
      </c>
      <c r="E4671" s="305">
        <v>45992</v>
      </c>
      <c r="F4671" s="302" t="s">
        <v>69</v>
      </c>
      <c r="G4671" s="302" t="s">
        <v>70</v>
      </c>
      <c r="H4671" s="302" t="s">
        <v>2733</v>
      </c>
      <c r="I4671" s="302" t="s">
        <v>617</v>
      </c>
      <c r="J4671" s="302">
        <v>135300</v>
      </c>
      <c r="K4671" s="302" t="s">
        <v>619</v>
      </c>
      <c r="L4671" s="302">
        <v>35443463</v>
      </c>
      <c r="M4671" s="302" t="s">
        <v>2742</v>
      </c>
      <c r="N4671" s="305">
        <v>41000</v>
      </c>
      <c r="O4671" s="305">
        <v>41214</v>
      </c>
      <c r="P4671" s="302" t="s">
        <v>2743</v>
      </c>
    </row>
    <row r="4672" spans="1:16">
      <c r="A4672" s="303">
        <v>27</v>
      </c>
      <c r="B4672" s="303">
        <v>9176.57</v>
      </c>
      <c r="C4672" s="303">
        <v>3795.9924263352004</v>
      </c>
      <c r="D4672" s="304">
        <f t="shared" si="72"/>
        <v>5380.5775736647993</v>
      </c>
      <c r="E4672" s="305">
        <v>45992</v>
      </c>
      <c r="F4672" s="302" t="s">
        <v>69</v>
      </c>
      <c r="G4672" s="302" t="s">
        <v>70</v>
      </c>
      <c r="H4672" s="302" t="s">
        <v>2733</v>
      </c>
      <c r="I4672" s="302" t="s">
        <v>617</v>
      </c>
      <c r="J4672" s="302">
        <v>135300</v>
      </c>
      <c r="K4672" s="302" t="s">
        <v>98</v>
      </c>
      <c r="L4672" s="302">
        <v>10567381</v>
      </c>
      <c r="M4672" s="302" t="s">
        <v>909</v>
      </c>
      <c r="N4672" s="305">
        <v>38103</v>
      </c>
      <c r="O4672" s="305">
        <v>37987</v>
      </c>
      <c r="P4672" s="302" t="s">
        <v>2736</v>
      </c>
    </row>
    <row r="4673" spans="1:16">
      <c r="A4673" s="303">
        <v>5</v>
      </c>
      <c r="B4673" s="303">
        <v>28397.690000000002</v>
      </c>
      <c r="C4673" s="303">
        <v>11747.027066258401</v>
      </c>
      <c r="D4673" s="304">
        <f t="shared" si="72"/>
        <v>16650.662933741602</v>
      </c>
      <c r="E4673" s="305">
        <v>45992</v>
      </c>
      <c r="F4673" s="302" t="s">
        <v>69</v>
      </c>
      <c r="G4673" s="302" t="s">
        <v>70</v>
      </c>
      <c r="H4673" s="302" t="s">
        <v>2733</v>
      </c>
      <c r="I4673" s="302" t="s">
        <v>617</v>
      </c>
      <c r="J4673" s="302">
        <v>135300</v>
      </c>
      <c r="K4673" s="302" t="s">
        <v>434</v>
      </c>
      <c r="L4673" s="302">
        <v>10567388</v>
      </c>
      <c r="M4673" s="302" t="s">
        <v>2421</v>
      </c>
      <c r="N4673" s="305">
        <v>38103</v>
      </c>
      <c r="O4673" s="305">
        <v>37987</v>
      </c>
      <c r="P4673" s="302" t="s">
        <v>2736</v>
      </c>
    </row>
    <row r="4674" spans="1:16">
      <c r="A4674" s="303">
        <v>62</v>
      </c>
      <c r="B4674" s="303">
        <v>12464.95</v>
      </c>
      <c r="C4674" s="303">
        <v>5156.2681693320001</v>
      </c>
      <c r="D4674" s="304">
        <f t="shared" si="72"/>
        <v>7308.6818306680007</v>
      </c>
      <c r="E4674" s="305">
        <v>45992</v>
      </c>
      <c r="F4674" s="302" t="s">
        <v>69</v>
      </c>
      <c r="G4674" s="302" t="s">
        <v>70</v>
      </c>
      <c r="H4674" s="302" t="s">
        <v>2733</v>
      </c>
      <c r="I4674" s="302" t="s">
        <v>617</v>
      </c>
      <c r="J4674" s="302">
        <v>135300</v>
      </c>
      <c r="K4674" s="302" t="s">
        <v>435</v>
      </c>
      <c r="L4674" s="302">
        <v>10567395</v>
      </c>
      <c r="M4674" s="302" t="s">
        <v>2034</v>
      </c>
      <c r="N4674" s="305">
        <v>38103</v>
      </c>
      <c r="O4674" s="305">
        <v>37987</v>
      </c>
      <c r="P4674" s="302" t="s">
        <v>2736</v>
      </c>
    </row>
    <row r="4675" spans="1:16">
      <c r="A4675" s="303">
        <v>2810</v>
      </c>
      <c r="B4675" s="303">
        <v>35989.620000000003</v>
      </c>
      <c r="C4675" s="303">
        <v>14887.5151550832</v>
      </c>
      <c r="D4675" s="304">
        <f t="shared" ref="D4675:D4738" si="73">+B4675-C4675</f>
        <v>21102.104844916801</v>
      </c>
      <c r="E4675" s="305">
        <v>45992</v>
      </c>
      <c r="F4675" s="302" t="s">
        <v>69</v>
      </c>
      <c r="G4675" s="302" t="s">
        <v>70</v>
      </c>
      <c r="H4675" s="302" t="s">
        <v>2733</v>
      </c>
      <c r="I4675" s="302" t="s">
        <v>617</v>
      </c>
      <c r="J4675" s="302">
        <v>135300</v>
      </c>
      <c r="K4675" s="302" t="s">
        <v>436</v>
      </c>
      <c r="L4675" s="302">
        <v>10567409</v>
      </c>
      <c r="M4675" s="302" t="s">
        <v>2036</v>
      </c>
      <c r="N4675" s="305">
        <v>38103</v>
      </c>
      <c r="O4675" s="305">
        <v>37987</v>
      </c>
      <c r="P4675" s="302" t="s">
        <v>2736</v>
      </c>
    </row>
    <row r="4676" spans="1:16">
      <c r="A4676" s="303">
        <v>1</v>
      </c>
      <c r="B4676" s="303">
        <v>6299.42</v>
      </c>
      <c r="C4676" s="303">
        <v>2605.8266444112</v>
      </c>
      <c r="D4676" s="304">
        <f t="shared" si="73"/>
        <v>3693.5933555888</v>
      </c>
      <c r="E4676" s="305">
        <v>45992</v>
      </c>
      <c r="F4676" s="302" t="s">
        <v>69</v>
      </c>
      <c r="G4676" s="302" t="s">
        <v>70</v>
      </c>
      <c r="H4676" s="302" t="s">
        <v>2733</v>
      </c>
      <c r="I4676" s="302" t="s">
        <v>617</v>
      </c>
      <c r="J4676" s="302">
        <v>135300</v>
      </c>
      <c r="K4676" s="302" t="s">
        <v>578</v>
      </c>
      <c r="L4676" s="302">
        <v>10567472</v>
      </c>
      <c r="M4676" s="302" t="s">
        <v>2745</v>
      </c>
      <c r="N4676" s="305">
        <v>38103</v>
      </c>
      <c r="O4676" s="305">
        <v>38169</v>
      </c>
      <c r="P4676" s="302" t="s">
        <v>2736</v>
      </c>
    </row>
    <row r="4677" spans="1:16">
      <c r="A4677" s="303">
        <v>1</v>
      </c>
      <c r="B4677" s="303">
        <v>3956.85</v>
      </c>
      <c r="C4677" s="303">
        <v>1636.795952316</v>
      </c>
      <c r="D4677" s="304">
        <f t="shared" si="73"/>
        <v>2320.0540476839997</v>
      </c>
      <c r="E4677" s="305">
        <v>45992</v>
      </c>
      <c r="F4677" s="302" t="s">
        <v>69</v>
      </c>
      <c r="G4677" s="302" t="s">
        <v>70</v>
      </c>
      <c r="H4677" s="302" t="s">
        <v>2733</v>
      </c>
      <c r="I4677" s="302" t="s">
        <v>617</v>
      </c>
      <c r="J4677" s="302">
        <v>135300</v>
      </c>
      <c r="K4677" s="302" t="s">
        <v>578</v>
      </c>
      <c r="L4677" s="302">
        <v>10567479</v>
      </c>
      <c r="M4677" s="302" t="s">
        <v>2745</v>
      </c>
      <c r="N4677" s="305">
        <v>38103</v>
      </c>
      <c r="O4677" s="305">
        <v>38169</v>
      </c>
      <c r="P4677" s="302" t="s">
        <v>2736</v>
      </c>
    </row>
    <row r="4678" spans="1:16">
      <c r="A4678" s="303">
        <v>1</v>
      </c>
      <c r="B4678" s="303">
        <v>11433.2</v>
      </c>
      <c r="C4678" s="303">
        <v>4729.4730611519999</v>
      </c>
      <c r="D4678" s="304">
        <f t="shared" si="73"/>
        <v>6703.7269388480008</v>
      </c>
      <c r="E4678" s="305">
        <v>45992</v>
      </c>
      <c r="F4678" s="302" t="s">
        <v>69</v>
      </c>
      <c r="G4678" s="302" t="s">
        <v>70</v>
      </c>
      <c r="H4678" s="302" t="s">
        <v>2733</v>
      </c>
      <c r="I4678" s="302" t="s">
        <v>617</v>
      </c>
      <c r="J4678" s="302">
        <v>135300</v>
      </c>
      <c r="K4678" s="302" t="s">
        <v>329</v>
      </c>
      <c r="L4678" s="302">
        <v>10567465</v>
      </c>
      <c r="M4678" s="302" t="s">
        <v>2746</v>
      </c>
      <c r="N4678" s="305">
        <v>38103</v>
      </c>
      <c r="O4678" s="305">
        <v>38169</v>
      </c>
      <c r="P4678" s="302" t="s">
        <v>2736</v>
      </c>
    </row>
    <row r="4679" spans="1:16">
      <c r="A4679" s="303">
        <v>1</v>
      </c>
      <c r="B4679" s="303">
        <v>10619.960000000001</v>
      </c>
      <c r="C4679" s="303">
        <v>4393.0670967456008</v>
      </c>
      <c r="D4679" s="304">
        <f t="shared" si="73"/>
        <v>6226.8929032544002</v>
      </c>
      <c r="E4679" s="305">
        <v>45992</v>
      </c>
      <c r="F4679" s="302" t="s">
        <v>69</v>
      </c>
      <c r="G4679" s="302" t="s">
        <v>70</v>
      </c>
      <c r="H4679" s="302" t="s">
        <v>2733</v>
      </c>
      <c r="I4679" s="302" t="s">
        <v>617</v>
      </c>
      <c r="J4679" s="302">
        <v>135300</v>
      </c>
      <c r="K4679" s="302" t="s">
        <v>604</v>
      </c>
      <c r="L4679" s="302">
        <v>10567458</v>
      </c>
      <c r="M4679" s="302" t="s">
        <v>2747</v>
      </c>
      <c r="N4679" s="305">
        <v>38103</v>
      </c>
      <c r="O4679" s="305">
        <v>38169</v>
      </c>
      <c r="P4679" s="302" t="s">
        <v>2736</v>
      </c>
    </row>
    <row r="4680" spans="1:16">
      <c r="A4680" s="303">
        <v>1</v>
      </c>
      <c r="B4680" s="303">
        <v>534627.47</v>
      </c>
      <c r="C4680" s="303">
        <v>221154.7263335592</v>
      </c>
      <c r="D4680" s="304">
        <f t="shared" si="73"/>
        <v>313472.74366644077</v>
      </c>
      <c r="E4680" s="305">
        <v>45992</v>
      </c>
      <c r="F4680" s="302" t="s">
        <v>69</v>
      </c>
      <c r="G4680" s="302" t="s">
        <v>70</v>
      </c>
      <c r="H4680" s="302" t="s">
        <v>2733</v>
      </c>
      <c r="I4680" s="302" t="s">
        <v>617</v>
      </c>
      <c r="J4680" s="302">
        <v>135300</v>
      </c>
      <c r="K4680" s="302" t="s">
        <v>248</v>
      </c>
      <c r="L4680" s="302">
        <v>10567269</v>
      </c>
      <c r="M4680" s="302" t="s">
        <v>2748</v>
      </c>
      <c r="N4680" s="305">
        <v>38103</v>
      </c>
      <c r="O4680" s="305">
        <v>38169</v>
      </c>
      <c r="P4680" s="302" t="s">
        <v>2736</v>
      </c>
    </row>
    <row r="4681" spans="1:16">
      <c r="A4681" s="303">
        <v>0</v>
      </c>
      <c r="B4681" s="303">
        <v>11794.12</v>
      </c>
      <c r="C4681" s="303">
        <v>1021.1382119536</v>
      </c>
      <c r="D4681" s="304">
        <f t="shared" si="73"/>
        <v>10772.981788046402</v>
      </c>
      <c r="E4681" s="305">
        <v>45992</v>
      </c>
      <c r="F4681" s="302" t="s">
        <v>69</v>
      </c>
      <c r="G4681" s="302" t="s">
        <v>70</v>
      </c>
      <c r="H4681" s="302" t="s">
        <v>2733</v>
      </c>
      <c r="I4681" s="302" t="s">
        <v>617</v>
      </c>
      <c r="J4681" s="302">
        <v>135300</v>
      </c>
      <c r="K4681" s="302" t="s">
        <v>331</v>
      </c>
      <c r="L4681" s="302">
        <v>35443497</v>
      </c>
      <c r="M4681" s="302" t="s">
        <v>2038</v>
      </c>
      <c r="N4681" s="305">
        <v>44363</v>
      </c>
      <c r="O4681" s="305">
        <v>44348</v>
      </c>
      <c r="P4681" s="302" t="s">
        <v>2730</v>
      </c>
    </row>
    <row r="4682" spans="1:16">
      <c r="A4682" s="303">
        <v>0</v>
      </c>
      <c r="B4682" s="303">
        <v>0</v>
      </c>
      <c r="C4682" s="303">
        <v>0</v>
      </c>
      <c r="D4682" s="304">
        <f t="shared" si="73"/>
        <v>0</v>
      </c>
      <c r="E4682" s="305">
        <v>45992</v>
      </c>
      <c r="F4682" s="302" t="s">
        <v>69</v>
      </c>
      <c r="G4682" s="302" t="s">
        <v>70</v>
      </c>
      <c r="H4682" s="302" t="s">
        <v>2733</v>
      </c>
      <c r="I4682" s="302" t="s">
        <v>617</v>
      </c>
      <c r="J4682" s="302">
        <v>135300</v>
      </c>
      <c r="K4682" s="302" t="s">
        <v>230</v>
      </c>
      <c r="L4682" s="302">
        <v>10567444</v>
      </c>
      <c r="M4682" s="302" t="s">
        <v>2561</v>
      </c>
      <c r="N4682" s="305">
        <v>38103</v>
      </c>
      <c r="O4682" s="305">
        <v>37987</v>
      </c>
      <c r="P4682" s="302" t="s">
        <v>2736</v>
      </c>
    </row>
    <row r="4683" spans="1:16">
      <c r="A4683" s="303">
        <v>440</v>
      </c>
      <c r="B4683" s="303">
        <v>38163.14</v>
      </c>
      <c r="C4683" s="303">
        <v>15786.616394270401</v>
      </c>
      <c r="D4683" s="304">
        <f t="shared" si="73"/>
        <v>22376.523605729599</v>
      </c>
      <c r="E4683" s="305">
        <v>45992</v>
      </c>
      <c r="F4683" s="302" t="s">
        <v>69</v>
      </c>
      <c r="G4683" s="302" t="s">
        <v>70</v>
      </c>
      <c r="H4683" s="302" t="s">
        <v>2733</v>
      </c>
      <c r="I4683" s="302" t="s">
        <v>617</v>
      </c>
      <c r="J4683" s="302">
        <v>135300</v>
      </c>
      <c r="K4683" s="302" t="s">
        <v>438</v>
      </c>
      <c r="L4683" s="302">
        <v>10567283</v>
      </c>
      <c r="M4683" s="302" t="s">
        <v>2041</v>
      </c>
      <c r="N4683" s="305">
        <v>38103</v>
      </c>
      <c r="O4683" s="305">
        <v>37987</v>
      </c>
      <c r="P4683" s="302" t="s">
        <v>2736</v>
      </c>
    </row>
    <row r="4684" spans="1:16">
      <c r="A4684" s="303">
        <v>3</v>
      </c>
      <c r="B4684" s="303">
        <v>92281.77</v>
      </c>
      <c r="C4684" s="303">
        <v>38173.402481407204</v>
      </c>
      <c r="D4684" s="304">
        <f t="shared" si="73"/>
        <v>54108.3675185928</v>
      </c>
      <c r="E4684" s="305">
        <v>45992</v>
      </c>
      <c r="F4684" s="302" t="s">
        <v>69</v>
      </c>
      <c r="G4684" s="302" t="s">
        <v>70</v>
      </c>
      <c r="H4684" s="302" t="s">
        <v>2733</v>
      </c>
      <c r="I4684" s="302" t="s">
        <v>617</v>
      </c>
      <c r="J4684" s="302">
        <v>135300</v>
      </c>
      <c r="K4684" s="302" t="s">
        <v>440</v>
      </c>
      <c r="L4684" s="302">
        <v>10567451</v>
      </c>
      <c r="M4684" s="302" t="s">
        <v>2749</v>
      </c>
      <c r="N4684" s="305">
        <v>38103</v>
      </c>
      <c r="O4684" s="305">
        <v>37987</v>
      </c>
      <c r="P4684" s="302" t="s">
        <v>2736</v>
      </c>
    </row>
    <row r="4685" spans="1:16">
      <c r="A4685" s="303">
        <v>6</v>
      </c>
      <c r="B4685" s="303">
        <v>3110.7200000000003</v>
      </c>
      <c r="C4685" s="303">
        <v>1286.7846657791999</v>
      </c>
      <c r="D4685" s="304">
        <f t="shared" si="73"/>
        <v>1823.9353342208003</v>
      </c>
      <c r="E4685" s="305">
        <v>45992</v>
      </c>
      <c r="F4685" s="302" t="s">
        <v>69</v>
      </c>
      <c r="G4685" s="302" t="s">
        <v>70</v>
      </c>
      <c r="H4685" s="302" t="s">
        <v>2733</v>
      </c>
      <c r="I4685" s="302" t="s">
        <v>617</v>
      </c>
      <c r="J4685" s="302">
        <v>135300</v>
      </c>
      <c r="K4685" s="302" t="s">
        <v>92</v>
      </c>
      <c r="L4685" s="302">
        <v>10567304</v>
      </c>
      <c r="M4685" s="302" t="s">
        <v>948</v>
      </c>
      <c r="N4685" s="305">
        <v>38103</v>
      </c>
      <c r="O4685" s="305">
        <v>37987</v>
      </c>
      <c r="P4685" s="302" t="s">
        <v>2736</v>
      </c>
    </row>
    <row r="4686" spans="1:16">
      <c r="A4686" s="303">
        <v>2</v>
      </c>
      <c r="B4686" s="303">
        <v>12269.17</v>
      </c>
      <c r="C4686" s="303">
        <v>5075.2815482711994</v>
      </c>
      <c r="D4686" s="304">
        <f t="shared" si="73"/>
        <v>7193.8884517288006</v>
      </c>
      <c r="E4686" s="305">
        <v>45992</v>
      </c>
      <c r="F4686" s="302" t="s">
        <v>69</v>
      </c>
      <c r="G4686" s="302" t="s">
        <v>70</v>
      </c>
      <c r="H4686" s="302" t="s">
        <v>2733</v>
      </c>
      <c r="I4686" s="302" t="s">
        <v>617</v>
      </c>
      <c r="J4686" s="302">
        <v>135300</v>
      </c>
      <c r="K4686" s="302" t="s">
        <v>441</v>
      </c>
      <c r="L4686" s="302">
        <v>10567297</v>
      </c>
      <c r="M4686" s="302" t="s">
        <v>2750</v>
      </c>
      <c r="N4686" s="305">
        <v>38103</v>
      </c>
      <c r="O4686" s="305">
        <v>37987</v>
      </c>
      <c r="P4686" s="302" t="s">
        <v>2736</v>
      </c>
    </row>
    <row r="4687" spans="1:16">
      <c r="A4687" s="303">
        <v>7</v>
      </c>
      <c r="B4687" s="303">
        <v>19951.14</v>
      </c>
      <c r="C4687" s="303">
        <v>8253.0157059503999</v>
      </c>
      <c r="D4687" s="304">
        <f t="shared" si="73"/>
        <v>11698.124294049599</v>
      </c>
      <c r="E4687" s="305">
        <v>45992</v>
      </c>
      <c r="F4687" s="302" t="s">
        <v>69</v>
      </c>
      <c r="G4687" s="302" t="s">
        <v>70</v>
      </c>
      <c r="H4687" s="302" t="s">
        <v>2733</v>
      </c>
      <c r="I4687" s="302" t="s">
        <v>617</v>
      </c>
      <c r="J4687" s="302">
        <v>135300</v>
      </c>
      <c r="K4687" s="302" t="s">
        <v>441</v>
      </c>
      <c r="L4687" s="302">
        <v>10567276</v>
      </c>
      <c r="M4687" s="302" t="s">
        <v>2045</v>
      </c>
      <c r="N4687" s="305">
        <v>38103</v>
      </c>
      <c r="O4687" s="305">
        <v>37987</v>
      </c>
      <c r="P4687" s="302" t="s">
        <v>2736</v>
      </c>
    </row>
    <row r="4688" spans="1:16">
      <c r="A4688" s="303">
        <v>12</v>
      </c>
      <c r="B4688" s="303">
        <v>4365.6499999999996</v>
      </c>
      <c r="C4688" s="303">
        <v>1805.9007162840001</v>
      </c>
      <c r="D4688" s="304">
        <f t="shared" si="73"/>
        <v>2559.7492837159998</v>
      </c>
      <c r="E4688" s="305">
        <v>45992</v>
      </c>
      <c r="F4688" s="302" t="s">
        <v>69</v>
      </c>
      <c r="G4688" s="302" t="s">
        <v>70</v>
      </c>
      <c r="H4688" s="302" t="s">
        <v>2733</v>
      </c>
      <c r="I4688" s="302" t="s">
        <v>617</v>
      </c>
      <c r="J4688" s="302">
        <v>135300</v>
      </c>
      <c r="K4688" s="302" t="s">
        <v>620</v>
      </c>
      <c r="L4688" s="302">
        <v>35443486</v>
      </c>
      <c r="M4688" s="302" t="s">
        <v>2751</v>
      </c>
      <c r="N4688" s="305">
        <v>38103</v>
      </c>
      <c r="O4688" s="305">
        <v>37987</v>
      </c>
      <c r="P4688" s="302" t="s">
        <v>2752</v>
      </c>
    </row>
    <row r="4689" spans="1:16">
      <c r="A4689" s="303">
        <v>1</v>
      </c>
      <c r="B4689" s="303">
        <v>11155.37</v>
      </c>
      <c r="C4689" s="303">
        <v>3991.1599120725</v>
      </c>
      <c r="D4689" s="304">
        <f t="shared" si="73"/>
        <v>7164.2100879275004</v>
      </c>
      <c r="E4689" s="305">
        <v>45992</v>
      </c>
      <c r="F4689" s="302" t="s">
        <v>69</v>
      </c>
      <c r="G4689" s="302" t="s">
        <v>70</v>
      </c>
      <c r="H4689" s="302" t="s">
        <v>621</v>
      </c>
      <c r="I4689" s="302" t="s">
        <v>621</v>
      </c>
      <c r="J4689" s="302">
        <v>135200</v>
      </c>
      <c r="K4689" s="302" t="s">
        <v>414</v>
      </c>
      <c r="L4689" s="302">
        <v>10563186</v>
      </c>
      <c r="M4689" s="302" t="s">
        <v>1829</v>
      </c>
      <c r="N4689" s="305">
        <v>37902</v>
      </c>
      <c r="O4689" s="305">
        <v>37622</v>
      </c>
      <c r="P4689" s="302" t="s">
        <v>2753</v>
      </c>
    </row>
    <row r="4690" spans="1:16">
      <c r="A4690" s="303">
        <v>1</v>
      </c>
      <c r="B4690" s="303">
        <v>3963.37</v>
      </c>
      <c r="C4690" s="303">
        <v>1354.9888899589</v>
      </c>
      <c r="D4690" s="304">
        <f t="shared" si="73"/>
        <v>2608.3811100410999</v>
      </c>
      <c r="E4690" s="305">
        <v>45992</v>
      </c>
      <c r="F4690" s="302" t="s">
        <v>69</v>
      </c>
      <c r="G4690" s="302" t="s">
        <v>70</v>
      </c>
      <c r="H4690" s="302" t="s">
        <v>621</v>
      </c>
      <c r="I4690" s="302" t="s">
        <v>621</v>
      </c>
      <c r="J4690" s="302">
        <v>135200</v>
      </c>
      <c r="K4690" s="302" t="s">
        <v>414</v>
      </c>
      <c r="L4690" s="302">
        <v>10563195</v>
      </c>
      <c r="M4690" s="302" t="s">
        <v>1829</v>
      </c>
      <c r="N4690" s="305">
        <v>38324</v>
      </c>
      <c r="O4690" s="305">
        <v>37987</v>
      </c>
      <c r="P4690" s="302" t="s">
        <v>2754</v>
      </c>
    </row>
    <row r="4691" spans="1:16">
      <c r="A4691" s="303">
        <v>0</v>
      </c>
      <c r="B4691" s="303">
        <v>0</v>
      </c>
      <c r="C4691" s="303">
        <v>0</v>
      </c>
      <c r="D4691" s="304">
        <f t="shared" si="73"/>
        <v>0</v>
      </c>
      <c r="E4691" s="305">
        <v>45992</v>
      </c>
      <c r="F4691" s="302" t="s">
        <v>69</v>
      </c>
      <c r="G4691" s="302" t="s">
        <v>70</v>
      </c>
      <c r="H4691" s="302" t="s">
        <v>621</v>
      </c>
      <c r="I4691" s="302" t="s">
        <v>621</v>
      </c>
      <c r="J4691" s="302">
        <v>135300</v>
      </c>
      <c r="K4691" s="302" t="s">
        <v>84</v>
      </c>
      <c r="L4691" s="302">
        <v>28413227</v>
      </c>
      <c r="M4691" s="302" t="s">
        <v>2755</v>
      </c>
      <c r="N4691" s="305">
        <v>43815</v>
      </c>
      <c r="O4691" s="305">
        <v>43800</v>
      </c>
      <c r="P4691" s="302" t="s">
        <v>2756</v>
      </c>
    </row>
    <row r="4692" spans="1:16">
      <c r="A4692" s="303">
        <v>0</v>
      </c>
      <c r="B4692" s="303">
        <v>0</v>
      </c>
      <c r="C4692" s="303">
        <v>0</v>
      </c>
      <c r="D4692" s="304">
        <f t="shared" si="73"/>
        <v>0</v>
      </c>
      <c r="E4692" s="305">
        <v>45992</v>
      </c>
      <c r="F4692" s="302" t="s">
        <v>69</v>
      </c>
      <c r="G4692" s="302" t="s">
        <v>70</v>
      </c>
      <c r="H4692" s="302" t="s">
        <v>621</v>
      </c>
      <c r="I4692" s="302" t="s">
        <v>621</v>
      </c>
      <c r="J4692" s="302">
        <v>135300</v>
      </c>
      <c r="K4692" s="302" t="s">
        <v>84</v>
      </c>
      <c r="L4692" s="302">
        <v>29646593</v>
      </c>
      <c r="M4692" s="302" t="s">
        <v>2755</v>
      </c>
      <c r="N4692" s="305">
        <v>43815</v>
      </c>
      <c r="O4692" s="305">
        <v>44013</v>
      </c>
      <c r="P4692" s="302" t="s">
        <v>2756</v>
      </c>
    </row>
    <row r="4693" spans="1:16">
      <c r="A4693" s="303">
        <v>1</v>
      </c>
      <c r="B4693" s="303">
        <v>9035.51</v>
      </c>
      <c r="C4693" s="303">
        <v>97.126582259300008</v>
      </c>
      <c r="D4693" s="304">
        <f t="shared" si="73"/>
        <v>8938.3834177407007</v>
      </c>
      <c r="E4693" s="305">
        <v>45992</v>
      </c>
      <c r="F4693" s="302" t="s">
        <v>69</v>
      </c>
      <c r="G4693" s="302" t="s">
        <v>70</v>
      </c>
      <c r="H4693" s="302" t="s">
        <v>622</v>
      </c>
      <c r="I4693" s="302" t="s">
        <v>622</v>
      </c>
      <c r="J4693" s="302">
        <v>135130</v>
      </c>
      <c r="K4693" s="302" t="s">
        <v>150</v>
      </c>
      <c r="L4693" s="302">
        <v>40389184</v>
      </c>
      <c r="M4693" s="302" t="s">
        <v>2761</v>
      </c>
      <c r="N4693" s="305">
        <v>41193</v>
      </c>
      <c r="O4693" s="305">
        <v>40909</v>
      </c>
      <c r="P4693" s="302" t="s">
        <v>2299</v>
      </c>
    </row>
    <row r="4694" spans="1:16">
      <c r="A4694" s="303">
        <v>1</v>
      </c>
      <c r="B4694" s="303">
        <v>37153.770000000004</v>
      </c>
      <c r="C4694" s="303">
        <v>399.38184985110001</v>
      </c>
      <c r="D4694" s="304">
        <f t="shared" si="73"/>
        <v>36754.388150148901</v>
      </c>
      <c r="E4694" s="305">
        <v>45992</v>
      </c>
      <c r="F4694" s="302" t="s">
        <v>69</v>
      </c>
      <c r="G4694" s="302" t="s">
        <v>70</v>
      </c>
      <c r="H4694" s="302" t="s">
        <v>622</v>
      </c>
      <c r="I4694" s="302" t="s">
        <v>622</v>
      </c>
      <c r="J4694" s="302">
        <v>135130</v>
      </c>
      <c r="K4694" s="302" t="s">
        <v>530</v>
      </c>
      <c r="L4694" s="302">
        <v>40389117</v>
      </c>
      <c r="M4694" s="302" t="s">
        <v>2323</v>
      </c>
      <c r="N4694" s="305">
        <v>41193</v>
      </c>
      <c r="O4694" s="305">
        <v>41275</v>
      </c>
      <c r="P4694" s="302" t="s">
        <v>1594</v>
      </c>
    </row>
    <row r="4695" spans="1:16">
      <c r="A4695" s="303">
        <v>6</v>
      </c>
      <c r="B4695" s="303">
        <v>3433.19</v>
      </c>
      <c r="C4695" s="303">
        <v>1023.8492863262001</v>
      </c>
      <c r="D4695" s="304">
        <f t="shared" si="73"/>
        <v>2409.3407136738001</v>
      </c>
      <c r="E4695" s="305">
        <v>45992</v>
      </c>
      <c r="F4695" s="302" t="s">
        <v>69</v>
      </c>
      <c r="G4695" s="302" t="s">
        <v>70</v>
      </c>
      <c r="H4695" s="302" t="s">
        <v>622</v>
      </c>
      <c r="I4695" s="302" t="s">
        <v>622</v>
      </c>
      <c r="J4695" s="302">
        <v>135300</v>
      </c>
      <c r="K4695" s="302" t="s">
        <v>101</v>
      </c>
      <c r="L4695" s="302">
        <v>11874014</v>
      </c>
      <c r="M4695" s="302" t="s">
        <v>2757</v>
      </c>
      <c r="N4695" s="305">
        <v>40283</v>
      </c>
      <c r="O4695" s="305">
        <v>40179</v>
      </c>
      <c r="P4695" s="302" t="s">
        <v>1781</v>
      </c>
    </row>
    <row r="4696" spans="1:16">
      <c r="A4696" s="303">
        <v>1</v>
      </c>
      <c r="B4696" s="303">
        <v>9608.2199999999993</v>
      </c>
      <c r="C4696" s="303">
        <v>1941.0590419073999</v>
      </c>
      <c r="D4696" s="304">
        <f t="shared" si="73"/>
        <v>7667.1609580925997</v>
      </c>
      <c r="E4696" s="305">
        <v>45992</v>
      </c>
      <c r="F4696" s="302" t="s">
        <v>69</v>
      </c>
      <c r="G4696" s="302" t="s">
        <v>70</v>
      </c>
      <c r="H4696" s="302" t="s">
        <v>622</v>
      </c>
      <c r="I4696" s="302" t="s">
        <v>622</v>
      </c>
      <c r="J4696" s="302">
        <v>135300</v>
      </c>
      <c r="K4696" s="302" t="s">
        <v>322</v>
      </c>
      <c r="L4696" s="302">
        <v>13533101</v>
      </c>
      <c r="M4696" s="302" t="s">
        <v>1483</v>
      </c>
      <c r="N4696" s="305">
        <v>42212</v>
      </c>
      <c r="O4696" s="305">
        <v>42186</v>
      </c>
      <c r="P4696" s="302" t="s">
        <v>2758</v>
      </c>
    </row>
    <row r="4697" spans="1:16">
      <c r="A4697" s="303">
        <v>3</v>
      </c>
      <c r="B4697" s="303">
        <v>100617.06</v>
      </c>
      <c r="C4697" s="303">
        <v>30006.118237918799</v>
      </c>
      <c r="D4697" s="304">
        <f t="shared" si="73"/>
        <v>70610.941762081202</v>
      </c>
      <c r="E4697" s="305">
        <v>45992</v>
      </c>
      <c r="F4697" s="302" t="s">
        <v>69</v>
      </c>
      <c r="G4697" s="302" t="s">
        <v>70</v>
      </c>
      <c r="H4697" s="302" t="s">
        <v>622</v>
      </c>
      <c r="I4697" s="302" t="s">
        <v>622</v>
      </c>
      <c r="J4697" s="302">
        <v>135300</v>
      </c>
      <c r="K4697" s="302" t="s">
        <v>245</v>
      </c>
      <c r="L4697" s="302">
        <v>11874007</v>
      </c>
      <c r="M4697" s="302" t="s">
        <v>2759</v>
      </c>
      <c r="N4697" s="305">
        <v>40283</v>
      </c>
      <c r="O4697" s="305">
        <v>40179</v>
      </c>
      <c r="P4697" s="302" t="s">
        <v>1781</v>
      </c>
    </row>
    <row r="4698" spans="1:16">
      <c r="A4698" s="303">
        <v>0</v>
      </c>
      <c r="B4698" s="303">
        <v>4971.96</v>
      </c>
      <c r="C4698" s="303">
        <v>0</v>
      </c>
      <c r="D4698" s="304">
        <f t="shared" si="73"/>
        <v>4971.96</v>
      </c>
      <c r="E4698" s="305">
        <v>45992</v>
      </c>
      <c r="F4698" s="302" t="s">
        <v>69</v>
      </c>
      <c r="G4698" s="302" t="s">
        <v>70</v>
      </c>
      <c r="H4698" s="302" t="s">
        <v>622</v>
      </c>
      <c r="I4698" s="302" t="s">
        <v>622</v>
      </c>
      <c r="J4698" s="302">
        <v>135300</v>
      </c>
      <c r="K4698" s="302" t="s">
        <v>145</v>
      </c>
      <c r="L4698" s="302">
        <v>32803797</v>
      </c>
      <c r="M4698" s="302" t="s">
        <v>1448</v>
      </c>
      <c r="N4698" s="305">
        <v>44258</v>
      </c>
      <c r="O4698" s="305">
        <v>44197</v>
      </c>
      <c r="P4698" s="302" t="s">
        <v>2760</v>
      </c>
    </row>
    <row r="4699" spans="1:16">
      <c r="A4699" s="303">
        <v>71</v>
      </c>
      <c r="B4699" s="303">
        <v>6635.02</v>
      </c>
      <c r="C4699" s="303">
        <v>1978.7021667196</v>
      </c>
      <c r="D4699" s="304">
        <f t="shared" si="73"/>
        <v>4656.3178332804</v>
      </c>
      <c r="E4699" s="305">
        <v>45992</v>
      </c>
      <c r="F4699" s="302" t="s">
        <v>69</v>
      </c>
      <c r="G4699" s="302" t="s">
        <v>70</v>
      </c>
      <c r="H4699" s="302" t="s">
        <v>622</v>
      </c>
      <c r="I4699" s="302" t="s">
        <v>622</v>
      </c>
      <c r="J4699" s="302">
        <v>135300</v>
      </c>
      <c r="K4699" s="302" t="s">
        <v>420</v>
      </c>
      <c r="L4699" s="302">
        <v>11874021</v>
      </c>
      <c r="M4699" s="302" t="s">
        <v>1995</v>
      </c>
      <c r="N4699" s="305">
        <v>40283</v>
      </c>
      <c r="O4699" s="305">
        <v>40179</v>
      </c>
      <c r="P4699" s="302" t="s">
        <v>1781</v>
      </c>
    </row>
    <row r="4700" spans="1:16">
      <c r="A4700" s="303">
        <v>0</v>
      </c>
      <c r="B4700" s="303">
        <v>22692.98</v>
      </c>
      <c r="C4700" s="303">
        <v>0</v>
      </c>
      <c r="D4700" s="304">
        <f t="shared" si="73"/>
        <v>22692.98</v>
      </c>
      <c r="E4700" s="305">
        <v>45992</v>
      </c>
      <c r="F4700" s="302" t="s">
        <v>69</v>
      </c>
      <c r="G4700" s="302" t="s">
        <v>70</v>
      </c>
      <c r="H4700" s="302" t="s">
        <v>622</v>
      </c>
      <c r="I4700" s="302" t="s">
        <v>622</v>
      </c>
      <c r="J4700" s="302">
        <v>135300</v>
      </c>
      <c r="K4700" s="302" t="s">
        <v>146</v>
      </c>
      <c r="L4700" s="302">
        <v>32803813</v>
      </c>
      <c r="M4700" s="302" t="s">
        <v>1392</v>
      </c>
      <c r="N4700" s="305">
        <v>44258</v>
      </c>
      <c r="O4700" s="305">
        <v>44197</v>
      </c>
      <c r="P4700" s="302" t="s">
        <v>2760</v>
      </c>
    </row>
    <row r="4701" spans="1:16">
      <c r="A4701" s="303">
        <v>0</v>
      </c>
      <c r="B4701" s="303">
        <v>111043.31</v>
      </c>
      <c r="C4701" s="303">
        <v>0</v>
      </c>
      <c r="D4701" s="304">
        <f t="shared" si="73"/>
        <v>111043.31</v>
      </c>
      <c r="E4701" s="305">
        <v>45992</v>
      </c>
      <c r="F4701" s="302" t="s">
        <v>69</v>
      </c>
      <c r="G4701" s="302" t="s">
        <v>70</v>
      </c>
      <c r="H4701" s="302" t="s">
        <v>622</v>
      </c>
      <c r="I4701" s="302" t="s">
        <v>622</v>
      </c>
      <c r="J4701" s="302">
        <v>135300</v>
      </c>
      <c r="K4701" s="302" t="s">
        <v>422</v>
      </c>
      <c r="L4701" s="302">
        <v>32803834</v>
      </c>
      <c r="M4701" s="302" t="s">
        <v>1999</v>
      </c>
      <c r="N4701" s="305">
        <v>44258</v>
      </c>
      <c r="O4701" s="305">
        <v>44197</v>
      </c>
      <c r="P4701" s="302" t="s">
        <v>2760</v>
      </c>
    </row>
    <row r="4702" spans="1:16">
      <c r="A4702" s="303">
        <v>0</v>
      </c>
      <c r="B4702" s="303">
        <v>0</v>
      </c>
      <c r="C4702" s="303">
        <v>0</v>
      </c>
      <c r="D4702" s="304">
        <f t="shared" si="73"/>
        <v>0</v>
      </c>
      <c r="E4702" s="305">
        <v>45992</v>
      </c>
      <c r="F4702" s="302" t="s">
        <v>69</v>
      </c>
      <c r="G4702" s="302" t="s">
        <v>70</v>
      </c>
      <c r="H4702" s="302" t="s">
        <v>622</v>
      </c>
      <c r="I4702" s="302" t="s">
        <v>622</v>
      </c>
      <c r="J4702" s="302">
        <v>135300</v>
      </c>
      <c r="K4702" s="302" t="s">
        <v>150</v>
      </c>
      <c r="L4702" s="302">
        <v>11907833</v>
      </c>
      <c r="M4702" s="302" t="s">
        <v>2761</v>
      </c>
      <c r="N4702" s="305">
        <v>41193</v>
      </c>
      <c r="O4702" s="305">
        <v>40909</v>
      </c>
      <c r="P4702" s="302" t="s">
        <v>2299</v>
      </c>
    </row>
    <row r="4703" spans="1:16">
      <c r="A4703" s="303">
        <v>0</v>
      </c>
      <c r="B4703" s="303">
        <v>4686.07</v>
      </c>
      <c r="C4703" s="303">
        <v>0</v>
      </c>
      <c r="D4703" s="304">
        <f t="shared" si="73"/>
        <v>4686.07</v>
      </c>
      <c r="E4703" s="305">
        <v>45992</v>
      </c>
      <c r="F4703" s="302" t="s">
        <v>69</v>
      </c>
      <c r="G4703" s="302" t="s">
        <v>70</v>
      </c>
      <c r="H4703" s="302" t="s">
        <v>622</v>
      </c>
      <c r="I4703" s="302" t="s">
        <v>622</v>
      </c>
      <c r="J4703" s="302">
        <v>135300</v>
      </c>
      <c r="K4703" s="302" t="s">
        <v>151</v>
      </c>
      <c r="L4703" s="302">
        <v>32803807</v>
      </c>
      <c r="M4703" s="302" t="s">
        <v>2301</v>
      </c>
      <c r="N4703" s="305">
        <v>44258</v>
      </c>
      <c r="O4703" s="305">
        <v>44197</v>
      </c>
      <c r="P4703" s="302" t="s">
        <v>2760</v>
      </c>
    </row>
    <row r="4704" spans="1:16">
      <c r="A4704" s="303">
        <v>0</v>
      </c>
      <c r="B4704" s="303">
        <v>10353.52</v>
      </c>
      <c r="C4704" s="303">
        <v>0</v>
      </c>
      <c r="D4704" s="304">
        <f t="shared" si="73"/>
        <v>10353.52</v>
      </c>
      <c r="E4704" s="305">
        <v>45992</v>
      </c>
      <c r="F4704" s="302" t="s">
        <v>69</v>
      </c>
      <c r="G4704" s="302" t="s">
        <v>70</v>
      </c>
      <c r="H4704" s="302" t="s">
        <v>622</v>
      </c>
      <c r="I4704" s="302" t="s">
        <v>622</v>
      </c>
      <c r="J4704" s="302">
        <v>135300</v>
      </c>
      <c r="K4704" s="302" t="s">
        <v>152</v>
      </c>
      <c r="L4704" s="302">
        <v>32803828</v>
      </c>
      <c r="M4704" s="302" t="s">
        <v>2458</v>
      </c>
      <c r="N4704" s="305">
        <v>44258</v>
      </c>
      <c r="O4704" s="305">
        <v>44197</v>
      </c>
      <c r="P4704" s="302" t="s">
        <v>2760</v>
      </c>
    </row>
    <row r="4705" spans="1:16">
      <c r="A4705" s="303">
        <v>0</v>
      </c>
      <c r="B4705" s="303">
        <v>0</v>
      </c>
      <c r="C4705" s="303">
        <v>0</v>
      </c>
      <c r="D4705" s="304">
        <f t="shared" si="73"/>
        <v>0</v>
      </c>
      <c r="E4705" s="305">
        <v>45992</v>
      </c>
      <c r="F4705" s="302" t="s">
        <v>69</v>
      </c>
      <c r="G4705" s="302" t="s">
        <v>70</v>
      </c>
      <c r="H4705" s="302" t="s">
        <v>622</v>
      </c>
      <c r="I4705" s="302" t="s">
        <v>622</v>
      </c>
      <c r="J4705" s="302">
        <v>135300</v>
      </c>
      <c r="K4705" s="302" t="s">
        <v>84</v>
      </c>
      <c r="L4705" s="302">
        <v>29646543</v>
      </c>
      <c r="M4705" s="302" t="s">
        <v>2762</v>
      </c>
      <c r="N4705" s="305">
        <v>43815</v>
      </c>
      <c r="O4705" s="305">
        <v>44013</v>
      </c>
      <c r="P4705" s="302" t="s">
        <v>2763</v>
      </c>
    </row>
    <row r="4706" spans="1:16">
      <c r="A4706" s="303">
        <v>0</v>
      </c>
      <c r="B4706" s="303">
        <v>0</v>
      </c>
      <c r="C4706" s="303">
        <v>0</v>
      </c>
      <c r="D4706" s="304">
        <f t="shared" si="73"/>
        <v>0</v>
      </c>
      <c r="E4706" s="305">
        <v>45992</v>
      </c>
      <c r="F4706" s="302" t="s">
        <v>69</v>
      </c>
      <c r="G4706" s="302" t="s">
        <v>70</v>
      </c>
      <c r="H4706" s="302" t="s">
        <v>622</v>
      </c>
      <c r="I4706" s="302" t="s">
        <v>622</v>
      </c>
      <c r="J4706" s="302">
        <v>135300</v>
      </c>
      <c r="K4706" s="302" t="s">
        <v>84</v>
      </c>
      <c r="L4706" s="302">
        <v>11911003</v>
      </c>
      <c r="M4706" s="302" t="s">
        <v>2309</v>
      </c>
      <c r="N4706" s="305">
        <v>41193</v>
      </c>
      <c r="O4706" s="305">
        <v>41426</v>
      </c>
      <c r="P4706" s="302" t="s">
        <v>2299</v>
      </c>
    </row>
    <row r="4707" spans="1:16">
      <c r="A4707" s="303">
        <v>0</v>
      </c>
      <c r="B4707" s="303">
        <v>0</v>
      </c>
      <c r="C4707" s="303">
        <v>0</v>
      </c>
      <c r="D4707" s="304">
        <f t="shared" si="73"/>
        <v>0</v>
      </c>
      <c r="E4707" s="305">
        <v>45992</v>
      </c>
      <c r="F4707" s="302" t="s">
        <v>69</v>
      </c>
      <c r="G4707" s="302" t="s">
        <v>70</v>
      </c>
      <c r="H4707" s="302" t="s">
        <v>622</v>
      </c>
      <c r="I4707" s="302" t="s">
        <v>622</v>
      </c>
      <c r="J4707" s="302">
        <v>135300</v>
      </c>
      <c r="K4707" s="302" t="s">
        <v>84</v>
      </c>
      <c r="L4707" s="302">
        <v>28413189</v>
      </c>
      <c r="M4707" s="302" t="s">
        <v>2762</v>
      </c>
      <c r="N4707" s="305">
        <v>43815</v>
      </c>
      <c r="O4707" s="305">
        <v>43800</v>
      </c>
      <c r="P4707" s="302" t="s">
        <v>2763</v>
      </c>
    </row>
    <row r="4708" spans="1:16">
      <c r="A4708" s="303">
        <v>0</v>
      </c>
      <c r="B4708" s="303">
        <v>0</v>
      </c>
      <c r="C4708" s="303">
        <v>0</v>
      </c>
      <c r="D4708" s="304">
        <f t="shared" si="73"/>
        <v>0</v>
      </c>
      <c r="E4708" s="305">
        <v>45992</v>
      </c>
      <c r="F4708" s="302" t="s">
        <v>69</v>
      </c>
      <c r="G4708" s="302" t="s">
        <v>70</v>
      </c>
      <c r="H4708" s="302" t="s">
        <v>622</v>
      </c>
      <c r="I4708" s="302" t="s">
        <v>622</v>
      </c>
      <c r="J4708" s="302">
        <v>135300</v>
      </c>
      <c r="K4708" s="302" t="s">
        <v>84</v>
      </c>
      <c r="L4708" s="302">
        <v>28830352</v>
      </c>
      <c r="M4708" s="302" t="s">
        <v>2762</v>
      </c>
      <c r="N4708" s="305">
        <v>43815</v>
      </c>
      <c r="O4708" s="305">
        <v>43831</v>
      </c>
      <c r="P4708" s="302" t="s">
        <v>2763</v>
      </c>
    </row>
    <row r="4709" spans="1:16">
      <c r="A4709" s="303">
        <v>0</v>
      </c>
      <c r="B4709" s="303">
        <v>1081.97</v>
      </c>
      <c r="C4709" s="303">
        <v>0</v>
      </c>
      <c r="D4709" s="304">
        <f t="shared" si="73"/>
        <v>1081.97</v>
      </c>
      <c r="E4709" s="305">
        <v>45992</v>
      </c>
      <c r="F4709" s="302" t="s">
        <v>69</v>
      </c>
      <c r="G4709" s="302" t="s">
        <v>70</v>
      </c>
      <c r="H4709" s="302" t="s">
        <v>622</v>
      </c>
      <c r="I4709" s="302" t="s">
        <v>622</v>
      </c>
      <c r="J4709" s="302">
        <v>135300</v>
      </c>
      <c r="K4709" s="302" t="s">
        <v>154</v>
      </c>
      <c r="L4709" s="302">
        <v>32803840</v>
      </c>
      <c r="M4709" s="302" t="s">
        <v>1400</v>
      </c>
      <c r="N4709" s="305">
        <v>44258</v>
      </c>
      <c r="O4709" s="305">
        <v>44256</v>
      </c>
      <c r="P4709" s="302" t="s">
        <v>2760</v>
      </c>
    </row>
    <row r="4710" spans="1:16">
      <c r="A4710" s="303">
        <v>0</v>
      </c>
      <c r="B4710" s="303">
        <v>0</v>
      </c>
      <c r="C4710" s="303">
        <v>0</v>
      </c>
      <c r="D4710" s="304">
        <f t="shared" si="73"/>
        <v>0</v>
      </c>
      <c r="E4710" s="305">
        <v>45992</v>
      </c>
      <c r="F4710" s="302" t="s">
        <v>69</v>
      </c>
      <c r="G4710" s="302" t="s">
        <v>70</v>
      </c>
      <c r="H4710" s="302" t="s">
        <v>622</v>
      </c>
      <c r="I4710" s="302" t="s">
        <v>622</v>
      </c>
      <c r="J4710" s="302">
        <v>135300</v>
      </c>
      <c r="K4710" s="302" t="s">
        <v>530</v>
      </c>
      <c r="L4710" s="302">
        <v>11845625</v>
      </c>
      <c r="M4710" s="302" t="s">
        <v>2323</v>
      </c>
      <c r="N4710" s="305">
        <v>41193</v>
      </c>
      <c r="O4710" s="305">
        <v>41275</v>
      </c>
      <c r="P4710" s="302" t="s">
        <v>1594</v>
      </c>
    </row>
    <row r="4711" spans="1:16">
      <c r="A4711" s="303">
        <v>0</v>
      </c>
      <c r="B4711" s="303">
        <v>160000</v>
      </c>
      <c r="C4711" s="303">
        <v>47715.356800000001</v>
      </c>
      <c r="D4711" s="304">
        <f t="shared" si="73"/>
        <v>112284.64319999999</v>
      </c>
      <c r="E4711" s="305">
        <v>45992</v>
      </c>
      <c r="F4711" s="302" t="s">
        <v>69</v>
      </c>
      <c r="G4711" s="302" t="s">
        <v>70</v>
      </c>
      <c r="H4711" s="302" t="s">
        <v>622</v>
      </c>
      <c r="I4711" s="302" t="s">
        <v>622</v>
      </c>
      <c r="J4711" s="302">
        <v>135300</v>
      </c>
      <c r="K4711" s="302" t="s">
        <v>246</v>
      </c>
      <c r="L4711" s="302">
        <v>11874028</v>
      </c>
      <c r="M4711" s="302" t="s">
        <v>2764</v>
      </c>
      <c r="N4711" s="305">
        <v>40283</v>
      </c>
      <c r="O4711" s="305">
        <v>40299</v>
      </c>
      <c r="P4711" s="302" t="s">
        <v>1781</v>
      </c>
    </row>
    <row r="4712" spans="1:16">
      <c r="A4712" s="303">
        <v>0</v>
      </c>
      <c r="B4712" s="303">
        <v>3506.8</v>
      </c>
      <c r="C4712" s="303">
        <v>0</v>
      </c>
      <c r="D4712" s="304">
        <f t="shared" si="73"/>
        <v>3506.8</v>
      </c>
      <c r="E4712" s="305">
        <v>45992</v>
      </c>
      <c r="F4712" s="302" t="s">
        <v>69</v>
      </c>
      <c r="G4712" s="302" t="s">
        <v>70</v>
      </c>
      <c r="H4712" s="302" t="s">
        <v>622</v>
      </c>
      <c r="I4712" s="302" t="s">
        <v>622</v>
      </c>
      <c r="J4712" s="302">
        <v>135300</v>
      </c>
      <c r="K4712" s="302" t="s">
        <v>157</v>
      </c>
      <c r="L4712" s="302">
        <v>32803819</v>
      </c>
      <c r="M4712" s="302" t="s">
        <v>1412</v>
      </c>
      <c r="N4712" s="305">
        <v>44258</v>
      </c>
      <c r="O4712" s="305">
        <v>44197</v>
      </c>
      <c r="P4712" s="302" t="s">
        <v>2760</v>
      </c>
    </row>
    <row r="4713" spans="1:16">
      <c r="A4713" s="303">
        <v>2</v>
      </c>
      <c r="B4713" s="303">
        <v>3889.53</v>
      </c>
      <c r="C4713" s="303">
        <v>1159.9394483394001</v>
      </c>
      <c r="D4713" s="304">
        <f t="shared" si="73"/>
        <v>2729.5905516605999</v>
      </c>
      <c r="E4713" s="305">
        <v>45992</v>
      </c>
      <c r="F4713" s="302" t="s">
        <v>69</v>
      </c>
      <c r="G4713" s="302" t="s">
        <v>70</v>
      </c>
      <c r="H4713" s="302" t="s">
        <v>622</v>
      </c>
      <c r="I4713" s="302" t="s">
        <v>622</v>
      </c>
      <c r="J4713" s="302">
        <v>135300</v>
      </c>
      <c r="K4713" s="302" t="s">
        <v>383</v>
      </c>
      <c r="L4713" s="302">
        <v>11874035</v>
      </c>
      <c r="M4713" s="302" t="s">
        <v>2498</v>
      </c>
      <c r="N4713" s="305">
        <v>40283</v>
      </c>
      <c r="O4713" s="305">
        <v>40179</v>
      </c>
      <c r="P4713" s="302" t="s">
        <v>1781</v>
      </c>
    </row>
    <row r="4714" spans="1:16">
      <c r="A4714" s="303">
        <v>1</v>
      </c>
      <c r="B4714" s="303">
        <v>9993.44</v>
      </c>
      <c r="C4714" s="303">
        <v>2018.8814444048</v>
      </c>
      <c r="D4714" s="304">
        <f t="shared" si="73"/>
        <v>7974.5585555952002</v>
      </c>
      <c r="E4714" s="305">
        <v>45992</v>
      </c>
      <c r="F4714" s="302" t="s">
        <v>69</v>
      </c>
      <c r="G4714" s="302" t="s">
        <v>70</v>
      </c>
      <c r="H4714" s="302" t="s">
        <v>622</v>
      </c>
      <c r="I4714" s="302" t="s">
        <v>622</v>
      </c>
      <c r="J4714" s="302">
        <v>135300</v>
      </c>
      <c r="K4714" s="302" t="s">
        <v>432</v>
      </c>
      <c r="L4714" s="302">
        <v>13533106</v>
      </c>
      <c r="M4714" s="302" t="s">
        <v>2765</v>
      </c>
      <c r="N4714" s="305">
        <v>42212</v>
      </c>
      <c r="O4714" s="305">
        <v>42186</v>
      </c>
      <c r="P4714" s="302" t="s">
        <v>2758</v>
      </c>
    </row>
    <row r="4715" spans="1:16">
      <c r="A4715" s="303">
        <v>0</v>
      </c>
      <c r="B4715" s="303">
        <v>9926.4500000000007</v>
      </c>
      <c r="C4715" s="303">
        <v>859.43482040600009</v>
      </c>
      <c r="D4715" s="304">
        <f t="shared" si="73"/>
        <v>9067.0151795940001</v>
      </c>
      <c r="E4715" s="305">
        <v>45992</v>
      </c>
      <c r="F4715" s="302" t="s">
        <v>69</v>
      </c>
      <c r="G4715" s="302" t="s">
        <v>70</v>
      </c>
      <c r="H4715" s="302" t="s">
        <v>622</v>
      </c>
      <c r="I4715" s="302" t="s">
        <v>622</v>
      </c>
      <c r="J4715" s="302">
        <v>135300</v>
      </c>
      <c r="K4715" s="302" t="s">
        <v>331</v>
      </c>
      <c r="L4715" s="302">
        <v>34237233</v>
      </c>
      <c r="M4715" s="302" t="s">
        <v>2038</v>
      </c>
      <c r="N4715" s="305">
        <v>44397</v>
      </c>
      <c r="O4715" s="305">
        <v>44378</v>
      </c>
      <c r="P4715" s="302" t="s">
        <v>2766</v>
      </c>
    </row>
    <row r="4716" spans="1:16">
      <c r="A4716" s="303">
        <v>0</v>
      </c>
      <c r="B4716" s="303">
        <v>140000</v>
      </c>
      <c r="C4716" s="303">
        <v>41750.9372</v>
      </c>
      <c r="D4716" s="304">
        <f t="shared" si="73"/>
        <v>98249.0628</v>
      </c>
      <c r="E4716" s="305">
        <v>45992</v>
      </c>
      <c r="F4716" s="302" t="s">
        <v>69</v>
      </c>
      <c r="G4716" s="302" t="s">
        <v>70</v>
      </c>
      <c r="H4716" s="302" t="s">
        <v>622</v>
      </c>
      <c r="I4716" s="302" t="s">
        <v>622</v>
      </c>
      <c r="J4716" s="302">
        <v>135300</v>
      </c>
      <c r="K4716" s="302" t="s">
        <v>164</v>
      </c>
      <c r="L4716" s="302">
        <v>11874042</v>
      </c>
      <c r="M4716" s="302" t="s">
        <v>2360</v>
      </c>
      <c r="N4716" s="305">
        <v>40283</v>
      </c>
      <c r="O4716" s="305">
        <v>40299</v>
      </c>
      <c r="P4716" s="302" t="s">
        <v>1781</v>
      </c>
    </row>
    <row r="4717" spans="1:16">
      <c r="A4717" s="303">
        <v>8</v>
      </c>
      <c r="B4717" s="303">
        <v>42431.25</v>
      </c>
      <c r="C4717" s="303">
        <v>12653.888957625</v>
      </c>
      <c r="D4717" s="304">
        <f t="shared" si="73"/>
        <v>29777.361042375</v>
      </c>
      <c r="E4717" s="305">
        <v>45992</v>
      </c>
      <c r="F4717" s="302" t="s">
        <v>69</v>
      </c>
      <c r="G4717" s="302" t="s">
        <v>70</v>
      </c>
      <c r="H4717" s="302" t="s">
        <v>622</v>
      </c>
      <c r="I4717" s="302" t="s">
        <v>622</v>
      </c>
      <c r="J4717" s="302">
        <v>135300</v>
      </c>
      <c r="K4717" s="302" t="s">
        <v>332</v>
      </c>
      <c r="L4717" s="302">
        <v>11874049</v>
      </c>
      <c r="M4717" s="302" t="s">
        <v>2767</v>
      </c>
      <c r="N4717" s="305">
        <v>40283</v>
      </c>
      <c r="O4717" s="305">
        <v>40179</v>
      </c>
      <c r="P4717" s="302" t="s">
        <v>1781</v>
      </c>
    </row>
    <row r="4718" spans="1:16">
      <c r="A4718" s="303">
        <v>2</v>
      </c>
      <c r="B4718" s="303">
        <v>11315.01</v>
      </c>
      <c r="C4718" s="303">
        <v>3374.3733709098001</v>
      </c>
      <c r="D4718" s="304">
        <f t="shared" si="73"/>
        <v>7940.6366290902006</v>
      </c>
      <c r="E4718" s="305">
        <v>45992</v>
      </c>
      <c r="F4718" s="302" t="s">
        <v>69</v>
      </c>
      <c r="G4718" s="302" t="s">
        <v>70</v>
      </c>
      <c r="H4718" s="302" t="s">
        <v>622</v>
      </c>
      <c r="I4718" s="302" t="s">
        <v>622</v>
      </c>
      <c r="J4718" s="302">
        <v>135300</v>
      </c>
      <c r="K4718" s="302" t="s">
        <v>606</v>
      </c>
      <c r="L4718" s="302">
        <v>11874056</v>
      </c>
      <c r="M4718" s="302" t="s">
        <v>2694</v>
      </c>
      <c r="N4718" s="305">
        <v>40283</v>
      </c>
      <c r="O4718" s="305">
        <v>40179</v>
      </c>
      <c r="P4718" s="302" t="s">
        <v>1781</v>
      </c>
    </row>
    <row r="4719" spans="1:16">
      <c r="A4719" s="303">
        <v>1</v>
      </c>
      <c r="B4719" s="303">
        <v>1.1000000000000001</v>
      </c>
      <c r="C4719" s="303">
        <v>-2.2517000000000001E-5</v>
      </c>
      <c r="D4719" s="304">
        <f t="shared" si="73"/>
        <v>1.1000225170000002</v>
      </c>
      <c r="E4719" s="305">
        <v>45992</v>
      </c>
      <c r="F4719" s="302" t="s">
        <v>69</v>
      </c>
      <c r="G4719" s="302" t="s">
        <v>70</v>
      </c>
      <c r="H4719" s="302" t="s">
        <v>623</v>
      </c>
      <c r="I4719" s="302" t="s">
        <v>623</v>
      </c>
      <c r="J4719" s="302">
        <v>135002</v>
      </c>
      <c r="K4719" s="302" t="s">
        <v>107</v>
      </c>
      <c r="L4719" s="302">
        <v>10562878</v>
      </c>
      <c r="M4719" s="302" t="s">
        <v>888</v>
      </c>
      <c r="N4719" s="305">
        <v>33055</v>
      </c>
      <c r="O4719" s="305">
        <v>33055</v>
      </c>
      <c r="P4719" s="302" t="s">
        <v>1052</v>
      </c>
    </row>
    <row r="4720" spans="1:16">
      <c r="A4720" s="303">
        <v>1</v>
      </c>
      <c r="B4720" s="303">
        <v>34497.61</v>
      </c>
      <c r="C4720" s="303">
        <v>398.29664094430001</v>
      </c>
      <c r="D4720" s="304">
        <f t="shared" si="73"/>
        <v>34099.313359055697</v>
      </c>
      <c r="E4720" s="305">
        <v>45992</v>
      </c>
      <c r="F4720" s="302" t="s">
        <v>69</v>
      </c>
      <c r="G4720" s="302" t="s">
        <v>70</v>
      </c>
      <c r="H4720" s="302" t="s">
        <v>623</v>
      </c>
      <c r="I4720" s="302" t="s">
        <v>623</v>
      </c>
      <c r="J4720" s="302">
        <v>135130</v>
      </c>
      <c r="K4720" s="302" t="s">
        <v>150</v>
      </c>
      <c r="L4720" s="302">
        <v>40389073</v>
      </c>
      <c r="M4720" s="302" t="s">
        <v>2781</v>
      </c>
      <c r="N4720" s="305">
        <v>40604</v>
      </c>
      <c r="O4720" s="305">
        <v>40544</v>
      </c>
      <c r="P4720" s="302" t="s">
        <v>2782</v>
      </c>
    </row>
    <row r="4721" spans="1:16">
      <c r="A4721" s="303">
        <v>1</v>
      </c>
      <c r="B4721" s="303">
        <v>18516.43</v>
      </c>
      <c r="C4721" s="303">
        <v>199.0410681349</v>
      </c>
      <c r="D4721" s="304">
        <f t="shared" si="73"/>
        <v>18317.388931865102</v>
      </c>
      <c r="E4721" s="305">
        <v>45992</v>
      </c>
      <c r="F4721" s="302" t="s">
        <v>69</v>
      </c>
      <c r="G4721" s="302" t="s">
        <v>70</v>
      </c>
      <c r="H4721" s="302" t="s">
        <v>623</v>
      </c>
      <c r="I4721" s="302" t="s">
        <v>623</v>
      </c>
      <c r="J4721" s="302">
        <v>135130</v>
      </c>
      <c r="K4721" s="302" t="s">
        <v>530</v>
      </c>
      <c r="L4721" s="302">
        <v>40389095</v>
      </c>
      <c r="M4721" s="302" t="s">
        <v>2323</v>
      </c>
      <c r="N4721" s="305">
        <v>41193</v>
      </c>
      <c r="O4721" s="305">
        <v>41275</v>
      </c>
      <c r="P4721" s="302" t="s">
        <v>1594</v>
      </c>
    </row>
    <row r="4722" spans="1:16">
      <c r="A4722" s="303">
        <v>0</v>
      </c>
      <c r="B4722" s="303">
        <v>0</v>
      </c>
      <c r="C4722" s="303">
        <v>0</v>
      </c>
      <c r="D4722" s="304">
        <f t="shared" si="73"/>
        <v>0</v>
      </c>
      <c r="E4722" s="305">
        <v>45992</v>
      </c>
      <c r="F4722" s="302" t="s">
        <v>69</v>
      </c>
      <c r="G4722" s="302" t="s">
        <v>70</v>
      </c>
      <c r="H4722" s="302" t="s">
        <v>623</v>
      </c>
      <c r="I4722" s="302" t="s">
        <v>623</v>
      </c>
      <c r="J4722" s="302">
        <v>135130</v>
      </c>
      <c r="K4722" s="302" t="s">
        <v>532</v>
      </c>
      <c r="L4722" s="302">
        <v>40388272</v>
      </c>
      <c r="M4722" s="302" t="s">
        <v>2603</v>
      </c>
      <c r="N4722" s="305">
        <v>37529</v>
      </c>
      <c r="O4722" s="305">
        <v>37591</v>
      </c>
      <c r="P4722" s="302" t="s">
        <v>880</v>
      </c>
    </row>
    <row r="4723" spans="1:16">
      <c r="A4723" s="303">
        <v>1</v>
      </c>
      <c r="B4723" s="303">
        <v>15491.82</v>
      </c>
      <c r="C4723" s="303">
        <v>487.24934231280002</v>
      </c>
      <c r="D4723" s="304">
        <f t="shared" si="73"/>
        <v>15004.5706576872</v>
      </c>
      <c r="E4723" s="305">
        <v>45992</v>
      </c>
      <c r="F4723" s="302" t="s">
        <v>69</v>
      </c>
      <c r="G4723" s="302" t="s">
        <v>70</v>
      </c>
      <c r="H4723" s="302" t="s">
        <v>623</v>
      </c>
      <c r="I4723" s="302" t="s">
        <v>623</v>
      </c>
      <c r="J4723" s="302">
        <v>135130</v>
      </c>
      <c r="K4723" s="302" t="s">
        <v>230</v>
      </c>
      <c r="L4723" s="302">
        <v>40389778</v>
      </c>
      <c r="M4723" s="302" t="s">
        <v>1951</v>
      </c>
      <c r="N4723" s="305">
        <v>31594</v>
      </c>
      <c r="O4723" s="305">
        <v>31594</v>
      </c>
      <c r="P4723" s="302" t="s">
        <v>1052</v>
      </c>
    </row>
    <row r="4724" spans="1:16">
      <c r="A4724" s="303">
        <v>1</v>
      </c>
      <c r="B4724" s="303">
        <v>2964.32</v>
      </c>
      <c r="C4724" s="303">
        <v>86.152595380800008</v>
      </c>
      <c r="D4724" s="304">
        <f t="shared" si="73"/>
        <v>2878.1674046192002</v>
      </c>
      <c r="E4724" s="305">
        <v>45992</v>
      </c>
      <c r="F4724" s="302" t="s">
        <v>69</v>
      </c>
      <c r="G4724" s="302" t="s">
        <v>70</v>
      </c>
      <c r="H4724" s="302" t="s">
        <v>623</v>
      </c>
      <c r="I4724" s="302" t="s">
        <v>623</v>
      </c>
      <c r="J4724" s="302">
        <v>135130</v>
      </c>
      <c r="K4724" s="302" t="s">
        <v>230</v>
      </c>
      <c r="L4724" s="302">
        <v>40390020</v>
      </c>
      <c r="M4724" s="302" t="s">
        <v>1951</v>
      </c>
      <c r="N4724" s="305">
        <v>32690</v>
      </c>
      <c r="O4724" s="305">
        <v>32690</v>
      </c>
      <c r="P4724" s="302" t="s">
        <v>1052</v>
      </c>
    </row>
    <row r="4725" spans="1:16">
      <c r="A4725" s="303">
        <v>1</v>
      </c>
      <c r="B4725" s="303">
        <v>44829.54</v>
      </c>
      <c r="C4725" s="303">
        <v>838.84766270760008</v>
      </c>
      <c r="D4725" s="304">
        <f t="shared" si="73"/>
        <v>43990.692337292399</v>
      </c>
      <c r="E4725" s="305">
        <v>45992</v>
      </c>
      <c r="F4725" s="302" t="s">
        <v>69</v>
      </c>
      <c r="G4725" s="302" t="s">
        <v>70</v>
      </c>
      <c r="H4725" s="302" t="s">
        <v>623</v>
      </c>
      <c r="I4725" s="302" t="s">
        <v>623</v>
      </c>
      <c r="J4725" s="302">
        <v>135130</v>
      </c>
      <c r="K4725" s="302" t="s">
        <v>230</v>
      </c>
      <c r="L4725" s="302">
        <v>40387875</v>
      </c>
      <c r="M4725" s="302" t="s">
        <v>1951</v>
      </c>
      <c r="N4725" s="305">
        <v>37438</v>
      </c>
      <c r="O4725" s="305">
        <v>37257</v>
      </c>
      <c r="P4725" s="302" t="s">
        <v>2776</v>
      </c>
    </row>
    <row r="4726" spans="1:16">
      <c r="A4726" s="303">
        <v>0</v>
      </c>
      <c r="B4726" s="303">
        <v>4899.22</v>
      </c>
      <c r="C4726" s="303">
        <v>146.2886025354</v>
      </c>
      <c r="D4726" s="304">
        <f t="shared" si="73"/>
        <v>4752.9313974646002</v>
      </c>
      <c r="E4726" s="305">
        <v>45992</v>
      </c>
      <c r="F4726" s="302" t="s">
        <v>69</v>
      </c>
      <c r="G4726" s="302" t="s">
        <v>70</v>
      </c>
      <c r="H4726" s="302" t="s">
        <v>623</v>
      </c>
      <c r="I4726" s="302" t="s">
        <v>623</v>
      </c>
      <c r="J4726" s="302">
        <v>135130</v>
      </c>
      <c r="K4726" s="302" t="s">
        <v>230</v>
      </c>
      <c r="L4726" s="302">
        <v>40389767</v>
      </c>
      <c r="M4726" s="302" t="s">
        <v>2161</v>
      </c>
      <c r="N4726" s="305">
        <v>32325</v>
      </c>
      <c r="O4726" s="305">
        <v>32325</v>
      </c>
      <c r="P4726" s="302" t="s">
        <v>1052</v>
      </c>
    </row>
    <row r="4727" spans="1:16">
      <c r="A4727" s="303">
        <v>1</v>
      </c>
      <c r="B4727" s="303">
        <v>15005.85</v>
      </c>
      <c r="C4727" s="303">
        <v>17.922687123000003</v>
      </c>
      <c r="D4727" s="304">
        <f t="shared" si="73"/>
        <v>14987.927312877</v>
      </c>
      <c r="E4727" s="305">
        <v>45992</v>
      </c>
      <c r="F4727" s="302" t="s">
        <v>69</v>
      </c>
      <c r="G4727" s="302" t="s">
        <v>70</v>
      </c>
      <c r="H4727" s="302" t="s">
        <v>623</v>
      </c>
      <c r="I4727" s="302" t="s">
        <v>623</v>
      </c>
      <c r="J4727" s="302">
        <v>135130</v>
      </c>
      <c r="K4727" s="302" t="s">
        <v>161</v>
      </c>
      <c r="L4727" s="302">
        <v>41349027</v>
      </c>
      <c r="M4727" s="302" t="s">
        <v>1602</v>
      </c>
      <c r="N4727" s="305">
        <v>45656</v>
      </c>
      <c r="O4727" s="305">
        <v>45292</v>
      </c>
      <c r="P4727" s="302" t="s">
        <v>4298</v>
      </c>
    </row>
    <row r="4728" spans="1:16">
      <c r="A4728" s="303">
        <v>1</v>
      </c>
      <c r="B4728" s="303">
        <v>2427.83</v>
      </c>
      <c r="C4728" s="303">
        <v>1370.5009791941</v>
      </c>
      <c r="D4728" s="304">
        <f t="shared" si="73"/>
        <v>1057.3290208059</v>
      </c>
      <c r="E4728" s="305">
        <v>45992</v>
      </c>
      <c r="F4728" s="302" t="s">
        <v>69</v>
      </c>
      <c r="G4728" s="302" t="s">
        <v>70</v>
      </c>
      <c r="H4728" s="302" t="s">
        <v>623</v>
      </c>
      <c r="I4728" s="302" t="s">
        <v>623</v>
      </c>
      <c r="J4728" s="302">
        <v>135200</v>
      </c>
      <c r="K4728" s="302" t="s">
        <v>147</v>
      </c>
      <c r="L4728" s="302">
        <v>10563213</v>
      </c>
      <c r="M4728" s="302" t="s">
        <v>1970</v>
      </c>
      <c r="N4728" s="305">
        <v>33055</v>
      </c>
      <c r="O4728" s="305">
        <v>33055</v>
      </c>
      <c r="P4728" s="302" t="s">
        <v>1052</v>
      </c>
    </row>
    <row r="4729" spans="1:16">
      <c r="A4729" s="303">
        <v>1</v>
      </c>
      <c r="B4729" s="303">
        <v>3857.23</v>
      </c>
      <c r="C4729" s="303">
        <v>1441.3719435934001</v>
      </c>
      <c r="D4729" s="304">
        <f t="shared" si="73"/>
        <v>2415.8580564065996</v>
      </c>
      <c r="E4729" s="305">
        <v>45992</v>
      </c>
      <c r="F4729" s="302" t="s">
        <v>69</v>
      </c>
      <c r="G4729" s="302" t="s">
        <v>70</v>
      </c>
      <c r="H4729" s="302" t="s">
        <v>623</v>
      </c>
      <c r="I4729" s="302" t="s">
        <v>623</v>
      </c>
      <c r="J4729" s="302">
        <v>135200</v>
      </c>
      <c r="K4729" s="302" t="s">
        <v>414</v>
      </c>
      <c r="L4729" s="302">
        <v>10563222</v>
      </c>
      <c r="M4729" s="302" t="s">
        <v>2768</v>
      </c>
      <c r="N4729" s="305">
        <v>37424</v>
      </c>
      <c r="O4729" s="305">
        <v>37257</v>
      </c>
      <c r="P4729" s="302" t="s">
        <v>2769</v>
      </c>
    </row>
    <row r="4730" spans="1:16">
      <c r="A4730" s="303">
        <v>1</v>
      </c>
      <c r="B4730" s="303">
        <v>7503.62</v>
      </c>
      <c r="C4730" s="303">
        <v>4235.7655014973998</v>
      </c>
      <c r="D4730" s="304">
        <f t="shared" si="73"/>
        <v>3267.8544985026001</v>
      </c>
      <c r="E4730" s="305">
        <v>45992</v>
      </c>
      <c r="F4730" s="302" t="s">
        <v>69</v>
      </c>
      <c r="G4730" s="302" t="s">
        <v>70</v>
      </c>
      <c r="H4730" s="302" t="s">
        <v>623</v>
      </c>
      <c r="I4730" s="302" t="s">
        <v>623</v>
      </c>
      <c r="J4730" s="302">
        <v>135200</v>
      </c>
      <c r="K4730" s="302" t="s">
        <v>167</v>
      </c>
      <c r="L4730" s="302">
        <v>10563206</v>
      </c>
      <c r="M4730" s="302" t="s">
        <v>2086</v>
      </c>
      <c r="N4730" s="305">
        <v>33055</v>
      </c>
      <c r="O4730" s="305">
        <v>33055</v>
      </c>
      <c r="P4730" s="302" t="s">
        <v>1052</v>
      </c>
    </row>
    <row r="4731" spans="1:16">
      <c r="A4731" s="303">
        <v>1</v>
      </c>
      <c r="B4731" s="303">
        <v>23624.93</v>
      </c>
      <c r="C4731" s="303">
        <v>12954.536641074001</v>
      </c>
      <c r="D4731" s="304">
        <f t="shared" si="73"/>
        <v>10670.393358926</v>
      </c>
      <c r="E4731" s="305">
        <v>45992</v>
      </c>
      <c r="F4731" s="302" t="s">
        <v>69</v>
      </c>
      <c r="G4731" s="302" t="s">
        <v>70</v>
      </c>
      <c r="H4731" s="302" t="s">
        <v>623</v>
      </c>
      <c r="I4731" s="302" t="s">
        <v>623</v>
      </c>
      <c r="J4731" s="302">
        <v>135300</v>
      </c>
      <c r="K4731" s="302" t="s">
        <v>624</v>
      </c>
      <c r="L4731" s="302">
        <v>10567778</v>
      </c>
      <c r="M4731" s="302" t="s">
        <v>2770</v>
      </c>
      <c r="N4731" s="305">
        <v>35612</v>
      </c>
      <c r="O4731" s="305">
        <v>35612</v>
      </c>
      <c r="P4731" s="302" t="s">
        <v>1052</v>
      </c>
    </row>
    <row r="4732" spans="1:16">
      <c r="A4732" s="303">
        <v>1</v>
      </c>
      <c r="B4732" s="303">
        <v>8571.61</v>
      </c>
      <c r="C4732" s="303">
        <v>5854.6003483225004</v>
      </c>
      <c r="D4732" s="304">
        <f t="shared" si="73"/>
        <v>2717.0096516775002</v>
      </c>
      <c r="E4732" s="305">
        <v>45992</v>
      </c>
      <c r="F4732" s="302" t="s">
        <v>69</v>
      </c>
      <c r="G4732" s="302" t="s">
        <v>70</v>
      </c>
      <c r="H4732" s="302" t="s">
        <v>623</v>
      </c>
      <c r="I4732" s="302" t="s">
        <v>623</v>
      </c>
      <c r="J4732" s="302">
        <v>135300</v>
      </c>
      <c r="K4732" s="302" t="s">
        <v>487</v>
      </c>
      <c r="L4732" s="302">
        <v>10567660</v>
      </c>
      <c r="M4732" s="302" t="s">
        <v>1512</v>
      </c>
      <c r="N4732" s="305">
        <v>33055</v>
      </c>
      <c r="O4732" s="305">
        <v>33055</v>
      </c>
      <c r="P4732" s="302" t="s">
        <v>1052</v>
      </c>
    </row>
    <row r="4733" spans="1:16">
      <c r="A4733" s="303">
        <v>3</v>
      </c>
      <c r="B4733" s="303">
        <v>2111.4700000000003</v>
      </c>
      <c r="C4733" s="303">
        <v>954.68319189030001</v>
      </c>
      <c r="D4733" s="304">
        <f t="shared" si="73"/>
        <v>1156.7868081097004</v>
      </c>
      <c r="E4733" s="305">
        <v>45992</v>
      </c>
      <c r="F4733" s="302" t="s">
        <v>69</v>
      </c>
      <c r="G4733" s="302" t="s">
        <v>70</v>
      </c>
      <c r="H4733" s="302" t="s">
        <v>623</v>
      </c>
      <c r="I4733" s="302" t="s">
        <v>623</v>
      </c>
      <c r="J4733" s="302">
        <v>135300</v>
      </c>
      <c r="K4733" s="302" t="s">
        <v>489</v>
      </c>
      <c r="L4733" s="302">
        <v>10567941</v>
      </c>
      <c r="M4733" s="302" t="s">
        <v>1514</v>
      </c>
      <c r="N4733" s="305">
        <v>37418</v>
      </c>
      <c r="O4733" s="305">
        <v>37257</v>
      </c>
      <c r="P4733" s="302" t="s">
        <v>2771</v>
      </c>
    </row>
    <row r="4734" spans="1:16">
      <c r="A4734" s="303">
        <v>2</v>
      </c>
      <c r="B4734" s="303">
        <v>5613.1900000000005</v>
      </c>
      <c r="C4734" s="303">
        <v>6670.2343385403001</v>
      </c>
      <c r="D4734" s="304">
        <f t="shared" si="73"/>
        <v>-1057.0443385402996</v>
      </c>
      <c r="E4734" s="305">
        <v>45992</v>
      </c>
      <c r="F4734" s="302" t="s">
        <v>69</v>
      </c>
      <c r="G4734" s="302" t="s">
        <v>70</v>
      </c>
      <c r="H4734" s="302" t="s">
        <v>623</v>
      </c>
      <c r="I4734" s="302" t="s">
        <v>623</v>
      </c>
      <c r="J4734" s="302">
        <v>135300</v>
      </c>
      <c r="K4734" s="302" t="s">
        <v>610</v>
      </c>
      <c r="L4734" s="302">
        <v>10567499</v>
      </c>
      <c r="M4734" s="302" t="s">
        <v>2772</v>
      </c>
      <c r="N4734" s="305">
        <v>21367</v>
      </c>
      <c r="O4734" s="305">
        <v>21367</v>
      </c>
      <c r="P4734" s="302" t="s">
        <v>1052</v>
      </c>
    </row>
    <row r="4735" spans="1:16">
      <c r="A4735" s="303">
        <v>3</v>
      </c>
      <c r="B4735" s="303">
        <v>14629.73</v>
      </c>
      <c r="C4735" s="303">
        <v>9992.4311014925006</v>
      </c>
      <c r="D4735" s="304">
        <f t="shared" si="73"/>
        <v>4637.298898507499</v>
      </c>
      <c r="E4735" s="305">
        <v>45992</v>
      </c>
      <c r="F4735" s="302" t="s">
        <v>69</v>
      </c>
      <c r="G4735" s="302" t="s">
        <v>70</v>
      </c>
      <c r="H4735" s="302" t="s">
        <v>623</v>
      </c>
      <c r="I4735" s="302" t="s">
        <v>623</v>
      </c>
      <c r="J4735" s="302">
        <v>135300</v>
      </c>
      <c r="K4735" s="302" t="s">
        <v>610</v>
      </c>
      <c r="L4735" s="302">
        <v>10567618</v>
      </c>
      <c r="M4735" s="302" t="s">
        <v>2705</v>
      </c>
      <c r="N4735" s="305">
        <v>33055</v>
      </c>
      <c r="O4735" s="305">
        <v>33055</v>
      </c>
      <c r="P4735" s="302" t="s">
        <v>1052</v>
      </c>
    </row>
    <row r="4736" spans="1:16">
      <c r="A4736" s="303">
        <v>4</v>
      </c>
      <c r="B4736" s="303">
        <v>41798.01</v>
      </c>
      <c r="C4736" s="303">
        <v>28548.970835722503</v>
      </c>
      <c r="D4736" s="304">
        <f t="shared" si="73"/>
        <v>13249.039164277499</v>
      </c>
      <c r="E4736" s="305">
        <v>45992</v>
      </c>
      <c r="F4736" s="302" t="s">
        <v>69</v>
      </c>
      <c r="G4736" s="302" t="s">
        <v>70</v>
      </c>
      <c r="H4736" s="302" t="s">
        <v>623</v>
      </c>
      <c r="I4736" s="302" t="s">
        <v>623</v>
      </c>
      <c r="J4736" s="302">
        <v>135300</v>
      </c>
      <c r="K4736" s="302" t="s">
        <v>625</v>
      </c>
      <c r="L4736" s="302">
        <v>10567632</v>
      </c>
      <c r="M4736" s="302" t="s">
        <v>2773</v>
      </c>
      <c r="N4736" s="305">
        <v>33055</v>
      </c>
      <c r="O4736" s="305">
        <v>33055</v>
      </c>
      <c r="P4736" s="302" t="s">
        <v>1052</v>
      </c>
    </row>
    <row r="4737" spans="1:16">
      <c r="A4737" s="303">
        <v>5</v>
      </c>
      <c r="B4737" s="303">
        <v>41390.58</v>
      </c>
      <c r="C4737" s="303">
        <v>12343.539330368401</v>
      </c>
      <c r="D4737" s="304">
        <f t="shared" si="73"/>
        <v>29047.040669631599</v>
      </c>
      <c r="E4737" s="305">
        <v>45992</v>
      </c>
      <c r="F4737" s="302" t="s">
        <v>69</v>
      </c>
      <c r="G4737" s="302" t="s">
        <v>70</v>
      </c>
      <c r="H4737" s="302" t="s">
        <v>623</v>
      </c>
      <c r="I4737" s="302" t="s">
        <v>623</v>
      </c>
      <c r="J4737" s="302">
        <v>135300</v>
      </c>
      <c r="K4737" s="302" t="s">
        <v>491</v>
      </c>
      <c r="L4737" s="302">
        <v>11100010</v>
      </c>
      <c r="M4737" s="302" t="s">
        <v>2774</v>
      </c>
      <c r="N4737" s="305">
        <v>40283</v>
      </c>
      <c r="O4737" s="305">
        <v>40179</v>
      </c>
      <c r="P4737" s="302" t="s">
        <v>2775</v>
      </c>
    </row>
    <row r="4738" spans="1:16">
      <c r="A4738" s="303">
        <v>2</v>
      </c>
      <c r="B4738" s="303">
        <v>66456.39</v>
      </c>
      <c r="C4738" s="303">
        <v>30047.691194621104</v>
      </c>
      <c r="D4738" s="304">
        <f t="shared" si="73"/>
        <v>36408.698805378895</v>
      </c>
      <c r="E4738" s="305">
        <v>45992</v>
      </c>
      <c r="F4738" s="302" t="s">
        <v>69</v>
      </c>
      <c r="G4738" s="302" t="s">
        <v>70</v>
      </c>
      <c r="H4738" s="302" t="s">
        <v>623</v>
      </c>
      <c r="I4738" s="302" t="s">
        <v>623</v>
      </c>
      <c r="J4738" s="302">
        <v>135300</v>
      </c>
      <c r="K4738" s="302" t="s">
        <v>418</v>
      </c>
      <c r="L4738" s="302">
        <v>10567976</v>
      </c>
      <c r="M4738" s="302" t="s">
        <v>1984</v>
      </c>
      <c r="N4738" s="305">
        <v>37438</v>
      </c>
      <c r="O4738" s="305">
        <v>37257</v>
      </c>
      <c r="P4738" s="302" t="s">
        <v>2776</v>
      </c>
    </row>
    <row r="4739" spans="1:16">
      <c r="A4739" s="303">
        <v>2</v>
      </c>
      <c r="B4739" s="303">
        <v>3768.61</v>
      </c>
      <c r="C4739" s="303">
        <v>4241.7353186292003</v>
      </c>
      <c r="D4739" s="304">
        <f t="shared" ref="D4739:D4802" si="74">+B4739-C4739</f>
        <v>-473.12531862920014</v>
      </c>
      <c r="E4739" s="305">
        <v>45992</v>
      </c>
      <c r="F4739" s="302" t="s">
        <v>69</v>
      </c>
      <c r="G4739" s="302" t="s">
        <v>70</v>
      </c>
      <c r="H4739" s="302" t="s">
        <v>623</v>
      </c>
      <c r="I4739" s="302" t="s">
        <v>623</v>
      </c>
      <c r="J4739" s="302">
        <v>135300</v>
      </c>
      <c r="K4739" s="302" t="s">
        <v>512</v>
      </c>
      <c r="L4739" s="302">
        <v>10567506</v>
      </c>
      <c r="M4739" s="302" t="s">
        <v>2250</v>
      </c>
      <c r="N4739" s="305">
        <v>24654</v>
      </c>
      <c r="O4739" s="305">
        <v>24654</v>
      </c>
      <c r="P4739" s="302" t="s">
        <v>1052</v>
      </c>
    </row>
    <row r="4740" spans="1:16">
      <c r="A4740" s="303">
        <v>0</v>
      </c>
      <c r="B4740" s="303">
        <v>0</v>
      </c>
      <c r="C4740" s="303">
        <v>0</v>
      </c>
      <c r="D4740" s="304">
        <f t="shared" si="74"/>
        <v>0</v>
      </c>
      <c r="E4740" s="305">
        <v>45992</v>
      </c>
      <c r="F4740" s="302" t="s">
        <v>69</v>
      </c>
      <c r="G4740" s="302" t="s">
        <v>70</v>
      </c>
      <c r="H4740" s="302" t="s">
        <v>623</v>
      </c>
      <c r="I4740" s="302" t="s">
        <v>623</v>
      </c>
      <c r="J4740" s="302">
        <v>135300</v>
      </c>
      <c r="K4740" s="302" t="s">
        <v>626</v>
      </c>
      <c r="L4740" s="302">
        <v>11100019</v>
      </c>
      <c r="M4740" s="302" t="s">
        <v>2279</v>
      </c>
      <c r="N4740" s="305">
        <v>40283</v>
      </c>
      <c r="O4740" s="305">
        <v>40179</v>
      </c>
      <c r="P4740" s="302" t="s">
        <v>2775</v>
      </c>
    </row>
    <row r="4741" spans="1:16">
      <c r="A4741" s="303">
        <v>3</v>
      </c>
      <c r="B4741" s="303">
        <v>427.99</v>
      </c>
      <c r="C4741" s="303">
        <v>234.684806982</v>
      </c>
      <c r="D4741" s="304">
        <f t="shared" si="74"/>
        <v>193.30519301800001</v>
      </c>
      <c r="E4741" s="305">
        <v>45992</v>
      </c>
      <c r="F4741" s="302" t="s">
        <v>69</v>
      </c>
      <c r="G4741" s="302" t="s">
        <v>70</v>
      </c>
      <c r="H4741" s="302" t="s">
        <v>623</v>
      </c>
      <c r="I4741" s="302" t="s">
        <v>623</v>
      </c>
      <c r="J4741" s="302">
        <v>135300</v>
      </c>
      <c r="K4741" s="302" t="s">
        <v>320</v>
      </c>
      <c r="L4741" s="302">
        <v>10567841</v>
      </c>
      <c r="M4741" s="302" t="s">
        <v>1836</v>
      </c>
      <c r="N4741" s="305">
        <v>35612</v>
      </c>
      <c r="O4741" s="305">
        <v>35612</v>
      </c>
      <c r="P4741" s="302" t="s">
        <v>1052</v>
      </c>
    </row>
    <row r="4742" spans="1:16">
      <c r="A4742" s="303">
        <v>3</v>
      </c>
      <c r="B4742" s="303">
        <v>27231.03</v>
      </c>
      <c r="C4742" s="303">
        <v>8120.8644530094007</v>
      </c>
      <c r="D4742" s="304">
        <f t="shared" si="74"/>
        <v>19110.165546990596</v>
      </c>
      <c r="E4742" s="305">
        <v>45992</v>
      </c>
      <c r="F4742" s="302" t="s">
        <v>69</v>
      </c>
      <c r="G4742" s="302" t="s">
        <v>70</v>
      </c>
      <c r="H4742" s="302" t="s">
        <v>623</v>
      </c>
      <c r="I4742" s="302" t="s">
        <v>623</v>
      </c>
      <c r="J4742" s="302">
        <v>135300</v>
      </c>
      <c r="K4742" s="302" t="s">
        <v>142</v>
      </c>
      <c r="L4742" s="302">
        <v>11457866</v>
      </c>
      <c r="M4742" s="302" t="s">
        <v>2279</v>
      </c>
      <c r="N4742" s="305">
        <v>40283</v>
      </c>
      <c r="O4742" s="305">
        <v>40179</v>
      </c>
      <c r="P4742" s="302" t="s">
        <v>2775</v>
      </c>
    </row>
    <row r="4743" spans="1:16">
      <c r="A4743" s="303">
        <v>9</v>
      </c>
      <c r="B4743" s="303">
        <v>14650.16</v>
      </c>
      <c r="C4743" s="303">
        <v>6623.9451711384008</v>
      </c>
      <c r="D4743" s="304">
        <f t="shared" si="74"/>
        <v>8026.214828861599</v>
      </c>
      <c r="E4743" s="305">
        <v>45992</v>
      </c>
      <c r="F4743" s="302" t="s">
        <v>69</v>
      </c>
      <c r="G4743" s="302" t="s">
        <v>70</v>
      </c>
      <c r="H4743" s="302" t="s">
        <v>623</v>
      </c>
      <c r="I4743" s="302" t="s">
        <v>623</v>
      </c>
      <c r="J4743" s="302">
        <v>135300</v>
      </c>
      <c r="K4743" s="302" t="s">
        <v>142</v>
      </c>
      <c r="L4743" s="302">
        <v>10568102</v>
      </c>
      <c r="M4743" s="302" t="s">
        <v>1838</v>
      </c>
      <c r="N4743" s="305">
        <v>37438</v>
      </c>
      <c r="O4743" s="305">
        <v>37257</v>
      </c>
      <c r="P4743" s="302" t="s">
        <v>2776</v>
      </c>
    </row>
    <row r="4744" spans="1:16">
      <c r="A4744" s="303">
        <v>0</v>
      </c>
      <c r="B4744" s="303">
        <v>0</v>
      </c>
      <c r="C4744" s="303">
        <v>0</v>
      </c>
      <c r="D4744" s="304">
        <f t="shared" si="74"/>
        <v>0</v>
      </c>
      <c r="E4744" s="305">
        <v>45992</v>
      </c>
      <c r="F4744" s="302" t="s">
        <v>69</v>
      </c>
      <c r="G4744" s="302" t="s">
        <v>70</v>
      </c>
      <c r="H4744" s="302" t="s">
        <v>623</v>
      </c>
      <c r="I4744" s="302" t="s">
        <v>623</v>
      </c>
      <c r="J4744" s="302">
        <v>135300</v>
      </c>
      <c r="K4744" s="302" t="s">
        <v>321</v>
      </c>
      <c r="L4744" s="302">
        <v>10567646</v>
      </c>
      <c r="M4744" s="302" t="s">
        <v>1840</v>
      </c>
      <c r="N4744" s="305">
        <v>33055</v>
      </c>
      <c r="O4744" s="305">
        <v>33055</v>
      </c>
      <c r="P4744" s="302" t="s">
        <v>1052</v>
      </c>
    </row>
    <row r="4745" spans="1:16">
      <c r="A4745" s="303">
        <v>1</v>
      </c>
      <c r="B4745" s="303">
        <v>16777.41</v>
      </c>
      <c r="C4745" s="303">
        <v>3712.1818163352004</v>
      </c>
      <c r="D4745" s="304">
        <f t="shared" si="74"/>
        <v>13065.2281836648</v>
      </c>
      <c r="E4745" s="305">
        <v>45992</v>
      </c>
      <c r="F4745" s="302" t="s">
        <v>69</v>
      </c>
      <c r="G4745" s="302" t="s">
        <v>70</v>
      </c>
      <c r="H4745" s="302" t="s">
        <v>623</v>
      </c>
      <c r="I4745" s="302" t="s">
        <v>623</v>
      </c>
      <c r="J4745" s="302">
        <v>135300</v>
      </c>
      <c r="K4745" s="302" t="s">
        <v>321</v>
      </c>
      <c r="L4745" s="302">
        <v>12458881</v>
      </c>
      <c r="M4745" s="302" t="s">
        <v>2282</v>
      </c>
      <c r="N4745" s="305">
        <v>41677</v>
      </c>
      <c r="O4745" s="305">
        <v>41671</v>
      </c>
      <c r="P4745" s="302" t="s">
        <v>2777</v>
      </c>
    </row>
    <row r="4746" spans="1:16">
      <c r="A4746" s="303">
        <v>1</v>
      </c>
      <c r="B4746" s="303">
        <v>4085.67</v>
      </c>
      <c r="C4746" s="303">
        <v>2790.6035161575001</v>
      </c>
      <c r="D4746" s="304">
        <f t="shared" si="74"/>
        <v>1295.0664838425</v>
      </c>
      <c r="E4746" s="305">
        <v>45992</v>
      </c>
      <c r="F4746" s="302" t="s">
        <v>69</v>
      </c>
      <c r="G4746" s="302" t="s">
        <v>70</v>
      </c>
      <c r="H4746" s="302" t="s">
        <v>623</v>
      </c>
      <c r="I4746" s="302" t="s">
        <v>623</v>
      </c>
      <c r="J4746" s="302">
        <v>135300</v>
      </c>
      <c r="K4746" s="302" t="s">
        <v>322</v>
      </c>
      <c r="L4746" s="302">
        <v>10567604</v>
      </c>
      <c r="M4746" s="302" t="s">
        <v>1517</v>
      </c>
      <c r="N4746" s="305">
        <v>33055</v>
      </c>
      <c r="O4746" s="305">
        <v>33055</v>
      </c>
      <c r="P4746" s="302" t="s">
        <v>1052</v>
      </c>
    </row>
    <row r="4747" spans="1:16">
      <c r="A4747" s="303">
        <v>2</v>
      </c>
      <c r="B4747" s="303">
        <v>141235.28</v>
      </c>
      <c r="C4747" s="303">
        <v>63858.329939767202</v>
      </c>
      <c r="D4747" s="304">
        <f t="shared" si="74"/>
        <v>77376.950060232804</v>
      </c>
      <c r="E4747" s="305">
        <v>45992</v>
      </c>
      <c r="F4747" s="302" t="s">
        <v>69</v>
      </c>
      <c r="G4747" s="302" t="s">
        <v>70</v>
      </c>
      <c r="H4747" s="302" t="s">
        <v>623</v>
      </c>
      <c r="I4747" s="302" t="s">
        <v>623</v>
      </c>
      <c r="J4747" s="302">
        <v>135300</v>
      </c>
      <c r="K4747" s="302" t="s">
        <v>245</v>
      </c>
      <c r="L4747" s="302">
        <v>10568053</v>
      </c>
      <c r="M4747" s="302" t="s">
        <v>1993</v>
      </c>
      <c r="N4747" s="305">
        <v>37438</v>
      </c>
      <c r="O4747" s="305">
        <v>37257</v>
      </c>
      <c r="P4747" s="302" t="s">
        <v>2776</v>
      </c>
    </row>
    <row r="4748" spans="1:16">
      <c r="A4748" s="303">
        <v>1</v>
      </c>
      <c r="B4748" s="303">
        <v>514802.92</v>
      </c>
      <c r="C4748" s="303">
        <v>153525.0313092616</v>
      </c>
      <c r="D4748" s="304">
        <f t="shared" si="74"/>
        <v>361277.88869073836</v>
      </c>
      <c r="E4748" s="305">
        <v>45992</v>
      </c>
      <c r="F4748" s="302" t="s">
        <v>69</v>
      </c>
      <c r="G4748" s="302" t="s">
        <v>70</v>
      </c>
      <c r="H4748" s="302" t="s">
        <v>623</v>
      </c>
      <c r="I4748" s="302" t="s">
        <v>623</v>
      </c>
      <c r="J4748" s="302">
        <v>135300</v>
      </c>
      <c r="K4748" s="302" t="s">
        <v>245</v>
      </c>
      <c r="L4748" s="302">
        <v>11100016</v>
      </c>
      <c r="M4748" s="302" t="s">
        <v>2778</v>
      </c>
      <c r="N4748" s="305">
        <v>40283</v>
      </c>
      <c r="O4748" s="305">
        <v>40179</v>
      </c>
      <c r="P4748" s="302" t="s">
        <v>2775</v>
      </c>
    </row>
    <row r="4749" spans="1:16">
      <c r="A4749" s="303">
        <v>1</v>
      </c>
      <c r="B4749" s="303">
        <v>16550.16</v>
      </c>
      <c r="C4749" s="303">
        <v>9075.1445246879994</v>
      </c>
      <c r="D4749" s="304">
        <f t="shared" si="74"/>
        <v>7475.0154753120005</v>
      </c>
      <c r="E4749" s="305">
        <v>45992</v>
      </c>
      <c r="F4749" s="302" t="s">
        <v>69</v>
      </c>
      <c r="G4749" s="302" t="s">
        <v>70</v>
      </c>
      <c r="H4749" s="302" t="s">
        <v>623</v>
      </c>
      <c r="I4749" s="302" t="s">
        <v>623</v>
      </c>
      <c r="J4749" s="302">
        <v>135300</v>
      </c>
      <c r="K4749" s="302" t="s">
        <v>354</v>
      </c>
      <c r="L4749" s="302">
        <v>10567785</v>
      </c>
      <c r="M4749" s="302" t="s">
        <v>2779</v>
      </c>
      <c r="N4749" s="305">
        <v>35612</v>
      </c>
      <c r="O4749" s="305">
        <v>35612</v>
      </c>
      <c r="P4749" s="302" t="s">
        <v>1052</v>
      </c>
    </row>
    <row r="4750" spans="1:16">
      <c r="A4750" s="303">
        <v>1</v>
      </c>
      <c r="B4750" s="303">
        <v>135094.33000000002</v>
      </c>
      <c r="C4750" s="303">
        <v>61081.751656751701</v>
      </c>
      <c r="D4750" s="304">
        <f t="shared" si="74"/>
        <v>74012.578343248315</v>
      </c>
      <c r="E4750" s="305">
        <v>45992</v>
      </c>
      <c r="F4750" s="302" t="s">
        <v>69</v>
      </c>
      <c r="G4750" s="302" t="s">
        <v>70</v>
      </c>
      <c r="H4750" s="302" t="s">
        <v>623</v>
      </c>
      <c r="I4750" s="302" t="s">
        <v>623</v>
      </c>
      <c r="J4750" s="302">
        <v>135300</v>
      </c>
      <c r="K4750" s="302" t="s">
        <v>354</v>
      </c>
      <c r="L4750" s="302">
        <v>10568109</v>
      </c>
      <c r="M4750" s="302" t="s">
        <v>2735</v>
      </c>
      <c r="N4750" s="305">
        <v>37438</v>
      </c>
      <c r="O4750" s="305">
        <v>37530</v>
      </c>
      <c r="P4750" s="302" t="s">
        <v>2776</v>
      </c>
    </row>
    <row r="4751" spans="1:16">
      <c r="A4751" s="303">
        <v>1</v>
      </c>
      <c r="B4751" s="303">
        <v>14397.2</v>
      </c>
      <c r="C4751" s="303">
        <v>4293.5470932560002</v>
      </c>
      <c r="D4751" s="304">
        <f t="shared" si="74"/>
        <v>10103.652906744001</v>
      </c>
      <c r="E4751" s="305">
        <v>45992</v>
      </c>
      <c r="F4751" s="302" t="s">
        <v>69</v>
      </c>
      <c r="G4751" s="302" t="s">
        <v>70</v>
      </c>
      <c r="H4751" s="302" t="s">
        <v>623</v>
      </c>
      <c r="I4751" s="302" t="s">
        <v>623</v>
      </c>
      <c r="J4751" s="302">
        <v>135300</v>
      </c>
      <c r="K4751" s="302" t="s">
        <v>145</v>
      </c>
      <c r="L4751" s="302">
        <v>11099996</v>
      </c>
      <c r="M4751" s="302" t="s">
        <v>2295</v>
      </c>
      <c r="N4751" s="305">
        <v>40283</v>
      </c>
      <c r="O4751" s="305">
        <v>40179</v>
      </c>
      <c r="P4751" s="302" t="s">
        <v>2775</v>
      </c>
    </row>
    <row r="4752" spans="1:16">
      <c r="A4752" s="303">
        <v>1</v>
      </c>
      <c r="B4752" s="303">
        <v>7528.42</v>
      </c>
      <c r="C4752" s="303">
        <v>3403.9110361457997</v>
      </c>
      <c r="D4752" s="304">
        <f t="shared" si="74"/>
        <v>4124.5089638542004</v>
      </c>
      <c r="E4752" s="305">
        <v>45992</v>
      </c>
      <c r="F4752" s="302" t="s">
        <v>69</v>
      </c>
      <c r="G4752" s="302" t="s">
        <v>70</v>
      </c>
      <c r="H4752" s="302" t="s">
        <v>623</v>
      </c>
      <c r="I4752" s="302" t="s">
        <v>623</v>
      </c>
      <c r="J4752" s="302">
        <v>135300</v>
      </c>
      <c r="K4752" s="302" t="s">
        <v>421</v>
      </c>
      <c r="L4752" s="302">
        <v>10567948</v>
      </c>
      <c r="M4752" s="302" t="s">
        <v>1997</v>
      </c>
      <c r="N4752" s="305">
        <v>37438</v>
      </c>
      <c r="O4752" s="305">
        <v>37257</v>
      </c>
      <c r="P4752" s="302" t="s">
        <v>2776</v>
      </c>
    </row>
    <row r="4753" spans="1:16">
      <c r="A4753" s="303">
        <v>1</v>
      </c>
      <c r="B4753" s="303">
        <v>21381.39</v>
      </c>
      <c r="C4753" s="303">
        <v>8433.2756396069999</v>
      </c>
      <c r="D4753" s="304">
        <f t="shared" si="74"/>
        <v>12948.114360393</v>
      </c>
      <c r="E4753" s="305">
        <v>45992</v>
      </c>
      <c r="F4753" s="302" t="s">
        <v>69</v>
      </c>
      <c r="G4753" s="302" t="s">
        <v>70</v>
      </c>
      <c r="H4753" s="302" t="s">
        <v>623</v>
      </c>
      <c r="I4753" s="302" t="s">
        <v>623</v>
      </c>
      <c r="J4753" s="302">
        <v>135300</v>
      </c>
      <c r="K4753" s="302" t="s">
        <v>148</v>
      </c>
      <c r="L4753" s="302">
        <v>10568147</v>
      </c>
      <c r="M4753" s="302" t="s">
        <v>2709</v>
      </c>
      <c r="N4753" s="305">
        <v>38698</v>
      </c>
      <c r="O4753" s="305">
        <v>38353</v>
      </c>
      <c r="P4753" s="302" t="s">
        <v>2780</v>
      </c>
    </row>
    <row r="4754" spans="1:16">
      <c r="A4754" s="303">
        <v>0</v>
      </c>
      <c r="B4754" s="303">
        <v>0</v>
      </c>
      <c r="C4754" s="303">
        <v>0</v>
      </c>
      <c r="D4754" s="304">
        <f t="shared" si="74"/>
        <v>0</v>
      </c>
      <c r="E4754" s="305">
        <v>45992</v>
      </c>
      <c r="F4754" s="302" t="s">
        <v>69</v>
      </c>
      <c r="G4754" s="302" t="s">
        <v>70</v>
      </c>
      <c r="H4754" s="302" t="s">
        <v>623</v>
      </c>
      <c r="I4754" s="302" t="s">
        <v>623</v>
      </c>
      <c r="J4754" s="302">
        <v>135300</v>
      </c>
      <c r="K4754" s="302" t="s">
        <v>150</v>
      </c>
      <c r="L4754" s="302">
        <v>11100051</v>
      </c>
      <c r="M4754" s="302" t="s">
        <v>2781</v>
      </c>
      <c r="N4754" s="305">
        <v>40604</v>
      </c>
      <c r="O4754" s="305">
        <v>40544</v>
      </c>
      <c r="P4754" s="302" t="s">
        <v>2782</v>
      </c>
    </row>
    <row r="4755" spans="1:16">
      <c r="A4755" s="303">
        <v>1000</v>
      </c>
      <c r="B4755" s="303">
        <v>24603.34</v>
      </c>
      <c r="C4755" s="303">
        <v>11124.1908065766</v>
      </c>
      <c r="D4755" s="304">
        <f t="shared" si="74"/>
        <v>13479.1491934234</v>
      </c>
      <c r="E4755" s="305">
        <v>45992</v>
      </c>
      <c r="F4755" s="302" t="s">
        <v>69</v>
      </c>
      <c r="G4755" s="302" t="s">
        <v>70</v>
      </c>
      <c r="H4755" s="302" t="s">
        <v>623</v>
      </c>
      <c r="I4755" s="302" t="s">
        <v>623</v>
      </c>
      <c r="J4755" s="302">
        <v>135300</v>
      </c>
      <c r="K4755" s="302" t="s">
        <v>151</v>
      </c>
      <c r="L4755" s="302">
        <v>10567990</v>
      </c>
      <c r="M4755" s="302" t="s">
        <v>2000</v>
      </c>
      <c r="N4755" s="305">
        <v>37438</v>
      </c>
      <c r="O4755" s="305">
        <v>37257</v>
      </c>
      <c r="P4755" s="302" t="s">
        <v>2776</v>
      </c>
    </row>
    <row r="4756" spans="1:16">
      <c r="A4756" s="303">
        <v>950</v>
      </c>
      <c r="B4756" s="303">
        <v>6263.9800000000005</v>
      </c>
      <c r="C4756" s="303">
        <v>3434.8020683640002</v>
      </c>
      <c r="D4756" s="304">
        <f t="shared" si="74"/>
        <v>2829.1779316360003</v>
      </c>
      <c r="E4756" s="305">
        <v>45992</v>
      </c>
      <c r="F4756" s="302" t="s">
        <v>69</v>
      </c>
      <c r="G4756" s="302" t="s">
        <v>70</v>
      </c>
      <c r="H4756" s="302" t="s">
        <v>623</v>
      </c>
      <c r="I4756" s="302" t="s">
        <v>623</v>
      </c>
      <c r="J4756" s="302">
        <v>135300</v>
      </c>
      <c r="K4756" s="302" t="s">
        <v>363</v>
      </c>
      <c r="L4756" s="302">
        <v>10567813</v>
      </c>
      <c r="M4756" s="302" t="s">
        <v>1877</v>
      </c>
      <c r="N4756" s="305">
        <v>35612</v>
      </c>
      <c r="O4756" s="305">
        <v>35612</v>
      </c>
      <c r="P4756" s="302" t="s">
        <v>1052</v>
      </c>
    </row>
    <row r="4757" spans="1:16">
      <c r="A4757" s="303">
        <v>950</v>
      </c>
      <c r="B4757" s="303">
        <v>6870.54</v>
      </c>
      <c r="C4757" s="303">
        <v>3767.4042705720003</v>
      </c>
      <c r="D4757" s="304">
        <f t="shared" si="74"/>
        <v>3103.1357294279996</v>
      </c>
      <c r="E4757" s="305">
        <v>45992</v>
      </c>
      <c r="F4757" s="302" t="s">
        <v>69</v>
      </c>
      <c r="G4757" s="302" t="s">
        <v>70</v>
      </c>
      <c r="H4757" s="302" t="s">
        <v>623</v>
      </c>
      <c r="I4757" s="302" t="s">
        <v>623</v>
      </c>
      <c r="J4757" s="302">
        <v>135300</v>
      </c>
      <c r="K4757" s="302" t="s">
        <v>364</v>
      </c>
      <c r="L4757" s="302">
        <v>10567834</v>
      </c>
      <c r="M4757" s="302" t="s">
        <v>1878</v>
      </c>
      <c r="N4757" s="305">
        <v>35612</v>
      </c>
      <c r="O4757" s="305">
        <v>35612</v>
      </c>
      <c r="P4757" s="302" t="s">
        <v>1052</v>
      </c>
    </row>
    <row r="4758" spans="1:16">
      <c r="A4758" s="303">
        <v>474</v>
      </c>
      <c r="B4758" s="303">
        <v>10016.300000000001</v>
      </c>
      <c r="C4758" s="303">
        <v>4528.7848062869998</v>
      </c>
      <c r="D4758" s="304">
        <f t="shared" si="74"/>
        <v>5487.5151937130013</v>
      </c>
      <c r="E4758" s="305">
        <v>45992</v>
      </c>
      <c r="F4758" s="302" t="s">
        <v>69</v>
      </c>
      <c r="G4758" s="302" t="s">
        <v>70</v>
      </c>
      <c r="H4758" s="302" t="s">
        <v>623</v>
      </c>
      <c r="I4758" s="302" t="s">
        <v>623</v>
      </c>
      <c r="J4758" s="302">
        <v>135300</v>
      </c>
      <c r="K4758" s="302" t="s">
        <v>529</v>
      </c>
      <c r="L4758" s="302">
        <v>10567997</v>
      </c>
      <c r="M4758" s="302" t="s">
        <v>2304</v>
      </c>
      <c r="N4758" s="305">
        <v>37418</v>
      </c>
      <c r="O4758" s="305">
        <v>37257</v>
      </c>
      <c r="P4758" s="302" t="s">
        <v>2771</v>
      </c>
    </row>
    <row r="4759" spans="1:16">
      <c r="A4759" s="303">
        <v>688</v>
      </c>
      <c r="B4759" s="303">
        <v>12650.67</v>
      </c>
      <c r="C4759" s="303">
        <v>5233.0933571112</v>
      </c>
      <c r="D4759" s="304">
        <f t="shared" si="74"/>
        <v>7417.5766428888001</v>
      </c>
      <c r="E4759" s="305">
        <v>45992</v>
      </c>
      <c r="F4759" s="302" t="s">
        <v>69</v>
      </c>
      <c r="G4759" s="302" t="s">
        <v>70</v>
      </c>
      <c r="H4759" s="302" t="s">
        <v>623</v>
      </c>
      <c r="I4759" s="302" t="s">
        <v>623</v>
      </c>
      <c r="J4759" s="302">
        <v>135300</v>
      </c>
      <c r="K4759" s="302" t="s">
        <v>423</v>
      </c>
      <c r="L4759" s="302">
        <v>10568154</v>
      </c>
      <c r="M4759" s="302" t="s">
        <v>2101</v>
      </c>
      <c r="N4759" s="305">
        <v>38296</v>
      </c>
      <c r="O4759" s="305">
        <v>37987</v>
      </c>
      <c r="P4759" s="302" t="s">
        <v>2783</v>
      </c>
    </row>
    <row r="4760" spans="1:16">
      <c r="A4760" s="303">
        <v>140</v>
      </c>
      <c r="B4760" s="303">
        <v>2743.92</v>
      </c>
      <c r="C4760" s="303">
        <v>1504.6060318560001</v>
      </c>
      <c r="D4760" s="304">
        <f t="shared" si="74"/>
        <v>1239.313968144</v>
      </c>
      <c r="E4760" s="305">
        <v>45992</v>
      </c>
      <c r="F4760" s="302" t="s">
        <v>69</v>
      </c>
      <c r="G4760" s="302" t="s">
        <v>70</v>
      </c>
      <c r="H4760" s="302" t="s">
        <v>623</v>
      </c>
      <c r="I4760" s="302" t="s">
        <v>623</v>
      </c>
      <c r="J4760" s="302">
        <v>135300</v>
      </c>
      <c r="K4760" s="302" t="s">
        <v>612</v>
      </c>
      <c r="L4760" s="302">
        <v>10567792</v>
      </c>
      <c r="M4760" s="302" t="s">
        <v>2711</v>
      </c>
      <c r="N4760" s="305">
        <v>35612</v>
      </c>
      <c r="O4760" s="305">
        <v>35612</v>
      </c>
      <c r="P4760" s="302" t="s">
        <v>1052</v>
      </c>
    </row>
    <row r="4761" spans="1:16">
      <c r="A4761" s="303">
        <v>60</v>
      </c>
      <c r="B4761" s="303">
        <v>1106.55</v>
      </c>
      <c r="C4761" s="303">
        <v>606.76761879000003</v>
      </c>
      <c r="D4761" s="304">
        <f t="shared" si="74"/>
        <v>499.78238120999993</v>
      </c>
      <c r="E4761" s="305">
        <v>45992</v>
      </c>
      <c r="F4761" s="302" t="s">
        <v>69</v>
      </c>
      <c r="G4761" s="302" t="s">
        <v>70</v>
      </c>
      <c r="H4761" s="302" t="s">
        <v>623</v>
      </c>
      <c r="I4761" s="302" t="s">
        <v>623</v>
      </c>
      <c r="J4761" s="302">
        <v>135300</v>
      </c>
      <c r="K4761" s="302" t="s">
        <v>613</v>
      </c>
      <c r="L4761" s="302">
        <v>10567764</v>
      </c>
      <c r="M4761" s="302" t="s">
        <v>2712</v>
      </c>
      <c r="N4761" s="305">
        <v>35612</v>
      </c>
      <c r="O4761" s="305">
        <v>35612</v>
      </c>
      <c r="P4761" s="302" t="s">
        <v>1052</v>
      </c>
    </row>
    <row r="4762" spans="1:16">
      <c r="A4762" s="303">
        <v>10</v>
      </c>
      <c r="B4762" s="303">
        <v>192.67000000000002</v>
      </c>
      <c r="C4762" s="303">
        <v>105.64901460599999</v>
      </c>
      <c r="D4762" s="304">
        <f t="shared" si="74"/>
        <v>87.020985394000022</v>
      </c>
      <c r="E4762" s="305">
        <v>45992</v>
      </c>
      <c r="F4762" s="302" t="s">
        <v>69</v>
      </c>
      <c r="G4762" s="302" t="s">
        <v>70</v>
      </c>
      <c r="H4762" s="302" t="s">
        <v>623</v>
      </c>
      <c r="I4762" s="302" t="s">
        <v>623</v>
      </c>
      <c r="J4762" s="302">
        <v>135300</v>
      </c>
      <c r="K4762" s="302" t="s">
        <v>627</v>
      </c>
      <c r="L4762" s="302">
        <v>10567799</v>
      </c>
      <c r="M4762" s="302" t="s">
        <v>2784</v>
      </c>
      <c r="N4762" s="305">
        <v>35612</v>
      </c>
      <c r="O4762" s="305">
        <v>35612</v>
      </c>
      <c r="P4762" s="302" t="s">
        <v>1052</v>
      </c>
    </row>
    <row r="4763" spans="1:16">
      <c r="A4763" s="303">
        <v>230</v>
      </c>
      <c r="B4763" s="303">
        <v>1678.82</v>
      </c>
      <c r="C4763" s="303">
        <v>759.06417624180006</v>
      </c>
      <c r="D4763" s="304">
        <f t="shared" si="74"/>
        <v>919.75582375819988</v>
      </c>
      <c r="E4763" s="305">
        <v>45992</v>
      </c>
      <c r="F4763" s="302" t="s">
        <v>69</v>
      </c>
      <c r="G4763" s="302" t="s">
        <v>70</v>
      </c>
      <c r="H4763" s="302" t="s">
        <v>623</v>
      </c>
      <c r="I4763" s="302" t="s">
        <v>623</v>
      </c>
      <c r="J4763" s="302">
        <v>135300</v>
      </c>
      <c r="K4763" s="302" t="s">
        <v>368</v>
      </c>
      <c r="L4763" s="302">
        <v>10568011</v>
      </c>
      <c r="M4763" s="302" t="s">
        <v>2785</v>
      </c>
      <c r="N4763" s="305">
        <v>37418</v>
      </c>
      <c r="O4763" s="305">
        <v>37257</v>
      </c>
      <c r="P4763" s="302" t="s">
        <v>2771</v>
      </c>
    </row>
    <row r="4764" spans="1:16">
      <c r="A4764" s="303">
        <v>1100</v>
      </c>
      <c r="B4764" s="303">
        <v>12210.32</v>
      </c>
      <c r="C4764" s="303">
        <v>5520.7922781768002</v>
      </c>
      <c r="D4764" s="304">
        <f t="shared" si="74"/>
        <v>6689.5277218231995</v>
      </c>
      <c r="E4764" s="305">
        <v>45992</v>
      </c>
      <c r="F4764" s="302" t="s">
        <v>69</v>
      </c>
      <c r="G4764" s="302" t="s">
        <v>70</v>
      </c>
      <c r="H4764" s="302" t="s">
        <v>623</v>
      </c>
      <c r="I4764" s="302" t="s">
        <v>623</v>
      </c>
      <c r="J4764" s="302">
        <v>135300</v>
      </c>
      <c r="K4764" s="302" t="s">
        <v>424</v>
      </c>
      <c r="L4764" s="302">
        <v>10567962</v>
      </c>
      <c r="M4764" s="302" t="s">
        <v>2002</v>
      </c>
      <c r="N4764" s="305">
        <v>37438</v>
      </c>
      <c r="O4764" s="305">
        <v>37257</v>
      </c>
      <c r="P4764" s="302" t="s">
        <v>2776</v>
      </c>
    </row>
    <row r="4765" spans="1:16">
      <c r="A4765" s="303">
        <v>1</v>
      </c>
      <c r="B4765" s="303">
        <v>17580.670000000002</v>
      </c>
      <c r="C4765" s="303">
        <v>12007.9887799075</v>
      </c>
      <c r="D4765" s="304">
        <f t="shared" si="74"/>
        <v>5572.6812200925015</v>
      </c>
      <c r="E4765" s="305">
        <v>45992</v>
      </c>
      <c r="F4765" s="302" t="s">
        <v>69</v>
      </c>
      <c r="G4765" s="302" t="s">
        <v>70</v>
      </c>
      <c r="H4765" s="302" t="s">
        <v>623</v>
      </c>
      <c r="I4765" s="302" t="s">
        <v>623</v>
      </c>
      <c r="J4765" s="302">
        <v>135300</v>
      </c>
      <c r="K4765" s="302" t="s">
        <v>369</v>
      </c>
      <c r="L4765" s="302">
        <v>10567625</v>
      </c>
      <c r="M4765" s="302" t="s">
        <v>1885</v>
      </c>
      <c r="N4765" s="305">
        <v>33055</v>
      </c>
      <c r="O4765" s="305">
        <v>33055</v>
      </c>
      <c r="P4765" s="302" t="s">
        <v>1052</v>
      </c>
    </row>
    <row r="4766" spans="1:16">
      <c r="A4766" s="303">
        <v>118</v>
      </c>
      <c r="B4766" s="303">
        <v>6232.5</v>
      </c>
      <c r="C4766" s="303">
        <v>2817.9718364250002</v>
      </c>
      <c r="D4766" s="304">
        <f t="shared" si="74"/>
        <v>3414.5281635749998</v>
      </c>
      <c r="E4766" s="305">
        <v>45992</v>
      </c>
      <c r="F4766" s="302" t="s">
        <v>69</v>
      </c>
      <c r="G4766" s="302" t="s">
        <v>70</v>
      </c>
      <c r="H4766" s="302" t="s">
        <v>623</v>
      </c>
      <c r="I4766" s="302" t="s">
        <v>623</v>
      </c>
      <c r="J4766" s="302">
        <v>135300</v>
      </c>
      <c r="K4766" s="302" t="s">
        <v>628</v>
      </c>
      <c r="L4766" s="302">
        <v>10568025</v>
      </c>
      <c r="M4766" s="302" t="s">
        <v>2786</v>
      </c>
      <c r="N4766" s="305">
        <v>37438</v>
      </c>
      <c r="O4766" s="305">
        <v>37257</v>
      </c>
      <c r="P4766" s="302" t="s">
        <v>2776</v>
      </c>
    </row>
    <row r="4767" spans="1:16">
      <c r="A4767" s="303">
        <v>1</v>
      </c>
      <c r="B4767" s="303">
        <v>9830.69</v>
      </c>
      <c r="C4767" s="303">
        <v>5390.5782498419994</v>
      </c>
      <c r="D4767" s="304">
        <f t="shared" si="74"/>
        <v>4440.1117501580011</v>
      </c>
      <c r="E4767" s="305">
        <v>45992</v>
      </c>
      <c r="F4767" s="302" t="s">
        <v>69</v>
      </c>
      <c r="G4767" s="302" t="s">
        <v>70</v>
      </c>
      <c r="H4767" s="302" t="s">
        <v>623</v>
      </c>
      <c r="I4767" s="302" t="s">
        <v>623</v>
      </c>
      <c r="J4767" s="302">
        <v>135300</v>
      </c>
      <c r="K4767" s="302" t="s">
        <v>629</v>
      </c>
      <c r="L4767" s="302">
        <v>10567848</v>
      </c>
      <c r="M4767" s="302" t="s">
        <v>2787</v>
      </c>
      <c r="N4767" s="305">
        <v>35612</v>
      </c>
      <c r="O4767" s="305">
        <v>35612</v>
      </c>
      <c r="P4767" s="302" t="s">
        <v>1052</v>
      </c>
    </row>
    <row r="4768" spans="1:16">
      <c r="A4768" s="303">
        <v>3</v>
      </c>
      <c r="B4768" s="303">
        <v>23018.41</v>
      </c>
      <c r="C4768" s="303">
        <v>12621.956372538001</v>
      </c>
      <c r="D4768" s="304">
        <f t="shared" si="74"/>
        <v>10396.453627461999</v>
      </c>
      <c r="E4768" s="305">
        <v>45992</v>
      </c>
      <c r="F4768" s="302" t="s">
        <v>69</v>
      </c>
      <c r="G4768" s="302" t="s">
        <v>70</v>
      </c>
      <c r="H4768" s="302" t="s">
        <v>623</v>
      </c>
      <c r="I4768" s="302" t="s">
        <v>623</v>
      </c>
      <c r="J4768" s="302">
        <v>135300</v>
      </c>
      <c r="K4768" s="302" t="s">
        <v>377</v>
      </c>
      <c r="L4768" s="302">
        <v>10567820</v>
      </c>
      <c r="M4768" s="302" t="s">
        <v>1522</v>
      </c>
      <c r="N4768" s="305">
        <v>35612</v>
      </c>
      <c r="O4768" s="305">
        <v>35612</v>
      </c>
      <c r="P4768" s="302" t="s">
        <v>1052</v>
      </c>
    </row>
    <row r="4769" spans="1:16">
      <c r="A4769" s="303">
        <v>3</v>
      </c>
      <c r="B4769" s="303">
        <v>10199.99</v>
      </c>
      <c r="C4769" s="303">
        <v>4611.8386765851001</v>
      </c>
      <c r="D4769" s="304">
        <f t="shared" si="74"/>
        <v>5588.1513234148997</v>
      </c>
      <c r="E4769" s="305">
        <v>45992</v>
      </c>
      <c r="F4769" s="302" t="s">
        <v>69</v>
      </c>
      <c r="G4769" s="302" t="s">
        <v>70</v>
      </c>
      <c r="H4769" s="302" t="s">
        <v>623</v>
      </c>
      <c r="I4769" s="302" t="s">
        <v>623</v>
      </c>
      <c r="J4769" s="302">
        <v>135300</v>
      </c>
      <c r="K4769" s="302" t="s">
        <v>426</v>
      </c>
      <c r="L4769" s="302">
        <v>10568032</v>
      </c>
      <c r="M4769" s="302" t="s">
        <v>2004</v>
      </c>
      <c r="N4769" s="305">
        <v>37438</v>
      </c>
      <c r="O4769" s="305">
        <v>37257</v>
      </c>
      <c r="P4769" s="302" t="s">
        <v>2776</v>
      </c>
    </row>
    <row r="4770" spans="1:16">
      <c r="A4770" s="303">
        <v>0</v>
      </c>
      <c r="B4770" s="303">
        <v>0</v>
      </c>
      <c r="C4770" s="303">
        <v>0</v>
      </c>
      <c r="D4770" s="304">
        <f t="shared" si="74"/>
        <v>0</v>
      </c>
      <c r="E4770" s="305">
        <v>45992</v>
      </c>
      <c r="F4770" s="302" t="s">
        <v>69</v>
      </c>
      <c r="G4770" s="302" t="s">
        <v>70</v>
      </c>
      <c r="H4770" s="302" t="s">
        <v>623</v>
      </c>
      <c r="I4770" s="302" t="s">
        <v>623</v>
      </c>
      <c r="J4770" s="302">
        <v>135300</v>
      </c>
      <c r="K4770" s="302" t="s">
        <v>84</v>
      </c>
      <c r="L4770" s="302">
        <v>12422974</v>
      </c>
      <c r="M4770" s="302" t="s">
        <v>2794</v>
      </c>
      <c r="N4770" s="305">
        <v>41677</v>
      </c>
      <c r="O4770" s="305">
        <v>41730</v>
      </c>
      <c r="P4770" s="302" t="s">
        <v>2777</v>
      </c>
    </row>
    <row r="4771" spans="1:16">
      <c r="A4771" s="303">
        <v>0</v>
      </c>
      <c r="B4771" s="303">
        <v>0</v>
      </c>
      <c r="C4771" s="303">
        <v>0</v>
      </c>
      <c r="D4771" s="304">
        <f t="shared" si="74"/>
        <v>0</v>
      </c>
      <c r="E4771" s="305">
        <v>45992</v>
      </c>
      <c r="F4771" s="302" t="s">
        <v>69</v>
      </c>
      <c r="G4771" s="302" t="s">
        <v>70</v>
      </c>
      <c r="H4771" s="302" t="s">
        <v>623</v>
      </c>
      <c r="I4771" s="302" t="s">
        <v>623</v>
      </c>
      <c r="J4771" s="302">
        <v>135300</v>
      </c>
      <c r="K4771" s="302" t="s">
        <v>84</v>
      </c>
      <c r="L4771" s="302">
        <v>10338063</v>
      </c>
      <c r="M4771" s="302" t="s">
        <v>2795</v>
      </c>
      <c r="N4771" s="305">
        <v>40283</v>
      </c>
      <c r="O4771" s="305">
        <v>40299</v>
      </c>
      <c r="P4771" s="302" t="s">
        <v>2775</v>
      </c>
    </row>
    <row r="4772" spans="1:16">
      <c r="A4772" s="303">
        <v>0</v>
      </c>
      <c r="B4772" s="303">
        <v>0</v>
      </c>
      <c r="C4772" s="303">
        <v>0</v>
      </c>
      <c r="D4772" s="304">
        <f t="shared" si="74"/>
        <v>0</v>
      </c>
      <c r="E4772" s="305">
        <v>45992</v>
      </c>
      <c r="F4772" s="302" t="s">
        <v>69</v>
      </c>
      <c r="G4772" s="302" t="s">
        <v>70</v>
      </c>
      <c r="H4772" s="302" t="s">
        <v>623</v>
      </c>
      <c r="I4772" s="302" t="s">
        <v>623</v>
      </c>
      <c r="J4772" s="302">
        <v>135300</v>
      </c>
      <c r="K4772" s="302" t="s">
        <v>84</v>
      </c>
      <c r="L4772" s="302">
        <v>9812959</v>
      </c>
      <c r="M4772" s="302" t="s">
        <v>2793</v>
      </c>
      <c r="N4772" s="305">
        <v>37438</v>
      </c>
      <c r="O4772" s="305">
        <v>37561</v>
      </c>
      <c r="P4772" s="302" t="s">
        <v>2776</v>
      </c>
    </row>
    <row r="4773" spans="1:16">
      <c r="A4773" s="303">
        <v>0</v>
      </c>
      <c r="B4773" s="303">
        <v>0</v>
      </c>
      <c r="C4773" s="303">
        <v>0</v>
      </c>
      <c r="D4773" s="304">
        <f t="shared" si="74"/>
        <v>0</v>
      </c>
      <c r="E4773" s="305">
        <v>45992</v>
      </c>
      <c r="F4773" s="302" t="s">
        <v>69</v>
      </c>
      <c r="G4773" s="302" t="s">
        <v>70</v>
      </c>
      <c r="H4773" s="302" t="s">
        <v>623</v>
      </c>
      <c r="I4773" s="302" t="s">
        <v>623</v>
      </c>
      <c r="J4773" s="302">
        <v>135300</v>
      </c>
      <c r="K4773" s="302" t="s">
        <v>84</v>
      </c>
      <c r="L4773" s="302">
        <v>29108639</v>
      </c>
      <c r="M4773" s="302" t="s">
        <v>2789</v>
      </c>
      <c r="N4773" s="305">
        <v>43815</v>
      </c>
      <c r="O4773" s="305">
        <v>43891</v>
      </c>
      <c r="P4773" s="302" t="s">
        <v>2790</v>
      </c>
    </row>
    <row r="4774" spans="1:16">
      <c r="A4774" s="303">
        <v>0</v>
      </c>
      <c r="B4774" s="303">
        <v>0</v>
      </c>
      <c r="C4774" s="303">
        <v>0</v>
      </c>
      <c r="D4774" s="304">
        <f t="shared" si="74"/>
        <v>0</v>
      </c>
      <c r="E4774" s="305">
        <v>45992</v>
      </c>
      <c r="F4774" s="302" t="s">
        <v>69</v>
      </c>
      <c r="G4774" s="302" t="s">
        <v>70</v>
      </c>
      <c r="H4774" s="302" t="s">
        <v>623</v>
      </c>
      <c r="I4774" s="302" t="s">
        <v>623</v>
      </c>
      <c r="J4774" s="302">
        <v>135300</v>
      </c>
      <c r="K4774" s="302" t="s">
        <v>84</v>
      </c>
      <c r="L4774" s="302">
        <v>12317835</v>
      </c>
      <c r="M4774" s="302" t="s">
        <v>2794</v>
      </c>
      <c r="N4774" s="305">
        <v>41677</v>
      </c>
      <c r="O4774" s="305">
        <v>41671</v>
      </c>
      <c r="P4774" s="302" t="s">
        <v>2777</v>
      </c>
    </row>
    <row r="4775" spans="1:16">
      <c r="A4775" s="303">
        <v>0</v>
      </c>
      <c r="B4775" s="303">
        <v>0</v>
      </c>
      <c r="C4775" s="303">
        <v>0</v>
      </c>
      <c r="D4775" s="304">
        <f t="shared" si="74"/>
        <v>0</v>
      </c>
      <c r="E4775" s="305">
        <v>45992</v>
      </c>
      <c r="F4775" s="302" t="s">
        <v>69</v>
      </c>
      <c r="G4775" s="302" t="s">
        <v>70</v>
      </c>
      <c r="H4775" s="302" t="s">
        <v>623</v>
      </c>
      <c r="I4775" s="302" t="s">
        <v>623</v>
      </c>
      <c r="J4775" s="302">
        <v>135300</v>
      </c>
      <c r="K4775" s="302" t="s">
        <v>84</v>
      </c>
      <c r="L4775" s="302">
        <v>9812491</v>
      </c>
      <c r="M4775" s="302" t="s">
        <v>2793</v>
      </c>
      <c r="N4775" s="305">
        <v>37438</v>
      </c>
      <c r="O4775" s="305">
        <v>37530</v>
      </c>
      <c r="P4775" s="302" t="s">
        <v>2776</v>
      </c>
    </row>
    <row r="4776" spans="1:16">
      <c r="A4776" s="303">
        <v>0</v>
      </c>
      <c r="B4776" s="303">
        <v>0</v>
      </c>
      <c r="C4776" s="303">
        <v>0</v>
      </c>
      <c r="D4776" s="304">
        <f t="shared" si="74"/>
        <v>0</v>
      </c>
      <c r="E4776" s="305">
        <v>45992</v>
      </c>
      <c r="F4776" s="302" t="s">
        <v>69</v>
      </c>
      <c r="G4776" s="302" t="s">
        <v>70</v>
      </c>
      <c r="H4776" s="302" t="s">
        <v>623</v>
      </c>
      <c r="I4776" s="302" t="s">
        <v>623</v>
      </c>
      <c r="J4776" s="302">
        <v>135300</v>
      </c>
      <c r="K4776" s="302" t="s">
        <v>84</v>
      </c>
      <c r="L4776" s="302">
        <v>9876606</v>
      </c>
      <c r="M4776" s="302" t="s">
        <v>2788</v>
      </c>
      <c r="N4776" s="305">
        <v>36159</v>
      </c>
      <c r="O4776" s="305">
        <v>36220</v>
      </c>
      <c r="P4776" s="302" t="s">
        <v>1945</v>
      </c>
    </row>
    <row r="4777" spans="1:16">
      <c r="A4777" s="303">
        <v>0</v>
      </c>
      <c r="B4777" s="303">
        <v>0</v>
      </c>
      <c r="C4777" s="303">
        <v>0</v>
      </c>
      <c r="D4777" s="304">
        <f t="shared" si="74"/>
        <v>0</v>
      </c>
      <c r="E4777" s="305">
        <v>45992</v>
      </c>
      <c r="F4777" s="302" t="s">
        <v>69</v>
      </c>
      <c r="G4777" s="302" t="s">
        <v>70</v>
      </c>
      <c r="H4777" s="302" t="s">
        <v>623</v>
      </c>
      <c r="I4777" s="302" t="s">
        <v>623</v>
      </c>
      <c r="J4777" s="302">
        <v>135300</v>
      </c>
      <c r="K4777" s="302" t="s">
        <v>84</v>
      </c>
      <c r="L4777" s="302">
        <v>36953991</v>
      </c>
      <c r="M4777" s="302" t="s">
        <v>2791</v>
      </c>
      <c r="N4777" s="305">
        <v>45014</v>
      </c>
      <c r="O4777" s="305">
        <v>44986</v>
      </c>
      <c r="P4777" s="302" t="s">
        <v>2792</v>
      </c>
    </row>
    <row r="4778" spans="1:16">
      <c r="A4778" s="303">
        <v>960</v>
      </c>
      <c r="B4778" s="303">
        <v>13607.27</v>
      </c>
      <c r="C4778" s="303">
        <v>9294.0681717574989</v>
      </c>
      <c r="D4778" s="304">
        <f t="shared" si="74"/>
        <v>4313.2018282425015</v>
      </c>
      <c r="E4778" s="305">
        <v>45992</v>
      </c>
      <c r="F4778" s="302" t="s">
        <v>69</v>
      </c>
      <c r="G4778" s="302" t="s">
        <v>70</v>
      </c>
      <c r="H4778" s="302" t="s">
        <v>623</v>
      </c>
      <c r="I4778" s="302" t="s">
        <v>623</v>
      </c>
      <c r="J4778" s="302">
        <v>135300</v>
      </c>
      <c r="K4778" s="302" t="s">
        <v>154</v>
      </c>
      <c r="L4778" s="302">
        <v>10567597</v>
      </c>
      <c r="M4778" s="302" t="s">
        <v>1509</v>
      </c>
      <c r="N4778" s="305">
        <v>33055</v>
      </c>
      <c r="O4778" s="305">
        <v>33055</v>
      </c>
      <c r="P4778" s="302" t="s">
        <v>1052</v>
      </c>
    </row>
    <row r="4779" spans="1:16">
      <c r="A4779" s="303">
        <v>1</v>
      </c>
      <c r="B4779" s="303">
        <v>217.28</v>
      </c>
      <c r="C4779" s="303">
        <v>135.86562290560002</v>
      </c>
      <c r="D4779" s="304">
        <f t="shared" si="74"/>
        <v>81.414377094399981</v>
      </c>
      <c r="E4779" s="305">
        <v>45992</v>
      </c>
      <c r="F4779" s="302" t="s">
        <v>69</v>
      </c>
      <c r="G4779" s="302" t="s">
        <v>70</v>
      </c>
      <c r="H4779" s="302" t="s">
        <v>623</v>
      </c>
      <c r="I4779" s="302" t="s">
        <v>623</v>
      </c>
      <c r="J4779" s="302">
        <v>135300</v>
      </c>
      <c r="K4779" s="302" t="s">
        <v>154</v>
      </c>
      <c r="L4779" s="302">
        <v>10567704</v>
      </c>
      <c r="M4779" s="302" t="s">
        <v>1914</v>
      </c>
      <c r="N4779" s="305">
        <v>34151</v>
      </c>
      <c r="O4779" s="305">
        <v>34151</v>
      </c>
      <c r="P4779" s="302" t="s">
        <v>1052</v>
      </c>
    </row>
    <row r="4780" spans="1:16">
      <c r="A4780" s="303">
        <v>0</v>
      </c>
      <c r="B4780" s="303">
        <v>0</v>
      </c>
      <c r="C4780" s="303">
        <v>0</v>
      </c>
      <c r="D4780" s="304">
        <f t="shared" si="74"/>
        <v>0</v>
      </c>
      <c r="E4780" s="305">
        <v>45992</v>
      </c>
      <c r="F4780" s="302" t="s">
        <v>69</v>
      </c>
      <c r="G4780" s="302" t="s">
        <v>70</v>
      </c>
      <c r="H4780" s="302" t="s">
        <v>623</v>
      </c>
      <c r="I4780" s="302" t="s">
        <v>623</v>
      </c>
      <c r="J4780" s="302">
        <v>135300</v>
      </c>
      <c r="K4780" s="302" t="s">
        <v>530</v>
      </c>
      <c r="L4780" s="302">
        <v>11845613</v>
      </c>
      <c r="M4780" s="302" t="s">
        <v>2323</v>
      </c>
      <c r="N4780" s="305">
        <v>41193</v>
      </c>
      <c r="O4780" s="305">
        <v>41275</v>
      </c>
      <c r="P4780" s="302" t="s">
        <v>1594</v>
      </c>
    </row>
    <row r="4781" spans="1:16">
      <c r="A4781" s="303">
        <v>1</v>
      </c>
      <c r="B4781" s="303">
        <v>66844.13</v>
      </c>
      <c r="C4781" s="303">
        <v>19934.321955847401</v>
      </c>
      <c r="D4781" s="304">
        <f t="shared" si="74"/>
        <v>46909.808044152604</v>
      </c>
      <c r="E4781" s="305">
        <v>45992</v>
      </c>
      <c r="F4781" s="302" t="s">
        <v>69</v>
      </c>
      <c r="G4781" s="302" t="s">
        <v>70</v>
      </c>
      <c r="H4781" s="302" t="s">
        <v>623</v>
      </c>
      <c r="I4781" s="302" t="s">
        <v>623</v>
      </c>
      <c r="J4781" s="302">
        <v>135300</v>
      </c>
      <c r="K4781" s="302" t="s">
        <v>155</v>
      </c>
      <c r="L4781" s="302">
        <v>11100022</v>
      </c>
      <c r="M4781" s="302" t="s">
        <v>1915</v>
      </c>
      <c r="N4781" s="305">
        <v>40283</v>
      </c>
      <c r="O4781" s="305">
        <v>40299</v>
      </c>
      <c r="P4781" s="302" t="s">
        <v>2775</v>
      </c>
    </row>
    <row r="4782" spans="1:16">
      <c r="A4782" s="303">
        <v>2</v>
      </c>
      <c r="B4782" s="303">
        <v>9704.8700000000008</v>
      </c>
      <c r="C4782" s="303">
        <v>4387.9743820562999</v>
      </c>
      <c r="D4782" s="304">
        <f t="shared" si="74"/>
        <v>5316.8956179437009</v>
      </c>
      <c r="E4782" s="305">
        <v>45992</v>
      </c>
      <c r="F4782" s="302" t="s">
        <v>69</v>
      </c>
      <c r="G4782" s="302" t="s">
        <v>70</v>
      </c>
      <c r="H4782" s="302" t="s">
        <v>623</v>
      </c>
      <c r="I4782" s="302" t="s">
        <v>623</v>
      </c>
      <c r="J4782" s="302">
        <v>135300</v>
      </c>
      <c r="K4782" s="302" t="s">
        <v>381</v>
      </c>
      <c r="L4782" s="302">
        <v>10568046</v>
      </c>
      <c r="M4782" s="302" t="s">
        <v>1915</v>
      </c>
      <c r="N4782" s="305">
        <v>37438</v>
      </c>
      <c r="O4782" s="305">
        <v>37257</v>
      </c>
      <c r="P4782" s="302" t="s">
        <v>2776</v>
      </c>
    </row>
    <row r="4783" spans="1:16">
      <c r="A4783" s="303">
        <v>1</v>
      </c>
      <c r="B4783" s="303">
        <v>15639.94</v>
      </c>
      <c r="C4783" s="303">
        <v>10682.427008664999</v>
      </c>
      <c r="D4783" s="304">
        <f t="shared" si="74"/>
        <v>4957.5129913350011</v>
      </c>
      <c r="E4783" s="305">
        <v>45992</v>
      </c>
      <c r="F4783" s="302" t="s">
        <v>69</v>
      </c>
      <c r="G4783" s="302" t="s">
        <v>70</v>
      </c>
      <c r="H4783" s="302" t="s">
        <v>623</v>
      </c>
      <c r="I4783" s="302" t="s">
        <v>623</v>
      </c>
      <c r="J4783" s="302">
        <v>135300</v>
      </c>
      <c r="K4783" s="302" t="s">
        <v>157</v>
      </c>
      <c r="L4783" s="302">
        <v>10567611</v>
      </c>
      <c r="M4783" s="302" t="s">
        <v>1525</v>
      </c>
      <c r="N4783" s="305">
        <v>33055</v>
      </c>
      <c r="O4783" s="305">
        <v>33055</v>
      </c>
      <c r="P4783" s="302" t="s">
        <v>1052</v>
      </c>
    </row>
    <row r="4784" spans="1:16">
      <c r="A4784" s="303">
        <v>1</v>
      </c>
      <c r="B4784" s="303">
        <v>8990.130000000001</v>
      </c>
      <c r="C4784" s="303">
        <v>2681.0453789274002</v>
      </c>
      <c r="D4784" s="304">
        <f t="shared" si="74"/>
        <v>6309.0846210726013</v>
      </c>
      <c r="E4784" s="305">
        <v>45992</v>
      </c>
      <c r="F4784" s="302" t="s">
        <v>69</v>
      </c>
      <c r="G4784" s="302" t="s">
        <v>70</v>
      </c>
      <c r="H4784" s="302" t="s">
        <v>623</v>
      </c>
      <c r="I4784" s="302" t="s">
        <v>623</v>
      </c>
      <c r="J4784" s="302">
        <v>135300</v>
      </c>
      <c r="K4784" s="302" t="s">
        <v>157</v>
      </c>
      <c r="L4784" s="302">
        <v>11100007</v>
      </c>
      <c r="M4784" s="302" t="s">
        <v>1525</v>
      </c>
      <c r="N4784" s="305">
        <v>40283</v>
      </c>
      <c r="O4784" s="305">
        <v>40179</v>
      </c>
      <c r="P4784" s="302" t="s">
        <v>2775</v>
      </c>
    </row>
    <row r="4785" spans="1:16">
      <c r="A4785" s="303">
        <v>35</v>
      </c>
      <c r="B4785" s="303">
        <v>21806.799999999999</v>
      </c>
      <c r="C4785" s="303">
        <v>14894.529601300001</v>
      </c>
      <c r="D4785" s="304">
        <f t="shared" si="74"/>
        <v>6912.2703986999986</v>
      </c>
      <c r="E4785" s="305">
        <v>45992</v>
      </c>
      <c r="F4785" s="302" t="s">
        <v>69</v>
      </c>
      <c r="G4785" s="302" t="s">
        <v>70</v>
      </c>
      <c r="H4785" s="302" t="s">
        <v>623</v>
      </c>
      <c r="I4785" s="302" t="s">
        <v>623</v>
      </c>
      <c r="J4785" s="302">
        <v>135300</v>
      </c>
      <c r="K4785" s="302" t="s">
        <v>254</v>
      </c>
      <c r="L4785" s="302">
        <v>10567653</v>
      </c>
      <c r="M4785" s="302" t="s">
        <v>2239</v>
      </c>
      <c r="N4785" s="305">
        <v>33055</v>
      </c>
      <c r="O4785" s="305">
        <v>33055</v>
      </c>
      <c r="P4785" s="302" t="s">
        <v>1052</v>
      </c>
    </row>
    <row r="4786" spans="1:16">
      <c r="A4786" s="303">
        <v>8</v>
      </c>
      <c r="B4786" s="303">
        <v>8141.88</v>
      </c>
      <c r="C4786" s="303">
        <v>3681.2817546012002</v>
      </c>
      <c r="D4786" s="304">
        <f t="shared" si="74"/>
        <v>4460.5982453987999</v>
      </c>
      <c r="E4786" s="305">
        <v>45992</v>
      </c>
      <c r="F4786" s="302" t="s">
        <v>69</v>
      </c>
      <c r="G4786" s="302" t="s">
        <v>70</v>
      </c>
      <c r="H4786" s="302" t="s">
        <v>623</v>
      </c>
      <c r="I4786" s="302" t="s">
        <v>623</v>
      </c>
      <c r="J4786" s="302">
        <v>135300</v>
      </c>
      <c r="K4786" s="302" t="s">
        <v>450</v>
      </c>
      <c r="L4786" s="302">
        <v>10568067</v>
      </c>
      <c r="M4786" s="302" t="s">
        <v>2796</v>
      </c>
      <c r="N4786" s="305">
        <v>37438</v>
      </c>
      <c r="O4786" s="305">
        <v>37257</v>
      </c>
      <c r="P4786" s="302" t="s">
        <v>2776</v>
      </c>
    </row>
    <row r="4787" spans="1:16">
      <c r="A4787" s="303">
        <v>1</v>
      </c>
      <c r="B4787" s="303">
        <v>14555.15</v>
      </c>
      <c r="C4787" s="303">
        <v>6580.9872081735002</v>
      </c>
      <c r="D4787" s="304">
        <f t="shared" si="74"/>
        <v>7974.1627918264994</v>
      </c>
      <c r="E4787" s="305">
        <v>45992</v>
      </c>
      <c r="F4787" s="302" t="s">
        <v>69</v>
      </c>
      <c r="G4787" s="302" t="s">
        <v>70</v>
      </c>
      <c r="H4787" s="302" t="s">
        <v>623</v>
      </c>
      <c r="I4787" s="302" t="s">
        <v>623</v>
      </c>
      <c r="J4787" s="302">
        <v>135300</v>
      </c>
      <c r="K4787" s="302" t="s">
        <v>383</v>
      </c>
      <c r="L4787" s="302">
        <v>10568095</v>
      </c>
      <c r="M4787" s="302" t="s">
        <v>1917</v>
      </c>
      <c r="N4787" s="305">
        <v>37438</v>
      </c>
      <c r="O4787" s="305">
        <v>37257</v>
      </c>
      <c r="P4787" s="302" t="s">
        <v>2776</v>
      </c>
    </row>
    <row r="4788" spans="1:16">
      <c r="A4788" s="303">
        <v>2</v>
      </c>
      <c r="B4788" s="303">
        <v>37304.300000000003</v>
      </c>
      <c r="C4788" s="303">
        <v>11124.924904214</v>
      </c>
      <c r="D4788" s="304">
        <f t="shared" si="74"/>
        <v>26179.375095786003</v>
      </c>
      <c r="E4788" s="305">
        <v>45992</v>
      </c>
      <c r="F4788" s="302" t="s">
        <v>69</v>
      </c>
      <c r="G4788" s="302" t="s">
        <v>70</v>
      </c>
      <c r="H4788" s="302" t="s">
        <v>623</v>
      </c>
      <c r="I4788" s="302" t="s">
        <v>623</v>
      </c>
      <c r="J4788" s="302">
        <v>135300</v>
      </c>
      <c r="K4788" s="302" t="s">
        <v>383</v>
      </c>
      <c r="L4788" s="302">
        <v>11100004</v>
      </c>
      <c r="M4788" s="302" t="s">
        <v>2797</v>
      </c>
      <c r="N4788" s="305">
        <v>40283</v>
      </c>
      <c r="O4788" s="305">
        <v>40179</v>
      </c>
      <c r="P4788" s="302" t="s">
        <v>2775</v>
      </c>
    </row>
    <row r="4789" spans="1:16">
      <c r="A4789" s="303">
        <v>4</v>
      </c>
      <c r="B4789" s="303">
        <v>19719.95</v>
      </c>
      <c r="C4789" s="303">
        <v>13469.1646188875</v>
      </c>
      <c r="D4789" s="304">
        <f t="shared" si="74"/>
        <v>6250.7853811125005</v>
      </c>
      <c r="E4789" s="305">
        <v>45992</v>
      </c>
      <c r="F4789" s="302" t="s">
        <v>69</v>
      </c>
      <c r="G4789" s="302" t="s">
        <v>70</v>
      </c>
      <c r="H4789" s="302" t="s">
        <v>623</v>
      </c>
      <c r="I4789" s="302" t="s">
        <v>623</v>
      </c>
      <c r="J4789" s="302">
        <v>135300</v>
      </c>
      <c r="K4789" s="302" t="s">
        <v>428</v>
      </c>
      <c r="L4789" s="302">
        <v>10567681</v>
      </c>
      <c r="M4789" s="302" t="s">
        <v>2132</v>
      </c>
      <c r="N4789" s="305">
        <v>33055</v>
      </c>
      <c r="O4789" s="305">
        <v>33055</v>
      </c>
      <c r="P4789" s="302" t="s">
        <v>1052</v>
      </c>
    </row>
    <row r="4790" spans="1:16">
      <c r="A4790" s="303">
        <v>2</v>
      </c>
      <c r="B4790" s="303">
        <v>12795.77</v>
      </c>
      <c r="C4790" s="303">
        <v>8739.7956158825</v>
      </c>
      <c r="D4790" s="304">
        <f t="shared" si="74"/>
        <v>4055.9743841175004</v>
      </c>
      <c r="E4790" s="305">
        <v>45992</v>
      </c>
      <c r="F4790" s="302" t="s">
        <v>69</v>
      </c>
      <c r="G4790" s="302" t="s">
        <v>70</v>
      </c>
      <c r="H4790" s="302" t="s">
        <v>623</v>
      </c>
      <c r="I4790" s="302" t="s">
        <v>623</v>
      </c>
      <c r="J4790" s="302">
        <v>135300</v>
      </c>
      <c r="K4790" s="302" t="s">
        <v>453</v>
      </c>
      <c r="L4790" s="302">
        <v>10567639</v>
      </c>
      <c r="M4790" s="302" t="s">
        <v>2135</v>
      </c>
      <c r="N4790" s="305">
        <v>33055</v>
      </c>
      <c r="O4790" s="305">
        <v>33055</v>
      </c>
      <c r="P4790" s="302" t="s">
        <v>1052</v>
      </c>
    </row>
    <row r="4791" spans="1:16">
      <c r="A4791" s="303">
        <v>15</v>
      </c>
      <c r="B4791" s="303">
        <v>43137.41</v>
      </c>
      <c r="C4791" s="303">
        <v>29463.810837372501</v>
      </c>
      <c r="D4791" s="304">
        <f t="shared" si="74"/>
        <v>13673.599162627503</v>
      </c>
      <c r="E4791" s="305">
        <v>45992</v>
      </c>
      <c r="F4791" s="302" t="s">
        <v>69</v>
      </c>
      <c r="G4791" s="302" t="s">
        <v>70</v>
      </c>
      <c r="H4791" s="302" t="s">
        <v>623</v>
      </c>
      <c r="I4791" s="302" t="s">
        <v>623</v>
      </c>
      <c r="J4791" s="302">
        <v>135300</v>
      </c>
      <c r="K4791" s="302" t="s">
        <v>386</v>
      </c>
      <c r="L4791" s="302">
        <v>10567667</v>
      </c>
      <c r="M4791" s="302" t="s">
        <v>1921</v>
      </c>
      <c r="N4791" s="305">
        <v>33055</v>
      </c>
      <c r="O4791" s="305">
        <v>33055</v>
      </c>
      <c r="P4791" s="302" t="s">
        <v>1052</v>
      </c>
    </row>
    <row r="4792" spans="1:16">
      <c r="A4792" s="303">
        <v>0</v>
      </c>
      <c r="B4792" s="303">
        <v>0</v>
      </c>
      <c r="C4792" s="303">
        <v>0</v>
      </c>
      <c r="D4792" s="304">
        <f t="shared" si="74"/>
        <v>0</v>
      </c>
      <c r="E4792" s="305">
        <v>45992</v>
      </c>
      <c r="F4792" s="302" t="s">
        <v>69</v>
      </c>
      <c r="G4792" s="302" t="s">
        <v>70</v>
      </c>
      <c r="H4792" s="302" t="s">
        <v>623</v>
      </c>
      <c r="I4792" s="302" t="s">
        <v>623</v>
      </c>
      <c r="J4792" s="302">
        <v>135300</v>
      </c>
      <c r="K4792" s="302" t="s">
        <v>532</v>
      </c>
      <c r="L4792" s="302">
        <v>12818392</v>
      </c>
      <c r="M4792" s="302" t="s">
        <v>2603</v>
      </c>
      <c r="N4792" s="305">
        <v>37529</v>
      </c>
      <c r="O4792" s="305">
        <v>37591</v>
      </c>
      <c r="P4792" s="302" t="s">
        <v>880</v>
      </c>
    </row>
    <row r="4793" spans="1:16">
      <c r="A4793" s="303">
        <v>48</v>
      </c>
      <c r="B4793" s="303">
        <v>20325.84</v>
      </c>
      <c r="C4793" s="303">
        <v>5670.5215429728005</v>
      </c>
      <c r="D4793" s="304">
        <f t="shared" si="74"/>
        <v>14655.318457027199</v>
      </c>
      <c r="E4793" s="305">
        <v>45992</v>
      </c>
      <c r="F4793" s="302" t="s">
        <v>69</v>
      </c>
      <c r="G4793" s="302" t="s">
        <v>70</v>
      </c>
      <c r="H4793" s="302" t="s">
        <v>623</v>
      </c>
      <c r="I4793" s="302" t="s">
        <v>623</v>
      </c>
      <c r="J4793" s="302">
        <v>135300</v>
      </c>
      <c r="K4793" s="302" t="s">
        <v>201</v>
      </c>
      <c r="L4793" s="302">
        <v>11100056</v>
      </c>
      <c r="M4793" s="302" t="s">
        <v>2798</v>
      </c>
      <c r="N4793" s="305">
        <v>40604</v>
      </c>
      <c r="O4793" s="305">
        <v>40544</v>
      </c>
      <c r="P4793" s="302" t="s">
        <v>2782</v>
      </c>
    </row>
    <row r="4794" spans="1:16">
      <c r="A4794" s="303">
        <v>2</v>
      </c>
      <c r="B4794" s="303">
        <v>7131.84</v>
      </c>
      <c r="C4794" s="303">
        <v>4871.2054034399998</v>
      </c>
      <c r="D4794" s="304">
        <f t="shared" si="74"/>
        <v>2260.6345965600003</v>
      </c>
      <c r="E4794" s="305">
        <v>45992</v>
      </c>
      <c r="F4794" s="302" t="s">
        <v>69</v>
      </c>
      <c r="G4794" s="302" t="s">
        <v>70</v>
      </c>
      <c r="H4794" s="302" t="s">
        <v>623</v>
      </c>
      <c r="I4794" s="302" t="s">
        <v>623</v>
      </c>
      <c r="J4794" s="302">
        <v>135300</v>
      </c>
      <c r="K4794" s="302" t="s">
        <v>388</v>
      </c>
      <c r="L4794" s="302">
        <v>10567674</v>
      </c>
      <c r="M4794" s="302" t="s">
        <v>1924</v>
      </c>
      <c r="N4794" s="305">
        <v>33055</v>
      </c>
      <c r="O4794" s="305">
        <v>33055</v>
      </c>
      <c r="P4794" s="302" t="s">
        <v>1052</v>
      </c>
    </row>
    <row r="4795" spans="1:16">
      <c r="A4795" s="303">
        <v>2</v>
      </c>
      <c r="B4795" s="303">
        <v>20260.95</v>
      </c>
      <c r="C4795" s="303">
        <v>9160.8161218155001</v>
      </c>
      <c r="D4795" s="304">
        <f t="shared" si="74"/>
        <v>11100.133878184501</v>
      </c>
      <c r="E4795" s="305">
        <v>45992</v>
      </c>
      <c r="F4795" s="302" t="s">
        <v>69</v>
      </c>
      <c r="G4795" s="302" t="s">
        <v>70</v>
      </c>
      <c r="H4795" s="302" t="s">
        <v>623</v>
      </c>
      <c r="I4795" s="302" t="s">
        <v>623</v>
      </c>
      <c r="J4795" s="302">
        <v>135300</v>
      </c>
      <c r="K4795" s="302" t="s">
        <v>459</v>
      </c>
      <c r="L4795" s="302">
        <v>10567983</v>
      </c>
      <c r="M4795" s="302" t="s">
        <v>2138</v>
      </c>
      <c r="N4795" s="305">
        <v>37438</v>
      </c>
      <c r="O4795" s="305">
        <v>37257</v>
      </c>
      <c r="P4795" s="302" t="s">
        <v>2776</v>
      </c>
    </row>
    <row r="4796" spans="1:16">
      <c r="A4796" s="303">
        <v>0</v>
      </c>
      <c r="B4796" s="303">
        <v>0</v>
      </c>
      <c r="C4796" s="303">
        <v>0</v>
      </c>
      <c r="D4796" s="304">
        <f t="shared" si="74"/>
        <v>0</v>
      </c>
      <c r="E4796" s="305">
        <v>45992</v>
      </c>
      <c r="F4796" s="302" t="s">
        <v>69</v>
      </c>
      <c r="G4796" s="302" t="s">
        <v>70</v>
      </c>
      <c r="H4796" s="302" t="s">
        <v>623</v>
      </c>
      <c r="I4796" s="302" t="s">
        <v>623</v>
      </c>
      <c r="J4796" s="302">
        <v>135300</v>
      </c>
      <c r="K4796" s="302" t="s">
        <v>459</v>
      </c>
      <c r="L4796" s="302">
        <v>10567715</v>
      </c>
      <c r="M4796" s="302" t="s">
        <v>2138</v>
      </c>
      <c r="N4796" s="305">
        <v>34516</v>
      </c>
      <c r="O4796" s="305">
        <v>34516</v>
      </c>
      <c r="P4796" s="302" t="s">
        <v>1052</v>
      </c>
    </row>
    <row r="4797" spans="1:16">
      <c r="A4797" s="303">
        <v>0</v>
      </c>
      <c r="B4797" s="303">
        <v>0</v>
      </c>
      <c r="C4797" s="303">
        <v>0</v>
      </c>
      <c r="D4797" s="304">
        <f t="shared" si="74"/>
        <v>0</v>
      </c>
      <c r="E4797" s="305">
        <v>45992</v>
      </c>
      <c r="F4797" s="302" t="s">
        <v>69</v>
      </c>
      <c r="G4797" s="302" t="s">
        <v>70</v>
      </c>
      <c r="H4797" s="302" t="s">
        <v>623</v>
      </c>
      <c r="I4797" s="302" t="s">
        <v>623</v>
      </c>
      <c r="J4797" s="302">
        <v>135300</v>
      </c>
      <c r="K4797" s="302" t="s">
        <v>389</v>
      </c>
      <c r="L4797" s="302">
        <v>10568074</v>
      </c>
      <c r="M4797" s="302" t="s">
        <v>1925</v>
      </c>
      <c r="N4797" s="305">
        <v>37438</v>
      </c>
      <c r="O4797" s="305">
        <v>37257</v>
      </c>
      <c r="P4797" s="302" t="s">
        <v>2776</v>
      </c>
    </row>
    <row r="4798" spans="1:16">
      <c r="A4798" s="303">
        <v>2</v>
      </c>
      <c r="B4798" s="303">
        <v>25707.72</v>
      </c>
      <c r="C4798" s="303">
        <v>11623.526825302801</v>
      </c>
      <c r="D4798" s="304">
        <f t="shared" si="74"/>
        <v>14084.1931746972</v>
      </c>
      <c r="E4798" s="305">
        <v>45992</v>
      </c>
      <c r="F4798" s="302" t="s">
        <v>69</v>
      </c>
      <c r="G4798" s="302" t="s">
        <v>70</v>
      </c>
      <c r="H4798" s="302" t="s">
        <v>623</v>
      </c>
      <c r="I4798" s="302" t="s">
        <v>623</v>
      </c>
      <c r="J4798" s="302">
        <v>135300</v>
      </c>
      <c r="K4798" s="302" t="s">
        <v>390</v>
      </c>
      <c r="L4798" s="302">
        <v>10568088</v>
      </c>
      <c r="M4798" s="302" t="s">
        <v>1926</v>
      </c>
      <c r="N4798" s="305">
        <v>37438</v>
      </c>
      <c r="O4798" s="305">
        <v>37257</v>
      </c>
      <c r="P4798" s="302" t="s">
        <v>2776</v>
      </c>
    </row>
    <row r="4799" spans="1:16">
      <c r="A4799" s="303">
        <v>3</v>
      </c>
      <c r="B4799" s="303">
        <v>47028.58</v>
      </c>
      <c r="C4799" s="303">
        <v>14024.909215608399</v>
      </c>
      <c r="D4799" s="304">
        <f t="shared" si="74"/>
        <v>33003.670784391601</v>
      </c>
      <c r="E4799" s="305">
        <v>45992</v>
      </c>
      <c r="F4799" s="302" t="s">
        <v>69</v>
      </c>
      <c r="G4799" s="302" t="s">
        <v>70</v>
      </c>
      <c r="H4799" s="302" t="s">
        <v>623</v>
      </c>
      <c r="I4799" s="302" t="s">
        <v>623</v>
      </c>
      <c r="J4799" s="302">
        <v>135300</v>
      </c>
      <c r="K4799" s="302" t="s">
        <v>461</v>
      </c>
      <c r="L4799" s="302">
        <v>11100031</v>
      </c>
      <c r="M4799" s="302" t="s">
        <v>2340</v>
      </c>
      <c r="N4799" s="305">
        <v>40283</v>
      </c>
      <c r="O4799" s="305">
        <v>40299</v>
      </c>
      <c r="P4799" s="302" t="s">
        <v>2775</v>
      </c>
    </row>
    <row r="4800" spans="1:16">
      <c r="A4800" s="303">
        <v>1</v>
      </c>
      <c r="B4800" s="303">
        <v>36414.99</v>
      </c>
      <c r="C4800" s="303">
        <v>10159.0874119908</v>
      </c>
      <c r="D4800" s="304">
        <f t="shared" si="74"/>
        <v>26255.902588009198</v>
      </c>
      <c r="E4800" s="305">
        <v>45992</v>
      </c>
      <c r="F4800" s="302" t="s">
        <v>69</v>
      </c>
      <c r="G4800" s="302" t="s">
        <v>70</v>
      </c>
      <c r="H4800" s="302" t="s">
        <v>623</v>
      </c>
      <c r="I4800" s="302" t="s">
        <v>623</v>
      </c>
      <c r="J4800" s="302">
        <v>135300</v>
      </c>
      <c r="K4800" s="302" t="s">
        <v>461</v>
      </c>
      <c r="L4800" s="302">
        <v>11100059</v>
      </c>
      <c r="M4800" s="302" t="s">
        <v>2799</v>
      </c>
      <c r="N4800" s="305">
        <v>40604</v>
      </c>
      <c r="O4800" s="305">
        <v>40695</v>
      </c>
      <c r="P4800" s="302" t="s">
        <v>2782</v>
      </c>
    </row>
    <row r="4801" spans="1:16">
      <c r="A4801" s="303">
        <v>5</v>
      </c>
      <c r="B4801" s="303">
        <v>50938.020000000004</v>
      </c>
      <c r="C4801" s="303">
        <v>23031.1922604498</v>
      </c>
      <c r="D4801" s="304">
        <f t="shared" si="74"/>
        <v>27906.827739550205</v>
      </c>
      <c r="E4801" s="305">
        <v>45992</v>
      </c>
      <c r="F4801" s="302" t="s">
        <v>69</v>
      </c>
      <c r="G4801" s="302" t="s">
        <v>70</v>
      </c>
      <c r="H4801" s="302" t="s">
        <v>623</v>
      </c>
      <c r="I4801" s="302" t="s">
        <v>623</v>
      </c>
      <c r="J4801" s="302">
        <v>135300</v>
      </c>
      <c r="K4801" s="302" t="s">
        <v>434</v>
      </c>
      <c r="L4801" s="302">
        <v>10568018</v>
      </c>
      <c r="M4801" s="302" t="s">
        <v>2800</v>
      </c>
      <c r="N4801" s="305">
        <v>37438</v>
      </c>
      <c r="O4801" s="305">
        <v>37257</v>
      </c>
      <c r="P4801" s="302" t="s">
        <v>2776</v>
      </c>
    </row>
    <row r="4802" spans="1:16">
      <c r="A4802" s="303">
        <v>9</v>
      </c>
      <c r="B4802" s="303">
        <v>3494.39</v>
      </c>
      <c r="C4802" s="303">
        <v>1445.4941197703999</v>
      </c>
      <c r="D4802" s="304">
        <f t="shared" si="74"/>
        <v>2048.8958802296002</v>
      </c>
      <c r="E4802" s="305">
        <v>45992</v>
      </c>
      <c r="F4802" s="302" t="s">
        <v>69</v>
      </c>
      <c r="G4802" s="302" t="s">
        <v>70</v>
      </c>
      <c r="H4802" s="302" t="s">
        <v>623</v>
      </c>
      <c r="I4802" s="302" t="s">
        <v>623</v>
      </c>
      <c r="J4802" s="302">
        <v>135300</v>
      </c>
      <c r="K4802" s="302" t="s">
        <v>435</v>
      </c>
      <c r="L4802" s="302">
        <v>10568126</v>
      </c>
      <c r="M4802" s="302" t="s">
        <v>2034</v>
      </c>
      <c r="N4802" s="305">
        <v>38296</v>
      </c>
      <c r="O4802" s="305">
        <v>37987</v>
      </c>
      <c r="P4802" s="302" t="s">
        <v>2783</v>
      </c>
    </row>
    <row r="4803" spans="1:16">
      <c r="A4803" s="303">
        <v>120</v>
      </c>
      <c r="B4803" s="303">
        <v>1540.67</v>
      </c>
      <c r="C4803" s="303">
        <v>637.31564751120004</v>
      </c>
      <c r="D4803" s="304">
        <f t="shared" ref="D4803:D4866" si="75">+B4803-C4803</f>
        <v>903.35435248880003</v>
      </c>
      <c r="E4803" s="305">
        <v>45992</v>
      </c>
      <c r="F4803" s="302" t="s">
        <v>69</v>
      </c>
      <c r="G4803" s="302" t="s">
        <v>70</v>
      </c>
      <c r="H4803" s="302" t="s">
        <v>623</v>
      </c>
      <c r="I4803" s="302" t="s">
        <v>623</v>
      </c>
      <c r="J4803" s="302">
        <v>135300</v>
      </c>
      <c r="K4803" s="302" t="s">
        <v>436</v>
      </c>
      <c r="L4803" s="302">
        <v>10568133</v>
      </c>
      <c r="M4803" s="302" t="s">
        <v>2036</v>
      </c>
      <c r="N4803" s="305">
        <v>38296</v>
      </c>
      <c r="O4803" s="305">
        <v>37987</v>
      </c>
      <c r="P4803" s="302" t="s">
        <v>2783</v>
      </c>
    </row>
    <row r="4804" spans="1:16">
      <c r="A4804" s="303">
        <v>1</v>
      </c>
      <c r="B4804" s="303">
        <v>2743.51</v>
      </c>
      <c r="C4804" s="303">
        <v>1873.8783730975001</v>
      </c>
      <c r="D4804" s="304">
        <f t="shared" si="75"/>
        <v>869.6316269025001</v>
      </c>
      <c r="E4804" s="305">
        <v>45992</v>
      </c>
      <c r="F4804" s="302" t="s">
        <v>69</v>
      </c>
      <c r="G4804" s="302" t="s">
        <v>70</v>
      </c>
      <c r="H4804" s="302" t="s">
        <v>623</v>
      </c>
      <c r="I4804" s="302" t="s">
        <v>623</v>
      </c>
      <c r="J4804" s="302">
        <v>135300</v>
      </c>
      <c r="K4804" s="302" t="s">
        <v>329</v>
      </c>
      <c r="L4804" s="302">
        <v>10567688</v>
      </c>
      <c r="M4804" s="302" t="s">
        <v>1929</v>
      </c>
      <c r="N4804" s="305">
        <v>33055</v>
      </c>
      <c r="O4804" s="305">
        <v>33055</v>
      </c>
      <c r="P4804" s="302" t="s">
        <v>1052</v>
      </c>
    </row>
    <row r="4805" spans="1:16">
      <c r="A4805" s="303">
        <v>1</v>
      </c>
      <c r="B4805" s="303">
        <v>60892.22</v>
      </c>
      <c r="C4805" s="303">
        <v>59164.293042581798</v>
      </c>
      <c r="D4805" s="304">
        <f t="shared" si="75"/>
        <v>1727.9269574182035</v>
      </c>
      <c r="E4805" s="305">
        <v>45992</v>
      </c>
      <c r="F4805" s="302" t="s">
        <v>69</v>
      </c>
      <c r="G4805" s="302" t="s">
        <v>70</v>
      </c>
      <c r="H4805" s="302" t="s">
        <v>623</v>
      </c>
      <c r="I4805" s="302" t="s">
        <v>623</v>
      </c>
      <c r="J4805" s="302">
        <v>135300</v>
      </c>
      <c r="K4805" s="302" t="s">
        <v>248</v>
      </c>
      <c r="L4805" s="302">
        <v>10567526</v>
      </c>
      <c r="M4805" s="302" t="s">
        <v>2803</v>
      </c>
      <c r="N4805" s="305">
        <v>27576</v>
      </c>
      <c r="O4805" s="305">
        <v>27576</v>
      </c>
      <c r="P4805" s="302" t="s">
        <v>1052</v>
      </c>
    </row>
    <row r="4806" spans="1:16">
      <c r="A4806" s="303">
        <v>1</v>
      </c>
      <c r="B4806" s="303">
        <v>18.86</v>
      </c>
      <c r="C4806" s="303">
        <v>10.341726348</v>
      </c>
      <c r="D4806" s="304">
        <f t="shared" si="75"/>
        <v>8.5182736519999995</v>
      </c>
      <c r="E4806" s="305">
        <v>45992</v>
      </c>
      <c r="F4806" s="302" t="s">
        <v>69</v>
      </c>
      <c r="G4806" s="302" t="s">
        <v>70</v>
      </c>
      <c r="H4806" s="302" t="s">
        <v>623</v>
      </c>
      <c r="I4806" s="302" t="s">
        <v>623</v>
      </c>
      <c r="J4806" s="302">
        <v>135300</v>
      </c>
      <c r="K4806" s="302" t="s">
        <v>248</v>
      </c>
      <c r="L4806" s="302">
        <v>10567757</v>
      </c>
      <c r="M4806" s="302" t="s">
        <v>2801</v>
      </c>
      <c r="N4806" s="305">
        <v>35612</v>
      </c>
      <c r="O4806" s="305">
        <v>35612</v>
      </c>
      <c r="P4806" s="302" t="s">
        <v>1052</v>
      </c>
    </row>
    <row r="4807" spans="1:16">
      <c r="A4807" s="303">
        <v>1</v>
      </c>
      <c r="B4807" s="303">
        <v>533343.07000000007</v>
      </c>
      <c r="C4807" s="303">
        <v>292454.29902132601</v>
      </c>
      <c r="D4807" s="304">
        <f t="shared" si="75"/>
        <v>240888.77097867406</v>
      </c>
      <c r="E4807" s="305">
        <v>45992</v>
      </c>
      <c r="F4807" s="302" t="s">
        <v>69</v>
      </c>
      <c r="G4807" s="302" t="s">
        <v>70</v>
      </c>
      <c r="H4807" s="302" t="s">
        <v>623</v>
      </c>
      <c r="I4807" s="302" t="s">
        <v>623</v>
      </c>
      <c r="J4807" s="302">
        <v>135300</v>
      </c>
      <c r="K4807" s="302" t="s">
        <v>248</v>
      </c>
      <c r="L4807" s="302">
        <v>10567771</v>
      </c>
      <c r="M4807" s="302" t="s">
        <v>2801</v>
      </c>
      <c r="N4807" s="305">
        <v>35612</v>
      </c>
      <c r="O4807" s="305">
        <v>35612</v>
      </c>
      <c r="P4807" s="302" t="s">
        <v>1052</v>
      </c>
    </row>
    <row r="4808" spans="1:16">
      <c r="A4808" s="303">
        <v>1</v>
      </c>
      <c r="B4808" s="303">
        <v>80213.83</v>
      </c>
      <c r="C4808" s="303">
        <v>77937.617386717699</v>
      </c>
      <c r="D4808" s="304">
        <f t="shared" si="75"/>
        <v>2276.2126132823032</v>
      </c>
      <c r="E4808" s="305">
        <v>45992</v>
      </c>
      <c r="F4808" s="302" t="s">
        <v>69</v>
      </c>
      <c r="G4808" s="302" t="s">
        <v>70</v>
      </c>
      <c r="H4808" s="302" t="s">
        <v>623</v>
      </c>
      <c r="I4808" s="302" t="s">
        <v>623</v>
      </c>
      <c r="J4808" s="302">
        <v>135300</v>
      </c>
      <c r="K4808" s="302" t="s">
        <v>248</v>
      </c>
      <c r="L4808" s="302">
        <v>10567519</v>
      </c>
      <c r="M4808" s="302" t="s">
        <v>2802</v>
      </c>
      <c r="N4808" s="305">
        <v>27576</v>
      </c>
      <c r="O4808" s="305">
        <v>27576</v>
      </c>
      <c r="P4808" s="302" t="s">
        <v>1052</v>
      </c>
    </row>
    <row r="4809" spans="1:16">
      <c r="A4809" s="303">
        <v>1</v>
      </c>
      <c r="B4809" s="303">
        <v>53446.58</v>
      </c>
      <c r="C4809" s="303">
        <v>36505.203326405004</v>
      </c>
      <c r="D4809" s="304">
        <f t="shared" si="75"/>
        <v>16941.376673594998</v>
      </c>
      <c r="E4809" s="305">
        <v>45992</v>
      </c>
      <c r="F4809" s="302" t="s">
        <v>69</v>
      </c>
      <c r="G4809" s="302" t="s">
        <v>70</v>
      </c>
      <c r="H4809" s="302" t="s">
        <v>623</v>
      </c>
      <c r="I4809" s="302" t="s">
        <v>623</v>
      </c>
      <c r="J4809" s="302">
        <v>135300</v>
      </c>
      <c r="K4809" s="302" t="s">
        <v>392</v>
      </c>
      <c r="L4809" s="302">
        <v>10567695</v>
      </c>
      <c r="M4809" s="302" t="s">
        <v>1940</v>
      </c>
      <c r="N4809" s="305">
        <v>33055</v>
      </c>
      <c r="O4809" s="305">
        <v>33055</v>
      </c>
      <c r="P4809" s="302" t="s">
        <v>1052</v>
      </c>
    </row>
    <row r="4810" spans="1:16">
      <c r="A4810" s="303">
        <v>2</v>
      </c>
      <c r="B4810" s="303">
        <v>31345.82</v>
      </c>
      <c r="C4810" s="303">
        <v>14172.745760071799</v>
      </c>
      <c r="D4810" s="304">
        <f t="shared" si="75"/>
        <v>17173.074239928203</v>
      </c>
      <c r="E4810" s="305">
        <v>45992</v>
      </c>
      <c r="F4810" s="302" t="s">
        <v>69</v>
      </c>
      <c r="G4810" s="302" t="s">
        <v>70</v>
      </c>
      <c r="H4810" s="302" t="s">
        <v>623</v>
      </c>
      <c r="I4810" s="302" t="s">
        <v>623</v>
      </c>
      <c r="J4810" s="302">
        <v>135300</v>
      </c>
      <c r="K4810" s="302" t="s">
        <v>394</v>
      </c>
      <c r="L4810" s="302">
        <v>10568060</v>
      </c>
      <c r="M4810" s="302" t="s">
        <v>1537</v>
      </c>
      <c r="N4810" s="305">
        <v>37438</v>
      </c>
      <c r="O4810" s="305">
        <v>37257</v>
      </c>
      <c r="P4810" s="302" t="s">
        <v>2776</v>
      </c>
    </row>
    <row r="4811" spans="1:16">
      <c r="A4811" s="303">
        <v>1</v>
      </c>
      <c r="B4811" s="303">
        <v>4581.4800000000005</v>
      </c>
      <c r="C4811" s="303">
        <v>2776.6605194268</v>
      </c>
      <c r="D4811" s="304">
        <f t="shared" si="75"/>
        <v>1804.8194805732005</v>
      </c>
      <c r="E4811" s="305">
        <v>45992</v>
      </c>
      <c r="F4811" s="302" t="s">
        <v>69</v>
      </c>
      <c r="G4811" s="302" t="s">
        <v>70</v>
      </c>
      <c r="H4811" s="302" t="s">
        <v>623</v>
      </c>
      <c r="I4811" s="302" t="s">
        <v>623</v>
      </c>
      <c r="J4811" s="302">
        <v>135300</v>
      </c>
      <c r="K4811" s="302" t="s">
        <v>395</v>
      </c>
      <c r="L4811" s="302">
        <v>10567722</v>
      </c>
      <c r="M4811" s="302" t="s">
        <v>1942</v>
      </c>
      <c r="N4811" s="305">
        <v>34516</v>
      </c>
      <c r="O4811" s="305">
        <v>34516</v>
      </c>
      <c r="P4811" s="302" t="s">
        <v>1052</v>
      </c>
    </row>
    <row r="4812" spans="1:16">
      <c r="A4812" s="303">
        <v>0</v>
      </c>
      <c r="B4812" s="303">
        <v>0</v>
      </c>
      <c r="C4812" s="303">
        <v>0</v>
      </c>
      <c r="D4812" s="304">
        <f t="shared" si="75"/>
        <v>0</v>
      </c>
      <c r="E4812" s="305">
        <v>45992</v>
      </c>
      <c r="F4812" s="302" t="s">
        <v>69</v>
      </c>
      <c r="G4812" s="302" t="s">
        <v>70</v>
      </c>
      <c r="H4812" s="302" t="s">
        <v>623</v>
      </c>
      <c r="I4812" s="302" t="s">
        <v>623</v>
      </c>
      <c r="J4812" s="302">
        <v>135300</v>
      </c>
      <c r="K4812" s="302" t="s">
        <v>395</v>
      </c>
      <c r="L4812" s="302">
        <v>10567857</v>
      </c>
      <c r="M4812" s="302" t="s">
        <v>1944</v>
      </c>
      <c r="N4812" s="305">
        <v>36159</v>
      </c>
      <c r="O4812" s="305">
        <v>36161</v>
      </c>
      <c r="P4812" s="302" t="s">
        <v>1945</v>
      </c>
    </row>
    <row r="4813" spans="1:16">
      <c r="A4813" s="303">
        <v>2</v>
      </c>
      <c r="B4813" s="303">
        <v>3299.94</v>
      </c>
      <c r="C4813" s="303">
        <v>1809.4950394919999</v>
      </c>
      <c r="D4813" s="304">
        <f t="shared" si="75"/>
        <v>1490.4449605080001</v>
      </c>
      <c r="E4813" s="305">
        <v>45992</v>
      </c>
      <c r="F4813" s="302" t="s">
        <v>69</v>
      </c>
      <c r="G4813" s="302" t="s">
        <v>70</v>
      </c>
      <c r="H4813" s="302" t="s">
        <v>623</v>
      </c>
      <c r="I4813" s="302" t="s">
        <v>623</v>
      </c>
      <c r="J4813" s="302">
        <v>135300</v>
      </c>
      <c r="K4813" s="302" t="s">
        <v>395</v>
      </c>
      <c r="L4813" s="302">
        <v>10567806</v>
      </c>
      <c r="M4813" s="302" t="s">
        <v>1942</v>
      </c>
      <c r="N4813" s="305">
        <v>35612</v>
      </c>
      <c r="O4813" s="305">
        <v>35612</v>
      </c>
      <c r="P4813" s="302" t="s">
        <v>1052</v>
      </c>
    </row>
    <row r="4814" spans="1:16">
      <c r="A4814" s="303">
        <v>10</v>
      </c>
      <c r="B4814" s="303">
        <v>39846.57</v>
      </c>
      <c r="C4814" s="303">
        <v>18016.2875311893</v>
      </c>
      <c r="D4814" s="304">
        <f t="shared" si="75"/>
        <v>21830.282468810699</v>
      </c>
      <c r="E4814" s="305">
        <v>45992</v>
      </c>
      <c r="F4814" s="302" t="s">
        <v>69</v>
      </c>
      <c r="G4814" s="302" t="s">
        <v>70</v>
      </c>
      <c r="H4814" s="302" t="s">
        <v>623</v>
      </c>
      <c r="I4814" s="302" t="s">
        <v>623</v>
      </c>
      <c r="J4814" s="302">
        <v>135300</v>
      </c>
      <c r="K4814" s="302" t="s">
        <v>395</v>
      </c>
      <c r="L4814" s="302">
        <v>10568081</v>
      </c>
      <c r="M4814" s="302" t="s">
        <v>1942</v>
      </c>
      <c r="N4814" s="305">
        <v>37438</v>
      </c>
      <c r="O4814" s="305">
        <v>37257</v>
      </c>
      <c r="P4814" s="302" t="s">
        <v>2776</v>
      </c>
    </row>
    <row r="4815" spans="1:16">
      <c r="A4815" s="303">
        <v>1</v>
      </c>
      <c r="B4815" s="303">
        <v>13008.91</v>
      </c>
      <c r="C4815" s="303">
        <v>7133.3291254380001</v>
      </c>
      <c r="D4815" s="304">
        <f t="shared" si="75"/>
        <v>5875.5808745619997</v>
      </c>
      <c r="E4815" s="305">
        <v>45992</v>
      </c>
      <c r="F4815" s="302" t="s">
        <v>69</v>
      </c>
      <c r="G4815" s="302" t="s">
        <v>70</v>
      </c>
      <c r="H4815" s="302" t="s">
        <v>623</v>
      </c>
      <c r="I4815" s="302" t="s">
        <v>623</v>
      </c>
      <c r="J4815" s="302">
        <v>135300</v>
      </c>
      <c r="K4815" s="302" t="s">
        <v>398</v>
      </c>
      <c r="L4815" s="302">
        <v>10567827</v>
      </c>
      <c r="M4815" s="302" t="s">
        <v>1538</v>
      </c>
      <c r="N4815" s="305">
        <v>35612</v>
      </c>
      <c r="O4815" s="305">
        <v>35612</v>
      </c>
      <c r="P4815" s="302" t="s">
        <v>1052</v>
      </c>
    </row>
    <row r="4816" spans="1:16">
      <c r="A4816" s="303">
        <v>0</v>
      </c>
      <c r="B4816" s="303">
        <v>0</v>
      </c>
      <c r="C4816" s="303">
        <v>0</v>
      </c>
      <c r="D4816" s="304">
        <f t="shared" si="75"/>
        <v>0</v>
      </c>
      <c r="E4816" s="305">
        <v>45992</v>
      </c>
      <c r="F4816" s="302" t="s">
        <v>69</v>
      </c>
      <c r="G4816" s="302" t="s">
        <v>70</v>
      </c>
      <c r="H4816" s="302" t="s">
        <v>623</v>
      </c>
      <c r="I4816" s="302" t="s">
        <v>623</v>
      </c>
      <c r="J4816" s="302">
        <v>135300</v>
      </c>
      <c r="K4816" s="302" t="s">
        <v>230</v>
      </c>
      <c r="L4816" s="302">
        <v>10567934</v>
      </c>
      <c r="M4816" s="302" t="s">
        <v>1951</v>
      </c>
      <c r="N4816" s="305">
        <v>37438</v>
      </c>
      <c r="O4816" s="305">
        <v>37257</v>
      </c>
      <c r="P4816" s="302" t="s">
        <v>2776</v>
      </c>
    </row>
    <row r="4817" spans="1:16">
      <c r="A4817" s="303">
        <v>0</v>
      </c>
      <c r="B4817" s="303">
        <v>0</v>
      </c>
      <c r="C4817" s="303">
        <v>0</v>
      </c>
      <c r="D4817" s="304">
        <f t="shared" si="75"/>
        <v>0</v>
      </c>
      <c r="E4817" s="305">
        <v>45992</v>
      </c>
      <c r="F4817" s="302" t="s">
        <v>69</v>
      </c>
      <c r="G4817" s="302" t="s">
        <v>70</v>
      </c>
      <c r="H4817" s="302" t="s">
        <v>623</v>
      </c>
      <c r="I4817" s="302" t="s">
        <v>623</v>
      </c>
      <c r="J4817" s="302">
        <v>135300</v>
      </c>
      <c r="K4817" s="302" t="s">
        <v>230</v>
      </c>
      <c r="L4817" s="302">
        <v>10567542</v>
      </c>
      <c r="M4817" s="302" t="s">
        <v>2161</v>
      </c>
      <c r="N4817" s="305">
        <v>32325</v>
      </c>
      <c r="O4817" s="305">
        <v>32325</v>
      </c>
      <c r="P4817" s="302" t="s">
        <v>1052</v>
      </c>
    </row>
    <row r="4818" spans="1:16">
      <c r="A4818" s="303">
        <v>0</v>
      </c>
      <c r="B4818" s="303">
        <v>0</v>
      </c>
      <c r="C4818" s="303">
        <v>0</v>
      </c>
      <c r="D4818" s="304">
        <f t="shared" si="75"/>
        <v>0</v>
      </c>
      <c r="E4818" s="305">
        <v>45992</v>
      </c>
      <c r="F4818" s="302" t="s">
        <v>69</v>
      </c>
      <c r="G4818" s="302" t="s">
        <v>70</v>
      </c>
      <c r="H4818" s="302" t="s">
        <v>623</v>
      </c>
      <c r="I4818" s="302" t="s">
        <v>623</v>
      </c>
      <c r="J4818" s="302">
        <v>135300</v>
      </c>
      <c r="K4818" s="302" t="s">
        <v>230</v>
      </c>
      <c r="L4818" s="302">
        <v>10567551</v>
      </c>
      <c r="M4818" s="302" t="s">
        <v>1951</v>
      </c>
      <c r="N4818" s="305">
        <v>32690</v>
      </c>
      <c r="O4818" s="305">
        <v>32690</v>
      </c>
      <c r="P4818" s="302" t="s">
        <v>1052</v>
      </c>
    </row>
    <row r="4819" spans="1:16">
      <c r="A4819" s="303">
        <v>0</v>
      </c>
      <c r="B4819" s="303">
        <v>0</v>
      </c>
      <c r="C4819" s="303">
        <v>0</v>
      </c>
      <c r="D4819" s="304">
        <f t="shared" si="75"/>
        <v>0</v>
      </c>
      <c r="E4819" s="305">
        <v>45992</v>
      </c>
      <c r="F4819" s="302" t="s">
        <v>69</v>
      </c>
      <c r="G4819" s="302" t="s">
        <v>70</v>
      </c>
      <c r="H4819" s="302" t="s">
        <v>623</v>
      </c>
      <c r="I4819" s="302" t="s">
        <v>623</v>
      </c>
      <c r="J4819" s="302">
        <v>135300</v>
      </c>
      <c r="K4819" s="302" t="s">
        <v>230</v>
      </c>
      <c r="L4819" s="302">
        <v>10567533</v>
      </c>
      <c r="M4819" s="302" t="s">
        <v>1951</v>
      </c>
      <c r="N4819" s="305">
        <v>31594</v>
      </c>
      <c r="O4819" s="305">
        <v>31594</v>
      </c>
      <c r="P4819" s="302" t="s">
        <v>1052</v>
      </c>
    </row>
    <row r="4820" spans="1:16">
      <c r="A4820" s="303">
        <v>0</v>
      </c>
      <c r="B4820" s="303">
        <v>5268.24</v>
      </c>
      <c r="C4820" s="303">
        <v>658.84825437840004</v>
      </c>
      <c r="D4820" s="304">
        <f t="shared" si="75"/>
        <v>4609.3917456215995</v>
      </c>
      <c r="E4820" s="305">
        <v>45992</v>
      </c>
      <c r="F4820" s="302" t="s">
        <v>69</v>
      </c>
      <c r="G4820" s="302" t="s">
        <v>70</v>
      </c>
      <c r="H4820" s="302" t="s">
        <v>623</v>
      </c>
      <c r="I4820" s="302" t="s">
        <v>623</v>
      </c>
      <c r="J4820" s="302">
        <v>135300</v>
      </c>
      <c r="K4820" s="302" t="s">
        <v>162</v>
      </c>
      <c r="L4820" s="302">
        <v>33375814</v>
      </c>
      <c r="M4820" s="302" t="s">
        <v>1417</v>
      </c>
      <c r="N4820" s="305">
        <v>43815</v>
      </c>
      <c r="O4820" s="305">
        <v>43891</v>
      </c>
      <c r="P4820" s="302" t="s">
        <v>2790</v>
      </c>
    </row>
    <row r="4821" spans="1:16">
      <c r="A4821" s="303">
        <v>1</v>
      </c>
      <c r="B4821" s="303">
        <v>7675.92</v>
      </c>
      <c r="C4821" s="303">
        <v>3470.6019059207997</v>
      </c>
      <c r="D4821" s="304">
        <f t="shared" si="75"/>
        <v>4205.3180940792008</v>
      </c>
      <c r="E4821" s="305">
        <v>45992</v>
      </c>
      <c r="F4821" s="302" t="s">
        <v>69</v>
      </c>
      <c r="G4821" s="302" t="s">
        <v>70</v>
      </c>
      <c r="H4821" s="302" t="s">
        <v>623</v>
      </c>
      <c r="I4821" s="302" t="s">
        <v>623</v>
      </c>
      <c r="J4821" s="302">
        <v>135300</v>
      </c>
      <c r="K4821" s="302" t="s">
        <v>163</v>
      </c>
      <c r="L4821" s="302">
        <v>10567927</v>
      </c>
      <c r="M4821" s="302" t="s">
        <v>1978</v>
      </c>
      <c r="N4821" s="305">
        <v>37438</v>
      </c>
      <c r="O4821" s="305">
        <v>37257</v>
      </c>
      <c r="P4821" s="302" t="s">
        <v>2776</v>
      </c>
    </row>
    <row r="4822" spans="1:16">
      <c r="A4822" s="303">
        <v>10</v>
      </c>
      <c r="B4822" s="303">
        <v>842.02</v>
      </c>
      <c r="C4822" s="303">
        <v>380.71217740980001</v>
      </c>
      <c r="D4822" s="304">
        <f t="shared" si="75"/>
        <v>461.30782259019998</v>
      </c>
      <c r="E4822" s="305">
        <v>45992</v>
      </c>
      <c r="F4822" s="302" t="s">
        <v>69</v>
      </c>
      <c r="G4822" s="302" t="s">
        <v>70</v>
      </c>
      <c r="H4822" s="302" t="s">
        <v>623</v>
      </c>
      <c r="I4822" s="302" t="s">
        <v>623</v>
      </c>
      <c r="J4822" s="302">
        <v>135300</v>
      </c>
      <c r="K4822" s="302" t="s">
        <v>438</v>
      </c>
      <c r="L4822" s="302">
        <v>10567955</v>
      </c>
      <c r="M4822" s="302" t="s">
        <v>2041</v>
      </c>
      <c r="N4822" s="305">
        <v>37418</v>
      </c>
      <c r="O4822" s="305">
        <v>37257</v>
      </c>
      <c r="P4822" s="302" t="s">
        <v>2771</v>
      </c>
    </row>
    <row r="4823" spans="1:16">
      <c r="A4823" s="303">
        <v>20</v>
      </c>
      <c r="B4823" s="303">
        <v>5068.01</v>
      </c>
      <c r="C4823" s="303">
        <v>2096.4399090935999</v>
      </c>
      <c r="D4823" s="304">
        <f t="shared" si="75"/>
        <v>2971.5700909064003</v>
      </c>
      <c r="E4823" s="305">
        <v>45992</v>
      </c>
      <c r="F4823" s="302" t="s">
        <v>69</v>
      </c>
      <c r="G4823" s="302" t="s">
        <v>70</v>
      </c>
      <c r="H4823" s="302" t="s">
        <v>623</v>
      </c>
      <c r="I4823" s="302" t="s">
        <v>623</v>
      </c>
      <c r="J4823" s="302">
        <v>135300</v>
      </c>
      <c r="K4823" s="302" t="s">
        <v>438</v>
      </c>
      <c r="L4823" s="302">
        <v>10568140</v>
      </c>
      <c r="M4823" s="302" t="s">
        <v>2041</v>
      </c>
      <c r="N4823" s="305">
        <v>38296</v>
      </c>
      <c r="O4823" s="305">
        <v>37987</v>
      </c>
      <c r="P4823" s="302" t="s">
        <v>2783</v>
      </c>
    </row>
    <row r="4824" spans="1:16">
      <c r="A4824" s="303">
        <v>1</v>
      </c>
      <c r="B4824" s="303">
        <v>900</v>
      </c>
      <c r="C4824" s="303">
        <v>1077.656463</v>
      </c>
      <c r="D4824" s="304">
        <f t="shared" si="75"/>
        <v>-177.65646300000003</v>
      </c>
      <c r="E4824" s="305">
        <v>45992</v>
      </c>
      <c r="F4824" s="302" t="s">
        <v>69</v>
      </c>
      <c r="G4824" s="302" t="s">
        <v>70</v>
      </c>
      <c r="H4824" s="302" t="s">
        <v>623</v>
      </c>
      <c r="I4824" s="302" t="s">
        <v>623</v>
      </c>
      <c r="J4824" s="302">
        <v>135300</v>
      </c>
      <c r="K4824" s="302" t="s">
        <v>614</v>
      </c>
      <c r="L4824" s="302">
        <v>10567492</v>
      </c>
      <c r="M4824" s="302" t="s">
        <v>2723</v>
      </c>
      <c r="N4824" s="305">
        <v>15523</v>
      </c>
      <c r="O4824" s="305">
        <v>15523</v>
      </c>
      <c r="P4824" s="302" t="s">
        <v>1052</v>
      </c>
    </row>
    <row r="4825" spans="1:16">
      <c r="A4825" s="303">
        <v>2</v>
      </c>
      <c r="B4825" s="303">
        <v>51354.96</v>
      </c>
      <c r="C4825" s="303">
        <v>35076.58032786</v>
      </c>
      <c r="D4825" s="304">
        <f t="shared" si="75"/>
        <v>16278.379672139999</v>
      </c>
      <c r="E4825" s="305">
        <v>45992</v>
      </c>
      <c r="F4825" s="302" t="s">
        <v>69</v>
      </c>
      <c r="G4825" s="302" t="s">
        <v>70</v>
      </c>
      <c r="H4825" s="302" t="s">
        <v>623</v>
      </c>
      <c r="I4825" s="302" t="s">
        <v>623</v>
      </c>
      <c r="J4825" s="302">
        <v>135300</v>
      </c>
      <c r="K4825" s="302" t="s">
        <v>614</v>
      </c>
      <c r="L4825" s="302">
        <v>10567590</v>
      </c>
      <c r="M4825" s="302" t="s">
        <v>2723</v>
      </c>
      <c r="N4825" s="305">
        <v>33055</v>
      </c>
      <c r="O4825" s="305">
        <v>33055</v>
      </c>
      <c r="P4825" s="302" t="s">
        <v>1052</v>
      </c>
    </row>
    <row r="4826" spans="1:16">
      <c r="A4826" s="303">
        <v>3</v>
      </c>
      <c r="B4826" s="303">
        <v>36930.79</v>
      </c>
      <c r="C4826" s="303">
        <v>11013.536385974201</v>
      </c>
      <c r="D4826" s="304">
        <f t="shared" si="75"/>
        <v>25917.253614025802</v>
      </c>
      <c r="E4826" s="305">
        <v>45992</v>
      </c>
      <c r="F4826" s="302" t="s">
        <v>69</v>
      </c>
      <c r="G4826" s="302" t="s">
        <v>70</v>
      </c>
      <c r="H4826" s="302" t="s">
        <v>623</v>
      </c>
      <c r="I4826" s="302" t="s">
        <v>623</v>
      </c>
      <c r="J4826" s="302">
        <v>135300</v>
      </c>
      <c r="K4826" s="302" t="s">
        <v>164</v>
      </c>
      <c r="L4826" s="302">
        <v>11100028</v>
      </c>
      <c r="M4826" s="302" t="s">
        <v>1053</v>
      </c>
      <c r="N4826" s="305">
        <v>40283</v>
      </c>
      <c r="O4826" s="305">
        <v>40299</v>
      </c>
      <c r="P4826" s="302" t="s">
        <v>2775</v>
      </c>
    </row>
    <row r="4827" spans="1:16">
      <c r="A4827" s="303">
        <v>1</v>
      </c>
      <c r="B4827" s="303">
        <v>1828.96</v>
      </c>
      <c r="C4827" s="303">
        <v>932.51998353919998</v>
      </c>
      <c r="D4827" s="304">
        <f t="shared" si="75"/>
        <v>896.44001646080005</v>
      </c>
      <c r="E4827" s="305">
        <v>45992</v>
      </c>
      <c r="F4827" s="302" t="s">
        <v>69</v>
      </c>
      <c r="G4827" s="302" t="s">
        <v>70</v>
      </c>
      <c r="H4827" s="302" t="s">
        <v>623</v>
      </c>
      <c r="I4827" s="302" t="s">
        <v>623</v>
      </c>
      <c r="J4827" s="302">
        <v>135300</v>
      </c>
      <c r="K4827" s="302" t="s">
        <v>213</v>
      </c>
      <c r="L4827" s="302">
        <v>10567866</v>
      </c>
      <c r="M4827" s="302" t="s">
        <v>1542</v>
      </c>
      <c r="N4827" s="305">
        <v>36525</v>
      </c>
      <c r="O4827" s="305">
        <v>36892</v>
      </c>
      <c r="P4827" s="302" t="s">
        <v>1574</v>
      </c>
    </row>
    <row r="4828" spans="1:16">
      <c r="A4828" s="303">
        <v>1</v>
      </c>
      <c r="B4828" s="303">
        <v>61056.6</v>
      </c>
      <c r="C4828" s="303">
        <v>18208.359087468001</v>
      </c>
      <c r="D4828" s="304">
        <f t="shared" si="75"/>
        <v>42848.240912531997</v>
      </c>
      <c r="E4828" s="305">
        <v>45992</v>
      </c>
      <c r="F4828" s="302" t="s">
        <v>69</v>
      </c>
      <c r="G4828" s="302" t="s">
        <v>70</v>
      </c>
      <c r="H4828" s="302" t="s">
        <v>623</v>
      </c>
      <c r="I4828" s="302" t="s">
        <v>623</v>
      </c>
      <c r="J4828" s="302">
        <v>135300</v>
      </c>
      <c r="K4828" s="302" t="s">
        <v>332</v>
      </c>
      <c r="L4828" s="302">
        <v>11100013</v>
      </c>
      <c r="M4828" s="302" t="s">
        <v>2804</v>
      </c>
      <c r="N4828" s="305">
        <v>40283</v>
      </c>
      <c r="O4828" s="305">
        <v>40179</v>
      </c>
      <c r="P4828" s="302" t="s">
        <v>2775</v>
      </c>
    </row>
    <row r="4829" spans="1:16">
      <c r="A4829" s="303">
        <v>1</v>
      </c>
      <c r="B4829" s="303">
        <v>7573.35</v>
      </c>
      <c r="C4829" s="303">
        <v>2258.531858883</v>
      </c>
      <c r="D4829" s="304">
        <f t="shared" si="75"/>
        <v>5314.8181411170008</v>
      </c>
      <c r="E4829" s="305">
        <v>45992</v>
      </c>
      <c r="F4829" s="302" t="s">
        <v>69</v>
      </c>
      <c r="G4829" s="302" t="s">
        <v>70</v>
      </c>
      <c r="H4829" s="302" t="s">
        <v>623</v>
      </c>
      <c r="I4829" s="302" t="s">
        <v>623</v>
      </c>
      <c r="J4829" s="302">
        <v>135300</v>
      </c>
      <c r="K4829" s="302" t="s">
        <v>333</v>
      </c>
      <c r="L4829" s="302">
        <v>11100025</v>
      </c>
      <c r="M4829" s="302" t="s">
        <v>2805</v>
      </c>
      <c r="N4829" s="305">
        <v>40283</v>
      </c>
      <c r="O4829" s="305">
        <v>40299</v>
      </c>
      <c r="P4829" s="302" t="s">
        <v>2775</v>
      </c>
    </row>
    <row r="4830" spans="1:16">
      <c r="A4830" s="303">
        <v>2</v>
      </c>
      <c r="B4830" s="303">
        <v>29190.07</v>
      </c>
      <c r="C4830" s="303">
        <v>13198.041743004302</v>
      </c>
      <c r="D4830" s="304">
        <f t="shared" si="75"/>
        <v>15992.028256995698</v>
      </c>
      <c r="E4830" s="305">
        <v>45992</v>
      </c>
      <c r="F4830" s="302" t="s">
        <v>69</v>
      </c>
      <c r="G4830" s="302" t="s">
        <v>70</v>
      </c>
      <c r="H4830" s="302" t="s">
        <v>623</v>
      </c>
      <c r="I4830" s="302" t="s">
        <v>623</v>
      </c>
      <c r="J4830" s="302">
        <v>135300</v>
      </c>
      <c r="K4830" s="302" t="s">
        <v>407</v>
      </c>
      <c r="L4830" s="302">
        <v>10567969</v>
      </c>
      <c r="M4830" s="302" t="s">
        <v>1959</v>
      </c>
      <c r="N4830" s="305">
        <v>37438</v>
      </c>
      <c r="O4830" s="305">
        <v>37257</v>
      </c>
      <c r="P4830" s="302" t="s">
        <v>2776</v>
      </c>
    </row>
    <row r="4831" spans="1:16">
      <c r="A4831" s="303">
        <v>45</v>
      </c>
      <c r="B4831" s="303">
        <v>6419.32</v>
      </c>
      <c r="C4831" s="303">
        <v>2902.4409095868</v>
      </c>
      <c r="D4831" s="304">
        <f t="shared" si="75"/>
        <v>3516.8790904131997</v>
      </c>
      <c r="E4831" s="305">
        <v>45992</v>
      </c>
      <c r="F4831" s="302" t="s">
        <v>69</v>
      </c>
      <c r="G4831" s="302" t="s">
        <v>70</v>
      </c>
      <c r="H4831" s="302" t="s">
        <v>623</v>
      </c>
      <c r="I4831" s="302" t="s">
        <v>623</v>
      </c>
      <c r="J4831" s="302">
        <v>135300</v>
      </c>
      <c r="K4831" s="302" t="s">
        <v>468</v>
      </c>
      <c r="L4831" s="302">
        <v>10568004</v>
      </c>
      <c r="M4831" s="302" t="s">
        <v>2168</v>
      </c>
      <c r="N4831" s="305">
        <v>37438</v>
      </c>
      <c r="O4831" s="305">
        <v>37257</v>
      </c>
      <c r="P4831" s="302" t="s">
        <v>2776</v>
      </c>
    </row>
    <row r="4832" spans="1:16">
      <c r="A4832" s="303">
        <v>2</v>
      </c>
      <c r="B4832" s="303">
        <v>104156.45</v>
      </c>
      <c r="C4832" s="303">
        <v>31061.638592321</v>
      </c>
      <c r="D4832" s="304">
        <f t="shared" si="75"/>
        <v>73094.811407678993</v>
      </c>
      <c r="E4832" s="305">
        <v>45992</v>
      </c>
      <c r="F4832" s="302" t="s">
        <v>69</v>
      </c>
      <c r="G4832" s="302" t="s">
        <v>70</v>
      </c>
      <c r="H4832" s="302" t="s">
        <v>623</v>
      </c>
      <c r="I4832" s="302" t="s">
        <v>623</v>
      </c>
      <c r="J4832" s="302">
        <v>135300</v>
      </c>
      <c r="K4832" s="302" t="s">
        <v>606</v>
      </c>
      <c r="L4832" s="302">
        <v>11100001</v>
      </c>
      <c r="M4832" s="302" t="s">
        <v>2694</v>
      </c>
      <c r="N4832" s="305">
        <v>40283</v>
      </c>
      <c r="O4832" s="305">
        <v>40179</v>
      </c>
      <c r="P4832" s="302" t="s">
        <v>2775</v>
      </c>
    </row>
    <row r="4833" spans="1:16">
      <c r="A4833" s="303">
        <v>1</v>
      </c>
      <c r="B4833" s="303">
        <v>23577.82</v>
      </c>
      <c r="C4833" s="303">
        <v>10660.510665751801</v>
      </c>
      <c r="D4833" s="304">
        <f t="shared" si="75"/>
        <v>12917.309334248199</v>
      </c>
      <c r="E4833" s="305">
        <v>45992</v>
      </c>
      <c r="F4833" s="302" t="s">
        <v>69</v>
      </c>
      <c r="G4833" s="302" t="s">
        <v>70</v>
      </c>
      <c r="H4833" s="302" t="s">
        <v>623</v>
      </c>
      <c r="I4833" s="302" t="s">
        <v>623</v>
      </c>
      <c r="J4833" s="302">
        <v>135300</v>
      </c>
      <c r="K4833" s="302" t="s">
        <v>415</v>
      </c>
      <c r="L4833" s="302">
        <v>10568039</v>
      </c>
      <c r="M4833" s="302" t="s">
        <v>1968</v>
      </c>
      <c r="N4833" s="305">
        <v>37438</v>
      </c>
      <c r="O4833" s="305">
        <v>37257</v>
      </c>
      <c r="P4833" s="302" t="s">
        <v>2776</v>
      </c>
    </row>
    <row r="4834" spans="1:16">
      <c r="A4834" s="303">
        <v>0</v>
      </c>
      <c r="B4834" s="303">
        <v>0</v>
      </c>
      <c r="C4834" s="303">
        <v>0</v>
      </c>
      <c r="D4834" s="304">
        <f t="shared" si="75"/>
        <v>0</v>
      </c>
      <c r="E4834" s="305">
        <v>45992</v>
      </c>
      <c r="F4834" s="302" t="s">
        <v>69</v>
      </c>
      <c r="G4834" s="302" t="s">
        <v>70</v>
      </c>
      <c r="H4834" s="302" t="s">
        <v>623</v>
      </c>
      <c r="I4834" s="302" t="s">
        <v>623</v>
      </c>
      <c r="J4834" s="302">
        <v>135600</v>
      </c>
      <c r="K4834" s="302" t="s">
        <v>630</v>
      </c>
      <c r="L4834" s="302">
        <v>9878386</v>
      </c>
      <c r="M4834" s="302" t="s">
        <v>2806</v>
      </c>
      <c r="N4834" s="305">
        <v>35780</v>
      </c>
      <c r="O4834" s="305">
        <v>35796</v>
      </c>
      <c r="P4834" s="302" t="s">
        <v>1615</v>
      </c>
    </row>
    <row r="4835" spans="1:16">
      <c r="A4835" s="303">
        <v>0</v>
      </c>
      <c r="B4835" s="303">
        <v>0</v>
      </c>
      <c r="C4835" s="303">
        <v>0</v>
      </c>
      <c r="D4835" s="304">
        <f t="shared" si="75"/>
        <v>0</v>
      </c>
      <c r="E4835" s="305">
        <v>45992</v>
      </c>
      <c r="F4835" s="302" t="s">
        <v>69</v>
      </c>
      <c r="G4835" s="302" t="s">
        <v>70</v>
      </c>
      <c r="H4835" s="302" t="s">
        <v>623</v>
      </c>
      <c r="I4835" s="302" t="s">
        <v>623</v>
      </c>
      <c r="J4835" s="302">
        <v>135600</v>
      </c>
      <c r="K4835" s="302" t="s">
        <v>92</v>
      </c>
      <c r="L4835" s="302">
        <v>9878385</v>
      </c>
      <c r="M4835" s="302" t="s">
        <v>948</v>
      </c>
      <c r="N4835" s="305">
        <v>35780</v>
      </c>
      <c r="O4835" s="305">
        <v>35796</v>
      </c>
      <c r="P4835" s="302" t="s">
        <v>1615</v>
      </c>
    </row>
    <row r="4836" spans="1:16">
      <c r="A4836" s="303">
        <v>3</v>
      </c>
      <c r="B4836" s="303">
        <v>2124.67</v>
      </c>
      <c r="C4836" s="303">
        <v>878.89388175119996</v>
      </c>
      <c r="D4836" s="304">
        <f t="shared" si="75"/>
        <v>1245.7761182488002</v>
      </c>
      <c r="E4836" s="305">
        <v>45992</v>
      </c>
      <c r="F4836" s="302" t="s">
        <v>69</v>
      </c>
      <c r="G4836" s="302" t="s">
        <v>70</v>
      </c>
      <c r="H4836" s="302" t="s">
        <v>631</v>
      </c>
      <c r="I4836" s="302" t="s">
        <v>631</v>
      </c>
      <c r="J4836" s="302">
        <v>135300</v>
      </c>
      <c r="K4836" s="302" t="s">
        <v>101</v>
      </c>
      <c r="L4836" s="302">
        <v>10568299</v>
      </c>
      <c r="M4836" s="302" t="s">
        <v>2261</v>
      </c>
      <c r="N4836" s="305">
        <v>38287</v>
      </c>
      <c r="O4836" s="305">
        <v>37987</v>
      </c>
      <c r="P4836" s="302" t="s">
        <v>2807</v>
      </c>
    </row>
    <row r="4837" spans="1:16">
      <c r="A4837" s="303">
        <v>3</v>
      </c>
      <c r="B4837" s="303">
        <v>569.41999999999996</v>
      </c>
      <c r="C4837" s="303">
        <v>235.5470516112</v>
      </c>
      <c r="D4837" s="304">
        <f t="shared" si="75"/>
        <v>333.87294838879995</v>
      </c>
      <c r="E4837" s="305">
        <v>45992</v>
      </c>
      <c r="F4837" s="302" t="s">
        <v>69</v>
      </c>
      <c r="G4837" s="302" t="s">
        <v>70</v>
      </c>
      <c r="H4837" s="302" t="s">
        <v>631</v>
      </c>
      <c r="I4837" s="302" t="s">
        <v>631</v>
      </c>
      <c r="J4837" s="302">
        <v>135300</v>
      </c>
      <c r="K4837" s="302" t="s">
        <v>142</v>
      </c>
      <c r="L4837" s="302">
        <v>10568306</v>
      </c>
      <c r="M4837" s="302" t="s">
        <v>2808</v>
      </c>
      <c r="N4837" s="305">
        <v>38200</v>
      </c>
      <c r="O4837" s="305">
        <v>37987</v>
      </c>
      <c r="P4837" s="302" t="s">
        <v>2809</v>
      </c>
    </row>
    <row r="4838" spans="1:16">
      <c r="A4838" s="303">
        <v>600</v>
      </c>
      <c r="B4838" s="303">
        <v>1138.8700000000001</v>
      </c>
      <c r="C4838" s="303">
        <v>471.1065130632</v>
      </c>
      <c r="D4838" s="304">
        <f t="shared" si="75"/>
        <v>667.76348693680006</v>
      </c>
      <c r="E4838" s="305">
        <v>45992</v>
      </c>
      <c r="F4838" s="302" t="s">
        <v>69</v>
      </c>
      <c r="G4838" s="302" t="s">
        <v>70</v>
      </c>
      <c r="H4838" s="302" t="s">
        <v>631</v>
      </c>
      <c r="I4838" s="302" t="s">
        <v>631</v>
      </c>
      <c r="J4838" s="302">
        <v>135300</v>
      </c>
      <c r="K4838" s="302" t="s">
        <v>420</v>
      </c>
      <c r="L4838" s="302">
        <v>10568313</v>
      </c>
      <c r="M4838" s="302" t="s">
        <v>2810</v>
      </c>
      <c r="N4838" s="305">
        <v>38200</v>
      </c>
      <c r="O4838" s="305">
        <v>37987</v>
      </c>
      <c r="P4838" s="302" t="s">
        <v>2809</v>
      </c>
    </row>
    <row r="4839" spans="1:16">
      <c r="A4839" s="303">
        <v>9</v>
      </c>
      <c r="B4839" s="303">
        <v>1138.8700000000001</v>
      </c>
      <c r="C4839" s="303">
        <v>471.1065130632</v>
      </c>
      <c r="D4839" s="304">
        <f t="shared" si="75"/>
        <v>667.76348693680006</v>
      </c>
      <c r="E4839" s="305">
        <v>45992</v>
      </c>
      <c r="F4839" s="302" t="s">
        <v>69</v>
      </c>
      <c r="G4839" s="302" t="s">
        <v>70</v>
      </c>
      <c r="H4839" s="302" t="s">
        <v>631</v>
      </c>
      <c r="I4839" s="302" t="s">
        <v>631</v>
      </c>
      <c r="J4839" s="302">
        <v>135300</v>
      </c>
      <c r="K4839" s="302" t="s">
        <v>421</v>
      </c>
      <c r="L4839" s="302">
        <v>10568201</v>
      </c>
      <c r="M4839" s="302" t="s">
        <v>1997</v>
      </c>
      <c r="N4839" s="305">
        <v>38200</v>
      </c>
      <c r="O4839" s="305">
        <v>37987</v>
      </c>
      <c r="P4839" s="302" t="s">
        <v>2809</v>
      </c>
    </row>
    <row r="4840" spans="1:16">
      <c r="A4840" s="303">
        <v>2</v>
      </c>
      <c r="B4840" s="303">
        <v>5694.32</v>
      </c>
      <c r="C4840" s="303">
        <v>2355.5201554751998</v>
      </c>
      <c r="D4840" s="304">
        <f t="shared" si="75"/>
        <v>3338.7998445247999</v>
      </c>
      <c r="E4840" s="305">
        <v>45992</v>
      </c>
      <c r="F4840" s="302" t="s">
        <v>69</v>
      </c>
      <c r="G4840" s="302" t="s">
        <v>70</v>
      </c>
      <c r="H4840" s="302" t="s">
        <v>631</v>
      </c>
      <c r="I4840" s="302" t="s">
        <v>631</v>
      </c>
      <c r="J4840" s="302">
        <v>135300</v>
      </c>
      <c r="K4840" s="302" t="s">
        <v>355</v>
      </c>
      <c r="L4840" s="302">
        <v>10568278</v>
      </c>
      <c r="M4840" s="302" t="s">
        <v>2811</v>
      </c>
      <c r="N4840" s="305">
        <v>38200</v>
      </c>
      <c r="O4840" s="305">
        <v>37987</v>
      </c>
      <c r="P4840" s="302" t="s">
        <v>2809</v>
      </c>
    </row>
    <row r="4841" spans="1:16">
      <c r="A4841" s="303">
        <v>1</v>
      </c>
      <c r="B4841" s="303">
        <v>37582.410000000003</v>
      </c>
      <c r="C4841" s="303">
        <v>15546.3908326776</v>
      </c>
      <c r="D4841" s="304">
        <f t="shared" si="75"/>
        <v>22036.019167322404</v>
      </c>
      <c r="E4841" s="305">
        <v>45992</v>
      </c>
      <c r="F4841" s="302" t="s">
        <v>69</v>
      </c>
      <c r="G4841" s="302" t="s">
        <v>70</v>
      </c>
      <c r="H4841" s="302" t="s">
        <v>631</v>
      </c>
      <c r="I4841" s="302" t="s">
        <v>631</v>
      </c>
      <c r="J4841" s="302">
        <v>135300</v>
      </c>
      <c r="K4841" s="302" t="s">
        <v>357</v>
      </c>
      <c r="L4841" s="302">
        <v>10568292</v>
      </c>
      <c r="M4841" s="302" t="s">
        <v>2812</v>
      </c>
      <c r="N4841" s="305">
        <v>38200</v>
      </c>
      <c r="O4841" s="305">
        <v>37987</v>
      </c>
      <c r="P4841" s="302" t="s">
        <v>2809</v>
      </c>
    </row>
    <row r="4842" spans="1:16">
      <c r="A4842" s="303">
        <v>2500</v>
      </c>
      <c r="B4842" s="303">
        <v>5694.17</v>
      </c>
      <c r="C4842" s="303">
        <v>2355.4581062712004</v>
      </c>
      <c r="D4842" s="304">
        <f t="shared" si="75"/>
        <v>3338.7118937287996</v>
      </c>
      <c r="E4842" s="305">
        <v>45992</v>
      </c>
      <c r="F4842" s="302" t="s">
        <v>69</v>
      </c>
      <c r="G4842" s="302" t="s">
        <v>70</v>
      </c>
      <c r="H4842" s="302" t="s">
        <v>631</v>
      </c>
      <c r="I4842" s="302" t="s">
        <v>631</v>
      </c>
      <c r="J4842" s="302">
        <v>135300</v>
      </c>
      <c r="K4842" s="302" t="s">
        <v>151</v>
      </c>
      <c r="L4842" s="302">
        <v>10568208</v>
      </c>
      <c r="M4842" s="302" t="s">
        <v>2813</v>
      </c>
      <c r="N4842" s="305">
        <v>38200</v>
      </c>
      <c r="O4842" s="305">
        <v>37987</v>
      </c>
      <c r="P4842" s="302" t="s">
        <v>2809</v>
      </c>
    </row>
    <row r="4843" spans="1:16">
      <c r="A4843" s="303">
        <v>540</v>
      </c>
      <c r="B4843" s="303">
        <v>2220.7800000000002</v>
      </c>
      <c r="C4843" s="303">
        <v>918.65087506079999</v>
      </c>
      <c r="D4843" s="304">
        <f t="shared" si="75"/>
        <v>1302.1291249392002</v>
      </c>
      <c r="E4843" s="305">
        <v>45992</v>
      </c>
      <c r="F4843" s="302" t="s">
        <v>69</v>
      </c>
      <c r="G4843" s="302" t="s">
        <v>70</v>
      </c>
      <c r="H4843" s="302" t="s">
        <v>631</v>
      </c>
      <c r="I4843" s="302" t="s">
        <v>631</v>
      </c>
      <c r="J4843" s="302">
        <v>135300</v>
      </c>
      <c r="K4843" s="302" t="s">
        <v>423</v>
      </c>
      <c r="L4843" s="302">
        <v>10568215</v>
      </c>
      <c r="M4843" s="302" t="s">
        <v>2814</v>
      </c>
      <c r="N4843" s="305">
        <v>38200</v>
      </c>
      <c r="O4843" s="305">
        <v>37987</v>
      </c>
      <c r="P4843" s="302" t="s">
        <v>2809</v>
      </c>
    </row>
    <row r="4844" spans="1:16">
      <c r="A4844" s="303">
        <v>1</v>
      </c>
      <c r="B4844" s="303">
        <v>3416.6</v>
      </c>
      <c r="C4844" s="303">
        <v>1413.315402576</v>
      </c>
      <c r="D4844" s="304">
        <f t="shared" si="75"/>
        <v>2003.2845974239999</v>
      </c>
      <c r="E4844" s="305">
        <v>45992</v>
      </c>
      <c r="F4844" s="302" t="s">
        <v>69</v>
      </c>
      <c r="G4844" s="302" t="s">
        <v>70</v>
      </c>
      <c r="H4844" s="302" t="s">
        <v>631</v>
      </c>
      <c r="I4844" s="302" t="s">
        <v>631</v>
      </c>
      <c r="J4844" s="302">
        <v>135300</v>
      </c>
      <c r="K4844" s="302" t="s">
        <v>326</v>
      </c>
      <c r="L4844" s="302">
        <v>10568222</v>
      </c>
      <c r="M4844" s="302" t="s">
        <v>2005</v>
      </c>
      <c r="N4844" s="305">
        <v>38200</v>
      </c>
      <c r="O4844" s="305">
        <v>37987</v>
      </c>
      <c r="P4844" s="302" t="s">
        <v>2809</v>
      </c>
    </row>
    <row r="4845" spans="1:16">
      <c r="A4845" s="303">
        <v>0</v>
      </c>
      <c r="B4845" s="303">
        <v>0</v>
      </c>
      <c r="C4845" s="303">
        <v>0</v>
      </c>
      <c r="D4845" s="304">
        <f t="shared" si="75"/>
        <v>0</v>
      </c>
      <c r="E4845" s="305">
        <v>45992</v>
      </c>
      <c r="F4845" s="302" t="s">
        <v>69</v>
      </c>
      <c r="G4845" s="302" t="s">
        <v>70</v>
      </c>
      <c r="H4845" s="302" t="s">
        <v>631</v>
      </c>
      <c r="I4845" s="302" t="s">
        <v>631</v>
      </c>
      <c r="J4845" s="302">
        <v>135300</v>
      </c>
      <c r="K4845" s="302" t="s">
        <v>84</v>
      </c>
      <c r="L4845" s="302">
        <v>10664186</v>
      </c>
      <c r="M4845" s="302" t="s">
        <v>2815</v>
      </c>
      <c r="N4845" s="305">
        <v>40299</v>
      </c>
      <c r="O4845" s="305">
        <v>40299</v>
      </c>
      <c r="P4845" s="302" t="s">
        <v>2816</v>
      </c>
    </row>
    <row r="4846" spans="1:16">
      <c r="A4846" s="303">
        <v>645</v>
      </c>
      <c r="B4846" s="303">
        <v>1708.27</v>
      </c>
      <c r="C4846" s="303">
        <v>706.64529144719995</v>
      </c>
      <c r="D4846" s="304">
        <f t="shared" si="75"/>
        <v>1001.6247085528</v>
      </c>
      <c r="E4846" s="305">
        <v>45992</v>
      </c>
      <c r="F4846" s="302" t="s">
        <v>69</v>
      </c>
      <c r="G4846" s="302" t="s">
        <v>70</v>
      </c>
      <c r="H4846" s="302" t="s">
        <v>631</v>
      </c>
      <c r="I4846" s="302" t="s">
        <v>631</v>
      </c>
      <c r="J4846" s="302">
        <v>135300</v>
      </c>
      <c r="K4846" s="302" t="s">
        <v>154</v>
      </c>
      <c r="L4846" s="302">
        <v>10568229</v>
      </c>
      <c r="M4846" s="302" t="s">
        <v>1509</v>
      </c>
      <c r="N4846" s="305">
        <v>38200</v>
      </c>
      <c r="O4846" s="305">
        <v>37987</v>
      </c>
      <c r="P4846" s="302" t="s">
        <v>2809</v>
      </c>
    </row>
    <row r="4847" spans="1:16">
      <c r="A4847" s="303">
        <v>1</v>
      </c>
      <c r="B4847" s="303">
        <v>1138.8700000000001</v>
      </c>
      <c r="C4847" s="303">
        <v>471.1065130632</v>
      </c>
      <c r="D4847" s="304">
        <f t="shared" si="75"/>
        <v>667.76348693680006</v>
      </c>
      <c r="E4847" s="305">
        <v>45992</v>
      </c>
      <c r="F4847" s="302" t="s">
        <v>69</v>
      </c>
      <c r="G4847" s="302" t="s">
        <v>70</v>
      </c>
      <c r="H4847" s="302" t="s">
        <v>631</v>
      </c>
      <c r="I4847" s="302" t="s">
        <v>631</v>
      </c>
      <c r="J4847" s="302">
        <v>135300</v>
      </c>
      <c r="K4847" s="302" t="s">
        <v>157</v>
      </c>
      <c r="L4847" s="302">
        <v>10568236</v>
      </c>
      <c r="M4847" s="302" t="s">
        <v>1525</v>
      </c>
      <c r="N4847" s="305">
        <v>38200</v>
      </c>
      <c r="O4847" s="305">
        <v>37987</v>
      </c>
      <c r="P4847" s="302" t="s">
        <v>2809</v>
      </c>
    </row>
    <row r="4848" spans="1:16">
      <c r="A4848" s="303">
        <v>1</v>
      </c>
      <c r="B4848" s="303">
        <v>1138.8700000000001</v>
      </c>
      <c r="C4848" s="303">
        <v>471.1065130632</v>
      </c>
      <c r="D4848" s="304">
        <f t="shared" si="75"/>
        <v>667.76348693680006</v>
      </c>
      <c r="E4848" s="305">
        <v>45992</v>
      </c>
      <c r="F4848" s="302" t="s">
        <v>69</v>
      </c>
      <c r="G4848" s="302" t="s">
        <v>70</v>
      </c>
      <c r="H4848" s="302" t="s">
        <v>631</v>
      </c>
      <c r="I4848" s="302" t="s">
        <v>631</v>
      </c>
      <c r="J4848" s="302">
        <v>135300</v>
      </c>
      <c r="K4848" s="302" t="s">
        <v>427</v>
      </c>
      <c r="L4848" s="302">
        <v>10568327</v>
      </c>
      <c r="M4848" s="302" t="s">
        <v>2749</v>
      </c>
      <c r="N4848" s="305">
        <v>38200</v>
      </c>
      <c r="O4848" s="305">
        <v>37987</v>
      </c>
      <c r="P4848" s="302" t="s">
        <v>2809</v>
      </c>
    </row>
    <row r="4849" spans="1:16">
      <c r="A4849" s="303">
        <v>1</v>
      </c>
      <c r="B4849" s="303">
        <v>5694.32</v>
      </c>
      <c r="C4849" s="303">
        <v>2355.5201554751998</v>
      </c>
      <c r="D4849" s="304">
        <f t="shared" si="75"/>
        <v>3338.7998445247999</v>
      </c>
      <c r="E4849" s="305">
        <v>45992</v>
      </c>
      <c r="F4849" s="302" t="s">
        <v>69</v>
      </c>
      <c r="G4849" s="302" t="s">
        <v>70</v>
      </c>
      <c r="H4849" s="302" t="s">
        <v>631</v>
      </c>
      <c r="I4849" s="302" t="s">
        <v>631</v>
      </c>
      <c r="J4849" s="302">
        <v>135300</v>
      </c>
      <c r="K4849" s="302" t="s">
        <v>632</v>
      </c>
      <c r="L4849" s="302">
        <v>10568271</v>
      </c>
      <c r="M4849" s="302" t="s">
        <v>2817</v>
      </c>
      <c r="N4849" s="305">
        <v>38200</v>
      </c>
      <c r="O4849" s="305">
        <v>37987</v>
      </c>
      <c r="P4849" s="302" t="s">
        <v>2809</v>
      </c>
    </row>
    <row r="4850" spans="1:16">
      <c r="A4850" s="303">
        <v>9</v>
      </c>
      <c r="B4850" s="303">
        <v>56.95</v>
      </c>
      <c r="C4850" s="303">
        <v>23.558014452000002</v>
      </c>
      <c r="D4850" s="304">
        <f t="shared" si="75"/>
        <v>33.391985548000001</v>
      </c>
      <c r="E4850" s="305">
        <v>45992</v>
      </c>
      <c r="F4850" s="302" t="s">
        <v>69</v>
      </c>
      <c r="G4850" s="302" t="s">
        <v>70</v>
      </c>
      <c r="H4850" s="302" t="s">
        <v>631</v>
      </c>
      <c r="I4850" s="302" t="s">
        <v>631</v>
      </c>
      <c r="J4850" s="302">
        <v>135300</v>
      </c>
      <c r="K4850" s="302" t="s">
        <v>98</v>
      </c>
      <c r="L4850" s="302">
        <v>10568243</v>
      </c>
      <c r="M4850" s="302" t="s">
        <v>2818</v>
      </c>
      <c r="N4850" s="305">
        <v>38200</v>
      </c>
      <c r="O4850" s="305">
        <v>37987</v>
      </c>
      <c r="P4850" s="302" t="s">
        <v>2809</v>
      </c>
    </row>
    <row r="4851" spans="1:16">
      <c r="A4851" s="303">
        <v>12</v>
      </c>
      <c r="B4851" s="303">
        <v>1138.8700000000001</v>
      </c>
      <c r="C4851" s="303">
        <v>471.1065130632</v>
      </c>
      <c r="D4851" s="304">
        <f t="shared" si="75"/>
        <v>667.76348693680006</v>
      </c>
      <c r="E4851" s="305">
        <v>45992</v>
      </c>
      <c r="F4851" s="302" t="s">
        <v>69</v>
      </c>
      <c r="G4851" s="302" t="s">
        <v>70</v>
      </c>
      <c r="H4851" s="302" t="s">
        <v>631</v>
      </c>
      <c r="I4851" s="302" t="s">
        <v>631</v>
      </c>
      <c r="J4851" s="302">
        <v>135300</v>
      </c>
      <c r="K4851" s="302" t="s">
        <v>435</v>
      </c>
      <c r="L4851" s="302">
        <v>10568250</v>
      </c>
      <c r="M4851" s="302" t="s">
        <v>2819</v>
      </c>
      <c r="N4851" s="305">
        <v>38200</v>
      </c>
      <c r="O4851" s="305">
        <v>37987</v>
      </c>
      <c r="P4851" s="302" t="s">
        <v>2809</v>
      </c>
    </row>
    <row r="4852" spans="1:16">
      <c r="A4852" s="303">
        <v>1500</v>
      </c>
      <c r="B4852" s="303">
        <v>1138.8700000000001</v>
      </c>
      <c r="C4852" s="303">
        <v>471.1065130632</v>
      </c>
      <c r="D4852" s="304">
        <f t="shared" si="75"/>
        <v>667.76348693680006</v>
      </c>
      <c r="E4852" s="305">
        <v>45992</v>
      </c>
      <c r="F4852" s="302" t="s">
        <v>69</v>
      </c>
      <c r="G4852" s="302" t="s">
        <v>70</v>
      </c>
      <c r="H4852" s="302" t="s">
        <v>631</v>
      </c>
      <c r="I4852" s="302" t="s">
        <v>631</v>
      </c>
      <c r="J4852" s="302">
        <v>135300</v>
      </c>
      <c r="K4852" s="302" t="s">
        <v>436</v>
      </c>
      <c r="L4852" s="302">
        <v>10568257</v>
      </c>
      <c r="M4852" s="302" t="s">
        <v>2820</v>
      </c>
      <c r="N4852" s="305">
        <v>38200</v>
      </c>
      <c r="O4852" s="305">
        <v>37987</v>
      </c>
      <c r="P4852" s="302" t="s">
        <v>2809</v>
      </c>
    </row>
    <row r="4853" spans="1:16">
      <c r="A4853" s="303">
        <v>1</v>
      </c>
      <c r="B4853" s="303">
        <v>3416.6</v>
      </c>
      <c r="C4853" s="303">
        <v>1413.315402576</v>
      </c>
      <c r="D4853" s="304">
        <f t="shared" si="75"/>
        <v>2003.2845974239999</v>
      </c>
      <c r="E4853" s="305">
        <v>45992</v>
      </c>
      <c r="F4853" s="302" t="s">
        <v>69</v>
      </c>
      <c r="G4853" s="302" t="s">
        <v>70</v>
      </c>
      <c r="H4853" s="302" t="s">
        <v>631</v>
      </c>
      <c r="I4853" s="302" t="s">
        <v>631</v>
      </c>
      <c r="J4853" s="302">
        <v>135300</v>
      </c>
      <c r="K4853" s="302" t="s">
        <v>329</v>
      </c>
      <c r="L4853" s="302">
        <v>10568320</v>
      </c>
      <c r="M4853" s="302" t="s">
        <v>2821</v>
      </c>
      <c r="N4853" s="305">
        <v>38200</v>
      </c>
      <c r="O4853" s="305">
        <v>38322</v>
      </c>
      <c r="P4853" s="302" t="s">
        <v>2809</v>
      </c>
    </row>
    <row r="4854" spans="1:16">
      <c r="A4854" s="303">
        <v>1</v>
      </c>
      <c r="B4854" s="303">
        <v>38060.26</v>
      </c>
      <c r="C4854" s="303">
        <v>15744.058913553601</v>
      </c>
      <c r="D4854" s="304">
        <f t="shared" si="75"/>
        <v>22316.201086446403</v>
      </c>
      <c r="E4854" s="305">
        <v>45992</v>
      </c>
      <c r="F4854" s="302" t="s">
        <v>69</v>
      </c>
      <c r="G4854" s="302" t="s">
        <v>70</v>
      </c>
      <c r="H4854" s="302" t="s">
        <v>631</v>
      </c>
      <c r="I4854" s="302" t="s">
        <v>631</v>
      </c>
      <c r="J4854" s="302">
        <v>135300</v>
      </c>
      <c r="K4854" s="302" t="s">
        <v>248</v>
      </c>
      <c r="L4854" s="302">
        <v>10568285</v>
      </c>
      <c r="M4854" s="302" t="s">
        <v>2822</v>
      </c>
      <c r="N4854" s="305">
        <v>38200</v>
      </c>
      <c r="O4854" s="305">
        <v>38322</v>
      </c>
      <c r="P4854" s="302" t="s">
        <v>2809</v>
      </c>
    </row>
    <row r="4855" spans="1:16">
      <c r="A4855" s="303">
        <v>2</v>
      </c>
      <c r="B4855" s="303">
        <v>1138.8700000000001</v>
      </c>
      <c r="C4855" s="303">
        <v>471.1065130632</v>
      </c>
      <c r="D4855" s="304">
        <f t="shared" si="75"/>
        <v>667.76348693680006</v>
      </c>
      <c r="E4855" s="305">
        <v>45992</v>
      </c>
      <c r="F4855" s="302" t="s">
        <v>69</v>
      </c>
      <c r="G4855" s="302" t="s">
        <v>70</v>
      </c>
      <c r="H4855" s="302" t="s">
        <v>631</v>
      </c>
      <c r="I4855" s="302" t="s">
        <v>631</v>
      </c>
      <c r="J4855" s="302">
        <v>135300</v>
      </c>
      <c r="K4855" s="302" t="s">
        <v>441</v>
      </c>
      <c r="L4855" s="302">
        <v>10568334</v>
      </c>
      <c r="M4855" s="302" t="s">
        <v>2045</v>
      </c>
      <c r="N4855" s="305">
        <v>38200</v>
      </c>
      <c r="O4855" s="305">
        <v>37987</v>
      </c>
      <c r="P4855" s="302" t="s">
        <v>2809</v>
      </c>
    </row>
    <row r="4856" spans="1:16">
      <c r="A4856" s="303">
        <v>2</v>
      </c>
      <c r="B4856" s="303">
        <v>1138.8700000000001</v>
      </c>
      <c r="C4856" s="303">
        <v>471.1065130632</v>
      </c>
      <c r="D4856" s="304">
        <f t="shared" si="75"/>
        <v>667.76348693680006</v>
      </c>
      <c r="E4856" s="305">
        <v>45992</v>
      </c>
      <c r="F4856" s="302" t="s">
        <v>69</v>
      </c>
      <c r="G4856" s="302" t="s">
        <v>70</v>
      </c>
      <c r="H4856" s="302" t="s">
        <v>631</v>
      </c>
      <c r="I4856" s="302" t="s">
        <v>631</v>
      </c>
      <c r="J4856" s="302">
        <v>135300</v>
      </c>
      <c r="K4856" s="302" t="s">
        <v>213</v>
      </c>
      <c r="L4856" s="302">
        <v>10568264</v>
      </c>
      <c r="M4856" s="302" t="s">
        <v>2823</v>
      </c>
      <c r="N4856" s="305">
        <v>38200</v>
      </c>
      <c r="O4856" s="305">
        <v>37987</v>
      </c>
      <c r="P4856" s="302" t="s">
        <v>2809</v>
      </c>
    </row>
    <row r="4857" spans="1:16">
      <c r="A4857" s="303">
        <v>1</v>
      </c>
      <c r="B4857" s="303">
        <v>1769.71</v>
      </c>
      <c r="C4857" s="303">
        <v>-168.96999951320001</v>
      </c>
      <c r="D4857" s="304">
        <f t="shared" si="75"/>
        <v>1938.6799995132001</v>
      </c>
      <c r="E4857" s="305">
        <v>45992</v>
      </c>
      <c r="F4857" s="302" t="s">
        <v>69</v>
      </c>
      <c r="G4857" s="302" t="s">
        <v>70</v>
      </c>
      <c r="H4857" s="302" t="s">
        <v>633</v>
      </c>
      <c r="I4857" s="302" t="s">
        <v>633</v>
      </c>
      <c r="J4857" s="302">
        <v>135001</v>
      </c>
      <c r="K4857" s="302" t="s">
        <v>130</v>
      </c>
      <c r="L4857" s="302">
        <v>10562885</v>
      </c>
      <c r="M4857" s="302" t="s">
        <v>2825</v>
      </c>
      <c r="N4857" s="305">
        <v>31959</v>
      </c>
      <c r="O4857" s="305">
        <v>31959</v>
      </c>
      <c r="P4857" s="302" t="s">
        <v>1052</v>
      </c>
    </row>
    <row r="4858" spans="1:16">
      <c r="A4858" s="303">
        <v>1</v>
      </c>
      <c r="B4858" s="303">
        <v>12420.66</v>
      </c>
      <c r="C4858" s="303">
        <v>-569.84994427200002</v>
      </c>
      <c r="D4858" s="304">
        <f t="shared" si="75"/>
        <v>12990.509944272</v>
      </c>
      <c r="E4858" s="305">
        <v>45992</v>
      </c>
      <c r="F4858" s="302" t="s">
        <v>69</v>
      </c>
      <c r="G4858" s="302" t="s">
        <v>70</v>
      </c>
      <c r="H4858" s="302" t="s">
        <v>633</v>
      </c>
      <c r="I4858" s="302" t="s">
        <v>633</v>
      </c>
      <c r="J4858" s="302">
        <v>135001</v>
      </c>
      <c r="K4858" s="302" t="s">
        <v>130</v>
      </c>
      <c r="L4858" s="302">
        <v>10562888</v>
      </c>
      <c r="M4858" s="302" t="s">
        <v>1067</v>
      </c>
      <c r="N4858" s="305">
        <v>39413</v>
      </c>
      <c r="O4858" s="305">
        <v>39387</v>
      </c>
      <c r="P4858" s="302" t="s">
        <v>2824</v>
      </c>
    </row>
    <row r="4859" spans="1:16">
      <c r="A4859" s="303">
        <v>1</v>
      </c>
      <c r="B4859" s="303">
        <v>54325.91</v>
      </c>
      <c r="C4859" s="303">
        <v>627.22685627329997</v>
      </c>
      <c r="D4859" s="304">
        <f t="shared" si="75"/>
        <v>53698.683143726703</v>
      </c>
      <c r="E4859" s="305">
        <v>45992</v>
      </c>
      <c r="F4859" s="302" t="s">
        <v>69</v>
      </c>
      <c r="G4859" s="302" t="s">
        <v>70</v>
      </c>
      <c r="H4859" s="302" t="s">
        <v>633</v>
      </c>
      <c r="I4859" s="302" t="s">
        <v>633</v>
      </c>
      <c r="J4859" s="302">
        <v>135130</v>
      </c>
      <c r="K4859" s="302" t="s">
        <v>150</v>
      </c>
      <c r="L4859" s="302">
        <v>40389062</v>
      </c>
      <c r="M4859" s="302" t="s">
        <v>2832</v>
      </c>
      <c r="N4859" s="305">
        <v>40653</v>
      </c>
      <c r="O4859" s="305">
        <v>40544</v>
      </c>
      <c r="P4859" s="302" t="s">
        <v>2833</v>
      </c>
    </row>
    <row r="4860" spans="1:16">
      <c r="A4860" s="303">
        <v>0</v>
      </c>
      <c r="B4860" s="303">
        <v>0</v>
      </c>
      <c r="C4860" s="303">
        <v>0</v>
      </c>
      <c r="D4860" s="304">
        <f t="shared" si="75"/>
        <v>0</v>
      </c>
      <c r="E4860" s="305">
        <v>45992</v>
      </c>
      <c r="F4860" s="302" t="s">
        <v>69</v>
      </c>
      <c r="G4860" s="302" t="s">
        <v>70</v>
      </c>
      <c r="H4860" s="302" t="s">
        <v>633</v>
      </c>
      <c r="I4860" s="302" t="s">
        <v>633</v>
      </c>
      <c r="J4860" s="302">
        <v>135130</v>
      </c>
      <c r="K4860" s="302" t="s">
        <v>557</v>
      </c>
      <c r="L4860" s="302">
        <v>40388261</v>
      </c>
      <c r="M4860" s="302" t="s">
        <v>2503</v>
      </c>
      <c r="N4860" s="305">
        <v>38695</v>
      </c>
      <c r="O4860" s="305">
        <v>38777</v>
      </c>
      <c r="P4860" s="302" t="s">
        <v>880</v>
      </c>
    </row>
    <row r="4861" spans="1:16">
      <c r="A4861" s="303">
        <v>0</v>
      </c>
      <c r="B4861" s="303">
        <v>0</v>
      </c>
      <c r="C4861" s="303">
        <v>0</v>
      </c>
      <c r="D4861" s="304">
        <f t="shared" si="75"/>
        <v>0</v>
      </c>
      <c r="E4861" s="305">
        <v>45992</v>
      </c>
      <c r="F4861" s="302" t="s">
        <v>69</v>
      </c>
      <c r="G4861" s="302" t="s">
        <v>70</v>
      </c>
      <c r="H4861" s="302" t="s">
        <v>633</v>
      </c>
      <c r="I4861" s="302" t="s">
        <v>633</v>
      </c>
      <c r="J4861" s="302">
        <v>135130</v>
      </c>
      <c r="K4861" s="302" t="s">
        <v>532</v>
      </c>
      <c r="L4861" s="302">
        <v>40388239</v>
      </c>
      <c r="M4861" s="302" t="s">
        <v>2603</v>
      </c>
      <c r="N4861" s="305">
        <v>37529</v>
      </c>
      <c r="O4861" s="305">
        <v>37591</v>
      </c>
      <c r="P4861" s="302" t="s">
        <v>880</v>
      </c>
    </row>
    <row r="4862" spans="1:16">
      <c r="A4862" s="303">
        <v>1</v>
      </c>
      <c r="B4862" s="303">
        <v>2756.35</v>
      </c>
      <c r="C4862" s="303">
        <v>80.108323756500013</v>
      </c>
      <c r="D4862" s="304">
        <f t="shared" si="75"/>
        <v>2676.2416762435</v>
      </c>
      <c r="E4862" s="305">
        <v>45992</v>
      </c>
      <c r="F4862" s="302" t="s">
        <v>69</v>
      </c>
      <c r="G4862" s="302" t="s">
        <v>70</v>
      </c>
      <c r="H4862" s="302" t="s">
        <v>633</v>
      </c>
      <c r="I4862" s="302" t="s">
        <v>633</v>
      </c>
      <c r="J4862" s="302">
        <v>135130</v>
      </c>
      <c r="K4862" s="302" t="s">
        <v>230</v>
      </c>
      <c r="L4862" s="302">
        <v>40389965</v>
      </c>
      <c r="M4862" s="302" t="s">
        <v>1951</v>
      </c>
      <c r="N4862" s="305">
        <v>32690</v>
      </c>
      <c r="O4862" s="305">
        <v>32690</v>
      </c>
      <c r="P4862" s="302" t="s">
        <v>1052</v>
      </c>
    </row>
    <row r="4863" spans="1:16">
      <c r="A4863" s="303">
        <v>1</v>
      </c>
      <c r="B4863" s="303">
        <v>49189.1</v>
      </c>
      <c r="C4863" s="303">
        <v>920.42348785400009</v>
      </c>
      <c r="D4863" s="304">
        <f t="shared" si="75"/>
        <v>48268.676512145998</v>
      </c>
      <c r="E4863" s="305">
        <v>45992</v>
      </c>
      <c r="F4863" s="302" t="s">
        <v>69</v>
      </c>
      <c r="G4863" s="302" t="s">
        <v>70</v>
      </c>
      <c r="H4863" s="302" t="s">
        <v>633</v>
      </c>
      <c r="I4863" s="302" t="s">
        <v>633</v>
      </c>
      <c r="J4863" s="302">
        <v>135130</v>
      </c>
      <c r="K4863" s="302" t="s">
        <v>230</v>
      </c>
      <c r="L4863" s="302">
        <v>40387897</v>
      </c>
      <c r="M4863" s="302" t="s">
        <v>1951</v>
      </c>
      <c r="N4863" s="305">
        <v>37438</v>
      </c>
      <c r="O4863" s="305">
        <v>37257</v>
      </c>
      <c r="P4863" s="302" t="s">
        <v>2829</v>
      </c>
    </row>
    <row r="4864" spans="1:16">
      <c r="A4864" s="303">
        <v>1</v>
      </c>
      <c r="B4864" s="303">
        <v>15005.85</v>
      </c>
      <c r="C4864" s="303">
        <v>17.922687123000003</v>
      </c>
      <c r="D4864" s="304">
        <f t="shared" si="75"/>
        <v>14987.927312877</v>
      </c>
      <c r="E4864" s="305">
        <v>45992</v>
      </c>
      <c r="F4864" s="302" t="s">
        <v>69</v>
      </c>
      <c r="G4864" s="302" t="s">
        <v>70</v>
      </c>
      <c r="H4864" s="302" t="s">
        <v>633</v>
      </c>
      <c r="I4864" s="302" t="s">
        <v>633</v>
      </c>
      <c r="J4864" s="302">
        <v>135130</v>
      </c>
      <c r="K4864" s="302" t="s">
        <v>161</v>
      </c>
      <c r="L4864" s="302">
        <v>41349030</v>
      </c>
      <c r="M4864" s="302" t="s">
        <v>1602</v>
      </c>
      <c r="N4864" s="305">
        <v>45656</v>
      </c>
      <c r="O4864" s="305">
        <v>45292</v>
      </c>
      <c r="P4864" s="302" t="s">
        <v>4298</v>
      </c>
    </row>
    <row r="4865" spans="1:16">
      <c r="A4865" s="303">
        <v>0</v>
      </c>
      <c r="B4865" s="303">
        <v>0</v>
      </c>
      <c r="C4865" s="303">
        <v>0</v>
      </c>
      <c r="D4865" s="304">
        <f t="shared" si="75"/>
        <v>0</v>
      </c>
      <c r="E4865" s="305">
        <v>45992</v>
      </c>
      <c r="F4865" s="302" t="s">
        <v>69</v>
      </c>
      <c r="G4865" s="302" t="s">
        <v>70</v>
      </c>
      <c r="H4865" s="302" t="s">
        <v>633</v>
      </c>
      <c r="I4865" s="302" t="s">
        <v>633</v>
      </c>
      <c r="J4865" s="302">
        <v>135130</v>
      </c>
      <c r="K4865" s="302" t="s">
        <v>588</v>
      </c>
      <c r="L4865" s="302">
        <v>40387886</v>
      </c>
      <c r="M4865" s="302" t="s">
        <v>2634</v>
      </c>
      <c r="N4865" s="305">
        <v>37438</v>
      </c>
      <c r="O4865" s="305">
        <v>37257</v>
      </c>
      <c r="P4865" s="302" t="s">
        <v>2829</v>
      </c>
    </row>
    <row r="4866" spans="1:16">
      <c r="A4866" s="303">
        <v>1</v>
      </c>
      <c r="B4866" s="303">
        <v>673.16</v>
      </c>
      <c r="C4866" s="303">
        <v>412.10972329840001</v>
      </c>
      <c r="D4866" s="304">
        <f t="shared" si="75"/>
        <v>261.05027670159996</v>
      </c>
      <c r="E4866" s="305">
        <v>45992</v>
      </c>
      <c r="F4866" s="302" t="s">
        <v>69</v>
      </c>
      <c r="G4866" s="302" t="s">
        <v>70</v>
      </c>
      <c r="H4866" s="302" t="s">
        <v>633</v>
      </c>
      <c r="I4866" s="302" t="s">
        <v>633</v>
      </c>
      <c r="J4866" s="302">
        <v>135200</v>
      </c>
      <c r="K4866" s="302" t="s">
        <v>147</v>
      </c>
      <c r="L4866" s="302">
        <v>10563240</v>
      </c>
      <c r="M4866" s="302" t="s">
        <v>1970</v>
      </c>
      <c r="N4866" s="305">
        <v>31959</v>
      </c>
      <c r="O4866" s="305">
        <v>31959</v>
      </c>
      <c r="P4866" s="302" t="s">
        <v>1052</v>
      </c>
    </row>
    <row r="4867" spans="1:16">
      <c r="A4867" s="303">
        <v>1</v>
      </c>
      <c r="B4867" s="303">
        <v>4561.5</v>
      </c>
      <c r="C4867" s="303">
        <v>2357.3499922800002</v>
      </c>
      <c r="D4867" s="304">
        <f t="shared" ref="D4867:D4930" si="76">+B4867-C4867</f>
        <v>2204.1500077199998</v>
      </c>
      <c r="E4867" s="305">
        <v>45992</v>
      </c>
      <c r="F4867" s="302" t="s">
        <v>69</v>
      </c>
      <c r="G4867" s="302" t="s">
        <v>70</v>
      </c>
      <c r="H4867" s="302" t="s">
        <v>633</v>
      </c>
      <c r="I4867" s="302" t="s">
        <v>633</v>
      </c>
      <c r="J4867" s="302">
        <v>135200</v>
      </c>
      <c r="K4867" s="302" t="s">
        <v>163</v>
      </c>
      <c r="L4867" s="302">
        <v>10563260</v>
      </c>
      <c r="M4867" s="302" t="s">
        <v>1978</v>
      </c>
      <c r="N4867" s="305">
        <v>34151</v>
      </c>
      <c r="O4867" s="305">
        <v>34151</v>
      </c>
      <c r="P4867" s="302" t="s">
        <v>1052</v>
      </c>
    </row>
    <row r="4868" spans="1:16">
      <c r="A4868" s="303">
        <v>1</v>
      </c>
      <c r="B4868" s="303">
        <v>18626.29</v>
      </c>
      <c r="C4868" s="303">
        <v>9922.1024945376012</v>
      </c>
      <c r="D4868" s="304">
        <f t="shared" si="76"/>
        <v>8704.1875054623997</v>
      </c>
      <c r="E4868" s="305">
        <v>45992</v>
      </c>
      <c r="F4868" s="302" t="s">
        <v>69</v>
      </c>
      <c r="G4868" s="302" t="s">
        <v>70</v>
      </c>
      <c r="H4868" s="302" t="s">
        <v>633</v>
      </c>
      <c r="I4868" s="302" t="s">
        <v>633</v>
      </c>
      <c r="J4868" s="302">
        <v>135200</v>
      </c>
      <c r="K4868" s="302" t="s">
        <v>413</v>
      </c>
      <c r="L4868" s="302">
        <v>10563249</v>
      </c>
      <c r="M4868" s="302" t="s">
        <v>1828</v>
      </c>
      <c r="N4868" s="305">
        <v>33786</v>
      </c>
      <c r="O4868" s="305">
        <v>33786</v>
      </c>
      <c r="P4868" s="302" t="s">
        <v>1052</v>
      </c>
    </row>
    <row r="4869" spans="1:16">
      <c r="A4869" s="303">
        <v>1</v>
      </c>
      <c r="B4869" s="303">
        <v>4206.9800000000005</v>
      </c>
      <c r="C4869" s="303">
        <v>1572.0667264484</v>
      </c>
      <c r="D4869" s="304">
        <f t="shared" si="76"/>
        <v>2634.9132735516005</v>
      </c>
      <c r="E4869" s="305">
        <v>45992</v>
      </c>
      <c r="F4869" s="302" t="s">
        <v>69</v>
      </c>
      <c r="G4869" s="302" t="s">
        <v>70</v>
      </c>
      <c r="H4869" s="302" t="s">
        <v>633</v>
      </c>
      <c r="I4869" s="302" t="s">
        <v>633</v>
      </c>
      <c r="J4869" s="302">
        <v>135200</v>
      </c>
      <c r="K4869" s="302" t="s">
        <v>414</v>
      </c>
      <c r="L4869" s="302">
        <v>10563269</v>
      </c>
      <c r="M4869" s="302" t="s">
        <v>1510</v>
      </c>
      <c r="N4869" s="305">
        <v>37424</v>
      </c>
      <c r="O4869" s="305">
        <v>37257</v>
      </c>
      <c r="P4869" s="302" t="s">
        <v>2826</v>
      </c>
    </row>
    <row r="4870" spans="1:16">
      <c r="A4870" s="303">
        <v>1</v>
      </c>
      <c r="B4870" s="303">
        <v>1265.58</v>
      </c>
      <c r="C4870" s="303">
        <v>774.79027810920002</v>
      </c>
      <c r="D4870" s="304">
        <f t="shared" si="76"/>
        <v>490.78972189079991</v>
      </c>
      <c r="E4870" s="305">
        <v>45992</v>
      </c>
      <c r="F4870" s="302" t="s">
        <v>69</v>
      </c>
      <c r="G4870" s="302" t="s">
        <v>70</v>
      </c>
      <c r="H4870" s="302" t="s">
        <v>633</v>
      </c>
      <c r="I4870" s="302" t="s">
        <v>633</v>
      </c>
      <c r="J4870" s="302">
        <v>135200</v>
      </c>
      <c r="K4870" s="302" t="s">
        <v>167</v>
      </c>
      <c r="L4870" s="302">
        <v>10563233</v>
      </c>
      <c r="M4870" s="302" t="s">
        <v>2086</v>
      </c>
      <c r="N4870" s="305">
        <v>31959</v>
      </c>
      <c r="O4870" s="305">
        <v>31959</v>
      </c>
      <c r="P4870" s="302" t="s">
        <v>1052</v>
      </c>
    </row>
    <row r="4871" spans="1:16">
      <c r="A4871" s="303">
        <v>7</v>
      </c>
      <c r="B4871" s="303">
        <v>1750.75</v>
      </c>
      <c r="C4871" s="303">
        <v>690.53309097499994</v>
      </c>
      <c r="D4871" s="304">
        <f t="shared" si="76"/>
        <v>1060.2169090249999</v>
      </c>
      <c r="E4871" s="305">
        <v>45992</v>
      </c>
      <c r="F4871" s="302" t="s">
        <v>69</v>
      </c>
      <c r="G4871" s="302" t="s">
        <v>70</v>
      </c>
      <c r="H4871" s="302" t="s">
        <v>633</v>
      </c>
      <c r="I4871" s="302" t="s">
        <v>633</v>
      </c>
      <c r="J4871" s="302">
        <v>135300</v>
      </c>
      <c r="K4871" s="302" t="s">
        <v>487</v>
      </c>
      <c r="L4871" s="302">
        <v>10569244</v>
      </c>
      <c r="M4871" s="302" t="s">
        <v>2258</v>
      </c>
      <c r="N4871" s="305">
        <v>38695</v>
      </c>
      <c r="O4871" s="305">
        <v>38718</v>
      </c>
      <c r="P4871" s="302" t="s">
        <v>2827</v>
      </c>
    </row>
    <row r="4872" spans="1:16">
      <c r="A4872" s="303">
        <v>1</v>
      </c>
      <c r="B4872" s="303">
        <v>2612.88</v>
      </c>
      <c r="C4872" s="303">
        <v>1784.65517658</v>
      </c>
      <c r="D4872" s="304">
        <f t="shared" si="76"/>
        <v>828.22482342000012</v>
      </c>
      <c r="E4872" s="305">
        <v>45992</v>
      </c>
      <c r="F4872" s="302" t="s">
        <v>69</v>
      </c>
      <c r="G4872" s="302" t="s">
        <v>70</v>
      </c>
      <c r="H4872" s="302" t="s">
        <v>633</v>
      </c>
      <c r="I4872" s="302" t="s">
        <v>633</v>
      </c>
      <c r="J4872" s="302">
        <v>135300</v>
      </c>
      <c r="K4872" s="302" t="s">
        <v>487</v>
      </c>
      <c r="L4872" s="302">
        <v>10568596</v>
      </c>
      <c r="M4872" s="302" t="s">
        <v>1512</v>
      </c>
      <c r="N4872" s="305">
        <v>33055</v>
      </c>
      <c r="O4872" s="305">
        <v>33055</v>
      </c>
      <c r="P4872" s="302" t="s">
        <v>1052</v>
      </c>
    </row>
    <row r="4873" spans="1:16">
      <c r="A4873" s="303">
        <v>7</v>
      </c>
      <c r="B4873" s="303">
        <v>56633.15</v>
      </c>
      <c r="C4873" s="303">
        <v>35412.823093963001</v>
      </c>
      <c r="D4873" s="304">
        <f t="shared" si="76"/>
        <v>21220.326906037</v>
      </c>
      <c r="E4873" s="305">
        <v>45992</v>
      </c>
      <c r="F4873" s="302" t="s">
        <v>69</v>
      </c>
      <c r="G4873" s="302" t="s">
        <v>70</v>
      </c>
      <c r="H4873" s="302" t="s">
        <v>633</v>
      </c>
      <c r="I4873" s="302" t="s">
        <v>633</v>
      </c>
      <c r="J4873" s="302">
        <v>135300</v>
      </c>
      <c r="K4873" s="302" t="s">
        <v>625</v>
      </c>
      <c r="L4873" s="302">
        <v>10568699</v>
      </c>
      <c r="M4873" s="302" t="s">
        <v>2828</v>
      </c>
      <c r="N4873" s="305">
        <v>34151</v>
      </c>
      <c r="O4873" s="305">
        <v>34151</v>
      </c>
      <c r="P4873" s="302" t="s">
        <v>1052</v>
      </c>
    </row>
    <row r="4874" spans="1:16">
      <c r="A4874" s="303">
        <v>3</v>
      </c>
      <c r="B4874" s="303">
        <v>23146.080000000002</v>
      </c>
      <c r="C4874" s="303">
        <v>17145.283544174399</v>
      </c>
      <c r="D4874" s="304">
        <f t="shared" si="76"/>
        <v>6000.7964558256026</v>
      </c>
      <c r="E4874" s="305">
        <v>45992</v>
      </c>
      <c r="F4874" s="302" t="s">
        <v>69</v>
      </c>
      <c r="G4874" s="302" t="s">
        <v>70</v>
      </c>
      <c r="H4874" s="302" t="s">
        <v>633</v>
      </c>
      <c r="I4874" s="302" t="s">
        <v>633</v>
      </c>
      <c r="J4874" s="302">
        <v>135300</v>
      </c>
      <c r="K4874" s="302" t="s">
        <v>625</v>
      </c>
      <c r="L4874" s="302">
        <v>10568430</v>
      </c>
      <c r="M4874" s="302" t="s">
        <v>2773</v>
      </c>
      <c r="N4874" s="305">
        <v>31959</v>
      </c>
      <c r="O4874" s="305">
        <v>31959</v>
      </c>
      <c r="P4874" s="302" t="s">
        <v>1052</v>
      </c>
    </row>
    <row r="4875" spans="1:16">
      <c r="A4875" s="303">
        <v>1</v>
      </c>
      <c r="B4875" s="303">
        <v>10380.460000000001</v>
      </c>
      <c r="C4875" s="303">
        <v>4094.2745277979998</v>
      </c>
      <c r="D4875" s="304">
        <f t="shared" si="76"/>
        <v>6286.1854722020016</v>
      </c>
      <c r="E4875" s="305">
        <v>45992</v>
      </c>
      <c r="F4875" s="302" t="s">
        <v>69</v>
      </c>
      <c r="G4875" s="302" t="s">
        <v>70</v>
      </c>
      <c r="H4875" s="302" t="s">
        <v>633</v>
      </c>
      <c r="I4875" s="302" t="s">
        <v>633</v>
      </c>
      <c r="J4875" s="302">
        <v>135300</v>
      </c>
      <c r="K4875" s="302" t="s">
        <v>418</v>
      </c>
      <c r="L4875" s="302">
        <v>10569251</v>
      </c>
      <c r="M4875" s="302" t="s">
        <v>1984</v>
      </c>
      <c r="N4875" s="305">
        <v>38695</v>
      </c>
      <c r="O4875" s="305">
        <v>38718</v>
      </c>
      <c r="P4875" s="302" t="s">
        <v>2827</v>
      </c>
    </row>
    <row r="4876" spans="1:16">
      <c r="A4876" s="303">
        <v>1</v>
      </c>
      <c r="B4876" s="303">
        <v>12730.14</v>
      </c>
      <c r="C4876" s="303">
        <v>5755.8244675085998</v>
      </c>
      <c r="D4876" s="304">
        <f t="shared" si="76"/>
        <v>6974.3155324913996</v>
      </c>
      <c r="E4876" s="305">
        <v>45992</v>
      </c>
      <c r="F4876" s="302" t="s">
        <v>69</v>
      </c>
      <c r="G4876" s="302" t="s">
        <v>70</v>
      </c>
      <c r="H4876" s="302" t="s">
        <v>633</v>
      </c>
      <c r="I4876" s="302" t="s">
        <v>633</v>
      </c>
      <c r="J4876" s="302">
        <v>135300</v>
      </c>
      <c r="K4876" s="302" t="s">
        <v>418</v>
      </c>
      <c r="L4876" s="302">
        <v>10568994</v>
      </c>
      <c r="M4876" s="302" t="s">
        <v>1984</v>
      </c>
      <c r="N4876" s="305">
        <v>37438</v>
      </c>
      <c r="O4876" s="305">
        <v>37257</v>
      </c>
      <c r="P4876" s="302" t="s">
        <v>2829</v>
      </c>
    </row>
    <row r="4877" spans="1:16">
      <c r="A4877" s="303">
        <v>2</v>
      </c>
      <c r="B4877" s="303">
        <v>1163.8399999999999</v>
      </c>
      <c r="C4877" s="303">
        <v>862.10566973120001</v>
      </c>
      <c r="D4877" s="304">
        <f t="shared" si="76"/>
        <v>301.73433026879991</v>
      </c>
      <c r="E4877" s="305">
        <v>45992</v>
      </c>
      <c r="F4877" s="302" t="s">
        <v>69</v>
      </c>
      <c r="G4877" s="302" t="s">
        <v>70</v>
      </c>
      <c r="H4877" s="302" t="s">
        <v>633</v>
      </c>
      <c r="I4877" s="302" t="s">
        <v>633</v>
      </c>
      <c r="J4877" s="302">
        <v>135300</v>
      </c>
      <c r="K4877" s="302" t="s">
        <v>418</v>
      </c>
      <c r="L4877" s="302">
        <v>10568507</v>
      </c>
      <c r="M4877" s="302" t="s">
        <v>1984</v>
      </c>
      <c r="N4877" s="305">
        <v>31959</v>
      </c>
      <c r="O4877" s="305">
        <v>31959</v>
      </c>
      <c r="P4877" s="302" t="s">
        <v>1052</v>
      </c>
    </row>
    <row r="4878" spans="1:16">
      <c r="A4878" s="303">
        <v>9</v>
      </c>
      <c r="B4878" s="303">
        <v>606.28</v>
      </c>
      <c r="C4878" s="303">
        <v>239.12974576400001</v>
      </c>
      <c r="D4878" s="304">
        <f t="shared" si="76"/>
        <v>367.15025423599997</v>
      </c>
      <c r="E4878" s="305">
        <v>45992</v>
      </c>
      <c r="F4878" s="302" t="s">
        <v>69</v>
      </c>
      <c r="G4878" s="302" t="s">
        <v>70</v>
      </c>
      <c r="H4878" s="302" t="s">
        <v>633</v>
      </c>
      <c r="I4878" s="302" t="s">
        <v>633</v>
      </c>
      <c r="J4878" s="302">
        <v>135300</v>
      </c>
      <c r="K4878" s="302" t="s">
        <v>101</v>
      </c>
      <c r="L4878" s="302">
        <v>10569258</v>
      </c>
      <c r="M4878" s="302" t="s">
        <v>2261</v>
      </c>
      <c r="N4878" s="305">
        <v>38695</v>
      </c>
      <c r="O4878" s="305">
        <v>38718</v>
      </c>
      <c r="P4878" s="302" t="s">
        <v>2827</v>
      </c>
    </row>
    <row r="4879" spans="1:16">
      <c r="A4879" s="303">
        <v>3</v>
      </c>
      <c r="B4879" s="303">
        <v>5537.32</v>
      </c>
      <c r="C4879" s="303">
        <v>4101.7278724876005</v>
      </c>
      <c r="D4879" s="304">
        <f t="shared" si="76"/>
        <v>1435.5921275123992</v>
      </c>
      <c r="E4879" s="305">
        <v>45992</v>
      </c>
      <c r="F4879" s="302" t="s">
        <v>69</v>
      </c>
      <c r="G4879" s="302" t="s">
        <v>70</v>
      </c>
      <c r="H4879" s="302" t="s">
        <v>633</v>
      </c>
      <c r="I4879" s="302" t="s">
        <v>633</v>
      </c>
      <c r="J4879" s="302">
        <v>135300</v>
      </c>
      <c r="K4879" s="302" t="s">
        <v>142</v>
      </c>
      <c r="L4879" s="302">
        <v>10568500</v>
      </c>
      <c r="M4879" s="302" t="s">
        <v>2662</v>
      </c>
      <c r="N4879" s="305">
        <v>31959</v>
      </c>
      <c r="O4879" s="305">
        <v>31959</v>
      </c>
      <c r="P4879" s="302" t="s">
        <v>1052</v>
      </c>
    </row>
    <row r="4880" spans="1:16">
      <c r="A4880" s="303">
        <v>6</v>
      </c>
      <c r="B4880" s="303">
        <v>9309.83</v>
      </c>
      <c r="C4880" s="303">
        <v>5821.4555048565999</v>
      </c>
      <c r="D4880" s="304">
        <f t="shared" si="76"/>
        <v>3488.3744951434001</v>
      </c>
      <c r="E4880" s="305">
        <v>45992</v>
      </c>
      <c r="F4880" s="302" t="s">
        <v>69</v>
      </c>
      <c r="G4880" s="302" t="s">
        <v>70</v>
      </c>
      <c r="H4880" s="302" t="s">
        <v>633</v>
      </c>
      <c r="I4880" s="302" t="s">
        <v>633</v>
      </c>
      <c r="J4880" s="302">
        <v>135300</v>
      </c>
      <c r="K4880" s="302" t="s">
        <v>142</v>
      </c>
      <c r="L4880" s="302">
        <v>10568650</v>
      </c>
      <c r="M4880" s="302" t="s">
        <v>1838</v>
      </c>
      <c r="N4880" s="305">
        <v>34151</v>
      </c>
      <c r="O4880" s="305">
        <v>34151</v>
      </c>
      <c r="P4880" s="302" t="s">
        <v>1052</v>
      </c>
    </row>
    <row r="4881" spans="1:16">
      <c r="A4881" s="303">
        <v>0</v>
      </c>
      <c r="B4881" s="303">
        <v>26073.33</v>
      </c>
      <c r="C4881" s="303">
        <v>752.47865039969997</v>
      </c>
      <c r="D4881" s="304">
        <f t="shared" si="76"/>
        <v>25320.851349600303</v>
      </c>
      <c r="E4881" s="305">
        <v>45992</v>
      </c>
      <c r="F4881" s="302" t="s">
        <v>69</v>
      </c>
      <c r="G4881" s="302" t="s">
        <v>70</v>
      </c>
      <c r="H4881" s="302" t="s">
        <v>633</v>
      </c>
      <c r="I4881" s="302" t="s">
        <v>633</v>
      </c>
      <c r="J4881" s="302">
        <v>135300</v>
      </c>
      <c r="K4881" s="302" t="s">
        <v>143</v>
      </c>
      <c r="L4881" s="302">
        <v>40847128</v>
      </c>
      <c r="M4881" s="302" t="s">
        <v>1389</v>
      </c>
      <c r="N4881" s="305">
        <v>45615</v>
      </c>
      <c r="O4881" s="305">
        <v>45627</v>
      </c>
      <c r="P4881" s="302" t="s">
        <v>3968</v>
      </c>
    </row>
    <row r="4882" spans="1:16">
      <c r="A4882" s="303">
        <v>0</v>
      </c>
      <c r="B4882" s="303">
        <v>0</v>
      </c>
      <c r="C4882" s="303">
        <v>0</v>
      </c>
      <c r="D4882" s="304">
        <f t="shared" si="76"/>
        <v>0</v>
      </c>
      <c r="E4882" s="305">
        <v>45992</v>
      </c>
      <c r="F4882" s="302" t="s">
        <v>69</v>
      </c>
      <c r="G4882" s="302" t="s">
        <v>70</v>
      </c>
      <c r="H4882" s="302" t="s">
        <v>633</v>
      </c>
      <c r="I4882" s="302" t="s">
        <v>633</v>
      </c>
      <c r="J4882" s="302">
        <v>135300</v>
      </c>
      <c r="K4882" s="302" t="s">
        <v>321</v>
      </c>
      <c r="L4882" s="302">
        <v>10569017</v>
      </c>
      <c r="M4882" s="302" t="s">
        <v>1840</v>
      </c>
      <c r="N4882" s="305">
        <v>38313</v>
      </c>
      <c r="O4882" s="305">
        <v>37987</v>
      </c>
      <c r="P4882" s="302" t="s">
        <v>2830</v>
      </c>
    </row>
    <row r="4883" spans="1:16">
      <c r="A4883" s="303">
        <v>0</v>
      </c>
      <c r="B4883" s="303">
        <v>18518.27</v>
      </c>
      <c r="C4883" s="303">
        <v>534.43893884430008</v>
      </c>
      <c r="D4883" s="304">
        <f t="shared" si="76"/>
        <v>17983.831061155699</v>
      </c>
      <c r="E4883" s="305">
        <v>45992</v>
      </c>
      <c r="F4883" s="302" t="s">
        <v>69</v>
      </c>
      <c r="G4883" s="302" t="s">
        <v>70</v>
      </c>
      <c r="H4883" s="302" t="s">
        <v>633</v>
      </c>
      <c r="I4883" s="302" t="s">
        <v>633</v>
      </c>
      <c r="J4883" s="302">
        <v>135300</v>
      </c>
      <c r="K4883" s="302" t="s">
        <v>322</v>
      </c>
      <c r="L4883" s="302">
        <v>40847119</v>
      </c>
      <c r="M4883" s="302" t="s">
        <v>1483</v>
      </c>
      <c r="N4883" s="305">
        <v>45615</v>
      </c>
      <c r="O4883" s="305">
        <v>45627</v>
      </c>
      <c r="P4883" s="302" t="s">
        <v>3968</v>
      </c>
    </row>
    <row r="4884" spans="1:16">
      <c r="A4884" s="303">
        <v>0</v>
      </c>
      <c r="B4884" s="303">
        <v>0</v>
      </c>
      <c r="C4884" s="303">
        <v>0</v>
      </c>
      <c r="D4884" s="304">
        <f t="shared" si="76"/>
        <v>0</v>
      </c>
      <c r="E4884" s="305">
        <v>45992</v>
      </c>
      <c r="F4884" s="302" t="s">
        <v>69</v>
      </c>
      <c r="G4884" s="302" t="s">
        <v>70</v>
      </c>
      <c r="H4884" s="302" t="s">
        <v>633</v>
      </c>
      <c r="I4884" s="302" t="s">
        <v>633</v>
      </c>
      <c r="J4884" s="302">
        <v>135300</v>
      </c>
      <c r="K4884" s="302" t="s">
        <v>322</v>
      </c>
      <c r="L4884" s="302">
        <v>10568479</v>
      </c>
      <c r="M4884" s="302" t="s">
        <v>1517</v>
      </c>
      <c r="N4884" s="305">
        <v>31959</v>
      </c>
      <c r="O4884" s="305">
        <v>31959</v>
      </c>
      <c r="P4884" s="302" t="s">
        <v>1052</v>
      </c>
    </row>
    <row r="4885" spans="1:16">
      <c r="A4885" s="303">
        <v>2</v>
      </c>
      <c r="B4885" s="303">
        <v>215876.38</v>
      </c>
      <c r="C4885" s="303">
        <v>97606.668109006205</v>
      </c>
      <c r="D4885" s="304">
        <f t="shared" si="76"/>
        <v>118269.7118909938</v>
      </c>
      <c r="E4885" s="305">
        <v>45992</v>
      </c>
      <c r="F4885" s="302" t="s">
        <v>69</v>
      </c>
      <c r="G4885" s="302" t="s">
        <v>70</v>
      </c>
      <c r="H4885" s="302" t="s">
        <v>633</v>
      </c>
      <c r="I4885" s="302" t="s">
        <v>633</v>
      </c>
      <c r="J4885" s="302">
        <v>135300</v>
      </c>
      <c r="K4885" s="302" t="s">
        <v>245</v>
      </c>
      <c r="L4885" s="302">
        <v>10568889</v>
      </c>
      <c r="M4885" s="302" t="s">
        <v>1993</v>
      </c>
      <c r="N4885" s="305">
        <v>37438</v>
      </c>
      <c r="O4885" s="305">
        <v>37257</v>
      </c>
      <c r="P4885" s="302" t="s">
        <v>2829</v>
      </c>
    </row>
    <row r="4886" spans="1:16">
      <c r="A4886" s="303">
        <v>1</v>
      </c>
      <c r="B4886" s="303">
        <v>12821.65</v>
      </c>
      <c r="C4886" s="303">
        <v>7030.6466399700003</v>
      </c>
      <c r="D4886" s="304">
        <f t="shared" si="76"/>
        <v>5791.0033600299994</v>
      </c>
      <c r="E4886" s="305">
        <v>45992</v>
      </c>
      <c r="F4886" s="302" t="s">
        <v>69</v>
      </c>
      <c r="G4886" s="302" t="s">
        <v>70</v>
      </c>
      <c r="H4886" s="302" t="s">
        <v>633</v>
      </c>
      <c r="I4886" s="302" t="s">
        <v>633</v>
      </c>
      <c r="J4886" s="302">
        <v>135300</v>
      </c>
      <c r="K4886" s="302" t="s">
        <v>351</v>
      </c>
      <c r="L4886" s="302">
        <v>10568756</v>
      </c>
      <c r="M4886" s="302" t="s">
        <v>1518</v>
      </c>
      <c r="N4886" s="305">
        <v>35612</v>
      </c>
      <c r="O4886" s="305">
        <v>35612</v>
      </c>
      <c r="P4886" s="302" t="s">
        <v>1052</v>
      </c>
    </row>
    <row r="4887" spans="1:16">
      <c r="A4887" s="303">
        <v>1</v>
      </c>
      <c r="B4887" s="303">
        <v>206760.21</v>
      </c>
      <c r="C4887" s="303">
        <v>93484.869422112897</v>
      </c>
      <c r="D4887" s="304">
        <f t="shared" si="76"/>
        <v>113275.34057788709</v>
      </c>
      <c r="E4887" s="305">
        <v>45992</v>
      </c>
      <c r="F4887" s="302" t="s">
        <v>69</v>
      </c>
      <c r="G4887" s="302" t="s">
        <v>70</v>
      </c>
      <c r="H4887" s="302" t="s">
        <v>633</v>
      </c>
      <c r="I4887" s="302" t="s">
        <v>633</v>
      </c>
      <c r="J4887" s="302">
        <v>135300</v>
      </c>
      <c r="K4887" s="302" t="s">
        <v>354</v>
      </c>
      <c r="L4887" s="302">
        <v>10568910</v>
      </c>
      <c r="M4887" s="302" t="s">
        <v>1888</v>
      </c>
      <c r="N4887" s="305">
        <v>37438</v>
      </c>
      <c r="O4887" s="305">
        <v>37530</v>
      </c>
      <c r="P4887" s="302" t="s">
        <v>2829</v>
      </c>
    </row>
    <row r="4888" spans="1:16">
      <c r="A4888" s="303">
        <v>1</v>
      </c>
      <c r="B4888" s="303">
        <v>1407.78</v>
      </c>
      <c r="C4888" s="303">
        <v>636.51574679219993</v>
      </c>
      <c r="D4888" s="304">
        <f t="shared" si="76"/>
        <v>771.26425320780004</v>
      </c>
      <c r="E4888" s="305">
        <v>45992</v>
      </c>
      <c r="F4888" s="302" t="s">
        <v>69</v>
      </c>
      <c r="G4888" s="302" t="s">
        <v>70</v>
      </c>
      <c r="H4888" s="302" t="s">
        <v>633</v>
      </c>
      <c r="I4888" s="302" t="s">
        <v>633</v>
      </c>
      <c r="J4888" s="302">
        <v>135300</v>
      </c>
      <c r="K4888" s="302" t="s">
        <v>354</v>
      </c>
      <c r="L4888" s="302">
        <v>10568903</v>
      </c>
      <c r="M4888" s="302" t="s">
        <v>2831</v>
      </c>
      <c r="N4888" s="305">
        <v>37438</v>
      </c>
      <c r="O4888" s="305">
        <v>37530</v>
      </c>
      <c r="P4888" s="302" t="s">
        <v>2829</v>
      </c>
    </row>
    <row r="4889" spans="1:16">
      <c r="A4889" s="303">
        <v>200</v>
      </c>
      <c r="B4889" s="303">
        <v>12036.84</v>
      </c>
      <c r="C4889" s="303">
        <v>4747.586080692</v>
      </c>
      <c r="D4889" s="304">
        <f t="shared" si="76"/>
        <v>7289.2539193080001</v>
      </c>
      <c r="E4889" s="305">
        <v>45992</v>
      </c>
      <c r="F4889" s="302" t="s">
        <v>69</v>
      </c>
      <c r="G4889" s="302" t="s">
        <v>70</v>
      </c>
      <c r="H4889" s="302" t="s">
        <v>633</v>
      </c>
      <c r="I4889" s="302" t="s">
        <v>633</v>
      </c>
      <c r="J4889" s="302">
        <v>135300</v>
      </c>
      <c r="K4889" s="302" t="s">
        <v>420</v>
      </c>
      <c r="L4889" s="302">
        <v>10569265</v>
      </c>
      <c r="M4889" s="302" t="s">
        <v>1995</v>
      </c>
      <c r="N4889" s="305">
        <v>38695</v>
      </c>
      <c r="O4889" s="305">
        <v>38718</v>
      </c>
      <c r="P4889" s="302" t="s">
        <v>2827</v>
      </c>
    </row>
    <row r="4890" spans="1:16">
      <c r="A4890" s="303">
        <v>25</v>
      </c>
      <c r="B4890" s="303">
        <v>12897.39</v>
      </c>
      <c r="C4890" s="303">
        <v>5087.0053304069997</v>
      </c>
      <c r="D4890" s="304">
        <f t="shared" si="76"/>
        <v>7810.3846695929997</v>
      </c>
      <c r="E4890" s="305">
        <v>45992</v>
      </c>
      <c r="F4890" s="302" t="s">
        <v>69</v>
      </c>
      <c r="G4890" s="302" t="s">
        <v>70</v>
      </c>
      <c r="H4890" s="302" t="s">
        <v>633</v>
      </c>
      <c r="I4890" s="302" t="s">
        <v>633</v>
      </c>
      <c r="J4890" s="302">
        <v>135300</v>
      </c>
      <c r="K4890" s="302" t="s">
        <v>146</v>
      </c>
      <c r="L4890" s="302">
        <v>37646153</v>
      </c>
      <c r="M4890" s="302" t="s">
        <v>1342</v>
      </c>
      <c r="N4890" s="305">
        <v>38695</v>
      </c>
      <c r="O4890" s="305">
        <v>38718</v>
      </c>
      <c r="P4890" s="302" t="s">
        <v>2827</v>
      </c>
    </row>
    <row r="4891" spans="1:16">
      <c r="A4891" s="303">
        <v>0</v>
      </c>
      <c r="B4891" s="303">
        <v>0</v>
      </c>
      <c r="C4891" s="303">
        <v>0</v>
      </c>
      <c r="D4891" s="304">
        <f t="shared" si="76"/>
        <v>0</v>
      </c>
      <c r="E4891" s="305">
        <v>45992</v>
      </c>
      <c r="F4891" s="302" t="s">
        <v>69</v>
      </c>
      <c r="G4891" s="302" t="s">
        <v>70</v>
      </c>
      <c r="H4891" s="302" t="s">
        <v>633</v>
      </c>
      <c r="I4891" s="302" t="s">
        <v>633</v>
      </c>
      <c r="J4891" s="302">
        <v>135300</v>
      </c>
      <c r="K4891" s="302" t="s">
        <v>599</v>
      </c>
      <c r="L4891" s="302">
        <v>10569272</v>
      </c>
      <c r="M4891" s="302" t="s">
        <v>1342</v>
      </c>
      <c r="N4891" s="305">
        <v>38695</v>
      </c>
      <c r="O4891" s="305">
        <v>38718</v>
      </c>
      <c r="P4891" s="302" t="s">
        <v>2827</v>
      </c>
    </row>
    <row r="4892" spans="1:16">
      <c r="A4892" s="303">
        <v>0</v>
      </c>
      <c r="B4892" s="303">
        <v>26610.05</v>
      </c>
      <c r="C4892" s="303">
        <v>18687.234916114998</v>
      </c>
      <c r="D4892" s="304">
        <f t="shared" si="76"/>
        <v>7922.8150838850015</v>
      </c>
      <c r="E4892" s="305">
        <v>45992</v>
      </c>
      <c r="F4892" s="302" t="s">
        <v>69</v>
      </c>
      <c r="G4892" s="302" t="s">
        <v>70</v>
      </c>
      <c r="H4892" s="302" t="s">
        <v>633</v>
      </c>
      <c r="I4892" s="302" t="s">
        <v>633</v>
      </c>
      <c r="J4892" s="302">
        <v>135300</v>
      </c>
      <c r="K4892" s="302" t="s">
        <v>356</v>
      </c>
      <c r="L4892" s="302">
        <v>10568559</v>
      </c>
      <c r="M4892" s="302" t="s">
        <v>1856</v>
      </c>
      <c r="N4892" s="305">
        <v>32690</v>
      </c>
      <c r="O4892" s="305">
        <v>32690</v>
      </c>
      <c r="P4892" s="302" t="s">
        <v>1052</v>
      </c>
    </row>
    <row r="4893" spans="1:16">
      <c r="A4893" s="303">
        <v>1</v>
      </c>
      <c r="B4893" s="303">
        <v>984442.22</v>
      </c>
      <c r="C4893" s="303">
        <v>388284.98018728598</v>
      </c>
      <c r="D4893" s="304">
        <f t="shared" si="76"/>
        <v>596157.23981271405</v>
      </c>
      <c r="E4893" s="305">
        <v>45992</v>
      </c>
      <c r="F4893" s="302" t="s">
        <v>69</v>
      </c>
      <c r="G4893" s="302" t="s">
        <v>70</v>
      </c>
      <c r="H4893" s="302" t="s">
        <v>633</v>
      </c>
      <c r="I4893" s="302" t="s">
        <v>633</v>
      </c>
      <c r="J4893" s="302">
        <v>135300</v>
      </c>
      <c r="K4893" s="302" t="s">
        <v>148</v>
      </c>
      <c r="L4893" s="302">
        <v>10569286</v>
      </c>
      <c r="M4893" s="302" t="s">
        <v>2667</v>
      </c>
      <c r="N4893" s="305">
        <v>38695</v>
      </c>
      <c r="O4893" s="305">
        <v>38718</v>
      </c>
      <c r="P4893" s="302" t="s">
        <v>2827</v>
      </c>
    </row>
    <row r="4894" spans="1:16">
      <c r="A4894" s="303">
        <v>0</v>
      </c>
      <c r="B4894" s="303">
        <v>0</v>
      </c>
      <c r="C4894" s="303">
        <v>0</v>
      </c>
      <c r="D4894" s="304">
        <f t="shared" si="76"/>
        <v>0</v>
      </c>
      <c r="E4894" s="305">
        <v>45992</v>
      </c>
      <c r="F4894" s="302" t="s">
        <v>69</v>
      </c>
      <c r="G4894" s="302" t="s">
        <v>70</v>
      </c>
      <c r="H4894" s="302" t="s">
        <v>633</v>
      </c>
      <c r="I4894" s="302" t="s">
        <v>633</v>
      </c>
      <c r="J4894" s="302">
        <v>135300</v>
      </c>
      <c r="K4894" s="302" t="s">
        <v>150</v>
      </c>
      <c r="L4894" s="302">
        <v>11100034</v>
      </c>
      <c r="M4894" s="302" t="s">
        <v>2832</v>
      </c>
      <c r="N4894" s="305">
        <v>40653</v>
      </c>
      <c r="O4894" s="305">
        <v>40544</v>
      </c>
      <c r="P4894" s="302" t="s">
        <v>2833</v>
      </c>
    </row>
    <row r="4895" spans="1:16">
      <c r="A4895" s="303">
        <v>14886</v>
      </c>
      <c r="B4895" s="303">
        <v>17170.670000000002</v>
      </c>
      <c r="C4895" s="303">
        <v>7763.5723180982995</v>
      </c>
      <c r="D4895" s="304">
        <f t="shared" si="76"/>
        <v>9407.0976819017014</v>
      </c>
      <c r="E4895" s="305">
        <v>45992</v>
      </c>
      <c r="F4895" s="302" t="s">
        <v>69</v>
      </c>
      <c r="G4895" s="302" t="s">
        <v>70</v>
      </c>
      <c r="H4895" s="302" t="s">
        <v>633</v>
      </c>
      <c r="I4895" s="302" t="s">
        <v>633</v>
      </c>
      <c r="J4895" s="302">
        <v>135300</v>
      </c>
      <c r="K4895" s="302" t="s">
        <v>151</v>
      </c>
      <c r="L4895" s="302">
        <v>10568987</v>
      </c>
      <c r="M4895" s="302" t="s">
        <v>2000</v>
      </c>
      <c r="N4895" s="305">
        <v>37438</v>
      </c>
      <c r="O4895" s="305">
        <v>37257</v>
      </c>
      <c r="P4895" s="302" t="s">
        <v>2829</v>
      </c>
    </row>
    <row r="4896" spans="1:16">
      <c r="A4896" s="303">
        <v>5882</v>
      </c>
      <c r="B4896" s="303">
        <v>5121.3900000000003</v>
      </c>
      <c r="C4896" s="303">
        <v>2019.9853016070001</v>
      </c>
      <c r="D4896" s="304">
        <f t="shared" si="76"/>
        <v>3101.4046983930002</v>
      </c>
      <c r="E4896" s="305">
        <v>45992</v>
      </c>
      <c r="F4896" s="302" t="s">
        <v>69</v>
      </c>
      <c r="G4896" s="302" t="s">
        <v>70</v>
      </c>
      <c r="H4896" s="302" t="s">
        <v>633</v>
      </c>
      <c r="I4896" s="302" t="s">
        <v>633</v>
      </c>
      <c r="J4896" s="302">
        <v>135300</v>
      </c>
      <c r="K4896" s="302" t="s">
        <v>151</v>
      </c>
      <c r="L4896" s="302">
        <v>10569293</v>
      </c>
      <c r="M4896" s="302" t="s">
        <v>2000</v>
      </c>
      <c r="N4896" s="305">
        <v>38695</v>
      </c>
      <c r="O4896" s="305">
        <v>38718</v>
      </c>
      <c r="P4896" s="302" t="s">
        <v>2827</v>
      </c>
    </row>
    <row r="4897" spans="1:16">
      <c r="A4897" s="303">
        <v>148</v>
      </c>
      <c r="B4897" s="303">
        <v>125.06</v>
      </c>
      <c r="C4897" s="303">
        <v>56.544814739399996</v>
      </c>
      <c r="D4897" s="304">
        <f t="shared" si="76"/>
        <v>68.515185260600006</v>
      </c>
      <c r="E4897" s="305">
        <v>45992</v>
      </c>
      <c r="F4897" s="302" t="s">
        <v>69</v>
      </c>
      <c r="G4897" s="302" t="s">
        <v>70</v>
      </c>
      <c r="H4897" s="302" t="s">
        <v>633</v>
      </c>
      <c r="I4897" s="302" t="s">
        <v>633</v>
      </c>
      <c r="J4897" s="302">
        <v>135300</v>
      </c>
      <c r="K4897" s="302" t="s">
        <v>365</v>
      </c>
      <c r="L4897" s="302">
        <v>10568868</v>
      </c>
      <c r="M4897" s="302" t="s">
        <v>1879</v>
      </c>
      <c r="N4897" s="305">
        <v>37438</v>
      </c>
      <c r="O4897" s="305">
        <v>37257</v>
      </c>
      <c r="P4897" s="302" t="s">
        <v>2829</v>
      </c>
    </row>
    <row r="4898" spans="1:16">
      <c r="A4898" s="303">
        <v>374</v>
      </c>
      <c r="B4898" s="303">
        <v>2387.04</v>
      </c>
      <c r="C4898" s="303">
        <v>1676.328200592</v>
      </c>
      <c r="D4898" s="304">
        <f t="shared" si="76"/>
        <v>710.71179940799993</v>
      </c>
      <c r="E4898" s="305">
        <v>45992</v>
      </c>
      <c r="F4898" s="302" t="s">
        <v>69</v>
      </c>
      <c r="G4898" s="302" t="s">
        <v>70</v>
      </c>
      <c r="H4898" s="302" t="s">
        <v>633</v>
      </c>
      <c r="I4898" s="302" t="s">
        <v>633</v>
      </c>
      <c r="J4898" s="302">
        <v>135300</v>
      </c>
      <c r="K4898" s="302" t="s">
        <v>366</v>
      </c>
      <c r="L4898" s="302">
        <v>10568545</v>
      </c>
      <c r="M4898" s="302" t="s">
        <v>1880</v>
      </c>
      <c r="N4898" s="305">
        <v>32690</v>
      </c>
      <c r="O4898" s="305">
        <v>32690</v>
      </c>
      <c r="P4898" s="302" t="s">
        <v>1052</v>
      </c>
    </row>
    <row r="4899" spans="1:16">
      <c r="A4899" s="303">
        <v>21917</v>
      </c>
      <c r="B4899" s="303">
        <v>62535.01</v>
      </c>
      <c r="C4899" s="303">
        <v>24665.139939713001</v>
      </c>
      <c r="D4899" s="304">
        <f t="shared" si="76"/>
        <v>37869.870060287001</v>
      </c>
      <c r="E4899" s="305">
        <v>45992</v>
      </c>
      <c r="F4899" s="302" t="s">
        <v>69</v>
      </c>
      <c r="G4899" s="302" t="s">
        <v>70</v>
      </c>
      <c r="H4899" s="302" t="s">
        <v>633</v>
      </c>
      <c r="I4899" s="302" t="s">
        <v>633</v>
      </c>
      <c r="J4899" s="302">
        <v>135300</v>
      </c>
      <c r="K4899" s="302" t="s">
        <v>423</v>
      </c>
      <c r="L4899" s="302">
        <v>10569300</v>
      </c>
      <c r="M4899" s="302" t="s">
        <v>2101</v>
      </c>
      <c r="N4899" s="305">
        <v>38695</v>
      </c>
      <c r="O4899" s="305">
        <v>38718</v>
      </c>
      <c r="P4899" s="302" t="s">
        <v>2827</v>
      </c>
    </row>
    <row r="4900" spans="1:16">
      <c r="A4900" s="303">
        <v>790</v>
      </c>
      <c r="B4900" s="303">
        <v>4380.5</v>
      </c>
      <c r="C4900" s="303">
        <v>2991.9789661250002</v>
      </c>
      <c r="D4900" s="304">
        <f t="shared" si="76"/>
        <v>1388.5210338749998</v>
      </c>
      <c r="E4900" s="305">
        <v>45992</v>
      </c>
      <c r="F4900" s="302" t="s">
        <v>69</v>
      </c>
      <c r="G4900" s="302" t="s">
        <v>70</v>
      </c>
      <c r="H4900" s="302" t="s">
        <v>633</v>
      </c>
      <c r="I4900" s="302" t="s">
        <v>633</v>
      </c>
      <c r="J4900" s="302">
        <v>135300</v>
      </c>
      <c r="K4900" s="302" t="s">
        <v>368</v>
      </c>
      <c r="L4900" s="302">
        <v>10568603</v>
      </c>
      <c r="M4900" s="302" t="s">
        <v>1884</v>
      </c>
      <c r="N4900" s="305">
        <v>33055</v>
      </c>
      <c r="O4900" s="305">
        <v>33055</v>
      </c>
      <c r="P4900" s="302" t="s">
        <v>1052</v>
      </c>
    </row>
    <row r="4901" spans="1:16">
      <c r="A4901" s="303">
        <v>130</v>
      </c>
      <c r="B4901" s="303">
        <v>1073.58</v>
      </c>
      <c r="C4901" s="303">
        <v>485.41006083420001</v>
      </c>
      <c r="D4901" s="304">
        <f t="shared" si="76"/>
        <v>588.16993916579986</v>
      </c>
      <c r="E4901" s="305">
        <v>45992</v>
      </c>
      <c r="F4901" s="302" t="s">
        <v>69</v>
      </c>
      <c r="G4901" s="302" t="s">
        <v>70</v>
      </c>
      <c r="H4901" s="302" t="s">
        <v>633</v>
      </c>
      <c r="I4901" s="302" t="s">
        <v>633</v>
      </c>
      <c r="J4901" s="302">
        <v>135300</v>
      </c>
      <c r="K4901" s="302" t="s">
        <v>634</v>
      </c>
      <c r="L4901" s="302">
        <v>10568924</v>
      </c>
      <c r="M4901" s="302" t="s">
        <v>2834</v>
      </c>
      <c r="N4901" s="305">
        <v>37438</v>
      </c>
      <c r="O4901" s="305">
        <v>37257</v>
      </c>
      <c r="P4901" s="302" t="s">
        <v>2829</v>
      </c>
    </row>
    <row r="4902" spans="1:16">
      <c r="A4902" s="303">
        <v>50</v>
      </c>
      <c r="B4902" s="303">
        <v>800.88</v>
      </c>
      <c r="C4902" s="303">
        <v>362.1110765112</v>
      </c>
      <c r="D4902" s="304">
        <f t="shared" si="76"/>
        <v>438.7689234888</v>
      </c>
      <c r="E4902" s="305">
        <v>45992</v>
      </c>
      <c r="F4902" s="302" t="s">
        <v>69</v>
      </c>
      <c r="G4902" s="302" t="s">
        <v>70</v>
      </c>
      <c r="H4902" s="302" t="s">
        <v>633</v>
      </c>
      <c r="I4902" s="302" t="s">
        <v>633</v>
      </c>
      <c r="J4902" s="302">
        <v>135300</v>
      </c>
      <c r="K4902" s="302" t="s">
        <v>370</v>
      </c>
      <c r="L4902" s="302">
        <v>10568861</v>
      </c>
      <c r="M4902" s="302" t="s">
        <v>2835</v>
      </c>
      <c r="N4902" s="305">
        <v>37438</v>
      </c>
      <c r="O4902" s="305">
        <v>37257</v>
      </c>
      <c r="P4902" s="302" t="s">
        <v>2829</v>
      </c>
    </row>
    <row r="4903" spans="1:16">
      <c r="A4903" s="303">
        <v>1</v>
      </c>
      <c r="B4903" s="303">
        <v>726.24</v>
      </c>
      <c r="C4903" s="303">
        <v>537.95678236320009</v>
      </c>
      <c r="D4903" s="304">
        <f t="shared" si="76"/>
        <v>188.28321763679992</v>
      </c>
      <c r="E4903" s="305">
        <v>45992</v>
      </c>
      <c r="F4903" s="302" t="s">
        <v>69</v>
      </c>
      <c r="G4903" s="302" t="s">
        <v>70</v>
      </c>
      <c r="H4903" s="302" t="s">
        <v>633</v>
      </c>
      <c r="I4903" s="302" t="s">
        <v>633</v>
      </c>
      <c r="J4903" s="302">
        <v>135300</v>
      </c>
      <c r="K4903" s="302" t="s">
        <v>371</v>
      </c>
      <c r="L4903" s="302">
        <v>10568416</v>
      </c>
      <c r="M4903" s="302" t="s">
        <v>1521</v>
      </c>
      <c r="N4903" s="305">
        <v>31959</v>
      </c>
      <c r="O4903" s="305">
        <v>31959</v>
      </c>
      <c r="P4903" s="302" t="s">
        <v>1052</v>
      </c>
    </row>
    <row r="4904" spans="1:16">
      <c r="A4904" s="303">
        <v>9</v>
      </c>
      <c r="B4904" s="303">
        <v>265334.09999999998</v>
      </c>
      <c r="C4904" s="303">
        <v>196544.225995863</v>
      </c>
      <c r="D4904" s="304">
        <f t="shared" si="76"/>
        <v>68789.874004136975</v>
      </c>
      <c r="E4904" s="305">
        <v>45992</v>
      </c>
      <c r="F4904" s="302" t="s">
        <v>69</v>
      </c>
      <c r="G4904" s="302" t="s">
        <v>70</v>
      </c>
      <c r="H4904" s="302" t="s">
        <v>633</v>
      </c>
      <c r="I4904" s="302" t="s">
        <v>633</v>
      </c>
      <c r="J4904" s="302">
        <v>135300</v>
      </c>
      <c r="K4904" s="302" t="s">
        <v>377</v>
      </c>
      <c r="L4904" s="302">
        <v>10568437</v>
      </c>
      <c r="M4904" s="302" t="s">
        <v>1522</v>
      </c>
      <c r="N4904" s="305">
        <v>31959</v>
      </c>
      <c r="O4904" s="305">
        <v>31959</v>
      </c>
      <c r="P4904" s="302" t="s">
        <v>1052</v>
      </c>
    </row>
    <row r="4905" spans="1:16">
      <c r="A4905" s="303">
        <v>2</v>
      </c>
      <c r="B4905" s="303">
        <v>2056.4900000000002</v>
      </c>
      <c r="C4905" s="303">
        <v>1444.1953973270001</v>
      </c>
      <c r="D4905" s="304">
        <f t="shared" si="76"/>
        <v>612.2946026730001</v>
      </c>
      <c r="E4905" s="305">
        <v>45992</v>
      </c>
      <c r="F4905" s="302" t="s">
        <v>69</v>
      </c>
      <c r="G4905" s="302" t="s">
        <v>70</v>
      </c>
      <c r="H4905" s="302" t="s">
        <v>633</v>
      </c>
      <c r="I4905" s="302" t="s">
        <v>633</v>
      </c>
      <c r="J4905" s="302">
        <v>135300</v>
      </c>
      <c r="K4905" s="302" t="s">
        <v>377</v>
      </c>
      <c r="L4905" s="302">
        <v>10568552</v>
      </c>
      <c r="M4905" s="302" t="s">
        <v>1522</v>
      </c>
      <c r="N4905" s="305">
        <v>32690</v>
      </c>
      <c r="O4905" s="305">
        <v>32690</v>
      </c>
      <c r="P4905" s="302" t="s">
        <v>1052</v>
      </c>
    </row>
    <row r="4906" spans="1:16">
      <c r="A4906" s="303">
        <v>5</v>
      </c>
      <c r="B4906" s="303">
        <v>11899.87</v>
      </c>
      <c r="C4906" s="303">
        <v>5380.4249526063004</v>
      </c>
      <c r="D4906" s="304">
        <f t="shared" si="76"/>
        <v>6519.4450473937004</v>
      </c>
      <c r="E4906" s="305">
        <v>45992</v>
      </c>
      <c r="F4906" s="302" t="s">
        <v>69</v>
      </c>
      <c r="G4906" s="302" t="s">
        <v>70</v>
      </c>
      <c r="H4906" s="302" t="s">
        <v>633</v>
      </c>
      <c r="I4906" s="302" t="s">
        <v>633</v>
      </c>
      <c r="J4906" s="302">
        <v>135300</v>
      </c>
      <c r="K4906" s="302" t="s">
        <v>426</v>
      </c>
      <c r="L4906" s="302">
        <v>10568959</v>
      </c>
      <c r="M4906" s="302" t="s">
        <v>2004</v>
      </c>
      <c r="N4906" s="305">
        <v>37438</v>
      </c>
      <c r="O4906" s="305">
        <v>37257</v>
      </c>
      <c r="P4906" s="302" t="s">
        <v>2829</v>
      </c>
    </row>
    <row r="4907" spans="1:16">
      <c r="A4907" s="303">
        <v>0</v>
      </c>
      <c r="B4907" s="303">
        <v>0</v>
      </c>
      <c r="C4907" s="303">
        <v>0</v>
      </c>
      <c r="D4907" s="304">
        <f t="shared" si="76"/>
        <v>0</v>
      </c>
      <c r="E4907" s="305">
        <v>45992</v>
      </c>
      <c r="F4907" s="302" t="s">
        <v>69</v>
      </c>
      <c r="G4907" s="302" t="s">
        <v>70</v>
      </c>
      <c r="H4907" s="302" t="s">
        <v>633</v>
      </c>
      <c r="I4907" s="302" t="s">
        <v>633</v>
      </c>
      <c r="J4907" s="302">
        <v>135300</v>
      </c>
      <c r="K4907" s="302" t="s">
        <v>635</v>
      </c>
      <c r="L4907" s="302">
        <v>10569307</v>
      </c>
      <c r="M4907" s="302" t="s">
        <v>2836</v>
      </c>
      <c r="N4907" s="305">
        <v>38695</v>
      </c>
      <c r="O4907" s="305">
        <v>38718</v>
      </c>
      <c r="P4907" s="302" t="s">
        <v>2827</v>
      </c>
    </row>
    <row r="4908" spans="1:16">
      <c r="A4908" s="303">
        <v>1</v>
      </c>
      <c r="B4908" s="303">
        <v>67.08</v>
      </c>
      <c r="C4908" s="303">
        <v>26.457780803999999</v>
      </c>
      <c r="D4908" s="304">
        <f t="shared" si="76"/>
        <v>40.622219196000003</v>
      </c>
      <c r="E4908" s="305">
        <v>45992</v>
      </c>
      <c r="F4908" s="302" t="s">
        <v>69</v>
      </c>
      <c r="G4908" s="302" t="s">
        <v>70</v>
      </c>
      <c r="H4908" s="302" t="s">
        <v>633</v>
      </c>
      <c r="I4908" s="302" t="s">
        <v>633</v>
      </c>
      <c r="J4908" s="302">
        <v>135300</v>
      </c>
      <c r="K4908" s="302" t="s">
        <v>204</v>
      </c>
      <c r="L4908" s="302">
        <v>10888557</v>
      </c>
      <c r="M4908" s="302" t="s">
        <v>1311</v>
      </c>
      <c r="N4908" s="305">
        <v>38695</v>
      </c>
      <c r="O4908" s="305">
        <v>38718</v>
      </c>
      <c r="P4908" s="302" t="s">
        <v>2827</v>
      </c>
    </row>
    <row r="4909" spans="1:16">
      <c r="A4909" s="303">
        <v>0</v>
      </c>
      <c r="B4909" s="303">
        <v>0</v>
      </c>
      <c r="C4909" s="303">
        <v>0</v>
      </c>
      <c r="D4909" s="304">
        <f t="shared" si="76"/>
        <v>0</v>
      </c>
      <c r="E4909" s="305">
        <v>45992</v>
      </c>
      <c r="F4909" s="302" t="s">
        <v>69</v>
      </c>
      <c r="G4909" s="302" t="s">
        <v>70</v>
      </c>
      <c r="H4909" s="302" t="s">
        <v>633</v>
      </c>
      <c r="I4909" s="302" t="s">
        <v>633</v>
      </c>
      <c r="J4909" s="302">
        <v>135300</v>
      </c>
      <c r="K4909" s="302" t="s">
        <v>84</v>
      </c>
      <c r="L4909" s="302">
        <v>40160641</v>
      </c>
      <c r="M4909" s="302" t="s">
        <v>3967</v>
      </c>
      <c r="N4909" s="305">
        <v>45615</v>
      </c>
      <c r="O4909" s="305">
        <v>45627</v>
      </c>
      <c r="P4909" s="302" t="s">
        <v>3968</v>
      </c>
    </row>
    <row r="4910" spans="1:16">
      <c r="A4910" s="303">
        <v>0</v>
      </c>
      <c r="B4910" s="303">
        <v>0</v>
      </c>
      <c r="C4910" s="303">
        <v>0</v>
      </c>
      <c r="D4910" s="304">
        <f t="shared" si="76"/>
        <v>0</v>
      </c>
      <c r="E4910" s="305">
        <v>45992</v>
      </c>
      <c r="F4910" s="302" t="s">
        <v>69</v>
      </c>
      <c r="G4910" s="302" t="s">
        <v>70</v>
      </c>
      <c r="H4910" s="302" t="s">
        <v>633</v>
      </c>
      <c r="I4910" s="302" t="s">
        <v>633</v>
      </c>
      <c r="J4910" s="302">
        <v>135300</v>
      </c>
      <c r="K4910" s="302" t="s">
        <v>84</v>
      </c>
      <c r="L4910" s="302">
        <v>9719216</v>
      </c>
      <c r="M4910" s="302" t="s">
        <v>2837</v>
      </c>
      <c r="N4910" s="305">
        <v>35521</v>
      </c>
      <c r="O4910" s="305">
        <v>36220</v>
      </c>
      <c r="P4910" s="302" t="s">
        <v>2838</v>
      </c>
    </row>
    <row r="4911" spans="1:16">
      <c r="A4911" s="303">
        <v>0</v>
      </c>
      <c r="B4911" s="303">
        <v>0</v>
      </c>
      <c r="C4911" s="303">
        <v>0</v>
      </c>
      <c r="D4911" s="304">
        <f t="shared" si="76"/>
        <v>0</v>
      </c>
      <c r="E4911" s="305">
        <v>45992</v>
      </c>
      <c r="F4911" s="302" t="s">
        <v>69</v>
      </c>
      <c r="G4911" s="302" t="s">
        <v>70</v>
      </c>
      <c r="H4911" s="302" t="s">
        <v>633</v>
      </c>
      <c r="I4911" s="302" t="s">
        <v>633</v>
      </c>
      <c r="J4911" s="302">
        <v>135300</v>
      </c>
      <c r="K4911" s="302" t="s">
        <v>84</v>
      </c>
      <c r="L4911" s="302">
        <v>9812958</v>
      </c>
      <c r="M4911" s="302" t="s">
        <v>2793</v>
      </c>
      <c r="N4911" s="305">
        <v>37438</v>
      </c>
      <c r="O4911" s="305">
        <v>37561</v>
      </c>
      <c r="P4911" s="302" t="s">
        <v>2829</v>
      </c>
    </row>
    <row r="4912" spans="1:16">
      <c r="A4912" s="303">
        <v>0</v>
      </c>
      <c r="B4912" s="303">
        <v>0</v>
      </c>
      <c r="C4912" s="303">
        <v>0</v>
      </c>
      <c r="D4912" s="304">
        <f t="shared" si="76"/>
        <v>0</v>
      </c>
      <c r="E4912" s="305">
        <v>45992</v>
      </c>
      <c r="F4912" s="302" t="s">
        <v>69</v>
      </c>
      <c r="G4912" s="302" t="s">
        <v>70</v>
      </c>
      <c r="H4912" s="302" t="s">
        <v>633</v>
      </c>
      <c r="I4912" s="302" t="s">
        <v>633</v>
      </c>
      <c r="J4912" s="302">
        <v>135300</v>
      </c>
      <c r="K4912" s="302" t="s">
        <v>84</v>
      </c>
      <c r="L4912" s="302">
        <v>9814376</v>
      </c>
      <c r="M4912" s="302" t="s">
        <v>2793</v>
      </c>
      <c r="N4912" s="305">
        <v>37438</v>
      </c>
      <c r="O4912" s="305">
        <v>37681</v>
      </c>
      <c r="P4912" s="302" t="s">
        <v>2829</v>
      </c>
    </row>
    <row r="4913" spans="1:16">
      <c r="A4913" s="303">
        <v>0</v>
      </c>
      <c r="B4913" s="303">
        <v>0</v>
      </c>
      <c r="C4913" s="303">
        <v>0</v>
      </c>
      <c r="D4913" s="304">
        <f t="shared" si="76"/>
        <v>0</v>
      </c>
      <c r="E4913" s="305">
        <v>45992</v>
      </c>
      <c r="F4913" s="302" t="s">
        <v>69</v>
      </c>
      <c r="G4913" s="302" t="s">
        <v>70</v>
      </c>
      <c r="H4913" s="302" t="s">
        <v>633</v>
      </c>
      <c r="I4913" s="302" t="s">
        <v>633</v>
      </c>
      <c r="J4913" s="302">
        <v>135300</v>
      </c>
      <c r="K4913" s="302" t="s">
        <v>84</v>
      </c>
      <c r="L4913" s="302">
        <v>28830331</v>
      </c>
      <c r="M4913" s="302" t="s">
        <v>2839</v>
      </c>
      <c r="N4913" s="305">
        <v>43815</v>
      </c>
      <c r="O4913" s="305">
        <v>43831</v>
      </c>
      <c r="P4913" s="302" t="s">
        <v>2840</v>
      </c>
    </row>
    <row r="4914" spans="1:16">
      <c r="A4914" s="303">
        <v>0</v>
      </c>
      <c r="B4914" s="303">
        <v>0</v>
      </c>
      <c r="C4914" s="303">
        <v>0</v>
      </c>
      <c r="D4914" s="304">
        <f t="shared" si="76"/>
        <v>0</v>
      </c>
      <c r="E4914" s="305">
        <v>45992</v>
      </c>
      <c r="F4914" s="302" t="s">
        <v>69</v>
      </c>
      <c r="G4914" s="302" t="s">
        <v>70</v>
      </c>
      <c r="H4914" s="302" t="s">
        <v>633</v>
      </c>
      <c r="I4914" s="302" t="s">
        <v>633</v>
      </c>
      <c r="J4914" s="302">
        <v>135300</v>
      </c>
      <c r="K4914" s="302" t="s">
        <v>84</v>
      </c>
      <c r="L4914" s="302">
        <v>28413171</v>
      </c>
      <c r="M4914" s="302" t="s">
        <v>2839</v>
      </c>
      <c r="N4914" s="305">
        <v>43815</v>
      </c>
      <c r="O4914" s="305">
        <v>43800</v>
      </c>
      <c r="P4914" s="302" t="s">
        <v>2840</v>
      </c>
    </row>
    <row r="4915" spans="1:16">
      <c r="A4915" s="303">
        <v>0</v>
      </c>
      <c r="B4915" s="303">
        <v>0</v>
      </c>
      <c r="C4915" s="303">
        <v>0</v>
      </c>
      <c r="D4915" s="304">
        <f t="shared" si="76"/>
        <v>0</v>
      </c>
      <c r="E4915" s="305">
        <v>45992</v>
      </c>
      <c r="F4915" s="302" t="s">
        <v>69</v>
      </c>
      <c r="G4915" s="302" t="s">
        <v>70</v>
      </c>
      <c r="H4915" s="302" t="s">
        <v>633</v>
      </c>
      <c r="I4915" s="302" t="s">
        <v>633</v>
      </c>
      <c r="J4915" s="302">
        <v>135300</v>
      </c>
      <c r="K4915" s="302" t="s">
        <v>84</v>
      </c>
      <c r="L4915" s="302">
        <v>29646496</v>
      </c>
      <c r="M4915" s="302" t="s">
        <v>2839</v>
      </c>
      <c r="N4915" s="305">
        <v>43815</v>
      </c>
      <c r="O4915" s="305">
        <v>44013</v>
      </c>
      <c r="P4915" s="302" t="s">
        <v>2840</v>
      </c>
    </row>
    <row r="4916" spans="1:16">
      <c r="A4916" s="303">
        <v>0</v>
      </c>
      <c r="B4916" s="303">
        <v>0</v>
      </c>
      <c r="C4916" s="303">
        <v>0</v>
      </c>
      <c r="D4916" s="304">
        <f t="shared" si="76"/>
        <v>0</v>
      </c>
      <c r="E4916" s="305">
        <v>45992</v>
      </c>
      <c r="F4916" s="302" t="s">
        <v>69</v>
      </c>
      <c r="G4916" s="302" t="s">
        <v>70</v>
      </c>
      <c r="H4916" s="302" t="s">
        <v>633</v>
      </c>
      <c r="I4916" s="302" t="s">
        <v>633</v>
      </c>
      <c r="J4916" s="302">
        <v>135300</v>
      </c>
      <c r="K4916" s="302" t="s">
        <v>84</v>
      </c>
      <c r="L4916" s="302">
        <v>9814033</v>
      </c>
      <c r="M4916" s="302" t="s">
        <v>2793</v>
      </c>
      <c r="N4916" s="305">
        <v>37438</v>
      </c>
      <c r="O4916" s="305">
        <v>37653</v>
      </c>
      <c r="P4916" s="302" t="s">
        <v>2829</v>
      </c>
    </row>
    <row r="4917" spans="1:16">
      <c r="A4917" s="303">
        <v>0</v>
      </c>
      <c r="B4917" s="303">
        <v>0</v>
      </c>
      <c r="C4917" s="303">
        <v>0</v>
      </c>
      <c r="D4917" s="304">
        <f t="shared" si="76"/>
        <v>0</v>
      </c>
      <c r="E4917" s="305">
        <v>45992</v>
      </c>
      <c r="F4917" s="302" t="s">
        <v>69</v>
      </c>
      <c r="G4917" s="302" t="s">
        <v>70</v>
      </c>
      <c r="H4917" s="302" t="s">
        <v>633</v>
      </c>
      <c r="I4917" s="302" t="s">
        <v>633</v>
      </c>
      <c r="J4917" s="302">
        <v>135300</v>
      </c>
      <c r="K4917" s="302" t="s">
        <v>84</v>
      </c>
      <c r="L4917" s="302">
        <v>9815498</v>
      </c>
      <c r="M4917" s="302" t="s">
        <v>2793</v>
      </c>
      <c r="N4917" s="305">
        <v>37438</v>
      </c>
      <c r="O4917" s="305">
        <v>37834</v>
      </c>
      <c r="P4917" s="302" t="s">
        <v>2829</v>
      </c>
    </row>
    <row r="4918" spans="1:16">
      <c r="A4918" s="303">
        <v>0</v>
      </c>
      <c r="B4918" s="303">
        <v>0</v>
      </c>
      <c r="C4918" s="303">
        <v>0</v>
      </c>
      <c r="D4918" s="304">
        <f t="shared" si="76"/>
        <v>0</v>
      </c>
      <c r="E4918" s="305">
        <v>45992</v>
      </c>
      <c r="F4918" s="302" t="s">
        <v>69</v>
      </c>
      <c r="G4918" s="302" t="s">
        <v>70</v>
      </c>
      <c r="H4918" s="302" t="s">
        <v>633</v>
      </c>
      <c r="I4918" s="302" t="s">
        <v>633</v>
      </c>
      <c r="J4918" s="302">
        <v>135300</v>
      </c>
      <c r="K4918" s="302" t="s">
        <v>84</v>
      </c>
      <c r="L4918" s="302">
        <v>40471780</v>
      </c>
      <c r="M4918" s="302" t="s">
        <v>3967</v>
      </c>
      <c r="N4918" s="305">
        <v>45615</v>
      </c>
      <c r="O4918" s="305">
        <v>45658</v>
      </c>
      <c r="P4918" s="302" t="s">
        <v>3968</v>
      </c>
    </row>
    <row r="4919" spans="1:16">
      <c r="A4919" s="303">
        <v>0</v>
      </c>
      <c r="B4919" s="303">
        <v>0</v>
      </c>
      <c r="C4919" s="303">
        <v>0</v>
      </c>
      <c r="D4919" s="304">
        <f t="shared" si="76"/>
        <v>0</v>
      </c>
      <c r="E4919" s="305">
        <v>45992</v>
      </c>
      <c r="F4919" s="302" t="s">
        <v>69</v>
      </c>
      <c r="G4919" s="302" t="s">
        <v>70</v>
      </c>
      <c r="H4919" s="302" t="s">
        <v>633</v>
      </c>
      <c r="I4919" s="302" t="s">
        <v>633</v>
      </c>
      <c r="J4919" s="302">
        <v>135300</v>
      </c>
      <c r="K4919" s="302" t="s">
        <v>84</v>
      </c>
      <c r="L4919" s="302">
        <v>9812490</v>
      </c>
      <c r="M4919" s="302" t="s">
        <v>2793</v>
      </c>
      <c r="N4919" s="305">
        <v>37438</v>
      </c>
      <c r="O4919" s="305">
        <v>37530</v>
      </c>
      <c r="P4919" s="302" t="s">
        <v>2829</v>
      </c>
    </row>
    <row r="4920" spans="1:16">
      <c r="A4920" s="303">
        <v>0</v>
      </c>
      <c r="B4920" s="303">
        <v>0</v>
      </c>
      <c r="C4920" s="303">
        <v>0</v>
      </c>
      <c r="D4920" s="304">
        <f t="shared" si="76"/>
        <v>0</v>
      </c>
      <c r="E4920" s="305">
        <v>45992</v>
      </c>
      <c r="F4920" s="302" t="s">
        <v>69</v>
      </c>
      <c r="G4920" s="302" t="s">
        <v>70</v>
      </c>
      <c r="H4920" s="302" t="s">
        <v>633</v>
      </c>
      <c r="I4920" s="302" t="s">
        <v>633</v>
      </c>
      <c r="J4920" s="302">
        <v>135300</v>
      </c>
      <c r="K4920" s="302" t="s">
        <v>84</v>
      </c>
      <c r="L4920" s="302">
        <v>9813340</v>
      </c>
      <c r="M4920" s="302" t="s">
        <v>2793</v>
      </c>
      <c r="N4920" s="305">
        <v>37438</v>
      </c>
      <c r="O4920" s="305">
        <v>37591</v>
      </c>
      <c r="P4920" s="302" t="s">
        <v>2829</v>
      </c>
    </row>
    <row r="4921" spans="1:16">
      <c r="A4921" s="303">
        <v>0</v>
      </c>
      <c r="B4921" s="303">
        <v>0</v>
      </c>
      <c r="C4921" s="303">
        <v>0</v>
      </c>
      <c r="D4921" s="304">
        <f t="shared" si="76"/>
        <v>0</v>
      </c>
      <c r="E4921" s="305">
        <v>45992</v>
      </c>
      <c r="F4921" s="302" t="s">
        <v>69</v>
      </c>
      <c r="G4921" s="302" t="s">
        <v>70</v>
      </c>
      <c r="H4921" s="302" t="s">
        <v>633</v>
      </c>
      <c r="I4921" s="302" t="s">
        <v>633</v>
      </c>
      <c r="J4921" s="302">
        <v>135300</v>
      </c>
      <c r="K4921" s="302" t="s">
        <v>84</v>
      </c>
      <c r="L4921" s="302">
        <v>40731713</v>
      </c>
      <c r="M4921" s="302" t="s">
        <v>3967</v>
      </c>
      <c r="N4921" s="305">
        <v>45615</v>
      </c>
      <c r="O4921" s="305">
        <v>45717</v>
      </c>
      <c r="P4921" s="302" t="s">
        <v>3968</v>
      </c>
    </row>
    <row r="4922" spans="1:16">
      <c r="A4922" s="303">
        <v>0</v>
      </c>
      <c r="B4922" s="303">
        <v>0</v>
      </c>
      <c r="C4922" s="303">
        <v>0</v>
      </c>
      <c r="D4922" s="304">
        <f t="shared" si="76"/>
        <v>0</v>
      </c>
      <c r="E4922" s="305">
        <v>45992</v>
      </c>
      <c r="F4922" s="302" t="s">
        <v>69</v>
      </c>
      <c r="G4922" s="302" t="s">
        <v>70</v>
      </c>
      <c r="H4922" s="302" t="s">
        <v>633</v>
      </c>
      <c r="I4922" s="302" t="s">
        <v>633</v>
      </c>
      <c r="J4922" s="302">
        <v>135300</v>
      </c>
      <c r="K4922" s="302" t="s">
        <v>84</v>
      </c>
      <c r="L4922" s="302">
        <v>9813530</v>
      </c>
      <c r="M4922" s="302" t="s">
        <v>2793</v>
      </c>
      <c r="N4922" s="305">
        <v>37438</v>
      </c>
      <c r="O4922" s="305">
        <v>37622</v>
      </c>
      <c r="P4922" s="302" t="s">
        <v>2829</v>
      </c>
    </row>
    <row r="4923" spans="1:16">
      <c r="A4923" s="303">
        <v>1</v>
      </c>
      <c r="B4923" s="303">
        <v>217.28</v>
      </c>
      <c r="C4923" s="303">
        <v>135.86562290560002</v>
      </c>
      <c r="D4923" s="304">
        <f t="shared" si="76"/>
        <v>81.414377094399981</v>
      </c>
      <c r="E4923" s="305">
        <v>45992</v>
      </c>
      <c r="F4923" s="302" t="s">
        <v>69</v>
      </c>
      <c r="G4923" s="302" t="s">
        <v>70</v>
      </c>
      <c r="H4923" s="302" t="s">
        <v>633</v>
      </c>
      <c r="I4923" s="302" t="s">
        <v>633</v>
      </c>
      <c r="J4923" s="302">
        <v>135300</v>
      </c>
      <c r="K4923" s="302" t="s">
        <v>154</v>
      </c>
      <c r="L4923" s="302">
        <v>10568636</v>
      </c>
      <c r="M4923" s="302" t="s">
        <v>1914</v>
      </c>
      <c r="N4923" s="305">
        <v>34151</v>
      </c>
      <c r="O4923" s="305">
        <v>34151</v>
      </c>
      <c r="P4923" s="302" t="s">
        <v>1052</v>
      </c>
    </row>
    <row r="4924" spans="1:16">
      <c r="A4924" s="303">
        <v>1160</v>
      </c>
      <c r="B4924" s="303">
        <v>12645.28</v>
      </c>
      <c r="C4924" s="303">
        <v>9366.895435230399</v>
      </c>
      <c r="D4924" s="304">
        <f t="shared" si="76"/>
        <v>3278.3845647696016</v>
      </c>
      <c r="E4924" s="305">
        <v>45992</v>
      </c>
      <c r="F4924" s="302" t="s">
        <v>69</v>
      </c>
      <c r="G4924" s="302" t="s">
        <v>70</v>
      </c>
      <c r="H4924" s="302" t="s">
        <v>633</v>
      </c>
      <c r="I4924" s="302" t="s">
        <v>633</v>
      </c>
      <c r="J4924" s="302">
        <v>135300</v>
      </c>
      <c r="K4924" s="302" t="s">
        <v>154</v>
      </c>
      <c r="L4924" s="302">
        <v>10568451</v>
      </c>
      <c r="M4924" s="302" t="s">
        <v>1509</v>
      </c>
      <c r="N4924" s="305">
        <v>31959</v>
      </c>
      <c r="O4924" s="305">
        <v>31959</v>
      </c>
      <c r="P4924" s="302" t="s">
        <v>1052</v>
      </c>
    </row>
    <row r="4925" spans="1:16">
      <c r="A4925" s="303">
        <v>1</v>
      </c>
      <c r="B4925" s="303">
        <v>8278.86</v>
      </c>
      <c r="C4925" s="303">
        <v>5176.7878812971994</v>
      </c>
      <c r="D4925" s="304">
        <f t="shared" si="76"/>
        <v>3102.0721187028012</v>
      </c>
      <c r="E4925" s="305">
        <v>45992</v>
      </c>
      <c r="F4925" s="302" t="s">
        <v>69</v>
      </c>
      <c r="G4925" s="302" t="s">
        <v>70</v>
      </c>
      <c r="H4925" s="302" t="s">
        <v>633</v>
      </c>
      <c r="I4925" s="302" t="s">
        <v>633</v>
      </c>
      <c r="J4925" s="302">
        <v>135300</v>
      </c>
      <c r="K4925" s="302" t="s">
        <v>157</v>
      </c>
      <c r="L4925" s="302">
        <v>10568678</v>
      </c>
      <c r="M4925" s="302" t="s">
        <v>2128</v>
      </c>
      <c r="N4925" s="305">
        <v>34151</v>
      </c>
      <c r="O4925" s="305">
        <v>34151</v>
      </c>
      <c r="P4925" s="302" t="s">
        <v>1052</v>
      </c>
    </row>
    <row r="4926" spans="1:16">
      <c r="A4926" s="303">
        <v>1</v>
      </c>
      <c r="B4926" s="303">
        <v>11059.18</v>
      </c>
      <c r="C4926" s="303">
        <v>8192.0038670073991</v>
      </c>
      <c r="D4926" s="304">
        <f t="shared" si="76"/>
        <v>2867.1761329926012</v>
      </c>
      <c r="E4926" s="305">
        <v>45992</v>
      </c>
      <c r="F4926" s="302" t="s">
        <v>69</v>
      </c>
      <c r="G4926" s="302" t="s">
        <v>70</v>
      </c>
      <c r="H4926" s="302" t="s">
        <v>633</v>
      </c>
      <c r="I4926" s="302" t="s">
        <v>633</v>
      </c>
      <c r="J4926" s="302">
        <v>135300</v>
      </c>
      <c r="K4926" s="302" t="s">
        <v>157</v>
      </c>
      <c r="L4926" s="302">
        <v>10568402</v>
      </c>
      <c r="M4926" s="302" t="s">
        <v>1525</v>
      </c>
      <c r="N4926" s="305">
        <v>31959</v>
      </c>
      <c r="O4926" s="305">
        <v>31959</v>
      </c>
      <c r="P4926" s="302" t="s">
        <v>1052</v>
      </c>
    </row>
    <row r="4927" spans="1:16">
      <c r="A4927" s="303">
        <v>1</v>
      </c>
      <c r="B4927" s="303">
        <v>8904.36</v>
      </c>
      <c r="C4927" s="303">
        <v>3512.0692468679999</v>
      </c>
      <c r="D4927" s="304">
        <f t="shared" si="76"/>
        <v>5392.2907531320006</v>
      </c>
      <c r="E4927" s="305">
        <v>45992</v>
      </c>
      <c r="F4927" s="302" t="s">
        <v>69</v>
      </c>
      <c r="G4927" s="302" t="s">
        <v>70</v>
      </c>
      <c r="H4927" s="302" t="s">
        <v>633</v>
      </c>
      <c r="I4927" s="302" t="s">
        <v>633</v>
      </c>
      <c r="J4927" s="302">
        <v>135300</v>
      </c>
      <c r="K4927" s="302" t="s">
        <v>157</v>
      </c>
      <c r="L4927" s="302">
        <v>10569314</v>
      </c>
      <c r="M4927" s="302" t="s">
        <v>1525</v>
      </c>
      <c r="N4927" s="305">
        <v>38695</v>
      </c>
      <c r="O4927" s="305">
        <v>38718</v>
      </c>
      <c r="P4927" s="302" t="s">
        <v>2827</v>
      </c>
    </row>
    <row r="4928" spans="1:16">
      <c r="A4928" s="303">
        <v>1</v>
      </c>
      <c r="B4928" s="303">
        <v>912.19</v>
      </c>
      <c r="C4928" s="303">
        <v>412.43894576309998</v>
      </c>
      <c r="D4928" s="304">
        <f t="shared" si="76"/>
        <v>499.75105423690007</v>
      </c>
      <c r="E4928" s="305">
        <v>45992</v>
      </c>
      <c r="F4928" s="302" t="s">
        <v>69</v>
      </c>
      <c r="G4928" s="302" t="s">
        <v>70</v>
      </c>
      <c r="H4928" s="302" t="s">
        <v>633</v>
      </c>
      <c r="I4928" s="302" t="s">
        <v>633</v>
      </c>
      <c r="J4928" s="302">
        <v>135300</v>
      </c>
      <c r="K4928" s="302" t="s">
        <v>157</v>
      </c>
      <c r="L4928" s="302">
        <v>10568917</v>
      </c>
      <c r="M4928" s="302" t="s">
        <v>1525</v>
      </c>
      <c r="N4928" s="305">
        <v>37438</v>
      </c>
      <c r="O4928" s="305">
        <v>37257</v>
      </c>
      <c r="P4928" s="302" t="s">
        <v>2829</v>
      </c>
    </row>
    <row r="4929" spans="1:16">
      <c r="A4929" s="303">
        <v>474</v>
      </c>
      <c r="B4929" s="303">
        <v>1386.1100000000001</v>
      </c>
      <c r="C4929" s="303">
        <v>946.74397094749997</v>
      </c>
      <c r="D4929" s="304">
        <f t="shared" si="76"/>
        <v>439.36602905250015</v>
      </c>
      <c r="E4929" s="305">
        <v>45992</v>
      </c>
      <c r="F4929" s="302" t="s">
        <v>69</v>
      </c>
      <c r="G4929" s="302" t="s">
        <v>70</v>
      </c>
      <c r="H4929" s="302" t="s">
        <v>633</v>
      </c>
      <c r="I4929" s="302" t="s">
        <v>633</v>
      </c>
      <c r="J4929" s="302">
        <v>135300</v>
      </c>
      <c r="K4929" s="302" t="s">
        <v>157</v>
      </c>
      <c r="L4929" s="302">
        <v>10568582</v>
      </c>
      <c r="M4929" s="302" t="s">
        <v>2128</v>
      </c>
      <c r="N4929" s="305">
        <v>33055</v>
      </c>
      <c r="O4929" s="305">
        <v>33055</v>
      </c>
      <c r="P4929" s="302" t="s">
        <v>1052</v>
      </c>
    </row>
    <row r="4930" spans="1:16">
      <c r="A4930" s="303">
        <v>2674</v>
      </c>
      <c r="B4930" s="303">
        <v>14898.630000000001</v>
      </c>
      <c r="C4930" s="303">
        <v>10176.0957845175</v>
      </c>
      <c r="D4930" s="304">
        <f t="shared" si="76"/>
        <v>4722.5342154825012</v>
      </c>
      <c r="E4930" s="305">
        <v>45992</v>
      </c>
      <c r="F4930" s="302" t="s">
        <v>69</v>
      </c>
      <c r="G4930" s="302" t="s">
        <v>70</v>
      </c>
      <c r="H4930" s="302" t="s">
        <v>633</v>
      </c>
      <c r="I4930" s="302" t="s">
        <v>633</v>
      </c>
      <c r="J4930" s="302">
        <v>135300</v>
      </c>
      <c r="K4930" s="302" t="s">
        <v>630</v>
      </c>
      <c r="L4930" s="302">
        <v>10568589</v>
      </c>
      <c r="M4930" s="302" t="s">
        <v>2806</v>
      </c>
      <c r="N4930" s="305">
        <v>33055</v>
      </c>
      <c r="O4930" s="305">
        <v>33055</v>
      </c>
      <c r="P4930" s="302" t="s">
        <v>1052</v>
      </c>
    </row>
    <row r="4931" spans="1:16">
      <c r="A4931" s="303">
        <v>1</v>
      </c>
      <c r="B4931" s="303">
        <v>30628.600000000002</v>
      </c>
      <c r="C4931" s="303">
        <v>22687.903591498001</v>
      </c>
      <c r="D4931" s="304">
        <f t="shared" ref="D4931:D4994" si="77">+B4931-C4931</f>
        <v>7940.6964085020008</v>
      </c>
      <c r="E4931" s="305">
        <v>45992</v>
      </c>
      <c r="F4931" s="302" t="s">
        <v>69</v>
      </c>
      <c r="G4931" s="302" t="s">
        <v>70</v>
      </c>
      <c r="H4931" s="302" t="s">
        <v>633</v>
      </c>
      <c r="I4931" s="302" t="s">
        <v>633</v>
      </c>
      <c r="J4931" s="302">
        <v>135300</v>
      </c>
      <c r="K4931" s="302" t="s">
        <v>450</v>
      </c>
      <c r="L4931" s="302">
        <v>10568472</v>
      </c>
      <c r="M4931" s="302" t="s">
        <v>2130</v>
      </c>
      <c r="N4931" s="305">
        <v>31959</v>
      </c>
      <c r="O4931" s="305">
        <v>31959</v>
      </c>
      <c r="P4931" s="302" t="s">
        <v>1052</v>
      </c>
    </row>
    <row r="4932" spans="1:16">
      <c r="A4932" s="303">
        <v>9</v>
      </c>
      <c r="B4932" s="303">
        <v>7982.89</v>
      </c>
      <c r="C4932" s="303">
        <v>4991.7172424378005</v>
      </c>
      <c r="D4932" s="304">
        <f t="shared" si="77"/>
        <v>2991.1727575621999</v>
      </c>
      <c r="E4932" s="305">
        <v>45992</v>
      </c>
      <c r="F4932" s="302" t="s">
        <v>69</v>
      </c>
      <c r="G4932" s="302" t="s">
        <v>70</v>
      </c>
      <c r="H4932" s="302" t="s">
        <v>633</v>
      </c>
      <c r="I4932" s="302" t="s">
        <v>633</v>
      </c>
      <c r="J4932" s="302">
        <v>135300</v>
      </c>
      <c r="K4932" s="302" t="s">
        <v>450</v>
      </c>
      <c r="L4932" s="302">
        <v>10568692</v>
      </c>
      <c r="M4932" s="302" t="s">
        <v>2130</v>
      </c>
      <c r="N4932" s="305">
        <v>34151</v>
      </c>
      <c r="O4932" s="305">
        <v>34151</v>
      </c>
      <c r="P4932" s="302" t="s">
        <v>1052</v>
      </c>
    </row>
    <row r="4933" spans="1:16">
      <c r="A4933" s="303">
        <v>1</v>
      </c>
      <c r="B4933" s="303">
        <v>5132.7300000000005</v>
      </c>
      <c r="C4933" s="303">
        <v>2320.7201899677002</v>
      </c>
      <c r="D4933" s="304">
        <f t="shared" si="77"/>
        <v>2812.0098100323003</v>
      </c>
      <c r="E4933" s="305">
        <v>45992</v>
      </c>
      <c r="F4933" s="302" t="s">
        <v>69</v>
      </c>
      <c r="G4933" s="302" t="s">
        <v>70</v>
      </c>
      <c r="H4933" s="302" t="s">
        <v>633</v>
      </c>
      <c r="I4933" s="302" t="s">
        <v>633</v>
      </c>
      <c r="J4933" s="302">
        <v>135300</v>
      </c>
      <c r="K4933" s="302" t="s">
        <v>383</v>
      </c>
      <c r="L4933" s="302">
        <v>10568973</v>
      </c>
      <c r="M4933" s="302" t="s">
        <v>1917</v>
      </c>
      <c r="N4933" s="305">
        <v>37438</v>
      </c>
      <c r="O4933" s="305">
        <v>37257</v>
      </c>
      <c r="P4933" s="302" t="s">
        <v>2829</v>
      </c>
    </row>
    <row r="4934" spans="1:16">
      <c r="A4934" s="303">
        <v>7</v>
      </c>
      <c r="B4934" s="303">
        <v>19296.62</v>
      </c>
      <c r="C4934" s="303">
        <v>12066.215465172401</v>
      </c>
      <c r="D4934" s="304">
        <f t="shared" si="77"/>
        <v>7230.4045348275977</v>
      </c>
      <c r="E4934" s="305">
        <v>45992</v>
      </c>
      <c r="F4934" s="302" t="s">
        <v>69</v>
      </c>
      <c r="G4934" s="302" t="s">
        <v>70</v>
      </c>
      <c r="H4934" s="302" t="s">
        <v>633</v>
      </c>
      <c r="I4934" s="302" t="s">
        <v>633</v>
      </c>
      <c r="J4934" s="302">
        <v>135300</v>
      </c>
      <c r="K4934" s="302" t="s">
        <v>384</v>
      </c>
      <c r="L4934" s="302">
        <v>10568720</v>
      </c>
      <c r="M4934" s="302" t="s">
        <v>1918</v>
      </c>
      <c r="N4934" s="305">
        <v>34151</v>
      </c>
      <c r="O4934" s="305">
        <v>34151</v>
      </c>
      <c r="P4934" s="302" t="s">
        <v>1052</v>
      </c>
    </row>
    <row r="4935" spans="1:16">
      <c r="A4935" s="303">
        <v>1</v>
      </c>
      <c r="B4935" s="303">
        <v>1957.77</v>
      </c>
      <c r="C4935" s="303">
        <v>1450.2033071810999</v>
      </c>
      <c r="D4935" s="304">
        <f t="shared" si="77"/>
        <v>507.56669281890004</v>
      </c>
      <c r="E4935" s="305">
        <v>45992</v>
      </c>
      <c r="F4935" s="302" t="s">
        <v>69</v>
      </c>
      <c r="G4935" s="302" t="s">
        <v>70</v>
      </c>
      <c r="H4935" s="302" t="s">
        <v>633</v>
      </c>
      <c r="I4935" s="302" t="s">
        <v>633</v>
      </c>
      <c r="J4935" s="302">
        <v>135300</v>
      </c>
      <c r="K4935" s="302" t="s">
        <v>384</v>
      </c>
      <c r="L4935" s="302">
        <v>10568486</v>
      </c>
      <c r="M4935" s="302" t="s">
        <v>1918</v>
      </c>
      <c r="N4935" s="305">
        <v>31959</v>
      </c>
      <c r="O4935" s="305">
        <v>31959</v>
      </c>
      <c r="P4935" s="302" t="s">
        <v>1052</v>
      </c>
    </row>
    <row r="4936" spans="1:16">
      <c r="A4936" s="303">
        <v>14</v>
      </c>
      <c r="B4936" s="303">
        <v>8696.4699999999993</v>
      </c>
      <c r="C4936" s="303">
        <v>5437.9202578694003</v>
      </c>
      <c r="D4936" s="304">
        <f t="shared" si="77"/>
        <v>3258.549742130599</v>
      </c>
      <c r="E4936" s="305">
        <v>45992</v>
      </c>
      <c r="F4936" s="302" t="s">
        <v>69</v>
      </c>
      <c r="G4936" s="302" t="s">
        <v>70</v>
      </c>
      <c r="H4936" s="302" t="s">
        <v>633</v>
      </c>
      <c r="I4936" s="302" t="s">
        <v>633</v>
      </c>
      <c r="J4936" s="302">
        <v>135300</v>
      </c>
      <c r="K4936" s="302" t="s">
        <v>428</v>
      </c>
      <c r="L4936" s="302">
        <v>10568713</v>
      </c>
      <c r="M4936" s="302" t="s">
        <v>2132</v>
      </c>
      <c r="N4936" s="305">
        <v>34151</v>
      </c>
      <c r="O4936" s="305">
        <v>34151</v>
      </c>
      <c r="P4936" s="302" t="s">
        <v>1052</v>
      </c>
    </row>
    <row r="4937" spans="1:16">
      <c r="A4937" s="303">
        <v>1</v>
      </c>
      <c r="B4937" s="303">
        <v>4188.97</v>
      </c>
      <c r="C4937" s="303">
        <v>1894.0071373653</v>
      </c>
      <c r="D4937" s="304">
        <f t="shared" si="77"/>
        <v>2294.9628626347003</v>
      </c>
      <c r="E4937" s="305">
        <v>45992</v>
      </c>
      <c r="F4937" s="302" t="s">
        <v>69</v>
      </c>
      <c r="G4937" s="302" t="s">
        <v>70</v>
      </c>
      <c r="H4937" s="302" t="s">
        <v>633</v>
      </c>
      <c r="I4937" s="302" t="s">
        <v>633</v>
      </c>
      <c r="J4937" s="302">
        <v>135300</v>
      </c>
      <c r="K4937" s="302" t="s">
        <v>428</v>
      </c>
      <c r="L4937" s="302">
        <v>10568945</v>
      </c>
      <c r="M4937" s="302" t="s">
        <v>2132</v>
      </c>
      <c r="N4937" s="305">
        <v>37438</v>
      </c>
      <c r="O4937" s="305">
        <v>37257</v>
      </c>
      <c r="P4937" s="302" t="s">
        <v>2829</v>
      </c>
    </row>
    <row r="4938" spans="1:16">
      <c r="A4938" s="303">
        <v>3</v>
      </c>
      <c r="B4938" s="303">
        <v>5111.4800000000005</v>
      </c>
      <c r="C4938" s="303">
        <v>3786.2901160963997</v>
      </c>
      <c r="D4938" s="304">
        <f t="shared" si="77"/>
        <v>1325.1898839036007</v>
      </c>
      <c r="E4938" s="305">
        <v>45992</v>
      </c>
      <c r="F4938" s="302" t="s">
        <v>69</v>
      </c>
      <c r="G4938" s="302" t="s">
        <v>70</v>
      </c>
      <c r="H4938" s="302" t="s">
        <v>633</v>
      </c>
      <c r="I4938" s="302" t="s">
        <v>633</v>
      </c>
      <c r="J4938" s="302">
        <v>135300</v>
      </c>
      <c r="K4938" s="302" t="s">
        <v>428</v>
      </c>
      <c r="L4938" s="302">
        <v>10568444</v>
      </c>
      <c r="M4938" s="302" t="s">
        <v>2132</v>
      </c>
      <c r="N4938" s="305">
        <v>31959</v>
      </c>
      <c r="O4938" s="305">
        <v>31959</v>
      </c>
      <c r="P4938" s="302" t="s">
        <v>1052</v>
      </c>
    </row>
    <row r="4939" spans="1:16">
      <c r="A4939" s="303">
        <v>2</v>
      </c>
      <c r="B4939" s="303">
        <v>5274.62</v>
      </c>
      <c r="C4939" s="303">
        <v>3298.2305407324002</v>
      </c>
      <c r="D4939" s="304">
        <f t="shared" si="77"/>
        <v>1976.3894592675997</v>
      </c>
      <c r="E4939" s="305">
        <v>45992</v>
      </c>
      <c r="F4939" s="302" t="s">
        <v>69</v>
      </c>
      <c r="G4939" s="302" t="s">
        <v>70</v>
      </c>
      <c r="H4939" s="302" t="s">
        <v>633</v>
      </c>
      <c r="I4939" s="302" t="s">
        <v>633</v>
      </c>
      <c r="J4939" s="302">
        <v>135300</v>
      </c>
      <c r="K4939" s="302" t="s">
        <v>385</v>
      </c>
      <c r="L4939" s="302">
        <v>10568671</v>
      </c>
      <c r="M4939" s="302" t="s">
        <v>1920</v>
      </c>
      <c r="N4939" s="305">
        <v>34151</v>
      </c>
      <c r="O4939" s="305">
        <v>34151</v>
      </c>
      <c r="P4939" s="302" t="s">
        <v>1052</v>
      </c>
    </row>
    <row r="4940" spans="1:16">
      <c r="A4940" s="303">
        <v>2</v>
      </c>
      <c r="B4940" s="303">
        <v>6817.5</v>
      </c>
      <c r="C4940" s="303">
        <v>5050.0115165249999</v>
      </c>
      <c r="D4940" s="304">
        <f t="shared" si="77"/>
        <v>1767.4884834750001</v>
      </c>
      <c r="E4940" s="305">
        <v>45992</v>
      </c>
      <c r="F4940" s="302" t="s">
        <v>69</v>
      </c>
      <c r="G4940" s="302" t="s">
        <v>70</v>
      </c>
      <c r="H4940" s="302" t="s">
        <v>633</v>
      </c>
      <c r="I4940" s="302" t="s">
        <v>633</v>
      </c>
      <c r="J4940" s="302">
        <v>135300</v>
      </c>
      <c r="K4940" s="302" t="s">
        <v>385</v>
      </c>
      <c r="L4940" s="302">
        <v>10568409</v>
      </c>
      <c r="M4940" s="302" t="s">
        <v>1920</v>
      </c>
      <c r="N4940" s="305">
        <v>31959</v>
      </c>
      <c r="O4940" s="305">
        <v>31959</v>
      </c>
      <c r="P4940" s="302" t="s">
        <v>1052</v>
      </c>
    </row>
    <row r="4941" spans="1:16">
      <c r="A4941" s="303">
        <v>2</v>
      </c>
      <c r="B4941" s="303">
        <v>17411.599999999999</v>
      </c>
      <c r="C4941" s="303">
        <v>12897.510894188001</v>
      </c>
      <c r="D4941" s="304">
        <f t="shared" si="77"/>
        <v>4514.0891058119978</v>
      </c>
      <c r="E4941" s="305">
        <v>45992</v>
      </c>
      <c r="F4941" s="302" t="s">
        <v>69</v>
      </c>
      <c r="G4941" s="302" t="s">
        <v>70</v>
      </c>
      <c r="H4941" s="302" t="s">
        <v>633</v>
      </c>
      <c r="I4941" s="302" t="s">
        <v>633</v>
      </c>
      <c r="J4941" s="302">
        <v>135300</v>
      </c>
      <c r="K4941" s="302" t="s">
        <v>451</v>
      </c>
      <c r="L4941" s="302">
        <v>10568465</v>
      </c>
      <c r="M4941" s="302" t="s">
        <v>2133</v>
      </c>
      <c r="N4941" s="305">
        <v>31959</v>
      </c>
      <c r="O4941" s="305">
        <v>31959</v>
      </c>
      <c r="P4941" s="302" t="s">
        <v>1052</v>
      </c>
    </row>
    <row r="4942" spans="1:16">
      <c r="A4942" s="303">
        <v>2</v>
      </c>
      <c r="B4942" s="303">
        <v>24712.39</v>
      </c>
      <c r="C4942" s="303">
        <v>15452.707386027801</v>
      </c>
      <c r="D4942" s="304">
        <f t="shared" si="77"/>
        <v>9259.6826139721979</v>
      </c>
      <c r="E4942" s="305">
        <v>45992</v>
      </c>
      <c r="F4942" s="302" t="s">
        <v>69</v>
      </c>
      <c r="G4942" s="302" t="s">
        <v>70</v>
      </c>
      <c r="H4942" s="302" t="s">
        <v>633</v>
      </c>
      <c r="I4942" s="302" t="s">
        <v>633</v>
      </c>
      <c r="J4942" s="302">
        <v>135300</v>
      </c>
      <c r="K4942" s="302" t="s">
        <v>451</v>
      </c>
      <c r="L4942" s="302">
        <v>10568664</v>
      </c>
      <c r="M4942" s="302" t="s">
        <v>2330</v>
      </c>
      <c r="N4942" s="305">
        <v>34151</v>
      </c>
      <c r="O4942" s="305">
        <v>34151</v>
      </c>
      <c r="P4942" s="302" t="s">
        <v>1052</v>
      </c>
    </row>
    <row r="4943" spans="1:16">
      <c r="A4943" s="303">
        <v>3</v>
      </c>
      <c r="B4943" s="303">
        <v>4544.99</v>
      </c>
      <c r="C4943" s="303">
        <v>3366.6669369256997</v>
      </c>
      <c r="D4943" s="304">
        <f t="shared" si="77"/>
        <v>1178.3230630743001</v>
      </c>
      <c r="E4943" s="305">
        <v>45992</v>
      </c>
      <c r="F4943" s="302" t="s">
        <v>69</v>
      </c>
      <c r="G4943" s="302" t="s">
        <v>70</v>
      </c>
      <c r="H4943" s="302" t="s">
        <v>633</v>
      </c>
      <c r="I4943" s="302" t="s">
        <v>633</v>
      </c>
      <c r="J4943" s="302">
        <v>135300</v>
      </c>
      <c r="K4943" s="302" t="s">
        <v>386</v>
      </c>
      <c r="L4943" s="302">
        <v>10568458</v>
      </c>
      <c r="M4943" s="302" t="s">
        <v>1921</v>
      </c>
      <c r="N4943" s="305">
        <v>31959</v>
      </c>
      <c r="O4943" s="305">
        <v>31959</v>
      </c>
      <c r="P4943" s="302" t="s">
        <v>1052</v>
      </c>
    </row>
    <row r="4944" spans="1:16">
      <c r="A4944" s="303">
        <v>6</v>
      </c>
      <c r="B4944" s="303">
        <v>4669.67</v>
      </c>
      <c r="C4944" s="303">
        <v>2919.9540837334002</v>
      </c>
      <c r="D4944" s="304">
        <f t="shared" si="77"/>
        <v>1749.7159162665998</v>
      </c>
      <c r="E4944" s="305">
        <v>45992</v>
      </c>
      <c r="F4944" s="302" t="s">
        <v>69</v>
      </c>
      <c r="G4944" s="302" t="s">
        <v>70</v>
      </c>
      <c r="H4944" s="302" t="s">
        <v>633</v>
      </c>
      <c r="I4944" s="302" t="s">
        <v>633</v>
      </c>
      <c r="J4944" s="302">
        <v>135300</v>
      </c>
      <c r="K4944" s="302" t="s">
        <v>386</v>
      </c>
      <c r="L4944" s="302">
        <v>10568685</v>
      </c>
      <c r="M4944" s="302" t="s">
        <v>2413</v>
      </c>
      <c r="N4944" s="305">
        <v>34151</v>
      </c>
      <c r="O4944" s="305">
        <v>34151</v>
      </c>
      <c r="P4944" s="302" t="s">
        <v>1052</v>
      </c>
    </row>
    <row r="4945" spans="1:16">
      <c r="A4945" s="303">
        <v>10</v>
      </c>
      <c r="B4945" s="303">
        <v>7192.05</v>
      </c>
      <c r="C4945" s="303">
        <v>4497.2033929409999</v>
      </c>
      <c r="D4945" s="304">
        <f t="shared" si="77"/>
        <v>2694.8466070590002</v>
      </c>
      <c r="E4945" s="305">
        <v>45992</v>
      </c>
      <c r="F4945" s="302" t="s">
        <v>69</v>
      </c>
      <c r="G4945" s="302" t="s">
        <v>70</v>
      </c>
      <c r="H4945" s="302" t="s">
        <v>633</v>
      </c>
      <c r="I4945" s="302" t="s">
        <v>633</v>
      </c>
      <c r="J4945" s="302">
        <v>135300</v>
      </c>
      <c r="K4945" s="302" t="s">
        <v>387</v>
      </c>
      <c r="L4945" s="302">
        <v>10568657</v>
      </c>
      <c r="M4945" s="302" t="s">
        <v>1922</v>
      </c>
      <c r="N4945" s="305">
        <v>34151</v>
      </c>
      <c r="O4945" s="305">
        <v>34151</v>
      </c>
      <c r="P4945" s="302" t="s">
        <v>1052</v>
      </c>
    </row>
    <row r="4946" spans="1:16">
      <c r="A4946" s="303">
        <v>0</v>
      </c>
      <c r="B4946" s="303">
        <v>0</v>
      </c>
      <c r="C4946" s="303">
        <v>0</v>
      </c>
      <c r="D4946" s="304">
        <f t="shared" si="77"/>
        <v>0</v>
      </c>
      <c r="E4946" s="305">
        <v>45992</v>
      </c>
      <c r="F4946" s="302" t="s">
        <v>69</v>
      </c>
      <c r="G4946" s="302" t="s">
        <v>70</v>
      </c>
      <c r="H4946" s="302" t="s">
        <v>633</v>
      </c>
      <c r="I4946" s="302" t="s">
        <v>633</v>
      </c>
      <c r="J4946" s="302">
        <v>135300</v>
      </c>
      <c r="K4946" s="302" t="s">
        <v>557</v>
      </c>
      <c r="L4946" s="302">
        <v>12818403</v>
      </c>
      <c r="M4946" s="302" t="s">
        <v>2503</v>
      </c>
      <c r="N4946" s="305">
        <v>38695</v>
      </c>
      <c r="O4946" s="305">
        <v>38777</v>
      </c>
      <c r="P4946" s="302" t="s">
        <v>880</v>
      </c>
    </row>
    <row r="4947" spans="1:16">
      <c r="A4947" s="303">
        <v>0</v>
      </c>
      <c r="B4947" s="303">
        <v>0</v>
      </c>
      <c r="C4947" s="303">
        <v>0</v>
      </c>
      <c r="D4947" s="304">
        <f t="shared" si="77"/>
        <v>0</v>
      </c>
      <c r="E4947" s="305">
        <v>45992</v>
      </c>
      <c r="F4947" s="302" t="s">
        <v>69</v>
      </c>
      <c r="G4947" s="302" t="s">
        <v>70</v>
      </c>
      <c r="H4947" s="302" t="s">
        <v>633</v>
      </c>
      <c r="I4947" s="302" t="s">
        <v>633</v>
      </c>
      <c r="J4947" s="302">
        <v>135300</v>
      </c>
      <c r="K4947" s="302" t="s">
        <v>532</v>
      </c>
      <c r="L4947" s="302">
        <v>12818414</v>
      </c>
      <c r="M4947" s="302" t="s">
        <v>2603</v>
      </c>
      <c r="N4947" s="305">
        <v>37529</v>
      </c>
      <c r="O4947" s="305">
        <v>37591</v>
      </c>
      <c r="P4947" s="302" t="s">
        <v>880</v>
      </c>
    </row>
    <row r="4948" spans="1:16">
      <c r="A4948" s="303">
        <v>1</v>
      </c>
      <c r="B4948" s="303">
        <v>63071.35</v>
      </c>
      <c r="C4948" s="303">
        <v>24876.683859755001</v>
      </c>
      <c r="D4948" s="304">
        <f t="shared" si="77"/>
        <v>38194.666140244997</v>
      </c>
      <c r="E4948" s="305">
        <v>45992</v>
      </c>
      <c r="F4948" s="302" t="s">
        <v>69</v>
      </c>
      <c r="G4948" s="302" t="s">
        <v>70</v>
      </c>
      <c r="H4948" s="302" t="s">
        <v>633</v>
      </c>
      <c r="I4948" s="302" t="s">
        <v>633</v>
      </c>
      <c r="J4948" s="302">
        <v>135300</v>
      </c>
      <c r="K4948" s="302" t="s">
        <v>229</v>
      </c>
      <c r="L4948" s="302">
        <v>10569279</v>
      </c>
      <c r="M4948" s="302" t="s">
        <v>1999</v>
      </c>
      <c r="N4948" s="305">
        <v>38695</v>
      </c>
      <c r="O4948" s="305">
        <v>38718</v>
      </c>
      <c r="P4948" s="302" t="s">
        <v>2827</v>
      </c>
    </row>
    <row r="4949" spans="1:16">
      <c r="A4949" s="303">
        <v>2</v>
      </c>
      <c r="B4949" s="303">
        <v>23033.55</v>
      </c>
      <c r="C4949" s="303">
        <v>10414.423616989499</v>
      </c>
      <c r="D4949" s="304">
        <f t="shared" si="77"/>
        <v>12619.1263830105</v>
      </c>
      <c r="E4949" s="305">
        <v>45992</v>
      </c>
      <c r="F4949" s="302" t="s">
        <v>69</v>
      </c>
      <c r="G4949" s="302" t="s">
        <v>70</v>
      </c>
      <c r="H4949" s="302" t="s">
        <v>633</v>
      </c>
      <c r="I4949" s="302" t="s">
        <v>633</v>
      </c>
      <c r="J4949" s="302">
        <v>135300</v>
      </c>
      <c r="K4949" s="302" t="s">
        <v>459</v>
      </c>
      <c r="L4949" s="302">
        <v>10568896</v>
      </c>
      <c r="M4949" s="302" t="s">
        <v>2138</v>
      </c>
      <c r="N4949" s="305">
        <v>37438</v>
      </c>
      <c r="O4949" s="305">
        <v>37257</v>
      </c>
      <c r="P4949" s="302" t="s">
        <v>2829</v>
      </c>
    </row>
    <row r="4950" spans="1:16">
      <c r="A4950" s="303">
        <v>1</v>
      </c>
      <c r="B4950" s="303">
        <v>14925.4</v>
      </c>
      <c r="C4950" s="303">
        <v>8184.2207017199999</v>
      </c>
      <c r="D4950" s="304">
        <f t="shared" si="77"/>
        <v>6741.1792982799998</v>
      </c>
      <c r="E4950" s="305">
        <v>45992</v>
      </c>
      <c r="F4950" s="302" t="s">
        <v>69</v>
      </c>
      <c r="G4950" s="302" t="s">
        <v>70</v>
      </c>
      <c r="H4950" s="302" t="s">
        <v>633</v>
      </c>
      <c r="I4950" s="302" t="s">
        <v>633</v>
      </c>
      <c r="J4950" s="302">
        <v>135300</v>
      </c>
      <c r="K4950" s="302" t="s">
        <v>459</v>
      </c>
      <c r="L4950" s="302">
        <v>10568749</v>
      </c>
      <c r="M4950" s="302" t="s">
        <v>2138</v>
      </c>
      <c r="N4950" s="305">
        <v>35521</v>
      </c>
      <c r="O4950" s="305">
        <v>36161</v>
      </c>
      <c r="P4950" s="302" t="s">
        <v>2838</v>
      </c>
    </row>
    <row r="4951" spans="1:16">
      <c r="A4951" s="303">
        <v>1</v>
      </c>
      <c r="B4951" s="303">
        <v>21077.21</v>
      </c>
      <c r="C4951" s="303">
        <v>5880.1394368332003</v>
      </c>
      <c r="D4951" s="304">
        <f t="shared" si="77"/>
        <v>15197.070563166799</v>
      </c>
      <c r="E4951" s="305">
        <v>45992</v>
      </c>
      <c r="F4951" s="302" t="s">
        <v>69</v>
      </c>
      <c r="G4951" s="302" t="s">
        <v>70</v>
      </c>
      <c r="H4951" s="302" t="s">
        <v>633</v>
      </c>
      <c r="I4951" s="302" t="s">
        <v>633</v>
      </c>
      <c r="J4951" s="302">
        <v>135300</v>
      </c>
      <c r="K4951" s="302" t="s">
        <v>533</v>
      </c>
      <c r="L4951" s="302">
        <v>11100042</v>
      </c>
      <c r="M4951" s="302" t="s">
        <v>2335</v>
      </c>
      <c r="N4951" s="305">
        <v>40653</v>
      </c>
      <c r="O4951" s="305">
        <v>40695</v>
      </c>
      <c r="P4951" s="302" t="s">
        <v>2833</v>
      </c>
    </row>
    <row r="4952" spans="1:16">
      <c r="A4952" s="303">
        <v>2</v>
      </c>
      <c r="B4952" s="303">
        <v>23033.55</v>
      </c>
      <c r="C4952" s="303">
        <v>10414.423616989499</v>
      </c>
      <c r="D4952" s="304">
        <f t="shared" si="77"/>
        <v>12619.1263830105</v>
      </c>
      <c r="E4952" s="305">
        <v>45992</v>
      </c>
      <c r="F4952" s="302" t="s">
        <v>69</v>
      </c>
      <c r="G4952" s="302" t="s">
        <v>70</v>
      </c>
      <c r="H4952" s="302" t="s">
        <v>633</v>
      </c>
      <c r="I4952" s="302" t="s">
        <v>633</v>
      </c>
      <c r="J4952" s="302">
        <v>135300</v>
      </c>
      <c r="K4952" s="302" t="s">
        <v>389</v>
      </c>
      <c r="L4952" s="302">
        <v>10568938</v>
      </c>
      <c r="M4952" s="302" t="s">
        <v>1925</v>
      </c>
      <c r="N4952" s="305">
        <v>37438</v>
      </c>
      <c r="O4952" s="305">
        <v>37257</v>
      </c>
      <c r="P4952" s="302" t="s">
        <v>2829</v>
      </c>
    </row>
    <row r="4953" spans="1:16">
      <c r="A4953" s="303">
        <v>2</v>
      </c>
      <c r="B4953" s="303">
        <v>20815.12</v>
      </c>
      <c r="C4953" s="303">
        <v>9411.3793713288014</v>
      </c>
      <c r="D4953" s="304">
        <f t="shared" si="77"/>
        <v>11403.740628671198</v>
      </c>
      <c r="E4953" s="305">
        <v>45992</v>
      </c>
      <c r="F4953" s="302" t="s">
        <v>69</v>
      </c>
      <c r="G4953" s="302" t="s">
        <v>70</v>
      </c>
      <c r="H4953" s="302" t="s">
        <v>633</v>
      </c>
      <c r="I4953" s="302" t="s">
        <v>633</v>
      </c>
      <c r="J4953" s="302">
        <v>135300</v>
      </c>
      <c r="K4953" s="302" t="s">
        <v>390</v>
      </c>
      <c r="L4953" s="302">
        <v>10569008</v>
      </c>
      <c r="M4953" s="302" t="s">
        <v>1926</v>
      </c>
      <c r="N4953" s="305">
        <v>37438</v>
      </c>
      <c r="O4953" s="305">
        <v>37257</v>
      </c>
      <c r="P4953" s="302" t="s">
        <v>2829</v>
      </c>
    </row>
    <row r="4954" spans="1:16">
      <c r="A4954" s="303">
        <v>1</v>
      </c>
      <c r="B4954" s="303">
        <v>25725.29</v>
      </c>
      <c r="C4954" s="303">
        <v>7176.8650714668001</v>
      </c>
      <c r="D4954" s="304">
        <f t="shared" si="77"/>
        <v>18548.424928533201</v>
      </c>
      <c r="E4954" s="305">
        <v>45992</v>
      </c>
      <c r="F4954" s="302" t="s">
        <v>69</v>
      </c>
      <c r="G4954" s="302" t="s">
        <v>70</v>
      </c>
      <c r="H4954" s="302" t="s">
        <v>633</v>
      </c>
      <c r="I4954" s="302" t="s">
        <v>633</v>
      </c>
      <c r="J4954" s="302">
        <v>135300</v>
      </c>
      <c r="K4954" s="302" t="s">
        <v>461</v>
      </c>
      <c r="L4954" s="302">
        <v>11100039</v>
      </c>
      <c r="M4954" s="302" t="s">
        <v>2841</v>
      </c>
      <c r="N4954" s="305">
        <v>40653</v>
      </c>
      <c r="O4954" s="305">
        <v>40695</v>
      </c>
      <c r="P4954" s="302" t="s">
        <v>2833</v>
      </c>
    </row>
    <row r="4955" spans="1:16">
      <c r="A4955" s="303">
        <v>1</v>
      </c>
      <c r="B4955" s="303">
        <v>2228.1799999999998</v>
      </c>
      <c r="C4955" s="303">
        <v>535.87905026220005</v>
      </c>
      <c r="D4955" s="304">
        <f t="shared" si="77"/>
        <v>1692.3009497377998</v>
      </c>
      <c r="E4955" s="305">
        <v>45992</v>
      </c>
      <c r="F4955" s="302" t="s">
        <v>69</v>
      </c>
      <c r="G4955" s="302" t="s">
        <v>70</v>
      </c>
      <c r="H4955" s="302" t="s">
        <v>633</v>
      </c>
      <c r="I4955" s="302" t="s">
        <v>633</v>
      </c>
      <c r="J4955" s="302">
        <v>135300</v>
      </c>
      <c r="K4955" s="302" t="s">
        <v>461</v>
      </c>
      <c r="L4955" s="302">
        <v>12116044</v>
      </c>
      <c r="M4955" s="302" t="s">
        <v>2842</v>
      </c>
      <c r="N4955" s="305">
        <v>41576</v>
      </c>
      <c r="O4955" s="305">
        <v>41548</v>
      </c>
      <c r="P4955" s="302" t="s">
        <v>2843</v>
      </c>
    </row>
    <row r="4956" spans="1:16">
      <c r="A4956" s="303">
        <v>3</v>
      </c>
      <c r="B4956" s="303">
        <v>409.53000000000003</v>
      </c>
      <c r="C4956" s="303">
        <v>185.16550439969998</v>
      </c>
      <c r="D4956" s="304">
        <f t="shared" si="77"/>
        <v>224.36449560030005</v>
      </c>
      <c r="E4956" s="305">
        <v>45992</v>
      </c>
      <c r="F4956" s="302" t="s">
        <v>69</v>
      </c>
      <c r="G4956" s="302" t="s">
        <v>70</v>
      </c>
      <c r="H4956" s="302" t="s">
        <v>633</v>
      </c>
      <c r="I4956" s="302" t="s">
        <v>633</v>
      </c>
      <c r="J4956" s="302">
        <v>135300</v>
      </c>
      <c r="K4956" s="302" t="s">
        <v>98</v>
      </c>
      <c r="L4956" s="302">
        <v>10569001</v>
      </c>
      <c r="M4956" s="302" t="s">
        <v>909</v>
      </c>
      <c r="N4956" s="305">
        <v>37438</v>
      </c>
      <c r="O4956" s="305">
        <v>37257</v>
      </c>
      <c r="P4956" s="302" t="s">
        <v>2829</v>
      </c>
    </row>
    <row r="4957" spans="1:16">
      <c r="A4957" s="303">
        <v>6</v>
      </c>
      <c r="B4957" s="303">
        <v>55307.76</v>
      </c>
      <c r="C4957" s="303">
        <v>25006.9330149624</v>
      </c>
      <c r="D4957" s="304">
        <f t="shared" si="77"/>
        <v>30300.826985037602</v>
      </c>
      <c r="E4957" s="305">
        <v>45992</v>
      </c>
      <c r="F4957" s="302" t="s">
        <v>69</v>
      </c>
      <c r="G4957" s="302" t="s">
        <v>70</v>
      </c>
      <c r="H4957" s="302" t="s">
        <v>633</v>
      </c>
      <c r="I4957" s="302" t="s">
        <v>633</v>
      </c>
      <c r="J4957" s="302">
        <v>135300</v>
      </c>
      <c r="K4957" s="302" t="s">
        <v>636</v>
      </c>
      <c r="L4957" s="302">
        <v>10568854</v>
      </c>
      <c r="M4957" s="302" t="s">
        <v>2844</v>
      </c>
      <c r="N4957" s="305">
        <v>37438</v>
      </c>
      <c r="O4957" s="305">
        <v>37257</v>
      </c>
      <c r="P4957" s="302" t="s">
        <v>2829</v>
      </c>
    </row>
    <row r="4958" spans="1:16">
      <c r="A4958" s="303">
        <v>1</v>
      </c>
      <c r="B4958" s="303">
        <v>58.81</v>
      </c>
      <c r="C4958" s="303">
        <v>26.590441026899999</v>
      </c>
      <c r="D4958" s="304">
        <f t="shared" si="77"/>
        <v>32.219558973100007</v>
      </c>
      <c r="E4958" s="305">
        <v>45992</v>
      </c>
      <c r="F4958" s="302" t="s">
        <v>69</v>
      </c>
      <c r="G4958" s="302" t="s">
        <v>70</v>
      </c>
      <c r="H4958" s="302" t="s">
        <v>633</v>
      </c>
      <c r="I4958" s="302" t="s">
        <v>633</v>
      </c>
      <c r="J4958" s="302">
        <v>135300</v>
      </c>
      <c r="K4958" s="302" t="s">
        <v>435</v>
      </c>
      <c r="L4958" s="302">
        <v>10568980</v>
      </c>
      <c r="M4958" s="302" t="s">
        <v>2034</v>
      </c>
      <c r="N4958" s="305">
        <v>37438</v>
      </c>
      <c r="O4958" s="305">
        <v>37257</v>
      </c>
      <c r="P4958" s="302" t="s">
        <v>2829</v>
      </c>
    </row>
    <row r="4959" spans="1:16">
      <c r="A4959" s="303">
        <v>19</v>
      </c>
      <c r="B4959" s="303">
        <v>2828.81</v>
      </c>
      <c r="C4959" s="303">
        <v>1115.7429176529999</v>
      </c>
      <c r="D4959" s="304">
        <f t="shared" si="77"/>
        <v>1713.067082347</v>
      </c>
      <c r="E4959" s="305">
        <v>45992</v>
      </c>
      <c r="F4959" s="302" t="s">
        <v>69</v>
      </c>
      <c r="G4959" s="302" t="s">
        <v>70</v>
      </c>
      <c r="H4959" s="302" t="s">
        <v>633</v>
      </c>
      <c r="I4959" s="302" t="s">
        <v>633</v>
      </c>
      <c r="J4959" s="302">
        <v>135300</v>
      </c>
      <c r="K4959" s="302" t="s">
        <v>435</v>
      </c>
      <c r="L4959" s="302">
        <v>10569321</v>
      </c>
      <c r="M4959" s="302" t="s">
        <v>2034</v>
      </c>
      <c r="N4959" s="305">
        <v>38695</v>
      </c>
      <c r="O4959" s="305">
        <v>38718</v>
      </c>
      <c r="P4959" s="302" t="s">
        <v>2827</v>
      </c>
    </row>
    <row r="4960" spans="1:16">
      <c r="A4960" s="303">
        <v>8071</v>
      </c>
      <c r="B4960" s="303">
        <v>52883.16</v>
      </c>
      <c r="C4960" s="303">
        <v>20858.244715308003</v>
      </c>
      <c r="D4960" s="304">
        <f t="shared" si="77"/>
        <v>32024.915284692001</v>
      </c>
      <c r="E4960" s="305">
        <v>45992</v>
      </c>
      <c r="F4960" s="302" t="s">
        <v>69</v>
      </c>
      <c r="G4960" s="302" t="s">
        <v>70</v>
      </c>
      <c r="H4960" s="302" t="s">
        <v>633</v>
      </c>
      <c r="I4960" s="302" t="s">
        <v>633</v>
      </c>
      <c r="J4960" s="302">
        <v>135300</v>
      </c>
      <c r="K4960" s="302" t="s">
        <v>436</v>
      </c>
      <c r="L4960" s="302">
        <v>10569328</v>
      </c>
      <c r="M4960" s="302" t="s">
        <v>2036</v>
      </c>
      <c r="N4960" s="305">
        <v>38695</v>
      </c>
      <c r="O4960" s="305">
        <v>38718</v>
      </c>
      <c r="P4960" s="302" t="s">
        <v>2827</v>
      </c>
    </row>
    <row r="4961" spans="1:16">
      <c r="A4961" s="303">
        <v>1</v>
      </c>
      <c r="B4961" s="303">
        <v>34052.660000000003</v>
      </c>
      <c r="C4961" s="303">
        <v>13431.094425658001</v>
      </c>
      <c r="D4961" s="304">
        <f t="shared" si="77"/>
        <v>20621.565574342003</v>
      </c>
      <c r="E4961" s="305">
        <v>45992</v>
      </c>
      <c r="F4961" s="302" t="s">
        <v>69</v>
      </c>
      <c r="G4961" s="302" t="s">
        <v>70</v>
      </c>
      <c r="H4961" s="302" t="s">
        <v>633</v>
      </c>
      <c r="I4961" s="302" t="s">
        <v>633</v>
      </c>
      <c r="J4961" s="302">
        <v>135300</v>
      </c>
      <c r="K4961" s="302" t="s">
        <v>329</v>
      </c>
      <c r="L4961" s="302">
        <v>10569349</v>
      </c>
      <c r="M4961" s="302" t="s">
        <v>2821</v>
      </c>
      <c r="N4961" s="305">
        <v>38695</v>
      </c>
      <c r="O4961" s="305">
        <v>38777</v>
      </c>
      <c r="P4961" s="302" t="s">
        <v>2827</v>
      </c>
    </row>
    <row r="4962" spans="1:16">
      <c r="A4962" s="303">
        <v>1</v>
      </c>
      <c r="B4962" s="303">
        <v>3569.8</v>
      </c>
      <c r="C4962" s="303">
        <v>2644.3023266140003</v>
      </c>
      <c r="D4962" s="304">
        <f t="shared" si="77"/>
        <v>925.49767338599986</v>
      </c>
      <c r="E4962" s="305">
        <v>45992</v>
      </c>
      <c r="F4962" s="302" t="s">
        <v>69</v>
      </c>
      <c r="G4962" s="302" t="s">
        <v>70</v>
      </c>
      <c r="H4962" s="302" t="s">
        <v>633</v>
      </c>
      <c r="I4962" s="302" t="s">
        <v>633</v>
      </c>
      <c r="J4962" s="302">
        <v>135300</v>
      </c>
      <c r="K4962" s="302" t="s">
        <v>329</v>
      </c>
      <c r="L4962" s="302">
        <v>10568493</v>
      </c>
      <c r="M4962" s="302" t="s">
        <v>1929</v>
      </c>
      <c r="N4962" s="305">
        <v>31959</v>
      </c>
      <c r="O4962" s="305">
        <v>31959</v>
      </c>
      <c r="P4962" s="302" t="s">
        <v>1052</v>
      </c>
    </row>
    <row r="4963" spans="1:16">
      <c r="A4963" s="303">
        <v>1</v>
      </c>
      <c r="B4963" s="303">
        <v>1973.05</v>
      </c>
      <c r="C4963" s="303">
        <v>778.21294596500002</v>
      </c>
      <c r="D4963" s="304">
        <f t="shared" si="77"/>
        <v>1194.8370540349999</v>
      </c>
      <c r="E4963" s="305">
        <v>45992</v>
      </c>
      <c r="F4963" s="302" t="s">
        <v>69</v>
      </c>
      <c r="G4963" s="302" t="s">
        <v>70</v>
      </c>
      <c r="H4963" s="302" t="s">
        <v>633</v>
      </c>
      <c r="I4963" s="302" t="s">
        <v>633</v>
      </c>
      <c r="J4963" s="302">
        <v>135300</v>
      </c>
      <c r="K4963" s="302" t="s">
        <v>604</v>
      </c>
      <c r="L4963" s="302">
        <v>10569342</v>
      </c>
      <c r="M4963" s="302" t="s">
        <v>2845</v>
      </c>
      <c r="N4963" s="305">
        <v>38695</v>
      </c>
      <c r="O4963" s="305">
        <v>38777</v>
      </c>
      <c r="P4963" s="302" t="s">
        <v>2827</v>
      </c>
    </row>
    <row r="4964" spans="1:16">
      <c r="A4964" s="303">
        <v>0</v>
      </c>
      <c r="B4964" s="303">
        <v>334.69</v>
      </c>
      <c r="C4964" s="303">
        <v>357.38985390879998</v>
      </c>
      <c r="D4964" s="304">
        <f t="shared" si="77"/>
        <v>-22.69985390879998</v>
      </c>
      <c r="E4964" s="305">
        <v>45992</v>
      </c>
      <c r="F4964" s="302" t="s">
        <v>69</v>
      </c>
      <c r="G4964" s="302" t="s">
        <v>70</v>
      </c>
      <c r="H4964" s="302" t="s">
        <v>633</v>
      </c>
      <c r="I4964" s="302" t="s">
        <v>633</v>
      </c>
      <c r="J4964" s="302">
        <v>135300</v>
      </c>
      <c r="K4964" s="302" t="s">
        <v>248</v>
      </c>
      <c r="L4964" s="302">
        <v>10568352</v>
      </c>
      <c r="M4964" s="302" t="s">
        <v>2846</v>
      </c>
      <c r="N4964" s="305">
        <v>25750</v>
      </c>
      <c r="O4964" s="305">
        <v>25750</v>
      </c>
      <c r="P4964" s="302" t="s">
        <v>1052</v>
      </c>
    </row>
    <row r="4965" spans="1:16">
      <c r="A4965" s="303">
        <v>1</v>
      </c>
      <c r="B4965" s="303">
        <v>735334.87</v>
      </c>
      <c r="C4965" s="303">
        <v>290031.73536073096</v>
      </c>
      <c r="D4965" s="304">
        <f t="shared" si="77"/>
        <v>445303.13463926903</v>
      </c>
      <c r="E4965" s="305">
        <v>45992</v>
      </c>
      <c r="F4965" s="302" t="s">
        <v>69</v>
      </c>
      <c r="G4965" s="302" t="s">
        <v>70</v>
      </c>
      <c r="H4965" s="302" t="s">
        <v>633</v>
      </c>
      <c r="I4965" s="302" t="s">
        <v>633</v>
      </c>
      <c r="J4965" s="302">
        <v>135300</v>
      </c>
      <c r="K4965" s="302" t="s">
        <v>248</v>
      </c>
      <c r="L4965" s="302">
        <v>10569335</v>
      </c>
      <c r="M4965" s="302" t="s">
        <v>2848</v>
      </c>
      <c r="N4965" s="305">
        <v>38695</v>
      </c>
      <c r="O4965" s="305">
        <v>38777</v>
      </c>
      <c r="P4965" s="302" t="s">
        <v>2827</v>
      </c>
    </row>
    <row r="4966" spans="1:16">
      <c r="A4966" s="303">
        <v>1</v>
      </c>
      <c r="B4966" s="303">
        <v>11547.62</v>
      </c>
      <c r="C4966" s="303">
        <v>13768.0891009886</v>
      </c>
      <c r="D4966" s="304">
        <f t="shared" si="77"/>
        <v>-2220.4691009885992</v>
      </c>
      <c r="E4966" s="305">
        <v>45992</v>
      </c>
      <c r="F4966" s="302" t="s">
        <v>69</v>
      </c>
      <c r="G4966" s="302" t="s">
        <v>70</v>
      </c>
      <c r="H4966" s="302" t="s">
        <v>633</v>
      </c>
      <c r="I4966" s="302" t="s">
        <v>633</v>
      </c>
      <c r="J4966" s="302">
        <v>135300</v>
      </c>
      <c r="K4966" s="302" t="s">
        <v>248</v>
      </c>
      <c r="L4966" s="302">
        <v>10568343</v>
      </c>
      <c r="M4966" s="302" t="s">
        <v>2846</v>
      </c>
      <c r="N4966" s="305">
        <v>18810</v>
      </c>
      <c r="O4966" s="305">
        <v>18810</v>
      </c>
      <c r="P4966" s="302" t="s">
        <v>1052</v>
      </c>
    </row>
    <row r="4967" spans="1:16">
      <c r="A4967" s="303">
        <v>1</v>
      </c>
      <c r="B4967" s="303">
        <v>316908.89</v>
      </c>
      <c r="C4967" s="303">
        <v>234747.86126720271</v>
      </c>
      <c r="D4967" s="304">
        <f t="shared" si="77"/>
        <v>82161.028732797306</v>
      </c>
      <c r="E4967" s="305">
        <v>45992</v>
      </c>
      <c r="F4967" s="302" t="s">
        <v>69</v>
      </c>
      <c r="G4967" s="302" t="s">
        <v>70</v>
      </c>
      <c r="H4967" s="302" t="s">
        <v>633</v>
      </c>
      <c r="I4967" s="302" t="s">
        <v>633</v>
      </c>
      <c r="J4967" s="302">
        <v>135300</v>
      </c>
      <c r="K4967" s="302" t="s">
        <v>248</v>
      </c>
      <c r="L4967" s="302">
        <v>10568514</v>
      </c>
      <c r="M4967" s="302" t="s">
        <v>2847</v>
      </c>
      <c r="N4967" s="305">
        <v>31959</v>
      </c>
      <c r="O4967" s="305">
        <v>31959</v>
      </c>
      <c r="P4967" s="302" t="s">
        <v>1052</v>
      </c>
    </row>
    <row r="4968" spans="1:16">
      <c r="A4968" s="303">
        <v>1</v>
      </c>
      <c r="B4968" s="303">
        <v>35412.32</v>
      </c>
      <c r="C4968" s="303">
        <v>26231.4079687376</v>
      </c>
      <c r="D4968" s="304">
        <f t="shared" si="77"/>
        <v>9180.9120312624</v>
      </c>
      <c r="E4968" s="305">
        <v>45992</v>
      </c>
      <c r="F4968" s="302" t="s">
        <v>69</v>
      </c>
      <c r="G4968" s="302" t="s">
        <v>70</v>
      </c>
      <c r="H4968" s="302" t="s">
        <v>633</v>
      </c>
      <c r="I4968" s="302" t="s">
        <v>633</v>
      </c>
      <c r="J4968" s="302">
        <v>135300</v>
      </c>
      <c r="K4968" s="302" t="s">
        <v>510</v>
      </c>
      <c r="L4968" s="302">
        <v>10568423</v>
      </c>
      <c r="M4968" s="302" t="s">
        <v>2242</v>
      </c>
      <c r="N4968" s="305">
        <v>31959</v>
      </c>
      <c r="O4968" s="305">
        <v>31959</v>
      </c>
      <c r="P4968" s="302" t="s">
        <v>1052</v>
      </c>
    </row>
    <row r="4969" spans="1:16">
      <c r="A4969" s="303">
        <v>3</v>
      </c>
      <c r="B4969" s="303">
        <v>1947.7</v>
      </c>
      <c r="C4969" s="303">
        <v>768.21436601000005</v>
      </c>
      <c r="D4969" s="304">
        <f t="shared" si="77"/>
        <v>1179.48563399</v>
      </c>
      <c r="E4969" s="305">
        <v>45992</v>
      </c>
      <c r="F4969" s="302" t="s">
        <v>69</v>
      </c>
      <c r="G4969" s="302" t="s">
        <v>70</v>
      </c>
      <c r="H4969" s="302" t="s">
        <v>633</v>
      </c>
      <c r="I4969" s="302" t="s">
        <v>633</v>
      </c>
      <c r="J4969" s="302">
        <v>135300</v>
      </c>
      <c r="K4969" s="302" t="s">
        <v>340</v>
      </c>
      <c r="L4969" s="302">
        <v>10569356</v>
      </c>
      <c r="M4969" s="302" t="s">
        <v>2849</v>
      </c>
      <c r="N4969" s="305">
        <v>38695</v>
      </c>
      <c r="O4969" s="305">
        <v>38718</v>
      </c>
      <c r="P4969" s="302" t="s">
        <v>2827</v>
      </c>
    </row>
    <row r="4970" spans="1:16">
      <c r="A4970" s="303">
        <v>2</v>
      </c>
      <c r="B4970" s="303">
        <v>32788.520000000004</v>
      </c>
      <c r="C4970" s="303">
        <v>14825.050287694801</v>
      </c>
      <c r="D4970" s="304">
        <f t="shared" si="77"/>
        <v>17963.469712305203</v>
      </c>
      <c r="E4970" s="305">
        <v>45992</v>
      </c>
      <c r="F4970" s="302" t="s">
        <v>69</v>
      </c>
      <c r="G4970" s="302" t="s">
        <v>70</v>
      </c>
      <c r="H4970" s="302" t="s">
        <v>633</v>
      </c>
      <c r="I4970" s="302" t="s">
        <v>633</v>
      </c>
      <c r="J4970" s="302">
        <v>135300</v>
      </c>
      <c r="K4970" s="302" t="s">
        <v>394</v>
      </c>
      <c r="L4970" s="302">
        <v>10568931</v>
      </c>
      <c r="M4970" s="302" t="s">
        <v>1537</v>
      </c>
      <c r="N4970" s="305">
        <v>37438</v>
      </c>
      <c r="O4970" s="305">
        <v>37257</v>
      </c>
      <c r="P4970" s="302" t="s">
        <v>2829</v>
      </c>
    </row>
    <row r="4971" spans="1:16">
      <c r="A4971" s="303">
        <v>0</v>
      </c>
      <c r="B4971" s="303">
        <v>0</v>
      </c>
      <c r="C4971" s="303">
        <v>0</v>
      </c>
      <c r="D4971" s="304">
        <f t="shared" si="77"/>
        <v>0</v>
      </c>
      <c r="E4971" s="305">
        <v>45992</v>
      </c>
      <c r="F4971" s="302" t="s">
        <v>69</v>
      </c>
      <c r="G4971" s="302" t="s">
        <v>70</v>
      </c>
      <c r="H4971" s="302" t="s">
        <v>633</v>
      </c>
      <c r="I4971" s="302" t="s">
        <v>633</v>
      </c>
      <c r="J4971" s="302">
        <v>135300</v>
      </c>
      <c r="K4971" s="302" t="s">
        <v>395</v>
      </c>
      <c r="L4971" s="302">
        <v>10568729</v>
      </c>
      <c r="M4971" s="302" t="s">
        <v>1942</v>
      </c>
      <c r="N4971" s="305">
        <v>34516</v>
      </c>
      <c r="O4971" s="305">
        <v>34516</v>
      </c>
      <c r="P4971" s="302" t="s">
        <v>1052</v>
      </c>
    </row>
    <row r="4972" spans="1:16">
      <c r="A4972" s="303">
        <v>11</v>
      </c>
      <c r="B4972" s="303">
        <v>32016.06</v>
      </c>
      <c r="C4972" s="303">
        <v>14475.7890723294</v>
      </c>
      <c r="D4972" s="304">
        <f t="shared" si="77"/>
        <v>17540.270927670601</v>
      </c>
      <c r="E4972" s="305">
        <v>45992</v>
      </c>
      <c r="F4972" s="302" t="s">
        <v>69</v>
      </c>
      <c r="G4972" s="302" t="s">
        <v>70</v>
      </c>
      <c r="H4972" s="302" t="s">
        <v>633</v>
      </c>
      <c r="I4972" s="302" t="s">
        <v>633</v>
      </c>
      <c r="J4972" s="302">
        <v>135300</v>
      </c>
      <c r="K4972" s="302" t="s">
        <v>395</v>
      </c>
      <c r="L4972" s="302">
        <v>10568952</v>
      </c>
      <c r="M4972" s="302" t="s">
        <v>1942</v>
      </c>
      <c r="N4972" s="305">
        <v>37438</v>
      </c>
      <c r="O4972" s="305">
        <v>37257</v>
      </c>
      <c r="P4972" s="302" t="s">
        <v>2829</v>
      </c>
    </row>
    <row r="4973" spans="1:16">
      <c r="A4973" s="303">
        <v>1</v>
      </c>
      <c r="B4973" s="303">
        <v>1225.8800000000001</v>
      </c>
      <c r="C4973" s="303">
        <v>648.61383126919998</v>
      </c>
      <c r="D4973" s="304">
        <f t="shared" si="77"/>
        <v>577.26616873080013</v>
      </c>
      <c r="E4973" s="305">
        <v>45992</v>
      </c>
      <c r="F4973" s="302" t="s">
        <v>69</v>
      </c>
      <c r="G4973" s="302" t="s">
        <v>70</v>
      </c>
      <c r="H4973" s="302" t="s">
        <v>633</v>
      </c>
      <c r="I4973" s="302" t="s">
        <v>633</v>
      </c>
      <c r="J4973" s="302">
        <v>135300</v>
      </c>
      <c r="K4973" s="302" t="s">
        <v>395</v>
      </c>
      <c r="L4973" s="302">
        <v>10568765</v>
      </c>
      <c r="M4973" s="302" t="s">
        <v>1944</v>
      </c>
      <c r="N4973" s="305">
        <v>36159</v>
      </c>
      <c r="O4973" s="305">
        <v>36161</v>
      </c>
      <c r="P4973" s="302" t="s">
        <v>1945</v>
      </c>
    </row>
    <row r="4974" spans="1:16">
      <c r="A4974" s="303">
        <v>1</v>
      </c>
      <c r="B4974" s="303">
        <v>7982.33</v>
      </c>
      <c r="C4974" s="303">
        <v>4530.6257085338002</v>
      </c>
      <c r="D4974" s="304">
        <f t="shared" si="77"/>
        <v>3451.7042914661997</v>
      </c>
      <c r="E4974" s="305">
        <v>45992</v>
      </c>
      <c r="F4974" s="302" t="s">
        <v>69</v>
      </c>
      <c r="G4974" s="302" t="s">
        <v>70</v>
      </c>
      <c r="H4974" s="302" t="s">
        <v>633</v>
      </c>
      <c r="I4974" s="302" t="s">
        <v>633</v>
      </c>
      <c r="J4974" s="302">
        <v>135300</v>
      </c>
      <c r="K4974" s="302" t="s">
        <v>398</v>
      </c>
      <c r="L4974" s="302">
        <v>10568738</v>
      </c>
      <c r="M4974" s="302" t="s">
        <v>1538</v>
      </c>
      <c r="N4974" s="305">
        <v>35247</v>
      </c>
      <c r="O4974" s="305">
        <v>35247</v>
      </c>
      <c r="P4974" s="302" t="s">
        <v>1052</v>
      </c>
    </row>
    <row r="4975" spans="1:16">
      <c r="A4975" s="303">
        <v>0</v>
      </c>
      <c r="B4975" s="303">
        <v>37817.74</v>
      </c>
      <c r="C4975" s="303">
        <v>3274.2705181672</v>
      </c>
      <c r="D4975" s="304">
        <f t="shared" si="77"/>
        <v>34543.469481832799</v>
      </c>
      <c r="E4975" s="305">
        <v>45992</v>
      </c>
      <c r="F4975" s="302" t="s">
        <v>69</v>
      </c>
      <c r="G4975" s="302" t="s">
        <v>70</v>
      </c>
      <c r="H4975" s="302" t="s">
        <v>633</v>
      </c>
      <c r="I4975" s="302" t="s">
        <v>633</v>
      </c>
      <c r="J4975" s="302">
        <v>135300</v>
      </c>
      <c r="K4975" s="302" t="s">
        <v>331</v>
      </c>
      <c r="L4975" s="302">
        <v>34237240</v>
      </c>
      <c r="M4975" s="302" t="s">
        <v>2038</v>
      </c>
      <c r="N4975" s="305">
        <v>44378</v>
      </c>
      <c r="O4975" s="305">
        <v>44378</v>
      </c>
      <c r="P4975" s="302" t="s">
        <v>2850</v>
      </c>
    </row>
    <row r="4976" spans="1:16">
      <c r="A4976" s="303">
        <v>0</v>
      </c>
      <c r="B4976" s="303">
        <v>0</v>
      </c>
      <c r="C4976" s="303">
        <v>0</v>
      </c>
      <c r="D4976" s="304">
        <f t="shared" si="77"/>
        <v>0</v>
      </c>
      <c r="E4976" s="305">
        <v>45992</v>
      </c>
      <c r="F4976" s="302" t="s">
        <v>69</v>
      </c>
      <c r="G4976" s="302" t="s">
        <v>70</v>
      </c>
      <c r="H4976" s="302" t="s">
        <v>633</v>
      </c>
      <c r="I4976" s="302" t="s">
        <v>633</v>
      </c>
      <c r="J4976" s="302">
        <v>135300</v>
      </c>
      <c r="K4976" s="302" t="s">
        <v>230</v>
      </c>
      <c r="L4976" s="302">
        <v>10568966</v>
      </c>
      <c r="M4976" s="302" t="s">
        <v>1951</v>
      </c>
      <c r="N4976" s="305">
        <v>37438</v>
      </c>
      <c r="O4976" s="305">
        <v>37257</v>
      </c>
      <c r="P4976" s="302" t="s">
        <v>2829</v>
      </c>
    </row>
    <row r="4977" spans="1:16">
      <c r="A4977" s="303">
        <v>0</v>
      </c>
      <c r="B4977" s="303">
        <v>0</v>
      </c>
      <c r="C4977" s="303">
        <v>0</v>
      </c>
      <c r="D4977" s="304">
        <f t="shared" si="77"/>
        <v>0</v>
      </c>
      <c r="E4977" s="305">
        <v>45992</v>
      </c>
      <c r="F4977" s="302" t="s">
        <v>69</v>
      </c>
      <c r="G4977" s="302" t="s">
        <v>70</v>
      </c>
      <c r="H4977" s="302" t="s">
        <v>633</v>
      </c>
      <c r="I4977" s="302" t="s">
        <v>633</v>
      </c>
      <c r="J4977" s="302">
        <v>135300</v>
      </c>
      <c r="K4977" s="302" t="s">
        <v>230</v>
      </c>
      <c r="L4977" s="302">
        <v>10568538</v>
      </c>
      <c r="M4977" s="302" t="s">
        <v>1951</v>
      </c>
      <c r="N4977" s="305">
        <v>32690</v>
      </c>
      <c r="O4977" s="305">
        <v>32690</v>
      </c>
      <c r="P4977" s="302" t="s">
        <v>1052</v>
      </c>
    </row>
    <row r="4978" spans="1:16">
      <c r="A4978" s="303">
        <v>0</v>
      </c>
      <c r="B4978" s="303">
        <v>0</v>
      </c>
      <c r="C4978" s="303">
        <v>0</v>
      </c>
      <c r="D4978" s="304">
        <f t="shared" si="77"/>
        <v>0</v>
      </c>
      <c r="E4978" s="305">
        <v>45992</v>
      </c>
      <c r="F4978" s="302" t="s">
        <v>69</v>
      </c>
      <c r="G4978" s="302" t="s">
        <v>70</v>
      </c>
      <c r="H4978" s="302" t="s">
        <v>633</v>
      </c>
      <c r="I4978" s="302" t="s">
        <v>633</v>
      </c>
      <c r="J4978" s="302">
        <v>135300</v>
      </c>
      <c r="K4978" s="302" t="s">
        <v>588</v>
      </c>
      <c r="L4978" s="302">
        <v>10568847</v>
      </c>
      <c r="M4978" s="302" t="s">
        <v>2634</v>
      </c>
      <c r="N4978" s="305">
        <v>37438</v>
      </c>
      <c r="O4978" s="305">
        <v>37257</v>
      </c>
      <c r="P4978" s="302" t="s">
        <v>2829</v>
      </c>
    </row>
    <row r="4979" spans="1:16">
      <c r="A4979" s="303">
        <v>0</v>
      </c>
      <c r="B4979" s="303">
        <v>11294.25</v>
      </c>
      <c r="C4979" s="303">
        <v>1412.4635356425001</v>
      </c>
      <c r="D4979" s="304">
        <f t="shared" si="77"/>
        <v>9881.7864643574994</v>
      </c>
      <c r="E4979" s="305">
        <v>45992</v>
      </c>
      <c r="F4979" s="302" t="s">
        <v>69</v>
      </c>
      <c r="G4979" s="302" t="s">
        <v>70</v>
      </c>
      <c r="H4979" s="302" t="s">
        <v>633</v>
      </c>
      <c r="I4979" s="302" t="s">
        <v>633</v>
      </c>
      <c r="J4979" s="302">
        <v>135300</v>
      </c>
      <c r="K4979" s="302" t="s">
        <v>162</v>
      </c>
      <c r="L4979" s="302">
        <v>33375768</v>
      </c>
      <c r="M4979" s="302" t="s">
        <v>1417</v>
      </c>
      <c r="N4979" s="305">
        <v>43815</v>
      </c>
      <c r="O4979" s="305">
        <v>43800</v>
      </c>
      <c r="P4979" s="302" t="s">
        <v>2840</v>
      </c>
    </row>
    <row r="4980" spans="1:16">
      <c r="A4980" s="303">
        <v>73</v>
      </c>
      <c r="B4980" s="303">
        <v>10434.23</v>
      </c>
      <c r="C4980" s="303">
        <v>4115.4825610990001</v>
      </c>
      <c r="D4980" s="304">
        <f t="shared" si="77"/>
        <v>6318.7474389009994</v>
      </c>
      <c r="E4980" s="305">
        <v>45992</v>
      </c>
      <c r="F4980" s="302" t="s">
        <v>69</v>
      </c>
      <c r="G4980" s="302" t="s">
        <v>70</v>
      </c>
      <c r="H4980" s="302" t="s">
        <v>633</v>
      </c>
      <c r="I4980" s="302" t="s">
        <v>633</v>
      </c>
      <c r="J4980" s="302">
        <v>135300</v>
      </c>
      <c r="K4980" s="302" t="s">
        <v>438</v>
      </c>
      <c r="L4980" s="302">
        <v>10569370</v>
      </c>
      <c r="M4980" s="302" t="s">
        <v>2041</v>
      </c>
      <c r="N4980" s="305">
        <v>38695</v>
      </c>
      <c r="O4980" s="305">
        <v>38718</v>
      </c>
      <c r="P4980" s="302" t="s">
        <v>2827</v>
      </c>
    </row>
    <row r="4981" spans="1:16">
      <c r="A4981" s="303">
        <v>1</v>
      </c>
      <c r="B4981" s="303">
        <v>12543.24</v>
      </c>
      <c r="C4981" s="303">
        <v>4947.3210270119998</v>
      </c>
      <c r="D4981" s="304">
        <f t="shared" si="77"/>
        <v>7595.918972988</v>
      </c>
      <c r="E4981" s="305">
        <v>45992</v>
      </c>
      <c r="F4981" s="302" t="s">
        <v>69</v>
      </c>
      <c r="G4981" s="302" t="s">
        <v>70</v>
      </c>
      <c r="H4981" s="302" t="s">
        <v>633</v>
      </c>
      <c r="I4981" s="302" t="s">
        <v>633</v>
      </c>
      <c r="J4981" s="302">
        <v>135300</v>
      </c>
      <c r="K4981" s="302" t="s">
        <v>440</v>
      </c>
      <c r="L4981" s="302">
        <v>10569363</v>
      </c>
      <c r="M4981" s="302" t="s">
        <v>2851</v>
      </c>
      <c r="N4981" s="305">
        <v>38695</v>
      </c>
      <c r="O4981" s="305">
        <v>38718</v>
      </c>
      <c r="P4981" s="302" t="s">
        <v>2827</v>
      </c>
    </row>
    <row r="4982" spans="1:16">
      <c r="A4982" s="303">
        <v>2</v>
      </c>
      <c r="B4982" s="303">
        <v>20170.89</v>
      </c>
      <c r="C4982" s="303">
        <v>12612.898262197799</v>
      </c>
      <c r="D4982" s="304">
        <f t="shared" si="77"/>
        <v>7557.9917378022001</v>
      </c>
      <c r="E4982" s="305">
        <v>45992</v>
      </c>
      <c r="F4982" s="302" t="s">
        <v>69</v>
      </c>
      <c r="G4982" s="302" t="s">
        <v>70</v>
      </c>
      <c r="H4982" s="302" t="s">
        <v>633</v>
      </c>
      <c r="I4982" s="302" t="s">
        <v>633</v>
      </c>
      <c r="J4982" s="302">
        <v>135300</v>
      </c>
      <c r="K4982" s="302" t="s">
        <v>400</v>
      </c>
      <c r="L4982" s="302">
        <v>10568643</v>
      </c>
      <c r="M4982" s="302" t="s">
        <v>2852</v>
      </c>
      <c r="N4982" s="305">
        <v>34151</v>
      </c>
      <c r="O4982" s="305">
        <v>34151</v>
      </c>
      <c r="P4982" s="302" t="s">
        <v>1052</v>
      </c>
    </row>
    <row r="4983" spans="1:16">
      <c r="A4983" s="303">
        <v>17</v>
      </c>
      <c r="B4983" s="303">
        <v>10074.92</v>
      </c>
      <c r="C4983" s="303">
        <v>7462.9207228555997</v>
      </c>
      <c r="D4983" s="304">
        <f t="shared" si="77"/>
        <v>2611.9992771444004</v>
      </c>
      <c r="E4983" s="305">
        <v>45992</v>
      </c>
      <c r="F4983" s="302" t="s">
        <v>69</v>
      </c>
      <c r="G4983" s="302" t="s">
        <v>70</v>
      </c>
      <c r="H4983" s="302" t="s">
        <v>633</v>
      </c>
      <c r="I4983" s="302" t="s">
        <v>633</v>
      </c>
      <c r="J4983" s="302">
        <v>135300</v>
      </c>
      <c r="K4983" s="302" t="s">
        <v>400</v>
      </c>
      <c r="L4983" s="302">
        <v>10568395</v>
      </c>
      <c r="M4983" s="302" t="s">
        <v>2852</v>
      </c>
      <c r="N4983" s="305">
        <v>31959</v>
      </c>
      <c r="O4983" s="305">
        <v>31959</v>
      </c>
      <c r="P4983" s="302" t="s">
        <v>1052</v>
      </c>
    </row>
    <row r="4984" spans="1:16">
      <c r="A4984" s="303">
        <v>2</v>
      </c>
      <c r="B4984" s="303">
        <v>321.93</v>
      </c>
      <c r="C4984" s="303">
        <v>145.55790987570001</v>
      </c>
      <c r="D4984" s="304">
        <f t="shared" si="77"/>
        <v>176.3720901243</v>
      </c>
      <c r="E4984" s="305">
        <v>45992</v>
      </c>
      <c r="F4984" s="302" t="s">
        <v>69</v>
      </c>
      <c r="G4984" s="302" t="s">
        <v>70</v>
      </c>
      <c r="H4984" s="302" t="s">
        <v>633</v>
      </c>
      <c r="I4984" s="302" t="s">
        <v>633</v>
      </c>
      <c r="J4984" s="302">
        <v>135300</v>
      </c>
      <c r="K4984" s="302" t="s">
        <v>92</v>
      </c>
      <c r="L4984" s="302">
        <v>10568840</v>
      </c>
      <c r="M4984" s="302" t="s">
        <v>948</v>
      </c>
      <c r="N4984" s="305">
        <v>37438</v>
      </c>
      <c r="O4984" s="305">
        <v>37257</v>
      </c>
      <c r="P4984" s="302" t="s">
        <v>2829</v>
      </c>
    </row>
    <row r="4985" spans="1:16">
      <c r="A4985" s="303">
        <v>1</v>
      </c>
      <c r="B4985" s="303">
        <v>13429.09</v>
      </c>
      <c r="C4985" s="303">
        <v>5296.7191356169997</v>
      </c>
      <c r="D4985" s="304">
        <f t="shared" si="77"/>
        <v>8132.3708643830005</v>
      </c>
      <c r="E4985" s="305">
        <v>45992</v>
      </c>
      <c r="F4985" s="302" t="s">
        <v>69</v>
      </c>
      <c r="G4985" s="302" t="s">
        <v>70</v>
      </c>
      <c r="H4985" s="302" t="s">
        <v>633</v>
      </c>
      <c r="I4985" s="302" t="s">
        <v>633</v>
      </c>
      <c r="J4985" s="302">
        <v>135300</v>
      </c>
      <c r="K4985" s="302" t="s">
        <v>441</v>
      </c>
      <c r="L4985" s="302">
        <v>10569377</v>
      </c>
      <c r="M4985" s="302" t="s">
        <v>2045</v>
      </c>
      <c r="N4985" s="305">
        <v>38695</v>
      </c>
      <c r="O4985" s="305">
        <v>38718</v>
      </c>
      <c r="P4985" s="302" t="s">
        <v>2827</v>
      </c>
    </row>
    <row r="4986" spans="1:16">
      <c r="A4986" s="303">
        <v>2</v>
      </c>
      <c r="B4986" s="303">
        <v>664.42</v>
      </c>
      <c r="C4986" s="303">
        <v>466.59711736600002</v>
      </c>
      <c r="D4986" s="304">
        <f t="shared" si="77"/>
        <v>197.82288263399994</v>
      </c>
      <c r="E4986" s="305">
        <v>45992</v>
      </c>
      <c r="F4986" s="302" t="s">
        <v>69</v>
      </c>
      <c r="G4986" s="302" t="s">
        <v>70</v>
      </c>
      <c r="H4986" s="302" t="s">
        <v>633</v>
      </c>
      <c r="I4986" s="302" t="s">
        <v>633</v>
      </c>
      <c r="J4986" s="302">
        <v>135300</v>
      </c>
      <c r="K4986" s="302" t="s">
        <v>404</v>
      </c>
      <c r="L4986" s="302">
        <v>10568531</v>
      </c>
      <c r="M4986" s="302" t="s">
        <v>1547</v>
      </c>
      <c r="N4986" s="305">
        <v>32690</v>
      </c>
      <c r="O4986" s="305">
        <v>32690</v>
      </c>
      <c r="P4986" s="302" t="s">
        <v>1052</v>
      </c>
    </row>
    <row r="4987" spans="1:16">
      <c r="A4987" s="303">
        <v>1</v>
      </c>
      <c r="B4987" s="303">
        <v>1799.43</v>
      </c>
      <c r="C4987" s="303">
        <v>813.59696135069998</v>
      </c>
      <c r="D4987" s="304">
        <f t="shared" si="77"/>
        <v>985.83303864930008</v>
      </c>
      <c r="E4987" s="305">
        <v>45992</v>
      </c>
      <c r="F4987" s="302" t="s">
        <v>69</v>
      </c>
      <c r="G4987" s="302" t="s">
        <v>70</v>
      </c>
      <c r="H4987" s="302" t="s">
        <v>633</v>
      </c>
      <c r="I4987" s="302" t="s">
        <v>633</v>
      </c>
      <c r="J4987" s="302">
        <v>135300</v>
      </c>
      <c r="K4987" s="302" t="s">
        <v>404</v>
      </c>
      <c r="L4987" s="302">
        <v>10568833</v>
      </c>
      <c r="M4987" s="302" t="s">
        <v>1547</v>
      </c>
      <c r="N4987" s="305">
        <v>37438</v>
      </c>
      <c r="O4987" s="305">
        <v>37257</v>
      </c>
      <c r="P4987" s="302" t="s">
        <v>2829</v>
      </c>
    </row>
    <row r="4988" spans="1:16">
      <c r="A4988" s="303">
        <v>2</v>
      </c>
      <c r="B4988" s="303">
        <v>18331.189999999999</v>
      </c>
      <c r="C4988" s="303">
        <v>8288.2915600731012</v>
      </c>
      <c r="D4988" s="304">
        <f t="shared" si="77"/>
        <v>10042.898439926897</v>
      </c>
      <c r="E4988" s="305">
        <v>45992</v>
      </c>
      <c r="F4988" s="302" t="s">
        <v>69</v>
      </c>
      <c r="G4988" s="302" t="s">
        <v>70</v>
      </c>
      <c r="H4988" s="302" t="s">
        <v>633</v>
      </c>
      <c r="I4988" s="302" t="s">
        <v>633</v>
      </c>
      <c r="J4988" s="302">
        <v>135300</v>
      </c>
      <c r="K4988" s="302" t="s">
        <v>406</v>
      </c>
      <c r="L4988" s="302">
        <v>10568826</v>
      </c>
      <c r="M4988" s="302" t="s">
        <v>1956</v>
      </c>
      <c r="N4988" s="305">
        <v>37438</v>
      </c>
      <c r="O4988" s="305">
        <v>37257</v>
      </c>
      <c r="P4988" s="302" t="s">
        <v>2829</v>
      </c>
    </row>
    <row r="4989" spans="1:16">
      <c r="A4989" s="303">
        <v>1</v>
      </c>
      <c r="B4989" s="303">
        <v>10454.370000000001</v>
      </c>
      <c r="C4989" s="303">
        <v>4726.8544288113007</v>
      </c>
      <c r="D4989" s="304">
        <f t="shared" si="77"/>
        <v>5727.5155711887001</v>
      </c>
      <c r="E4989" s="305">
        <v>45992</v>
      </c>
      <c r="F4989" s="302" t="s">
        <v>69</v>
      </c>
      <c r="G4989" s="302" t="s">
        <v>70</v>
      </c>
      <c r="H4989" s="302" t="s">
        <v>633</v>
      </c>
      <c r="I4989" s="302" t="s">
        <v>633</v>
      </c>
      <c r="J4989" s="302">
        <v>135300</v>
      </c>
      <c r="K4989" s="302" t="s">
        <v>407</v>
      </c>
      <c r="L4989" s="302">
        <v>10568875</v>
      </c>
      <c r="M4989" s="302" t="s">
        <v>1959</v>
      </c>
      <c r="N4989" s="305">
        <v>37438</v>
      </c>
      <c r="O4989" s="305">
        <v>37257</v>
      </c>
      <c r="P4989" s="302" t="s">
        <v>2829</v>
      </c>
    </row>
    <row r="4990" spans="1:16">
      <c r="A4990" s="303">
        <v>1</v>
      </c>
      <c r="B4990" s="303">
        <v>14419.54</v>
      </c>
      <c r="C4990" s="303">
        <v>9016.567489470799</v>
      </c>
      <c r="D4990" s="304">
        <f t="shared" si="77"/>
        <v>5402.9725105292018</v>
      </c>
      <c r="E4990" s="305">
        <v>45992</v>
      </c>
      <c r="F4990" s="302" t="s">
        <v>69</v>
      </c>
      <c r="G4990" s="302" t="s">
        <v>70</v>
      </c>
      <c r="H4990" s="302" t="s">
        <v>633</v>
      </c>
      <c r="I4990" s="302" t="s">
        <v>633</v>
      </c>
      <c r="J4990" s="302">
        <v>135300</v>
      </c>
      <c r="K4990" s="302" t="s">
        <v>468</v>
      </c>
      <c r="L4990" s="302">
        <v>10568706</v>
      </c>
      <c r="M4990" s="302" t="s">
        <v>2168</v>
      </c>
      <c r="N4990" s="305">
        <v>34151</v>
      </c>
      <c r="O4990" s="305">
        <v>34151</v>
      </c>
      <c r="P4990" s="302" t="s">
        <v>1052</v>
      </c>
    </row>
    <row r="4991" spans="1:16">
      <c r="A4991" s="303">
        <v>1</v>
      </c>
      <c r="B4991" s="303">
        <v>23577.82</v>
      </c>
      <c r="C4991" s="303">
        <v>10660.510665751801</v>
      </c>
      <c r="D4991" s="304">
        <f t="shared" si="77"/>
        <v>12917.309334248199</v>
      </c>
      <c r="E4991" s="305">
        <v>45992</v>
      </c>
      <c r="F4991" s="302" t="s">
        <v>69</v>
      </c>
      <c r="G4991" s="302" t="s">
        <v>70</v>
      </c>
      <c r="H4991" s="302" t="s">
        <v>633</v>
      </c>
      <c r="I4991" s="302" t="s">
        <v>633</v>
      </c>
      <c r="J4991" s="302">
        <v>135300</v>
      </c>
      <c r="K4991" s="302" t="s">
        <v>415</v>
      </c>
      <c r="L4991" s="302">
        <v>10568882</v>
      </c>
      <c r="M4991" s="302" t="s">
        <v>1968</v>
      </c>
      <c r="N4991" s="305">
        <v>37438</v>
      </c>
      <c r="O4991" s="305">
        <v>37257</v>
      </c>
      <c r="P4991" s="302" t="s">
        <v>2776</v>
      </c>
    </row>
    <row r="4992" spans="1:16">
      <c r="A4992" s="303">
        <v>0</v>
      </c>
      <c r="B4992" s="303">
        <v>0</v>
      </c>
      <c r="C4992" s="303">
        <v>0</v>
      </c>
      <c r="D4992" s="304">
        <f t="shared" si="77"/>
        <v>0</v>
      </c>
      <c r="E4992" s="305">
        <v>45992</v>
      </c>
      <c r="F4992" s="302" t="s">
        <v>69</v>
      </c>
      <c r="G4992" s="302" t="s">
        <v>70</v>
      </c>
      <c r="H4992" s="302" t="s">
        <v>633</v>
      </c>
      <c r="I4992" s="302" t="s">
        <v>633</v>
      </c>
      <c r="J4992" s="302">
        <v>135301</v>
      </c>
      <c r="K4992" s="302" t="s">
        <v>84</v>
      </c>
      <c r="L4992" s="302">
        <v>33478444</v>
      </c>
      <c r="M4992" s="302" t="s">
        <v>2853</v>
      </c>
      <c r="N4992" s="305">
        <v>44378</v>
      </c>
      <c r="O4992" s="305">
        <v>44378</v>
      </c>
      <c r="P4992" s="302" t="s">
        <v>2850</v>
      </c>
    </row>
    <row r="4993" spans="1:16">
      <c r="A4993" s="303">
        <v>0</v>
      </c>
      <c r="B4993" s="303">
        <v>0</v>
      </c>
      <c r="C4993" s="303">
        <v>0</v>
      </c>
      <c r="D4993" s="304">
        <f t="shared" si="77"/>
        <v>0</v>
      </c>
      <c r="E4993" s="305">
        <v>45992</v>
      </c>
      <c r="F4993" s="302" t="s">
        <v>69</v>
      </c>
      <c r="G4993" s="302" t="s">
        <v>70</v>
      </c>
      <c r="H4993" s="302" t="s">
        <v>633</v>
      </c>
      <c r="I4993" s="302" t="s">
        <v>633</v>
      </c>
      <c r="J4993" s="302">
        <v>135800</v>
      </c>
      <c r="K4993" s="302" t="s">
        <v>84</v>
      </c>
      <c r="L4993" s="302">
        <v>12088968</v>
      </c>
      <c r="M4993" s="302" t="s">
        <v>2854</v>
      </c>
      <c r="N4993" s="305">
        <v>41576</v>
      </c>
      <c r="O4993" s="305">
        <v>41548</v>
      </c>
      <c r="P4993" s="302" t="s">
        <v>2843</v>
      </c>
    </row>
    <row r="4994" spans="1:16">
      <c r="A4994" s="303">
        <v>1</v>
      </c>
      <c r="B4994" s="303">
        <v>1836</v>
      </c>
      <c r="C4994" s="303">
        <v>-280.02499416000001</v>
      </c>
      <c r="D4994" s="304">
        <f t="shared" si="77"/>
        <v>2116.02499416</v>
      </c>
      <c r="E4994" s="305">
        <v>45992</v>
      </c>
      <c r="F4994" s="302" t="s">
        <v>69</v>
      </c>
      <c r="G4994" s="302" t="s">
        <v>70</v>
      </c>
      <c r="H4994" s="302" t="s">
        <v>637</v>
      </c>
      <c r="I4994" s="302" t="s">
        <v>637</v>
      </c>
      <c r="J4994" s="302">
        <v>135001</v>
      </c>
      <c r="K4994" s="302" t="s">
        <v>130</v>
      </c>
      <c r="L4994" s="302">
        <v>10562893</v>
      </c>
      <c r="M4994" s="302" t="s">
        <v>2855</v>
      </c>
      <c r="N4994" s="305">
        <v>23559</v>
      </c>
      <c r="O4994" s="305">
        <v>23559</v>
      </c>
      <c r="P4994" s="302" t="s">
        <v>1062</v>
      </c>
    </row>
    <row r="4995" spans="1:16">
      <c r="A4995" s="303">
        <v>1</v>
      </c>
      <c r="B4995" s="303">
        <v>7345.03</v>
      </c>
      <c r="C4995" s="303">
        <v>78.954885832900004</v>
      </c>
      <c r="D4995" s="304">
        <f t="shared" ref="D4995:D5058" si="78">+B4995-C4995</f>
        <v>7266.0751141670999</v>
      </c>
      <c r="E4995" s="305">
        <v>45992</v>
      </c>
      <c r="F4995" s="302" t="s">
        <v>69</v>
      </c>
      <c r="G4995" s="302" t="s">
        <v>70</v>
      </c>
      <c r="H4995" s="302" t="s">
        <v>637</v>
      </c>
      <c r="I4995" s="302" t="s">
        <v>637</v>
      </c>
      <c r="J4995" s="302">
        <v>135130</v>
      </c>
      <c r="K4995" s="302" t="s">
        <v>150</v>
      </c>
      <c r="L4995" s="302">
        <v>40389206</v>
      </c>
      <c r="M4995" s="302" t="s">
        <v>2858</v>
      </c>
      <c r="N4995" s="305">
        <v>41193</v>
      </c>
      <c r="O4995" s="305">
        <v>40909</v>
      </c>
      <c r="P4995" s="302" t="s">
        <v>2299</v>
      </c>
    </row>
    <row r="4996" spans="1:16">
      <c r="A4996" s="303">
        <v>1</v>
      </c>
      <c r="B4996" s="303">
        <v>36140.1</v>
      </c>
      <c r="C4996" s="303">
        <v>388.48547514300003</v>
      </c>
      <c r="D4996" s="304">
        <f t="shared" si="78"/>
        <v>35751.614524856996</v>
      </c>
      <c r="E4996" s="305">
        <v>45992</v>
      </c>
      <c r="F4996" s="302" t="s">
        <v>69</v>
      </c>
      <c r="G4996" s="302" t="s">
        <v>70</v>
      </c>
      <c r="H4996" s="302" t="s">
        <v>637</v>
      </c>
      <c r="I4996" s="302" t="s">
        <v>637</v>
      </c>
      <c r="J4996" s="302">
        <v>135130</v>
      </c>
      <c r="K4996" s="302" t="s">
        <v>530</v>
      </c>
      <c r="L4996" s="302">
        <v>40389106</v>
      </c>
      <c r="M4996" s="302" t="s">
        <v>2323</v>
      </c>
      <c r="N4996" s="305">
        <v>41193</v>
      </c>
      <c r="O4996" s="305">
        <v>41275</v>
      </c>
      <c r="P4996" s="302" t="s">
        <v>1594</v>
      </c>
    </row>
    <row r="4997" spans="1:16">
      <c r="A4997" s="303">
        <v>1</v>
      </c>
      <c r="B4997" s="303">
        <v>15005.85</v>
      </c>
      <c r="C4997" s="303">
        <v>17.922687123000003</v>
      </c>
      <c r="D4997" s="304">
        <f t="shared" si="78"/>
        <v>14987.927312877</v>
      </c>
      <c r="E4997" s="305">
        <v>45992</v>
      </c>
      <c r="F4997" s="302" t="s">
        <v>69</v>
      </c>
      <c r="G4997" s="302" t="s">
        <v>70</v>
      </c>
      <c r="H4997" s="302" t="s">
        <v>637</v>
      </c>
      <c r="I4997" s="302" t="s">
        <v>637</v>
      </c>
      <c r="J4997" s="302">
        <v>135130</v>
      </c>
      <c r="K4997" s="302" t="s">
        <v>161</v>
      </c>
      <c r="L4997" s="302">
        <v>41349004</v>
      </c>
      <c r="M4997" s="302" t="s">
        <v>1602</v>
      </c>
      <c r="N4997" s="305">
        <v>45656</v>
      </c>
      <c r="O4997" s="305">
        <v>45292</v>
      </c>
      <c r="P4997" s="302" t="s">
        <v>4298</v>
      </c>
    </row>
    <row r="4998" spans="1:16">
      <c r="A4998" s="303">
        <v>0</v>
      </c>
      <c r="B4998" s="303">
        <v>0</v>
      </c>
      <c r="C4998" s="303">
        <v>0</v>
      </c>
      <c r="D4998" s="304">
        <f t="shared" si="78"/>
        <v>0</v>
      </c>
      <c r="E4998" s="305">
        <v>45992</v>
      </c>
      <c r="F4998" s="302" t="s">
        <v>69</v>
      </c>
      <c r="G4998" s="302" t="s">
        <v>70</v>
      </c>
      <c r="H4998" s="302" t="s">
        <v>637</v>
      </c>
      <c r="I4998" s="302" t="s">
        <v>637</v>
      </c>
      <c r="J4998" s="302">
        <v>135130</v>
      </c>
      <c r="K4998" s="302" t="s">
        <v>161</v>
      </c>
      <c r="L4998" s="302">
        <v>40389283</v>
      </c>
      <c r="M4998" s="302" t="s">
        <v>1602</v>
      </c>
      <c r="N4998" s="305">
        <v>41456</v>
      </c>
      <c r="O4998" s="305">
        <v>41275</v>
      </c>
      <c r="P4998" s="302" t="s">
        <v>1592</v>
      </c>
    </row>
    <row r="4999" spans="1:16">
      <c r="A4999" s="303">
        <v>1</v>
      </c>
      <c r="B4999" s="303">
        <v>4761.79</v>
      </c>
      <c r="C4999" s="303">
        <v>73.929980149300007</v>
      </c>
      <c r="D4999" s="304">
        <f t="shared" si="78"/>
        <v>4687.8600198507002</v>
      </c>
      <c r="E4999" s="305">
        <v>45992</v>
      </c>
      <c r="F4999" s="302" t="s">
        <v>69</v>
      </c>
      <c r="G4999" s="302" t="s">
        <v>70</v>
      </c>
      <c r="H4999" s="302" t="s">
        <v>637</v>
      </c>
      <c r="I4999" s="302" t="s">
        <v>637</v>
      </c>
      <c r="J4999" s="302">
        <v>135130</v>
      </c>
      <c r="K4999" s="302" t="s">
        <v>402</v>
      </c>
      <c r="L4999" s="302">
        <v>40389018</v>
      </c>
      <c r="M4999" s="302" t="s">
        <v>2693</v>
      </c>
      <c r="N4999" s="305">
        <v>39065</v>
      </c>
      <c r="O4999" s="305">
        <v>38718</v>
      </c>
      <c r="P4999" s="302" t="s">
        <v>2856</v>
      </c>
    </row>
    <row r="5000" spans="1:16">
      <c r="A5000" s="303">
        <v>1</v>
      </c>
      <c r="B5000" s="303">
        <v>26476.33</v>
      </c>
      <c r="C5000" s="303">
        <v>8209.657820992099</v>
      </c>
      <c r="D5000" s="304">
        <f t="shared" si="78"/>
        <v>18266.672179007903</v>
      </c>
      <c r="E5000" s="305">
        <v>45992</v>
      </c>
      <c r="F5000" s="302" t="s">
        <v>69</v>
      </c>
      <c r="G5000" s="302" t="s">
        <v>70</v>
      </c>
      <c r="H5000" s="302" t="s">
        <v>637</v>
      </c>
      <c r="I5000" s="302" t="s">
        <v>637</v>
      </c>
      <c r="J5000" s="302">
        <v>135200</v>
      </c>
      <c r="K5000" s="302" t="s">
        <v>154</v>
      </c>
      <c r="L5000" s="302">
        <v>10563287</v>
      </c>
      <c r="M5000" s="302" t="s">
        <v>1509</v>
      </c>
      <c r="N5000" s="305">
        <v>39065</v>
      </c>
      <c r="O5000" s="305">
        <v>38718</v>
      </c>
      <c r="P5000" s="302" t="s">
        <v>2856</v>
      </c>
    </row>
    <row r="5001" spans="1:16">
      <c r="A5001" s="303">
        <v>1</v>
      </c>
      <c r="B5001" s="303">
        <v>65507.41</v>
      </c>
      <c r="C5001" s="303">
        <v>20312.234393491701</v>
      </c>
      <c r="D5001" s="304">
        <f t="shared" si="78"/>
        <v>45195.175606508303</v>
      </c>
      <c r="E5001" s="305">
        <v>45992</v>
      </c>
      <c r="F5001" s="302" t="s">
        <v>69</v>
      </c>
      <c r="G5001" s="302" t="s">
        <v>70</v>
      </c>
      <c r="H5001" s="302" t="s">
        <v>637</v>
      </c>
      <c r="I5001" s="302" t="s">
        <v>637</v>
      </c>
      <c r="J5001" s="302">
        <v>135200</v>
      </c>
      <c r="K5001" s="302" t="s">
        <v>163</v>
      </c>
      <c r="L5001" s="302">
        <v>10563280</v>
      </c>
      <c r="M5001" s="302" t="s">
        <v>1978</v>
      </c>
      <c r="N5001" s="305">
        <v>39065</v>
      </c>
      <c r="O5001" s="305">
        <v>38718</v>
      </c>
      <c r="P5001" s="302" t="s">
        <v>2856</v>
      </c>
    </row>
    <row r="5002" spans="1:16">
      <c r="A5002" s="303">
        <v>2</v>
      </c>
      <c r="B5002" s="303">
        <v>15503.4</v>
      </c>
      <c r="C5002" s="303">
        <v>5816.5848362159995</v>
      </c>
      <c r="D5002" s="304">
        <f t="shared" si="78"/>
        <v>9686.8151637840001</v>
      </c>
      <c r="E5002" s="305">
        <v>45992</v>
      </c>
      <c r="F5002" s="302" t="s">
        <v>69</v>
      </c>
      <c r="G5002" s="302" t="s">
        <v>70</v>
      </c>
      <c r="H5002" s="302" t="s">
        <v>637</v>
      </c>
      <c r="I5002" s="302" t="s">
        <v>637</v>
      </c>
      <c r="J5002" s="302">
        <v>135300</v>
      </c>
      <c r="K5002" s="302" t="s">
        <v>526</v>
      </c>
      <c r="L5002" s="302">
        <v>10569463</v>
      </c>
      <c r="M5002" s="302" t="s">
        <v>2737</v>
      </c>
      <c r="N5002" s="305">
        <v>39065</v>
      </c>
      <c r="O5002" s="305">
        <v>38718</v>
      </c>
      <c r="P5002" s="302" t="s">
        <v>2856</v>
      </c>
    </row>
    <row r="5003" spans="1:16">
      <c r="A5003" s="303">
        <v>15</v>
      </c>
      <c r="B5003" s="303">
        <v>97746.790000000008</v>
      </c>
      <c r="C5003" s="303">
        <v>36672.7618782196</v>
      </c>
      <c r="D5003" s="304">
        <f t="shared" si="78"/>
        <v>61074.028121780408</v>
      </c>
      <c r="E5003" s="305">
        <v>45992</v>
      </c>
      <c r="F5003" s="302" t="s">
        <v>69</v>
      </c>
      <c r="G5003" s="302" t="s">
        <v>70</v>
      </c>
      <c r="H5003" s="302" t="s">
        <v>637</v>
      </c>
      <c r="I5003" s="302" t="s">
        <v>637</v>
      </c>
      <c r="J5003" s="302">
        <v>135300</v>
      </c>
      <c r="K5003" s="302" t="s">
        <v>418</v>
      </c>
      <c r="L5003" s="302">
        <v>10569505</v>
      </c>
      <c r="M5003" s="302" t="s">
        <v>1984</v>
      </c>
      <c r="N5003" s="305">
        <v>39065</v>
      </c>
      <c r="O5003" s="305">
        <v>38718</v>
      </c>
      <c r="P5003" s="302" t="s">
        <v>2856</v>
      </c>
    </row>
    <row r="5004" spans="1:16">
      <c r="A5004" s="303">
        <v>14</v>
      </c>
      <c r="B5004" s="303">
        <v>12708.89</v>
      </c>
      <c r="C5004" s="303">
        <v>4768.1371092236004</v>
      </c>
      <c r="D5004" s="304">
        <f t="shared" si="78"/>
        <v>7940.752890776399</v>
      </c>
      <c r="E5004" s="305">
        <v>45992</v>
      </c>
      <c r="F5004" s="302" t="s">
        <v>69</v>
      </c>
      <c r="G5004" s="302" t="s">
        <v>70</v>
      </c>
      <c r="H5004" s="302" t="s">
        <v>637</v>
      </c>
      <c r="I5004" s="302" t="s">
        <v>637</v>
      </c>
      <c r="J5004" s="302">
        <v>135300</v>
      </c>
      <c r="K5004" s="302" t="s">
        <v>101</v>
      </c>
      <c r="L5004" s="302">
        <v>10569470</v>
      </c>
      <c r="M5004" s="302" t="s">
        <v>2261</v>
      </c>
      <c r="N5004" s="305">
        <v>39065</v>
      </c>
      <c r="O5004" s="305">
        <v>38718</v>
      </c>
      <c r="P5004" s="302" t="s">
        <v>2856</v>
      </c>
    </row>
    <row r="5005" spans="1:16">
      <c r="A5005" s="303">
        <v>6</v>
      </c>
      <c r="B5005" s="303">
        <v>8116.8</v>
      </c>
      <c r="C5005" s="303">
        <v>3045.2710888319998</v>
      </c>
      <c r="D5005" s="304">
        <f t="shared" si="78"/>
        <v>5071.5289111680004</v>
      </c>
      <c r="E5005" s="305">
        <v>45992</v>
      </c>
      <c r="F5005" s="302" t="s">
        <v>69</v>
      </c>
      <c r="G5005" s="302" t="s">
        <v>70</v>
      </c>
      <c r="H5005" s="302" t="s">
        <v>637</v>
      </c>
      <c r="I5005" s="302" t="s">
        <v>637</v>
      </c>
      <c r="J5005" s="302">
        <v>135300</v>
      </c>
      <c r="K5005" s="302" t="s">
        <v>142</v>
      </c>
      <c r="L5005" s="302">
        <v>10569456</v>
      </c>
      <c r="M5005" s="302" t="s">
        <v>2663</v>
      </c>
      <c r="N5005" s="305">
        <v>39065</v>
      </c>
      <c r="O5005" s="305">
        <v>38718</v>
      </c>
      <c r="P5005" s="302" t="s">
        <v>2856</v>
      </c>
    </row>
    <row r="5006" spans="1:16">
      <c r="A5006" s="303">
        <v>1</v>
      </c>
      <c r="B5006" s="303">
        <v>31273.62</v>
      </c>
      <c r="C5006" s="303">
        <v>3309.3854141669999</v>
      </c>
      <c r="D5006" s="304">
        <f t="shared" si="78"/>
        <v>27964.234585833001</v>
      </c>
      <c r="E5006" s="305">
        <v>45992</v>
      </c>
      <c r="F5006" s="302" t="s">
        <v>69</v>
      </c>
      <c r="G5006" s="302" t="s">
        <v>70</v>
      </c>
      <c r="H5006" s="302" t="s">
        <v>637</v>
      </c>
      <c r="I5006" s="302" t="s">
        <v>637</v>
      </c>
      <c r="J5006" s="302">
        <v>135300</v>
      </c>
      <c r="K5006" s="302" t="s">
        <v>143</v>
      </c>
      <c r="L5006" s="302">
        <v>31725719</v>
      </c>
      <c r="M5006" s="302" t="s">
        <v>1389</v>
      </c>
      <c r="N5006" s="305">
        <v>44011</v>
      </c>
      <c r="O5006" s="305">
        <v>44013</v>
      </c>
      <c r="P5006" s="302" t="s">
        <v>2857</v>
      </c>
    </row>
    <row r="5007" spans="1:16">
      <c r="A5007" s="303">
        <v>2</v>
      </c>
      <c r="B5007" s="303">
        <v>210497.11000000002</v>
      </c>
      <c r="C5007" s="303">
        <v>78974.566746216398</v>
      </c>
      <c r="D5007" s="304">
        <f t="shared" si="78"/>
        <v>131522.5432537836</v>
      </c>
      <c r="E5007" s="305">
        <v>45992</v>
      </c>
      <c r="F5007" s="302" t="s">
        <v>69</v>
      </c>
      <c r="G5007" s="302" t="s">
        <v>70</v>
      </c>
      <c r="H5007" s="302" t="s">
        <v>637</v>
      </c>
      <c r="I5007" s="302" t="s">
        <v>637</v>
      </c>
      <c r="J5007" s="302">
        <v>135300</v>
      </c>
      <c r="K5007" s="302" t="s">
        <v>245</v>
      </c>
      <c r="L5007" s="302">
        <v>10569498</v>
      </c>
      <c r="M5007" s="302" t="s">
        <v>1992</v>
      </c>
      <c r="N5007" s="305">
        <v>39065</v>
      </c>
      <c r="O5007" s="305">
        <v>38718</v>
      </c>
      <c r="P5007" s="302" t="s">
        <v>2856</v>
      </c>
    </row>
    <row r="5008" spans="1:16">
      <c r="A5008" s="303">
        <v>5350</v>
      </c>
      <c r="B5008" s="303">
        <v>54659.98</v>
      </c>
      <c r="C5008" s="303">
        <v>20507.3990747752</v>
      </c>
      <c r="D5008" s="304">
        <f t="shared" si="78"/>
        <v>34152.5809252248</v>
      </c>
      <c r="E5008" s="305">
        <v>45992</v>
      </c>
      <c r="F5008" s="302" t="s">
        <v>69</v>
      </c>
      <c r="G5008" s="302" t="s">
        <v>70</v>
      </c>
      <c r="H5008" s="302" t="s">
        <v>637</v>
      </c>
      <c r="I5008" s="302" t="s">
        <v>637</v>
      </c>
      <c r="J5008" s="302">
        <v>135300</v>
      </c>
      <c r="K5008" s="302" t="s">
        <v>420</v>
      </c>
      <c r="L5008" s="302">
        <v>10569519</v>
      </c>
      <c r="M5008" s="302" t="s">
        <v>1995</v>
      </c>
      <c r="N5008" s="305">
        <v>39065</v>
      </c>
      <c r="O5008" s="305">
        <v>38718</v>
      </c>
      <c r="P5008" s="302" t="s">
        <v>2856</v>
      </c>
    </row>
    <row r="5009" spans="1:16">
      <c r="A5009" s="303">
        <v>12</v>
      </c>
      <c r="B5009" s="303">
        <v>110998.7</v>
      </c>
      <c r="C5009" s="303">
        <v>41644.629904388006</v>
      </c>
      <c r="D5009" s="304">
        <f t="shared" si="78"/>
        <v>69354.070095611998</v>
      </c>
      <c r="E5009" s="305">
        <v>45992</v>
      </c>
      <c r="F5009" s="302" t="s">
        <v>69</v>
      </c>
      <c r="G5009" s="302" t="s">
        <v>70</v>
      </c>
      <c r="H5009" s="302" t="s">
        <v>637</v>
      </c>
      <c r="I5009" s="302" t="s">
        <v>637</v>
      </c>
      <c r="J5009" s="302">
        <v>135300</v>
      </c>
      <c r="K5009" s="302" t="s">
        <v>421</v>
      </c>
      <c r="L5009" s="302">
        <v>10569477</v>
      </c>
      <c r="M5009" s="302" t="s">
        <v>1997</v>
      </c>
      <c r="N5009" s="305">
        <v>39065</v>
      </c>
      <c r="O5009" s="305">
        <v>38718</v>
      </c>
      <c r="P5009" s="302" t="s">
        <v>2856</v>
      </c>
    </row>
    <row r="5010" spans="1:16">
      <c r="A5010" s="303">
        <v>89</v>
      </c>
      <c r="B5010" s="303">
        <v>8027.24</v>
      </c>
      <c r="C5010" s="303">
        <v>3011.6698569775999</v>
      </c>
      <c r="D5010" s="304">
        <f t="shared" si="78"/>
        <v>5015.5701430223999</v>
      </c>
      <c r="E5010" s="305">
        <v>45992</v>
      </c>
      <c r="F5010" s="302" t="s">
        <v>69</v>
      </c>
      <c r="G5010" s="302" t="s">
        <v>70</v>
      </c>
      <c r="H5010" s="302" t="s">
        <v>637</v>
      </c>
      <c r="I5010" s="302" t="s">
        <v>637</v>
      </c>
      <c r="J5010" s="302">
        <v>135300</v>
      </c>
      <c r="K5010" s="302" t="s">
        <v>505</v>
      </c>
      <c r="L5010" s="302">
        <v>10569484</v>
      </c>
      <c r="M5010" s="302" t="s">
        <v>2229</v>
      </c>
      <c r="N5010" s="305">
        <v>39065</v>
      </c>
      <c r="O5010" s="305">
        <v>38718</v>
      </c>
      <c r="P5010" s="302" t="s">
        <v>2856</v>
      </c>
    </row>
    <row r="5011" spans="1:16">
      <c r="A5011" s="303">
        <v>1</v>
      </c>
      <c r="B5011" s="303">
        <v>1181686.25</v>
      </c>
      <c r="C5011" s="303">
        <v>443346.51256594999</v>
      </c>
      <c r="D5011" s="304">
        <f t="shared" si="78"/>
        <v>738339.73743405007</v>
      </c>
      <c r="E5011" s="305">
        <v>45992</v>
      </c>
      <c r="F5011" s="302" t="s">
        <v>69</v>
      </c>
      <c r="G5011" s="302" t="s">
        <v>70</v>
      </c>
      <c r="H5011" s="302" t="s">
        <v>637</v>
      </c>
      <c r="I5011" s="302" t="s">
        <v>637</v>
      </c>
      <c r="J5011" s="302">
        <v>135300</v>
      </c>
      <c r="K5011" s="302" t="s">
        <v>148</v>
      </c>
      <c r="L5011" s="302">
        <v>10569581</v>
      </c>
      <c r="M5011" s="302" t="s">
        <v>2667</v>
      </c>
      <c r="N5011" s="305">
        <v>39065</v>
      </c>
      <c r="O5011" s="305">
        <v>38718</v>
      </c>
      <c r="P5011" s="302" t="s">
        <v>2856</v>
      </c>
    </row>
    <row r="5012" spans="1:16">
      <c r="A5012" s="303">
        <v>0</v>
      </c>
      <c r="B5012" s="303">
        <v>0</v>
      </c>
      <c r="C5012" s="303">
        <v>0</v>
      </c>
      <c r="D5012" s="304">
        <f t="shared" si="78"/>
        <v>0</v>
      </c>
      <c r="E5012" s="305">
        <v>45992</v>
      </c>
      <c r="F5012" s="302" t="s">
        <v>69</v>
      </c>
      <c r="G5012" s="302" t="s">
        <v>70</v>
      </c>
      <c r="H5012" s="302" t="s">
        <v>637</v>
      </c>
      <c r="I5012" s="302" t="s">
        <v>637</v>
      </c>
      <c r="J5012" s="302">
        <v>135300</v>
      </c>
      <c r="K5012" s="302" t="s">
        <v>150</v>
      </c>
      <c r="L5012" s="302">
        <v>11907839</v>
      </c>
      <c r="M5012" s="302" t="s">
        <v>2858</v>
      </c>
      <c r="N5012" s="305">
        <v>41193</v>
      </c>
      <c r="O5012" s="305">
        <v>40909</v>
      </c>
      <c r="P5012" s="302" t="s">
        <v>2299</v>
      </c>
    </row>
    <row r="5013" spans="1:16">
      <c r="A5013" s="303">
        <v>18740</v>
      </c>
      <c r="B5013" s="303">
        <v>72435.44</v>
      </c>
      <c r="C5013" s="303">
        <v>27176.418199145599</v>
      </c>
      <c r="D5013" s="304">
        <f t="shared" si="78"/>
        <v>45259.021800854403</v>
      </c>
      <c r="E5013" s="305">
        <v>45992</v>
      </c>
      <c r="F5013" s="302" t="s">
        <v>69</v>
      </c>
      <c r="G5013" s="302" t="s">
        <v>70</v>
      </c>
      <c r="H5013" s="302" t="s">
        <v>637</v>
      </c>
      <c r="I5013" s="302" t="s">
        <v>637</v>
      </c>
      <c r="J5013" s="302">
        <v>135300</v>
      </c>
      <c r="K5013" s="302" t="s">
        <v>151</v>
      </c>
      <c r="L5013" s="302">
        <v>10569595</v>
      </c>
      <c r="M5013" s="302" t="s">
        <v>2000</v>
      </c>
      <c r="N5013" s="305">
        <v>39065</v>
      </c>
      <c r="O5013" s="305">
        <v>38718</v>
      </c>
      <c r="P5013" s="302" t="s">
        <v>2856</v>
      </c>
    </row>
    <row r="5014" spans="1:16">
      <c r="A5014" s="303">
        <v>25808</v>
      </c>
      <c r="B5014" s="303">
        <v>243981.16</v>
      </c>
      <c r="C5014" s="303">
        <v>91537.154145438413</v>
      </c>
      <c r="D5014" s="304">
        <f t="shared" si="78"/>
        <v>152444.00585456158</v>
      </c>
      <c r="E5014" s="305">
        <v>45992</v>
      </c>
      <c r="F5014" s="302" t="s">
        <v>69</v>
      </c>
      <c r="G5014" s="302" t="s">
        <v>70</v>
      </c>
      <c r="H5014" s="302" t="s">
        <v>637</v>
      </c>
      <c r="I5014" s="302" t="s">
        <v>637</v>
      </c>
      <c r="J5014" s="302">
        <v>135300</v>
      </c>
      <c r="K5014" s="302" t="s">
        <v>423</v>
      </c>
      <c r="L5014" s="302">
        <v>10569602</v>
      </c>
      <c r="M5014" s="302" t="s">
        <v>2101</v>
      </c>
      <c r="N5014" s="305">
        <v>39065</v>
      </c>
      <c r="O5014" s="305">
        <v>38718</v>
      </c>
      <c r="P5014" s="302" t="s">
        <v>2856</v>
      </c>
    </row>
    <row r="5015" spans="1:16">
      <c r="A5015" s="303">
        <v>4</v>
      </c>
      <c r="B5015" s="303">
        <v>381289.26</v>
      </c>
      <c r="C5015" s="303">
        <v>143052.5773654824</v>
      </c>
      <c r="D5015" s="304">
        <f t="shared" si="78"/>
        <v>238236.68263451761</v>
      </c>
      <c r="E5015" s="305">
        <v>45992</v>
      </c>
      <c r="F5015" s="302" t="s">
        <v>69</v>
      </c>
      <c r="G5015" s="302" t="s">
        <v>70</v>
      </c>
      <c r="H5015" s="302" t="s">
        <v>637</v>
      </c>
      <c r="I5015" s="302" t="s">
        <v>637</v>
      </c>
      <c r="J5015" s="302">
        <v>135300</v>
      </c>
      <c r="K5015" s="302" t="s">
        <v>326</v>
      </c>
      <c r="L5015" s="302">
        <v>10569526</v>
      </c>
      <c r="M5015" s="302" t="s">
        <v>2005</v>
      </c>
      <c r="N5015" s="305">
        <v>39065</v>
      </c>
      <c r="O5015" s="305">
        <v>38718</v>
      </c>
      <c r="P5015" s="302" t="s">
        <v>2856</v>
      </c>
    </row>
    <row r="5016" spans="1:16">
      <c r="A5016" s="303">
        <v>0</v>
      </c>
      <c r="B5016" s="303">
        <v>0</v>
      </c>
      <c r="C5016" s="303">
        <v>0</v>
      </c>
      <c r="D5016" s="304">
        <f t="shared" si="78"/>
        <v>0</v>
      </c>
      <c r="E5016" s="305">
        <v>45992</v>
      </c>
      <c r="F5016" s="302" t="s">
        <v>69</v>
      </c>
      <c r="G5016" s="302" t="s">
        <v>70</v>
      </c>
      <c r="H5016" s="302" t="s">
        <v>637</v>
      </c>
      <c r="I5016" s="302" t="s">
        <v>637</v>
      </c>
      <c r="J5016" s="302">
        <v>135300</v>
      </c>
      <c r="K5016" s="302" t="s">
        <v>84</v>
      </c>
      <c r="L5016" s="302">
        <v>29646681</v>
      </c>
      <c r="M5016" s="302" t="s">
        <v>2861</v>
      </c>
      <c r="N5016" s="305">
        <v>44011</v>
      </c>
      <c r="O5016" s="305">
        <v>44013</v>
      </c>
      <c r="P5016" s="302" t="s">
        <v>2857</v>
      </c>
    </row>
    <row r="5017" spans="1:16">
      <c r="A5017" s="303">
        <v>0</v>
      </c>
      <c r="B5017" s="303">
        <v>0</v>
      </c>
      <c r="C5017" s="303">
        <v>0</v>
      </c>
      <c r="D5017" s="304">
        <f t="shared" si="78"/>
        <v>0</v>
      </c>
      <c r="E5017" s="305">
        <v>45992</v>
      </c>
      <c r="F5017" s="302" t="s">
        <v>69</v>
      </c>
      <c r="G5017" s="302" t="s">
        <v>70</v>
      </c>
      <c r="H5017" s="302" t="s">
        <v>637</v>
      </c>
      <c r="I5017" s="302" t="s">
        <v>637</v>
      </c>
      <c r="J5017" s="302">
        <v>135300</v>
      </c>
      <c r="K5017" s="302" t="s">
        <v>84</v>
      </c>
      <c r="L5017" s="302">
        <v>28413177</v>
      </c>
      <c r="M5017" s="302" t="s">
        <v>2859</v>
      </c>
      <c r="N5017" s="305">
        <v>43815</v>
      </c>
      <c r="O5017" s="305">
        <v>43800</v>
      </c>
      <c r="P5017" s="302" t="s">
        <v>2860</v>
      </c>
    </row>
    <row r="5018" spans="1:16">
      <c r="A5018" s="303">
        <v>0</v>
      </c>
      <c r="B5018" s="303">
        <v>0</v>
      </c>
      <c r="C5018" s="303">
        <v>0</v>
      </c>
      <c r="D5018" s="304">
        <f t="shared" si="78"/>
        <v>0</v>
      </c>
      <c r="E5018" s="305">
        <v>45992</v>
      </c>
      <c r="F5018" s="302" t="s">
        <v>69</v>
      </c>
      <c r="G5018" s="302" t="s">
        <v>70</v>
      </c>
      <c r="H5018" s="302" t="s">
        <v>637</v>
      </c>
      <c r="I5018" s="302" t="s">
        <v>637</v>
      </c>
      <c r="J5018" s="302">
        <v>135300</v>
      </c>
      <c r="K5018" s="302" t="s">
        <v>84</v>
      </c>
      <c r="L5018" s="302">
        <v>29646510</v>
      </c>
      <c r="M5018" s="302" t="s">
        <v>2859</v>
      </c>
      <c r="N5018" s="305">
        <v>43815</v>
      </c>
      <c r="O5018" s="305">
        <v>44013</v>
      </c>
      <c r="P5018" s="302" t="s">
        <v>2860</v>
      </c>
    </row>
    <row r="5019" spans="1:16">
      <c r="A5019" s="303">
        <v>0</v>
      </c>
      <c r="B5019" s="303">
        <v>0</v>
      </c>
      <c r="C5019" s="303">
        <v>0</v>
      </c>
      <c r="D5019" s="304">
        <f t="shared" si="78"/>
        <v>0</v>
      </c>
      <c r="E5019" s="305">
        <v>45992</v>
      </c>
      <c r="F5019" s="302" t="s">
        <v>69</v>
      </c>
      <c r="G5019" s="302" t="s">
        <v>70</v>
      </c>
      <c r="H5019" s="302" t="s">
        <v>637</v>
      </c>
      <c r="I5019" s="302" t="s">
        <v>637</v>
      </c>
      <c r="J5019" s="302">
        <v>135300</v>
      </c>
      <c r="K5019" s="302" t="s">
        <v>84</v>
      </c>
      <c r="L5019" s="302">
        <v>30577515</v>
      </c>
      <c r="M5019" s="302" t="s">
        <v>2861</v>
      </c>
      <c r="N5019" s="305">
        <v>44011</v>
      </c>
      <c r="O5019" s="305">
        <v>44166</v>
      </c>
      <c r="P5019" s="302" t="s">
        <v>2857</v>
      </c>
    </row>
    <row r="5020" spans="1:16">
      <c r="A5020" s="303">
        <v>0</v>
      </c>
      <c r="B5020" s="303">
        <v>0</v>
      </c>
      <c r="C5020" s="303">
        <v>0</v>
      </c>
      <c r="D5020" s="304">
        <f t="shared" si="78"/>
        <v>0</v>
      </c>
      <c r="E5020" s="305">
        <v>45992</v>
      </c>
      <c r="F5020" s="302" t="s">
        <v>69</v>
      </c>
      <c r="G5020" s="302" t="s">
        <v>70</v>
      </c>
      <c r="H5020" s="302" t="s">
        <v>637</v>
      </c>
      <c r="I5020" s="302" t="s">
        <v>637</v>
      </c>
      <c r="J5020" s="302">
        <v>135300</v>
      </c>
      <c r="K5020" s="302" t="s">
        <v>84</v>
      </c>
      <c r="L5020" s="302">
        <v>28830340</v>
      </c>
      <c r="M5020" s="302" t="s">
        <v>2859</v>
      </c>
      <c r="N5020" s="305">
        <v>43815</v>
      </c>
      <c r="O5020" s="305">
        <v>43831</v>
      </c>
      <c r="P5020" s="302" t="s">
        <v>2860</v>
      </c>
    </row>
    <row r="5021" spans="1:16">
      <c r="A5021" s="303">
        <v>0</v>
      </c>
      <c r="B5021" s="303">
        <v>0</v>
      </c>
      <c r="C5021" s="303">
        <v>0</v>
      </c>
      <c r="D5021" s="304">
        <f t="shared" si="78"/>
        <v>0</v>
      </c>
      <c r="E5021" s="305">
        <v>45992</v>
      </c>
      <c r="F5021" s="302" t="s">
        <v>69</v>
      </c>
      <c r="G5021" s="302" t="s">
        <v>70</v>
      </c>
      <c r="H5021" s="302" t="s">
        <v>637</v>
      </c>
      <c r="I5021" s="302" t="s">
        <v>637</v>
      </c>
      <c r="J5021" s="302">
        <v>135300</v>
      </c>
      <c r="K5021" s="302" t="s">
        <v>84</v>
      </c>
      <c r="L5021" s="302">
        <v>11911014</v>
      </c>
      <c r="M5021" s="302" t="s">
        <v>2309</v>
      </c>
      <c r="N5021" s="305">
        <v>41193</v>
      </c>
      <c r="O5021" s="305">
        <v>41426</v>
      </c>
      <c r="P5021" s="302" t="s">
        <v>2299</v>
      </c>
    </row>
    <row r="5022" spans="1:16">
      <c r="A5022" s="303">
        <v>0</v>
      </c>
      <c r="B5022" s="303">
        <v>0</v>
      </c>
      <c r="C5022" s="303">
        <v>0</v>
      </c>
      <c r="D5022" s="304">
        <f t="shared" si="78"/>
        <v>0</v>
      </c>
      <c r="E5022" s="305">
        <v>45992</v>
      </c>
      <c r="F5022" s="302" t="s">
        <v>69</v>
      </c>
      <c r="G5022" s="302" t="s">
        <v>70</v>
      </c>
      <c r="H5022" s="302" t="s">
        <v>637</v>
      </c>
      <c r="I5022" s="302" t="s">
        <v>637</v>
      </c>
      <c r="J5022" s="302">
        <v>135300</v>
      </c>
      <c r="K5022" s="302" t="s">
        <v>530</v>
      </c>
      <c r="L5022" s="302">
        <v>11845622</v>
      </c>
      <c r="M5022" s="302" t="s">
        <v>2323</v>
      </c>
      <c r="N5022" s="305">
        <v>41193</v>
      </c>
      <c r="O5022" s="305">
        <v>41275</v>
      </c>
      <c r="P5022" s="302" t="s">
        <v>1594</v>
      </c>
    </row>
    <row r="5023" spans="1:16">
      <c r="A5023" s="303">
        <v>1</v>
      </c>
      <c r="B5023" s="303">
        <v>80434.36</v>
      </c>
      <c r="C5023" s="303">
        <v>30177.462923406398</v>
      </c>
      <c r="D5023" s="304">
        <f t="shared" si="78"/>
        <v>50256.897076593603</v>
      </c>
      <c r="E5023" s="305">
        <v>45992</v>
      </c>
      <c r="F5023" s="302" t="s">
        <v>69</v>
      </c>
      <c r="G5023" s="302" t="s">
        <v>70</v>
      </c>
      <c r="H5023" s="302" t="s">
        <v>637</v>
      </c>
      <c r="I5023" s="302" t="s">
        <v>637</v>
      </c>
      <c r="J5023" s="302">
        <v>135300</v>
      </c>
      <c r="K5023" s="302" t="s">
        <v>157</v>
      </c>
      <c r="L5023" s="302">
        <v>10569533</v>
      </c>
      <c r="M5023" s="302" t="s">
        <v>1525</v>
      </c>
      <c r="N5023" s="305">
        <v>39065</v>
      </c>
      <c r="O5023" s="305">
        <v>38718</v>
      </c>
      <c r="P5023" s="302" t="s">
        <v>2856</v>
      </c>
    </row>
    <row r="5024" spans="1:16">
      <c r="A5024" s="303">
        <v>2</v>
      </c>
      <c r="B5024" s="303">
        <v>26252.39</v>
      </c>
      <c r="C5024" s="303">
        <v>9849.4042331635992</v>
      </c>
      <c r="D5024" s="304">
        <f t="shared" si="78"/>
        <v>16402.985766836398</v>
      </c>
      <c r="E5024" s="305">
        <v>45992</v>
      </c>
      <c r="F5024" s="302" t="s">
        <v>69</v>
      </c>
      <c r="G5024" s="302" t="s">
        <v>70</v>
      </c>
      <c r="H5024" s="302" t="s">
        <v>637</v>
      </c>
      <c r="I5024" s="302" t="s">
        <v>637</v>
      </c>
      <c r="J5024" s="302">
        <v>135300</v>
      </c>
      <c r="K5024" s="302" t="s">
        <v>427</v>
      </c>
      <c r="L5024" s="302">
        <v>10569540</v>
      </c>
      <c r="M5024" s="302" t="s">
        <v>2862</v>
      </c>
      <c r="N5024" s="305">
        <v>39065</v>
      </c>
      <c r="O5024" s="305">
        <v>38718</v>
      </c>
      <c r="P5024" s="302" t="s">
        <v>2856</v>
      </c>
    </row>
    <row r="5025" spans="1:16">
      <c r="A5025" s="303">
        <v>2</v>
      </c>
      <c r="B5025" s="303">
        <v>9386.7800000000007</v>
      </c>
      <c r="C5025" s="303">
        <v>3521.7437600072003</v>
      </c>
      <c r="D5025" s="304">
        <f t="shared" si="78"/>
        <v>5865.0362399927999</v>
      </c>
      <c r="E5025" s="305">
        <v>45992</v>
      </c>
      <c r="F5025" s="302" t="s">
        <v>69</v>
      </c>
      <c r="G5025" s="302" t="s">
        <v>70</v>
      </c>
      <c r="H5025" s="302" t="s">
        <v>637</v>
      </c>
      <c r="I5025" s="302" t="s">
        <v>637</v>
      </c>
      <c r="J5025" s="302">
        <v>135300</v>
      </c>
      <c r="K5025" s="302" t="s">
        <v>383</v>
      </c>
      <c r="L5025" s="302">
        <v>10569547</v>
      </c>
      <c r="M5025" s="302" t="s">
        <v>2498</v>
      </c>
      <c r="N5025" s="305">
        <v>39065</v>
      </c>
      <c r="O5025" s="305">
        <v>38718</v>
      </c>
      <c r="P5025" s="302" t="s">
        <v>2856</v>
      </c>
    </row>
    <row r="5026" spans="1:16">
      <c r="A5026" s="303">
        <v>1</v>
      </c>
      <c r="B5026" s="303">
        <v>81285.84</v>
      </c>
      <c r="C5026" s="303">
        <v>30496.922245641603</v>
      </c>
      <c r="D5026" s="304">
        <f t="shared" si="78"/>
        <v>50788.917754358394</v>
      </c>
      <c r="E5026" s="305">
        <v>45992</v>
      </c>
      <c r="F5026" s="302" t="s">
        <v>69</v>
      </c>
      <c r="G5026" s="302" t="s">
        <v>70</v>
      </c>
      <c r="H5026" s="302" t="s">
        <v>637</v>
      </c>
      <c r="I5026" s="302" t="s">
        <v>637</v>
      </c>
      <c r="J5026" s="302">
        <v>135300</v>
      </c>
      <c r="K5026" s="302" t="s">
        <v>229</v>
      </c>
      <c r="L5026" s="302">
        <v>10569491</v>
      </c>
      <c r="M5026" s="302" t="s">
        <v>1999</v>
      </c>
      <c r="N5026" s="305">
        <v>39065</v>
      </c>
      <c r="O5026" s="305">
        <v>38718</v>
      </c>
      <c r="P5026" s="302" t="s">
        <v>2856</v>
      </c>
    </row>
    <row r="5027" spans="1:16">
      <c r="A5027" s="303">
        <v>2</v>
      </c>
      <c r="B5027" s="303">
        <v>69994.61</v>
      </c>
      <c r="C5027" s="303">
        <v>14140.358008588701</v>
      </c>
      <c r="D5027" s="304">
        <f t="shared" si="78"/>
        <v>55854.2519914113</v>
      </c>
      <c r="E5027" s="305">
        <v>45992</v>
      </c>
      <c r="F5027" s="302" t="s">
        <v>69</v>
      </c>
      <c r="G5027" s="302" t="s">
        <v>70</v>
      </c>
      <c r="H5027" s="302" t="s">
        <v>637</v>
      </c>
      <c r="I5027" s="302" t="s">
        <v>637</v>
      </c>
      <c r="J5027" s="302">
        <v>135300</v>
      </c>
      <c r="K5027" s="302" t="s">
        <v>433</v>
      </c>
      <c r="L5027" s="302">
        <v>13776651</v>
      </c>
      <c r="M5027" s="302" t="s">
        <v>2863</v>
      </c>
      <c r="N5027" s="305">
        <v>42124</v>
      </c>
      <c r="O5027" s="305">
        <v>42095</v>
      </c>
      <c r="P5027" s="302" t="s">
        <v>1583</v>
      </c>
    </row>
    <row r="5028" spans="1:16">
      <c r="A5028" s="303">
        <v>34</v>
      </c>
      <c r="B5028" s="303">
        <v>14560.76</v>
      </c>
      <c r="C5028" s="303">
        <v>5462.9239921424005</v>
      </c>
      <c r="D5028" s="304">
        <f t="shared" si="78"/>
        <v>9097.8360078576006</v>
      </c>
      <c r="E5028" s="305">
        <v>45992</v>
      </c>
      <c r="F5028" s="302" t="s">
        <v>69</v>
      </c>
      <c r="G5028" s="302" t="s">
        <v>70</v>
      </c>
      <c r="H5028" s="302" t="s">
        <v>637</v>
      </c>
      <c r="I5028" s="302" t="s">
        <v>637</v>
      </c>
      <c r="J5028" s="302">
        <v>135300</v>
      </c>
      <c r="K5028" s="302" t="s">
        <v>98</v>
      </c>
      <c r="L5028" s="302">
        <v>10569554</v>
      </c>
      <c r="M5028" s="302" t="s">
        <v>2864</v>
      </c>
      <c r="N5028" s="305">
        <v>39065</v>
      </c>
      <c r="O5028" s="305">
        <v>38718</v>
      </c>
      <c r="P5028" s="302" t="s">
        <v>2856</v>
      </c>
    </row>
    <row r="5029" spans="1:16">
      <c r="A5029" s="303">
        <v>5</v>
      </c>
      <c r="B5029" s="303">
        <v>43620.61</v>
      </c>
      <c r="C5029" s="303">
        <v>16365.6345493564</v>
      </c>
      <c r="D5029" s="304">
        <f t="shared" si="78"/>
        <v>27254.9754506436</v>
      </c>
      <c r="E5029" s="305">
        <v>45992</v>
      </c>
      <c r="F5029" s="302" t="s">
        <v>69</v>
      </c>
      <c r="G5029" s="302" t="s">
        <v>70</v>
      </c>
      <c r="H5029" s="302" t="s">
        <v>637</v>
      </c>
      <c r="I5029" s="302" t="s">
        <v>637</v>
      </c>
      <c r="J5029" s="302">
        <v>135300</v>
      </c>
      <c r="K5029" s="302" t="s">
        <v>434</v>
      </c>
      <c r="L5029" s="302">
        <v>10569567</v>
      </c>
      <c r="M5029" s="302" t="s">
        <v>2421</v>
      </c>
      <c r="N5029" s="305">
        <v>39065</v>
      </c>
      <c r="O5029" s="305">
        <v>38718</v>
      </c>
      <c r="P5029" s="302" t="s">
        <v>2856</v>
      </c>
    </row>
    <row r="5030" spans="1:16">
      <c r="A5030" s="303">
        <v>54</v>
      </c>
      <c r="B5030" s="303">
        <v>12013.39</v>
      </c>
      <c r="C5030" s="303">
        <v>4507.1985568036007</v>
      </c>
      <c r="D5030" s="304">
        <f t="shared" si="78"/>
        <v>7506.1914431963987</v>
      </c>
      <c r="E5030" s="305">
        <v>45992</v>
      </c>
      <c r="F5030" s="302" t="s">
        <v>69</v>
      </c>
      <c r="G5030" s="302" t="s">
        <v>70</v>
      </c>
      <c r="H5030" s="302" t="s">
        <v>637</v>
      </c>
      <c r="I5030" s="302" t="s">
        <v>637</v>
      </c>
      <c r="J5030" s="302">
        <v>135300</v>
      </c>
      <c r="K5030" s="302" t="s">
        <v>435</v>
      </c>
      <c r="L5030" s="302">
        <v>10569574</v>
      </c>
      <c r="M5030" s="302" t="s">
        <v>2034</v>
      </c>
      <c r="N5030" s="305">
        <v>39065</v>
      </c>
      <c r="O5030" s="305">
        <v>38718</v>
      </c>
      <c r="P5030" s="302" t="s">
        <v>2856</v>
      </c>
    </row>
    <row r="5031" spans="1:16">
      <c r="A5031" s="303">
        <v>5750</v>
      </c>
      <c r="B5031" s="303">
        <v>28012.06</v>
      </c>
      <c r="C5031" s="303">
        <v>10509.599405754399</v>
      </c>
      <c r="D5031" s="304">
        <f t="shared" si="78"/>
        <v>17502.460594245604</v>
      </c>
      <c r="E5031" s="305">
        <v>45992</v>
      </c>
      <c r="F5031" s="302" t="s">
        <v>69</v>
      </c>
      <c r="G5031" s="302" t="s">
        <v>70</v>
      </c>
      <c r="H5031" s="302" t="s">
        <v>637</v>
      </c>
      <c r="I5031" s="302" t="s">
        <v>637</v>
      </c>
      <c r="J5031" s="302">
        <v>135300</v>
      </c>
      <c r="K5031" s="302" t="s">
        <v>436</v>
      </c>
      <c r="L5031" s="302">
        <v>10569588</v>
      </c>
      <c r="M5031" s="302" t="s">
        <v>2036</v>
      </c>
      <c r="N5031" s="305">
        <v>39065</v>
      </c>
      <c r="O5031" s="305">
        <v>38718</v>
      </c>
      <c r="P5031" s="302" t="s">
        <v>2856</v>
      </c>
    </row>
    <row r="5032" spans="1:16">
      <c r="A5032" s="303">
        <v>1</v>
      </c>
      <c r="B5032" s="303">
        <v>37055.43</v>
      </c>
      <c r="C5032" s="303">
        <v>13902.502176133199</v>
      </c>
      <c r="D5032" s="304">
        <f t="shared" si="78"/>
        <v>23152.927823866801</v>
      </c>
      <c r="E5032" s="305">
        <v>45992</v>
      </c>
      <c r="F5032" s="302" t="s">
        <v>69</v>
      </c>
      <c r="G5032" s="302" t="s">
        <v>70</v>
      </c>
      <c r="H5032" s="302" t="s">
        <v>637</v>
      </c>
      <c r="I5032" s="302" t="s">
        <v>637</v>
      </c>
      <c r="J5032" s="302">
        <v>135300</v>
      </c>
      <c r="K5032" s="302" t="s">
        <v>329</v>
      </c>
      <c r="L5032" s="302">
        <v>10569630</v>
      </c>
      <c r="M5032" s="302" t="s">
        <v>2821</v>
      </c>
      <c r="N5032" s="305">
        <v>39065</v>
      </c>
      <c r="O5032" s="305">
        <v>39052</v>
      </c>
      <c r="P5032" s="302" t="s">
        <v>2856</v>
      </c>
    </row>
    <row r="5033" spans="1:16">
      <c r="A5033" s="303">
        <v>1</v>
      </c>
      <c r="B5033" s="303">
        <v>3941.4900000000002</v>
      </c>
      <c r="C5033" s="303">
        <v>1478.7731056476</v>
      </c>
      <c r="D5033" s="304">
        <f t="shared" si="78"/>
        <v>2462.7168943524002</v>
      </c>
      <c r="E5033" s="305">
        <v>45992</v>
      </c>
      <c r="F5033" s="302" t="s">
        <v>69</v>
      </c>
      <c r="G5033" s="302" t="s">
        <v>70</v>
      </c>
      <c r="H5033" s="302" t="s">
        <v>637</v>
      </c>
      <c r="I5033" s="302" t="s">
        <v>637</v>
      </c>
      <c r="J5033" s="302">
        <v>135300</v>
      </c>
      <c r="K5033" s="302" t="s">
        <v>604</v>
      </c>
      <c r="L5033" s="302">
        <v>10569637</v>
      </c>
      <c r="M5033" s="302" t="s">
        <v>2865</v>
      </c>
      <c r="N5033" s="305">
        <v>39065</v>
      </c>
      <c r="O5033" s="305">
        <v>39052</v>
      </c>
      <c r="P5033" s="302" t="s">
        <v>2856</v>
      </c>
    </row>
    <row r="5034" spans="1:16">
      <c r="A5034" s="303">
        <v>1</v>
      </c>
      <c r="B5034" s="303">
        <v>955537.74</v>
      </c>
      <c r="C5034" s="303">
        <v>358499.83415999764</v>
      </c>
      <c r="D5034" s="304">
        <f t="shared" si="78"/>
        <v>597037.90584000235</v>
      </c>
      <c r="E5034" s="305">
        <v>45992</v>
      </c>
      <c r="F5034" s="302" t="s">
        <v>69</v>
      </c>
      <c r="G5034" s="302" t="s">
        <v>70</v>
      </c>
      <c r="H5034" s="302" t="s">
        <v>637</v>
      </c>
      <c r="I5034" s="302" t="s">
        <v>637</v>
      </c>
      <c r="J5034" s="302">
        <v>135300</v>
      </c>
      <c r="K5034" s="302" t="s">
        <v>248</v>
      </c>
      <c r="L5034" s="302">
        <v>10569512</v>
      </c>
      <c r="M5034" s="302" t="s">
        <v>2866</v>
      </c>
      <c r="N5034" s="305">
        <v>39065</v>
      </c>
      <c r="O5034" s="305">
        <v>39052</v>
      </c>
      <c r="P5034" s="302" t="s">
        <v>2856</v>
      </c>
    </row>
    <row r="5035" spans="1:16">
      <c r="A5035" s="303">
        <v>0</v>
      </c>
      <c r="B5035" s="303">
        <v>10713.36</v>
      </c>
      <c r="C5035" s="303">
        <v>927.56570854080007</v>
      </c>
      <c r="D5035" s="304">
        <f t="shared" si="78"/>
        <v>9785.7942914592004</v>
      </c>
      <c r="E5035" s="305">
        <v>45992</v>
      </c>
      <c r="F5035" s="302" t="s">
        <v>69</v>
      </c>
      <c r="G5035" s="302" t="s">
        <v>70</v>
      </c>
      <c r="H5035" s="302" t="s">
        <v>637</v>
      </c>
      <c r="I5035" s="302" t="s">
        <v>637</v>
      </c>
      <c r="J5035" s="302">
        <v>135300</v>
      </c>
      <c r="K5035" s="302" t="s">
        <v>331</v>
      </c>
      <c r="L5035" s="302">
        <v>34237252</v>
      </c>
      <c r="M5035" s="302" t="s">
        <v>2038</v>
      </c>
      <c r="N5035" s="305">
        <v>44397</v>
      </c>
      <c r="O5035" s="305">
        <v>44378</v>
      </c>
      <c r="P5035" s="302" t="s">
        <v>2867</v>
      </c>
    </row>
    <row r="5036" spans="1:16">
      <c r="A5036" s="303">
        <v>0</v>
      </c>
      <c r="B5036" s="303">
        <v>0</v>
      </c>
      <c r="C5036" s="303">
        <v>0</v>
      </c>
      <c r="D5036" s="304">
        <f t="shared" si="78"/>
        <v>0</v>
      </c>
      <c r="E5036" s="305">
        <v>45992</v>
      </c>
      <c r="F5036" s="302" t="s">
        <v>69</v>
      </c>
      <c r="G5036" s="302" t="s">
        <v>70</v>
      </c>
      <c r="H5036" s="302" t="s">
        <v>637</v>
      </c>
      <c r="I5036" s="302" t="s">
        <v>637</v>
      </c>
      <c r="J5036" s="302">
        <v>135300</v>
      </c>
      <c r="K5036" s="302" t="s">
        <v>161</v>
      </c>
      <c r="L5036" s="302">
        <v>12301525</v>
      </c>
      <c r="M5036" s="302" t="s">
        <v>1602</v>
      </c>
      <c r="N5036" s="305">
        <v>41456</v>
      </c>
      <c r="O5036" s="305">
        <v>41275</v>
      </c>
      <c r="P5036" s="302" t="s">
        <v>1592</v>
      </c>
    </row>
    <row r="5037" spans="1:16">
      <c r="A5037" s="303">
        <v>0</v>
      </c>
      <c r="B5037" s="303">
        <v>10796.73</v>
      </c>
      <c r="C5037" s="303">
        <v>1350.2434804592999</v>
      </c>
      <c r="D5037" s="304">
        <f t="shared" si="78"/>
        <v>9446.4865195407001</v>
      </c>
      <c r="E5037" s="305">
        <v>45992</v>
      </c>
      <c r="F5037" s="302" t="s">
        <v>69</v>
      </c>
      <c r="G5037" s="302" t="s">
        <v>70</v>
      </c>
      <c r="H5037" s="302" t="s">
        <v>637</v>
      </c>
      <c r="I5037" s="302" t="s">
        <v>637</v>
      </c>
      <c r="J5037" s="302">
        <v>135300</v>
      </c>
      <c r="K5037" s="302" t="s">
        <v>162</v>
      </c>
      <c r="L5037" s="302">
        <v>33375831</v>
      </c>
      <c r="M5037" s="302" t="s">
        <v>1417</v>
      </c>
      <c r="N5037" s="305">
        <v>43815</v>
      </c>
      <c r="O5037" s="305">
        <v>43800</v>
      </c>
      <c r="P5037" s="302" t="s">
        <v>2860</v>
      </c>
    </row>
    <row r="5038" spans="1:16">
      <c r="A5038" s="303">
        <v>457</v>
      </c>
      <c r="B5038" s="303">
        <v>20090.55</v>
      </c>
      <c r="C5038" s="303">
        <v>7537.597461282</v>
      </c>
      <c r="D5038" s="304">
        <f t="shared" si="78"/>
        <v>12552.952538718</v>
      </c>
      <c r="E5038" s="305">
        <v>45992</v>
      </c>
      <c r="F5038" s="302" t="s">
        <v>69</v>
      </c>
      <c r="G5038" s="302" t="s">
        <v>70</v>
      </c>
      <c r="H5038" s="302" t="s">
        <v>637</v>
      </c>
      <c r="I5038" s="302" t="s">
        <v>637</v>
      </c>
      <c r="J5038" s="302">
        <v>135300</v>
      </c>
      <c r="K5038" s="302" t="s">
        <v>438</v>
      </c>
      <c r="L5038" s="302">
        <v>10569609</v>
      </c>
      <c r="M5038" s="302" t="s">
        <v>2041</v>
      </c>
      <c r="N5038" s="305">
        <v>39065</v>
      </c>
      <c r="O5038" s="305">
        <v>38718</v>
      </c>
      <c r="P5038" s="302" t="s">
        <v>2856</v>
      </c>
    </row>
    <row r="5039" spans="1:16">
      <c r="A5039" s="303">
        <v>12</v>
      </c>
      <c r="B5039" s="303">
        <v>1893.1100000000001</v>
      </c>
      <c r="C5039" s="303">
        <v>710.25935725639999</v>
      </c>
      <c r="D5039" s="304">
        <f t="shared" si="78"/>
        <v>1182.8506427436</v>
      </c>
      <c r="E5039" s="305">
        <v>45992</v>
      </c>
      <c r="F5039" s="302" t="s">
        <v>69</v>
      </c>
      <c r="G5039" s="302" t="s">
        <v>70</v>
      </c>
      <c r="H5039" s="302" t="s">
        <v>637</v>
      </c>
      <c r="I5039" s="302" t="s">
        <v>637</v>
      </c>
      <c r="J5039" s="302">
        <v>135300</v>
      </c>
      <c r="K5039" s="302" t="s">
        <v>92</v>
      </c>
      <c r="L5039" s="302">
        <v>10569616</v>
      </c>
      <c r="M5039" s="302" t="s">
        <v>948</v>
      </c>
      <c r="N5039" s="305">
        <v>39065</v>
      </c>
      <c r="O5039" s="305">
        <v>38718</v>
      </c>
      <c r="P5039" s="302" t="s">
        <v>2856</v>
      </c>
    </row>
    <row r="5040" spans="1:16">
      <c r="A5040" s="303">
        <v>3</v>
      </c>
      <c r="B5040" s="303">
        <v>76173.919999999998</v>
      </c>
      <c r="C5040" s="303">
        <v>28579.0257612608</v>
      </c>
      <c r="D5040" s="304">
        <f t="shared" si="78"/>
        <v>47594.894238739202</v>
      </c>
      <c r="E5040" s="305">
        <v>45992</v>
      </c>
      <c r="F5040" s="302" t="s">
        <v>69</v>
      </c>
      <c r="G5040" s="302" t="s">
        <v>70</v>
      </c>
      <c r="H5040" s="302" t="s">
        <v>637</v>
      </c>
      <c r="I5040" s="302" t="s">
        <v>637</v>
      </c>
      <c r="J5040" s="302">
        <v>135300</v>
      </c>
      <c r="K5040" s="302" t="s">
        <v>441</v>
      </c>
      <c r="L5040" s="302">
        <v>10569623</v>
      </c>
      <c r="M5040" s="302" t="s">
        <v>2045</v>
      </c>
      <c r="N5040" s="305">
        <v>39065</v>
      </c>
      <c r="O5040" s="305">
        <v>38718</v>
      </c>
      <c r="P5040" s="302" t="s">
        <v>2856</v>
      </c>
    </row>
    <row r="5041" spans="1:16">
      <c r="A5041" s="303">
        <v>0</v>
      </c>
      <c r="B5041" s="303">
        <v>0</v>
      </c>
      <c r="C5041" s="303">
        <v>0</v>
      </c>
      <c r="D5041" s="304">
        <f t="shared" si="78"/>
        <v>0</v>
      </c>
      <c r="E5041" s="305">
        <v>45992</v>
      </c>
      <c r="F5041" s="302" t="s">
        <v>69</v>
      </c>
      <c r="G5041" s="302" t="s">
        <v>70</v>
      </c>
      <c r="H5041" s="302" t="s">
        <v>637</v>
      </c>
      <c r="I5041" s="302" t="s">
        <v>637</v>
      </c>
      <c r="J5041" s="302">
        <v>135300</v>
      </c>
      <c r="K5041" s="302" t="s">
        <v>402</v>
      </c>
      <c r="L5041" s="302">
        <v>10569449</v>
      </c>
      <c r="M5041" s="302" t="s">
        <v>2693</v>
      </c>
      <c r="N5041" s="305">
        <v>39065</v>
      </c>
      <c r="O5041" s="305">
        <v>38718</v>
      </c>
      <c r="P5041" s="302" t="s">
        <v>2856</v>
      </c>
    </row>
    <row r="5042" spans="1:16">
      <c r="A5042" s="303">
        <v>2</v>
      </c>
      <c r="B5042" s="303">
        <v>30872.04</v>
      </c>
      <c r="C5042" s="303">
        <v>11582.610248529601</v>
      </c>
      <c r="D5042" s="304">
        <f t="shared" si="78"/>
        <v>19289.429751470401</v>
      </c>
      <c r="E5042" s="305">
        <v>45992</v>
      </c>
      <c r="F5042" s="302" t="s">
        <v>69</v>
      </c>
      <c r="G5042" s="302" t="s">
        <v>70</v>
      </c>
      <c r="H5042" s="302" t="s">
        <v>637</v>
      </c>
      <c r="I5042" s="302" t="s">
        <v>637</v>
      </c>
      <c r="J5042" s="302">
        <v>135300</v>
      </c>
      <c r="K5042" s="302" t="s">
        <v>606</v>
      </c>
      <c r="L5042" s="302">
        <v>10569442</v>
      </c>
      <c r="M5042" s="302" t="s">
        <v>2694</v>
      </c>
      <c r="N5042" s="305">
        <v>39065</v>
      </c>
      <c r="O5042" s="305">
        <v>38718</v>
      </c>
      <c r="P5042" s="302" t="s">
        <v>2856</v>
      </c>
    </row>
    <row r="5043" spans="1:16">
      <c r="A5043" s="303">
        <v>0</v>
      </c>
      <c r="B5043" s="303">
        <v>0</v>
      </c>
      <c r="C5043" s="303">
        <v>0</v>
      </c>
      <c r="D5043" s="304">
        <f t="shared" si="78"/>
        <v>0</v>
      </c>
      <c r="E5043" s="305">
        <v>45992</v>
      </c>
      <c r="F5043" s="302" t="s">
        <v>69</v>
      </c>
      <c r="G5043" s="302" t="s">
        <v>70</v>
      </c>
      <c r="H5043" s="302" t="s">
        <v>638</v>
      </c>
      <c r="I5043" s="302" t="s">
        <v>638</v>
      </c>
      <c r="J5043" s="302">
        <v>135300</v>
      </c>
      <c r="K5043" s="302" t="s">
        <v>395</v>
      </c>
      <c r="L5043" s="302">
        <v>9969001</v>
      </c>
      <c r="M5043" s="302" t="s">
        <v>1942</v>
      </c>
      <c r="N5043" s="305">
        <v>35674</v>
      </c>
      <c r="O5043" s="305">
        <v>35796</v>
      </c>
      <c r="P5043" s="302" t="s">
        <v>1572</v>
      </c>
    </row>
    <row r="5044" spans="1:16">
      <c r="A5044" s="303">
        <v>0</v>
      </c>
      <c r="B5044" s="303">
        <v>0</v>
      </c>
      <c r="C5044" s="303">
        <v>0</v>
      </c>
      <c r="D5044" s="304">
        <f t="shared" si="78"/>
        <v>0</v>
      </c>
      <c r="E5044" s="305">
        <v>45992</v>
      </c>
      <c r="F5044" s="302" t="s">
        <v>69</v>
      </c>
      <c r="G5044" s="302" t="s">
        <v>70</v>
      </c>
      <c r="H5044" s="302" t="s">
        <v>638</v>
      </c>
      <c r="I5044" s="302" t="s">
        <v>638</v>
      </c>
      <c r="J5044" s="302">
        <v>135300</v>
      </c>
      <c r="K5044" s="302" t="s">
        <v>395</v>
      </c>
      <c r="L5044" s="302">
        <v>9761152</v>
      </c>
      <c r="M5044" s="302" t="s">
        <v>1942</v>
      </c>
      <c r="N5044" s="305">
        <v>35674</v>
      </c>
      <c r="O5044" s="305">
        <v>35796</v>
      </c>
      <c r="P5044" s="302" t="s">
        <v>1572</v>
      </c>
    </row>
    <row r="5045" spans="1:16">
      <c r="A5045" s="303">
        <v>0</v>
      </c>
      <c r="B5045" s="303">
        <v>0</v>
      </c>
      <c r="C5045" s="303">
        <v>0</v>
      </c>
      <c r="D5045" s="304">
        <f t="shared" si="78"/>
        <v>0</v>
      </c>
      <c r="E5045" s="305">
        <v>45992</v>
      </c>
      <c r="F5045" s="302" t="s">
        <v>69</v>
      </c>
      <c r="G5045" s="302" t="s">
        <v>70</v>
      </c>
      <c r="H5045" s="302" t="s">
        <v>638</v>
      </c>
      <c r="I5045" s="302" t="s">
        <v>638</v>
      </c>
      <c r="J5045" s="302">
        <v>135300</v>
      </c>
      <c r="K5045" s="302" t="s">
        <v>398</v>
      </c>
      <c r="L5045" s="302">
        <v>9761153</v>
      </c>
      <c r="M5045" s="302" t="s">
        <v>1538</v>
      </c>
      <c r="N5045" s="305">
        <v>35674</v>
      </c>
      <c r="O5045" s="305">
        <v>35796</v>
      </c>
      <c r="P5045" s="302" t="s">
        <v>1572</v>
      </c>
    </row>
    <row r="5046" spans="1:16">
      <c r="A5046" s="303">
        <v>0</v>
      </c>
      <c r="B5046" s="303">
        <v>0</v>
      </c>
      <c r="C5046" s="303">
        <v>0</v>
      </c>
      <c r="D5046" s="304">
        <f t="shared" si="78"/>
        <v>0</v>
      </c>
      <c r="E5046" s="305">
        <v>45992</v>
      </c>
      <c r="F5046" s="302" t="s">
        <v>69</v>
      </c>
      <c r="G5046" s="302" t="s">
        <v>70</v>
      </c>
      <c r="H5046" s="302" t="s">
        <v>638</v>
      </c>
      <c r="I5046" s="302" t="s">
        <v>638</v>
      </c>
      <c r="J5046" s="302">
        <v>135300</v>
      </c>
      <c r="K5046" s="302" t="s">
        <v>398</v>
      </c>
      <c r="L5046" s="302">
        <v>9969002</v>
      </c>
      <c r="M5046" s="302" t="s">
        <v>1538</v>
      </c>
      <c r="N5046" s="305">
        <v>35674</v>
      </c>
      <c r="O5046" s="305">
        <v>35796</v>
      </c>
      <c r="P5046" s="302" t="s">
        <v>1572</v>
      </c>
    </row>
    <row r="5047" spans="1:16">
      <c r="A5047" s="303">
        <v>0</v>
      </c>
      <c r="B5047" s="303">
        <v>0</v>
      </c>
      <c r="C5047" s="303">
        <v>0</v>
      </c>
      <c r="D5047" s="304">
        <f t="shared" si="78"/>
        <v>0</v>
      </c>
      <c r="E5047" s="305">
        <v>45992</v>
      </c>
      <c r="F5047" s="302" t="s">
        <v>69</v>
      </c>
      <c r="G5047" s="302" t="s">
        <v>70</v>
      </c>
      <c r="H5047" s="302" t="s">
        <v>639</v>
      </c>
      <c r="I5047" s="302" t="s">
        <v>639</v>
      </c>
      <c r="J5047" s="302">
        <v>135300</v>
      </c>
      <c r="K5047" s="302" t="s">
        <v>84</v>
      </c>
      <c r="L5047" s="302">
        <v>28413183</v>
      </c>
      <c r="M5047" s="302" t="s">
        <v>2868</v>
      </c>
      <c r="N5047" s="305">
        <v>43815</v>
      </c>
      <c r="O5047" s="305">
        <v>43800</v>
      </c>
      <c r="P5047" s="302" t="s">
        <v>2869</v>
      </c>
    </row>
    <row r="5048" spans="1:16">
      <c r="A5048" s="303">
        <v>0</v>
      </c>
      <c r="B5048" s="303">
        <v>0</v>
      </c>
      <c r="C5048" s="303">
        <v>0</v>
      </c>
      <c r="D5048" s="304">
        <f t="shared" si="78"/>
        <v>0</v>
      </c>
      <c r="E5048" s="305">
        <v>45992</v>
      </c>
      <c r="F5048" s="302" t="s">
        <v>69</v>
      </c>
      <c r="G5048" s="302" t="s">
        <v>70</v>
      </c>
      <c r="H5048" s="302" t="s">
        <v>639</v>
      </c>
      <c r="I5048" s="302" t="s">
        <v>639</v>
      </c>
      <c r="J5048" s="302">
        <v>135300</v>
      </c>
      <c r="K5048" s="302" t="s">
        <v>84</v>
      </c>
      <c r="L5048" s="302">
        <v>28830346</v>
      </c>
      <c r="M5048" s="302" t="s">
        <v>2868</v>
      </c>
      <c r="N5048" s="305">
        <v>43815</v>
      </c>
      <c r="O5048" s="305">
        <v>43831</v>
      </c>
      <c r="P5048" s="302" t="s">
        <v>2869</v>
      </c>
    </row>
    <row r="5049" spans="1:16">
      <c r="A5049" s="303">
        <v>0</v>
      </c>
      <c r="B5049" s="303">
        <v>0</v>
      </c>
      <c r="C5049" s="303">
        <v>0</v>
      </c>
      <c r="D5049" s="304">
        <f t="shared" si="78"/>
        <v>0</v>
      </c>
      <c r="E5049" s="305">
        <v>45992</v>
      </c>
      <c r="F5049" s="302" t="s">
        <v>69</v>
      </c>
      <c r="G5049" s="302" t="s">
        <v>70</v>
      </c>
      <c r="H5049" s="302" t="s">
        <v>639</v>
      </c>
      <c r="I5049" s="302" t="s">
        <v>639</v>
      </c>
      <c r="J5049" s="302">
        <v>135300</v>
      </c>
      <c r="K5049" s="302" t="s">
        <v>84</v>
      </c>
      <c r="L5049" s="302">
        <v>29646519</v>
      </c>
      <c r="M5049" s="302" t="s">
        <v>2868</v>
      </c>
      <c r="N5049" s="305">
        <v>43815</v>
      </c>
      <c r="O5049" s="305">
        <v>44013</v>
      </c>
      <c r="P5049" s="302" t="s">
        <v>2869</v>
      </c>
    </row>
    <row r="5050" spans="1:16">
      <c r="A5050" s="303">
        <v>0</v>
      </c>
      <c r="B5050" s="303">
        <v>0</v>
      </c>
      <c r="C5050" s="303">
        <v>0</v>
      </c>
      <c r="D5050" s="304">
        <f t="shared" si="78"/>
        <v>0</v>
      </c>
      <c r="E5050" s="305">
        <v>45992</v>
      </c>
      <c r="F5050" s="302" t="s">
        <v>69</v>
      </c>
      <c r="G5050" s="302" t="s">
        <v>70</v>
      </c>
      <c r="H5050" s="302" t="s">
        <v>640</v>
      </c>
      <c r="I5050" s="302" t="s">
        <v>640</v>
      </c>
      <c r="J5050" s="302">
        <v>135001</v>
      </c>
      <c r="K5050" s="302" t="s">
        <v>130</v>
      </c>
      <c r="L5050" s="302">
        <v>9868945</v>
      </c>
      <c r="M5050" s="302" t="s">
        <v>2870</v>
      </c>
      <c r="N5050" s="305">
        <v>20271</v>
      </c>
      <c r="O5050" s="305">
        <v>20271</v>
      </c>
      <c r="P5050" s="302" t="s">
        <v>1062</v>
      </c>
    </row>
    <row r="5051" spans="1:16">
      <c r="A5051" s="303">
        <v>0</v>
      </c>
      <c r="B5051" s="303">
        <v>0</v>
      </c>
      <c r="C5051" s="303">
        <v>0</v>
      </c>
      <c r="D5051" s="304">
        <f t="shared" si="78"/>
        <v>0</v>
      </c>
      <c r="E5051" s="305">
        <v>45992</v>
      </c>
      <c r="F5051" s="302" t="s">
        <v>69</v>
      </c>
      <c r="G5051" s="302" t="s">
        <v>70</v>
      </c>
      <c r="H5051" s="302" t="s">
        <v>640</v>
      </c>
      <c r="I5051" s="302" t="s">
        <v>640</v>
      </c>
      <c r="J5051" s="302">
        <v>135001</v>
      </c>
      <c r="K5051" s="302" t="s">
        <v>130</v>
      </c>
      <c r="L5051" s="302">
        <v>9868944</v>
      </c>
      <c r="M5051" s="302" t="s">
        <v>2872</v>
      </c>
      <c r="N5051" s="305">
        <v>21732</v>
      </c>
      <c r="O5051" s="305">
        <v>21732</v>
      </c>
      <c r="P5051" s="302" t="s">
        <v>1062</v>
      </c>
    </row>
    <row r="5052" spans="1:16">
      <c r="A5052" s="303">
        <v>0</v>
      </c>
      <c r="B5052" s="303">
        <v>0</v>
      </c>
      <c r="C5052" s="303">
        <v>0</v>
      </c>
      <c r="D5052" s="304">
        <f t="shared" si="78"/>
        <v>0</v>
      </c>
      <c r="E5052" s="305">
        <v>45992</v>
      </c>
      <c r="F5052" s="302" t="s">
        <v>69</v>
      </c>
      <c r="G5052" s="302" t="s">
        <v>70</v>
      </c>
      <c r="H5052" s="302" t="s">
        <v>640</v>
      </c>
      <c r="I5052" s="302" t="s">
        <v>640</v>
      </c>
      <c r="J5052" s="302">
        <v>135001</v>
      </c>
      <c r="K5052" s="302" t="s">
        <v>130</v>
      </c>
      <c r="L5052" s="302">
        <v>9868946</v>
      </c>
      <c r="M5052" s="302" t="s">
        <v>2871</v>
      </c>
      <c r="N5052" s="305">
        <v>19541</v>
      </c>
      <c r="O5052" s="305">
        <v>19541</v>
      </c>
      <c r="P5052" s="302" t="s">
        <v>1062</v>
      </c>
    </row>
    <row r="5053" spans="1:16">
      <c r="A5053" s="303">
        <v>0</v>
      </c>
      <c r="B5053" s="303">
        <v>0</v>
      </c>
      <c r="C5053" s="303">
        <v>0</v>
      </c>
      <c r="D5053" s="304">
        <f t="shared" si="78"/>
        <v>0</v>
      </c>
      <c r="E5053" s="305">
        <v>45992</v>
      </c>
      <c r="F5053" s="302" t="s">
        <v>69</v>
      </c>
      <c r="G5053" s="302" t="s">
        <v>70</v>
      </c>
      <c r="H5053" s="302" t="s">
        <v>640</v>
      </c>
      <c r="I5053" s="302" t="s">
        <v>640</v>
      </c>
      <c r="J5053" s="302">
        <v>135200</v>
      </c>
      <c r="K5053" s="302" t="s">
        <v>354</v>
      </c>
      <c r="L5053" s="302">
        <v>9974311</v>
      </c>
      <c r="M5053" s="302" t="s">
        <v>1825</v>
      </c>
      <c r="N5053" s="305">
        <v>21732</v>
      </c>
      <c r="O5053" s="305">
        <v>21732</v>
      </c>
      <c r="P5053" s="302" t="s">
        <v>1062</v>
      </c>
    </row>
    <row r="5054" spans="1:16">
      <c r="A5054" s="303">
        <v>0</v>
      </c>
      <c r="B5054" s="303">
        <v>0</v>
      </c>
      <c r="C5054" s="303">
        <v>0</v>
      </c>
      <c r="D5054" s="304">
        <f t="shared" si="78"/>
        <v>0</v>
      </c>
      <c r="E5054" s="305">
        <v>45992</v>
      </c>
      <c r="F5054" s="302" t="s">
        <v>69</v>
      </c>
      <c r="G5054" s="302" t="s">
        <v>70</v>
      </c>
      <c r="H5054" s="302" t="s">
        <v>640</v>
      </c>
      <c r="I5054" s="302" t="s">
        <v>640</v>
      </c>
      <c r="J5054" s="302">
        <v>135200</v>
      </c>
      <c r="K5054" s="302" t="s">
        <v>354</v>
      </c>
      <c r="L5054" s="302">
        <v>9974308</v>
      </c>
      <c r="M5054" s="302" t="s">
        <v>2078</v>
      </c>
      <c r="N5054" s="305">
        <v>27576</v>
      </c>
      <c r="O5054" s="305">
        <v>27576</v>
      </c>
      <c r="P5054" s="302" t="s">
        <v>1062</v>
      </c>
    </row>
    <row r="5055" spans="1:16">
      <c r="A5055" s="303">
        <v>0</v>
      </c>
      <c r="B5055" s="303">
        <v>0</v>
      </c>
      <c r="C5055" s="303">
        <v>0</v>
      </c>
      <c r="D5055" s="304">
        <f t="shared" si="78"/>
        <v>0</v>
      </c>
      <c r="E5055" s="305">
        <v>45992</v>
      </c>
      <c r="F5055" s="302" t="s">
        <v>69</v>
      </c>
      <c r="G5055" s="302" t="s">
        <v>70</v>
      </c>
      <c r="H5055" s="302" t="s">
        <v>640</v>
      </c>
      <c r="I5055" s="302" t="s">
        <v>640</v>
      </c>
      <c r="J5055" s="302">
        <v>135200</v>
      </c>
      <c r="K5055" s="302" t="s">
        <v>354</v>
      </c>
      <c r="L5055" s="302">
        <v>9974309</v>
      </c>
      <c r="M5055" s="302" t="s">
        <v>2078</v>
      </c>
      <c r="N5055" s="305">
        <v>26846</v>
      </c>
      <c r="O5055" s="305">
        <v>26846</v>
      </c>
      <c r="P5055" s="302" t="s">
        <v>1062</v>
      </c>
    </row>
    <row r="5056" spans="1:16">
      <c r="A5056" s="303">
        <v>0</v>
      </c>
      <c r="B5056" s="303">
        <v>0</v>
      </c>
      <c r="C5056" s="303">
        <v>0</v>
      </c>
      <c r="D5056" s="304">
        <f t="shared" si="78"/>
        <v>0</v>
      </c>
      <c r="E5056" s="305">
        <v>45992</v>
      </c>
      <c r="F5056" s="302" t="s">
        <v>69</v>
      </c>
      <c r="G5056" s="302" t="s">
        <v>70</v>
      </c>
      <c r="H5056" s="302" t="s">
        <v>640</v>
      </c>
      <c r="I5056" s="302" t="s">
        <v>640</v>
      </c>
      <c r="J5056" s="302">
        <v>135200</v>
      </c>
      <c r="K5056" s="302" t="s">
        <v>354</v>
      </c>
      <c r="L5056" s="302">
        <v>9974310</v>
      </c>
      <c r="M5056" s="302" t="s">
        <v>2075</v>
      </c>
      <c r="N5056" s="305">
        <v>21732</v>
      </c>
      <c r="O5056" s="305">
        <v>21732</v>
      </c>
      <c r="P5056" s="302" t="s">
        <v>1062</v>
      </c>
    </row>
    <row r="5057" spans="1:16">
      <c r="A5057" s="303">
        <v>0</v>
      </c>
      <c r="B5057" s="303">
        <v>0</v>
      </c>
      <c r="C5057" s="303">
        <v>0</v>
      </c>
      <c r="D5057" s="304">
        <f t="shared" si="78"/>
        <v>0</v>
      </c>
      <c r="E5057" s="305">
        <v>45992</v>
      </c>
      <c r="F5057" s="302" t="s">
        <v>69</v>
      </c>
      <c r="G5057" s="302" t="s">
        <v>70</v>
      </c>
      <c r="H5057" s="302" t="s">
        <v>640</v>
      </c>
      <c r="I5057" s="302" t="s">
        <v>640</v>
      </c>
      <c r="J5057" s="302">
        <v>135200</v>
      </c>
      <c r="K5057" s="302" t="s">
        <v>154</v>
      </c>
      <c r="L5057" s="302">
        <v>9861265</v>
      </c>
      <c r="M5057" s="302" t="s">
        <v>1509</v>
      </c>
      <c r="N5057" s="305">
        <v>35247</v>
      </c>
      <c r="O5057" s="305">
        <v>35247</v>
      </c>
      <c r="P5057" s="302" t="s">
        <v>1062</v>
      </c>
    </row>
    <row r="5058" spans="1:16">
      <c r="A5058" s="303">
        <v>0</v>
      </c>
      <c r="B5058" s="303">
        <v>0</v>
      </c>
      <c r="C5058" s="303">
        <v>0</v>
      </c>
      <c r="D5058" s="304">
        <f t="shared" si="78"/>
        <v>0</v>
      </c>
      <c r="E5058" s="305">
        <v>45992</v>
      </c>
      <c r="F5058" s="302" t="s">
        <v>69</v>
      </c>
      <c r="G5058" s="302" t="s">
        <v>70</v>
      </c>
      <c r="H5058" s="302" t="s">
        <v>640</v>
      </c>
      <c r="I5058" s="302" t="s">
        <v>640</v>
      </c>
      <c r="J5058" s="302">
        <v>135200</v>
      </c>
      <c r="K5058" s="302" t="s">
        <v>163</v>
      </c>
      <c r="L5058" s="302">
        <v>9974307</v>
      </c>
      <c r="M5058" s="302" t="s">
        <v>1978</v>
      </c>
      <c r="N5058" s="305">
        <v>25750</v>
      </c>
      <c r="O5058" s="305">
        <v>25750</v>
      </c>
      <c r="P5058" s="302" t="s">
        <v>1062</v>
      </c>
    </row>
    <row r="5059" spans="1:16">
      <c r="A5059" s="303">
        <v>0</v>
      </c>
      <c r="B5059" s="303">
        <v>0</v>
      </c>
      <c r="C5059" s="303">
        <v>0</v>
      </c>
      <c r="D5059" s="304">
        <f t="shared" ref="D5059:D5122" si="79">+B5059-C5059</f>
        <v>0</v>
      </c>
      <c r="E5059" s="305">
        <v>45992</v>
      </c>
      <c r="F5059" s="302" t="s">
        <v>69</v>
      </c>
      <c r="G5059" s="302" t="s">
        <v>70</v>
      </c>
      <c r="H5059" s="302" t="s">
        <v>640</v>
      </c>
      <c r="I5059" s="302" t="s">
        <v>640</v>
      </c>
      <c r="J5059" s="302">
        <v>135200</v>
      </c>
      <c r="K5059" s="302" t="s">
        <v>163</v>
      </c>
      <c r="L5059" s="302">
        <v>9974306</v>
      </c>
      <c r="M5059" s="302" t="s">
        <v>2873</v>
      </c>
      <c r="N5059" s="305">
        <v>27576</v>
      </c>
      <c r="O5059" s="305">
        <v>27576</v>
      </c>
      <c r="P5059" s="302" t="s">
        <v>1062</v>
      </c>
    </row>
    <row r="5060" spans="1:16">
      <c r="A5060" s="303">
        <v>0</v>
      </c>
      <c r="B5060" s="303">
        <v>0</v>
      </c>
      <c r="C5060" s="303">
        <v>0</v>
      </c>
      <c r="D5060" s="304">
        <f t="shared" si="79"/>
        <v>0</v>
      </c>
      <c r="E5060" s="305">
        <v>45992</v>
      </c>
      <c r="F5060" s="302" t="s">
        <v>69</v>
      </c>
      <c r="G5060" s="302" t="s">
        <v>70</v>
      </c>
      <c r="H5060" s="302" t="s">
        <v>640</v>
      </c>
      <c r="I5060" s="302" t="s">
        <v>640</v>
      </c>
      <c r="J5060" s="302">
        <v>135300</v>
      </c>
      <c r="K5060" s="302" t="s">
        <v>504</v>
      </c>
      <c r="L5060" s="302">
        <v>9822111</v>
      </c>
      <c r="M5060" s="302" t="s">
        <v>2228</v>
      </c>
      <c r="N5060" s="305">
        <v>25750</v>
      </c>
      <c r="O5060" s="305">
        <v>25750</v>
      </c>
      <c r="P5060" s="302" t="s">
        <v>1052</v>
      </c>
    </row>
    <row r="5061" spans="1:16">
      <c r="A5061" s="303">
        <v>0</v>
      </c>
      <c r="B5061" s="303">
        <v>0</v>
      </c>
      <c r="C5061" s="303">
        <v>0</v>
      </c>
      <c r="D5061" s="304">
        <f t="shared" si="79"/>
        <v>0</v>
      </c>
      <c r="E5061" s="305">
        <v>45992</v>
      </c>
      <c r="F5061" s="302" t="s">
        <v>69</v>
      </c>
      <c r="G5061" s="302" t="s">
        <v>70</v>
      </c>
      <c r="H5061" s="302" t="s">
        <v>640</v>
      </c>
      <c r="I5061" s="302" t="s">
        <v>640</v>
      </c>
      <c r="J5061" s="302">
        <v>135300</v>
      </c>
      <c r="K5061" s="302" t="s">
        <v>504</v>
      </c>
      <c r="L5061" s="302">
        <v>9974343</v>
      </c>
      <c r="M5061" s="302" t="s">
        <v>2228</v>
      </c>
      <c r="N5061" s="305">
        <v>25750</v>
      </c>
      <c r="O5061" s="305">
        <v>25750</v>
      </c>
      <c r="P5061" s="302" t="s">
        <v>1062</v>
      </c>
    </row>
    <row r="5062" spans="1:16">
      <c r="A5062" s="303">
        <v>0</v>
      </c>
      <c r="B5062" s="303">
        <v>0</v>
      </c>
      <c r="C5062" s="303">
        <v>0</v>
      </c>
      <c r="D5062" s="304">
        <f t="shared" si="79"/>
        <v>0</v>
      </c>
      <c r="E5062" s="305">
        <v>45992</v>
      </c>
      <c r="F5062" s="302" t="s">
        <v>69</v>
      </c>
      <c r="G5062" s="302" t="s">
        <v>70</v>
      </c>
      <c r="H5062" s="302" t="s">
        <v>640</v>
      </c>
      <c r="I5062" s="302" t="s">
        <v>640</v>
      </c>
      <c r="J5062" s="302">
        <v>135300</v>
      </c>
      <c r="K5062" s="302" t="s">
        <v>142</v>
      </c>
      <c r="L5062" s="302">
        <v>9821875</v>
      </c>
      <c r="M5062" s="302" t="s">
        <v>1838</v>
      </c>
      <c r="N5062" s="305">
        <v>21732</v>
      </c>
      <c r="O5062" s="305">
        <v>21732</v>
      </c>
      <c r="P5062" s="302" t="s">
        <v>1052</v>
      </c>
    </row>
    <row r="5063" spans="1:16">
      <c r="A5063" s="303">
        <v>0</v>
      </c>
      <c r="B5063" s="303">
        <v>0</v>
      </c>
      <c r="C5063" s="303">
        <v>0</v>
      </c>
      <c r="D5063" s="304">
        <f t="shared" si="79"/>
        <v>0</v>
      </c>
      <c r="E5063" s="305">
        <v>45992</v>
      </c>
      <c r="F5063" s="302" t="s">
        <v>69</v>
      </c>
      <c r="G5063" s="302" t="s">
        <v>70</v>
      </c>
      <c r="H5063" s="302" t="s">
        <v>640</v>
      </c>
      <c r="I5063" s="302" t="s">
        <v>640</v>
      </c>
      <c r="J5063" s="302">
        <v>135300</v>
      </c>
      <c r="K5063" s="302" t="s">
        <v>142</v>
      </c>
      <c r="L5063" s="302">
        <v>9974305</v>
      </c>
      <c r="M5063" s="302" t="s">
        <v>1838</v>
      </c>
      <c r="N5063" s="305">
        <v>21732</v>
      </c>
      <c r="O5063" s="305">
        <v>21732</v>
      </c>
      <c r="P5063" s="302" t="s">
        <v>1062</v>
      </c>
    </row>
    <row r="5064" spans="1:16">
      <c r="A5064" s="303">
        <v>0</v>
      </c>
      <c r="B5064" s="303">
        <v>0</v>
      </c>
      <c r="C5064" s="303">
        <v>0</v>
      </c>
      <c r="D5064" s="304">
        <f t="shared" si="79"/>
        <v>0</v>
      </c>
      <c r="E5064" s="305">
        <v>45992</v>
      </c>
      <c r="F5064" s="302" t="s">
        <v>69</v>
      </c>
      <c r="G5064" s="302" t="s">
        <v>70</v>
      </c>
      <c r="H5064" s="302" t="s">
        <v>640</v>
      </c>
      <c r="I5064" s="302" t="s">
        <v>640</v>
      </c>
      <c r="J5064" s="302">
        <v>135300</v>
      </c>
      <c r="K5064" s="302" t="s">
        <v>321</v>
      </c>
      <c r="L5064" s="302">
        <v>9749214</v>
      </c>
      <c r="M5064" s="302" t="s">
        <v>1840</v>
      </c>
      <c r="N5064" s="305">
        <v>38695</v>
      </c>
      <c r="O5064" s="305">
        <v>38718</v>
      </c>
      <c r="P5064" s="302" t="s">
        <v>2874</v>
      </c>
    </row>
    <row r="5065" spans="1:16">
      <c r="A5065" s="303">
        <v>0</v>
      </c>
      <c r="B5065" s="303">
        <v>0</v>
      </c>
      <c r="C5065" s="303">
        <v>0</v>
      </c>
      <c r="D5065" s="304">
        <f t="shared" si="79"/>
        <v>0</v>
      </c>
      <c r="E5065" s="305">
        <v>45992</v>
      </c>
      <c r="F5065" s="302" t="s">
        <v>69</v>
      </c>
      <c r="G5065" s="302" t="s">
        <v>70</v>
      </c>
      <c r="H5065" s="302" t="s">
        <v>640</v>
      </c>
      <c r="I5065" s="302" t="s">
        <v>640</v>
      </c>
      <c r="J5065" s="302">
        <v>135300</v>
      </c>
      <c r="K5065" s="302" t="s">
        <v>321</v>
      </c>
      <c r="L5065" s="302">
        <v>9861266</v>
      </c>
      <c r="M5065" s="302" t="s">
        <v>1840</v>
      </c>
      <c r="N5065" s="305">
        <v>35247</v>
      </c>
      <c r="O5065" s="305">
        <v>35247</v>
      </c>
      <c r="P5065" s="302" t="s">
        <v>1062</v>
      </c>
    </row>
    <row r="5066" spans="1:16">
      <c r="A5066" s="303">
        <v>0</v>
      </c>
      <c r="B5066" s="303">
        <v>0</v>
      </c>
      <c r="C5066" s="303">
        <v>0</v>
      </c>
      <c r="D5066" s="304">
        <f t="shared" si="79"/>
        <v>0</v>
      </c>
      <c r="E5066" s="305">
        <v>45992</v>
      </c>
      <c r="F5066" s="302" t="s">
        <v>69</v>
      </c>
      <c r="G5066" s="302" t="s">
        <v>70</v>
      </c>
      <c r="H5066" s="302" t="s">
        <v>640</v>
      </c>
      <c r="I5066" s="302" t="s">
        <v>640</v>
      </c>
      <c r="J5066" s="302">
        <v>135300</v>
      </c>
      <c r="K5066" s="302" t="s">
        <v>321</v>
      </c>
      <c r="L5066" s="302">
        <v>10564671</v>
      </c>
      <c r="M5066" s="302" t="s">
        <v>1840</v>
      </c>
      <c r="N5066" s="305">
        <v>35247</v>
      </c>
      <c r="O5066" s="305">
        <v>35247</v>
      </c>
      <c r="P5066" s="302" t="s">
        <v>1052</v>
      </c>
    </row>
    <row r="5067" spans="1:16">
      <c r="A5067" s="303">
        <v>0</v>
      </c>
      <c r="B5067" s="303">
        <v>0</v>
      </c>
      <c r="C5067" s="303">
        <v>0</v>
      </c>
      <c r="D5067" s="304">
        <f t="shared" si="79"/>
        <v>0</v>
      </c>
      <c r="E5067" s="305">
        <v>45992</v>
      </c>
      <c r="F5067" s="302" t="s">
        <v>69</v>
      </c>
      <c r="G5067" s="302" t="s">
        <v>70</v>
      </c>
      <c r="H5067" s="302" t="s">
        <v>640</v>
      </c>
      <c r="I5067" s="302" t="s">
        <v>640</v>
      </c>
      <c r="J5067" s="302">
        <v>135300</v>
      </c>
      <c r="K5067" s="302" t="s">
        <v>321</v>
      </c>
      <c r="L5067" s="302">
        <v>9821900</v>
      </c>
      <c r="M5067" s="302" t="s">
        <v>1840</v>
      </c>
      <c r="N5067" s="305">
        <v>35247</v>
      </c>
      <c r="O5067" s="305">
        <v>35247</v>
      </c>
      <c r="P5067" s="302" t="s">
        <v>1052</v>
      </c>
    </row>
    <row r="5068" spans="1:16">
      <c r="A5068" s="303">
        <v>0</v>
      </c>
      <c r="B5068" s="303">
        <v>0</v>
      </c>
      <c r="C5068" s="303">
        <v>0</v>
      </c>
      <c r="D5068" s="304">
        <f t="shared" si="79"/>
        <v>0</v>
      </c>
      <c r="E5068" s="305">
        <v>45992</v>
      </c>
      <c r="F5068" s="302" t="s">
        <v>69</v>
      </c>
      <c r="G5068" s="302" t="s">
        <v>70</v>
      </c>
      <c r="H5068" s="302" t="s">
        <v>640</v>
      </c>
      <c r="I5068" s="302" t="s">
        <v>640</v>
      </c>
      <c r="J5068" s="302">
        <v>135300</v>
      </c>
      <c r="K5068" s="302" t="s">
        <v>321</v>
      </c>
      <c r="L5068" s="302">
        <v>9821899</v>
      </c>
      <c r="M5068" s="302" t="s">
        <v>1840</v>
      </c>
      <c r="N5068" s="305">
        <v>32690</v>
      </c>
      <c r="O5068" s="305">
        <v>32690</v>
      </c>
      <c r="P5068" s="302" t="s">
        <v>1052</v>
      </c>
    </row>
    <row r="5069" spans="1:16">
      <c r="A5069" s="303">
        <v>0</v>
      </c>
      <c r="B5069" s="303">
        <v>0</v>
      </c>
      <c r="C5069" s="303">
        <v>0</v>
      </c>
      <c r="D5069" s="304">
        <f t="shared" si="79"/>
        <v>0</v>
      </c>
      <c r="E5069" s="305">
        <v>45992</v>
      </c>
      <c r="F5069" s="302" t="s">
        <v>69</v>
      </c>
      <c r="G5069" s="302" t="s">
        <v>70</v>
      </c>
      <c r="H5069" s="302" t="s">
        <v>640</v>
      </c>
      <c r="I5069" s="302" t="s">
        <v>640</v>
      </c>
      <c r="J5069" s="302">
        <v>135300</v>
      </c>
      <c r="K5069" s="302" t="s">
        <v>321</v>
      </c>
      <c r="L5069" s="302">
        <v>9974304</v>
      </c>
      <c r="M5069" s="302" t="s">
        <v>1840</v>
      </c>
      <c r="N5069" s="305">
        <v>32690</v>
      </c>
      <c r="O5069" s="305">
        <v>32690</v>
      </c>
      <c r="P5069" s="302" t="s">
        <v>1062</v>
      </c>
    </row>
    <row r="5070" spans="1:16">
      <c r="A5070" s="303">
        <v>0</v>
      </c>
      <c r="B5070" s="303">
        <v>0</v>
      </c>
      <c r="C5070" s="303">
        <v>0</v>
      </c>
      <c r="D5070" s="304">
        <f t="shared" si="79"/>
        <v>0</v>
      </c>
      <c r="E5070" s="305">
        <v>45992</v>
      </c>
      <c r="F5070" s="302" t="s">
        <v>69</v>
      </c>
      <c r="G5070" s="302" t="s">
        <v>70</v>
      </c>
      <c r="H5070" s="302" t="s">
        <v>640</v>
      </c>
      <c r="I5070" s="302" t="s">
        <v>640</v>
      </c>
      <c r="J5070" s="302">
        <v>135300</v>
      </c>
      <c r="K5070" s="302" t="s">
        <v>322</v>
      </c>
      <c r="L5070" s="302">
        <v>9688277</v>
      </c>
      <c r="M5070" s="302" t="s">
        <v>1517</v>
      </c>
      <c r="N5070" s="305">
        <v>38699</v>
      </c>
      <c r="O5070" s="305">
        <v>38718</v>
      </c>
      <c r="P5070" s="302" t="s">
        <v>2875</v>
      </c>
    </row>
    <row r="5071" spans="1:16">
      <c r="A5071" s="303">
        <v>0</v>
      </c>
      <c r="B5071" s="303">
        <v>0</v>
      </c>
      <c r="C5071" s="303">
        <v>0</v>
      </c>
      <c r="D5071" s="304">
        <f t="shared" si="79"/>
        <v>0</v>
      </c>
      <c r="E5071" s="305">
        <v>45992</v>
      </c>
      <c r="F5071" s="302" t="s">
        <v>69</v>
      </c>
      <c r="G5071" s="302" t="s">
        <v>70</v>
      </c>
      <c r="H5071" s="302" t="s">
        <v>640</v>
      </c>
      <c r="I5071" s="302" t="s">
        <v>640</v>
      </c>
      <c r="J5071" s="302">
        <v>135300</v>
      </c>
      <c r="K5071" s="302" t="s">
        <v>322</v>
      </c>
      <c r="L5071" s="302">
        <v>9974303</v>
      </c>
      <c r="M5071" s="302" t="s">
        <v>1517</v>
      </c>
      <c r="N5071" s="305">
        <v>32690</v>
      </c>
      <c r="O5071" s="305">
        <v>32690</v>
      </c>
      <c r="P5071" s="302" t="s">
        <v>1062</v>
      </c>
    </row>
    <row r="5072" spans="1:16">
      <c r="A5072" s="303">
        <v>0</v>
      </c>
      <c r="B5072" s="303">
        <v>0</v>
      </c>
      <c r="C5072" s="303">
        <v>0</v>
      </c>
      <c r="D5072" s="304">
        <f t="shared" si="79"/>
        <v>0</v>
      </c>
      <c r="E5072" s="305">
        <v>45992</v>
      </c>
      <c r="F5072" s="302" t="s">
        <v>69</v>
      </c>
      <c r="G5072" s="302" t="s">
        <v>70</v>
      </c>
      <c r="H5072" s="302" t="s">
        <v>640</v>
      </c>
      <c r="I5072" s="302" t="s">
        <v>640</v>
      </c>
      <c r="J5072" s="302">
        <v>135300</v>
      </c>
      <c r="K5072" s="302" t="s">
        <v>322</v>
      </c>
      <c r="L5072" s="302">
        <v>9821871</v>
      </c>
      <c r="M5072" s="302" t="s">
        <v>1517</v>
      </c>
      <c r="N5072" s="305">
        <v>32690</v>
      </c>
      <c r="O5072" s="305">
        <v>32690</v>
      </c>
      <c r="P5072" s="302" t="s">
        <v>1052</v>
      </c>
    </row>
    <row r="5073" spans="1:16">
      <c r="A5073" s="303">
        <v>0</v>
      </c>
      <c r="B5073" s="303">
        <v>0</v>
      </c>
      <c r="C5073" s="303">
        <v>0</v>
      </c>
      <c r="D5073" s="304">
        <f t="shared" si="79"/>
        <v>0</v>
      </c>
      <c r="E5073" s="305">
        <v>45992</v>
      </c>
      <c r="F5073" s="302" t="s">
        <v>69</v>
      </c>
      <c r="G5073" s="302" t="s">
        <v>70</v>
      </c>
      <c r="H5073" s="302" t="s">
        <v>640</v>
      </c>
      <c r="I5073" s="302" t="s">
        <v>640</v>
      </c>
      <c r="J5073" s="302">
        <v>135300</v>
      </c>
      <c r="K5073" s="302" t="s">
        <v>352</v>
      </c>
      <c r="L5073" s="302">
        <v>9822078</v>
      </c>
      <c r="M5073" s="302" t="s">
        <v>1850</v>
      </c>
      <c r="N5073" s="305">
        <v>21732</v>
      </c>
      <c r="O5073" s="305">
        <v>21732</v>
      </c>
      <c r="P5073" s="302" t="s">
        <v>1052</v>
      </c>
    </row>
    <row r="5074" spans="1:16">
      <c r="A5074" s="303">
        <v>0</v>
      </c>
      <c r="B5074" s="303">
        <v>0</v>
      </c>
      <c r="C5074" s="303">
        <v>0</v>
      </c>
      <c r="D5074" s="304">
        <f t="shared" si="79"/>
        <v>0</v>
      </c>
      <c r="E5074" s="305">
        <v>45992</v>
      </c>
      <c r="F5074" s="302" t="s">
        <v>69</v>
      </c>
      <c r="G5074" s="302" t="s">
        <v>70</v>
      </c>
      <c r="H5074" s="302" t="s">
        <v>640</v>
      </c>
      <c r="I5074" s="302" t="s">
        <v>640</v>
      </c>
      <c r="J5074" s="302">
        <v>135300</v>
      </c>
      <c r="K5074" s="302" t="s">
        <v>352</v>
      </c>
      <c r="L5074" s="302">
        <v>9724146</v>
      </c>
      <c r="M5074" s="302" t="s">
        <v>1850</v>
      </c>
      <c r="N5074" s="305">
        <v>21732</v>
      </c>
      <c r="O5074" s="305">
        <v>21732</v>
      </c>
      <c r="P5074" s="302" t="s">
        <v>1062</v>
      </c>
    </row>
    <row r="5075" spans="1:16">
      <c r="A5075" s="303">
        <v>0</v>
      </c>
      <c r="B5075" s="303">
        <v>0</v>
      </c>
      <c r="C5075" s="303">
        <v>0</v>
      </c>
      <c r="D5075" s="304">
        <f t="shared" si="79"/>
        <v>0</v>
      </c>
      <c r="E5075" s="305">
        <v>45992</v>
      </c>
      <c r="F5075" s="302" t="s">
        <v>69</v>
      </c>
      <c r="G5075" s="302" t="s">
        <v>70</v>
      </c>
      <c r="H5075" s="302" t="s">
        <v>640</v>
      </c>
      <c r="I5075" s="302" t="s">
        <v>640</v>
      </c>
      <c r="J5075" s="302">
        <v>135300</v>
      </c>
      <c r="K5075" s="302" t="s">
        <v>446</v>
      </c>
      <c r="L5075" s="302">
        <v>9822083</v>
      </c>
      <c r="M5075" s="302" t="s">
        <v>2096</v>
      </c>
      <c r="N5075" s="305">
        <v>21732</v>
      </c>
      <c r="O5075" s="305">
        <v>21732</v>
      </c>
      <c r="P5075" s="302" t="s">
        <v>1052</v>
      </c>
    </row>
    <row r="5076" spans="1:16">
      <c r="A5076" s="303">
        <v>0</v>
      </c>
      <c r="B5076" s="303">
        <v>0</v>
      </c>
      <c r="C5076" s="303">
        <v>0</v>
      </c>
      <c r="D5076" s="304">
        <f t="shared" si="79"/>
        <v>0</v>
      </c>
      <c r="E5076" s="305">
        <v>45992</v>
      </c>
      <c r="F5076" s="302" t="s">
        <v>69</v>
      </c>
      <c r="G5076" s="302" t="s">
        <v>70</v>
      </c>
      <c r="H5076" s="302" t="s">
        <v>640</v>
      </c>
      <c r="I5076" s="302" t="s">
        <v>640</v>
      </c>
      <c r="J5076" s="302">
        <v>135300</v>
      </c>
      <c r="K5076" s="302" t="s">
        <v>446</v>
      </c>
      <c r="L5076" s="302">
        <v>9974376</v>
      </c>
      <c r="M5076" s="302" t="s">
        <v>2096</v>
      </c>
      <c r="N5076" s="305">
        <v>21732</v>
      </c>
      <c r="O5076" s="305">
        <v>21732</v>
      </c>
      <c r="P5076" s="302" t="s">
        <v>1062</v>
      </c>
    </row>
    <row r="5077" spans="1:16">
      <c r="A5077" s="303">
        <v>0</v>
      </c>
      <c r="B5077" s="303">
        <v>0</v>
      </c>
      <c r="C5077" s="303">
        <v>0</v>
      </c>
      <c r="D5077" s="304">
        <f t="shared" si="79"/>
        <v>0</v>
      </c>
      <c r="E5077" s="305">
        <v>45992</v>
      </c>
      <c r="F5077" s="302" t="s">
        <v>69</v>
      </c>
      <c r="G5077" s="302" t="s">
        <v>70</v>
      </c>
      <c r="H5077" s="302" t="s">
        <v>640</v>
      </c>
      <c r="I5077" s="302" t="s">
        <v>640</v>
      </c>
      <c r="J5077" s="302">
        <v>135300</v>
      </c>
      <c r="K5077" s="302" t="s">
        <v>359</v>
      </c>
      <c r="L5077" s="302">
        <v>9822138</v>
      </c>
      <c r="M5077" s="302" t="s">
        <v>1872</v>
      </c>
      <c r="N5077" s="305">
        <v>21732</v>
      </c>
      <c r="O5077" s="305">
        <v>21732</v>
      </c>
      <c r="P5077" s="302" t="s">
        <v>1052</v>
      </c>
    </row>
    <row r="5078" spans="1:16">
      <c r="A5078" s="303">
        <v>0</v>
      </c>
      <c r="B5078" s="303">
        <v>0</v>
      </c>
      <c r="C5078" s="303">
        <v>0</v>
      </c>
      <c r="D5078" s="304">
        <f t="shared" si="79"/>
        <v>0</v>
      </c>
      <c r="E5078" s="305">
        <v>45992</v>
      </c>
      <c r="F5078" s="302" t="s">
        <v>69</v>
      </c>
      <c r="G5078" s="302" t="s">
        <v>70</v>
      </c>
      <c r="H5078" s="302" t="s">
        <v>640</v>
      </c>
      <c r="I5078" s="302" t="s">
        <v>640</v>
      </c>
      <c r="J5078" s="302">
        <v>135300</v>
      </c>
      <c r="K5078" s="302" t="s">
        <v>359</v>
      </c>
      <c r="L5078" s="302">
        <v>9974342</v>
      </c>
      <c r="M5078" s="302" t="s">
        <v>1872</v>
      </c>
      <c r="N5078" s="305">
        <v>21732</v>
      </c>
      <c r="O5078" s="305">
        <v>21732</v>
      </c>
      <c r="P5078" s="302" t="s">
        <v>1062</v>
      </c>
    </row>
    <row r="5079" spans="1:16">
      <c r="A5079" s="303">
        <v>0</v>
      </c>
      <c r="B5079" s="303">
        <v>0</v>
      </c>
      <c r="C5079" s="303">
        <v>0</v>
      </c>
      <c r="D5079" s="304">
        <f t="shared" si="79"/>
        <v>0</v>
      </c>
      <c r="E5079" s="305">
        <v>45992</v>
      </c>
      <c r="F5079" s="302" t="s">
        <v>69</v>
      </c>
      <c r="G5079" s="302" t="s">
        <v>70</v>
      </c>
      <c r="H5079" s="302" t="s">
        <v>640</v>
      </c>
      <c r="I5079" s="302" t="s">
        <v>640</v>
      </c>
      <c r="J5079" s="302">
        <v>135300</v>
      </c>
      <c r="K5079" s="302" t="s">
        <v>361</v>
      </c>
      <c r="L5079" s="302">
        <v>9822128</v>
      </c>
      <c r="M5079" s="302" t="s">
        <v>2297</v>
      </c>
      <c r="N5079" s="305">
        <v>25750</v>
      </c>
      <c r="O5079" s="305">
        <v>25750</v>
      </c>
      <c r="P5079" s="302" t="s">
        <v>1052</v>
      </c>
    </row>
    <row r="5080" spans="1:16">
      <c r="A5080" s="303">
        <v>0</v>
      </c>
      <c r="B5080" s="303">
        <v>0</v>
      </c>
      <c r="C5080" s="303">
        <v>0</v>
      </c>
      <c r="D5080" s="304">
        <f t="shared" si="79"/>
        <v>0</v>
      </c>
      <c r="E5080" s="305">
        <v>45992</v>
      </c>
      <c r="F5080" s="302" t="s">
        <v>69</v>
      </c>
      <c r="G5080" s="302" t="s">
        <v>70</v>
      </c>
      <c r="H5080" s="302" t="s">
        <v>640</v>
      </c>
      <c r="I5080" s="302" t="s">
        <v>640</v>
      </c>
      <c r="J5080" s="302">
        <v>135300</v>
      </c>
      <c r="K5080" s="302" t="s">
        <v>361</v>
      </c>
      <c r="L5080" s="302">
        <v>9974341</v>
      </c>
      <c r="M5080" s="302" t="s">
        <v>1874</v>
      </c>
      <c r="N5080" s="305">
        <v>21732</v>
      </c>
      <c r="O5080" s="305">
        <v>21732</v>
      </c>
      <c r="P5080" s="302" t="s">
        <v>1062</v>
      </c>
    </row>
    <row r="5081" spans="1:16">
      <c r="A5081" s="303">
        <v>0</v>
      </c>
      <c r="B5081" s="303">
        <v>0</v>
      </c>
      <c r="C5081" s="303">
        <v>0</v>
      </c>
      <c r="D5081" s="304">
        <f t="shared" si="79"/>
        <v>0</v>
      </c>
      <c r="E5081" s="305">
        <v>45992</v>
      </c>
      <c r="F5081" s="302" t="s">
        <v>69</v>
      </c>
      <c r="G5081" s="302" t="s">
        <v>70</v>
      </c>
      <c r="H5081" s="302" t="s">
        <v>640</v>
      </c>
      <c r="I5081" s="302" t="s">
        <v>640</v>
      </c>
      <c r="J5081" s="302">
        <v>135300</v>
      </c>
      <c r="K5081" s="302" t="s">
        <v>361</v>
      </c>
      <c r="L5081" s="302">
        <v>9822129</v>
      </c>
      <c r="M5081" s="302" t="s">
        <v>1874</v>
      </c>
      <c r="N5081" s="305">
        <v>21732</v>
      </c>
      <c r="O5081" s="305">
        <v>21732</v>
      </c>
      <c r="P5081" s="302" t="s">
        <v>1052</v>
      </c>
    </row>
    <row r="5082" spans="1:16">
      <c r="A5082" s="303">
        <v>0</v>
      </c>
      <c r="B5082" s="303">
        <v>0</v>
      </c>
      <c r="C5082" s="303">
        <v>0</v>
      </c>
      <c r="D5082" s="304">
        <f t="shared" si="79"/>
        <v>0</v>
      </c>
      <c r="E5082" s="305">
        <v>45992</v>
      </c>
      <c r="F5082" s="302" t="s">
        <v>69</v>
      </c>
      <c r="G5082" s="302" t="s">
        <v>70</v>
      </c>
      <c r="H5082" s="302" t="s">
        <v>640</v>
      </c>
      <c r="I5082" s="302" t="s">
        <v>640</v>
      </c>
      <c r="J5082" s="302">
        <v>135300</v>
      </c>
      <c r="K5082" s="302" t="s">
        <v>361</v>
      </c>
      <c r="L5082" s="302">
        <v>9974340</v>
      </c>
      <c r="M5082" s="302" t="s">
        <v>2297</v>
      </c>
      <c r="N5082" s="305">
        <v>25750</v>
      </c>
      <c r="O5082" s="305">
        <v>25750</v>
      </c>
      <c r="P5082" s="302" t="s">
        <v>1062</v>
      </c>
    </row>
    <row r="5083" spans="1:16">
      <c r="A5083" s="303">
        <v>0</v>
      </c>
      <c r="B5083" s="303">
        <v>0</v>
      </c>
      <c r="C5083" s="303">
        <v>0</v>
      </c>
      <c r="D5083" s="304">
        <f t="shared" si="79"/>
        <v>0</v>
      </c>
      <c r="E5083" s="305">
        <v>45992</v>
      </c>
      <c r="F5083" s="302" t="s">
        <v>69</v>
      </c>
      <c r="G5083" s="302" t="s">
        <v>70</v>
      </c>
      <c r="H5083" s="302" t="s">
        <v>640</v>
      </c>
      <c r="I5083" s="302" t="s">
        <v>640</v>
      </c>
      <c r="J5083" s="302">
        <v>135300</v>
      </c>
      <c r="K5083" s="302" t="s">
        <v>151</v>
      </c>
      <c r="L5083" s="302">
        <v>9711185</v>
      </c>
      <c r="M5083" s="302" t="s">
        <v>2000</v>
      </c>
      <c r="N5083" s="305">
        <v>38699</v>
      </c>
      <c r="O5083" s="305">
        <v>38718</v>
      </c>
      <c r="P5083" s="302" t="s">
        <v>2875</v>
      </c>
    </row>
    <row r="5084" spans="1:16">
      <c r="A5084" s="303">
        <v>0</v>
      </c>
      <c r="B5084" s="303">
        <v>0</v>
      </c>
      <c r="C5084" s="303">
        <v>0</v>
      </c>
      <c r="D5084" s="304">
        <f t="shared" si="79"/>
        <v>0</v>
      </c>
      <c r="E5084" s="305">
        <v>45992</v>
      </c>
      <c r="F5084" s="302" t="s">
        <v>69</v>
      </c>
      <c r="G5084" s="302" t="s">
        <v>70</v>
      </c>
      <c r="H5084" s="302" t="s">
        <v>640</v>
      </c>
      <c r="I5084" s="302" t="s">
        <v>640</v>
      </c>
      <c r="J5084" s="302">
        <v>135300</v>
      </c>
      <c r="K5084" s="302" t="s">
        <v>365</v>
      </c>
      <c r="L5084" s="302">
        <v>9821906</v>
      </c>
      <c r="M5084" s="302" t="s">
        <v>1879</v>
      </c>
      <c r="N5084" s="305">
        <v>25750</v>
      </c>
      <c r="O5084" s="305">
        <v>25750</v>
      </c>
      <c r="P5084" s="302" t="s">
        <v>1052</v>
      </c>
    </row>
    <row r="5085" spans="1:16">
      <c r="A5085" s="303">
        <v>0</v>
      </c>
      <c r="B5085" s="303">
        <v>0</v>
      </c>
      <c r="C5085" s="303">
        <v>0</v>
      </c>
      <c r="D5085" s="304">
        <f t="shared" si="79"/>
        <v>0</v>
      </c>
      <c r="E5085" s="305">
        <v>45992</v>
      </c>
      <c r="F5085" s="302" t="s">
        <v>69</v>
      </c>
      <c r="G5085" s="302" t="s">
        <v>70</v>
      </c>
      <c r="H5085" s="302" t="s">
        <v>640</v>
      </c>
      <c r="I5085" s="302" t="s">
        <v>640</v>
      </c>
      <c r="J5085" s="302">
        <v>135300</v>
      </c>
      <c r="K5085" s="302" t="s">
        <v>365</v>
      </c>
      <c r="L5085" s="302">
        <v>9706633</v>
      </c>
      <c r="M5085" s="302" t="s">
        <v>1879</v>
      </c>
      <c r="N5085" s="305">
        <v>25750</v>
      </c>
      <c r="O5085" s="305">
        <v>25750</v>
      </c>
      <c r="P5085" s="302" t="s">
        <v>1062</v>
      </c>
    </row>
    <row r="5086" spans="1:16">
      <c r="A5086" s="303">
        <v>0</v>
      </c>
      <c r="B5086" s="303">
        <v>0</v>
      </c>
      <c r="C5086" s="303">
        <v>0</v>
      </c>
      <c r="D5086" s="304">
        <f t="shared" si="79"/>
        <v>0</v>
      </c>
      <c r="E5086" s="305">
        <v>45992</v>
      </c>
      <c r="F5086" s="302" t="s">
        <v>69</v>
      </c>
      <c r="G5086" s="302" t="s">
        <v>70</v>
      </c>
      <c r="H5086" s="302" t="s">
        <v>640</v>
      </c>
      <c r="I5086" s="302" t="s">
        <v>640</v>
      </c>
      <c r="J5086" s="302">
        <v>135300</v>
      </c>
      <c r="K5086" s="302" t="s">
        <v>366</v>
      </c>
      <c r="L5086" s="302">
        <v>9821915</v>
      </c>
      <c r="M5086" s="302" t="s">
        <v>1880</v>
      </c>
      <c r="N5086" s="305">
        <v>25750</v>
      </c>
      <c r="O5086" s="305">
        <v>25750</v>
      </c>
      <c r="P5086" s="302" t="s">
        <v>1052</v>
      </c>
    </row>
    <row r="5087" spans="1:16">
      <c r="A5087" s="303">
        <v>0</v>
      </c>
      <c r="B5087" s="303">
        <v>0</v>
      </c>
      <c r="C5087" s="303">
        <v>0</v>
      </c>
      <c r="D5087" s="304">
        <f t="shared" si="79"/>
        <v>0</v>
      </c>
      <c r="E5087" s="305">
        <v>45992</v>
      </c>
      <c r="F5087" s="302" t="s">
        <v>69</v>
      </c>
      <c r="G5087" s="302" t="s">
        <v>70</v>
      </c>
      <c r="H5087" s="302" t="s">
        <v>640</v>
      </c>
      <c r="I5087" s="302" t="s">
        <v>640</v>
      </c>
      <c r="J5087" s="302">
        <v>135300</v>
      </c>
      <c r="K5087" s="302" t="s">
        <v>366</v>
      </c>
      <c r="L5087" s="302">
        <v>9974357</v>
      </c>
      <c r="M5087" s="302" t="s">
        <v>1880</v>
      </c>
      <c r="N5087" s="305">
        <v>25750</v>
      </c>
      <c r="O5087" s="305">
        <v>25750</v>
      </c>
      <c r="P5087" s="302" t="s">
        <v>1062</v>
      </c>
    </row>
    <row r="5088" spans="1:16">
      <c r="A5088" s="303">
        <v>0</v>
      </c>
      <c r="B5088" s="303">
        <v>0</v>
      </c>
      <c r="C5088" s="303">
        <v>0</v>
      </c>
      <c r="D5088" s="304">
        <f t="shared" si="79"/>
        <v>0</v>
      </c>
      <c r="E5088" s="305">
        <v>45992</v>
      </c>
      <c r="F5088" s="302" t="s">
        <v>69</v>
      </c>
      <c r="G5088" s="302" t="s">
        <v>70</v>
      </c>
      <c r="H5088" s="302" t="s">
        <v>640</v>
      </c>
      <c r="I5088" s="302" t="s">
        <v>640</v>
      </c>
      <c r="J5088" s="302">
        <v>135300</v>
      </c>
      <c r="K5088" s="302" t="s">
        <v>366</v>
      </c>
      <c r="L5088" s="302">
        <v>9974354</v>
      </c>
      <c r="M5088" s="302" t="s">
        <v>1880</v>
      </c>
      <c r="N5088" s="305">
        <v>30133</v>
      </c>
      <c r="O5088" s="305">
        <v>30133</v>
      </c>
      <c r="P5088" s="302" t="s">
        <v>1062</v>
      </c>
    </row>
    <row r="5089" spans="1:16">
      <c r="A5089" s="303">
        <v>0</v>
      </c>
      <c r="B5089" s="303">
        <v>0</v>
      </c>
      <c r="C5089" s="303">
        <v>0</v>
      </c>
      <c r="D5089" s="304">
        <f t="shared" si="79"/>
        <v>0</v>
      </c>
      <c r="E5089" s="305">
        <v>45992</v>
      </c>
      <c r="F5089" s="302" t="s">
        <v>69</v>
      </c>
      <c r="G5089" s="302" t="s">
        <v>70</v>
      </c>
      <c r="H5089" s="302" t="s">
        <v>640</v>
      </c>
      <c r="I5089" s="302" t="s">
        <v>640</v>
      </c>
      <c r="J5089" s="302">
        <v>135300</v>
      </c>
      <c r="K5089" s="302" t="s">
        <v>366</v>
      </c>
      <c r="L5089" s="302">
        <v>9821916</v>
      </c>
      <c r="M5089" s="302" t="s">
        <v>1880</v>
      </c>
      <c r="N5089" s="305">
        <v>30133</v>
      </c>
      <c r="O5089" s="305">
        <v>30133</v>
      </c>
      <c r="P5089" s="302" t="s">
        <v>1052</v>
      </c>
    </row>
    <row r="5090" spans="1:16">
      <c r="A5090" s="303">
        <v>0</v>
      </c>
      <c r="B5090" s="303">
        <v>0</v>
      </c>
      <c r="C5090" s="303">
        <v>0</v>
      </c>
      <c r="D5090" s="304">
        <f t="shared" si="79"/>
        <v>0</v>
      </c>
      <c r="E5090" s="305">
        <v>45992</v>
      </c>
      <c r="F5090" s="302" t="s">
        <v>69</v>
      </c>
      <c r="G5090" s="302" t="s">
        <v>70</v>
      </c>
      <c r="H5090" s="302" t="s">
        <v>640</v>
      </c>
      <c r="I5090" s="302" t="s">
        <v>640</v>
      </c>
      <c r="J5090" s="302">
        <v>135300</v>
      </c>
      <c r="K5090" s="302" t="s">
        <v>367</v>
      </c>
      <c r="L5090" s="302">
        <v>9821960</v>
      </c>
      <c r="M5090" s="302" t="s">
        <v>1883</v>
      </c>
      <c r="N5090" s="305">
        <v>25385</v>
      </c>
      <c r="O5090" s="305">
        <v>25385</v>
      </c>
      <c r="P5090" s="302" t="s">
        <v>1052</v>
      </c>
    </row>
    <row r="5091" spans="1:16">
      <c r="A5091" s="303">
        <v>0</v>
      </c>
      <c r="B5091" s="303">
        <v>0</v>
      </c>
      <c r="C5091" s="303">
        <v>0</v>
      </c>
      <c r="D5091" s="304">
        <f t="shared" si="79"/>
        <v>0</v>
      </c>
      <c r="E5091" s="305">
        <v>45992</v>
      </c>
      <c r="F5091" s="302" t="s">
        <v>69</v>
      </c>
      <c r="G5091" s="302" t="s">
        <v>70</v>
      </c>
      <c r="H5091" s="302" t="s">
        <v>640</v>
      </c>
      <c r="I5091" s="302" t="s">
        <v>640</v>
      </c>
      <c r="J5091" s="302">
        <v>135300</v>
      </c>
      <c r="K5091" s="302" t="s">
        <v>367</v>
      </c>
      <c r="L5091" s="302">
        <v>9974375</v>
      </c>
      <c r="M5091" s="302" t="s">
        <v>1883</v>
      </c>
      <c r="N5091" s="305">
        <v>25385</v>
      </c>
      <c r="O5091" s="305">
        <v>25385</v>
      </c>
      <c r="P5091" s="302" t="s">
        <v>1062</v>
      </c>
    </row>
    <row r="5092" spans="1:16">
      <c r="A5092" s="303">
        <v>0</v>
      </c>
      <c r="B5092" s="303">
        <v>0</v>
      </c>
      <c r="C5092" s="303">
        <v>0</v>
      </c>
      <c r="D5092" s="304">
        <f t="shared" si="79"/>
        <v>0</v>
      </c>
      <c r="E5092" s="305">
        <v>45992</v>
      </c>
      <c r="F5092" s="302" t="s">
        <v>69</v>
      </c>
      <c r="G5092" s="302" t="s">
        <v>70</v>
      </c>
      <c r="H5092" s="302" t="s">
        <v>640</v>
      </c>
      <c r="I5092" s="302" t="s">
        <v>640</v>
      </c>
      <c r="J5092" s="302">
        <v>135300</v>
      </c>
      <c r="K5092" s="302" t="s">
        <v>544</v>
      </c>
      <c r="L5092" s="302">
        <v>9974372</v>
      </c>
      <c r="M5092" s="302" t="s">
        <v>2393</v>
      </c>
      <c r="N5092" s="305">
        <v>21732</v>
      </c>
      <c r="O5092" s="305">
        <v>21732</v>
      </c>
      <c r="P5092" s="302" t="s">
        <v>1062</v>
      </c>
    </row>
    <row r="5093" spans="1:16">
      <c r="A5093" s="303">
        <v>0</v>
      </c>
      <c r="B5093" s="303">
        <v>0</v>
      </c>
      <c r="C5093" s="303">
        <v>0</v>
      </c>
      <c r="D5093" s="304">
        <f t="shared" si="79"/>
        <v>0</v>
      </c>
      <c r="E5093" s="305">
        <v>45992</v>
      </c>
      <c r="F5093" s="302" t="s">
        <v>69</v>
      </c>
      <c r="G5093" s="302" t="s">
        <v>70</v>
      </c>
      <c r="H5093" s="302" t="s">
        <v>640</v>
      </c>
      <c r="I5093" s="302" t="s">
        <v>640</v>
      </c>
      <c r="J5093" s="302">
        <v>135300</v>
      </c>
      <c r="K5093" s="302" t="s">
        <v>544</v>
      </c>
      <c r="L5093" s="302">
        <v>9821985</v>
      </c>
      <c r="M5093" s="302" t="s">
        <v>2393</v>
      </c>
      <c r="N5093" s="305">
        <v>21732</v>
      </c>
      <c r="O5093" s="305">
        <v>21732</v>
      </c>
      <c r="P5093" s="302" t="s">
        <v>1052</v>
      </c>
    </row>
    <row r="5094" spans="1:16">
      <c r="A5094" s="303">
        <v>0</v>
      </c>
      <c r="B5094" s="303">
        <v>0</v>
      </c>
      <c r="C5094" s="303">
        <v>0</v>
      </c>
      <c r="D5094" s="304">
        <f t="shared" si="79"/>
        <v>0</v>
      </c>
      <c r="E5094" s="305">
        <v>45992</v>
      </c>
      <c r="F5094" s="302" t="s">
        <v>69</v>
      </c>
      <c r="G5094" s="302" t="s">
        <v>70</v>
      </c>
      <c r="H5094" s="302" t="s">
        <v>640</v>
      </c>
      <c r="I5094" s="302" t="s">
        <v>640</v>
      </c>
      <c r="J5094" s="302">
        <v>135300</v>
      </c>
      <c r="K5094" s="302" t="s">
        <v>370</v>
      </c>
      <c r="L5094" s="302">
        <v>9974374</v>
      </c>
      <c r="M5094" s="302" t="s">
        <v>1886</v>
      </c>
      <c r="N5094" s="305">
        <v>25385</v>
      </c>
      <c r="O5094" s="305">
        <v>25385</v>
      </c>
      <c r="P5094" s="302" t="s">
        <v>1062</v>
      </c>
    </row>
    <row r="5095" spans="1:16">
      <c r="A5095" s="303">
        <v>0</v>
      </c>
      <c r="B5095" s="303">
        <v>0</v>
      </c>
      <c r="C5095" s="303">
        <v>0</v>
      </c>
      <c r="D5095" s="304">
        <f t="shared" si="79"/>
        <v>0</v>
      </c>
      <c r="E5095" s="305">
        <v>45992</v>
      </c>
      <c r="F5095" s="302" t="s">
        <v>69</v>
      </c>
      <c r="G5095" s="302" t="s">
        <v>70</v>
      </c>
      <c r="H5095" s="302" t="s">
        <v>640</v>
      </c>
      <c r="I5095" s="302" t="s">
        <v>640</v>
      </c>
      <c r="J5095" s="302">
        <v>135300</v>
      </c>
      <c r="K5095" s="302" t="s">
        <v>370</v>
      </c>
      <c r="L5095" s="302">
        <v>9821988</v>
      </c>
      <c r="M5095" s="302" t="s">
        <v>1886</v>
      </c>
      <c r="N5095" s="305">
        <v>25385</v>
      </c>
      <c r="O5095" s="305">
        <v>25385</v>
      </c>
      <c r="P5095" s="302" t="s">
        <v>1052</v>
      </c>
    </row>
    <row r="5096" spans="1:16">
      <c r="A5096" s="303">
        <v>0</v>
      </c>
      <c r="B5096" s="303">
        <v>0</v>
      </c>
      <c r="C5096" s="303">
        <v>0</v>
      </c>
      <c r="D5096" s="304">
        <f t="shared" si="79"/>
        <v>0</v>
      </c>
      <c r="E5096" s="305">
        <v>45992</v>
      </c>
      <c r="F5096" s="302" t="s">
        <v>69</v>
      </c>
      <c r="G5096" s="302" t="s">
        <v>70</v>
      </c>
      <c r="H5096" s="302" t="s">
        <v>640</v>
      </c>
      <c r="I5096" s="302" t="s">
        <v>640</v>
      </c>
      <c r="J5096" s="302">
        <v>135300</v>
      </c>
      <c r="K5096" s="302" t="s">
        <v>370</v>
      </c>
      <c r="L5096" s="302">
        <v>9821987</v>
      </c>
      <c r="M5096" s="302" t="s">
        <v>1886</v>
      </c>
      <c r="N5096" s="305">
        <v>21732</v>
      </c>
      <c r="O5096" s="305">
        <v>21732</v>
      </c>
      <c r="P5096" s="302" t="s">
        <v>1052</v>
      </c>
    </row>
    <row r="5097" spans="1:16">
      <c r="A5097" s="303">
        <v>0</v>
      </c>
      <c r="B5097" s="303">
        <v>0</v>
      </c>
      <c r="C5097" s="303">
        <v>0</v>
      </c>
      <c r="D5097" s="304">
        <f t="shared" si="79"/>
        <v>0</v>
      </c>
      <c r="E5097" s="305">
        <v>45992</v>
      </c>
      <c r="F5097" s="302" t="s">
        <v>69</v>
      </c>
      <c r="G5097" s="302" t="s">
        <v>70</v>
      </c>
      <c r="H5097" s="302" t="s">
        <v>640</v>
      </c>
      <c r="I5097" s="302" t="s">
        <v>640</v>
      </c>
      <c r="J5097" s="302">
        <v>135300</v>
      </c>
      <c r="K5097" s="302" t="s">
        <v>370</v>
      </c>
      <c r="L5097" s="302">
        <v>9974373</v>
      </c>
      <c r="M5097" s="302" t="s">
        <v>1886</v>
      </c>
      <c r="N5097" s="305">
        <v>21732</v>
      </c>
      <c r="O5097" s="305">
        <v>21732</v>
      </c>
      <c r="P5097" s="302" t="s">
        <v>1062</v>
      </c>
    </row>
    <row r="5098" spans="1:16">
      <c r="A5098" s="303">
        <v>0</v>
      </c>
      <c r="B5098" s="303">
        <v>0</v>
      </c>
      <c r="C5098" s="303">
        <v>0</v>
      </c>
      <c r="D5098" s="304">
        <f t="shared" si="79"/>
        <v>0</v>
      </c>
      <c r="E5098" s="305">
        <v>45992</v>
      </c>
      <c r="F5098" s="302" t="s">
        <v>69</v>
      </c>
      <c r="G5098" s="302" t="s">
        <v>70</v>
      </c>
      <c r="H5098" s="302" t="s">
        <v>640</v>
      </c>
      <c r="I5098" s="302" t="s">
        <v>640</v>
      </c>
      <c r="J5098" s="302">
        <v>135300</v>
      </c>
      <c r="K5098" s="302" t="s">
        <v>373</v>
      </c>
      <c r="L5098" s="302">
        <v>9821959</v>
      </c>
      <c r="M5098" s="302" t="s">
        <v>2876</v>
      </c>
      <c r="N5098" s="305">
        <v>22463</v>
      </c>
      <c r="O5098" s="305">
        <v>22463</v>
      </c>
      <c r="P5098" s="302" t="s">
        <v>1052</v>
      </c>
    </row>
    <row r="5099" spans="1:16">
      <c r="A5099" s="303">
        <v>0</v>
      </c>
      <c r="B5099" s="303">
        <v>0</v>
      </c>
      <c r="C5099" s="303">
        <v>0</v>
      </c>
      <c r="D5099" s="304">
        <f t="shared" si="79"/>
        <v>0</v>
      </c>
      <c r="E5099" s="305">
        <v>45992</v>
      </c>
      <c r="F5099" s="302" t="s">
        <v>69</v>
      </c>
      <c r="G5099" s="302" t="s">
        <v>70</v>
      </c>
      <c r="H5099" s="302" t="s">
        <v>640</v>
      </c>
      <c r="I5099" s="302" t="s">
        <v>640</v>
      </c>
      <c r="J5099" s="302">
        <v>135300</v>
      </c>
      <c r="K5099" s="302" t="s">
        <v>373</v>
      </c>
      <c r="L5099" s="302">
        <v>9974378</v>
      </c>
      <c r="M5099" s="302" t="s">
        <v>1890</v>
      </c>
      <c r="N5099" s="305">
        <v>19541</v>
      </c>
      <c r="O5099" s="305">
        <v>19541</v>
      </c>
      <c r="P5099" s="302" t="s">
        <v>1062</v>
      </c>
    </row>
    <row r="5100" spans="1:16">
      <c r="A5100" s="303">
        <v>0</v>
      </c>
      <c r="B5100" s="303">
        <v>0</v>
      </c>
      <c r="C5100" s="303">
        <v>0</v>
      </c>
      <c r="D5100" s="304">
        <f t="shared" si="79"/>
        <v>0</v>
      </c>
      <c r="E5100" s="305">
        <v>45992</v>
      </c>
      <c r="F5100" s="302" t="s">
        <v>69</v>
      </c>
      <c r="G5100" s="302" t="s">
        <v>70</v>
      </c>
      <c r="H5100" s="302" t="s">
        <v>640</v>
      </c>
      <c r="I5100" s="302" t="s">
        <v>640</v>
      </c>
      <c r="J5100" s="302">
        <v>135300</v>
      </c>
      <c r="K5100" s="302" t="s">
        <v>373</v>
      </c>
      <c r="L5100" s="302">
        <v>9821924</v>
      </c>
      <c r="M5100" s="302" t="s">
        <v>1890</v>
      </c>
      <c r="N5100" s="305">
        <v>19541</v>
      </c>
      <c r="O5100" s="305">
        <v>19541</v>
      </c>
      <c r="P5100" s="302" t="s">
        <v>1052</v>
      </c>
    </row>
    <row r="5101" spans="1:16">
      <c r="A5101" s="303">
        <v>0</v>
      </c>
      <c r="B5101" s="303">
        <v>0</v>
      </c>
      <c r="C5101" s="303">
        <v>0</v>
      </c>
      <c r="D5101" s="304">
        <f t="shared" si="79"/>
        <v>0</v>
      </c>
      <c r="E5101" s="305">
        <v>45992</v>
      </c>
      <c r="F5101" s="302" t="s">
        <v>69</v>
      </c>
      <c r="G5101" s="302" t="s">
        <v>70</v>
      </c>
      <c r="H5101" s="302" t="s">
        <v>640</v>
      </c>
      <c r="I5101" s="302" t="s">
        <v>640</v>
      </c>
      <c r="J5101" s="302">
        <v>135300</v>
      </c>
      <c r="K5101" s="302" t="s">
        <v>373</v>
      </c>
      <c r="L5101" s="302">
        <v>9728056</v>
      </c>
      <c r="M5101" s="302" t="s">
        <v>2876</v>
      </c>
      <c r="N5101" s="305">
        <v>22463</v>
      </c>
      <c r="O5101" s="305">
        <v>22463</v>
      </c>
      <c r="P5101" s="302" t="s">
        <v>1062</v>
      </c>
    </row>
    <row r="5102" spans="1:16">
      <c r="A5102" s="303">
        <v>0</v>
      </c>
      <c r="B5102" s="303">
        <v>0</v>
      </c>
      <c r="C5102" s="303">
        <v>0</v>
      </c>
      <c r="D5102" s="304">
        <f t="shared" si="79"/>
        <v>0</v>
      </c>
      <c r="E5102" s="305">
        <v>45992</v>
      </c>
      <c r="F5102" s="302" t="s">
        <v>69</v>
      </c>
      <c r="G5102" s="302" t="s">
        <v>70</v>
      </c>
      <c r="H5102" s="302" t="s">
        <v>640</v>
      </c>
      <c r="I5102" s="302" t="s">
        <v>640</v>
      </c>
      <c r="J5102" s="302">
        <v>135300</v>
      </c>
      <c r="K5102" s="302" t="s">
        <v>374</v>
      </c>
      <c r="L5102" s="302">
        <v>9821950</v>
      </c>
      <c r="M5102" s="302" t="s">
        <v>1891</v>
      </c>
      <c r="N5102" s="305">
        <v>21732</v>
      </c>
      <c r="O5102" s="305">
        <v>21732</v>
      </c>
      <c r="P5102" s="302" t="s">
        <v>1052</v>
      </c>
    </row>
    <row r="5103" spans="1:16">
      <c r="A5103" s="303">
        <v>0</v>
      </c>
      <c r="B5103" s="303">
        <v>0</v>
      </c>
      <c r="C5103" s="303">
        <v>0</v>
      </c>
      <c r="D5103" s="304">
        <f t="shared" si="79"/>
        <v>0</v>
      </c>
      <c r="E5103" s="305">
        <v>45992</v>
      </c>
      <c r="F5103" s="302" t="s">
        <v>69</v>
      </c>
      <c r="G5103" s="302" t="s">
        <v>70</v>
      </c>
      <c r="H5103" s="302" t="s">
        <v>640</v>
      </c>
      <c r="I5103" s="302" t="s">
        <v>640</v>
      </c>
      <c r="J5103" s="302">
        <v>135300</v>
      </c>
      <c r="K5103" s="302" t="s">
        <v>374</v>
      </c>
      <c r="L5103" s="302">
        <v>9974293</v>
      </c>
      <c r="M5103" s="302" t="s">
        <v>1891</v>
      </c>
      <c r="N5103" s="305">
        <v>21732</v>
      </c>
      <c r="O5103" s="305">
        <v>21732</v>
      </c>
      <c r="P5103" s="302" t="s">
        <v>1062</v>
      </c>
    </row>
    <row r="5104" spans="1:16">
      <c r="A5104" s="303">
        <v>0</v>
      </c>
      <c r="B5104" s="303">
        <v>0</v>
      </c>
      <c r="C5104" s="303">
        <v>0</v>
      </c>
      <c r="D5104" s="304">
        <f t="shared" si="79"/>
        <v>0</v>
      </c>
      <c r="E5104" s="305">
        <v>45992</v>
      </c>
      <c r="F5104" s="302" t="s">
        <v>69</v>
      </c>
      <c r="G5104" s="302" t="s">
        <v>70</v>
      </c>
      <c r="H5104" s="302" t="s">
        <v>640</v>
      </c>
      <c r="I5104" s="302" t="s">
        <v>640</v>
      </c>
      <c r="J5104" s="302">
        <v>135300</v>
      </c>
      <c r="K5104" s="302" t="s">
        <v>641</v>
      </c>
      <c r="L5104" s="302">
        <v>9974365</v>
      </c>
      <c r="M5104" s="302" t="s">
        <v>2877</v>
      </c>
      <c r="N5104" s="305">
        <v>24654</v>
      </c>
      <c r="O5104" s="305">
        <v>24654</v>
      </c>
      <c r="P5104" s="302" t="s">
        <v>1062</v>
      </c>
    </row>
    <row r="5105" spans="1:16">
      <c r="A5105" s="303">
        <v>0</v>
      </c>
      <c r="B5105" s="303">
        <v>0</v>
      </c>
      <c r="C5105" s="303">
        <v>0</v>
      </c>
      <c r="D5105" s="304">
        <f t="shared" si="79"/>
        <v>0</v>
      </c>
      <c r="E5105" s="305">
        <v>45992</v>
      </c>
      <c r="F5105" s="302" t="s">
        <v>69</v>
      </c>
      <c r="G5105" s="302" t="s">
        <v>70</v>
      </c>
      <c r="H5105" s="302" t="s">
        <v>640</v>
      </c>
      <c r="I5105" s="302" t="s">
        <v>640</v>
      </c>
      <c r="J5105" s="302">
        <v>135300</v>
      </c>
      <c r="K5105" s="302" t="s">
        <v>641</v>
      </c>
      <c r="L5105" s="302">
        <v>9821983</v>
      </c>
      <c r="M5105" s="302" t="s">
        <v>2877</v>
      </c>
      <c r="N5105" s="305">
        <v>24654</v>
      </c>
      <c r="O5105" s="305">
        <v>24654</v>
      </c>
      <c r="P5105" s="302" t="s">
        <v>1052</v>
      </c>
    </row>
    <row r="5106" spans="1:16">
      <c r="A5106" s="303">
        <v>0</v>
      </c>
      <c r="B5106" s="303">
        <v>0</v>
      </c>
      <c r="C5106" s="303">
        <v>0</v>
      </c>
      <c r="D5106" s="304">
        <f t="shared" si="79"/>
        <v>0</v>
      </c>
      <c r="E5106" s="305">
        <v>45992</v>
      </c>
      <c r="F5106" s="302" t="s">
        <v>69</v>
      </c>
      <c r="G5106" s="302" t="s">
        <v>70</v>
      </c>
      <c r="H5106" s="302" t="s">
        <v>640</v>
      </c>
      <c r="I5106" s="302" t="s">
        <v>640</v>
      </c>
      <c r="J5106" s="302">
        <v>135300</v>
      </c>
      <c r="K5106" s="302" t="s">
        <v>642</v>
      </c>
      <c r="L5106" s="302">
        <v>9821982</v>
      </c>
      <c r="M5106" s="302" t="s">
        <v>2878</v>
      </c>
      <c r="N5106" s="305">
        <v>34516</v>
      </c>
      <c r="O5106" s="305">
        <v>34516</v>
      </c>
      <c r="P5106" s="302" t="s">
        <v>1052</v>
      </c>
    </row>
    <row r="5107" spans="1:16">
      <c r="A5107" s="303">
        <v>0</v>
      </c>
      <c r="B5107" s="303">
        <v>0</v>
      </c>
      <c r="C5107" s="303">
        <v>0</v>
      </c>
      <c r="D5107" s="304">
        <f t="shared" si="79"/>
        <v>0</v>
      </c>
      <c r="E5107" s="305">
        <v>45992</v>
      </c>
      <c r="F5107" s="302" t="s">
        <v>69</v>
      </c>
      <c r="G5107" s="302" t="s">
        <v>70</v>
      </c>
      <c r="H5107" s="302" t="s">
        <v>640</v>
      </c>
      <c r="I5107" s="302" t="s">
        <v>640</v>
      </c>
      <c r="J5107" s="302">
        <v>135300</v>
      </c>
      <c r="K5107" s="302" t="s">
        <v>642</v>
      </c>
      <c r="L5107" s="302">
        <v>9974367</v>
      </c>
      <c r="M5107" s="302" t="s">
        <v>2878</v>
      </c>
      <c r="N5107" s="305">
        <v>34516</v>
      </c>
      <c r="O5107" s="305">
        <v>34516</v>
      </c>
      <c r="P5107" s="302" t="s">
        <v>1062</v>
      </c>
    </row>
    <row r="5108" spans="1:16">
      <c r="A5108" s="303">
        <v>0</v>
      </c>
      <c r="B5108" s="303">
        <v>0</v>
      </c>
      <c r="C5108" s="303">
        <v>0</v>
      </c>
      <c r="D5108" s="304">
        <f t="shared" si="79"/>
        <v>0</v>
      </c>
      <c r="E5108" s="305">
        <v>45992</v>
      </c>
      <c r="F5108" s="302" t="s">
        <v>69</v>
      </c>
      <c r="G5108" s="302" t="s">
        <v>70</v>
      </c>
      <c r="H5108" s="302" t="s">
        <v>640</v>
      </c>
      <c r="I5108" s="302" t="s">
        <v>640</v>
      </c>
      <c r="J5108" s="302">
        <v>135300</v>
      </c>
      <c r="K5108" s="302" t="s">
        <v>84</v>
      </c>
      <c r="L5108" s="302">
        <v>12317841</v>
      </c>
      <c r="M5108" s="302" t="s">
        <v>2882</v>
      </c>
      <c r="N5108" s="305">
        <v>41682</v>
      </c>
      <c r="O5108" s="305">
        <v>41671</v>
      </c>
      <c r="P5108" s="302" t="s">
        <v>2883</v>
      </c>
    </row>
    <row r="5109" spans="1:16">
      <c r="A5109" s="303">
        <v>0</v>
      </c>
      <c r="B5109" s="303">
        <v>0</v>
      </c>
      <c r="C5109" s="303">
        <v>0</v>
      </c>
      <c r="D5109" s="304">
        <f t="shared" si="79"/>
        <v>0</v>
      </c>
      <c r="E5109" s="305">
        <v>45992</v>
      </c>
      <c r="F5109" s="302" t="s">
        <v>69</v>
      </c>
      <c r="G5109" s="302" t="s">
        <v>70</v>
      </c>
      <c r="H5109" s="302" t="s">
        <v>640</v>
      </c>
      <c r="I5109" s="302" t="s">
        <v>640</v>
      </c>
      <c r="J5109" s="302">
        <v>135300</v>
      </c>
      <c r="K5109" s="302" t="s">
        <v>84</v>
      </c>
      <c r="L5109" s="302">
        <v>9748843</v>
      </c>
      <c r="M5109" s="302" t="s">
        <v>2879</v>
      </c>
      <c r="N5109" s="305">
        <v>38699</v>
      </c>
      <c r="O5109" s="305">
        <v>38991</v>
      </c>
      <c r="P5109" s="302" t="s">
        <v>2875</v>
      </c>
    </row>
    <row r="5110" spans="1:16">
      <c r="A5110" s="303">
        <v>0</v>
      </c>
      <c r="B5110" s="303">
        <v>0</v>
      </c>
      <c r="C5110" s="303">
        <v>0</v>
      </c>
      <c r="D5110" s="304">
        <f t="shared" si="79"/>
        <v>0</v>
      </c>
      <c r="E5110" s="305">
        <v>45992</v>
      </c>
      <c r="F5110" s="302" t="s">
        <v>69</v>
      </c>
      <c r="G5110" s="302" t="s">
        <v>70</v>
      </c>
      <c r="H5110" s="302" t="s">
        <v>640</v>
      </c>
      <c r="I5110" s="302" t="s">
        <v>640</v>
      </c>
      <c r="J5110" s="302">
        <v>135300</v>
      </c>
      <c r="K5110" s="302" t="s">
        <v>84</v>
      </c>
      <c r="L5110" s="302">
        <v>9760356</v>
      </c>
      <c r="M5110" s="302" t="s">
        <v>2880</v>
      </c>
      <c r="N5110" s="305">
        <v>36494</v>
      </c>
      <c r="O5110" s="305">
        <v>36495</v>
      </c>
      <c r="P5110" s="302" t="s">
        <v>2881</v>
      </c>
    </row>
    <row r="5111" spans="1:16">
      <c r="A5111" s="303">
        <v>0</v>
      </c>
      <c r="B5111" s="303">
        <v>0</v>
      </c>
      <c r="C5111" s="303">
        <v>0</v>
      </c>
      <c r="D5111" s="304">
        <f t="shared" si="79"/>
        <v>0</v>
      </c>
      <c r="E5111" s="305">
        <v>45992</v>
      </c>
      <c r="F5111" s="302" t="s">
        <v>69</v>
      </c>
      <c r="G5111" s="302" t="s">
        <v>70</v>
      </c>
      <c r="H5111" s="302" t="s">
        <v>640</v>
      </c>
      <c r="I5111" s="302" t="s">
        <v>640</v>
      </c>
      <c r="J5111" s="302">
        <v>135300</v>
      </c>
      <c r="K5111" s="302" t="s">
        <v>84</v>
      </c>
      <c r="L5111" s="302">
        <v>12422983</v>
      </c>
      <c r="M5111" s="302" t="s">
        <v>2882</v>
      </c>
      <c r="N5111" s="305">
        <v>41682</v>
      </c>
      <c r="O5111" s="305">
        <v>41730</v>
      </c>
      <c r="P5111" s="302" t="s">
        <v>2883</v>
      </c>
    </row>
    <row r="5112" spans="1:16">
      <c r="A5112" s="303">
        <v>0</v>
      </c>
      <c r="B5112" s="303">
        <v>0</v>
      </c>
      <c r="C5112" s="303">
        <v>0</v>
      </c>
      <c r="D5112" s="304">
        <f t="shared" si="79"/>
        <v>0</v>
      </c>
      <c r="E5112" s="305">
        <v>45992</v>
      </c>
      <c r="F5112" s="302" t="s">
        <v>69</v>
      </c>
      <c r="G5112" s="302" t="s">
        <v>70</v>
      </c>
      <c r="H5112" s="302" t="s">
        <v>640</v>
      </c>
      <c r="I5112" s="302" t="s">
        <v>640</v>
      </c>
      <c r="J5112" s="302">
        <v>135300</v>
      </c>
      <c r="K5112" s="302" t="s">
        <v>84</v>
      </c>
      <c r="L5112" s="302">
        <v>9754573</v>
      </c>
      <c r="M5112" s="302" t="s">
        <v>2884</v>
      </c>
      <c r="N5112" s="305">
        <v>38695</v>
      </c>
      <c r="O5112" s="305">
        <v>38749</v>
      </c>
      <c r="P5112" s="302" t="s">
        <v>2874</v>
      </c>
    </row>
    <row r="5113" spans="1:16">
      <c r="A5113" s="303">
        <v>0</v>
      </c>
      <c r="B5113" s="303">
        <v>0</v>
      </c>
      <c r="C5113" s="303">
        <v>0</v>
      </c>
      <c r="D5113" s="304">
        <f t="shared" si="79"/>
        <v>0</v>
      </c>
      <c r="E5113" s="305">
        <v>45992</v>
      </c>
      <c r="F5113" s="302" t="s">
        <v>69</v>
      </c>
      <c r="G5113" s="302" t="s">
        <v>70</v>
      </c>
      <c r="H5113" s="302" t="s">
        <v>640</v>
      </c>
      <c r="I5113" s="302" t="s">
        <v>640</v>
      </c>
      <c r="J5113" s="302">
        <v>135300</v>
      </c>
      <c r="K5113" s="302" t="s">
        <v>154</v>
      </c>
      <c r="L5113" s="302">
        <v>9822012</v>
      </c>
      <c r="M5113" s="302" t="s">
        <v>1914</v>
      </c>
      <c r="N5113" s="305">
        <v>25750</v>
      </c>
      <c r="O5113" s="305">
        <v>25750</v>
      </c>
      <c r="P5113" s="302" t="s">
        <v>1052</v>
      </c>
    </row>
    <row r="5114" spans="1:16">
      <c r="A5114" s="303">
        <v>0</v>
      </c>
      <c r="B5114" s="303">
        <v>0</v>
      </c>
      <c r="C5114" s="303">
        <v>0</v>
      </c>
      <c r="D5114" s="304">
        <f t="shared" si="79"/>
        <v>0</v>
      </c>
      <c r="E5114" s="305">
        <v>45992</v>
      </c>
      <c r="F5114" s="302" t="s">
        <v>69</v>
      </c>
      <c r="G5114" s="302" t="s">
        <v>70</v>
      </c>
      <c r="H5114" s="302" t="s">
        <v>640</v>
      </c>
      <c r="I5114" s="302" t="s">
        <v>640</v>
      </c>
      <c r="J5114" s="302">
        <v>135300</v>
      </c>
      <c r="K5114" s="302" t="s">
        <v>154</v>
      </c>
      <c r="L5114" s="302">
        <v>9822013</v>
      </c>
      <c r="M5114" s="302" t="s">
        <v>1914</v>
      </c>
      <c r="N5114" s="305">
        <v>34151</v>
      </c>
      <c r="O5114" s="305">
        <v>34151</v>
      </c>
      <c r="P5114" s="302" t="s">
        <v>1052</v>
      </c>
    </row>
    <row r="5115" spans="1:16">
      <c r="A5115" s="303">
        <v>0</v>
      </c>
      <c r="B5115" s="303">
        <v>0</v>
      </c>
      <c r="C5115" s="303">
        <v>0</v>
      </c>
      <c r="D5115" s="304">
        <f t="shared" si="79"/>
        <v>0</v>
      </c>
      <c r="E5115" s="305">
        <v>45992</v>
      </c>
      <c r="F5115" s="302" t="s">
        <v>69</v>
      </c>
      <c r="G5115" s="302" t="s">
        <v>70</v>
      </c>
      <c r="H5115" s="302" t="s">
        <v>640</v>
      </c>
      <c r="I5115" s="302" t="s">
        <v>640</v>
      </c>
      <c r="J5115" s="302">
        <v>135300</v>
      </c>
      <c r="K5115" s="302" t="s">
        <v>154</v>
      </c>
      <c r="L5115" s="302">
        <v>9974362</v>
      </c>
      <c r="M5115" s="302" t="s">
        <v>1914</v>
      </c>
      <c r="N5115" s="305">
        <v>34151</v>
      </c>
      <c r="O5115" s="305">
        <v>34151</v>
      </c>
      <c r="P5115" s="302" t="s">
        <v>1062</v>
      </c>
    </row>
    <row r="5116" spans="1:16">
      <c r="A5116" s="303">
        <v>0</v>
      </c>
      <c r="B5116" s="303">
        <v>0</v>
      </c>
      <c r="C5116" s="303">
        <v>0</v>
      </c>
      <c r="D5116" s="304">
        <f t="shared" si="79"/>
        <v>0</v>
      </c>
      <c r="E5116" s="305">
        <v>45992</v>
      </c>
      <c r="F5116" s="302" t="s">
        <v>69</v>
      </c>
      <c r="G5116" s="302" t="s">
        <v>70</v>
      </c>
      <c r="H5116" s="302" t="s">
        <v>640</v>
      </c>
      <c r="I5116" s="302" t="s">
        <v>640</v>
      </c>
      <c r="J5116" s="302">
        <v>135300</v>
      </c>
      <c r="K5116" s="302" t="s">
        <v>154</v>
      </c>
      <c r="L5116" s="302">
        <v>9974364</v>
      </c>
      <c r="M5116" s="302" t="s">
        <v>1509</v>
      </c>
      <c r="N5116" s="305">
        <v>21732</v>
      </c>
      <c r="O5116" s="305">
        <v>21732</v>
      </c>
      <c r="P5116" s="302" t="s">
        <v>1062</v>
      </c>
    </row>
    <row r="5117" spans="1:16">
      <c r="A5117" s="303">
        <v>0</v>
      </c>
      <c r="B5117" s="303">
        <v>0</v>
      </c>
      <c r="C5117" s="303">
        <v>0</v>
      </c>
      <c r="D5117" s="304">
        <f t="shared" si="79"/>
        <v>0</v>
      </c>
      <c r="E5117" s="305">
        <v>45992</v>
      </c>
      <c r="F5117" s="302" t="s">
        <v>69</v>
      </c>
      <c r="G5117" s="302" t="s">
        <v>70</v>
      </c>
      <c r="H5117" s="302" t="s">
        <v>640</v>
      </c>
      <c r="I5117" s="302" t="s">
        <v>640</v>
      </c>
      <c r="J5117" s="302">
        <v>135300</v>
      </c>
      <c r="K5117" s="302" t="s">
        <v>154</v>
      </c>
      <c r="L5117" s="302">
        <v>9821978</v>
      </c>
      <c r="M5117" s="302" t="s">
        <v>1509</v>
      </c>
      <c r="N5117" s="305">
        <v>21732</v>
      </c>
      <c r="O5117" s="305">
        <v>21732</v>
      </c>
      <c r="P5117" s="302" t="s">
        <v>1052</v>
      </c>
    </row>
    <row r="5118" spans="1:16">
      <c r="A5118" s="303">
        <v>0</v>
      </c>
      <c r="B5118" s="303">
        <v>0</v>
      </c>
      <c r="C5118" s="303">
        <v>0</v>
      </c>
      <c r="D5118" s="304">
        <f t="shared" si="79"/>
        <v>0</v>
      </c>
      <c r="E5118" s="305">
        <v>45992</v>
      </c>
      <c r="F5118" s="302" t="s">
        <v>69</v>
      </c>
      <c r="G5118" s="302" t="s">
        <v>70</v>
      </c>
      <c r="H5118" s="302" t="s">
        <v>640</v>
      </c>
      <c r="I5118" s="302" t="s">
        <v>640</v>
      </c>
      <c r="J5118" s="302">
        <v>135300</v>
      </c>
      <c r="K5118" s="302" t="s">
        <v>154</v>
      </c>
      <c r="L5118" s="302">
        <v>9974363</v>
      </c>
      <c r="M5118" s="302" t="s">
        <v>1914</v>
      </c>
      <c r="N5118" s="305">
        <v>25750</v>
      </c>
      <c r="O5118" s="305">
        <v>25750</v>
      </c>
      <c r="P5118" s="302" t="s">
        <v>1062</v>
      </c>
    </row>
    <row r="5119" spans="1:16">
      <c r="A5119" s="303">
        <v>0</v>
      </c>
      <c r="B5119" s="303">
        <v>0</v>
      </c>
      <c r="C5119" s="303">
        <v>0</v>
      </c>
      <c r="D5119" s="304">
        <f t="shared" si="79"/>
        <v>0</v>
      </c>
      <c r="E5119" s="305">
        <v>45992</v>
      </c>
      <c r="F5119" s="302" t="s">
        <v>69</v>
      </c>
      <c r="G5119" s="302" t="s">
        <v>70</v>
      </c>
      <c r="H5119" s="302" t="s">
        <v>640</v>
      </c>
      <c r="I5119" s="302" t="s">
        <v>640</v>
      </c>
      <c r="J5119" s="302">
        <v>135300</v>
      </c>
      <c r="K5119" s="302" t="s">
        <v>381</v>
      </c>
      <c r="L5119" s="302">
        <v>9974361</v>
      </c>
      <c r="M5119" s="302" t="s">
        <v>1915</v>
      </c>
      <c r="N5119" s="305">
        <v>21732</v>
      </c>
      <c r="O5119" s="305">
        <v>21732</v>
      </c>
      <c r="P5119" s="302" t="s">
        <v>1062</v>
      </c>
    </row>
    <row r="5120" spans="1:16">
      <c r="A5120" s="303">
        <v>0</v>
      </c>
      <c r="B5120" s="303">
        <v>0</v>
      </c>
      <c r="C5120" s="303">
        <v>0</v>
      </c>
      <c r="D5120" s="304">
        <f t="shared" si="79"/>
        <v>0</v>
      </c>
      <c r="E5120" s="305">
        <v>45992</v>
      </c>
      <c r="F5120" s="302" t="s">
        <v>69</v>
      </c>
      <c r="G5120" s="302" t="s">
        <v>70</v>
      </c>
      <c r="H5120" s="302" t="s">
        <v>640</v>
      </c>
      <c r="I5120" s="302" t="s">
        <v>640</v>
      </c>
      <c r="J5120" s="302">
        <v>135300</v>
      </c>
      <c r="K5120" s="302" t="s">
        <v>381</v>
      </c>
      <c r="L5120" s="302">
        <v>9822058</v>
      </c>
      <c r="M5120" s="302" t="s">
        <v>1915</v>
      </c>
      <c r="N5120" s="305">
        <v>21732</v>
      </c>
      <c r="O5120" s="305">
        <v>21732</v>
      </c>
      <c r="P5120" s="302" t="s">
        <v>1052</v>
      </c>
    </row>
    <row r="5121" spans="1:16">
      <c r="A5121" s="303">
        <v>0</v>
      </c>
      <c r="B5121" s="303">
        <v>0</v>
      </c>
      <c r="C5121" s="303">
        <v>0</v>
      </c>
      <c r="D5121" s="304">
        <f t="shared" si="79"/>
        <v>0</v>
      </c>
      <c r="E5121" s="305">
        <v>45992</v>
      </c>
      <c r="F5121" s="302" t="s">
        <v>69</v>
      </c>
      <c r="G5121" s="302" t="s">
        <v>70</v>
      </c>
      <c r="H5121" s="302" t="s">
        <v>640</v>
      </c>
      <c r="I5121" s="302" t="s">
        <v>640</v>
      </c>
      <c r="J5121" s="302">
        <v>135300</v>
      </c>
      <c r="K5121" s="302" t="s">
        <v>157</v>
      </c>
      <c r="L5121" s="302">
        <v>9821998</v>
      </c>
      <c r="M5121" s="302" t="s">
        <v>2128</v>
      </c>
      <c r="N5121" s="305">
        <v>25750</v>
      </c>
      <c r="O5121" s="305">
        <v>25750</v>
      </c>
      <c r="P5121" s="302" t="s">
        <v>1052</v>
      </c>
    </row>
    <row r="5122" spans="1:16">
      <c r="A5122" s="303">
        <v>0</v>
      </c>
      <c r="B5122" s="303">
        <v>0</v>
      </c>
      <c r="C5122" s="303">
        <v>0</v>
      </c>
      <c r="D5122" s="304">
        <f t="shared" si="79"/>
        <v>0</v>
      </c>
      <c r="E5122" s="305">
        <v>45992</v>
      </c>
      <c r="F5122" s="302" t="s">
        <v>69</v>
      </c>
      <c r="G5122" s="302" t="s">
        <v>70</v>
      </c>
      <c r="H5122" s="302" t="s">
        <v>640</v>
      </c>
      <c r="I5122" s="302" t="s">
        <v>640</v>
      </c>
      <c r="J5122" s="302">
        <v>135300</v>
      </c>
      <c r="K5122" s="302" t="s">
        <v>157</v>
      </c>
      <c r="L5122" s="302">
        <v>9974358</v>
      </c>
      <c r="M5122" s="302" t="s">
        <v>2128</v>
      </c>
      <c r="N5122" s="305">
        <v>25750</v>
      </c>
      <c r="O5122" s="305">
        <v>25750</v>
      </c>
      <c r="P5122" s="302" t="s">
        <v>1062</v>
      </c>
    </row>
    <row r="5123" spans="1:16">
      <c r="A5123" s="303">
        <v>0</v>
      </c>
      <c r="B5123" s="303">
        <v>0</v>
      </c>
      <c r="C5123" s="303">
        <v>0</v>
      </c>
      <c r="D5123" s="304">
        <f t="shared" ref="D5123:D5186" si="80">+B5123-C5123</f>
        <v>0</v>
      </c>
      <c r="E5123" s="305">
        <v>45992</v>
      </c>
      <c r="F5123" s="302" t="s">
        <v>69</v>
      </c>
      <c r="G5123" s="302" t="s">
        <v>70</v>
      </c>
      <c r="H5123" s="302" t="s">
        <v>640</v>
      </c>
      <c r="I5123" s="302" t="s">
        <v>640</v>
      </c>
      <c r="J5123" s="302">
        <v>135300</v>
      </c>
      <c r="K5123" s="302" t="s">
        <v>157</v>
      </c>
      <c r="L5123" s="302">
        <v>9821999</v>
      </c>
      <c r="M5123" s="302" t="s">
        <v>1525</v>
      </c>
      <c r="N5123" s="305">
        <v>25385</v>
      </c>
      <c r="O5123" s="305">
        <v>25385</v>
      </c>
      <c r="P5123" s="302" t="s">
        <v>1052</v>
      </c>
    </row>
    <row r="5124" spans="1:16">
      <c r="A5124" s="303">
        <v>0</v>
      </c>
      <c r="B5124" s="303">
        <v>0</v>
      </c>
      <c r="C5124" s="303">
        <v>0</v>
      </c>
      <c r="D5124" s="304">
        <f t="shared" si="80"/>
        <v>0</v>
      </c>
      <c r="E5124" s="305">
        <v>45992</v>
      </c>
      <c r="F5124" s="302" t="s">
        <v>69</v>
      </c>
      <c r="G5124" s="302" t="s">
        <v>70</v>
      </c>
      <c r="H5124" s="302" t="s">
        <v>640</v>
      </c>
      <c r="I5124" s="302" t="s">
        <v>640</v>
      </c>
      <c r="J5124" s="302">
        <v>135300</v>
      </c>
      <c r="K5124" s="302" t="s">
        <v>157</v>
      </c>
      <c r="L5124" s="302">
        <v>9974359</v>
      </c>
      <c r="M5124" s="302" t="s">
        <v>1525</v>
      </c>
      <c r="N5124" s="305">
        <v>25385</v>
      </c>
      <c r="O5124" s="305">
        <v>25385</v>
      </c>
      <c r="P5124" s="302" t="s">
        <v>1062</v>
      </c>
    </row>
    <row r="5125" spans="1:16">
      <c r="A5125" s="303">
        <v>0</v>
      </c>
      <c r="B5125" s="303">
        <v>0</v>
      </c>
      <c r="C5125" s="303">
        <v>0</v>
      </c>
      <c r="D5125" s="304">
        <f t="shared" si="80"/>
        <v>0</v>
      </c>
      <c r="E5125" s="305">
        <v>45992</v>
      </c>
      <c r="F5125" s="302" t="s">
        <v>69</v>
      </c>
      <c r="G5125" s="302" t="s">
        <v>70</v>
      </c>
      <c r="H5125" s="302" t="s">
        <v>640</v>
      </c>
      <c r="I5125" s="302" t="s">
        <v>640</v>
      </c>
      <c r="J5125" s="302">
        <v>135300</v>
      </c>
      <c r="K5125" s="302" t="s">
        <v>383</v>
      </c>
      <c r="L5125" s="302">
        <v>9974294</v>
      </c>
      <c r="M5125" s="302" t="s">
        <v>2498</v>
      </c>
      <c r="N5125" s="305">
        <v>26846</v>
      </c>
      <c r="O5125" s="305">
        <v>26846</v>
      </c>
      <c r="P5125" s="302" t="s">
        <v>1062</v>
      </c>
    </row>
    <row r="5126" spans="1:16">
      <c r="A5126" s="303">
        <v>0</v>
      </c>
      <c r="B5126" s="303">
        <v>0</v>
      </c>
      <c r="C5126" s="303">
        <v>0</v>
      </c>
      <c r="D5126" s="304">
        <f t="shared" si="80"/>
        <v>0</v>
      </c>
      <c r="E5126" s="305">
        <v>45992</v>
      </c>
      <c r="F5126" s="302" t="s">
        <v>69</v>
      </c>
      <c r="G5126" s="302" t="s">
        <v>70</v>
      </c>
      <c r="H5126" s="302" t="s">
        <v>640</v>
      </c>
      <c r="I5126" s="302" t="s">
        <v>640</v>
      </c>
      <c r="J5126" s="302">
        <v>135300</v>
      </c>
      <c r="K5126" s="302" t="s">
        <v>383</v>
      </c>
      <c r="L5126" s="302">
        <v>9821968</v>
      </c>
      <c r="M5126" s="302" t="s">
        <v>2498</v>
      </c>
      <c r="N5126" s="305">
        <v>26481</v>
      </c>
      <c r="O5126" s="305">
        <v>26481</v>
      </c>
      <c r="P5126" s="302" t="s">
        <v>1052</v>
      </c>
    </row>
    <row r="5127" spans="1:16">
      <c r="A5127" s="303">
        <v>0</v>
      </c>
      <c r="B5127" s="303">
        <v>0</v>
      </c>
      <c r="C5127" s="303">
        <v>0</v>
      </c>
      <c r="D5127" s="304">
        <f t="shared" si="80"/>
        <v>0</v>
      </c>
      <c r="E5127" s="305">
        <v>45992</v>
      </c>
      <c r="F5127" s="302" t="s">
        <v>69</v>
      </c>
      <c r="G5127" s="302" t="s">
        <v>70</v>
      </c>
      <c r="H5127" s="302" t="s">
        <v>640</v>
      </c>
      <c r="I5127" s="302" t="s">
        <v>640</v>
      </c>
      <c r="J5127" s="302">
        <v>135300</v>
      </c>
      <c r="K5127" s="302" t="s">
        <v>383</v>
      </c>
      <c r="L5127" s="302">
        <v>9974296</v>
      </c>
      <c r="M5127" s="302" t="s">
        <v>1917</v>
      </c>
      <c r="N5127" s="305">
        <v>22463</v>
      </c>
      <c r="O5127" s="305">
        <v>22463</v>
      </c>
      <c r="P5127" s="302" t="s">
        <v>1062</v>
      </c>
    </row>
    <row r="5128" spans="1:16">
      <c r="A5128" s="303">
        <v>0</v>
      </c>
      <c r="B5128" s="303">
        <v>0</v>
      </c>
      <c r="C5128" s="303">
        <v>0</v>
      </c>
      <c r="D5128" s="304">
        <f t="shared" si="80"/>
        <v>0</v>
      </c>
      <c r="E5128" s="305">
        <v>45992</v>
      </c>
      <c r="F5128" s="302" t="s">
        <v>69</v>
      </c>
      <c r="G5128" s="302" t="s">
        <v>70</v>
      </c>
      <c r="H5128" s="302" t="s">
        <v>640</v>
      </c>
      <c r="I5128" s="302" t="s">
        <v>640</v>
      </c>
      <c r="J5128" s="302">
        <v>135300</v>
      </c>
      <c r="K5128" s="302" t="s">
        <v>383</v>
      </c>
      <c r="L5128" s="302">
        <v>9821970</v>
      </c>
      <c r="M5128" s="302" t="s">
        <v>1917</v>
      </c>
      <c r="N5128" s="305">
        <v>22463</v>
      </c>
      <c r="O5128" s="305">
        <v>22463</v>
      </c>
      <c r="P5128" s="302" t="s">
        <v>1052</v>
      </c>
    </row>
    <row r="5129" spans="1:16">
      <c r="A5129" s="303">
        <v>0</v>
      </c>
      <c r="B5129" s="303">
        <v>0</v>
      </c>
      <c r="C5129" s="303">
        <v>0</v>
      </c>
      <c r="D5129" s="304">
        <f t="shared" si="80"/>
        <v>0</v>
      </c>
      <c r="E5129" s="305">
        <v>45992</v>
      </c>
      <c r="F5129" s="302" t="s">
        <v>69</v>
      </c>
      <c r="G5129" s="302" t="s">
        <v>70</v>
      </c>
      <c r="H5129" s="302" t="s">
        <v>640</v>
      </c>
      <c r="I5129" s="302" t="s">
        <v>640</v>
      </c>
      <c r="J5129" s="302">
        <v>135300</v>
      </c>
      <c r="K5129" s="302" t="s">
        <v>383</v>
      </c>
      <c r="L5129" s="302">
        <v>9974295</v>
      </c>
      <c r="M5129" s="302" t="s">
        <v>2498</v>
      </c>
      <c r="N5129" s="305">
        <v>26481</v>
      </c>
      <c r="O5129" s="305">
        <v>26481</v>
      </c>
      <c r="P5129" s="302" t="s">
        <v>1062</v>
      </c>
    </row>
    <row r="5130" spans="1:16">
      <c r="A5130" s="303">
        <v>0</v>
      </c>
      <c r="B5130" s="303">
        <v>0</v>
      </c>
      <c r="C5130" s="303">
        <v>0</v>
      </c>
      <c r="D5130" s="304">
        <f t="shared" si="80"/>
        <v>0</v>
      </c>
      <c r="E5130" s="305">
        <v>45992</v>
      </c>
      <c r="F5130" s="302" t="s">
        <v>69</v>
      </c>
      <c r="G5130" s="302" t="s">
        <v>70</v>
      </c>
      <c r="H5130" s="302" t="s">
        <v>640</v>
      </c>
      <c r="I5130" s="302" t="s">
        <v>640</v>
      </c>
      <c r="J5130" s="302">
        <v>135300</v>
      </c>
      <c r="K5130" s="302" t="s">
        <v>383</v>
      </c>
      <c r="L5130" s="302">
        <v>9821969</v>
      </c>
      <c r="M5130" s="302" t="s">
        <v>2498</v>
      </c>
      <c r="N5130" s="305">
        <v>26846</v>
      </c>
      <c r="O5130" s="305">
        <v>26846</v>
      </c>
      <c r="P5130" s="302" t="s">
        <v>1052</v>
      </c>
    </row>
    <row r="5131" spans="1:16">
      <c r="A5131" s="303">
        <v>0</v>
      </c>
      <c r="B5131" s="303">
        <v>0</v>
      </c>
      <c r="C5131" s="303">
        <v>0</v>
      </c>
      <c r="D5131" s="304">
        <f t="shared" si="80"/>
        <v>0</v>
      </c>
      <c r="E5131" s="305">
        <v>45992</v>
      </c>
      <c r="F5131" s="302" t="s">
        <v>69</v>
      </c>
      <c r="G5131" s="302" t="s">
        <v>70</v>
      </c>
      <c r="H5131" s="302" t="s">
        <v>640</v>
      </c>
      <c r="I5131" s="302" t="s">
        <v>640</v>
      </c>
      <c r="J5131" s="302">
        <v>135300</v>
      </c>
      <c r="K5131" s="302" t="s">
        <v>453</v>
      </c>
      <c r="L5131" s="302">
        <v>9822086</v>
      </c>
      <c r="M5131" s="302" t="s">
        <v>2135</v>
      </c>
      <c r="N5131" s="305">
        <v>21732</v>
      </c>
      <c r="O5131" s="305">
        <v>21732</v>
      </c>
      <c r="P5131" s="302" t="s">
        <v>1052</v>
      </c>
    </row>
    <row r="5132" spans="1:16">
      <c r="A5132" s="303">
        <v>0</v>
      </c>
      <c r="B5132" s="303">
        <v>0</v>
      </c>
      <c r="C5132" s="303">
        <v>0</v>
      </c>
      <c r="D5132" s="304">
        <f t="shared" si="80"/>
        <v>0</v>
      </c>
      <c r="E5132" s="305">
        <v>45992</v>
      </c>
      <c r="F5132" s="302" t="s">
        <v>69</v>
      </c>
      <c r="G5132" s="302" t="s">
        <v>70</v>
      </c>
      <c r="H5132" s="302" t="s">
        <v>640</v>
      </c>
      <c r="I5132" s="302" t="s">
        <v>640</v>
      </c>
      <c r="J5132" s="302">
        <v>135300</v>
      </c>
      <c r="K5132" s="302" t="s">
        <v>453</v>
      </c>
      <c r="L5132" s="302">
        <v>9974351</v>
      </c>
      <c r="M5132" s="302" t="s">
        <v>2885</v>
      </c>
      <c r="N5132" s="305">
        <v>25750</v>
      </c>
      <c r="O5132" s="305">
        <v>25750</v>
      </c>
      <c r="P5132" s="302" t="s">
        <v>1062</v>
      </c>
    </row>
    <row r="5133" spans="1:16">
      <c r="A5133" s="303">
        <v>0</v>
      </c>
      <c r="B5133" s="303">
        <v>0</v>
      </c>
      <c r="C5133" s="303">
        <v>0</v>
      </c>
      <c r="D5133" s="304">
        <f t="shared" si="80"/>
        <v>0</v>
      </c>
      <c r="E5133" s="305">
        <v>45992</v>
      </c>
      <c r="F5133" s="302" t="s">
        <v>69</v>
      </c>
      <c r="G5133" s="302" t="s">
        <v>70</v>
      </c>
      <c r="H5133" s="302" t="s">
        <v>640</v>
      </c>
      <c r="I5133" s="302" t="s">
        <v>640</v>
      </c>
      <c r="J5133" s="302">
        <v>135300</v>
      </c>
      <c r="K5133" s="302" t="s">
        <v>453</v>
      </c>
      <c r="L5133" s="302">
        <v>9974352</v>
      </c>
      <c r="M5133" s="302" t="s">
        <v>2135</v>
      </c>
      <c r="N5133" s="305">
        <v>21732</v>
      </c>
      <c r="O5133" s="305">
        <v>21732</v>
      </c>
      <c r="P5133" s="302" t="s">
        <v>1062</v>
      </c>
    </row>
    <row r="5134" spans="1:16">
      <c r="A5134" s="303">
        <v>0</v>
      </c>
      <c r="B5134" s="303">
        <v>0</v>
      </c>
      <c r="C5134" s="303">
        <v>0</v>
      </c>
      <c r="D5134" s="304">
        <f t="shared" si="80"/>
        <v>0</v>
      </c>
      <c r="E5134" s="305">
        <v>45992</v>
      </c>
      <c r="F5134" s="302" t="s">
        <v>69</v>
      </c>
      <c r="G5134" s="302" t="s">
        <v>70</v>
      </c>
      <c r="H5134" s="302" t="s">
        <v>640</v>
      </c>
      <c r="I5134" s="302" t="s">
        <v>640</v>
      </c>
      <c r="J5134" s="302">
        <v>135300</v>
      </c>
      <c r="K5134" s="302" t="s">
        <v>453</v>
      </c>
      <c r="L5134" s="302">
        <v>9822121</v>
      </c>
      <c r="M5134" s="302" t="s">
        <v>2885</v>
      </c>
      <c r="N5134" s="305">
        <v>25750</v>
      </c>
      <c r="O5134" s="305">
        <v>25750</v>
      </c>
      <c r="P5134" s="302" t="s">
        <v>1052</v>
      </c>
    </row>
    <row r="5135" spans="1:16">
      <c r="A5135" s="303">
        <v>0</v>
      </c>
      <c r="B5135" s="303">
        <v>0</v>
      </c>
      <c r="C5135" s="303">
        <v>0</v>
      </c>
      <c r="D5135" s="304">
        <f t="shared" si="80"/>
        <v>0</v>
      </c>
      <c r="E5135" s="305">
        <v>45992</v>
      </c>
      <c r="F5135" s="302" t="s">
        <v>69</v>
      </c>
      <c r="G5135" s="302" t="s">
        <v>70</v>
      </c>
      <c r="H5135" s="302" t="s">
        <v>640</v>
      </c>
      <c r="I5135" s="302" t="s">
        <v>640</v>
      </c>
      <c r="J5135" s="302">
        <v>135300</v>
      </c>
      <c r="K5135" s="302" t="s">
        <v>386</v>
      </c>
      <c r="L5135" s="302">
        <v>9822091</v>
      </c>
      <c r="M5135" s="302" t="s">
        <v>1921</v>
      </c>
      <c r="N5135" s="305">
        <v>30133</v>
      </c>
      <c r="O5135" s="305">
        <v>30133</v>
      </c>
      <c r="P5135" s="302" t="s">
        <v>1052</v>
      </c>
    </row>
    <row r="5136" spans="1:16">
      <c r="A5136" s="303">
        <v>0</v>
      </c>
      <c r="B5136" s="303">
        <v>0</v>
      </c>
      <c r="C5136" s="303">
        <v>0</v>
      </c>
      <c r="D5136" s="304">
        <f t="shared" si="80"/>
        <v>0</v>
      </c>
      <c r="E5136" s="305">
        <v>45992</v>
      </c>
      <c r="F5136" s="302" t="s">
        <v>69</v>
      </c>
      <c r="G5136" s="302" t="s">
        <v>70</v>
      </c>
      <c r="H5136" s="302" t="s">
        <v>640</v>
      </c>
      <c r="I5136" s="302" t="s">
        <v>640</v>
      </c>
      <c r="J5136" s="302">
        <v>135300</v>
      </c>
      <c r="K5136" s="302" t="s">
        <v>386</v>
      </c>
      <c r="L5136" s="302">
        <v>9974350</v>
      </c>
      <c r="M5136" s="302" t="s">
        <v>1921</v>
      </c>
      <c r="N5136" s="305">
        <v>30133</v>
      </c>
      <c r="O5136" s="305">
        <v>30133</v>
      </c>
      <c r="P5136" s="302" t="s">
        <v>1062</v>
      </c>
    </row>
    <row r="5137" spans="1:16">
      <c r="A5137" s="303">
        <v>0</v>
      </c>
      <c r="B5137" s="303">
        <v>0</v>
      </c>
      <c r="C5137" s="303">
        <v>0</v>
      </c>
      <c r="D5137" s="304">
        <f t="shared" si="80"/>
        <v>0</v>
      </c>
      <c r="E5137" s="305">
        <v>45992</v>
      </c>
      <c r="F5137" s="302" t="s">
        <v>69</v>
      </c>
      <c r="G5137" s="302" t="s">
        <v>70</v>
      </c>
      <c r="H5137" s="302" t="s">
        <v>640</v>
      </c>
      <c r="I5137" s="302" t="s">
        <v>640</v>
      </c>
      <c r="J5137" s="302">
        <v>135300</v>
      </c>
      <c r="K5137" s="302" t="s">
        <v>387</v>
      </c>
      <c r="L5137" s="302">
        <v>9822098</v>
      </c>
      <c r="M5137" s="302" t="s">
        <v>1922</v>
      </c>
      <c r="N5137" s="305">
        <v>25750</v>
      </c>
      <c r="O5137" s="305">
        <v>25750</v>
      </c>
      <c r="P5137" s="302" t="s">
        <v>1052</v>
      </c>
    </row>
    <row r="5138" spans="1:16">
      <c r="A5138" s="303">
        <v>0</v>
      </c>
      <c r="B5138" s="303">
        <v>0</v>
      </c>
      <c r="C5138" s="303">
        <v>0</v>
      </c>
      <c r="D5138" s="304">
        <f t="shared" si="80"/>
        <v>0</v>
      </c>
      <c r="E5138" s="305">
        <v>45992</v>
      </c>
      <c r="F5138" s="302" t="s">
        <v>69</v>
      </c>
      <c r="G5138" s="302" t="s">
        <v>70</v>
      </c>
      <c r="H5138" s="302" t="s">
        <v>640</v>
      </c>
      <c r="I5138" s="302" t="s">
        <v>640</v>
      </c>
      <c r="J5138" s="302">
        <v>135300</v>
      </c>
      <c r="K5138" s="302" t="s">
        <v>387</v>
      </c>
      <c r="L5138" s="302">
        <v>9701178</v>
      </c>
      <c r="M5138" s="302" t="s">
        <v>1922</v>
      </c>
      <c r="N5138" s="305">
        <v>25750</v>
      </c>
      <c r="O5138" s="305">
        <v>25750</v>
      </c>
      <c r="P5138" s="302" t="s">
        <v>1062</v>
      </c>
    </row>
    <row r="5139" spans="1:16">
      <c r="A5139" s="303">
        <v>0</v>
      </c>
      <c r="B5139" s="303">
        <v>0</v>
      </c>
      <c r="C5139" s="303">
        <v>0</v>
      </c>
      <c r="D5139" s="304">
        <f t="shared" si="80"/>
        <v>0</v>
      </c>
      <c r="E5139" s="305">
        <v>45992</v>
      </c>
      <c r="F5139" s="302" t="s">
        <v>69</v>
      </c>
      <c r="G5139" s="302" t="s">
        <v>70</v>
      </c>
      <c r="H5139" s="302" t="s">
        <v>640</v>
      </c>
      <c r="I5139" s="302" t="s">
        <v>640</v>
      </c>
      <c r="J5139" s="302">
        <v>135300</v>
      </c>
      <c r="K5139" s="302" t="s">
        <v>388</v>
      </c>
      <c r="L5139" s="302">
        <v>9822114</v>
      </c>
      <c r="M5139" s="302" t="s">
        <v>1924</v>
      </c>
      <c r="N5139" s="305">
        <v>22463</v>
      </c>
      <c r="O5139" s="305">
        <v>22463</v>
      </c>
      <c r="P5139" s="302" t="s">
        <v>1052</v>
      </c>
    </row>
    <row r="5140" spans="1:16">
      <c r="A5140" s="303">
        <v>0</v>
      </c>
      <c r="B5140" s="303">
        <v>0</v>
      </c>
      <c r="C5140" s="303">
        <v>0</v>
      </c>
      <c r="D5140" s="304">
        <f t="shared" si="80"/>
        <v>0</v>
      </c>
      <c r="E5140" s="305">
        <v>45992</v>
      </c>
      <c r="F5140" s="302" t="s">
        <v>69</v>
      </c>
      <c r="G5140" s="302" t="s">
        <v>70</v>
      </c>
      <c r="H5140" s="302" t="s">
        <v>640</v>
      </c>
      <c r="I5140" s="302" t="s">
        <v>640</v>
      </c>
      <c r="J5140" s="302">
        <v>135300</v>
      </c>
      <c r="K5140" s="302" t="s">
        <v>388</v>
      </c>
      <c r="L5140" s="302">
        <v>9974349</v>
      </c>
      <c r="M5140" s="302" t="s">
        <v>1924</v>
      </c>
      <c r="N5140" s="305">
        <v>22463</v>
      </c>
      <c r="O5140" s="305">
        <v>22463</v>
      </c>
      <c r="P5140" s="302" t="s">
        <v>1062</v>
      </c>
    </row>
    <row r="5141" spans="1:16">
      <c r="A5141" s="303">
        <v>0</v>
      </c>
      <c r="B5141" s="303">
        <v>0</v>
      </c>
      <c r="C5141" s="303">
        <v>0</v>
      </c>
      <c r="D5141" s="304">
        <f t="shared" si="80"/>
        <v>0</v>
      </c>
      <c r="E5141" s="305">
        <v>45992</v>
      </c>
      <c r="F5141" s="302" t="s">
        <v>69</v>
      </c>
      <c r="G5141" s="302" t="s">
        <v>70</v>
      </c>
      <c r="H5141" s="302" t="s">
        <v>640</v>
      </c>
      <c r="I5141" s="302" t="s">
        <v>640</v>
      </c>
      <c r="J5141" s="302">
        <v>135300</v>
      </c>
      <c r="K5141" s="302" t="s">
        <v>389</v>
      </c>
      <c r="L5141" s="302">
        <v>9822023</v>
      </c>
      <c r="M5141" s="302" t="s">
        <v>2420</v>
      </c>
      <c r="N5141" s="305">
        <v>25750</v>
      </c>
      <c r="O5141" s="305">
        <v>25750</v>
      </c>
      <c r="P5141" s="302" t="s">
        <v>1052</v>
      </c>
    </row>
    <row r="5142" spans="1:16">
      <c r="A5142" s="303">
        <v>0</v>
      </c>
      <c r="B5142" s="303">
        <v>0</v>
      </c>
      <c r="C5142" s="303">
        <v>0</v>
      </c>
      <c r="D5142" s="304">
        <f t="shared" si="80"/>
        <v>0</v>
      </c>
      <c r="E5142" s="305">
        <v>45992</v>
      </c>
      <c r="F5142" s="302" t="s">
        <v>69</v>
      </c>
      <c r="G5142" s="302" t="s">
        <v>70</v>
      </c>
      <c r="H5142" s="302" t="s">
        <v>640</v>
      </c>
      <c r="I5142" s="302" t="s">
        <v>640</v>
      </c>
      <c r="J5142" s="302">
        <v>135300</v>
      </c>
      <c r="K5142" s="302" t="s">
        <v>389</v>
      </c>
      <c r="L5142" s="302">
        <v>9822022</v>
      </c>
      <c r="M5142" s="302" t="s">
        <v>1925</v>
      </c>
      <c r="N5142" s="305">
        <v>21732</v>
      </c>
      <c r="O5142" s="305">
        <v>21732</v>
      </c>
      <c r="P5142" s="302" t="s">
        <v>1052</v>
      </c>
    </row>
    <row r="5143" spans="1:16">
      <c r="A5143" s="303">
        <v>0</v>
      </c>
      <c r="B5143" s="303">
        <v>0</v>
      </c>
      <c r="C5143" s="303">
        <v>0</v>
      </c>
      <c r="D5143" s="304">
        <f t="shared" si="80"/>
        <v>0</v>
      </c>
      <c r="E5143" s="305">
        <v>45992</v>
      </c>
      <c r="F5143" s="302" t="s">
        <v>69</v>
      </c>
      <c r="G5143" s="302" t="s">
        <v>70</v>
      </c>
      <c r="H5143" s="302" t="s">
        <v>640</v>
      </c>
      <c r="I5143" s="302" t="s">
        <v>640</v>
      </c>
      <c r="J5143" s="302">
        <v>135300</v>
      </c>
      <c r="K5143" s="302" t="s">
        <v>389</v>
      </c>
      <c r="L5143" s="302">
        <v>9974369</v>
      </c>
      <c r="M5143" s="302" t="s">
        <v>2420</v>
      </c>
      <c r="N5143" s="305">
        <v>22828</v>
      </c>
      <c r="O5143" s="305">
        <v>22828</v>
      </c>
      <c r="P5143" s="302" t="s">
        <v>1062</v>
      </c>
    </row>
    <row r="5144" spans="1:16">
      <c r="A5144" s="303">
        <v>0</v>
      </c>
      <c r="B5144" s="303">
        <v>0</v>
      </c>
      <c r="C5144" s="303">
        <v>0</v>
      </c>
      <c r="D5144" s="304">
        <f t="shared" si="80"/>
        <v>0</v>
      </c>
      <c r="E5144" s="305">
        <v>45992</v>
      </c>
      <c r="F5144" s="302" t="s">
        <v>69</v>
      </c>
      <c r="G5144" s="302" t="s">
        <v>70</v>
      </c>
      <c r="H5144" s="302" t="s">
        <v>640</v>
      </c>
      <c r="I5144" s="302" t="s">
        <v>640</v>
      </c>
      <c r="J5144" s="302">
        <v>135300</v>
      </c>
      <c r="K5144" s="302" t="s">
        <v>389</v>
      </c>
      <c r="L5144" s="302">
        <v>9974370</v>
      </c>
      <c r="M5144" s="302" t="s">
        <v>2420</v>
      </c>
      <c r="N5144" s="305">
        <v>22463</v>
      </c>
      <c r="O5144" s="305">
        <v>22463</v>
      </c>
      <c r="P5144" s="302" t="s">
        <v>1062</v>
      </c>
    </row>
    <row r="5145" spans="1:16">
      <c r="A5145" s="303">
        <v>0</v>
      </c>
      <c r="B5145" s="303">
        <v>0</v>
      </c>
      <c r="C5145" s="303">
        <v>0</v>
      </c>
      <c r="D5145" s="304">
        <f t="shared" si="80"/>
        <v>0</v>
      </c>
      <c r="E5145" s="305">
        <v>45992</v>
      </c>
      <c r="F5145" s="302" t="s">
        <v>69</v>
      </c>
      <c r="G5145" s="302" t="s">
        <v>70</v>
      </c>
      <c r="H5145" s="302" t="s">
        <v>640</v>
      </c>
      <c r="I5145" s="302" t="s">
        <v>640</v>
      </c>
      <c r="J5145" s="302">
        <v>135300</v>
      </c>
      <c r="K5145" s="302" t="s">
        <v>389</v>
      </c>
      <c r="L5145" s="302">
        <v>9822020</v>
      </c>
      <c r="M5145" s="302" t="s">
        <v>2420</v>
      </c>
      <c r="N5145" s="305">
        <v>22463</v>
      </c>
      <c r="O5145" s="305">
        <v>22463</v>
      </c>
      <c r="P5145" s="302" t="s">
        <v>1052</v>
      </c>
    </row>
    <row r="5146" spans="1:16">
      <c r="A5146" s="303">
        <v>0</v>
      </c>
      <c r="B5146" s="303">
        <v>0</v>
      </c>
      <c r="C5146" s="303">
        <v>0</v>
      </c>
      <c r="D5146" s="304">
        <f t="shared" si="80"/>
        <v>0</v>
      </c>
      <c r="E5146" s="305">
        <v>45992</v>
      </c>
      <c r="F5146" s="302" t="s">
        <v>69</v>
      </c>
      <c r="G5146" s="302" t="s">
        <v>70</v>
      </c>
      <c r="H5146" s="302" t="s">
        <v>640</v>
      </c>
      <c r="I5146" s="302" t="s">
        <v>640</v>
      </c>
      <c r="J5146" s="302">
        <v>135300</v>
      </c>
      <c r="K5146" s="302" t="s">
        <v>389</v>
      </c>
      <c r="L5146" s="302">
        <v>9724145</v>
      </c>
      <c r="M5146" s="302" t="s">
        <v>2420</v>
      </c>
      <c r="N5146" s="305">
        <v>25750</v>
      </c>
      <c r="O5146" s="305">
        <v>25750</v>
      </c>
      <c r="P5146" s="302" t="s">
        <v>1062</v>
      </c>
    </row>
    <row r="5147" spans="1:16">
      <c r="A5147" s="303">
        <v>0</v>
      </c>
      <c r="B5147" s="303">
        <v>0</v>
      </c>
      <c r="C5147" s="303">
        <v>0</v>
      </c>
      <c r="D5147" s="304">
        <f t="shared" si="80"/>
        <v>0</v>
      </c>
      <c r="E5147" s="305">
        <v>45992</v>
      </c>
      <c r="F5147" s="302" t="s">
        <v>69</v>
      </c>
      <c r="G5147" s="302" t="s">
        <v>70</v>
      </c>
      <c r="H5147" s="302" t="s">
        <v>640</v>
      </c>
      <c r="I5147" s="302" t="s">
        <v>640</v>
      </c>
      <c r="J5147" s="302">
        <v>135300</v>
      </c>
      <c r="K5147" s="302" t="s">
        <v>389</v>
      </c>
      <c r="L5147" s="302">
        <v>9974371</v>
      </c>
      <c r="M5147" s="302" t="s">
        <v>1925</v>
      </c>
      <c r="N5147" s="305">
        <v>21732</v>
      </c>
      <c r="O5147" s="305">
        <v>21732</v>
      </c>
      <c r="P5147" s="302" t="s">
        <v>1062</v>
      </c>
    </row>
    <row r="5148" spans="1:16">
      <c r="A5148" s="303">
        <v>0</v>
      </c>
      <c r="B5148" s="303">
        <v>0</v>
      </c>
      <c r="C5148" s="303">
        <v>0</v>
      </c>
      <c r="D5148" s="304">
        <f t="shared" si="80"/>
        <v>0</v>
      </c>
      <c r="E5148" s="305">
        <v>45992</v>
      </c>
      <c r="F5148" s="302" t="s">
        <v>69</v>
      </c>
      <c r="G5148" s="302" t="s">
        <v>70</v>
      </c>
      <c r="H5148" s="302" t="s">
        <v>640</v>
      </c>
      <c r="I5148" s="302" t="s">
        <v>640</v>
      </c>
      <c r="J5148" s="302">
        <v>135300</v>
      </c>
      <c r="K5148" s="302" t="s">
        <v>389</v>
      </c>
      <c r="L5148" s="302">
        <v>9822021</v>
      </c>
      <c r="M5148" s="302" t="s">
        <v>2420</v>
      </c>
      <c r="N5148" s="305">
        <v>22828</v>
      </c>
      <c r="O5148" s="305">
        <v>22828</v>
      </c>
      <c r="P5148" s="302" t="s">
        <v>1052</v>
      </c>
    </row>
    <row r="5149" spans="1:16">
      <c r="A5149" s="303">
        <v>0</v>
      </c>
      <c r="B5149" s="303">
        <v>0</v>
      </c>
      <c r="C5149" s="303">
        <v>0</v>
      </c>
      <c r="D5149" s="304">
        <f t="shared" si="80"/>
        <v>0</v>
      </c>
      <c r="E5149" s="305">
        <v>45992</v>
      </c>
      <c r="F5149" s="302" t="s">
        <v>69</v>
      </c>
      <c r="G5149" s="302" t="s">
        <v>70</v>
      </c>
      <c r="H5149" s="302" t="s">
        <v>640</v>
      </c>
      <c r="I5149" s="302" t="s">
        <v>640</v>
      </c>
      <c r="J5149" s="302">
        <v>135300</v>
      </c>
      <c r="K5149" s="302" t="s">
        <v>390</v>
      </c>
      <c r="L5149" s="302">
        <v>9974347</v>
      </c>
      <c r="M5149" s="302" t="s">
        <v>2886</v>
      </c>
      <c r="N5149" s="305">
        <v>25750</v>
      </c>
      <c r="O5149" s="305">
        <v>25750</v>
      </c>
      <c r="P5149" s="302" t="s">
        <v>1062</v>
      </c>
    </row>
    <row r="5150" spans="1:16">
      <c r="A5150" s="303">
        <v>0</v>
      </c>
      <c r="B5150" s="303">
        <v>0</v>
      </c>
      <c r="C5150" s="303">
        <v>0</v>
      </c>
      <c r="D5150" s="304">
        <f t="shared" si="80"/>
        <v>0</v>
      </c>
      <c r="E5150" s="305">
        <v>45992</v>
      </c>
      <c r="F5150" s="302" t="s">
        <v>69</v>
      </c>
      <c r="G5150" s="302" t="s">
        <v>70</v>
      </c>
      <c r="H5150" s="302" t="s">
        <v>640</v>
      </c>
      <c r="I5150" s="302" t="s">
        <v>640</v>
      </c>
      <c r="J5150" s="302">
        <v>135300</v>
      </c>
      <c r="K5150" s="302" t="s">
        <v>390</v>
      </c>
      <c r="L5150" s="302">
        <v>9822042</v>
      </c>
      <c r="M5150" s="302" t="s">
        <v>1926</v>
      </c>
      <c r="N5150" s="305">
        <v>21732</v>
      </c>
      <c r="O5150" s="305">
        <v>21732</v>
      </c>
      <c r="P5150" s="302" t="s">
        <v>1052</v>
      </c>
    </row>
    <row r="5151" spans="1:16">
      <c r="A5151" s="303">
        <v>0</v>
      </c>
      <c r="B5151" s="303">
        <v>0</v>
      </c>
      <c r="C5151" s="303">
        <v>0</v>
      </c>
      <c r="D5151" s="304">
        <f t="shared" si="80"/>
        <v>0</v>
      </c>
      <c r="E5151" s="305">
        <v>45992</v>
      </c>
      <c r="F5151" s="302" t="s">
        <v>69</v>
      </c>
      <c r="G5151" s="302" t="s">
        <v>70</v>
      </c>
      <c r="H5151" s="302" t="s">
        <v>640</v>
      </c>
      <c r="I5151" s="302" t="s">
        <v>640</v>
      </c>
      <c r="J5151" s="302">
        <v>135300</v>
      </c>
      <c r="K5151" s="302" t="s">
        <v>390</v>
      </c>
      <c r="L5151" s="302">
        <v>9974368</v>
      </c>
      <c r="M5151" s="302" t="s">
        <v>1926</v>
      </c>
      <c r="N5151" s="305">
        <v>34516</v>
      </c>
      <c r="O5151" s="305">
        <v>34516</v>
      </c>
      <c r="P5151" s="302" t="s">
        <v>1062</v>
      </c>
    </row>
    <row r="5152" spans="1:16">
      <c r="A5152" s="303">
        <v>0</v>
      </c>
      <c r="B5152" s="303">
        <v>0</v>
      </c>
      <c r="C5152" s="303">
        <v>0</v>
      </c>
      <c r="D5152" s="304">
        <f t="shared" si="80"/>
        <v>0</v>
      </c>
      <c r="E5152" s="305">
        <v>45992</v>
      </c>
      <c r="F5152" s="302" t="s">
        <v>69</v>
      </c>
      <c r="G5152" s="302" t="s">
        <v>70</v>
      </c>
      <c r="H5152" s="302" t="s">
        <v>640</v>
      </c>
      <c r="I5152" s="302" t="s">
        <v>640</v>
      </c>
      <c r="J5152" s="302">
        <v>135300</v>
      </c>
      <c r="K5152" s="302" t="s">
        <v>390</v>
      </c>
      <c r="L5152" s="302">
        <v>9974346</v>
      </c>
      <c r="M5152" s="302" t="s">
        <v>2886</v>
      </c>
      <c r="N5152" s="305">
        <v>26846</v>
      </c>
      <c r="O5152" s="305">
        <v>26846</v>
      </c>
      <c r="P5152" s="302" t="s">
        <v>1062</v>
      </c>
    </row>
    <row r="5153" spans="1:16">
      <c r="A5153" s="303">
        <v>0</v>
      </c>
      <c r="B5153" s="303">
        <v>0</v>
      </c>
      <c r="C5153" s="303">
        <v>0</v>
      </c>
      <c r="D5153" s="304">
        <f t="shared" si="80"/>
        <v>0</v>
      </c>
      <c r="E5153" s="305">
        <v>45992</v>
      </c>
      <c r="F5153" s="302" t="s">
        <v>69</v>
      </c>
      <c r="G5153" s="302" t="s">
        <v>70</v>
      </c>
      <c r="H5153" s="302" t="s">
        <v>640</v>
      </c>
      <c r="I5153" s="302" t="s">
        <v>640</v>
      </c>
      <c r="J5153" s="302">
        <v>135300</v>
      </c>
      <c r="K5153" s="302" t="s">
        <v>390</v>
      </c>
      <c r="L5153" s="302">
        <v>9724140</v>
      </c>
      <c r="M5153" s="302" t="s">
        <v>1926</v>
      </c>
      <c r="N5153" s="305">
        <v>28672</v>
      </c>
      <c r="O5153" s="305">
        <v>28672</v>
      </c>
      <c r="P5153" s="302" t="s">
        <v>1062</v>
      </c>
    </row>
    <row r="5154" spans="1:16">
      <c r="A5154" s="303">
        <v>0</v>
      </c>
      <c r="B5154" s="303">
        <v>0</v>
      </c>
      <c r="C5154" s="303">
        <v>0</v>
      </c>
      <c r="D5154" s="304">
        <f t="shared" si="80"/>
        <v>0</v>
      </c>
      <c r="E5154" s="305">
        <v>45992</v>
      </c>
      <c r="F5154" s="302" t="s">
        <v>69</v>
      </c>
      <c r="G5154" s="302" t="s">
        <v>70</v>
      </c>
      <c r="H5154" s="302" t="s">
        <v>640</v>
      </c>
      <c r="I5154" s="302" t="s">
        <v>640</v>
      </c>
      <c r="J5154" s="302">
        <v>135300</v>
      </c>
      <c r="K5154" s="302" t="s">
        <v>390</v>
      </c>
      <c r="L5154" s="302">
        <v>9724143</v>
      </c>
      <c r="M5154" s="302" t="s">
        <v>2886</v>
      </c>
      <c r="N5154" s="305">
        <v>25385</v>
      </c>
      <c r="O5154" s="305">
        <v>25385</v>
      </c>
      <c r="P5154" s="302" t="s">
        <v>1062</v>
      </c>
    </row>
    <row r="5155" spans="1:16">
      <c r="A5155" s="303">
        <v>0</v>
      </c>
      <c r="B5155" s="303">
        <v>0</v>
      </c>
      <c r="C5155" s="303">
        <v>0</v>
      </c>
      <c r="D5155" s="304">
        <f t="shared" si="80"/>
        <v>0</v>
      </c>
      <c r="E5155" s="305">
        <v>45992</v>
      </c>
      <c r="F5155" s="302" t="s">
        <v>69</v>
      </c>
      <c r="G5155" s="302" t="s">
        <v>70</v>
      </c>
      <c r="H5155" s="302" t="s">
        <v>640</v>
      </c>
      <c r="I5155" s="302" t="s">
        <v>640</v>
      </c>
      <c r="J5155" s="302">
        <v>135300</v>
      </c>
      <c r="K5155" s="302" t="s">
        <v>390</v>
      </c>
      <c r="L5155" s="302">
        <v>9822041</v>
      </c>
      <c r="M5155" s="302" t="s">
        <v>2886</v>
      </c>
      <c r="N5155" s="305">
        <v>26846</v>
      </c>
      <c r="O5155" s="305">
        <v>26846</v>
      </c>
      <c r="P5155" s="302" t="s">
        <v>1052</v>
      </c>
    </row>
    <row r="5156" spans="1:16">
      <c r="A5156" s="303">
        <v>0</v>
      </c>
      <c r="B5156" s="303">
        <v>0</v>
      </c>
      <c r="C5156" s="303">
        <v>0</v>
      </c>
      <c r="D5156" s="304">
        <f t="shared" si="80"/>
        <v>0</v>
      </c>
      <c r="E5156" s="305">
        <v>45992</v>
      </c>
      <c r="F5156" s="302" t="s">
        <v>69</v>
      </c>
      <c r="G5156" s="302" t="s">
        <v>70</v>
      </c>
      <c r="H5156" s="302" t="s">
        <v>640</v>
      </c>
      <c r="I5156" s="302" t="s">
        <v>640</v>
      </c>
      <c r="J5156" s="302">
        <v>135300</v>
      </c>
      <c r="K5156" s="302" t="s">
        <v>390</v>
      </c>
      <c r="L5156" s="302">
        <v>9822044</v>
      </c>
      <c r="M5156" s="302" t="s">
        <v>1926</v>
      </c>
      <c r="N5156" s="305">
        <v>34516</v>
      </c>
      <c r="O5156" s="305">
        <v>34516</v>
      </c>
      <c r="P5156" s="302" t="s">
        <v>1052</v>
      </c>
    </row>
    <row r="5157" spans="1:16">
      <c r="A5157" s="303">
        <v>0</v>
      </c>
      <c r="B5157" s="303">
        <v>0</v>
      </c>
      <c r="C5157" s="303">
        <v>0</v>
      </c>
      <c r="D5157" s="304">
        <f t="shared" si="80"/>
        <v>0</v>
      </c>
      <c r="E5157" s="305">
        <v>45992</v>
      </c>
      <c r="F5157" s="302" t="s">
        <v>69</v>
      </c>
      <c r="G5157" s="302" t="s">
        <v>70</v>
      </c>
      <c r="H5157" s="302" t="s">
        <v>640</v>
      </c>
      <c r="I5157" s="302" t="s">
        <v>640</v>
      </c>
      <c r="J5157" s="302">
        <v>135300</v>
      </c>
      <c r="K5157" s="302" t="s">
        <v>390</v>
      </c>
      <c r="L5157" s="302">
        <v>9974348</v>
      </c>
      <c r="M5157" s="302" t="s">
        <v>1926</v>
      </c>
      <c r="N5157" s="305">
        <v>21732</v>
      </c>
      <c r="O5157" s="305">
        <v>21732</v>
      </c>
      <c r="P5157" s="302" t="s">
        <v>1062</v>
      </c>
    </row>
    <row r="5158" spans="1:16">
      <c r="A5158" s="303">
        <v>0</v>
      </c>
      <c r="B5158" s="303">
        <v>0</v>
      </c>
      <c r="C5158" s="303">
        <v>0</v>
      </c>
      <c r="D5158" s="304">
        <f t="shared" si="80"/>
        <v>0</v>
      </c>
      <c r="E5158" s="305">
        <v>45992</v>
      </c>
      <c r="F5158" s="302" t="s">
        <v>69</v>
      </c>
      <c r="G5158" s="302" t="s">
        <v>70</v>
      </c>
      <c r="H5158" s="302" t="s">
        <v>640</v>
      </c>
      <c r="I5158" s="302" t="s">
        <v>640</v>
      </c>
      <c r="J5158" s="302">
        <v>135300</v>
      </c>
      <c r="K5158" s="302" t="s">
        <v>390</v>
      </c>
      <c r="L5158" s="302">
        <v>9822039</v>
      </c>
      <c r="M5158" s="302" t="s">
        <v>2886</v>
      </c>
      <c r="N5158" s="305">
        <v>25385</v>
      </c>
      <c r="O5158" s="305">
        <v>25385</v>
      </c>
      <c r="P5158" s="302" t="s">
        <v>1052</v>
      </c>
    </row>
    <row r="5159" spans="1:16">
      <c r="A5159" s="303">
        <v>0</v>
      </c>
      <c r="B5159" s="303">
        <v>0</v>
      </c>
      <c r="C5159" s="303">
        <v>0</v>
      </c>
      <c r="D5159" s="304">
        <f t="shared" si="80"/>
        <v>0</v>
      </c>
      <c r="E5159" s="305">
        <v>45992</v>
      </c>
      <c r="F5159" s="302" t="s">
        <v>69</v>
      </c>
      <c r="G5159" s="302" t="s">
        <v>70</v>
      </c>
      <c r="H5159" s="302" t="s">
        <v>640</v>
      </c>
      <c r="I5159" s="302" t="s">
        <v>640</v>
      </c>
      <c r="J5159" s="302">
        <v>135300</v>
      </c>
      <c r="K5159" s="302" t="s">
        <v>390</v>
      </c>
      <c r="L5159" s="302">
        <v>9822040</v>
      </c>
      <c r="M5159" s="302" t="s">
        <v>2886</v>
      </c>
      <c r="N5159" s="305">
        <v>25750</v>
      </c>
      <c r="O5159" s="305">
        <v>25750</v>
      </c>
      <c r="P5159" s="302" t="s">
        <v>1052</v>
      </c>
    </row>
    <row r="5160" spans="1:16">
      <c r="A5160" s="303">
        <v>0</v>
      </c>
      <c r="B5160" s="303">
        <v>0</v>
      </c>
      <c r="C5160" s="303">
        <v>0</v>
      </c>
      <c r="D5160" s="304">
        <f t="shared" si="80"/>
        <v>0</v>
      </c>
      <c r="E5160" s="305">
        <v>45992</v>
      </c>
      <c r="F5160" s="302" t="s">
        <v>69</v>
      </c>
      <c r="G5160" s="302" t="s">
        <v>70</v>
      </c>
      <c r="H5160" s="302" t="s">
        <v>640</v>
      </c>
      <c r="I5160" s="302" t="s">
        <v>640</v>
      </c>
      <c r="J5160" s="302">
        <v>135300</v>
      </c>
      <c r="K5160" s="302" t="s">
        <v>390</v>
      </c>
      <c r="L5160" s="302">
        <v>9822043</v>
      </c>
      <c r="M5160" s="302" t="s">
        <v>1926</v>
      </c>
      <c r="N5160" s="305">
        <v>28672</v>
      </c>
      <c r="O5160" s="305">
        <v>28672</v>
      </c>
      <c r="P5160" s="302" t="s">
        <v>1052</v>
      </c>
    </row>
    <row r="5161" spans="1:16">
      <c r="A5161" s="303">
        <v>0</v>
      </c>
      <c r="B5161" s="303">
        <v>0</v>
      </c>
      <c r="C5161" s="303">
        <v>0</v>
      </c>
      <c r="D5161" s="304">
        <f t="shared" si="80"/>
        <v>0</v>
      </c>
      <c r="E5161" s="305">
        <v>45992</v>
      </c>
      <c r="F5161" s="302" t="s">
        <v>69</v>
      </c>
      <c r="G5161" s="302" t="s">
        <v>70</v>
      </c>
      <c r="H5161" s="302" t="s">
        <v>640</v>
      </c>
      <c r="I5161" s="302" t="s">
        <v>640</v>
      </c>
      <c r="J5161" s="302">
        <v>135300</v>
      </c>
      <c r="K5161" s="302" t="s">
        <v>329</v>
      </c>
      <c r="L5161" s="302">
        <v>9870190</v>
      </c>
      <c r="M5161" s="302" t="s">
        <v>1930</v>
      </c>
      <c r="N5161" s="305">
        <v>21732</v>
      </c>
      <c r="O5161" s="305">
        <v>21732</v>
      </c>
      <c r="P5161" s="302" t="s">
        <v>1062</v>
      </c>
    </row>
    <row r="5162" spans="1:16">
      <c r="A5162" s="303">
        <v>0</v>
      </c>
      <c r="B5162" s="303">
        <v>0</v>
      </c>
      <c r="C5162" s="303">
        <v>0</v>
      </c>
      <c r="D5162" s="304">
        <f t="shared" si="80"/>
        <v>0</v>
      </c>
      <c r="E5162" s="305">
        <v>45992</v>
      </c>
      <c r="F5162" s="302" t="s">
        <v>69</v>
      </c>
      <c r="G5162" s="302" t="s">
        <v>70</v>
      </c>
      <c r="H5162" s="302" t="s">
        <v>640</v>
      </c>
      <c r="I5162" s="302" t="s">
        <v>640</v>
      </c>
      <c r="J5162" s="302">
        <v>135300</v>
      </c>
      <c r="K5162" s="302" t="s">
        <v>329</v>
      </c>
      <c r="L5162" s="302">
        <v>9822181</v>
      </c>
      <c r="M5162" s="302" t="s">
        <v>1929</v>
      </c>
      <c r="N5162" s="305">
        <v>25750</v>
      </c>
      <c r="O5162" s="305">
        <v>25750</v>
      </c>
      <c r="P5162" s="302" t="s">
        <v>1052</v>
      </c>
    </row>
    <row r="5163" spans="1:16">
      <c r="A5163" s="303">
        <v>0</v>
      </c>
      <c r="B5163" s="303">
        <v>0</v>
      </c>
      <c r="C5163" s="303">
        <v>0</v>
      </c>
      <c r="D5163" s="304">
        <f t="shared" si="80"/>
        <v>0</v>
      </c>
      <c r="E5163" s="305">
        <v>45992</v>
      </c>
      <c r="F5163" s="302" t="s">
        <v>69</v>
      </c>
      <c r="G5163" s="302" t="s">
        <v>70</v>
      </c>
      <c r="H5163" s="302" t="s">
        <v>640</v>
      </c>
      <c r="I5163" s="302" t="s">
        <v>640</v>
      </c>
      <c r="J5163" s="302">
        <v>135300</v>
      </c>
      <c r="K5163" s="302" t="s">
        <v>329</v>
      </c>
      <c r="L5163" s="302">
        <v>9870189</v>
      </c>
      <c r="M5163" s="302" t="s">
        <v>1930</v>
      </c>
      <c r="N5163" s="305">
        <v>25750</v>
      </c>
      <c r="O5163" s="305">
        <v>25750</v>
      </c>
      <c r="P5163" s="302" t="s">
        <v>1062</v>
      </c>
    </row>
    <row r="5164" spans="1:16">
      <c r="A5164" s="303">
        <v>0</v>
      </c>
      <c r="B5164" s="303">
        <v>0</v>
      </c>
      <c r="C5164" s="303">
        <v>0</v>
      </c>
      <c r="D5164" s="304">
        <f t="shared" si="80"/>
        <v>0</v>
      </c>
      <c r="E5164" s="305">
        <v>45992</v>
      </c>
      <c r="F5164" s="302" t="s">
        <v>69</v>
      </c>
      <c r="G5164" s="302" t="s">
        <v>70</v>
      </c>
      <c r="H5164" s="302" t="s">
        <v>640</v>
      </c>
      <c r="I5164" s="302" t="s">
        <v>640</v>
      </c>
      <c r="J5164" s="302">
        <v>135300</v>
      </c>
      <c r="K5164" s="302" t="s">
        <v>329</v>
      </c>
      <c r="L5164" s="302">
        <v>9822180</v>
      </c>
      <c r="M5164" s="302" t="s">
        <v>1929</v>
      </c>
      <c r="N5164" s="305">
        <v>21732</v>
      </c>
      <c r="O5164" s="305">
        <v>21732</v>
      </c>
      <c r="P5164" s="302" t="s">
        <v>1052</v>
      </c>
    </row>
    <row r="5165" spans="1:16">
      <c r="A5165" s="303">
        <v>0</v>
      </c>
      <c r="B5165" s="303">
        <v>0</v>
      </c>
      <c r="C5165" s="303">
        <v>0</v>
      </c>
      <c r="D5165" s="304">
        <f t="shared" si="80"/>
        <v>0</v>
      </c>
      <c r="E5165" s="305">
        <v>45992</v>
      </c>
      <c r="F5165" s="302" t="s">
        <v>69</v>
      </c>
      <c r="G5165" s="302" t="s">
        <v>70</v>
      </c>
      <c r="H5165" s="302" t="s">
        <v>640</v>
      </c>
      <c r="I5165" s="302" t="s">
        <v>640</v>
      </c>
      <c r="J5165" s="302">
        <v>135300</v>
      </c>
      <c r="K5165" s="302" t="s">
        <v>248</v>
      </c>
      <c r="L5165" s="302">
        <v>9822199</v>
      </c>
      <c r="M5165" s="302" t="s">
        <v>2887</v>
      </c>
      <c r="N5165" s="305">
        <v>21732</v>
      </c>
      <c r="O5165" s="305">
        <v>21732</v>
      </c>
      <c r="P5165" s="302" t="s">
        <v>1052</v>
      </c>
    </row>
    <row r="5166" spans="1:16">
      <c r="A5166" s="303">
        <v>0</v>
      </c>
      <c r="B5166" s="303">
        <v>0</v>
      </c>
      <c r="C5166" s="303">
        <v>0</v>
      </c>
      <c r="D5166" s="304">
        <f t="shared" si="80"/>
        <v>0</v>
      </c>
      <c r="E5166" s="305">
        <v>45992</v>
      </c>
      <c r="F5166" s="302" t="s">
        <v>69</v>
      </c>
      <c r="G5166" s="302" t="s">
        <v>70</v>
      </c>
      <c r="H5166" s="302" t="s">
        <v>640</v>
      </c>
      <c r="I5166" s="302" t="s">
        <v>640</v>
      </c>
      <c r="J5166" s="302">
        <v>135300</v>
      </c>
      <c r="K5166" s="302" t="s">
        <v>248</v>
      </c>
      <c r="L5166" s="302">
        <v>9822203</v>
      </c>
      <c r="M5166" s="302" t="s">
        <v>2889</v>
      </c>
      <c r="N5166" s="305">
        <v>21732</v>
      </c>
      <c r="O5166" s="305">
        <v>21732</v>
      </c>
      <c r="P5166" s="302" t="s">
        <v>1052</v>
      </c>
    </row>
    <row r="5167" spans="1:16">
      <c r="A5167" s="303">
        <v>0</v>
      </c>
      <c r="B5167" s="303">
        <v>0</v>
      </c>
      <c r="C5167" s="303">
        <v>0</v>
      </c>
      <c r="D5167" s="304">
        <f t="shared" si="80"/>
        <v>0</v>
      </c>
      <c r="E5167" s="305">
        <v>45992</v>
      </c>
      <c r="F5167" s="302" t="s">
        <v>69</v>
      </c>
      <c r="G5167" s="302" t="s">
        <v>70</v>
      </c>
      <c r="H5167" s="302" t="s">
        <v>640</v>
      </c>
      <c r="I5167" s="302" t="s">
        <v>640</v>
      </c>
      <c r="J5167" s="302">
        <v>135300</v>
      </c>
      <c r="K5167" s="302" t="s">
        <v>248</v>
      </c>
      <c r="L5167" s="302">
        <v>9822207</v>
      </c>
      <c r="M5167" s="302" t="s">
        <v>2149</v>
      </c>
      <c r="N5167" s="305">
        <v>21732</v>
      </c>
      <c r="O5167" s="305">
        <v>21732</v>
      </c>
      <c r="P5167" s="302" t="s">
        <v>1052</v>
      </c>
    </row>
    <row r="5168" spans="1:16">
      <c r="A5168" s="303">
        <v>0</v>
      </c>
      <c r="B5168" s="303">
        <v>0</v>
      </c>
      <c r="C5168" s="303">
        <v>0</v>
      </c>
      <c r="D5168" s="304">
        <f t="shared" si="80"/>
        <v>0</v>
      </c>
      <c r="E5168" s="305">
        <v>45992</v>
      </c>
      <c r="F5168" s="302" t="s">
        <v>69</v>
      </c>
      <c r="G5168" s="302" t="s">
        <v>70</v>
      </c>
      <c r="H5168" s="302" t="s">
        <v>640</v>
      </c>
      <c r="I5168" s="302" t="s">
        <v>640</v>
      </c>
      <c r="J5168" s="302">
        <v>135300</v>
      </c>
      <c r="K5168" s="302" t="s">
        <v>248</v>
      </c>
      <c r="L5168" s="302">
        <v>9822202</v>
      </c>
      <c r="M5168" s="302" t="s">
        <v>2888</v>
      </c>
      <c r="N5168" s="305">
        <v>15523</v>
      </c>
      <c r="O5168" s="305">
        <v>15523</v>
      </c>
      <c r="P5168" s="302" t="s">
        <v>1052</v>
      </c>
    </row>
    <row r="5169" spans="1:16">
      <c r="A5169" s="303">
        <v>0</v>
      </c>
      <c r="B5169" s="303">
        <v>0</v>
      </c>
      <c r="C5169" s="303">
        <v>0</v>
      </c>
      <c r="D5169" s="304">
        <f t="shared" si="80"/>
        <v>0</v>
      </c>
      <c r="E5169" s="305">
        <v>45992</v>
      </c>
      <c r="F5169" s="302" t="s">
        <v>69</v>
      </c>
      <c r="G5169" s="302" t="s">
        <v>70</v>
      </c>
      <c r="H5169" s="302" t="s">
        <v>640</v>
      </c>
      <c r="I5169" s="302" t="s">
        <v>640</v>
      </c>
      <c r="J5169" s="302">
        <v>135300</v>
      </c>
      <c r="K5169" s="302" t="s">
        <v>248</v>
      </c>
      <c r="L5169" s="302">
        <v>9870181</v>
      </c>
      <c r="M5169" s="302" t="s">
        <v>1931</v>
      </c>
      <c r="N5169" s="305">
        <v>25750</v>
      </c>
      <c r="O5169" s="305">
        <v>25750</v>
      </c>
      <c r="P5169" s="302" t="s">
        <v>1062</v>
      </c>
    </row>
    <row r="5170" spans="1:16">
      <c r="A5170" s="303">
        <v>0</v>
      </c>
      <c r="B5170" s="303">
        <v>0</v>
      </c>
      <c r="C5170" s="303">
        <v>0</v>
      </c>
      <c r="D5170" s="304">
        <f t="shared" si="80"/>
        <v>0</v>
      </c>
      <c r="E5170" s="305">
        <v>45992</v>
      </c>
      <c r="F5170" s="302" t="s">
        <v>69</v>
      </c>
      <c r="G5170" s="302" t="s">
        <v>70</v>
      </c>
      <c r="H5170" s="302" t="s">
        <v>640</v>
      </c>
      <c r="I5170" s="302" t="s">
        <v>640</v>
      </c>
      <c r="J5170" s="302">
        <v>135300</v>
      </c>
      <c r="K5170" s="302" t="s">
        <v>248</v>
      </c>
      <c r="L5170" s="302">
        <v>9822204</v>
      </c>
      <c r="M5170" s="302" t="s">
        <v>2888</v>
      </c>
      <c r="N5170" s="305">
        <v>25385</v>
      </c>
      <c r="O5170" s="305">
        <v>25385</v>
      </c>
      <c r="P5170" s="302" t="s">
        <v>1052</v>
      </c>
    </row>
    <row r="5171" spans="1:16">
      <c r="A5171" s="303">
        <v>0</v>
      </c>
      <c r="B5171" s="303">
        <v>0</v>
      </c>
      <c r="C5171" s="303">
        <v>0</v>
      </c>
      <c r="D5171" s="304">
        <f t="shared" si="80"/>
        <v>0</v>
      </c>
      <c r="E5171" s="305">
        <v>45992</v>
      </c>
      <c r="F5171" s="302" t="s">
        <v>69</v>
      </c>
      <c r="G5171" s="302" t="s">
        <v>70</v>
      </c>
      <c r="H5171" s="302" t="s">
        <v>640</v>
      </c>
      <c r="I5171" s="302" t="s">
        <v>640</v>
      </c>
      <c r="J5171" s="302">
        <v>135300</v>
      </c>
      <c r="K5171" s="302" t="s">
        <v>248</v>
      </c>
      <c r="L5171" s="302">
        <v>9822205</v>
      </c>
      <c r="M5171" s="302" t="s">
        <v>2888</v>
      </c>
      <c r="N5171" s="305">
        <v>26846</v>
      </c>
      <c r="O5171" s="305">
        <v>26846</v>
      </c>
      <c r="P5171" s="302" t="s">
        <v>1052</v>
      </c>
    </row>
    <row r="5172" spans="1:16">
      <c r="A5172" s="303">
        <v>0</v>
      </c>
      <c r="B5172" s="303">
        <v>0</v>
      </c>
      <c r="C5172" s="303">
        <v>0</v>
      </c>
      <c r="D5172" s="304">
        <f t="shared" si="80"/>
        <v>0</v>
      </c>
      <c r="E5172" s="305">
        <v>45992</v>
      </c>
      <c r="F5172" s="302" t="s">
        <v>69</v>
      </c>
      <c r="G5172" s="302" t="s">
        <v>70</v>
      </c>
      <c r="H5172" s="302" t="s">
        <v>640</v>
      </c>
      <c r="I5172" s="302" t="s">
        <v>640</v>
      </c>
      <c r="J5172" s="302">
        <v>135300</v>
      </c>
      <c r="K5172" s="302" t="s">
        <v>248</v>
      </c>
      <c r="L5172" s="302">
        <v>9718859</v>
      </c>
      <c r="M5172" s="302" t="s">
        <v>1931</v>
      </c>
      <c r="N5172" s="305">
        <v>29768</v>
      </c>
      <c r="O5172" s="305">
        <v>29768</v>
      </c>
      <c r="P5172" s="302" t="s">
        <v>1062</v>
      </c>
    </row>
    <row r="5173" spans="1:16">
      <c r="A5173" s="303">
        <v>0</v>
      </c>
      <c r="B5173" s="303">
        <v>0</v>
      </c>
      <c r="C5173" s="303">
        <v>0</v>
      </c>
      <c r="D5173" s="304">
        <f t="shared" si="80"/>
        <v>0</v>
      </c>
      <c r="E5173" s="305">
        <v>45992</v>
      </c>
      <c r="F5173" s="302" t="s">
        <v>69</v>
      </c>
      <c r="G5173" s="302" t="s">
        <v>70</v>
      </c>
      <c r="H5173" s="302" t="s">
        <v>640</v>
      </c>
      <c r="I5173" s="302" t="s">
        <v>640</v>
      </c>
      <c r="J5173" s="302">
        <v>135300</v>
      </c>
      <c r="K5173" s="302" t="s">
        <v>248</v>
      </c>
      <c r="L5173" s="302">
        <v>9704831</v>
      </c>
      <c r="M5173" s="302" t="s">
        <v>1931</v>
      </c>
      <c r="N5173" s="305">
        <v>25385</v>
      </c>
      <c r="O5173" s="305">
        <v>25385</v>
      </c>
      <c r="P5173" s="302" t="s">
        <v>1062</v>
      </c>
    </row>
    <row r="5174" spans="1:16">
      <c r="A5174" s="303">
        <v>0</v>
      </c>
      <c r="B5174" s="303">
        <v>0</v>
      </c>
      <c r="C5174" s="303">
        <v>0</v>
      </c>
      <c r="D5174" s="304">
        <f t="shared" si="80"/>
        <v>0</v>
      </c>
      <c r="E5174" s="305">
        <v>45992</v>
      </c>
      <c r="F5174" s="302" t="s">
        <v>69</v>
      </c>
      <c r="G5174" s="302" t="s">
        <v>70</v>
      </c>
      <c r="H5174" s="302" t="s">
        <v>640</v>
      </c>
      <c r="I5174" s="302" t="s">
        <v>640</v>
      </c>
      <c r="J5174" s="302">
        <v>135300</v>
      </c>
      <c r="K5174" s="302" t="s">
        <v>248</v>
      </c>
      <c r="L5174" s="302">
        <v>9870183</v>
      </c>
      <c r="M5174" s="302" t="s">
        <v>1931</v>
      </c>
      <c r="N5174" s="305">
        <v>21732</v>
      </c>
      <c r="O5174" s="305">
        <v>21732</v>
      </c>
      <c r="P5174" s="302" t="s">
        <v>1062</v>
      </c>
    </row>
    <row r="5175" spans="1:16">
      <c r="A5175" s="303">
        <v>0</v>
      </c>
      <c r="B5175" s="303">
        <v>0</v>
      </c>
      <c r="C5175" s="303">
        <v>0</v>
      </c>
      <c r="D5175" s="304">
        <f t="shared" si="80"/>
        <v>0</v>
      </c>
      <c r="E5175" s="305">
        <v>45992</v>
      </c>
      <c r="F5175" s="302" t="s">
        <v>69</v>
      </c>
      <c r="G5175" s="302" t="s">
        <v>70</v>
      </c>
      <c r="H5175" s="302" t="s">
        <v>640</v>
      </c>
      <c r="I5175" s="302" t="s">
        <v>640</v>
      </c>
      <c r="J5175" s="302">
        <v>135300</v>
      </c>
      <c r="K5175" s="302" t="s">
        <v>248</v>
      </c>
      <c r="L5175" s="302">
        <v>9870184</v>
      </c>
      <c r="M5175" s="302" t="s">
        <v>1931</v>
      </c>
      <c r="N5175" s="305">
        <v>26846</v>
      </c>
      <c r="O5175" s="305">
        <v>26846</v>
      </c>
      <c r="P5175" s="302" t="s">
        <v>1062</v>
      </c>
    </row>
    <row r="5176" spans="1:16">
      <c r="A5176" s="303">
        <v>0</v>
      </c>
      <c r="B5176" s="303">
        <v>0</v>
      </c>
      <c r="C5176" s="303">
        <v>0</v>
      </c>
      <c r="D5176" s="304">
        <f t="shared" si="80"/>
        <v>0</v>
      </c>
      <c r="E5176" s="305">
        <v>45992</v>
      </c>
      <c r="F5176" s="302" t="s">
        <v>69</v>
      </c>
      <c r="G5176" s="302" t="s">
        <v>70</v>
      </c>
      <c r="H5176" s="302" t="s">
        <v>640</v>
      </c>
      <c r="I5176" s="302" t="s">
        <v>640</v>
      </c>
      <c r="J5176" s="302">
        <v>135300</v>
      </c>
      <c r="K5176" s="302" t="s">
        <v>248</v>
      </c>
      <c r="L5176" s="302">
        <v>9822200</v>
      </c>
      <c r="M5176" s="302" t="s">
        <v>2887</v>
      </c>
      <c r="N5176" s="305">
        <v>25385</v>
      </c>
      <c r="O5176" s="305">
        <v>25385</v>
      </c>
      <c r="P5176" s="302" t="s">
        <v>1052</v>
      </c>
    </row>
    <row r="5177" spans="1:16">
      <c r="A5177" s="303">
        <v>0</v>
      </c>
      <c r="B5177" s="303">
        <v>0</v>
      </c>
      <c r="C5177" s="303">
        <v>0</v>
      </c>
      <c r="D5177" s="304">
        <f t="shared" si="80"/>
        <v>0</v>
      </c>
      <c r="E5177" s="305">
        <v>45992</v>
      </c>
      <c r="F5177" s="302" t="s">
        <v>69</v>
      </c>
      <c r="G5177" s="302" t="s">
        <v>70</v>
      </c>
      <c r="H5177" s="302" t="s">
        <v>640</v>
      </c>
      <c r="I5177" s="302" t="s">
        <v>640</v>
      </c>
      <c r="J5177" s="302">
        <v>135300</v>
      </c>
      <c r="K5177" s="302" t="s">
        <v>248</v>
      </c>
      <c r="L5177" s="302">
        <v>9822201</v>
      </c>
      <c r="M5177" s="302" t="s">
        <v>2887</v>
      </c>
      <c r="N5177" s="305">
        <v>25750</v>
      </c>
      <c r="O5177" s="305">
        <v>25750</v>
      </c>
      <c r="P5177" s="302" t="s">
        <v>1052</v>
      </c>
    </row>
    <row r="5178" spans="1:16">
      <c r="A5178" s="303">
        <v>0</v>
      </c>
      <c r="B5178" s="303">
        <v>0</v>
      </c>
      <c r="C5178" s="303">
        <v>0</v>
      </c>
      <c r="D5178" s="304">
        <f t="shared" si="80"/>
        <v>0</v>
      </c>
      <c r="E5178" s="305">
        <v>45992</v>
      </c>
      <c r="F5178" s="302" t="s">
        <v>69</v>
      </c>
      <c r="G5178" s="302" t="s">
        <v>70</v>
      </c>
      <c r="H5178" s="302" t="s">
        <v>640</v>
      </c>
      <c r="I5178" s="302" t="s">
        <v>640</v>
      </c>
      <c r="J5178" s="302">
        <v>135300</v>
      </c>
      <c r="K5178" s="302" t="s">
        <v>248</v>
      </c>
      <c r="L5178" s="302">
        <v>9822206</v>
      </c>
      <c r="M5178" s="302" t="s">
        <v>2889</v>
      </c>
      <c r="N5178" s="305">
        <v>29768</v>
      </c>
      <c r="O5178" s="305">
        <v>29768</v>
      </c>
      <c r="P5178" s="302" t="s">
        <v>1052</v>
      </c>
    </row>
    <row r="5179" spans="1:16">
      <c r="A5179" s="303">
        <v>0</v>
      </c>
      <c r="B5179" s="303">
        <v>0</v>
      </c>
      <c r="C5179" s="303">
        <v>0</v>
      </c>
      <c r="D5179" s="304">
        <f t="shared" si="80"/>
        <v>0</v>
      </c>
      <c r="E5179" s="305">
        <v>45992</v>
      </c>
      <c r="F5179" s="302" t="s">
        <v>69</v>
      </c>
      <c r="G5179" s="302" t="s">
        <v>70</v>
      </c>
      <c r="H5179" s="302" t="s">
        <v>640</v>
      </c>
      <c r="I5179" s="302" t="s">
        <v>640</v>
      </c>
      <c r="J5179" s="302">
        <v>135300</v>
      </c>
      <c r="K5179" s="302" t="s">
        <v>248</v>
      </c>
      <c r="L5179" s="302">
        <v>9870187</v>
      </c>
      <c r="M5179" s="302" t="s">
        <v>1931</v>
      </c>
      <c r="N5179" s="305">
        <v>21732</v>
      </c>
      <c r="O5179" s="305">
        <v>21732</v>
      </c>
      <c r="P5179" s="302" t="s">
        <v>1062</v>
      </c>
    </row>
    <row r="5180" spans="1:16">
      <c r="A5180" s="303">
        <v>0</v>
      </c>
      <c r="B5180" s="303">
        <v>0</v>
      </c>
      <c r="C5180" s="303">
        <v>0</v>
      </c>
      <c r="D5180" s="304">
        <f t="shared" si="80"/>
        <v>0</v>
      </c>
      <c r="E5180" s="305">
        <v>45992</v>
      </c>
      <c r="F5180" s="302" t="s">
        <v>69</v>
      </c>
      <c r="G5180" s="302" t="s">
        <v>70</v>
      </c>
      <c r="H5180" s="302" t="s">
        <v>640</v>
      </c>
      <c r="I5180" s="302" t="s">
        <v>640</v>
      </c>
      <c r="J5180" s="302">
        <v>135300</v>
      </c>
      <c r="K5180" s="302" t="s">
        <v>248</v>
      </c>
      <c r="L5180" s="302">
        <v>9870182</v>
      </c>
      <c r="M5180" s="302" t="s">
        <v>1931</v>
      </c>
      <c r="N5180" s="305">
        <v>25385</v>
      </c>
      <c r="O5180" s="305">
        <v>25385</v>
      </c>
      <c r="P5180" s="302" t="s">
        <v>1062</v>
      </c>
    </row>
    <row r="5181" spans="1:16">
      <c r="A5181" s="303">
        <v>0</v>
      </c>
      <c r="B5181" s="303">
        <v>0</v>
      </c>
      <c r="C5181" s="303">
        <v>0</v>
      </c>
      <c r="D5181" s="304">
        <f t="shared" si="80"/>
        <v>0</v>
      </c>
      <c r="E5181" s="305">
        <v>45992</v>
      </c>
      <c r="F5181" s="302" t="s">
        <v>69</v>
      </c>
      <c r="G5181" s="302" t="s">
        <v>70</v>
      </c>
      <c r="H5181" s="302" t="s">
        <v>640</v>
      </c>
      <c r="I5181" s="302" t="s">
        <v>640</v>
      </c>
      <c r="J5181" s="302">
        <v>135300</v>
      </c>
      <c r="K5181" s="302" t="s">
        <v>248</v>
      </c>
      <c r="L5181" s="302">
        <v>9870186</v>
      </c>
      <c r="M5181" s="302" t="s">
        <v>1931</v>
      </c>
      <c r="N5181" s="305">
        <v>25750</v>
      </c>
      <c r="O5181" s="305">
        <v>25750</v>
      </c>
      <c r="P5181" s="302" t="s">
        <v>1062</v>
      </c>
    </row>
    <row r="5182" spans="1:16">
      <c r="A5182" s="303">
        <v>0</v>
      </c>
      <c r="B5182" s="303">
        <v>0</v>
      </c>
      <c r="C5182" s="303">
        <v>0</v>
      </c>
      <c r="D5182" s="304">
        <f t="shared" si="80"/>
        <v>0</v>
      </c>
      <c r="E5182" s="305">
        <v>45992</v>
      </c>
      <c r="F5182" s="302" t="s">
        <v>69</v>
      </c>
      <c r="G5182" s="302" t="s">
        <v>70</v>
      </c>
      <c r="H5182" s="302" t="s">
        <v>640</v>
      </c>
      <c r="I5182" s="302" t="s">
        <v>640</v>
      </c>
      <c r="J5182" s="302">
        <v>135300</v>
      </c>
      <c r="K5182" s="302" t="s">
        <v>248</v>
      </c>
      <c r="L5182" s="302">
        <v>9870185</v>
      </c>
      <c r="M5182" s="302" t="s">
        <v>1931</v>
      </c>
      <c r="N5182" s="305">
        <v>15523</v>
      </c>
      <c r="O5182" s="305">
        <v>15523</v>
      </c>
      <c r="P5182" s="302" t="s">
        <v>1062</v>
      </c>
    </row>
    <row r="5183" spans="1:16">
      <c r="A5183" s="303">
        <v>0</v>
      </c>
      <c r="B5183" s="303">
        <v>0</v>
      </c>
      <c r="C5183" s="303">
        <v>0</v>
      </c>
      <c r="D5183" s="304">
        <f t="shared" si="80"/>
        <v>0</v>
      </c>
      <c r="E5183" s="305">
        <v>45992</v>
      </c>
      <c r="F5183" s="302" t="s">
        <v>69</v>
      </c>
      <c r="G5183" s="302" t="s">
        <v>70</v>
      </c>
      <c r="H5183" s="302" t="s">
        <v>640</v>
      </c>
      <c r="I5183" s="302" t="s">
        <v>640</v>
      </c>
      <c r="J5183" s="302">
        <v>135300</v>
      </c>
      <c r="K5183" s="302" t="s">
        <v>248</v>
      </c>
      <c r="L5183" s="302">
        <v>9689910</v>
      </c>
      <c r="M5183" s="302" t="s">
        <v>2889</v>
      </c>
      <c r="N5183" s="305">
        <v>25750</v>
      </c>
      <c r="O5183" s="305">
        <v>25750</v>
      </c>
      <c r="P5183" s="302" t="s">
        <v>1052</v>
      </c>
    </row>
    <row r="5184" spans="1:16">
      <c r="A5184" s="303">
        <v>0</v>
      </c>
      <c r="B5184" s="303">
        <v>0</v>
      </c>
      <c r="C5184" s="303">
        <v>0</v>
      </c>
      <c r="D5184" s="304">
        <f t="shared" si="80"/>
        <v>0</v>
      </c>
      <c r="E5184" s="305">
        <v>45992</v>
      </c>
      <c r="F5184" s="302" t="s">
        <v>69</v>
      </c>
      <c r="G5184" s="302" t="s">
        <v>70</v>
      </c>
      <c r="H5184" s="302" t="s">
        <v>640</v>
      </c>
      <c r="I5184" s="302" t="s">
        <v>640</v>
      </c>
      <c r="J5184" s="302">
        <v>135300</v>
      </c>
      <c r="K5184" s="302" t="s">
        <v>248</v>
      </c>
      <c r="L5184" s="302">
        <v>9870188</v>
      </c>
      <c r="M5184" s="302" t="s">
        <v>1931</v>
      </c>
      <c r="N5184" s="305">
        <v>21732</v>
      </c>
      <c r="O5184" s="305">
        <v>21732</v>
      </c>
      <c r="P5184" s="302" t="s">
        <v>1062</v>
      </c>
    </row>
    <row r="5185" spans="1:16">
      <c r="A5185" s="303">
        <v>0</v>
      </c>
      <c r="B5185" s="303">
        <v>0</v>
      </c>
      <c r="C5185" s="303">
        <v>0</v>
      </c>
      <c r="D5185" s="304">
        <f t="shared" si="80"/>
        <v>0</v>
      </c>
      <c r="E5185" s="305">
        <v>45992</v>
      </c>
      <c r="F5185" s="302" t="s">
        <v>69</v>
      </c>
      <c r="G5185" s="302" t="s">
        <v>70</v>
      </c>
      <c r="H5185" s="302" t="s">
        <v>640</v>
      </c>
      <c r="I5185" s="302" t="s">
        <v>640</v>
      </c>
      <c r="J5185" s="302">
        <v>135300</v>
      </c>
      <c r="K5185" s="302" t="s">
        <v>496</v>
      </c>
      <c r="L5185" s="302">
        <v>9821895</v>
      </c>
      <c r="M5185" s="302" t="s">
        <v>1534</v>
      </c>
      <c r="N5185" s="305">
        <v>25750</v>
      </c>
      <c r="O5185" s="305">
        <v>25750</v>
      </c>
      <c r="P5185" s="302" t="s">
        <v>1052</v>
      </c>
    </row>
    <row r="5186" spans="1:16">
      <c r="A5186" s="303">
        <v>0</v>
      </c>
      <c r="B5186" s="303">
        <v>0</v>
      </c>
      <c r="C5186" s="303">
        <v>0</v>
      </c>
      <c r="D5186" s="304">
        <f t="shared" si="80"/>
        <v>0</v>
      </c>
      <c r="E5186" s="305">
        <v>45992</v>
      </c>
      <c r="F5186" s="302" t="s">
        <v>69</v>
      </c>
      <c r="G5186" s="302" t="s">
        <v>70</v>
      </c>
      <c r="H5186" s="302" t="s">
        <v>640</v>
      </c>
      <c r="I5186" s="302" t="s">
        <v>640</v>
      </c>
      <c r="J5186" s="302">
        <v>135300</v>
      </c>
      <c r="K5186" s="302" t="s">
        <v>496</v>
      </c>
      <c r="L5186" s="302">
        <v>9974355</v>
      </c>
      <c r="M5186" s="302" t="s">
        <v>1534</v>
      </c>
      <c r="N5186" s="305">
        <v>25750</v>
      </c>
      <c r="O5186" s="305">
        <v>25750</v>
      </c>
      <c r="P5186" s="302" t="s">
        <v>1062</v>
      </c>
    </row>
    <row r="5187" spans="1:16">
      <c r="A5187" s="303">
        <v>0</v>
      </c>
      <c r="B5187" s="303">
        <v>0</v>
      </c>
      <c r="C5187" s="303">
        <v>0</v>
      </c>
      <c r="D5187" s="304">
        <f t="shared" ref="D5187:D5250" si="81">+B5187-C5187</f>
        <v>0</v>
      </c>
      <c r="E5187" s="305">
        <v>45992</v>
      </c>
      <c r="F5187" s="302" t="s">
        <v>69</v>
      </c>
      <c r="G5187" s="302" t="s">
        <v>70</v>
      </c>
      <c r="H5187" s="302" t="s">
        <v>640</v>
      </c>
      <c r="I5187" s="302" t="s">
        <v>640</v>
      </c>
      <c r="J5187" s="302">
        <v>135300</v>
      </c>
      <c r="K5187" s="302" t="s">
        <v>497</v>
      </c>
      <c r="L5187" s="302">
        <v>9697423</v>
      </c>
      <c r="M5187" s="302" t="s">
        <v>2432</v>
      </c>
      <c r="N5187" s="305">
        <v>25750</v>
      </c>
      <c r="O5187" s="305">
        <v>25750</v>
      </c>
      <c r="P5187" s="302" t="s">
        <v>1062</v>
      </c>
    </row>
    <row r="5188" spans="1:16">
      <c r="A5188" s="303">
        <v>0</v>
      </c>
      <c r="B5188" s="303">
        <v>0</v>
      </c>
      <c r="C5188" s="303">
        <v>0</v>
      </c>
      <c r="D5188" s="304">
        <f t="shared" si="81"/>
        <v>0</v>
      </c>
      <c r="E5188" s="305">
        <v>45992</v>
      </c>
      <c r="F5188" s="302" t="s">
        <v>69</v>
      </c>
      <c r="G5188" s="302" t="s">
        <v>70</v>
      </c>
      <c r="H5188" s="302" t="s">
        <v>640</v>
      </c>
      <c r="I5188" s="302" t="s">
        <v>640</v>
      </c>
      <c r="J5188" s="302">
        <v>135300</v>
      </c>
      <c r="K5188" s="302" t="s">
        <v>497</v>
      </c>
      <c r="L5188" s="302">
        <v>9724144</v>
      </c>
      <c r="M5188" s="302" t="s">
        <v>1535</v>
      </c>
      <c r="N5188" s="305">
        <v>21732</v>
      </c>
      <c r="O5188" s="305">
        <v>21732</v>
      </c>
      <c r="P5188" s="302" t="s">
        <v>1062</v>
      </c>
    </row>
    <row r="5189" spans="1:16">
      <c r="A5189" s="303">
        <v>0</v>
      </c>
      <c r="B5189" s="303">
        <v>0</v>
      </c>
      <c r="C5189" s="303">
        <v>0</v>
      </c>
      <c r="D5189" s="304">
        <f t="shared" si="81"/>
        <v>0</v>
      </c>
      <c r="E5189" s="305">
        <v>45992</v>
      </c>
      <c r="F5189" s="302" t="s">
        <v>69</v>
      </c>
      <c r="G5189" s="302" t="s">
        <v>70</v>
      </c>
      <c r="H5189" s="302" t="s">
        <v>640</v>
      </c>
      <c r="I5189" s="302" t="s">
        <v>640</v>
      </c>
      <c r="J5189" s="302">
        <v>135300</v>
      </c>
      <c r="K5189" s="302" t="s">
        <v>497</v>
      </c>
      <c r="L5189" s="302">
        <v>9822071</v>
      </c>
      <c r="M5189" s="302" t="s">
        <v>1535</v>
      </c>
      <c r="N5189" s="305">
        <v>21732</v>
      </c>
      <c r="O5189" s="305">
        <v>21732</v>
      </c>
      <c r="P5189" s="302" t="s">
        <v>1052</v>
      </c>
    </row>
    <row r="5190" spans="1:16">
      <c r="A5190" s="303">
        <v>0</v>
      </c>
      <c r="B5190" s="303">
        <v>0</v>
      </c>
      <c r="C5190" s="303">
        <v>0</v>
      </c>
      <c r="D5190" s="304">
        <f t="shared" si="81"/>
        <v>0</v>
      </c>
      <c r="E5190" s="305">
        <v>45992</v>
      </c>
      <c r="F5190" s="302" t="s">
        <v>69</v>
      </c>
      <c r="G5190" s="302" t="s">
        <v>70</v>
      </c>
      <c r="H5190" s="302" t="s">
        <v>640</v>
      </c>
      <c r="I5190" s="302" t="s">
        <v>640</v>
      </c>
      <c r="J5190" s="302">
        <v>135300</v>
      </c>
      <c r="K5190" s="302" t="s">
        <v>497</v>
      </c>
      <c r="L5190" s="302">
        <v>9822072</v>
      </c>
      <c r="M5190" s="302" t="s">
        <v>2432</v>
      </c>
      <c r="N5190" s="305">
        <v>25750</v>
      </c>
      <c r="O5190" s="305">
        <v>25750</v>
      </c>
      <c r="P5190" s="302" t="s">
        <v>1052</v>
      </c>
    </row>
    <row r="5191" spans="1:16">
      <c r="A5191" s="303">
        <v>0</v>
      </c>
      <c r="B5191" s="303">
        <v>0</v>
      </c>
      <c r="C5191" s="303">
        <v>0</v>
      </c>
      <c r="D5191" s="304">
        <f t="shared" si="81"/>
        <v>0</v>
      </c>
      <c r="E5191" s="305">
        <v>45992</v>
      </c>
      <c r="F5191" s="302" t="s">
        <v>69</v>
      </c>
      <c r="G5191" s="302" t="s">
        <v>70</v>
      </c>
      <c r="H5191" s="302" t="s">
        <v>640</v>
      </c>
      <c r="I5191" s="302" t="s">
        <v>640</v>
      </c>
      <c r="J5191" s="302">
        <v>135300</v>
      </c>
      <c r="K5191" s="302" t="s">
        <v>559</v>
      </c>
      <c r="L5191" s="302">
        <v>9974360</v>
      </c>
      <c r="M5191" s="302" t="s">
        <v>2521</v>
      </c>
      <c r="N5191" s="305">
        <v>25750</v>
      </c>
      <c r="O5191" s="305">
        <v>25750</v>
      </c>
      <c r="P5191" s="302" t="s">
        <v>1062</v>
      </c>
    </row>
    <row r="5192" spans="1:16">
      <c r="A5192" s="303">
        <v>0</v>
      </c>
      <c r="B5192" s="303">
        <v>0</v>
      </c>
      <c r="C5192" s="303">
        <v>0</v>
      </c>
      <c r="D5192" s="304">
        <f t="shared" si="81"/>
        <v>0</v>
      </c>
      <c r="E5192" s="305">
        <v>45992</v>
      </c>
      <c r="F5192" s="302" t="s">
        <v>69</v>
      </c>
      <c r="G5192" s="302" t="s">
        <v>70</v>
      </c>
      <c r="H5192" s="302" t="s">
        <v>640</v>
      </c>
      <c r="I5192" s="302" t="s">
        <v>640</v>
      </c>
      <c r="J5192" s="302">
        <v>135300</v>
      </c>
      <c r="K5192" s="302" t="s">
        <v>559</v>
      </c>
      <c r="L5192" s="302">
        <v>9822075</v>
      </c>
      <c r="M5192" s="302" t="s">
        <v>2521</v>
      </c>
      <c r="N5192" s="305">
        <v>21732</v>
      </c>
      <c r="O5192" s="305">
        <v>21732</v>
      </c>
      <c r="P5192" s="302" t="s">
        <v>1052</v>
      </c>
    </row>
    <row r="5193" spans="1:16">
      <c r="A5193" s="303">
        <v>0</v>
      </c>
      <c r="B5193" s="303">
        <v>0</v>
      </c>
      <c r="C5193" s="303">
        <v>0</v>
      </c>
      <c r="D5193" s="304">
        <f t="shared" si="81"/>
        <v>0</v>
      </c>
      <c r="E5193" s="305">
        <v>45992</v>
      </c>
      <c r="F5193" s="302" t="s">
        <v>69</v>
      </c>
      <c r="G5193" s="302" t="s">
        <v>70</v>
      </c>
      <c r="H5193" s="302" t="s">
        <v>640</v>
      </c>
      <c r="I5193" s="302" t="s">
        <v>640</v>
      </c>
      <c r="J5193" s="302">
        <v>135300</v>
      </c>
      <c r="K5193" s="302" t="s">
        <v>559</v>
      </c>
      <c r="L5193" s="302">
        <v>9693316</v>
      </c>
      <c r="M5193" s="302" t="s">
        <v>2521</v>
      </c>
      <c r="N5193" s="305">
        <v>21732</v>
      </c>
      <c r="O5193" s="305">
        <v>21732</v>
      </c>
      <c r="P5193" s="302" t="s">
        <v>1062</v>
      </c>
    </row>
    <row r="5194" spans="1:16">
      <c r="A5194" s="303">
        <v>0</v>
      </c>
      <c r="B5194" s="303">
        <v>0</v>
      </c>
      <c r="C5194" s="303">
        <v>0</v>
      </c>
      <c r="D5194" s="304">
        <f t="shared" si="81"/>
        <v>0</v>
      </c>
      <c r="E5194" s="305">
        <v>45992</v>
      </c>
      <c r="F5194" s="302" t="s">
        <v>69</v>
      </c>
      <c r="G5194" s="302" t="s">
        <v>70</v>
      </c>
      <c r="H5194" s="302" t="s">
        <v>640</v>
      </c>
      <c r="I5194" s="302" t="s">
        <v>640</v>
      </c>
      <c r="J5194" s="302">
        <v>135300</v>
      </c>
      <c r="K5194" s="302" t="s">
        <v>559</v>
      </c>
      <c r="L5194" s="302">
        <v>9822076</v>
      </c>
      <c r="M5194" s="302" t="s">
        <v>2521</v>
      </c>
      <c r="N5194" s="305">
        <v>25750</v>
      </c>
      <c r="O5194" s="305">
        <v>25750</v>
      </c>
      <c r="P5194" s="302" t="s">
        <v>1052</v>
      </c>
    </row>
    <row r="5195" spans="1:16">
      <c r="A5195" s="303">
        <v>0</v>
      </c>
      <c r="B5195" s="303">
        <v>0</v>
      </c>
      <c r="C5195" s="303">
        <v>0</v>
      </c>
      <c r="D5195" s="304">
        <f t="shared" si="81"/>
        <v>0</v>
      </c>
      <c r="E5195" s="305">
        <v>45992</v>
      </c>
      <c r="F5195" s="302" t="s">
        <v>69</v>
      </c>
      <c r="G5195" s="302" t="s">
        <v>70</v>
      </c>
      <c r="H5195" s="302" t="s">
        <v>640</v>
      </c>
      <c r="I5195" s="302" t="s">
        <v>640</v>
      </c>
      <c r="J5195" s="302">
        <v>135300</v>
      </c>
      <c r="K5195" s="302" t="s">
        <v>394</v>
      </c>
      <c r="L5195" s="302">
        <v>9718337</v>
      </c>
      <c r="M5195" s="302" t="s">
        <v>1537</v>
      </c>
      <c r="N5195" s="305">
        <v>35247</v>
      </c>
      <c r="O5195" s="305">
        <v>35247</v>
      </c>
      <c r="P5195" s="302" t="s">
        <v>1062</v>
      </c>
    </row>
    <row r="5196" spans="1:16">
      <c r="A5196" s="303">
        <v>0</v>
      </c>
      <c r="B5196" s="303">
        <v>0</v>
      </c>
      <c r="C5196" s="303">
        <v>0</v>
      </c>
      <c r="D5196" s="304">
        <f t="shared" si="81"/>
        <v>0</v>
      </c>
      <c r="E5196" s="305">
        <v>45992</v>
      </c>
      <c r="F5196" s="302" t="s">
        <v>69</v>
      </c>
      <c r="G5196" s="302" t="s">
        <v>70</v>
      </c>
      <c r="H5196" s="302" t="s">
        <v>640</v>
      </c>
      <c r="I5196" s="302" t="s">
        <v>640</v>
      </c>
      <c r="J5196" s="302">
        <v>135300</v>
      </c>
      <c r="K5196" s="302" t="s">
        <v>394</v>
      </c>
      <c r="L5196" s="302">
        <v>9806967</v>
      </c>
      <c r="M5196" s="302" t="s">
        <v>1537</v>
      </c>
      <c r="N5196" s="305">
        <v>36525</v>
      </c>
      <c r="O5196" s="305">
        <v>36892</v>
      </c>
      <c r="P5196" s="302" t="s">
        <v>1574</v>
      </c>
    </row>
    <row r="5197" spans="1:16">
      <c r="A5197" s="303">
        <v>0</v>
      </c>
      <c r="B5197" s="303">
        <v>0</v>
      </c>
      <c r="C5197" s="303">
        <v>0</v>
      </c>
      <c r="D5197" s="304">
        <f t="shared" si="81"/>
        <v>0</v>
      </c>
      <c r="E5197" s="305">
        <v>45992</v>
      </c>
      <c r="F5197" s="302" t="s">
        <v>69</v>
      </c>
      <c r="G5197" s="302" t="s">
        <v>70</v>
      </c>
      <c r="H5197" s="302" t="s">
        <v>640</v>
      </c>
      <c r="I5197" s="302" t="s">
        <v>640</v>
      </c>
      <c r="J5197" s="302">
        <v>135300</v>
      </c>
      <c r="K5197" s="302" t="s">
        <v>394</v>
      </c>
      <c r="L5197" s="302">
        <v>9806554</v>
      </c>
      <c r="M5197" s="302" t="s">
        <v>1537</v>
      </c>
      <c r="N5197" s="305">
        <v>731</v>
      </c>
      <c r="O5197" s="305">
        <v>36892</v>
      </c>
      <c r="P5197" s="302" t="s">
        <v>1574</v>
      </c>
    </row>
    <row r="5198" spans="1:16">
      <c r="A5198" s="303">
        <v>0</v>
      </c>
      <c r="B5198" s="303">
        <v>0</v>
      </c>
      <c r="C5198" s="303">
        <v>0</v>
      </c>
      <c r="D5198" s="304">
        <f t="shared" si="81"/>
        <v>0</v>
      </c>
      <c r="E5198" s="305">
        <v>45992</v>
      </c>
      <c r="F5198" s="302" t="s">
        <v>69</v>
      </c>
      <c r="G5198" s="302" t="s">
        <v>70</v>
      </c>
      <c r="H5198" s="302" t="s">
        <v>640</v>
      </c>
      <c r="I5198" s="302" t="s">
        <v>640</v>
      </c>
      <c r="J5198" s="302">
        <v>135300</v>
      </c>
      <c r="K5198" s="302" t="s">
        <v>394</v>
      </c>
      <c r="L5198" s="302">
        <v>9822067</v>
      </c>
      <c r="M5198" s="302" t="s">
        <v>1537</v>
      </c>
      <c r="N5198" s="305">
        <v>35405</v>
      </c>
      <c r="O5198" s="305">
        <v>35247</v>
      </c>
      <c r="P5198" s="302" t="s">
        <v>1052</v>
      </c>
    </row>
    <row r="5199" spans="1:16">
      <c r="A5199" s="303">
        <v>0</v>
      </c>
      <c r="B5199" s="303">
        <v>0</v>
      </c>
      <c r="C5199" s="303">
        <v>0</v>
      </c>
      <c r="D5199" s="304">
        <f t="shared" si="81"/>
        <v>0</v>
      </c>
      <c r="E5199" s="305">
        <v>45992</v>
      </c>
      <c r="F5199" s="302" t="s">
        <v>69</v>
      </c>
      <c r="G5199" s="302" t="s">
        <v>70</v>
      </c>
      <c r="H5199" s="302" t="s">
        <v>640</v>
      </c>
      <c r="I5199" s="302" t="s">
        <v>640</v>
      </c>
      <c r="J5199" s="302">
        <v>135300</v>
      </c>
      <c r="K5199" s="302" t="s">
        <v>394</v>
      </c>
      <c r="L5199" s="302">
        <v>10564678</v>
      </c>
      <c r="M5199" s="302" t="s">
        <v>1537</v>
      </c>
      <c r="N5199" s="305">
        <v>35405</v>
      </c>
      <c r="O5199" s="305">
        <v>35247</v>
      </c>
      <c r="P5199" s="302" t="s">
        <v>1052</v>
      </c>
    </row>
    <row r="5200" spans="1:16">
      <c r="A5200" s="303">
        <v>0</v>
      </c>
      <c r="B5200" s="303">
        <v>0</v>
      </c>
      <c r="C5200" s="303">
        <v>0</v>
      </c>
      <c r="D5200" s="304">
        <f t="shared" si="81"/>
        <v>0</v>
      </c>
      <c r="E5200" s="305">
        <v>45992</v>
      </c>
      <c r="F5200" s="302" t="s">
        <v>69</v>
      </c>
      <c r="G5200" s="302" t="s">
        <v>70</v>
      </c>
      <c r="H5200" s="302" t="s">
        <v>640</v>
      </c>
      <c r="I5200" s="302" t="s">
        <v>640</v>
      </c>
      <c r="J5200" s="302">
        <v>135300</v>
      </c>
      <c r="K5200" s="302" t="s">
        <v>394</v>
      </c>
      <c r="L5200" s="302">
        <v>9969007</v>
      </c>
      <c r="M5200" s="302" t="s">
        <v>1537</v>
      </c>
      <c r="N5200" s="305">
        <v>36494</v>
      </c>
      <c r="O5200" s="305">
        <v>36161</v>
      </c>
      <c r="P5200" s="302" t="s">
        <v>2881</v>
      </c>
    </row>
    <row r="5201" spans="1:16">
      <c r="A5201" s="303">
        <v>0</v>
      </c>
      <c r="B5201" s="303">
        <v>0</v>
      </c>
      <c r="C5201" s="303">
        <v>0</v>
      </c>
      <c r="D5201" s="304">
        <f t="shared" si="81"/>
        <v>0</v>
      </c>
      <c r="E5201" s="305">
        <v>45992</v>
      </c>
      <c r="F5201" s="302" t="s">
        <v>69</v>
      </c>
      <c r="G5201" s="302" t="s">
        <v>70</v>
      </c>
      <c r="H5201" s="302" t="s">
        <v>640</v>
      </c>
      <c r="I5201" s="302" t="s">
        <v>640</v>
      </c>
      <c r="J5201" s="302">
        <v>135300</v>
      </c>
      <c r="K5201" s="302" t="s">
        <v>394</v>
      </c>
      <c r="L5201" s="302">
        <v>9761157</v>
      </c>
      <c r="M5201" s="302" t="s">
        <v>1537</v>
      </c>
      <c r="N5201" s="305">
        <v>36494</v>
      </c>
      <c r="O5201" s="305">
        <v>36161</v>
      </c>
      <c r="P5201" s="302" t="s">
        <v>2881</v>
      </c>
    </row>
    <row r="5202" spans="1:16">
      <c r="A5202" s="303">
        <v>0</v>
      </c>
      <c r="B5202" s="303">
        <v>0</v>
      </c>
      <c r="C5202" s="303">
        <v>0</v>
      </c>
      <c r="D5202" s="304">
        <f t="shared" si="81"/>
        <v>0</v>
      </c>
      <c r="E5202" s="305">
        <v>45992</v>
      </c>
      <c r="F5202" s="302" t="s">
        <v>69</v>
      </c>
      <c r="G5202" s="302" t="s">
        <v>70</v>
      </c>
      <c r="H5202" s="302" t="s">
        <v>640</v>
      </c>
      <c r="I5202" s="302" t="s">
        <v>640</v>
      </c>
      <c r="J5202" s="302">
        <v>135300</v>
      </c>
      <c r="K5202" s="302" t="s">
        <v>395</v>
      </c>
      <c r="L5202" s="302">
        <v>9801040</v>
      </c>
      <c r="M5202" s="302" t="s">
        <v>1942</v>
      </c>
      <c r="N5202" s="305">
        <v>36494</v>
      </c>
      <c r="O5202" s="305">
        <v>36161</v>
      </c>
      <c r="P5202" s="302" t="s">
        <v>1052</v>
      </c>
    </row>
    <row r="5203" spans="1:16">
      <c r="A5203" s="303">
        <v>0</v>
      </c>
      <c r="B5203" s="303">
        <v>0</v>
      </c>
      <c r="C5203" s="303">
        <v>0</v>
      </c>
      <c r="D5203" s="304">
        <f t="shared" si="81"/>
        <v>0</v>
      </c>
      <c r="E5203" s="305">
        <v>45992</v>
      </c>
      <c r="F5203" s="302" t="s">
        <v>69</v>
      </c>
      <c r="G5203" s="302" t="s">
        <v>70</v>
      </c>
      <c r="H5203" s="302" t="s">
        <v>640</v>
      </c>
      <c r="I5203" s="302" t="s">
        <v>640</v>
      </c>
      <c r="J5203" s="302">
        <v>135300</v>
      </c>
      <c r="K5203" s="302" t="s">
        <v>395</v>
      </c>
      <c r="L5203" s="302">
        <v>9974366</v>
      </c>
      <c r="M5203" s="302" t="s">
        <v>1942</v>
      </c>
      <c r="N5203" s="305">
        <v>29037</v>
      </c>
      <c r="O5203" s="305">
        <v>29037</v>
      </c>
      <c r="P5203" s="302" t="s">
        <v>1062</v>
      </c>
    </row>
    <row r="5204" spans="1:16">
      <c r="A5204" s="303">
        <v>0</v>
      </c>
      <c r="B5204" s="303">
        <v>0</v>
      </c>
      <c r="C5204" s="303">
        <v>0</v>
      </c>
      <c r="D5204" s="304">
        <f t="shared" si="81"/>
        <v>0</v>
      </c>
      <c r="E5204" s="305">
        <v>45992</v>
      </c>
      <c r="F5204" s="302" t="s">
        <v>69</v>
      </c>
      <c r="G5204" s="302" t="s">
        <v>70</v>
      </c>
      <c r="H5204" s="302" t="s">
        <v>640</v>
      </c>
      <c r="I5204" s="302" t="s">
        <v>640</v>
      </c>
      <c r="J5204" s="302">
        <v>135300</v>
      </c>
      <c r="K5204" s="302" t="s">
        <v>395</v>
      </c>
      <c r="L5204" s="302">
        <v>9969006</v>
      </c>
      <c r="M5204" s="302" t="s">
        <v>1942</v>
      </c>
      <c r="N5204" s="305">
        <v>36494</v>
      </c>
      <c r="O5204" s="305">
        <v>36161</v>
      </c>
      <c r="P5204" s="302" t="s">
        <v>2881</v>
      </c>
    </row>
    <row r="5205" spans="1:16">
      <c r="A5205" s="303">
        <v>0</v>
      </c>
      <c r="B5205" s="303">
        <v>0</v>
      </c>
      <c r="C5205" s="303">
        <v>0</v>
      </c>
      <c r="D5205" s="304">
        <f t="shared" si="81"/>
        <v>0</v>
      </c>
      <c r="E5205" s="305">
        <v>45992</v>
      </c>
      <c r="F5205" s="302" t="s">
        <v>69</v>
      </c>
      <c r="G5205" s="302" t="s">
        <v>70</v>
      </c>
      <c r="H5205" s="302" t="s">
        <v>640</v>
      </c>
      <c r="I5205" s="302" t="s">
        <v>640</v>
      </c>
      <c r="J5205" s="302">
        <v>135300</v>
      </c>
      <c r="K5205" s="302" t="s">
        <v>395</v>
      </c>
      <c r="L5205" s="302">
        <v>9974353</v>
      </c>
      <c r="M5205" s="302" t="s">
        <v>1942</v>
      </c>
      <c r="N5205" s="305">
        <v>26846</v>
      </c>
      <c r="O5205" s="305">
        <v>26846</v>
      </c>
      <c r="P5205" s="302" t="s">
        <v>1062</v>
      </c>
    </row>
    <row r="5206" spans="1:16">
      <c r="A5206" s="303">
        <v>0</v>
      </c>
      <c r="B5206" s="303">
        <v>0</v>
      </c>
      <c r="C5206" s="303">
        <v>0</v>
      </c>
      <c r="D5206" s="304">
        <f t="shared" si="81"/>
        <v>0</v>
      </c>
      <c r="E5206" s="305">
        <v>45992</v>
      </c>
      <c r="F5206" s="302" t="s">
        <v>69</v>
      </c>
      <c r="G5206" s="302" t="s">
        <v>70</v>
      </c>
      <c r="H5206" s="302" t="s">
        <v>640</v>
      </c>
      <c r="I5206" s="302" t="s">
        <v>640</v>
      </c>
      <c r="J5206" s="302">
        <v>135300</v>
      </c>
      <c r="K5206" s="302" t="s">
        <v>230</v>
      </c>
      <c r="L5206" s="302">
        <v>10564699</v>
      </c>
      <c r="M5206" s="302" t="s">
        <v>1951</v>
      </c>
      <c r="N5206" s="305">
        <v>35247</v>
      </c>
      <c r="O5206" s="305">
        <v>35247</v>
      </c>
      <c r="P5206" s="302" t="s">
        <v>1052</v>
      </c>
    </row>
    <row r="5207" spans="1:16">
      <c r="A5207" s="303">
        <v>0</v>
      </c>
      <c r="B5207" s="303">
        <v>0</v>
      </c>
      <c r="C5207" s="303">
        <v>0</v>
      </c>
      <c r="D5207" s="304">
        <f t="shared" si="81"/>
        <v>0</v>
      </c>
      <c r="E5207" s="305">
        <v>45992</v>
      </c>
      <c r="F5207" s="302" t="s">
        <v>69</v>
      </c>
      <c r="G5207" s="302" t="s">
        <v>70</v>
      </c>
      <c r="H5207" s="302" t="s">
        <v>640</v>
      </c>
      <c r="I5207" s="302" t="s">
        <v>640</v>
      </c>
      <c r="J5207" s="302">
        <v>135300</v>
      </c>
      <c r="K5207" s="302" t="s">
        <v>230</v>
      </c>
      <c r="L5207" s="302">
        <v>9822146</v>
      </c>
      <c r="M5207" s="302" t="s">
        <v>1951</v>
      </c>
      <c r="N5207" s="305">
        <v>31959</v>
      </c>
      <c r="O5207" s="305">
        <v>31959</v>
      </c>
      <c r="P5207" s="302" t="s">
        <v>1052</v>
      </c>
    </row>
    <row r="5208" spans="1:16">
      <c r="A5208" s="303">
        <v>0</v>
      </c>
      <c r="B5208" s="303">
        <v>0</v>
      </c>
      <c r="C5208" s="303">
        <v>0</v>
      </c>
      <c r="D5208" s="304">
        <f t="shared" si="81"/>
        <v>0</v>
      </c>
      <c r="E5208" s="305">
        <v>45992</v>
      </c>
      <c r="F5208" s="302" t="s">
        <v>69</v>
      </c>
      <c r="G5208" s="302" t="s">
        <v>70</v>
      </c>
      <c r="H5208" s="302" t="s">
        <v>640</v>
      </c>
      <c r="I5208" s="302" t="s">
        <v>640</v>
      </c>
      <c r="J5208" s="302">
        <v>135300</v>
      </c>
      <c r="K5208" s="302" t="s">
        <v>230</v>
      </c>
      <c r="L5208" s="302">
        <v>9822148</v>
      </c>
      <c r="M5208" s="302" t="s">
        <v>1951</v>
      </c>
      <c r="N5208" s="305">
        <v>35247</v>
      </c>
      <c r="O5208" s="305">
        <v>35247</v>
      </c>
      <c r="P5208" s="302" t="s">
        <v>1052</v>
      </c>
    </row>
    <row r="5209" spans="1:16">
      <c r="A5209" s="303">
        <v>0</v>
      </c>
      <c r="B5209" s="303">
        <v>0</v>
      </c>
      <c r="C5209" s="303">
        <v>0</v>
      </c>
      <c r="D5209" s="304">
        <f t="shared" si="81"/>
        <v>0</v>
      </c>
      <c r="E5209" s="305">
        <v>45992</v>
      </c>
      <c r="F5209" s="302" t="s">
        <v>69</v>
      </c>
      <c r="G5209" s="302" t="s">
        <v>70</v>
      </c>
      <c r="H5209" s="302" t="s">
        <v>640</v>
      </c>
      <c r="I5209" s="302" t="s">
        <v>640</v>
      </c>
      <c r="J5209" s="302">
        <v>135300</v>
      </c>
      <c r="K5209" s="302" t="s">
        <v>230</v>
      </c>
      <c r="L5209" s="302">
        <v>9861264</v>
      </c>
      <c r="M5209" s="302" t="s">
        <v>1951</v>
      </c>
      <c r="N5209" s="305">
        <v>35247</v>
      </c>
      <c r="O5209" s="305">
        <v>35247</v>
      </c>
      <c r="P5209" s="302" t="s">
        <v>1062</v>
      </c>
    </row>
    <row r="5210" spans="1:16">
      <c r="A5210" s="303">
        <v>0</v>
      </c>
      <c r="B5210" s="303">
        <v>0</v>
      </c>
      <c r="C5210" s="303">
        <v>0</v>
      </c>
      <c r="D5210" s="304">
        <f t="shared" si="81"/>
        <v>0</v>
      </c>
      <c r="E5210" s="305">
        <v>45992</v>
      </c>
      <c r="F5210" s="302" t="s">
        <v>69</v>
      </c>
      <c r="G5210" s="302" t="s">
        <v>70</v>
      </c>
      <c r="H5210" s="302" t="s">
        <v>640</v>
      </c>
      <c r="I5210" s="302" t="s">
        <v>640</v>
      </c>
      <c r="J5210" s="302">
        <v>135300</v>
      </c>
      <c r="K5210" s="302" t="s">
        <v>230</v>
      </c>
      <c r="L5210" s="302">
        <v>9822147</v>
      </c>
      <c r="M5210" s="302" t="s">
        <v>1951</v>
      </c>
      <c r="N5210" s="305">
        <v>32325</v>
      </c>
      <c r="O5210" s="305">
        <v>32325</v>
      </c>
      <c r="P5210" s="302" t="s">
        <v>1052</v>
      </c>
    </row>
    <row r="5211" spans="1:16">
      <c r="A5211" s="303">
        <v>0</v>
      </c>
      <c r="B5211" s="303">
        <v>0</v>
      </c>
      <c r="C5211" s="303">
        <v>0</v>
      </c>
      <c r="D5211" s="304">
        <f t="shared" si="81"/>
        <v>0</v>
      </c>
      <c r="E5211" s="305">
        <v>45992</v>
      </c>
      <c r="F5211" s="302" t="s">
        <v>69</v>
      </c>
      <c r="G5211" s="302" t="s">
        <v>70</v>
      </c>
      <c r="H5211" s="302" t="s">
        <v>640</v>
      </c>
      <c r="I5211" s="302" t="s">
        <v>640</v>
      </c>
      <c r="J5211" s="302">
        <v>135300</v>
      </c>
      <c r="K5211" s="302" t="s">
        <v>230</v>
      </c>
      <c r="L5211" s="302">
        <v>9974344</v>
      </c>
      <c r="M5211" s="302" t="s">
        <v>1951</v>
      </c>
      <c r="N5211" s="305">
        <v>32325</v>
      </c>
      <c r="O5211" s="305">
        <v>32325</v>
      </c>
      <c r="P5211" s="302" t="s">
        <v>1062</v>
      </c>
    </row>
    <row r="5212" spans="1:16">
      <c r="A5212" s="303">
        <v>0</v>
      </c>
      <c r="B5212" s="303">
        <v>0</v>
      </c>
      <c r="C5212" s="303">
        <v>0</v>
      </c>
      <c r="D5212" s="304">
        <f t="shared" si="81"/>
        <v>0</v>
      </c>
      <c r="E5212" s="305">
        <v>45992</v>
      </c>
      <c r="F5212" s="302" t="s">
        <v>69</v>
      </c>
      <c r="G5212" s="302" t="s">
        <v>70</v>
      </c>
      <c r="H5212" s="302" t="s">
        <v>640</v>
      </c>
      <c r="I5212" s="302" t="s">
        <v>640</v>
      </c>
      <c r="J5212" s="302">
        <v>135300</v>
      </c>
      <c r="K5212" s="302" t="s">
        <v>230</v>
      </c>
      <c r="L5212" s="302">
        <v>9974421</v>
      </c>
      <c r="M5212" s="302" t="s">
        <v>1951</v>
      </c>
      <c r="N5212" s="305">
        <v>31959</v>
      </c>
      <c r="O5212" s="305">
        <v>31959</v>
      </c>
      <c r="P5212" s="302" t="s">
        <v>1062</v>
      </c>
    </row>
    <row r="5213" spans="1:16">
      <c r="A5213" s="303">
        <v>0</v>
      </c>
      <c r="B5213" s="303">
        <v>0</v>
      </c>
      <c r="C5213" s="303">
        <v>0</v>
      </c>
      <c r="D5213" s="304">
        <f t="shared" si="81"/>
        <v>0</v>
      </c>
      <c r="E5213" s="305">
        <v>45992</v>
      </c>
      <c r="F5213" s="302" t="s">
        <v>69</v>
      </c>
      <c r="G5213" s="302" t="s">
        <v>70</v>
      </c>
      <c r="H5213" s="302" t="s">
        <v>640</v>
      </c>
      <c r="I5213" s="302" t="s">
        <v>640</v>
      </c>
      <c r="J5213" s="302">
        <v>135300</v>
      </c>
      <c r="K5213" s="302" t="s">
        <v>588</v>
      </c>
      <c r="L5213" s="302">
        <v>9861020</v>
      </c>
      <c r="M5213" s="302" t="s">
        <v>2634</v>
      </c>
      <c r="N5213" s="305">
        <v>35247</v>
      </c>
      <c r="O5213" s="305">
        <v>35247</v>
      </c>
      <c r="P5213" s="302" t="s">
        <v>1062</v>
      </c>
    </row>
    <row r="5214" spans="1:16">
      <c r="A5214" s="303">
        <v>0</v>
      </c>
      <c r="B5214" s="303">
        <v>0</v>
      </c>
      <c r="C5214" s="303">
        <v>0</v>
      </c>
      <c r="D5214" s="304">
        <f t="shared" si="81"/>
        <v>0</v>
      </c>
      <c r="E5214" s="305">
        <v>45992</v>
      </c>
      <c r="F5214" s="302" t="s">
        <v>69</v>
      </c>
      <c r="G5214" s="302" t="s">
        <v>70</v>
      </c>
      <c r="H5214" s="302" t="s">
        <v>640</v>
      </c>
      <c r="I5214" s="302" t="s">
        <v>640</v>
      </c>
      <c r="J5214" s="302">
        <v>135300</v>
      </c>
      <c r="K5214" s="302" t="s">
        <v>588</v>
      </c>
      <c r="L5214" s="302">
        <v>9822122</v>
      </c>
      <c r="M5214" s="302" t="s">
        <v>2634</v>
      </c>
      <c r="N5214" s="305">
        <v>35247</v>
      </c>
      <c r="O5214" s="305">
        <v>35247</v>
      </c>
      <c r="P5214" s="302" t="s">
        <v>1052</v>
      </c>
    </row>
    <row r="5215" spans="1:16">
      <c r="A5215" s="303">
        <v>0</v>
      </c>
      <c r="B5215" s="303">
        <v>0</v>
      </c>
      <c r="C5215" s="303">
        <v>0</v>
      </c>
      <c r="D5215" s="304">
        <f t="shared" si="81"/>
        <v>0</v>
      </c>
      <c r="E5215" s="305">
        <v>45992</v>
      </c>
      <c r="F5215" s="302" t="s">
        <v>69</v>
      </c>
      <c r="G5215" s="302" t="s">
        <v>70</v>
      </c>
      <c r="H5215" s="302" t="s">
        <v>640</v>
      </c>
      <c r="I5215" s="302" t="s">
        <v>640</v>
      </c>
      <c r="J5215" s="302">
        <v>135300</v>
      </c>
      <c r="K5215" s="302" t="s">
        <v>588</v>
      </c>
      <c r="L5215" s="302">
        <v>10564685</v>
      </c>
      <c r="M5215" s="302" t="s">
        <v>2634</v>
      </c>
      <c r="N5215" s="305">
        <v>35247</v>
      </c>
      <c r="O5215" s="305">
        <v>35247</v>
      </c>
      <c r="P5215" s="302" t="s">
        <v>1052</v>
      </c>
    </row>
    <row r="5216" spans="1:16">
      <c r="A5216" s="303">
        <v>0</v>
      </c>
      <c r="B5216" s="303">
        <v>0</v>
      </c>
      <c r="C5216" s="303">
        <v>0</v>
      </c>
      <c r="D5216" s="304">
        <f t="shared" si="81"/>
        <v>0</v>
      </c>
      <c r="E5216" s="305">
        <v>45992</v>
      </c>
      <c r="F5216" s="302" t="s">
        <v>69</v>
      </c>
      <c r="G5216" s="302" t="s">
        <v>70</v>
      </c>
      <c r="H5216" s="302" t="s">
        <v>640</v>
      </c>
      <c r="I5216" s="302" t="s">
        <v>640</v>
      </c>
      <c r="J5216" s="302">
        <v>135300</v>
      </c>
      <c r="K5216" s="302" t="s">
        <v>440</v>
      </c>
      <c r="L5216" s="302">
        <v>9808767</v>
      </c>
      <c r="M5216" s="302" t="s">
        <v>2890</v>
      </c>
      <c r="N5216" s="305">
        <v>37196</v>
      </c>
      <c r="O5216" s="305">
        <v>36892</v>
      </c>
      <c r="P5216" s="302" t="s">
        <v>2891</v>
      </c>
    </row>
    <row r="5217" spans="1:16">
      <c r="A5217" s="303">
        <v>0</v>
      </c>
      <c r="B5217" s="303">
        <v>0</v>
      </c>
      <c r="C5217" s="303">
        <v>0</v>
      </c>
      <c r="D5217" s="304">
        <f t="shared" si="81"/>
        <v>0</v>
      </c>
      <c r="E5217" s="305">
        <v>45992</v>
      </c>
      <c r="F5217" s="302" t="s">
        <v>69</v>
      </c>
      <c r="G5217" s="302" t="s">
        <v>70</v>
      </c>
      <c r="H5217" s="302" t="s">
        <v>640</v>
      </c>
      <c r="I5217" s="302" t="s">
        <v>640</v>
      </c>
      <c r="J5217" s="302">
        <v>135300</v>
      </c>
      <c r="K5217" s="302" t="s">
        <v>620</v>
      </c>
      <c r="L5217" s="302">
        <v>9806969</v>
      </c>
      <c r="M5217" s="302" t="s">
        <v>2892</v>
      </c>
      <c r="N5217" s="305">
        <v>36713</v>
      </c>
      <c r="O5217" s="305">
        <v>36892</v>
      </c>
      <c r="P5217" s="302" t="s">
        <v>2893</v>
      </c>
    </row>
    <row r="5218" spans="1:16">
      <c r="A5218" s="303">
        <v>0</v>
      </c>
      <c r="B5218" s="303">
        <v>0</v>
      </c>
      <c r="C5218" s="303">
        <v>0</v>
      </c>
      <c r="D5218" s="304">
        <f t="shared" si="81"/>
        <v>0</v>
      </c>
      <c r="E5218" s="305">
        <v>45992</v>
      </c>
      <c r="F5218" s="302" t="s">
        <v>69</v>
      </c>
      <c r="G5218" s="302" t="s">
        <v>70</v>
      </c>
      <c r="H5218" s="302" t="s">
        <v>640</v>
      </c>
      <c r="I5218" s="302" t="s">
        <v>640</v>
      </c>
      <c r="J5218" s="302">
        <v>135300</v>
      </c>
      <c r="K5218" s="302" t="s">
        <v>620</v>
      </c>
      <c r="L5218" s="302">
        <v>9801814</v>
      </c>
      <c r="M5218" s="302" t="s">
        <v>2892</v>
      </c>
      <c r="N5218" s="305">
        <v>36713</v>
      </c>
      <c r="O5218" s="305">
        <v>36892</v>
      </c>
      <c r="P5218" s="302" t="s">
        <v>2893</v>
      </c>
    </row>
    <row r="5219" spans="1:16">
      <c r="A5219" s="303">
        <v>0</v>
      </c>
      <c r="B5219" s="303">
        <v>0</v>
      </c>
      <c r="C5219" s="303">
        <v>0</v>
      </c>
      <c r="D5219" s="304">
        <f t="shared" si="81"/>
        <v>0</v>
      </c>
      <c r="E5219" s="305">
        <v>45992</v>
      </c>
      <c r="F5219" s="302" t="s">
        <v>69</v>
      </c>
      <c r="G5219" s="302" t="s">
        <v>70</v>
      </c>
      <c r="H5219" s="302" t="s">
        <v>640</v>
      </c>
      <c r="I5219" s="302" t="s">
        <v>640</v>
      </c>
      <c r="J5219" s="302">
        <v>135300</v>
      </c>
      <c r="K5219" s="302" t="s">
        <v>643</v>
      </c>
      <c r="L5219" s="302">
        <v>9822143</v>
      </c>
      <c r="M5219" s="302" t="s">
        <v>2894</v>
      </c>
      <c r="N5219" s="305">
        <v>29403</v>
      </c>
      <c r="O5219" s="305">
        <v>29403</v>
      </c>
      <c r="P5219" s="302" t="s">
        <v>1052</v>
      </c>
    </row>
    <row r="5220" spans="1:16">
      <c r="A5220" s="303">
        <v>0</v>
      </c>
      <c r="B5220" s="303">
        <v>0</v>
      </c>
      <c r="C5220" s="303">
        <v>0</v>
      </c>
      <c r="D5220" s="304">
        <f t="shared" si="81"/>
        <v>0</v>
      </c>
      <c r="E5220" s="305">
        <v>45992</v>
      </c>
      <c r="F5220" s="302" t="s">
        <v>69</v>
      </c>
      <c r="G5220" s="302" t="s">
        <v>70</v>
      </c>
      <c r="H5220" s="302" t="s">
        <v>640</v>
      </c>
      <c r="I5220" s="302" t="s">
        <v>640</v>
      </c>
      <c r="J5220" s="302">
        <v>135300</v>
      </c>
      <c r="K5220" s="302" t="s">
        <v>643</v>
      </c>
      <c r="L5220" s="302">
        <v>9974345</v>
      </c>
      <c r="M5220" s="302" t="s">
        <v>2894</v>
      </c>
      <c r="N5220" s="305">
        <v>29403</v>
      </c>
      <c r="O5220" s="305">
        <v>29403</v>
      </c>
      <c r="P5220" s="302" t="s">
        <v>1062</v>
      </c>
    </row>
    <row r="5221" spans="1:16">
      <c r="A5221" s="303">
        <v>0</v>
      </c>
      <c r="B5221" s="303">
        <v>0</v>
      </c>
      <c r="C5221" s="303">
        <v>0</v>
      </c>
      <c r="D5221" s="304">
        <f t="shared" si="81"/>
        <v>0</v>
      </c>
      <c r="E5221" s="305">
        <v>45992</v>
      </c>
      <c r="F5221" s="302" t="s">
        <v>69</v>
      </c>
      <c r="G5221" s="302" t="s">
        <v>70</v>
      </c>
      <c r="H5221" s="302" t="s">
        <v>640</v>
      </c>
      <c r="I5221" s="302" t="s">
        <v>640</v>
      </c>
      <c r="J5221" s="302">
        <v>135300</v>
      </c>
      <c r="K5221" s="302" t="s">
        <v>405</v>
      </c>
      <c r="L5221" s="302">
        <v>9822186</v>
      </c>
      <c r="M5221" s="302" t="s">
        <v>1551</v>
      </c>
      <c r="N5221" s="305">
        <v>33420</v>
      </c>
      <c r="O5221" s="305">
        <v>33420</v>
      </c>
      <c r="P5221" s="302" t="s">
        <v>1052</v>
      </c>
    </row>
    <row r="5222" spans="1:16">
      <c r="A5222" s="303">
        <v>0</v>
      </c>
      <c r="B5222" s="303">
        <v>0</v>
      </c>
      <c r="C5222" s="303">
        <v>0</v>
      </c>
      <c r="D5222" s="304">
        <f t="shared" si="81"/>
        <v>0</v>
      </c>
      <c r="E5222" s="305">
        <v>45992</v>
      </c>
      <c r="F5222" s="302" t="s">
        <v>69</v>
      </c>
      <c r="G5222" s="302" t="s">
        <v>70</v>
      </c>
      <c r="H5222" s="302" t="s">
        <v>640</v>
      </c>
      <c r="I5222" s="302" t="s">
        <v>640</v>
      </c>
      <c r="J5222" s="302">
        <v>135300</v>
      </c>
      <c r="K5222" s="302" t="s">
        <v>405</v>
      </c>
      <c r="L5222" s="302">
        <v>9974339</v>
      </c>
      <c r="M5222" s="302" t="s">
        <v>1551</v>
      </c>
      <c r="N5222" s="305">
        <v>33420</v>
      </c>
      <c r="O5222" s="305">
        <v>33420</v>
      </c>
      <c r="P5222" s="302" t="s">
        <v>1062</v>
      </c>
    </row>
    <row r="5223" spans="1:16">
      <c r="A5223" s="303">
        <v>0</v>
      </c>
      <c r="B5223" s="303">
        <v>0</v>
      </c>
      <c r="C5223" s="303">
        <v>0</v>
      </c>
      <c r="D5223" s="304">
        <f t="shared" si="81"/>
        <v>0</v>
      </c>
      <c r="E5223" s="305">
        <v>45992</v>
      </c>
      <c r="F5223" s="302" t="s">
        <v>69</v>
      </c>
      <c r="G5223" s="302" t="s">
        <v>70</v>
      </c>
      <c r="H5223" s="302" t="s">
        <v>640</v>
      </c>
      <c r="I5223" s="302" t="s">
        <v>640</v>
      </c>
      <c r="J5223" s="302">
        <v>135300</v>
      </c>
      <c r="K5223" s="302" t="s">
        <v>406</v>
      </c>
      <c r="L5223" s="302">
        <v>9822184</v>
      </c>
      <c r="M5223" s="302" t="s">
        <v>1957</v>
      </c>
      <c r="N5223" s="305">
        <v>30133</v>
      </c>
      <c r="O5223" s="305">
        <v>30133</v>
      </c>
      <c r="P5223" s="302" t="s">
        <v>1052</v>
      </c>
    </row>
    <row r="5224" spans="1:16">
      <c r="A5224" s="303">
        <v>0</v>
      </c>
      <c r="B5224" s="303">
        <v>0</v>
      </c>
      <c r="C5224" s="303">
        <v>0</v>
      </c>
      <c r="D5224" s="304">
        <f t="shared" si="81"/>
        <v>0</v>
      </c>
      <c r="E5224" s="305">
        <v>45992</v>
      </c>
      <c r="F5224" s="302" t="s">
        <v>69</v>
      </c>
      <c r="G5224" s="302" t="s">
        <v>70</v>
      </c>
      <c r="H5224" s="302" t="s">
        <v>640</v>
      </c>
      <c r="I5224" s="302" t="s">
        <v>640</v>
      </c>
      <c r="J5224" s="302">
        <v>135300</v>
      </c>
      <c r="K5224" s="302" t="s">
        <v>406</v>
      </c>
      <c r="L5224" s="302">
        <v>9822183</v>
      </c>
      <c r="M5224" s="302" t="s">
        <v>1956</v>
      </c>
      <c r="N5224" s="305">
        <v>21732</v>
      </c>
      <c r="O5224" s="305">
        <v>21732</v>
      </c>
      <c r="P5224" s="302" t="s">
        <v>1052</v>
      </c>
    </row>
    <row r="5225" spans="1:16">
      <c r="A5225" s="303">
        <v>0</v>
      </c>
      <c r="B5225" s="303">
        <v>0</v>
      </c>
      <c r="C5225" s="303">
        <v>0</v>
      </c>
      <c r="D5225" s="304">
        <f t="shared" si="81"/>
        <v>0</v>
      </c>
      <c r="E5225" s="305">
        <v>45992</v>
      </c>
      <c r="F5225" s="302" t="s">
        <v>69</v>
      </c>
      <c r="G5225" s="302" t="s">
        <v>70</v>
      </c>
      <c r="H5225" s="302" t="s">
        <v>640</v>
      </c>
      <c r="I5225" s="302" t="s">
        <v>640</v>
      </c>
      <c r="J5225" s="302">
        <v>135300</v>
      </c>
      <c r="K5225" s="302" t="s">
        <v>406</v>
      </c>
      <c r="L5225" s="302">
        <v>9974337</v>
      </c>
      <c r="M5225" s="302" t="s">
        <v>1956</v>
      </c>
      <c r="N5225" s="305">
        <v>21732</v>
      </c>
      <c r="O5225" s="305">
        <v>21732</v>
      </c>
      <c r="P5225" s="302" t="s">
        <v>1062</v>
      </c>
    </row>
    <row r="5226" spans="1:16">
      <c r="A5226" s="303">
        <v>0</v>
      </c>
      <c r="B5226" s="303">
        <v>0</v>
      </c>
      <c r="C5226" s="303">
        <v>0</v>
      </c>
      <c r="D5226" s="304">
        <f t="shared" si="81"/>
        <v>0</v>
      </c>
      <c r="E5226" s="305">
        <v>45992</v>
      </c>
      <c r="F5226" s="302" t="s">
        <v>69</v>
      </c>
      <c r="G5226" s="302" t="s">
        <v>70</v>
      </c>
      <c r="H5226" s="302" t="s">
        <v>640</v>
      </c>
      <c r="I5226" s="302" t="s">
        <v>640</v>
      </c>
      <c r="J5226" s="302">
        <v>135300</v>
      </c>
      <c r="K5226" s="302" t="s">
        <v>406</v>
      </c>
      <c r="L5226" s="302">
        <v>9974423</v>
      </c>
      <c r="M5226" s="302" t="s">
        <v>1957</v>
      </c>
      <c r="N5226" s="305">
        <v>30133</v>
      </c>
      <c r="O5226" s="305">
        <v>30133</v>
      </c>
      <c r="P5226" s="302" t="s">
        <v>1062</v>
      </c>
    </row>
    <row r="5227" spans="1:16">
      <c r="A5227" s="303">
        <v>0</v>
      </c>
      <c r="B5227" s="303">
        <v>0</v>
      </c>
      <c r="C5227" s="303">
        <v>0</v>
      </c>
      <c r="D5227" s="304">
        <f t="shared" si="81"/>
        <v>0</v>
      </c>
      <c r="E5227" s="305">
        <v>45992</v>
      </c>
      <c r="F5227" s="302" t="s">
        <v>69</v>
      </c>
      <c r="G5227" s="302" t="s">
        <v>70</v>
      </c>
      <c r="H5227" s="302" t="s">
        <v>640</v>
      </c>
      <c r="I5227" s="302" t="s">
        <v>640</v>
      </c>
      <c r="J5227" s="302">
        <v>135300</v>
      </c>
      <c r="K5227" s="302" t="s">
        <v>407</v>
      </c>
      <c r="L5227" s="302">
        <v>9821927</v>
      </c>
      <c r="M5227" s="302" t="s">
        <v>1959</v>
      </c>
      <c r="N5227" s="305">
        <v>22463</v>
      </c>
      <c r="O5227" s="305">
        <v>22463</v>
      </c>
      <c r="P5227" s="302" t="s">
        <v>1052</v>
      </c>
    </row>
    <row r="5228" spans="1:16">
      <c r="A5228" s="303">
        <v>0</v>
      </c>
      <c r="B5228" s="303">
        <v>0</v>
      </c>
      <c r="C5228" s="303">
        <v>0</v>
      </c>
      <c r="D5228" s="304">
        <f t="shared" si="81"/>
        <v>0</v>
      </c>
      <c r="E5228" s="305">
        <v>45992</v>
      </c>
      <c r="F5228" s="302" t="s">
        <v>69</v>
      </c>
      <c r="G5228" s="302" t="s">
        <v>70</v>
      </c>
      <c r="H5228" s="302" t="s">
        <v>640</v>
      </c>
      <c r="I5228" s="302" t="s">
        <v>640</v>
      </c>
      <c r="J5228" s="302">
        <v>135300</v>
      </c>
      <c r="K5228" s="302" t="s">
        <v>407</v>
      </c>
      <c r="L5228" s="302">
        <v>9974301</v>
      </c>
      <c r="M5228" s="302" t="s">
        <v>2635</v>
      </c>
      <c r="N5228" s="305">
        <v>26481</v>
      </c>
      <c r="O5228" s="305">
        <v>26481</v>
      </c>
      <c r="P5228" s="302" t="s">
        <v>1062</v>
      </c>
    </row>
    <row r="5229" spans="1:16">
      <c r="A5229" s="303">
        <v>0</v>
      </c>
      <c r="B5229" s="303">
        <v>0</v>
      </c>
      <c r="C5229" s="303">
        <v>0</v>
      </c>
      <c r="D5229" s="304">
        <f t="shared" si="81"/>
        <v>0</v>
      </c>
      <c r="E5229" s="305">
        <v>45992</v>
      </c>
      <c r="F5229" s="302" t="s">
        <v>69</v>
      </c>
      <c r="G5229" s="302" t="s">
        <v>70</v>
      </c>
      <c r="H5229" s="302" t="s">
        <v>640</v>
      </c>
      <c r="I5229" s="302" t="s">
        <v>640</v>
      </c>
      <c r="J5229" s="302">
        <v>135300</v>
      </c>
      <c r="K5229" s="302" t="s">
        <v>407</v>
      </c>
      <c r="L5229" s="302">
        <v>9821931</v>
      </c>
      <c r="M5229" s="302" t="s">
        <v>2635</v>
      </c>
      <c r="N5229" s="305">
        <v>28672</v>
      </c>
      <c r="O5229" s="305">
        <v>28672</v>
      </c>
      <c r="P5229" s="302" t="s">
        <v>1052</v>
      </c>
    </row>
    <row r="5230" spans="1:16">
      <c r="A5230" s="303">
        <v>0</v>
      </c>
      <c r="B5230" s="303">
        <v>0</v>
      </c>
      <c r="C5230" s="303">
        <v>0</v>
      </c>
      <c r="D5230" s="304">
        <f t="shared" si="81"/>
        <v>0</v>
      </c>
      <c r="E5230" s="305">
        <v>45992</v>
      </c>
      <c r="F5230" s="302" t="s">
        <v>69</v>
      </c>
      <c r="G5230" s="302" t="s">
        <v>70</v>
      </c>
      <c r="H5230" s="302" t="s">
        <v>640</v>
      </c>
      <c r="I5230" s="302" t="s">
        <v>640</v>
      </c>
      <c r="J5230" s="302">
        <v>135300</v>
      </c>
      <c r="K5230" s="302" t="s">
        <v>407</v>
      </c>
      <c r="L5230" s="302">
        <v>9974300</v>
      </c>
      <c r="M5230" s="302" t="s">
        <v>2635</v>
      </c>
      <c r="N5230" s="305">
        <v>26846</v>
      </c>
      <c r="O5230" s="305">
        <v>26846</v>
      </c>
      <c r="P5230" s="302" t="s">
        <v>1062</v>
      </c>
    </row>
    <row r="5231" spans="1:16">
      <c r="A5231" s="303">
        <v>0</v>
      </c>
      <c r="B5231" s="303">
        <v>0</v>
      </c>
      <c r="C5231" s="303">
        <v>0</v>
      </c>
      <c r="D5231" s="304">
        <f t="shared" si="81"/>
        <v>0</v>
      </c>
      <c r="E5231" s="305">
        <v>45992</v>
      </c>
      <c r="F5231" s="302" t="s">
        <v>69</v>
      </c>
      <c r="G5231" s="302" t="s">
        <v>70</v>
      </c>
      <c r="H5231" s="302" t="s">
        <v>640</v>
      </c>
      <c r="I5231" s="302" t="s">
        <v>640</v>
      </c>
      <c r="J5231" s="302">
        <v>135300</v>
      </c>
      <c r="K5231" s="302" t="s">
        <v>407</v>
      </c>
      <c r="L5231" s="302">
        <v>9821930</v>
      </c>
      <c r="M5231" s="302" t="s">
        <v>2635</v>
      </c>
      <c r="N5231" s="305">
        <v>26846</v>
      </c>
      <c r="O5231" s="305">
        <v>26846</v>
      </c>
      <c r="P5231" s="302" t="s">
        <v>1052</v>
      </c>
    </row>
    <row r="5232" spans="1:16">
      <c r="A5232" s="303">
        <v>0</v>
      </c>
      <c r="B5232" s="303">
        <v>0</v>
      </c>
      <c r="C5232" s="303">
        <v>0</v>
      </c>
      <c r="D5232" s="304">
        <f t="shared" si="81"/>
        <v>0</v>
      </c>
      <c r="E5232" s="305">
        <v>45992</v>
      </c>
      <c r="F5232" s="302" t="s">
        <v>69</v>
      </c>
      <c r="G5232" s="302" t="s">
        <v>70</v>
      </c>
      <c r="H5232" s="302" t="s">
        <v>640</v>
      </c>
      <c r="I5232" s="302" t="s">
        <v>640</v>
      </c>
      <c r="J5232" s="302">
        <v>135300</v>
      </c>
      <c r="K5232" s="302" t="s">
        <v>407</v>
      </c>
      <c r="L5232" s="302">
        <v>9974302</v>
      </c>
      <c r="M5232" s="302" t="s">
        <v>1959</v>
      </c>
      <c r="N5232" s="305">
        <v>22463</v>
      </c>
      <c r="O5232" s="305">
        <v>22463</v>
      </c>
      <c r="P5232" s="302" t="s">
        <v>1062</v>
      </c>
    </row>
    <row r="5233" spans="1:16">
      <c r="A5233" s="303">
        <v>0</v>
      </c>
      <c r="B5233" s="303">
        <v>0</v>
      </c>
      <c r="C5233" s="303">
        <v>0</v>
      </c>
      <c r="D5233" s="304">
        <f t="shared" si="81"/>
        <v>0</v>
      </c>
      <c r="E5233" s="305">
        <v>45992</v>
      </c>
      <c r="F5233" s="302" t="s">
        <v>69</v>
      </c>
      <c r="G5233" s="302" t="s">
        <v>70</v>
      </c>
      <c r="H5233" s="302" t="s">
        <v>640</v>
      </c>
      <c r="I5233" s="302" t="s">
        <v>640</v>
      </c>
      <c r="J5233" s="302">
        <v>135300</v>
      </c>
      <c r="K5233" s="302" t="s">
        <v>407</v>
      </c>
      <c r="L5233" s="302">
        <v>9821928</v>
      </c>
      <c r="M5233" s="302" t="s">
        <v>1959</v>
      </c>
      <c r="N5233" s="305">
        <v>35247</v>
      </c>
      <c r="O5233" s="305">
        <v>35247</v>
      </c>
      <c r="P5233" s="302" t="s">
        <v>1052</v>
      </c>
    </row>
    <row r="5234" spans="1:16">
      <c r="A5234" s="303">
        <v>0</v>
      </c>
      <c r="B5234" s="303">
        <v>0</v>
      </c>
      <c r="C5234" s="303">
        <v>0</v>
      </c>
      <c r="D5234" s="304">
        <f t="shared" si="81"/>
        <v>0</v>
      </c>
      <c r="E5234" s="305">
        <v>45992</v>
      </c>
      <c r="F5234" s="302" t="s">
        <v>69</v>
      </c>
      <c r="G5234" s="302" t="s">
        <v>70</v>
      </c>
      <c r="H5234" s="302" t="s">
        <v>640</v>
      </c>
      <c r="I5234" s="302" t="s">
        <v>640</v>
      </c>
      <c r="J5234" s="302">
        <v>135300</v>
      </c>
      <c r="K5234" s="302" t="s">
        <v>407</v>
      </c>
      <c r="L5234" s="302">
        <v>10564692</v>
      </c>
      <c r="M5234" s="302" t="s">
        <v>1959</v>
      </c>
      <c r="N5234" s="305">
        <v>35247</v>
      </c>
      <c r="O5234" s="305">
        <v>35247</v>
      </c>
      <c r="P5234" s="302" t="s">
        <v>1052</v>
      </c>
    </row>
    <row r="5235" spans="1:16">
      <c r="A5235" s="303">
        <v>0</v>
      </c>
      <c r="B5235" s="303">
        <v>0</v>
      </c>
      <c r="C5235" s="303">
        <v>0</v>
      </c>
      <c r="D5235" s="304">
        <f t="shared" si="81"/>
        <v>0</v>
      </c>
      <c r="E5235" s="305">
        <v>45992</v>
      </c>
      <c r="F5235" s="302" t="s">
        <v>69</v>
      </c>
      <c r="G5235" s="302" t="s">
        <v>70</v>
      </c>
      <c r="H5235" s="302" t="s">
        <v>640</v>
      </c>
      <c r="I5235" s="302" t="s">
        <v>640</v>
      </c>
      <c r="J5235" s="302">
        <v>135300</v>
      </c>
      <c r="K5235" s="302" t="s">
        <v>407</v>
      </c>
      <c r="L5235" s="302">
        <v>9821929</v>
      </c>
      <c r="M5235" s="302" t="s">
        <v>2635</v>
      </c>
      <c r="N5235" s="305">
        <v>26481</v>
      </c>
      <c r="O5235" s="305">
        <v>26481</v>
      </c>
      <c r="P5235" s="302" t="s">
        <v>1052</v>
      </c>
    </row>
    <row r="5236" spans="1:16">
      <c r="A5236" s="303">
        <v>0</v>
      </c>
      <c r="B5236" s="303">
        <v>0</v>
      </c>
      <c r="C5236" s="303">
        <v>0</v>
      </c>
      <c r="D5236" s="304">
        <f t="shared" si="81"/>
        <v>0</v>
      </c>
      <c r="E5236" s="305">
        <v>45992</v>
      </c>
      <c r="F5236" s="302" t="s">
        <v>69</v>
      </c>
      <c r="G5236" s="302" t="s">
        <v>70</v>
      </c>
      <c r="H5236" s="302" t="s">
        <v>640</v>
      </c>
      <c r="I5236" s="302" t="s">
        <v>640</v>
      </c>
      <c r="J5236" s="302">
        <v>135300</v>
      </c>
      <c r="K5236" s="302" t="s">
        <v>407</v>
      </c>
      <c r="L5236" s="302">
        <v>9861019</v>
      </c>
      <c r="M5236" s="302" t="s">
        <v>1959</v>
      </c>
      <c r="N5236" s="305">
        <v>35247</v>
      </c>
      <c r="O5236" s="305">
        <v>35247</v>
      </c>
      <c r="P5236" s="302" t="s">
        <v>1062</v>
      </c>
    </row>
    <row r="5237" spans="1:16">
      <c r="A5237" s="303">
        <v>0</v>
      </c>
      <c r="B5237" s="303">
        <v>0</v>
      </c>
      <c r="C5237" s="303">
        <v>0</v>
      </c>
      <c r="D5237" s="304">
        <f t="shared" si="81"/>
        <v>0</v>
      </c>
      <c r="E5237" s="305">
        <v>45992</v>
      </c>
      <c r="F5237" s="302" t="s">
        <v>69</v>
      </c>
      <c r="G5237" s="302" t="s">
        <v>70</v>
      </c>
      <c r="H5237" s="302" t="s">
        <v>640</v>
      </c>
      <c r="I5237" s="302" t="s">
        <v>640</v>
      </c>
      <c r="J5237" s="302">
        <v>135300</v>
      </c>
      <c r="K5237" s="302" t="s">
        <v>407</v>
      </c>
      <c r="L5237" s="302">
        <v>9974299</v>
      </c>
      <c r="M5237" s="302" t="s">
        <v>2635</v>
      </c>
      <c r="N5237" s="305">
        <v>28672</v>
      </c>
      <c r="O5237" s="305">
        <v>28672</v>
      </c>
      <c r="P5237" s="302" t="s">
        <v>1062</v>
      </c>
    </row>
    <row r="5238" spans="1:16">
      <c r="A5238" s="303">
        <v>0</v>
      </c>
      <c r="B5238" s="303">
        <v>0</v>
      </c>
      <c r="C5238" s="303">
        <v>0</v>
      </c>
      <c r="D5238" s="304">
        <f t="shared" si="81"/>
        <v>0</v>
      </c>
      <c r="E5238" s="305">
        <v>45992</v>
      </c>
      <c r="F5238" s="302" t="s">
        <v>69</v>
      </c>
      <c r="G5238" s="302" t="s">
        <v>70</v>
      </c>
      <c r="H5238" s="302" t="s">
        <v>640</v>
      </c>
      <c r="I5238" s="302" t="s">
        <v>640</v>
      </c>
      <c r="J5238" s="302">
        <v>135300</v>
      </c>
      <c r="K5238" s="302" t="s">
        <v>407</v>
      </c>
      <c r="L5238" s="302">
        <v>9968972</v>
      </c>
      <c r="M5238" s="302" t="s">
        <v>1959</v>
      </c>
      <c r="N5238" s="305">
        <v>36494</v>
      </c>
      <c r="O5238" s="305">
        <v>36161</v>
      </c>
      <c r="P5238" s="302" t="s">
        <v>2881</v>
      </c>
    </row>
    <row r="5239" spans="1:16">
      <c r="A5239" s="303">
        <v>0</v>
      </c>
      <c r="B5239" s="303">
        <v>0</v>
      </c>
      <c r="C5239" s="303">
        <v>0</v>
      </c>
      <c r="D5239" s="304">
        <f t="shared" si="81"/>
        <v>0</v>
      </c>
      <c r="E5239" s="305">
        <v>45992</v>
      </c>
      <c r="F5239" s="302" t="s">
        <v>69</v>
      </c>
      <c r="G5239" s="302" t="s">
        <v>70</v>
      </c>
      <c r="H5239" s="302" t="s">
        <v>640</v>
      </c>
      <c r="I5239" s="302" t="s">
        <v>640</v>
      </c>
      <c r="J5239" s="302">
        <v>135300</v>
      </c>
      <c r="K5239" s="302" t="s">
        <v>407</v>
      </c>
      <c r="L5239" s="302">
        <v>9761158</v>
      </c>
      <c r="M5239" s="302" t="s">
        <v>1959</v>
      </c>
      <c r="N5239" s="305">
        <v>36494</v>
      </c>
      <c r="O5239" s="305">
        <v>36161</v>
      </c>
      <c r="P5239" s="302" t="s">
        <v>2881</v>
      </c>
    </row>
    <row r="5240" spans="1:16">
      <c r="A5240" s="303">
        <v>0</v>
      </c>
      <c r="B5240" s="303">
        <v>0</v>
      </c>
      <c r="C5240" s="303">
        <v>0</v>
      </c>
      <c r="D5240" s="304">
        <f t="shared" si="81"/>
        <v>0</v>
      </c>
      <c r="E5240" s="305">
        <v>45992</v>
      </c>
      <c r="F5240" s="302" t="s">
        <v>69</v>
      </c>
      <c r="G5240" s="302" t="s">
        <v>70</v>
      </c>
      <c r="H5240" s="302" t="s">
        <v>640</v>
      </c>
      <c r="I5240" s="302" t="s">
        <v>640</v>
      </c>
      <c r="J5240" s="302">
        <v>135300</v>
      </c>
      <c r="K5240" s="302" t="s">
        <v>468</v>
      </c>
      <c r="L5240" s="302">
        <v>9821890</v>
      </c>
      <c r="M5240" s="302" t="s">
        <v>2168</v>
      </c>
      <c r="N5240" s="305">
        <v>21732</v>
      </c>
      <c r="O5240" s="305">
        <v>21732</v>
      </c>
      <c r="P5240" s="302" t="s">
        <v>1052</v>
      </c>
    </row>
    <row r="5241" spans="1:16">
      <c r="A5241" s="303">
        <v>0</v>
      </c>
      <c r="B5241" s="303">
        <v>0</v>
      </c>
      <c r="C5241" s="303">
        <v>0</v>
      </c>
      <c r="D5241" s="304">
        <f t="shared" si="81"/>
        <v>0</v>
      </c>
      <c r="E5241" s="305">
        <v>45992</v>
      </c>
      <c r="F5241" s="302" t="s">
        <v>69</v>
      </c>
      <c r="G5241" s="302" t="s">
        <v>70</v>
      </c>
      <c r="H5241" s="302" t="s">
        <v>640</v>
      </c>
      <c r="I5241" s="302" t="s">
        <v>640</v>
      </c>
      <c r="J5241" s="302">
        <v>135300</v>
      </c>
      <c r="K5241" s="302" t="s">
        <v>468</v>
      </c>
      <c r="L5241" s="302">
        <v>9709879</v>
      </c>
      <c r="M5241" s="302" t="s">
        <v>2168</v>
      </c>
      <c r="N5241" s="305">
        <v>21732</v>
      </c>
      <c r="O5241" s="305">
        <v>21732</v>
      </c>
      <c r="P5241" s="302" t="s">
        <v>1062</v>
      </c>
    </row>
    <row r="5242" spans="1:16">
      <c r="A5242" s="303">
        <v>0</v>
      </c>
      <c r="B5242" s="303">
        <v>0</v>
      </c>
      <c r="C5242" s="303">
        <v>0</v>
      </c>
      <c r="D5242" s="304">
        <f t="shared" si="81"/>
        <v>0</v>
      </c>
      <c r="E5242" s="305">
        <v>45992</v>
      </c>
      <c r="F5242" s="302" t="s">
        <v>69</v>
      </c>
      <c r="G5242" s="302" t="s">
        <v>70</v>
      </c>
      <c r="H5242" s="302" t="s">
        <v>640</v>
      </c>
      <c r="I5242" s="302" t="s">
        <v>640</v>
      </c>
      <c r="J5242" s="302">
        <v>135300</v>
      </c>
      <c r="K5242" s="302" t="s">
        <v>469</v>
      </c>
      <c r="L5242" s="302">
        <v>9974356</v>
      </c>
      <c r="M5242" s="302" t="s">
        <v>2169</v>
      </c>
      <c r="N5242" s="305">
        <v>21732</v>
      </c>
      <c r="O5242" s="305">
        <v>21732</v>
      </c>
      <c r="P5242" s="302" t="s">
        <v>1062</v>
      </c>
    </row>
    <row r="5243" spans="1:16">
      <c r="A5243" s="303">
        <v>0</v>
      </c>
      <c r="B5243" s="303">
        <v>0</v>
      </c>
      <c r="C5243" s="303">
        <v>0</v>
      </c>
      <c r="D5243" s="304">
        <f t="shared" si="81"/>
        <v>0</v>
      </c>
      <c r="E5243" s="305">
        <v>45992</v>
      </c>
      <c r="F5243" s="302" t="s">
        <v>69</v>
      </c>
      <c r="G5243" s="302" t="s">
        <v>70</v>
      </c>
      <c r="H5243" s="302" t="s">
        <v>640</v>
      </c>
      <c r="I5243" s="302" t="s">
        <v>640</v>
      </c>
      <c r="J5243" s="302">
        <v>135300</v>
      </c>
      <c r="K5243" s="302" t="s">
        <v>469</v>
      </c>
      <c r="L5243" s="302">
        <v>9821889</v>
      </c>
      <c r="M5243" s="302" t="s">
        <v>2169</v>
      </c>
      <c r="N5243" s="305">
        <v>21732</v>
      </c>
      <c r="O5243" s="305">
        <v>21732</v>
      </c>
      <c r="P5243" s="302" t="s">
        <v>1052</v>
      </c>
    </row>
    <row r="5244" spans="1:16">
      <c r="A5244" s="303">
        <v>0</v>
      </c>
      <c r="B5244" s="303">
        <v>0</v>
      </c>
      <c r="C5244" s="303">
        <v>0</v>
      </c>
      <c r="D5244" s="304">
        <f t="shared" si="81"/>
        <v>0</v>
      </c>
      <c r="E5244" s="305">
        <v>45992</v>
      </c>
      <c r="F5244" s="302" t="s">
        <v>69</v>
      </c>
      <c r="G5244" s="302" t="s">
        <v>70</v>
      </c>
      <c r="H5244" s="302" t="s">
        <v>640</v>
      </c>
      <c r="I5244" s="302" t="s">
        <v>640</v>
      </c>
      <c r="J5244" s="302">
        <v>135300</v>
      </c>
      <c r="K5244" s="302" t="s">
        <v>411</v>
      </c>
      <c r="L5244" s="302">
        <v>9822160</v>
      </c>
      <c r="M5244" s="302" t="s">
        <v>1966</v>
      </c>
      <c r="N5244" s="305">
        <v>22098</v>
      </c>
      <c r="O5244" s="305">
        <v>22098</v>
      </c>
      <c r="P5244" s="302" t="s">
        <v>1052</v>
      </c>
    </row>
    <row r="5245" spans="1:16">
      <c r="A5245" s="303">
        <v>0</v>
      </c>
      <c r="B5245" s="303">
        <v>0</v>
      </c>
      <c r="C5245" s="303">
        <v>0</v>
      </c>
      <c r="D5245" s="304">
        <f t="shared" si="81"/>
        <v>0</v>
      </c>
      <c r="E5245" s="305">
        <v>45992</v>
      </c>
      <c r="F5245" s="302" t="s">
        <v>69</v>
      </c>
      <c r="G5245" s="302" t="s">
        <v>70</v>
      </c>
      <c r="H5245" s="302" t="s">
        <v>640</v>
      </c>
      <c r="I5245" s="302" t="s">
        <v>640</v>
      </c>
      <c r="J5245" s="302">
        <v>135300</v>
      </c>
      <c r="K5245" s="302" t="s">
        <v>411</v>
      </c>
      <c r="L5245" s="302">
        <v>9974338</v>
      </c>
      <c r="M5245" s="302" t="s">
        <v>1966</v>
      </c>
      <c r="N5245" s="305">
        <v>22098</v>
      </c>
      <c r="O5245" s="305">
        <v>22098</v>
      </c>
      <c r="P5245" s="302" t="s">
        <v>1062</v>
      </c>
    </row>
    <row r="5246" spans="1:16">
      <c r="A5246" s="303">
        <v>0</v>
      </c>
      <c r="B5246" s="303">
        <v>0</v>
      </c>
      <c r="C5246" s="303">
        <v>0</v>
      </c>
      <c r="D5246" s="304">
        <f t="shared" si="81"/>
        <v>0</v>
      </c>
      <c r="E5246" s="305">
        <v>45992</v>
      </c>
      <c r="F5246" s="302" t="s">
        <v>69</v>
      </c>
      <c r="G5246" s="302" t="s">
        <v>70</v>
      </c>
      <c r="H5246" s="302" t="s">
        <v>640</v>
      </c>
      <c r="I5246" s="302" t="s">
        <v>640</v>
      </c>
      <c r="J5246" s="302">
        <v>135300</v>
      </c>
      <c r="K5246" s="302" t="s">
        <v>415</v>
      </c>
      <c r="L5246" s="302">
        <v>9974297</v>
      </c>
      <c r="M5246" s="302" t="s">
        <v>1968</v>
      </c>
      <c r="N5246" s="305">
        <v>26846</v>
      </c>
      <c r="O5246" s="305">
        <v>26846</v>
      </c>
      <c r="P5246" s="302" t="s">
        <v>1062</v>
      </c>
    </row>
    <row r="5247" spans="1:16">
      <c r="A5247" s="303">
        <v>0</v>
      </c>
      <c r="B5247" s="303">
        <v>0</v>
      </c>
      <c r="C5247" s="303">
        <v>0</v>
      </c>
      <c r="D5247" s="304">
        <f t="shared" si="81"/>
        <v>0</v>
      </c>
      <c r="E5247" s="305">
        <v>45992</v>
      </c>
      <c r="F5247" s="302" t="s">
        <v>69</v>
      </c>
      <c r="G5247" s="302" t="s">
        <v>70</v>
      </c>
      <c r="H5247" s="302" t="s">
        <v>640</v>
      </c>
      <c r="I5247" s="302" t="s">
        <v>640</v>
      </c>
      <c r="J5247" s="302">
        <v>135300</v>
      </c>
      <c r="K5247" s="302" t="s">
        <v>415</v>
      </c>
      <c r="L5247" s="302">
        <v>9821943</v>
      </c>
      <c r="M5247" s="302" t="s">
        <v>1968</v>
      </c>
      <c r="N5247" s="305">
        <v>21732</v>
      </c>
      <c r="O5247" s="305">
        <v>21732</v>
      </c>
      <c r="P5247" s="302" t="s">
        <v>1052</v>
      </c>
    </row>
    <row r="5248" spans="1:16">
      <c r="A5248" s="303">
        <v>0</v>
      </c>
      <c r="B5248" s="303">
        <v>0</v>
      </c>
      <c r="C5248" s="303">
        <v>0</v>
      </c>
      <c r="D5248" s="304">
        <f t="shared" si="81"/>
        <v>0</v>
      </c>
      <c r="E5248" s="305">
        <v>45992</v>
      </c>
      <c r="F5248" s="302" t="s">
        <v>69</v>
      </c>
      <c r="G5248" s="302" t="s">
        <v>70</v>
      </c>
      <c r="H5248" s="302" t="s">
        <v>640</v>
      </c>
      <c r="I5248" s="302" t="s">
        <v>640</v>
      </c>
      <c r="J5248" s="302">
        <v>135300</v>
      </c>
      <c r="K5248" s="302" t="s">
        <v>415</v>
      </c>
      <c r="L5248" s="302">
        <v>9974298</v>
      </c>
      <c r="M5248" s="302" t="s">
        <v>1968</v>
      </c>
      <c r="N5248" s="305">
        <v>21732</v>
      </c>
      <c r="O5248" s="305">
        <v>21732</v>
      </c>
      <c r="P5248" s="302" t="s">
        <v>1062</v>
      </c>
    </row>
    <row r="5249" spans="1:16">
      <c r="A5249" s="303">
        <v>0</v>
      </c>
      <c r="B5249" s="303">
        <v>0</v>
      </c>
      <c r="C5249" s="303">
        <v>0</v>
      </c>
      <c r="D5249" s="304">
        <f t="shared" si="81"/>
        <v>0</v>
      </c>
      <c r="E5249" s="305">
        <v>45992</v>
      </c>
      <c r="F5249" s="302" t="s">
        <v>69</v>
      </c>
      <c r="G5249" s="302" t="s">
        <v>70</v>
      </c>
      <c r="H5249" s="302" t="s">
        <v>640</v>
      </c>
      <c r="I5249" s="302" t="s">
        <v>640</v>
      </c>
      <c r="J5249" s="302">
        <v>135300</v>
      </c>
      <c r="K5249" s="302" t="s">
        <v>415</v>
      </c>
      <c r="L5249" s="302">
        <v>9821944</v>
      </c>
      <c r="M5249" s="302" t="s">
        <v>1968</v>
      </c>
      <c r="N5249" s="305">
        <v>22463</v>
      </c>
      <c r="O5249" s="305">
        <v>22463</v>
      </c>
      <c r="P5249" s="302" t="s">
        <v>1052</v>
      </c>
    </row>
    <row r="5250" spans="1:16">
      <c r="A5250" s="303">
        <v>0</v>
      </c>
      <c r="B5250" s="303">
        <v>0</v>
      </c>
      <c r="C5250" s="303">
        <v>0</v>
      </c>
      <c r="D5250" s="304">
        <f t="shared" si="81"/>
        <v>0</v>
      </c>
      <c r="E5250" s="305">
        <v>45992</v>
      </c>
      <c r="F5250" s="302" t="s">
        <v>69</v>
      </c>
      <c r="G5250" s="302" t="s">
        <v>70</v>
      </c>
      <c r="H5250" s="302" t="s">
        <v>640</v>
      </c>
      <c r="I5250" s="302" t="s">
        <v>640</v>
      </c>
      <c r="J5250" s="302">
        <v>135300</v>
      </c>
      <c r="K5250" s="302" t="s">
        <v>415</v>
      </c>
      <c r="L5250" s="302">
        <v>9974377</v>
      </c>
      <c r="M5250" s="302" t="s">
        <v>1968</v>
      </c>
      <c r="N5250" s="305">
        <v>22463</v>
      </c>
      <c r="O5250" s="305">
        <v>22463</v>
      </c>
      <c r="P5250" s="302" t="s">
        <v>1062</v>
      </c>
    </row>
    <row r="5251" spans="1:16">
      <c r="A5251" s="303">
        <v>0</v>
      </c>
      <c r="B5251" s="303">
        <v>0</v>
      </c>
      <c r="C5251" s="303">
        <v>0</v>
      </c>
      <c r="D5251" s="304">
        <f t="shared" ref="D5251:D5314" si="82">+B5251-C5251</f>
        <v>0</v>
      </c>
      <c r="E5251" s="305">
        <v>45992</v>
      </c>
      <c r="F5251" s="302" t="s">
        <v>69</v>
      </c>
      <c r="G5251" s="302" t="s">
        <v>70</v>
      </c>
      <c r="H5251" s="302" t="s">
        <v>640</v>
      </c>
      <c r="I5251" s="302" t="s">
        <v>640</v>
      </c>
      <c r="J5251" s="302">
        <v>135300</v>
      </c>
      <c r="K5251" s="302" t="s">
        <v>415</v>
      </c>
      <c r="L5251" s="302">
        <v>9821945</v>
      </c>
      <c r="M5251" s="302" t="s">
        <v>1968</v>
      </c>
      <c r="N5251" s="305">
        <v>26846</v>
      </c>
      <c r="O5251" s="305">
        <v>26846</v>
      </c>
      <c r="P5251" s="302" t="s">
        <v>1052</v>
      </c>
    </row>
    <row r="5252" spans="1:16">
      <c r="A5252" s="303">
        <v>0</v>
      </c>
      <c r="B5252" s="303">
        <v>0</v>
      </c>
      <c r="C5252" s="303">
        <v>0</v>
      </c>
      <c r="D5252" s="304">
        <f t="shared" si="82"/>
        <v>0</v>
      </c>
      <c r="E5252" s="305">
        <v>45992</v>
      </c>
      <c r="F5252" s="302" t="s">
        <v>69</v>
      </c>
      <c r="G5252" s="302" t="s">
        <v>70</v>
      </c>
      <c r="H5252" s="302" t="s">
        <v>640</v>
      </c>
      <c r="I5252" s="302" t="s">
        <v>640</v>
      </c>
      <c r="J5252" s="302">
        <v>135300</v>
      </c>
      <c r="K5252" s="302" t="s">
        <v>167</v>
      </c>
      <c r="L5252" s="302">
        <v>9822069</v>
      </c>
      <c r="M5252" s="302" t="s">
        <v>2086</v>
      </c>
      <c r="N5252" s="305">
        <v>25750</v>
      </c>
      <c r="O5252" s="305">
        <v>25750</v>
      </c>
      <c r="P5252" s="302" t="s">
        <v>1052</v>
      </c>
    </row>
    <row r="5253" spans="1:16">
      <c r="A5253" s="303">
        <v>0</v>
      </c>
      <c r="B5253" s="303">
        <v>0</v>
      </c>
      <c r="C5253" s="303">
        <v>0</v>
      </c>
      <c r="D5253" s="304">
        <f t="shared" si="82"/>
        <v>0</v>
      </c>
      <c r="E5253" s="305">
        <v>45992</v>
      </c>
      <c r="F5253" s="302" t="s">
        <v>69</v>
      </c>
      <c r="G5253" s="302" t="s">
        <v>70</v>
      </c>
      <c r="H5253" s="302" t="s">
        <v>640</v>
      </c>
      <c r="I5253" s="302" t="s">
        <v>640</v>
      </c>
      <c r="J5253" s="302">
        <v>135300</v>
      </c>
      <c r="K5253" s="302" t="s">
        <v>167</v>
      </c>
      <c r="L5253" s="302">
        <v>9974422</v>
      </c>
      <c r="M5253" s="302" t="s">
        <v>2086</v>
      </c>
      <c r="N5253" s="305">
        <v>25750</v>
      </c>
      <c r="O5253" s="305">
        <v>25750</v>
      </c>
      <c r="P5253" s="302" t="s">
        <v>1062</v>
      </c>
    </row>
    <row r="5254" spans="1:16">
      <c r="A5254" s="303">
        <v>0</v>
      </c>
      <c r="B5254" s="303">
        <v>0</v>
      </c>
      <c r="C5254" s="303">
        <v>0</v>
      </c>
      <c r="D5254" s="304">
        <f t="shared" si="82"/>
        <v>0</v>
      </c>
      <c r="E5254" s="305">
        <v>45992</v>
      </c>
      <c r="F5254" s="302" t="s">
        <v>69</v>
      </c>
      <c r="G5254" s="302" t="s">
        <v>70</v>
      </c>
      <c r="H5254" s="302" t="s">
        <v>644</v>
      </c>
      <c r="I5254" s="302" t="s">
        <v>644</v>
      </c>
      <c r="J5254" s="302">
        <v>135200</v>
      </c>
      <c r="K5254" s="302" t="s">
        <v>354</v>
      </c>
      <c r="L5254" s="302">
        <v>9769106</v>
      </c>
      <c r="M5254" s="302" t="s">
        <v>1915</v>
      </c>
      <c r="N5254" s="305">
        <v>34516</v>
      </c>
      <c r="O5254" s="305">
        <v>34516</v>
      </c>
      <c r="P5254" s="302" t="s">
        <v>1062</v>
      </c>
    </row>
    <row r="5255" spans="1:16">
      <c r="A5255" s="303">
        <v>0</v>
      </c>
      <c r="B5255" s="303">
        <v>0</v>
      </c>
      <c r="C5255" s="303">
        <v>0</v>
      </c>
      <c r="D5255" s="304">
        <f t="shared" si="82"/>
        <v>0</v>
      </c>
      <c r="E5255" s="305">
        <v>45992</v>
      </c>
      <c r="F5255" s="302" t="s">
        <v>69</v>
      </c>
      <c r="G5255" s="302" t="s">
        <v>70</v>
      </c>
      <c r="H5255" s="302" t="s">
        <v>644</v>
      </c>
      <c r="I5255" s="302" t="s">
        <v>644</v>
      </c>
      <c r="J5255" s="302">
        <v>135300</v>
      </c>
      <c r="K5255" s="302" t="s">
        <v>504</v>
      </c>
      <c r="L5255" s="302">
        <v>9822109</v>
      </c>
      <c r="M5255" s="302" t="s">
        <v>2228</v>
      </c>
      <c r="N5255" s="305">
        <v>18810</v>
      </c>
      <c r="O5255" s="305">
        <v>18810</v>
      </c>
      <c r="P5255" s="302" t="s">
        <v>1052</v>
      </c>
    </row>
    <row r="5256" spans="1:16">
      <c r="A5256" s="303">
        <v>0</v>
      </c>
      <c r="B5256" s="303">
        <v>0</v>
      </c>
      <c r="C5256" s="303">
        <v>0</v>
      </c>
      <c r="D5256" s="304">
        <f t="shared" si="82"/>
        <v>0</v>
      </c>
      <c r="E5256" s="305">
        <v>45992</v>
      </c>
      <c r="F5256" s="302" t="s">
        <v>69</v>
      </c>
      <c r="G5256" s="302" t="s">
        <v>70</v>
      </c>
      <c r="H5256" s="302" t="s">
        <v>644</v>
      </c>
      <c r="I5256" s="302" t="s">
        <v>644</v>
      </c>
      <c r="J5256" s="302">
        <v>135300</v>
      </c>
      <c r="K5256" s="302" t="s">
        <v>504</v>
      </c>
      <c r="L5256" s="302">
        <v>9724153</v>
      </c>
      <c r="M5256" s="302" t="s">
        <v>2228</v>
      </c>
      <c r="N5256" s="305">
        <v>23924</v>
      </c>
      <c r="O5256" s="305">
        <v>23924</v>
      </c>
      <c r="P5256" s="302" t="s">
        <v>1062</v>
      </c>
    </row>
    <row r="5257" spans="1:16">
      <c r="A5257" s="303">
        <v>0</v>
      </c>
      <c r="B5257" s="303">
        <v>0</v>
      </c>
      <c r="C5257" s="303">
        <v>0</v>
      </c>
      <c r="D5257" s="304">
        <f t="shared" si="82"/>
        <v>0</v>
      </c>
      <c r="E5257" s="305">
        <v>45992</v>
      </c>
      <c r="F5257" s="302" t="s">
        <v>69</v>
      </c>
      <c r="G5257" s="302" t="s">
        <v>70</v>
      </c>
      <c r="H5257" s="302" t="s">
        <v>644</v>
      </c>
      <c r="I5257" s="302" t="s">
        <v>644</v>
      </c>
      <c r="J5257" s="302">
        <v>135300</v>
      </c>
      <c r="K5257" s="302" t="s">
        <v>504</v>
      </c>
      <c r="L5257" s="302">
        <v>9822108</v>
      </c>
      <c r="M5257" s="302" t="s">
        <v>2445</v>
      </c>
      <c r="N5257" s="305">
        <v>22828</v>
      </c>
      <c r="O5257" s="305">
        <v>22828</v>
      </c>
      <c r="P5257" s="302" t="s">
        <v>1052</v>
      </c>
    </row>
    <row r="5258" spans="1:16">
      <c r="A5258" s="303">
        <v>0</v>
      </c>
      <c r="B5258" s="303">
        <v>0</v>
      </c>
      <c r="C5258" s="303">
        <v>0</v>
      </c>
      <c r="D5258" s="304">
        <f t="shared" si="82"/>
        <v>0</v>
      </c>
      <c r="E5258" s="305">
        <v>45992</v>
      </c>
      <c r="F5258" s="302" t="s">
        <v>69</v>
      </c>
      <c r="G5258" s="302" t="s">
        <v>70</v>
      </c>
      <c r="H5258" s="302" t="s">
        <v>644</v>
      </c>
      <c r="I5258" s="302" t="s">
        <v>644</v>
      </c>
      <c r="J5258" s="302">
        <v>135300</v>
      </c>
      <c r="K5258" s="302" t="s">
        <v>504</v>
      </c>
      <c r="L5258" s="302">
        <v>9822110</v>
      </c>
      <c r="M5258" s="302" t="s">
        <v>2228</v>
      </c>
      <c r="N5258" s="305">
        <v>23924</v>
      </c>
      <c r="O5258" s="305">
        <v>23924</v>
      </c>
      <c r="P5258" s="302" t="s">
        <v>1052</v>
      </c>
    </row>
    <row r="5259" spans="1:16">
      <c r="A5259" s="303">
        <v>0</v>
      </c>
      <c r="B5259" s="303">
        <v>0</v>
      </c>
      <c r="C5259" s="303">
        <v>0</v>
      </c>
      <c r="D5259" s="304">
        <f t="shared" si="82"/>
        <v>0</v>
      </c>
      <c r="E5259" s="305">
        <v>45992</v>
      </c>
      <c r="F5259" s="302" t="s">
        <v>69</v>
      </c>
      <c r="G5259" s="302" t="s">
        <v>70</v>
      </c>
      <c r="H5259" s="302" t="s">
        <v>644</v>
      </c>
      <c r="I5259" s="302" t="s">
        <v>644</v>
      </c>
      <c r="J5259" s="302">
        <v>135300</v>
      </c>
      <c r="K5259" s="302" t="s">
        <v>504</v>
      </c>
      <c r="L5259" s="302">
        <v>9974459</v>
      </c>
      <c r="M5259" s="302" t="s">
        <v>2445</v>
      </c>
      <c r="N5259" s="305">
        <v>22828</v>
      </c>
      <c r="O5259" s="305">
        <v>22828</v>
      </c>
      <c r="P5259" s="302" t="s">
        <v>1062</v>
      </c>
    </row>
    <row r="5260" spans="1:16">
      <c r="A5260" s="303">
        <v>0</v>
      </c>
      <c r="B5260" s="303">
        <v>0</v>
      </c>
      <c r="C5260" s="303">
        <v>0</v>
      </c>
      <c r="D5260" s="304">
        <f t="shared" si="82"/>
        <v>0</v>
      </c>
      <c r="E5260" s="305">
        <v>45992</v>
      </c>
      <c r="F5260" s="302" t="s">
        <v>69</v>
      </c>
      <c r="G5260" s="302" t="s">
        <v>70</v>
      </c>
      <c r="H5260" s="302" t="s">
        <v>644</v>
      </c>
      <c r="I5260" s="302" t="s">
        <v>644</v>
      </c>
      <c r="J5260" s="302">
        <v>135300</v>
      </c>
      <c r="K5260" s="302" t="s">
        <v>504</v>
      </c>
      <c r="L5260" s="302">
        <v>9974460</v>
      </c>
      <c r="M5260" s="302" t="s">
        <v>2228</v>
      </c>
      <c r="N5260" s="305">
        <v>18810</v>
      </c>
      <c r="O5260" s="305">
        <v>18810</v>
      </c>
      <c r="P5260" s="302" t="s">
        <v>1062</v>
      </c>
    </row>
    <row r="5261" spans="1:16">
      <c r="A5261" s="303">
        <v>0</v>
      </c>
      <c r="B5261" s="303">
        <v>0</v>
      </c>
      <c r="C5261" s="303">
        <v>0</v>
      </c>
      <c r="D5261" s="304">
        <f t="shared" si="82"/>
        <v>0</v>
      </c>
      <c r="E5261" s="305">
        <v>45992</v>
      </c>
      <c r="F5261" s="302" t="s">
        <v>69</v>
      </c>
      <c r="G5261" s="302" t="s">
        <v>70</v>
      </c>
      <c r="H5261" s="302" t="s">
        <v>644</v>
      </c>
      <c r="I5261" s="302" t="s">
        <v>644</v>
      </c>
      <c r="J5261" s="302">
        <v>135300</v>
      </c>
      <c r="K5261" s="302" t="s">
        <v>539</v>
      </c>
      <c r="L5261" s="302">
        <v>9822107</v>
      </c>
      <c r="M5261" s="302" t="s">
        <v>2384</v>
      </c>
      <c r="N5261" s="305">
        <v>23559</v>
      </c>
      <c r="O5261" s="305">
        <v>23559</v>
      </c>
      <c r="P5261" s="302" t="s">
        <v>1052</v>
      </c>
    </row>
    <row r="5262" spans="1:16">
      <c r="A5262" s="303">
        <v>0</v>
      </c>
      <c r="B5262" s="303">
        <v>0</v>
      </c>
      <c r="C5262" s="303">
        <v>0</v>
      </c>
      <c r="D5262" s="304">
        <f t="shared" si="82"/>
        <v>0</v>
      </c>
      <c r="E5262" s="305">
        <v>45992</v>
      </c>
      <c r="F5262" s="302" t="s">
        <v>69</v>
      </c>
      <c r="G5262" s="302" t="s">
        <v>70</v>
      </c>
      <c r="H5262" s="302" t="s">
        <v>644</v>
      </c>
      <c r="I5262" s="302" t="s">
        <v>644</v>
      </c>
      <c r="J5262" s="302">
        <v>135300</v>
      </c>
      <c r="K5262" s="302" t="s">
        <v>539</v>
      </c>
      <c r="L5262" s="302">
        <v>9974458</v>
      </c>
      <c r="M5262" s="302" t="s">
        <v>2384</v>
      </c>
      <c r="N5262" s="305">
        <v>23559</v>
      </c>
      <c r="O5262" s="305">
        <v>23559</v>
      </c>
      <c r="P5262" s="302" t="s">
        <v>1062</v>
      </c>
    </row>
    <row r="5263" spans="1:16">
      <c r="A5263" s="303">
        <v>0</v>
      </c>
      <c r="B5263" s="303">
        <v>0</v>
      </c>
      <c r="C5263" s="303">
        <v>0</v>
      </c>
      <c r="D5263" s="304">
        <f t="shared" si="82"/>
        <v>0</v>
      </c>
      <c r="E5263" s="305">
        <v>45992</v>
      </c>
      <c r="F5263" s="302" t="s">
        <v>69</v>
      </c>
      <c r="G5263" s="302" t="s">
        <v>70</v>
      </c>
      <c r="H5263" s="302" t="s">
        <v>644</v>
      </c>
      <c r="I5263" s="302" t="s">
        <v>644</v>
      </c>
      <c r="J5263" s="302">
        <v>135300</v>
      </c>
      <c r="K5263" s="302" t="s">
        <v>320</v>
      </c>
      <c r="L5263" s="302">
        <v>9974420</v>
      </c>
      <c r="M5263" s="302" t="s">
        <v>1836</v>
      </c>
      <c r="N5263" s="305">
        <v>18810</v>
      </c>
      <c r="O5263" s="305">
        <v>18810</v>
      </c>
      <c r="P5263" s="302" t="s">
        <v>1062</v>
      </c>
    </row>
    <row r="5264" spans="1:16">
      <c r="A5264" s="303">
        <v>0</v>
      </c>
      <c r="B5264" s="303">
        <v>0</v>
      </c>
      <c r="C5264" s="303">
        <v>0</v>
      </c>
      <c r="D5264" s="304">
        <f t="shared" si="82"/>
        <v>0</v>
      </c>
      <c r="E5264" s="305">
        <v>45992</v>
      </c>
      <c r="F5264" s="302" t="s">
        <v>69</v>
      </c>
      <c r="G5264" s="302" t="s">
        <v>70</v>
      </c>
      <c r="H5264" s="302" t="s">
        <v>644</v>
      </c>
      <c r="I5264" s="302" t="s">
        <v>644</v>
      </c>
      <c r="J5264" s="302">
        <v>135300</v>
      </c>
      <c r="K5264" s="302" t="s">
        <v>320</v>
      </c>
      <c r="L5264" s="302">
        <v>9821879</v>
      </c>
      <c r="M5264" s="302" t="s">
        <v>1836</v>
      </c>
      <c r="N5264" s="305">
        <v>18810</v>
      </c>
      <c r="O5264" s="305">
        <v>18810</v>
      </c>
      <c r="P5264" s="302" t="s">
        <v>1052</v>
      </c>
    </row>
    <row r="5265" spans="1:16">
      <c r="A5265" s="303">
        <v>0</v>
      </c>
      <c r="B5265" s="303">
        <v>0</v>
      </c>
      <c r="C5265" s="303">
        <v>0</v>
      </c>
      <c r="D5265" s="304">
        <f t="shared" si="82"/>
        <v>0</v>
      </c>
      <c r="E5265" s="305">
        <v>45992</v>
      </c>
      <c r="F5265" s="302" t="s">
        <v>69</v>
      </c>
      <c r="G5265" s="302" t="s">
        <v>70</v>
      </c>
      <c r="H5265" s="302" t="s">
        <v>644</v>
      </c>
      <c r="I5265" s="302" t="s">
        <v>644</v>
      </c>
      <c r="J5265" s="302">
        <v>135300</v>
      </c>
      <c r="K5265" s="302" t="s">
        <v>321</v>
      </c>
      <c r="L5265" s="302">
        <v>9769110</v>
      </c>
      <c r="M5265" s="302" t="s">
        <v>1840</v>
      </c>
      <c r="N5265" s="305">
        <v>34516</v>
      </c>
      <c r="O5265" s="305">
        <v>34516</v>
      </c>
      <c r="P5265" s="302" t="s">
        <v>1062</v>
      </c>
    </row>
    <row r="5266" spans="1:16">
      <c r="A5266" s="303">
        <v>0</v>
      </c>
      <c r="B5266" s="303">
        <v>0</v>
      </c>
      <c r="C5266" s="303">
        <v>0</v>
      </c>
      <c r="D5266" s="304">
        <f t="shared" si="82"/>
        <v>0</v>
      </c>
      <c r="E5266" s="305">
        <v>45992</v>
      </c>
      <c r="F5266" s="302" t="s">
        <v>69</v>
      </c>
      <c r="G5266" s="302" t="s">
        <v>70</v>
      </c>
      <c r="H5266" s="302" t="s">
        <v>644</v>
      </c>
      <c r="I5266" s="302" t="s">
        <v>644</v>
      </c>
      <c r="J5266" s="302">
        <v>135300</v>
      </c>
      <c r="K5266" s="302" t="s">
        <v>321</v>
      </c>
      <c r="L5266" s="302">
        <v>9821898</v>
      </c>
      <c r="M5266" s="302" t="s">
        <v>1840</v>
      </c>
      <c r="N5266" s="305">
        <v>34516</v>
      </c>
      <c r="O5266" s="305">
        <v>34516</v>
      </c>
      <c r="P5266" s="302" t="s">
        <v>1052</v>
      </c>
    </row>
    <row r="5267" spans="1:16">
      <c r="A5267" s="303">
        <v>0</v>
      </c>
      <c r="B5267" s="303">
        <v>0</v>
      </c>
      <c r="C5267" s="303">
        <v>0</v>
      </c>
      <c r="D5267" s="304">
        <f t="shared" si="82"/>
        <v>0</v>
      </c>
      <c r="E5267" s="305">
        <v>45992</v>
      </c>
      <c r="F5267" s="302" t="s">
        <v>69</v>
      </c>
      <c r="G5267" s="302" t="s">
        <v>70</v>
      </c>
      <c r="H5267" s="302" t="s">
        <v>644</v>
      </c>
      <c r="I5267" s="302" t="s">
        <v>644</v>
      </c>
      <c r="J5267" s="302">
        <v>135300</v>
      </c>
      <c r="K5267" s="302" t="s">
        <v>322</v>
      </c>
      <c r="L5267" s="302">
        <v>9769111</v>
      </c>
      <c r="M5267" s="302" t="s">
        <v>1517</v>
      </c>
      <c r="N5267" s="305">
        <v>34516</v>
      </c>
      <c r="O5267" s="305">
        <v>34516</v>
      </c>
      <c r="P5267" s="302" t="s">
        <v>1062</v>
      </c>
    </row>
    <row r="5268" spans="1:16">
      <c r="A5268" s="303">
        <v>0</v>
      </c>
      <c r="B5268" s="303">
        <v>0</v>
      </c>
      <c r="C5268" s="303">
        <v>0</v>
      </c>
      <c r="D5268" s="304">
        <f t="shared" si="82"/>
        <v>0</v>
      </c>
      <c r="E5268" s="305">
        <v>45992</v>
      </c>
      <c r="F5268" s="302" t="s">
        <v>69</v>
      </c>
      <c r="G5268" s="302" t="s">
        <v>70</v>
      </c>
      <c r="H5268" s="302" t="s">
        <v>644</v>
      </c>
      <c r="I5268" s="302" t="s">
        <v>644</v>
      </c>
      <c r="J5268" s="302">
        <v>135300</v>
      </c>
      <c r="K5268" s="302" t="s">
        <v>322</v>
      </c>
      <c r="L5268" s="302">
        <v>9821870</v>
      </c>
      <c r="M5268" s="302" t="s">
        <v>1517</v>
      </c>
      <c r="N5268" s="305">
        <v>34516</v>
      </c>
      <c r="O5268" s="305">
        <v>34516</v>
      </c>
      <c r="P5268" s="302" t="s">
        <v>1052</v>
      </c>
    </row>
    <row r="5269" spans="1:16">
      <c r="A5269" s="303">
        <v>0</v>
      </c>
      <c r="B5269" s="303">
        <v>0</v>
      </c>
      <c r="C5269" s="303">
        <v>0</v>
      </c>
      <c r="D5269" s="304">
        <f t="shared" si="82"/>
        <v>0</v>
      </c>
      <c r="E5269" s="305">
        <v>45992</v>
      </c>
      <c r="F5269" s="302" t="s">
        <v>69</v>
      </c>
      <c r="G5269" s="302" t="s">
        <v>70</v>
      </c>
      <c r="H5269" s="302" t="s">
        <v>644</v>
      </c>
      <c r="I5269" s="302" t="s">
        <v>644</v>
      </c>
      <c r="J5269" s="302">
        <v>135300</v>
      </c>
      <c r="K5269" s="302" t="s">
        <v>351</v>
      </c>
      <c r="L5269" s="302">
        <v>9822053</v>
      </c>
      <c r="M5269" s="302" t="s">
        <v>1518</v>
      </c>
      <c r="N5269" s="305">
        <v>23559</v>
      </c>
      <c r="O5269" s="305">
        <v>23559</v>
      </c>
      <c r="P5269" s="302" t="s">
        <v>1052</v>
      </c>
    </row>
    <row r="5270" spans="1:16">
      <c r="A5270" s="303">
        <v>0</v>
      </c>
      <c r="B5270" s="303">
        <v>0</v>
      </c>
      <c r="C5270" s="303">
        <v>0</v>
      </c>
      <c r="D5270" s="304">
        <f t="shared" si="82"/>
        <v>0</v>
      </c>
      <c r="E5270" s="305">
        <v>45992</v>
      </c>
      <c r="F5270" s="302" t="s">
        <v>69</v>
      </c>
      <c r="G5270" s="302" t="s">
        <v>70</v>
      </c>
      <c r="H5270" s="302" t="s">
        <v>644</v>
      </c>
      <c r="I5270" s="302" t="s">
        <v>644</v>
      </c>
      <c r="J5270" s="302">
        <v>135300</v>
      </c>
      <c r="K5270" s="302" t="s">
        <v>351</v>
      </c>
      <c r="L5270" s="302">
        <v>9974411</v>
      </c>
      <c r="M5270" s="302" t="s">
        <v>1518</v>
      </c>
      <c r="N5270" s="305">
        <v>23559</v>
      </c>
      <c r="O5270" s="305">
        <v>23559</v>
      </c>
      <c r="P5270" s="302" t="s">
        <v>1062</v>
      </c>
    </row>
    <row r="5271" spans="1:16">
      <c r="A5271" s="303">
        <v>0</v>
      </c>
      <c r="B5271" s="303">
        <v>0</v>
      </c>
      <c r="C5271" s="303">
        <v>0</v>
      </c>
      <c r="D5271" s="304">
        <f t="shared" si="82"/>
        <v>0</v>
      </c>
      <c r="E5271" s="305">
        <v>45992</v>
      </c>
      <c r="F5271" s="302" t="s">
        <v>69</v>
      </c>
      <c r="G5271" s="302" t="s">
        <v>70</v>
      </c>
      <c r="H5271" s="302" t="s">
        <v>644</v>
      </c>
      <c r="I5271" s="302" t="s">
        <v>644</v>
      </c>
      <c r="J5271" s="302">
        <v>135300</v>
      </c>
      <c r="K5271" s="302" t="s">
        <v>351</v>
      </c>
      <c r="L5271" s="302">
        <v>9974413</v>
      </c>
      <c r="M5271" s="302" t="s">
        <v>2387</v>
      </c>
      <c r="N5271" s="305">
        <v>25750</v>
      </c>
      <c r="O5271" s="305">
        <v>25750</v>
      </c>
      <c r="P5271" s="302" t="s">
        <v>1062</v>
      </c>
    </row>
    <row r="5272" spans="1:16">
      <c r="A5272" s="303">
        <v>0</v>
      </c>
      <c r="B5272" s="303">
        <v>0</v>
      </c>
      <c r="C5272" s="303">
        <v>0</v>
      </c>
      <c r="D5272" s="304">
        <f t="shared" si="82"/>
        <v>0</v>
      </c>
      <c r="E5272" s="305">
        <v>45992</v>
      </c>
      <c r="F5272" s="302" t="s">
        <v>69</v>
      </c>
      <c r="G5272" s="302" t="s">
        <v>70</v>
      </c>
      <c r="H5272" s="302" t="s">
        <v>644</v>
      </c>
      <c r="I5272" s="302" t="s">
        <v>644</v>
      </c>
      <c r="J5272" s="302">
        <v>135300</v>
      </c>
      <c r="K5272" s="302" t="s">
        <v>351</v>
      </c>
      <c r="L5272" s="302">
        <v>9974414</v>
      </c>
      <c r="M5272" s="302" t="s">
        <v>1518</v>
      </c>
      <c r="N5272" s="305">
        <v>18810</v>
      </c>
      <c r="O5272" s="305">
        <v>18810</v>
      </c>
      <c r="P5272" s="302" t="s">
        <v>1062</v>
      </c>
    </row>
    <row r="5273" spans="1:16">
      <c r="A5273" s="303">
        <v>0</v>
      </c>
      <c r="B5273" s="303">
        <v>0</v>
      </c>
      <c r="C5273" s="303">
        <v>0</v>
      </c>
      <c r="D5273" s="304">
        <f t="shared" si="82"/>
        <v>0</v>
      </c>
      <c r="E5273" s="305">
        <v>45992</v>
      </c>
      <c r="F5273" s="302" t="s">
        <v>69</v>
      </c>
      <c r="G5273" s="302" t="s">
        <v>70</v>
      </c>
      <c r="H5273" s="302" t="s">
        <v>644</v>
      </c>
      <c r="I5273" s="302" t="s">
        <v>644</v>
      </c>
      <c r="J5273" s="302">
        <v>135300</v>
      </c>
      <c r="K5273" s="302" t="s">
        <v>351</v>
      </c>
      <c r="L5273" s="302">
        <v>9822052</v>
      </c>
      <c r="M5273" s="302" t="s">
        <v>1518</v>
      </c>
      <c r="N5273" s="305">
        <v>18810</v>
      </c>
      <c r="O5273" s="305">
        <v>18810</v>
      </c>
      <c r="P5273" s="302" t="s">
        <v>1052</v>
      </c>
    </row>
    <row r="5274" spans="1:16">
      <c r="A5274" s="303">
        <v>0</v>
      </c>
      <c r="B5274" s="303">
        <v>0</v>
      </c>
      <c r="C5274" s="303">
        <v>0</v>
      </c>
      <c r="D5274" s="304">
        <f t="shared" si="82"/>
        <v>0</v>
      </c>
      <c r="E5274" s="305">
        <v>45992</v>
      </c>
      <c r="F5274" s="302" t="s">
        <v>69</v>
      </c>
      <c r="G5274" s="302" t="s">
        <v>70</v>
      </c>
      <c r="H5274" s="302" t="s">
        <v>644</v>
      </c>
      <c r="I5274" s="302" t="s">
        <v>644</v>
      </c>
      <c r="J5274" s="302">
        <v>135300</v>
      </c>
      <c r="K5274" s="302" t="s">
        <v>351</v>
      </c>
      <c r="L5274" s="302">
        <v>9822051</v>
      </c>
      <c r="M5274" s="302" t="s">
        <v>2387</v>
      </c>
      <c r="N5274" s="305">
        <v>25750</v>
      </c>
      <c r="O5274" s="305">
        <v>25750</v>
      </c>
      <c r="P5274" s="302" t="s">
        <v>1052</v>
      </c>
    </row>
    <row r="5275" spans="1:16">
      <c r="A5275" s="303">
        <v>0</v>
      </c>
      <c r="B5275" s="303">
        <v>0</v>
      </c>
      <c r="C5275" s="303">
        <v>0</v>
      </c>
      <c r="D5275" s="304">
        <f t="shared" si="82"/>
        <v>0</v>
      </c>
      <c r="E5275" s="305">
        <v>45992</v>
      </c>
      <c r="F5275" s="302" t="s">
        <v>69</v>
      </c>
      <c r="G5275" s="302" t="s">
        <v>70</v>
      </c>
      <c r="H5275" s="302" t="s">
        <v>644</v>
      </c>
      <c r="I5275" s="302" t="s">
        <v>644</v>
      </c>
      <c r="J5275" s="302">
        <v>135300</v>
      </c>
      <c r="K5275" s="302" t="s">
        <v>446</v>
      </c>
      <c r="L5275" s="302">
        <v>9724149</v>
      </c>
      <c r="M5275" s="302" t="s">
        <v>2096</v>
      </c>
      <c r="N5275" s="305">
        <v>18445</v>
      </c>
      <c r="O5275" s="305">
        <v>18445</v>
      </c>
      <c r="P5275" s="302" t="s">
        <v>1062</v>
      </c>
    </row>
    <row r="5276" spans="1:16">
      <c r="A5276" s="303">
        <v>0</v>
      </c>
      <c r="B5276" s="303">
        <v>0</v>
      </c>
      <c r="C5276" s="303">
        <v>0</v>
      </c>
      <c r="D5276" s="304">
        <f t="shared" si="82"/>
        <v>0</v>
      </c>
      <c r="E5276" s="305">
        <v>45992</v>
      </c>
      <c r="F5276" s="302" t="s">
        <v>69</v>
      </c>
      <c r="G5276" s="302" t="s">
        <v>70</v>
      </c>
      <c r="H5276" s="302" t="s">
        <v>644</v>
      </c>
      <c r="I5276" s="302" t="s">
        <v>644</v>
      </c>
      <c r="J5276" s="302">
        <v>135300</v>
      </c>
      <c r="K5276" s="302" t="s">
        <v>446</v>
      </c>
      <c r="L5276" s="302">
        <v>9974410</v>
      </c>
      <c r="M5276" s="302" t="s">
        <v>2095</v>
      </c>
      <c r="N5276" s="305">
        <v>18810</v>
      </c>
      <c r="O5276" s="305">
        <v>18810</v>
      </c>
      <c r="P5276" s="302" t="s">
        <v>1062</v>
      </c>
    </row>
    <row r="5277" spans="1:16">
      <c r="A5277" s="303">
        <v>0</v>
      </c>
      <c r="B5277" s="303">
        <v>0</v>
      </c>
      <c r="C5277" s="303">
        <v>0</v>
      </c>
      <c r="D5277" s="304">
        <f t="shared" si="82"/>
        <v>0</v>
      </c>
      <c r="E5277" s="305">
        <v>45992</v>
      </c>
      <c r="F5277" s="302" t="s">
        <v>69</v>
      </c>
      <c r="G5277" s="302" t="s">
        <v>70</v>
      </c>
      <c r="H5277" s="302" t="s">
        <v>644</v>
      </c>
      <c r="I5277" s="302" t="s">
        <v>644</v>
      </c>
      <c r="J5277" s="302">
        <v>135300</v>
      </c>
      <c r="K5277" s="302" t="s">
        <v>446</v>
      </c>
      <c r="L5277" s="302">
        <v>9822081</v>
      </c>
      <c r="M5277" s="302" t="s">
        <v>2096</v>
      </c>
      <c r="N5277" s="305">
        <v>18445</v>
      </c>
      <c r="O5277" s="305">
        <v>18445</v>
      </c>
      <c r="P5277" s="302" t="s">
        <v>1052</v>
      </c>
    </row>
    <row r="5278" spans="1:16">
      <c r="A5278" s="303">
        <v>0</v>
      </c>
      <c r="B5278" s="303">
        <v>0</v>
      </c>
      <c r="C5278" s="303">
        <v>0</v>
      </c>
      <c r="D5278" s="304">
        <f t="shared" si="82"/>
        <v>0</v>
      </c>
      <c r="E5278" s="305">
        <v>45992</v>
      </c>
      <c r="F5278" s="302" t="s">
        <v>69</v>
      </c>
      <c r="G5278" s="302" t="s">
        <v>70</v>
      </c>
      <c r="H5278" s="302" t="s">
        <v>644</v>
      </c>
      <c r="I5278" s="302" t="s">
        <v>644</v>
      </c>
      <c r="J5278" s="302">
        <v>135300</v>
      </c>
      <c r="K5278" s="302" t="s">
        <v>446</v>
      </c>
      <c r="L5278" s="302">
        <v>9974412</v>
      </c>
      <c r="M5278" s="302" t="s">
        <v>2096</v>
      </c>
      <c r="N5278" s="305">
        <v>29037</v>
      </c>
      <c r="O5278" s="305">
        <v>29037</v>
      </c>
      <c r="P5278" s="302" t="s">
        <v>1062</v>
      </c>
    </row>
    <row r="5279" spans="1:16">
      <c r="A5279" s="303">
        <v>0</v>
      </c>
      <c r="B5279" s="303">
        <v>0</v>
      </c>
      <c r="C5279" s="303">
        <v>0</v>
      </c>
      <c r="D5279" s="304">
        <f t="shared" si="82"/>
        <v>0</v>
      </c>
      <c r="E5279" s="305">
        <v>45992</v>
      </c>
      <c r="F5279" s="302" t="s">
        <v>69</v>
      </c>
      <c r="G5279" s="302" t="s">
        <v>70</v>
      </c>
      <c r="H5279" s="302" t="s">
        <v>644</v>
      </c>
      <c r="I5279" s="302" t="s">
        <v>644</v>
      </c>
      <c r="J5279" s="302">
        <v>135300</v>
      </c>
      <c r="K5279" s="302" t="s">
        <v>446</v>
      </c>
      <c r="L5279" s="302">
        <v>9822080</v>
      </c>
      <c r="M5279" s="302" t="s">
        <v>2095</v>
      </c>
      <c r="N5279" s="305">
        <v>18810</v>
      </c>
      <c r="O5279" s="305">
        <v>18810</v>
      </c>
      <c r="P5279" s="302" t="s">
        <v>1052</v>
      </c>
    </row>
    <row r="5280" spans="1:16">
      <c r="A5280" s="303">
        <v>0</v>
      </c>
      <c r="B5280" s="303">
        <v>0</v>
      </c>
      <c r="C5280" s="303">
        <v>0</v>
      </c>
      <c r="D5280" s="304">
        <f t="shared" si="82"/>
        <v>0</v>
      </c>
      <c r="E5280" s="305">
        <v>45992</v>
      </c>
      <c r="F5280" s="302" t="s">
        <v>69</v>
      </c>
      <c r="G5280" s="302" t="s">
        <v>70</v>
      </c>
      <c r="H5280" s="302" t="s">
        <v>644</v>
      </c>
      <c r="I5280" s="302" t="s">
        <v>644</v>
      </c>
      <c r="J5280" s="302">
        <v>135300</v>
      </c>
      <c r="K5280" s="302" t="s">
        <v>446</v>
      </c>
      <c r="L5280" s="302">
        <v>9822082</v>
      </c>
      <c r="M5280" s="302" t="s">
        <v>2096</v>
      </c>
      <c r="N5280" s="305">
        <v>29037</v>
      </c>
      <c r="O5280" s="305">
        <v>29037</v>
      </c>
      <c r="P5280" s="302" t="s">
        <v>1052</v>
      </c>
    </row>
    <row r="5281" spans="1:16">
      <c r="A5281" s="303">
        <v>0</v>
      </c>
      <c r="B5281" s="303">
        <v>0</v>
      </c>
      <c r="C5281" s="303">
        <v>0</v>
      </c>
      <c r="D5281" s="304">
        <f t="shared" si="82"/>
        <v>0</v>
      </c>
      <c r="E5281" s="305">
        <v>45992</v>
      </c>
      <c r="F5281" s="302" t="s">
        <v>69</v>
      </c>
      <c r="G5281" s="302" t="s">
        <v>70</v>
      </c>
      <c r="H5281" s="302" t="s">
        <v>644</v>
      </c>
      <c r="I5281" s="302" t="s">
        <v>644</v>
      </c>
      <c r="J5281" s="302">
        <v>135300</v>
      </c>
      <c r="K5281" s="302" t="s">
        <v>358</v>
      </c>
      <c r="L5281" s="302">
        <v>9974461</v>
      </c>
      <c r="M5281" s="302" t="s">
        <v>1870</v>
      </c>
      <c r="N5281" s="305">
        <v>18810</v>
      </c>
      <c r="O5281" s="305">
        <v>18810</v>
      </c>
      <c r="P5281" s="302" t="s">
        <v>1062</v>
      </c>
    </row>
    <row r="5282" spans="1:16">
      <c r="A5282" s="303">
        <v>0</v>
      </c>
      <c r="B5282" s="303">
        <v>0</v>
      </c>
      <c r="C5282" s="303">
        <v>0</v>
      </c>
      <c r="D5282" s="304">
        <f t="shared" si="82"/>
        <v>0</v>
      </c>
      <c r="E5282" s="305">
        <v>45992</v>
      </c>
      <c r="F5282" s="302" t="s">
        <v>69</v>
      </c>
      <c r="G5282" s="302" t="s">
        <v>70</v>
      </c>
      <c r="H5282" s="302" t="s">
        <v>644</v>
      </c>
      <c r="I5282" s="302" t="s">
        <v>644</v>
      </c>
      <c r="J5282" s="302">
        <v>135300</v>
      </c>
      <c r="K5282" s="302" t="s">
        <v>358</v>
      </c>
      <c r="L5282" s="302">
        <v>9822105</v>
      </c>
      <c r="M5282" s="302" t="s">
        <v>1870</v>
      </c>
      <c r="N5282" s="305">
        <v>18810</v>
      </c>
      <c r="O5282" s="305">
        <v>18810</v>
      </c>
      <c r="P5282" s="302" t="s">
        <v>1052</v>
      </c>
    </row>
    <row r="5283" spans="1:16">
      <c r="A5283" s="303">
        <v>0</v>
      </c>
      <c r="B5283" s="303">
        <v>0</v>
      </c>
      <c r="C5283" s="303">
        <v>0</v>
      </c>
      <c r="D5283" s="304">
        <f t="shared" si="82"/>
        <v>0</v>
      </c>
      <c r="E5283" s="305">
        <v>45992</v>
      </c>
      <c r="F5283" s="302" t="s">
        <v>69</v>
      </c>
      <c r="G5283" s="302" t="s">
        <v>70</v>
      </c>
      <c r="H5283" s="302" t="s">
        <v>644</v>
      </c>
      <c r="I5283" s="302" t="s">
        <v>644</v>
      </c>
      <c r="J5283" s="302">
        <v>135300</v>
      </c>
      <c r="K5283" s="302" t="s">
        <v>542</v>
      </c>
      <c r="L5283" s="302">
        <v>9974457</v>
      </c>
      <c r="M5283" s="302" t="s">
        <v>2391</v>
      </c>
      <c r="N5283" s="305">
        <v>18810</v>
      </c>
      <c r="O5283" s="305">
        <v>18810</v>
      </c>
      <c r="P5283" s="302" t="s">
        <v>1062</v>
      </c>
    </row>
    <row r="5284" spans="1:16">
      <c r="A5284" s="303">
        <v>0</v>
      </c>
      <c r="B5284" s="303">
        <v>0</v>
      </c>
      <c r="C5284" s="303">
        <v>0</v>
      </c>
      <c r="D5284" s="304">
        <f t="shared" si="82"/>
        <v>0</v>
      </c>
      <c r="E5284" s="305">
        <v>45992</v>
      </c>
      <c r="F5284" s="302" t="s">
        <v>69</v>
      </c>
      <c r="G5284" s="302" t="s">
        <v>70</v>
      </c>
      <c r="H5284" s="302" t="s">
        <v>644</v>
      </c>
      <c r="I5284" s="302" t="s">
        <v>644</v>
      </c>
      <c r="J5284" s="302">
        <v>135300</v>
      </c>
      <c r="K5284" s="302" t="s">
        <v>542</v>
      </c>
      <c r="L5284" s="302">
        <v>9822104</v>
      </c>
      <c r="M5284" s="302" t="s">
        <v>2391</v>
      </c>
      <c r="N5284" s="305">
        <v>18810</v>
      </c>
      <c r="O5284" s="305">
        <v>18810</v>
      </c>
      <c r="P5284" s="302" t="s">
        <v>1052</v>
      </c>
    </row>
    <row r="5285" spans="1:16">
      <c r="A5285" s="303">
        <v>0</v>
      </c>
      <c r="B5285" s="303">
        <v>0</v>
      </c>
      <c r="C5285" s="303">
        <v>0</v>
      </c>
      <c r="D5285" s="304">
        <f t="shared" si="82"/>
        <v>0</v>
      </c>
      <c r="E5285" s="305">
        <v>45992</v>
      </c>
      <c r="F5285" s="302" t="s">
        <v>69</v>
      </c>
      <c r="G5285" s="302" t="s">
        <v>70</v>
      </c>
      <c r="H5285" s="302" t="s">
        <v>644</v>
      </c>
      <c r="I5285" s="302" t="s">
        <v>644</v>
      </c>
      <c r="J5285" s="302">
        <v>135300</v>
      </c>
      <c r="K5285" s="302" t="s">
        <v>361</v>
      </c>
      <c r="L5285" s="302">
        <v>9974456</v>
      </c>
      <c r="M5285" s="302" t="s">
        <v>1874</v>
      </c>
      <c r="N5285" s="305">
        <v>18445</v>
      </c>
      <c r="O5285" s="305">
        <v>18445</v>
      </c>
      <c r="P5285" s="302" t="s">
        <v>1062</v>
      </c>
    </row>
    <row r="5286" spans="1:16">
      <c r="A5286" s="303">
        <v>0</v>
      </c>
      <c r="B5286" s="303">
        <v>0</v>
      </c>
      <c r="C5286" s="303">
        <v>0</v>
      </c>
      <c r="D5286" s="304">
        <f t="shared" si="82"/>
        <v>0</v>
      </c>
      <c r="E5286" s="305">
        <v>45992</v>
      </c>
      <c r="F5286" s="302" t="s">
        <v>69</v>
      </c>
      <c r="G5286" s="302" t="s">
        <v>70</v>
      </c>
      <c r="H5286" s="302" t="s">
        <v>644</v>
      </c>
      <c r="I5286" s="302" t="s">
        <v>644</v>
      </c>
      <c r="J5286" s="302">
        <v>135300</v>
      </c>
      <c r="K5286" s="302" t="s">
        <v>361</v>
      </c>
      <c r="L5286" s="302">
        <v>9822127</v>
      </c>
      <c r="M5286" s="302" t="s">
        <v>1874</v>
      </c>
      <c r="N5286" s="305">
        <v>18445</v>
      </c>
      <c r="O5286" s="305">
        <v>18445</v>
      </c>
      <c r="P5286" s="302" t="s">
        <v>1052</v>
      </c>
    </row>
    <row r="5287" spans="1:16">
      <c r="A5287" s="303">
        <v>0</v>
      </c>
      <c r="B5287" s="303">
        <v>0</v>
      </c>
      <c r="C5287" s="303">
        <v>0</v>
      </c>
      <c r="D5287" s="304">
        <f t="shared" si="82"/>
        <v>0</v>
      </c>
      <c r="E5287" s="305">
        <v>45992</v>
      </c>
      <c r="F5287" s="302" t="s">
        <v>69</v>
      </c>
      <c r="G5287" s="302" t="s">
        <v>70</v>
      </c>
      <c r="H5287" s="302" t="s">
        <v>644</v>
      </c>
      <c r="I5287" s="302" t="s">
        <v>644</v>
      </c>
      <c r="J5287" s="302">
        <v>135300</v>
      </c>
      <c r="K5287" s="302" t="s">
        <v>361</v>
      </c>
      <c r="L5287" s="302">
        <v>9974455</v>
      </c>
      <c r="M5287" s="302" t="s">
        <v>2297</v>
      </c>
      <c r="N5287" s="305">
        <v>18810</v>
      </c>
      <c r="O5287" s="305">
        <v>18810</v>
      </c>
      <c r="P5287" s="302" t="s">
        <v>1062</v>
      </c>
    </row>
    <row r="5288" spans="1:16">
      <c r="A5288" s="303">
        <v>0</v>
      </c>
      <c r="B5288" s="303">
        <v>0</v>
      </c>
      <c r="C5288" s="303">
        <v>0</v>
      </c>
      <c r="D5288" s="304">
        <f t="shared" si="82"/>
        <v>0</v>
      </c>
      <c r="E5288" s="305">
        <v>45992</v>
      </c>
      <c r="F5288" s="302" t="s">
        <v>69</v>
      </c>
      <c r="G5288" s="302" t="s">
        <v>70</v>
      </c>
      <c r="H5288" s="302" t="s">
        <v>644</v>
      </c>
      <c r="I5288" s="302" t="s">
        <v>644</v>
      </c>
      <c r="J5288" s="302">
        <v>135300</v>
      </c>
      <c r="K5288" s="302" t="s">
        <v>361</v>
      </c>
      <c r="L5288" s="302">
        <v>9822126</v>
      </c>
      <c r="M5288" s="302" t="s">
        <v>2297</v>
      </c>
      <c r="N5288" s="305">
        <v>18810</v>
      </c>
      <c r="O5288" s="305">
        <v>18810</v>
      </c>
      <c r="P5288" s="302" t="s">
        <v>1052</v>
      </c>
    </row>
    <row r="5289" spans="1:16">
      <c r="A5289" s="303">
        <v>0</v>
      </c>
      <c r="B5289" s="303">
        <v>0</v>
      </c>
      <c r="C5289" s="303">
        <v>0</v>
      </c>
      <c r="D5289" s="304">
        <f t="shared" si="82"/>
        <v>0</v>
      </c>
      <c r="E5289" s="305">
        <v>45992</v>
      </c>
      <c r="F5289" s="302" t="s">
        <v>69</v>
      </c>
      <c r="G5289" s="302" t="s">
        <v>70</v>
      </c>
      <c r="H5289" s="302" t="s">
        <v>644</v>
      </c>
      <c r="I5289" s="302" t="s">
        <v>644</v>
      </c>
      <c r="J5289" s="302">
        <v>135300</v>
      </c>
      <c r="K5289" s="302" t="s">
        <v>151</v>
      </c>
      <c r="L5289" s="302">
        <v>9709880</v>
      </c>
      <c r="M5289" s="302" t="s">
        <v>1876</v>
      </c>
      <c r="N5289" s="305">
        <v>23924</v>
      </c>
      <c r="O5289" s="305">
        <v>23924</v>
      </c>
      <c r="P5289" s="302" t="s">
        <v>1062</v>
      </c>
    </row>
    <row r="5290" spans="1:16">
      <c r="A5290" s="303">
        <v>0</v>
      </c>
      <c r="B5290" s="303">
        <v>0</v>
      </c>
      <c r="C5290" s="303">
        <v>0</v>
      </c>
      <c r="D5290" s="304">
        <f t="shared" si="82"/>
        <v>0</v>
      </c>
      <c r="E5290" s="305">
        <v>45992</v>
      </c>
      <c r="F5290" s="302" t="s">
        <v>69</v>
      </c>
      <c r="G5290" s="302" t="s">
        <v>70</v>
      </c>
      <c r="H5290" s="302" t="s">
        <v>644</v>
      </c>
      <c r="I5290" s="302" t="s">
        <v>644</v>
      </c>
      <c r="J5290" s="302">
        <v>135300</v>
      </c>
      <c r="K5290" s="302" t="s">
        <v>151</v>
      </c>
      <c r="L5290" s="302">
        <v>9974389</v>
      </c>
      <c r="M5290" s="302" t="s">
        <v>1876</v>
      </c>
      <c r="N5290" s="305">
        <v>13332</v>
      </c>
      <c r="O5290" s="305">
        <v>13332</v>
      </c>
      <c r="P5290" s="302" t="s">
        <v>1062</v>
      </c>
    </row>
    <row r="5291" spans="1:16">
      <c r="A5291" s="303">
        <v>0</v>
      </c>
      <c r="B5291" s="303">
        <v>0</v>
      </c>
      <c r="C5291" s="303">
        <v>0</v>
      </c>
      <c r="D5291" s="304">
        <f t="shared" si="82"/>
        <v>0</v>
      </c>
      <c r="E5291" s="305">
        <v>45992</v>
      </c>
      <c r="F5291" s="302" t="s">
        <v>69</v>
      </c>
      <c r="G5291" s="302" t="s">
        <v>70</v>
      </c>
      <c r="H5291" s="302" t="s">
        <v>644</v>
      </c>
      <c r="I5291" s="302" t="s">
        <v>644</v>
      </c>
      <c r="J5291" s="302">
        <v>135300</v>
      </c>
      <c r="K5291" s="302" t="s">
        <v>151</v>
      </c>
      <c r="L5291" s="302">
        <v>9724147</v>
      </c>
      <c r="M5291" s="302" t="s">
        <v>1876</v>
      </c>
      <c r="N5291" s="305">
        <v>18810</v>
      </c>
      <c r="O5291" s="305">
        <v>18810</v>
      </c>
      <c r="P5291" s="302" t="s">
        <v>1062</v>
      </c>
    </row>
    <row r="5292" spans="1:16">
      <c r="A5292" s="303">
        <v>0</v>
      </c>
      <c r="B5292" s="303">
        <v>0</v>
      </c>
      <c r="C5292" s="303">
        <v>0</v>
      </c>
      <c r="D5292" s="304">
        <f t="shared" si="82"/>
        <v>0</v>
      </c>
      <c r="E5292" s="305">
        <v>45992</v>
      </c>
      <c r="F5292" s="302" t="s">
        <v>69</v>
      </c>
      <c r="G5292" s="302" t="s">
        <v>70</v>
      </c>
      <c r="H5292" s="302" t="s">
        <v>644</v>
      </c>
      <c r="I5292" s="302" t="s">
        <v>644</v>
      </c>
      <c r="J5292" s="302">
        <v>135300</v>
      </c>
      <c r="K5292" s="302" t="s">
        <v>151</v>
      </c>
      <c r="L5292" s="302">
        <v>9821887</v>
      </c>
      <c r="M5292" s="302" t="s">
        <v>1876</v>
      </c>
      <c r="N5292" s="305">
        <v>34516</v>
      </c>
      <c r="O5292" s="305">
        <v>34516</v>
      </c>
      <c r="P5292" s="302" t="s">
        <v>1052</v>
      </c>
    </row>
    <row r="5293" spans="1:16">
      <c r="A5293" s="303">
        <v>0</v>
      </c>
      <c r="B5293" s="303">
        <v>0</v>
      </c>
      <c r="C5293" s="303">
        <v>0</v>
      </c>
      <c r="D5293" s="304">
        <f t="shared" si="82"/>
        <v>0</v>
      </c>
      <c r="E5293" s="305">
        <v>45992</v>
      </c>
      <c r="F5293" s="302" t="s">
        <v>69</v>
      </c>
      <c r="G5293" s="302" t="s">
        <v>70</v>
      </c>
      <c r="H5293" s="302" t="s">
        <v>644</v>
      </c>
      <c r="I5293" s="302" t="s">
        <v>644</v>
      </c>
      <c r="J5293" s="302">
        <v>135300</v>
      </c>
      <c r="K5293" s="302" t="s">
        <v>151</v>
      </c>
      <c r="L5293" s="302">
        <v>9821919</v>
      </c>
      <c r="M5293" s="302" t="s">
        <v>2457</v>
      </c>
      <c r="N5293" s="305">
        <v>26115</v>
      </c>
      <c r="O5293" s="305">
        <v>26115</v>
      </c>
      <c r="P5293" s="302" t="s">
        <v>1052</v>
      </c>
    </row>
    <row r="5294" spans="1:16">
      <c r="A5294" s="303">
        <v>0</v>
      </c>
      <c r="B5294" s="303">
        <v>0</v>
      </c>
      <c r="C5294" s="303">
        <v>0</v>
      </c>
      <c r="D5294" s="304">
        <f t="shared" si="82"/>
        <v>0</v>
      </c>
      <c r="E5294" s="305">
        <v>45992</v>
      </c>
      <c r="F5294" s="302" t="s">
        <v>69</v>
      </c>
      <c r="G5294" s="302" t="s">
        <v>70</v>
      </c>
      <c r="H5294" s="302" t="s">
        <v>644</v>
      </c>
      <c r="I5294" s="302" t="s">
        <v>644</v>
      </c>
      <c r="J5294" s="302">
        <v>135300</v>
      </c>
      <c r="K5294" s="302" t="s">
        <v>151</v>
      </c>
      <c r="L5294" s="302">
        <v>9821920</v>
      </c>
      <c r="M5294" s="302" t="s">
        <v>1876</v>
      </c>
      <c r="N5294" s="305">
        <v>13332</v>
      </c>
      <c r="O5294" s="305">
        <v>13332</v>
      </c>
      <c r="P5294" s="302" t="s">
        <v>1052</v>
      </c>
    </row>
    <row r="5295" spans="1:16">
      <c r="A5295" s="303">
        <v>0</v>
      </c>
      <c r="B5295" s="303">
        <v>0</v>
      </c>
      <c r="C5295" s="303">
        <v>0</v>
      </c>
      <c r="D5295" s="304">
        <f t="shared" si="82"/>
        <v>0</v>
      </c>
      <c r="E5295" s="305">
        <v>45992</v>
      </c>
      <c r="F5295" s="302" t="s">
        <v>69</v>
      </c>
      <c r="G5295" s="302" t="s">
        <v>70</v>
      </c>
      <c r="H5295" s="302" t="s">
        <v>644</v>
      </c>
      <c r="I5295" s="302" t="s">
        <v>644</v>
      </c>
      <c r="J5295" s="302">
        <v>135300</v>
      </c>
      <c r="K5295" s="302" t="s">
        <v>151</v>
      </c>
      <c r="L5295" s="302">
        <v>9821922</v>
      </c>
      <c r="M5295" s="302" t="s">
        <v>1876</v>
      </c>
      <c r="N5295" s="305">
        <v>23924</v>
      </c>
      <c r="O5295" s="305">
        <v>23924</v>
      </c>
      <c r="P5295" s="302" t="s">
        <v>1052</v>
      </c>
    </row>
    <row r="5296" spans="1:16">
      <c r="A5296" s="303">
        <v>0</v>
      </c>
      <c r="B5296" s="303">
        <v>0</v>
      </c>
      <c r="C5296" s="303">
        <v>0</v>
      </c>
      <c r="D5296" s="304">
        <f t="shared" si="82"/>
        <v>0</v>
      </c>
      <c r="E5296" s="305">
        <v>45992</v>
      </c>
      <c r="F5296" s="302" t="s">
        <v>69</v>
      </c>
      <c r="G5296" s="302" t="s">
        <v>70</v>
      </c>
      <c r="H5296" s="302" t="s">
        <v>644</v>
      </c>
      <c r="I5296" s="302" t="s">
        <v>644</v>
      </c>
      <c r="J5296" s="302">
        <v>135300</v>
      </c>
      <c r="K5296" s="302" t="s">
        <v>151</v>
      </c>
      <c r="L5296" s="302">
        <v>9821921</v>
      </c>
      <c r="M5296" s="302" t="s">
        <v>1876</v>
      </c>
      <c r="N5296" s="305">
        <v>18810</v>
      </c>
      <c r="O5296" s="305">
        <v>18810</v>
      </c>
      <c r="P5296" s="302" t="s">
        <v>1052</v>
      </c>
    </row>
    <row r="5297" spans="1:16">
      <c r="A5297" s="303">
        <v>0</v>
      </c>
      <c r="B5297" s="303">
        <v>0</v>
      </c>
      <c r="C5297" s="303">
        <v>0</v>
      </c>
      <c r="D5297" s="304">
        <f t="shared" si="82"/>
        <v>0</v>
      </c>
      <c r="E5297" s="305">
        <v>45992</v>
      </c>
      <c r="F5297" s="302" t="s">
        <v>69</v>
      </c>
      <c r="G5297" s="302" t="s">
        <v>70</v>
      </c>
      <c r="H5297" s="302" t="s">
        <v>644</v>
      </c>
      <c r="I5297" s="302" t="s">
        <v>644</v>
      </c>
      <c r="J5297" s="302">
        <v>135300</v>
      </c>
      <c r="K5297" s="302" t="s">
        <v>151</v>
      </c>
      <c r="L5297" s="302">
        <v>9769105</v>
      </c>
      <c r="M5297" s="302" t="s">
        <v>1876</v>
      </c>
      <c r="N5297" s="305">
        <v>34516</v>
      </c>
      <c r="O5297" s="305">
        <v>34516</v>
      </c>
      <c r="P5297" s="302" t="s">
        <v>1062</v>
      </c>
    </row>
    <row r="5298" spans="1:16">
      <c r="A5298" s="303">
        <v>0</v>
      </c>
      <c r="B5298" s="303">
        <v>0</v>
      </c>
      <c r="C5298" s="303">
        <v>0</v>
      </c>
      <c r="D5298" s="304">
        <f t="shared" si="82"/>
        <v>0</v>
      </c>
      <c r="E5298" s="305">
        <v>45992</v>
      </c>
      <c r="F5298" s="302" t="s">
        <v>69</v>
      </c>
      <c r="G5298" s="302" t="s">
        <v>70</v>
      </c>
      <c r="H5298" s="302" t="s">
        <v>644</v>
      </c>
      <c r="I5298" s="302" t="s">
        <v>644</v>
      </c>
      <c r="J5298" s="302">
        <v>135300</v>
      </c>
      <c r="K5298" s="302" t="s">
        <v>151</v>
      </c>
      <c r="L5298" s="302">
        <v>9974380</v>
      </c>
      <c r="M5298" s="302" t="s">
        <v>2457</v>
      </c>
      <c r="N5298" s="305">
        <v>26115</v>
      </c>
      <c r="O5298" s="305">
        <v>26115</v>
      </c>
      <c r="P5298" s="302" t="s">
        <v>1062</v>
      </c>
    </row>
    <row r="5299" spans="1:16">
      <c r="A5299" s="303">
        <v>0</v>
      </c>
      <c r="B5299" s="303">
        <v>0</v>
      </c>
      <c r="C5299" s="303">
        <v>0</v>
      </c>
      <c r="D5299" s="304">
        <f t="shared" si="82"/>
        <v>0</v>
      </c>
      <c r="E5299" s="305">
        <v>45992</v>
      </c>
      <c r="F5299" s="302" t="s">
        <v>69</v>
      </c>
      <c r="G5299" s="302" t="s">
        <v>70</v>
      </c>
      <c r="H5299" s="302" t="s">
        <v>644</v>
      </c>
      <c r="I5299" s="302" t="s">
        <v>644</v>
      </c>
      <c r="J5299" s="302">
        <v>135300</v>
      </c>
      <c r="K5299" s="302" t="s">
        <v>493</v>
      </c>
      <c r="L5299" s="302">
        <v>9821908</v>
      </c>
      <c r="M5299" s="302" t="s">
        <v>1520</v>
      </c>
      <c r="N5299" s="305">
        <v>18810</v>
      </c>
      <c r="O5299" s="305">
        <v>18810</v>
      </c>
      <c r="P5299" s="302" t="s">
        <v>1052</v>
      </c>
    </row>
    <row r="5300" spans="1:16">
      <c r="A5300" s="303">
        <v>0</v>
      </c>
      <c r="B5300" s="303">
        <v>0</v>
      </c>
      <c r="C5300" s="303">
        <v>0</v>
      </c>
      <c r="D5300" s="304">
        <f t="shared" si="82"/>
        <v>0</v>
      </c>
      <c r="E5300" s="305">
        <v>45992</v>
      </c>
      <c r="F5300" s="302" t="s">
        <v>69</v>
      </c>
      <c r="G5300" s="302" t="s">
        <v>70</v>
      </c>
      <c r="H5300" s="302" t="s">
        <v>644</v>
      </c>
      <c r="I5300" s="302" t="s">
        <v>644</v>
      </c>
      <c r="J5300" s="302">
        <v>135300</v>
      </c>
      <c r="K5300" s="302" t="s">
        <v>493</v>
      </c>
      <c r="L5300" s="302">
        <v>9821909</v>
      </c>
      <c r="M5300" s="302" t="s">
        <v>1520</v>
      </c>
      <c r="N5300" s="305">
        <v>22828</v>
      </c>
      <c r="O5300" s="305">
        <v>22828</v>
      </c>
      <c r="P5300" s="302" t="s">
        <v>1052</v>
      </c>
    </row>
    <row r="5301" spans="1:16">
      <c r="A5301" s="303">
        <v>0</v>
      </c>
      <c r="B5301" s="303">
        <v>0</v>
      </c>
      <c r="C5301" s="303">
        <v>0</v>
      </c>
      <c r="D5301" s="304">
        <f t="shared" si="82"/>
        <v>0</v>
      </c>
      <c r="E5301" s="305">
        <v>45992</v>
      </c>
      <c r="F5301" s="302" t="s">
        <v>69</v>
      </c>
      <c r="G5301" s="302" t="s">
        <v>70</v>
      </c>
      <c r="H5301" s="302" t="s">
        <v>644</v>
      </c>
      <c r="I5301" s="302" t="s">
        <v>644</v>
      </c>
      <c r="J5301" s="302">
        <v>135300</v>
      </c>
      <c r="K5301" s="302" t="s">
        <v>493</v>
      </c>
      <c r="L5301" s="302">
        <v>9974388</v>
      </c>
      <c r="M5301" s="302" t="s">
        <v>1520</v>
      </c>
      <c r="N5301" s="305">
        <v>18810</v>
      </c>
      <c r="O5301" s="305">
        <v>18810</v>
      </c>
      <c r="P5301" s="302" t="s">
        <v>1062</v>
      </c>
    </row>
    <row r="5302" spans="1:16">
      <c r="A5302" s="303">
        <v>0</v>
      </c>
      <c r="B5302" s="303">
        <v>0</v>
      </c>
      <c r="C5302" s="303">
        <v>0</v>
      </c>
      <c r="D5302" s="304">
        <f t="shared" si="82"/>
        <v>0</v>
      </c>
      <c r="E5302" s="305">
        <v>45992</v>
      </c>
      <c r="F5302" s="302" t="s">
        <v>69</v>
      </c>
      <c r="G5302" s="302" t="s">
        <v>70</v>
      </c>
      <c r="H5302" s="302" t="s">
        <v>644</v>
      </c>
      <c r="I5302" s="302" t="s">
        <v>644</v>
      </c>
      <c r="J5302" s="302">
        <v>135300</v>
      </c>
      <c r="K5302" s="302" t="s">
        <v>493</v>
      </c>
      <c r="L5302" s="302">
        <v>9974385</v>
      </c>
      <c r="M5302" s="302" t="s">
        <v>1520</v>
      </c>
      <c r="N5302" s="305">
        <v>22828</v>
      </c>
      <c r="O5302" s="305">
        <v>22828</v>
      </c>
      <c r="P5302" s="302" t="s">
        <v>1062</v>
      </c>
    </row>
    <row r="5303" spans="1:16">
      <c r="A5303" s="303">
        <v>0</v>
      </c>
      <c r="B5303" s="303">
        <v>0</v>
      </c>
      <c r="C5303" s="303">
        <v>0</v>
      </c>
      <c r="D5303" s="304">
        <f t="shared" si="82"/>
        <v>0</v>
      </c>
      <c r="E5303" s="305">
        <v>45992</v>
      </c>
      <c r="F5303" s="302" t="s">
        <v>69</v>
      </c>
      <c r="G5303" s="302" t="s">
        <v>70</v>
      </c>
      <c r="H5303" s="302" t="s">
        <v>644</v>
      </c>
      <c r="I5303" s="302" t="s">
        <v>644</v>
      </c>
      <c r="J5303" s="302">
        <v>135300</v>
      </c>
      <c r="K5303" s="302" t="s">
        <v>365</v>
      </c>
      <c r="L5303" s="302">
        <v>9821941</v>
      </c>
      <c r="M5303" s="302" t="s">
        <v>1879</v>
      </c>
      <c r="N5303" s="305">
        <v>18810</v>
      </c>
      <c r="O5303" s="305">
        <v>18810</v>
      </c>
      <c r="P5303" s="302" t="s">
        <v>1052</v>
      </c>
    </row>
    <row r="5304" spans="1:16">
      <c r="A5304" s="303">
        <v>0</v>
      </c>
      <c r="B5304" s="303">
        <v>0</v>
      </c>
      <c r="C5304" s="303">
        <v>0</v>
      </c>
      <c r="D5304" s="304">
        <f t="shared" si="82"/>
        <v>0</v>
      </c>
      <c r="E5304" s="305">
        <v>45992</v>
      </c>
      <c r="F5304" s="302" t="s">
        <v>69</v>
      </c>
      <c r="G5304" s="302" t="s">
        <v>70</v>
      </c>
      <c r="H5304" s="302" t="s">
        <v>644</v>
      </c>
      <c r="I5304" s="302" t="s">
        <v>644</v>
      </c>
      <c r="J5304" s="302">
        <v>135300</v>
      </c>
      <c r="K5304" s="302" t="s">
        <v>365</v>
      </c>
      <c r="L5304" s="302">
        <v>9974382</v>
      </c>
      <c r="M5304" s="302" t="s">
        <v>1879</v>
      </c>
      <c r="N5304" s="305">
        <v>23559</v>
      </c>
      <c r="O5304" s="305">
        <v>23559</v>
      </c>
      <c r="P5304" s="302" t="s">
        <v>1062</v>
      </c>
    </row>
    <row r="5305" spans="1:16">
      <c r="A5305" s="303">
        <v>0</v>
      </c>
      <c r="B5305" s="303">
        <v>0</v>
      </c>
      <c r="C5305" s="303">
        <v>0</v>
      </c>
      <c r="D5305" s="304">
        <f t="shared" si="82"/>
        <v>0</v>
      </c>
      <c r="E5305" s="305">
        <v>45992</v>
      </c>
      <c r="F5305" s="302" t="s">
        <v>69</v>
      </c>
      <c r="G5305" s="302" t="s">
        <v>70</v>
      </c>
      <c r="H5305" s="302" t="s">
        <v>644</v>
      </c>
      <c r="I5305" s="302" t="s">
        <v>644</v>
      </c>
      <c r="J5305" s="302">
        <v>135300</v>
      </c>
      <c r="K5305" s="302" t="s">
        <v>365</v>
      </c>
      <c r="L5305" s="302">
        <v>9821905</v>
      </c>
      <c r="M5305" s="302" t="s">
        <v>1879</v>
      </c>
      <c r="N5305" s="305">
        <v>23559</v>
      </c>
      <c r="O5305" s="305">
        <v>23559</v>
      </c>
      <c r="P5305" s="302" t="s">
        <v>1052</v>
      </c>
    </row>
    <row r="5306" spans="1:16">
      <c r="A5306" s="303">
        <v>0</v>
      </c>
      <c r="B5306" s="303">
        <v>0</v>
      </c>
      <c r="C5306" s="303">
        <v>0</v>
      </c>
      <c r="D5306" s="304">
        <f t="shared" si="82"/>
        <v>0</v>
      </c>
      <c r="E5306" s="305">
        <v>45992</v>
      </c>
      <c r="F5306" s="302" t="s">
        <v>69</v>
      </c>
      <c r="G5306" s="302" t="s">
        <v>70</v>
      </c>
      <c r="H5306" s="302" t="s">
        <v>644</v>
      </c>
      <c r="I5306" s="302" t="s">
        <v>644</v>
      </c>
      <c r="J5306" s="302">
        <v>135300</v>
      </c>
      <c r="K5306" s="302" t="s">
        <v>365</v>
      </c>
      <c r="L5306" s="302">
        <v>9706634</v>
      </c>
      <c r="M5306" s="302" t="s">
        <v>1879</v>
      </c>
      <c r="N5306" s="305">
        <v>18810</v>
      </c>
      <c r="O5306" s="305">
        <v>18810</v>
      </c>
      <c r="P5306" s="302" t="s">
        <v>1062</v>
      </c>
    </row>
    <row r="5307" spans="1:16">
      <c r="A5307" s="303">
        <v>0</v>
      </c>
      <c r="B5307" s="303">
        <v>0</v>
      </c>
      <c r="C5307" s="303">
        <v>0</v>
      </c>
      <c r="D5307" s="304">
        <f t="shared" si="82"/>
        <v>0</v>
      </c>
      <c r="E5307" s="305">
        <v>45992</v>
      </c>
      <c r="F5307" s="302" t="s">
        <v>69</v>
      </c>
      <c r="G5307" s="302" t="s">
        <v>70</v>
      </c>
      <c r="H5307" s="302" t="s">
        <v>644</v>
      </c>
      <c r="I5307" s="302" t="s">
        <v>644</v>
      </c>
      <c r="J5307" s="302">
        <v>135300</v>
      </c>
      <c r="K5307" s="302" t="s">
        <v>366</v>
      </c>
      <c r="L5307" s="302">
        <v>9821911</v>
      </c>
      <c r="M5307" s="302" t="s">
        <v>1880</v>
      </c>
      <c r="N5307" s="305">
        <v>22828</v>
      </c>
      <c r="O5307" s="305">
        <v>22828</v>
      </c>
      <c r="P5307" s="302" t="s">
        <v>1052</v>
      </c>
    </row>
    <row r="5308" spans="1:16">
      <c r="A5308" s="303">
        <v>0</v>
      </c>
      <c r="B5308" s="303">
        <v>0</v>
      </c>
      <c r="C5308" s="303">
        <v>0</v>
      </c>
      <c r="D5308" s="304">
        <f t="shared" si="82"/>
        <v>0</v>
      </c>
      <c r="E5308" s="305">
        <v>45992</v>
      </c>
      <c r="F5308" s="302" t="s">
        <v>69</v>
      </c>
      <c r="G5308" s="302" t="s">
        <v>70</v>
      </c>
      <c r="H5308" s="302" t="s">
        <v>644</v>
      </c>
      <c r="I5308" s="302" t="s">
        <v>644</v>
      </c>
      <c r="J5308" s="302">
        <v>135300</v>
      </c>
      <c r="K5308" s="302" t="s">
        <v>366</v>
      </c>
      <c r="L5308" s="302">
        <v>9974383</v>
      </c>
      <c r="M5308" s="302" t="s">
        <v>1881</v>
      </c>
      <c r="N5308" s="305">
        <v>23193</v>
      </c>
      <c r="O5308" s="305">
        <v>23193</v>
      </c>
      <c r="P5308" s="302" t="s">
        <v>1062</v>
      </c>
    </row>
    <row r="5309" spans="1:16">
      <c r="A5309" s="303">
        <v>0</v>
      </c>
      <c r="B5309" s="303">
        <v>0</v>
      </c>
      <c r="C5309" s="303">
        <v>0</v>
      </c>
      <c r="D5309" s="304">
        <f t="shared" si="82"/>
        <v>0</v>
      </c>
      <c r="E5309" s="305">
        <v>45992</v>
      </c>
      <c r="F5309" s="302" t="s">
        <v>69</v>
      </c>
      <c r="G5309" s="302" t="s">
        <v>70</v>
      </c>
      <c r="H5309" s="302" t="s">
        <v>644</v>
      </c>
      <c r="I5309" s="302" t="s">
        <v>644</v>
      </c>
      <c r="J5309" s="302">
        <v>135300</v>
      </c>
      <c r="K5309" s="302" t="s">
        <v>366</v>
      </c>
      <c r="L5309" s="302">
        <v>9821912</v>
      </c>
      <c r="M5309" s="302" t="s">
        <v>1880</v>
      </c>
      <c r="N5309" s="305">
        <v>23924</v>
      </c>
      <c r="O5309" s="305">
        <v>23924</v>
      </c>
      <c r="P5309" s="302" t="s">
        <v>1052</v>
      </c>
    </row>
    <row r="5310" spans="1:16">
      <c r="A5310" s="303">
        <v>0</v>
      </c>
      <c r="B5310" s="303">
        <v>0</v>
      </c>
      <c r="C5310" s="303">
        <v>0</v>
      </c>
      <c r="D5310" s="304">
        <f t="shared" si="82"/>
        <v>0</v>
      </c>
      <c r="E5310" s="305">
        <v>45992</v>
      </c>
      <c r="F5310" s="302" t="s">
        <v>69</v>
      </c>
      <c r="G5310" s="302" t="s">
        <v>70</v>
      </c>
      <c r="H5310" s="302" t="s">
        <v>644</v>
      </c>
      <c r="I5310" s="302" t="s">
        <v>644</v>
      </c>
      <c r="J5310" s="302">
        <v>135300</v>
      </c>
      <c r="K5310" s="302" t="s">
        <v>366</v>
      </c>
      <c r="L5310" s="302">
        <v>9821914</v>
      </c>
      <c r="M5310" s="302" t="s">
        <v>1881</v>
      </c>
      <c r="N5310" s="305">
        <v>23193</v>
      </c>
      <c r="O5310" s="305">
        <v>23193</v>
      </c>
      <c r="P5310" s="302" t="s">
        <v>1052</v>
      </c>
    </row>
    <row r="5311" spans="1:16">
      <c r="A5311" s="303">
        <v>0</v>
      </c>
      <c r="B5311" s="303">
        <v>0</v>
      </c>
      <c r="C5311" s="303">
        <v>0</v>
      </c>
      <c r="D5311" s="304">
        <f t="shared" si="82"/>
        <v>0</v>
      </c>
      <c r="E5311" s="305">
        <v>45992</v>
      </c>
      <c r="F5311" s="302" t="s">
        <v>69</v>
      </c>
      <c r="G5311" s="302" t="s">
        <v>70</v>
      </c>
      <c r="H5311" s="302" t="s">
        <v>644</v>
      </c>
      <c r="I5311" s="302" t="s">
        <v>644</v>
      </c>
      <c r="J5311" s="302">
        <v>135300</v>
      </c>
      <c r="K5311" s="302" t="s">
        <v>366</v>
      </c>
      <c r="L5311" s="302">
        <v>9821913</v>
      </c>
      <c r="M5311" s="302" t="s">
        <v>1881</v>
      </c>
      <c r="N5311" s="305">
        <v>19906</v>
      </c>
      <c r="O5311" s="305">
        <v>19906</v>
      </c>
      <c r="P5311" s="302" t="s">
        <v>1052</v>
      </c>
    </row>
    <row r="5312" spans="1:16">
      <c r="A5312" s="303">
        <v>0</v>
      </c>
      <c r="B5312" s="303">
        <v>0</v>
      </c>
      <c r="C5312" s="303">
        <v>0</v>
      </c>
      <c r="D5312" s="304">
        <f t="shared" si="82"/>
        <v>0</v>
      </c>
      <c r="E5312" s="305">
        <v>45992</v>
      </c>
      <c r="F5312" s="302" t="s">
        <v>69</v>
      </c>
      <c r="G5312" s="302" t="s">
        <v>70</v>
      </c>
      <c r="H5312" s="302" t="s">
        <v>644</v>
      </c>
      <c r="I5312" s="302" t="s">
        <v>644</v>
      </c>
      <c r="J5312" s="302">
        <v>135300</v>
      </c>
      <c r="K5312" s="302" t="s">
        <v>366</v>
      </c>
      <c r="L5312" s="302">
        <v>9974381</v>
      </c>
      <c r="M5312" s="302" t="s">
        <v>1880</v>
      </c>
      <c r="N5312" s="305">
        <v>23924</v>
      </c>
      <c r="O5312" s="305">
        <v>23924</v>
      </c>
      <c r="P5312" s="302" t="s">
        <v>1062</v>
      </c>
    </row>
    <row r="5313" spans="1:16">
      <c r="A5313" s="303">
        <v>0</v>
      </c>
      <c r="B5313" s="303">
        <v>0</v>
      </c>
      <c r="C5313" s="303">
        <v>0</v>
      </c>
      <c r="D5313" s="304">
        <f t="shared" si="82"/>
        <v>0</v>
      </c>
      <c r="E5313" s="305">
        <v>45992</v>
      </c>
      <c r="F5313" s="302" t="s">
        <v>69</v>
      </c>
      <c r="G5313" s="302" t="s">
        <v>70</v>
      </c>
      <c r="H5313" s="302" t="s">
        <v>644</v>
      </c>
      <c r="I5313" s="302" t="s">
        <v>644</v>
      </c>
      <c r="J5313" s="302">
        <v>135300</v>
      </c>
      <c r="K5313" s="302" t="s">
        <v>366</v>
      </c>
      <c r="L5313" s="302">
        <v>9974384</v>
      </c>
      <c r="M5313" s="302" t="s">
        <v>1880</v>
      </c>
      <c r="N5313" s="305">
        <v>22828</v>
      </c>
      <c r="O5313" s="305">
        <v>22828</v>
      </c>
      <c r="P5313" s="302" t="s">
        <v>1062</v>
      </c>
    </row>
    <row r="5314" spans="1:16">
      <c r="A5314" s="303">
        <v>0</v>
      </c>
      <c r="B5314" s="303">
        <v>0</v>
      </c>
      <c r="C5314" s="303">
        <v>0</v>
      </c>
      <c r="D5314" s="304">
        <f t="shared" si="82"/>
        <v>0</v>
      </c>
      <c r="E5314" s="305">
        <v>45992</v>
      </c>
      <c r="F5314" s="302" t="s">
        <v>69</v>
      </c>
      <c r="G5314" s="302" t="s">
        <v>70</v>
      </c>
      <c r="H5314" s="302" t="s">
        <v>644</v>
      </c>
      <c r="I5314" s="302" t="s">
        <v>644</v>
      </c>
      <c r="J5314" s="302">
        <v>135300</v>
      </c>
      <c r="K5314" s="302" t="s">
        <v>366</v>
      </c>
      <c r="L5314" s="302">
        <v>9974386</v>
      </c>
      <c r="M5314" s="302" t="s">
        <v>1881</v>
      </c>
      <c r="N5314" s="305">
        <v>19906</v>
      </c>
      <c r="O5314" s="305">
        <v>19906</v>
      </c>
      <c r="P5314" s="302" t="s">
        <v>1062</v>
      </c>
    </row>
    <row r="5315" spans="1:16">
      <c r="A5315" s="303">
        <v>0</v>
      </c>
      <c r="B5315" s="303">
        <v>0</v>
      </c>
      <c r="C5315" s="303">
        <v>0</v>
      </c>
      <c r="D5315" s="304">
        <f t="shared" ref="D5315:D5378" si="83">+B5315-C5315</f>
        <v>0</v>
      </c>
      <c r="E5315" s="305">
        <v>45992</v>
      </c>
      <c r="F5315" s="302" t="s">
        <v>69</v>
      </c>
      <c r="G5315" s="302" t="s">
        <v>70</v>
      </c>
      <c r="H5315" s="302" t="s">
        <v>644</v>
      </c>
      <c r="I5315" s="302" t="s">
        <v>644</v>
      </c>
      <c r="J5315" s="302">
        <v>135300</v>
      </c>
      <c r="K5315" s="302" t="s">
        <v>366</v>
      </c>
      <c r="L5315" s="302">
        <v>9974387</v>
      </c>
      <c r="M5315" s="302" t="s">
        <v>1880</v>
      </c>
      <c r="N5315" s="305">
        <v>18810</v>
      </c>
      <c r="O5315" s="305">
        <v>18810</v>
      </c>
      <c r="P5315" s="302" t="s">
        <v>1062</v>
      </c>
    </row>
    <row r="5316" spans="1:16">
      <c r="A5316" s="303">
        <v>0</v>
      </c>
      <c r="B5316" s="303">
        <v>0</v>
      </c>
      <c r="C5316" s="303">
        <v>0</v>
      </c>
      <c r="D5316" s="304">
        <f t="shared" si="83"/>
        <v>0</v>
      </c>
      <c r="E5316" s="305">
        <v>45992</v>
      </c>
      <c r="F5316" s="302" t="s">
        <v>69</v>
      </c>
      <c r="G5316" s="302" t="s">
        <v>70</v>
      </c>
      <c r="H5316" s="302" t="s">
        <v>644</v>
      </c>
      <c r="I5316" s="302" t="s">
        <v>644</v>
      </c>
      <c r="J5316" s="302">
        <v>135300</v>
      </c>
      <c r="K5316" s="302" t="s">
        <v>366</v>
      </c>
      <c r="L5316" s="302">
        <v>9821910</v>
      </c>
      <c r="M5316" s="302" t="s">
        <v>1880</v>
      </c>
      <c r="N5316" s="305">
        <v>18810</v>
      </c>
      <c r="O5316" s="305">
        <v>18810</v>
      </c>
      <c r="P5316" s="302" t="s">
        <v>1052</v>
      </c>
    </row>
    <row r="5317" spans="1:16">
      <c r="A5317" s="303">
        <v>0</v>
      </c>
      <c r="B5317" s="303">
        <v>0</v>
      </c>
      <c r="C5317" s="303">
        <v>0</v>
      </c>
      <c r="D5317" s="304">
        <f t="shared" si="83"/>
        <v>0</v>
      </c>
      <c r="E5317" s="305">
        <v>45992</v>
      </c>
      <c r="F5317" s="302" t="s">
        <v>69</v>
      </c>
      <c r="G5317" s="302" t="s">
        <v>70</v>
      </c>
      <c r="H5317" s="302" t="s">
        <v>644</v>
      </c>
      <c r="I5317" s="302" t="s">
        <v>644</v>
      </c>
      <c r="J5317" s="302">
        <v>135300</v>
      </c>
      <c r="K5317" s="302" t="s">
        <v>367</v>
      </c>
      <c r="L5317" s="302">
        <v>9821995</v>
      </c>
      <c r="M5317" s="302" t="s">
        <v>1883</v>
      </c>
      <c r="N5317" s="305">
        <v>26115</v>
      </c>
      <c r="O5317" s="305">
        <v>26115</v>
      </c>
      <c r="P5317" s="302" t="s">
        <v>1052</v>
      </c>
    </row>
    <row r="5318" spans="1:16">
      <c r="A5318" s="303">
        <v>0</v>
      </c>
      <c r="B5318" s="303">
        <v>0</v>
      </c>
      <c r="C5318" s="303">
        <v>0</v>
      </c>
      <c r="D5318" s="304">
        <f t="shared" si="83"/>
        <v>0</v>
      </c>
      <c r="E5318" s="305">
        <v>45992</v>
      </c>
      <c r="F5318" s="302" t="s">
        <v>69</v>
      </c>
      <c r="G5318" s="302" t="s">
        <v>70</v>
      </c>
      <c r="H5318" s="302" t="s">
        <v>644</v>
      </c>
      <c r="I5318" s="302" t="s">
        <v>644</v>
      </c>
      <c r="J5318" s="302">
        <v>135300</v>
      </c>
      <c r="K5318" s="302" t="s">
        <v>367</v>
      </c>
      <c r="L5318" s="302">
        <v>9974409</v>
      </c>
      <c r="M5318" s="302" t="s">
        <v>1883</v>
      </c>
      <c r="N5318" s="305">
        <v>26115</v>
      </c>
      <c r="O5318" s="305">
        <v>26115</v>
      </c>
      <c r="P5318" s="302" t="s">
        <v>1062</v>
      </c>
    </row>
    <row r="5319" spans="1:16">
      <c r="A5319" s="303">
        <v>0</v>
      </c>
      <c r="B5319" s="303">
        <v>0</v>
      </c>
      <c r="C5319" s="303">
        <v>0</v>
      </c>
      <c r="D5319" s="304">
        <f t="shared" si="83"/>
        <v>0</v>
      </c>
      <c r="E5319" s="305">
        <v>45992</v>
      </c>
      <c r="F5319" s="302" t="s">
        <v>69</v>
      </c>
      <c r="G5319" s="302" t="s">
        <v>70</v>
      </c>
      <c r="H5319" s="302" t="s">
        <v>644</v>
      </c>
      <c r="I5319" s="302" t="s">
        <v>644</v>
      </c>
      <c r="J5319" s="302">
        <v>135300</v>
      </c>
      <c r="K5319" s="302" t="s">
        <v>369</v>
      </c>
      <c r="L5319" s="302">
        <v>9974408</v>
      </c>
      <c r="M5319" s="302" t="s">
        <v>1885</v>
      </c>
      <c r="N5319" s="305">
        <v>18810</v>
      </c>
      <c r="O5319" s="305">
        <v>18810</v>
      </c>
      <c r="P5319" s="302" t="s">
        <v>1062</v>
      </c>
    </row>
    <row r="5320" spans="1:16">
      <c r="A5320" s="303">
        <v>0</v>
      </c>
      <c r="B5320" s="303">
        <v>0</v>
      </c>
      <c r="C5320" s="303">
        <v>0</v>
      </c>
      <c r="D5320" s="304">
        <f t="shared" si="83"/>
        <v>0</v>
      </c>
      <c r="E5320" s="305">
        <v>45992</v>
      </c>
      <c r="F5320" s="302" t="s">
        <v>69</v>
      </c>
      <c r="G5320" s="302" t="s">
        <v>70</v>
      </c>
      <c r="H5320" s="302" t="s">
        <v>644</v>
      </c>
      <c r="I5320" s="302" t="s">
        <v>644</v>
      </c>
      <c r="J5320" s="302">
        <v>135300</v>
      </c>
      <c r="K5320" s="302" t="s">
        <v>369</v>
      </c>
      <c r="L5320" s="302">
        <v>9821963</v>
      </c>
      <c r="M5320" s="302" t="s">
        <v>1885</v>
      </c>
      <c r="N5320" s="305">
        <v>18810</v>
      </c>
      <c r="O5320" s="305">
        <v>18810</v>
      </c>
      <c r="P5320" s="302" t="s">
        <v>1052</v>
      </c>
    </row>
    <row r="5321" spans="1:16">
      <c r="A5321" s="303">
        <v>0</v>
      </c>
      <c r="B5321" s="303">
        <v>0</v>
      </c>
      <c r="C5321" s="303">
        <v>0</v>
      </c>
      <c r="D5321" s="304">
        <f t="shared" si="83"/>
        <v>0</v>
      </c>
      <c r="E5321" s="305">
        <v>45992</v>
      </c>
      <c r="F5321" s="302" t="s">
        <v>69</v>
      </c>
      <c r="G5321" s="302" t="s">
        <v>70</v>
      </c>
      <c r="H5321" s="302" t="s">
        <v>644</v>
      </c>
      <c r="I5321" s="302" t="s">
        <v>644</v>
      </c>
      <c r="J5321" s="302">
        <v>135300</v>
      </c>
      <c r="K5321" s="302" t="s">
        <v>370</v>
      </c>
      <c r="L5321" s="302">
        <v>9821986</v>
      </c>
      <c r="M5321" s="302" t="s">
        <v>1886</v>
      </c>
      <c r="N5321" s="305">
        <v>18810</v>
      </c>
      <c r="O5321" s="305">
        <v>18810</v>
      </c>
      <c r="P5321" s="302" t="s">
        <v>1052</v>
      </c>
    </row>
    <row r="5322" spans="1:16">
      <c r="A5322" s="303">
        <v>0</v>
      </c>
      <c r="B5322" s="303">
        <v>0</v>
      </c>
      <c r="C5322" s="303">
        <v>0</v>
      </c>
      <c r="D5322" s="304">
        <f t="shared" si="83"/>
        <v>0</v>
      </c>
      <c r="E5322" s="305">
        <v>45992</v>
      </c>
      <c r="F5322" s="302" t="s">
        <v>69</v>
      </c>
      <c r="G5322" s="302" t="s">
        <v>70</v>
      </c>
      <c r="H5322" s="302" t="s">
        <v>644</v>
      </c>
      <c r="I5322" s="302" t="s">
        <v>644</v>
      </c>
      <c r="J5322" s="302">
        <v>135300</v>
      </c>
      <c r="K5322" s="302" t="s">
        <v>370</v>
      </c>
      <c r="L5322" s="302">
        <v>9974405</v>
      </c>
      <c r="M5322" s="302" t="s">
        <v>1886</v>
      </c>
      <c r="N5322" s="305">
        <v>18810</v>
      </c>
      <c r="O5322" s="305">
        <v>18810</v>
      </c>
      <c r="P5322" s="302" t="s">
        <v>1062</v>
      </c>
    </row>
    <row r="5323" spans="1:16">
      <c r="A5323" s="303">
        <v>0</v>
      </c>
      <c r="B5323" s="303">
        <v>0</v>
      </c>
      <c r="C5323" s="303">
        <v>0</v>
      </c>
      <c r="D5323" s="304">
        <f t="shared" si="83"/>
        <v>0</v>
      </c>
      <c r="E5323" s="305">
        <v>45992</v>
      </c>
      <c r="F5323" s="302" t="s">
        <v>69</v>
      </c>
      <c r="G5323" s="302" t="s">
        <v>70</v>
      </c>
      <c r="H5323" s="302" t="s">
        <v>644</v>
      </c>
      <c r="I5323" s="302" t="s">
        <v>644</v>
      </c>
      <c r="J5323" s="302">
        <v>135300</v>
      </c>
      <c r="K5323" s="302" t="s">
        <v>371</v>
      </c>
      <c r="L5323" s="302">
        <v>9974407</v>
      </c>
      <c r="M5323" s="302" t="s">
        <v>1521</v>
      </c>
      <c r="N5323" s="305">
        <v>18810</v>
      </c>
      <c r="O5323" s="305">
        <v>18810</v>
      </c>
      <c r="P5323" s="302" t="s">
        <v>1062</v>
      </c>
    </row>
    <row r="5324" spans="1:16">
      <c r="A5324" s="303">
        <v>0</v>
      </c>
      <c r="B5324" s="303">
        <v>0</v>
      </c>
      <c r="C5324" s="303">
        <v>0</v>
      </c>
      <c r="D5324" s="304">
        <f t="shared" si="83"/>
        <v>0</v>
      </c>
      <c r="E5324" s="305">
        <v>45992</v>
      </c>
      <c r="F5324" s="302" t="s">
        <v>69</v>
      </c>
      <c r="G5324" s="302" t="s">
        <v>70</v>
      </c>
      <c r="H5324" s="302" t="s">
        <v>644</v>
      </c>
      <c r="I5324" s="302" t="s">
        <v>644</v>
      </c>
      <c r="J5324" s="302">
        <v>135300</v>
      </c>
      <c r="K5324" s="302" t="s">
        <v>371</v>
      </c>
      <c r="L5324" s="302">
        <v>9821991</v>
      </c>
      <c r="M5324" s="302" t="s">
        <v>1521</v>
      </c>
      <c r="N5324" s="305">
        <v>18810</v>
      </c>
      <c r="O5324" s="305">
        <v>18810</v>
      </c>
      <c r="P5324" s="302" t="s">
        <v>1052</v>
      </c>
    </row>
    <row r="5325" spans="1:16">
      <c r="A5325" s="303">
        <v>0</v>
      </c>
      <c r="B5325" s="303">
        <v>0</v>
      </c>
      <c r="C5325" s="303">
        <v>0</v>
      </c>
      <c r="D5325" s="304">
        <f t="shared" si="83"/>
        <v>0</v>
      </c>
      <c r="E5325" s="305">
        <v>45992</v>
      </c>
      <c r="F5325" s="302" t="s">
        <v>69</v>
      </c>
      <c r="G5325" s="302" t="s">
        <v>70</v>
      </c>
      <c r="H5325" s="302" t="s">
        <v>644</v>
      </c>
      <c r="I5325" s="302" t="s">
        <v>644</v>
      </c>
      <c r="J5325" s="302">
        <v>135300</v>
      </c>
      <c r="K5325" s="302" t="s">
        <v>371</v>
      </c>
      <c r="L5325" s="302">
        <v>9821992</v>
      </c>
      <c r="M5325" s="302" t="s">
        <v>1521</v>
      </c>
      <c r="N5325" s="305">
        <v>22828</v>
      </c>
      <c r="O5325" s="305">
        <v>22828</v>
      </c>
      <c r="P5325" s="302" t="s">
        <v>1052</v>
      </c>
    </row>
    <row r="5326" spans="1:16">
      <c r="A5326" s="303">
        <v>0</v>
      </c>
      <c r="B5326" s="303">
        <v>0</v>
      </c>
      <c r="C5326" s="303">
        <v>0</v>
      </c>
      <c r="D5326" s="304">
        <f t="shared" si="83"/>
        <v>0</v>
      </c>
      <c r="E5326" s="305">
        <v>45992</v>
      </c>
      <c r="F5326" s="302" t="s">
        <v>69</v>
      </c>
      <c r="G5326" s="302" t="s">
        <v>70</v>
      </c>
      <c r="H5326" s="302" t="s">
        <v>644</v>
      </c>
      <c r="I5326" s="302" t="s">
        <v>644</v>
      </c>
      <c r="J5326" s="302">
        <v>135300</v>
      </c>
      <c r="K5326" s="302" t="s">
        <v>371</v>
      </c>
      <c r="L5326" s="302">
        <v>9974406</v>
      </c>
      <c r="M5326" s="302" t="s">
        <v>1521</v>
      </c>
      <c r="N5326" s="305">
        <v>22828</v>
      </c>
      <c r="O5326" s="305">
        <v>22828</v>
      </c>
      <c r="P5326" s="302" t="s">
        <v>1062</v>
      </c>
    </row>
    <row r="5327" spans="1:16">
      <c r="A5327" s="303">
        <v>0</v>
      </c>
      <c r="B5327" s="303">
        <v>0</v>
      </c>
      <c r="C5327" s="303">
        <v>0</v>
      </c>
      <c r="D5327" s="304">
        <f t="shared" si="83"/>
        <v>0</v>
      </c>
      <c r="E5327" s="305">
        <v>45992</v>
      </c>
      <c r="F5327" s="302" t="s">
        <v>69</v>
      </c>
      <c r="G5327" s="302" t="s">
        <v>70</v>
      </c>
      <c r="H5327" s="302" t="s">
        <v>644</v>
      </c>
      <c r="I5327" s="302" t="s">
        <v>644</v>
      </c>
      <c r="J5327" s="302">
        <v>135300</v>
      </c>
      <c r="K5327" s="302" t="s">
        <v>373</v>
      </c>
      <c r="L5327" s="302">
        <v>9974416</v>
      </c>
      <c r="M5327" s="302" t="s">
        <v>2876</v>
      </c>
      <c r="N5327" s="305">
        <v>26846</v>
      </c>
      <c r="O5327" s="305">
        <v>26846</v>
      </c>
      <c r="P5327" s="302" t="s">
        <v>1062</v>
      </c>
    </row>
    <row r="5328" spans="1:16">
      <c r="A5328" s="303">
        <v>0</v>
      </c>
      <c r="B5328" s="303">
        <v>0</v>
      </c>
      <c r="C5328" s="303">
        <v>0</v>
      </c>
      <c r="D5328" s="304">
        <f t="shared" si="83"/>
        <v>0</v>
      </c>
      <c r="E5328" s="305">
        <v>45992</v>
      </c>
      <c r="F5328" s="302" t="s">
        <v>69</v>
      </c>
      <c r="G5328" s="302" t="s">
        <v>70</v>
      </c>
      <c r="H5328" s="302" t="s">
        <v>644</v>
      </c>
      <c r="I5328" s="302" t="s">
        <v>644</v>
      </c>
      <c r="J5328" s="302">
        <v>135300</v>
      </c>
      <c r="K5328" s="302" t="s">
        <v>373</v>
      </c>
      <c r="L5328" s="302">
        <v>9974417</v>
      </c>
      <c r="M5328" s="302" t="s">
        <v>1890</v>
      </c>
      <c r="N5328" s="305">
        <v>19541</v>
      </c>
      <c r="O5328" s="305">
        <v>19541</v>
      </c>
      <c r="P5328" s="302" t="s">
        <v>1062</v>
      </c>
    </row>
    <row r="5329" spans="1:16">
      <c r="A5329" s="303">
        <v>0</v>
      </c>
      <c r="B5329" s="303">
        <v>0</v>
      </c>
      <c r="C5329" s="303">
        <v>0</v>
      </c>
      <c r="D5329" s="304">
        <f t="shared" si="83"/>
        <v>0</v>
      </c>
      <c r="E5329" s="305">
        <v>45992</v>
      </c>
      <c r="F5329" s="302" t="s">
        <v>69</v>
      </c>
      <c r="G5329" s="302" t="s">
        <v>70</v>
      </c>
      <c r="H5329" s="302" t="s">
        <v>644</v>
      </c>
      <c r="I5329" s="302" t="s">
        <v>644</v>
      </c>
      <c r="J5329" s="302">
        <v>135300</v>
      </c>
      <c r="K5329" s="302" t="s">
        <v>373</v>
      </c>
      <c r="L5329" s="302">
        <v>9821957</v>
      </c>
      <c r="M5329" s="302" t="s">
        <v>2876</v>
      </c>
      <c r="N5329" s="305">
        <v>26846</v>
      </c>
      <c r="O5329" s="305">
        <v>26846</v>
      </c>
      <c r="P5329" s="302" t="s">
        <v>1052</v>
      </c>
    </row>
    <row r="5330" spans="1:16">
      <c r="A5330" s="303">
        <v>0</v>
      </c>
      <c r="B5330" s="303">
        <v>0</v>
      </c>
      <c r="C5330" s="303">
        <v>0</v>
      </c>
      <c r="D5330" s="304">
        <f t="shared" si="83"/>
        <v>0</v>
      </c>
      <c r="E5330" s="305">
        <v>45992</v>
      </c>
      <c r="F5330" s="302" t="s">
        <v>69</v>
      </c>
      <c r="G5330" s="302" t="s">
        <v>70</v>
      </c>
      <c r="H5330" s="302" t="s">
        <v>644</v>
      </c>
      <c r="I5330" s="302" t="s">
        <v>644</v>
      </c>
      <c r="J5330" s="302">
        <v>135300</v>
      </c>
      <c r="K5330" s="302" t="s">
        <v>373</v>
      </c>
      <c r="L5330" s="302">
        <v>9821958</v>
      </c>
      <c r="M5330" s="302" t="s">
        <v>1890</v>
      </c>
      <c r="N5330" s="305">
        <v>19541</v>
      </c>
      <c r="O5330" s="305">
        <v>19541</v>
      </c>
      <c r="P5330" s="302" t="s">
        <v>1052</v>
      </c>
    </row>
    <row r="5331" spans="1:16">
      <c r="A5331" s="303">
        <v>0</v>
      </c>
      <c r="B5331" s="303">
        <v>0</v>
      </c>
      <c r="C5331" s="303">
        <v>0</v>
      </c>
      <c r="D5331" s="304">
        <f t="shared" si="83"/>
        <v>0</v>
      </c>
      <c r="E5331" s="305">
        <v>45992</v>
      </c>
      <c r="F5331" s="302" t="s">
        <v>69</v>
      </c>
      <c r="G5331" s="302" t="s">
        <v>70</v>
      </c>
      <c r="H5331" s="302" t="s">
        <v>644</v>
      </c>
      <c r="I5331" s="302" t="s">
        <v>644</v>
      </c>
      <c r="J5331" s="302">
        <v>135300</v>
      </c>
      <c r="K5331" s="302" t="s">
        <v>84</v>
      </c>
      <c r="L5331" s="302">
        <v>11941506</v>
      </c>
      <c r="M5331" s="302" t="s">
        <v>2895</v>
      </c>
      <c r="N5331" s="305">
        <v>40963</v>
      </c>
      <c r="O5331" s="305">
        <v>41456</v>
      </c>
      <c r="P5331" s="302" t="s">
        <v>2896</v>
      </c>
    </row>
    <row r="5332" spans="1:16">
      <c r="A5332" s="303">
        <v>0</v>
      </c>
      <c r="B5332" s="303">
        <v>0</v>
      </c>
      <c r="C5332" s="303">
        <v>0</v>
      </c>
      <c r="D5332" s="304">
        <f t="shared" si="83"/>
        <v>0</v>
      </c>
      <c r="E5332" s="305">
        <v>45992</v>
      </c>
      <c r="F5332" s="302" t="s">
        <v>69</v>
      </c>
      <c r="G5332" s="302" t="s">
        <v>70</v>
      </c>
      <c r="H5332" s="302" t="s">
        <v>644</v>
      </c>
      <c r="I5332" s="302" t="s">
        <v>644</v>
      </c>
      <c r="J5332" s="302">
        <v>135300</v>
      </c>
      <c r="K5332" s="302" t="s">
        <v>84</v>
      </c>
      <c r="L5332" s="302">
        <v>11313952</v>
      </c>
      <c r="M5332" s="302" t="s">
        <v>2895</v>
      </c>
      <c r="N5332" s="305">
        <v>40963</v>
      </c>
      <c r="O5332" s="305">
        <v>40969</v>
      </c>
      <c r="P5332" s="302" t="s">
        <v>2896</v>
      </c>
    </row>
    <row r="5333" spans="1:16">
      <c r="A5333" s="303">
        <v>0</v>
      </c>
      <c r="B5333" s="303">
        <v>0</v>
      </c>
      <c r="C5333" s="303">
        <v>0</v>
      </c>
      <c r="D5333" s="304">
        <f t="shared" si="83"/>
        <v>0</v>
      </c>
      <c r="E5333" s="305">
        <v>45992</v>
      </c>
      <c r="F5333" s="302" t="s">
        <v>69</v>
      </c>
      <c r="G5333" s="302" t="s">
        <v>70</v>
      </c>
      <c r="H5333" s="302" t="s">
        <v>644</v>
      </c>
      <c r="I5333" s="302" t="s">
        <v>644</v>
      </c>
      <c r="J5333" s="302">
        <v>135300</v>
      </c>
      <c r="K5333" s="302" t="s">
        <v>154</v>
      </c>
      <c r="L5333" s="302">
        <v>9974393</v>
      </c>
      <c r="M5333" s="302" t="s">
        <v>1914</v>
      </c>
      <c r="N5333" s="305">
        <v>18810</v>
      </c>
      <c r="O5333" s="305">
        <v>18810</v>
      </c>
      <c r="P5333" s="302" t="s">
        <v>1062</v>
      </c>
    </row>
    <row r="5334" spans="1:16">
      <c r="A5334" s="303">
        <v>0</v>
      </c>
      <c r="B5334" s="303">
        <v>0</v>
      </c>
      <c r="C5334" s="303">
        <v>0</v>
      </c>
      <c r="D5334" s="304">
        <f t="shared" si="83"/>
        <v>0</v>
      </c>
      <c r="E5334" s="305">
        <v>45992</v>
      </c>
      <c r="F5334" s="302" t="s">
        <v>69</v>
      </c>
      <c r="G5334" s="302" t="s">
        <v>70</v>
      </c>
      <c r="H5334" s="302" t="s">
        <v>644</v>
      </c>
      <c r="I5334" s="302" t="s">
        <v>644</v>
      </c>
      <c r="J5334" s="302">
        <v>135300</v>
      </c>
      <c r="K5334" s="302" t="s">
        <v>154</v>
      </c>
      <c r="L5334" s="302">
        <v>9974394</v>
      </c>
      <c r="M5334" s="302" t="s">
        <v>1914</v>
      </c>
      <c r="N5334" s="305">
        <v>32690</v>
      </c>
      <c r="O5334" s="305">
        <v>32690</v>
      </c>
      <c r="P5334" s="302" t="s">
        <v>1062</v>
      </c>
    </row>
    <row r="5335" spans="1:16">
      <c r="A5335" s="303">
        <v>0</v>
      </c>
      <c r="B5335" s="303">
        <v>0</v>
      </c>
      <c r="C5335" s="303">
        <v>0</v>
      </c>
      <c r="D5335" s="304">
        <f t="shared" si="83"/>
        <v>0</v>
      </c>
      <c r="E5335" s="305">
        <v>45992</v>
      </c>
      <c r="F5335" s="302" t="s">
        <v>69</v>
      </c>
      <c r="G5335" s="302" t="s">
        <v>70</v>
      </c>
      <c r="H5335" s="302" t="s">
        <v>644</v>
      </c>
      <c r="I5335" s="302" t="s">
        <v>644</v>
      </c>
      <c r="J5335" s="302">
        <v>135300</v>
      </c>
      <c r="K5335" s="302" t="s">
        <v>154</v>
      </c>
      <c r="L5335" s="302">
        <v>9822009</v>
      </c>
      <c r="M5335" s="302" t="s">
        <v>1914</v>
      </c>
      <c r="N5335" s="305">
        <v>32690</v>
      </c>
      <c r="O5335" s="305">
        <v>32690</v>
      </c>
      <c r="P5335" s="302" t="s">
        <v>1052</v>
      </c>
    </row>
    <row r="5336" spans="1:16">
      <c r="A5336" s="303">
        <v>0</v>
      </c>
      <c r="B5336" s="303">
        <v>0</v>
      </c>
      <c r="C5336" s="303">
        <v>0</v>
      </c>
      <c r="D5336" s="304">
        <f t="shared" si="83"/>
        <v>0</v>
      </c>
      <c r="E5336" s="305">
        <v>45992</v>
      </c>
      <c r="F5336" s="302" t="s">
        <v>69</v>
      </c>
      <c r="G5336" s="302" t="s">
        <v>70</v>
      </c>
      <c r="H5336" s="302" t="s">
        <v>644</v>
      </c>
      <c r="I5336" s="302" t="s">
        <v>644</v>
      </c>
      <c r="J5336" s="302">
        <v>135300</v>
      </c>
      <c r="K5336" s="302" t="s">
        <v>154</v>
      </c>
      <c r="L5336" s="302">
        <v>9974392</v>
      </c>
      <c r="M5336" s="302" t="s">
        <v>1914</v>
      </c>
      <c r="N5336" s="305">
        <v>34151</v>
      </c>
      <c r="O5336" s="305">
        <v>34151</v>
      </c>
      <c r="P5336" s="302" t="s">
        <v>1062</v>
      </c>
    </row>
    <row r="5337" spans="1:16">
      <c r="A5337" s="303">
        <v>0</v>
      </c>
      <c r="B5337" s="303">
        <v>0</v>
      </c>
      <c r="C5337" s="303">
        <v>0</v>
      </c>
      <c r="D5337" s="304">
        <f t="shared" si="83"/>
        <v>0</v>
      </c>
      <c r="E5337" s="305">
        <v>45992</v>
      </c>
      <c r="F5337" s="302" t="s">
        <v>69</v>
      </c>
      <c r="G5337" s="302" t="s">
        <v>70</v>
      </c>
      <c r="H5337" s="302" t="s">
        <v>644</v>
      </c>
      <c r="I5337" s="302" t="s">
        <v>644</v>
      </c>
      <c r="J5337" s="302">
        <v>135300</v>
      </c>
      <c r="K5337" s="302" t="s">
        <v>154</v>
      </c>
      <c r="L5337" s="302">
        <v>9974395</v>
      </c>
      <c r="M5337" s="302" t="s">
        <v>1509</v>
      </c>
      <c r="N5337" s="305">
        <v>27942</v>
      </c>
      <c r="O5337" s="305">
        <v>27942</v>
      </c>
      <c r="P5337" s="302" t="s">
        <v>1062</v>
      </c>
    </row>
    <row r="5338" spans="1:16">
      <c r="A5338" s="303">
        <v>0</v>
      </c>
      <c r="B5338" s="303">
        <v>0</v>
      </c>
      <c r="C5338" s="303">
        <v>0</v>
      </c>
      <c r="D5338" s="304">
        <f t="shared" si="83"/>
        <v>0</v>
      </c>
      <c r="E5338" s="305">
        <v>45992</v>
      </c>
      <c r="F5338" s="302" t="s">
        <v>69</v>
      </c>
      <c r="G5338" s="302" t="s">
        <v>70</v>
      </c>
      <c r="H5338" s="302" t="s">
        <v>644</v>
      </c>
      <c r="I5338" s="302" t="s">
        <v>644</v>
      </c>
      <c r="J5338" s="302">
        <v>135300</v>
      </c>
      <c r="K5338" s="302" t="s">
        <v>154</v>
      </c>
      <c r="L5338" s="302">
        <v>9822011</v>
      </c>
      <c r="M5338" s="302" t="s">
        <v>1509</v>
      </c>
      <c r="N5338" s="305">
        <v>27942</v>
      </c>
      <c r="O5338" s="305">
        <v>27942</v>
      </c>
      <c r="P5338" s="302" t="s">
        <v>1052</v>
      </c>
    </row>
    <row r="5339" spans="1:16">
      <c r="A5339" s="303">
        <v>0</v>
      </c>
      <c r="B5339" s="303">
        <v>0</v>
      </c>
      <c r="C5339" s="303">
        <v>0</v>
      </c>
      <c r="D5339" s="304">
        <f t="shared" si="83"/>
        <v>0</v>
      </c>
      <c r="E5339" s="305">
        <v>45992</v>
      </c>
      <c r="F5339" s="302" t="s">
        <v>69</v>
      </c>
      <c r="G5339" s="302" t="s">
        <v>70</v>
      </c>
      <c r="H5339" s="302" t="s">
        <v>644</v>
      </c>
      <c r="I5339" s="302" t="s">
        <v>644</v>
      </c>
      <c r="J5339" s="302">
        <v>135300</v>
      </c>
      <c r="K5339" s="302" t="s">
        <v>154</v>
      </c>
      <c r="L5339" s="302">
        <v>9822008</v>
      </c>
      <c r="M5339" s="302" t="s">
        <v>1914</v>
      </c>
      <c r="N5339" s="305">
        <v>18810</v>
      </c>
      <c r="O5339" s="305">
        <v>18810</v>
      </c>
      <c r="P5339" s="302" t="s">
        <v>1052</v>
      </c>
    </row>
    <row r="5340" spans="1:16">
      <c r="A5340" s="303">
        <v>0</v>
      </c>
      <c r="B5340" s="303">
        <v>0</v>
      </c>
      <c r="C5340" s="303">
        <v>0</v>
      </c>
      <c r="D5340" s="304">
        <f t="shared" si="83"/>
        <v>0</v>
      </c>
      <c r="E5340" s="305">
        <v>45992</v>
      </c>
      <c r="F5340" s="302" t="s">
        <v>69</v>
      </c>
      <c r="G5340" s="302" t="s">
        <v>70</v>
      </c>
      <c r="H5340" s="302" t="s">
        <v>644</v>
      </c>
      <c r="I5340" s="302" t="s">
        <v>644</v>
      </c>
      <c r="J5340" s="302">
        <v>135300</v>
      </c>
      <c r="K5340" s="302" t="s">
        <v>154</v>
      </c>
      <c r="L5340" s="302">
        <v>9822010</v>
      </c>
      <c r="M5340" s="302" t="s">
        <v>1914</v>
      </c>
      <c r="N5340" s="305">
        <v>34151</v>
      </c>
      <c r="O5340" s="305">
        <v>34151</v>
      </c>
      <c r="P5340" s="302" t="s">
        <v>1052</v>
      </c>
    </row>
    <row r="5341" spans="1:16">
      <c r="A5341" s="303">
        <v>0</v>
      </c>
      <c r="B5341" s="303">
        <v>0</v>
      </c>
      <c r="C5341" s="303">
        <v>0</v>
      </c>
      <c r="D5341" s="304">
        <f t="shared" si="83"/>
        <v>0</v>
      </c>
      <c r="E5341" s="305">
        <v>45992</v>
      </c>
      <c r="F5341" s="302" t="s">
        <v>69</v>
      </c>
      <c r="G5341" s="302" t="s">
        <v>70</v>
      </c>
      <c r="H5341" s="302" t="s">
        <v>644</v>
      </c>
      <c r="I5341" s="302" t="s">
        <v>644</v>
      </c>
      <c r="J5341" s="302">
        <v>135300</v>
      </c>
      <c r="K5341" s="302" t="s">
        <v>381</v>
      </c>
      <c r="L5341" s="302">
        <v>9693317</v>
      </c>
      <c r="M5341" s="302" t="s">
        <v>1915</v>
      </c>
      <c r="N5341" s="305">
        <v>23559</v>
      </c>
      <c r="O5341" s="305">
        <v>23559</v>
      </c>
      <c r="P5341" s="302" t="s">
        <v>1062</v>
      </c>
    </row>
    <row r="5342" spans="1:16">
      <c r="A5342" s="303">
        <v>0</v>
      </c>
      <c r="B5342" s="303">
        <v>0</v>
      </c>
      <c r="C5342" s="303">
        <v>0</v>
      </c>
      <c r="D5342" s="304">
        <f t="shared" si="83"/>
        <v>0</v>
      </c>
      <c r="E5342" s="305">
        <v>45992</v>
      </c>
      <c r="F5342" s="302" t="s">
        <v>69</v>
      </c>
      <c r="G5342" s="302" t="s">
        <v>70</v>
      </c>
      <c r="H5342" s="302" t="s">
        <v>644</v>
      </c>
      <c r="I5342" s="302" t="s">
        <v>644</v>
      </c>
      <c r="J5342" s="302">
        <v>135300</v>
      </c>
      <c r="K5342" s="302" t="s">
        <v>381</v>
      </c>
      <c r="L5342" s="302">
        <v>9822057</v>
      </c>
      <c r="M5342" s="302" t="s">
        <v>1915</v>
      </c>
      <c r="N5342" s="305">
        <v>23559</v>
      </c>
      <c r="O5342" s="305">
        <v>23559</v>
      </c>
      <c r="P5342" s="302" t="s">
        <v>1052</v>
      </c>
    </row>
    <row r="5343" spans="1:16">
      <c r="A5343" s="303">
        <v>0</v>
      </c>
      <c r="B5343" s="303">
        <v>0</v>
      </c>
      <c r="C5343" s="303">
        <v>0</v>
      </c>
      <c r="D5343" s="304">
        <f t="shared" si="83"/>
        <v>0</v>
      </c>
      <c r="E5343" s="305">
        <v>45992</v>
      </c>
      <c r="F5343" s="302" t="s">
        <v>69</v>
      </c>
      <c r="G5343" s="302" t="s">
        <v>70</v>
      </c>
      <c r="H5343" s="302" t="s">
        <v>644</v>
      </c>
      <c r="I5343" s="302" t="s">
        <v>644</v>
      </c>
      <c r="J5343" s="302">
        <v>135300</v>
      </c>
      <c r="K5343" s="302" t="s">
        <v>381</v>
      </c>
      <c r="L5343" s="302">
        <v>9822056</v>
      </c>
      <c r="M5343" s="302" t="s">
        <v>2127</v>
      </c>
      <c r="N5343" s="305">
        <v>29037</v>
      </c>
      <c r="O5343" s="305">
        <v>29037</v>
      </c>
      <c r="P5343" s="302" t="s">
        <v>1052</v>
      </c>
    </row>
    <row r="5344" spans="1:16">
      <c r="A5344" s="303">
        <v>0</v>
      </c>
      <c r="B5344" s="303">
        <v>0</v>
      </c>
      <c r="C5344" s="303">
        <v>0</v>
      </c>
      <c r="D5344" s="304">
        <f t="shared" si="83"/>
        <v>0</v>
      </c>
      <c r="E5344" s="305">
        <v>45992</v>
      </c>
      <c r="F5344" s="302" t="s">
        <v>69</v>
      </c>
      <c r="G5344" s="302" t="s">
        <v>70</v>
      </c>
      <c r="H5344" s="302" t="s">
        <v>644</v>
      </c>
      <c r="I5344" s="302" t="s">
        <v>644</v>
      </c>
      <c r="J5344" s="302">
        <v>135300</v>
      </c>
      <c r="K5344" s="302" t="s">
        <v>381</v>
      </c>
      <c r="L5344" s="302">
        <v>9701179</v>
      </c>
      <c r="M5344" s="302" t="s">
        <v>2127</v>
      </c>
      <c r="N5344" s="305">
        <v>29037</v>
      </c>
      <c r="O5344" s="305">
        <v>29037</v>
      </c>
      <c r="P5344" s="302" t="s">
        <v>1062</v>
      </c>
    </row>
    <row r="5345" spans="1:16">
      <c r="A5345" s="303">
        <v>0</v>
      </c>
      <c r="B5345" s="303">
        <v>0</v>
      </c>
      <c r="C5345" s="303">
        <v>0</v>
      </c>
      <c r="D5345" s="304">
        <f t="shared" si="83"/>
        <v>0</v>
      </c>
      <c r="E5345" s="305">
        <v>45992</v>
      </c>
      <c r="F5345" s="302" t="s">
        <v>69</v>
      </c>
      <c r="G5345" s="302" t="s">
        <v>70</v>
      </c>
      <c r="H5345" s="302" t="s">
        <v>644</v>
      </c>
      <c r="I5345" s="302" t="s">
        <v>644</v>
      </c>
      <c r="J5345" s="302">
        <v>135300</v>
      </c>
      <c r="K5345" s="302" t="s">
        <v>157</v>
      </c>
      <c r="L5345" s="302">
        <v>9974390</v>
      </c>
      <c r="M5345" s="302" t="s">
        <v>1525</v>
      </c>
      <c r="N5345" s="305">
        <v>18810</v>
      </c>
      <c r="O5345" s="305">
        <v>18810</v>
      </c>
      <c r="P5345" s="302" t="s">
        <v>1062</v>
      </c>
    </row>
    <row r="5346" spans="1:16">
      <c r="A5346" s="303">
        <v>0</v>
      </c>
      <c r="B5346" s="303">
        <v>0</v>
      </c>
      <c r="C5346" s="303">
        <v>0</v>
      </c>
      <c r="D5346" s="304">
        <f t="shared" si="83"/>
        <v>0</v>
      </c>
      <c r="E5346" s="305">
        <v>45992</v>
      </c>
      <c r="F5346" s="302" t="s">
        <v>69</v>
      </c>
      <c r="G5346" s="302" t="s">
        <v>70</v>
      </c>
      <c r="H5346" s="302" t="s">
        <v>644</v>
      </c>
      <c r="I5346" s="302" t="s">
        <v>644</v>
      </c>
      <c r="J5346" s="302">
        <v>135300</v>
      </c>
      <c r="K5346" s="302" t="s">
        <v>157</v>
      </c>
      <c r="L5346" s="302">
        <v>9821997</v>
      </c>
      <c r="M5346" s="302" t="s">
        <v>1525</v>
      </c>
      <c r="N5346" s="305">
        <v>18810</v>
      </c>
      <c r="O5346" s="305">
        <v>18810</v>
      </c>
      <c r="P5346" s="302" t="s">
        <v>1052</v>
      </c>
    </row>
    <row r="5347" spans="1:16">
      <c r="A5347" s="303">
        <v>0</v>
      </c>
      <c r="B5347" s="303">
        <v>0</v>
      </c>
      <c r="C5347" s="303">
        <v>0</v>
      </c>
      <c r="D5347" s="304">
        <f t="shared" si="83"/>
        <v>0</v>
      </c>
      <c r="E5347" s="305">
        <v>45992</v>
      </c>
      <c r="F5347" s="302" t="s">
        <v>69</v>
      </c>
      <c r="G5347" s="302" t="s">
        <v>70</v>
      </c>
      <c r="H5347" s="302" t="s">
        <v>644</v>
      </c>
      <c r="I5347" s="302" t="s">
        <v>644</v>
      </c>
      <c r="J5347" s="302">
        <v>135300</v>
      </c>
      <c r="K5347" s="302" t="s">
        <v>383</v>
      </c>
      <c r="L5347" s="302">
        <v>9821967</v>
      </c>
      <c r="M5347" s="302" t="s">
        <v>1917</v>
      </c>
      <c r="N5347" s="305">
        <v>26846</v>
      </c>
      <c r="O5347" s="305">
        <v>26846</v>
      </c>
      <c r="P5347" s="302" t="s">
        <v>1052</v>
      </c>
    </row>
    <row r="5348" spans="1:16">
      <c r="A5348" s="303">
        <v>0</v>
      </c>
      <c r="B5348" s="303">
        <v>0</v>
      </c>
      <c r="C5348" s="303">
        <v>0</v>
      </c>
      <c r="D5348" s="304">
        <f t="shared" si="83"/>
        <v>0</v>
      </c>
      <c r="E5348" s="305">
        <v>45992</v>
      </c>
      <c r="F5348" s="302" t="s">
        <v>69</v>
      </c>
      <c r="G5348" s="302" t="s">
        <v>70</v>
      </c>
      <c r="H5348" s="302" t="s">
        <v>644</v>
      </c>
      <c r="I5348" s="302" t="s">
        <v>644</v>
      </c>
      <c r="J5348" s="302">
        <v>135300</v>
      </c>
      <c r="K5348" s="302" t="s">
        <v>383</v>
      </c>
      <c r="L5348" s="302">
        <v>9974415</v>
      </c>
      <c r="M5348" s="302" t="s">
        <v>1917</v>
      </c>
      <c r="N5348" s="305">
        <v>26846</v>
      </c>
      <c r="O5348" s="305">
        <v>26846</v>
      </c>
      <c r="P5348" s="302" t="s">
        <v>1062</v>
      </c>
    </row>
    <row r="5349" spans="1:16">
      <c r="A5349" s="303">
        <v>0</v>
      </c>
      <c r="B5349" s="303">
        <v>0</v>
      </c>
      <c r="C5349" s="303">
        <v>0</v>
      </c>
      <c r="D5349" s="304">
        <f t="shared" si="83"/>
        <v>0</v>
      </c>
      <c r="E5349" s="305">
        <v>45992</v>
      </c>
      <c r="F5349" s="302" t="s">
        <v>69</v>
      </c>
      <c r="G5349" s="302" t="s">
        <v>70</v>
      </c>
      <c r="H5349" s="302" t="s">
        <v>644</v>
      </c>
      <c r="I5349" s="302" t="s">
        <v>644</v>
      </c>
      <c r="J5349" s="302">
        <v>135300</v>
      </c>
      <c r="K5349" s="302" t="s">
        <v>386</v>
      </c>
      <c r="L5349" s="302">
        <v>9974379</v>
      </c>
      <c r="M5349" s="302" t="s">
        <v>1921</v>
      </c>
      <c r="N5349" s="305">
        <v>9314</v>
      </c>
      <c r="O5349" s="305">
        <v>9314</v>
      </c>
      <c r="P5349" s="302" t="s">
        <v>1062</v>
      </c>
    </row>
    <row r="5350" spans="1:16">
      <c r="A5350" s="303">
        <v>0</v>
      </c>
      <c r="B5350" s="303">
        <v>0</v>
      </c>
      <c r="C5350" s="303">
        <v>0</v>
      </c>
      <c r="D5350" s="304">
        <f t="shared" si="83"/>
        <v>0</v>
      </c>
      <c r="E5350" s="305">
        <v>45992</v>
      </c>
      <c r="F5350" s="302" t="s">
        <v>69</v>
      </c>
      <c r="G5350" s="302" t="s">
        <v>70</v>
      </c>
      <c r="H5350" s="302" t="s">
        <v>644</v>
      </c>
      <c r="I5350" s="302" t="s">
        <v>644</v>
      </c>
      <c r="J5350" s="302">
        <v>135300</v>
      </c>
      <c r="K5350" s="302" t="s">
        <v>386</v>
      </c>
      <c r="L5350" s="302">
        <v>9974465</v>
      </c>
      <c r="M5350" s="302" t="s">
        <v>2413</v>
      </c>
      <c r="N5350" s="305">
        <v>19906</v>
      </c>
      <c r="O5350" s="305">
        <v>19906</v>
      </c>
      <c r="P5350" s="302" t="s">
        <v>1062</v>
      </c>
    </row>
    <row r="5351" spans="1:16">
      <c r="A5351" s="303">
        <v>0</v>
      </c>
      <c r="B5351" s="303">
        <v>0</v>
      </c>
      <c r="C5351" s="303">
        <v>0</v>
      </c>
      <c r="D5351" s="304">
        <f t="shared" si="83"/>
        <v>0</v>
      </c>
      <c r="E5351" s="305">
        <v>45992</v>
      </c>
      <c r="F5351" s="302" t="s">
        <v>69</v>
      </c>
      <c r="G5351" s="302" t="s">
        <v>70</v>
      </c>
      <c r="H5351" s="302" t="s">
        <v>644</v>
      </c>
      <c r="I5351" s="302" t="s">
        <v>644</v>
      </c>
      <c r="J5351" s="302">
        <v>135300</v>
      </c>
      <c r="K5351" s="302" t="s">
        <v>386</v>
      </c>
      <c r="L5351" s="302">
        <v>9822089</v>
      </c>
      <c r="M5351" s="302" t="s">
        <v>2413</v>
      </c>
      <c r="N5351" s="305">
        <v>19906</v>
      </c>
      <c r="O5351" s="305">
        <v>19906</v>
      </c>
      <c r="P5351" s="302" t="s">
        <v>1052</v>
      </c>
    </row>
    <row r="5352" spans="1:16">
      <c r="A5352" s="303">
        <v>0</v>
      </c>
      <c r="B5352" s="303">
        <v>0</v>
      </c>
      <c r="C5352" s="303">
        <v>0</v>
      </c>
      <c r="D5352" s="304">
        <f t="shared" si="83"/>
        <v>0</v>
      </c>
      <c r="E5352" s="305">
        <v>45992</v>
      </c>
      <c r="F5352" s="302" t="s">
        <v>69</v>
      </c>
      <c r="G5352" s="302" t="s">
        <v>70</v>
      </c>
      <c r="H5352" s="302" t="s">
        <v>644</v>
      </c>
      <c r="I5352" s="302" t="s">
        <v>644</v>
      </c>
      <c r="J5352" s="302">
        <v>135300</v>
      </c>
      <c r="K5352" s="302" t="s">
        <v>386</v>
      </c>
      <c r="L5352" s="302">
        <v>9822088</v>
      </c>
      <c r="M5352" s="302" t="s">
        <v>2413</v>
      </c>
      <c r="N5352" s="305">
        <v>18810</v>
      </c>
      <c r="O5352" s="305">
        <v>18810</v>
      </c>
      <c r="P5352" s="302" t="s">
        <v>1052</v>
      </c>
    </row>
    <row r="5353" spans="1:16">
      <c r="A5353" s="303">
        <v>0</v>
      </c>
      <c r="B5353" s="303">
        <v>0</v>
      </c>
      <c r="C5353" s="303">
        <v>0</v>
      </c>
      <c r="D5353" s="304">
        <f t="shared" si="83"/>
        <v>0</v>
      </c>
      <c r="E5353" s="305">
        <v>45992</v>
      </c>
      <c r="F5353" s="302" t="s">
        <v>69</v>
      </c>
      <c r="G5353" s="302" t="s">
        <v>70</v>
      </c>
      <c r="H5353" s="302" t="s">
        <v>644</v>
      </c>
      <c r="I5353" s="302" t="s">
        <v>644</v>
      </c>
      <c r="J5353" s="302">
        <v>135300</v>
      </c>
      <c r="K5353" s="302" t="s">
        <v>386</v>
      </c>
      <c r="L5353" s="302">
        <v>9822090</v>
      </c>
      <c r="M5353" s="302" t="s">
        <v>1921</v>
      </c>
      <c r="N5353" s="305">
        <v>9314</v>
      </c>
      <c r="O5353" s="305">
        <v>9314</v>
      </c>
      <c r="P5353" s="302" t="s">
        <v>1052</v>
      </c>
    </row>
    <row r="5354" spans="1:16">
      <c r="A5354" s="303">
        <v>0</v>
      </c>
      <c r="B5354" s="303">
        <v>0</v>
      </c>
      <c r="C5354" s="303">
        <v>0</v>
      </c>
      <c r="D5354" s="304">
        <f t="shared" si="83"/>
        <v>0</v>
      </c>
      <c r="E5354" s="305">
        <v>45992</v>
      </c>
      <c r="F5354" s="302" t="s">
        <v>69</v>
      </c>
      <c r="G5354" s="302" t="s">
        <v>70</v>
      </c>
      <c r="H5354" s="302" t="s">
        <v>644</v>
      </c>
      <c r="I5354" s="302" t="s">
        <v>644</v>
      </c>
      <c r="J5354" s="302">
        <v>135300</v>
      </c>
      <c r="K5354" s="302" t="s">
        <v>386</v>
      </c>
      <c r="L5354" s="302">
        <v>9974466</v>
      </c>
      <c r="M5354" s="302" t="s">
        <v>2413</v>
      </c>
      <c r="N5354" s="305">
        <v>18810</v>
      </c>
      <c r="O5354" s="305">
        <v>18810</v>
      </c>
      <c r="P5354" s="302" t="s">
        <v>1062</v>
      </c>
    </row>
    <row r="5355" spans="1:16">
      <c r="A5355" s="303">
        <v>0</v>
      </c>
      <c r="B5355" s="303">
        <v>0</v>
      </c>
      <c r="C5355" s="303">
        <v>0</v>
      </c>
      <c r="D5355" s="304">
        <f t="shared" si="83"/>
        <v>0</v>
      </c>
      <c r="E5355" s="305">
        <v>45992</v>
      </c>
      <c r="F5355" s="302" t="s">
        <v>69</v>
      </c>
      <c r="G5355" s="302" t="s">
        <v>70</v>
      </c>
      <c r="H5355" s="302" t="s">
        <v>644</v>
      </c>
      <c r="I5355" s="302" t="s">
        <v>644</v>
      </c>
      <c r="J5355" s="302">
        <v>135300</v>
      </c>
      <c r="K5355" s="302" t="s">
        <v>459</v>
      </c>
      <c r="L5355" s="302">
        <v>9769109</v>
      </c>
      <c r="M5355" s="302" t="s">
        <v>2138</v>
      </c>
      <c r="N5355" s="305">
        <v>34516</v>
      </c>
      <c r="O5355" s="305">
        <v>34516</v>
      </c>
      <c r="P5355" s="302" t="s">
        <v>1062</v>
      </c>
    </row>
    <row r="5356" spans="1:16">
      <c r="A5356" s="303">
        <v>0</v>
      </c>
      <c r="B5356" s="303">
        <v>0</v>
      </c>
      <c r="C5356" s="303">
        <v>0</v>
      </c>
      <c r="D5356" s="304">
        <f t="shared" si="83"/>
        <v>0</v>
      </c>
      <c r="E5356" s="305">
        <v>45992</v>
      </c>
      <c r="F5356" s="302" t="s">
        <v>69</v>
      </c>
      <c r="G5356" s="302" t="s">
        <v>70</v>
      </c>
      <c r="H5356" s="302" t="s">
        <v>644</v>
      </c>
      <c r="I5356" s="302" t="s">
        <v>644</v>
      </c>
      <c r="J5356" s="302">
        <v>135300</v>
      </c>
      <c r="K5356" s="302" t="s">
        <v>459</v>
      </c>
      <c r="L5356" s="302">
        <v>9974399</v>
      </c>
      <c r="M5356" s="302" t="s">
        <v>2138</v>
      </c>
      <c r="N5356" s="305">
        <v>13697</v>
      </c>
      <c r="O5356" s="305">
        <v>13697</v>
      </c>
      <c r="P5356" s="302" t="s">
        <v>1062</v>
      </c>
    </row>
    <row r="5357" spans="1:16">
      <c r="A5357" s="303">
        <v>0</v>
      </c>
      <c r="B5357" s="303">
        <v>0</v>
      </c>
      <c r="C5357" s="303">
        <v>0</v>
      </c>
      <c r="D5357" s="304">
        <f t="shared" si="83"/>
        <v>0</v>
      </c>
      <c r="E5357" s="305">
        <v>45992</v>
      </c>
      <c r="F5357" s="302" t="s">
        <v>69</v>
      </c>
      <c r="G5357" s="302" t="s">
        <v>70</v>
      </c>
      <c r="H5357" s="302" t="s">
        <v>644</v>
      </c>
      <c r="I5357" s="302" t="s">
        <v>644</v>
      </c>
      <c r="J5357" s="302">
        <v>135300</v>
      </c>
      <c r="K5357" s="302" t="s">
        <v>459</v>
      </c>
      <c r="L5357" s="302">
        <v>9974397</v>
      </c>
      <c r="M5357" s="302" t="s">
        <v>2897</v>
      </c>
      <c r="N5357" s="305">
        <v>23559</v>
      </c>
      <c r="O5357" s="305">
        <v>23559</v>
      </c>
      <c r="P5357" s="302" t="s">
        <v>1062</v>
      </c>
    </row>
    <row r="5358" spans="1:16">
      <c r="A5358" s="303">
        <v>0</v>
      </c>
      <c r="B5358" s="303">
        <v>0</v>
      </c>
      <c r="C5358" s="303">
        <v>0</v>
      </c>
      <c r="D5358" s="304">
        <f t="shared" si="83"/>
        <v>0</v>
      </c>
      <c r="E5358" s="305">
        <v>45992</v>
      </c>
      <c r="F5358" s="302" t="s">
        <v>69</v>
      </c>
      <c r="G5358" s="302" t="s">
        <v>70</v>
      </c>
      <c r="H5358" s="302" t="s">
        <v>644</v>
      </c>
      <c r="I5358" s="302" t="s">
        <v>644</v>
      </c>
      <c r="J5358" s="302">
        <v>135300</v>
      </c>
      <c r="K5358" s="302" t="s">
        <v>459</v>
      </c>
      <c r="L5358" s="302">
        <v>9724148</v>
      </c>
      <c r="M5358" s="302" t="s">
        <v>2897</v>
      </c>
      <c r="N5358" s="305">
        <v>18445</v>
      </c>
      <c r="O5358" s="305">
        <v>18445</v>
      </c>
      <c r="P5358" s="302" t="s">
        <v>1062</v>
      </c>
    </row>
    <row r="5359" spans="1:16">
      <c r="A5359" s="303">
        <v>0</v>
      </c>
      <c r="B5359" s="303">
        <v>0</v>
      </c>
      <c r="C5359" s="303">
        <v>0</v>
      </c>
      <c r="D5359" s="304">
        <f t="shared" si="83"/>
        <v>0</v>
      </c>
      <c r="E5359" s="305">
        <v>45992</v>
      </c>
      <c r="F5359" s="302" t="s">
        <v>69</v>
      </c>
      <c r="G5359" s="302" t="s">
        <v>70</v>
      </c>
      <c r="H5359" s="302" t="s">
        <v>644</v>
      </c>
      <c r="I5359" s="302" t="s">
        <v>644</v>
      </c>
      <c r="J5359" s="302">
        <v>135300</v>
      </c>
      <c r="K5359" s="302" t="s">
        <v>459</v>
      </c>
      <c r="L5359" s="302">
        <v>9822015</v>
      </c>
      <c r="M5359" s="302" t="s">
        <v>2897</v>
      </c>
      <c r="N5359" s="305">
        <v>23559</v>
      </c>
      <c r="O5359" s="305">
        <v>23559</v>
      </c>
      <c r="P5359" s="302" t="s">
        <v>1052</v>
      </c>
    </row>
    <row r="5360" spans="1:16">
      <c r="A5360" s="303">
        <v>0</v>
      </c>
      <c r="B5360" s="303">
        <v>0</v>
      </c>
      <c r="C5360" s="303">
        <v>0</v>
      </c>
      <c r="D5360" s="304">
        <f t="shared" si="83"/>
        <v>0</v>
      </c>
      <c r="E5360" s="305">
        <v>45992</v>
      </c>
      <c r="F5360" s="302" t="s">
        <v>69</v>
      </c>
      <c r="G5360" s="302" t="s">
        <v>70</v>
      </c>
      <c r="H5360" s="302" t="s">
        <v>644</v>
      </c>
      <c r="I5360" s="302" t="s">
        <v>644</v>
      </c>
      <c r="J5360" s="302">
        <v>135300</v>
      </c>
      <c r="K5360" s="302" t="s">
        <v>459</v>
      </c>
      <c r="L5360" s="302">
        <v>9822017</v>
      </c>
      <c r="M5360" s="302" t="s">
        <v>2138</v>
      </c>
      <c r="N5360" s="305">
        <v>34516</v>
      </c>
      <c r="O5360" s="305">
        <v>34516</v>
      </c>
      <c r="P5360" s="302" t="s">
        <v>1052</v>
      </c>
    </row>
    <row r="5361" spans="1:16">
      <c r="A5361" s="303">
        <v>0</v>
      </c>
      <c r="B5361" s="303">
        <v>0</v>
      </c>
      <c r="C5361" s="303">
        <v>0</v>
      </c>
      <c r="D5361" s="304">
        <f t="shared" si="83"/>
        <v>0</v>
      </c>
      <c r="E5361" s="305">
        <v>45992</v>
      </c>
      <c r="F5361" s="302" t="s">
        <v>69</v>
      </c>
      <c r="G5361" s="302" t="s">
        <v>70</v>
      </c>
      <c r="H5361" s="302" t="s">
        <v>644</v>
      </c>
      <c r="I5361" s="302" t="s">
        <v>644</v>
      </c>
      <c r="J5361" s="302">
        <v>135300</v>
      </c>
      <c r="K5361" s="302" t="s">
        <v>459</v>
      </c>
      <c r="L5361" s="302">
        <v>9822014</v>
      </c>
      <c r="M5361" s="302" t="s">
        <v>2897</v>
      </c>
      <c r="N5361" s="305">
        <v>18810</v>
      </c>
      <c r="O5361" s="305">
        <v>18810</v>
      </c>
      <c r="P5361" s="302" t="s">
        <v>1052</v>
      </c>
    </row>
    <row r="5362" spans="1:16">
      <c r="A5362" s="303">
        <v>0</v>
      </c>
      <c r="B5362" s="303">
        <v>0</v>
      </c>
      <c r="C5362" s="303">
        <v>0</v>
      </c>
      <c r="D5362" s="304">
        <f t="shared" si="83"/>
        <v>0</v>
      </c>
      <c r="E5362" s="305">
        <v>45992</v>
      </c>
      <c r="F5362" s="302" t="s">
        <v>69</v>
      </c>
      <c r="G5362" s="302" t="s">
        <v>70</v>
      </c>
      <c r="H5362" s="302" t="s">
        <v>644</v>
      </c>
      <c r="I5362" s="302" t="s">
        <v>644</v>
      </c>
      <c r="J5362" s="302">
        <v>135300</v>
      </c>
      <c r="K5362" s="302" t="s">
        <v>459</v>
      </c>
      <c r="L5362" s="302">
        <v>9822016</v>
      </c>
      <c r="M5362" s="302" t="s">
        <v>2138</v>
      </c>
      <c r="N5362" s="305">
        <v>13697</v>
      </c>
      <c r="O5362" s="305">
        <v>13697</v>
      </c>
      <c r="P5362" s="302" t="s">
        <v>1052</v>
      </c>
    </row>
    <row r="5363" spans="1:16">
      <c r="A5363" s="303">
        <v>0</v>
      </c>
      <c r="B5363" s="303">
        <v>0</v>
      </c>
      <c r="C5363" s="303">
        <v>0</v>
      </c>
      <c r="D5363" s="304">
        <f t="shared" si="83"/>
        <v>0</v>
      </c>
      <c r="E5363" s="305">
        <v>45992</v>
      </c>
      <c r="F5363" s="302" t="s">
        <v>69</v>
      </c>
      <c r="G5363" s="302" t="s">
        <v>70</v>
      </c>
      <c r="H5363" s="302" t="s">
        <v>644</v>
      </c>
      <c r="I5363" s="302" t="s">
        <v>644</v>
      </c>
      <c r="J5363" s="302">
        <v>135300</v>
      </c>
      <c r="K5363" s="302" t="s">
        <v>459</v>
      </c>
      <c r="L5363" s="302">
        <v>9974398</v>
      </c>
      <c r="M5363" s="302" t="s">
        <v>2897</v>
      </c>
      <c r="N5363" s="305">
        <v>18810</v>
      </c>
      <c r="O5363" s="305">
        <v>18810</v>
      </c>
      <c r="P5363" s="302" t="s">
        <v>1062</v>
      </c>
    </row>
    <row r="5364" spans="1:16">
      <c r="A5364" s="303">
        <v>0</v>
      </c>
      <c r="B5364" s="303">
        <v>0</v>
      </c>
      <c r="C5364" s="303">
        <v>0</v>
      </c>
      <c r="D5364" s="304">
        <f t="shared" si="83"/>
        <v>0</v>
      </c>
      <c r="E5364" s="305">
        <v>45992</v>
      </c>
      <c r="F5364" s="302" t="s">
        <v>69</v>
      </c>
      <c r="G5364" s="302" t="s">
        <v>70</v>
      </c>
      <c r="H5364" s="302" t="s">
        <v>644</v>
      </c>
      <c r="I5364" s="302" t="s">
        <v>644</v>
      </c>
      <c r="J5364" s="302">
        <v>135300</v>
      </c>
      <c r="K5364" s="302" t="s">
        <v>459</v>
      </c>
      <c r="L5364" s="302">
        <v>9822049</v>
      </c>
      <c r="M5364" s="302" t="s">
        <v>2897</v>
      </c>
      <c r="N5364" s="305">
        <v>18445</v>
      </c>
      <c r="O5364" s="305">
        <v>18445</v>
      </c>
      <c r="P5364" s="302" t="s">
        <v>1052</v>
      </c>
    </row>
    <row r="5365" spans="1:16">
      <c r="A5365" s="303">
        <v>0</v>
      </c>
      <c r="B5365" s="303">
        <v>0</v>
      </c>
      <c r="C5365" s="303">
        <v>0</v>
      </c>
      <c r="D5365" s="304">
        <f t="shared" si="83"/>
        <v>0</v>
      </c>
      <c r="E5365" s="305">
        <v>45992</v>
      </c>
      <c r="F5365" s="302" t="s">
        <v>69</v>
      </c>
      <c r="G5365" s="302" t="s">
        <v>70</v>
      </c>
      <c r="H5365" s="302" t="s">
        <v>644</v>
      </c>
      <c r="I5365" s="302" t="s">
        <v>644</v>
      </c>
      <c r="J5365" s="302">
        <v>135300</v>
      </c>
      <c r="K5365" s="302" t="s">
        <v>389</v>
      </c>
      <c r="L5365" s="302">
        <v>9974400</v>
      </c>
      <c r="M5365" s="302" t="s">
        <v>1925</v>
      </c>
      <c r="N5365" s="305">
        <v>34516</v>
      </c>
      <c r="O5365" s="305">
        <v>34516</v>
      </c>
      <c r="P5365" s="302" t="s">
        <v>1062</v>
      </c>
    </row>
    <row r="5366" spans="1:16">
      <c r="A5366" s="303">
        <v>0</v>
      </c>
      <c r="B5366" s="303">
        <v>0</v>
      </c>
      <c r="C5366" s="303">
        <v>0</v>
      </c>
      <c r="D5366" s="304">
        <f t="shared" si="83"/>
        <v>0</v>
      </c>
      <c r="E5366" s="305">
        <v>45992</v>
      </c>
      <c r="F5366" s="302" t="s">
        <v>69</v>
      </c>
      <c r="G5366" s="302" t="s">
        <v>70</v>
      </c>
      <c r="H5366" s="302" t="s">
        <v>644</v>
      </c>
      <c r="I5366" s="302" t="s">
        <v>644</v>
      </c>
      <c r="J5366" s="302">
        <v>135300</v>
      </c>
      <c r="K5366" s="302" t="s">
        <v>389</v>
      </c>
      <c r="L5366" s="302">
        <v>9822019</v>
      </c>
      <c r="M5366" s="302" t="s">
        <v>1925</v>
      </c>
      <c r="N5366" s="305">
        <v>34516</v>
      </c>
      <c r="O5366" s="305">
        <v>34516</v>
      </c>
      <c r="P5366" s="302" t="s">
        <v>1052</v>
      </c>
    </row>
    <row r="5367" spans="1:16">
      <c r="A5367" s="303">
        <v>0</v>
      </c>
      <c r="B5367" s="303">
        <v>0</v>
      </c>
      <c r="C5367" s="303">
        <v>0</v>
      </c>
      <c r="D5367" s="304">
        <f t="shared" si="83"/>
        <v>0</v>
      </c>
      <c r="E5367" s="305">
        <v>45992</v>
      </c>
      <c r="F5367" s="302" t="s">
        <v>69</v>
      </c>
      <c r="G5367" s="302" t="s">
        <v>70</v>
      </c>
      <c r="H5367" s="302" t="s">
        <v>644</v>
      </c>
      <c r="I5367" s="302" t="s">
        <v>644</v>
      </c>
      <c r="J5367" s="302">
        <v>135300</v>
      </c>
      <c r="K5367" s="302" t="s">
        <v>389</v>
      </c>
      <c r="L5367" s="302">
        <v>9974404</v>
      </c>
      <c r="M5367" s="302" t="s">
        <v>1925</v>
      </c>
      <c r="N5367" s="305">
        <v>18810</v>
      </c>
      <c r="O5367" s="305">
        <v>18810</v>
      </c>
      <c r="P5367" s="302" t="s">
        <v>1062</v>
      </c>
    </row>
    <row r="5368" spans="1:16">
      <c r="A5368" s="303">
        <v>0</v>
      </c>
      <c r="B5368" s="303">
        <v>0</v>
      </c>
      <c r="C5368" s="303">
        <v>0</v>
      </c>
      <c r="D5368" s="304">
        <f t="shared" si="83"/>
        <v>0</v>
      </c>
      <c r="E5368" s="305">
        <v>45992</v>
      </c>
      <c r="F5368" s="302" t="s">
        <v>69</v>
      </c>
      <c r="G5368" s="302" t="s">
        <v>70</v>
      </c>
      <c r="H5368" s="302" t="s">
        <v>644</v>
      </c>
      <c r="I5368" s="302" t="s">
        <v>644</v>
      </c>
      <c r="J5368" s="302">
        <v>135300</v>
      </c>
      <c r="K5368" s="302" t="s">
        <v>389</v>
      </c>
      <c r="L5368" s="302">
        <v>9822018</v>
      </c>
      <c r="M5368" s="302" t="s">
        <v>1925</v>
      </c>
      <c r="N5368" s="305">
        <v>18810</v>
      </c>
      <c r="O5368" s="305">
        <v>18810</v>
      </c>
      <c r="P5368" s="302" t="s">
        <v>1052</v>
      </c>
    </row>
    <row r="5369" spans="1:16">
      <c r="A5369" s="303">
        <v>0</v>
      </c>
      <c r="B5369" s="303">
        <v>0</v>
      </c>
      <c r="C5369" s="303">
        <v>0</v>
      </c>
      <c r="D5369" s="304">
        <f t="shared" si="83"/>
        <v>0</v>
      </c>
      <c r="E5369" s="305">
        <v>45992</v>
      </c>
      <c r="F5369" s="302" t="s">
        <v>69</v>
      </c>
      <c r="G5369" s="302" t="s">
        <v>70</v>
      </c>
      <c r="H5369" s="302" t="s">
        <v>644</v>
      </c>
      <c r="I5369" s="302" t="s">
        <v>644</v>
      </c>
      <c r="J5369" s="302">
        <v>135300</v>
      </c>
      <c r="K5369" s="302" t="s">
        <v>390</v>
      </c>
      <c r="L5369" s="302">
        <v>9822038</v>
      </c>
      <c r="M5369" s="302" t="s">
        <v>1926</v>
      </c>
      <c r="N5369" s="305">
        <v>34516</v>
      </c>
      <c r="O5369" s="305">
        <v>34516</v>
      </c>
      <c r="P5369" s="302" t="s">
        <v>1052</v>
      </c>
    </row>
    <row r="5370" spans="1:16">
      <c r="A5370" s="303">
        <v>0</v>
      </c>
      <c r="B5370" s="303">
        <v>0</v>
      </c>
      <c r="C5370" s="303">
        <v>0</v>
      </c>
      <c r="D5370" s="304">
        <f t="shared" si="83"/>
        <v>0</v>
      </c>
      <c r="E5370" s="305">
        <v>45992</v>
      </c>
      <c r="F5370" s="302" t="s">
        <v>69</v>
      </c>
      <c r="G5370" s="302" t="s">
        <v>70</v>
      </c>
      <c r="H5370" s="302" t="s">
        <v>644</v>
      </c>
      <c r="I5370" s="302" t="s">
        <v>644</v>
      </c>
      <c r="J5370" s="302">
        <v>135300</v>
      </c>
      <c r="K5370" s="302" t="s">
        <v>390</v>
      </c>
      <c r="L5370" s="302">
        <v>9974464</v>
      </c>
      <c r="M5370" s="302" t="s">
        <v>1926</v>
      </c>
      <c r="N5370" s="305">
        <v>24654</v>
      </c>
      <c r="O5370" s="305">
        <v>24654</v>
      </c>
      <c r="P5370" s="302" t="s">
        <v>1062</v>
      </c>
    </row>
    <row r="5371" spans="1:16">
      <c r="A5371" s="303">
        <v>0</v>
      </c>
      <c r="B5371" s="303">
        <v>0</v>
      </c>
      <c r="C5371" s="303">
        <v>0</v>
      </c>
      <c r="D5371" s="304">
        <f t="shared" si="83"/>
        <v>0</v>
      </c>
      <c r="E5371" s="305">
        <v>45992</v>
      </c>
      <c r="F5371" s="302" t="s">
        <v>69</v>
      </c>
      <c r="G5371" s="302" t="s">
        <v>70</v>
      </c>
      <c r="H5371" s="302" t="s">
        <v>644</v>
      </c>
      <c r="I5371" s="302" t="s">
        <v>644</v>
      </c>
      <c r="J5371" s="302">
        <v>135300</v>
      </c>
      <c r="K5371" s="302" t="s">
        <v>390</v>
      </c>
      <c r="L5371" s="302">
        <v>9974401</v>
      </c>
      <c r="M5371" s="302" t="s">
        <v>1926</v>
      </c>
      <c r="N5371" s="305">
        <v>34516</v>
      </c>
      <c r="O5371" s="305">
        <v>34516</v>
      </c>
      <c r="P5371" s="302" t="s">
        <v>1062</v>
      </c>
    </row>
    <row r="5372" spans="1:16">
      <c r="A5372" s="303">
        <v>0</v>
      </c>
      <c r="B5372" s="303">
        <v>0</v>
      </c>
      <c r="C5372" s="303">
        <v>0</v>
      </c>
      <c r="D5372" s="304">
        <f t="shared" si="83"/>
        <v>0</v>
      </c>
      <c r="E5372" s="305">
        <v>45992</v>
      </c>
      <c r="F5372" s="302" t="s">
        <v>69</v>
      </c>
      <c r="G5372" s="302" t="s">
        <v>70</v>
      </c>
      <c r="H5372" s="302" t="s">
        <v>644</v>
      </c>
      <c r="I5372" s="302" t="s">
        <v>644</v>
      </c>
      <c r="J5372" s="302">
        <v>135300</v>
      </c>
      <c r="K5372" s="302" t="s">
        <v>390</v>
      </c>
      <c r="L5372" s="302">
        <v>9822037</v>
      </c>
      <c r="M5372" s="302" t="s">
        <v>1926</v>
      </c>
      <c r="N5372" s="305">
        <v>24654</v>
      </c>
      <c r="O5372" s="305">
        <v>24654</v>
      </c>
      <c r="P5372" s="302" t="s">
        <v>1052</v>
      </c>
    </row>
    <row r="5373" spans="1:16">
      <c r="A5373" s="303">
        <v>0</v>
      </c>
      <c r="B5373" s="303">
        <v>0</v>
      </c>
      <c r="C5373" s="303">
        <v>0</v>
      </c>
      <c r="D5373" s="304">
        <f t="shared" si="83"/>
        <v>0</v>
      </c>
      <c r="E5373" s="305">
        <v>45992</v>
      </c>
      <c r="F5373" s="302" t="s">
        <v>69</v>
      </c>
      <c r="G5373" s="302" t="s">
        <v>70</v>
      </c>
      <c r="H5373" s="302" t="s">
        <v>644</v>
      </c>
      <c r="I5373" s="302" t="s">
        <v>644</v>
      </c>
      <c r="J5373" s="302">
        <v>135300</v>
      </c>
      <c r="K5373" s="302" t="s">
        <v>603</v>
      </c>
      <c r="L5373" s="302">
        <v>9821885</v>
      </c>
      <c r="M5373" s="302" t="s">
        <v>2898</v>
      </c>
      <c r="N5373" s="305">
        <v>35758</v>
      </c>
      <c r="O5373" s="305">
        <v>35796</v>
      </c>
      <c r="P5373" s="302" t="s">
        <v>1577</v>
      </c>
    </row>
    <row r="5374" spans="1:16">
      <c r="A5374" s="303">
        <v>0</v>
      </c>
      <c r="B5374" s="303">
        <v>0</v>
      </c>
      <c r="C5374" s="303">
        <v>0</v>
      </c>
      <c r="D5374" s="304">
        <f t="shared" si="83"/>
        <v>0</v>
      </c>
      <c r="E5374" s="305">
        <v>45992</v>
      </c>
      <c r="F5374" s="302" t="s">
        <v>69</v>
      </c>
      <c r="G5374" s="302" t="s">
        <v>70</v>
      </c>
      <c r="H5374" s="302" t="s">
        <v>644</v>
      </c>
      <c r="I5374" s="302" t="s">
        <v>644</v>
      </c>
      <c r="J5374" s="302">
        <v>135300</v>
      </c>
      <c r="K5374" s="302" t="s">
        <v>603</v>
      </c>
      <c r="L5374" s="302">
        <v>9878113</v>
      </c>
      <c r="M5374" s="302" t="s">
        <v>2898</v>
      </c>
      <c r="N5374" s="305">
        <v>35758</v>
      </c>
      <c r="O5374" s="305">
        <v>35796</v>
      </c>
      <c r="P5374" s="302" t="s">
        <v>1577</v>
      </c>
    </row>
    <row r="5375" spans="1:16">
      <c r="A5375" s="303">
        <v>0</v>
      </c>
      <c r="B5375" s="303">
        <v>0</v>
      </c>
      <c r="C5375" s="303">
        <v>0</v>
      </c>
      <c r="D5375" s="304">
        <f t="shared" si="83"/>
        <v>0</v>
      </c>
      <c r="E5375" s="305">
        <v>45992</v>
      </c>
      <c r="F5375" s="302" t="s">
        <v>69</v>
      </c>
      <c r="G5375" s="302" t="s">
        <v>70</v>
      </c>
      <c r="H5375" s="302" t="s">
        <v>644</v>
      </c>
      <c r="I5375" s="302" t="s">
        <v>644</v>
      </c>
      <c r="J5375" s="302">
        <v>135300</v>
      </c>
      <c r="K5375" s="302" t="s">
        <v>329</v>
      </c>
      <c r="L5375" s="302">
        <v>9870180</v>
      </c>
      <c r="M5375" s="302" t="s">
        <v>1930</v>
      </c>
      <c r="N5375" s="305">
        <v>23559</v>
      </c>
      <c r="O5375" s="305">
        <v>23559</v>
      </c>
      <c r="P5375" s="302" t="s">
        <v>1062</v>
      </c>
    </row>
    <row r="5376" spans="1:16">
      <c r="A5376" s="303">
        <v>0</v>
      </c>
      <c r="B5376" s="303">
        <v>0</v>
      </c>
      <c r="C5376" s="303">
        <v>0</v>
      </c>
      <c r="D5376" s="304">
        <f t="shared" si="83"/>
        <v>0</v>
      </c>
      <c r="E5376" s="305">
        <v>45992</v>
      </c>
      <c r="F5376" s="302" t="s">
        <v>69</v>
      </c>
      <c r="G5376" s="302" t="s">
        <v>70</v>
      </c>
      <c r="H5376" s="302" t="s">
        <v>644</v>
      </c>
      <c r="I5376" s="302" t="s">
        <v>644</v>
      </c>
      <c r="J5376" s="302">
        <v>135300</v>
      </c>
      <c r="K5376" s="302" t="s">
        <v>329</v>
      </c>
      <c r="L5376" s="302">
        <v>9822179</v>
      </c>
      <c r="M5376" s="302" t="s">
        <v>1929</v>
      </c>
      <c r="N5376" s="305">
        <v>23559</v>
      </c>
      <c r="O5376" s="305">
        <v>23559</v>
      </c>
      <c r="P5376" s="302" t="s">
        <v>1052</v>
      </c>
    </row>
    <row r="5377" spans="1:16">
      <c r="A5377" s="303">
        <v>0</v>
      </c>
      <c r="B5377" s="303">
        <v>0</v>
      </c>
      <c r="C5377" s="303">
        <v>0</v>
      </c>
      <c r="D5377" s="304">
        <f t="shared" si="83"/>
        <v>0</v>
      </c>
      <c r="E5377" s="305">
        <v>45992</v>
      </c>
      <c r="F5377" s="302" t="s">
        <v>69</v>
      </c>
      <c r="G5377" s="302" t="s">
        <v>70</v>
      </c>
      <c r="H5377" s="302" t="s">
        <v>644</v>
      </c>
      <c r="I5377" s="302" t="s">
        <v>644</v>
      </c>
      <c r="J5377" s="302">
        <v>135300</v>
      </c>
      <c r="K5377" s="302" t="s">
        <v>248</v>
      </c>
      <c r="L5377" s="302">
        <v>9822196</v>
      </c>
      <c r="M5377" s="302" t="s">
        <v>2902</v>
      </c>
      <c r="N5377" s="305">
        <v>25750</v>
      </c>
      <c r="O5377" s="305">
        <v>25750</v>
      </c>
      <c r="P5377" s="302" t="s">
        <v>1052</v>
      </c>
    </row>
    <row r="5378" spans="1:16">
      <c r="A5378" s="303">
        <v>0</v>
      </c>
      <c r="B5378" s="303">
        <v>0</v>
      </c>
      <c r="C5378" s="303">
        <v>0</v>
      </c>
      <c r="D5378" s="304">
        <f t="shared" si="83"/>
        <v>0</v>
      </c>
      <c r="E5378" s="305">
        <v>45992</v>
      </c>
      <c r="F5378" s="302" t="s">
        <v>69</v>
      </c>
      <c r="G5378" s="302" t="s">
        <v>70</v>
      </c>
      <c r="H5378" s="302" t="s">
        <v>644</v>
      </c>
      <c r="I5378" s="302" t="s">
        <v>644</v>
      </c>
      <c r="J5378" s="302">
        <v>135300</v>
      </c>
      <c r="K5378" s="302" t="s">
        <v>248</v>
      </c>
      <c r="L5378" s="302">
        <v>9822197</v>
      </c>
      <c r="M5378" s="302" t="s">
        <v>2899</v>
      </c>
      <c r="N5378" s="305">
        <v>25750</v>
      </c>
      <c r="O5378" s="305">
        <v>25750</v>
      </c>
      <c r="P5378" s="302" t="s">
        <v>1052</v>
      </c>
    </row>
    <row r="5379" spans="1:16">
      <c r="A5379" s="303">
        <v>0</v>
      </c>
      <c r="B5379" s="303">
        <v>0</v>
      </c>
      <c r="C5379" s="303">
        <v>0</v>
      </c>
      <c r="D5379" s="304">
        <f t="shared" ref="D5379:D5442" si="84">+B5379-C5379</f>
        <v>0</v>
      </c>
      <c r="E5379" s="305">
        <v>45992</v>
      </c>
      <c r="F5379" s="302" t="s">
        <v>69</v>
      </c>
      <c r="G5379" s="302" t="s">
        <v>70</v>
      </c>
      <c r="H5379" s="302" t="s">
        <v>644</v>
      </c>
      <c r="I5379" s="302" t="s">
        <v>644</v>
      </c>
      <c r="J5379" s="302">
        <v>135300</v>
      </c>
      <c r="K5379" s="302" t="s">
        <v>248</v>
      </c>
      <c r="L5379" s="302">
        <v>9870176</v>
      </c>
      <c r="M5379" s="302" t="s">
        <v>1931</v>
      </c>
      <c r="N5379" s="305">
        <v>23559</v>
      </c>
      <c r="O5379" s="305">
        <v>23559</v>
      </c>
      <c r="P5379" s="302" t="s">
        <v>1062</v>
      </c>
    </row>
    <row r="5380" spans="1:16">
      <c r="A5380" s="303">
        <v>0</v>
      </c>
      <c r="B5380" s="303">
        <v>0</v>
      </c>
      <c r="C5380" s="303">
        <v>0</v>
      </c>
      <c r="D5380" s="304">
        <f t="shared" si="84"/>
        <v>0</v>
      </c>
      <c r="E5380" s="305">
        <v>45992</v>
      </c>
      <c r="F5380" s="302" t="s">
        <v>69</v>
      </c>
      <c r="G5380" s="302" t="s">
        <v>70</v>
      </c>
      <c r="H5380" s="302" t="s">
        <v>644</v>
      </c>
      <c r="I5380" s="302" t="s">
        <v>644</v>
      </c>
      <c r="J5380" s="302">
        <v>135300</v>
      </c>
      <c r="K5380" s="302" t="s">
        <v>248</v>
      </c>
      <c r="L5380" s="302">
        <v>9822194</v>
      </c>
      <c r="M5380" s="302" t="s">
        <v>2902</v>
      </c>
      <c r="N5380" s="305">
        <v>22828</v>
      </c>
      <c r="O5380" s="305">
        <v>22828</v>
      </c>
      <c r="P5380" s="302" t="s">
        <v>1052</v>
      </c>
    </row>
    <row r="5381" spans="1:16">
      <c r="A5381" s="303">
        <v>0</v>
      </c>
      <c r="B5381" s="303">
        <v>0</v>
      </c>
      <c r="C5381" s="303">
        <v>0</v>
      </c>
      <c r="D5381" s="304">
        <f t="shared" si="84"/>
        <v>0</v>
      </c>
      <c r="E5381" s="305">
        <v>45992</v>
      </c>
      <c r="F5381" s="302" t="s">
        <v>69</v>
      </c>
      <c r="G5381" s="302" t="s">
        <v>70</v>
      </c>
      <c r="H5381" s="302" t="s">
        <v>644</v>
      </c>
      <c r="I5381" s="302" t="s">
        <v>644</v>
      </c>
      <c r="J5381" s="302">
        <v>135300</v>
      </c>
      <c r="K5381" s="302" t="s">
        <v>248</v>
      </c>
      <c r="L5381" s="302">
        <v>9822223</v>
      </c>
      <c r="M5381" s="302" t="s">
        <v>2904</v>
      </c>
      <c r="N5381" s="305">
        <v>23559</v>
      </c>
      <c r="O5381" s="305">
        <v>23559</v>
      </c>
      <c r="P5381" s="302" t="s">
        <v>1052</v>
      </c>
    </row>
    <row r="5382" spans="1:16">
      <c r="A5382" s="303">
        <v>0</v>
      </c>
      <c r="B5382" s="303">
        <v>0</v>
      </c>
      <c r="C5382" s="303">
        <v>0</v>
      </c>
      <c r="D5382" s="304">
        <f t="shared" si="84"/>
        <v>0</v>
      </c>
      <c r="E5382" s="305">
        <v>45992</v>
      </c>
      <c r="F5382" s="302" t="s">
        <v>69</v>
      </c>
      <c r="G5382" s="302" t="s">
        <v>70</v>
      </c>
      <c r="H5382" s="302" t="s">
        <v>644</v>
      </c>
      <c r="I5382" s="302" t="s">
        <v>644</v>
      </c>
      <c r="J5382" s="302">
        <v>135300</v>
      </c>
      <c r="K5382" s="302" t="s">
        <v>248</v>
      </c>
      <c r="L5382" s="302">
        <v>9870175</v>
      </c>
      <c r="M5382" s="302" t="s">
        <v>1931</v>
      </c>
      <c r="N5382" s="305">
        <v>18810</v>
      </c>
      <c r="O5382" s="305">
        <v>18810</v>
      </c>
      <c r="P5382" s="302" t="s">
        <v>1062</v>
      </c>
    </row>
    <row r="5383" spans="1:16">
      <c r="A5383" s="303">
        <v>0</v>
      </c>
      <c r="B5383" s="303">
        <v>0</v>
      </c>
      <c r="C5383" s="303">
        <v>0</v>
      </c>
      <c r="D5383" s="304">
        <f t="shared" si="84"/>
        <v>0</v>
      </c>
      <c r="E5383" s="305">
        <v>45992</v>
      </c>
      <c r="F5383" s="302" t="s">
        <v>69</v>
      </c>
      <c r="G5383" s="302" t="s">
        <v>70</v>
      </c>
      <c r="H5383" s="302" t="s">
        <v>644</v>
      </c>
      <c r="I5383" s="302" t="s">
        <v>644</v>
      </c>
      <c r="J5383" s="302">
        <v>135300</v>
      </c>
      <c r="K5383" s="302" t="s">
        <v>248</v>
      </c>
      <c r="L5383" s="302">
        <v>9708896</v>
      </c>
      <c r="M5383" s="302" t="s">
        <v>1931</v>
      </c>
      <c r="N5383" s="305">
        <v>25750</v>
      </c>
      <c r="O5383" s="305">
        <v>25750</v>
      </c>
      <c r="P5383" s="302" t="s">
        <v>1062</v>
      </c>
    </row>
    <row r="5384" spans="1:16">
      <c r="A5384" s="303">
        <v>0</v>
      </c>
      <c r="B5384" s="303">
        <v>0</v>
      </c>
      <c r="C5384" s="303">
        <v>0</v>
      </c>
      <c r="D5384" s="304">
        <f t="shared" si="84"/>
        <v>0</v>
      </c>
      <c r="E5384" s="305">
        <v>45992</v>
      </c>
      <c r="F5384" s="302" t="s">
        <v>69</v>
      </c>
      <c r="G5384" s="302" t="s">
        <v>70</v>
      </c>
      <c r="H5384" s="302" t="s">
        <v>644</v>
      </c>
      <c r="I5384" s="302" t="s">
        <v>644</v>
      </c>
      <c r="J5384" s="302">
        <v>135300</v>
      </c>
      <c r="K5384" s="302" t="s">
        <v>248</v>
      </c>
      <c r="L5384" s="302">
        <v>9822225</v>
      </c>
      <c r="M5384" s="302" t="s">
        <v>2899</v>
      </c>
      <c r="N5384" s="305">
        <v>18810</v>
      </c>
      <c r="O5384" s="305">
        <v>18810</v>
      </c>
      <c r="P5384" s="302" t="s">
        <v>1052</v>
      </c>
    </row>
    <row r="5385" spans="1:16">
      <c r="A5385" s="303">
        <v>0</v>
      </c>
      <c r="B5385" s="303">
        <v>0</v>
      </c>
      <c r="C5385" s="303">
        <v>0</v>
      </c>
      <c r="D5385" s="304">
        <f t="shared" si="84"/>
        <v>0</v>
      </c>
      <c r="E5385" s="305">
        <v>45992</v>
      </c>
      <c r="F5385" s="302" t="s">
        <v>69</v>
      </c>
      <c r="G5385" s="302" t="s">
        <v>70</v>
      </c>
      <c r="H5385" s="302" t="s">
        <v>644</v>
      </c>
      <c r="I5385" s="302" t="s">
        <v>644</v>
      </c>
      <c r="J5385" s="302">
        <v>135300</v>
      </c>
      <c r="K5385" s="302" t="s">
        <v>248</v>
      </c>
      <c r="L5385" s="302">
        <v>9822226</v>
      </c>
      <c r="M5385" s="302" t="s">
        <v>2900</v>
      </c>
      <c r="N5385" s="305">
        <v>18810</v>
      </c>
      <c r="O5385" s="305">
        <v>18810</v>
      </c>
      <c r="P5385" s="302" t="s">
        <v>1052</v>
      </c>
    </row>
    <row r="5386" spans="1:16">
      <c r="A5386" s="303">
        <v>0</v>
      </c>
      <c r="B5386" s="303">
        <v>0</v>
      </c>
      <c r="C5386" s="303">
        <v>0</v>
      </c>
      <c r="D5386" s="304">
        <f t="shared" si="84"/>
        <v>0</v>
      </c>
      <c r="E5386" s="305">
        <v>45992</v>
      </c>
      <c r="F5386" s="302" t="s">
        <v>69</v>
      </c>
      <c r="G5386" s="302" t="s">
        <v>70</v>
      </c>
      <c r="H5386" s="302" t="s">
        <v>644</v>
      </c>
      <c r="I5386" s="302" t="s">
        <v>644</v>
      </c>
      <c r="J5386" s="302">
        <v>135300</v>
      </c>
      <c r="K5386" s="302" t="s">
        <v>248</v>
      </c>
      <c r="L5386" s="302">
        <v>9822195</v>
      </c>
      <c r="M5386" s="302" t="s">
        <v>2903</v>
      </c>
      <c r="N5386" s="305">
        <v>23559</v>
      </c>
      <c r="O5386" s="305">
        <v>23559</v>
      </c>
      <c r="P5386" s="302" t="s">
        <v>1052</v>
      </c>
    </row>
    <row r="5387" spans="1:16">
      <c r="A5387" s="303">
        <v>0</v>
      </c>
      <c r="B5387" s="303">
        <v>0</v>
      </c>
      <c r="C5387" s="303">
        <v>0</v>
      </c>
      <c r="D5387" s="304">
        <f t="shared" si="84"/>
        <v>0</v>
      </c>
      <c r="E5387" s="305">
        <v>45992</v>
      </c>
      <c r="F5387" s="302" t="s">
        <v>69</v>
      </c>
      <c r="G5387" s="302" t="s">
        <v>70</v>
      </c>
      <c r="H5387" s="302" t="s">
        <v>644</v>
      </c>
      <c r="I5387" s="302" t="s">
        <v>644</v>
      </c>
      <c r="J5387" s="302">
        <v>135300</v>
      </c>
      <c r="K5387" s="302" t="s">
        <v>248</v>
      </c>
      <c r="L5387" s="302">
        <v>9718858</v>
      </c>
      <c r="M5387" s="302" t="s">
        <v>1931</v>
      </c>
      <c r="N5387" s="305">
        <v>18810</v>
      </c>
      <c r="O5387" s="305">
        <v>18810</v>
      </c>
      <c r="P5387" s="302" t="s">
        <v>1062</v>
      </c>
    </row>
    <row r="5388" spans="1:16">
      <c r="A5388" s="303">
        <v>0</v>
      </c>
      <c r="B5388" s="303">
        <v>0</v>
      </c>
      <c r="C5388" s="303">
        <v>0</v>
      </c>
      <c r="D5388" s="304">
        <f t="shared" si="84"/>
        <v>0</v>
      </c>
      <c r="E5388" s="305">
        <v>45992</v>
      </c>
      <c r="F5388" s="302" t="s">
        <v>69</v>
      </c>
      <c r="G5388" s="302" t="s">
        <v>70</v>
      </c>
      <c r="H5388" s="302" t="s">
        <v>644</v>
      </c>
      <c r="I5388" s="302" t="s">
        <v>644</v>
      </c>
      <c r="J5388" s="302">
        <v>135300</v>
      </c>
      <c r="K5388" s="302" t="s">
        <v>248</v>
      </c>
      <c r="L5388" s="302">
        <v>9870172</v>
      </c>
      <c r="M5388" s="302" t="s">
        <v>1931</v>
      </c>
      <c r="N5388" s="305">
        <v>23924</v>
      </c>
      <c r="O5388" s="305">
        <v>23924</v>
      </c>
      <c r="P5388" s="302" t="s">
        <v>1062</v>
      </c>
    </row>
    <row r="5389" spans="1:16">
      <c r="A5389" s="303">
        <v>0</v>
      </c>
      <c r="B5389" s="303">
        <v>0</v>
      </c>
      <c r="C5389" s="303">
        <v>0</v>
      </c>
      <c r="D5389" s="304">
        <f t="shared" si="84"/>
        <v>0</v>
      </c>
      <c r="E5389" s="305">
        <v>45992</v>
      </c>
      <c r="F5389" s="302" t="s">
        <v>69</v>
      </c>
      <c r="G5389" s="302" t="s">
        <v>70</v>
      </c>
      <c r="H5389" s="302" t="s">
        <v>644</v>
      </c>
      <c r="I5389" s="302" t="s">
        <v>644</v>
      </c>
      <c r="J5389" s="302">
        <v>135300</v>
      </c>
      <c r="K5389" s="302" t="s">
        <v>248</v>
      </c>
      <c r="L5389" s="302">
        <v>9870173</v>
      </c>
      <c r="M5389" s="302" t="s">
        <v>1931</v>
      </c>
      <c r="N5389" s="305">
        <v>23559</v>
      </c>
      <c r="O5389" s="305">
        <v>23559</v>
      </c>
      <c r="P5389" s="302" t="s">
        <v>1062</v>
      </c>
    </row>
    <row r="5390" spans="1:16">
      <c r="A5390" s="303">
        <v>0</v>
      </c>
      <c r="B5390" s="303">
        <v>0</v>
      </c>
      <c r="C5390" s="303">
        <v>0</v>
      </c>
      <c r="D5390" s="304">
        <f t="shared" si="84"/>
        <v>0</v>
      </c>
      <c r="E5390" s="305">
        <v>45992</v>
      </c>
      <c r="F5390" s="302" t="s">
        <v>69</v>
      </c>
      <c r="G5390" s="302" t="s">
        <v>70</v>
      </c>
      <c r="H5390" s="302" t="s">
        <v>644</v>
      </c>
      <c r="I5390" s="302" t="s">
        <v>644</v>
      </c>
      <c r="J5390" s="302">
        <v>135300</v>
      </c>
      <c r="K5390" s="302" t="s">
        <v>248</v>
      </c>
      <c r="L5390" s="302">
        <v>9870177</v>
      </c>
      <c r="M5390" s="302" t="s">
        <v>1931</v>
      </c>
      <c r="N5390" s="305">
        <v>25750</v>
      </c>
      <c r="O5390" s="305">
        <v>25750</v>
      </c>
      <c r="P5390" s="302" t="s">
        <v>1062</v>
      </c>
    </row>
    <row r="5391" spans="1:16">
      <c r="A5391" s="303">
        <v>0</v>
      </c>
      <c r="B5391" s="303">
        <v>0</v>
      </c>
      <c r="C5391" s="303">
        <v>0</v>
      </c>
      <c r="D5391" s="304">
        <f t="shared" si="84"/>
        <v>0</v>
      </c>
      <c r="E5391" s="305">
        <v>45992</v>
      </c>
      <c r="F5391" s="302" t="s">
        <v>69</v>
      </c>
      <c r="G5391" s="302" t="s">
        <v>70</v>
      </c>
      <c r="H5391" s="302" t="s">
        <v>644</v>
      </c>
      <c r="I5391" s="302" t="s">
        <v>644</v>
      </c>
      <c r="J5391" s="302">
        <v>135300</v>
      </c>
      <c r="K5391" s="302" t="s">
        <v>248</v>
      </c>
      <c r="L5391" s="302">
        <v>9870178</v>
      </c>
      <c r="M5391" s="302" t="s">
        <v>1931</v>
      </c>
      <c r="N5391" s="305">
        <v>22828</v>
      </c>
      <c r="O5391" s="305">
        <v>22828</v>
      </c>
      <c r="P5391" s="302" t="s">
        <v>1062</v>
      </c>
    </row>
    <row r="5392" spans="1:16">
      <c r="A5392" s="303">
        <v>0</v>
      </c>
      <c r="B5392" s="303">
        <v>0</v>
      </c>
      <c r="C5392" s="303">
        <v>0</v>
      </c>
      <c r="D5392" s="304">
        <f t="shared" si="84"/>
        <v>0</v>
      </c>
      <c r="E5392" s="305">
        <v>45992</v>
      </c>
      <c r="F5392" s="302" t="s">
        <v>69</v>
      </c>
      <c r="G5392" s="302" t="s">
        <v>70</v>
      </c>
      <c r="H5392" s="302" t="s">
        <v>644</v>
      </c>
      <c r="I5392" s="302" t="s">
        <v>644</v>
      </c>
      <c r="J5392" s="302">
        <v>135300</v>
      </c>
      <c r="K5392" s="302" t="s">
        <v>248</v>
      </c>
      <c r="L5392" s="302">
        <v>9822198</v>
      </c>
      <c r="M5392" s="302" t="s">
        <v>2900</v>
      </c>
      <c r="N5392" s="305">
        <v>25750</v>
      </c>
      <c r="O5392" s="305">
        <v>25750</v>
      </c>
      <c r="P5392" s="302" t="s">
        <v>1052</v>
      </c>
    </row>
    <row r="5393" spans="1:16">
      <c r="A5393" s="303">
        <v>0</v>
      </c>
      <c r="B5393" s="303">
        <v>0</v>
      </c>
      <c r="C5393" s="303">
        <v>0</v>
      </c>
      <c r="D5393" s="304">
        <f t="shared" si="84"/>
        <v>0</v>
      </c>
      <c r="E5393" s="305">
        <v>45992</v>
      </c>
      <c r="F5393" s="302" t="s">
        <v>69</v>
      </c>
      <c r="G5393" s="302" t="s">
        <v>70</v>
      </c>
      <c r="H5393" s="302" t="s">
        <v>644</v>
      </c>
      <c r="I5393" s="302" t="s">
        <v>644</v>
      </c>
      <c r="J5393" s="302">
        <v>135300</v>
      </c>
      <c r="K5393" s="302" t="s">
        <v>248</v>
      </c>
      <c r="L5393" s="302">
        <v>9822224</v>
      </c>
      <c r="M5393" s="302" t="s">
        <v>2901</v>
      </c>
      <c r="N5393" s="305">
        <v>23924</v>
      </c>
      <c r="O5393" s="305">
        <v>23924</v>
      </c>
      <c r="P5393" s="302" t="s">
        <v>1052</v>
      </c>
    </row>
    <row r="5394" spans="1:16">
      <c r="A5394" s="303">
        <v>0</v>
      </c>
      <c r="B5394" s="303">
        <v>0</v>
      </c>
      <c r="C5394" s="303">
        <v>0</v>
      </c>
      <c r="D5394" s="304">
        <f t="shared" si="84"/>
        <v>0</v>
      </c>
      <c r="E5394" s="305">
        <v>45992</v>
      </c>
      <c r="F5394" s="302" t="s">
        <v>69</v>
      </c>
      <c r="G5394" s="302" t="s">
        <v>70</v>
      </c>
      <c r="H5394" s="302" t="s">
        <v>644</v>
      </c>
      <c r="I5394" s="302" t="s">
        <v>644</v>
      </c>
      <c r="J5394" s="302">
        <v>135300</v>
      </c>
      <c r="K5394" s="302" t="s">
        <v>248</v>
      </c>
      <c r="L5394" s="302">
        <v>9822193</v>
      </c>
      <c r="M5394" s="302" t="s">
        <v>2902</v>
      </c>
      <c r="N5394" s="305">
        <v>19906</v>
      </c>
      <c r="O5394" s="305">
        <v>19906</v>
      </c>
      <c r="P5394" s="302" t="s">
        <v>1052</v>
      </c>
    </row>
    <row r="5395" spans="1:16">
      <c r="A5395" s="303">
        <v>0</v>
      </c>
      <c r="B5395" s="303">
        <v>0</v>
      </c>
      <c r="C5395" s="303">
        <v>0</v>
      </c>
      <c r="D5395" s="304">
        <f t="shared" si="84"/>
        <v>0</v>
      </c>
      <c r="E5395" s="305">
        <v>45992</v>
      </c>
      <c r="F5395" s="302" t="s">
        <v>69</v>
      </c>
      <c r="G5395" s="302" t="s">
        <v>70</v>
      </c>
      <c r="H5395" s="302" t="s">
        <v>644</v>
      </c>
      <c r="I5395" s="302" t="s">
        <v>644</v>
      </c>
      <c r="J5395" s="302">
        <v>135300</v>
      </c>
      <c r="K5395" s="302" t="s">
        <v>248</v>
      </c>
      <c r="L5395" s="302">
        <v>9870174</v>
      </c>
      <c r="M5395" s="302" t="s">
        <v>1931</v>
      </c>
      <c r="N5395" s="305">
        <v>25750</v>
      </c>
      <c r="O5395" s="305">
        <v>25750</v>
      </c>
      <c r="P5395" s="302" t="s">
        <v>1062</v>
      </c>
    </row>
    <row r="5396" spans="1:16">
      <c r="A5396" s="303">
        <v>0</v>
      </c>
      <c r="B5396" s="303">
        <v>0</v>
      </c>
      <c r="C5396" s="303">
        <v>0</v>
      </c>
      <c r="D5396" s="304">
        <f t="shared" si="84"/>
        <v>0</v>
      </c>
      <c r="E5396" s="305">
        <v>45992</v>
      </c>
      <c r="F5396" s="302" t="s">
        <v>69</v>
      </c>
      <c r="G5396" s="302" t="s">
        <v>70</v>
      </c>
      <c r="H5396" s="302" t="s">
        <v>644</v>
      </c>
      <c r="I5396" s="302" t="s">
        <v>644</v>
      </c>
      <c r="J5396" s="302">
        <v>135300</v>
      </c>
      <c r="K5396" s="302" t="s">
        <v>248</v>
      </c>
      <c r="L5396" s="302">
        <v>9870179</v>
      </c>
      <c r="M5396" s="302" t="s">
        <v>1931</v>
      </c>
      <c r="N5396" s="305">
        <v>19906</v>
      </c>
      <c r="O5396" s="305">
        <v>19906</v>
      </c>
      <c r="P5396" s="302" t="s">
        <v>1062</v>
      </c>
    </row>
    <row r="5397" spans="1:16">
      <c r="A5397" s="303">
        <v>0</v>
      </c>
      <c r="B5397" s="303">
        <v>0</v>
      </c>
      <c r="C5397" s="303">
        <v>0</v>
      </c>
      <c r="D5397" s="304">
        <f t="shared" si="84"/>
        <v>0</v>
      </c>
      <c r="E5397" s="305">
        <v>45992</v>
      </c>
      <c r="F5397" s="302" t="s">
        <v>69</v>
      </c>
      <c r="G5397" s="302" t="s">
        <v>70</v>
      </c>
      <c r="H5397" s="302" t="s">
        <v>644</v>
      </c>
      <c r="I5397" s="302" t="s">
        <v>644</v>
      </c>
      <c r="J5397" s="302">
        <v>135300</v>
      </c>
      <c r="K5397" s="302" t="s">
        <v>465</v>
      </c>
      <c r="L5397" s="302">
        <v>9974418</v>
      </c>
      <c r="M5397" s="302" t="s">
        <v>2905</v>
      </c>
      <c r="N5397" s="305">
        <v>26846</v>
      </c>
      <c r="O5397" s="305">
        <v>26846</v>
      </c>
      <c r="P5397" s="302" t="s">
        <v>1062</v>
      </c>
    </row>
    <row r="5398" spans="1:16">
      <c r="A5398" s="303">
        <v>0</v>
      </c>
      <c r="B5398" s="303">
        <v>0</v>
      </c>
      <c r="C5398" s="303">
        <v>0</v>
      </c>
      <c r="D5398" s="304">
        <f t="shared" si="84"/>
        <v>0</v>
      </c>
      <c r="E5398" s="305">
        <v>45992</v>
      </c>
      <c r="F5398" s="302" t="s">
        <v>69</v>
      </c>
      <c r="G5398" s="302" t="s">
        <v>70</v>
      </c>
      <c r="H5398" s="302" t="s">
        <v>644</v>
      </c>
      <c r="I5398" s="302" t="s">
        <v>644</v>
      </c>
      <c r="J5398" s="302">
        <v>135300</v>
      </c>
      <c r="K5398" s="302" t="s">
        <v>465</v>
      </c>
      <c r="L5398" s="302">
        <v>9821938</v>
      </c>
      <c r="M5398" s="302" t="s">
        <v>2152</v>
      </c>
      <c r="N5398" s="305">
        <v>19541</v>
      </c>
      <c r="O5398" s="305">
        <v>19541</v>
      </c>
      <c r="P5398" s="302" t="s">
        <v>1052</v>
      </c>
    </row>
    <row r="5399" spans="1:16">
      <c r="A5399" s="303">
        <v>0</v>
      </c>
      <c r="B5399" s="303">
        <v>0</v>
      </c>
      <c r="C5399" s="303">
        <v>0</v>
      </c>
      <c r="D5399" s="304">
        <f t="shared" si="84"/>
        <v>0</v>
      </c>
      <c r="E5399" s="305">
        <v>45992</v>
      </c>
      <c r="F5399" s="302" t="s">
        <v>69</v>
      </c>
      <c r="G5399" s="302" t="s">
        <v>70</v>
      </c>
      <c r="H5399" s="302" t="s">
        <v>644</v>
      </c>
      <c r="I5399" s="302" t="s">
        <v>644</v>
      </c>
      <c r="J5399" s="302">
        <v>135300</v>
      </c>
      <c r="K5399" s="302" t="s">
        <v>465</v>
      </c>
      <c r="L5399" s="302">
        <v>9821939</v>
      </c>
      <c r="M5399" s="302" t="s">
        <v>2905</v>
      </c>
      <c r="N5399" s="305">
        <v>26846</v>
      </c>
      <c r="O5399" s="305">
        <v>26846</v>
      </c>
      <c r="P5399" s="302" t="s">
        <v>1052</v>
      </c>
    </row>
    <row r="5400" spans="1:16">
      <c r="A5400" s="303">
        <v>0</v>
      </c>
      <c r="B5400" s="303">
        <v>0</v>
      </c>
      <c r="C5400" s="303">
        <v>0</v>
      </c>
      <c r="D5400" s="304">
        <f t="shared" si="84"/>
        <v>0</v>
      </c>
      <c r="E5400" s="305">
        <v>45992</v>
      </c>
      <c r="F5400" s="302" t="s">
        <v>69</v>
      </c>
      <c r="G5400" s="302" t="s">
        <v>70</v>
      </c>
      <c r="H5400" s="302" t="s">
        <v>644</v>
      </c>
      <c r="I5400" s="302" t="s">
        <v>644</v>
      </c>
      <c r="J5400" s="302">
        <v>135300</v>
      </c>
      <c r="K5400" s="302" t="s">
        <v>465</v>
      </c>
      <c r="L5400" s="302">
        <v>9974419</v>
      </c>
      <c r="M5400" s="302" t="s">
        <v>2152</v>
      </c>
      <c r="N5400" s="305">
        <v>19541</v>
      </c>
      <c r="O5400" s="305">
        <v>19541</v>
      </c>
      <c r="P5400" s="302" t="s">
        <v>1062</v>
      </c>
    </row>
    <row r="5401" spans="1:16">
      <c r="A5401" s="303">
        <v>0</v>
      </c>
      <c r="B5401" s="303">
        <v>0</v>
      </c>
      <c r="C5401" s="303">
        <v>0</v>
      </c>
      <c r="D5401" s="304">
        <f t="shared" si="84"/>
        <v>0</v>
      </c>
      <c r="E5401" s="305">
        <v>45992</v>
      </c>
      <c r="F5401" s="302" t="s">
        <v>69</v>
      </c>
      <c r="G5401" s="302" t="s">
        <v>70</v>
      </c>
      <c r="H5401" s="302" t="s">
        <v>644</v>
      </c>
      <c r="I5401" s="302" t="s">
        <v>644</v>
      </c>
      <c r="J5401" s="302">
        <v>135300</v>
      </c>
      <c r="K5401" s="302" t="s">
        <v>497</v>
      </c>
      <c r="L5401" s="302">
        <v>9697424</v>
      </c>
      <c r="M5401" s="302" t="s">
        <v>1535</v>
      </c>
      <c r="N5401" s="305">
        <v>23924</v>
      </c>
      <c r="O5401" s="305">
        <v>23924</v>
      </c>
      <c r="P5401" s="302" t="s">
        <v>1062</v>
      </c>
    </row>
    <row r="5402" spans="1:16">
      <c r="A5402" s="303">
        <v>0</v>
      </c>
      <c r="B5402" s="303">
        <v>0</v>
      </c>
      <c r="C5402" s="303">
        <v>0</v>
      </c>
      <c r="D5402" s="304">
        <f t="shared" si="84"/>
        <v>0</v>
      </c>
      <c r="E5402" s="305">
        <v>45992</v>
      </c>
      <c r="F5402" s="302" t="s">
        <v>69</v>
      </c>
      <c r="G5402" s="302" t="s">
        <v>70</v>
      </c>
      <c r="H5402" s="302" t="s">
        <v>644</v>
      </c>
      <c r="I5402" s="302" t="s">
        <v>644</v>
      </c>
      <c r="J5402" s="302">
        <v>135300</v>
      </c>
      <c r="K5402" s="302" t="s">
        <v>497</v>
      </c>
      <c r="L5402" s="302">
        <v>9822070</v>
      </c>
      <c r="M5402" s="302" t="s">
        <v>1535</v>
      </c>
      <c r="N5402" s="305">
        <v>23924</v>
      </c>
      <c r="O5402" s="305">
        <v>23924</v>
      </c>
      <c r="P5402" s="302" t="s">
        <v>1052</v>
      </c>
    </row>
    <row r="5403" spans="1:16">
      <c r="A5403" s="303">
        <v>0</v>
      </c>
      <c r="B5403" s="303">
        <v>0</v>
      </c>
      <c r="C5403" s="303">
        <v>0</v>
      </c>
      <c r="D5403" s="304">
        <f t="shared" si="84"/>
        <v>0</v>
      </c>
      <c r="E5403" s="305">
        <v>45992</v>
      </c>
      <c r="F5403" s="302" t="s">
        <v>69</v>
      </c>
      <c r="G5403" s="302" t="s">
        <v>70</v>
      </c>
      <c r="H5403" s="302" t="s">
        <v>644</v>
      </c>
      <c r="I5403" s="302" t="s">
        <v>644</v>
      </c>
      <c r="J5403" s="302">
        <v>135300</v>
      </c>
      <c r="K5403" s="302" t="s">
        <v>559</v>
      </c>
      <c r="L5403" s="302">
        <v>9822074</v>
      </c>
      <c r="M5403" s="302" t="s">
        <v>2521</v>
      </c>
      <c r="N5403" s="305">
        <v>23924</v>
      </c>
      <c r="O5403" s="305">
        <v>23924</v>
      </c>
      <c r="P5403" s="302" t="s">
        <v>1052</v>
      </c>
    </row>
    <row r="5404" spans="1:16">
      <c r="A5404" s="303">
        <v>0</v>
      </c>
      <c r="B5404" s="303">
        <v>0</v>
      </c>
      <c r="C5404" s="303">
        <v>0</v>
      </c>
      <c r="D5404" s="304">
        <f t="shared" si="84"/>
        <v>0</v>
      </c>
      <c r="E5404" s="305">
        <v>45992</v>
      </c>
      <c r="F5404" s="302" t="s">
        <v>69</v>
      </c>
      <c r="G5404" s="302" t="s">
        <v>70</v>
      </c>
      <c r="H5404" s="302" t="s">
        <v>644</v>
      </c>
      <c r="I5404" s="302" t="s">
        <v>644</v>
      </c>
      <c r="J5404" s="302">
        <v>135300</v>
      </c>
      <c r="K5404" s="302" t="s">
        <v>559</v>
      </c>
      <c r="L5404" s="302">
        <v>9974391</v>
      </c>
      <c r="M5404" s="302" t="s">
        <v>2521</v>
      </c>
      <c r="N5404" s="305">
        <v>23924</v>
      </c>
      <c r="O5404" s="305">
        <v>23924</v>
      </c>
      <c r="P5404" s="302" t="s">
        <v>1062</v>
      </c>
    </row>
    <row r="5405" spans="1:16">
      <c r="A5405" s="303">
        <v>0</v>
      </c>
      <c r="B5405" s="303">
        <v>0</v>
      </c>
      <c r="C5405" s="303">
        <v>0</v>
      </c>
      <c r="D5405" s="304">
        <f t="shared" si="84"/>
        <v>0</v>
      </c>
      <c r="E5405" s="305">
        <v>45992</v>
      </c>
      <c r="F5405" s="302" t="s">
        <v>69</v>
      </c>
      <c r="G5405" s="302" t="s">
        <v>70</v>
      </c>
      <c r="H5405" s="302" t="s">
        <v>644</v>
      </c>
      <c r="I5405" s="302" t="s">
        <v>644</v>
      </c>
      <c r="J5405" s="302">
        <v>135300</v>
      </c>
      <c r="K5405" s="302" t="s">
        <v>340</v>
      </c>
      <c r="L5405" s="302">
        <v>9822036</v>
      </c>
      <c r="M5405" s="302" t="s">
        <v>2153</v>
      </c>
      <c r="N5405" s="305">
        <v>34516</v>
      </c>
      <c r="O5405" s="305">
        <v>34516</v>
      </c>
      <c r="P5405" s="302" t="s">
        <v>1052</v>
      </c>
    </row>
    <row r="5406" spans="1:16">
      <c r="A5406" s="303">
        <v>0</v>
      </c>
      <c r="B5406" s="303">
        <v>0</v>
      </c>
      <c r="C5406" s="303">
        <v>0</v>
      </c>
      <c r="D5406" s="304">
        <f t="shared" si="84"/>
        <v>0</v>
      </c>
      <c r="E5406" s="305">
        <v>45992</v>
      </c>
      <c r="F5406" s="302" t="s">
        <v>69</v>
      </c>
      <c r="G5406" s="302" t="s">
        <v>70</v>
      </c>
      <c r="H5406" s="302" t="s">
        <v>644</v>
      </c>
      <c r="I5406" s="302" t="s">
        <v>644</v>
      </c>
      <c r="J5406" s="302">
        <v>135300</v>
      </c>
      <c r="K5406" s="302" t="s">
        <v>340</v>
      </c>
      <c r="L5406" s="302">
        <v>9698338</v>
      </c>
      <c r="M5406" s="302" t="s">
        <v>2153</v>
      </c>
      <c r="N5406" s="305">
        <v>34516</v>
      </c>
      <c r="O5406" s="305">
        <v>34516</v>
      </c>
      <c r="P5406" s="302" t="s">
        <v>1062</v>
      </c>
    </row>
    <row r="5407" spans="1:16">
      <c r="A5407" s="303">
        <v>0</v>
      </c>
      <c r="B5407" s="303">
        <v>0</v>
      </c>
      <c r="C5407" s="303">
        <v>0</v>
      </c>
      <c r="D5407" s="304">
        <f t="shared" si="84"/>
        <v>0</v>
      </c>
      <c r="E5407" s="305">
        <v>45992</v>
      </c>
      <c r="F5407" s="302" t="s">
        <v>69</v>
      </c>
      <c r="G5407" s="302" t="s">
        <v>70</v>
      </c>
      <c r="H5407" s="302" t="s">
        <v>644</v>
      </c>
      <c r="I5407" s="302" t="s">
        <v>644</v>
      </c>
      <c r="J5407" s="302">
        <v>135300</v>
      </c>
      <c r="K5407" s="302" t="s">
        <v>394</v>
      </c>
      <c r="L5407" s="302">
        <v>9974396</v>
      </c>
      <c r="M5407" s="302" t="s">
        <v>1537</v>
      </c>
      <c r="N5407" s="305">
        <v>29037</v>
      </c>
      <c r="O5407" s="305">
        <v>29037</v>
      </c>
      <c r="P5407" s="302" t="s">
        <v>1062</v>
      </c>
    </row>
    <row r="5408" spans="1:16">
      <c r="A5408" s="303">
        <v>0</v>
      </c>
      <c r="B5408" s="303">
        <v>0</v>
      </c>
      <c r="C5408" s="303">
        <v>0</v>
      </c>
      <c r="D5408" s="304">
        <f t="shared" si="84"/>
        <v>0</v>
      </c>
      <c r="E5408" s="305">
        <v>45992</v>
      </c>
      <c r="F5408" s="302" t="s">
        <v>69</v>
      </c>
      <c r="G5408" s="302" t="s">
        <v>70</v>
      </c>
      <c r="H5408" s="302" t="s">
        <v>644</v>
      </c>
      <c r="I5408" s="302" t="s">
        <v>644</v>
      </c>
      <c r="J5408" s="302">
        <v>135300</v>
      </c>
      <c r="K5408" s="302" t="s">
        <v>394</v>
      </c>
      <c r="L5408" s="302">
        <v>9822066</v>
      </c>
      <c r="M5408" s="302" t="s">
        <v>1537</v>
      </c>
      <c r="N5408" s="305">
        <v>29037</v>
      </c>
      <c r="O5408" s="305">
        <v>29037</v>
      </c>
      <c r="P5408" s="302" t="s">
        <v>1052</v>
      </c>
    </row>
    <row r="5409" spans="1:16">
      <c r="A5409" s="303">
        <v>0</v>
      </c>
      <c r="B5409" s="303">
        <v>0</v>
      </c>
      <c r="C5409" s="303">
        <v>0</v>
      </c>
      <c r="D5409" s="304">
        <f t="shared" si="84"/>
        <v>0</v>
      </c>
      <c r="E5409" s="305">
        <v>45992</v>
      </c>
      <c r="F5409" s="302" t="s">
        <v>69</v>
      </c>
      <c r="G5409" s="302" t="s">
        <v>70</v>
      </c>
      <c r="H5409" s="302" t="s">
        <v>644</v>
      </c>
      <c r="I5409" s="302" t="s">
        <v>644</v>
      </c>
      <c r="J5409" s="302">
        <v>135300</v>
      </c>
      <c r="K5409" s="302" t="s">
        <v>395</v>
      </c>
      <c r="L5409" s="302">
        <v>9769107</v>
      </c>
      <c r="M5409" s="302" t="s">
        <v>1942</v>
      </c>
      <c r="N5409" s="305">
        <v>34516</v>
      </c>
      <c r="O5409" s="305">
        <v>34516</v>
      </c>
      <c r="P5409" s="302" t="s">
        <v>1062</v>
      </c>
    </row>
    <row r="5410" spans="1:16">
      <c r="A5410" s="303">
        <v>0</v>
      </c>
      <c r="B5410" s="303">
        <v>0</v>
      </c>
      <c r="C5410" s="303">
        <v>0</v>
      </c>
      <c r="D5410" s="304">
        <f t="shared" si="84"/>
        <v>0</v>
      </c>
      <c r="E5410" s="305">
        <v>45992</v>
      </c>
      <c r="F5410" s="302" t="s">
        <v>69</v>
      </c>
      <c r="G5410" s="302" t="s">
        <v>70</v>
      </c>
      <c r="H5410" s="302" t="s">
        <v>644</v>
      </c>
      <c r="I5410" s="302" t="s">
        <v>644</v>
      </c>
      <c r="J5410" s="302">
        <v>135300</v>
      </c>
      <c r="K5410" s="302" t="s">
        <v>395</v>
      </c>
      <c r="L5410" s="302">
        <v>9822062</v>
      </c>
      <c r="M5410" s="302" t="s">
        <v>1942</v>
      </c>
      <c r="N5410" s="305">
        <v>34516</v>
      </c>
      <c r="O5410" s="305">
        <v>34516</v>
      </c>
      <c r="P5410" s="302" t="s">
        <v>1052</v>
      </c>
    </row>
    <row r="5411" spans="1:16">
      <c r="A5411" s="303">
        <v>0</v>
      </c>
      <c r="B5411" s="303">
        <v>0</v>
      </c>
      <c r="C5411" s="303">
        <v>0</v>
      </c>
      <c r="D5411" s="304">
        <f t="shared" si="84"/>
        <v>0</v>
      </c>
      <c r="E5411" s="305">
        <v>45992</v>
      </c>
      <c r="F5411" s="302" t="s">
        <v>69</v>
      </c>
      <c r="G5411" s="302" t="s">
        <v>70</v>
      </c>
      <c r="H5411" s="302" t="s">
        <v>644</v>
      </c>
      <c r="I5411" s="302" t="s">
        <v>644</v>
      </c>
      <c r="J5411" s="302">
        <v>135300</v>
      </c>
      <c r="K5411" s="302" t="s">
        <v>397</v>
      </c>
      <c r="L5411" s="302">
        <v>9974403</v>
      </c>
      <c r="M5411" s="302" t="s">
        <v>1948</v>
      </c>
      <c r="N5411" s="305">
        <v>30864</v>
      </c>
      <c r="O5411" s="305">
        <v>30864</v>
      </c>
      <c r="P5411" s="302" t="s">
        <v>1062</v>
      </c>
    </row>
    <row r="5412" spans="1:16">
      <c r="A5412" s="303">
        <v>0</v>
      </c>
      <c r="B5412" s="303">
        <v>0</v>
      </c>
      <c r="C5412" s="303">
        <v>0</v>
      </c>
      <c r="D5412" s="304">
        <f t="shared" si="84"/>
        <v>0</v>
      </c>
      <c r="E5412" s="305">
        <v>45992</v>
      </c>
      <c r="F5412" s="302" t="s">
        <v>69</v>
      </c>
      <c r="G5412" s="302" t="s">
        <v>70</v>
      </c>
      <c r="H5412" s="302" t="s">
        <v>644</v>
      </c>
      <c r="I5412" s="302" t="s">
        <v>644</v>
      </c>
      <c r="J5412" s="302">
        <v>135300</v>
      </c>
      <c r="K5412" s="302" t="s">
        <v>397</v>
      </c>
      <c r="L5412" s="302">
        <v>9822065</v>
      </c>
      <c r="M5412" s="302" t="s">
        <v>1948</v>
      </c>
      <c r="N5412" s="305">
        <v>30864</v>
      </c>
      <c r="O5412" s="305">
        <v>30864</v>
      </c>
      <c r="P5412" s="302" t="s">
        <v>1052</v>
      </c>
    </row>
    <row r="5413" spans="1:16">
      <c r="A5413" s="303">
        <v>0</v>
      </c>
      <c r="B5413" s="303">
        <v>0</v>
      </c>
      <c r="C5413" s="303">
        <v>0</v>
      </c>
      <c r="D5413" s="304">
        <f t="shared" si="84"/>
        <v>0</v>
      </c>
      <c r="E5413" s="305">
        <v>45992</v>
      </c>
      <c r="F5413" s="302" t="s">
        <v>69</v>
      </c>
      <c r="G5413" s="302" t="s">
        <v>70</v>
      </c>
      <c r="H5413" s="302" t="s">
        <v>644</v>
      </c>
      <c r="I5413" s="302" t="s">
        <v>644</v>
      </c>
      <c r="J5413" s="302">
        <v>135300</v>
      </c>
      <c r="K5413" s="302" t="s">
        <v>646</v>
      </c>
      <c r="L5413" s="302">
        <v>9974402</v>
      </c>
      <c r="M5413" s="302" t="s">
        <v>2906</v>
      </c>
      <c r="N5413" s="305">
        <v>30864</v>
      </c>
      <c r="O5413" s="305">
        <v>30864</v>
      </c>
      <c r="P5413" s="302" t="s">
        <v>1062</v>
      </c>
    </row>
    <row r="5414" spans="1:16">
      <c r="A5414" s="303">
        <v>0</v>
      </c>
      <c r="B5414" s="303">
        <v>0</v>
      </c>
      <c r="C5414" s="303">
        <v>0</v>
      </c>
      <c r="D5414" s="304">
        <f t="shared" si="84"/>
        <v>0</v>
      </c>
      <c r="E5414" s="305">
        <v>45992</v>
      </c>
      <c r="F5414" s="302" t="s">
        <v>69</v>
      </c>
      <c r="G5414" s="302" t="s">
        <v>70</v>
      </c>
      <c r="H5414" s="302" t="s">
        <v>644</v>
      </c>
      <c r="I5414" s="302" t="s">
        <v>644</v>
      </c>
      <c r="J5414" s="302">
        <v>135300</v>
      </c>
      <c r="K5414" s="302" t="s">
        <v>646</v>
      </c>
      <c r="L5414" s="302">
        <v>9822064</v>
      </c>
      <c r="M5414" s="302" t="s">
        <v>2906</v>
      </c>
      <c r="N5414" s="305">
        <v>30864</v>
      </c>
      <c r="O5414" s="305">
        <v>30864</v>
      </c>
      <c r="P5414" s="302" t="s">
        <v>1052</v>
      </c>
    </row>
    <row r="5415" spans="1:16">
      <c r="A5415" s="303">
        <v>0</v>
      </c>
      <c r="B5415" s="303">
        <v>0</v>
      </c>
      <c r="C5415" s="303">
        <v>0</v>
      </c>
      <c r="D5415" s="304">
        <f t="shared" si="84"/>
        <v>0</v>
      </c>
      <c r="E5415" s="305">
        <v>45992</v>
      </c>
      <c r="F5415" s="302" t="s">
        <v>69</v>
      </c>
      <c r="G5415" s="302" t="s">
        <v>70</v>
      </c>
      <c r="H5415" s="302" t="s">
        <v>644</v>
      </c>
      <c r="I5415" s="302" t="s">
        <v>644</v>
      </c>
      <c r="J5415" s="302">
        <v>135300</v>
      </c>
      <c r="K5415" s="302" t="s">
        <v>398</v>
      </c>
      <c r="L5415" s="302">
        <v>9769108</v>
      </c>
      <c r="M5415" s="302" t="s">
        <v>1538</v>
      </c>
      <c r="N5415" s="305">
        <v>34516</v>
      </c>
      <c r="O5415" s="305">
        <v>34516</v>
      </c>
      <c r="P5415" s="302" t="s">
        <v>1062</v>
      </c>
    </row>
    <row r="5416" spans="1:16">
      <c r="A5416" s="303">
        <v>0</v>
      </c>
      <c r="B5416" s="303">
        <v>0</v>
      </c>
      <c r="C5416" s="303">
        <v>0</v>
      </c>
      <c r="D5416" s="304">
        <f t="shared" si="84"/>
        <v>0</v>
      </c>
      <c r="E5416" s="305">
        <v>45992</v>
      </c>
      <c r="F5416" s="302" t="s">
        <v>69</v>
      </c>
      <c r="G5416" s="302" t="s">
        <v>70</v>
      </c>
      <c r="H5416" s="302" t="s">
        <v>644</v>
      </c>
      <c r="I5416" s="302" t="s">
        <v>644</v>
      </c>
      <c r="J5416" s="302">
        <v>135300</v>
      </c>
      <c r="K5416" s="302" t="s">
        <v>398</v>
      </c>
      <c r="L5416" s="302">
        <v>9822063</v>
      </c>
      <c r="M5416" s="302" t="s">
        <v>1538</v>
      </c>
      <c r="N5416" s="305">
        <v>34516</v>
      </c>
      <c r="O5416" s="305">
        <v>34516</v>
      </c>
      <c r="P5416" s="302" t="s">
        <v>1052</v>
      </c>
    </row>
    <row r="5417" spans="1:16">
      <c r="A5417" s="303">
        <v>0</v>
      </c>
      <c r="B5417" s="303">
        <v>0</v>
      </c>
      <c r="C5417" s="303">
        <v>0</v>
      </c>
      <c r="D5417" s="304">
        <f t="shared" si="84"/>
        <v>0</v>
      </c>
      <c r="E5417" s="305">
        <v>45992</v>
      </c>
      <c r="F5417" s="302" t="s">
        <v>69</v>
      </c>
      <c r="G5417" s="302" t="s">
        <v>70</v>
      </c>
      <c r="H5417" s="302" t="s">
        <v>644</v>
      </c>
      <c r="I5417" s="302" t="s">
        <v>644</v>
      </c>
      <c r="J5417" s="302">
        <v>135300</v>
      </c>
      <c r="K5417" s="302" t="s">
        <v>230</v>
      </c>
      <c r="L5417" s="302">
        <v>9974463</v>
      </c>
      <c r="M5417" s="302" t="s">
        <v>1951</v>
      </c>
      <c r="N5417" s="305">
        <v>31959</v>
      </c>
      <c r="O5417" s="305">
        <v>31959</v>
      </c>
      <c r="P5417" s="302" t="s">
        <v>1062</v>
      </c>
    </row>
    <row r="5418" spans="1:16">
      <c r="A5418" s="303">
        <v>0</v>
      </c>
      <c r="B5418" s="303">
        <v>0</v>
      </c>
      <c r="C5418" s="303">
        <v>0</v>
      </c>
      <c r="D5418" s="304">
        <f t="shared" si="84"/>
        <v>0</v>
      </c>
      <c r="E5418" s="305">
        <v>45992</v>
      </c>
      <c r="F5418" s="302" t="s">
        <v>69</v>
      </c>
      <c r="G5418" s="302" t="s">
        <v>70</v>
      </c>
      <c r="H5418" s="302" t="s">
        <v>644</v>
      </c>
      <c r="I5418" s="302" t="s">
        <v>644</v>
      </c>
      <c r="J5418" s="302">
        <v>135300</v>
      </c>
      <c r="K5418" s="302" t="s">
        <v>230</v>
      </c>
      <c r="L5418" s="302">
        <v>9822145</v>
      </c>
      <c r="M5418" s="302" t="s">
        <v>1951</v>
      </c>
      <c r="N5418" s="305">
        <v>31959</v>
      </c>
      <c r="O5418" s="305">
        <v>31959</v>
      </c>
      <c r="P5418" s="302" t="s">
        <v>1052</v>
      </c>
    </row>
    <row r="5419" spans="1:16">
      <c r="A5419" s="303">
        <v>0</v>
      </c>
      <c r="B5419" s="303">
        <v>0</v>
      </c>
      <c r="C5419" s="303">
        <v>0</v>
      </c>
      <c r="D5419" s="304">
        <f t="shared" si="84"/>
        <v>0</v>
      </c>
      <c r="E5419" s="305">
        <v>45992</v>
      </c>
      <c r="F5419" s="302" t="s">
        <v>69</v>
      </c>
      <c r="G5419" s="302" t="s">
        <v>70</v>
      </c>
      <c r="H5419" s="302" t="s">
        <v>644</v>
      </c>
      <c r="I5419" s="302" t="s">
        <v>644</v>
      </c>
      <c r="J5419" s="302">
        <v>135300</v>
      </c>
      <c r="K5419" s="302" t="s">
        <v>230</v>
      </c>
      <c r="L5419" s="302">
        <v>9974462</v>
      </c>
      <c r="M5419" s="302" t="s">
        <v>2161</v>
      </c>
      <c r="N5419" s="305">
        <v>32325</v>
      </c>
      <c r="O5419" s="305">
        <v>32325</v>
      </c>
      <c r="P5419" s="302" t="s">
        <v>1062</v>
      </c>
    </row>
    <row r="5420" spans="1:16">
      <c r="A5420" s="303">
        <v>0</v>
      </c>
      <c r="B5420" s="303">
        <v>0</v>
      </c>
      <c r="C5420" s="303">
        <v>0</v>
      </c>
      <c r="D5420" s="304">
        <f t="shared" si="84"/>
        <v>0</v>
      </c>
      <c r="E5420" s="305">
        <v>45992</v>
      </c>
      <c r="F5420" s="302" t="s">
        <v>69</v>
      </c>
      <c r="G5420" s="302" t="s">
        <v>70</v>
      </c>
      <c r="H5420" s="302" t="s">
        <v>644</v>
      </c>
      <c r="I5420" s="302" t="s">
        <v>644</v>
      </c>
      <c r="J5420" s="302">
        <v>135300</v>
      </c>
      <c r="K5420" s="302" t="s">
        <v>230</v>
      </c>
      <c r="L5420" s="302">
        <v>9822144</v>
      </c>
      <c r="M5420" s="302" t="s">
        <v>2161</v>
      </c>
      <c r="N5420" s="305">
        <v>32325</v>
      </c>
      <c r="O5420" s="305">
        <v>32325</v>
      </c>
      <c r="P5420" s="302" t="s">
        <v>1052</v>
      </c>
    </row>
    <row r="5421" spans="1:16">
      <c r="A5421" s="303">
        <v>0</v>
      </c>
      <c r="B5421" s="303">
        <v>0</v>
      </c>
      <c r="C5421" s="303">
        <v>0</v>
      </c>
      <c r="D5421" s="304">
        <f t="shared" si="84"/>
        <v>0</v>
      </c>
      <c r="E5421" s="305">
        <v>45992</v>
      </c>
      <c r="F5421" s="302" t="s">
        <v>69</v>
      </c>
      <c r="G5421" s="302" t="s">
        <v>70</v>
      </c>
      <c r="H5421" s="302" t="s">
        <v>644</v>
      </c>
      <c r="I5421" s="302" t="s">
        <v>644</v>
      </c>
      <c r="J5421" s="302">
        <v>135300</v>
      </c>
      <c r="K5421" s="302" t="s">
        <v>620</v>
      </c>
      <c r="L5421" s="302">
        <v>9806970</v>
      </c>
      <c r="M5421" s="302" t="s">
        <v>2892</v>
      </c>
      <c r="N5421" s="305">
        <v>36713</v>
      </c>
      <c r="O5421" s="305">
        <v>36892</v>
      </c>
      <c r="P5421" s="302" t="s">
        <v>2893</v>
      </c>
    </row>
    <row r="5422" spans="1:16">
      <c r="A5422" s="303">
        <v>0</v>
      </c>
      <c r="B5422" s="303">
        <v>0</v>
      </c>
      <c r="C5422" s="303">
        <v>0</v>
      </c>
      <c r="D5422" s="304">
        <f t="shared" si="84"/>
        <v>0</v>
      </c>
      <c r="E5422" s="305">
        <v>45992</v>
      </c>
      <c r="F5422" s="302" t="s">
        <v>69</v>
      </c>
      <c r="G5422" s="302" t="s">
        <v>70</v>
      </c>
      <c r="H5422" s="302" t="s">
        <v>644</v>
      </c>
      <c r="I5422" s="302" t="s">
        <v>644</v>
      </c>
      <c r="J5422" s="302">
        <v>135300</v>
      </c>
      <c r="K5422" s="302" t="s">
        <v>620</v>
      </c>
      <c r="L5422" s="302">
        <v>9801815</v>
      </c>
      <c r="M5422" s="302" t="s">
        <v>2892</v>
      </c>
      <c r="N5422" s="305">
        <v>36713</v>
      </c>
      <c r="O5422" s="305">
        <v>36892</v>
      </c>
      <c r="P5422" s="302" t="s">
        <v>2893</v>
      </c>
    </row>
    <row r="5423" spans="1:16">
      <c r="A5423" s="303">
        <v>0</v>
      </c>
      <c r="B5423" s="303">
        <v>0</v>
      </c>
      <c r="C5423" s="303">
        <v>0</v>
      </c>
      <c r="D5423" s="304">
        <f t="shared" si="84"/>
        <v>0</v>
      </c>
      <c r="E5423" s="305">
        <v>45992</v>
      </c>
      <c r="F5423" s="302" t="s">
        <v>69</v>
      </c>
      <c r="G5423" s="302" t="s">
        <v>70</v>
      </c>
      <c r="H5423" s="302" t="s">
        <v>644</v>
      </c>
      <c r="I5423" s="302" t="s">
        <v>644</v>
      </c>
      <c r="J5423" s="302">
        <v>135300</v>
      </c>
      <c r="K5423" s="302" t="s">
        <v>500</v>
      </c>
      <c r="L5423" s="302">
        <v>9701180</v>
      </c>
      <c r="M5423" s="302" t="s">
        <v>1546</v>
      </c>
      <c r="N5423" s="305">
        <v>23924</v>
      </c>
      <c r="O5423" s="305">
        <v>23924</v>
      </c>
      <c r="P5423" s="302" t="s">
        <v>1062</v>
      </c>
    </row>
    <row r="5424" spans="1:16">
      <c r="A5424" s="303">
        <v>0</v>
      </c>
      <c r="B5424" s="303">
        <v>0</v>
      </c>
      <c r="C5424" s="303">
        <v>0</v>
      </c>
      <c r="D5424" s="304">
        <f t="shared" si="84"/>
        <v>0</v>
      </c>
      <c r="E5424" s="305">
        <v>45992</v>
      </c>
      <c r="F5424" s="302" t="s">
        <v>69</v>
      </c>
      <c r="G5424" s="302" t="s">
        <v>70</v>
      </c>
      <c r="H5424" s="302" t="s">
        <v>644</v>
      </c>
      <c r="I5424" s="302" t="s">
        <v>644</v>
      </c>
      <c r="J5424" s="302">
        <v>135300</v>
      </c>
      <c r="K5424" s="302" t="s">
        <v>500</v>
      </c>
      <c r="L5424" s="302">
        <v>9822190</v>
      </c>
      <c r="M5424" s="302" t="s">
        <v>1546</v>
      </c>
      <c r="N5424" s="305">
        <v>23924</v>
      </c>
      <c r="O5424" s="305">
        <v>23924</v>
      </c>
      <c r="P5424" s="302" t="s">
        <v>1052</v>
      </c>
    </row>
    <row r="5425" spans="1:16">
      <c r="A5425" s="303">
        <v>0</v>
      </c>
      <c r="B5425" s="303">
        <v>0</v>
      </c>
      <c r="C5425" s="303">
        <v>0</v>
      </c>
      <c r="D5425" s="304">
        <f t="shared" si="84"/>
        <v>0</v>
      </c>
      <c r="E5425" s="305">
        <v>45992</v>
      </c>
      <c r="F5425" s="302" t="s">
        <v>69</v>
      </c>
      <c r="G5425" s="302" t="s">
        <v>70</v>
      </c>
      <c r="H5425" s="302" t="s">
        <v>644</v>
      </c>
      <c r="I5425" s="302" t="s">
        <v>644</v>
      </c>
      <c r="J5425" s="302">
        <v>135300</v>
      </c>
      <c r="K5425" s="302" t="s">
        <v>405</v>
      </c>
      <c r="L5425" s="302">
        <v>9974449</v>
      </c>
      <c r="M5425" s="302" t="s">
        <v>1551</v>
      </c>
      <c r="N5425" s="305">
        <v>18810</v>
      </c>
      <c r="O5425" s="305">
        <v>18810</v>
      </c>
      <c r="P5425" s="302" t="s">
        <v>1062</v>
      </c>
    </row>
    <row r="5426" spans="1:16">
      <c r="A5426" s="303">
        <v>0</v>
      </c>
      <c r="B5426" s="303">
        <v>0</v>
      </c>
      <c r="C5426" s="303">
        <v>0</v>
      </c>
      <c r="D5426" s="304">
        <f t="shared" si="84"/>
        <v>0</v>
      </c>
      <c r="E5426" s="305">
        <v>45992</v>
      </c>
      <c r="F5426" s="302" t="s">
        <v>69</v>
      </c>
      <c r="G5426" s="302" t="s">
        <v>70</v>
      </c>
      <c r="H5426" s="302" t="s">
        <v>644</v>
      </c>
      <c r="I5426" s="302" t="s">
        <v>644</v>
      </c>
      <c r="J5426" s="302">
        <v>135300</v>
      </c>
      <c r="K5426" s="302" t="s">
        <v>405</v>
      </c>
      <c r="L5426" s="302">
        <v>9822185</v>
      </c>
      <c r="M5426" s="302" t="s">
        <v>1551</v>
      </c>
      <c r="N5426" s="305">
        <v>18810</v>
      </c>
      <c r="O5426" s="305">
        <v>18810</v>
      </c>
      <c r="P5426" s="302" t="s">
        <v>1052</v>
      </c>
    </row>
    <row r="5427" spans="1:16">
      <c r="A5427" s="303">
        <v>0</v>
      </c>
      <c r="B5427" s="303">
        <v>0</v>
      </c>
      <c r="C5427" s="303">
        <v>0</v>
      </c>
      <c r="D5427" s="304">
        <f t="shared" si="84"/>
        <v>0</v>
      </c>
      <c r="E5427" s="305">
        <v>45992</v>
      </c>
      <c r="F5427" s="302" t="s">
        <v>69</v>
      </c>
      <c r="G5427" s="302" t="s">
        <v>70</v>
      </c>
      <c r="H5427" s="302" t="s">
        <v>644</v>
      </c>
      <c r="I5427" s="302" t="s">
        <v>644</v>
      </c>
      <c r="J5427" s="302">
        <v>135300</v>
      </c>
      <c r="K5427" s="302" t="s">
        <v>410</v>
      </c>
      <c r="L5427" s="302">
        <v>9822165</v>
      </c>
      <c r="M5427" s="302" t="s">
        <v>1963</v>
      </c>
      <c r="N5427" s="305">
        <v>21732</v>
      </c>
      <c r="O5427" s="305">
        <v>21732</v>
      </c>
      <c r="P5427" s="302" t="s">
        <v>1052</v>
      </c>
    </row>
    <row r="5428" spans="1:16">
      <c r="A5428" s="303">
        <v>0</v>
      </c>
      <c r="B5428" s="303">
        <v>0</v>
      </c>
      <c r="C5428" s="303">
        <v>0</v>
      </c>
      <c r="D5428" s="304">
        <f t="shared" si="84"/>
        <v>0</v>
      </c>
      <c r="E5428" s="305">
        <v>45992</v>
      </c>
      <c r="F5428" s="302" t="s">
        <v>69</v>
      </c>
      <c r="G5428" s="302" t="s">
        <v>70</v>
      </c>
      <c r="H5428" s="302" t="s">
        <v>644</v>
      </c>
      <c r="I5428" s="302" t="s">
        <v>644</v>
      </c>
      <c r="J5428" s="302">
        <v>135300</v>
      </c>
      <c r="K5428" s="302" t="s">
        <v>410</v>
      </c>
      <c r="L5428" s="302">
        <v>9974453</v>
      </c>
      <c r="M5428" s="302" t="s">
        <v>1964</v>
      </c>
      <c r="N5428" s="305">
        <v>23924</v>
      </c>
      <c r="O5428" s="305">
        <v>23924</v>
      </c>
      <c r="P5428" s="302" t="s">
        <v>1062</v>
      </c>
    </row>
    <row r="5429" spans="1:16">
      <c r="A5429" s="303">
        <v>0</v>
      </c>
      <c r="B5429" s="303">
        <v>0</v>
      </c>
      <c r="C5429" s="303">
        <v>0</v>
      </c>
      <c r="D5429" s="304">
        <f t="shared" si="84"/>
        <v>0</v>
      </c>
      <c r="E5429" s="305">
        <v>45992</v>
      </c>
      <c r="F5429" s="302" t="s">
        <v>69</v>
      </c>
      <c r="G5429" s="302" t="s">
        <v>70</v>
      </c>
      <c r="H5429" s="302" t="s">
        <v>644</v>
      </c>
      <c r="I5429" s="302" t="s">
        <v>644</v>
      </c>
      <c r="J5429" s="302">
        <v>135300</v>
      </c>
      <c r="K5429" s="302" t="s">
        <v>410</v>
      </c>
      <c r="L5429" s="302">
        <v>9974454</v>
      </c>
      <c r="M5429" s="302" t="s">
        <v>1963</v>
      </c>
      <c r="N5429" s="305">
        <v>21732</v>
      </c>
      <c r="O5429" s="305">
        <v>21732</v>
      </c>
      <c r="P5429" s="302" t="s">
        <v>1062</v>
      </c>
    </row>
    <row r="5430" spans="1:16">
      <c r="A5430" s="303">
        <v>0</v>
      </c>
      <c r="B5430" s="303">
        <v>0</v>
      </c>
      <c r="C5430" s="303">
        <v>0</v>
      </c>
      <c r="D5430" s="304">
        <f t="shared" si="84"/>
        <v>0</v>
      </c>
      <c r="E5430" s="305">
        <v>45992</v>
      </c>
      <c r="F5430" s="302" t="s">
        <v>69</v>
      </c>
      <c r="G5430" s="302" t="s">
        <v>70</v>
      </c>
      <c r="H5430" s="302" t="s">
        <v>644</v>
      </c>
      <c r="I5430" s="302" t="s">
        <v>644</v>
      </c>
      <c r="J5430" s="302">
        <v>135300</v>
      </c>
      <c r="K5430" s="302" t="s">
        <v>410</v>
      </c>
      <c r="L5430" s="302">
        <v>9822164</v>
      </c>
      <c r="M5430" s="302" t="s">
        <v>1964</v>
      </c>
      <c r="N5430" s="305">
        <v>23924</v>
      </c>
      <c r="O5430" s="305">
        <v>23924</v>
      </c>
      <c r="P5430" s="302" t="s">
        <v>1052</v>
      </c>
    </row>
    <row r="5431" spans="1:16">
      <c r="A5431" s="303">
        <v>0</v>
      </c>
      <c r="B5431" s="303">
        <v>0</v>
      </c>
      <c r="C5431" s="303">
        <v>0</v>
      </c>
      <c r="D5431" s="304">
        <f t="shared" si="84"/>
        <v>0</v>
      </c>
      <c r="E5431" s="305">
        <v>45992</v>
      </c>
      <c r="F5431" s="302" t="s">
        <v>69</v>
      </c>
      <c r="G5431" s="302" t="s">
        <v>70</v>
      </c>
      <c r="H5431" s="302" t="s">
        <v>644</v>
      </c>
      <c r="I5431" s="302" t="s">
        <v>644</v>
      </c>
      <c r="J5431" s="302">
        <v>135300</v>
      </c>
      <c r="K5431" s="302" t="s">
        <v>411</v>
      </c>
      <c r="L5431" s="302">
        <v>9822159</v>
      </c>
      <c r="M5431" s="302" t="s">
        <v>1966</v>
      </c>
      <c r="N5431" s="305">
        <v>33420</v>
      </c>
      <c r="O5431" s="305">
        <v>33420</v>
      </c>
      <c r="P5431" s="302" t="s">
        <v>1052</v>
      </c>
    </row>
    <row r="5432" spans="1:16">
      <c r="A5432" s="303">
        <v>0</v>
      </c>
      <c r="B5432" s="303">
        <v>0</v>
      </c>
      <c r="C5432" s="303">
        <v>0</v>
      </c>
      <c r="D5432" s="304">
        <f t="shared" si="84"/>
        <v>0</v>
      </c>
      <c r="E5432" s="305">
        <v>45992</v>
      </c>
      <c r="F5432" s="302" t="s">
        <v>69</v>
      </c>
      <c r="G5432" s="302" t="s">
        <v>70</v>
      </c>
      <c r="H5432" s="302" t="s">
        <v>644</v>
      </c>
      <c r="I5432" s="302" t="s">
        <v>644</v>
      </c>
      <c r="J5432" s="302">
        <v>135300</v>
      </c>
      <c r="K5432" s="302" t="s">
        <v>411</v>
      </c>
      <c r="L5432" s="302">
        <v>9974452</v>
      </c>
      <c r="M5432" s="302" t="s">
        <v>1966</v>
      </c>
      <c r="N5432" s="305">
        <v>33420</v>
      </c>
      <c r="O5432" s="305">
        <v>33420</v>
      </c>
      <c r="P5432" s="302" t="s">
        <v>1062</v>
      </c>
    </row>
    <row r="5433" spans="1:16">
      <c r="A5433" s="303">
        <v>0</v>
      </c>
      <c r="B5433" s="303">
        <v>0</v>
      </c>
      <c r="C5433" s="303">
        <v>0</v>
      </c>
      <c r="D5433" s="304">
        <f t="shared" si="84"/>
        <v>0</v>
      </c>
      <c r="E5433" s="305">
        <v>45992</v>
      </c>
      <c r="F5433" s="302" t="s">
        <v>69</v>
      </c>
      <c r="G5433" s="302" t="s">
        <v>70</v>
      </c>
      <c r="H5433" s="302" t="s">
        <v>644</v>
      </c>
      <c r="I5433" s="302" t="s">
        <v>644</v>
      </c>
      <c r="J5433" s="302">
        <v>135300</v>
      </c>
      <c r="K5433" s="302" t="s">
        <v>411</v>
      </c>
      <c r="L5433" s="302">
        <v>9693318</v>
      </c>
      <c r="M5433" s="302" t="s">
        <v>1965</v>
      </c>
      <c r="N5433" s="305">
        <v>18810</v>
      </c>
      <c r="O5433" s="305">
        <v>18810</v>
      </c>
      <c r="P5433" s="302" t="s">
        <v>1062</v>
      </c>
    </row>
    <row r="5434" spans="1:16">
      <c r="A5434" s="303">
        <v>0</v>
      </c>
      <c r="B5434" s="303">
        <v>0</v>
      </c>
      <c r="C5434" s="303">
        <v>0</v>
      </c>
      <c r="D5434" s="304">
        <f t="shared" si="84"/>
        <v>0</v>
      </c>
      <c r="E5434" s="305">
        <v>45992</v>
      </c>
      <c r="F5434" s="302" t="s">
        <v>69</v>
      </c>
      <c r="G5434" s="302" t="s">
        <v>70</v>
      </c>
      <c r="H5434" s="302" t="s">
        <v>644</v>
      </c>
      <c r="I5434" s="302" t="s">
        <v>644</v>
      </c>
      <c r="J5434" s="302">
        <v>135300</v>
      </c>
      <c r="K5434" s="302" t="s">
        <v>411</v>
      </c>
      <c r="L5434" s="302">
        <v>9822158</v>
      </c>
      <c r="M5434" s="302" t="s">
        <v>1965</v>
      </c>
      <c r="N5434" s="305">
        <v>23924</v>
      </c>
      <c r="O5434" s="305">
        <v>23924</v>
      </c>
      <c r="P5434" s="302" t="s">
        <v>1052</v>
      </c>
    </row>
    <row r="5435" spans="1:16">
      <c r="A5435" s="303">
        <v>0</v>
      </c>
      <c r="B5435" s="303">
        <v>0</v>
      </c>
      <c r="C5435" s="303">
        <v>0</v>
      </c>
      <c r="D5435" s="304">
        <f t="shared" si="84"/>
        <v>0</v>
      </c>
      <c r="E5435" s="305">
        <v>45992</v>
      </c>
      <c r="F5435" s="302" t="s">
        <v>69</v>
      </c>
      <c r="G5435" s="302" t="s">
        <v>70</v>
      </c>
      <c r="H5435" s="302" t="s">
        <v>644</v>
      </c>
      <c r="I5435" s="302" t="s">
        <v>644</v>
      </c>
      <c r="J5435" s="302">
        <v>135300</v>
      </c>
      <c r="K5435" s="302" t="s">
        <v>411</v>
      </c>
      <c r="L5435" s="302">
        <v>9822192</v>
      </c>
      <c r="M5435" s="302" t="s">
        <v>1965</v>
      </c>
      <c r="N5435" s="305">
        <v>23193</v>
      </c>
      <c r="O5435" s="305">
        <v>23193</v>
      </c>
      <c r="P5435" s="302" t="s">
        <v>1052</v>
      </c>
    </row>
    <row r="5436" spans="1:16">
      <c r="A5436" s="303">
        <v>0</v>
      </c>
      <c r="B5436" s="303">
        <v>0</v>
      </c>
      <c r="C5436" s="303">
        <v>0</v>
      </c>
      <c r="D5436" s="304">
        <f t="shared" si="84"/>
        <v>0</v>
      </c>
      <c r="E5436" s="305">
        <v>45992</v>
      </c>
      <c r="F5436" s="302" t="s">
        <v>69</v>
      </c>
      <c r="G5436" s="302" t="s">
        <v>70</v>
      </c>
      <c r="H5436" s="302" t="s">
        <v>644</v>
      </c>
      <c r="I5436" s="302" t="s">
        <v>644</v>
      </c>
      <c r="J5436" s="302">
        <v>135300</v>
      </c>
      <c r="K5436" s="302" t="s">
        <v>411</v>
      </c>
      <c r="L5436" s="302">
        <v>9974451</v>
      </c>
      <c r="M5436" s="302" t="s">
        <v>1965</v>
      </c>
      <c r="N5436" s="305">
        <v>23193</v>
      </c>
      <c r="O5436" s="305">
        <v>23193</v>
      </c>
      <c r="P5436" s="302" t="s">
        <v>1062</v>
      </c>
    </row>
    <row r="5437" spans="1:16">
      <c r="A5437" s="303">
        <v>0</v>
      </c>
      <c r="B5437" s="303">
        <v>0</v>
      </c>
      <c r="C5437" s="303">
        <v>0</v>
      </c>
      <c r="D5437" s="304">
        <f t="shared" si="84"/>
        <v>0</v>
      </c>
      <c r="E5437" s="305">
        <v>45992</v>
      </c>
      <c r="F5437" s="302" t="s">
        <v>69</v>
      </c>
      <c r="G5437" s="302" t="s">
        <v>70</v>
      </c>
      <c r="H5437" s="302" t="s">
        <v>644</v>
      </c>
      <c r="I5437" s="302" t="s">
        <v>644</v>
      </c>
      <c r="J5437" s="302">
        <v>135300</v>
      </c>
      <c r="K5437" s="302" t="s">
        <v>411</v>
      </c>
      <c r="L5437" s="302">
        <v>9974450</v>
      </c>
      <c r="M5437" s="302" t="s">
        <v>1965</v>
      </c>
      <c r="N5437" s="305">
        <v>23924</v>
      </c>
      <c r="O5437" s="305">
        <v>23924</v>
      </c>
      <c r="P5437" s="302" t="s">
        <v>1062</v>
      </c>
    </row>
    <row r="5438" spans="1:16">
      <c r="A5438" s="303">
        <v>0</v>
      </c>
      <c r="B5438" s="303">
        <v>0</v>
      </c>
      <c r="C5438" s="303">
        <v>0</v>
      </c>
      <c r="D5438" s="304">
        <f t="shared" si="84"/>
        <v>0</v>
      </c>
      <c r="E5438" s="305">
        <v>45992</v>
      </c>
      <c r="F5438" s="302" t="s">
        <v>69</v>
      </c>
      <c r="G5438" s="302" t="s">
        <v>70</v>
      </c>
      <c r="H5438" s="302" t="s">
        <v>644</v>
      </c>
      <c r="I5438" s="302" t="s">
        <v>644</v>
      </c>
      <c r="J5438" s="302">
        <v>135300</v>
      </c>
      <c r="K5438" s="302" t="s">
        <v>411</v>
      </c>
      <c r="L5438" s="302">
        <v>9822191</v>
      </c>
      <c r="M5438" s="302" t="s">
        <v>1965</v>
      </c>
      <c r="N5438" s="305">
        <v>18810</v>
      </c>
      <c r="O5438" s="305">
        <v>18810</v>
      </c>
      <c r="P5438" s="302" t="s">
        <v>1052</v>
      </c>
    </row>
    <row r="5439" spans="1:16">
      <c r="A5439" s="303">
        <v>0</v>
      </c>
      <c r="B5439" s="303">
        <v>0</v>
      </c>
      <c r="C5439" s="303">
        <v>0</v>
      </c>
      <c r="D5439" s="304">
        <f t="shared" si="84"/>
        <v>0</v>
      </c>
      <c r="E5439" s="305">
        <v>45992</v>
      </c>
      <c r="F5439" s="302" t="s">
        <v>69</v>
      </c>
      <c r="G5439" s="302" t="s">
        <v>70</v>
      </c>
      <c r="H5439" s="302" t="s">
        <v>644</v>
      </c>
      <c r="I5439" s="302" t="s">
        <v>644</v>
      </c>
      <c r="J5439" s="302">
        <v>135300</v>
      </c>
      <c r="K5439" s="302" t="s">
        <v>167</v>
      </c>
      <c r="L5439" s="302">
        <v>9974447</v>
      </c>
      <c r="M5439" s="302" t="s">
        <v>2907</v>
      </c>
      <c r="N5439" s="305">
        <v>18810</v>
      </c>
      <c r="O5439" s="305">
        <v>18810</v>
      </c>
      <c r="P5439" s="302" t="s">
        <v>1062</v>
      </c>
    </row>
    <row r="5440" spans="1:16">
      <c r="A5440" s="303">
        <v>0</v>
      </c>
      <c r="B5440" s="303">
        <v>0</v>
      </c>
      <c r="C5440" s="303">
        <v>0</v>
      </c>
      <c r="D5440" s="304">
        <f t="shared" si="84"/>
        <v>0</v>
      </c>
      <c r="E5440" s="305">
        <v>45992</v>
      </c>
      <c r="F5440" s="302" t="s">
        <v>69</v>
      </c>
      <c r="G5440" s="302" t="s">
        <v>70</v>
      </c>
      <c r="H5440" s="302" t="s">
        <v>644</v>
      </c>
      <c r="I5440" s="302" t="s">
        <v>644</v>
      </c>
      <c r="J5440" s="302">
        <v>135300</v>
      </c>
      <c r="K5440" s="302" t="s">
        <v>167</v>
      </c>
      <c r="L5440" s="302">
        <v>9822068</v>
      </c>
      <c r="M5440" s="302" t="s">
        <v>2086</v>
      </c>
      <c r="N5440" s="305">
        <v>19541</v>
      </c>
      <c r="O5440" s="305">
        <v>19541</v>
      </c>
      <c r="P5440" s="302" t="s">
        <v>1052</v>
      </c>
    </row>
    <row r="5441" spans="1:16">
      <c r="A5441" s="303">
        <v>0</v>
      </c>
      <c r="B5441" s="303">
        <v>0</v>
      </c>
      <c r="C5441" s="303">
        <v>0</v>
      </c>
      <c r="D5441" s="304">
        <f t="shared" si="84"/>
        <v>0</v>
      </c>
      <c r="E5441" s="305">
        <v>45992</v>
      </c>
      <c r="F5441" s="302" t="s">
        <v>69</v>
      </c>
      <c r="G5441" s="302" t="s">
        <v>70</v>
      </c>
      <c r="H5441" s="302" t="s">
        <v>644</v>
      </c>
      <c r="I5441" s="302" t="s">
        <v>644</v>
      </c>
      <c r="J5441" s="302">
        <v>135300</v>
      </c>
      <c r="K5441" s="302" t="s">
        <v>167</v>
      </c>
      <c r="L5441" s="302">
        <v>9974448</v>
      </c>
      <c r="M5441" s="302" t="s">
        <v>2086</v>
      </c>
      <c r="N5441" s="305">
        <v>19541</v>
      </c>
      <c r="O5441" s="305">
        <v>19541</v>
      </c>
      <c r="P5441" s="302" t="s">
        <v>1062</v>
      </c>
    </row>
    <row r="5442" spans="1:16">
      <c r="A5442" s="303">
        <v>0</v>
      </c>
      <c r="B5442" s="303">
        <v>0</v>
      </c>
      <c r="C5442" s="303">
        <v>0</v>
      </c>
      <c r="D5442" s="304">
        <f t="shared" si="84"/>
        <v>0</v>
      </c>
      <c r="E5442" s="305">
        <v>45992</v>
      </c>
      <c r="F5442" s="302" t="s">
        <v>69</v>
      </c>
      <c r="G5442" s="302" t="s">
        <v>70</v>
      </c>
      <c r="H5442" s="302" t="s">
        <v>644</v>
      </c>
      <c r="I5442" s="302" t="s">
        <v>644</v>
      </c>
      <c r="J5442" s="302">
        <v>135300</v>
      </c>
      <c r="K5442" s="302" t="s">
        <v>167</v>
      </c>
      <c r="L5442" s="302">
        <v>9822103</v>
      </c>
      <c r="M5442" s="302" t="s">
        <v>2907</v>
      </c>
      <c r="N5442" s="305">
        <v>18810</v>
      </c>
      <c r="O5442" s="305">
        <v>18810</v>
      </c>
      <c r="P5442" s="302" t="s">
        <v>1052</v>
      </c>
    </row>
    <row r="5443" spans="1:16">
      <c r="A5443" s="303">
        <v>0</v>
      </c>
      <c r="B5443" s="303">
        <v>0</v>
      </c>
      <c r="C5443" s="303">
        <v>0</v>
      </c>
      <c r="D5443" s="304">
        <f t="shared" ref="D5443:D5506" si="85">+B5443-C5443</f>
        <v>0</v>
      </c>
      <c r="E5443" s="305">
        <v>45992</v>
      </c>
      <c r="F5443" s="302" t="s">
        <v>69</v>
      </c>
      <c r="G5443" s="302" t="s">
        <v>70</v>
      </c>
      <c r="H5443" s="302" t="s">
        <v>644</v>
      </c>
      <c r="I5443" s="302" t="s">
        <v>644</v>
      </c>
      <c r="J5443" s="302">
        <v>135800</v>
      </c>
      <c r="K5443" s="302" t="s">
        <v>645</v>
      </c>
      <c r="L5443" s="302">
        <v>9736260</v>
      </c>
      <c r="M5443" s="302" t="s">
        <v>2908</v>
      </c>
      <c r="N5443" s="305">
        <v>39765</v>
      </c>
      <c r="O5443" s="305">
        <v>39448</v>
      </c>
      <c r="P5443" s="302" t="s">
        <v>2909</v>
      </c>
    </row>
    <row r="5444" spans="1:16">
      <c r="A5444" s="303">
        <v>0</v>
      </c>
      <c r="B5444" s="303">
        <v>29997.21</v>
      </c>
      <c r="C5444" s="303">
        <v>-260.37008333009999</v>
      </c>
      <c r="D5444" s="304">
        <f t="shared" si="85"/>
        <v>30257.5800833301</v>
      </c>
      <c r="E5444" s="305">
        <v>45992</v>
      </c>
      <c r="F5444" s="302" t="s">
        <v>69</v>
      </c>
      <c r="G5444" s="302" t="s">
        <v>70</v>
      </c>
      <c r="H5444" s="302" t="s">
        <v>2910</v>
      </c>
      <c r="I5444" s="302" t="s">
        <v>647</v>
      </c>
      <c r="J5444" s="302">
        <v>135001</v>
      </c>
      <c r="K5444" s="302" t="s">
        <v>130</v>
      </c>
      <c r="L5444" s="302">
        <v>36490572</v>
      </c>
      <c r="M5444" s="302" t="s">
        <v>2911</v>
      </c>
      <c r="N5444" s="305">
        <v>44671</v>
      </c>
      <c r="O5444" s="305">
        <v>44652</v>
      </c>
      <c r="P5444" s="302" t="s">
        <v>2912</v>
      </c>
    </row>
    <row r="5445" spans="1:16">
      <c r="A5445" s="303">
        <v>0</v>
      </c>
      <c r="B5445" s="303">
        <v>57154.85</v>
      </c>
      <c r="C5445" s="303">
        <v>-0.115452797</v>
      </c>
      <c r="D5445" s="304">
        <f t="shared" si="85"/>
        <v>57154.965452796998</v>
      </c>
      <c r="E5445" s="305">
        <v>45992</v>
      </c>
      <c r="F5445" s="302" t="s">
        <v>69</v>
      </c>
      <c r="G5445" s="302" t="s">
        <v>70</v>
      </c>
      <c r="H5445" s="302" t="s">
        <v>2910</v>
      </c>
      <c r="I5445" s="302" t="s">
        <v>647</v>
      </c>
      <c r="J5445" s="302">
        <v>135002</v>
      </c>
      <c r="K5445" s="302" t="s">
        <v>136</v>
      </c>
      <c r="L5445" s="302">
        <v>41007625</v>
      </c>
      <c r="M5445" s="302" t="s">
        <v>864</v>
      </c>
      <c r="N5445" s="305">
        <v>44671</v>
      </c>
      <c r="O5445" s="305">
        <v>44652</v>
      </c>
      <c r="P5445" s="302" t="s">
        <v>2912</v>
      </c>
    </row>
    <row r="5446" spans="1:16">
      <c r="A5446" s="303">
        <v>0</v>
      </c>
      <c r="B5446" s="303">
        <v>14948.11</v>
      </c>
      <c r="C5446" s="303">
        <v>-3.01951822E-2</v>
      </c>
      <c r="D5446" s="304">
        <f t="shared" si="85"/>
        <v>14948.140195182201</v>
      </c>
      <c r="E5446" s="305">
        <v>45992</v>
      </c>
      <c r="F5446" s="302" t="s">
        <v>69</v>
      </c>
      <c r="G5446" s="302" t="s">
        <v>70</v>
      </c>
      <c r="H5446" s="302" t="s">
        <v>2910</v>
      </c>
      <c r="I5446" s="302" t="s">
        <v>647</v>
      </c>
      <c r="J5446" s="302">
        <v>135002</v>
      </c>
      <c r="K5446" s="302" t="s">
        <v>136</v>
      </c>
      <c r="L5446" s="302">
        <v>41007616</v>
      </c>
      <c r="M5446" s="302" t="s">
        <v>864</v>
      </c>
      <c r="N5446" s="305">
        <v>44671</v>
      </c>
      <c r="O5446" s="305">
        <v>44652</v>
      </c>
      <c r="P5446" s="302" t="s">
        <v>2912</v>
      </c>
    </row>
    <row r="5447" spans="1:16">
      <c r="A5447" s="303">
        <v>0</v>
      </c>
      <c r="B5447" s="303">
        <v>0</v>
      </c>
      <c r="C5447" s="303">
        <v>0</v>
      </c>
      <c r="D5447" s="304">
        <f t="shared" si="85"/>
        <v>0</v>
      </c>
      <c r="E5447" s="305">
        <v>45992</v>
      </c>
      <c r="F5447" s="302" t="s">
        <v>69</v>
      </c>
      <c r="G5447" s="302" t="s">
        <v>70</v>
      </c>
      <c r="H5447" s="302" t="s">
        <v>2910</v>
      </c>
      <c r="I5447" s="302" t="s">
        <v>647</v>
      </c>
      <c r="J5447" s="302">
        <v>135003</v>
      </c>
      <c r="K5447" s="302" t="s">
        <v>265</v>
      </c>
      <c r="L5447" s="302">
        <v>36490585</v>
      </c>
      <c r="M5447" s="302" t="s">
        <v>1305</v>
      </c>
      <c r="N5447" s="305">
        <v>44671</v>
      </c>
      <c r="O5447" s="305">
        <v>44652</v>
      </c>
      <c r="P5447" s="302" t="s">
        <v>2912</v>
      </c>
    </row>
    <row r="5448" spans="1:16">
      <c r="A5448" s="303">
        <v>0</v>
      </c>
      <c r="B5448" s="303">
        <v>0</v>
      </c>
      <c r="C5448" s="303">
        <v>0</v>
      </c>
      <c r="D5448" s="304">
        <f t="shared" si="85"/>
        <v>0</v>
      </c>
      <c r="E5448" s="305">
        <v>45992</v>
      </c>
      <c r="F5448" s="302" t="s">
        <v>69</v>
      </c>
      <c r="G5448" s="302" t="s">
        <v>70</v>
      </c>
      <c r="H5448" s="302" t="s">
        <v>2910</v>
      </c>
      <c r="I5448" s="302" t="s">
        <v>647</v>
      </c>
      <c r="J5448" s="302">
        <v>135003</v>
      </c>
      <c r="K5448" s="302" t="s">
        <v>265</v>
      </c>
      <c r="L5448" s="302">
        <v>36493327</v>
      </c>
      <c r="M5448" s="302" t="s">
        <v>1305</v>
      </c>
      <c r="N5448" s="305">
        <v>44671</v>
      </c>
      <c r="O5448" s="305">
        <v>44652</v>
      </c>
      <c r="P5448" s="302" t="s">
        <v>2912</v>
      </c>
    </row>
    <row r="5449" spans="1:16">
      <c r="A5449" s="303">
        <v>3</v>
      </c>
      <c r="B5449" s="303">
        <v>191567.79</v>
      </c>
      <c r="C5449" s="303">
        <v>76.268884232700003</v>
      </c>
      <c r="D5449" s="304">
        <f t="shared" si="85"/>
        <v>191491.5211157673</v>
      </c>
      <c r="E5449" s="305">
        <v>45992</v>
      </c>
      <c r="F5449" s="302" t="s">
        <v>69</v>
      </c>
      <c r="G5449" s="302" t="s">
        <v>70</v>
      </c>
      <c r="H5449" s="302" t="s">
        <v>2910</v>
      </c>
      <c r="I5449" s="302" t="s">
        <v>647</v>
      </c>
      <c r="J5449" s="302">
        <v>135130</v>
      </c>
      <c r="K5449" s="302" t="s">
        <v>84</v>
      </c>
      <c r="L5449" s="302">
        <v>42370654</v>
      </c>
      <c r="M5449" s="302" t="s">
        <v>4306</v>
      </c>
      <c r="N5449" s="305">
        <v>46020</v>
      </c>
      <c r="O5449" s="305">
        <v>45992</v>
      </c>
      <c r="P5449" s="302" t="s">
        <v>4307</v>
      </c>
    </row>
    <row r="5450" spans="1:16">
      <c r="A5450" s="303">
        <v>0</v>
      </c>
      <c r="B5450" s="303">
        <v>4163.71</v>
      </c>
      <c r="C5450" s="303">
        <v>11.6038017619</v>
      </c>
      <c r="D5450" s="304">
        <f t="shared" si="85"/>
        <v>4152.1061982380998</v>
      </c>
      <c r="E5450" s="305">
        <v>45992</v>
      </c>
      <c r="F5450" s="302" t="s">
        <v>69</v>
      </c>
      <c r="G5450" s="302" t="s">
        <v>70</v>
      </c>
      <c r="H5450" s="302" t="s">
        <v>2910</v>
      </c>
      <c r="I5450" s="302" t="s">
        <v>647</v>
      </c>
      <c r="J5450" s="302">
        <v>135130</v>
      </c>
      <c r="K5450" s="302" t="s">
        <v>160</v>
      </c>
      <c r="L5450" s="302">
        <v>40388812</v>
      </c>
      <c r="M5450" s="302" t="s">
        <v>2918</v>
      </c>
      <c r="N5450" s="305">
        <v>44671</v>
      </c>
      <c r="O5450" s="305">
        <v>44562</v>
      </c>
      <c r="P5450" s="302" t="s">
        <v>2912</v>
      </c>
    </row>
    <row r="5451" spans="1:16">
      <c r="A5451" s="303">
        <v>0</v>
      </c>
      <c r="B5451" s="303">
        <v>304143.19</v>
      </c>
      <c r="C5451" s="303">
        <v>16926.952375014502</v>
      </c>
      <c r="D5451" s="304">
        <f t="shared" si="85"/>
        <v>287216.23762498552</v>
      </c>
      <c r="E5451" s="305">
        <v>45992</v>
      </c>
      <c r="F5451" s="302" t="s">
        <v>69</v>
      </c>
      <c r="G5451" s="302" t="s">
        <v>70</v>
      </c>
      <c r="H5451" s="302" t="s">
        <v>2910</v>
      </c>
      <c r="I5451" s="302" t="s">
        <v>647</v>
      </c>
      <c r="J5451" s="302">
        <v>135205</v>
      </c>
      <c r="K5451" s="302" t="s">
        <v>147</v>
      </c>
      <c r="L5451" s="302">
        <v>36490538</v>
      </c>
      <c r="M5451" s="302" t="s">
        <v>1393</v>
      </c>
      <c r="N5451" s="305">
        <v>44671</v>
      </c>
      <c r="O5451" s="305">
        <v>44652</v>
      </c>
      <c r="P5451" s="302" t="s">
        <v>2912</v>
      </c>
    </row>
    <row r="5452" spans="1:16">
      <c r="A5452" s="303">
        <v>0</v>
      </c>
      <c r="B5452" s="303">
        <v>12703.64</v>
      </c>
      <c r="C5452" s="303">
        <v>707.01536756199994</v>
      </c>
      <c r="D5452" s="304">
        <f t="shared" si="85"/>
        <v>11996.624632437999</v>
      </c>
      <c r="E5452" s="305">
        <v>45992</v>
      </c>
      <c r="F5452" s="302" t="s">
        <v>69</v>
      </c>
      <c r="G5452" s="302" t="s">
        <v>70</v>
      </c>
      <c r="H5452" s="302" t="s">
        <v>2910</v>
      </c>
      <c r="I5452" s="302" t="s">
        <v>647</v>
      </c>
      <c r="J5452" s="302">
        <v>135205</v>
      </c>
      <c r="K5452" s="302" t="s">
        <v>158</v>
      </c>
      <c r="L5452" s="302">
        <v>36490578</v>
      </c>
      <c r="M5452" s="302" t="s">
        <v>1413</v>
      </c>
      <c r="N5452" s="305">
        <v>44671</v>
      </c>
      <c r="O5452" s="305">
        <v>44652</v>
      </c>
      <c r="P5452" s="302" t="s">
        <v>2912</v>
      </c>
    </row>
    <row r="5453" spans="1:16">
      <c r="A5453" s="303">
        <v>0</v>
      </c>
      <c r="B5453" s="303">
        <v>41953.75</v>
      </c>
      <c r="C5453" s="303">
        <v>2334.9170770624996</v>
      </c>
      <c r="D5453" s="304">
        <f t="shared" si="85"/>
        <v>39618.832922937501</v>
      </c>
      <c r="E5453" s="305">
        <v>45992</v>
      </c>
      <c r="F5453" s="302" t="s">
        <v>69</v>
      </c>
      <c r="G5453" s="302" t="s">
        <v>70</v>
      </c>
      <c r="H5453" s="302" t="s">
        <v>2910</v>
      </c>
      <c r="I5453" s="302" t="s">
        <v>647</v>
      </c>
      <c r="J5453" s="302">
        <v>135205</v>
      </c>
      <c r="K5453" s="302" t="s">
        <v>163</v>
      </c>
      <c r="L5453" s="302">
        <v>36490582</v>
      </c>
      <c r="M5453" s="302" t="s">
        <v>1418</v>
      </c>
      <c r="N5453" s="305">
        <v>44671</v>
      </c>
      <c r="O5453" s="305">
        <v>44652</v>
      </c>
      <c r="P5453" s="302" t="s">
        <v>2912</v>
      </c>
    </row>
    <row r="5454" spans="1:16">
      <c r="A5454" s="303">
        <v>1</v>
      </c>
      <c r="B5454" s="303">
        <v>5566.91</v>
      </c>
      <c r="C5454" s="303">
        <v>374.87694412019999</v>
      </c>
      <c r="D5454" s="304">
        <f t="shared" si="85"/>
        <v>5192.0330558797996</v>
      </c>
      <c r="E5454" s="305">
        <v>45992</v>
      </c>
      <c r="F5454" s="302" t="s">
        <v>69</v>
      </c>
      <c r="G5454" s="302" t="s">
        <v>70</v>
      </c>
      <c r="H5454" s="302" t="s">
        <v>2910</v>
      </c>
      <c r="I5454" s="302" t="s">
        <v>647</v>
      </c>
      <c r="J5454" s="302">
        <v>135300</v>
      </c>
      <c r="K5454" s="302" t="s">
        <v>142</v>
      </c>
      <c r="L5454" s="302">
        <v>36490496</v>
      </c>
      <c r="M5454" s="302" t="s">
        <v>1434</v>
      </c>
      <c r="N5454" s="305">
        <v>44671</v>
      </c>
      <c r="O5454" s="305">
        <v>44562</v>
      </c>
      <c r="P5454" s="302" t="s">
        <v>2912</v>
      </c>
    </row>
    <row r="5455" spans="1:16">
      <c r="A5455" s="303">
        <v>0</v>
      </c>
      <c r="B5455" s="303">
        <v>16443.36</v>
      </c>
      <c r="C5455" s="303">
        <v>1107.2994799392</v>
      </c>
      <c r="D5455" s="304">
        <f t="shared" si="85"/>
        <v>15336.060520060801</v>
      </c>
      <c r="E5455" s="305">
        <v>45992</v>
      </c>
      <c r="F5455" s="302" t="s">
        <v>69</v>
      </c>
      <c r="G5455" s="302" t="s">
        <v>70</v>
      </c>
      <c r="H5455" s="302" t="s">
        <v>2910</v>
      </c>
      <c r="I5455" s="302" t="s">
        <v>647</v>
      </c>
      <c r="J5455" s="302">
        <v>135300</v>
      </c>
      <c r="K5455" s="302" t="s">
        <v>143</v>
      </c>
      <c r="L5455" s="302">
        <v>36490535</v>
      </c>
      <c r="M5455" s="302" t="s">
        <v>1389</v>
      </c>
      <c r="N5455" s="305">
        <v>44671</v>
      </c>
      <c r="O5455" s="305">
        <v>44652</v>
      </c>
      <c r="P5455" s="302" t="s">
        <v>2912</v>
      </c>
    </row>
    <row r="5456" spans="1:16">
      <c r="A5456" s="303">
        <v>0</v>
      </c>
      <c r="B5456" s="303">
        <v>0</v>
      </c>
      <c r="C5456" s="303">
        <v>0</v>
      </c>
      <c r="D5456" s="304">
        <f t="shared" si="85"/>
        <v>0</v>
      </c>
      <c r="E5456" s="305">
        <v>45992</v>
      </c>
      <c r="F5456" s="302" t="s">
        <v>69</v>
      </c>
      <c r="G5456" s="302" t="s">
        <v>70</v>
      </c>
      <c r="H5456" s="302" t="s">
        <v>2910</v>
      </c>
      <c r="I5456" s="302" t="s">
        <v>647</v>
      </c>
      <c r="J5456" s="302">
        <v>135300</v>
      </c>
      <c r="K5456" s="302" t="s">
        <v>321</v>
      </c>
      <c r="L5456" s="302">
        <v>9821897</v>
      </c>
      <c r="M5456" s="302" t="s">
        <v>1840</v>
      </c>
      <c r="N5456" s="305">
        <v>33055</v>
      </c>
      <c r="O5456" s="305">
        <v>33055</v>
      </c>
      <c r="P5456" s="302" t="s">
        <v>1052</v>
      </c>
    </row>
    <row r="5457" spans="1:16">
      <c r="A5457" s="303">
        <v>0</v>
      </c>
      <c r="B5457" s="303">
        <v>0</v>
      </c>
      <c r="C5457" s="303">
        <v>0</v>
      </c>
      <c r="D5457" s="304">
        <f t="shared" si="85"/>
        <v>0</v>
      </c>
      <c r="E5457" s="305">
        <v>45992</v>
      </c>
      <c r="F5457" s="302" t="s">
        <v>69</v>
      </c>
      <c r="G5457" s="302" t="s">
        <v>70</v>
      </c>
      <c r="H5457" s="302" t="s">
        <v>2910</v>
      </c>
      <c r="I5457" s="302" t="s">
        <v>647</v>
      </c>
      <c r="J5457" s="302">
        <v>135300</v>
      </c>
      <c r="K5457" s="302" t="s">
        <v>321</v>
      </c>
      <c r="L5457" s="302">
        <v>9974446</v>
      </c>
      <c r="M5457" s="302" t="s">
        <v>1840</v>
      </c>
      <c r="N5457" s="305">
        <v>33055</v>
      </c>
      <c r="O5457" s="305">
        <v>33055</v>
      </c>
      <c r="P5457" s="302" t="s">
        <v>1062</v>
      </c>
    </row>
    <row r="5458" spans="1:16">
      <c r="A5458" s="303">
        <v>0</v>
      </c>
      <c r="B5458" s="303">
        <v>0</v>
      </c>
      <c r="C5458" s="303">
        <v>0</v>
      </c>
      <c r="D5458" s="304">
        <f t="shared" si="85"/>
        <v>0</v>
      </c>
      <c r="E5458" s="305">
        <v>45992</v>
      </c>
      <c r="F5458" s="302" t="s">
        <v>69</v>
      </c>
      <c r="G5458" s="302" t="s">
        <v>70</v>
      </c>
      <c r="H5458" s="302" t="s">
        <v>2910</v>
      </c>
      <c r="I5458" s="302" t="s">
        <v>647</v>
      </c>
      <c r="J5458" s="302">
        <v>135300</v>
      </c>
      <c r="K5458" s="302" t="s">
        <v>322</v>
      </c>
      <c r="L5458" s="302">
        <v>9724152</v>
      </c>
      <c r="M5458" s="302" t="s">
        <v>1517</v>
      </c>
      <c r="N5458" s="305">
        <v>30498</v>
      </c>
      <c r="O5458" s="305">
        <v>30498</v>
      </c>
      <c r="P5458" s="302" t="s">
        <v>1062</v>
      </c>
    </row>
    <row r="5459" spans="1:16">
      <c r="A5459" s="303">
        <v>0</v>
      </c>
      <c r="B5459" s="303">
        <v>0</v>
      </c>
      <c r="C5459" s="303">
        <v>0</v>
      </c>
      <c r="D5459" s="304">
        <f t="shared" si="85"/>
        <v>0</v>
      </c>
      <c r="E5459" s="305">
        <v>45992</v>
      </c>
      <c r="F5459" s="302" t="s">
        <v>69</v>
      </c>
      <c r="G5459" s="302" t="s">
        <v>70</v>
      </c>
      <c r="H5459" s="302" t="s">
        <v>2910</v>
      </c>
      <c r="I5459" s="302" t="s">
        <v>647</v>
      </c>
      <c r="J5459" s="302">
        <v>135300</v>
      </c>
      <c r="K5459" s="302" t="s">
        <v>322</v>
      </c>
      <c r="L5459" s="302">
        <v>9821904</v>
      </c>
      <c r="M5459" s="302" t="s">
        <v>2174</v>
      </c>
      <c r="N5459" s="305">
        <v>33055</v>
      </c>
      <c r="O5459" s="305">
        <v>33055</v>
      </c>
      <c r="P5459" s="302" t="s">
        <v>1052</v>
      </c>
    </row>
    <row r="5460" spans="1:16">
      <c r="A5460" s="303">
        <v>0</v>
      </c>
      <c r="B5460" s="303">
        <v>0</v>
      </c>
      <c r="C5460" s="303">
        <v>0</v>
      </c>
      <c r="D5460" s="304">
        <f t="shared" si="85"/>
        <v>0</v>
      </c>
      <c r="E5460" s="305">
        <v>45992</v>
      </c>
      <c r="F5460" s="302" t="s">
        <v>69</v>
      </c>
      <c r="G5460" s="302" t="s">
        <v>70</v>
      </c>
      <c r="H5460" s="302" t="s">
        <v>2910</v>
      </c>
      <c r="I5460" s="302" t="s">
        <v>647</v>
      </c>
      <c r="J5460" s="302">
        <v>135300</v>
      </c>
      <c r="K5460" s="302" t="s">
        <v>322</v>
      </c>
      <c r="L5460" s="302">
        <v>9697425</v>
      </c>
      <c r="M5460" s="302" t="s">
        <v>2174</v>
      </c>
      <c r="N5460" s="305">
        <v>33055</v>
      </c>
      <c r="O5460" s="305">
        <v>33055</v>
      </c>
      <c r="P5460" s="302" t="s">
        <v>1062</v>
      </c>
    </row>
    <row r="5461" spans="1:16">
      <c r="A5461" s="303">
        <v>0</v>
      </c>
      <c r="B5461" s="303">
        <v>0</v>
      </c>
      <c r="C5461" s="303">
        <v>0</v>
      </c>
      <c r="D5461" s="304">
        <f t="shared" si="85"/>
        <v>0</v>
      </c>
      <c r="E5461" s="305">
        <v>45992</v>
      </c>
      <c r="F5461" s="302" t="s">
        <v>69</v>
      </c>
      <c r="G5461" s="302" t="s">
        <v>70</v>
      </c>
      <c r="H5461" s="302" t="s">
        <v>2910</v>
      </c>
      <c r="I5461" s="302" t="s">
        <v>647</v>
      </c>
      <c r="J5461" s="302">
        <v>135300</v>
      </c>
      <c r="K5461" s="302" t="s">
        <v>322</v>
      </c>
      <c r="L5461" s="302">
        <v>9821869</v>
      </c>
      <c r="M5461" s="302" t="s">
        <v>1517</v>
      </c>
      <c r="N5461" s="305">
        <v>30498</v>
      </c>
      <c r="O5461" s="305">
        <v>30498</v>
      </c>
      <c r="P5461" s="302" t="s">
        <v>1052</v>
      </c>
    </row>
    <row r="5462" spans="1:16">
      <c r="A5462" s="303">
        <v>1</v>
      </c>
      <c r="B5462" s="303">
        <v>106562.88</v>
      </c>
      <c r="C5462" s="303">
        <v>7175.9677830336004</v>
      </c>
      <c r="D5462" s="304">
        <f t="shared" si="85"/>
        <v>99386.912216966404</v>
      </c>
      <c r="E5462" s="305">
        <v>45992</v>
      </c>
      <c r="F5462" s="302" t="s">
        <v>69</v>
      </c>
      <c r="G5462" s="302" t="s">
        <v>70</v>
      </c>
      <c r="H5462" s="302" t="s">
        <v>2910</v>
      </c>
      <c r="I5462" s="302" t="s">
        <v>647</v>
      </c>
      <c r="J5462" s="302">
        <v>135300</v>
      </c>
      <c r="K5462" s="302" t="s">
        <v>144</v>
      </c>
      <c r="L5462" s="302">
        <v>36490529</v>
      </c>
      <c r="M5462" s="302" t="s">
        <v>1171</v>
      </c>
      <c r="N5462" s="305">
        <v>44671</v>
      </c>
      <c r="O5462" s="305">
        <v>44562</v>
      </c>
      <c r="P5462" s="302" t="s">
        <v>2912</v>
      </c>
    </row>
    <row r="5463" spans="1:16">
      <c r="A5463" s="303">
        <v>0</v>
      </c>
      <c r="B5463" s="303">
        <v>67384.649999999994</v>
      </c>
      <c r="C5463" s="303">
        <v>4537.6971556230001</v>
      </c>
      <c r="D5463" s="304">
        <f t="shared" si="85"/>
        <v>62846.952844376996</v>
      </c>
      <c r="E5463" s="305">
        <v>45992</v>
      </c>
      <c r="F5463" s="302" t="s">
        <v>69</v>
      </c>
      <c r="G5463" s="302" t="s">
        <v>70</v>
      </c>
      <c r="H5463" s="302" t="s">
        <v>2910</v>
      </c>
      <c r="I5463" s="302" t="s">
        <v>647</v>
      </c>
      <c r="J5463" s="302">
        <v>135300</v>
      </c>
      <c r="K5463" s="302" t="s">
        <v>145</v>
      </c>
      <c r="L5463" s="302">
        <v>36490503</v>
      </c>
      <c r="M5463" s="302" t="s">
        <v>1391</v>
      </c>
      <c r="N5463" s="305">
        <v>44671</v>
      </c>
      <c r="O5463" s="305">
        <v>44562</v>
      </c>
      <c r="P5463" s="302" t="s">
        <v>2912</v>
      </c>
    </row>
    <row r="5464" spans="1:16">
      <c r="A5464" s="303">
        <v>0</v>
      </c>
      <c r="B5464" s="303">
        <v>22526.28</v>
      </c>
      <c r="C5464" s="303">
        <v>1516.9246509816001</v>
      </c>
      <c r="D5464" s="304">
        <f t="shared" si="85"/>
        <v>21009.355349018399</v>
      </c>
      <c r="E5464" s="305">
        <v>45992</v>
      </c>
      <c r="F5464" s="302" t="s">
        <v>69</v>
      </c>
      <c r="G5464" s="302" t="s">
        <v>70</v>
      </c>
      <c r="H5464" s="302" t="s">
        <v>2910</v>
      </c>
      <c r="I5464" s="302" t="s">
        <v>647</v>
      </c>
      <c r="J5464" s="302">
        <v>135300</v>
      </c>
      <c r="K5464" s="302" t="s">
        <v>146</v>
      </c>
      <c r="L5464" s="302">
        <v>36490510</v>
      </c>
      <c r="M5464" s="302" t="s">
        <v>1392</v>
      </c>
      <c r="N5464" s="305">
        <v>44671</v>
      </c>
      <c r="O5464" s="305">
        <v>44562</v>
      </c>
      <c r="P5464" s="302" t="s">
        <v>2912</v>
      </c>
    </row>
    <row r="5465" spans="1:16">
      <c r="A5465" s="303">
        <v>0</v>
      </c>
      <c r="B5465" s="303">
        <v>0</v>
      </c>
      <c r="C5465" s="303">
        <v>0</v>
      </c>
      <c r="D5465" s="304">
        <f t="shared" si="85"/>
        <v>0</v>
      </c>
      <c r="E5465" s="305">
        <v>45992</v>
      </c>
      <c r="F5465" s="302" t="s">
        <v>69</v>
      </c>
      <c r="G5465" s="302" t="s">
        <v>70</v>
      </c>
      <c r="H5465" s="302" t="s">
        <v>2910</v>
      </c>
      <c r="I5465" s="302" t="s">
        <v>647</v>
      </c>
      <c r="J5465" s="302">
        <v>135300</v>
      </c>
      <c r="K5465" s="302" t="s">
        <v>359</v>
      </c>
      <c r="L5465" s="302">
        <v>9822136</v>
      </c>
      <c r="M5465" s="302" t="s">
        <v>1871</v>
      </c>
      <c r="N5465" s="305">
        <v>30498</v>
      </c>
      <c r="O5465" s="305">
        <v>30498</v>
      </c>
      <c r="P5465" s="302" t="s">
        <v>1052</v>
      </c>
    </row>
    <row r="5466" spans="1:16">
      <c r="A5466" s="303">
        <v>0</v>
      </c>
      <c r="B5466" s="303">
        <v>0</v>
      </c>
      <c r="C5466" s="303">
        <v>0</v>
      </c>
      <c r="D5466" s="304">
        <f t="shared" si="85"/>
        <v>0</v>
      </c>
      <c r="E5466" s="305">
        <v>45992</v>
      </c>
      <c r="F5466" s="302" t="s">
        <v>69</v>
      </c>
      <c r="G5466" s="302" t="s">
        <v>70</v>
      </c>
      <c r="H5466" s="302" t="s">
        <v>2910</v>
      </c>
      <c r="I5466" s="302" t="s">
        <v>647</v>
      </c>
      <c r="J5466" s="302">
        <v>135300</v>
      </c>
      <c r="K5466" s="302" t="s">
        <v>359</v>
      </c>
      <c r="L5466" s="302">
        <v>9974438</v>
      </c>
      <c r="M5466" s="302" t="s">
        <v>1872</v>
      </c>
      <c r="N5466" s="305">
        <v>13332</v>
      </c>
      <c r="O5466" s="305">
        <v>13332</v>
      </c>
      <c r="P5466" s="302" t="s">
        <v>1062</v>
      </c>
    </row>
    <row r="5467" spans="1:16">
      <c r="A5467" s="303">
        <v>0</v>
      </c>
      <c r="B5467" s="303">
        <v>0</v>
      </c>
      <c r="C5467" s="303">
        <v>0</v>
      </c>
      <c r="D5467" s="304">
        <f t="shared" si="85"/>
        <v>0</v>
      </c>
      <c r="E5467" s="305">
        <v>45992</v>
      </c>
      <c r="F5467" s="302" t="s">
        <v>69</v>
      </c>
      <c r="G5467" s="302" t="s">
        <v>70</v>
      </c>
      <c r="H5467" s="302" t="s">
        <v>2910</v>
      </c>
      <c r="I5467" s="302" t="s">
        <v>647</v>
      </c>
      <c r="J5467" s="302">
        <v>135300</v>
      </c>
      <c r="K5467" s="302" t="s">
        <v>359</v>
      </c>
      <c r="L5467" s="302">
        <v>9974437</v>
      </c>
      <c r="M5467" s="302" t="s">
        <v>1871</v>
      </c>
      <c r="N5467" s="305">
        <v>30498</v>
      </c>
      <c r="O5467" s="305">
        <v>30498</v>
      </c>
      <c r="P5467" s="302" t="s">
        <v>1062</v>
      </c>
    </row>
    <row r="5468" spans="1:16">
      <c r="A5468" s="303">
        <v>0</v>
      </c>
      <c r="B5468" s="303">
        <v>0</v>
      </c>
      <c r="C5468" s="303">
        <v>0</v>
      </c>
      <c r="D5468" s="304">
        <f t="shared" si="85"/>
        <v>0</v>
      </c>
      <c r="E5468" s="305">
        <v>45992</v>
      </c>
      <c r="F5468" s="302" t="s">
        <v>69</v>
      </c>
      <c r="G5468" s="302" t="s">
        <v>70</v>
      </c>
      <c r="H5468" s="302" t="s">
        <v>2910</v>
      </c>
      <c r="I5468" s="302" t="s">
        <v>647</v>
      </c>
      <c r="J5468" s="302">
        <v>135300</v>
      </c>
      <c r="K5468" s="302" t="s">
        <v>359</v>
      </c>
      <c r="L5468" s="302">
        <v>9822137</v>
      </c>
      <c r="M5468" s="302" t="s">
        <v>1872</v>
      </c>
      <c r="N5468" s="305">
        <v>13332</v>
      </c>
      <c r="O5468" s="305">
        <v>13332</v>
      </c>
      <c r="P5468" s="302" t="s">
        <v>1052</v>
      </c>
    </row>
    <row r="5469" spans="1:16">
      <c r="A5469" s="303">
        <v>0</v>
      </c>
      <c r="B5469" s="303">
        <v>7519.8</v>
      </c>
      <c r="C5469" s="303">
        <v>506.38498635600001</v>
      </c>
      <c r="D5469" s="304">
        <f t="shared" si="85"/>
        <v>7013.4150136440003</v>
      </c>
      <c r="E5469" s="305">
        <v>45992</v>
      </c>
      <c r="F5469" s="302" t="s">
        <v>69</v>
      </c>
      <c r="G5469" s="302" t="s">
        <v>70</v>
      </c>
      <c r="H5469" s="302" t="s">
        <v>2910</v>
      </c>
      <c r="I5469" s="302" t="s">
        <v>647</v>
      </c>
      <c r="J5469" s="302">
        <v>135300</v>
      </c>
      <c r="K5469" s="302" t="s">
        <v>151</v>
      </c>
      <c r="L5469" s="302">
        <v>36490507</v>
      </c>
      <c r="M5469" s="302" t="s">
        <v>2913</v>
      </c>
      <c r="N5469" s="305">
        <v>44671</v>
      </c>
      <c r="O5469" s="305">
        <v>44562</v>
      </c>
      <c r="P5469" s="302" t="s">
        <v>2912</v>
      </c>
    </row>
    <row r="5470" spans="1:16">
      <c r="A5470" s="303">
        <v>0</v>
      </c>
      <c r="B5470" s="303">
        <v>36357.800000000003</v>
      </c>
      <c r="C5470" s="303">
        <v>2448.3422507160003</v>
      </c>
      <c r="D5470" s="304">
        <f t="shared" si="85"/>
        <v>33909.457749284004</v>
      </c>
      <c r="E5470" s="305">
        <v>45992</v>
      </c>
      <c r="F5470" s="302" t="s">
        <v>69</v>
      </c>
      <c r="G5470" s="302" t="s">
        <v>70</v>
      </c>
      <c r="H5470" s="302" t="s">
        <v>2910</v>
      </c>
      <c r="I5470" s="302" t="s">
        <v>647</v>
      </c>
      <c r="J5470" s="302">
        <v>135300</v>
      </c>
      <c r="K5470" s="302" t="s">
        <v>152</v>
      </c>
      <c r="L5470" s="302">
        <v>36490532</v>
      </c>
      <c r="M5470" s="302" t="s">
        <v>1397</v>
      </c>
      <c r="N5470" s="305">
        <v>44671</v>
      </c>
      <c r="O5470" s="305">
        <v>44562</v>
      </c>
      <c r="P5470" s="302" t="s">
        <v>2912</v>
      </c>
    </row>
    <row r="5471" spans="1:16">
      <c r="A5471" s="303">
        <v>0</v>
      </c>
      <c r="B5471" s="303">
        <v>6161.89</v>
      </c>
      <c r="C5471" s="303">
        <v>414.94302821579998</v>
      </c>
      <c r="D5471" s="304">
        <f t="shared" si="85"/>
        <v>5746.9469717842003</v>
      </c>
      <c r="E5471" s="305">
        <v>45992</v>
      </c>
      <c r="F5471" s="302" t="s">
        <v>69</v>
      </c>
      <c r="G5471" s="302" t="s">
        <v>70</v>
      </c>
      <c r="H5471" s="302" t="s">
        <v>2910</v>
      </c>
      <c r="I5471" s="302" t="s">
        <v>647</v>
      </c>
      <c r="J5471" s="302">
        <v>135300</v>
      </c>
      <c r="K5471" s="302" t="s">
        <v>153</v>
      </c>
      <c r="L5471" s="302">
        <v>36490612</v>
      </c>
      <c r="M5471" s="302" t="s">
        <v>2914</v>
      </c>
      <c r="N5471" s="305">
        <v>44671</v>
      </c>
      <c r="O5471" s="305">
        <v>44652</v>
      </c>
      <c r="P5471" s="302" t="s">
        <v>2912</v>
      </c>
    </row>
    <row r="5472" spans="1:16">
      <c r="A5472" s="303">
        <v>0</v>
      </c>
      <c r="B5472" s="303">
        <v>220798.6</v>
      </c>
      <c r="C5472" s="303">
        <v>14868.626299692001</v>
      </c>
      <c r="D5472" s="304">
        <f t="shared" si="85"/>
        <v>205929.97370030801</v>
      </c>
      <c r="E5472" s="305">
        <v>45992</v>
      </c>
      <c r="F5472" s="302" t="s">
        <v>69</v>
      </c>
      <c r="G5472" s="302" t="s">
        <v>70</v>
      </c>
      <c r="H5472" s="302" t="s">
        <v>2910</v>
      </c>
      <c r="I5472" s="302" t="s">
        <v>647</v>
      </c>
      <c r="J5472" s="302">
        <v>135300</v>
      </c>
      <c r="K5472" s="302" t="s">
        <v>153</v>
      </c>
      <c r="L5472" s="302">
        <v>36490615</v>
      </c>
      <c r="M5472" s="302" t="s">
        <v>1450</v>
      </c>
      <c r="N5472" s="305">
        <v>44671</v>
      </c>
      <c r="O5472" s="305">
        <v>44652</v>
      </c>
      <c r="P5472" s="302" t="s">
        <v>2912</v>
      </c>
    </row>
    <row r="5473" spans="1:16">
      <c r="A5473" s="303">
        <v>0</v>
      </c>
      <c r="B5473" s="303">
        <v>0</v>
      </c>
      <c r="C5473" s="303">
        <v>0</v>
      </c>
      <c r="D5473" s="304">
        <f t="shared" si="85"/>
        <v>0</v>
      </c>
      <c r="E5473" s="305">
        <v>45992</v>
      </c>
      <c r="F5473" s="302" t="s">
        <v>69</v>
      </c>
      <c r="G5473" s="302" t="s">
        <v>70</v>
      </c>
      <c r="H5473" s="302" t="s">
        <v>2910</v>
      </c>
      <c r="I5473" s="302" t="s">
        <v>647</v>
      </c>
      <c r="J5473" s="302">
        <v>135300</v>
      </c>
      <c r="K5473" s="302" t="s">
        <v>84</v>
      </c>
      <c r="L5473" s="302">
        <v>35285346</v>
      </c>
      <c r="M5473" s="302" t="s">
        <v>2915</v>
      </c>
      <c r="N5473" s="305">
        <v>44671</v>
      </c>
      <c r="O5473" s="305">
        <v>44652</v>
      </c>
      <c r="P5473" s="302" t="s">
        <v>2912</v>
      </c>
    </row>
    <row r="5474" spans="1:16">
      <c r="A5474" s="303">
        <v>0</v>
      </c>
      <c r="B5474" s="303">
        <v>28328.34</v>
      </c>
      <c r="C5474" s="303">
        <v>1907.6366478348002</v>
      </c>
      <c r="D5474" s="304">
        <f t="shared" si="85"/>
        <v>26420.703352165201</v>
      </c>
      <c r="E5474" s="305">
        <v>45992</v>
      </c>
      <c r="F5474" s="302" t="s">
        <v>69</v>
      </c>
      <c r="G5474" s="302" t="s">
        <v>70</v>
      </c>
      <c r="H5474" s="302" t="s">
        <v>2910</v>
      </c>
      <c r="I5474" s="302" t="s">
        <v>647</v>
      </c>
      <c r="J5474" s="302">
        <v>135300</v>
      </c>
      <c r="K5474" s="302" t="s">
        <v>154</v>
      </c>
      <c r="L5474" s="302">
        <v>36490543</v>
      </c>
      <c r="M5474" s="302" t="s">
        <v>1400</v>
      </c>
      <c r="N5474" s="305">
        <v>44671</v>
      </c>
      <c r="O5474" s="305">
        <v>44652</v>
      </c>
      <c r="P5474" s="302" t="s">
        <v>2912</v>
      </c>
    </row>
    <row r="5475" spans="1:16">
      <c r="A5475" s="303">
        <v>0</v>
      </c>
      <c r="B5475" s="303">
        <v>0</v>
      </c>
      <c r="C5475" s="303">
        <v>0</v>
      </c>
      <c r="D5475" s="304">
        <f t="shared" si="85"/>
        <v>0</v>
      </c>
      <c r="E5475" s="305">
        <v>45992</v>
      </c>
      <c r="F5475" s="302" t="s">
        <v>69</v>
      </c>
      <c r="G5475" s="302" t="s">
        <v>70</v>
      </c>
      <c r="H5475" s="302" t="s">
        <v>2910</v>
      </c>
      <c r="I5475" s="302" t="s">
        <v>647</v>
      </c>
      <c r="J5475" s="302">
        <v>135300</v>
      </c>
      <c r="K5475" s="302" t="s">
        <v>154</v>
      </c>
      <c r="L5475" s="302">
        <v>9822007</v>
      </c>
      <c r="M5475" s="302" t="s">
        <v>1509</v>
      </c>
      <c r="N5475" s="305">
        <v>30498</v>
      </c>
      <c r="O5475" s="305">
        <v>30498</v>
      </c>
      <c r="P5475" s="302" t="s">
        <v>1052</v>
      </c>
    </row>
    <row r="5476" spans="1:16">
      <c r="A5476" s="303">
        <v>0</v>
      </c>
      <c r="B5476" s="303">
        <v>0</v>
      </c>
      <c r="C5476" s="303">
        <v>0</v>
      </c>
      <c r="D5476" s="304">
        <f t="shared" si="85"/>
        <v>0</v>
      </c>
      <c r="E5476" s="305">
        <v>45992</v>
      </c>
      <c r="F5476" s="302" t="s">
        <v>69</v>
      </c>
      <c r="G5476" s="302" t="s">
        <v>70</v>
      </c>
      <c r="H5476" s="302" t="s">
        <v>2910</v>
      </c>
      <c r="I5476" s="302" t="s">
        <v>647</v>
      </c>
      <c r="J5476" s="302">
        <v>135300</v>
      </c>
      <c r="K5476" s="302" t="s">
        <v>154</v>
      </c>
      <c r="L5476" s="302">
        <v>9974445</v>
      </c>
      <c r="M5476" s="302" t="s">
        <v>1509</v>
      </c>
      <c r="N5476" s="305">
        <v>30498</v>
      </c>
      <c r="O5476" s="305">
        <v>30498</v>
      </c>
      <c r="P5476" s="302" t="s">
        <v>1062</v>
      </c>
    </row>
    <row r="5477" spans="1:16">
      <c r="A5477" s="303">
        <v>0</v>
      </c>
      <c r="B5477" s="303">
        <v>17134.5</v>
      </c>
      <c r="C5477" s="303">
        <v>1153.8409995899999</v>
      </c>
      <c r="D5477" s="304">
        <f t="shared" si="85"/>
        <v>15980.65900041</v>
      </c>
      <c r="E5477" s="305">
        <v>45992</v>
      </c>
      <c r="F5477" s="302" t="s">
        <v>69</v>
      </c>
      <c r="G5477" s="302" t="s">
        <v>70</v>
      </c>
      <c r="H5477" s="302" t="s">
        <v>2910</v>
      </c>
      <c r="I5477" s="302" t="s">
        <v>647</v>
      </c>
      <c r="J5477" s="302">
        <v>135300</v>
      </c>
      <c r="K5477" s="302" t="s">
        <v>155</v>
      </c>
      <c r="L5477" s="302">
        <v>36490562</v>
      </c>
      <c r="M5477" s="302" t="s">
        <v>1452</v>
      </c>
      <c r="N5477" s="305">
        <v>44671</v>
      </c>
      <c r="O5477" s="305">
        <v>44652</v>
      </c>
      <c r="P5477" s="302" t="s">
        <v>2912</v>
      </c>
    </row>
    <row r="5478" spans="1:16">
      <c r="A5478" s="303">
        <v>0</v>
      </c>
      <c r="B5478" s="303">
        <v>5589.61</v>
      </c>
      <c r="C5478" s="303">
        <v>376.40556711420004</v>
      </c>
      <c r="D5478" s="304">
        <f t="shared" si="85"/>
        <v>5213.2044328857992</v>
      </c>
      <c r="E5478" s="305">
        <v>45992</v>
      </c>
      <c r="F5478" s="302" t="s">
        <v>69</v>
      </c>
      <c r="G5478" s="302" t="s">
        <v>70</v>
      </c>
      <c r="H5478" s="302" t="s">
        <v>2910</v>
      </c>
      <c r="I5478" s="302" t="s">
        <v>647</v>
      </c>
      <c r="J5478" s="302">
        <v>135300</v>
      </c>
      <c r="K5478" s="302" t="s">
        <v>155</v>
      </c>
      <c r="L5478" s="302">
        <v>36490552</v>
      </c>
      <c r="M5478" s="302" t="s">
        <v>1459</v>
      </c>
      <c r="N5478" s="305">
        <v>44671</v>
      </c>
      <c r="O5478" s="305">
        <v>44652</v>
      </c>
      <c r="P5478" s="302" t="s">
        <v>2912</v>
      </c>
    </row>
    <row r="5479" spans="1:16">
      <c r="A5479" s="303">
        <v>0</v>
      </c>
      <c r="B5479" s="303">
        <v>25638.440000000002</v>
      </c>
      <c r="C5479" s="303">
        <v>1726.4981900568</v>
      </c>
      <c r="D5479" s="304">
        <f t="shared" si="85"/>
        <v>23911.9418099432</v>
      </c>
      <c r="E5479" s="305">
        <v>45992</v>
      </c>
      <c r="F5479" s="302" t="s">
        <v>69</v>
      </c>
      <c r="G5479" s="302" t="s">
        <v>70</v>
      </c>
      <c r="H5479" s="302" t="s">
        <v>2910</v>
      </c>
      <c r="I5479" s="302" t="s">
        <v>647</v>
      </c>
      <c r="J5479" s="302">
        <v>135300</v>
      </c>
      <c r="K5479" s="302" t="s">
        <v>155</v>
      </c>
      <c r="L5479" s="302">
        <v>36490549</v>
      </c>
      <c r="M5479" s="302" t="s">
        <v>1457</v>
      </c>
      <c r="N5479" s="305">
        <v>44671</v>
      </c>
      <c r="O5479" s="305">
        <v>44652</v>
      </c>
      <c r="P5479" s="302" t="s">
        <v>2912</v>
      </c>
    </row>
    <row r="5480" spans="1:16">
      <c r="A5480" s="303">
        <v>0</v>
      </c>
      <c r="B5480" s="303">
        <v>5711.5</v>
      </c>
      <c r="C5480" s="303">
        <v>384.61366652999999</v>
      </c>
      <c r="D5480" s="304">
        <f t="shared" si="85"/>
        <v>5326.88633347</v>
      </c>
      <c r="E5480" s="305">
        <v>45992</v>
      </c>
      <c r="F5480" s="302" t="s">
        <v>69</v>
      </c>
      <c r="G5480" s="302" t="s">
        <v>70</v>
      </c>
      <c r="H5480" s="302" t="s">
        <v>2910</v>
      </c>
      <c r="I5480" s="302" t="s">
        <v>647</v>
      </c>
      <c r="J5480" s="302">
        <v>135300</v>
      </c>
      <c r="K5480" s="302" t="s">
        <v>155</v>
      </c>
      <c r="L5480" s="302">
        <v>36490559</v>
      </c>
      <c r="M5480" s="302" t="s">
        <v>2916</v>
      </c>
      <c r="N5480" s="305">
        <v>44671</v>
      </c>
      <c r="O5480" s="305">
        <v>44652</v>
      </c>
      <c r="P5480" s="302" t="s">
        <v>2912</v>
      </c>
    </row>
    <row r="5481" spans="1:16">
      <c r="A5481" s="303">
        <v>0</v>
      </c>
      <c r="B5481" s="303">
        <v>7923.37</v>
      </c>
      <c r="C5481" s="303">
        <v>533.56147894140008</v>
      </c>
      <c r="D5481" s="304">
        <f t="shared" si="85"/>
        <v>7389.8085210585996</v>
      </c>
      <c r="E5481" s="305">
        <v>45992</v>
      </c>
      <c r="F5481" s="302" t="s">
        <v>69</v>
      </c>
      <c r="G5481" s="302" t="s">
        <v>70</v>
      </c>
      <c r="H5481" s="302" t="s">
        <v>2910</v>
      </c>
      <c r="I5481" s="302" t="s">
        <v>647</v>
      </c>
      <c r="J5481" s="302">
        <v>135300</v>
      </c>
      <c r="K5481" s="302" t="s">
        <v>155</v>
      </c>
      <c r="L5481" s="302">
        <v>36490568</v>
      </c>
      <c r="M5481" s="302" t="s">
        <v>1458</v>
      </c>
      <c r="N5481" s="305">
        <v>44671</v>
      </c>
      <c r="O5481" s="305">
        <v>44652</v>
      </c>
      <c r="P5481" s="302" t="s">
        <v>2912</v>
      </c>
    </row>
    <row r="5482" spans="1:16">
      <c r="A5482" s="303">
        <v>0</v>
      </c>
      <c r="B5482" s="303">
        <v>25418.400000000001</v>
      </c>
      <c r="C5482" s="303">
        <v>1711.680648048</v>
      </c>
      <c r="D5482" s="304">
        <f t="shared" si="85"/>
        <v>23706.719351952001</v>
      </c>
      <c r="E5482" s="305">
        <v>45992</v>
      </c>
      <c r="F5482" s="302" t="s">
        <v>69</v>
      </c>
      <c r="G5482" s="302" t="s">
        <v>70</v>
      </c>
      <c r="H5482" s="302" t="s">
        <v>2910</v>
      </c>
      <c r="I5482" s="302" t="s">
        <v>647</v>
      </c>
      <c r="J5482" s="302">
        <v>135300</v>
      </c>
      <c r="K5482" s="302" t="s">
        <v>155</v>
      </c>
      <c r="L5482" s="302">
        <v>36490555</v>
      </c>
      <c r="M5482" s="302" t="s">
        <v>1455</v>
      </c>
      <c r="N5482" s="305">
        <v>44671</v>
      </c>
      <c r="O5482" s="305">
        <v>44652</v>
      </c>
      <c r="P5482" s="302" t="s">
        <v>2912</v>
      </c>
    </row>
    <row r="5483" spans="1:16">
      <c r="A5483" s="303">
        <v>0</v>
      </c>
      <c r="B5483" s="303">
        <v>22845.98</v>
      </c>
      <c r="C5483" s="303">
        <v>1538.4533193156001</v>
      </c>
      <c r="D5483" s="304">
        <f t="shared" si="85"/>
        <v>21307.526680684401</v>
      </c>
      <c r="E5483" s="305">
        <v>45992</v>
      </c>
      <c r="F5483" s="302" t="s">
        <v>69</v>
      </c>
      <c r="G5483" s="302" t="s">
        <v>70</v>
      </c>
      <c r="H5483" s="302" t="s">
        <v>2910</v>
      </c>
      <c r="I5483" s="302" t="s">
        <v>647</v>
      </c>
      <c r="J5483" s="302">
        <v>135300</v>
      </c>
      <c r="K5483" s="302" t="s">
        <v>155</v>
      </c>
      <c r="L5483" s="302">
        <v>36490565</v>
      </c>
      <c r="M5483" s="302" t="s">
        <v>1453</v>
      </c>
      <c r="N5483" s="305">
        <v>44671</v>
      </c>
      <c r="O5483" s="305">
        <v>44652</v>
      </c>
      <c r="P5483" s="302" t="s">
        <v>2912</v>
      </c>
    </row>
    <row r="5484" spans="1:16">
      <c r="A5484" s="303">
        <v>0</v>
      </c>
      <c r="B5484" s="303">
        <v>20443.38</v>
      </c>
      <c r="C5484" s="303">
        <v>1376.6617067436</v>
      </c>
      <c r="D5484" s="304">
        <f t="shared" si="85"/>
        <v>19066.718293256403</v>
      </c>
      <c r="E5484" s="305">
        <v>45992</v>
      </c>
      <c r="F5484" s="302" t="s">
        <v>69</v>
      </c>
      <c r="G5484" s="302" t="s">
        <v>70</v>
      </c>
      <c r="H5484" s="302" t="s">
        <v>2910</v>
      </c>
      <c r="I5484" s="302" t="s">
        <v>647</v>
      </c>
      <c r="J5484" s="302">
        <v>135300</v>
      </c>
      <c r="K5484" s="302" t="s">
        <v>156</v>
      </c>
      <c r="L5484" s="302">
        <v>36490546</v>
      </c>
      <c r="M5484" s="302" t="s">
        <v>1460</v>
      </c>
      <c r="N5484" s="305">
        <v>44671</v>
      </c>
      <c r="O5484" s="305">
        <v>44652</v>
      </c>
      <c r="P5484" s="302" t="s">
        <v>2912</v>
      </c>
    </row>
    <row r="5485" spans="1:16">
      <c r="A5485" s="303">
        <v>0</v>
      </c>
      <c r="B5485" s="303">
        <v>0</v>
      </c>
      <c r="C5485" s="303">
        <v>0</v>
      </c>
      <c r="D5485" s="304">
        <f t="shared" si="85"/>
        <v>0</v>
      </c>
      <c r="E5485" s="305">
        <v>45992</v>
      </c>
      <c r="F5485" s="302" t="s">
        <v>69</v>
      </c>
      <c r="G5485" s="302" t="s">
        <v>70</v>
      </c>
      <c r="H5485" s="302" t="s">
        <v>2910</v>
      </c>
      <c r="I5485" s="302" t="s">
        <v>647</v>
      </c>
      <c r="J5485" s="302">
        <v>135300</v>
      </c>
      <c r="K5485" s="302" t="s">
        <v>157</v>
      </c>
      <c r="L5485" s="302">
        <v>9974443</v>
      </c>
      <c r="M5485" s="302" t="s">
        <v>1525</v>
      </c>
      <c r="N5485" s="305">
        <v>30498</v>
      </c>
      <c r="O5485" s="305">
        <v>30498</v>
      </c>
      <c r="P5485" s="302" t="s">
        <v>1062</v>
      </c>
    </row>
    <row r="5486" spans="1:16">
      <c r="A5486" s="303">
        <v>0</v>
      </c>
      <c r="B5486" s="303">
        <v>0</v>
      </c>
      <c r="C5486" s="303">
        <v>0</v>
      </c>
      <c r="D5486" s="304">
        <f t="shared" si="85"/>
        <v>0</v>
      </c>
      <c r="E5486" s="305">
        <v>45992</v>
      </c>
      <c r="F5486" s="302" t="s">
        <v>69</v>
      </c>
      <c r="G5486" s="302" t="s">
        <v>70</v>
      </c>
      <c r="H5486" s="302" t="s">
        <v>2910</v>
      </c>
      <c r="I5486" s="302" t="s">
        <v>647</v>
      </c>
      <c r="J5486" s="302">
        <v>135300</v>
      </c>
      <c r="K5486" s="302" t="s">
        <v>157</v>
      </c>
      <c r="L5486" s="302">
        <v>9821996</v>
      </c>
      <c r="M5486" s="302" t="s">
        <v>1525</v>
      </c>
      <c r="N5486" s="305">
        <v>30498</v>
      </c>
      <c r="O5486" s="305">
        <v>30498</v>
      </c>
      <c r="P5486" s="302" t="s">
        <v>1052</v>
      </c>
    </row>
    <row r="5487" spans="1:16">
      <c r="A5487" s="303">
        <v>0</v>
      </c>
      <c r="B5487" s="303">
        <v>91850.99</v>
      </c>
      <c r="C5487" s="303">
        <v>6185.2658738178006</v>
      </c>
      <c r="D5487" s="304">
        <f t="shared" si="85"/>
        <v>85665.724126182206</v>
      </c>
      <c r="E5487" s="305">
        <v>45992</v>
      </c>
      <c r="F5487" s="302" t="s">
        <v>69</v>
      </c>
      <c r="G5487" s="302" t="s">
        <v>70</v>
      </c>
      <c r="H5487" s="302" t="s">
        <v>2910</v>
      </c>
      <c r="I5487" s="302" t="s">
        <v>647</v>
      </c>
      <c r="J5487" s="302">
        <v>135300</v>
      </c>
      <c r="K5487" s="302" t="s">
        <v>157</v>
      </c>
      <c r="L5487" s="302">
        <v>36490513</v>
      </c>
      <c r="M5487" s="302" t="s">
        <v>1412</v>
      </c>
      <c r="N5487" s="305">
        <v>44671</v>
      </c>
      <c r="O5487" s="305">
        <v>44562</v>
      </c>
      <c r="P5487" s="302" t="s">
        <v>2912</v>
      </c>
    </row>
    <row r="5488" spans="1:16">
      <c r="A5488" s="303">
        <v>0</v>
      </c>
      <c r="B5488" s="303">
        <v>0</v>
      </c>
      <c r="C5488" s="303">
        <v>0</v>
      </c>
      <c r="D5488" s="304">
        <f t="shared" si="85"/>
        <v>0</v>
      </c>
      <c r="E5488" s="305">
        <v>45992</v>
      </c>
      <c r="F5488" s="302" t="s">
        <v>69</v>
      </c>
      <c r="G5488" s="302" t="s">
        <v>70</v>
      </c>
      <c r="H5488" s="302" t="s">
        <v>2910</v>
      </c>
      <c r="I5488" s="302" t="s">
        <v>647</v>
      </c>
      <c r="J5488" s="302">
        <v>135300</v>
      </c>
      <c r="K5488" s="302" t="s">
        <v>384</v>
      </c>
      <c r="L5488" s="302">
        <v>9822117</v>
      </c>
      <c r="M5488" s="302" t="s">
        <v>1918</v>
      </c>
      <c r="N5488" s="305">
        <v>30498</v>
      </c>
      <c r="O5488" s="305">
        <v>30498</v>
      </c>
      <c r="P5488" s="302" t="s">
        <v>1052</v>
      </c>
    </row>
    <row r="5489" spans="1:16">
      <c r="A5489" s="303">
        <v>0</v>
      </c>
      <c r="B5489" s="303">
        <v>0</v>
      </c>
      <c r="C5489" s="303">
        <v>0</v>
      </c>
      <c r="D5489" s="304">
        <f t="shared" si="85"/>
        <v>0</v>
      </c>
      <c r="E5489" s="305">
        <v>45992</v>
      </c>
      <c r="F5489" s="302" t="s">
        <v>69</v>
      </c>
      <c r="G5489" s="302" t="s">
        <v>70</v>
      </c>
      <c r="H5489" s="302" t="s">
        <v>2910</v>
      </c>
      <c r="I5489" s="302" t="s">
        <v>647</v>
      </c>
      <c r="J5489" s="302">
        <v>135300</v>
      </c>
      <c r="K5489" s="302" t="s">
        <v>384</v>
      </c>
      <c r="L5489" s="302">
        <v>9974441</v>
      </c>
      <c r="M5489" s="302" t="s">
        <v>1918</v>
      </c>
      <c r="N5489" s="305">
        <v>30498</v>
      </c>
      <c r="O5489" s="305">
        <v>30498</v>
      </c>
      <c r="P5489" s="302" t="s">
        <v>1062</v>
      </c>
    </row>
    <row r="5490" spans="1:16">
      <c r="A5490" s="303">
        <v>0</v>
      </c>
      <c r="B5490" s="303">
        <v>0</v>
      </c>
      <c r="C5490" s="303">
        <v>0</v>
      </c>
      <c r="D5490" s="304">
        <f t="shared" si="85"/>
        <v>0</v>
      </c>
      <c r="E5490" s="305">
        <v>45992</v>
      </c>
      <c r="F5490" s="302" t="s">
        <v>69</v>
      </c>
      <c r="G5490" s="302" t="s">
        <v>70</v>
      </c>
      <c r="H5490" s="302" t="s">
        <v>2910</v>
      </c>
      <c r="I5490" s="302" t="s">
        <v>647</v>
      </c>
      <c r="J5490" s="302">
        <v>135300</v>
      </c>
      <c r="K5490" s="302" t="s">
        <v>387</v>
      </c>
      <c r="L5490" s="302">
        <v>9822097</v>
      </c>
      <c r="M5490" s="302" t="s">
        <v>1922</v>
      </c>
      <c r="N5490" s="305">
        <v>30498</v>
      </c>
      <c r="O5490" s="305">
        <v>30498</v>
      </c>
      <c r="P5490" s="302" t="s">
        <v>1052</v>
      </c>
    </row>
    <row r="5491" spans="1:16">
      <c r="A5491" s="303">
        <v>0</v>
      </c>
      <c r="B5491" s="303">
        <v>0</v>
      </c>
      <c r="C5491" s="303">
        <v>0</v>
      </c>
      <c r="D5491" s="304">
        <f t="shared" si="85"/>
        <v>0</v>
      </c>
      <c r="E5491" s="305">
        <v>45992</v>
      </c>
      <c r="F5491" s="302" t="s">
        <v>69</v>
      </c>
      <c r="G5491" s="302" t="s">
        <v>70</v>
      </c>
      <c r="H5491" s="302" t="s">
        <v>2910</v>
      </c>
      <c r="I5491" s="302" t="s">
        <v>647</v>
      </c>
      <c r="J5491" s="302">
        <v>135300</v>
      </c>
      <c r="K5491" s="302" t="s">
        <v>387</v>
      </c>
      <c r="L5491" s="302">
        <v>9974444</v>
      </c>
      <c r="M5491" s="302" t="s">
        <v>1922</v>
      </c>
      <c r="N5491" s="305">
        <v>30498</v>
      </c>
      <c r="O5491" s="305">
        <v>30498</v>
      </c>
      <c r="P5491" s="302" t="s">
        <v>1062</v>
      </c>
    </row>
    <row r="5492" spans="1:16">
      <c r="A5492" s="303">
        <v>0</v>
      </c>
      <c r="B5492" s="303">
        <v>0</v>
      </c>
      <c r="C5492" s="303">
        <v>0</v>
      </c>
      <c r="D5492" s="304">
        <f t="shared" si="85"/>
        <v>0</v>
      </c>
      <c r="E5492" s="305">
        <v>45992</v>
      </c>
      <c r="F5492" s="302" t="s">
        <v>69</v>
      </c>
      <c r="G5492" s="302" t="s">
        <v>70</v>
      </c>
      <c r="H5492" s="302" t="s">
        <v>2910</v>
      </c>
      <c r="I5492" s="302" t="s">
        <v>647</v>
      </c>
      <c r="J5492" s="302">
        <v>135300</v>
      </c>
      <c r="K5492" s="302" t="s">
        <v>217</v>
      </c>
      <c r="L5492" s="302">
        <v>9974442</v>
      </c>
      <c r="M5492" s="302" t="s">
        <v>2917</v>
      </c>
      <c r="N5492" s="305">
        <v>24654</v>
      </c>
      <c r="O5492" s="305">
        <v>24654</v>
      </c>
      <c r="P5492" s="302" t="s">
        <v>1062</v>
      </c>
    </row>
    <row r="5493" spans="1:16">
      <c r="A5493" s="303">
        <v>0</v>
      </c>
      <c r="B5493" s="303">
        <v>0</v>
      </c>
      <c r="C5493" s="303">
        <v>0</v>
      </c>
      <c r="D5493" s="304">
        <f t="shared" si="85"/>
        <v>0</v>
      </c>
      <c r="E5493" s="305">
        <v>45992</v>
      </c>
      <c r="F5493" s="302" t="s">
        <v>69</v>
      </c>
      <c r="G5493" s="302" t="s">
        <v>70</v>
      </c>
      <c r="H5493" s="302" t="s">
        <v>2910</v>
      </c>
      <c r="I5493" s="302" t="s">
        <v>647</v>
      </c>
      <c r="J5493" s="302">
        <v>135300</v>
      </c>
      <c r="K5493" s="302" t="s">
        <v>217</v>
      </c>
      <c r="L5493" s="302">
        <v>9822386</v>
      </c>
      <c r="M5493" s="302" t="s">
        <v>2917</v>
      </c>
      <c r="N5493" s="305">
        <v>24654</v>
      </c>
      <c r="O5493" s="305">
        <v>24654</v>
      </c>
      <c r="P5493" s="302" t="s">
        <v>1052</v>
      </c>
    </row>
    <row r="5494" spans="1:16">
      <c r="A5494" s="303">
        <v>0</v>
      </c>
      <c r="B5494" s="303">
        <v>0</v>
      </c>
      <c r="C5494" s="303">
        <v>0</v>
      </c>
      <c r="D5494" s="304">
        <f t="shared" si="85"/>
        <v>0</v>
      </c>
      <c r="E5494" s="305">
        <v>45992</v>
      </c>
      <c r="F5494" s="302" t="s">
        <v>69</v>
      </c>
      <c r="G5494" s="302" t="s">
        <v>70</v>
      </c>
      <c r="H5494" s="302" t="s">
        <v>2910</v>
      </c>
      <c r="I5494" s="302" t="s">
        <v>647</v>
      </c>
      <c r="J5494" s="302">
        <v>135300</v>
      </c>
      <c r="K5494" s="302" t="s">
        <v>392</v>
      </c>
      <c r="L5494" s="302">
        <v>9821896</v>
      </c>
      <c r="M5494" s="302" t="s">
        <v>1940</v>
      </c>
      <c r="N5494" s="305">
        <v>30498</v>
      </c>
      <c r="O5494" s="305">
        <v>30498</v>
      </c>
      <c r="P5494" s="302" t="s">
        <v>1052</v>
      </c>
    </row>
    <row r="5495" spans="1:16">
      <c r="A5495" s="303">
        <v>0</v>
      </c>
      <c r="B5495" s="303">
        <v>0</v>
      </c>
      <c r="C5495" s="303">
        <v>0</v>
      </c>
      <c r="D5495" s="304">
        <f t="shared" si="85"/>
        <v>0</v>
      </c>
      <c r="E5495" s="305">
        <v>45992</v>
      </c>
      <c r="F5495" s="302" t="s">
        <v>69</v>
      </c>
      <c r="G5495" s="302" t="s">
        <v>70</v>
      </c>
      <c r="H5495" s="302" t="s">
        <v>2910</v>
      </c>
      <c r="I5495" s="302" t="s">
        <v>647</v>
      </c>
      <c r="J5495" s="302">
        <v>135300</v>
      </c>
      <c r="K5495" s="302" t="s">
        <v>392</v>
      </c>
      <c r="L5495" s="302">
        <v>9706635</v>
      </c>
      <c r="M5495" s="302" t="s">
        <v>1940</v>
      </c>
      <c r="N5495" s="305">
        <v>30498</v>
      </c>
      <c r="O5495" s="305">
        <v>30498</v>
      </c>
      <c r="P5495" s="302" t="s">
        <v>1062</v>
      </c>
    </row>
    <row r="5496" spans="1:16">
      <c r="A5496" s="303">
        <v>0</v>
      </c>
      <c r="B5496" s="303">
        <v>0</v>
      </c>
      <c r="C5496" s="303">
        <v>0</v>
      </c>
      <c r="D5496" s="304">
        <f t="shared" si="85"/>
        <v>0</v>
      </c>
      <c r="E5496" s="305">
        <v>45992</v>
      </c>
      <c r="F5496" s="302" t="s">
        <v>69</v>
      </c>
      <c r="G5496" s="302" t="s">
        <v>70</v>
      </c>
      <c r="H5496" s="302" t="s">
        <v>2910</v>
      </c>
      <c r="I5496" s="302" t="s">
        <v>647</v>
      </c>
      <c r="J5496" s="302">
        <v>135300</v>
      </c>
      <c r="K5496" s="302" t="s">
        <v>160</v>
      </c>
      <c r="L5496" s="302">
        <v>36490521</v>
      </c>
      <c r="M5496" s="302" t="s">
        <v>2918</v>
      </c>
      <c r="N5496" s="305">
        <v>44671</v>
      </c>
      <c r="O5496" s="305">
        <v>44562</v>
      </c>
      <c r="P5496" s="302" t="s">
        <v>2912</v>
      </c>
    </row>
    <row r="5497" spans="1:16">
      <c r="A5497" s="303">
        <v>0</v>
      </c>
      <c r="B5497" s="303">
        <v>1389.8</v>
      </c>
      <c r="C5497" s="303">
        <v>93.589437755999995</v>
      </c>
      <c r="D5497" s="304">
        <f t="shared" si="85"/>
        <v>1296.2105622439999</v>
      </c>
      <c r="E5497" s="305">
        <v>45992</v>
      </c>
      <c r="F5497" s="302" t="s">
        <v>69</v>
      </c>
      <c r="G5497" s="302" t="s">
        <v>70</v>
      </c>
      <c r="H5497" s="302" t="s">
        <v>2910</v>
      </c>
      <c r="I5497" s="302" t="s">
        <v>647</v>
      </c>
      <c r="J5497" s="302">
        <v>135300</v>
      </c>
      <c r="K5497" s="302" t="s">
        <v>162</v>
      </c>
      <c r="L5497" s="302">
        <v>36490609</v>
      </c>
      <c r="M5497" s="302" t="s">
        <v>2919</v>
      </c>
      <c r="N5497" s="305">
        <v>44671</v>
      </c>
      <c r="O5497" s="305">
        <v>44652</v>
      </c>
      <c r="P5497" s="302" t="s">
        <v>2912</v>
      </c>
    </row>
    <row r="5498" spans="1:16">
      <c r="A5498" s="303">
        <v>0</v>
      </c>
      <c r="B5498" s="303">
        <v>14994.470000000001</v>
      </c>
      <c r="C5498" s="303">
        <v>1009.7309085834</v>
      </c>
      <c r="D5498" s="304">
        <f t="shared" si="85"/>
        <v>13984.739091416601</v>
      </c>
      <c r="E5498" s="305">
        <v>45992</v>
      </c>
      <c r="F5498" s="302" t="s">
        <v>69</v>
      </c>
      <c r="G5498" s="302" t="s">
        <v>70</v>
      </c>
      <c r="H5498" s="302" t="s">
        <v>2910</v>
      </c>
      <c r="I5498" s="302" t="s">
        <v>647</v>
      </c>
      <c r="J5498" s="302">
        <v>135300</v>
      </c>
      <c r="K5498" s="302" t="s">
        <v>177</v>
      </c>
      <c r="L5498" s="302">
        <v>36490606</v>
      </c>
      <c r="M5498" s="302" t="s">
        <v>2925</v>
      </c>
      <c r="N5498" s="305">
        <v>44671</v>
      </c>
      <c r="O5498" s="305">
        <v>44652</v>
      </c>
      <c r="P5498" s="302" t="s">
        <v>2912</v>
      </c>
    </row>
    <row r="5499" spans="1:16">
      <c r="A5499" s="303">
        <v>0</v>
      </c>
      <c r="B5499" s="303">
        <v>7044.39</v>
      </c>
      <c r="C5499" s="303">
        <v>474.37077236580001</v>
      </c>
      <c r="D5499" s="304">
        <f t="shared" si="85"/>
        <v>6570.0192276342004</v>
      </c>
      <c r="E5499" s="305">
        <v>45992</v>
      </c>
      <c r="F5499" s="302" t="s">
        <v>69</v>
      </c>
      <c r="G5499" s="302" t="s">
        <v>70</v>
      </c>
      <c r="H5499" s="302" t="s">
        <v>2910</v>
      </c>
      <c r="I5499" s="302" t="s">
        <v>647</v>
      </c>
      <c r="J5499" s="302">
        <v>135300</v>
      </c>
      <c r="K5499" s="302" t="s">
        <v>177</v>
      </c>
      <c r="L5499" s="302">
        <v>36490595</v>
      </c>
      <c r="M5499" s="302" t="s">
        <v>2923</v>
      </c>
      <c r="N5499" s="305">
        <v>44671</v>
      </c>
      <c r="O5499" s="305">
        <v>44652</v>
      </c>
      <c r="P5499" s="302" t="s">
        <v>2912</v>
      </c>
    </row>
    <row r="5500" spans="1:16">
      <c r="A5500" s="303">
        <v>0</v>
      </c>
      <c r="B5500" s="303">
        <v>18341.62</v>
      </c>
      <c r="C5500" s="303">
        <v>1235.1287259564001</v>
      </c>
      <c r="D5500" s="304">
        <f t="shared" si="85"/>
        <v>17106.491274043598</v>
      </c>
      <c r="E5500" s="305">
        <v>45992</v>
      </c>
      <c r="F5500" s="302" t="s">
        <v>69</v>
      </c>
      <c r="G5500" s="302" t="s">
        <v>70</v>
      </c>
      <c r="H5500" s="302" t="s">
        <v>2910</v>
      </c>
      <c r="I5500" s="302" t="s">
        <v>647</v>
      </c>
      <c r="J5500" s="302">
        <v>135300</v>
      </c>
      <c r="K5500" s="302" t="s">
        <v>177</v>
      </c>
      <c r="L5500" s="302">
        <v>36490592</v>
      </c>
      <c r="M5500" s="302" t="s">
        <v>2920</v>
      </c>
      <c r="N5500" s="305">
        <v>44671</v>
      </c>
      <c r="O5500" s="305">
        <v>44652</v>
      </c>
      <c r="P5500" s="302" t="s">
        <v>2912</v>
      </c>
    </row>
    <row r="5501" spans="1:16">
      <c r="A5501" s="303">
        <v>0</v>
      </c>
      <c r="B5501" s="303">
        <v>7935.67</v>
      </c>
      <c r="C5501" s="303">
        <v>534.38976364739995</v>
      </c>
      <c r="D5501" s="304">
        <f t="shared" si="85"/>
        <v>7401.2802363525998</v>
      </c>
      <c r="E5501" s="305">
        <v>45992</v>
      </c>
      <c r="F5501" s="302" t="s">
        <v>69</v>
      </c>
      <c r="G5501" s="302" t="s">
        <v>70</v>
      </c>
      <c r="H5501" s="302" t="s">
        <v>2910</v>
      </c>
      <c r="I5501" s="302" t="s">
        <v>647</v>
      </c>
      <c r="J5501" s="302">
        <v>135300</v>
      </c>
      <c r="K5501" s="302" t="s">
        <v>177</v>
      </c>
      <c r="L5501" s="302">
        <v>36490598</v>
      </c>
      <c r="M5501" s="302" t="s">
        <v>2924</v>
      </c>
      <c r="N5501" s="305">
        <v>44671</v>
      </c>
      <c r="O5501" s="305">
        <v>44652</v>
      </c>
      <c r="P5501" s="302" t="s">
        <v>2912</v>
      </c>
    </row>
    <row r="5502" spans="1:16">
      <c r="A5502" s="303">
        <v>0</v>
      </c>
      <c r="B5502" s="303">
        <v>82750.680000000008</v>
      </c>
      <c r="C5502" s="303">
        <v>5572.4489963496007</v>
      </c>
      <c r="D5502" s="304">
        <f t="shared" si="85"/>
        <v>77178.231003650406</v>
      </c>
      <c r="E5502" s="305">
        <v>45992</v>
      </c>
      <c r="F5502" s="302" t="s">
        <v>69</v>
      </c>
      <c r="G5502" s="302" t="s">
        <v>70</v>
      </c>
      <c r="H5502" s="302" t="s">
        <v>2910</v>
      </c>
      <c r="I5502" s="302" t="s">
        <v>647</v>
      </c>
      <c r="J5502" s="302">
        <v>135300</v>
      </c>
      <c r="K5502" s="302" t="s">
        <v>177</v>
      </c>
      <c r="L5502" s="302">
        <v>36490588</v>
      </c>
      <c r="M5502" s="302" t="s">
        <v>2922</v>
      </c>
      <c r="N5502" s="305">
        <v>44671</v>
      </c>
      <c r="O5502" s="305">
        <v>44652</v>
      </c>
      <c r="P5502" s="302" t="s">
        <v>2912</v>
      </c>
    </row>
    <row r="5503" spans="1:16">
      <c r="A5503" s="303">
        <v>0</v>
      </c>
      <c r="B5503" s="303">
        <v>24077.57</v>
      </c>
      <c r="C5503" s="303">
        <v>1621.3888608654001</v>
      </c>
      <c r="D5503" s="304">
        <f t="shared" si="85"/>
        <v>22456.181139134598</v>
      </c>
      <c r="E5503" s="305">
        <v>45992</v>
      </c>
      <c r="F5503" s="302" t="s">
        <v>69</v>
      </c>
      <c r="G5503" s="302" t="s">
        <v>70</v>
      </c>
      <c r="H5503" s="302" t="s">
        <v>2910</v>
      </c>
      <c r="I5503" s="302" t="s">
        <v>647</v>
      </c>
      <c r="J5503" s="302">
        <v>135300</v>
      </c>
      <c r="K5503" s="302" t="s">
        <v>177</v>
      </c>
      <c r="L5503" s="302">
        <v>36490602</v>
      </c>
      <c r="M5503" s="302" t="s">
        <v>2921</v>
      </c>
      <c r="N5503" s="305">
        <v>44671</v>
      </c>
      <c r="O5503" s="305">
        <v>44652</v>
      </c>
      <c r="P5503" s="302" t="s">
        <v>2912</v>
      </c>
    </row>
    <row r="5504" spans="1:16">
      <c r="A5504" s="303">
        <v>6</v>
      </c>
      <c r="B5504" s="303">
        <v>149677.03</v>
      </c>
      <c r="C5504" s="303">
        <v>10079.284129146601</v>
      </c>
      <c r="D5504" s="304">
        <f t="shared" si="85"/>
        <v>139597.7458708534</v>
      </c>
      <c r="E5504" s="305">
        <v>45992</v>
      </c>
      <c r="F5504" s="302" t="s">
        <v>69</v>
      </c>
      <c r="G5504" s="302" t="s">
        <v>70</v>
      </c>
      <c r="H5504" s="302" t="s">
        <v>2910</v>
      </c>
      <c r="I5504" s="302" t="s">
        <v>647</v>
      </c>
      <c r="J5504" s="302">
        <v>135300</v>
      </c>
      <c r="K5504" s="302" t="s">
        <v>110</v>
      </c>
      <c r="L5504" s="302">
        <v>36490517</v>
      </c>
      <c r="M5504" s="302" t="s">
        <v>1443</v>
      </c>
      <c r="N5504" s="305">
        <v>44671</v>
      </c>
      <c r="O5504" s="305">
        <v>44562</v>
      </c>
      <c r="P5504" s="302" t="s">
        <v>2912</v>
      </c>
    </row>
    <row r="5505" spans="1:16">
      <c r="A5505" s="303">
        <v>0</v>
      </c>
      <c r="B5505" s="303">
        <v>0</v>
      </c>
      <c r="C5505" s="303">
        <v>0</v>
      </c>
      <c r="D5505" s="304">
        <f t="shared" si="85"/>
        <v>0</v>
      </c>
      <c r="E5505" s="305">
        <v>45992</v>
      </c>
      <c r="F5505" s="302" t="s">
        <v>69</v>
      </c>
      <c r="G5505" s="302" t="s">
        <v>70</v>
      </c>
      <c r="H5505" s="302" t="s">
        <v>2910</v>
      </c>
      <c r="I5505" s="302" t="s">
        <v>647</v>
      </c>
      <c r="J5505" s="302">
        <v>135300</v>
      </c>
      <c r="K5505" s="302" t="s">
        <v>553</v>
      </c>
      <c r="L5505" s="302">
        <v>9822173</v>
      </c>
      <c r="M5505" s="302" t="s">
        <v>2437</v>
      </c>
      <c r="N5505" s="305">
        <v>24654</v>
      </c>
      <c r="O5505" s="305">
        <v>24654</v>
      </c>
      <c r="P5505" s="302" t="s">
        <v>1052</v>
      </c>
    </row>
    <row r="5506" spans="1:16">
      <c r="A5506" s="303">
        <v>0</v>
      </c>
      <c r="B5506" s="303">
        <v>0</v>
      </c>
      <c r="C5506" s="303">
        <v>0</v>
      </c>
      <c r="D5506" s="304">
        <f t="shared" si="85"/>
        <v>0</v>
      </c>
      <c r="E5506" s="305">
        <v>45992</v>
      </c>
      <c r="F5506" s="302" t="s">
        <v>69</v>
      </c>
      <c r="G5506" s="302" t="s">
        <v>70</v>
      </c>
      <c r="H5506" s="302" t="s">
        <v>2910</v>
      </c>
      <c r="I5506" s="302" t="s">
        <v>647</v>
      </c>
      <c r="J5506" s="302">
        <v>135300</v>
      </c>
      <c r="K5506" s="302" t="s">
        <v>553</v>
      </c>
      <c r="L5506" s="302">
        <v>9974440</v>
      </c>
      <c r="M5506" s="302" t="s">
        <v>2437</v>
      </c>
      <c r="N5506" s="305">
        <v>24654</v>
      </c>
      <c r="O5506" s="305">
        <v>24654</v>
      </c>
      <c r="P5506" s="302" t="s">
        <v>1062</v>
      </c>
    </row>
    <row r="5507" spans="1:16">
      <c r="A5507" s="303">
        <v>0</v>
      </c>
      <c r="B5507" s="303">
        <v>0</v>
      </c>
      <c r="C5507" s="303">
        <v>0</v>
      </c>
      <c r="D5507" s="304">
        <f t="shared" ref="D5507:D5570" si="86">+B5507-C5507</f>
        <v>0</v>
      </c>
      <c r="E5507" s="305">
        <v>45992</v>
      </c>
      <c r="F5507" s="302" t="s">
        <v>69</v>
      </c>
      <c r="G5507" s="302" t="s">
        <v>70</v>
      </c>
      <c r="H5507" s="302" t="s">
        <v>2910</v>
      </c>
      <c r="I5507" s="302" t="s">
        <v>647</v>
      </c>
      <c r="J5507" s="302">
        <v>135300</v>
      </c>
      <c r="K5507" s="302" t="s">
        <v>553</v>
      </c>
      <c r="L5507" s="302">
        <v>9822172</v>
      </c>
      <c r="M5507" s="302" t="s">
        <v>2647</v>
      </c>
      <c r="N5507" s="305">
        <v>29037</v>
      </c>
      <c r="O5507" s="305">
        <v>29037</v>
      </c>
      <c r="P5507" s="302" t="s">
        <v>1052</v>
      </c>
    </row>
    <row r="5508" spans="1:16">
      <c r="A5508" s="303">
        <v>0</v>
      </c>
      <c r="B5508" s="303">
        <v>0</v>
      </c>
      <c r="C5508" s="303">
        <v>0</v>
      </c>
      <c r="D5508" s="304">
        <f t="shared" si="86"/>
        <v>0</v>
      </c>
      <c r="E5508" s="305">
        <v>45992</v>
      </c>
      <c r="F5508" s="302" t="s">
        <v>69</v>
      </c>
      <c r="G5508" s="302" t="s">
        <v>70</v>
      </c>
      <c r="H5508" s="302" t="s">
        <v>2910</v>
      </c>
      <c r="I5508" s="302" t="s">
        <v>647</v>
      </c>
      <c r="J5508" s="302">
        <v>135300</v>
      </c>
      <c r="K5508" s="302" t="s">
        <v>553</v>
      </c>
      <c r="L5508" s="302">
        <v>9974439</v>
      </c>
      <c r="M5508" s="302" t="s">
        <v>2647</v>
      </c>
      <c r="N5508" s="305">
        <v>29037</v>
      </c>
      <c r="O5508" s="305">
        <v>29037</v>
      </c>
      <c r="P5508" s="302" t="s">
        <v>1062</v>
      </c>
    </row>
    <row r="5509" spans="1:16">
      <c r="A5509" s="303">
        <v>1</v>
      </c>
      <c r="B5509" s="303">
        <v>43419.340000000004</v>
      </c>
      <c r="C5509" s="303">
        <v>2923.8679078548003</v>
      </c>
      <c r="D5509" s="304">
        <f t="shared" si="86"/>
        <v>40495.472092145203</v>
      </c>
      <c r="E5509" s="305">
        <v>45992</v>
      </c>
      <c r="F5509" s="302" t="s">
        <v>69</v>
      </c>
      <c r="G5509" s="302" t="s">
        <v>70</v>
      </c>
      <c r="H5509" s="302" t="s">
        <v>2910</v>
      </c>
      <c r="I5509" s="302" t="s">
        <v>647</v>
      </c>
      <c r="J5509" s="302">
        <v>135300</v>
      </c>
      <c r="K5509" s="302" t="s">
        <v>165</v>
      </c>
      <c r="L5509" s="302">
        <v>36490525</v>
      </c>
      <c r="M5509" s="302" t="s">
        <v>1429</v>
      </c>
      <c r="N5509" s="305">
        <v>44671</v>
      </c>
      <c r="O5509" s="305">
        <v>44562</v>
      </c>
      <c r="P5509" s="302" t="s">
        <v>2912</v>
      </c>
    </row>
    <row r="5510" spans="1:16">
      <c r="A5510" s="303">
        <v>1</v>
      </c>
      <c r="B5510" s="303">
        <v>16153.4</v>
      </c>
      <c r="C5510" s="303">
        <v>1087.7735097479999</v>
      </c>
      <c r="D5510" s="304">
        <f t="shared" si="86"/>
        <v>15065.626490252</v>
      </c>
      <c r="E5510" s="305">
        <v>45992</v>
      </c>
      <c r="F5510" s="302" t="s">
        <v>69</v>
      </c>
      <c r="G5510" s="302" t="s">
        <v>70</v>
      </c>
      <c r="H5510" s="302" t="s">
        <v>2910</v>
      </c>
      <c r="I5510" s="302" t="s">
        <v>647</v>
      </c>
      <c r="J5510" s="302">
        <v>135300</v>
      </c>
      <c r="K5510" s="302" t="s">
        <v>166</v>
      </c>
      <c r="L5510" s="302">
        <v>36490620</v>
      </c>
      <c r="M5510" s="302" t="s">
        <v>1430</v>
      </c>
      <c r="N5510" s="305">
        <v>44671</v>
      </c>
      <c r="O5510" s="305">
        <v>44652</v>
      </c>
      <c r="P5510" s="302" t="s">
        <v>2912</v>
      </c>
    </row>
    <row r="5511" spans="1:16">
      <c r="A5511" s="303">
        <v>0</v>
      </c>
      <c r="B5511" s="303">
        <v>10090.75</v>
      </c>
      <c r="C5511" s="303">
        <v>679.51332496500004</v>
      </c>
      <c r="D5511" s="304">
        <f t="shared" si="86"/>
        <v>9411.2366750349993</v>
      </c>
      <c r="E5511" s="305">
        <v>45992</v>
      </c>
      <c r="F5511" s="302" t="s">
        <v>69</v>
      </c>
      <c r="G5511" s="302" t="s">
        <v>70</v>
      </c>
      <c r="H5511" s="302" t="s">
        <v>2910</v>
      </c>
      <c r="I5511" s="302" t="s">
        <v>647</v>
      </c>
      <c r="J5511" s="302">
        <v>135300</v>
      </c>
      <c r="K5511" s="302" t="s">
        <v>167</v>
      </c>
      <c r="L5511" s="302">
        <v>36490575</v>
      </c>
      <c r="M5511" s="302" t="s">
        <v>1431</v>
      </c>
      <c r="N5511" s="305">
        <v>44671</v>
      </c>
      <c r="O5511" s="305">
        <v>44652</v>
      </c>
      <c r="P5511" s="302" t="s">
        <v>2912</v>
      </c>
    </row>
    <row r="5512" spans="1:16">
      <c r="A5512" s="303">
        <v>0</v>
      </c>
      <c r="B5512" s="303">
        <v>0</v>
      </c>
      <c r="C5512" s="303">
        <v>0</v>
      </c>
      <c r="D5512" s="304">
        <f t="shared" si="86"/>
        <v>0</v>
      </c>
      <c r="E5512" s="305">
        <v>45992</v>
      </c>
      <c r="F5512" s="302" t="s">
        <v>69</v>
      </c>
      <c r="G5512" s="302" t="s">
        <v>70</v>
      </c>
      <c r="H5512" s="302" t="s">
        <v>648</v>
      </c>
      <c r="I5512" s="302" t="s">
        <v>648</v>
      </c>
      <c r="J5512" s="302">
        <v>135300</v>
      </c>
      <c r="K5512" s="302" t="s">
        <v>591</v>
      </c>
      <c r="L5512" s="302">
        <v>9761176</v>
      </c>
      <c r="M5512" s="302" t="s">
        <v>2645</v>
      </c>
      <c r="N5512" s="305">
        <v>36586</v>
      </c>
      <c r="O5512" s="305">
        <v>36526</v>
      </c>
      <c r="P5512" s="302" t="s">
        <v>2644</v>
      </c>
    </row>
    <row r="5513" spans="1:16">
      <c r="A5513" s="303">
        <v>0</v>
      </c>
      <c r="B5513" s="303">
        <v>0</v>
      </c>
      <c r="C5513" s="303">
        <v>0</v>
      </c>
      <c r="D5513" s="304">
        <f t="shared" si="86"/>
        <v>0</v>
      </c>
      <c r="E5513" s="305">
        <v>45992</v>
      </c>
      <c r="F5513" s="302" t="s">
        <v>69</v>
      </c>
      <c r="G5513" s="302" t="s">
        <v>70</v>
      </c>
      <c r="H5513" s="302" t="s">
        <v>648</v>
      </c>
      <c r="I5513" s="302" t="s">
        <v>648</v>
      </c>
      <c r="J5513" s="302">
        <v>135300</v>
      </c>
      <c r="K5513" s="302" t="s">
        <v>591</v>
      </c>
      <c r="L5513" s="302">
        <v>9765697</v>
      </c>
      <c r="M5513" s="302" t="s">
        <v>2645</v>
      </c>
      <c r="N5513" s="305">
        <v>36586</v>
      </c>
      <c r="O5513" s="305">
        <v>36526</v>
      </c>
      <c r="P5513" s="302" t="s">
        <v>2644</v>
      </c>
    </row>
    <row r="5514" spans="1:16">
      <c r="A5514" s="303">
        <v>0</v>
      </c>
      <c r="B5514" s="303">
        <v>0</v>
      </c>
      <c r="C5514" s="303">
        <v>0</v>
      </c>
      <c r="D5514" s="304">
        <f t="shared" si="86"/>
        <v>0</v>
      </c>
      <c r="E5514" s="305">
        <v>45992</v>
      </c>
      <c r="F5514" s="302" t="s">
        <v>69</v>
      </c>
      <c r="G5514" s="302" t="s">
        <v>70</v>
      </c>
      <c r="H5514" s="302" t="s">
        <v>648</v>
      </c>
      <c r="I5514" s="302" t="s">
        <v>648</v>
      </c>
      <c r="J5514" s="302">
        <v>135600</v>
      </c>
      <c r="K5514" s="302" t="s">
        <v>84</v>
      </c>
      <c r="L5514" s="302">
        <v>9747509</v>
      </c>
      <c r="M5514" s="302" t="s">
        <v>2926</v>
      </c>
      <c r="N5514" s="305">
        <v>39071</v>
      </c>
      <c r="O5514" s="305">
        <v>39052</v>
      </c>
      <c r="P5514" s="302" t="s">
        <v>2927</v>
      </c>
    </row>
    <row r="5515" spans="1:16">
      <c r="A5515" s="303">
        <v>0</v>
      </c>
      <c r="B5515" s="303">
        <v>0</v>
      </c>
      <c r="C5515" s="303">
        <v>0</v>
      </c>
      <c r="D5515" s="304">
        <f t="shared" si="86"/>
        <v>0</v>
      </c>
      <c r="E5515" s="305">
        <v>45992</v>
      </c>
      <c r="F5515" s="302" t="s">
        <v>69</v>
      </c>
      <c r="G5515" s="302" t="s">
        <v>70</v>
      </c>
      <c r="H5515" s="302" t="s">
        <v>649</v>
      </c>
      <c r="I5515" s="302" t="s">
        <v>649</v>
      </c>
      <c r="J5515" s="302">
        <v>135300</v>
      </c>
      <c r="K5515" s="302" t="s">
        <v>650</v>
      </c>
      <c r="L5515" s="302">
        <v>9761156</v>
      </c>
      <c r="M5515" s="302" t="s">
        <v>2928</v>
      </c>
      <c r="N5515" s="305">
        <v>35642</v>
      </c>
      <c r="O5515" s="305">
        <v>36526</v>
      </c>
      <c r="P5515" s="302" t="s">
        <v>1558</v>
      </c>
    </row>
    <row r="5516" spans="1:16">
      <c r="A5516" s="303">
        <v>0</v>
      </c>
      <c r="B5516" s="303">
        <v>0</v>
      </c>
      <c r="C5516" s="303">
        <v>0</v>
      </c>
      <c r="D5516" s="304">
        <f t="shared" si="86"/>
        <v>0</v>
      </c>
      <c r="E5516" s="305">
        <v>45992</v>
      </c>
      <c r="F5516" s="302" t="s">
        <v>69</v>
      </c>
      <c r="G5516" s="302" t="s">
        <v>70</v>
      </c>
      <c r="H5516" s="302" t="s">
        <v>649</v>
      </c>
      <c r="I5516" s="302" t="s">
        <v>649</v>
      </c>
      <c r="J5516" s="302">
        <v>135300</v>
      </c>
      <c r="K5516" s="302" t="s">
        <v>650</v>
      </c>
      <c r="L5516" s="302">
        <v>9973785</v>
      </c>
      <c r="M5516" s="302" t="s">
        <v>2928</v>
      </c>
      <c r="N5516" s="305">
        <v>35642</v>
      </c>
      <c r="O5516" s="305">
        <v>36526</v>
      </c>
      <c r="P5516" s="302" t="s">
        <v>1558</v>
      </c>
    </row>
    <row r="5517" spans="1:16">
      <c r="A5517" s="303">
        <v>0</v>
      </c>
      <c r="B5517" s="303">
        <v>0</v>
      </c>
      <c r="C5517" s="303">
        <v>0</v>
      </c>
      <c r="D5517" s="304">
        <f t="shared" si="86"/>
        <v>0</v>
      </c>
      <c r="E5517" s="305">
        <v>45992</v>
      </c>
      <c r="F5517" s="302" t="s">
        <v>69</v>
      </c>
      <c r="G5517" s="302" t="s">
        <v>70</v>
      </c>
      <c r="H5517" s="302" t="s">
        <v>649</v>
      </c>
      <c r="I5517" s="302" t="s">
        <v>649</v>
      </c>
      <c r="J5517" s="302">
        <v>135300</v>
      </c>
      <c r="K5517" s="302" t="s">
        <v>591</v>
      </c>
      <c r="L5517" s="302">
        <v>9765696</v>
      </c>
      <c r="M5517" s="302" t="s">
        <v>2645</v>
      </c>
      <c r="N5517" s="305">
        <v>36586</v>
      </c>
      <c r="O5517" s="305">
        <v>36526</v>
      </c>
      <c r="P5517" s="302" t="s">
        <v>2644</v>
      </c>
    </row>
    <row r="5518" spans="1:16">
      <c r="A5518" s="303">
        <v>0</v>
      </c>
      <c r="B5518" s="303">
        <v>0</v>
      </c>
      <c r="C5518" s="303">
        <v>0</v>
      </c>
      <c r="D5518" s="304">
        <f t="shared" si="86"/>
        <v>0</v>
      </c>
      <c r="E5518" s="305">
        <v>45992</v>
      </c>
      <c r="F5518" s="302" t="s">
        <v>69</v>
      </c>
      <c r="G5518" s="302" t="s">
        <v>70</v>
      </c>
      <c r="H5518" s="302" t="s">
        <v>649</v>
      </c>
      <c r="I5518" s="302" t="s">
        <v>649</v>
      </c>
      <c r="J5518" s="302">
        <v>135300</v>
      </c>
      <c r="K5518" s="302" t="s">
        <v>591</v>
      </c>
      <c r="L5518" s="302">
        <v>9761177</v>
      </c>
      <c r="M5518" s="302" t="s">
        <v>2645</v>
      </c>
      <c r="N5518" s="305">
        <v>36586</v>
      </c>
      <c r="O5518" s="305">
        <v>36526</v>
      </c>
      <c r="P5518" s="302" t="s">
        <v>2644</v>
      </c>
    </row>
    <row r="5519" spans="1:16">
      <c r="A5519" s="303">
        <v>0</v>
      </c>
      <c r="B5519" s="303">
        <v>0</v>
      </c>
      <c r="C5519" s="303">
        <v>0</v>
      </c>
      <c r="D5519" s="304">
        <f t="shared" si="86"/>
        <v>0</v>
      </c>
      <c r="E5519" s="305">
        <v>45992</v>
      </c>
      <c r="F5519" s="302" t="s">
        <v>69</v>
      </c>
      <c r="G5519" s="302" t="s">
        <v>70</v>
      </c>
      <c r="H5519" s="302" t="s">
        <v>651</v>
      </c>
      <c r="I5519" s="302" t="s">
        <v>651</v>
      </c>
      <c r="J5519" s="302">
        <v>135300</v>
      </c>
      <c r="K5519" s="302" t="s">
        <v>84</v>
      </c>
      <c r="L5519" s="302">
        <v>24489010</v>
      </c>
      <c r="M5519" s="302" t="s">
        <v>2929</v>
      </c>
      <c r="N5519" s="305">
        <v>43263</v>
      </c>
      <c r="O5519" s="305">
        <v>43405</v>
      </c>
      <c r="P5519" s="302" t="s">
        <v>2930</v>
      </c>
    </row>
    <row r="5520" spans="1:16">
      <c r="A5520" s="303">
        <v>1</v>
      </c>
      <c r="B5520" s="303">
        <v>15005.85</v>
      </c>
      <c r="C5520" s="303">
        <v>17.922687123000003</v>
      </c>
      <c r="D5520" s="304">
        <f t="shared" si="86"/>
        <v>14987.927312877</v>
      </c>
      <c r="E5520" s="305">
        <v>45992</v>
      </c>
      <c r="F5520" s="302" t="s">
        <v>69</v>
      </c>
      <c r="G5520" s="302" t="s">
        <v>70</v>
      </c>
      <c r="H5520" s="302" t="s">
        <v>652</v>
      </c>
      <c r="I5520" s="302" t="s">
        <v>652</v>
      </c>
      <c r="J5520" s="302">
        <v>135130</v>
      </c>
      <c r="K5520" s="302" t="s">
        <v>161</v>
      </c>
      <c r="L5520" s="302">
        <v>41349078</v>
      </c>
      <c r="M5520" s="302" t="s">
        <v>1602</v>
      </c>
      <c r="N5520" s="305">
        <v>45656</v>
      </c>
      <c r="O5520" s="305">
        <v>45292</v>
      </c>
      <c r="P5520" s="302" t="s">
        <v>4298</v>
      </c>
    </row>
    <row r="5521" spans="1:16">
      <c r="A5521" s="303">
        <v>1</v>
      </c>
      <c r="B5521" s="303">
        <v>3398854.22</v>
      </c>
      <c r="C5521" s="303">
        <v>729623.74220310315</v>
      </c>
      <c r="D5521" s="304">
        <f t="shared" si="86"/>
        <v>2669230.4777968973</v>
      </c>
      <c r="E5521" s="305">
        <v>45992</v>
      </c>
      <c r="F5521" s="302" t="s">
        <v>69</v>
      </c>
      <c r="G5521" s="302" t="s">
        <v>70</v>
      </c>
      <c r="H5521" s="302" t="s">
        <v>652</v>
      </c>
      <c r="I5521" s="302" t="s">
        <v>652</v>
      </c>
      <c r="J5521" s="302">
        <v>135200</v>
      </c>
      <c r="K5521" s="302" t="s">
        <v>303</v>
      </c>
      <c r="L5521" s="302">
        <v>20534549</v>
      </c>
      <c r="M5521" s="302" t="s">
        <v>805</v>
      </c>
      <c r="N5521" s="305">
        <v>40909</v>
      </c>
      <c r="O5521" s="305">
        <v>40909</v>
      </c>
      <c r="P5521" s="302" t="s">
        <v>880</v>
      </c>
    </row>
    <row r="5522" spans="1:16">
      <c r="A5522" s="303">
        <v>1</v>
      </c>
      <c r="B5522" s="303">
        <v>1632535.02</v>
      </c>
      <c r="C5522" s="303">
        <v>376411.73847147718</v>
      </c>
      <c r="D5522" s="304">
        <f t="shared" si="86"/>
        <v>1256123.2815285227</v>
      </c>
      <c r="E5522" s="305">
        <v>45992</v>
      </c>
      <c r="F5522" s="302" t="s">
        <v>69</v>
      </c>
      <c r="G5522" s="302" t="s">
        <v>70</v>
      </c>
      <c r="H5522" s="302" t="s">
        <v>652</v>
      </c>
      <c r="I5522" s="302" t="s">
        <v>652</v>
      </c>
      <c r="J5522" s="302">
        <v>135200</v>
      </c>
      <c r="K5522" s="302" t="s">
        <v>303</v>
      </c>
      <c r="L5522" s="302">
        <v>20534542</v>
      </c>
      <c r="M5522" s="302" t="s">
        <v>806</v>
      </c>
      <c r="N5522" s="305">
        <v>40653</v>
      </c>
      <c r="O5522" s="305">
        <v>40634</v>
      </c>
      <c r="P5522" s="302" t="s">
        <v>880</v>
      </c>
    </row>
    <row r="5523" spans="1:16">
      <c r="A5523" s="303">
        <v>0</v>
      </c>
      <c r="B5523" s="303">
        <v>0</v>
      </c>
      <c r="C5523" s="303">
        <v>0</v>
      </c>
      <c r="D5523" s="304">
        <f t="shared" si="86"/>
        <v>0</v>
      </c>
      <c r="E5523" s="305">
        <v>45992</v>
      </c>
      <c r="F5523" s="302" t="s">
        <v>69</v>
      </c>
      <c r="G5523" s="302" t="s">
        <v>70</v>
      </c>
      <c r="H5523" s="302" t="s">
        <v>652</v>
      </c>
      <c r="I5523" s="302" t="s">
        <v>652</v>
      </c>
      <c r="J5523" s="302">
        <v>135300</v>
      </c>
      <c r="K5523" s="302" t="s">
        <v>138</v>
      </c>
      <c r="L5523" s="302">
        <v>11499636</v>
      </c>
      <c r="M5523" s="302" t="s">
        <v>799</v>
      </c>
      <c r="N5523" s="305">
        <v>40653</v>
      </c>
      <c r="O5523" s="305">
        <v>40653</v>
      </c>
      <c r="P5523" s="302" t="s">
        <v>2931</v>
      </c>
    </row>
    <row r="5524" spans="1:16">
      <c r="A5524" s="303">
        <v>0</v>
      </c>
      <c r="B5524" s="303">
        <v>0</v>
      </c>
      <c r="C5524" s="303">
        <v>0</v>
      </c>
      <c r="D5524" s="304">
        <f t="shared" si="86"/>
        <v>0</v>
      </c>
      <c r="E5524" s="305">
        <v>45992</v>
      </c>
      <c r="F5524" s="302" t="s">
        <v>69</v>
      </c>
      <c r="G5524" s="302" t="s">
        <v>70</v>
      </c>
      <c r="H5524" s="302" t="s">
        <v>652</v>
      </c>
      <c r="I5524" s="302" t="s">
        <v>652</v>
      </c>
      <c r="J5524" s="302">
        <v>135300</v>
      </c>
      <c r="K5524" s="302" t="s">
        <v>138</v>
      </c>
      <c r="L5524" s="302">
        <v>20726335</v>
      </c>
      <c r="M5524" s="302" t="s">
        <v>799</v>
      </c>
      <c r="N5524" s="305">
        <v>42733</v>
      </c>
      <c r="O5524" s="305">
        <v>42705</v>
      </c>
      <c r="P5524" s="302" t="s">
        <v>1355</v>
      </c>
    </row>
    <row r="5525" spans="1:16">
      <c r="A5525" s="303">
        <v>0</v>
      </c>
      <c r="B5525" s="303">
        <v>0</v>
      </c>
      <c r="C5525" s="303">
        <v>0</v>
      </c>
      <c r="D5525" s="304">
        <f t="shared" si="86"/>
        <v>0</v>
      </c>
      <c r="E5525" s="305">
        <v>45992</v>
      </c>
      <c r="F5525" s="302" t="s">
        <v>69</v>
      </c>
      <c r="G5525" s="302" t="s">
        <v>70</v>
      </c>
      <c r="H5525" s="302" t="s">
        <v>652</v>
      </c>
      <c r="I5525" s="302" t="s">
        <v>652</v>
      </c>
      <c r="J5525" s="302">
        <v>135300</v>
      </c>
      <c r="K5525" s="302" t="s">
        <v>138</v>
      </c>
      <c r="L5525" s="302">
        <v>20726227</v>
      </c>
      <c r="M5525" s="302" t="s">
        <v>799</v>
      </c>
      <c r="N5525" s="305">
        <v>42733</v>
      </c>
      <c r="O5525" s="305">
        <v>42705</v>
      </c>
      <c r="P5525" s="302" t="s">
        <v>1364</v>
      </c>
    </row>
    <row r="5526" spans="1:16">
      <c r="A5526" s="303">
        <v>0</v>
      </c>
      <c r="B5526" s="303">
        <v>0</v>
      </c>
      <c r="C5526" s="303">
        <v>0</v>
      </c>
      <c r="D5526" s="304">
        <f t="shared" si="86"/>
        <v>0</v>
      </c>
      <c r="E5526" s="305">
        <v>45992</v>
      </c>
      <c r="F5526" s="302" t="s">
        <v>69</v>
      </c>
      <c r="G5526" s="302" t="s">
        <v>70</v>
      </c>
      <c r="H5526" s="302" t="s">
        <v>652</v>
      </c>
      <c r="I5526" s="302" t="s">
        <v>652</v>
      </c>
      <c r="J5526" s="302">
        <v>135300</v>
      </c>
      <c r="K5526" s="302" t="s">
        <v>138</v>
      </c>
      <c r="L5526" s="302">
        <v>20726213</v>
      </c>
      <c r="M5526" s="302" t="s">
        <v>799</v>
      </c>
      <c r="N5526" s="305">
        <v>42733</v>
      </c>
      <c r="O5526" s="305">
        <v>42705</v>
      </c>
      <c r="P5526" s="302" t="s">
        <v>1353</v>
      </c>
    </row>
    <row r="5527" spans="1:16">
      <c r="A5527" s="303">
        <v>0</v>
      </c>
      <c r="B5527" s="303">
        <v>0</v>
      </c>
      <c r="C5527" s="303">
        <v>0</v>
      </c>
      <c r="D5527" s="304">
        <f t="shared" si="86"/>
        <v>0</v>
      </c>
      <c r="E5527" s="305">
        <v>45992</v>
      </c>
      <c r="F5527" s="302" t="s">
        <v>69</v>
      </c>
      <c r="G5527" s="302" t="s">
        <v>70</v>
      </c>
      <c r="H5527" s="302" t="s">
        <v>652</v>
      </c>
      <c r="I5527" s="302" t="s">
        <v>652</v>
      </c>
      <c r="J5527" s="302">
        <v>135300</v>
      </c>
      <c r="K5527" s="302" t="s">
        <v>138</v>
      </c>
      <c r="L5527" s="302">
        <v>20726314</v>
      </c>
      <c r="M5527" s="302" t="s">
        <v>799</v>
      </c>
      <c r="N5527" s="305">
        <v>42733</v>
      </c>
      <c r="O5527" s="305">
        <v>42705</v>
      </c>
      <c r="P5527" s="302" t="s">
        <v>1349</v>
      </c>
    </row>
    <row r="5528" spans="1:16">
      <c r="A5528" s="303">
        <v>15</v>
      </c>
      <c r="B5528" s="303">
        <v>41818.959999999999</v>
      </c>
      <c r="C5528" s="303">
        <v>11666.691934243201</v>
      </c>
      <c r="D5528" s="304">
        <f t="shared" si="86"/>
        <v>30152.268065756798</v>
      </c>
      <c r="E5528" s="305">
        <v>45992</v>
      </c>
      <c r="F5528" s="302" t="s">
        <v>69</v>
      </c>
      <c r="G5528" s="302" t="s">
        <v>70</v>
      </c>
      <c r="H5528" s="302" t="s">
        <v>652</v>
      </c>
      <c r="I5528" s="302" t="s">
        <v>652</v>
      </c>
      <c r="J5528" s="302">
        <v>135300</v>
      </c>
      <c r="K5528" s="302" t="s">
        <v>299</v>
      </c>
      <c r="L5528" s="302">
        <v>20534528</v>
      </c>
      <c r="M5528" s="302" t="s">
        <v>813</v>
      </c>
      <c r="N5528" s="305">
        <v>40653</v>
      </c>
      <c r="O5528" s="305">
        <v>40544</v>
      </c>
      <c r="P5528" s="302" t="s">
        <v>880</v>
      </c>
    </row>
    <row r="5529" spans="1:16">
      <c r="A5529" s="303">
        <v>0</v>
      </c>
      <c r="B5529" s="303">
        <v>56735.97</v>
      </c>
      <c r="C5529" s="303">
        <v>6003.8202029895001</v>
      </c>
      <c r="D5529" s="304">
        <f t="shared" si="86"/>
        <v>50732.149797010497</v>
      </c>
      <c r="E5529" s="305">
        <v>45992</v>
      </c>
      <c r="F5529" s="302" t="s">
        <v>69</v>
      </c>
      <c r="G5529" s="302" t="s">
        <v>70</v>
      </c>
      <c r="H5529" s="302" t="s">
        <v>652</v>
      </c>
      <c r="I5529" s="302" t="s">
        <v>652</v>
      </c>
      <c r="J5529" s="302">
        <v>135300</v>
      </c>
      <c r="K5529" s="302" t="s">
        <v>321</v>
      </c>
      <c r="L5529" s="302">
        <v>31725708</v>
      </c>
      <c r="M5529" s="302" t="s">
        <v>1482</v>
      </c>
      <c r="N5529" s="305">
        <v>43882</v>
      </c>
      <c r="O5529" s="305">
        <v>43862</v>
      </c>
      <c r="P5529" s="302" t="s">
        <v>2932</v>
      </c>
    </row>
    <row r="5530" spans="1:16">
      <c r="A5530" s="303">
        <v>14</v>
      </c>
      <c r="B5530" s="303">
        <v>2154880.25</v>
      </c>
      <c r="C5530" s="303">
        <v>601170.47463483003</v>
      </c>
      <c r="D5530" s="304">
        <f t="shared" si="86"/>
        <v>1553709.7753651701</v>
      </c>
      <c r="E5530" s="305">
        <v>45992</v>
      </c>
      <c r="F5530" s="302" t="s">
        <v>69</v>
      </c>
      <c r="G5530" s="302" t="s">
        <v>70</v>
      </c>
      <c r="H5530" s="302" t="s">
        <v>652</v>
      </c>
      <c r="I5530" s="302" t="s">
        <v>652</v>
      </c>
      <c r="J5530" s="302">
        <v>135300</v>
      </c>
      <c r="K5530" s="302" t="s">
        <v>144</v>
      </c>
      <c r="L5530" s="302">
        <v>20534493</v>
      </c>
      <c r="M5530" s="302" t="s">
        <v>815</v>
      </c>
      <c r="N5530" s="305">
        <v>40653</v>
      </c>
      <c r="O5530" s="305">
        <v>40544</v>
      </c>
      <c r="P5530" s="302" t="s">
        <v>880</v>
      </c>
    </row>
    <row r="5531" spans="1:16">
      <c r="A5531" s="303">
        <v>1</v>
      </c>
      <c r="B5531" s="303">
        <v>286590.96000000002</v>
      </c>
      <c r="C5531" s="303">
        <v>52383.267623375999</v>
      </c>
      <c r="D5531" s="304">
        <f t="shared" si="86"/>
        <v>234207.69237662404</v>
      </c>
      <c r="E5531" s="305">
        <v>45992</v>
      </c>
      <c r="F5531" s="302" t="s">
        <v>69</v>
      </c>
      <c r="G5531" s="302" t="s">
        <v>70</v>
      </c>
      <c r="H5531" s="302" t="s">
        <v>652</v>
      </c>
      <c r="I5531" s="302" t="s">
        <v>652</v>
      </c>
      <c r="J5531" s="302">
        <v>135300</v>
      </c>
      <c r="K5531" s="302" t="s">
        <v>144</v>
      </c>
      <c r="L5531" s="302">
        <v>20725526</v>
      </c>
      <c r="M5531" s="302" t="s">
        <v>2933</v>
      </c>
      <c r="N5531" s="305">
        <v>42733</v>
      </c>
      <c r="O5531" s="305">
        <v>42370</v>
      </c>
      <c r="P5531" s="302" t="s">
        <v>1357</v>
      </c>
    </row>
    <row r="5532" spans="1:16">
      <c r="A5532" s="303">
        <v>1</v>
      </c>
      <c r="B5532" s="303">
        <v>1986224.06</v>
      </c>
      <c r="C5532" s="303">
        <v>554118.61558493518</v>
      </c>
      <c r="D5532" s="304">
        <f t="shared" si="86"/>
        <v>1432105.444415065</v>
      </c>
      <c r="E5532" s="305">
        <v>45992</v>
      </c>
      <c r="F5532" s="302" t="s">
        <v>69</v>
      </c>
      <c r="G5532" s="302" t="s">
        <v>70</v>
      </c>
      <c r="H5532" s="302" t="s">
        <v>652</v>
      </c>
      <c r="I5532" s="302" t="s">
        <v>652</v>
      </c>
      <c r="J5532" s="302">
        <v>135300</v>
      </c>
      <c r="K5532" s="302" t="s">
        <v>301</v>
      </c>
      <c r="L5532" s="302">
        <v>20534577</v>
      </c>
      <c r="M5532" s="302" t="s">
        <v>819</v>
      </c>
      <c r="N5532" s="305">
        <v>40653</v>
      </c>
      <c r="O5532" s="305">
        <v>40634</v>
      </c>
      <c r="P5532" s="302" t="s">
        <v>880</v>
      </c>
    </row>
    <row r="5533" spans="1:16">
      <c r="A5533" s="303">
        <v>1</v>
      </c>
      <c r="B5533" s="303">
        <v>1951771.06</v>
      </c>
      <c r="C5533" s="303">
        <v>544506.88594817522</v>
      </c>
      <c r="D5533" s="304">
        <f t="shared" si="86"/>
        <v>1407264.174051825</v>
      </c>
      <c r="E5533" s="305">
        <v>45992</v>
      </c>
      <c r="F5533" s="302" t="s">
        <v>69</v>
      </c>
      <c r="G5533" s="302" t="s">
        <v>70</v>
      </c>
      <c r="H5533" s="302" t="s">
        <v>652</v>
      </c>
      <c r="I5533" s="302" t="s">
        <v>652</v>
      </c>
      <c r="J5533" s="302">
        <v>135300</v>
      </c>
      <c r="K5533" s="302" t="s">
        <v>302</v>
      </c>
      <c r="L5533" s="302">
        <v>20534584</v>
      </c>
      <c r="M5533" s="302" t="s">
        <v>821</v>
      </c>
      <c r="N5533" s="305">
        <v>40653</v>
      </c>
      <c r="O5533" s="305">
        <v>40634</v>
      </c>
      <c r="P5533" s="302" t="s">
        <v>880</v>
      </c>
    </row>
    <row r="5534" spans="1:16">
      <c r="A5534" s="303">
        <v>1</v>
      </c>
      <c r="B5534" s="303">
        <v>394634.97000000003</v>
      </c>
      <c r="C5534" s="303">
        <v>110095.62699477239</v>
      </c>
      <c r="D5534" s="304">
        <f t="shared" si="86"/>
        <v>284539.34300522762</v>
      </c>
      <c r="E5534" s="305">
        <v>45992</v>
      </c>
      <c r="F5534" s="302" t="s">
        <v>69</v>
      </c>
      <c r="G5534" s="302" t="s">
        <v>70</v>
      </c>
      <c r="H5534" s="302" t="s">
        <v>652</v>
      </c>
      <c r="I5534" s="302" t="s">
        <v>652</v>
      </c>
      <c r="J5534" s="302">
        <v>135300</v>
      </c>
      <c r="K5534" s="302" t="s">
        <v>145</v>
      </c>
      <c r="L5534" s="302">
        <v>20534500</v>
      </c>
      <c r="M5534" s="302" t="s">
        <v>823</v>
      </c>
      <c r="N5534" s="305">
        <v>40653</v>
      </c>
      <c r="O5534" s="305">
        <v>40544</v>
      </c>
      <c r="P5534" s="302" t="s">
        <v>880</v>
      </c>
    </row>
    <row r="5535" spans="1:16">
      <c r="A5535" s="303">
        <v>0</v>
      </c>
      <c r="B5535" s="303">
        <v>124180.92</v>
      </c>
      <c r="C5535" s="303">
        <v>22697.863066152</v>
      </c>
      <c r="D5535" s="304">
        <f t="shared" si="86"/>
        <v>101483.056933848</v>
      </c>
      <c r="E5535" s="305">
        <v>45992</v>
      </c>
      <c r="F5535" s="302" t="s">
        <v>69</v>
      </c>
      <c r="G5535" s="302" t="s">
        <v>70</v>
      </c>
      <c r="H5535" s="302" t="s">
        <v>652</v>
      </c>
      <c r="I5535" s="302" t="s">
        <v>652</v>
      </c>
      <c r="J5535" s="302">
        <v>135300</v>
      </c>
      <c r="K5535" s="302" t="s">
        <v>325</v>
      </c>
      <c r="L5535" s="302">
        <v>20725521</v>
      </c>
      <c r="M5535" s="302" t="s">
        <v>2934</v>
      </c>
      <c r="N5535" s="305">
        <v>42733</v>
      </c>
      <c r="O5535" s="305">
        <v>42705</v>
      </c>
      <c r="P5535" s="302" t="s">
        <v>1351</v>
      </c>
    </row>
    <row r="5536" spans="1:16">
      <c r="A5536" s="303">
        <v>0</v>
      </c>
      <c r="B5536" s="303">
        <v>0</v>
      </c>
      <c r="C5536" s="303">
        <v>0</v>
      </c>
      <c r="D5536" s="304">
        <f t="shared" si="86"/>
        <v>0</v>
      </c>
      <c r="E5536" s="305">
        <v>45992</v>
      </c>
      <c r="F5536" s="302" t="s">
        <v>69</v>
      </c>
      <c r="G5536" s="302" t="s">
        <v>70</v>
      </c>
      <c r="H5536" s="302" t="s">
        <v>652</v>
      </c>
      <c r="I5536" s="302" t="s">
        <v>652</v>
      </c>
      <c r="J5536" s="302">
        <v>135300</v>
      </c>
      <c r="K5536" s="302" t="s">
        <v>84</v>
      </c>
      <c r="L5536" s="302">
        <v>30577496</v>
      </c>
      <c r="M5536" s="302" t="s">
        <v>2936</v>
      </c>
      <c r="N5536" s="305">
        <v>43882</v>
      </c>
      <c r="O5536" s="305">
        <v>44166</v>
      </c>
      <c r="P5536" s="302" t="s">
        <v>2932</v>
      </c>
    </row>
    <row r="5537" spans="1:16">
      <c r="A5537" s="303">
        <v>0</v>
      </c>
      <c r="B5537" s="303">
        <v>0</v>
      </c>
      <c r="C5537" s="303">
        <v>0</v>
      </c>
      <c r="D5537" s="304">
        <f t="shared" si="86"/>
        <v>0</v>
      </c>
      <c r="E5537" s="305">
        <v>45992</v>
      </c>
      <c r="F5537" s="302" t="s">
        <v>69</v>
      </c>
      <c r="G5537" s="302" t="s">
        <v>70</v>
      </c>
      <c r="H5537" s="302" t="s">
        <v>652</v>
      </c>
      <c r="I5537" s="302" t="s">
        <v>652</v>
      </c>
      <c r="J5537" s="302">
        <v>135300</v>
      </c>
      <c r="K5537" s="302" t="s">
        <v>84</v>
      </c>
      <c r="L5537" s="302">
        <v>29646505</v>
      </c>
      <c r="M5537" s="302" t="s">
        <v>2937</v>
      </c>
      <c r="N5537" s="305">
        <v>43815</v>
      </c>
      <c r="O5537" s="305">
        <v>44013</v>
      </c>
      <c r="P5537" s="302" t="s">
        <v>2938</v>
      </c>
    </row>
    <row r="5538" spans="1:16">
      <c r="A5538" s="303">
        <v>0</v>
      </c>
      <c r="B5538" s="303">
        <v>0</v>
      </c>
      <c r="C5538" s="303">
        <v>0</v>
      </c>
      <c r="D5538" s="304">
        <f t="shared" si="86"/>
        <v>0</v>
      </c>
      <c r="E5538" s="305">
        <v>45992</v>
      </c>
      <c r="F5538" s="302" t="s">
        <v>69</v>
      </c>
      <c r="G5538" s="302" t="s">
        <v>70</v>
      </c>
      <c r="H5538" s="302" t="s">
        <v>652</v>
      </c>
      <c r="I5538" s="302" t="s">
        <v>652</v>
      </c>
      <c r="J5538" s="302">
        <v>135300</v>
      </c>
      <c r="K5538" s="302" t="s">
        <v>84</v>
      </c>
      <c r="L5538" s="302">
        <v>28425986</v>
      </c>
      <c r="M5538" s="302" t="s">
        <v>2937</v>
      </c>
      <c r="N5538" s="305">
        <v>43815</v>
      </c>
      <c r="O5538" s="305">
        <v>43800</v>
      </c>
      <c r="P5538" s="302" t="s">
        <v>2938</v>
      </c>
    </row>
    <row r="5539" spans="1:16">
      <c r="A5539" s="303">
        <v>0</v>
      </c>
      <c r="B5539" s="303">
        <v>0</v>
      </c>
      <c r="C5539" s="303">
        <v>0</v>
      </c>
      <c r="D5539" s="304">
        <f t="shared" si="86"/>
        <v>0</v>
      </c>
      <c r="E5539" s="305">
        <v>45992</v>
      </c>
      <c r="F5539" s="302" t="s">
        <v>69</v>
      </c>
      <c r="G5539" s="302" t="s">
        <v>70</v>
      </c>
      <c r="H5539" s="302" t="s">
        <v>652</v>
      </c>
      <c r="I5539" s="302" t="s">
        <v>652</v>
      </c>
      <c r="J5539" s="302">
        <v>135300</v>
      </c>
      <c r="K5539" s="302" t="s">
        <v>84</v>
      </c>
      <c r="L5539" s="302">
        <v>28830337</v>
      </c>
      <c r="M5539" s="302" t="s">
        <v>2937</v>
      </c>
      <c r="N5539" s="305">
        <v>43815</v>
      </c>
      <c r="O5539" s="305">
        <v>43831</v>
      </c>
      <c r="P5539" s="302" t="s">
        <v>2938</v>
      </c>
    </row>
    <row r="5540" spans="1:16">
      <c r="A5540" s="303">
        <v>0</v>
      </c>
      <c r="B5540" s="303">
        <v>0</v>
      </c>
      <c r="C5540" s="303">
        <v>0</v>
      </c>
      <c r="D5540" s="304">
        <f t="shared" si="86"/>
        <v>0</v>
      </c>
      <c r="E5540" s="305">
        <v>45992</v>
      </c>
      <c r="F5540" s="302" t="s">
        <v>69</v>
      </c>
      <c r="G5540" s="302" t="s">
        <v>70</v>
      </c>
      <c r="H5540" s="302" t="s">
        <v>652</v>
      </c>
      <c r="I5540" s="302" t="s">
        <v>652</v>
      </c>
      <c r="J5540" s="302">
        <v>135300</v>
      </c>
      <c r="K5540" s="302" t="s">
        <v>84</v>
      </c>
      <c r="L5540" s="302">
        <v>28979789</v>
      </c>
      <c r="M5540" s="302" t="s">
        <v>2937</v>
      </c>
      <c r="N5540" s="305">
        <v>43815</v>
      </c>
      <c r="O5540" s="305">
        <v>43862</v>
      </c>
      <c r="P5540" s="302" t="s">
        <v>2938</v>
      </c>
    </row>
    <row r="5541" spans="1:16">
      <c r="A5541" s="303">
        <v>0</v>
      </c>
      <c r="B5541" s="303">
        <v>0</v>
      </c>
      <c r="C5541" s="303">
        <v>0</v>
      </c>
      <c r="D5541" s="304">
        <f t="shared" si="86"/>
        <v>0</v>
      </c>
      <c r="E5541" s="305">
        <v>45992</v>
      </c>
      <c r="F5541" s="302" t="s">
        <v>69</v>
      </c>
      <c r="G5541" s="302" t="s">
        <v>70</v>
      </c>
      <c r="H5541" s="302" t="s">
        <v>652</v>
      </c>
      <c r="I5541" s="302" t="s">
        <v>652</v>
      </c>
      <c r="J5541" s="302">
        <v>135300</v>
      </c>
      <c r="K5541" s="302" t="s">
        <v>84</v>
      </c>
      <c r="L5541" s="302">
        <v>28979792</v>
      </c>
      <c r="M5541" s="302" t="s">
        <v>2936</v>
      </c>
      <c r="N5541" s="305">
        <v>43882</v>
      </c>
      <c r="O5541" s="305">
        <v>43862</v>
      </c>
      <c r="P5541" s="302" t="s">
        <v>2932</v>
      </c>
    </row>
    <row r="5542" spans="1:16">
      <c r="A5542" s="303">
        <v>0</v>
      </c>
      <c r="B5542" s="303">
        <v>0</v>
      </c>
      <c r="C5542" s="303">
        <v>0</v>
      </c>
      <c r="D5542" s="304">
        <f t="shared" si="86"/>
        <v>0</v>
      </c>
      <c r="E5542" s="305">
        <v>45992</v>
      </c>
      <c r="F5542" s="302" t="s">
        <v>69</v>
      </c>
      <c r="G5542" s="302" t="s">
        <v>70</v>
      </c>
      <c r="H5542" s="302" t="s">
        <v>652</v>
      </c>
      <c r="I5542" s="302" t="s">
        <v>652</v>
      </c>
      <c r="J5542" s="302">
        <v>135300</v>
      </c>
      <c r="K5542" s="302" t="s">
        <v>84</v>
      </c>
      <c r="L5542" s="302">
        <v>29083402</v>
      </c>
      <c r="M5542" s="302" t="s">
        <v>2936</v>
      </c>
      <c r="N5542" s="305">
        <v>43882</v>
      </c>
      <c r="O5542" s="305">
        <v>43891</v>
      </c>
      <c r="P5542" s="302" t="s">
        <v>2932</v>
      </c>
    </row>
    <row r="5543" spans="1:16">
      <c r="A5543" s="303">
        <v>0</v>
      </c>
      <c r="B5543" s="303">
        <v>0</v>
      </c>
      <c r="C5543" s="303">
        <v>0</v>
      </c>
      <c r="D5543" s="304">
        <f t="shared" si="86"/>
        <v>0</v>
      </c>
      <c r="E5543" s="305">
        <v>45992</v>
      </c>
      <c r="F5543" s="302" t="s">
        <v>69</v>
      </c>
      <c r="G5543" s="302" t="s">
        <v>70</v>
      </c>
      <c r="H5543" s="302" t="s">
        <v>652</v>
      </c>
      <c r="I5543" s="302" t="s">
        <v>652</v>
      </c>
      <c r="J5543" s="302">
        <v>135300</v>
      </c>
      <c r="K5543" s="302" t="s">
        <v>84</v>
      </c>
      <c r="L5543" s="302">
        <v>29101039</v>
      </c>
      <c r="M5543" s="302" t="s">
        <v>2936</v>
      </c>
      <c r="N5543" s="305">
        <v>43882</v>
      </c>
      <c r="O5543" s="305">
        <v>43891</v>
      </c>
      <c r="P5543" s="302" t="s">
        <v>2932</v>
      </c>
    </row>
    <row r="5544" spans="1:16">
      <c r="A5544" s="303">
        <v>0</v>
      </c>
      <c r="B5544" s="303">
        <v>0</v>
      </c>
      <c r="C5544" s="303">
        <v>0</v>
      </c>
      <c r="D5544" s="304">
        <f t="shared" si="86"/>
        <v>0</v>
      </c>
      <c r="E5544" s="305">
        <v>45992</v>
      </c>
      <c r="F5544" s="302" t="s">
        <v>69</v>
      </c>
      <c r="G5544" s="302" t="s">
        <v>70</v>
      </c>
      <c r="H5544" s="302" t="s">
        <v>652</v>
      </c>
      <c r="I5544" s="302" t="s">
        <v>652</v>
      </c>
      <c r="J5544" s="302">
        <v>135300</v>
      </c>
      <c r="K5544" s="302" t="s">
        <v>84</v>
      </c>
      <c r="L5544" s="302">
        <v>11249546</v>
      </c>
      <c r="M5544" s="302" t="s">
        <v>2935</v>
      </c>
      <c r="N5544" s="305">
        <v>40653</v>
      </c>
      <c r="O5544" s="305">
        <v>40909</v>
      </c>
      <c r="P5544" s="302" t="s">
        <v>2931</v>
      </c>
    </row>
    <row r="5545" spans="1:16">
      <c r="A5545" s="303">
        <v>65</v>
      </c>
      <c r="B5545" s="303">
        <v>65046.25</v>
      </c>
      <c r="C5545" s="303">
        <v>18146.662667550001</v>
      </c>
      <c r="D5545" s="304">
        <f t="shared" si="86"/>
        <v>46899.587332449999</v>
      </c>
      <c r="E5545" s="305">
        <v>45992</v>
      </c>
      <c r="F5545" s="302" t="s">
        <v>69</v>
      </c>
      <c r="G5545" s="302" t="s">
        <v>70</v>
      </c>
      <c r="H5545" s="302" t="s">
        <v>652</v>
      </c>
      <c r="I5545" s="302" t="s">
        <v>652</v>
      </c>
      <c r="J5545" s="302">
        <v>135300</v>
      </c>
      <c r="K5545" s="302" t="s">
        <v>170</v>
      </c>
      <c r="L5545" s="302">
        <v>20534535</v>
      </c>
      <c r="M5545" s="302" t="s">
        <v>847</v>
      </c>
      <c r="N5545" s="305">
        <v>40653</v>
      </c>
      <c r="O5545" s="305">
        <v>40544</v>
      </c>
      <c r="P5545" s="302" t="s">
        <v>880</v>
      </c>
    </row>
    <row r="5546" spans="1:16">
      <c r="A5546" s="303">
        <v>1</v>
      </c>
      <c r="B5546" s="303">
        <v>113162.47</v>
      </c>
      <c r="C5546" s="303">
        <v>7620.3856255434002</v>
      </c>
      <c r="D5546" s="304">
        <f t="shared" si="86"/>
        <v>105542.08437445661</v>
      </c>
      <c r="E5546" s="305">
        <v>45992</v>
      </c>
      <c r="F5546" s="302" t="s">
        <v>69</v>
      </c>
      <c r="G5546" s="302" t="s">
        <v>70</v>
      </c>
      <c r="H5546" s="302" t="s">
        <v>652</v>
      </c>
      <c r="I5546" s="302" t="s">
        <v>652</v>
      </c>
      <c r="J5546" s="302">
        <v>135300</v>
      </c>
      <c r="K5546" s="302" t="s">
        <v>390</v>
      </c>
      <c r="L5546" s="302">
        <v>35944596</v>
      </c>
      <c r="M5546" s="302" t="s">
        <v>2336</v>
      </c>
      <c r="N5546" s="305">
        <v>44698</v>
      </c>
      <c r="O5546" s="305">
        <v>44682</v>
      </c>
      <c r="P5546" s="302" t="s">
        <v>2568</v>
      </c>
    </row>
    <row r="5547" spans="1:16">
      <c r="A5547" s="303">
        <v>0</v>
      </c>
      <c r="B5547" s="303">
        <v>7078.57</v>
      </c>
      <c r="C5547" s="303">
        <v>885.24886641370006</v>
      </c>
      <c r="D5547" s="304">
        <f t="shared" si="86"/>
        <v>6193.3211335862998</v>
      </c>
      <c r="E5547" s="305">
        <v>45992</v>
      </c>
      <c r="F5547" s="302" t="s">
        <v>69</v>
      </c>
      <c r="G5547" s="302" t="s">
        <v>70</v>
      </c>
      <c r="H5547" s="302" t="s">
        <v>652</v>
      </c>
      <c r="I5547" s="302" t="s">
        <v>652</v>
      </c>
      <c r="J5547" s="302">
        <v>135300</v>
      </c>
      <c r="K5547" s="302" t="s">
        <v>162</v>
      </c>
      <c r="L5547" s="302">
        <v>33375819</v>
      </c>
      <c r="M5547" s="302" t="s">
        <v>1417</v>
      </c>
      <c r="N5547" s="305">
        <v>43815</v>
      </c>
      <c r="O5547" s="305">
        <v>43800</v>
      </c>
      <c r="P5547" s="302" t="s">
        <v>2938</v>
      </c>
    </row>
    <row r="5548" spans="1:16">
      <c r="A5548" s="303">
        <v>1</v>
      </c>
      <c r="B5548" s="303">
        <v>193299.46</v>
      </c>
      <c r="C5548" s="303">
        <v>53926.861186303198</v>
      </c>
      <c r="D5548" s="304">
        <f t="shared" si="86"/>
        <v>139372.59881369679</v>
      </c>
      <c r="E5548" s="305">
        <v>45992</v>
      </c>
      <c r="F5548" s="302" t="s">
        <v>69</v>
      </c>
      <c r="G5548" s="302" t="s">
        <v>70</v>
      </c>
      <c r="H5548" s="302" t="s">
        <v>652</v>
      </c>
      <c r="I5548" s="302" t="s">
        <v>652</v>
      </c>
      <c r="J5548" s="302">
        <v>135300</v>
      </c>
      <c r="K5548" s="302" t="s">
        <v>304</v>
      </c>
      <c r="L5548" s="302">
        <v>20534591</v>
      </c>
      <c r="M5548" s="302" t="s">
        <v>848</v>
      </c>
      <c r="N5548" s="305">
        <v>40653</v>
      </c>
      <c r="O5548" s="305">
        <v>40634</v>
      </c>
      <c r="P5548" s="302" t="s">
        <v>880</v>
      </c>
    </row>
    <row r="5549" spans="1:16">
      <c r="A5549" s="303">
        <v>1</v>
      </c>
      <c r="B5549" s="303">
        <v>88088.95</v>
      </c>
      <c r="C5549" s="303">
        <v>16100.95113437</v>
      </c>
      <c r="D5549" s="304">
        <f t="shared" si="86"/>
        <v>71987.998865629997</v>
      </c>
      <c r="E5549" s="305">
        <v>45992</v>
      </c>
      <c r="F5549" s="302" t="s">
        <v>69</v>
      </c>
      <c r="G5549" s="302" t="s">
        <v>70</v>
      </c>
      <c r="H5549" s="302" t="s">
        <v>652</v>
      </c>
      <c r="I5549" s="302" t="s">
        <v>652</v>
      </c>
      <c r="J5549" s="302">
        <v>135300</v>
      </c>
      <c r="K5549" s="302" t="s">
        <v>164</v>
      </c>
      <c r="L5549" s="302">
        <v>20726079</v>
      </c>
      <c r="M5549" s="302" t="s">
        <v>2939</v>
      </c>
      <c r="N5549" s="305">
        <v>42733</v>
      </c>
      <c r="O5549" s="305">
        <v>42705</v>
      </c>
      <c r="P5549" s="302" t="s">
        <v>1361</v>
      </c>
    </row>
    <row r="5550" spans="1:16">
      <c r="A5550" s="303">
        <v>2</v>
      </c>
      <c r="B5550" s="303">
        <v>105879.91</v>
      </c>
      <c r="C5550" s="303">
        <v>29538.474701317202</v>
      </c>
      <c r="D5550" s="304">
        <f t="shared" si="86"/>
        <v>76341.435298682802</v>
      </c>
      <c r="E5550" s="305">
        <v>45992</v>
      </c>
      <c r="F5550" s="302" t="s">
        <v>69</v>
      </c>
      <c r="G5550" s="302" t="s">
        <v>70</v>
      </c>
      <c r="H5550" s="302" t="s">
        <v>652</v>
      </c>
      <c r="I5550" s="302" t="s">
        <v>652</v>
      </c>
      <c r="J5550" s="302">
        <v>135300</v>
      </c>
      <c r="K5550" s="302" t="s">
        <v>177</v>
      </c>
      <c r="L5550" s="302">
        <v>20534570</v>
      </c>
      <c r="M5550" s="302" t="s">
        <v>851</v>
      </c>
      <c r="N5550" s="305">
        <v>40653</v>
      </c>
      <c r="O5550" s="305">
        <v>40634</v>
      </c>
      <c r="P5550" s="302" t="s">
        <v>880</v>
      </c>
    </row>
    <row r="5551" spans="1:16">
      <c r="A5551" s="303">
        <v>2</v>
      </c>
      <c r="B5551" s="303">
        <v>211759.81</v>
      </c>
      <c r="C5551" s="303">
        <v>59076.946612825202</v>
      </c>
      <c r="D5551" s="304">
        <f t="shared" si="86"/>
        <v>152682.86338717479</v>
      </c>
      <c r="E5551" s="305">
        <v>45992</v>
      </c>
      <c r="F5551" s="302" t="s">
        <v>69</v>
      </c>
      <c r="G5551" s="302" t="s">
        <v>70</v>
      </c>
      <c r="H5551" s="302" t="s">
        <v>652</v>
      </c>
      <c r="I5551" s="302" t="s">
        <v>652</v>
      </c>
      <c r="J5551" s="302">
        <v>135300</v>
      </c>
      <c r="K5551" s="302" t="s">
        <v>177</v>
      </c>
      <c r="L5551" s="302">
        <v>20534507</v>
      </c>
      <c r="M5551" s="302" t="s">
        <v>849</v>
      </c>
      <c r="N5551" s="305">
        <v>40653</v>
      </c>
      <c r="O5551" s="305">
        <v>40634</v>
      </c>
      <c r="P5551" s="302" t="s">
        <v>880</v>
      </c>
    </row>
    <row r="5552" spans="1:16">
      <c r="A5552" s="303">
        <v>1</v>
      </c>
      <c r="B5552" s="303">
        <v>96672.960000000006</v>
      </c>
      <c r="C5552" s="303">
        <v>26969.911319923202</v>
      </c>
      <c r="D5552" s="304">
        <f t="shared" si="86"/>
        <v>69703.048680076812</v>
      </c>
      <c r="E5552" s="305">
        <v>45992</v>
      </c>
      <c r="F5552" s="302" t="s">
        <v>69</v>
      </c>
      <c r="G5552" s="302" t="s">
        <v>70</v>
      </c>
      <c r="H5552" s="302" t="s">
        <v>652</v>
      </c>
      <c r="I5552" s="302" t="s">
        <v>652</v>
      </c>
      <c r="J5552" s="302">
        <v>135300</v>
      </c>
      <c r="K5552" s="302" t="s">
        <v>177</v>
      </c>
      <c r="L5552" s="302">
        <v>20534563</v>
      </c>
      <c r="M5552" s="302" t="s">
        <v>850</v>
      </c>
      <c r="N5552" s="305">
        <v>40653</v>
      </c>
      <c r="O5552" s="305">
        <v>40634</v>
      </c>
      <c r="P5552" s="302" t="s">
        <v>880</v>
      </c>
    </row>
    <row r="5553" spans="1:16">
      <c r="A5553" s="303">
        <v>1</v>
      </c>
      <c r="B5553" s="303">
        <v>46034.74</v>
      </c>
      <c r="C5553" s="303">
        <v>12842.8141171608</v>
      </c>
      <c r="D5553" s="304">
        <f t="shared" si="86"/>
        <v>33191.925882839198</v>
      </c>
      <c r="E5553" s="305">
        <v>45992</v>
      </c>
      <c r="F5553" s="302" t="s">
        <v>69</v>
      </c>
      <c r="G5553" s="302" t="s">
        <v>70</v>
      </c>
      <c r="H5553" s="302" t="s">
        <v>652</v>
      </c>
      <c r="I5553" s="302" t="s">
        <v>652</v>
      </c>
      <c r="J5553" s="302">
        <v>135300</v>
      </c>
      <c r="K5553" s="302" t="s">
        <v>177</v>
      </c>
      <c r="L5553" s="302">
        <v>20534556</v>
      </c>
      <c r="M5553" s="302" t="s">
        <v>852</v>
      </c>
      <c r="N5553" s="305">
        <v>40653</v>
      </c>
      <c r="O5553" s="305">
        <v>40634</v>
      </c>
      <c r="P5553" s="302" t="s">
        <v>880</v>
      </c>
    </row>
    <row r="5554" spans="1:16">
      <c r="A5554" s="303">
        <v>410</v>
      </c>
      <c r="B5554" s="303">
        <v>904262.82000000007</v>
      </c>
      <c r="C5554" s="303">
        <v>252272.0734453944</v>
      </c>
      <c r="D5554" s="304">
        <f t="shared" si="86"/>
        <v>651990.74655460566</v>
      </c>
      <c r="E5554" s="305">
        <v>45992</v>
      </c>
      <c r="F5554" s="302" t="s">
        <v>69</v>
      </c>
      <c r="G5554" s="302" t="s">
        <v>70</v>
      </c>
      <c r="H5554" s="302" t="s">
        <v>652</v>
      </c>
      <c r="I5554" s="302" t="s">
        <v>652</v>
      </c>
      <c r="J5554" s="302">
        <v>135300</v>
      </c>
      <c r="K5554" s="302" t="s">
        <v>305</v>
      </c>
      <c r="L5554" s="302">
        <v>20534521</v>
      </c>
      <c r="M5554" s="302" t="s">
        <v>853</v>
      </c>
      <c r="N5554" s="305">
        <v>40653</v>
      </c>
      <c r="O5554" s="305">
        <v>40544</v>
      </c>
      <c r="P5554" s="302" t="s">
        <v>880</v>
      </c>
    </row>
    <row r="5555" spans="1:16">
      <c r="A5555" s="303">
        <v>1</v>
      </c>
      <c r="B5555" s="303">
        <v>35258.42</v>
      </c>
      <c r="C5555" s="303">
        <v>6444.555162652</v>
      </c>
      <c r="D5555" s="304">
        <f t="shared" si="86"/>
        <v>28813.864837347999</v>
      </c>
      <c r="E5555" s="305">
        <v>45992</v>
      </c>
      <c r="F5555" s="302" t="s">
        <v>69</v>
      </c>
      <c r="G5555" s="302" t="s">
        <v>70</v>
      </c>
      <c r="H5555" s="302" t="s">
        <v>652</v>
      </c>
      <c r="I5555" s="302" t="s">
        <v>652</v>
      </c>
      <c r="J5555" s="302">
        <v>135300</v>
      </c>
      <c r="K5555" s="302" t="s">
        <v>306</v>
      </c>
      <c r="L5555" s="302">
        <v>20725513</v>
      </c>
      <c r="M5555" s="302" t="s">
        <v>2941</v>
      </c>
      <c r="N5555" s="305">
        <v>42733</v>
      </c>
      <c r="O5555" s="305">
        <v>42705</v>
      </c>
      <c r="P5555" s="302" t="s">
        <v>1359</v>
      </c>
    </row>
    <row r="5556" spans="1:16">
      <c r="A5556" s="303">
        <v>1</v>
      </c>
      <c r="B5556" s="303">
        <v>35258.42</v>
      </c>
      <c r="C5556" s="303">
        <v>6444.555162652</v>
      </c>
      <c r="D5556" s="304">
        <f t="shared" si="86"/>
        <v>28813.864837347999</v>
      </c>
      <c r="E5556" s="305">
        <v>45992</v>
      </c>
      <c r="F5556" s="302" t="s">
        <v>69</v>
      </c>
      <c r="G5556" s="302" t="s">
        <v>70</v>
      </c>
      <c r="H5556" s="302" t="s">
        <v>652</v>
      </c>
      <c r="I5556" s="302" t="s">
        <v>652</v>
      </c>
      <c r="J5556" s="302">
        <v>135300</v>
      </c>
      <c r="K5556" s="302" t="s">
        <v>306</v>
      </c>
      <c r="L5556" s="302">
        <v>20725508</v>
      </c>
      <c r="M5556" s="302" t="s">
        <v>2940</v>
      </c>
      <c r="N5556" s="305">
        <v>42733</v>
      </c>
      <c r="O5556" s="305">
        <v>42705</v>
      </c>
      <c r="P5556" s="302" t="s">
        <v>1359</v>
      </c>
    </row>
    <row r="5557" spans="1:16">
      <c r="A5557" s="303">
        <v>28</v>
      </c>
      <c r="B5557" s="303">
        <v>549353.77</v>
      </c>
      <c r="C5557" s="303">
        <v>153259.22016006839</v>
      </c>
      <c r="D5557" s="304">
        <f t="shared" si="86"/>
        <v>396094.54983993166</v>
      </c>
      <c r="E5557" s="305">
        <v>45992</v>
      </c>
      <c r="F5557" s="302" t="s">
        <v>69</v>
      </c>
      <c r="G5557" s="302" t="s">
        <v>70</v>
      </c>
      <c r="H5557" s="302" t="s">
        <v>652</v>
      </c>
      <c r="I5557" s="302" t="s">
        <v>652</v>
      </c>
      <c r="J5557" s="302">
        <v>135300</v>
      </c>
      <c r="K5557" s="302" t="s">
        <v>306</v>
      </c>
      <c r="L5557" s="302">
        <v>20534514</v>
      </c>
      <c r="M5557" s="302" t="s">
        <v>854</v>
      </c>
      <c r="N5557" s="305">
        <v>40653</v>
      </c>
      <c r="O5557" s="305">
        <v>40544</v>
      </c>
      <c r="P5557" s="302" t="s">
        <v>880</v>
      </c>
    </row>
    <row r="5558" spans="1:16">
      <c r="A5558" s="303">
        <v>1</v>
      </c>
      <c r="B5558" s="303">
        <v>35258.43</v>
      </c>
      <c r="C5558" s="303">
        <v>6444.5569904579997</v>
      </c>
      <c r="D5558" s="304">
        <f t="shared" si="86"/>
        <v>28813.873009542</v>
      </c>
      <c r="E5558" s="305">
        <v>45992</v>
      </c>
      <c r="F5558" s="302" t="s">
        <v>69</v>
      </c>
      <c r="G5558" s="302" t="s">
        <v>70</v>
      </c>
      <c r="H5558" s="302" t="s">
        <v>652</v>
      </c>
      <c r="I5558" s="302" t="s">
        <v>652</v>
      </c>
      <c r="J5558" s="302">
        <v>135300</v>
      </c>
      <c r="K5558" s="302" t="s">
        <v>306</v>
      </c>
      <c r="L5558" s="302">
        <v>20725516</v>
      </c>
      <c r="M5558" s="302" t="s">
        <v>2942</v>
      </c>
      <c r="N5558" s="305">
        <v>42733</v>
      </c>
      <c r="O5558" s="305">
        <v>42705</v>
      </c>
      <c r="P5558" s="302" t="s">
        <v>1359</v>
      </c>
    </row>
    <row r="5559" spans="1:16">
      <c r="A5559" s="303">
        <v>1</v>
      </c>
      <c r="B5559" s="303">
        <v>214746.54</v>
      </c>
      <c r="C5559" s="303">
        <v>1624.4308746414001</v>
      </c>
      <c r="D5559" s="304">
        <f t="shared" si="86"/>
        <v>213122.10912535861</v>
      </c>
      <c r="E5559" s="305">
        <v>45992</v>
      </c>
      <c r="F5559" s="302" t="s">
        <v>69</v>
      </c>
      <c r="G5559" s="302" t="s">
        <v>70</v>
      </c>
      <c r="H5559" s="302" t="s">
        <v>653</v>
      </c>
      <c r="I5559" s="302" t="s">
        <v>653</v>
      </c>
      <c r="J5559" s="302">
        <v>135130</v>
      </c>
      <c r="K5559" s="302" t="s">
        <v>150</v>
      </c>
      <c r="L5559" s="302">
        <v>40389437</v>
      </c>
      <c r="M5559" s="302" t="s">
        <v>1395</v>
      </c>
      <c r="N5559" s="305">
        <v>42383</v>
      </c>
      <c r="O5559" s="305">
        <v>42370</v>
      </c>
      <c r="P5559" s="302" t="s">
        <v>2946</v>
      </c>
    </row>
    <row r="5560" spans="1:16">
      <c r="A5560" s="303">
        <v>0</v>
      </c>
      <c r="B5560" s="303">
        <v>0</v>
      </c>
      <c r="C5560" s="303">
        <v>0</v>
      </c>
      <c r="D5560" s="304">
        <f t="shared" si="86"/>
        <v>0</v>
      </c>
      <c r="E5560" s="305">
        <v>45992</v>
      </c>
      <c r="F5560" s="302" t="s">
        <v>69</v>
      </c>
      <c r="G5560" s="302" t="s">
        <v>70</v>
      </c>
      <c r="H5560" s="302" t="s">
        <v>653</v>
      </c>
      <c r="I5560" s="302" t="s">
        <v>653</v>
      </c>
      <c r="J5560" s="302">
        <v>135130</v>
      </c>
      <c r="K5560" s="302" t="s">
        <v>161</v>
      </c>
      <c r="L5560" s="302">
        <v>40389250</v>
      </c>
      <c r="M5560" s="302" t="s">
        <v>1602</v>
      </c>
      <c r="N5560" s="305">
        <v>41456</v>
      </c>
      <c r="O5560" s="305">
        <v>41275</v>
      </c>
      <c r="P5560" s="302" t="s">
        <v>1592</v>
      </c>
    </row>
    <row r="5561" spans="1:16">
      <c r="A5561" s="303">
        <v>1</v>
      </c>
      <c r="B5561" s="303">
        <v>15005.85</v>
      </c>
      <c r="C5561" s="303">
        <v>17.922687123000003</v>
      </c>
      <c r="D5561" s="304">
        <f t="shared" si="86"/>
        <v>14987.927312877</v>
      </c>
      <c r="E5561" s="305">
        <v>45992</v>
      </c>
      <c r="F5561" s="302" t="s">
        <v>69</v>
      </c>
      <c r="G5561" s="302" t="s">
        <v>70</v>
      </c>
      <c r="H5561" s="302" t="s">
        <v>653</v>
      </c>
      <c r="I5561" s="302" t="s">
        <v>653</v>
      </c>
      <c r="J5561" s="302">
        <v>135130</v>
      </c>
      <c r="K5561" s="302" t="s">
        <v>161</v>
      </c>
      <c r="L5561" s="302">
        <v>41349081</v>
      </c>
      <c r="M5561" s="302" t="s">
        <v>1602</v>
      </c>
      <c r="N5561" s="305">
        <v>45656</v>
      </c>
      <c r="O5561" s="305">
        <v>45292</v>
      </c>
      <c r="P5561" s="302" t="s">
        <v>4298</v>
      </c>
    </row>
    <row r="5562" spans="1:16">
      <c r="A5562" s="303">
        <v>1</v>
      </c>
      <c r="B5562" s="303">
        <v>1045531.06</v>
      </c>
      <c r="C5562" s="303">
        <v>241066.90459879159</v>
      </c>
      <c r="D5562" s="304">
        <f t="shared" si="86"/>
        <v>804464.15540120844</v>
      </c>
      <c r="E5562" s="305">
        <v>45992</v>
      </c>
      <c r="F5562" s="302" t="s">
        <v>69</v>
      </c>
      <c r="G5562" s="302" t="s">
        <v>70</v>
      </c>
      <c r="H5562" s="302" t="s">
        <v>653</v>
      </c>
      <c r="I5562" s="302" t="s">
        <v>653</v>
      </c>
      <c r="J5562" s="302">
        <v>135200</v>
      </c>
      <c r="K5562" s="302" t="s">
        <v>301</v>
      </c>
      <c r="L5562" s="302">
        <v>11545262</v>
      </c>
      <c r="M5562" s="302" t="s">
        <v>2943</v>
      </c>
      <c r="N5562" s="305">
        <v>40606</v>
      </c>
      <c r="O5562" s="305">
        <v>40725</v>
      </c>
      <c r="P5562" s="302" t="s">
        <v>2944</v>
      </c>
    </row>
    <row r="5563" spans="1:16">
      <c r="A5563" s="303">
        <v>1</v>
      </c>
      <c r="B5563" s="303">
        <v>10678.2</v>
      </c>
      <c r="C5563" s="303">
        <v>2462.0604008519999</v>
      </c>
      <c r="D5563" s="304">
        <f t="shared" si="86"/>
        <v>8216.1395991480003</v>
      </c>
      <c r="E5563" s="305">
        <v>45992</v>
      </c>
      <c r="F5563" s="302" t="s">
        <v>69</v>
      </c>
      <c r="G5563" s="302" t="s">
        <v>70</v>
      </c>
      <c r="H5563" s="302" t="s">
        <v>653</v>
      </c>
      <c r="I5563" s="302" t="s">
        <v>653</v>
      </c>
      <c r="J5563" s="302">
        <v>135200</v>
      </c>
      <c r="K5563" s="302" t="s">
        <v>154</v>
      </c>
      <c r="L5563" s="302">
        <v>11545256</v>
      </c>
      <c r="M5563" s="302" t="s">
        <v>1509</v>
      </c>
      <c r="N5563" s="305">
        <v>40606</v>
      </c>
      <c r="O5563" s="305">
        <v>40725</v>
      </c>
      <c r="P5563" s="302" t="s">
        <v>2944</v>
      </c>
    </row>
    <row r="5564" spans="1:16">
      <c r="A5564" s="303">
        <v>9</v>
      </c>
      <c r="B5564" s="303">
        <v>6006.47</v>
      </c>
      <c r="C5564" s="303">
        <v>1675.6905265524001</v>
      </c>
      <c r="D5564" s="304">
        <f t="shared" si="86"/>
        <v>4330.7794734476001</v>
      </c>
      <c r="E5564" s="305">
        <v>45992</v>
      </c>
      <c r="F5564" s="302" t="s">
        <v>69</v>
      </c>
      <c r="G5564" s="302" t="s">
        <v>70</v>
      </c>
      <c r="H5564" s="302" t="s">
        <v>653</v>
      </c>
      <c r="I5564" s="302" t="s">
        <v>653</v>
      </c>
      <c r="J5564" s="302">
        <v>135300</v>
      </c>
      <c r="K5564" s="302" t="s">
        <v>101</v>
      </c>
      <c r="L5564" s="302">
        <v>11545219</v>
      </c>
      <c r="M5564" s="302" t="s">
        <v>2945</v>
      </c>
      <c r="N5564" s="305">
        <v>40606</v>
      </c>
      <c r="O5564" s="305">
        <v>40544</v>
      </c>
      <c r="P5564" s="302" t="s">
        <v>2944</v>
      </c>
    </row>
    <row r="5565" spans="1:16">
      <c r="A5565" s="303">
        <v>3</v>
      </c>
      <c r="B5565" s="303">
        <v>2638.63</v>
      </c>
      <c r="C5565" s="303">
        <v>482.29037457800001</v>
      </c>
      <c r="D5565" s="304">
        <f t="shared" si="86"/>
        <v>2156.3396254220002</v>
      </c>
      <c r="E5565" s="305">
        <v>45992</v>
      </c>
      <c r="F5565" s="302" t="s">
        <v>69</v>
      </c>
      <c r="G5565" s="302" t="s">
        <v>70</v>
      </c>
      <c r="H5565" s="302" t="s">
        <v>653</v>
      </c>
      <c r="I5565" s="302" t="s">
        <v>653</v>
      </c>
      <c r="J5565" s="302">
        <v>135300</v>
      </c>
      <c r="K5565" s="302" t="s">
        <v>142</v>
      </c>
      <c r="L5565" s="302">
        <v>25466436</v>
      </c>
      <c r="M5565" s="302" t="s">
        <v>1434</v>
      </c>
      <c r="N5565" s="305">
        <v>42383</v>
      </c>
      <c r="O5565" s="305">
        <v>42370</v>
      </c>
      <c r="P5565" s="302" t="s">
        <v>2946</v>
      </c>
    </row>
    <row r="5566" spans="1:16">
      <c r="A5566" s="303">
        <v>1</v>
      </c>
      <c r="B5566" s="303">
        <v>98983.7</v>
      </c>
      <c r="C5566" s="303">
        <v>18092.300076219999</v>
      </c>
      <c r="D5566" s="304">
        <f t="shared" si="86"/>
        <v>80891.399923780002</v>
      </c>
      <c r="E5566" s="305">
        <v>45992</v>
      </c>
      <c r="F5566" s="302" t="s">
        <v>69</v>
      </c>
      <c r="G5566" s="302" t="s">
        <v>70</v>
      </c>
      <c r="H5566" s="302" t="s">
        <v>653</v>
      </c>
      <c r="I5566" s="302" t="s">
        <v>653</v>
      </c>
      <c r="J5566" s="302">
        <v>135300</v>
      </c>
      <c r="K5566" s="302" t="s">
        <v>144</v>
      </c>
      <c r="L5566" s="302">
        <v>25466453</v>
      </c>
      <c r="M5566" s="302" t="s">
        <v>1171</v>
      </c>
      <c r="N5566" s="305">
        <v>42383</v>
      </c>
      <c r="O5566" s="305">
        <v>42370</v>
      </c>
      <c r="P5566" s="302" t="s">
        <v>2946</v>
      </c>
    </row>
    <row r="5567" spans="1:16">
      <c r="A5567" s="303">
        <v>3</v>
      </c>
      <c r="B5567" s="303">
        <v>385539.56</v>
      </c>
      <c r="C5567" s="303">
        <v>107558.18114519521</v>
      </c>
      <c r="D5567" s="304">
        <f t="shared" si="86"/>
        <v>277981.37885480479</v>
      </c>
      <c r="E5567" s="305">
        <v>45992</v>
      </c>
      <c r="F5567" s="302" t="s">
        <v>69</v>
      </c>
      <c r="G5567" s="302" t="s">
        <v>70</v>
      </c>
      <c r="H5567" s="302" t="s">
        <v>653</v>
      </c>
      <c r="I5567" s="302" t="s">
        <v>653</v>
      </c>
      <c r="J5567" s="302">
        <v>135300</v>
      </c>
      <c r="K5567" s="302" t="s">
        <v>144</v>
      </c>
      <c r="L5567" s="302">
        <v>11545238</v>
      </c>
      <c r="M5567" s="302" t="s">
        <v>2947</v>
      </c>
      <c r="N5567" s="305">
        <v>40606</v>
      </c>
      <c r="O5567" s="305">
        <v>40544</v>
      </c>
      <c r="P5567" s="302" t="s">
        <v>2944</v>
      </c>
    </row>
    <row r="5568" spans="1:16">
      <c r="A5568" s="303">
        <v>3950</v>
      </c>
      <c r="B5568" s="303">
        <v>60632.1</v>
      </c>
      <c r="C5568" s="303">
        <v>16915.199039531999</v>
      </c>
      <c r="D5568" s="304">
        <f t="shared" si="86"/>
        <v>43716.900960468003</v>
      </c>
      <c r="E5568" s="305">
        <v>45992</v>
      </c>
      <c r="F5568" s="302" t="s">
        <v>69</v>
      </c>
      <c r="G5568" s="302" t="s">
        <v>70</v>
      </c>
      <c r="H5568" s="302" t="s">
        <v>653</v>
      </c>
      <c r="I5568" s="302" t="s">
        <v>653</v>
      </c>
      <c r="J5568" s="302">
        <v>135300</v>
      </c>
      <c r="K5568" s="302" t="s">
        <v>145</v>
      </c>
      <c r="L5568" s="302">
        <v>11545226</v>
      </c>
      <c r="M5568" s="302" t="s">
        <v>2295</v>
      </c>
      <c r="N5568" s="305">
        <v>40606</v>
      </c>
      <c r="O5568" s="305">
        <v>40544</v>
      </c>
      <c r="P5568" s="302" t="s">
        <v>2944</v>
      </c>
    </row>
    <row r="5569" spans="1:16">
      <c r="A5569" s="303">
        <v>1</v>
      </c>
      <c r="B5569" s="303">
        <v>74438.23</v>
      </c>
      <c r="C5569" s="303">
        <v>13605.864342338</v>
      </c>
      <c r="D5569" s="304">
        <f t="shared" si="86"/>
        <v>60832.365657661998</v>
      </c>
      <c r="E5569" s="305">
        <v>45992</v>
      </c>
      <c r="F5569" s="302" t="s">
        <v>69</v>
      </c>
      <c r="G5569" s="302" t="s">
        <v>70</v>
      </c>
      <c r="H5569" s="302" t="s">
        <v>653</v>
      </c>
      <c r="I5569" s="302" t="s">
        <v>653</v>
      </c>
      <c r="J5569" s="302">
        <v>135300</v>
      </c>
      <c r="K5569" s="302" t="s">
        <v>146</v>
      </c>
      <c r="L5569" s="302">
        <v>25466441</v>
      </c>
      <c r="M5569" s="302" t="s">
        <v>1392</v>
      </c>
      <c r="N5569" s="305">
        <v>42383</v>
      </c>
      <c r="O5569" s="305">
        <v>42370</v>
      </c>
      <c r="P5569" s="302" t="s">
        <v>2946</v>
      </c>
    </row>
    <row r="5570" spans="1:16">
      <c r="A5570" s="303">
        <v>1</v>
      </c>
      <c r="B5570" s="303">
        <v>56941.440000000002</v>
      </c>
      <c r="C5570" s="303">
        <v>15885.575317324799</v>
      </c>
      <c r="D5570" s="304">
        <f t="shared" si="86"/>
        <v>41055.864682675201</v>
      </c>
      <c r="E5570" s="305">
        <v>45992</v>
      </c>
      <c r="F5570" s="302" t="s">
        <v>69</v>
      </c>
      <c r="G5570" s="302" t="s">
        <v>70</v>
      </c>
      <c r="H5570" s="302" t="s">
        <v>653</v>
      </c>
      <c r="I5570" s="302" t="s">
        <v>653</v>
      </c>
      <c r="J5570" s="302">
        <v>135300</v>
      </c>
      <c r="K5570" s="302" t="s">
        <v>147</v>
      </c>
      <c r="L5570" s="302">
        <v>11545253</v>
      </c>
      <c r="M5570" s="302" t="s">
        <v>2948</v>
      </c>
      <c r="N5570" s="305">
        <v>40606</v>
      </c>
      <c r="O5570" s="305">
        <v>40725</v>
      </c>
      <c r="P5570" s="302" t="s">
        <v>2944</v>
      </c>
    </row>
    <row r="5571" spans="1:16">
      <c r="A5571" s="303">
        <v>0</v>
      </c>
      <c r="B5571" s="303">
        <v>0</v>
      </c>
      <c r="C5571" s="303">
        <v>0</v>
      </c>
      <c r="D5571" s="304">
        <f t="shared" ref="D5571:D5634" si="87">+B5571-C5571</f>
        <v>0</v>
      </c>
      <c r="E5571" s="305">
        <v>45992</v>
      </c>
      <c r="F5571" s="302" t="s">
        <v>69</v>
      </c>
      <c r="G5571" s="302" t="s">
        <v>70</v>
      </c>
      <c r="H5571" s="302" t="s">
        <v>653</v>
      </c>
      <c r="I5571" s="302" t="s">
        <v>653</v>
      </c>
      <c r="J5571" s="302">
        <v>135300</v>
      </c>
      <c r="K5571" s="302" t="s">
        <v>150</v>
      </c>
      <c r="L5571" s="302">
        <v>25466450</v>
      </c>
      <c r="M5571" s="302" t="s">
        <v>1395</v>
      </c>
      <c r="N5571" s="305">
        <v>42383</v>
      </c>
      <c r="O5571" s="305">
        <v>42370</v>
      </c>
      <c r="P5571" s="302" t="s">
        <v>2946</v>
      </c>
    </row>
    <row r="5572" spans="1:16">
      <c r="A5572" s="303">
        <v>9375</v>
      </c>
      <c r="B5572" s="303">
        <v>89077.74</v>
      </c>
      <c r="C5572" s="303">
        <v>24850.9898567208</v>
      </c>
      <c r="D5572" s="304">
        <f t="shared" si="87"/>
        <v>64226.750143279205</v>
      </c>
      <c r="E5572" s="305">
        <v>45992</v>
      </c>
      <c r="F5572" s="302" t="s">
        <v>69</v>
      </c>
      <c r="G5572" s="302" t="s">
        <v>70</v>
      </c>
      <c r="H5572" s="302" t="s">
        <v>653</v>
      </c>
      <c r="I5572" s="302" t="s">
        <v>653</v>
      </c>
      <c r="J5572" s="302">
        <v>135300</v>
      </c>
      <c r="K5572" s="302" t="s">
        <v>152</v>
      </c>
      <c r="L5572" s="302">
        <v>11545241</v>
      </c>
      <c r="M5572" s="302" t="s">
        <v>2949</v>
      </c>
      <c r="N5572" s="305">
        <v>40606</v>
      </c>
      <c r="O5572" s="305">
        <v>40544</v>
      </c>
      <c r="P5572" s="302" t="s">
        <v>2944</v>
      </c>
    </row>
    <row r="5573" spans="1:16">
      <c r="A5573" s="303">
        <v>0</v>
      </c>
      <c r="B5573" s="303">
        <v>0</v>
      </c>
      <c r="C5573" s="303">
        <v>0</v>
      </c>
      <c r="D5573" s="304">
        <f t="shared" si="87"/>
        <v>0</v>
      </c>
      <c r="E5573" s="305">
        <v>45992</v>
      </c>
      <c r="F5573" s="302" t="s">
        <v>69</v>
      </c>
      <c r="G5573" s="302" t="s">
        <v>70</v>
      </c>
      <c r="H5573" s="302" t="s">
        <v>653</v>
      </c>
      <c r="I5573" s="302" t="s">
        <v>653</v>
      </c>
      <c r="J5573" s="302">
        <v>135300</v>
      </c>
      <c r="K5573" s="302" t="s">
        <v>84</v>
      </c>
      <c r="L5573" s="302">
        <v>28413192</v>
      </c>
      <c r="M5573" s="302" t="s">
        <v>2950</v>
      </c>
      <c r="N5573" s="305">
        <v>43815</v>
      </c>
      <c r="O5573" s="305">
        <v>43800</v>
      </c>
      <c r="P5573" s="302" t="s">
        <v>2951</v>
      </c>
    </row>
    <row r="5574" spans="1:16">
      <c r="A5574" s="303">
        <v>0</v>
      </c>
      <c r="B5574" s="303">
        <v>0</v>
      </c>
      <c r="C5574" s="303">
        <v>0</v>
      </c>
      <c r="D5574" s="304">
        <f t="shared" si="87"/>
        <v>0</v>
      </c>
      <c r="E5574" s="305">
        <v>45992</v>
      </c>
      <c r="F5574" s="302" t="s">
        <v>69</v>
      </c>
      <c r="G5574" s="302" t="s">
        <v>70</v>
      </c>
      <c r="H5574" s="302" t="s">
        <v>653</v>
      </c>
      <c r="I5574" s="302" t="s">
        <v>653</v>
      </c>
      <c r="J5574" s="302">
        <v>135300</v>
      </c>
      <c r="K5574" s="302" t="s">
        <v>84</v>
      </c>
      <c r="L5574" s="302">
        <v>29646547</v>
      </c>
      <c r="M5574" s="302" t="s">
        <v>2950</v>
      </c>
      <c r="N5574" s="305">
        <v>43815</v>
      </c>
      <c r="O5574" s="305">
        <v>44013</v>
      </c>
      <c r="P5574" s="302" t="s">
        <v>2951</v>
      </c>
    </row>
    <row r="5575" spans="1:16">
      <c r="A5575" s="303">
        <v>0</v>
      </c>
      <c r="B5575" s="303">
        <v>0</v>
      </c>
      <c r="C5575" s="303">
        <v>0</v>
      </c>
      <c r="D5575" s="304">
        <f t="shared" si="87"/>
        <v>0</v>
      </c>
      <c r="E5575" s="305">
        <v>45992</v>
      </c>
      <c r="F5575" s="302" t="s">
        <v>69</v>
      </c>
      <c r="G5575" s="302" t="s">
        <v>70</v>
      </c>
      <c r="H5575" s="302" t="s">
        <v>653</v>
      </c>
      <c r="I5575" s="302" t="s">
        <v>653</v>
      </c>
      <c r="J5575" s="302">
        <v>135300</v>
      </c>
      <c r="K5575" s="302" t="s">
        <v>84</v>
      </c>
      <c r="L5575" s="302">
        <v>10950968</v>
      </c>
      <c r="M5575" s="302" t="s">
        <v>2952</v>
      </c>
      <c r="N5575" s="305">
        <v>40606</v>
      </c>
      <c r="O5575" s="305">
        <v>40725</v>
      </c>
      <c r="P5575" s="302" t="s">
        <v>2944</v>
      </c>
    </row>
    <row r="5576" spans="1:16">
      <c r="A5576" s="303">
        <v>0</v>
      </c>
      <c r="B5576" s="303">
        <v>0</v>
      </c>
      <c r="C5576" s="303">
        <v>0</v>
      </c>
      <c r="D5576" s="304">
        <f t="shared" si="87"/>
        <v>0</v>
      </c>
      <c r="E5576" s="305">
        <v>45992</v>
      </c>
      <c r="F5576" s="302" t="s">
        <v>69</v>
      </c>
      <c r="G5576" s="302" t="s">
        <v>70</v>
      </c>
      <c r="H5576" s="302" t="s">
        <v>653</v>
      </c>
      <c r="I5576" s="302" t="s">
        <v>653</v>
      </c>
      <c r="J5576" s="302">
        <v>135300</v>
      </c>
      <c r="K5576" s="302" t="s">
        <v>84</v>
      </c>
      <c r="L5576" s="302">
        <v>11315054</v>
      </c>
      <c r="M5576" s="302" t="s">
        <v>2952</v>
      </c>
      <c r="N5576" s="305">
        <v>40606</v>
      </c>
      <c r="O5576" s="305">
        <v>40969</v>
      </c>
      <c r="P5576" s="302" t="s">
        <v>2944</v>
      </c>
    </row>
    <row r="5577" spans="1:16">
      <c r="A5577" s="303">
        <v>0</v>
      </c>
      <c r="B5577" s="303">
        <v>0</v>
      </c>
      <c r="C5577" s="303">
        <v>0</v>
      </c>
      <c r="D5577" s="304">
        <f t="shared" si="87"/>
        <v>0</v>
      </c>
      <c r="E5577" s="305">
        <v>45992</v>
      </c>
      <c r="F5577" s="302" t="s">
        <v>69</v>
      </c>
      <c r="G5577" s="302" t="s">
        <v>70</v>
      </c>
      <c r="H5577" s="302" t="s">
        <v>653</v>
      </c>
      <c r="I5577" s="302" t="s">
        <v>653</v>
      </c>
      <c r="J5577" s="302">
        <v>135300</v>
      </c>
      <c r="K5577" s="302" t="s">
        <v>84</v>
      </c>
      <c r="L5577" s="302">
        <v>28830355</v>
      </c>
      <c r="M5577" s="302" t="s">
        <v>2950</v>
      </c>
      <c r="N5577" s="305">
        <v>43815</v>
      </c>
      <c r="O5577" s="305">
        <v>43831</v>
      </c>
      <c r="P5577" s="302" t="s">
        <v>2951</v>
      </c>
    </row>
    <row r="5578" spans="1:16">
      <c r="A5578" s="303">
        <v>0</v>
      </c>
      <c r="B5578" s="303">
        <v>0</v>
      </c>
      <c r="C5578" s="303">
        <v>0</v>
      </c>
      <c r="D5578" s="304">
        <f t="shared" si="87"/>
        <v>0</v>
      </c>
      <c r="E5578" s="305">
        <v>45992</v>
      </c>
      <c r="F5578" s="302" t="s">
        <v>69</v>
      </c>
      <c r="G5578" s="302" t="s">
        <v>70</v>
      </c>
      <c r="H5578" s="302" t="s">
        <v>653</v>
      </c>
      <c r="I5578" s="302" t="s">
        <v>653</v>
      </c>
      <c r="J5578" s="302">
        <v>135300</v>
      </c>
      <c r="K5578" s="302" t="s">
        <v>84</v>
      </c>
      <c r="L5578" s="302">
        <v>14696728</v>
      </c>
      <c r="M5578" s="302" t="s">
        <v>2953</v>
      </c>
      <c r="N5578" s="305">
        <v>42383</v>
      </c>
      <c r="O5578" s="305">
        <v>42461</v>
      </c>
      <c r="P5578" s="302" t="s">
        <v>2946</v>
      </c>
    </row>
    <row r="5579" spans="1:16">
      <c r="A5579" s="303">
        <v>6</v>
      </c>
      <c r="B5579" s="303">
        <v>66516.759999999995</v>
      </c>
      <c r="C5579" s="303">
        <v>12157.973302855999</v>
      </c>
      <c r="D5579" s="304">
        <f t="shared" si="87"/>
        <v>54358.786697143994</v>
      </c>
      <c r="E5579" s="305">
        <v>45992</v>
      </c>
      <c r="F5579" s="302" t="s">
        <v>69</v>
      </c>
      <c r="G5579" s="302" t="s">
        <v>70</v>
      </c>
      <c r="H5579" s="302" t="s">
        <v>653</v>
      </c>
      <c r="I5579" s="302" t="s">
        <v>653</v>
      </c>
      <c r="J5579" s="302">
        <v>135300</v>
      </c>
      <c r="K5579" s="302" t="s">
        <v>155</v>
      </c>
      <c r="L5579" s="302">
        <v>25466456</v>
      </c>
      <c r="M5579" s="302" t="s">
        <v>2125</v>
      </c>
      <c r="N5579" s="305">
        <v>42383</v>
      </c>
      <c r="O5579" s="305">
        <v>42461</v>
      </c>
      <c r="P5579" s="302" t="s">
        <v>2946</v>
      </c>
    </row>
    <row r="5580" spans="1:16">
      <c r="A5580" s="303">
        <v>50</v>
      </c>
      <c r="B5580" s="303">
        <v>249288.98</v>
      </c>
      <c r="C5580" s="303">
        <v>69546.868986261601</v>
      </c>
      <c r="D5580" s="304">
        <f t="shared" si="87"/>
        <v>179742.11101373841</v>
      </c>
      <c r="E5580" s="305">
        <v>45992</v>
      </c>
      <c r="F5580" s="302" t="s">
        <v>69</v>
      </c>
      <c r="G5580" s="302" t="s">
        <v>70</v>
      </c>
      <c r="H5580" s="302" t="s">
        <v>653</v>
      </c>
      <c r="I5580" s="302" t="s">
        <v>653</v>
      </c>
      <c r="J5580" s="302">
        <v>135300</v>
      </c>
      <c r="K5580" s="302" t="s">
        <v>155</v>
      </c>
      <c r="L5580" s="302">
        <v>11545259</v>
      </c>
      <c r="M5580" s="302" t="s">
        <v>2325</v>
      </c>
      <c r="N5580" s="305">
        <v>40606</v>
      </c>
      <c r="O5580" s="305">
        <v>40725</v>
      </c>
      <c r="P5580" s="302" t="s">
        <v>2944</v>
      </c>
    </row>
    <row r="5581" spans="1:16">
      <c r="A5581" s="303">
        <v>1</v>
      </c>
      <c r="B5581" s="303">
        <v>80306.66</v>
      </c>
      <c r="C5581" s="303">
        <v>22404.025888927201</v>
      </c>
      <c r="D5581" s="304">
        <f t="shared" si="87"/>
        <v>57902.634111072803</v>
      </c>
      <c r="E5581" s="305">
        <v>45992</v>
      </c>
      <c r="F5581" s="302" t="s">
        <v>69</v>
      </c>
      <c r="G5581" s="302" t="s">
        <v>70</v>
      </c>
      <c r="H5581" s="302" t="s">
        <v>653</v>
      </c>
      <c r="I5581" s="302" t="s">
        <v>653</v>
      </c>
      <c r="J5581" s="302">
        <v>135300</v>
      </c>
      <c r="K5581" s="302" t="s">
        <v>157</v>
      </c>
      <c r="L5581" s="302">
        <v>11545232</v>
      </c>
      <c r="M5581" s="302" t="s">
        <v>2954</v>
      </c>
      <c r="N5581" s="305">
        <v>40606</v>
      </c>
      <c r="O5581" s="305">
        <v>40544</v>
      </c>
      <c r="P5581" s="302" t="s">
        <v>2944</v>
      </c>
    </row>
    <row r="5582" spans="1:16">
      <c r="A5582" s="303">
        <v>1</v>
      </c>
      <c r="B5582" s="303">
        <v>22392.03</v>
      </c>
      <c r="C5582" s="303">
        <v>4092.8286786180001</v>
      </c>
      <c r="D5582" s="304">
        <f t="shared" si="87"/>
        <v>18299.201321381999</v>
      </c>
      <c r="E5582" s="305">
        <v>45992</v>
      </c>
      <c r="F5582" s="302" t="s">
        <v>69</v>
      </c>
      <c r="G5582" s="302" t="s">
        <v>70</v>
      </c>
      <c r="H5582" s="302" t="s">
        <v>653</v>
      </c>
      <c r="I5582" s="302" t="s">
        <v>653</v>
      </c>
      <c r="J5582" s="302">
        <v>135300</v>
      </c>
      <c r="K5582" s="302" t="s">
        <v>157</v>
      </c>
      <c r="L5582" s="302">
        <v>25466444</v>
      </c>
      <c r="M5582" s="302" t="s">
        <v>1412</v>
      </c>
      <c r="N5582" s="305">
        <v>42383</v>
      </c>
      <c r="O5582" s="305">
        <v>42370</v>
      </c>
      <c r="P5582" s="302" t="s">
        <v>2946</v>
      </c>
    </row>
    <row r="5583" spans="1:16">
      <c r="A5583" s="303">
        <v>48</v>
      </c>
      <c r="B5583" s="303">
        <v>22424.18</v>
      </c>
      <c r="C5583" s="303">
        <v>6255.9183666456001</v>
      </c>
      <c r="D5583" s="304">
        <f t="shared" si="87"/>
        <v>16168.261633354399</v>
      </c>
      <c r="E5583" s="305">
        <v>45992</v>
      </c>
      <c r="F5583" s="302" t="s">
        <v>69</v>
      </c>
      <c r="G5583" s="302" t="s">
        <v>70</v>
      </c>
      <c r="H5583" s="302" t="s">
        <v>653</v>
      </c>
      <c r="I5583" s="302" t="s">
        <v>653</v>
      </c>
      <c r="J5583" s="302">
        <v>135300</v>
      </c>
      <c r="K5583" s="302" t="s">
        <v>170</v>
      </c>
      <c r="L5583" s="302">
        <v>11545247</v>
      </c>
      <c r="M5583" s="302" t="s">
        <v>1043</v>
      </c>
      <c r="N5583" s="305">
        <v>40606</v>
      </c>
      <c r="O5583" s="305">
        <v>40544</v>
      </c>
      <c r="P5583" s="302" t="s">
        <v>2944</v>
      </c>
    </row>
    <row r="5584" spans="1:16">
      <c r="A5584" s="303">
        <v>1</v>
      </c>
      <c r="B5584" s="303">
        <v>9897.33</v>
      </c>
      <c r="C5584" s="303">
        <v>2761.1662289435999</v>
      </c>
      <c r="D5584" s="304">
        <f t="shared" si="87"/>
        <v>7136.1637710564</v>
      </c>
      <c r="E5584" s="305">
        <v>45992</v>
      </c>
      <c r="F5584" s="302" t="s">
        <v>69</v>
      </c>
      <c r="G5584" s="302" t="s">
        <v>70</v>
      </c>
      <c r="H5584" s="302" t="s">
        <v>653</v>
      </c>
      <c r="I5584" s="302" t="s">
        <v>653</v>
      </c>
      <c r="J5584" s="302">
        <v>135300</v>
      </c>
      <c r="K5584" s="302" t="s">
        <v>654</v>
      </c>
      <c r="L5584" s="302">
        <v>11545244</v>
      </c>
      <c r="M5584" s="302" t="s">
        <v>2328</v>
      </c>
      <c r="N5584" s="305">
        <v>40606</v>
      </c>
      <c r="O5584" s="305">
        <v>40544</v>
      </c>
      <c r="P5584" s="302" t="s">
        <v>2944</v>
      </c>
    </row>
    <row r="5585" spans="1:16">
      <c r="A5585" s="303">
        <v>1</v>
      </c>
      <c r="B5585" s="303">
        <v>3926.09</v>
      </c>
      <c r="C5585" s="303">
        <v>1095.3042002027998</v>
      </c>
      <c r="D5585" s="304">
        <f t="shared" si="87"/>
        <v>2830.7857997972005</v>
      </c>
      <c r="E5585" s="305">
        <v>45992</v>
      </c>
      <c r="F5585" s="302" t="s">
        <v>69</v>
      </c>
      <c r="G5585" s="302" t="s">
        <v>70</v>
      </c>
      <c r="H5585" s="302" t="s">
        <v>653</v>
      </c>
      <c r="I5585" s="302" t="s">
        <v>653</v>
      </c>
      <c r="J5585" s="302">
        <v>135300</v>
      </c>
      <c r="K5585" s="302" t="s">
        <v>383</v>
      </c>
      <c r="L5585" s="302">
        <v>11545229</v>
      </c>
      <c r="M5585" s="302" t="s">
        <v>2955</v>
      </c>
      <c r="N5585" s="305">
        <v>40606</v>
      </c>
      <c r="O5585" s="305">
        <v>40544</v>
      </c>
      <c r="P5585" s="302" t="s">
        <v>2944</v>
      </c>
    </row>
    <row r="5586" spans="1:16">
      <c r="A5586" s="303">
        <v>1</v>
      </c>
      <c r="B5586" s="303">
        <v>76152.570000000007</v>
      </c>
      <c r="C5586" s="303">
        <v>21245.114038964399</v>
      </c>
      <c r="D5586" s="304">
        <f t="shared" si="87"/>
        <v>54907.455961035608</v>
      </c>
      <c r="E5586" s="305">
        <v>45992</v>
      </c>
      <c r="F5586" s="302" t="s">
        <v>69</v>
      </c>
      <c r="G5586" s="302" t="s">
        <v>70</v>
      </c>
      <c r="H5586" s="302" t="s">
        <v>653</v>
      </c>
      <c r="I5586" s="302" t="s">
        <v>653</v>
      </c>
      <c r="J5586" s="302">
        <v>135300</v>
      </c>
      <c r="K5586" s="302" t="s">
        <v>461</v>
      </c>
      <c r="L5586" s="302">
        <v>11545271</v>
      </c>
      <c r="M5586" s="302" t="s">
        <v>2957</v>
      </c>
      <c r="N5586" s="305">
        <v>40606</v>
      </c>
      <c r="O5586" s="305">
        <v>40725</v>
      </c>
      <c r="P5586" s="302" t="s">
        <v>2944</v>
      </c>
    </row>
    <row r="5587" spans="1:16">
      <c r="A5587" s="303">
        <v>1</v>
      </c>
      <c r="B5587" s="303">
        <v>76152.570000000007</v>
      </c>
      <c r="C5587" s="303">
        <v>21245.114038964399</v>
      </c>
      <c r="D5587" s="304">
        <f t="shared" si="87"/>
        <v>54907.455961035608</v>
      </c>
      <c r="E5587" s="305">
        <v>45992</v>
      </c>
      <c r="F5587" s="302" t="s">
        <v>69</v>
      </c>
      <c r="G5587" s="302" t="s">
        <v>70</v>
      </c>
      <c r="H5587" s="302" t="s">
        <v>653</v>
      </c>
      <c r="I5587" s="302" t="s">
        <v>653</v>
      </c>
      <c r="J5587" s="302">
        <v>135300</v>
      </c>
      <c r="K5587" s="302" t="s">
        <v>461</v>
      </c>
      <c r="L5587" s="302">
        <v>11545280</v>
      </c>
      <c r="M5587" s="302" t="s">
        <v>2959</v>
      </c>
      <c r="N5587" s="305">
        <v>40606</v>
      </c>
      <c r="O5587" s="305">
        <v>40725</v>
      </c>
      <c r="P5587" s="302" t="s">
        <v>2944</v>
      </c>
    </row>
    <row r="5588" spans="1:16">
      <c r="A5588" s="303">
        <v>1</v>
      </c>
      <c r="B5588" s="303">
        <v>76152.540000000008</v>
      </c>
      <c r="C5588" s="303">
        <v>21245.105669536802</v>
      </c>
      <c r="D5588" s="304">
        <f t="shared" si="87"/>
        <v>54907.434330463206</v>
      </c>
      <c r="E5588" s="305">
        <v>45992</v>
      </c>
      <c r="F5588" s="302" t="s">
        <v>69</v>
      </c>
      <c r="G5588" s="302" t="s">
        <v>70</v>
      </c>
      <c r="H5588" s="302" t="s">
        <v>653</v>
      </c>
      <c r="I5588" s="302" t="s">
        <v>653</v>
      </c>
      <c r="J5588" s="302">
        <v>135300</v>
      </c>
      <c r="K5588" s="302" t="s">
        <v>461</v>
      </c>
      <c r="L5588" s="302">
        <v>11545277</v>
      </c>
      <c r="M5588" s="302" t="s">
        <v>2956</v>
      </c>
      <c r="N5588" s="305">
        <v>40606</v>
      </c>
      <c r="O5588" s="305">
        <v>40725</v>
      </c>
      <c r="P5588" s="302" t="s">
        <v>2944</v>
      </c>
    </row>
    <row r="5589" spans="1:16">
      <c r="A5589" s="303">
        <v>1</v>
      </c>
      <c r="B5589" s="303">
        <v>50768.35</v>
      </c>
      <c r="C5589" s="303">
        <v>14163.400989882</v>
      </c>
      <c r="D5589" s="304">
        <f t="shared" si="87"/>
        <v>36604.949010117998</v>
      </c>
      <c r="E5589" s="305">
        <v>45992</v>
      </c>
      <c r="F5589" s="302" t="s">
        <v>69</v>
      </c>
      <c r="G5589" s="302" t="s">
        <v>70</v>
      </c>
      <c r="H5589" s="302" t="s">
        <v>653</v>
      </c>
      <c r="I5589" s="302" t="s">
        <v>653</v>
      </c>
      <c r="J5589" s="302">
        <v>135300</v>
      </c>
      <c r="K5589" s="302" t="s">
        <v>461</v>
      </c>
      <c r="L5589" s="302">
        <v>11545274</v>
      </c>
      <c r="M5589" s="302" t="s">
        <v>2958</v>
      </c>
      <c r="N5589" s="305">
        <v>40606</v>
      </c>
      <c r="O5589" s="305">
        <v>40725</v>
      </c>
      <c r="P5589" s="302" t="s">
        <v>2944</v>
      </c>
    </row>
    <row r="5590" spans="1:16">
      <c r="A5590" s="303">
        <v>1</v>
      </c>
      <c r="B5590" s="303">
        <v>52895.770000000004</v>
      </c>
      <c r="C5590" s="303">
        <v>9668.3205780619992</v>
      </c>
      <c r="D5590" s="304">
        <f t="shared" si="87"/>
        <v>43227.449421938007</v>
      </c>
      <c r="E5590" s="305">
        <v>45992</v>
      </c>
      <c r="F5590" s="302" t="s">
        <v>69</v>
      </c>
      <c r="G5590" s="302" t="s">
        <v>70</v>
      </c>
      <c r="H5590" s="302" t="s">
        <v>653</v>
      </c>
      <c r="I5590" s="302" t="s">
        <v>653</v>
      </c>
      <c r="J5590" s="302">
        <v>135300</v>
      </c>
      <c r="K5590" s="302" t="s">
        <v>331</v>
      </c>
      <c r="L5590" s="302">
        <v>25466465</v>
      </c>
      <c r="M5590" s="302" t="s">
        <v>1497</v>
      </c>
      <c r="N5590" s="305">
        <v>42383</v>
      </c>
      <c r="O5590" s="305">
        <v>42461</v>
      </c>
      <c r="P5590" s="302" t="s">
        <v>2946</v>
      </c>
    </row>
    <row r="5591" spans="1:16">
      <c r="A5591" s="303">
        <v>0</v>
      </c>
      <c r="B5591" s="303">
        <v>0</v>
      </c>
      <c r="C5591" s="303">
        <v>0</v>
      </c>
      <c r="D5591" s="304">
        <f t="shared" si="87"/>
        <v>0</v>
      </c>
      <c r="E5591" s="305">
        <v>45992</v>
      </c>
      <c r="F5591" s="302" t="s">
        <v>69</v>
      </c>
      <c r="G5591" s="302" t="s">
        <v>70</v>
      </c>
      <c r="H5591" s="302" t="s">
        <v>653</v>
      </c>
      <c r="I5591" s="302" t="s">
        <v>653</v>
      </c>
      <c r="J5591" s="302">
        <v>135300</v>
      </c>
      <c r="K5591" s="302" t="s">
        <v>161</v>
      </c>
      <c r="L5591" s="302">
        <v>12301510</v>
      </c>
      <c r="M5591" s="302" t="s">
        <v>1602</v>
      </c>
      <c r="N5591" s="305">
        <v>41456</v>
      </c>
      <c r="O5591" s="305">
        <v>41275</v>
      </c>
      <c r="P5591" s="302" t="s">
        <v>1592</v>
      </c>
    </row>
    <row r="5592" spans="1:16">
      <c r="A5592" s="303">
        <v>0</v>
      </c>
      <c r="B5592" s="303">
        <v>7028.4800000000005</v>
      </c>
      <c r="C5592" s="303">
        <v>878.98459047680001</v>
      </c>
      <c r="D5592" s="304">
        <f t="shared" si="87"/>
        <v>6149.4954095232006</v>
      </c>
      <c r="E5592" s="305">
        <v>45992</v>
      </c>
      <c r="F5592" s="302" t="s">
        <v>69</v>
      </c>
      <c r="G5592" s="302" t="s">
        <v>70</v>
      </c>
      <c r="H5592" s="302" t="s">
        <v>653</v>
      </c>
      <c r="I5592" s="302" t="s">
        <v>653</v>
      </c>
      <c r="J5592" s="302">
        <v>135300</v>
      </c>
      <c r="K5592" s="302" t="s">
        <v>162</v>
      </c>
      <c r="L5592" s="302">
        <v>33375674</v>
      </c>
      <c r="M5592" s="302" t="s">
        <v>1417</v>
      </c>
      <c r="N5592" s="305">
        <v>43815</v>
      </c>
      <c r="O5592" s="305">
        <v>43800</v>
      </c>
      <c r="P5592" s="302" t="s">
        <v>2951</v>
      </c>
    </row>
    <row r="5593" spans="1:16">
      <c r="A5593" s="303">
        <v>1</v>
      </c>
      <c r="B5593" s="303">
        <v>9477.7100000000009</v>
      </c>
      <c r="C5593" s="303">
        <v>1732.3415204260002</v>
      </c>
      <c r="D5593" s="304">
        <f t="shared" si="87"/>
        <v>7745.368479574001</v>
      </c>
      <c r="E5593" s="305">
        <v>45992</v>
      </c>
      <c r="F5593" s="302" t="s">
        <v>69</v>
      </c>
      <c r="G5593" s="302" t="s">
        <v>70</v>
      </c>
      <c r="H5593" s="302" t="s">
        <v>653</v>
      </c>
      <c r="I5593" s="302" t="s">
        <v>653</v>
      </c>
      <c r="J5593" s="302">
        <v>135300</v>
      </c>
      <c r="K5593" s="302" t="s">
        <v>163</v>
      </c>
      <c r="L5593" s="302">
        <v>25466459</v>
      </c>
      <c r="M5593" s="302" t="s">
        <v>1418</v>
      </c>
      <c r="N5593" s="305">
        <v>42383</v>
      </c>
      <c r="O5593" s="305">
        <v>42461</v>
      </c>
      <c r="P5593" s="302" t="s">
        <v>2946</v>
      </c>
    </row>
    <row r="5594" spans="1:16">
      <c r="A5594" s="303">
        <v>29</v>
      </c>
      <c r="B5594" s="303">
        <v>341857.60000000003</v>
      </c>
      <c r="C5594" s="303">
        <v>95371.747756992001</v>
      </c>
      <c r="D5594" s="304">
        <f t="shared" si="87"/>
        <v>246485.85224300803</v>
      </c>
      <c r="E5594" s="305">
        <v>45992</v>
      </c>
      <c r="F5594" s="302" t="s">
        <v>69</v>
      </c>
      <c r="G5594" s="302" t="s">
        <v>70</v>
      </c>
      <c r="H5594" s="302" t="s">
        <v>653</v>
      </c>
      <c r="I5594" s="302" t="s">
        <v>653</v>
      </c>
      <c r="J5594" s="302">
        <v>135300</v>
      </c>
      <c r="K5594" s="302" t="s">
        <v>164</v>
      </c>
      <c r="L5594" s="302">
        <v>11545268</v>
      </c>
      <c r="M5594" s="302" t="s">
        <v>2960</v>
      </c>
      <c r="N5594" s="305">
        <v>40606</v>
      </c>
      <c r="O5594" s="305">
        <v>40725</v>
      </c>
      <c r="P5594" s="302" t="s">
        <v>2944</v>
      </c>
    </row>
    <row r="5595" spans="1:16">
      <c r="A5595" s="303">
        <v>1</v>
      </c>
      <c r="B5595" s="303">
        <v>194614.17</v>
      </c>
      <c r="C5595" s="303">
        <v>35571.694761102</v>
      </c>
      <c r="D5595" s="304">
        <f t="shared" si="87"/>
        <v>159042.47523889801</v>
      </c>
      <c r="E5595" s="305">
        <v>45992</v>
      </c>
      <c r="F5595" s="302" t="s">
        <v>69</v>
      </c>
      <c r="G5595" s="302" t="s">
        <v>70</v>
      </c>
      <c r="H5595" s="302" t="s">
        <v>653</v>
      </c>
      <c r="I5595" s="302" t="s">
        <v>653</v>
      </c>
      <c r="J5595" s="302">
        <v>135300</v>
      </c>
      <c r="K5595" s="302" t="s">
        <v>164</v>
      </c>
      <c r="L5595" s="302">
        <v>25466462</v>
      </c>
      <c r="M5595" s="302" t="s">
        <v>2961</v>
      </c>
      <c r="N5595" s="305">
        <v>42383</v>
      </c>
      <c r="O5595" s="305">
        <v>42461</v>
      </c>
      <c r="P5595" s="302" t="s">
        <v>2946</v>
      </c>
    </row>
    <row r="5596" spans="1:16">
      <c r="A5596" s="303">
        <v>3</v>
      </c>
      <c r="B5596" s="303">
        <v>84843.16</v>
      </c>
      <c r="C5596" s="303">
        <v>15507.683690696</v>
      </c>
      <c r="D5596" s="304">
        <f t="shared" si="87"/>
        <v>69335.476309304009</v>
      </c>
      <c r="E5596" s="305">
        <v>45992</v>
      </c>
      <c r="F5596" s="302" t="s">
        <v>69</v>
      </c>
      <c r="G5596" s="302" t="s">
        <v>70</v>
      </c>
      <c r="H5596" s="302" t="s">
        <v>653</v>
      </c>
      <c r="I5596" s="302" t="s">
        <v>653</v>
      </c>
      <c r="J5596" s="302">
        <v>135300</v>
      </c>
      <c r="K5596" s="302" t="s">
        <v>655</v>
      </c>
      <c r="L5596" s="302">
        <v>25466447</v>
      </c>
      <c r="M5596" s="302" t="s">
        <v>2962</v>
      </c>
      <c r="N5596" s="305">
        <v>42383</v>
      </c>
      <c r="O5596" s="305">
        <v>42370</v>
      </c>
      <c r="P5596" s="302" t="s">
        <v>2946</v>
      </c>
    </row>
    <row r="5597" spans="1:16">
      <c r="A5597" s="303">
        <v>11</v>
      </c>
      <c r="B5597" s="303">
        <v>163916.24</v>
      </c>
      <c r="C5597" s="303">
        <v>45729.503438140797</v>
      </c>
      <c r="D5597" s="304">
        <f t="shared" si="87"/>
        <v>118186.7365618592</v>
      </c>
      <c r="E5597" s="305">
        <v>45992</v>
      </c>
      <c r="F5597" s="302" t="s">
        <v>69</v>
      </c>
      <c r="G5597" s="302" t="s">
        <v>70</v>
      </c>
      <c r="H5597" s="302" t="s">
        <v>653</v>
      </c>
      <c r="I5597" s="302" t="s">
        <v>653</v>
      </c>
      <c r="J5597" s="302">
        <v>135300</v>
      </c>
      <c r="K5597" s="302" t="s">
        <v>305</v>
      </c>
      <c r="L5597" s="302">
        <v>11545235</v>
      </c>
      <c r="M5597" s="302" t="s">
        <v>2963</v>
      </c>
      <c r="N5597" s="305">
        <v>40606</v>
      </c>
      <c r="O5597" s="305">
        <v>40544</v>
      </c>
      <c r="P5597" s="302" t="s">
        <v>2944</v>
      </c>
    </row>
    <row r="5598" spans="1:16">
      <c r="A5598" s="303">
        <v>3</v>
      </c>
      <c r="B5598" s="303">
        <v>28281.06</v>
      </c>
      <c r="C5598" s="303">
        <v>5169.229115436</v>
      </c>
      <c r="D5598" s="304">
        <f t="shared" si="87"/>
        <v>23111.830884564002</v>
      </c>
      <c r="E5598" s="305">
        <v>45992</v>
      </c>
      <c r="F5598" s="302" t="s">
        <v>69</v>
      </c>
      <c r="G5598" s="302" t="s">
        <v>70</v>
      </c>
      <c r="H5598" s="302" t="s">
        <v>653</v>
      </c>
      <c r="I5598" s="302" t="s">
        <v>653</v>
      </c>
      <c r="J5598" s="302">
        <v>135300</v>
      </c>
      <c r="K5598" s="302" t="s">
        <v>580</v>
      </c>
      <c r="L5598" s="302">
        <v>25466468</v>
      </c>
      <c r="M5598" s="302" t="s">
        <v>2615</v>
      </c>
      <c r="N5598" s="305">
        <v>42383</v>
      </c>
      <c r="O5598" s="305">
        <v>42461</v>
      </c>
      <c r="P5598" s="302" t="s">
        <v>2946</v>
      </c>
    </row>
    <row r="5599" spans="1:16">
      <c r="A5599" s="303">
        <v>2</v>
      </c>
      <c r="B5599" s="303">
        <v>227517.49</v>
      </c>
      <c r="C5599" s="303">
        <v>63473.038676290802</v>
      </c>
      <c r="D5599" s="304">
        <f t="shared" si="87"/>
        <v>164044.45132370919</v>
      </c>
      <c r="E5599" s="305">
        <v>45992</v>
      </c>
      <c r="F5599" s="302" t="s">
        <v>69</v>
      </c>
      <c r="G5599" s="302" t="s">
        <v>70</v>
      </c>
      <c r="H5599" s="302" t="s">
        <v>653</v>
      </c>
      <c r="I5599" s="302" t="s">
        <v>653</v>
      </c>
      <c r="J5599" s="302">
        <v>135300</v>
      </c>
      <c r="K5599" s="302" t="s">
        <v>656</v>
      </c>
      <c r="L5599" s="302">
        <v>11545265</v>
      </c>
      <c r="M5599" s="302" t="s">
        <v>2964</v>
      </c>
      <c r="N5599" s="305">
        <v>40606</v>
      </c>
      <c r="O5599" s="305">
        <v>40725</v>
      </c>
      <c r="P5599" s="302" t="s">
        <v>2944</v>
      </c>
    </row>
    <row r="5600" spans="1:16">
      <c r="A5600" s="303">
        <v>9</v>
      </c>
      <c r="B5600" s="303">
        <v>103639.73</v>
      </c>
      <c r="C5600" s="303">
        <v>28913.507223951601</v>
      </c>
      <c r="D5600" s="304">
        <f t="shared" si="87"/>
        <v>74726.222776048395</v>
      </c>
      <c r="E5600" s="305">
        <v>45992</v>
      </c>
      <c r="F5600" s="302" t="s">
        <v>69</v>
      </c>
      <c r="G5600" s="302" t="s">
        <v>70</v>
      </c>
      <c r="H5600" s="302" t="s">
        <v>653</v>
      </c>
      <c r="I5600" s="302" t="s">
        <v>653</v>
      </c>
      <c r="J5600" s="302">
        <v>135300</v>
      </c>
      <c r="K5600" s="302" t="s">
        <v>306</v>
      </c>
      <c r="L5600" s="302">
        <v>11545250</v>
      </c>
      <c r="M5600" s="302" t="s">
        <v>2965</v>
      </c>
      <c r="N5600" s="305">
        <v>40606</v>
      </c>
      <c r="O5600" s="305">
        <v>40544</v>
      </c>
      <c r="P5600" s="302" t="s">
        <v>2944</v>
      </c>
    </row>
    <row r="5601" spans="1:16">
      <c r="A5601" s="303">
        <v>1</v>
      </c>
      <c r="B5601" s="303">
        <v>32449.18</v>
      </c>
      <c r="C5601" s="303">
        <v>9052.7020896456015</v>
      </c>
      <c r="D5601" s="304">
        <f t="shared" si="87"/>
        <v>23396.477910354399</v>
      </c>
      <c r="E5601" s="305">
        <v>45992</v>
      </c>
      <c r="F5601" s="302" t="s">
        <v>69</v>
      </c>
      <c r="G5601" s="302" t="s">
        <v>70</v>
      </c>
      <c r="H5601" s="302" t="s">
        <v>653</v>
      </c>
      <c r="I5601" s="302" t="s">
        <v>653</v>
      </c>
      <c r="J5601" s="302">
        <v>135300</v>
      </c>
      <c r="K5601" s="302" t="s">
        <v>564</v>
      </c>
      <c r="L5601" s="302">
        <v>11545283</v>
      </c>
      <c r="M5601" s="302" t="s">
        <v>2551</v>
      </c>
      <c r="N5601" s="305">
        <v>40606</v>
      </c>
      <c r="O5601" s="305">
        <v>40725</v>
      </c>
      <c r="P5601" s="302" t="s">
        <v>2944</v>
      </c>
    </row>
    <row r="5602" spans="1:16">
      <c r="A5602" s="303">
        <v>2</v>
      </c>
      <c r="B5602" s="303">
        <v>13886.77</v>
      </c>
      <c r="C5602" s="303">
        <v>105.04522185570001</v>
      </c>
      <c r="D5602" s="304">
        <f t="shared" si="87"/>
        <v>13781.7247781443</v>
      </c>
      <c r="E5602" s="305">
        <v>45992</v>
      </c>
      <c r="F5602" s="302" t="s">
        <v>69</v>
      </c>
      <c r="G5602" s="302" t="s">
        <v>70</v>
      </c>
      <c r="H5602" s="302" t="s">
        <v>657</v>
      </c>
      <c r="I5602" s="302" t="s">
        <v>657</v>
      </c>
      <c r="J5602" s="302">
        <v>135130</v>
      </c>
      <c r="K5602" s="302" t="s">
        <v>150</v>
      </c>
      <c r="L5602" s="302">
        <v>40389470</v>
      </c>
      <c r="M5602" s="302" t="s">
        <v>1395</v>
      </c>
      <c r="N5602" s="305">
        <v>42681</v>
      </c>
      <c r="O5602" s="305">
        <v>42370</v>
      </c>
      <c r="P5602" s="302" t="s">
        <v>2300</v>
      </c>
    </row>
    <row r="5603" spans="1:16">
      <c r="A5603" s="303">
        <v>1</v>
      </c>
      <c r="B5603" s="303">
        <v>40871.79</v>
      </c>
      <c r="C5603" s="303">
        <v>211.53726247770001</v>
      </c>
      <c r="D5603" s="304">
        <f t="shared" si="87"/>
        <v>40660.2527375223</v>
      </c>
      <c r="E5603" s="305">
        <v>45992</v>
      </c>
      <c r="F5603" s="302" t="s">
        <v>69</v>
      </c>
      <c r="G5603" s="302" t="s">
        <v>70</v>
      </c>
      <c r="H5603" s="302" t="s">
        <v>657</v>
      </c>
      <c r="I5603" s="302" t="s">
        <v>657</v>
      </c>
      <c r="J5603" s="302">
        <v>135130</v>
      </c>
      <c r="K5603" s="302" t="s">
        <v>150</v>
      </c>
      <c r="L5603" s="302">
        <v>40388713</v>
      </c>
      <c r="M5603" s="302" t="s">
        <v>1395</v>
      </c>
      <c r="N5603" s="305">
        <v>43643</v>
      </c>
      <c r="O5603" s="305">
        <v>43466</v>
      </c>
      <c r="P5603" s="302" t="s">
        <v>2971</v>
      </c>
    </row>
    <row r="5604" spans="1:16">
      <c r="A5604" s="303">
        <v>1</v>
      </c>
      <c r="B5604" s="303">
        <v>8922.65</v>
      </c>
      <c r="C5604" s="303">
        <v>46.180335019499999</v>
      </c>
      <c r="D5604" s="304">
        <f t="shared" si="87"/>
        <v>8876.4696649804991</v>
      </c>
      <c r="E5604" s="305">
        <v>45992</v>
      </c>
      <c r="F5604" s="302" t="s">
        <v>69</v>
      </c>
      <c r="G5604" s="302" t="s">
        <v>70</v>
      </c>
      <c r="H5604" s="302" t="s">
        <v>657</v>
      </c>
      <c r="I5604" s="302" t="s">
        <v>657</v>
      </c>
      <c r="J5604" s="302">
        <v>135130</v>
      </c>
      <c r="K5604" s="302" t="s">
        <v>447</v>
      </c>
      <c r="L5604" s="302">
        <v>40388702</v>
      </c>
      <c r="M5604" s="302" t="s">
        <v>2978</v>
      </c>
      <c r="N5604" s="305">
        <v>43643</v>
      </c>
      <c r="O5604" s="305">
        <v>43466</v>
      </c>
      <c r="P5604" s="302" t="s">
        <v>2971</v>
      </c>
    </row>
    <row r="5605" spans="1:16">
      <c r="A5605" s="303">
        <v>1</v>
      </c>
      <c r="B5605" s="303">
        <v>83917.400000000009</v>
      </c>
      <c r="C5605" s="303">
        <v>434.32541296199997</v>
      </c>
      <c r="D5605" s="304">
        <f t="shared" si="87"/>
        <v>83483.074587038005</v>
      </c>
      <c r="E5605" s="305">
        <v>45992</v>
      </c>
      <c r="F5605" s="302" t="s">
        <v>69</v>
      </c>
      <c r="G5605" s="302" t="s">
        <v>70</v>
      </c>
      <c r="H5605" s="302" t="s">
        <v>657</v>
      </c>
      <c r="I5605" s="302" t="s">
        <v>657</v>
      </c>
      <c r="J5605" s="302">
        <v>135130</v>
      </c>
      <c r="K5605" s="302" t="s">
        <v>160</v>
      </c>
      <c r="L5605" s="302">
        <v>40388768</v>
      </c>
      <c r="M5605" s="302" t="s">
        <v>3000</v>
      </c>
      <c r="N5605" s="305">
        <v>43588</v>
      </c>
      <c r="O5605" s="305">
        <v>43466</v>
      </c>
      <c r="P5605" s="302" t="s">
        <v>2988</v>
      </c>
    </row>
    <row r="5606" spans="1:16">
      <c r="A5606" s="303">
        <v>1</v>
      </c>
      <c r="B5606" s="303">
        <v>15005.85</v>
      </c>
      <c r="C5606" s="303">
        <v>17.922687123000003</v>
      </c>
      <c r="D5606" s="304">
        <f t="shared" si="87"/>
        <v>14987.927312877</v>
      </c>
      <c r="E5606" s="305">
        <v>45992</v>
      </c>
      <c r="F5606" s="302" t="s">
        <v>69</v>
      </c>
      <c r="G5606" s="302" t="s">
        <v>70</v>
      </c>
      <c r="H5606" s="302" t="s">
        <v>657</v>
      </c>
      <c r="I5606" s="302" t="s">
        <v>657</v>
      </c>
      <c r="J5606" s="302">
        <v>135130</v>
      </c>
      <c r="K5606" s="302" t="s">
        <v>161</v>
      </c>
      <c r="L5606" s="302">
        <v>41349084</v>
      </c>
      <c r="M5606" s="302" t="s">
        <v>1602</v>
      </c>
      <c r="N5606" s="305">
        <v>45656</v>
      </c>
      <c r="O5606" s="305">
        <v>45292</v>
      </c>
      <c r="P5606" s="302" t="s">
        <v>4298</v>
      </c>
    </row>
    <row r="5607" spans="1:16">
      <c r="A5607" s="303">
        <v>1</v>
      </c>
      <c r="B5607" s="303">
        <v>3001.5</v>
      </c>
      <c r="C5607" s="303">
        <v>15.534653445000002</v>
      </c>
      <c r="D5607" s="304">
        <f t="shared" si="87"/>
        <v>2985.965346555</v>
      </c>
      <c r="E5607" s="305">
        <v>45992</v>
      </c>
      <c r="F5607" s="302" t="s">
        <v>69</v>
      </c>
      <c r="G5607" s="302" t="s">
        <v>70</v>
      </c>
      <c r="H5607" s="302" t="s">
        <v>657</v>
      </c>
      <c r="I5607" s="302" t="s">
        <v>657</v>
      </c>
      <c r="J5607" s="302">
        <v>135130</v>
      </c>
      <c r="K5607" s="302" t="s">
        <v>660</v>
      </c>
      <c r="L5607" s="302">
        <v>40388691</v>
      </c>
      <c r="M5607" s="302" t="s">
        <v>3008</v>
      </c>
      <c r="N5607" s="305">
        <v>43643</v>
      </c>
      <c r="O5607" s="305">
        <v>43466</v>
      </c>
      <c r="P5607" s="302" t="s">
        <v>2971</v>
      </c>
    </row>
    <row r="5608" spans="1:16">
      <c r="A5608" s="303">
        <v>1</v>
      </c>
      <c r="B5608" s="303">
        <v>438986.63</v>
      </c>
      <c r="C5608" s="303">
        <v>94236.188734722804</v>
      </c>
      <c r="D5608" s="304">
        <f t="shared" si="87"/>
        <v>344750.44126527722</v>
      </c>
      <c r="E5608" s="305">
        <v>45992</v>
      </c>
      <c r="F5608" s="302" t="s">
        <v>69</v>
      </c>
      <c r="G5608" s="302" t="s">
        <v>70</v>
      </c>
      <c r="H5608" s="302" t="s">
        <v>657</v>
      </c>
      <c r="I5608" s="302" t="s">
        <v>657</v>
      </c>
      <c r="J5608" s="302">
        <v>135200</v>
      </c>
      <c r="K5608" s="302" t="s">
        <v>301</v>
      </c>
      <c r="L5608" s="302">
        <v>18890383</v>
      </c>
      <c r="M5608" s="302" t="s">
        <v>1888</v>
      </c>
      <c r="N5608" s="305">
        <v>41193</v>
      </c>
      <c r="O5608" s="305">
        <v>41275</v>
      </c>
      <c r="P5608" s="302" t="s">
        <v>880</v>
      </c>
    </row>
    <row r="5609" spans="1:16">
      <c r="A5609" s="303">
        <v>1</v>
      </c>
      <c r="B5609" s="303">
        <v>56410.15</v>
      </c>
      <c r="C5609" s="303">
        <v>12109.429259734001</v>
      </c>
      <c r="D5609" s="304">
        <f t="shared" si="87"/>
        <v>44300.720740265999</v>
      </c>
      <c r="E5609" s="305">
        <v>45992</v>
      </c>
      <c r="F5609" s="302" t="s">
        <v>69</v>
      </c>
      <c r="G5609" s="302" t="s">
        <v>70</v>
      </c>
      <c r="H5609" s="302" t="s">
        <v>657</v>
      </c>
      <c r="I5609" s="302" t="s">
        <v>657</v>
      </c>
      <c r="J5609" s="302">
        <v>135200</v>
      </c>
      <c r="K5609" s="302" t="s">
        <v>154</v>
      </c>
      <c r="L5609" s="302">
        <v>18890394</v>
      </c>
      <c r="M5609" s="302" t="s">
        <v>2966</v>
      </c>
      <c r="N5609" s="305">
        <v>41193</v>
      </c>
      <c r="O5609" s="305">
        <v>41275</v>
      </c>
      <c r="P5609" s="302" t="s">
        <v>880</v>
      </c>
    </row>
    <row r="5610" spans="1:16">
      <c r="A5610" s="303">
        <v>0</v>
      </c>
      <c r="B5610" s="303">
        <v>6378.16</v>
      </c>
      <c r="C5610" s="303">
        <v>659.23679523359999</v>
      </c>
      <c r="D5610" s="304">
        <f t="shared" si="87"/>
        <v>5718.9232047664</v>
      </c>
      <c r="E5610" s="305">
        <v>45992</v>
      </c>
      <c r="F5610" s="302" t="s">
        <v>69</v>
      </c>
      <c r="G5610" s="302" t="s">
        <v>70</v>
      </c>
      <c r="H5610" s="302" t="s">
        <v>657</v>
      </c>
      <c r="I5610" s="302" t="s">
        <v>657</v>
      </c>
      <c r="J5610" s="302">
        <v>135200</v>
      </c>
      <c r="K5610" s="302" t="s">
        <v>162</v>
      </c>
      <c r="L5610" s="302">
        <v>33375748</v>
      </c>
      <c r="M5610" s="302" t="s">
        <v>1417</v>
      </c>
      <c r="N5610" s="305">
        <v>43815</v>
      </c>
      <c r="O5610" s="305">
        <v>43800</v>
      </c>
      <c r="P5610" s="302" t="s">
        <v>2967</v>
      </c>
    </row>
    <row r="5611" spans="1:16">
      <c r="A5611" s="303">
        <v>9</v>
      </c>
      <c r="B5611" s="303">
        <v>2695.44</v>
      </c>
      <c r="C5611" s="303">
        <v>700.11590367840006</v>
      </c>
      <c r="D5611" s="304">
        <f t="shared" si="87"/>
        <v>1995.3240963215999</v>
      </c>
      <c r="E5611" s="305">
        <v>45992</v>
      </c>
      <c r="F5611" s="302" t="s">
        <v>69</v>
      </c>
      <c r="G5611" s="302" t="s">
        <v>70</v>
      </c>
      <c r="H5611" s="302" t="s">
        <v>657</v>
      </c>
      <c r="I5611" s="302" t="s">
        <v>657</v>
      </c>
      <c r="J5611" s="302">
        <v>135300</v>
      </c>
      <c r="K5611" s="302" t="s">
        <v>101</v>
      </c>
      <c r="L5611" s="302">
        <v>12010323</v>
      </c>
      <c r="M5611" s="302" t="s">
        <v>2968</v>
      </c>
      <c r="N5611" s="305">
        <v>41193</v>
      </c>
      <c r="O5611" s="305">
        <v>41275</v>
      </c>
      <c r="P5611" s="302" t="s">
        <v>2969</v>
      </c>
    </row>
    <row r="5612" spans="1:16">
      <c r="A5612" s="303">
        <v>3</v>
      </c>
      <c r="B5612" s="303">
        <v>15873.880000000001</v>
      </c>
      <c r="C5612" s="303">
        <v>2901.4373107279998</v>
      </c>
      <c r="D5612" s="304">
        <f t="shared" si="87"/>
        <v>12972.442689272</v>
      </c>
      <c r="E5612" s="305">
        <v>45992</v>
      </c>
      <c r="F5612" s="302" t="s">
        <v>69</v>
      </c>
      <c r="G5612" s="302" t="s">
        <v>70</v>
      </c>
      <c r="H5612" s="302" t="s">
        <v>657</v>
      </c>
      <c r="I5612" s="302" t="s">
        <v>657</v>
      </c>
      <c r="J5612" s="302">
        <v>135300</v>
      </c>
      <c r="K5612" s="302" t="s">
        <v>142</v>
      </c>
      <c r="L5612" s="302">
        <v>20845292</v>
      </c>
      <c r="M5612" s="302" t="s">
        <v>1434</v>
      </c>
      <c r="N5612" s="305">
        <v>42614</v>
      </c>
      <c r="O5612" s="305">
        <v>42370</v>
      </c>
      <c r="P5612" s="302" t="s">
        <v>2972</v>
      </c>
    </row>
    <row r="5613" spans="1:16">
      <c r="A5613" s="303">
        <v>3</v>
      </c>
      <c r="B5613" s="303">
        <v>5151.24</v>
      </c>
      <c r="C5613" s="303">
        <v>644.21618640840006</v>
      </c>
      <c r="D5613" s="304">
        <f t="shared" si="87"/>
        <v>4507.0238135915997</v>
      </c>
      <c r="E5613" s="305">
        <v>45992</v>
      </c>
      <c r="F5613" s="302" t="s">
        <v>69</v>
      </c>
      <c r="G5613" s="302" t="s">
        <v>70</v>
      </c>
      <c r="H5613" s="302" t="s">
        <v>657</v>
      </c>
      <c r="I5613" s="302" t="s">
        <v>657</v>
      </c>
      <c r="J5613" s="302">
        <v>135300</v>
      </c>
      <c r="K5613" s="302" t="s">
        <v>142</v>
      </c>
      <c r="L5613" s="302">
        <v>30235209</v>
      </c>
      <c r="M5613" s="302" t="s">
        <v>2970</v>
      </c>
      <c r="N5613" s="305">
        <v>43643</v>
      </c>
      <c r="O5613" s="305">
        <v>43466</v>
      </c>
      <c r="P5613" s="302" t="s">
        <v>2971</v>
      </c>
    </row>
    <row r="5614" spans="1:16">
      <c r="A5614" s="303">
        <v>1</v>
      </c>
      <c r="B5614" s="303">
        <v>68054.22</v>
      </c>
      <c r="C5614" s="303">
        <v>8510.8886554302007</v>
      </c>
      <c r="D5614" s="304">
        <f t="shared" si="87"/>
        <v>59543.3313445698</v>
      </c>
      <c r="E5614" s="305">
        <v>45992</v>
      </c>
      <c r="F5614" s="302" t="s">
        <v>69</v>
      </c>
      <c r="G5614" s="302" t="s">
        <v>70</v>
      </c>
      <c r="H5614" s="302" t="s">
        <v>657</v>
      </c>
      <c r="I5614" s="302" t="s">
        <v>657</v>
      </c>
      <c r="J5614" s="302">
        <v>135300</v>
      </c>
      <c r="K5614" s="302" t="s">
        <v>144</v>
      </c>
      <c r="L5614" s="302">
        <v>30235243</v>
      </c>
      <c r="M5614" s="302" t="s">
        <v>2973</v>
      </c>
      <c r="N5614" s="305">
        <v>43643</v>
      </c>
      <c r="O5614" s="305">
        <v>43466</v>
      </c>
      <c r="P5614" s="302" t="s">
        <v>2971</v>
      </c>
    </row>
    <row r="5615" spans="1:16">
      <c r="A5615" s="303">
        <v>1</v>
      </c>
      <c r="B5615" s="303">
        <v>24155.15</v>
      </c>
      <c r="C5615" s="303">
        <v>6274.0794344289998</v>
      </c>
      <c r="D5615" s="304">
        <f t="shared" si="87"/>
        <v>17881.070565571001</v>
      </c>
      <c r="E5615" s="305">
        <v>45992</v>
      </c>
      <c r="F5615" s="302" t="s">
        <v>69</v>
      </c>
      <c r="G5615" s="302" t="s">
        <v>70</v>
      </c>
      <c r="H5615" s="302" t="s">
        <v>657</v>
      </c>
      <c r="I5615" s="302" t="s">
        <v>657</v>
      </c>
      <c r="J5615" s="302">
        <v>135300</v>
      </c>
      <c r="K5615" s="302" t="s">
        <v>144</v>
      </c>
      <c r="L5615" s="302">
        <v>12010348</v>
      </c>
      <c r="M5615" s="302" t="s">
        <v>2974</v>
      </c>
      <c r="N5615" s="305">
        <v>41193</v>
      </c>
      <c r="O5615" s="305">
        <v>41275</v>
      </c>
      <c r="P5615" s="302" t="s">
        <v>2969</v>
      </c>
    </row>
    <row r="5616" spans="1:16">
      <c r="A5616" s="303">
        <v>2</v>
      </c>
      <c r="B5616" s="303">
        <v>389260.28</v>
      </c>
      <c r="C5616" s="303">
        <v>71149.227534567995</v>
      </c>
      <c r="D5616" s="304">
        <f t="shared" si="87"/>
        <v>318111.05246543203</v>
      </c>
      <c r="E5616" s="305">
        <v>45992</v>
      </c>
      <c r="F5616" s="302" t="s">
        <v>69</v>
      </c>
      <c r="G5616" s="302" t="s">
        <v>70</v>
      </c>
      <c r="H5616" s="302" t="s">
        <v>657</v>
      </c>
      <c r="I5616" s="302" t="s">
        <v>657</v>
      </c>
      <c r="J5616" s="302">
        <v>135300</v>
      </c>
      <c r="K5616" s="302" t="s">
        <v>144</v>
      </c>
      <c r="L5616" s="302">
        <v>20845308</v>
      </c>
      <c r="M5616" s="302" t="s">
        <v>1171</v>
      </c>
      <c r="N5616" s="305">
        <v>42614</v>
      </c>
      <c r="O5616" s="305">
        <v>42370</v>
      </c>
      <c r="P5616" s="302" t="s">
        <v>2972</v>
      </c>
    </row>
    <row r="5617" spans="1:16">
      <c r="A5617" s="303">
        <v>1</v>
      </c>
      <c r="B5617" s="303">
        <v>24158.78</v>
      </c>
      <c r="C5617" s="303">
        <v>6275.0222937508006</v>
      </c>
      <c r="D5617" s="304">
        <f t="shared" si="87"/>
        <v>17883.757706249198</v>
      </c>
      <c r="E5617" s="305">
        <v>45992</v>
      </c>
      <c r="F5617" s="302" t="s">
        <v>69</v>
      </c>
      <c r="G5617" s="302" t="s">
        <v>70</v>
      </c>
      <c r="H5617" s="302" t="s">
        <v>657</v>
      </c>
      <c r="I5617" s="302" t="s">
        <v>657</v>
      </c>
      <c r="J5617" s="302">
        <v>135300</v>
      </c>
      <c r="K5617" s="302" t="s">
        <v>658</v>
      </c>
      <c r="L5617" s="302">
        <v>12010354</v>
      </c>
      <c r="M5617" s="302" t="s">
        <v>2975</v>
      </c>
      <c r="N5617" s="305">
        <v>41193</v>
      </c>
      <c r="O5617" s="305">
        <v>41275</v>
      </c>
      <c r="P5617" s="302" t="s">
        <v>2969</v>
      </c>
    </row>
    <row r="5618" spans="1:16">
      <c r="A5618" s="303">
        <v>2</v>
      </c>
      <c r="B5618" s="303">
        <v>48310.23</v>
      </c>
      <c r="C5618" s="303">
        <v>12548.1406869978</v>
      </c>
      <c r="D5618" s="304">
        <f t="shared" si="87"/>
        <v>35762.089313002201</v>
      </c>
      <c r="E5618" s="305">
        <v>45992</v>
      </c>
      <c r="F5618" s="302" t="s">
        <v>69</v>
      </c>
      <c r="G5618" s="302" t="s">
        <v>70</v>
      </c>
      <c r="H5618" s="302" t="s">
        <v>657</v>
      </c>
      <c r="I5618" s="302" t="s">
        <v>657</v>
      </c>
      <c r="J5618" s="302">
        <v>135300</v>
      </c>
      <c r="K5618" s="302" t="s">
        <v>324</v>
      </c>
      <c r="L5618" s="302">
        <v>12010351</v>
      </c>
      <c r="M5618" s="302" t="s">
        <v>2976</v>
      </c>
      <c r="N5618" s="305">
        <v>41193</v>
      </c>
      <c r="O5618" s="305">
        <v>41275</v>
      </c>
      <c r="P5618" s="302" t="s">
        <v>2969</v>
      </c>
    </row>
    <row r="5619" spans="1:16">
      <c r="A5619" s="303">
        <v>0</v>
      </c>
      <c r="B5619" s="303">
        <v>0</v>
      </c>
      <c r="C5619" s="303">
        <v>0</v>
      </c>
      <c r="D5619" s="304">
        <f t="shared" si="87"/>
        <v>0</v>
      </c>
      <c r="E5619" s="305">
        <v>45992</v>
      </c>
      <c r="F5619" s="302" t="s">
        <v>69</v>
      </c>
      <c r="G5619" s="302" t="s">
        <v>70</v>
      </c>
      <c r="H5619" s="302" t="s">
        <v>657</v>
      </c>
      <c r="I5619" s="302" t="s">
        <v>657</v>
      </c>
      <c r="J5619" s="302">
        <v>135300</v>
      </c>
      <c r="K5619" s="302" t="s">
        <v>301</v>
      </c>
      <c r="L5619" s="302">
        <v>12010369</v>
      </c>
      <c r="M5619" s="302" t="s">
        <v>1888</v>
      </c>
      <c r="N5619" s="305">
        <v>41193</v>
      </c>
      <c r="O5619" s="305">
        <v>41275</v>
      </c>
      <c r="P5619" s="302" t="s">
        <v>2969</v>
      </c>
    </row>
    <row r="5620" spans="1:16">
      <c r="A5620" s="303">
        <v>1</v>
      </c>
      <c r="B5620" s="303">
        <v>31069.65</v>
      </c>
      <c r="C5620" s="303">
        <v>3885.5831675565</v>
      </c>
      <c r="D5620" s="304">
        <f t="shared" si="87"/>
        <v>27184.066832443503</v>
      </c>
      <c r="E5620" s="305">
        <v>45992</v>
      </c>
      <c r="F5620" s="302" t="s">
        <v>69</v>
      </c>
      <c r="G5620" s="302" t="s">
        <v>70</v>
      </c>
      <c r="H5620" s="302" t="s">
        <v>657</v>
      </c>
      <c r="I5620" s="302" t="s">
        <v>657</v>
      </c>
      <c r="J5620" s="302">
        <v>135300</v>
      </c>
      <c r="K5620" s="302" t="s">
        <v>145</v>
      </c>
      <c r="L5620" s="302">
        <v>30235214</v>
      </c>
      <c r="M5620" s="302" t="s">
        <v>1448</v>
      </c>
      <c r="N5620" s="305">
        <v>43643</v>
      </c>
      <c r="O5620" s="305">
        <v>43466</v>
      </c>
      <c r="P5620" s="302" t="s">
        <v>2971</v>
      </c>
    </row>
    <row r="5621" spans="1:16">
      <c r="A5621" s="303">
        <v>800</v>
      </c>
      <c r="B5621" s="303">
        <v>11703.01</v>
      </c>
      <c r="C5621" s="303">
        <v>3039.7498819886</v>
      </c>
      <c r="D5621" s="304">
        <f t="shared" si="87"/>
        <v>8663.2601180113998</v>
      </c>
      <c r="E5621" s="305">
        <v>45992</v>
      </c>
      <c r="F5621" s="302" t="s">
        <v>69</v>
      </c>
      <c r="G5621" s="302" t="s">
        <v>70</v>
      </c>
      <c r="H5621" s="302" t="s">
        <v>657</v>
      </c>
      <c r="I5621" s="302" t="s">
        <v>657</v>
      </c>
      <c r="J5621" s="302">
        <v>135300</v>
      </c>
      <c r="K5621" s="302" t="s">
        <v>145</v>
      </c>
      <c r="L5621" s="302">
        <v>12010332</v>
      </c>
      <c r="M5621" s="302" t="s">
        <v>2977</v>
      </c>
      <c r="N5621" s="305">
        <v>41193</v>
      </c>
      <c r="O5621" s="305">
        <v>41275</v>
      </c>
      <c r="P5621" s="302" t="s">
        <v>2969</v>
      </c>
    </row>
    <row r="5622" spans="1:16">
      <c r="A5622" s="303">
        <v>680</v>
      </c>
      <c r="B5622" s="303">
        <v>181771.39</v>
      </c>
      <c r="C5622" s="303">
        <v>33224.283727034002</v>
      </c>
      <c r="D5622" s="304">
        <f t="shared" si="87"/>
        <v>148547.10627296602</v>
      </c>
      <c r="E5622" s="305">
        <v>45992</v>
      </c>
      <c r="F5622" s="302" t="s">
        <v>69</v>
      </c>
      <c r="G5622" s="302" t="s">
        <v>70</v>
      </c>
      <c r="H5622" s="302" t="s">
        <v>657</v>
      </c>
      <c r="I5622" s="302" t="s">
        <v>657</v>
      </c>
      <c r="J5622" s="302">
        <v>135300</v>
      </c>
      <c r="K5622" s="302" t="s">
        <v>421</v>
      </c>
      <c r="L5622" s="302">
        <v>20845320</v>
      </c>
      <c r="M5622" s="302" t="s">
        <v>1996</v>
      </c>
      <c r="N5622" s="305">
        <v>42614</v>
      </c>
      <c r="O5622" s="305">
        <v>42614</v>
      </c>
      <c r="P5622" s="302" t="s">
        <v>2972</v>
      </c>
    </row>
    <row r="5623" spans="1:16">
      <c r="A5623" s="303">
        <v>1</v>
      </c>
      <c r="B5623" s="303">
        <v>81327.23</v>
      </c>
      <c r="C5623" s="303">
        <v>10170.8167279643</v>
      </c>
      <c r="D5623" s="304">
        <f t="shared" si="87"/>
        <v>71156.413272035701</v>
      </c>
      <c r="E5623" s="305">
        <v>45992</v>
      </c>
      <c r="F5623" s="302" t="s">
        <v>69</v>
      </c>
      <c r="G5623" s="302" t="s">
        <v>70</v>
      </c>
      <c r="H5623" s="302" t="s">
        <v>657</v>
      </c>
      <c r="I5623" s="302" t="s">
        <v>657</v>
      </c>
      <c r="J5623" s="302">
        <v>135300</v>
      </c>
      <c r="K5623" s="302" t="s">
        <v>146</v>
      </c>
      <c r="L5623" s="302">
        <v>30235217</v>
      </c>
      <c r="M5623" s="302" t="s">
        <v>1392</v>
      </c>
      <c r="N5623" s="305">
        <v>43643</v>
      </c>
      <c r="O5623" s="305">
        <v>43466</v>
      </c>
      <c r="P5623" s="302" t="s">
        <v>2971</v>
      </c>
    </row>
    <row r="5624" spans="1:16">
      <c r="A5624" s="303">
        <v>0</v>
      </c>
      <c r="B5624" s="303">
        <v>0</v>
      </c>
      <c r="C5624" s="303">
        <v>0</v>
      </c>
      <c r="D5624" s="304">
        <f t="shared" si="87"/>
        <v>0</v>
      </c>
      <c r="E5624" s="305">
        <v>45992</v>
      </c>
      <c r="F5624" s="302" t="s">
        <v>69</v>
      </c>
      <c r="G5624" s="302" t="s">
        <v>70</v>
      </c>
      <c r="H5624" s="302" t="s">
        <v>657</v>
      </c>
      <c r="I5624" s="302" t="s">
        <v>657</v>
      </c>
      <c r="J5624" s="302">
        <v>135300</v>
      </c>
      <c r="K5624" s="302" t="s">
        <v>150</v>
      </c>
      <c r="L5624" s="302">
        <v>20845947</v>
      </c>
      <c r="M5624" s="302" t="s">
        <v>1395</v>
      </c>
      <c r="N5624" s="305">
        <v>42681</v>
      </c>
      <c r="O5624" s="305">
        <v>42370</v>
      </c>
      <c r="P5624" s="302" t="s">
        <v>2300</v>
      </c>
    </row>
    <row r="5625" spans="1:16">
      <c r="A5625" s="303">
        <v>0</v>
      </c>
      <c r="B5625" s="303">
        <v>0</v>
      </c>
      <c r="C5625" s="303">
        <v>0</v>
      </c>
      <c r="D5625" s="304">
        <f t="shared" si="87"/>
        <v>0</v>
      </c>
      <c r="E5625" s="305">
        <v>45992</v>
      </c>
      <c r="F5625" s="302" t="s">
        <v>69</v>
      </c>
      <c r="G5625" s="302" t="s">
        <v>70</v>
      </c>
      <c r="H5625" s="302" t="s">
        <v>657</v>
      </c>
      <c r="I5625" s="302" t="s">
        <v>657</v>
      </c>
      <c r="J5625" s="302">
        <v>135300</v>
      </c>
      <c r="K5625" s="302" t="s">
        <v>150</v>
      </c>
      <c r="L5625" s="302">
        <v>30235235</v>
      </c>
      <c r="M5625" s="302" t="s">
        <v>1395</v>
      </c>
      <c r="N5625" s="305">
        <v>43643</v>
      </c>
      <c r="O5625" s="305">
        <v>43466</v>
      </c>
      <c r="P5625" s="302" t="s">
        <v>2971</v>
      </c>
    </row>
    <row r="5626" spans="1:16">
      <c r="A5626" s="303">
        <v>0</v>
      </c>
      <c r="B5626" s="303">
        <v>0</v>
      </c>
      <c r="C5626" s="303">
        <v>0</v>
      </c>
      <c r="D5626" s="304">
        <f t="shared" si="87"/>
        <v>0</v>
      </c>
      <c r="E5626" s="305">
        <v>45992</v>
      </c>
      <c r="F5626" s="302" t="s">
        <v>69</v>
      </c>
      <c r="G5626" s="302" t="s">
        <v>70</v>
      </c>
      <c r="H5626" s="302" t="s">
        <v>657</v>
      </c>
      <c r="I5626" s="302" t="s">
        <v>657</v>
      </c>
      <c r="J5626" s="302">
        <v>135300</v>
      </c>
      <c r="K5626" s="302" t="s">
        <v>447</v>
      </c>
      <c r="L5626" s="302">
        <v>30235249</v>
      </c>
      <c r="M5626" s="302" t="s">
        <v>2978</v>
      </c>
      <c r="N5626" s="305">
        <v>43643</v>
      </c>
      <c r="O5626" s="305">
        <v>43466</v>
      </c>
      <c r="P5626" s="302" t="s">
        <v>2971</v>
      </c>
    </row>
    <row r="5627" spans="1:16">
      <c r="A5627" s="303">
        <v>0</v>
      </c>
      <c r="B5627" s="303">
        <v>66790.570000000007</v>
      </c>
      <c r="C5627" s="303">
        <v>8352.8560683337</v>
      </c>
      <c r="D5627" s="304">
        <f t="shared" si="87"/>
        <v>58437.713931666309</v>
      </c>
      <c r="E5627" s="305">
        <v>45992</v>
      </c>
      <c r="F5627" s="302" t="s">
        <v>69</v>
      </c>
      <c r="G5627" s="302" t="s">
        <v>70</v>
      </c>
      <c r="H5627" s="302" t="s">
        <v>657</v>
      </c>
      <c r="I5627" s="302" t="s">
        <v>657</v>
      </c>
      <c r="J5627" s="302">
        <v>135300</v>
      </c>
      <c r="K5627" s="302" t="s">
        <v>423</v>
      </c>
      <c r="L5627" s="302">
        <v>30235238</v>
      </c>
      <c r="M5627" s="302" t="s">
        <v>2979</v>
      </c>
      <c r="N5627" s="305">
        <v>43643</v>
      </c>
      <c r="O5627" s="305">
        <v>43466</v>
      </c>
      <c r="P5627" s="302" t="s">
        <v>2971</v>
      </c>
    </row>
    <row r="5628" spans="1:16">
      <c r="A5628" s="303">
        <v>0</v>
      </c>
      <c r="B5628" s="303">
        <v>6258.07</v>
      </c>
      <c r="C5628" s="303">
        <v>782.63680000869999</v>
      </c>
      <c r="D5628" s="304">
        <f t="shared" si="87"/>
        <v>5475.4331999912993</v>
      </c>
      <c r="E5628" s="305">
        <v>45992</v>
      </c>
      <c r="F5628" s="302" t="s">
        <v>69</v>
      </c>
      <c r="G5628" s="302" t="s">
        <v>70</v>
      </c>
      <c r="H5628" s="302" t="s">
        <v>657</v>
      </c>
      <c r="I5628" s="302" t="s">
        <v>657</v>
      </c>
      <c r="J5628" s="302">
        <v>135300</v>
      </c>
      <c r="K5628" s="302" t="s">
        <v>152</v>
      </c>
      <c r="L5628" s="302">
        <v>30235246</v>
      </c>
      <c r="M5628" s="302" t="s">
        <v>2458</v>
      </c>
      <c r="N5628" s="305">
        <v>43643</v>
      </c>
      <c r="O5628" s="305">
        <v>43466</v>
      </c>
      <c r="P5628" s="302" t="s">
        <v>2971</v>
      </c>
    </row>
    <row r="5629" spans="1:16">
      <c r="A5629" s="303">
        <v>9</v>
      </c>
      <c r="B5629" s="303">
        <v>188324.39</v>
      </c>
      <c r="C5629" s="303">
        <v>48915.5390175754</v>
      </c>
      <c r="D5629" s="304">
        <f t="shared" si="87"/>
        <v>139408.85098242463</v>
      </c>
      <c r="E5629" s="305">
        <v>45992</v>
      </c>
      <c r="F5629" s="302" t="s">
        <v>69</v>
      </c>
      <c r="G5629" s="302" t="s">
        <v>70</v>
      </c>
      <c r="H5629" s="302" t="s">
        <v>657</v>
      </c>
      <c r="I5629" s="302" t="s">
        <v>657</v>
      </c>
      <c r="J5629" s="302">
        <v>135300</v>
      </c>
      <c r="K5629" s="302" t="s">
        <v>659</v>
      </c>
      <c r="L5629" s="302">
        <v>12010366</v>
      </c>
      <c r="M5629" s="302" t="s">
        <v>2980</v>
      </c>
      <c r="N5629" s="305">
        <v>41193</v>
      </c>
      <c r="O5629" s="305">
        <v>41275</v>
      </c>
      <c r="P5629" s="302" t="s">
        <v>2969</v>
      </c>
    </row>
    <row r="5630" spans="1:16">
      <c r="A5630" s="303">
        <v>1</v>
      </c>
      <c r="B5630" s="303">
        <v>93375.73</v>
      </c>
      <c r="C5630" s="303">
        <v>17067.271954838001</v>
      </c>
      <c r="D5630" s="304">
        <f t="shared" si="87"/>
        <v>76308.458045161999</v>
      </c>
      <c r="E5630" s="305">
        <v>45992</v>
      </c>
      <c r="F5630" s="302" t="s">
        <v>69</v>
      </c>
      <c r="G5630" s="302" t="s">
        <v>70</v>
      </c>
      <c r="H5630" s="302" t="s">
        <v>657</v>
      </c>
      <c r="I5630" s="302" t="s">
        <v>657</v>
      </c>
      <c r="J5630" s="302">
        <v>135300</v>
      </c>
      <c r="K5630" s="302" t="s">
        <v>326</v>
      </c>
      <c r="L5630" s="302">
        <v>20845323</v>
      </c>
      <c r="M5630" s="302" t="s">
        <v>1488</v>
      </c>
      <c r="N5630" s="305">
        <v>42614</v>
      </c>
      <c r="O5630" s="305">
        <v>42614</v>
      </c>
      <c r="P5630" s="302" t="s">
        <v>2972</v>
      </c>
    </row>
    <row r="5631" spans="1:16">
      <c r="A5631" s="303">
        <v>0</v>
      </c>
      <c r="B5631" s="303">
        <v>0</v>
      </c>
      <c r="C5631" s="303">
        <v>0</v>
      </c>
      <c r="D5631" s="304">
        <f t="shared" si="87"/>
        <v>0</v>
      </c>
      <c r="E5631" s="305">
        <v>45992</v>
      </c>
      <c r="F5631" s="302" t="s">
        <v>69</v>
      </c>
      <c r="G5631" s="302" t="s">
        <v>70</v>
      </c>
      <c r="H5631" s="302" t="s">
        <v>657</v>
      </c>
      <c r="I5631" s="302" t="s">
        <v>657</v>
      </c>
      <c r="J5631" s="302">
        <v>135300</v>
      </c>
      <c r="K5631" s="302" t="s">
        <v>84</v>
      </c>
      <c r="L5631" s="302">
        <v>28413224</v>
      </c>
      <c r="M5631" s="302" t="s">
        <v>2984</v>
      </c>
      <c r="N5631" s="305">
        <v>43815</v>
      </c>
      <c r="O5631" s="305">
        <v>43800</v>
      </c>
      <c r="P5631" s="302" t="s">
        <v>2967</v>
      </c>
    </row>
    <row r="5632" spans="1:16">
      <c r="A5632" s="303">
        <v>0</v>
      </c>
      <c r="B5632" s="303">
        <v>0</v>
      </c>
      <c r="C5632" s="303">
        <v>0</v>
      </c>
      <c r="D5632" s="304">
        <f t="shared" si="87"/>
        <v>0</v>
      </c>
      <c r="E5632" s="305">
        <v>45992</v>
      </c>
      <c r="F5632" s="302" t="s">
        <v>69</v>
      </c>
      <c r="G5632" s="302" t="s">
        <v>70</v>
      </c>
      <c r="H5632" s="302" t="s">
        <v>657</v>
      </c>
      <c r="I5632" s="302" t="s">
        <v>657</v>
      </c>
      <c r="J5632" s="302">
        <v>135300</v>
      </c>
      <c r="K5632" s="302" t="s">
        <v>84</v>
      </c>
      <c r="L5632" s="302">
        <v>28413153</v>
      </c>
      <c r="M5632" s="302" t="s">
        <v>2981</v>
      </c>
      <c r="N5632" s="305">
        <v>43815</v>
      </c>
      <c r="O5632" s="305">
        <v>43800</v>
      </c>
      <c r="P5632" s="302" t="s">
        <v>2982</v>
      </c>
    </row>
    <row r="5633" spans="1:16">
      <c r="A5633" s="303">
        <v>0</v>
      </c>
      <c r="B5633" s="303">
        <v>0</v>
      </c>
      <c r="C5633" s="303">
        <v>0</v>
      </c>
      <c r="D5633" s="304">
        <f t="shared" si="87"/>
        <v>0</v>
      </c>
      <c r="E5633" s="305">
        <v>45992</v>
      </c>
      <c r="F5633" s="302" t="s">
        <v>69</v>
      </c>
      <c r="G5633" s="302" t="s">
        <v>70</v>
      </c>
      <c r="H5633" s="302" t="s">
        <v>657</v>
      </c>
      <c r="I5633" s="302" t="s">
        <v>657</v>
      </c>
      <c r="J5633" s="302">
        <v>135300</v>
      </c>
      <c r="K5633" s="302" t="s">
        <v>84</v>
      </c>
      <c r="L5633" s="302">
        <v>20295017</v>
      </c>
      <c r="M5633" s="302" t="s">
        <v>2986</v>
      </c>
      <c r="N5633" s="305">
        <v>42614</v>
      </c>
      <c r="O5633" s="305">
        <v>42948</v>
      </c>
      <c r="P5633" s="302" t="s">
        <v>2972</v>
      </c>
    </row>
    <row r="5634" spans="1:16">
      <c r="A5634" s="303">
        <v>0</v>
      </c>
      <c r="B5634" s="303">
        <v>0</v>
      </c>
      <c r="C5634" s="303">
        <v>0</v>
      </c>
      <c r="D5634" s="304">
        <f t="shared" si="87"/>
        <v>0</v>
      </c>
      <c r="E5634" s="305">
        <v>45992</v>
      </c>
      <c r="F5634" s="302" t="s">
        <v>69</v>
      </c>
      <c r="G5634" s="302" t="s">
        <v>70</v>
      </c>
      <c r="H5634" s="302" t="s">
        <v>657</v>
      </c>
      <c r="I5634" s="302" t="s">
        <v>657</v>
      </c>
      <c r="J5634" s="302">
        <v>135300</v>
      </c>
      <c r="K5634" s="302" t="s">
        <v>84</v>
      </c>
      <c r="L5634" s="302">
        <v>11849106</v>
      </c>
      <c r="M5634" s="302" t="s">
        <v>2985</v>
      </c>
      <c r="N5634" s="305">
        <v>41193</v>
      </c>
      <c r="O5634" s="305">
        <v>41365</v>
      </c>
      <c r="P5634" s="302" t="s">
        <v>2969</v>
      </c>
    </row>
    <row r="5635" spans="1:16">
      <c r="A5635" s="303">
        <v>0</v>
      </c>
      <c r="B5635" s="303">
        <v>0</v>
      </c>
      <c r="C5635" s="303">
        <v>0</v>
      </c>
      <c r="D5635" s="304">
        <f t="shared" ref="D5635:D5698" si="88">+B5635-C5635</f>
        <v>0</v>
      </c>
      <c r="E5635" s="305">
        <v>45992</v>
      </c>
      <c r="F5635" s="302" t="s">
        <v>69</v>
      </c>
      <c r="G5635" s="302" t="s">
        <v>70</v>
      </c>
      <c r="H5635" s="302" t="s">
        <v>657</v>
      </c>
      <c r="I5635" s="302" t="s">
        <v>657</v>
      </c>
      <c r="J5635" s="302">
        <v>135300</v>
      </c>
      <c r="K5635" s="302" t="s">
        <v>84</v>
      </c>
      <c r="L5635" s="302">
        <v>27329643</v>
      </c>
      <c r="M5635" s="302" t="s">
        <v>2983</v>
      </c>
      <c r="N5635" s="305">
        <v>43643</v>
      </c>
      <c r="O5635" s="305">
        <v>43617</v>
      </c>
      <c r="P5635" s="302" t="s">
        <v>2971</v>
      </c>
    </row>
    <row r="5636" spans="1:16">
      <c r="A5636" s="303">
        <v>0</v>
      </c>
      <c r="B5636" s="303">
        <v>0</v>
      </c>
      <c r="C5636" s="303">
        <v>0</v>
      </c>
      <c r="D5636" s="304">
        <f t="shared" si="88"/>
        <v>0</v>
      </c>
      <c r="E5636" s="305">
        <v>45992</v>
      </c>
      <c r="F5636" s="302" t="s">
        <v>69</v>
      </c>
      <c r="G5636" s="302" t="s">
        <v>70</v>
      </c>
      <c r="H5636" s="302" t="s">
        <v>657</v>
      </c>
      <c r="I5636" s="302" t="s">
        <v>657</v>
      </c>
      <c r="J5636" s="302">
        <v>135300</v>
      </c>
      <c r="K5636" s="302" t="s">
        <v>84</v>
      </c>
      <c r="L5636" s="302">
        <v>11766944</v>
      </c>
      <c r="M5636" s="302" t="s">
        <v>2985</v>
      </c>
      <c r="N5636" s="305">
        <v>41193</v>
      </c>
      <c r="O5636" s="305">
        <v>41275</v>
      </c>
      <c r="P5636" s="302" t="s">
        <v>2969</v>
      </c>
    </row>
    <row r="5637" spans="1:16">
      <c r="A5637" s="303">
        <v>0</v>
      </c>
      <c r="B5637" s="303">
        <v>0</v>
      </c>
      <c r="C5637" s="303">
        <v>0</v>
      </c>
      <c r="D5637" s="304">
        <f t="shared" si="88"/>
        <v>0</v>
      </c>
      <c r="E5637" s="305">
        <v>45992</v>
      </c>
      <c r="F5637" s="302" t="s">
        <v>69</v>
      </c>
      <c r="G5637" s="302" t="s">
        <v>70</v>
      </c>
      <c r="H5637" s="302" t="s">
        <v>657</v>
      </c>
      <c r="I5637" s="302" t="s">
        <v>657</v>
      </c>
      <c r="J5637" s="302">
        <v>135300</v>
      </c>
      <c r="K5637" s="302" t="s">
        <v>84</v>
      </c>
      <c r="L5637" s="302">
        <v>29532765</v>
      </c>
      <c r="M5637" s="302" t="s">
        <v>2984</v>
      </c>
      <c r="N5637" s="305">
        <v>43815</v>
      </c>
      <c r="O5637" s="305">
        <v>43983</v>
      </c>
      <c r="P5637" s="302" t="s">
        <v>2967</v>
      </c>
    </row>
    <row r="5638" spans="1:16">
      <c r="A5638" s="303">
        <v>0</v>
      </c>
      <c r="B5638" s="303">
        <v>0</v>
      </c>
      <c r="C5638" s="303">
        <v>0</v>
      </c>
      <c r="D5638" s="304">
        <f t="shared" si="88"/>
        <v>0</v>
      </c>
      <c r="E5638" s="305">
        <v>45992</v>
      </c>
      <c r="F5638" s="302" t="s">
        <v>69</v>
      </c>
      <c r="G5638" s="302" t="s">
        <v>70</v>
      </c>
      <c r="H5638" s="302" t="s">
        <v>657</v>
      </c>
      <c r="I5638" s="302" t="s">
        <v>657</v>
      </c>
      <c r="J5638" s="302">
        <v>135300</v>
      </c>
      <c r="K5638" s="302" t="s">
        <v>84</v>
      </c>
      <c r="L5638" s="302">
        <v>29778359</v>
      </c>
      <c r="M5638" s="302" t="s">
        <v>2981</v>
      </c>
      <c r="N5638" s="305">
        <v>43815</v>
      </c>
      <c r="O5638" s="305">
        <v>44044</v>
      </c>
      <c r="P5638" s="302" t="s">
        <v>2982</v>
      </c>
    </row>
    <row r="5639" spans="1:16">
      <c r="A5639" s="303">
        <v>0</v>
      </c>
      <c r="B5639" s="303">
        <v>0</v>
      </c>
      <c r="C5639" s="303">
        <v>0</v>
      </c>
      <c r="D5639" s="304">
        <f t="shared" si="88"/>
        <v>0</v>
      </c>
      <c r="E5639" s="305">
        <v>45992</v>
      </c>
      <c r="F5639" s="302" t="s">
        <v>69</v>
      </c>
      <c r="G5639" s="302" t="s">
        <v>70</v>
      </c>
      <c r="H5639" s="302" t="s">
        <v>657</v>
      </c>
      <c r="I5639" s="302" t="s">
        <v>657</v>
      </c>
      <c r="J5639" s="302">
        <v>135300</v>
      </c>
      <c r="K5639" s="302" t="s">
        <v>84</v>
      </c>
      <c r="L5639" s="302">
        <v>17941213</v>
      </c>
      <c r="M5639" s="302" t="s">
        <v>2986</v>
      </c>
      <c r="N5639" s="305">
        <v>42614</v>
      </c>
      <c r="O5639" s="305">
        <v>42614</v>
      </c>
      <c r="P5639" s="302" t="s">
        <v>2972</v>
      </c>
    </row>
    <row r="5640" spans="1:16">
      <c r="A5640" s="303">
        <v>0</v>
      </c>
      <c r="B5640" s="303">
        <v>0</v>
      </c>
      <c r="C5640" s="303">
        <v>0</v>
      </c>
      <c r="D5640" s="304">
        <f t="shared" si="88"/>
        <v>0</v>
      </c>
      <c r="E5640" s="305">
        <v>45992</v>
      </c>
      <c r="F5640" s="302" t="s">
        <v>69</v>
      </c>
      <c r="G5640" s="302" t="s">
        <v>70</v>
      </c>
      <c r="H5640" s="302" t="s">
        <v>657</v>
      </c>
      <c r="I5640" s="302" t="s">
        <v>657</v>
      </c>
      <c r="J5640" s="302">
        <v>135300</v>
      </c>
      <c r="K5640" s="302" t="s">
        <v>84</v>
      </c>
      <c r="L5640" s="302">
        <v>28830388</v>
      </c>
      <c r="M5640" s="302" t="s">
        <v>2984</v>
      </c>
      <c r="N5640" s="305">
        <v>43815</v>
      </c>
      <c r="O5640" s="305">
        <v>43831</v>
      </c>
      <c r="P5640" s="302" t="s">
        <v>2967</v>
      </c>
    </row>
    <row r="5641" spans="1:16">
      <c r="A5641" s="303">
        <v>0</v>
      </c>
      <c r="B5641" s="303">
        <v>0</v>
      </c>
      <c r="C5641" s="303">
        <v>0</v>
      </c>
      <c r="D5641" s="304">
        <f t="shared" si="88"/>
        <v>0</v>
      </c>
      <c r="E5641" s="305">
        <v>45992</v>
      </c>
      <c r="F5641" s="302" t="s">
        <v>69</v>
      </c>
      <c r="G5641" s="302" t="s">
        <v>70</v>
      </c>
      <c r="H5641" s="302" t="s">
        <v>657</v>
      </c>
      <c r="I5641" s="302" t="s">
        <v>657</v>
      </c>
      <c r="J5641" s="302">
        <v>135300</v>
      </c>
      <c r="K5641" s="302" t="s">
        <v>84</v>
      </c>
      <c r="L5641" s="302">
        <v>27213826</v>
      </c>
      <c r="M5641" s="302" t="s">
        <v>2987</v>
      </c>
      <c r="N5641" s="305">
        <v>43588</v>
      </c>
      <c r="O5641" s="305">
        <v>43586</v>
      </c>
      <c r="P5641" s="302" t="s">
        <v>2988</v>
      </c>
    </row>
    <row r="5642" spans="1:16">
      <c r="A5642" s="303">
        <v>0</v>
      </c>
      <c r="B5642" s="303">
        <v>0</v>
      </c>
      <c r="C5642" s="303">
        <v>0</v>
      </c>
      <c r="D5642" s="304">
        <f t="shared" si="88"/>
        <v>0</v>
      </c>
      <c r="E5642" s="305">
        <v>45992</v>
      </c>
      <c r="F5642" s="302" t="s">
        <v>69</v>
      </c>
      <c r="G5642" s="302" t="s">
        <v>70</v>
      </c>
      <c r="H5642" s="302" t="s">
        <v>657</v>
      </c>
      <c r="I5642" s="302" t="s">
        <v>657</v>
      </c>
      <c r="J5642" s="302">
        <v>135300</v>
      </c>
      <c r="K5642" s="302" t="s">
        <v>154</v>
      </c>
      <c r="L5642" s="302">
        <v>12010360</v>
      </c>
      <c r="M5642" s="302" t="s">
        <v>2966</v>
      </c>
      <c r="N5642" s="305">
        <v>41193</v>
      </c>
      <c r="O5642" s="305">
        <v>41275</v>
      </c>
      <c r="P5642" s="302" t="s">
        <v>2969</v>
      </c>
    </row>
    <row r="5643" spans="1:16">
      <c r="A5643" s="303">
        <v>1</v>
      </c>
      <c r="B5643" s="303">
        <v>4214.76</v>
      </c>
      <c r="C5643" s="303">
        <v>527.09961365160007</v>
      </c>
      <c r="D5643" s="304">
        <f t="shared" si="88"/>
        <v>3687.6603863484002</v>
      </c>
      <c r="E5643" s="305">
        <v>45992</v>
      </c>
      <c r="F5643" s="302" t="s">
        <v>69</v>
      </c>
      <c r="G5643" s="302" t="s">
        <v>70</v>
      </c>
      <c r="H5643" s="302" t="s">
        <v>657</v>
      </c>
      <c r="I5643" s="302" t="s">
        <v>657</v>
      </c>
      <c r="J5643" s="302">
        <v>135300</v>
      </c>
      <c r="K5643" s="302" t="s">
        <v>246</v>
      </c>
      <c r="L5643" s="302">
        <v>30235255</v>
      </c>
      <c r="M5643" s="302" t="s">
        <v>2990</v>
      </c>
      <c r="N5643" s="305">
        <v>43643</v>
      </c>
      <c r="O5643" s="305">
        <v>43617</v>
      </c>
      <c r="P5643" s="302" t="s">
        <v>2971</v>
      </c>
    </row>
    <row r="5644" spans="1:16">
      <c r="A5644" s="303">
        <v>1</v>
      </c>
      <c r="B5644" s="303">
        <v>7005.62</v>
      </c>
      <c r="C5644" s="303">
        <v>876.12570950420002</v>
      </c>
      <c r="D5644" s="304">
        <f t="shared" si="88"/>
        <v>6129.4942904957998</v>
      </c>
      <c r="E5644" s="305">
        <v>45992</v>
      </c>
      <c r="F5644" s="302" t="s">
        <v>69</v>
      </c>
      <c r="G5644" s="302" t="s">
        <v>70</v>
      </c>
      <c r="H5644" s="302" t="s">
        <v>657</v>
      </c>
      <c r="I5644" s="302" t="s">
        <v>657</v>
      </c>
      <c r="J5644" s="302">
        <v>135300</v>
      </c>
      <c r="K5644" s="302" t="s">
        <v>246</v>
      </c>
      <c r="L5644" s="302">
        <v>30235258</v>
      </c>
      <c r="M5644" s="302" t="s">
        <v>2206</v>
      </c>
      <c r="N5644" s="305">
        <v>43643</v>
      </c>
      <c r="O5644" s="305">
        <v>43617</v>
      </c>
      <c r="P5644" s="302" t="s">
        <v>2971</v>
      </c>
    </row>
    <row r="5645" spans="1:16">
      <c r="A5645" s="303">
        <v>32</v>
      </c>
      <c r="B5645" s="303">
        <v>358562.79</v>
      </c>
      <c r="C5645" s="303">
        <v>65538.321893874003</v>
      </c>
      <c r="D5645" s="304">
        <f t="shared" si="88"/>
        <v>293024.46810612595</v>
      </c>
      <c r="E5645" s="305">
        <v>45992</v>
      </c>
      <c r="F5645" s="302" t="s">
        <v>69</v>
      </c>
      <c r="G5645" s="302" t="s">
        <v>70</v>
      </c>
      <c r="H5645" s="302" t="s">
        <v>657</v>
      </c>
      <c r="I5645" s="302" t="s">
        <v>657</v>
      </c>
      <c r="J5645" s="302">
        <v>135300</v>
      </c>
      <c r="K5645" s="302" t="s">
        <v>246</v>
      </c>
      <c r="L5645" s="302">
        <v>20845314</v>
      </c>
      <c r="M5645" s="302" t="s">
        <v>1440</v>
      </c>
      <c r="N5645" s="305">
        <v>42614</v>
      </c>
      <c r="O5645" s="305">
        <v>42614</v>
      </c>
      <c r="P5645" s="302" t="s">
        <v>2972</v>
      </c>
    </row>
    <row r="5646" spans="1:16">
      <c r="A5646" s="303">
        <v>2</v>
      </c>
      <c r="B5646" s="303">
        <v>19046.189999999999</v>
      </c>
      <c r="C5646" s="303">
        <v>2381.9243303378998</v>
      </c>
      <c r="D5646" s="304">
        <f t="shared" si="88"/>
        <v>16664.265669662098</v>
      </c>
      <c r="E5646" s="305">
        <v>45992</v>
      </c>
      <c r="F5646" s="302" t="s">
        <v>69</v>
      </c>
      <c r="G5646" s="302" t="s">
        <v>70</v>
      </c>
      <c r="H5646" s="302" t="s">
        <v>657</v>
      </c>
      <c r="I5646" s="302" t="s">
        <v>657</v>
      </c>
      <c r="J5646" s="302">
        <v>135300</v>
      </c>
      <c r="K5646" s="302" t="s">
        <v>246</v>
      </c>
      <c r="L5646" s="302">
        <v>30235267</v>
      </c>
      <c r="M5646" s="302" t="s">
        <v>2991</v>
      </c>
      <c r="N5646" s="305">
        <v>43643</v>
      </c>
      <c r="O5646" s="305">
        <v>43617</v>
      </c>
      <c r="P5646" s="302" t="s">
        <v>2971</v>
      </c>
    </row>
    <row r="5647" spans="1:16">
      <c r="A5647" s="303">
        <v>2</v>
      </c>
      <c r="B5647" s="303">
        <v>8429.5300000000007</v>
      </c>
      <c r="C5647" s="303">
        <v>1054.2004779073</v>
      </c>
      <c r="D5647" s="304">
        <f t="shared" si="88"/>
        <v>7375.3295220927012</v>
      </c>
      <c r="E5647" s="305">
        <v>45992</v>
      </c>
      <c r="F5647" s="302" t="s">
        <v>69</v>
      </c>
      <c r="G5647" s="302" t="s">
        <v>70</v>
      </c>
      <c r="H5647" s="302" t="s">
        <v>657</v>
      </c>
      <c r="I5647" s="302" t="s">
        <v>657</v>
      </c>
      <c r="J5647" s="302">
        <v>135300</v>
      </c>
      <c r="K5647" s="302" t="s">
        <v>246</v>
      </c>
      <c r="L5647" s="302">
        <v>30235261</v>
      </c>
      <c r="M5647" s="302" t="s">
        <v>2989</v>
      </c>
      <c r="N5647" s="305">
        <v>43643</v>
      </c>
      <c r="O5647" s="305">
        <v>43617</v>
      </c>
      <c r="P5647" s="302" t="s">
        <v>2971</v>
      </c>
    </row>
    <row r="5648" spans="1:16">
      <c r="A5648" s="303">
        <v>3</v>
      </c>
      <c r="B5648" s="303">
        <v>12644.300000000001</v>
      </c>
      <c r="C5648" s="303">
        <v>1581.3013421629998</v>
      </c>
      <c r="D5648" s="304">
        <f t="shared" si="88"/>
        <v>11062.998657837001</v>
      </c>
      <c r="E5648" s="305">
        <v>45992</v>
      </c>
      <c r="F5648" s="302" t="s">
        <v>69</v>
      </c>
      <c r="G5648" s="302" t="s">
        <v>70</v>
      </c>
      <c r="H5648" s="302" t="s">
        <v>657</v>
      </c>
      <c r="I5648" s="302" t="s">
        <v>657</v>
      </c>
      <c r="J5648" s="302">
        <v>135300</v>
      </c>
      <c r="K5648" s="302" t="s">
        <v>246</v>
      </c>
      <c r="L5648" s="302">
        <v>30235264</v>
      </c>
      <c r="M5648" s="302" t="s">
        <v>1454</v>
      </c>
      <c r="N5648" s="305">
        <v>43643</v>
      </c>
      <c r="O5648" s="305">
        <v>43617</v>
      </c>
      <c r="P5648" s="302" t="s">
        <v>2971</v>
      </c>
    </row>
    <row r="5649" spans="1:16">
      <c r="A5649" s="303">
        <v>1</v>
      </c>
      <c r="B5649" s="303">
        <v>22896.43</v>
      </c>
      <c r="C5649" s="303">
        <v>2863.4369233363</v>
      </c>
      <c r="D5649" s="304">
        <f t="shared" si="88"/>
        <v>20032.993076663701</v>
      </c>
      <c r="E5649" s="305">
        <v>45992</v>
      </c>
      <c r="F5649" s="302" t="s">
        <v>69</v>
      </c>
      <c r="G5649" s="302" t="s">
        <v>70</v>
      </c>
      <c r="H5649" s="302" t="s">
        <v>657</v>
      </c>
      <c r="I5649" s="302" t="s">
        <v>657</v>
      </c>
      <c r="J5649" s="302">
        <v>135300</v>
      </c>
      <c r="K5649" s="302" t="s">
        <v>157</v>
      </c>
      <c r="L5649" s="302">
        <v>30235220</v>
      </c>
      <c r="M5649" s="302" t="s">
        <v>2993</v>
      </c>
      <c r="N5649" s="305">
        <v>43643</v>
      </c>
      <c r="O5649" s="305">
        <v>43466</v>
      </c>
      <c r="P5649" s="302" t="s">
        <v>2971</v>
      </c>
    </row>
    <row r="5650" spans="1:16">
      <c r="A5650" s="303">
        <v>1</v>
      </c>
      <c r="B5650" s="303">
        <v>163614.01999999999</v>
      </c>
      <c r="C5650" s="303">
        <v>42497.246262857196</v>
      </c>
      <c r="D5650" s="304">
        <f t="shared" si="88"/>
        <v>121116.77373714279</v>
      </c>
      <c r="E5650" s="305">
        <v>45992</v>
      </c>
      <c r="F5650" s="302" t="s">
        <v>69</v>
      </c>
      <c r="G5650" s="302" t="s">
        <v>70</v>
      </c>
      <c r="H5650" s="302" t="s">
        <v>657</v>
      </c>
      <c r="I5650" s="302" t="s">
        <v>657</v>
      </c>
      <c r="J5650" s="302">
        <v>135300</v>
      </c>
      <c r="K5650" s="302" t="s">
        <v>157</v>
      </c>
      <c r="L5650" s="302">
        <v>12010335</v>
      </c>
      <c r="M5650" s="302" t="s">
        <v>2992</v>
      </c>
      <c r="N5650" s="305">
        <v>41193</v>
      </c>
      <c r="O5650" s="305">
        <v>41275</v>
      </c>
      <c r="P5650" s="302" t="s">
        <v>2969</v>
      </c>
    </row>
    <row r="5651" spans="1:16">
      <c r="A5651" s="303">
        <v>30</v>
      </c>
      <c r="B5651" s="303">
        <v>33615.25</v>
      </c>
      <c r="C5651" s="303">
        <v>6144.2155641500003</v>
      </c>
      <c r="D5651" s="304">
        <f t="shared" si="88"/>
        <v>27471.034435850001</v>
      </c>
      <c r="E5651" s="305">
        <v>45992</v>
      </c>
      <c r="F5651" s="302" t="s">
        <v>69</v>
      </c>
      <c r="G5651" s="302" t="s">
        <v>70</v>
      </c>
      <c r="H5651" s="302" t="s">
        <v>657</v>
      </c>
      <c r="I5651" s="302" t="s">
        <v>657</v>
      </c>
      <c r="J5651" s="302">
        <v>135300</v>
      </c>
      <c r="K5651" s="302" t="s">
        <v>192</v>
      </c>
      <c r="L5651" s="302">
        <v>20845305</v>
      </c>
      <c r="M5651" s="302" t="s">
        <v>1228</v>
      </c>
      <c r="N5651" s="305">
        <v>42614</v>
      </c>
      <c r="O5651" s="305">
        <v>42370</v>
      </c>
      <c r="P5651" s="302" t="s">
        <v>2972</v>
      </c>
    </row>
    <row r="5652" spans="1:16">
      <c r="A5652" s="303">
        <v>3</v>
      </c>
      <c r="B5652" s="303">
        <v>56949.86</v>
      </c>
      <c r="C5652" s="303">
        <v>10409.329580715999</v>
      </c>
      <c r="D5652" s="304">
        <f t="shared" si="88"/>
        <v>46540.530419283998</v>
      </c>
      <c r="E5652" s="305">
        <v>45992</v>
      </c>
      <c r="F5652" s="302" t="s">
        <v>69</v>
      </c>
      <c r="G5652" s="302" t="s">
        <v>70</v>
      </c>
      <c r="H5652" s="302" t="s">
        <v>657</v>
      </c>
      <c r="I5652" s="302" t="s">
        <v>657</v>
      </c>
      <c r="J5652" s="302">
        <v>135300</v>
      </c>
      <c r="K5652" s="302" t="s">
        <v>327</v>
      </c>
      <c r="L5652" s="302">
        <v>20845332</v>
      </c>
      <c r="M5652" s="302" t="s">
        <v>1489</v>
      </c>
      <c r="N5652" s="305">
        <v>42614</v>
      </c>
      <c r="O5652" s="305">
        <v>42614</v>
      </c>
      <c r="P5652" s="302" t="s">
        <v>2972</v>
      </c>
    </row>
    <row r="5653" spans="1:16">
      <c r="A5653" s="303">
        <v>1</v>
      </c>
      <c r="B5653" s="303">
        <v>74700.58</v>
      </c>
      <c r="C5653" s="303">
        <v>13653.816832748</v>
      </c>
      <c r="D5653" s="304">
        <f t="shared" si="88"/>
        <v>61046.763167252</v>
      </c>
      <c r="E5653" s="305">
        <v>45992</v>
      </c>
      <c r="F5653" s="302" t="s">
        <v>69</v>
      </c>
      <c r="G5653" s="302" t="s">
        <v>70</v>
      </c>
      <c r="H5653" s="302" t="s">
        <v>657</v>
      </c>
      <c r="I5653" s="302" t="s">
        <v>657</v>
      </c>
      <c r="J5653" s="302">
        <v>135300</v>
      </c>
      <c r="K5653" s="302" t="s">
        <v>247</v>
      </c>
      <c r="L5653" s="302">
        <v>20845317</v>
      </c>
      <c r="M5653" s="302" t="s">
        <v>2602</v>
      </c>
      <c r="N5653" s="305">
        <v>42614</v>
      </c>
      <c r="O5653" s="305">
        <v>42614</v>
      </c>
      <c r="P5653" s="302" t="s">
        <v>2972</v>
      </c>
    </row>
    <row r="5654" spans="1:16">
      <c r="A5654" s="303">
        <v>1</v>
      </c>
      <c r="B5654" s="303">
        <v>42903.67</v>
      </c>
      <c r="C5654" s="303">
        <v>11143.836142956199</v>
      </c>
      <c r="D5654" s="304">
        <f t="shared" si="88"/>
        <v>31759.833857043799</v>
      </c>
      <c r="E5654" s="305">
        <v>45992</v>
      </c>
      <c r="F5654" s="302" t="s">
        <v>69</v>
      </c>
      <c r="G5654" s="302" t="s">
        <v>70</v>
      </c>
      <c r="H5654" s="302" t="s">
        <v>657</v>
      </c>
      <c r="I5654" s="302" t="s">
        <v>657</v>
      </c>
      <c r="J5654" s="302">
        <v>135300</v>
      </c>
      <c r="K5654" s="302" t="s">
        <v>480</v>
      </c>
      <c r="L5654" s="302">
        <v>12010363</v>
      </c>
      <c r="M5654" s="302" t="s">
        <v>2994</v>
      </c>
      <c r="N5654" s="305">
        <v>41193</v>
      </c>
      <c r="O5654" s="305">
        <v>41275</v>
      </c>
      <c r="P5654" s="302" t="s">
        <v>2969</v>
      </c>
    </row>
    <row r="5655" spans="1:16">
      <c r="A5655" s="303">
        <v>0</v>
      </c>
      <c r="B5655" s="303">
        <v>48658.54</v>
      </c>
      <c r="C5655" s="303">
        <v>6085.2569624014004</v>
      </c>
      <c r="D5655" s="304">
        <f t="shared" si="88"/>
        <v>42573.283037598601</v>
      </c>
      <c r="E5655" s="305">
        <v>45992</v>
      </c>
      <c r="F5655" s="302" t="s">
        <v>69</v>
      </c>
      <c r="G5655" s="302" t="s">
        <v>70</v>
      </c>
      <c r="H5655" s="302" t="s">
        <v>657</v>
      </c>
      <c r="I5655" s="302" t="s">
        <v>657</v>
      </c>
      <c r="J5655" s="302">
        <v>135300</v>
      </c>
      <c r="K5655" s="302" t="s">
        <v>461</v>
      </c>
      <c r="L5655" s="302">
        <v>30235288</v>
      </c>
      <c r="M5655" s="302" t="s">
        <v>2140</v>
      </c>
      <c r="N5655" s="305">
        <v>43643</v>
      </c>
      <c r="O5655" s="305">
        <v>43617</v>
      </c>
      <c r="P5655" s="302" t="s">
        <v>2971</v>
      </c>
    </row>
    <row r="5656" spans="1:16">
      <c r="A5656" s="303">
        <v>5</v>
      </c>
      <c r="B5656" s="303">
        <v>9557.9600000000009</v>
      </c>
      <c r="C5656" s="303">
        <v>1195.3223963635999</v>
      </c>
      <c r="D5656" s="304">
        <f t="shared" si="88"/>
        <v>8362.6376036364018</v>
      </c>
      <c r="E5656" s="305">
        <v>45992</v>
      </c>
      <c r="F5656" s="302" t="s">
        <v>69</v>
      </c>
      <c r="G5656" s="302" t="s">
        <v>70</v>
      </c>
      <c r="H5656" s="302" t="s">
        <v>657</v>
      </c>
      <c r="I5656" s="302" t="s">
        <v>657</v>
      </c>
      <c r="J5656" s="302">
        <v>135300</v>
      </c>
      <c r="K5656" s="302" t="s">
        <v>159</v>
      </c>
      <c r="L5656" s="302">
        <v>30235285</v>
      </c>
      <c r="M5656" s="302" t="s">
        <v>2995</v>
      </c>
      <c r="N5656" s="305">
        <v>43643</v>
      </c>
      <c r="O5656" s="305">
        <v>43617</v>
      </c>
      <c r="P5656" s="302" t="s">
        <v>2971</v>
      </c>
    </row>
    <row r="5657" spans="1:16">
      <c r="A5657" s="303">
        <v>1</v>
      </c>
      <c r="B5657" s="303">
        <v>11205.09</v>
      </c>
      <c r="C5657" s="303">
        <v>2048.0730732540001</v>
      </c>
      <c r="D5657" s="304">
        <f t="shared" si="88"/>
        <v>9157.0169267460005</v>
      </c>
      <c r="E5657" s="305">
        <v>45992</v>
      </c>
      <c r="F5657" s="302" t="s">
        <v>69</v>
      </c>
      <c r="G5657" s="302" t="s">
        <v>70</v>
      </c>
      <c r="H5657" s="302" t="s">
        <v>657</v>
      </c>
      <c r="I5657" s="302" t="s">
        <v>657</v>
      </c>
      <c r="J5657" s="302">
        <v>135300</v>
      </c>
      <c r="K5657" s="302" t="s">
        <v>433</v>
      </c>
      <c r="L5657" s="302">
        <v>20845311</v>
      </c>
      <c r="M5657" s="302" t="s">
        <v>2996</v>
      </c>
      <c r="N5657" s="305">
        <v>42614</v>
      </c>
      <c r="O5657" s="305">
        <v>42614</v>
      </c>
      <c r="P5657" s="302" t="s">
        <v>2972</v>
      </c>
    </row>
    <row r="5658" spans="1:16">
      <c r="A5658" s="303">
        <v>3</v>
      </c>
      <c r="B5658" s="303">
        <v>198936.97</v>
      </c>
      <c r="C5658" s="303">
        <v>36361.818738782</v>
      </c>
      <c r="D5658" s="304">
        <f t="shared" si="88"/>
        <v>162575.15126121801</v>
      </c>
      <c r="E5658" s="305">
        <v>45992</v>
      </c>
      <c r="F5658" s="302" t="s">
        <v>69</v>
      </c>
      <c r="G5658" s="302" t="s">
        <v>70</v>
      </c>
      <c r="H5658" s="302" t="s">
        <v>657</v>
      </c>
      <c r="I5658" s="302" t="s">
        <v>657</v>
      </c>
      <c r="J5658" s="302">
        <v>135300</v>
      </c>
      <c r="K5658" s="302" t="s">
        <v>434</v>
      </c>
      <c r="L5658" s="302">
        <v>20845299</v>
      </c>
      <c r="M5658" s="302" t="s">
        <v>2997</v>
      </c>
      <c r="N5658" s="305">
        <v>42614</v>
      </c>
      <c r="O5658" s="305">
        <v>42370</v>
      </c>
      <c r="P5658" s="302" t="s">
        <v>2972</v>
      </c>
    </row>
    <row r="5659" spans="1:16">
      <c r="A5659" s="303">
        <v>3</v>
      </c>
      <c r="B5659" s="303">
        <v>88788.09</v>
      </c>
      <c r="C5659" s="303">
        <v>23061.894854357401</v>
      </c>
      <c r="D5659" s="304">
        <f t="shared" si="88"/>
        <v>65726.195145642589</v>
      </c>
      <c r="E5659" s="305">
        <v>45992</v>
      </c>
      <c r="F5659" s="302" t="s">
        <v>69</v>
      </c>
      <c r="G5659" s="302" t="s">
        <v>70</v>
      </c>
      <c r="H5659" s="302" t="s">
        <v>657</v>
      </c>
      <c r="I5659" s="302" t="s">
        <v>657</v>
      </c>
      <c r="J5659" s="302">
        <v>135300</v>
      </c>
      <c r="K5659" s="302" t="s">
        <v>330</v>
      </c>
      <c r="L5659" s="302">
        <v>12010357</v>
      </c>
      <c r="M5659" s="302" t="s">
        <v>2998</v>
      </c>
      <c r="N5659" s="305">
        <v>41193</v>
      </c>
      <c r="O5659" s="305">
        <v>41275</v>
      </c>
      <c r="P5659" s="302" t="s">
        <v>2969</v>
      </c>
    </row>
    <row r="5660" spans="1:16">
      <c r="A5660" s="303">
        <v>1</v>
      </c>
      <c r="B5660" s="303">
        <v>37903.300000000003</v>
      </c>
      <c r="C5660" s="303">
        <v>9845.0357388379998</v>
      </c>
      <c r="D5660" s="304">
        <f t="shared" si="88"/>
        <v>28058.264261162003</v>
      </c>
      <c r="E5660" s="305">
        <v>45992</v>
      </c>
      <c r="F5660" s="302" t="s">
        <v>69</v>
      </c>
      <c r="G5660" s="302" t="s">
        <v>70</v>
      </c>
      <c r="H5660" s="302" t="s">
        <v>657</v>
      </c>
      <c r="I5660" s="302" t="s">
        <v>657</v>
      </c>
      <c r="J5660" s="302">
        <v>135300</v>
      </c>
      <c r="K5660" s="302" t="s">
        <v>396</v>
      </c>
      <c r="L5660" s="302">
        <v>12010384</v>
      </c>
      <c r="M5660" s="302" t="s">
        <v>2514</v>
      </c>
      <c r="N5660" s="305">
        <v>41193</v>
      </c>
      <c r="O5660" s="305">
        <v>41275</v>
      </c>
      <c r="P5660" s="302" t="s">
        <v>2969</v>
      </c>
    </row>
    <row r="5661" spans="1:16">
      <c r="A5661" s="303">
        <v>1</v>
      </c>
      <c r="B5661" s="303">
        <v>43045.29</v>
      </c>
      <c r="C5661" s="303">
        <v>11180.6206435494</v>
      </c>
      <c r="D5661" s="304">
        <f t="shared" si="88"/>
        <v>31864.669356450599</v>
      </c>
      <c r="E5661" s="305">
        <v>45992</v>
      </c>
      <c r="F5661" s="302" t="s">
        <v>69</v>
      </c>
      <c r="G5661" s="302" t="s">
        <v>70</v>
      </c>
      <c r="H5661" s="302" t="s">
        <v>657</v>
      </c>
      <c r="I5661" s="302" t="s">
        <v>657</v>
      </c>
      <c r="J5661" s="302">
        <v>135300</v>
      </c>
      <c r="K5661" s="302" t="s">
        <v>396</v>
      </c>
      <c r="L5661" s="302">
        <v>12010378</v>
      </c>
      <c r="M5661" s="302" t="s">
        <v>1860</v>
      </c>
      <c r="N5661" s="305">
        <v>41193</v>
      </c>
      <c r="O5661" s="305">
        <v>41275</v>
      </c>
      <c r="P5661" s="302" t="s">
        <v>2969</v>
      </c>
    </row>
    <row r="5662" spans="1:16">
      <c r="A5662" s="303">
        <v>1</v>
      </c>
      <c r="B5662" s="303">
        <v>13508.050000000001</v>
      </c>
      <c r="C5662" s="303">
        <v>3508.592523923</v>
      </c>
      <c r="D5662" s="304">
        <f t="shared" si="88"/>
        <v>9999.457476077001</v>
      </c>
      <c r="E5662" s="305">
        <v>45992</v>
      </c>
      <c r="F5662" s="302" t="s">
        <v>69</v>
      </c>
      <c r="G5662" s="302" t="s">
        <v>70</v>
      </c>
      <c r="H5662" s="302" t="s">
        <v>657</v>
      </c>
      <c r="I5662" s="302" t="s">
        <v>657</v>
      </c>
      <c r="J5662" s="302">
        <v>135300</v>
      </c>
      <c r="K5662" s="302" t="s">
        <v>396</v>
      </c>
      <c r="L5662" s="302">
        <v>12010372</v>
      </c>
      <c r="M5662" s="302" t="s">
        <v>1887</v>
      </c>
      <c r="N5662" s="305">
        <v>41193</v>
      </c>
      <c r="O5662" s="305">
        <v>41275</v>
      </c>
      <c r="P5662" s="302" t="s">
        <v>2969</v>
      </c>
    </row>
    <row r="5663" spans="1:16">
      <c r="A5663" s="303">
        <v>1</v>
      </c>
      <c r="B5663" s="303">
        <v>101808.73</v>
      </c>
      <c r="C5663" s="303">
        <v>26443.8870857078</v>
      </c>
      <c r="D5663" s="304">
        <f t="shared" si="88"/>
        <v>75364.842914292196</v>
      </c>
      <c r="E5663" s="305">
        <v>45992</v>
      </c>
      <c r="F5663" s="302" t="s">
        <v>69</v>
      </c>
      <c r="G5663" s="302" t="s">
        <v>70</v>
      </c>
      <c r="H5663" s="302" t="s">
        <v>657</v>
      </c>
      <c r="I5663" s="302" t="s">
        <v>657</v>
      </c>
      <c r="J5663" s="302">
        <v>135300</v>
      </c>
      <c r="K5663" s="302" t="s">
        <v>396</v>
      </c>
      <c r="L5663" s="302">
        <v>12010381</v>
      </c>
      <c r="M5663" s="302" t="s">
        <v>2509</v>
      </c>
      <c r="N5663" s="305">
        <v>41193</v>
      </c>
      <c r="O5663" s="305">
        <v>41275</v>
      </c>
      <c r="P5663" s="302" t="s">
        <v>2969</v>
      </c>
    </row>
    <row r="5664" spans="1:16">
      <c r="A5664" s="303">
        <v>1</v>
      </c>
      <c r="B5664" s="303">
        <v>39404.639999999999</v>
      </c>
      <c r="C5664" s="303">
        <v>10234.995081590399</v>
      </c>
      <c r="D5664" s="304">
        <f t="shared" si="88"/>
        <v>29169.644918409598</v>
      </c>
      <c r="E5664" s="305">
        <v>45992</v>
      </c>
      <c r="F5664" s="302" t="s">
        <v>69</v>
      </c>
      <c r="G5664" s="302" t="s">
        <v>70</v>
      </c>
      <c r="H5664" s="302" t="s">
        <v>657</v>
      </c>
      <c r="I5664" s="302" t="s">
        <v>657</v>
      </c>
      <c r="J5664" s="302">
        <v>135300</v>
      </c>
      <c r="K5664" s="302" t="s">
        <v>396</v>
      </c>
      <c r="L5664" s="302">
        <v>12010375</v>
      </c>
      <c r="M5664" s="302" t="s">
        <v>1862</v>
      </c>
      <c r="N5664" s="305">
        <v>41193</v>
      </c>
      <c r="O5664" s="305">
        <v>41275</v>
      </c>
      <c r="P5664" s="302" t="s">
        <v>2969</v>
      </c>
    </row>
    <row r="5665" spans="1:16">
      <c r="A5665" s="303">
        <v>1</v>
      </c>
      <c r="B5665" s="303">
        <v>18791.79</v>
      </c>
      <c r="C5665" s="303">
        <v>4880.9956955394</v>
      </c>
      <c r="D5665" s="304">
        <f t="shared" si="88"/>
        <v>13910.7943044606</v>
      </c>
      <c r="E5665" s="305">
        <v>45992</v>
      </c>
      <c r="F5665" s="302" t="s">
        <v>69</v>
      </c>
      <c r="G5665" s="302" t="s">
        <v>70</v>
      </c>
      <c r="H5665" s="302" t="s">
        <v>657</v>
      </c>
      <c r="I5665" s="302" t="s">
        <v>657</v>
      </c>
      <c r="J5665" s="302">
        <v>135300</v>
      </c>
      <c r="K5665" s="302" t="s">
        <v>396</v>
      </c>
      <c r="L5665" s="302">
        <v>12010387</v>
      </c>
      <c r="M5665" s="302" t="s">
        <v>1864</v>
      </c>
      <c r="N5665" s="305">
        <v>41193</v>
      </c>
      <c r="O5665" s="305">
        <v>41275</v>
      </c>
      <c r="P5665" s="302" t="s">
        <v>2969</v>
      </c>
    </row>
    <row r="5666" spans="1:16">
      <c r="A5666" s="303">
        <v>0</v>
      </c>
      <c r="B5666" s="303">
        <v>6609.55</v>
      </c>
      <c r="C5666" s="303">
        <v>826.59303291549998</v>
      </c>
      <c r="D5666" s="304">
        <f t="shared" si="88"/>
        <v>5782.9569670845003</v>
      </c>
      <c r="E5666" s="305">
        <v>45992</v>
      </c>
      <c r="F5666" s="302" t="s">
        <v>69</v>
      </c>
      <c r="G5666" s="302" t="s">
        <v>70</v>
      </c>
      <c r="H5666" s="302" t="s">
        <v>657</v>
      </c>
      <c r="I5666" s="302" t="s">
        <v>657</v>
      </c>
      <c r="J5666" s="302">
        <v>135300</v>
      </c>
      <c r="K5666" s="302" t="s">
        <v>396</v>
      </c>
      <c r="L5666" s="302">
        <v>34776012</v>
      </c>
      <c r="M5666" s="302" t="s">
        <v>2999</v>
      </c>
      <c r="N5666" s="305">
        <v>43815</v>
      </c>
      <c r="O5666" s="305">
        <v>43800</v>
      </c>
      <c r="P5666" s="302" t="s">
        <v>2982</v>
      </c>
    </row>
    <row r="5667" spans="1:16">
      <c r="A5667" s="303">
        <v>1</v>
      </c>
      <c r="B5667" s="303">
        <v>143820.55000000002</v>
      </c>
      <c r="C5667" s="303">
        <v>26287.606421330001</v>
      </c>
      <c r="D5667" s="304">
        <f t="shared" si="88"/>
        <v>117532.94357867002</v>
      </c>
      <c r="E5667" s="305">
        <v>45992</v>
      </c>
      <c r="F5667" s="302" t="s">
        <v>69</v>
      </c>
      <c r="G5667" s="302" t="s">
        <v>70</v>
      </c>
      <c r="H5667" s="302" t="s">
        <v>657</v>
      </c>
      <c r="I5667" s="302" t="s">
        <v>657</v>
      </c>
      <c r="J5667" s="302">
        <v>135300</v>
      </c>
      <c r="K5667" s="302" t="s">
        <v>331</v>
      </c>
      <c r="L5667" s="302">
        <v>20845329</v>
      </c>
      <c r="M5667" s="302" t="s">
        <v>1497</v>
      </c>
      <c r="N5667" s="305">
        <v>42614</v>
      </c>
      <c r="O5667" s="305">
        <v>42614</v>
      </c>
      <c r="P5667" s="302" t="s">
        <v>2972</v>
      </c>
    </row>
    <row r="5668" spans="1:16">
      <c r="A5668" s="303">
        <v>0</v>
      </c>
      <c r="B5668" s="303">
        <v>0</v>
      </c>
      <c r="C5668" s="303">
        <v>0</v>
      </c>
      <c r="D5668" s="304">
        <f t="shared" si="88"/>
        <v>0</v>
      </c>
      <c r="E5668" s="305">
        <v>45992</v>
      </c>
      <c r="F5668" s="302" t="s">
        <v>69</v>
      </c>
      <c r="G5668" s="302" t="s">
        <v>70</v>
      </c>
      <c r="H5668" s="302" t="s">
        <v>657</v>
      </c>
      <c r="I5668" s="302" t="s">
        <v>657</v>
      </c>
      <c r="J5668" s="302">
        <v>135300</v>
      </c>
      <c r="K5668" s="302" t="s">
        <v>160</v>
      </c>
      <c r="L5668" s="302">
        <v>27945136</v>
      </c>
      <c r="M5668" s="302" t="s">
        <v>3000</v>
      </c>
      <c r="N5668" s="305">
        <v>43588</v>
      </c>
      <c r="O5668" s="305">
        <v>43466</v>
      </c>
      <c r="P5668" s="302" t="s">
        <v>2988</v>
      </c>
    </row>
    <row r="5669" spans="1:16">
      <c r="A5669" s="303">
        <v>650</v>
      </c>
      <c r="B5669" s="303">
        <v>298802.31</v>
      </c>
      <c r="C5669" s="303">
        <v>54615.265503186005</v>
      </c>
      <c r="D5669" s="304">
        <f t="shared" si="88"/>
        <v>244187.04449681399</v>
      </c>
      <c r="E5669" s="305">
        <v>45992</v>
      </c>
      <c r="F5669" s="302" t="s">
        <v>69</v>
      </c>
      <c r="G5669" s="302" t="s">
        <v>70</v>
      </c>
      <c r="H5669" s="302" t="s">
        <v>657</v>
      </c>
      <c r="I5669" s="302" t="s">
        <v>657</v>
      </c>
      <c r="J5669" s="302">
        <v>135300</v>
      </c>
      <c r="K5669" s="302" t="s">
        <v>164</v>
      </c>
      <c r="L5669" s="302">
        <v>20845326</v>
      </c>
      <c r="M5669" s="302" t="s">
        <v>2961</v>
      </c>
      <c r="N5669" s="305">
        <v>42614</v>
      </c>
      <c r="O5669" s="305">
        <v>42614</v>
      </c>
      <c r="P5669" s="302" t="s">
        <v>2972</v>
      </c>
    </row>
    <row r="5670" spans="1:16">
      <c r="A5670" s="303">
        <v>1</v>
      </c>
      <c r="B5670" s="303">
        <v>9771.2000000000007</v>
      </c>
      <c r="C5670" s="303">
        <v>1221.990278192</v>
      </c>
      <c r="D5670" s="304">
        <f t="shared" si="88"/>
        <v>8549.2097218080016</v>
      </c>
      <c r="E5670" s="305">
        <v>45992</v>
      </c>
      <c r="F5670" s="302" t="s">
        <v>69</v>
      </c>
      <c r="G5670" s="302" t="s">
        <v>70</v>
      </c>
      <c r="H5670" s="302" t="s">
        <v>657</v>
      </c>
      <c r="I5670" s="302" t="s">
        <v>657</v>
      </c>
      <c r="J5670" s="302">
        <v>135300</v>
      </c>
      <c r="K5670" s="302" t="s">
        <v>164</v>
      </c>
      <c r="L5670" s="302">
        <v>30235270</v>
      </c>
      <c r="M5670" s="302" t="s">
        <v>3004</v>
      </c>
      <c r="N5670" s="305">
        <v>43643</v>
      </c>
      <c r="O5670" s="305">
        <v>43617</v>
      </c>
      <c r="P5670" s="302" t="s">
        <v>2971</v>
      </c>
    </row>
    <row r="5671" spans="1:16">
      <c r="A5671" s="303">
        <v>1</v>
      </c>
      <c r="B5671" s="303">
        <v>18654.07</v>
      </c>
      <c r="C5671" s="303">
        <v>2332.8856423687002</v>
      </c>
      <c r="D5671" s="304">
        <f t="shared" si="88"/>
        <v>16321.1843576313</v>
      </c>
      <c r="E5671" s="305">
        <v>45992</v>
      </c>
      <c r="F5671" s="302" t="s">
        <v>69</v>
      </c>
      <c r="G5671" s="302" t="s">
        <v>70</v>
      </c>
      <c r="H5671" s="302" t="s">
        <v>657</v>
      </c>
      <c r="I5671" s="302" t="s">
        <v>657</v>
      </c>
      <c r="J5671" s="302">
        <v>135300</v>
      </c>
      <c r="K5671" s="302" t="s">
        <v>164</v>
      </c>
      <c r="L5671" s="302">
        <v>30235282</v>
      </c>
      <c r="M5671" s="302" t="s">
        <v>3002</v>
      </c>
      <c r="N5671" s="305">
        <v>43643</v>
      </c>
      <c r="O5671" s="305">
        <v>43617</v>
      </c>
      <c r="P5671" s="302" t="s">
        <v>2971</v>
      </c>
    </row>
    <row r="5672" spans="1:16">
      <c r="A5672" s="303">
        <v>1</v>
      </c>
      <c r="B5672" s="303">
        <v>6306.87</v>
      </c>
      <c r="C5672" s="303">
        <v>788.73974801669999</v>
      </c>
      <c r="D5672" s="304">
        <f t="shared" si="88"/>
        <v>5518.1302519832998</v>
      </c>
      <c r="E5672" s="305">
        <v>45992</v>
      </c>
      <c r="F5672" s="302" t="s">
        <v>69</v>
      </c>
      <c r="G5672" s="302" t="s">
        <v>70</v>
      </c>
      <c r="H5672" s="302" t="s">
        <v>657</v>
      </c>
      <c r="I5672" s="302" t="s">
        <v>657</v>
      </c>
      <c r="J5672" s="302">
        <v>135300</v>
      </c>
      <c r="K5672" s="302" t="s">
        <v>164</v>
      </c>
      <c r="L5672" s="302">
        <v>30235273</v>
      </c>
      <c r="M5672" s="302" t="s">
        <v>3003</v>
      </c>
      <c r="N5672" s="305">
        <v>43643</v>
      </c>
      <c r="O5672" s="305">
        <v>43617</v>
      </c>
      <c r="P5672" s="302" t="s">
        <v>2971</v>
      </c>
    </row>
    <row r="5673" spans="1:16">
      <c r="A5673" s="303">
        <v>3</v>
      </c>
      <c r="B5673" s="303">
        <v>13590.82</v>
      </c>
      <c r="C5673" s="303">
        <v>1699.6735214362</v>
      </c>
      <c r="D5673" s="304">
        <f t="shared" si="88"/>
        <v>11891.1464785638</v>
      </c>
      <c r="E5673" s="305">
        <v>45992</v>
      </c>
      <c r="F5673" s="302" t="s">
        <v>69</v>
      </c>
      <c r="G5673" s="302" t="s">
        <v>70</v>
      </c>
      <c r="H5673" s="302" t="s">
        <v>657</v>
      </c>
      <c r="I5673" s="302" t="s">
        <v>657</v>
      </c>
      <c r="J5673" s="302">
        <v>135300</v>
      </c>
      <c r="K5673" s="302" t="s">
        <v>164</v>
      </c>
      <c r="L5673" s="302">
        <v>30235277</v>
      </c>
      <c r="M5673" s="302" t="s">
        <v>3001</v>
      </c>
      <c r="N5673" s="305">
        <v>43643</v>
      </c>
      <c r="O5673" s="305">
        <v>43617</v>
      </c>
      <c r="P5673" s="302" t="s">
        <v>2971</v>
      </c>
    </row>
    <row r="5674" spans="1:16">
      <c r="A5674" s="303">
        <v>5</v>
      </c>
      <c r="B5674" s="303">
        <v>21314.25</v>
      </c>
      <c r="C5674" s="303">
        <v>5536.1816252550007</v>
      </c>
      <c r="D5674" s="304">
        <f t="shared" si="88"/>
        <v>15778.068374744998</v>
      </c>
      <c r="E5674" s="305">
        <v>45992</v>
      </c>
      <c r="F5674" s="302" t="s">
        <v>69</v>
      </c>
      <c r="G5674" s="302" t="s">
        <v>70</v>
      </c>
      <c r="H5674" s="302" t="s">
        <v>657</v>
      </c>
      <c r="I5674" s="302" t="s">
        <v>657</v>
      </c>
      <c r="J5674" s="302">
        <v>135300</v>
      </c>
      <c r="K5674" s="302" t="s">
        <v>213</v>
      </c>
      <c r="L5674" s="302">
        <v>12010338</v>
      </c>
      <c r="M5674" s="302" t="s">
        <v>3006</v>
      </c>
      <c r="N5674" s="305">
        <v>41193</v>
      </c>
      <c r="O5674" s="305">
        <v>41275</v>
      </c>
      <c r="P5674" s="302" t="s">
        <v>2969</v>
      </c>
    </row>
    <row r="5675" spans="1:16">
      <c r="A5675" s="303">
        <v>4</v>
      </c>
      <c r="B5675" s="303">
        <v>75704.650000000009</v>
      </c>
      <c r="C5675" s="303">
        <v>9467.6545679065002</v>
      </c>
      <c r="D5675" s="304">
        <f t="shared" si="88"/>
        <v>66236.995432093507</v>
      </c>
      <c r="E5675" s="305">
        <v>45992</v>
      </c>
      <c r="F5675" s="302" t="s">
        <v>69</v>
      </c>
      <c r="G5675" s="302" t="s">
        <v>70</v>
      </c>
      <c r="H5675" s="302" t="s">
        <v>657</v>
      </c>
      <c r="I5675" s="302" t="s">
        <v>657</v>
      </c>
      <c r="J5675" s="302">
        <v>135300</v>
      </c>
      <c r="K5675" s="302" t="s">
        <v>213</v>
      </c>
      <c r="L5675" s="302">
        <v>30235223</v>
      </c>
      <c r="M5675" s="302" t="s">
        <v>3005</v>
      </c>
      <c r="N5675" s="305">
        <v>43643</v>
      </c>
      <c r="O5675" s="305">
        <v>43466</v>
      </c>
      <c r="P5675" s="302" t="s">
        <v>2971</v>
      </c>
    </row>
    <row r="5676" spans="1:16">
      <c r="A5676" s="303">
        <v>7</v>
      </c>
      <c r="B5676" s="303">
        <v>43761.62</v>
      </c>
      <c r="C5676" s="303">
        <v>11366.6808137932</v>
      </c>
      <c r="D5676" s="304">
        <f t="shared" si="88"/>
        <v>32394.939186206801</v>
      </c>
      <c r="E5676" s="305">
        <v>45992</v>
      </c>
      <c r="F5676" s="302" t="s">
        <v>69</v>
      </c>
      <c r="G5676" s="302" t="s">
        <v>70</v>
      </c>
      <c r="H5676" s="302" t="s">
        <v>657</v>
      </c>
      <c r="I5676" s="302" t="s">
        <v>657</v>
      </c>
      <c r="J5676" s="302">
        <v>135300</v>
      </c>
      <c r="K5676" s="302" t="s">
        <v>305</v>
      </c>
      <c r="L5676" s="302">
        <v>12010343</v>
      </c>
      <c r="M5676" s="302" t="s">
        <v>3007</v>
      </c>
      <c r="N5676" s="305">
        <v>41193</v>
      </c>
      <c r="O5676" s="305">
        <v>41275</v>
      </c>
      <c r="P5676" s="302" t="s">
        <v>2969</v>
      </c>
    </row>
    <row r="5677" spans="1:16">
      <c r="A5677" s="303">
        <v>4</v>
      </c>
      <c r="B5677" s="303">
        <v>202314.08000000002</v>
      </c>
      <c r="C5677" s="303">
        <v>36979.088930848004</v>
      </c>
      <c r="D5677" s="304">
        <f t="shared" si="88"/>
        <v>165334.99106915202</v>
      </c>
      <c r="E5677" s="305">
        <v>45992</v>
      </c>
      <c r="F5677" s="302" t="s">
        <v>69</v>
      </c>
      <c r="G5677" s="302" t="s">
        <v>70</v>
      </c>
      <c r="H5677" s="302" t="s">
        <v>657</v>
      </c>
      <c r="I5677" s="302" t="s">
        <v>657</v>
      </c>
      <c r="J5677" s="302">
        <v>135300</v>
      </c>
      <c r="K5677" s="302" t="s">
        <v>305</v>
      </c>
      <c r="L5677" s="302">
        <v>20845302</v>
      </c>
      <c r="M5677" s="302" t="s">
        <v>1502</v>
      </c>
      <c r="N5677" s="305">
        <v>42614</v>
      </c>
      <c r="O5677" s="305">
        <v>42370</v>
      </c>
      <c r="P5677" s="302" t="s">
        <v>2972</v>
      </c>
    </row>
    <row r="5678" spans="1:16">
      <c r="A5678" s="303">
        <v>0</v>
      </c>
      <c r="B5678" s="303">
        <v>0</v>
      </c>
      <c r="C5678" s="303">
        <v>0</v>
      </c>
      <c r="D5678" s="304">
        <f t="shared" si="88"/>
        <v>0</v>
      </c>
      <c r="E5678" s="305">
        <v>45992</v>
      </c>
      <c r="F5678" s="302" t="s">
        <v>69</v>
      </c>
      <c r="G5678" s="302" t="s">
        <v>70</v>
      </c>
      <c r="H5678" s="302" t="s">
        <v>657</v>
      </c>
      <c r="I5678" s="302" t="s">
        <v>657</v>
      </c>
      <c r="J5678" s="302">
        <v>135300</v>
      </c>
      <c r="K5678" s="302" t="s">
        <v>660</v>
      </c>
      <c r="L5678" s="302">
        <v>30235226</v>
      </c>
      <c r="M5678" s="302" t="s">
        <v>3008</v>
      </c>
      <c r="N5678" s="305">
        <v>43643</v>
      </c>
      <c r="O5678" s="305">
        <v>43466</v>
      </c>
      <c r="P5678" s="302" t="s">
        <v>2971</v>
      </c>
    </row>
    <row r="5679" spans="1:16">
      <c r="A5679" s="303">
        <v>2</v>
      </c>
      <c r="B5679" s="303">
        <v>100352.61</v>
      </c>
      <c r="C5679" s="303">
        <v>12550.138551170101</v>
      </c>
      <c r="D5679" s="304">
        <f t="shared" si="88"/>
        <v>87802.471448829892</v>
      </c>
      <c r="E5679" s="305">
        <v>45992</v>
      </c>
      <c r="F5679" s="302" t="s">
        <v>69</v>
      </c>
      <c r="G5679" s="302" t="s">
        <v>70</v>
      </c>
      <c r="H5679" s="302" t="s">
        <v>657</v>
      </c>
      <c r="I5679" s="302" t="s">
        <v>657</v>
      </c>
      <c r="J5679" s="302">
        <v>135300</v>
      </c>
      <c r="K5679" s="302" t="s">
        <v>165</v>
      </c>
      <c r="L5679" s="302">
        <v>30235229</v>
      </c>
      <c r="M5679" s="302" t="s">
        <v>3009</v>
      </c>
      <c r="N5679" s="305">
        <v>43643</v>
      </c>
      <c r="O5679" s="305">
        <v>43466</v>
      </c>
      <c r="P5679" s="302" t="s">
        <v>2971</v>
      </c>
    </row>
    <row r="5680" spans="1:16">
      <c r="A5680" s="303">
        <v>1</v>
      </c>
      <c r="B5680" s="303">
        <v>23310.420000000002</v>
      </c>
      <c r="C5680" s="303">
        <v>6054.6685377612002</v>
      </c>
      <c r="D5680" s="304">
        <f t="shared" si="88"/>
        <v>17255.751462238801</v>
      </c>
      <c r="E5680" s="305">
        <v>45992</v>
      </c>
      <c r="F5680" s="302" t="s">
        <v>69</v>
      </c>
      <c r="G5680" s="302" t="s">
        <v>70</v>
      </c>
      <c r="H5680" s="302" t="s">
        <v>657</v>
      </c>
      <c r="I5680" s="302" t="s">
        <v>657</v>
      </c>
      <c r="J5680" s="302">
        <v>135300</v>
      </c>
      <c r="K5680" s="302" t="s">
        <v>564</v>
      </c>
      <c r="L5680" s="302">
        <v>12010390</v>
      </c>
      <c r="M5680" s="302" t="s">
        <v>2551</v>
      </c>
      <c r="N5680" s="305">
        <v>41193</v>
      </c>
      <c r="O5680" s="305">
        <v>41275</v>
      </c>
      <c r="P5680" s="302" t="s">
        <v>2969</v>
      </c>
    </row>
    <row r="5681" spans="1:16">
      <c r="A5681" s="303">
        <v>0</v>
      </c>
      <c r="B5681" s="303">
        <v>512.62</v>
      </c>
      <c r="C5681" s="303">
        <v>64.108467374199989</v>
      </c>
      <c r="D5681" s="304">
        <f t="shared" si="88"/>
        <v>448.51153262579999</v>
      </c>
      <c r="E5681" s="305">
        <v>45992</v>
      </c>
      <c r="F5681" s="302" t="s">
        <v>69</v>
      </c>
      <c r="G5681" s="302" t="s">
        <v>70</v>
      </c>
      <c r="H5681" s="302" t="s">
        <v>657</v>
      </c>
      <c r="I5681" s="302" t="s">
        <v>657</v>
      </c>
      <c r="J5681" s="302">
        <v>135300</v>
      </c>
      <c r="K5681" s="302" t="s">
        <v>167</v>
      </c>
      <c r="L5681" s="302">
        <v>30235252</v>
      </c>
      <c r="M5681" s="302" t="s">
        <v>1431</v>
      </c>
      <c r="N5681" s="305">
        <v>43643</v>
      </c>
      <c r="O5681" s="305">
        <v>43617</v>
      </c>
      <c r="P5681" s="302" t="s">
        <v>2971</v>
      </c>
    </row>
    <row r="5682" spans="1:16">
      <c r="A5682" s="303">
        <v>2</v>
      </c>
      <c r="B5682" s="303">
        <v>267.78000000000003</v>
      </c>
      <c r="C5682" s="303">
        <v>-1.02640074E-2</v>
      </c>
      <c r="D5682" s="304">
        <f t="shared" si="88"/>
        <v>267.79026400740003</v>
      </c>
      <c r="E5682" s="305">
        <v>45992</v>
      </c>
      <c r="F5682" s="302" t="s">
        <v>69</v>
      </c>
      <c r="G5682" s="302" t="s">
        <v>70</v>
      </c>
      <c r="H5682" s="302" t="s">
        <v>3010</v>
      </c>
      <c r="I5682" s="302" t="s">
        <v>679</v>
      </c>
      <c r="J5682" s="302">
        <v>135002</v>
      </c>
      <c r="K5682" s="302" t="s">
        <v>107</v>
      </c>
      <c r="L5682" s="302">
        <v>9870069</v>
      </c>
      <c r="M5682" s="302" t="s">
        <v>3026</v>
      </c>
      <c r="N5682" s="305">
        <v>21732</v>
      </c>
      <c r="O5682" s="305">
        <v>21732</v>
      </c>
      <c r="P5682" s="302" t="s">
        <v>1062</v>
      </c>
    </row>
    <row r="5683" spans="1:16">
      <c r="A5683" s="303">
        <v>1</v>
      </c>
      <c r="B5683" s="303">
        <v>1430.33</v>
      </c>
      <c r="C5683" s="303">
        <v>-5.4824548900000006E-2</v>
      </c>
      <c r="D5683" s="304">
        <f t="shared" si="88"/>
        <v>1430.3848245488998</v>
      </c>
      <c r="E5683" s="305">
        <v>45992</v>
      </c>
      <c r="F5683" s="302" t="s">
        <v>69</v>
      </c>
      <c r="G5683" s="302" t="s">
        <v>70</v>
      </c>
      <c r="H5683" s="302" t="s">
        <v>3010</v>
      </c>
      <c r="I5683" s="302" t="s">
        <v>679</v>
      </c>
      <c r="J5683" s="302">
        <v>135002</v>
      </c>
      <c r="K5683" s="302" t="s">
        <v>107</v>
      </c>
      <c r="L5683" s="302">
        <v>9869997</v>
      </c>
      <c r="M5683" s="302" t="s">
        <v>3052</v>
      </c>
      <c r="N5683" s="305">
        <v>21732</v>
      </c>
      <c r="O5683" s="305">
        <v>21732</v>
      </c>
      <c r="P5683" s="302" t="s">
        <v>1062</v>
      </c>
    </row>
    <row r="5684" spans="1:16">
      <c r="A5684" s="303">
        <v>1</v>
      </c>
      <c r="B5684" s="303">
        <v>409.09000000000003</v>
      </c>
      <c r="C5684" s="303">
        <v>-1.24608814E-2</v>
      </c>
      <c r="D5684" s="304">
        <f t="shared" si="88"/>
        <v>409.10246088140002</v>
      </c>
      <c r="E5684" s="305">
        <v>45992</v>
      </c>
      <c r="F5684" s="302" t="s">
        <v>69</v>
      </c>
      <c r="G5684" s="302" t="s">
        <v>70</v>
      </c>
      <c r="H5684" s="302" t="s">
        <v>3010</v>
      </c>
      <c r="I5684" s="302" t="s">
        <v>679</v>
      </c>
      <c r="J5684" s="302">
        <v>135002</v>
      </c>
      <c r="K5684" s="302" t="s">
        <v>107</v>
      </c>
      <c r="L5684" s="302">
        <v>9870061</v>
      </c>
      <c r="M5684" s="302" t="s">
        <v>3016</v>
      </c>
      <c r="N5684" s="305">
        <v>26846</v>
      </c>
      <c r="O5684" s="305">
        <v>26846</v>
      </c>
      <c r="P5684" s="302" t="s">
        <v>1062</v>
      </c>
    </row>
    <row r="5685" spans="1:16">
      <c r="A5685" s="303">
        <v>2</v>
      </c>
      <c r="B5685" s="303">
        <v>85.06</v>
      </c>
      <c r="C5685" s="303">
        <v>-3.2603498000000003E-3</v>
      </c>
      <c r="D5685" s="304">
        <f t="shared" si="88"/>
        <v>85.063260349800004</v>
      </c>
      <c r="E5685" s="305">
        <v>45992</v>
      </c>
      <c r="F5685" s="302" t="s">
        <v>69</v>
      </c>
      <c r="G5685" s="302" t="s">
        <v>70</v>
      </c>
      <c r="H5685" s="302" t="s">
        <v>3010</v>
      </c>
      <c r="I5685" s="302" t="s">
        <v>679</v>
      </c>
      <c r="J5685" s="302">
        <v>135002</v>
      </c>
      <c r="K5685" s="302" t="s">
        <v>107</v>
      </c>
      <c r="L5685" s="302">
        <v>9870077</v>
      </c>
      <c r="M5685" s="302" t="s">
        <v>3033</v>
      </c>
      <c r="N5685" s="305">
        <v>21732</v>
      </c>
      <c r="O5685" s="305">
        <v>21732</v>
      </c>
      <c r="P5685" s="302" t="s">
        <v>1062</v>
      </c>
    </row>
    <row r="5686" spans="1:16">
      <c r="A5686" s="303">
        <v>1</v>
      </c>
      <c r="B5686" s="303">
        <v>47.85</v>
      </c>
      <c r="C5686" s="303">
        <v>-1.8340905E-3</v>
      </c>
      <c r="D5686" s="304">
        <f t="shared" si="88"/>
        <v>47.851834090499999</v>
      </c>
      <c r="E5686" s="305">
        <v>45992</v>
      </c>
      <c r="F5686" s="302" t="s">
        <v>69</v>
      </c>
      <c r="G5686" s="302" t="s">
        <v>70</v>
      </c>
      <c r="H5686" s="302" t="s">
        <v>3010</v>
      </c>
      <c r="I5686" s="302" t="s">
        <v>679</v>
      </c>
      <c r="J5686" s="302">
        <v>135002</v>
      </c>
      <c r="K5686" s="302" t="s">
        <v>107</v>
      </c>
      <c r="L5686" s="302">
        <v>9870076</v>
      </c>
      <c r="M5686" s="302" t="s">
        <v>3034</v>
      </c>
      <c r="N5686" s="305">
        <v>21732</v>
      </c>
      <c r="O5686" s="305">
        <v>21732</v>
      </c>
      <c r="P5686" s="302" t="s">
        <v>1062</v>
      </c>
    </row>
    <row r="5687" spans="1:16">
      <c r="A5687" s="303">
        <v>1</v>
      </c>
      <c r="B5687" s="303">
        <v>236.32</v>
      </c>
      <c r="C5687" s="303">
        <v>-9.0581456000000012E-3</v>
      </c>
      <c r="D5687" s="304">
        <f t="shared" si="88"/>
        <v>236.32905814559999</v>
      </c>
      <c r="E5687" s="305">
        <v>45992</v>
      </c>
      <c r="F5687" s="302" t="s">
        <v>69</v>
      </c>
      <c r="G5687" s="302" t="s">
        <v>70</v>
      </c>
      <c r="H5687" s="302" t="s">
        <v>3010</v>
      </c>
      <c r="I5687" s="302" t="s">
        <v>679</v>
      </c>
      <c r="J5687" s="302">
        <v>135002</v>
      </c>
      <c r="K5687" s="302" t="s">
        <v>107</v>
      </c>
      <c r="L5687" s="302">
        <v>9870060</v>
      </c>
      <c r="M5687" s="302" t="s">
        <v>3059</v>
      </c>
      <c r="N5687" s="305">
        <v>21732</v>
      </c>
      <c r="O5687" s="305">
        <v>21732</v>
      </c>
      <c r="P5687" s="302" t="s">
        <v>1062</v>
      </c>
    </row>
    <row r="5688" spans="1:16">
      <c r="A5688" s="303">
        <v>1</v>
      </c>
      <c r="B5688" s="303">
        <v>220.11</v>
      </c>
      <c r="C5688" s="303">
        <v>-8.4368163000000003E-3</v>
      </c>
      <c r="D5688" s="304">
        <f t="shared" si="88"/>
        <v>220.1184368163</v>
      </c>
      <c r="E5688" s="305">
        <v>45992</v>
      </c>
      <c r="F5688" s="302" t="s">
        <v>69</v>
      </c>
      <c r="G5688" s="302" t="s">
        <v>70</v>
      </c>
      <c r="H5688" s="302" t="s">
        <v>3010</v>
      </c>
      <c r="I5688" s="302" t="s">
        <v>679</v>
      </c>
      <c r="J5688" s="302">
        <v>135002</v>
      </c>
      <c r="K5688" s="302" t="s">
        <v>107</v>
      </c>
      <c r="L5688" s="302">
        <v>9870007</v>
      </c>
      <c r="M5688" s="302" t="s">
        <v>3046</v>
      </c>
      <c r="N5688" s="305">
        <v>21732</v>
      </c>
      <c r="O5688" s="305">
        <v>21732</v>
      </c>
      <c r="P5688" s="302" t="s">
        <v>1062</v>
      </c>
    </row>
    <row r="5689" spans="1:16">
      <c r="A5689" s="303">
        <v>2</v>
      </c>
      <c r="B5689" s="303">
        <v>239.24</v>
      </c>
      <c r="C5689" s="303">
        <v>-9.1700692000000004E-3</v>
      </c>
      <c r="D5689" s="304">
        <f t="shared" si="88"/>
        <v>239.24917006920001</v>
      </c>
      <c r="E5689" s="305">
        <v>45992</v>
      </c>
      <c r="F5689" s="302" t="s">
        <v>69</v>
      </c>
      <c r="G5689" s="302" t="s">
        <v>70</v>
      </c>
      <c r="H5689" s="302" t="s">
        <v>3010</v>
      </c>
      <c r="I5689" s="302" t="s">
        <v>679</v>
      </c>
      <c r="J5689" s="302">
        <v>135002</v>
      </c>
      <c r="K5689" s="302" t="s">
        <v>107</v>
      </c>
      <c r="L5689" s="302">
        <v>9691242</v>
      </c>
      <c r="M5689" s="302" t="s">
        <v>3055</v>
      </c>
      <c r="N5689" s="305">
        <v>21732</v>
      </c>
      <c r="O5689" s="305">
        <v>21732</v>
      </c>
      <c r="P5689" s="302" t="s">
        <v>1062</v>
      </c>
    </row>
    <row r="5690" spans="1:16">
      <c r="A5690" s="303">
        <v>1</v>
      </c>
      <c r="B5690" s="303">
        <v>5689.82</v>
      </c>
      <c r="C5690" s="303">
        <v>-0.1733119172</v>
      </c>
      <c r="D5690" s="304">
        <f t="shared" si="88"/>
        <v>5689.9933119172001</v>
      </c>
      <c r="E5690" s="305">
        <v>45992</v>
      </c>
      <c r="F5690" s="302" t="s">
        <v>69</v>
      </c>
      <c r="G5690" s="302" t="s">
        <v>70</v>
      </c>
      <c r="H5690" s="302" t="s">
        <v>3010</v>
      </c>
      <c r="I5690" s="302" t="s">
        <v>679</v>
      </c>
      <c r="J5690" s="302">
        <v>135002</v>
      </c>
      <c r="K5690" s="302" t="s">
        <v>107</v>
      </c>
      <c r="L5690" s="302">
        <v>9870062</v>
      </c>
      <c r="M5690" s="302" t="s">
        <v>3024</v>
      </c>
      <c r="N5690" s="305">
        <v>26846</v>
      </c>
      <c r="O5690" s="305">
        <v>26846</v>
      </c>
      <c r="P5690" s="302" t="s">
        <v>1062</v>
      </c>
    </row>
    <row r="5691" spans="1:16">
      <c r="A5691" s="303">
        <v>2</v>
      </c>
      <c r="B5691" s="303">
        <v>157.58000000000001</v>
      </c>
      <c r="C5691" s="303">
        <v>-6.0400414000000005E-3</v>
      </c>
      <c r="D5691" s="304">
        <f t="shared" si="88"/>
        <v>157.58604004140003</v>
      </c>
      <c r="E5691" s="305">
        <v>45992</v>
      </c>
      <c r="F5691" s="302" t="s">
        <v>69</v>
      </c>
      <c r="G5691" s="302" t="s">
        <v>70</v>
      </c>
      <c r="H5691" s="302" t="s">
        <v>3010</v>
      </c>
      <c r="I5691" s="302" t="s">
        <v>679</v>
      </c>
      <c r="J5691" s="302">
        <v>135002</v>
      </c>
      <c r="K5691" s="302" t="s">
        <v>107</v>
      </c>
      <c r="L5691" s="302">
        <v>9870067</v>
      </c>
      <c r="M5691" s="302" t="s">
        <v>3035</v>
      </c>
      <c r="N5691" s="305">
        <v>21732</v>
      </c>
      <c r="O5691" s="305">
        <v>21732</v>
      </c>
      <c r="P5691" s="302" t="s">
        <v>1062</v>
      </c>
    </row>
    <row r="5692" spans="1:16">
      <c r="A5692" s="303">
        <v>1</v>
      </c>
      <c r="B5692" s="303">
        <v>436.33</v>
      </c>
      <c r="C5692" s="303">
        <v>-1.6724528900000001E-2</v>
      </c>
      <c r="D5692" s="304">
        <f t="shared" si="88"/>
        <v>436.34672452889998</v>
      </c>
      <c r="E5692" s="305">
        <v>45992</v>
      </c>
      <c r="F5692" s="302" t="s">
        <v>69</v>
      </c>
      <c r="G5692" s="302" t="s">
        <v>70</v>
      </c>
      <c r="H5692" s="302" t="s">
        <v>3010</v>
      </c>
      <c r="I5692" s="302" t="s">
        <v>679</v>
      </c>
      <c r="J5692" s="302">
        <v>135002</v>
      </c>
      <c r="K5692" s="302" t="s">
        <v>107</v>
      </c>
      <c r="L5692" s="302">
        <v>9870068</v>
      </c>
      <c r="M5692" s="302" t="s">
        <v>3027</v>
      </c>
      <c r="N5692" s="305">
        <v>21732</v>
      </c>
      <c r="O5692" s="305">
        <v>21732</v>
      </c>
      <c r="P5692" s="302" t="s">
        <v>1062</v>
      </c>
    </row>
    <row r="5693" spans="1:16">
      <c r="A5693" s="303">
        <v>1</v>
      </c>
      <c r="B5693" s="303">
        <v>94.08</v>
      </c>
      <c r="C5693" s="303">
        <v>-3.6060864000000002E-3</v>
      </c>
      <c r="D5693" s="304">
        <f t="shared" si="88"/>
        <v>94.083606086399996</v>
      </c>
      <c r="E5693" s="305">
        <v>45992</v>
      </c>
      <c r="F5693" s="302" t="s">
        <v>69</v>
      </c>
      <c r="G5693" s="302" t="s">
        <v>70</v>
      </c>
      <c r="H5693" s="302" t="s">
        <v>3010</v>
      </c>
      <c r="I5693" s="302" t="s">
        <v>679</v>
      </c>
      <c r="J5693" s="302">
        <v>135002</v>
      </c>
      <c r="K5693" s="302" t="s">
        <v>107</v>
      </c>
      <c r="L5693" s="302">
        <v>9870066</v>
      </c>
      <c r="M5693" s="302" t="s">
        <v>3017</v>
      </c>
      <c r="N5693" s="305">
        <v>21732</v>
      </c>
      <c r="O5693" s="305">
        <v>21732</v>
      </c>
      <c r="P5693" s="302" t="s">
        <v>1062</v>
      </c>
    </row>
    <row r="5694" spans="1:16">
      <c r="A5694" s="303">
        <v>1</v>
      </c>
      <c r="B5694" s="303">
        <v>48.59</v>
      </c>
      <c r="C5694" s="303">
        <v>-1.8624547000000002E-3</v>
      </c>
      <c r="D5694" s="304">
        <f t="shared" si="88"/>
        <v>48.591862454700006</v>
      </c>
      <c r="E5694" s="305">
        <v>45992</v>
      </c>
      <c r="F5694" s="302" t="s">
        <v>69</v>
      </c>
      <c r="G5694" s="302" t="s">
        <v>70</v>
      </c>
      <c r="H5694" s="302" t="s">
        <v>3010</v>
      </c>
      <c r="I5694" s="302" t="s">
        <v>679</v>
      </c>
      <c r="J5694" s="302">
        <v>135002</v>
      </c>
      <c r="K5694" s="302" t="s">
        <v>107</v>
      </c>
      <c r="L5694" s="302">
        <v>9870059</v>
      </c>
      <c r="M5694" s="302" t="s">
        <v>3019</v>
      </c>
      <c r="N5694" s="305">
        <v>21732</v>
      </c>
      <c r="O5694" s="305">
        <v>21732</v>
      </c>
      <c r="P5694" s="302" t="s">
        <v>1062</v>
      </c>
    </row>
    <row r="5695" spans="1:16">
      <c r="A5695" s="303">
        <v>2</v>
      </c>
      <c r="B5695" s="303">
        <v>91.65</v>
      </c>
      <c r="C5695" s="303">
        <v>-3.5129445000000002E-3</v>
      </c>
      <c r="D5695" s="304">
        <f t="shared" si="88"/>
        <v>91.653512944500008</v>
      </c>
      <c r="E5695" s="305">
        <v>45992</v>
      </c>
      <c r="F5695" s="302" t="s">
        <v>69</v>
      </c>
      <c r="G5695" s="302" t="s">
        <v>70</v>
      </c>
      <c r="H5695" s="302" t="s">
        <v>3010</v>
      </c>
      <c r="I5695" s="302" t="s">
        <v>679</v>
      </c>
      <c r="J5695" s="302">
        <v>135002</v>
      </c>
      <c r="K5695" s="302" t="s">
        <v>107</v>
      </c>
      <c r="L5695" s="302">
        <v>9870006</v>
      </c>
      <c r="M5695" s="302" t="s">
        <v>1235</v>
      </c>
      <c r="N5695" s="305">
        <v>21732</v>
      </c>
      <c r="O5695" s="305">
        <v>21732</v>
      </c>
      <c r="P5695" s="302" t="s">
        <v>1062</v>
      </c>
    </row>
    <row r="5696" spans="1:16">
      <c r="A5696" s="303">
        <v>3</v>
      </c>
      <c r="B5696" s="303">
        <v>374.24</v>
      </c>
      <c r="C5696" s="303">
        <v>-1.43446192E-2</v>
      </c>
      <c r="D5696" s="304">
        <f t="shared" si="88"/>
        <v>374.25434461920003</v>
      </c>
      <c r="E5696" s="305">
        <v>45992</v>
      </c>
      <c r="F5696" s="302" t="s">
        <v>69</v>
      </c>
      <c r="G5696" s="302" t="s">
        <v>70</v>
      </c>
      <c r="H5696" s="302" t="s">
        <v>3010</v>
      </c>
      <c r="I5696" s="302" t="s">
        <v>679</v>
      </c>
      <c r="J5696" s="302">
        <v>135002</v>
      </c>
      <c r="K5696" s="302" t="s">
        <v>107</v>
      </c>
      <c r="L5696" s="302">
        <v>9704826</v>
      </c>
      <c r="M5696" s="302" t="s">
        <v>3043</v>
      </c>
      <c r="N5696" s="305">
        <v>21732</v>
      </c>
      <c r="O5696" s="305">
        <v>21732</v>
      </c>
      <c r="P5696" s="302" t="s">
        <v>1062</v>
      </c>
    </row>
    <row r="5697" spans="1:16">
      <c r="A5697" s="303">
        <v>2</v>
      </c>
      <c r="B5697" s="303">
        <v>189.88</v>
      </c>
      <c r="C5697" s="303">
        <v>-7.2781004000000002E-3</v>
      </c>
      <c r="D5697" s="304">
        <f t="shared" si="88"/>
        <v>189.88727810039998</v>
      </c>
      <c r="E5697" s="305">
        <v>45992</v>
      </c>
      <c r="F5697" s="302" t="s">
        <v>69</v>
      </c>
      <c r="G5697" s="302" t="s">
        <v>70</v>
      </c>
      <c r="H5697" s="302" t="s">
        <v>3010</v>
      </c>
      <c r="I5697" s="302" t="s">
        <v>679</v>
      </c>
      <c r="J5697" s="302">
        <v>135002</v>
      </c>
      <c r="K5697" s="302" t="s">
        <v>107</v>
      </c>
      <c r="L5697" s="302">
        <v>9696126</v>
      </c>
      <c r="M5697" s="302" t="s">
        <v>3014</v>
      </c>
      <c r="N5697" s="305">
        <v>21732</v>
      </c>
      <c r="O5697" s="305">
        <v>21732</v>
      </c>
      <c r="P5697" s="302" t="s">
        <v>1062</v>
      </c>
    </row>
    <row r="5698" spans="1:16">
      <c r="A5698" s="303">
        <v>1</v>
      </c>
      <c r="B5698" s="303">
        <v>65.790000000000006</v>
      </c>
      <c r="C5698" s="303">
        <v>-2.5217307E-3</v>
      </c>
      <c r="D5698" s="304">
        <f t="shared" si="88"/>
        <v>65.792521730700003</v>
      </c>
      <c r="E5698" s="305">
        <v>45992</v>
      </c>
      <c r="F5698" s="302" t="s">
        <v>69</v>
      </c>
      <c r="G5698" s="302" t="s">
        <v>70</v>
      </c>
      <c r="H5698" s="302" t="s">
        <v>3010</v>
      </c>
      <c r="I5698" s="302" t="s">
        <v>679</v>
      </c>
      <c r="J5698" s="302">
        <v>135002</v>
      </c>
      <c r="K5698" s="302" t="s">
        <v>107</v>
      </c>
      <c r="L5698" s="302">
        <v>9870015</v>
      </c>
      <c r="M5698" s="302" t="s">
        <v>3053</v>
      </c>
      <c r="N5698" s="305">
        <v>21732</v>
      </c>
      <c r="O5698" s="305">
        <v>21732</v>
      </c>
      <c r="P5698" s="302" t="s">
        <v>1062</v>
      </c>
    </row>
    <row r="5699" spans="1:16">
      <c r="A5699" s="303">
        <v>1</v>
      </c>
      <c r="B5699" s="303">
        <v>717.75</v>
      </c>
      <c r="C5699" s="303">
        <v>-2.75113575E-2</v>
      </c>
      <c r="D5699" s="304">
        <f t="shared" ref="D5699:D5762" si="89">+B5699-C5699</f>
        <v>717.77751135749998</v>
      </c>
      <c r="E5699" s="305">
        <v>45992</v>
      </c>
      <c r="F5699" s="302" t="s">
        <v>69</v>
      </c>
      <c r="G5699" s="302" t="s">
        <v>70</v>
      </c>
      <c r="H5699" s="302" t="s">
        <v>3010</v>
      </c>
      <c r="I5699" s="302" t="s">
        <v>679</v>
      </c>
      <c r="J5699" s="302">
        <v>135002</v>
      </c>
      <c r="K5699" s="302" t="s">
        <v>107</v>
      </c>
      <c r="L5699" s="302">
        <v>9870001</v>
      </c>
      <c r="M5699" s="302" t="s">
        <v>3015</v>
      </c>
      <c r="N5699" s="305">
        <v>21732</v>
      </c>
      <c r="O5699" s="305">
        <v>21732</v>
      </c>
      <c r="P5699" s="302" t="s">
        <v>1062</v>
      </c>
    </row>
    <row r="5700" spans="1:16">
      <c r="A5700" s="303">
        <v>2</v>
      </c>
      <c r="B5700" s="303">
        <v>168.64000000000001</v>
      </c>
      <c r="C5700" s="303">
        <v>-6.4639711999999998E-3</v>
      </c>
      <c r="D5700" s="304">
        <f t="shared" si="89"/>
        <v>168.64646397120001</v>
      </c>
      <c r="E5700" s="305">
        <v>45992</v>
      </c>
      <c r="F5700" s="302" t="s">
        <v>69</v>
      </c>
      <c r="G5700" s="302" t="s">
        <v>70</v>
      </c>
      <c r="H5700" s="302" t="s">
        <v>3010</v>
      </c>
      <c r="I5700" s="302" t="s">
        <v>679</v>
      </c>
      <c r="J5700" s="302">
        <v>135002</v>
      </c>
      <c r="K5700" s="302" t="s">
        <v>107</v>
      </c>
      <c r="L5700" s="302">
        <v>9718848</v>
      </c>
      <c r="M5700" s="302" t="s">
        <v>3060</v>
      </c>
      <c r="N5700" s="305">
        <v>21732</v>
      </c>
      <c r="O5700" s="305">
        <v>21732</v>
      </c>
      <c r="P5700" s="302" t="s">
        <v>1062</v>
      </c>
    </row>
    <row r="5701" spans="1:16">
      <c r="A5701" s="303">
        <v>1</v>
      </c>
      <c r="B5701" s="303">
        <v>97.36</v>
      </c>
      <c r="C5701" s="303">
        <v>-3.7318087999999999E-3</v>
      </c>
      <c r="D5701" s="304">
        <f t="shared" si="89"/>
        <v>97.363731808799997</v>
      </c>
      <c r="E5701" s="305">
        <v>45992</v>
      </c>
      <c r="F5701" s="302" t="s">
        <v>69</v>
      </c>
      <c r="G5701" s="302" t="s">
        <v>70</v>
      </c>
      <c r="H5701" s="302" t="s">
        <v>3010</v>
      </c>
      <c r="I5701" s="302" t="s">
        <v>679</v>
      </c>
      <c r="J5701" s="302">
        <v>135002</v>
      </c>
      <c r="K5701" s="302" t="s">
        <v>107</v>
      </c>
      <c r="L5701" s="302">
        <v>9870073</v>
      </c>
      <c r="M5701" s="302" t="s">
        <v>3025</v>
      </c>
      <c r="N5701" s="305">
        <v>21732</v>
      </c>
      <c r="O5701" s="305">
        <v>21732</v>
      </c>
      <c r="P5701" s="302" t="s">
        <v>1062</v>
      </c>
    </row>
    <row r="5702" spans="1:16">
      <c r="A5702" s="303">
        <v>1</v>
      </c>
      <c r="B5702" s="303">
        <v>156.71</v>
      </c>
      <c r="C5702" s="303">
        <v>-6.0066943000000005E-3</v>
      </c>
      <c r="D5702" s="304">
        <f t="shared" si="89"/>
        <v>156.71600669430001</v>
      </c>
      <c r="E5702" s="305">
        <v>45992</v>
      </c>
      <c r="F5702" s="302" t="s">
        <v>69</v>
      </c>
      <c r="G5702" s="302" t="s">
        <v>70</v>
      </c>
      <c r="H5702" s="302" t="s">
        <v>3010</v>
      </c>
      <c r="I5702" s="302" t="s">
        <v>679</v>
      </c>
      <c r="J5702" s="302">
        <v>135002</v>
      </c>
      <c r="K5702" s="302" t="s">
        <v>107</v>
      </c>
      <c r="L5702" s="302">
        <v>9718843</v>
      </c>
      <c r="M5702" s="302" t="s">
        <v>3056</v>
      </c>
      <c r="N5702" s="305">
        <v>21732</v>
      </c>
      <c r="O5702" s="305">
        <v>21732</v>
      </c>
      <c r="P5702" s="302" t="s">
        <v>1062</v>
      </c>
    </row>
    <row r="5703" spans="1:16">
      <c r="A5703" s="303">
        <v>1</v>
      </c>
      <c r="B5703" s="303">
        <v>1734.57</v>
      </c>
      <c r="C5703" s="303">
        <v>-6.6486068100000004E-2</v>
      </c>
      <c r="D5703" s="304">
        <f t="shared" si="89"/>
        <v>1734.6364860680999</v>
      </c>
      <c r="E5703" s="305">
        <v>45992</v>
      </c>
      <c r="F5703" s="302" t="s">
        <v>69</v>
      </c>
      <c r="G5703" s="302" t="s">
        <v>70</v>
      </c>
      <c r="H5703" s="302" t="s">
        <v>3010</v>
      </c>
      <c r="I5703" s="302" t="s">
        <v>679</v>
      </c>
      <c r="J5703" s="302">
        <v>135002</v>
      </c>
      <c r="K5703" s="302" t="s">
        <v>107</v>
      </c>
      <c r="L5703" s="302">
        <v>9870004</v>
      </c>
      <c r="M5703" s="302" t="s">
        <v>3038</v>
      </c>
      <c r="N5703" s="305">
        <v>21732</v>
      </c>
      <c r="O5703" s="305">
        <v>21732</v>
      </c>
      <c r="P5703" s="302" t="s">
        <v>1062</v>
      </c>
    </row>
    <row r="5704" spans="1:16">
      <c r="A5704" s="303">
        <v>2</v>
      </c>
      <c r="B5704" s="303">
        <v>46.64</v>
      </c>
      <c r="C5704" s="303">
        <v>-1.7877112000000001E-3</v>
      </c>
      <c r="D5704" s="304">
        <f t="shared" si="89"/>
        <v>46.641787711200003</v>
      </c>
      <c r="E5704" s="305">
        <v>45992</v>
      </c>
      <c r="F5704" s="302" t="s">
        <v>69</v>
      </c>
      <c r="G5704" s="302" t="s">
        <v>70</v>
      </c>
      <c r="H5704" s="302" t="s">
        <v>3010</v>
      </c>
      <c r="I5704" s="302" t="s">
        <v>679</v>
      </c>
      <c r="J5704" s="302">
        <v>135002</v>
      </c>
      <c r="K5704" s="302" t="s">
        <v>107</v>
      </c>
      <c r="L5704" s="302">
        <v>9870070</v>
      </c>
      <c r="M5704" s="302" t="s">
        <v>3048</v>
      </c>
      <c r="N5704" s="305">
        <v>21732</v>
      </c>
      <c r="O5704" s="305">
        <v>21732</v>
      </c>
      <c r="P5704" s="302" t="s">
        <v>1062</v>
      </c>
    </row>
    <row r="5705" spans="1:16">
      <c r="A5705" s="303">
        <v>2</v>
      </c>
      <c r="B5705" s="303">
        <v>731.15</v>
      </c>
      <c r="C5705" s="303">
        <v>-2.8024979499999998E-2</v>
      </c>
      <c r="D5705" s="304">
        <f t="shared" si="89"/>
        <v>731.17802497949992</v>
      </c>
      <c r="E5705" s="305">
        <v>45992</v>
      </c>
      <c r="F5705" s="302" t="s">
        <v>69</v>
      </c>
      <c r="G5705" s="302" t="s">
        <v>70</v>
      </c>
      <c r="H5705" s="302" t="s">
        <v>3010</v>
      </c>
      <c r="I5705" s="302" t="s">
        <v>679</v>
      </c>
      <c r="J5705" s="302">
        <v>135002</v>
      </c>
      <c r="K5705" s="302" t="s">
        <v>107</v>
      </c>
      <c r="L5705" s="302">
        <v>9870016</v>
      </c>
      <c r="M5705" s="302" t="s">
        <v>956</v>
      </c>
      <c r="N5705" s="305">
        <v>21732</v>
      </c>
      <c r="O5705" s="305">
        <v>21732</v>
      </c>
      <c r="P5705" s="302" t="s">
        <v>1062</v>
      </c>
    </row>
    <row r="5706" spans="1:16">
      <c r="A5706" s="303">
        <v>2</v>
      </c>
      <c r="B5706" s="303">
        <v>265.75</v>
      </c>
      <c r="C5706" s="303">
        <v>-1.0186197500000001E-2</v>
      </c>
      <c r="D5706" s="304">
        <f t="shared" si="89"/>
        <v>265.76018619749999</v>
      </c>
      <c r="E5706" s="305">
        <v>45992</v>
      </c>
      <c r="F5706" s="302" t="s">
        <v>69</v>
      </c>
      <c r="G5706" s="302" t="s">
        <v>70</v>
      </c>
      <c r="H5706" s="302" t="s">
        <v>3010</v>
      </c>
      <c r="I5706" s="302" t="s">
        <v>679</v>
      </c>
      <c r="J5706" s="302">
        <v>135002</v>
      </c>
      <c r="K5706" s="302" t="s">
        <v>107</v>
      </c>
      <c r="L5706" s="302">
        <v>9727122</v>
      </c>
      <c r="M5706" s="302" t="s">
        <v>3029</v>
      </c>
      <c r="N5706" s="305">
        <v>21732</v>
      </c>
      <c r="O5706" s="305">
        <v>21732</v>
      </c>
      <c r="P5706" s="302" t="s">
        <v>1062</v>
      </c>
    </row>
    <row r="5707" spans="1:16">
      <c r="A5707" s="303">
        <v>4</v>
      </c>
      <c r="B5707" s="303">
        <v>1577.46</v>
      </c>
      <c r="C5707" s="303">
        <v>-6.04640418E-2</v>
      </c>
      <c r="D5707" s="304">
        <f t="shared" si="89"/>
        <v>1577.5204640418001</v>
      </c>
      <c r="E5707" s="305">
        <v>45992</v>
      </c>
      <c r="F5707" s="302" t="s">
        <v>69</v>
      </c>
      <c r="G5707" s="302" t="s">
        <v>70</v>
      </c>
      <c r="H5707" s="302" t="s">
        <v>3010</v>
      </c>
      <c r="I5707" s="302" t="s">
        <v>679</v>
      </c>
      <c r="J5707" s="302">
        <v>135002</v>
      </c>
      <c r="K5707" s="302" t="s">
        <v>107</v>
      </c>
      <c r="L5707" s="302">
        <v>9718849</v>
      </c>
      <c r="M5707" s="302" t="s">
        <v>3013</v>
      </c>
      <c r="N5707" s="305">
        <v>21732</v>
      </c>
      <c r="O5707" s="305">
        <v>21732</v>
      </c>
      <c r="P5707" s="302" t="s">
        <v>1062</v>
      </c>
    </row>
    <row r="5708" spans="1:16">
      <c r="A5708" s="303">
        <v>2</v>
      </c>
      <c r="B5708" s="303">
        <v>123.43</v>
      </c>
      <c r="C5708" s="303">
        <v>-4.7310718999999998E-3</v>
      </c>
      <c r="D5708" s="304">
        <f t="shared" si="89"/>
        <v>123.4347310719</v>
      </c>
      <c r="E5708" s="305">
        <v>45992</v>
      </c>
      <c r="F5708" s="302" t="s">
        <v>69</v>
      </c>
      <c r="G5708" s="302" t="s">
        <v>70</v>
      </c>
      <c r="H5708" s="302" t="s">
        <v>3010</v>
      </c>
      <c r="I5708" s="302" t="s">
        <v>679</v>
      </c>
      <c r="J5708" s="302">
        <v>135002</v>
      </c>
      <c r="K5708" s="302" t="s">
        <v>107</v>
      </c>
      <c r="L5708" s="302">
        <v>9691241</v>
      </c>
      <c r="M5708" s="302" t="s">
        <v>3018</v>
      </c>
      <c r="N5708" s="305">
        <v>21732</v>
      </c>
      <c r="O5708" s="305">
        <v>21732</v>
      </c>
      <c r="P5708" s="302" t="s">
        <v>1062</v>
      </c>
    </row>
    <row r="5709" spans="1:16">
      <c r="A5709" s="303">
        <v>1</v>
      </c>
      <c r="B5709" s="303">
        <v>65.790000000000006</v>
      </c>
      <c r="C5709" s="303">
        <v>-2.5217307E-3</v>
      </c>
      <c r="D5709" s="304">
        <f t="shared" si="89"/>
        <v>65.792521730700003</v>
      </c>
      <c r="E5709" s="305">
        <v>45992</v>
      </c>
      <c r="F5709" s="302" t="s">
        <v>69</v>
      </c>
      <c r="G5709" s="302" t="s">
        <v>70</v>
      </c>
      <c r="H5709" s="302" t="s">
        <v>3010</v>
      </c>
      <c r="I5709" s="302" t="s">
        <v>679</v>
      </c>
      <c r="J5709" s="302">
        <v>135002</v>
      </c>
      <c r="K5709" s="302" t="s">
        <v>107</v>
      </c>
      <c r="L5709" s="302">
        <v>9870012</v>
      </c>
      <c r="M5709" s="302" t="s">
        <v>3037</v>
      </c>
      <c r="N5709" s="305">
        <v>21732</v>
      </c>
      <c r="O5709" s="305">
        <v>21732</v>
      </c>
      <c r="P5709" s="302" t="s">
        <v>1062</v>
      </c>
    </row>
    <row r="5710" spans="1:16">
      <c r="A5710" s="303">
        <v>1</v>
      </c>
      <c r="B5710" s="303">
        <v>29.25</v>
      </c>
      <c r="C5710" s="303">
        <v>-1.1211525E-3</v>
      </c>
      <c r="D5710" s="304">
        <f t="shared" si="89"/>
        <v>29.251121152500001</v>
      </c>
      <c r="E5710" s="305">
        <v>45992</v>
      </c>
      <c r="F5710" s="302" t="s">
        <v>69</v>
      </c>
      <c r="G5710" s="302" t="s">
        <v>70</v>
      </c>
      <c r="H5710" s="302" t="s">
        <v>3010</v>
      </c>
      <c r="I5710" s="302" t="s">
        <v>679</v>
      </c>
      <c r="J5710" s="302">
        <v>135002</v>
      </c>
      <c r="K5710" s="302" t="s">
        <v>107</v>
      </c>
      <c r="L5710" s="302">
        <v>9870005</v>
      </c>
      <c r="M5710" s="302" t="s">
        <v>3031</v>
      </c>
      <c r="N5710" s="305">
        <v>21732</v>
      </c>
      <c r="O5710" s="305">
        <v>21732</v>
      </c>
      <c r="P5710" s="302" t="s">
        <v>1062</v>
      </c>
    </row>
    <row r="5711" spans="1:16">
      <c r="A5711" s="303">
        <v>1</v>
      </c>
      <c r="B5711" s="303">
        <v>155.79</v>
      </c>
      <c r="C5711" s="303">
        <v>-5.9714307000000005E-3</v>
      </c>
      <c r="D5711" s="304">
        <f t="shared" si="89"/>
        <v>155.79597143069998</v>
      </c>
      <c r="E5711" s="305">
        <v>45992</v>
      </c>
      <c r="F5711" s="302" t="s">
        <v>69</v>
      </c>
      <c r="G5711" s="302" t="s">
        <v>70</v>
      </c>
      <c r="H5711" s="302" t="s">
        <v>3010</v>
      </c>
      <c r="I5711" s="302" t="s">
        <v>679</v>
      </c>
      <c r="J5711" s="302">
        <v>135002</v>
      </c>
      <c r="K5711" s="302" t="s">
        <v>107</v>
      </c>
      <c r="L5711" s="302">
        <v>9870014</v>
      </c>
      <c r="M5711" s="302" t="s">
        <v>3047</v>
      </c>
      <c r="N5711" s="305">
        <v>21732</v>
      </c>
      <c r="O5711" s="305">
        <v>21732</v>
      </c>
      <c r="P5711" s="302" t="s">
        <v>1062</v>
      </c>
    </row>
    <row r="5712" spans="1:16">
      <c r="A5712" s="303">
        <v>1</v>
      </c>
      <c r="B5712" s="303">
        <v>2165.69</v>
      </c>
      <c r="C5712" s="303">
        <v>-6.5966917399999991E-2</v>
      </c>
      <c r="D5712" s="304">
        <f t="shared" si="89"/>
        <v>2165.7559669174002</v>
      </c>
      <c r="E5712" s="305">
        <v>45992</v>
      </c>
      <c r="F5712" s="302" t="s">
        <v>69</v>
      </c>
      <c r="G5712" s="302" t="s">
        <v>70</v>
      </c>
      <c r="H5712" s="302" t="s">
        <v>3010</v>
      </c>
      <c r="I5712" s="302" t="s">
        <v>679</v>
      </c>
      <c r="J5712" s="302">
        <v>135002</v>
      </c>
      <c r="K5712" s="302" t="s">
        <v>107</v>
      </c>
      <c r="L5712" s="302">
        <v>9870063</v>
      </c>
      <c r="M5712" s="302" t="s">
        <v>3044</v>
      </c>
      <c r="N5712" s="305">
        <v>26846</v>
      </c>
      <c r="O5712" s="305">
        <v>26846</v>
      </c>
      <c r="P5712" s="302" t="s">
        <v>1062</v>
      </c>
    </row>
    <row r="5713" spans="1:16">
      <c r="A5713" s="303">
        <v>1</v>
      </c>
      <c r="B5713" s="303">
        <v>96.89</v>
      </c>
      <c r="C5713" s="303">
        <v>-3.7137937000000002E-3</v>
      </c>
      <c r="D5713" s="304">
        <f t="shared" si="89"/>
        <v>96.893713793700002</v>
      </c>
      <c r="E5713" s="305">
        <v>45992</v>
      </c>
      <c r="F5713" s="302" t="s">
        <v>69</v>
      </c>
      <c r="G5713" s="302" t="s">
        <v>70</v>
      </c>
      <c r="H5713" s="302" t="s">
        <v>3010</v>
      </c>
      <c r="I5713" s="302" t="s">
        <v>679</v>
      </c>
      <c r="J5713" s="302">
        <v>135002</v>
      </c>
      <c r="K5713" s="302" t="s">
        <v>107</v>
      </c>
      <c r="L5713" s="302">
        <v>9691244</v>
      </c>
      <c r="M5713" s="302" t="s">
        <v>3054</v>
      </c>
      <c r="N5713" s="305">
        <v>21732</v>
      </c>
      <c r="O5713" s="305">
        <v>21732</v>
      </c>
      <c r="P5713" s="302" t="s">
        <v>1062</v>
      </c>
    </row>
    <row r="5714" spans="1:16">
      <c r="A5714" s="303">
        <v>1</v>
      </c>
      <c r="B5714" s="303">
        <v>317.01</v>
      </c>
      <c r="C5714" s="303">
        <v>-1.2150993299999999E-2</v>
      </c>
      <c r="D5714" s="304">
        <f t="shared" si="89"/>
        <v>317.02215099329999</v>
      </c>
      <c r="E5714" s="305">
        <v>45992</v>
      </c>
      <c r="F5714" s="302" t="s">
        <v>69</v>
      </c>
      <c r="G5714" s="302" t="s">
        <v>70</v>
      </c>
      <c r="H5714" s="302" t="s">
        <v>3010</v>
      </c>
      <c r="I5714" s="302" t="s">
        <v>679</v>
      </c>
      <c r="J5714" s="302">
        <v>135002</v>
      </c>
      <c r="K5714" s="302" t="s">
        <v>107</v>
      </c>
      <c r="L5714" s="302">
        <v>9870008</v>
      </c>
      <c r="M5714" s="302" t="s">
        <v>3045</v>
      </c>
      <c r="N5714" s="305">
        <v>21732</v>
      </c>
      <c r="O5714" s="305">
        <v>21732</v>
      </c>
      <c r="P5714" s="302" t="s">
        <v>1062</v>
      </c>
    </row>
    <row r="5715" spans="1:16">
      <c r="A5715" s="303">
        <v>2</v>
      </c>
      <c r="B5715" s="303">
        <v>220.73000000000002</v>
      </c>
      <c r="C5715" s="303">
        <v>-8.4605809000000004E-3</v>
      </c>
      <c r="D5715" s="304">
        <f t="shared" si="89"/>
        <v>220.73846058090001</v>
      </c>
      <c r="E5715" s="305">
        <v>45992</v>
      </c>
      <c r="F5715" s="302" t="s">
        <v>69</v>
      </c>
      <c r="G5715" s="302" t="s">
        <v>70</v>
      </c>
      <c r="H5715" s="302" t="s">
        <v>3010</v>
      </c>
      <c r="I5715" s="302" t="s">
        <v>679</v>
      </c>
      <c r="J5715" s="302">
        <v>135002</v>
      </c>
      <c r="K5715" s="302" t="s">
        <v>107</v>
      </c>
      <c r="L5715" s="302">
        <v>9870000</v>
      </c>
      <c r="M5715" s="302" t="s">
        <v>3051</v>
      </c>
      <c r="N5715" s="305">
        <v>21732</v>
      </c>
      <c r="O5715" s="305">
        <v>21732</v>
      </c>
      <c r="P5715" s="302" t="s">
        <v>1062</v>
      </c>
    </row>
    <row r="5716" spans="1:16">
      <c r="A5716" s="303">
        <v>4</v>
      </c>
      <c r="B5716" s="303">
        <v>221.85</v>
      </c>
      <c r="C5716" s="303">
        <v>-8.5035105000000003E-3</v>
      </c>
      <c r="D5716" s="304">
        <f t="shared" si="89"/>
        <v>221.85850351049999</v>
      </c>
      <c r="E5716" s="305">
        <v>45992</v>
      </c>
      <c r="F5716" s="302" t="s">
        <v>69</v>
      </c>
      <c r="G5716" s="302" t="s">
        <v>70</v>
      </c>
      <c r="H5716" s="302" t="s">
        <v>3010</v>
      </c>
      <c r="I5716" s="302" t="s">
        <v>679</v>
      </c>
      <c r="J5716" s="302">
        <v>135002</v>
      </c>
      <c r="K5716" s="302" t="s">
        <v>107</v>
      </c>
      <c r="L5716" s="302">
        <v>9869998</v>
      </c>
      <c r="M5716" s="302" t="s">
        <v>3039</v>
      </c>
      <c r="N5716" s="305">
        <v>21732</v>
      </c>
      <c r="O5716" s="305">
        <v>21732</v>
      </c>
      <c r="P5716" s="302" t="s">
        <v>1062</v>
      </c>
    </row>
    <row r="5717" spans="1:16">
      <c r="A5717" s="303">
        <v>1</v>
      </c>
      <c r="B5717" s="303">
        <v>514.39</v>
      </c>
      <c r="C5717" s="303">
        <v>-1.9716568699999999E-2</v>
      </c>
      <c r="D5717" s="304">
        <f t="shared" si="89"/>
        <v>514.40971656869999</v>
      </c>
      <c r="E5717" s="305">
        <v>45992</v>
      </c>
      <c r="F5717" s="302" t="s">
        <v>69</v>
      </c>
      <c r="G5717" s="302" t="s">
        <v>70</v>
      </c>
      <c r="H5717" s="302" t="s">
        <v>3010</v>
      </c>
      <c r="I5717" s="302" t="s">
        <v>679</v>
      </c>
      <c r="J5717" s="302">
        <v>135002</v>
      </c>
      <c r="K5717" s="302" t="s">
        <v>107</v>
      </c>
      <c r="L5717" s="302">
        <v>9708892</v>
      </c>
      <c r="M5717" s="302" t="s">
        <v>3030</v>
      </c>
      <c r="N5717" s="305">
        <v>21732</v>
      </c>
      <c r="O5717" s="305">
        <v>21732</v>
      </c>
      <c r="P5717" s="302" t="s">
        <v>1062</v>
      </c>
    </row>
    <row r="5718" spans="1:16">
      <c r="A5718" s="303">
        <v>1</v>
      </c>
      <c r="B5718" s="303">
        <v>1203.43</v>
      </c>
      <c r="C5718" s="303">
        <v>-4.6127471900000001E-2</v>
      </c>
      <c r="D5718" s="304">
        <f t="shared" si="89"/>
        <v>1203.4761274719001</v>
      </c>
      <c r="E5718" s="305">
        <v>45992</v>
      </c>
      <c r="F5718" s="302" t="s">
        <v>69</v>
      </c>
      <c r="G5718" s="302" t="s">
        <v>70</v>
      </c>
      <c r="H5718" s="302" t="s">
        <v>3010</v>
      </c>
      <c r="I5718" s="302" t="s">
        <v>679</v>
      </c>
      <c r="J5718" s="302">
        <v>135002</v>
      </c>
      <c r="K5718" s="302" t="s">
        <v>107</v>
      </c>
      <c r="L5718" s="302">
        <v>9699857</v>
      </c>
      <c r="M5718" s="302" t="s">
        <v>3023</v>
      </c>
      <c r="N5718" s="305">
        <v>21732</v>
      </c>
      <c r="O5718" s="305">
        <v>21732</v>
      </c>
      <c r="P5718" s="302" t="s">
        <v>1062</v>
      </c>
    </row>
    <row r="5719" spans="1:16">
      <c r="A5719" s="303">
        <v>2</v>
      </c>
      <c r="B5719" s="303">
        <v>419.5</v>
      </c>
      <c r="C5719" s="303">
        <v>-1.6079435E-2</v>
      </c>
      <c r="D5719" s="304">
        <f t="shared" si="89"/>
        <v>419.51607943499999</v>
      </c>
      <c r="E5719" s="305">
        <v>45992</v>
      </c>
      <c r="F5719" s="302" t="s">
        <v>69</v>
      </c>
      <c r="G5719" s="302" t="s">
        <v>70</v>
      </c>
      <c r="H5719" s="302" t="s">
        <v>3010</v>
      </c>
      <c r="I5719" s="302" t="s">
        <v>679</v>
      </c>
      <c r="J5719" s="302">
        <v>135002</v>
      </c>
      <c r="K5719" s="302" t="s">
        <v>107</v>
      </c>
      <c r="L5719" s="302">
        <v>9870010</v>
      </c>
      <c r="M5719" s="302" t="s">
        <v>3050</v>
      </c>
      <c r="N5719" s="305">
        <v>21732</v>
      </c>
      <c r="O5719" s="305">
        <v>21732</v>
      </c>
      <c r="P5719" s="302" t="s">
        <v>1062</v>
      </c>
    </row>
    <row r="5720" spans="1:16">
      <c r="A5720" s="303">
        <v>1</v>
      </c>
      <c r="B5720" s="303">
        <v>600</v>
      </c>
      <c r="C5720" s="303">
        <v>-1.8276000000000001E-2</v>
      </c>
      <c r="D5720" s="304">
        <f t="shared" si="89"/>
        <v>600.01827600000001</v>
      </c>
      <c r="E5720" s="305">
        <v>45992</v>
      </c>
      <c r="F5720" s="302" t="s">
        <v>69</v>
      </c>
      <c r="G5720" s="302" t="s">
        <v>70</v>
      </c>
      <c r="H5720" s="302" t="s">
        <v>3010</v>
      </c>
      <c r="I5720" s="302" t="s">
        <v>679</v>
      </c>
      <c r="J5720" s="302">
        <v>135002</v>
      </c>
      <c r="K5720" s="302" t="s">
        <v>107</v>
      </c>
      <c r="L5720" s="302">
        <v>9870064</v>
      </c>
      <c r="M5720" s="302" t="s">
        <v>3015</v>
      </c>
      <c r="N5720" s="305">
        <v>26846</v>
      </c>
      <c r="O5720" s="305">
        <v>26846</v>
      </c>
      <c r="P5720" s="302" t="s">
        <v>1062</v>
      </c>
    </row>
    <row r="5721" spans="1:16">
      <c r="A5721" s="303">
        <v>1</v>
      </c>
      <c r="B5721" s="303">
        <v>470.13</v>
      </c>
      <c r="C5721" s="303">
        <v>-1.8020082899999998E-2</v>
      </c>
      <c r="D5721" s="304">
        <f t="shared" si="89"/>
        <v>470.14802008290002</v>
      </c>
      <c r="E5721" s="305">
        <v>45992</v>
      </c>
      <c r="F5721" s="302" t="s">
        <v>69</v>
      </c>
      <c r="G5721" s="302" t="s">
        <v>70</v>
      </c>
      <c r="H5721" s="302" t="s">
        <v>3010</v>
      </c>
      <c r="I5721" s="302" t="s">
        <v>679</v>
      </c>
      <c r="J5721" s="302">
        <v>135002</v>
      </c>
      <c r="K5721" s="302" t="s">
        <v>107</v>
      </c>
      <c r="L5721" s="302">
        <v>9870003</v>
      </c>
      <c r="M5721" s="302" t="s">
        <v>3020</v>
      </c>
      <c r="N5721" s="305">
        <v>21732</v>
      </c>
      <c r="O5721" s="305">
        <v>21732</v>
      </c>
      <c r="P5721" s="302" t="s">
        <v>1062</v>
      </c>
    </row>
    <row r="5722" spans="1:16">
      <c r="A5722" s="303">
        <v>1</v>
      </c>
      <c r="B5722" s="303">
        <v>41.87</v>
      </c>
      <c r="C5722" s="303">
        <v>-1.6048771E-3</v>
      </c>
      <c r="D5722" s="304">
        <f t="shared" si="89"/>
        <v>41.871604877099998</v>
      </c>
      <c r="E5722" s="305">
        <v>45992</v>
      </c>
      <c r="F5722" s="302" t="s">
        <v>69</v>
      </c>
      <c r="G5722" s="302" t="s">
        <v>70</v>
      </c>
      <c r="H5722" s="302" t="s">
        <v>3010</v>
      </c>
      <c r="I5722" s="302" t="s">
        <v>679</v>
      </c>
      <c r="J5722" s="302">
        <v>135002</v>
      </c>
      <c r="K5722" s="302" t="s">
        <v>107</v>
      </c>
      <c r="L5722" s="302">
        <v>9870136</v>
      </c>
      <c r="M5722" s="302" t="s">
        <v>888</v>
      </c>
      <c r="N5722" s="305">
        <v>21732</v>
      </c>
      <c r="O5722" s="305">
        <v>21732</v>
      </c>
      <c r="P5722" s="302" t="s">
        <v>1062</v>
      </c>
    </row>
    <row r="5723" spans="1:16">
      <c r="A5723" s="303">
        <v>2</v>
      </c>
      <c r="B5723" s="303">
        <v>419.34000000000003</v>
      </c>
      <c r="C5723" s="303">
        <v>-1.60733022E-2</v>
      </c>
      <c r="D5723" s="304">
        <f t="shared" si="89"/>
        <v>419.35607330220006</v>
      </c>
      <c r="E5723" s="305">
        <v>45992</v>
      </c>
      <c r="F5723" s="302" t="s">
        <v>69</v>
      </c>
      <c r="G5723" s="302" t="s">
        <v>70</v>
      </c>
      <c r="H5723" s="302" t="s">
        <v>3010</v>
      </c>
      <c r="I5723" s="302" t="s">
        <v>679</v>
      </c>
      <c r="J5723" s="302">
        <v>135002</v>
      </c>
      <c r="K5723" s="302" t="s">
        <v>107</v>
      </c>
      <c r="L5723" s="302">
        <v>9870072</v>
      </c>
      <c r="M5723" s="302" t="s">
        <v>3041</v>
      </c>
      <c r="N5723" s="305">
        <v>21732</v>
      </c>
      <c r="O5723" s="305">
        <v>21732</v>
      </c>
      <c r="P5723" s="302" t="s">
        <v>1062</v>
      </c>
    </row>
    <row r="5724" spans="1:16">
      <c r="A5724" s="303">
        <v>1</v>
      </c>
      <c r="B5724" s="303">
        <v>741.67</v>
      </c>
      <c r="C5724" s="303">
        <v>-2.8428211100000003E-2</v>
      </c>
      <c r="D5724" s="304">
        <f t="shared" si="89"/>
        <v>741.69842821110001</v>
      </c>
      <c r="E5724" s="305">
        <v>45992</v>
      </c>
      <c r="F5724" s="302" t="s">
        <v>69</v>
      </c>
      <c r="G5724" s="302" t="s">
        <v>70</v>
      </c>
      <c r="H5724" s="302" t="s">
        <v>3010</v>
      </c>
      <c r="I5724" s="302" t="s">
        <v>679</v>
      </c>
      <c r="J5724" s="302">
        <v>135002</v>
      </c>
      <c r="K5724" s="302" t="s">
        <v>107</v>
      </c>
      <c r="L5724" s="302">
        <v>9870078</v>
      </c>
      <c r="M5724" s="302" t="s">
        <v>976</v>
      </c>
      <c r="N5724" s="305">
        <v>21732</v>
      </c>
      <c r="O5724" s="305">
        <v>21732</v>
      </c>
      <c r="P5724" s="302" t="s">
        <v>1062</v>
      </c>
    </row>
    <row r="5725" spans="1:16">
      <c r="A5725" s="303">
        <v>2</v>
      </c>
      <c r="B5725" s="303">
        <v>188.37</v>
      </c>
      <c r="C5725" s="303">
        <v>-7.2202221000000006E-3</v>
      </c>
      <c r="D5725" s="304">
        <f t="shared" si="89"/>
        <v>188.37722022209999</v>
      </c>
      <c r="E5725" s="305">
        <v>45992</v>
      </c>
      <c r="F5725" s="302" t="s">
        <v>69</v>
      </c>
      <c r="G5725" s="302" t="s">
        <v>70</v>
      </c>
      <c r="H5725" s="302" t="s">
        <v>3010</v>
      </c>
      <c r="I5725" s="302" t="s">
        <v>679</v>
      </c>
      <c r="J5725" s="302">
        <v>135002</v>
      </c>
      <c r="K5725" s="302" t="s">
        <v>107</v>
      </c>
      <c r="L5725" s="302">
        <v>9870075</v>
      </c>
      <c r="M5725" s="302" t="s">
        <v>3040</v>
      </c>
      <c r="N5725" s="305">
        <v>21732</v>
      </c>
      <c r="O5725" s="305">
        <v>21732</v>
      </c>
      <c r="P5725" s="302" t="s">
        <v>1062</v>
      </c>
    </row>
    <row r="5726" spans="1:16">
      <c r="A5726" s="303">
        <v>1</v>
      </c>
      <c r="B5726" s="303">
        <v>62.92</v>
      </c>
      <c r="C5726" s="303">
        <v>-2.2141548000000001E-3</v>
      </c>
      <c r="D5726" s="304">
        <f t="shared" si="89"/>
        <v>62.922214154800002</v>
      </c>
      <c r="E5726" s="305">
        <v>45992</v>
      </c>
      <c r="F5726" s="302" t="s">
        <v>69</v>
      </c>
      <c r="G5726" s="302" t="s">
        <v>70</v>
      </c>
      <c r="H5726" s="302" t="s">
        <v>3010</v>
      </c>
      <c r="I5726" s="302" t="s">
        <v>679</v>
      </c>
      <c r="J5726" s="302">
        <v>135002</v>
      </c>
      <c r="K5726" s="302" t="s">
        <v>107</v>
      </c>
      <c r="L5726" s="302">
        <v>9870065</v>
      </c>
      <c r="M5726" s="302" t="s">
        <v>3049</v>
      </c>
      <c r="N5726" s="305">
        <v>23559</v>
      </c>
      <c r="O5726" s="305">
        <v>23559</v>
      </c>
      <c r="P5726" s="302" t="s">
        <v>1062</v>
      </c>
    </row>
    <row r="5727" spans="1:16">
      <c r="A5727" s="303">
        <v>4</v>
      </c>
      <c r="B5727" s="303">
        <v>465.41</v>
      </c>
      <c r="C5727" s="303">
        <v>-1.7839165300000001E-2</v>
      </c>
      <c r="D5727" s="304">
        <f t="shared" si="89"/>
        <v>465.42783916530004</v>
      </c>
      <c r="E5727" s="305">
        <v>45992</v>
      </c>
      <c r="F5727" s="302" t="s">
        <v>69</v>
      </c>
      <c r="G5727" s="302" t="s">
        <v>70</v>
      </c>
      <c r="H5727" s="302" t="s">
        <v>3010</v>
      </c>
      <c r="I5727" s="302" t="s">
        <v>679</v>
      </c>
      <c r="J5727" s="302">
        <v>135002</v>
      </c>
      <c r="K5727" s="302" t="s">
        <v>107</v>
      </c>
      <c r="L5727" s="302">
        <v>9718842</v>
      </c>
      <c r="M5727" s="302" t="s">
        <v>3042</v>
      </c>
      <c r="N5727" s="305">
        <v>21732</v>
      </c>
      <c r="O5727" s="305">
        <v>21732</v>
      </c>
      <c r="P5727" s="302" t="s">
        <v>1062</v>
      </c>
    </row>
    <row r="5728" spans="1:16">
      <c r="A5728" s="303">
        <v>1</v>
      </c>
      <c r="B5728" s="303">
        <v>2392.9700000000003</v>
      </c>
      <c r="C5728" s="303">
        <v>-9.17225401E-2</v>
      </c>
      <c r="D5728" s="304">
        <f t="shared" si="89"/>
        <v>2393.0617225401002</v>
      </c>
      <c r="E5728" s="305">
        <v>45992</v>
      </c>
      <c r="F5728" s="302" t="s">
        <v>69</v>
      </c>
      <c r="G5728" s="302" t="s">
        <v>70</v>
      </c>
      <c r="H5728" s="302" t="s">
        <v>3010</v>
      </c>
      <c r="I5728" s="302" t="s">
        <v>679</v>
      </c>
      <c r="J5728" s="302">
        <v>135002</v>
      </c>
      <c r="K5728" s="302" t="s">
        <v>107</v>
      </c>
      <c r="L5728" s="302">
        <v>9870079</v>
      </c>
      <c r="M5728" s="302" t="s">
        <v>3032</v>
      </c>
      <c r="N5728" s="305">
        <v>21732</v>
      </c>
      <c r="O5728" s="305">
        <v>21732</v>
      </c>
      <c r="P5728" s="302" t="s">
        <v>1062</v>
      </c>
    </row>
    <row r="5729" spans="1:16">
      <c r="A5729" s="303">
        <v>2</v>
      </c>
      <c r="B5729" s="303">
        <v>95.92</v>
      </c>
      <c r="C5729" s="303">
        <v>-3.6766136000000002E-3</v>
      </c>
      <c r="D5729" s="304">
        <f t="shared" si="89"/>
        <v>95.923676613600009</v>
      </c>
      <c r="E5729" s="305">
        <v>45992</v>
      </c>
      <c r="F5729" s="302" t="s">
        <v>69</v>
      </c>
      <c r="G5729" s="302" t="s">
        <v>70</v>
      </c>
      <c r="H5729" s="302" t="s">
        <v>3010</v>
      </c>
      <c r="I5729" s="302" t="s">
        <v>679</v>
      </c>
      <c r="J5729" s="302">
        <v>135002</v>
      </c>
      <c r="K5729" s="302" t="s">
        <v>107</v>
      </c>
      <c r="L5729" s="302">
        <v>9869999</v>
      </c>
      <c r="M5729" s="302" t="s">
        <v>3057</v>
      </c>
      <c r="N5729" s="305">
        <v>21732</v>
      </c>
      <c r="O5729" s="305">
        <v>21732</v>
      </c>
      <c r="P5729" s="302" t="s">
        <v>1062</v>
      </c>
    </row>
    <row r="5730" spans="1:16">
      <c r="A5730" s="303">
        <v>1</v>
      </c>
      <c r="B5730" s="303">
        <v>1022.7900000000001</v>
      </c>
      <c r="C5730" s="303">
        <v>-3.9203540699999997E-2</v>
      </c>
      <c r="D5730" s="304">
        <f t="shared" si="89"/>
        <v>1022.8292035407001</v>
      </c>
      <c r="E5730" s="305">
        <v>45992</v>
      </c>
      <c r="F5730" s="302" t="s">
        <v>69</v>
      </c>
      <c r="G5730" s="302" t="s">
        <v>70</v>
      </c>
      <c r="H5730" s="302" t="s">
        <v>3010</v>
      </c>
      <c r="I5730" s="302" t="s">
        <v>679</v>
      </c>
      <c r="J5730" s="302">
        <v>135002</v>
      </c>
      <c r="K5730" s="302" t="s">
        <v>107</v>
      </c>
      <c r="L5730" s="302">
        <v>9870080</v>
      </c>
      <c r="M5730" s="302" t="s">
        <v>3021</v>
      </c>
      <c r="N5730" s="305">
        <v>21732</v>
      </c>
      <c r="O5730" s="305">
        <v>21732</v>
      </c>
      <c r="P5730" s="302" t="s">
        <v>1062</v>
      </c>
    </row>
    <row r="5731" spans="1:16">
      <c r="A5731" s="303">
        <v>1</v>
      </c>
      <c r="B5731" s="303">
        <v>47.37</v>
      </c>
      <c r="C5731" s="303">
        <v>-1.8156921000000001E-3</v>
      </c>
      <c r="D5731" s="304">
        <f t="shared" si="89"/>
        <v>47.3718156921</v>
      </c>
      <c r="E5731" s="305">
        <v>45992</v>
      </c>
      <c r="F5731" s="302" t="s">
        <v>69</v>
      </c>
      <c r="G5731" s="302" t="s">
        <v>70</v>
      </c>
      <c r="H5731" s="302" t="s">
        <v>3010</v>
      </c>
      <c r="I5731" s="302" t="s">
        <v>679</v>
      </c>
      <c r="J5731" s="302">
        <v>135002</v>
      </c>
      <c r="K5731" s="302" t="s">
        <v>107</v>
      </c>
      <c r="L5731" s="302">
        <v>9870071</v>
      </c>
      <c r="M5731" s="302" t="s">
        <v>3058</v>
      </c>
      <c r="N5731" s="305">
        <v>21732</v>
      </c>
      <c r="O5731" s="305">
        <v>21732</v>
      </c>
      <c r="P5731" s="302" t="s">
        <v>1062</v>
      </c>
    </row>
    <row r="5732" spans="1:16">
      <c r="A5732" s="303">
        <v>1</v>
      </c>
      <c r="B5732" s="303">
        <v>252.65</v>
      </c>
      <c r="C5732" s="303">
        <v>-9.6840745000000006E-3</v>
      </c>
      <c r="D5732" s="304">
        <f t="shared" si="89"/>
        <v>252.65968407450001</v>
      </c>
      <c r="E5732" s="305">
        <v>45992</v>
      </c>
      <c r="F5732" s="302" t="s">
        <v>69</v>
      </c>
      <c r="G5732" s="302" t="s">
        <v>70</v>
      </c>
      <c r="H5732" s="302" t="s">
        <v>3010</v>
      </c>
      <c r="I5732" s="302" t="s">
        <v>679</v>
      </c>
      <c r="J5732" s="302">
        <v>135002</v>
      </c>
      <c r="K5732" s="302" t="s">
        <v>107</v>
      </c>
      <c r="L5732" s="302">
        <v>9870013</v>
      </c>
      <c r="M5732" s="302" t="s">
        <v>3036</v>
      </c>
      <c r="N5732" s="305">
        <v>21732</v>
      </c>
      <c r="O5732" s="305">
        <v>21732</v>
      </c>
      <c r="P5732" s="302" t="s">
        <v>1062</v>
      </c>
    </row>
    <row r="5733" spans="1:16">
      <c r="A5733" s="303">
        <v>1</v>
      </c>
      <c r="B5733" s="303">
        <v>95.7</v>
      </c>
      <c r="C5733" s="303">
        <v>-3.668181E-3</v>
      </c>
      <c r="D5733" s="304">
        <f t="shared" si="89"/>
        <v>95.703668180999998</v>
      </c>
      <c r="E5733" s="305">
        <v>45992</v>
      </c>
      <c r="F5733" s="302" t="s">
        <v>69</v>
      </c>
      <c r="G5733" s="302" t="s">
        <v>70</v>
      </c>
      <c r="H5733" s="302" t="s">
        <v>3010</v>
      </c>
      <c r="I5733" s="302" t="s">
        <v>679</v>
      </c>
      <c r="J5733" s="302">
        <v>135002</v>
      </c>
      <c r="K5733" s="302" t="s">
        <v>107</v>
      </c>
      <c r="L5733" s="302">
        <v>9870011</v>
      </c>
      <c r="M5733" s="302" t="s">
        <v>3022</v>
      </c>
      <c r="N5733" s="305">
        <v>21732</v>
      </c>
      <c r="O5733" s="305">
        <v>21732</v>
      </c>
      <c r="P5733" s="302" t="s">
        <v>1062</v>
      </c>
    </row>
    <row r="5734" spans="1:16">
      <c r="A5734" s="303">
        <v>1</v>
      </c>
      <c r="B5734" s="303">
        <v>63.160000000000004</v>
      </c>
      <c r="C5734" s="303">
        <v>-2.4209228000000001E-3</v>
      </c>
      <c r="D5734" s="304">
        <f t="shared" si="89"/>
        <v>63.162420922800003</v>
      </c>
      <c r="E5734" s="305">
        <v>45992</v>
      </c>
      <c r="F5734" s="302" t="s">
        <v>69</v>
      </c>
      <c r="G5734" s="302" t="s">
        <v>70</v>
      </c>
      <c r="H5734" s="302" t="s">
        <v>3010</v>
      </c>
      <c r="I5734" s="302" t="s">
        <v>679</v>
      </c>
      <c r="J5734" s="302">
        <v>135002</v>
      </c>
      <c r="K5734" s="302" t="s">
        <v>107</v>
      </c>
      <c r="L5734" s="302">
        <v>9870009</v>
      </c>
      <c r="M5734" s="302" t="s">
        <v>3028</v>
      </c>
      <c r="N5734" s="305">
        <v>21732</v>
      </c>
      <c r="O5734" s="305">
        <v>21732</v>
      </c>
      <c r="P5734" s="302" t="s">
        <v>1062</v>
      </c>
    </row>
    <row r="5735" spans="1:16">
      <c r="A5735" s="303">
        <v>2</v>
      </c>
      <c r="B5735" s="303">
        <v>218.49</v>
      </c>
      <c r="C5735" s="303">
        <v>-8.3747217000000006E-3</v>
      </c>
      <c r="D5735" s="304">
        <f t="shared" si="89"/>
        <v>218.4983747217</v>
      </c>
      <c r="E5735" s="305">
        <v>45992</v>
      </c>
      <c r="F5735" s="302" t="s">
        <v>69</v>
      </c>
      <c r="G5735" s="302" t="s">
        <v>70</v>
      </c>
      <c r="H5735" s="302" t="s">
        <v>3010</v>
      </c>
      <c r="I5735" s="302" t="s">
        <v>679</v>
      </c>
      <c r="J5735" s="302">
        <v>135002</v>
      </c>
      <c r="K5735" s="302" t="s">
        <v>107</v>
      </c>
      <c r="L5735" s="302">
        <v>9870074</v>
      </c>
      <c r="M5735" s="302" t="s">
        <v>3012</v>
      </c>
      <c r="N5735" s="305">
        <v>21732</v>
      </c>
      <c r="O5735" s="305">
        <v>21732</v>
      </c>
      <c r="P5735" s="302" t="s">
        <v>1062</v>
      </c>
    </row>
    <row r="5736" spans="1:16">
      <c r="A5736" s="303">
        <v>1</v>
      </c>
      <c r="B5736" s="303">
        <v>12.56</v>
      </c>
      <c r="C5736" s="303">
        <v>-4.8142479999999999E-4</v>
      </c>
      <c r="D5736" s="304">
        <f t="shared" si="89"/>
        <v>12.560481424800001</v>
      </c>
      <c r="E5736" s="305">
        <v>45992</v>
      </c>
      <c r="F5736" s="302" t="s">
        <v>69</v>
      </c>
      <c r="G5736" s="302" t="s">
        <v>70</v>
      </c>
      <c r="H5736" s="302" t="s">
        <v>3010</v>
      </c>
      <c r="I5736" s="302" t="s">
        <v>679</v>
      </c>
      <c r="J5736" s="302">
        <v>135002</v>
      </c>
      <c r="K5736" s="302" t="s">
        <v>107</v>
      </c>
      <c r="L5736" s="302">
        <v>9870002</v>
      </c>
      <c r="M5736" s="302" t="s">
        <v>3011</v>
      </c>
      <c r="N5736" s="305">
        <v>21732</v>
      </c>
      <c r="O5736" s="305">
        <v>21732</v>
      </c>
      <c r="P5736" s="302" t="s">
        <v>1062</v>
      </c>
    </row>
    <row r="5737" spans="1:16">
      <c r="A5737" s="303">
        <v>0</v>
      </c>
      <c r="B5737" s="303">
        <v>0</v>
      </c>
      <c r="C5737" s="303">
        <v>0</v>
      </c>
      <c r="D5737" s="304">
        <f t="shared" si="89"/>
        <v>0</v>
      </c>
      <c r="E5737" s="305">
        <v>45992</v>
      </c>
      <c r="F5737" s="302" t="s">
        <v>69</v>
      </c>
      <c r="G5737" s="302" t="s">
        <v>70</v>
      </c>
      <c r="H5737" s="302" t="s">
        <v>3010</v>
      </c>
      <c r="I5737" s="302" t="s">
        <v>679</v>
      </c>
      <c r="J5737" s="302">
        <v>135500</v>
      </c>
      <c r="K5737" s="302" t="s">
        <v>83</v>
      </c>
      <c r="L5737" s="302">
        <v>9802454</v>
      </c>
      <c r="M5737" s="302" t="s">
        <v>879</v>
      </c>
      <c r="N5737" s="305">
        <v>31594</v>
      </c>
      <c r="O5737" s="305">
        <v>31594</v>
      </c>
      <c r="P5737" s="302" t="s">
        <v>1052</v>
      </c>
    </row>
    <row r="5738" spans="1:16">
      <c r="A5738" s="303">
        <v>0</v>
      </c>
      <c r="B5738" s="303">
        <v>0</v>
      </c>
      <c r="C5738" s="303">
        <v>0</v>
      </c>
      <c r="D5738" s="304">
        <f t="shared" si="89"/>
        <v>0</v>
      </c>
      <c r="E5738" s="305">
        <v>45992</v>
      </c>
      <c r="F5738" s="302" t="s">
        <v>69</v>
      </c>
      <c r="G5738" s="302" t="s">
        <v>70</v>
      </c>
      <c r="H5738" s="302" t="s">
        <v>3010</v>
      </c>
      <c r="I5738" s="302" t="s">
        <v>679</v>
      </c>
      <c r="J5738" s="302">
        <v>135500</v>
      </c>
      <c r="K5738" s="302" t="s">
        <v>83</v>
      </c>
      <c r="L5738" s="302">
        <v>9802567</v>
      </c>
      <c r="M5738" s="302" t="s">
        <v>879</v>
      </c>
      <c r="N5738" s="305">
        <v>21732</v>
      </c>
      <c r="O5738" s="305">
        <v>21732</v>
      </c>
      <c r="P5738" s="302" t="s">
        <v>1052</v>
      </c>
    </row>
    <row r="5739" spans="1:16">
      <c r="A5739" s="303">
        <v>0</v>
      </c>
      <c r="B5739" s="303">
        <v>0</v>
      </c>
      <c r="C5739" s="303">
        <v>0</v>
      </c>
      <c r="D5739" s="304">
        <f t="shared" si="89"/>
        <v>0</v>
      </c>
      <c r="E5739" s="305">
        <v>45992</v>
      </c>
      <c r="F5739" s="302" t="s">
        <v>69</v>
      </c>
      <c r="G5739" s="302" t="s">
        <v>70</v>
      </c>
      <c r="H5739" s="302" t="s">
        <v>3010</v>
      </c>
      <c r="I5739" s="302" t="s">
        <v>679</v>
      </c>
      <c r="J5739" s="302">
        <v>135500</v>
      </c>
      <c r="K5739" s="302" t="s">
        <v>83</v>
      </c>
      <c r="L5739" s="302">
        <v>9802453</v>
      </c>
      <c r="M5739" s="302" t="s">
        <v>879</v>
      </c>
      <c r="N5739" s="305">
        <v>24654</v>
      </c>
      <c r="O5739" s="305">
        <v>24654</v>
      </c>
      <c r="P5739" s="302" t="s">
        <v>1052</v>
      </c>
    </row>
    <row r="5740" spans="1:16">
      <c r="A5740" s="303">
        <v>0</v>
      </c>
      <c r="B5740" s="303">
        <v>0</v>
      </c>
      <c r="C5740" s="303">
        <v>0</v>
      </c>
      <c r="D5740" s="304">
        <f t="shared" si="89"/>
        <v>0</v>
      </c>
      <c r="E5740" s="305">
        <v>45992</v>
      </c>
      <c r="F5740" s="302" t="s">
        <v>69</v>
      </c>
      <c r="G5740" s="302" t="s">
        <v>70</v>
      </c>
      <c r="H5740" s="302" t="s">
        <v>3010</v>
      </c>
      <c r="I5740" s="302" t="s">
        <v>679</v>
      </c>
      <c r="J5740" s="302">
        <v>135500</v>
      </c>
      <c r="K5740" s="302" t="s">
        <v>83</v>
      </c>
      <c r="L5740" s="302">
        <v>9802401</v>
      </c>
      <c r="M5740" s="302" t="s">
        <v>879</v>
      </c>
      <c r="N5740" s="305">
        <v>27576</v>
      </c>
      <c r="O5740" s="305">
        <v>27576</v>
      </c>
      <c r="P5740" s="302" t="s">
        <v>1052</v>
      </c>
    </row>
    <row r="5741" spans="1:16">
      <c r="A5741" s="303">
        <v>0</v>
      </c>
      <c r="B5741" s="303">
        <v>0</v>
      </c>
      <c r="C5741" s="303">
        <v>0</v>
      </c>
      <c r="D5741" s="304">
        <f t="shared" si="89"/>
        <v>0</v>
      </c>
      <c r="E5741" s="305">
        <v>45992</v>
      </c>
      <c r="F5741" s="302" t="s">
        <v>69</v>
      </c>
      <c r="G5741" s="302" t="s">
        <v>70</v>
      </c>
      <c r="H5741" s="302" t="s">
        <v>3010</v>
      </c>
      <c r="I5741" s="302" t="s">
        <v>679</v>
      </c>
      <c r="J5741" s="302">
        <v>135500</v>
      </c>
      <c r="K5741" s="302" t="s">
        <v>83</v>
      </c>
      <c r="L5741" s="302">
        <v>9802745</v>
      </c>
      <c r="M5741" s="302" t="s">
        <v>879</v>
      </c>
      <c r="N5741" s="305">
        <v>21732</v>
      </c>
      <c r="O5741" s="305">
        <v>21732</v>
      </c>
      <c r="P5741" s="302" t="s">
        <v>1052</v>
      </c>
    </row>
    <row r="5742" spans="1:16">
      <c r="A5742" s="303">
        <v>0</v>
      </c>
      <c r="B5742" s="303">
        <v>0</v>
      </c>
      <c r="C5742" s="303">
        <v>0</v>
      </c>
      <c r="D5742" s="304">
        <f t="shared" si="89"/>
        <v>0</v>
      </c>
      <c r="E5742" s="305">
        <v>45992</v>
      </c>
      <c r="F5742" s="302" t="s">
        <v>69</v>
      </c>
      <c r="G5742" s="302" t="s">
        <v>70</v>
      </c>
      <c r="H5742" s="302" t="s">
        <v>3010</v>
      </c>
      <c r="I5742" s="302" t="s">
        <v>679</v>
      </c>
      <c r="J5742" s="302">
        <v>135500</v>
      </c>
      <c r="K5742" s="302" t="s">
        <v>83</v>
      </c>
      <c r="L5742" s="302">
        <v>9802399</v>
      </c>
      <c r="M5742" s="302" t="s">
        <v>879</v>
      </c>
      <c r="N5742" s="305">
        <v>21732</v>
      </c>
      <c r="O5742" s="305">
        <v>21732</v>
      </c>
      <c r="P5742" s="302" t="s">
        <v>1052</v>
      </c>
    </row>
    <row r="5743" spans="1:16">
      <c r="A5743" s="303">
        <v>0</v>
      </c>
      <c r="B5743" s="303">
        <v>0</v>
      </c>
      <c r="C5743" s="303">
        <v>0</v>
      </c>
      <c r="D5743" s="304">
        <f t="shared" si="89"/>
        <v>0</v>
      </c>
      <c r="E5743" s="305">
        <v>45992</v>
      </c>
      <c r="F5743" s="302" t="s">
        <v>69</v>
      </c>
      <c r="G5743" s="302" t="s">
        <v>70</v>
      </c>
      <c r="H5743" s="302" t="s">
        <v>3010</v>
      </c>
      <c r="I5743" s="302" t="s">
        <v>679</v>
      </c>
      <c r="J5743" s="302">
        <v>135500</v>
      </c>
      <c r="K5743" s="302" t="s">
        <v>83</v>
      </c>
      <c r="L5743" s="302">
        <v>9802382</v>
      </c>
      <c r="M5743" s="302" t="s">
        <v>879</v>
      </c>
      <c r="N5743" s="305">
        <v>21732</v>
      </c>
      <c r="O5743" s="305">
        <v>21732</v>
      </c>
      <c r="P5743" s="302" t="s">
        <v>1052</v>
      </c>
    </row>
    <row r="5744" spans="1:16">
      <c r="A5744" s="303">
        <v>0</v>
      </c>
      <c r="B5744" s="303">
        <v>0</v>
      </c>
      <c r="C5744" s="303">
        <v>0</v>
      </c>
      <c r="D5744" s="304">
        <f t="shared" si="89"/>
        <v>0</v>
      </c>
      <c r="E5744" s="305">
        <v>45992</v>
      </c>
      <c r="F5744" s="302" t="s">
        <v>69</v>
      </c>
      <c r="G5744" s="302" t="s">
        <v>70</v>
      </c>
      <c r="H5744" s="302" t="s">
        <v>3010</v>
      </c>
      <c r="I5744" s="302" t="s">
        <v>679</v>
      </c>
      <c r="J5744" s="302">
        <v>135500</v>
      </c>
      <c r="K5744" s="302" t="s">
        <v>83</v>
      </c>
      <c r="L5744" s="302">
        <v>9802568</v>
      </c>
      <c r="M5744" s="302" t="s">
        <v>879</v>
      </c>
      <c r="N5744" s="305">
        <v>27576</v>
      </c>
      <c r="O5744" s="305">
        <v>27576</v>
      </c>
      <c r="P5744" s="302" t="s">
        <v>1052</v>
      </c>
    </row>
    <row r="5745" spans="1:16">
      <c r="A5745" s="303">
        <v>0</v>
      </c>
      <c r="B5745" s="303">
        <v>0</v>
      </c>
      <c r="C5745" s="303">
        <v>0</v>
      </c>
      <c r="D5745" s="304">
        <f t="shared" si="89"/>
        <v>0</v>
      </c>
      <c r="E5745" s="305">
        <v>45992</v>
      </c>
      <c r="F5745" s="302" t="s">
        <v>69</v>
      </c>
      <c r="G5745" s="302" t="s">
        <v>70</v>
      </c>
      <c r="H5745" s="302" t="s">
        <v>3010</v>
      </c>
      <c r="I5745" s="302" t="s">
        <v>679</v>
      </c>
      <c r="J5745" s="302">
        <v>135500</v>
      </c>
      <c r="K5745" s="302" t="s">
        <v>83</v>
      </c>
      <c r="L5745" s="302">
        <v>9802783</v>
      </c>
      <c r="M5745" s="302" t="s">
        <v>879</v>
      </c>
      <c r="N5745" s="305">
        <v>21732</v>
      </c>
      <c r="O5745" s="305">
        <v>21732</v>
      </c>
      <c r="P5745" s="302" t="s">
        <v>1052</v>
      </c>
    </row>
    <row r="5746" spans="1:16">
      <c r="A5746" s="303">
        <v>0</v>
      </c>
      <c r="B5746" s="303">
        <v>0</v>
      </c>
      <c r="C5746" s="303">
        <v>0</v>
      </c>
      <c r="D5746" s="304">
        <f t="shared" si="89"/>
        <v>0</v>
      </c>
      <c r="E5746" s="305">
        <v>45992</v>
      </c>
      <c r="F5746" s="302" t="s">
        <v>69</v>
      </c>
      <c r="G5746" s="302" t="s">
        <v>70</v>
      </c>
      <c r="H5746" s="302" t="s">
        <v>3010</v>
      </c>
      <c r="I5746" s="302" t="s">
        <v>679</v>
      </c>
      <c r="J5746" s="302">
        <v>135500</v>
      </c>
      <c r="K5746" s="302" t="s">
        <v>83</v>
      </c>
      <c r="L5746" s="302">
        <v>9802885</v>
      </c>
      <c r="M5746" s="302" t="s">
        <v>879</v>
      </c>
      <c r="N5746" s="305">
        <v>31959</v>
      </c>
      <c r="O5746" s="305">
        <v>31959</v>
      </c>
      <c r="P5746" s="302" t="s">
        <v>1052</v>
      </c>
    </row>
    <row r="5747" spans="1:16">
      <c r="A5747" s="303">
        <v>0</v>
      </c>
      <c r="B5747" s="303">
        <v>0</v>
      </c>
      <c r="C5747" s="303">
        <v>0</v>
      </c>
      <c r="D5747" s="304">
        <f t="shared" si="89"/>
        <v>0</v>
      </c>
      <c r="E5747" s="305">
        <v>45992</v>
      </c>
      <c r="F5747" s="302" t="s">
        <v>69</v>
      </c>
      <c r="G5747" s="302" t="s">
        <v>70</v>
      </c>
      <c r="H5747" s="302" t="s">
        <v>3010</v>
      </c>
      <c r="I5747" s="302" t="s">
        <v>679</v>
      </c>
      <c r="J5747" s="302">
        <v>135500</v>
      </c>
      <c r="K5747" s="302" t="s">
        <v>83</v>
      </c>
      <c r="L5747" s="302">
        <v>9802883</v>
      </c>
      <c r="M5747" s="302" t="s">
        <v>879</v>
      </c>
      <c r="N5747" s="305">
        <v>26846</v>
      </c>
      <c r="O5747" s="305">
        <v>26846</v>
      </c>
      <c r="P5747" s="302" t="s">
        <v>1052</v>
      </c>
    </row>
    <row r="5748" spans="1:16">
      <c r="A5748" s="303">
        <v>0</v>
      </c>
      <c r="B5748" s="303">
        <v>0</v>
      </c>
      <c r="C5748" s="303">
        <v>0</v>
      </c>
      <c r="D5748" s="304">
        <f t="shared" si="89"/>
        <v>0</v>
      </c>
      <c r="E5748" s="305">
        <v>45992</v>
      </c>
      <c r="F5748" s="302" t="s">
        <v>69</v>
      </c>
      <c r="G5748" s="302" t="s">
        <v>70</v>
      </c>
      <c r="H5748" s="302" t="s">
        <v>3010</v>
      </c>
      <c r="I5748" s="302" t="s">
        <v>679</v>
      </c>
      <c r="J5748" s="302">
        <v>135500</v>
      </c>
      <c r="K5748" s="302" t="s">
        <v>83</v>
      </c>
      <c r="L5748" s="302">
        <v>9802400</v>
      </c>
      <c r="M5748" s="302" t="s">
        <v>879</v>
      </c>
      <c r="N5748" s="305">
        <v>24654</v>
      </c>
      <c r="O5748" s="305">
        <v>24654</v>
      </c>
      <c r="P5748" s="302" t="s">
        <v>1052</v>
      </c>
    </row>
    <row r="5749" spans="1:16">
      <c r="A5749" s="303">
        <v>0</v>
      </c>
      <c r="B5749" s="303">
        <v>0</v>
      </c>
      <c r="C5749" s="303">
        <v>0</v>
      </c>
      <c r="D5749" s="304">
        <f t="shared" si="89"/>
        <v>0</v>
      </c>
      <c r="E5749" s="305">
        <v>45992</v>
      </c>
      <c r="F5749" s="302" t="s">
        <v>69</v>
      </c>
      <c r="G5749" s="302" t="s">
        <v>70</v>
      </c>
      <c r="H5749" s="302" t="s">
        <v>3010</v>
      </c>
      <c r="I5749" s="302" t="s">
        <v>679</v>
      </c>
      <c r="J5749" s="302">
        <v>135500</v>
      </c>
      <c r="K5749" s="302" t="s">
        <v>83</v>
      </c>
      <c r="L5749" s="302">
        <v>9802383</v>
      </c>
      <c r="M5749" s="302" t="s">
        <v>879</v>
      </c>
      <c r="N5749" s="305">
        <v>24289</v>
      </c>
      <c r="O5749" s="305">
        <v>24289</v>
      </c>
      <c r="P5749" s="302" t="s">
        <v>1052</v>
      </c>
    </row>
    <row r="5750" spans="1:16">
      <c r="A5750" s="303">
        <v>0</v>
      </c>
      <c r="B5750" s="303">
        <v>0</v>
      </c>
      <c r="C5750" s="303">
        <v>0</v>
      </c>
      <c r="D5750" s="304">
        <f t="shared" si="89"/>
        <v>0</v>
      </c>
      <c r="E5750" s="305">
        <v>45992</v>
      </c>
      <c r="F5750" s="302" t="s">
        <v>69</v>
      </c>
      <c r="G5750" s="302" t="s">
        <v>70</v>
      </c>
      <c r="H5750" s="302" t="s">
        <v>3010</v>
      </c>
      <c r="I5750" s="302" t="s">
        <v>679</v>
      </c>
      <c r="J5750" s="302">
        <v>135500</v>
      </c>
      <c r="K5750" s="302" t="s">
        <v>83</v>
      </c>
      <c r="L5750" s="302">
        <v>9802707</v>
      </c>
      <c r="M5750" s="302" t="s">
        <v>879</v>
      </c>
      <c r="N5750" s="305">
        <v>21732</v>
      </c>
      <c r="O5750" s="305">
        <v>21732</v>
      </c>
      <c r="P5750" s="302" t="s">
        <v>1052</v>
      </c>
    </row>
    <row r="5751" spans="1:16">
      <c r="A5751" s="303">
        <v>0</v>
      </c>
      <c r="B5751" s="303">
        <v>0</v>
      </c>
      <c r="C5751" s="303">
        <v>0</v>
      </c>
      <c r="D5751" s="304">
        <f t="shared" si="89"/>
        <v>0</v>
      </c>
      <c r="E5751" s="305">
        <v>45992</v>
      </c>
      <c r="F5751" s="302" t="s">
        <v>69</v>
      </c>
      <c r="G5751" s="302" t="s">
        <v>70</v>
      </c>
      <c r="H5751" s="302" t="s">
        <v>3010</v>
      </c>
      <c r="I5751" s="302" t="s">
        <v>679</v>
      </c>
      <c r="J5751" s="302">
        <v>135500</v>
      </c>
      <c r="K5751" s="302" t="s">
        <v>83</v>
      </c>
      <c r="L5751" s="302">
        <v>9802452</v>
      </c>
      <c r="M5751" s="302" t="s">
        <v>879</v>
      </c>
      <c r="N5751" s="305">
        <v>22828</v>
      </c>
      <c r="O5751" s="305">
        <v>22828</v>
      </c>
      <c r="P5751" s="302" t="s">
        <v>1052</v>
      </c>
    </row>
    <row r="5752" spans="1:16">
      <c r="A5752" s="303">
        <v>0</v>
      </c>
      <c r="B5752" s="303">
        <v>0</v>
      </c>
      <c r="C5752" s="303">
        <v>0</v>
      </c>
      <c r="D5752" s="304">
        <f t="shared" si="89"/>
        <v>0</v>
      </c>
      <c r="E5752" s="305">
        <v>45992</v>
      </c>
      <c r="F5752" s="302" t="s">
        <v>69</v>
      </c>
      <c r="G5752" s="302" t="s">
        <v>70</v>
      </c>
      <c r="H5752" s="302" t="s">
        <v>3010</v>
      </c>
      <c r="I5752" s="302" t="s">
        <v>679</v>
      </c>
      <c r="J5752" s="302">
        <v>135500</v>
      </c>
      <c r="K5752" s="302" t="s">
        <v>83</v>
      </c>
      <c r="L5752" s="302">
        <v>9802884</v>
      </c>
      <c r="M5752" s="302" t="s">
        <v>879</v>
      </c>
      <c r="N5752" s="305">
        <v>28307</v>
      </c>
      <c r="O5752" s="305">
        <v>28307</v>
      </c>
      <c r="P5752" s="302" t="s">
        <v>1052</v>
      </c>
    </row>
    <row r="5753" spans="1:16">
      <c r="A5753" s="303">
        <v>0</v>
      </c>
      <c r="B5753" s="303">
        <v>0</v>
      </c>
      <c r="C5753" s="303">
        <v>0</v>
      </c>
      <c r="D5753" s="304">
        <f t="shared" si="89"/>
        <v>0</v>
      </c>
      <c r="E5753" s="305">
        <v>45992</v>
      </c>
      <c r="F5753" s="302" t="s">
        <v>69</v>
      </c>
      <c r="G5753" s="302" t="s">
        <v>70</v>
      </c>
      <c r="H5753" s="302" t="s">
        <v>3010</v>
      </c>
      <c r="I5753" s="302" t="s">
        <v>679</v>
      </c>
      <c r="J5753" s="302">
        <v>135500</v>
      </c>
      <c r="K5753" s="302" t="s">
        <v>83</v>
      </c>
      <c r="L5753" s="302">
        <v>9802818</v>
      </c>
      <c r="M5753" s="302" t="s">
        <v>879</v>
      </c>
      <c r="N5753" s="305">
        <v>21732</v>
      </c>
      <c r="O5753" s="305">
        <v>21732</v>
      </c>
      <c r="P5753" s="302" t="s">
        <v>1052</v>
      </c>
    </row>
    <row r="5754" spans="1:16">
      <c r="A5754" s="303">
        <v>0</v>
      </c>
      <c r="B5754" s="303">
        <v>0</v>
      </c>
      <c r="C5754" s="303">
        <v>0</v>
      </c>
      <c r="D5754" s="304">
        <f t="shared" si="89"/>
        <v>0</v>
      </c>
      <c r="E5754" s="305">
        <v>45992</v>
      </c>
      <c r="F5754" s="302" t="s">
        <v>69</v>
      </c>
      <c r="G5754" s="302" t="s">
        <v>70</v>
      </c>
      <c r="H5754" s="302" t="s">
        <v>3010</v>
      </c>
      <c r="I5754" s="302" t="s">
        <v>679</v>
      </c>
      <c r="J5754" s="302">
        <v>135500</v>
      </c>
      <c r="K5754" s="302" t="s">
        <v>83</v>
      </c>
      <c r="L5754" s="302">
        <v>9802746</v>
      </c>
      <c r="M5754" s="302" t="s">
        <v>879</v>
      </c>
      <c r="N5754" s="305">
        <v>23559</v>
      </c>
      <c r="O5754" s="305">
        <v>23559</v>
      </c>
      <c r="P5754" s="302" t="s">
        <v>1052</v>
      </c>
    </row>
    <row r="5755" spans="1:16">
      <c r="A5755" s="303">
        <v>0</v>
      </c>
      <c r="B5755" s="303">
        <v>0</v>
      </c>
      <c r="C5755" s="303">
        <v>0</v>
      </c>
      <c r="D5755" s="304">
        <f t="shared" si="89"/>
        <v>0</v>
      </c>
      <c r="E5755" s="305">
        <v>45992</v>
      </c>
      <c r="F5755" s="302" t="s">
        <v>69</v>
      </c>
      <c r="G5755" s="302" t="s">
        <v>70</v>
      </c>
      <c r="H5755" s="302" t="s">
        <v>3010</v>
      </c>
      <c r="I5755" s="302" t="s">
        <v>679</v>
      </c>
      <c r="J5755" s="302">
        <v>135500</v>
      </c>
      <c r="K5755" s="302" t="s">
        <v>83</v>
      </c>
      <c r="L5755" s="302">
        <v>9802451</v>
      </c>
      <c r="M5755" s="302" t="s">
        <v>879</v>
      </c>
      <c r="N5755" s="305">
        <v>21732</v>
      </c>
      <c r="O5755" s="305">
        <v>21732</v>
      </c>
      <c r="P5755" s="302" t="s">
        <v>1052</v>
      </c>
    </row>
    <row r="5756" spans="1:16">
      <c r="A5756" s="303">
        <v>0</v>
      </c>
      <c r="B5756" s="303">
        <v>0</v>
      </c>
      <c r="C5756" s="303">
        <v>0</v>
      </c>
      <c r="D5756" s="304">
        <f t="shared" si="89"/>
        <v>0</v>
      </c>
      <c r="E5756" s="305">
        <v>45992</v>
      </c>
      <c r="F5756" s="302" t="s">
        <v>69</v>
      </c>
      <c r="G5756" s="302" t="s">
        <v>70</v>
      </c>
      <c r="H5756" s="302" t="s">
        <v>3010</v>
      </c>
      <c r="I5756" s="302" t="s">
        <v>679</v>
      </c>
      <c r="J5756" s="302">
        <v>135500</v>
      </c>
      <c r="K5756" s="302" t="s">
        <v>83</v>
      </c>
      <c r="L5756" s="302">
        <v>9802886</v>
      </c>
      <c r="M5756" s="302" t="s">
        <v>879</v>
      </c>
      <c r="N5756" s="305">
        <v>32325</v>
      </c>
      <c r="O5756" s="305">
        <v>32325</v>
      </c>
      <c r="P5756" s="302" t="s">
        <v>1052</v>
      </c>
    </row>
    <row r="5757" spans="1:16">
      <c r="A5757" s="303">
        <v>0</v>
      </c>
      <c r="B5757" s="303">
        <v>0</v>
      </c>
      <c r="C5757" s="303">
        <v>0</v>
      </c>
      <c r="D5757" s="304">
        <f t="shared" si="89"/>
        <v>0</v>
      </c>
      <c r="E5757" s="305">
        <v>45992</v>
      </c>
      <c r="F5757" s="302" t="s">
        <v>69</v>
      </c>
      <c r="G5757" s="302" t="s">
        <v>70</v>
      </c>
      <c r="H5757" s="302" t="s">
        <v>3010</v>
      </c>
      <c r="I5757" s="302" t="s">
        <v>679</v>
      </c>
      <c r="J5757" s="302">
        <v>135500</v>
      </c>
      <c r="K5757" s="302" t="s">
        <v>86</v>
      </c>
      <c r="L5757" s="302">
        <v>9802993</v>
      </c>
      <c r="M5757" s="302" t="s">
        <v>885</v>
      </c>
      <c r="N5757" s="305">
        <v>31594</v>
      </c>
      <c r="O5757" s="305">
        <v>31594</v>
      </c>
      <c r="P5757" s="302" t="s">
        <v>1052</v>
      </c>
    </row>
    <row r="5758" spans="1:16">
      <c r="A5758" s="303">
        <v>0</v>
      </c>
      <c r="B5758" s="303">
        <v>0</v>
      </c>
      <c r="C5758" s="303">
        <v>0</v>
      </c>
      <c r="D5758" s="304">
        <f t="shared" si="89"/>
        <v>0</v>
      </c>
      <c r="E5758" s="305">
        <v>45992</v>
      </c>
      <c r="F5758" s="302" t="s">
        <v>69</v>
      </c>
      <c r="G5758" s="302" t="s">
        <v>70</v>
      </c>
      <c r="H5758" s="302" t="s">
        <v>3010</v>
      </c>
      <c r="I5758" s="302" t="s">
        <v>679</v>
      </c>
      <c r="J5758" s="302">
        <v>135500</v>
      </c>
      <c r="K5758" s="302" t="s">
        <v>86</v>
      </c>
      <c r="L5758" s="302">
        <v>9803501</v>
      </c>
      <c r="M5758" s="302" t="s">
        <v>885</v>
      </c>
      <c r="N5758" s="305">
        <v>32325</v>
      </c>
      <c r="O5758" s="305">
        <v>32325</v>
      </c>
      <c r="P5758" s="302" t="s">
        <v>1052</v>
      </c>
    </row>
    <row r="5759" spans="1:16">
      <c r="A5759" s="303">
        <v>0</v>
      </c>
      <c r="B5759" s="303">
        <v>0</v>
      </c>
      <c r="C5759" s="303">
        <v>0</v>
      </c>
      <c r="D5759" s="304">
        <f t="shared" si="89"/>
        <v>0</v>
      </c>
      <c r="E5759" s="305">
        <v>45992</v>
      </c>
      <c r="F5759" s="302" t="s">
        <v>69</v>
      </c>
      <c r="G5759" s="302" t="s">
        <v>70</v>
      </c>
      <c r="H5759" s="302" t="s">
        <v>3010</v>
      </c>
      <c r="I5759" s="302" t="s">
        <v>679</v>
      </c>
      <c r="J5759" s="302">
        <v>135500</v>
      </c>
      <c r="K5759" s="302" t="s">
        <v>86</v>
      </c>
      <c r="L5759" s="302">
        <v>9803318</v>
      </c>
      <c r="M5759" s="302" t="s">
        <v>885</v>
      </c>
      <c r="N5759" s="305">
        <v>21732</v>
      </c>
      <c r="O5759" s="305">
        <v>21732</v>
      </c>
      <c r="P5759" s="302" t="s">
        <v>1052</v>
      </c>
    </row>
    <row r="5760" spans="1:16">
      <c r="A5760" s="303">
        <v>0</v>
      </c>
      <c r="B5760" s="303">
        <v>0</v>
      </c>
      <c r="C5760" s="303">
        <v>0</v>
      </c>
      <c r="D5760" s="304">
        <f t="shared" si="89"/>
        <v>0</v>
      </c>
      <c r="E5760" s="305">
        <v>45992</v>
      </c>
      <c r="F5760" s="302" t="s">
        <v>69</v>
      </c>
      <c r="G5760" s="302" t="s">
        <v>70</v>
      </c>
      <c r="H5760" s="302" t="s">
        <v>3010</v>
      </c>
      <c r="I5760" s="302" t="s">
        <v>679</v>
      </c>
      <c r="J5760" s="302">
        <v>135500</v>
      </c>
      <c r="K5760" s="302" t="s">
        <v>86</v>
      </c>
      <c r="L5760" s="302">
        <v>9802991</v>
      </c>
      <c r="M5760" s="302" t="s">
        <v>885</v>
      </c>
      <c r="N5760" s="305">
        <v>22828</v>
      </c>
      <c r="O5760" s="305">
        <v>22828</v>
      </c>
      <c r="P5760" s="302" t="s">
        <v>1052</v>
      </c>
    </row>
    <row r="5761" spans="1:16">
      <c r="A5761" s="303">
        <v>0</v>
      </c>
      <c r="B5761" s="303">
        <v>0</v>
      </c>
      <c r="C5761" s="303">
        <v>0</v>
      </c>
      <c r="D5761" s="304">
        <f t="shared" si="89"/>
        <v>0</v>
      </c>
      <c r="E5761" s="305">
        <v>45992</v>
      </c>
      <c r="F5761" s="302" t="s">
        <v>69</v>
      </c>
      <c r="G5761" s="302" t="s">
        <v>70</v>
      </c>
      <c r="H5761" s="302" t="s">
        <v>3010</v>
      </c>
      <c r="I5761" s="302" t="s">
        <v>679</v>
      </c>
      <c r="J5761" s="302">
        <v>135500</v>
      </c>
      <c r="K5761" s="302" t="s">
        <v>86</v>
      </c>
      <c r="L5761" s="302">
        <v>9803388</v>
      </c>
      <c r="M5761" s="302" t="s">
        <v>885</v>
      </c>
      <c r="N5761" s="305">
        <v>21732</v>
      </c>
      <c r="O5761" s="305">
        <v>21732</v>
      </c>
      <c r="P5761" s="302" t="s">
        <v>1052</v>
      </c>
    </row>
    <row r="5762" spans="1:16">
      <c r="A5762" s="303">
        <v>0</v>
      </c>
      <c r="B5762" s="303">
        <v>0</v>
      </c>
      <c r="C5762" s="303">
        <v>0</v>
      </c>
      <c r="D5762" s="304">
        <f t="shared" si="89"/>
        <v>0</v>
      </c>
      <c r="E5762" s="305">
        <v>45992</v>
      </c>
      <c r="F5762" s="302" t="s">
        <v>69</v>
      </c>
      <c r="G5762" s="302" t="s">
        <v>70</v>
      </c>
      <c r="H5762" s="302" t="s">
        <v>3010</v>
      </c>
      <c r="I5762" s="302" t="s">
        <v>679</v>
      </c>
      <c r="J5762" s="302">
        <v>135500</v>
      </c>
      <c r="K5762" s="302" t="s">
        <v>86</v>
      </c>
      <c r="L5762" s="302">
        <v>9802990</v>
      </c>
      <c r="M5762" s="302" t="s">
        <v>885</v>
      </c>
      <c r="N5762" s="305">
        <v>21732</v>
      </c>
      <c r="O5762" s="305">
        <v>21732</v>
      </c>
      <c r="P5762" s="302" t="s">
        <v>1052</v>
      </c>
    </row>
    <row r="5763" spans="1:16">
      <c r="A5763" s="303">
        <v>0</v>
      </c>
      <c r="B5763" s="303">
        <v>0</v>
      </c>
      <c r="C5763" s="303">
        <v>0</v>
      </c>
      <c r="D5763" s="304">
        <f t="shared" ref="D5763:D5826" si="90">+B5763-C5763</f>
        <v>0</v>
      </c>
      <c r="E5763" s="305">
        <v>45992</v>
      </c>
      <c r="F5763" s="302" t="s">
        <v>69</v>
      </c>
      <c r="G5763" s="302" t="s">
        <v>70</v>
      </c>
      <c r="H5763" s="302" t="s">
        <v>3010</v>
      </c>
      <c r="I5763" s="302" t="s">
        <v>679</v>
      </c>
      <c r="J5763" s="302">
        <v>135500</v>
      </c>
      <c r="K5763" s="302" t="s">
        <v>86</v>
      </c>
      <c r="L5763" s="302">
        <v>9804933</v>
      </c>
      <c r="M5763" s="302" t="s">
        <v>885</v>
      </c>
      <c r="N5763" s="305">
        <v>26846</v>
      </c>
      <c r="O5763" s="305">
        <v>26846</v>
      </c>
      <c r="P5763" s="302" t="s">
        <v>1052</v>
      </c>
    </row>
    <row r="5764" spans="1:16">
      <c r="A5764" s="303">
        <v>0</v>
      </c>
      <c r="B5764" s="303">
        <v>0</v>
      </c>
      <c r="C5764" s="303">
        <v>0</v>
      </c>
      <c r="D5764" s="304">
        <f t="shared" si="90"/>
        <v>0</v>
      </c>
      <c r="E5764" s="305">
        <v>45992</v>
      </c>
      <c r="F5764" s="302" t="s">
        <v>69</v>
      </c>
      <c r="G5764" s="302" t="s">
        <v>70</v>
      </c>
      <c r="H5764" s="302" t="s">
        <v>3010</v>
      </c>
      <c r="I5764" s="302" t="s">
        <v>679</v>
      </c>
      <c r="J5764" s="302">
        <v>135500</v>
      </c>
      <c r="K5764" s="302" t="s">
        <v>86</v>
      </c>
      <c r="L5764" s="302">
        <v>9803499</v>
      </c>
      <c r="M5764" s="302" t="s">
        <v>885</v>
      </c>
      <c r="N5764" s="305">
        <v>28307</v>
      </c>
      <c r="O5764" s="305">
        <v>28307</v>
      </c>
      <c r="P5764" s="302" t="s">
        <v>1052</v>
      </c>
    </row>
    <row r="5765" spans="1:16">
      <c r="A5765" s="303">
        <v>0</v>
      </c>
      <c r="B5765" s="303">
        <v>0</v>
      </c>
      <c r="C5765" s="303">
        <v>0</v>
      </c>
      <c r="D5765" s="304">
        <f t="shared" si="90"/>
        <v>0</v>
      </c>
      <c r="E5765" s="305">
        <v>45992</v>
      </c>
      <c r="F5765" s="302" t="s">
        <v>69</v>
      </c>
      <c r="G5765" s="302" t="s">
        <v>70</v>
      </c>
      <c r="H5765" s="302" t="s">
        <v>3010</v>
      </c>
      <c r="I5765" s="302" t="s">
        <v>679</v>
      </c>
      <c r="J5765" s="302">
        <v>135500</v>
      </c>
      <c r="K5765" s="302" t="s">
        <v>86</v>
      </c>
      <c r="L5765" s="302">
        <v>9803352</v>
      </c>
      <c r="M5765" s="302" t="s">
        <v>885</v>
      </c>
      <c r="N5765" s="305">
        <v>21732</v>
      </c>
      <c r="O5765" s="305">
        <v>21732</v>
      </c>
      <c r="P5765" s="302" t="s">
        <v>1052</v>
      </c>
    </row>
    <row r="5766" spans="1:16">
      <c r="A5766" s="303">
        <v>0</v>
      </c>
      <c r="B5766" s="303">
        <v>0</v>
      </c>
      <c r="C5766" s="303">
        <v>0</v>
      </c>
      <c r="D5766" s="304">
        <f t="shared" si="90"/>
        <v>0</v>
      </c>
      <c r="E5766" s="305">
        <v>45992</v>
      </c>
      <c r="F5766" s="302" t="s">
        <v>69</v>
      </c>
      <c r="G5766" s="302" t="s">
        <v>70</v>
      </c>
      <c r="H5766" s="302" t="s">
        <v>3010</v>
      </c>
      <c r="I5766" s="302" t="s">
        <v>679</v>
      </c>
      <c r="J5766" s="302">
        <v>135500</v>
      </c>
      <c r="K5766" s="302" t="s">
        <v>86</v>
      </c>
      <c r="L5766" s="302">
        <v>9803245</v>
      </c>
      <c r="M5766" s="302" t="s">
        <v>885</v>
      </c>
      <c r="N5766" s="305">
        <v>21732</v>
      </c>
      <c r="O5766" s="305">
        <v>21732</v>
      </c>
      <c r="P5766" s="302" t="s">
        <v>1052</v>
      </c>
    </row>
    <row r="5767" spans="1:16">
      <c r="A5767" s="303">
        <v>0</v>
      </c>
      <c r="B5767" s="303">
        <v>0</v>
      </c>
      <c r="C5767" s="303">
        <v>0</v>
      </c>
      <c r="D5767" s="304">
        <f t="shared" si="90"/>
        <v>0</v>
      </c>
      <c r="E5767" s="305">
        <v>45992</v>
      </c>
      <c r="F5767" s="302" t="s">
        <v>69</v>
      </c>
      <c r="G5767" s="302" t="s">
        <v>70</v>
      </c>
      <c r="H5767" s="302" t="s">
        <v>3010</v>
      </c>
      <c r="I5767" s="302" t="s">
        <v>679</v>
      </c>
      <c r="J5767" s="302">
        <v>135500</v>
      </c>
      <c r="K5767" s="302" t="s">
        <v>86</v>
      </c>
      <c r="L5767" s="302">
        <v>9802939</v>
      </c>
      <c r="M5767" s="302" t="s">
        <v>885</v>
      </c>
      <c r="N5767" s="305">
        <v>24654</v>
      </c>
      <c r="O5767" s="305">
        <v>24654</v>
      </c>
      <c r="P5767" s="302" t="s">
        <v>1052</v>
      </c>
    </row>
    <row r="5768" spans="1:16">
      <c r="A5768" s="303">
        <v>0</v>
      </c>
      <c r="B5768" s="303">
        <v>0</v>
      </c>
      <c r="C5768" s="303">
        <v>0</v>
      </c>
      <c r="D5768" s="304">
        <f t="shared" si="90"/>
        <v>0</v>
      </c>
      <c r="E5768" s="305">
        <v>45992</v>
      </c>
      <c r="F5768" s="302" t="s">
        <v>69</v>
      </c>
      <c r="G5768" s="302" t="s">
        <v>70</v>
      </c>
      <c r="H5768" s="302" t="s">
        <v>3010</v>
      </c>
      <c r="I5768" s="302" t="s">
        <v>679</v>
      </c>
      <c r="J5768" s="302">
        <v>135500</v>
      </c>
      <c r="K5768" s="302" t="s">
        <v>86</v>
      </c>
      <c r="L5768" s="302">
        <v>9802938</v>
      </c>
      <c r="M5768" s="302" t="s">
        <v>885</v>
      </c>
      <c r="N5768" s="305">
        <v>21732</v>
      </c>
      <c r="O5768" s="305">
        <v>21732</v>
      </c>
      <c r="P5768" s="302" t="s">
        <v>1052</v>
      </c>
    </row>
    <row r="5769" spans="1:16">
      <c r="A5769" s="303">
        <v>0</v>
      </c>
      <c r="B5769" s="303">
        <v>0</v>
      </c>
      <c r="C5769" s="303">
        <v>0</v>
      </c>
      <c r="D5769" s="304">
        <f t="shared" si="90"/>
        <v>0</v>
      </c>
      <c r="E5769" s="305">
        <v>45992</v>
      </c>
      <c r="F5769" s="302" t="s">
        <v>69</v>
      </c>
      <c r="G5769" s="302" t="s">
        <v>70</v>
      </c>
      <c r="H5769" s="302" t="s">
        <v>3010</v>
      </c>
      <c r="I5769" s="302" t="s">
        <v>679</v>
      </c>
      <c r="J5769" s="302">
        <v>135500</v>
      </c>
      <c r="K5769" s="302" t="s">
        <v>86</v>
      </c>
      <c r="L5769" s="302">
        <v>9802921</v>
      </c>
      <c r="M5769" s="302" t="s">
        <v>885</v>
      </c>
      <c r="N5769" s="305">
        <v>21732</v>
      </c>
      <c r="O5769" s="305">
        <v>21732</v>
      </c>
      <c r="P5769" s="302" t="s">
        <v>1052</v>
      </c>
    </row>
    <row r="5770" spans="1:16">
      <c r="A5770" s="303">
        <v>0</v>
      </c>
      <c r="B5770" s="303">
        <v>0</v>
      </c>
      <c r="C5770" s="303">
        <v>0</v>
      </c>
      <c r="D5770" s="304">
        <f t="shared" si="90"/>
        <v>0</v>
      </c>
      <c r="E5770" s="305">
        <v>45992</v>
      </c>
      <c r="F5770" s="302" t="s">
        <v>69</v>
      </c>
      <c r="G5770" s="302" t="s">
        <v>70</v>
      </c>
      <c r="H5770" s="302" t="s">
        <v>3010</v>
      </c>
      <c r="I5770" s="302" t="s">
        <v>679</v>
      </c>
      <c r="J5770" s="302">
        <v>135500</v>
      </c>
      <c r="K5770" s="302" t="s">
        <v>86</v>
      </c>
      <c r="L5770" s="302">
        <v>9803500</v>
      </c>
      <c r="M5770" s="302" t="s">
        <v>885</v>
      </c>
      <c r="N5770" s="305">
        <v>31959</v>
      </c>
      <c r="O5770" s="305">
        <v>31959</v>
      </c>
      <c r="P5770" s="302" t="s">
        <v>1052</v>
      </c>
    </row>
    <row r="5771" spans="1:16">
      <c r="A5771" s="303">
        <v>0</v>
      </c>
      <c r="B5771" s="303">
        <v>0</v>
      </c>
      <c r="C5771" s="303">
        <v>0</v>
      </c>
      <c r="D5771" s="304">
        <f t="shared" si="90"/>
        <v>0</v>
      </c>
      <c r="E5771" s="305">
        <v>45992</v>
      </c>
      <c r="F5771" s="302" t="s">
        <v>69</v>
      </c>
      <c r="G5771" s="302" t="s">
        <v>70</v>
      </c>
      <c r="H5771" s="302" t="s">
        <v>3010</v>
      </c>
      <c r="I5771" s="302" t="s">
        <v>679</v>
      </c>
      <c r="J5771" s="302">
        <v>135500</v>
      </c>
      <c r="K5771" s="302" t="s">
        <v>86</v>
      </c>
      <c r="L5771" s="302">
        <v>9803106</v>
      </c>
      <c r="M5771" s="302" t="s">
        <v>885</v>
      </c>
      <c r="N5771" s="305">
        <v>27576</v>
      </c>
      <c r="O5771" s="305">
        <v>27576</v>
      </c>
      <c r="P5771" s="302" t="s">
        <v>1052</v>
      </c>
    </row>
    <row r="5772" spans="1:16">
      <c r="A5772" s="303">
        <v>0</v>
      </c>
      <c r="B5772" s="303">
        <v>0</v>
      </c>
      <c r="C5772" s="303">
        <v>0</v>
      </c>
      <c r="D5772" s="304">
        <f t="shared" si="90"/>
        <v>0</v>
      </c>
      <c r="E5772" s="305">
        <v>45992</v>
      </c>
      <c r="F5772" s="302" t="s">
        <v>69</v>
      </c>
      <c r="G5772" s="302" t="s">
        <v>70</v>
      </c>
      <c r="H5772" s="302" t="s">
        <v>3010</v>
      </c>
      <c r="I5772" s="302" t="s">
        <v>679</v>
      </c>
      <c r="J5772" s="302">
        <v>135500</v>
      </c>
      <c r="K5772" s="302" t="s">
        <v>86</v>
      </c>
      <c r="L5772" s="302">
        <v>9803105</v>
      </c>
      <c r="M5772" s="302" t="s">
        <v>885</v>
      </c>
      <c r="N5772" s="305">
        <v>21732</v>
      </c>
      <c r="O5772" s="305">
        <v>21732</v>
      </c>
      <c r="P5772" s="302" t="s">
        <v>1052</v>
      </c>
    </row>
    <row r="5773" spans="1:16">
      <c r="A5773" s="303">
        <v>0</v>
      </c>
      <c r="B5773" s="303">
        <v>0</v>
      </c>
      <c r="C5773" s="303">
        <v>0</v>
      </c>
      <c r="D5773" s="304">
        <f t="shared" si="90"/>
        <v>0</v>
      </c>
      <c r="E5773" s="305">
        <v>45992</v>
      </c>
      <c r="F5773" s="302" t="s">
        <v>69</v>
      </c>
      <c r="G5773" s="302" t="s">
        <v>70</v>
      </c>
      <c r="H5773" s="302" t="s">
        <v>3010</v>
      </c>
      <c r="I5773" s="302" t="s">
        <v>679</v>
      </c>
      <c r="J5773" s="302">
        <v>135500</v>
      </c>
      <c r="K5773" s="302" t="s">
        <v>86</v>
      </c>
      <c r="L5773" s="302">
        <v>9804939</v>
      </c>
      <c r="M5773" s="302" t="s">
        <v>885</v>
      </c>
      <c r="N5773" s="305">
        <v>26846</v>
      </c>
      <c r="O5773" s="305">
        <v>26846</v>
      </c>
      <c r="P5773" s="302" t="s">
        <v>1052</v>
      </c>
    </row>
    <row r="5774" spans="1:16">
      <c r="A5774" s="303">
        <v>0</v>
      </c>
      <c r="B5774" s="303">
        <v>0</v>
      </c>
      <c r="C5774" s="303">
        <v>0</v>
      </c>
      <c r="D5774" s="304">
        <f t="shared" si="90"/>
        <v>0</v>
      </c>
      <c r="E5774" s="305">
        <v>45992</v>
      </c>
      <c r="F5774" s="302" t="s">
        <v>69</v>
      </c>
      <c r="G5774" s="302" t="s">
        <v>70</v>
      </c>
      <c r="H5774" s="302" t="s">
        <v>3010</v>
      </c>
      <c r="I5774" s="302" t="s">
        <v>679</v>
      </c>
      <c r="J5774" s="302">
        <v>135500</v>
      </c>
      <c r="K5774" s="302" t="s">
        <v>86</v>
      </c>
      <c r="L5774" s="302">
        <v>9802922</v>
      </c>
      <c r="M5774" s="302" t="s">
        <v>885</v>
      </c>
      <c r="N5774" s="305">
        <v>24289</v>
      </c>
      <c r="O5774" s="305">
        <v>24289</v>
      </c>
      <c r="P5774" s="302" t="s">
        <v>1052</v>
      </c>
    </row>
    <row r="5775" spans="1:16">
      <c r="A5775" s="303">
        <v>0</v>
      </c>
      <c r="B5775" s="303">
        <v>0</v>
      </c>
      <c r="C5775" s="303">
        <v>0</v>
      </c>
      <c r="D5775" s="304">
        <f t="shared" si="90"/>
        <v>0</v>
      </c>
      <c r="E5775" s="305">
        <v>45992</v>
      </c>
      <c r="F5775" s="302" t="s">
        <v>69</v>
      </c>
      <c r="G5775" s="302" t="s">
        <v>70</v>
      </c>
      <c r="H5775" s="302" t="s">
        <v>3010</v>
      </c>
      <c r="I5775" s="302" t="s">
        <v>679</v>
      </c>
      <c r="J5775" s="302">
        <v>135500</v>
      </c>
      <c r="K5775" s="302" t="s">
        <v>86</v>
      </c>
      <c r="L5775" s="302">
        <v>9802992</v>
      </c>
      <c r="M5775" s="302" t="s">
        <v>885</v>
      </c>
      <c r="N5775" s="305">
        <v>24654</v>
      </c>
      <c r="O5775" s="305">
        <v>24654</v>
      </c>
      <c r="P5775" s="302" t="s">
        <v>1052</v>
      </c>
    </row>
    <row r="5776" spans="1:16">
      <c r="A5776" s="303">
        <v>0</v>
      </c>
      <c r="B5776" s="303">
        <v>0</v>
      </c>
      <c r="C5776" s="303">
        <v>0</v>
      </c>
      <c r="D5776" s="304">
        <f t="shared" si="90"/>
        <v>0</v>
      </c>
      <c r="E5776" s="305">
        <v>45992</v>
      </c>
      <c r="F5776" s="302" t="s">
        <v>69</v>
      </c>
      <c r="G5776" s="302" t="s">
        <v>70</v>
      </c>
      <c r="H5776" s="302" t="s">
        <v>3010</v>
      </c>
      <c r="I5776" s="302" t="s">
        <v>679</v>
      </c>
      <c r="J5776" s="302">
        <v>135500</v>
      </c>
      <c r="K5776" s="302" t="s">
        <v>86</v>
      </c>
      <c r="L5776" s="302">
        <v>9803319</v>
      </c>
      <c r="M5776" s="302" t="s">
        <v>885</v>
      </c>
      <c r="N5776" s="305">
        <v>23559</v>
      </c>
      <c r="O5776" s="305">
        <v>23559</v>
      </c>
      <c r="P5776" s="302" t="s">
        <v>1052</v>
      </c>
    </row>
    <row r="5777" spans="1:16">
      <c r="A5777" s="303">
        <v>0</v>
      </c>
      <c r="B5777" s="303">
        <v>0</v>
      </c>
      <c r="C5777" s="303">
        <v>0</v>
      </c>
      <c r="D5777" s="304">
        <f t="shared" si="90"/>
        <v>0</v>
      </c>
      <c r="E5777" s="305">
        <v>45992</v>
      </c>
      <c r="F5777" s="302" t="s">
        <v>69</v>
      </c>
      <c r="G5777" s="302" t="s">
        <v>70</v>
      </c>
      <c r="H5777" s="302" t="s">
        <v>3010</v>
      </c>
      <c r="I5777" s="302" t="s">
        <v>679</v>
      </c>
      <c r="J5777" s="302">
        <v>135500</v>
      </c>
      <c r="K5777" s="302" t="s">
        <v>86</v>
      </c>
      <c r="L5777" s="302">
        <v>9802940</v>
      </c>
      <c r="M5777" s="302" t="s">
        <v>885</v>
      </c>
      <c r="N5777" s="305">
        <v>27576</v>
      </c>
      <c r="O5777" s="305">
        <v>27576</v>
      </c>
      <c r="P5777" s="302" t="s">
        <v>1052</v>
      </c>
    </row>
    <row r="5778" spans="1:16">
      <c r="A5778" s="303">
        <v>0</v>
      </c>
      <c r="B5778" s="303">
        <v>0</v>
      </c>
      <c r="C5778" s="303">
        <v>0</v>
      </c>
      <c r="D5778" s="304">
        <f t="shared" si="90"/>
        <v>0</v>
      </c>
      <c r="E5778" s="305">
        <v>45992</v>
      </c>
      <c r="F5778" s="302" t="s">
        <v>69</v>
      </c>
      <c r="G5778" s="302" t="s">
        <v>70</v>
      </c>
      <c r="H5778" s="302" t="s">
        <v>3010</v>
      </c>
      <c r="I5778" s="302" t="s">
        <v>679</v>
      </c>
      <c r="J5778" s="302">
        <v>135500</v>
      </c>
      <c r="K5778" s="302" t="s">
        <v>87</v>
      </c>
      <c r="L5778" s="302">
        <v>9974681</v>
      </c>
      <c r="M5778" s="302" t="s">
        <v>3061</v>
      </c>
      <c r="N5778" s="305">
        <v>21732</v>
      </c>
      <c r="O5778" s="305">
        <v>21732</v>
      </c>
      <c r="P5778" s="302" t="s">
        <v>1062</v>
      </c>
    </row>
    <row r="5779" spans="1:16">
      <c r="A5779" s="303">
        <v>0</v>
      </c>
      <c r="B5779" s="303">
        <v>0</v>
      </c>
      <c r="C5779" s="303">
        <v>0</v>
      </c>
      <c r="D5779" s="304">
        <f t="shared" si="90"/>
        <v>0</v>
      </c>
      <c r="E5779" s="305">
        <v>45992</v>
      </c>
      <c r="F5779" s="302" t="s">
        <v>69</v>
      </c>
      <c r="G5779" s="302" t="s">
        <v>70</v>
      </c>
      <c r="H5779" s="302" t="s">
        <v>3010</v>
      </c>
      <c r="I5779" s="302" t="s">
        <v>679</v>
      </c>
      <c r="J5779" s="302">
        <v>135500</v>
      </c>
      <c r="K5779" s="302" t="s">
        <v>87</v>
      </c>
      <c r="L5779" s="302">
        <v>9974680</v>
      </c>
      <c r="M5779" s="302" t="s">
        <v>3061</v>
      </c>
      <c r="N5779" s="305">
        <v>24289</v>
      </c>
      <c r="O5779" s="305">
        <v>24289</v>
      </c>
      <c r="P5779" s="302" t="s">
        <v>1062</v>
      </c>
    </row>
    <row r="5780" spans="1:16">
      <c r="A5780" s="303">
        <v>0</v>
      </c>
      <c r="B5780" s="303">
        <v>0</v>
      </c>
      <c r="C5780" s="303">
        <v>0</v>
      </c>
      <c r="D5780" s="304">
        <f t="shared" si="90"/>
        <v>0</v>
      </c>
      <c r="E5780" s="305">
        <v>45992</v>
      </c>
      <c r="F5780" s="302" t="s">
        <v>69</v>
      </c>
      <c r="G5780" s="302" t="s">
        <v>70</v>
      </c>
      <c r="H5780" s="302" t="s">
        <v>3010</v>
      </c>
      <c r="I5780" s="302" t="s">
        <v>679</v>
      </c>
      <c r="J5780" s="302">
        <v>135500</v>
      </c>
      <c r="K5780" s="302" t="s">
        <v>88</v>
      </c>
      <c r="L5780" s="302">
        <v>9974679</v>
      </c>
      <c r="M5780" s="302" t="s">
        <v>3062</v>
      </c>
      <c r="N5780" s="305">
        <v>24654</v>
      </c>
      <c r="O5780" s="305">
        <v>24654</v>
      </c>
      <c r="P5780" s="302" t="s">
        <v>1062</v>
      </c>
    </row>
    <row r="5781" spans="1:16">
      <c r="A5781" s="303">
        <v>0</v>
      </c>
      <c r="B5781" s="303">
        <v>0</v>
      </c>
      <c r="C5781" s="303">
        <v>0</v>
      </c>
      <c r="D5781" s="304">
        <f t="shared" si="90"/>
        <v>0</v>
      </c>
      <c r="E5781" s="305">
        <v>45992</v>
      </c>
      <c r="F5781" s="302" t="s">
        <v>69</v>
      </c>
      <c r="G5781" s="302" t="s">
        <v>70</v>
      </c>
      <c r="H5781" s="302" t="s">
        <v>3010</v>
      </c>
      <c r="I5781" s="302" t="s">
        <v>679</v>
      </c>
      <c r="J5781" s="302">
        <v>135500</v>
      </c>
      <c r="K5781" s="302" t="s">
        <v>88</v>
      </c>
      <c r="L5781" s="302">
        <v>9974678</v>
      </c>
      <c r="M5781" s="302" t="s">
        <v>3062</v>
      </c>
      <c r="N5781" s="305">
        <v>27576</v>
      </c>
      <c r="O5781" s="305">
        <v>27576</v>
      </c>
      <c r="P5781" s="302" t="s">
        <v>1062</v>
      </c>
    </row>
    <row r="5782" spans="1:16">
      <c r="A5782" s="303">
        <v>0</v>
      </c>
      <c r="B5782" s="303">
        <v>0</v>
      </c>
      <c r="C5782" s="303">
        <v>0</v>
      </c>
      <c r="D5782" s="304">
        <f t="shared" si="90"/>
        <v>0</v>
      </c>
      <c r="E5782" s="305">
        <v>45992</v>
      </c>
      <c r="F5782" s="302" t="s">
        <v>69</v>
      </c>
      <c r="G5782" s="302" t="s">
        <v>70</v>
      </c>
      <c r="H5782" s="302" t="s">
        <v>3010</v>
      </c>
      <c r="I5782" s="302" t="s">
        <v>679</v>
      </c>
      <c r="J5782" s="302">
        <v>135500</v>
      </c>
      <c r="K5782" s="302" t="s">
        <v>88</v>
      </c>
      <c r="L5782" s="302">
        <v>9724170</v>
      </c>
      <c r="M5782" s="302" t="s">
        <v>3062</v>
      </c>
      <c r="N5782" s="305">
        <v>21732</v>
      </c>
      <c r="O5782" s="305">
        <v>21732</v>
      </c>
      <c r="P5782" s="302" t="s">
        <v>1062</v>
      </c>
    </row>
    <row r="5783" spans="1:16">
      <c r="A5783" s="303">
        <v>0</v>
      </c>
      <c r="B5783" s="303">
        <v>0</v>
      </c>
      <c r="C5783" s="303">
        <v>0</v>
      </c>
      <c r="D5783" s="304">
        <f t="shared" si="90"/>
        <v>0</v>
      </c>
      <c r="E5783" s="305">
        <v>45992</v>
      </c>
      <c r="F5783" s="302" t="s">
        <v>69</v>
      </c>
      <c r="G5783" s="302" t="s">
        <v>70</v>
      </c>
      <c r="H5783" s="302" t="s">
        <v>3010</v>
      </c>
      <c r="I5783" s="302" t="s">
        <v>679</v>
      </c>
      <c r="J5783" s="302">
        <v>135500</v>
      </c>
      <c r="K5783" s="302" t="s">
        <v>93</v>
      </c>
      <c r="L5783" s="302">
        <v>9974677</v>
      </c>
      <c r="M5783" s="302" t="s">
        <v>3063</v>
      </c>
      <c r="N5783" s="305">
        <v>21732</v>
      </c>
      <c r="O5783" s="305">
        <v>21732</v>
      </c>
      <c r="P5783" s="302" t="s">
        <v>1062</v>
      </c>
    </row>
    <row r="5784" spans="1:16">
      <c r="A5784" s="303">
        <v>0</v>
      </c>
      <c r="B5784" s="303">
        <v>0</v>
      </c>
      <c r="C5784" s="303">
        <v>0</v>
      </c>
      <c r="D5784" s="304">
        <f t="shared" si="90"/>
        <v>0</v>
      </c>
      <c r="E5784" s="305">
        <v>45992</v>
      </c>
      <c r="F5784" s="302" t="s">
        <v>69</v>
      </c>
      <c r="G5784" s="302" t="s">
        <v>70</v>
      </c>
      <c r="H5784" s="302" t="s">
        <v>3010</v>
      </c>
      <c r="I5784" s="302" t="s">
        <v>679</v>
      </c>
      <c r="J5784" s="302">
        <v>135500</v>
      </c>
      <c r="K5784" s="302" t="s">
        <v>93</v>
      </c>
      <c r="L5784" s="302">
        <v>9974676</v>
      </c>
      <c r="M5784" s="302" t="s">
        <v>3063</v>
      </c>
      <c r="N5784" s="305">
        <v>22828</v>
      </c>
      <c r="O5784" s="305">
        <v>22828</v>
      </c>
      <c r="P5784" s="302" t="s">
        <v>1062</v>
      </c>
    </row>
    <row r="5785" spans="1:16">
      <c r="A5785" s="303">
        <v>0</v>
      </c>
      <c r="B5785" s="303">
        <v>0</v>
      </c>
      <c r="C5785" s="303">
        <v>0</v>
      </c>
      <c r="D5785" s="304">
        <f t="shared" si="90"/>
        <v>0</v>
      </c>
      <c r="E5785" s="305">
        <v>45992</v>
      </c>
      <c r="F5785" s="302" t="s">
        <v>69</v>
      </c>
      <c r="G5785" s="302" t="s">
        <v>70</v>
      </c>
      <c r="H5785" s="302" t="s">
        <v>3010</v>
      </c>
      <c r="I5785" s="302" t="s">
        <v>679</v>
      </c>
      <c r="J5785" s="302">
        <v>135500</v>
      </c>
      <c r="K5785" s="302" t="s">
        <v>93</v>
      </c>
      <c r="L5785" s="302">
        <v>9728061</v>
      </c>
      <c r="M5785" s="302" t="s">
        <v>3063</v>
      </c>
      <c r="N5785" s="305">
        <v>24654</v>
      </c>
      <c r="O5785" s="305">
        <v>24654</v>
      </c>
      <c r="P5785" s="302" t="s">
        <v>1062</v>
      </c>
    </row>
    <row r="5786" spans="1:16">
      <c r="A5786" s="303">
        <v>0</v>
      </c>
      <c r="B5786" s="303">
        <v>0</v>
      </c>
      <c r="C5786" s="303">
        <v>0</v>
      </c>
      <c r="D5786" s="304">
        <f t="shared" si="90"/>
        <v>0</v>
      </c>
      <c r="E5786" s="305">
        <v>45992</v>
      </c>
      <c r="F5786" s="302" t="s">
        <v>69</v>
      </c>
      <c r="G5786" s="302" t="s">
        <v>70</v>
      </c>
      <c r="H5786" s="302" t="s">
        <v>3010</v>
      </c>
      <c r="I5786" s="302" t="s">
        <v>679</v>
      </c>
      <c r="J5786" s="302">
        <v>135500</v>
      </c>
      <c r="K5786" s="302" t="s">
        <v>93</v>
      </c>
      <c r="L5786" s="302">
        <v>9974675</v>
      </c>
      <c r="M5786" s="302" t="s">
        <v>3063</v>
      </c>
      <c r="N5786" s="305">
        <v>31594</v>
      </c>
      <c r="O5786" s="305">
        <v>31594</v>
      </c>
      <c r="P5786" s="302" t="s">
        <v>1062</v>
      </c>
    </row>
    <row r="5787" spans="1:16">
      <c r="A5787" s="303">
        <v>0</v>
      </c>
      <c r="B5787" s="303">
        <v>0</v>
      </c>
      <c r="C5787" s="303">
        <v>0</v>
      </c>
      <c r="D5787" s="304">
        <f t="shared" si="90"/>
        <v>0</v>
      </c>
      <c r="E5787" s="305">
        <v>45992</v>
      </c>
      <c r="F5787" s="302" t="s">
        <v>69</v>
      </c>
      <c r="G5787" s="302" t="s">
        <v>70</v>
      </c>
      <c r="H5787" s="302" t="s">
        <v>3010</v>
      </c>
      <c r="I5787" s="302" t="s">
        <v>679</v>
      </c>
      <c r="J5787" s="302">
        <v>135500</v>
      </c>
      <c r="K5787" s="302" t="s">
        <v>94</v>
      </c>
      <c r="L5787" s="302">
        <v>9697430</v>
      </c>
      <c r="M5787" s="302" t="s">
        <v>3064</v>
      </c>
      <c r="N5787" s="305">
        <v>21732</v>
      </c>
      <c r="O5787" s="305">
        <v>21732</v>
      </c>
      <c r="P5787" s="302" t="s">
        <v>1062</v>
      </c>
    </row>
    <row r="5788" spans="1:16">
      <c r="A5788" s="303">
        <v>0</v>
      </c>
      <c r="B5788" s="303">
        <v>0</v>
      </c>
      <c r="C5788" s="303">
        <v>0</v>
      </c>
      <c r="D5788" s="304">
        <f t="shared" si="90"/>
        <v>0</v>
      </c>
      <c r="E5788" s="305">
        <v>45992</v>
      </c>
      <c r="F5788" s="302" t="s">
        <v>69</v>
      </c>
      <c r="G5788" s="302" t="s">
        <v>70</v>
      </c>
      <c r="H5788" s="302" t="s">
        <v>3010</v>
      </c>
      <c r="I5788" s="302" t="s">
        <v>679</v>
      </c>
      <c r="J5788" s="302">
        <v>135500</v>
      </c>
      <c r="K5788" s="302" t="s">
        <v>94</v>
      </c>
      <c r="L5788" s="302">
        <v>9974674</v>
      </c>
      <c r="M5788" s="302" t="s">
        <v>3064</v>
      </c>
      <c r="N5788" s="305">
        <v>27576</v>
      </c>
      <c r="O5788" s="305">
        <v>27576</v>
      </c>
      <c r="P5788" s="302" t="s">
        <v>1062</v>
      </c>
    </row>
    <row r="5789" spans="1:16">
      <c r="A5789" s="303">
        <v>0</v>
      </c>
      <c r="B5789" s="303">
        <v>0</v>
      </c>
      <c r="C5789" s="303">
        <v>0</v>
      </c>
      <c r="D5789" s="304">
        <f t="shared" si="90"/>
        <v>0</v>
      </c>
      <c r="E5789" s="305">
        <v>45992</v>
      </c>
      <c r="F5789" s="302" t="s">
        <v>69</v>
      </c>
      <c r="G5789" s="302" t="s">
        <v>70</v>
      </c>
      <c r="H5789" s="302" t="s">
        <v>3010</v>
      </c>
      <c r="I5789" s="302" t="s">
        <v>679</v>
      </c>
      <c r="J5789" s="302">
        <v>135500</v>
      </c>
      <c r="K5789" s="302" t="s">
        <v>112</v>
      </c>
      <c r="L5789" s="302">
        <v>9974673</v>
      </c>
      <c r="M5789" s="302" t="s">
        <v>3065</v>
      </c>
      <c r="N5789" s="305">
        <v>21732</v>
      </c>
      <c r="O5789" s="305">
        <v>21732</v>
      </c>
      <c r="P5789" s="302" t="s">
        <v>1062</v>
      </c>
    </row>
    <row r="5790" spans="1:16">
      <c r="A5790" s="303">
        <v>0</v>
      </c>
      <c r="B5790" s="303">
        <v>0</v>
      </c>
      <c r="C5790" s="303">
        <v>0</v>
      </c>
      <c r="D5790" s="304">
        <f t="shared" si="90"/>
        <v>0</v>
      </c>
      <c r="E5790" s="305">
        <v>45992</v>
      </c>
      <c r="F5790" s="302" t="s">
        <v>69</v>
      </c>
      <c r="G5790" s="302" t="s">
        <v>70</v>
      </c>
      <c r="H5790" s="302" t="s">
        <v>3010</v>
      </c>
      <c r="I5790" s="302" t="s">
        <v>679</v>
      </c>
      <c r="J5790" s="302">
        <v>135500</v>
      </c>
      <c r="K5790" s="302" t="s">
        <v>89</v>
      </c>
      <c r="L5790" s="302">
        <v>9974671</v>
      </c>
      <c r="M5790" s="302" t="s">
        <v>3066</v>
      </c>
      <c r="N5790" s="305">
        <v>23559</v>
      </c>
      <c r="O5790" s="305">
        <v>23559</v>
      </c>
      <c r="P5790" s="302" t="s">
        <v>1062</v>
      </c>
    </row>
    <row r="5791" spans="1:16">
      <c r="A5791" s="303">
        <v>0</v>
      </c>
      <c r="B5791" s="303">
        <v>0</v>
      </c>
      <c r="C5791" s="303">
        <v>0</v>
      </c>
      <c r="D5791" s="304">
        <f t="shared" si="90"/>
        <v>0</v>
      </c>
      <c r="E5791" s="305">
        <v>45992</v>
      </c>
      <c r="F5791" s="302" t="s">
        <v>69</v>
      </c>
      <c r="G5791" s="302" t="s">
        <v>70</v>
      </c>
      <c r="H5791" s="302" t="s">
        <v>3010</v>
      </c>
      <c r="I5791" s="302" t="s">
        <v>679</v>
      </c>
      <c r="J5791" s="302">
        <v>135500</v>
      </c>
      <c r="K5791" s="302" t="s">
        <v>89</v>
      </c>
      <c r="L5791" s="302">
        <v>9974672</v>
      </c>
      <c r="M5791" s="302" t="s">
        <v>3066</v>
      </c>
      <c r="N5791" s="305">
        <v>21732</v>
      </c>
      <c r="O5791" s="305">
        <v>21732</v>
      </c>
      <c r="P5791" s="302" t="s">
        <v>1062</v>
      </c>
    </row>
    <row r="5792" spans="1:16">
      <c r="A5792" s="303">
        <v>0</v>
      </c>
      <c r="B5792" s="303">
        <v>0</v>
      </c>
      <c r="C5792" s="303">
        <v>0</v>
      </c>
      <c r="D5792" s="304">
        <f t="shared" si="90"/>
        <v>0</v>
      </c>
      <c r="E5792" s="305">
        <v>45992</v>
      </c>
      <c r="F5792" s="302" t="s">
        <v>69</v>
      </c>
      <c r="G5792" s="302" t="s">
        <v>70</v>
      </c>
      <c r="H5792" s="302" t="s">
        <v>3010</v>
      </c>
      <c r="I5792" s="302" t="s">
        <v>679</v>
      </c>
      <c r="J5792" s="302">
        <v>135500</v>
      </c>
      <c r="K5792" s="302" t="s">
        <v>113</v>
      </c>
      <c r="L5792" s="302">
        <v>9974670</v>
      </c>
      <c r="M5792" s="302" t="s">
        <v>3067</v>
      </c>
      <c r="N5792" s="305">
        <v>21732</v>
      </c>
      <c r="O5792" s="305">
        <v>21732</v>
      </c>
      <c r="P5792" s="302" t="s">
        <v>1062</v>
      </c>
    </row>
    <row r="5793" spans="1:16">
      <c r="A5793" s="303">
        <v>0</v>
      </c>
      <c r="B5793" s="303">
        <v>0</v>
      </c>
      <c r="C5793" s="303">
        <v>0</v>
      </c>
      <c r="D5793" s="304">
        <f t="shared" si="90"/>
        <v>0</v>
      </c>
      <c r="E5793" s="305">
        <v>45992</v>
      </c>
      <c r="F5793" s="302" t="s">
        <v>69</v>
      </c>
      <c r="G5793" s="302" t="s">
        <v>70</v>
      </c>
      <c r="H5793" s="302" t="s">
        <v>3010</v>
      </c>
      <c r="I5793" s="302" t="s">
        <v>679</v>
      </c>
      <c r="J5793" s="302">
        <v>135500</v>
      </c>
      <c r="K5793" s="302" t="s">
        <v>196</v>
      </c>
      <c r="L5793" s="302">
        <v>9974669</v>
      </c>
      <c r="M5793" s="302" t="s">
        <v>3068</v>
      </c>
      <c r="N5793" s="305">
        <v>21732</v>
      </c>
      <c r="O5793" s="305">
        <v>21732</v>
      </c>
      <c r="P5793" s="302" t="s">
        <v>1062</v>
      </c>
    </row>
    <row r="5794" spans="1:16">
      <c r="A5794" s="303">
        <v>0</v>
      </c>
      <c r="B5794" s="303">
        <v>0</v>
      </c>
      <c r="C5794" s="303">
        <v>0</v>
      </c>
      <c r="D5794" s="304">
        <f t="shared" si="90"/>
        <v>0</v>
      </c>
      <c r="E5794" s="305">
        <v>45992</v>
      </c>
      <c r="F5794" s="302" t="s">
        <v>69</v>
      </c>
      <c r="G5794" s="302" t="s">
        <v>70</v>
      </c>
      <c r="H5794" s="302" t="s">
        <v>3010</v>
      </c>
      <c r="I5794" s="302" t="s">
        <v>679</v>
      </c>
      <c r="J5794" s="302">
        <v>135500</v>
      </c>
      <c r="K5794" s="302" t="s">
        <v>676</v>
      </c>
      <c r="L5794" s="302">
        <v>9974665</v>
      </c>
      <c r="M5794" s="302" t="s">
        <v>3069</v>
      </c>
      <c r="N5794" s="305">
        <v>28307</v>
      </c>
      <c r="O5794" s="305">
        <v>28307</v>
      </c>
      <c r="P5794" s="302" t="s">
        <v>1062</v>
      </c>
    </row>
    <row r="5795" spans="1:16">
      <c r="A5795" s="303">
        <v>0</v>
      </c>
      <c r="B5795" s="303">
        <v>0</v>
      </c>
      <c r="C5795" s="303">
        <v>0</v>
      </c>
      <c r="D5795" s="304">
        <f t="shared" si="90"/>
        <v>0</v>
      </c>
      <c r="E5795" s="305">
        <v>45992</v>
      </c>
      <c r="F5795" s="302" t="s">
        <v>69</v>
      </c>
      <c r="G5795" s="302" t="s">
        <v>70</v>
      </c>
      <c r="H5795" s="302" t="s">
        <v>3010</v>
      </c>
      <c r="I5795" s="302" t="s">
        <v>679</v>
      </c>
      <c r="J5795" s="302">
        <v>135500</v>
      </c>
      <c r="K5795" s="302" t="s">
        <v>676</v>
      </c>
      <c r="L5795" s="302">
        <v>9974667</v>
      </c>
      <c r="M5795" s="302" t="s">
        <v>3069</v>
      </c>
      <c r="N5795" s="305">
        <v>31959</v>
      </c>
      <c r="O5795" s="305">
        <v>31959</v>
      </c>
      <c r="P5795" s="302" t="s">
        <v>1062</v>
      </c>
    </row>
    <row r="5796" spans="1:16">
      <c r="A5796" s="303">
        <v>0</v>
      </c>
      <c r="B5796" s="303">
        <v>0</v>
      </c>
      <c r="C5796" s="303">
        <v>0</v>
      </c>
      <c r="D5796" s="304">
        <f t="shared" si="90"/>
        <v>0</v>
      </c>
      <c r="E5796" s="305">
        <v>45992</v>
      </c>
      <c r="F5796" s="302" t="s">
        <v>69</v>
      </c>
      <c r="G5796" s="302" t="s">
        <v>70</v>
      </c>
      <c r="H5796" s="302" t="s">
        <v>3010</v>
      </c>
      <c r="I5796" s="302" t="s">
        <v>679</v>
      </c>
      <c r="J5796" s="302">
        <v>135500</v>
      </c>
      <c r="K5796" s="302" t="s">
        <v>676</v>
      </c>
      <c r="L5796" s="302">
        <v>9974666</v>
      </c>
      <c r="M5796" s="302" t="s">
        <v>3069</v>
      </c>
      <c r="N5796" s="305">
        <v>32325</v>
      </c>
      <c r="O5796" s="305">
        <v>32325</v>
      </c>
      <c r="P5796" s="302" t="s">
        <v>1062</v>
      </c>
    </row>
    <row r="5797" spans="1:16">
      <c r="A5797" s="303">
        <v>0</v>
      </c>
      <c r="B5797" s="303">
        <v>0</v>
      </c>
      <c r="C5797" s="303">
        <v>0</v>
      </c>
      <c r="D5797" s="304">
        <f t="shared" si="90"/>
        <v>0</v>
      </c>
      <c r="E5797" s="305">
        <v>45992</v>
      </c>
      <c r="F5797" s="302" t="s">
        <v>69</v>
      </c>
      <c r="G5797" s="302" t="s">
        <v>70</v>
      </c>
      <c r="H5797" s="302" t="s">
        <v>3010</v>
      </c>
      <c r="I5797" s="302" t="s">
        <v>679</v>
      </c>
      <c r="J5797" s="302">
        <v>135500</v>
      </c>
      <c r="K5797" s="302" t="s">
        <v>676</v>
      </c>
      <c r="L5797" s="302">
        <v>9974668</v>
      </c>
      <c r="M5797" s="302" t="s">
        <v>3069</v>
      </c>
      <c r="N5797" s="305">
        <v>26846</v>
      </c>
      <c r="O5797" s="305">
        <v>26846</v>
      </c>
      <c r="P5797" s="302" t="s">
        <v>1062</v>
      </c>
    </row>
    <row r="5798" spans="1:16">
      <c r="A5798" s="303">
        <v>0</v>
      </c>
      <c r="B5798" s="303">
        <v>0</v>
      </c>
      <c r="C5798" s="303">
        <v>0</v>
      </c>
      <c r="D5798" s="304">
        <f t="shared" si="90"/>
        <v>0</v>
      </c>
      <c r="E5798" s="305">
        <v>45992</v>
      </c>
      <c r="F5798" s="302" t="s">
        <v>69</v>
      </c>
      <c r="G5798" s="302" t="s">
        <v>70</v>
      </c>
      <c r="H5798" s="302" t="s">
        <v>3010</v>
      </c>
      <c r="I5798" s="302" t="s">
        <v>679</v>
      </c>
      <c r="J5798" s="302">
        <v>135500</v>
      </c>
      <c r="K5798" s="302" t="s">
        <v>95</v>
      </c>
      <c r="L5798" s="302">
        <v>9724169</v>
      </c>
      <c r="M5798" s="302" t="s">
        <v>3070</v>
      </c>
      <c r="N5798" s="305">
        <v>26846</v>
      </c>
      <c r="O5798" s="305">
        <v>26846</v>
      </c>
      <c r="P5798" s="302" t="s">
        <v>1062</v>
      </c>
    </row>
    <row r="5799" spans="1:16">
      <c r="A5799" s="303">
        <v>0</v>
      </c>
      <c r="B5799" s="303">
        <v>0</v>
      </c>
      <c r="C5799" s="303">
        <v>0</v>
      </c>
      <c r="D5799" s="304">
        <f t="shared" si="90"/>
        <v>0</v>
      </c>
      <c r="E5799" s="305">
        <v>45992</v>
      </c>
      <c r="F5799" s="302" t="s">
        <v>69</v>
      </c>
      <c r="G5799" s="302" t="s">
        <v>70</v>
      </c>
      <c r="H5799" s="302" t="s">
        <v>3010</v>
      </c>
      <c r="I5799" s="302" t="s">
        <v>679</v>
      </c>
      <c r="J5799" s="302">
        <v>135600</v>
      </c>
      <c r="K5799" s="302" t="s">
        <v>91</v>
      </c>
      <c r="L5799" s="302">
        <v>9974663</v>
      </c>
      <c r="M5799" s="302" t="s">
        <v>971</v>
      </c>
      <c r="N5799" s="305">
        <v>26846</v>
      </c>
      <c r="O5799" s="305">
        <v>26846</v>
      </c>
      <c r="P5799" s="302" t="s">
        <v>1062</v>
      </c>
    </row>
    <row r="5800" spans="1:16">
      <c r="A5800" s="303">
        <v>0</v>
      </c>
      <c r="B5800" s="303">
        <v>0</v>
      </c>
      <c r="C5800" s="303">
        <v>0</v>
      </c>
      <c r="D5800" s="304">
        <f t="shared" si="90"/>
        <v>0</v>
      </c>
      <c r="E5800" s="305">
        <v>45992</v>
      </c>
      <c r="F5800" s="302" t="s">
        <v>69</v>
      </c>
      <c r="G5800" s="302" t="s">
        <v>70</v>
      </c>
      <c r="H5800" s="302" t="s">
        <v>3010</v>
      </c>
      <c r="I5800" s="302" t="s">
        <v>679</v>
      </c>
      <c r="J5800" s="302">
        <v>135600</v>
      </c>
      <c r="K5800" s="302" t="s">
        <v>91</v>
      </c>
      <c r="L5800" s="302">
        <v>9974664</v>
      </c>
      <c r="M5800" s="302" t="s">
        <v>886</v>
      </c>
      <c r="N5800" s="305">
        <v>21732</v>
      </c>
      <c r="O5800" s="305">
        <v>21732</v>
      </c>
      <c r="P5800" s="302" t="s">
        <v>1062</v>
      </c>
    </row>
    <row r="5801" spans="1:16">
      <c r="A5801" s="303">
        <v>0</v>
      </c>
      <c r="B5801" s="303">
        <v>0</v>
      </c>
      <c r="C5801" s="303">
        <v>0</v>
      </c>
      <c r="D5801" s="304">
        <f t="shared" si="90"/>
        <v>0</v>
      </c>
      <c r="E5801" s="305">
        <v>45992</v>
      </c>
      <c r="F5801" s="302" t="s">
        <v>69</v>
      </c>
      <c r="G5801" s="302" t="s">
        <v>70</v>
      </c>
      <c r="H5801" s="302" t="s">
        <v>3010</v>
      </c>
      <c r="I5801" s="302" t="s">
        <v>679</v>
      </c>
      <c r="J5801" s="302">
        <v>135600</v>
      </c>
      <c r="K5801" s="302" t="s">
        <v>91</v>
      </c>
      <c r="L5801" s="302">
        <v>9697429</v>
      </c>
      <c r="M5801" s="302" t="s">
        <v>971</v>
      </c>
      <c r="N5801" s="305">
        <v>27576</v>
      </c>
      <c r="O5801" s="305">
        <v>27576</v>
      </c>
      <c r="P5801" s="302" t="s">
        <v>1062</v>
      </c>
    </row>
    <row r="5802" spans="1:16">
      <c r="A5802" s="303">
        <v>0</v>
      </c>
      <c r="B5802" s="303">
        <v>0</v>
      </c>
      <c r="C5802" s="303">
        <v>0</v>
      </c>
      <c r="D5802" s="304">
        <f t="shared" si="90"/>
        <v>0</v>
      </c>
      <c r="E5802" s="305">
        <v>45992</v>
      </c>
      <c r="F5802" s="302" t="s">
        <v>69</v>
      </c>
      <c r="G5802" s="302" t="s">
        <v>70</v>
      </c>
      <c r="H5802" s="302" t="s">
        <v>3010</v>
      </c>
      <c r="I5802" s="302" t="s">
        <v>679</v>
      </c>
      <c r="J5802" s="302">
        <v>135600</v>
      </c>
      <c r="K5802" s="302" t="s">
        <v>91</v>
      </c>
      <c r="L5802" s="302">
        <v>9693324</v>
      </c>
      <c r="M5802" s="302" t="s">
        <v>971</v>
      </c>
      <c r="N5802" s="305">
        <v>23924</v>
      </c>
      <c r="O5802" s="305">
        <v>23924</v>
      </c>
      <c r="P5802" s="302" t="s">
        <v>1062</v>
      </c>
    </row>
    <row r="5803" spans="1:16">
      <c r="A5803" s="303">
        <v>0</v>
      </c>
      <c r="B5803" s="303">
        <v>0</v>
      </c>
      <c r="C5803" s="303">
        <v>0</v>
      </c>
      <c r="D5803" s="304">
        <f t="shared" si="90"/>
        <v>0</v>
      </c>
      <c r="E5803" s="305">
        <v>45992</v>
      </c>
      <c r="F5803" s="302" t="s">
        <v>69</v>
      </c>
      <c r="G5803" s="302" t="s">
        <v>70</v>
      </c>
      <c r="H5803" s="302" t="s">
        <v>3010</v>
      </c>
      <c r="I5803" s="302" t="s">
        <v>679</v>
      </c>
      <c r="J5803" s="302">
        <v>135600</v>
      </c>
      <c r="K5803" s="302" t="s">
        <v>99</v>
      </c>
      <c r="L5803" s="302">
        <v>9974748</v>
      </c>
      <c r="M5803" s="302" t="s">
        <v>973</v>
      </c>
      <c r="N5803" s="305">
        <v>26846</v>
      </c>
      <c r="O5803" s="305">
        <v>26846</v>
      </c>
      <c r="P5803" s="302" t="s">
        <v>1062</v>
      </c>
    </row>
    <row r="5804" spans="1:16">
      <c r="A5804" s="303">
        <v>0</v>
      </c>
      <c r="B5804" s="303">
        <v>0</v>
      </c>
      <c r="C5804" s="303">
        <v>0</v>
      </c>
      <c r="D5804" s="304">
        <f t="shared" si="90"/>
        <v>0</v>
      </c>
      <c r="E5804" s="305">
        <v>45992</v>
      </c>
      <c r="F5804" s="302" t="s">
        <v>69</v>
      </c>
      <c r="G5804" s="302" t="s">
        <v>70</v>
      </c>
      <c r="H5804" s="302" t="s">
        <v>3010</v>
      </c>
      <c r="I5804" s="302" t="s">
        <v>679</v>
      </c>
      <c r="J5804" s="302">
        <v>135600</v>
      </c>
      <c r="K5804" s="302" t="s">
        <v>99</v>
      </c>
      <c r="L5804" s="302">
        <v>9974747</v>
      </c>
      <c r="M5804" s="302" t="s">
        <v>973</v>
      </c>
      <c r="N5804" s="305">
        <v>23924</v>
      </c>
      <c r="O5804" s="305">
        <v>23924</v>
      </c>
      <c r="P5804" s="302" t="s">
        <v>1062</v>
      </c>
    </row>
    <row r="5805" spans="1:16">
      <c r="A5805" s="303">
        <v>0</v>
      </c>
      <c r="B5805" s="303">
        <v>0</v>
      </c>
      <c r="C5805" s="303">
        <v>0</v>
      </c>
      <c r="D5805" s="304">
        <f t="shared" si="90"/>
        <v>0</v>
      </c>
      <c r="E5805" s="305">
        <v>45992</v>
      </c>
      <c r="F5805" s="302" t="s">
        <v>69</v>
      </c>
      <c r="G5805" s="302" t="s">
        <v>70</v>
      </c>
      <c r="H5805" s="302" t="s">
        <v>3010</v>
      </c>
      <c r="I5805" s="302" t="s">
        <v>679</v>
      </c>
      <c r="J5805" s="302">
        <v>135600</v>
      </c>
      <c r="K5805" s="302" t="s">
        <v>99</v>
      </c>
      <c r="L5805" s="302">
        <v>9974662</v>
      </c>
      <c r="M5805" s="302" t="s">
        <v>887</v>
      </c>
      <c r="N5805" s="305">
        <v>21732</v>
      </c>
      <c r="O5805" s="305">
        <v>21732</v>
      </c>
      <c r="P5805" s="302" t="s">
        <v>1062</v>
      </c>
    </row>
    <row r="5806" spans="1:16">
      <c r="A5806" s="303">
        <v>8</v>
      </c>
      <c r="B5806" s="303">
        <v>28577.02</v>
      </c>
      <c r="C5806" s="303">
        <v>-0.65012720499999999</v>
      </c>
      <c r="D5806" s="304">
        <f t="shared" si="90"/>
        <v>28577.670127205001</v>
      </c>
      <c r="E5806" s="305">
        <v>45992</v>
      </c>
      <c r="F5806" s="302" t="s">
        <v>69</v>
      </c>
      <c r="G5806" s="302" t="s">
        <v>70</v>
      </c>
      <c r="H5806" s="302" t="s">
        <v>3071</v>
      </c>
      <c r="I5806" s="302" t="s">
        <v>681</v>
      </c>
      <c r="J5806" s="302">
        <v>135002</v>
      </c>
      <c r="K5806" s="302" t="s">
        <v>107</v>
      </c>
      <c r="L5806" s="302">
        <v>9870058</v>
      </c>
      <c r="M5806" s="302" t="s">
        <v>3022</v>
      </c>
      <c r="N5806" s="305">
        <v>31594</v>
      </c>
      <c r="O5806" s="305">
        <v>31594</v>
      </c>
      <c r="P5806" s="302" t="s">
        <v>1062</v>
      </c>
    </row>
    <row r="5807" spans="1:16">
      <c r="A5807" s="303">
        <v>0</v>
      </c>
      <c r="B5807" s="303">
        <v>0</v>
      </c>
      <c r="C5807" s="303">
        <v>0</v>
      </c>
      <c r="D5807" s="304">
        <f t="shared" si="90"/>
        <v>0</v>
      </c>
      <c r="E5807" s="305">
        <v>45992</v>
      </c>
      <c r="F5807" s="302" t="s">
        <v>69</v>
      </c>
      <c r="G5807" s="302" t="s">
        <v>70</v>
      </c>
      <c r="H5807" s="302" t="s">
        <v>3071</v>
      </c>
      <c r="I5807" s="302" t="s">
        <v>681</v>
      </c>
      <c r="J5807" s="302">
        <v>135500</v>
      </c>
      <c r="K5807" s="302" t="s">
        <v>83</v>
      </c>
      <c r="L5807" s="302">
        <v>9802754</v>
      </c>
      <c r="M5807" s="302" t="s">
        <v>879</v>
      </c>
      <c r="N5807" s="305">
        <v>31594</v>
      </c>
      <c r="O5807" s="305">
        <v>31594</v>
      </c>
      <c r="P5807" s="302" t="s">
        <v>1052</v>
      </c>
    </row>
    <row r="5808" spans="1:16">
      <c r="A5808" s="303">
        <v>0</v>
      </c>
      <c r="B5808" s="303">
        <v>0</v>
      </c>
      <c r="C5808" s="303">
        <v>0</v>
      </c>
      <c r="D5808" s="304">
        <f t="shared" si="90"/>
        <v>0</v>
      </c>
      <c r="E5808" s="305">
        <v>45992</v>
      </c>
      <c r="F5808" s="302" t="s">
        <v>69</v>
      </c>
      <c r="G5808" s="302" t="s">
        <v>70</v>
      </c>
      <c r="H5808" s="302" t="s">
        <v>3071</v>
      </c>
      <c r="I5808" s="302" t="s">
        <v>681</v>
      </c>
      <c r="J5808" s="302">
        <v>135500</v>
      </c>
      <c r="K5808" s="302" t="s">
        <v>86</v>
      </c>
      <c r="L5808" s="302">
        <v>9803292</v>
      </c>
      <c r="M5808" s="302" t="s">
        <v>885</v>
      </c>
      <c r="N5808" s="305">
        <v>31594</v>
      </c>
      <c r="O5808" s="305">
        <v>31594</v>
      </c>
      <c r="P5808" s="302" t="s">
        <v>1052</v>
      </c>
    </row>
    <row r="5809" spans="1:16">
      <c r="A5809" s="303">
        <v>0</v>
      </c>
      <c r="B5809" s="303">
        <v>0</v>
      </c>
      <c r="C5809" s="303">
        <v>0</v>
      </c>
      <c r="D5809" s="304">
        <f t="shared" si="90"/>
        <v>0</v>
      </c>
      <c r="E5809" s="305">
        <v>45992</v>
      </c>
      <c r="F5809" s="302" t="s">
        <v>69</v>
      </c>
      <c r="G5809" s="302" t="s">
        <v>70</v>
      </c>
      <c r="H5809" s="302" t="s">
        <v>3071</v>
      </c>
      <c r="I5809" s="302" t="s">
        <v>681</v>
      </c>
      <c r="J5809" s="302">
        <v>135500</v>
      </c>
      <c r="K5809" s="302" t="s">
        <v>112</v>
      </c>
      <c r="L5809" s="302">
        <v>9974741</v>
      </c>
      <c r="M5809" s="302" t="s">
        <v>3065</v>
      </c>
      <c r="N5809" s="305">
        <v>31594</v>
      </c>
      <c r="O5809" s="305">
        <v>31594</v>
      </c>
      <c r="P5809" s="302" t="s">
        <v>1062</v>
      </c>
    </row>
    <row r="5810" spans="1:16">
      <c r="A5810" s="303">
        <v>0</v>
      </c>
      <c r="B5810" s="303">
        <v>0</v>
      </c>
      <c r="C5810" s="303">
        <v>0</v>
      </c>
      <c r="D5810" s="304">
        <f t="shared" si="90"/>
        <v>0</v>
      </c>
      <c r="E5810" s="305">
        <v>45992</v>
      </c>
      <c r="F5810" s="302" t="s">
        <v>69</v>
      </c>
      <c r="G5810" s="302" t="s">
        <v>70</v>
      </c>
      <c r="H5810" s="302" t="s">
        <v>3071</v>
      </c>
      <c r="I5810" s="302" t="s">
        <v>681</v>
      </c>
      <c r="J5810" s="302">
        <v>135600</v>
      </c>
      <c r="K5810" s="302" t="s">
        <v>91</v>
      </c>
      <c r="L5810" s="302">
        <v>9724175</v>
      </c>
      <c r="M5810" s="302" t="s">
        <v>886</v>
      </c>
      <c r="N5810" s="305">
        <v>31594</v>
      </c>
      <c r="O5810" s="305">
        <v>31594</v>
      </c>
      <c r="P5810" s="302" t="s">
        <v>1062</v>
      </c>
    </row>
    <row r="5811" spans="1:16">
      <c r="A5811" s="303">
        <v>0</v>
      </c>
      <c r="B5811" s="303">
        <v>0</v>
      </c>
      <c r="C5811" s="303">
        <v>0</v>
      </c>
      <c r="D5811" s="304">
        <f t="shared" si="90"/>
        <v>0</v>
      </c>
      <c r="E5811" s="305">
        <v>45992</v>
      </c>
      <c r="F5811" s="302" t="s">
        <v>69</v>
      </c>
      <c r="G5811" s="302" t="s">
        <v>70</v>
      </c>
      <c r="H5811" s="302" t="s">
        <v>3071</v>
      </c>
      <c r="I5811" s="302" t="s">
        <v>681</v>
      </c>
      <c r="J5811" s="302">
        <v>135600</v>
      </c>
      <c r="K5811" s="302" t="s">
        <v>99</v>
      </c>
      <c r="L5811" s="302">
        <v>9974740</v>
      </c>
      <c r="M5811" s="302" t="s">
        <v>887</v>
      </c>
      <c r="N5811" s="305">
        <v>31594</v>
      </c>
      <c r="O5811" s="305">
        <v>31594</v>
      </c>
      <c r="P5811" s="302" t="s">
        <v>1062</v>
      </c>
    </row>
    <row r="5812" spans="1:16">
      <c r="A5812" s="303">
        <v>1</v>
      </c>
      <c r="B5812" s="303">
        <v>5141.72</v>
      </c>
      <c r="C5812" s="303">
        <v>-618.43888319200005</v>
      </c>
      <c r="D5812" s="304">
        <f t="shared" si="90"/>
        <v>5760.1588831919998</v>
      </c>
      <c r="E5812" s="305">
        <v>45992</v>
      </c>
      <c r="F5812" s="302" t="s">
        <v>69</v>
      </c>
      <c r="G5812" s="302" t="s">
        <v>70</v>
      </c>
      <c r="H5812" s="302" t="s">
        <v>3072</v>
      </c>
      <c r="I5812" s="302" t="s">
        <v>695</v>
      </c>
      <c r="J5812" s="302">
        <v>135001</v>
      </c>
      <c r="K5812" s="302" t="s">
        <v>130</v>
      </c>
      <c r="L5812" s="302">
        <v>9869905</v>
      </c>
      <c r="M5812" s="302" t="s">
        <v>3074</v>
      </c>
      <c r="N5812" s="305">
        <v>28307</v>
      </c>
      <c r="O5812" s="305">
        <v>28307</v>
      </c>
      <c r="P5812" s="302" t="s">
        <v>1062</v>
      </c>
    </row>
    <row r="5813" spans="1:16">
      <c r="A5813" s="303">
        <v>1</v>
      </c>
      <c r="B5813" s="303">
        <v>467.43</v>
      </c>
      <c r="C5813" s="303">
        <v>-56.221825998</v>
      </c>
      <c r="D5813" s="304">
        <f t="shared" si="90"/>
        <v>523.65182599800005</v>
      </c>
      <c r="E5813" s="305">
        <v>45992</v>
      </c>
      <c r="F5813" s="302" t="s">
        <v>69</v>
      </c>
      <c r="G5813" s="302" t="s">
        <v>70</v>
      </c>
      <c r="H5813" s="302" t="s">
        <v>3072</v>
      </c>
      <c r="I5813" s="302" t="s">
        <v>695</v>
      </c>
      <c r="J5813" s="302">
        <v>135001</v>
      </c>
      <c r="K5813" s="302" t="s">
        <v>130</v>
      </c>
      <c r="L5813" s="302">
        <v>9869903</v>
      </c>
      <c r="M5813" s="302" t="s">
        <v>3076</v>
      </c>
      <c r="N5813" s="305">
        <v>28307</v>
      </c>
      <c r="O5813" s="305">
        <v>28307</v>
      </c>
      <c r="P5813" s="302" t="s">
        <v>1062</v>
      </c>
    </row>
    <row r="5814" spans="1:16">
      <c r="A5814" s="303">
        <v>1</v>
      </c>
      <c r="B5814" s="303">
        <v>10935.53</v>
      </c>
      <c r="C5814" s="303">
        <v>-1315.3102386579999</v>
      </c>
      <c r="D5814" s="304">
        <f t="shared" si="90"/>
        <v>12250.840238658</v>
      </c>
      <c r="E5814" s="305">
        <v>45992</v>
      </c>
      <c r="F5814" s="302" t="s">
        <v>69</v>
      </c>
      <c r="G5814" s="302" t="s">
        <v>70</v>
      </c>
      <c r="H5814" s="302" t="s">
        <v>3072</v>
      </c>
      <c r="I5814" s="302" t="s">
        <v>695</v>
      </c>
      <c r="J5814" s="302">
        <v>135001</v>
      </c>
      <c r="K5814" s="302" t="s">
        <v>130</v>
      </c>
      <c r="L5814" s="302">
        <v>9691238</v>
      </c>
      <c r="M5814" s="302" t="s">
        <v>3078</v>
      </c>
      <c r="N5814" s="305">
        <v>28307</v>
      </c>
      <c r="O5814" s="305">
        <v>28307</v>
      </c>
      <c r="P5814" s="302" t="s">
        <v>1062</v>
      </c>
    </row>
    <row r="5815" spans="1:16">
      <c r="A5815" s="303">
        <v>1</v>
      </c>
      <c r="B5815" s="303">
        <v>15957.52</v>
      </c>
      <c r="C5815" s="303">
        <v>-1919.3481650720003</v>
      </c>
      <c r="D5815" s="304">
        <f t="shared" si="90"/>
        <v>17876.868165071999</v>
      </c>
      <c r="E5815" s="305">
        <v>45992</v>
      </c>
      <c r="F5815" s="302" t="s">
        <v>69</v>
      </c>
      <c r="G5815" s="302" t="s">
        <v>70</v>
      </c>
      <c r="H5815" s="302" t="s">
        <v>3072</v>
      </c>
      <c r="I5815" s="302" t="s">
        <v>695</v>
      </c>
      <c r="J5815" s="302">
        <v>135001</v>
      </c>
      <c r="K5815" s="302" t="s">
        <v>130</v>
      </c>
      <c r="L5815" s="302">
        <v>9869904</v>
      </c>
      <c r="M5815" s="302" t="s">
        <v>3073</v>
      </c>
      <c r="N5815" s="305">
        <v>28307</v>
      </c>
      <c r="O5815" s="305">
        <v>28307</v>
      </c>
      <c r="P5815" s="302" t="s">
        <v>1062</v>
      </c>
    </row>
    <row r="5816" spans="1:16">
      <c r="A5816" s="303">
        <v>1</v>
      </c>
      <c r="B5816" s="303">
        <v>6217.96</v>
      </c>
      <c r="C5816" s="303">
        <v>-747.88752365599998</v>
      </c>
      <c r="D5816" s="304">
        <f t="shared" si="90"/>
        <v>6965.8475236559998</v>
      </c>
      <c r="E5816" s="305">
        <v>45992</v>
      </c>
      <c r="F5816" s="302" t="s">
        <v>69</v>
      </c>
      <c r="G5816" s="302" t="s">
        <v>70</v>
      </c>
      <c r="H5816" s="302" t="s">
        <v>3072</v>
      </c>
      <c r="I5816" s="302" t="s">
        <v>695</v>
      </c>
      <c r="J5816" s="302">
        <v>135001</v>
      </c>
      <c r="K5816" s="302" t="s">
        <v>130</v>
      </c>
      <c r="L5816" s="302">
        <v>9718834</v>
      </c>
      <c r="M5816" s="302" t="s">
        <v>3075</v>
      </c>
      <c r="N5816" s="305">
        <v>28307</v>
      </c>
      <c r="O5816" s="305">
        <v>28307</v>
      </c>
      <c r="P5816" s="302" t="s">
        <v>1062</v>
      </c>
    </row>
    <row r="5817" spans="1:16">
      <c r="A5817" s="303">
        <v>1</v>
      </c>
      <c r="B5817" s="303">
        <v>1889.91</v>
      </c>
      <c r="C5817" s="303">
        <v>-227.31572892599999</v>
      </c>
      <c r="D5817" s="304">
        <f t="shared" si="90"/>
        <v>2117.2257289260001</v>
      </c>
      <c r="E5817" s="305">
        <v>45992</v>
      </c>
      <c r="F5817" s="302" t="s">
        <v>69</v>
      </c>
      <c r="G5817" s="302" t="s">
        <v>70</v>
      </c>
      <c r="H5817" s="302" t="s">
        <v>3072</v>
      </c>
      <c r="I5817" s="302" t="s">
        <v>695</v>
      </c>
      <c r="J5817" s="302">
        <v>135001</v>
      </c>
      <c r="K5817" s="302" t="s">
        <v>130</v>
      </c>
      <c r="L5817" s="302">
        <v>9869902</v>
      </c>
      <c r="M5817" s="302" t="s">
        <v>3077</v>
      </c>
      <c r="N5817" s="305">
        <v>28307</v>
      </c>
      <c r="O5817" s="305">
        <v>28307</v>
      </c>
      <c r="P5817" s="302" t="s">
        <v>1062</v>
      </c>
    </row>
    <row r="5818" spans="1:16">
      <c r="A5818" s="303">
        <v>2</v>
      </c>
      <c r="B5818" s="303">
        <v>176.08</v>
      </c>
      <c r="C5818" s="303">
        <v>-6.7491464000000003E-3</v>
      </c>
      <c r="D5818" s="304">
        <f t="shared" si="90"/>
        <v>176.08674914640002</v>
      </c>
      <c r="E5818" s="305">
        <v>45992</v>
      </c>
      <c r="F5818" s="302" t="s">
        <v>69</v>
      </c>
      <c r="G5818" s="302" t="s">
        <v>70</v>
      </c>
      <c r="H5818" s="302" t="s">
        <v>3072</v>
      </c>
      <c r="I5818" s="302" t="s">
        <v>695</v>
      </c>
      <c r="J5818" s="302">
        <v>135002</v>
      </c>
      <c r="K5818" s="302" t="s">
        <v>107</v>
      </c>
      <c r="L5818" s="302">
        <v>9870090</v>
      </c>
      <c r="M5818" s="302" t="s">
        <v>976</v>
      </c>
      <c r="N5818" s="305">
        <v>21732</v>
      </c>
      <c r="O5818" s="305">
        <v>21732</v>
      </c>
      <c r="P5818" s="302" t="s">
        <v>1062</v>
      </c>
    </row>
    <row r="5819" spans="1:16">
      <c r="A5819" s="303">
        <v>3</v>
      </c>
      <c r="B5819" s="303">
        <v>329.43</v>
      </c>
      <c r="C5819" s="303">
        <v>-1.26270519E-2</v>
      </c>
      <c r="D5819" s="304">
        <f t="shared" si="90"/>
        <v>329.44262705189999</v>
      </c>
      <c r="E5819" s="305">
        <v>45992</v>
      </c>
      <c r="F5819" s="302" t="s">
        <v>69</v>
      </c>
      <c r="G5819" s="302" t="s">
        <v>70</v>
      </c>
      <c r="H5819" s="302" t="s">
        <v>3072</v>
      </c>
      <c r="I5819" s="302" t="s">
        <v>695</v>
      </c>
      <c r="J5819" s="302">
        <v>135002</v>
      </c>
      <c r="K5819" s="302" t="s">
        <v>107</v>
      </c>
      <c r="L5819" s="302">
        <v>9870089</v>
      </c>
      <c r="M5819" s="302" t="s">
        <v>3079</v>
      </c>
      <c r="N5819" s="305">
        <v>21732</v>
      </c>
      <c r="O5819" s="305">
        <v>21732</v>
      </c>
      <c r="P5819" s="302" t="s">
        <v>1062</v>
      </c>
    </row>
    <row r="5820" spans="1:16">
      <c r="A5820" s="303">
        <v>5</v>
      </c>
      <c r="B5820" s="303">
        <v>306</v>
      </c>
      <c r="C5820" s="303">
        <v>-1.14903E-2</v>
      </c>
      <c r="D5820" s="304">
        <f t="shared" si="90"/>
        <v>306.01149029999999</v>
      </c>
      <c r="E5820" s="305">
        <v>45992</v>
      </c>
      <c r="F5820" s="302" t="s">
        <v>69</v>
      </c>
      <c r="G5820" s="302" t="s">
        <v>70</v>
      </c>
      <c r="H5820" s="302" t="s">
        <v>3072</v>
      </c>
      <c r="I5820" s="302" t="s">
        <v>695</v>
      </c>
      <c r="J5820" s="302">
        <v>135002</v>
      </c>
      <c r="K5820" s="302" t="s">
        <v>107</v>
      </c>
      <c r="L5820" s="302">
        <v>9870092</v>
      </c>
      <c r="M5820" s="302" t="s">
        <v>3080</v>
      </c>
      <c r="N5820" s="305">
        <v>20271</v>
      </c>
      <c r="O5820" s="305">
        <v>20271</v>
      </c>
      <c r="P5820" s="302" t="s">
        <v>1062</v>
      </c>
    </row>
    <row r="5821" spans="1:16">
      <c r="A5821" s="303">
        <v>2</v>
      </c>
      <c r="B5821" s="303">
        <v>253.55</v>
      </c>
      <c r="C5821" s="303">
        <v>-9.7185715000000002E-3</v>
      </c>
      <c r="D5821" s="304">
        <f t="shared" si="90"/>
        <v>253.55971857150001</v>
      </c>
      <c r="E5821" s="305">
        <v>45992</v>
      </c>
      <c r="F5821" s="302" t="s">
        <v>69</v>
      </c>
      <c r="G5821" s="302" t="s">
        <v>70</v>
      </c>
      <c r="H5821" s="302" t="s">
        <v>3072</v>
      </c>
      <c r="I5821" s="302" t="s">
        <v>695</v>
      </c>
      <c r="J5821" s="302">
        <v>135002</v>
      </c>
      <c r="K5821" s="302" t="s">
        <v>107</v>
      </c>
      <c r="L5821" s="302">
        <v>9870091</v>
      </c>
      <c r="M5821" s="302" t="s">
        <v>3080</v>
      </c>
      <c r="N5821" s="305">
        <v>21732</v>
      </c>
      <c r="O5821" s="305">
        <v>21732</v>
      </c>
      <c r="P5821" s="302" t="s">
        <v>1062</v>
      </c>
    </row>
    <row r="5822" spans="1:16">
      <c r="A5822" s="303">
        <v>1</v>
      </c>
      <c r="B5822" s="303">
        <v>179.72</v>
      </c>
      <c r="C5822" s="303">
        <v>-6.8886676000000004E-3</v>
      </c>
      <c r="D5822" s="304">
        <f t="shared" si="90"/>
        <v>179.72688866760001</v>
      </c>
      <c r="E5822" s="305">
        <v>45992</v>
      </c>
      <c r="F5822" s="302" t="s">
        <v>69</v>
      </c>
      <c r="G5822" s="302" t="s">
        <v>70</v>
      </c>
      <c r="H5822" s="302" t="s">
        <v>3072</v>
      </c>
      <c r="I5822" s="302" t="s">
        <v>695</v>
      </c>
      <c r="J5822" s="302">
        <v>135002</v>
      </c>
      <c r="K5822" s="302" t="s">
        <v>107</v>
      </c>
      <c r="L5822" s="302">
        <v>9718850</v>
      </c>
      <c r="M5822" s="302" t="s">
        <v>3081</v>
      </c>
      <c r="N5822" s="305">
        <v>21732</v>
      </c>
      <c r="O5822" s="305">
        <v>21732</v>
      </c>
      <c r="P5822" s="302" t="s">
        <v>1062</v>
      </c>
    </row>
    <row r="5823" spans="1:16">
      <c r="A5823" s="303">
        <v>1</v>
      </c>
      <c r="B5823" s="303">
        <v>179.69</v>
      </c>
      <c r="C5823" s="303">
        <v>-6.8875176999999999E-3</v>
      </c>
      <c r="D5823" s="304">
        <f t="shared" si="90"/>
        <v>179.69688751769999</v>
      </c>
      <c r="E5823" s="305">
        <v>45992</v>
      </c>
      <c r="F5823" s="302" t="s">
        <v>69</v>
      </c>
      <c r="G5823" s="302" t="s">
        <v>70</v>
      </c>
      <c r="H5823" s="302" t="s">
        <v>3072</v>
      </c>
      <c r="I5823" s="302" t="s">
        <v>695</v>
      </c>
      <c r="J5823" s="302">
        <v>135002</v>
      </c>
      <c r="K5823" s="302" t="s">
        <v>107</v>
      </c>
      <c r="L5823" s="302">
        <v>9708894</v>
      </c>
      <c r="M5823" s="302" t="s">
        <v>3082</v>
      </c>
      <c r="N5823" s="305">
        <v>21732</v>
      </c>
      <c r="O5823" s="305">
        <v>21732</v>
      </c>
      <c r="P5823" s="302" t="s">
        <v>1062</v>
      </c>
    </row>
    <row r="5824" spans="1:16">
      <c r="A5824" s="303">
        <v>2</v>
      </c>
      <c r="B5824" s="303">
        <v>304.86</v>
      </c>
      <c r="C5824" s="303">
        <v>133.05496719180002</v>
      </c>
      <c r="D5824" s="304">
        <f t="shared" si="90"/>
        <v>171.8050328082</v>
      </c>
      <c r="E5824" s="305">
        <v>45992</v>
      </c>
      <c r="F5824" s="302" t="s">
        <v>69</v>
      </c>
      <c r="G5824" s="302" t="s">
        <v>70</v>
      </c>
      <c r="H5824" s="302" t="s">
        <v>3072</v>
      </c>
      <c r="I5824" s="302" t="s">
        <v>695</v>
      </c>
      <c r="J5824" s="302">
        <v>135500</v>
      </c>
      <c r="K5824" s="302" t="s">
        <v>83</v>
      </c>
      <c r="L5824" s="302">
        <v>9802811</v>
      </c>
      <c r="M5824" s="302" t="s">
        <v>879</v>
      </c>
      <c r="N5824" s="305">
        <v>28307</v>
      </c>
      <c r="O5824" s="305">
        <v>28307</v>
      </c>
      <c r="P5824" s="302" t="s">
        <v>1052</v>
      </c>
    </row>
    <row r="5825" spans="1:16">
      <c r="A5825" s="303">
        <v>2</v>
      </c>
      <c r="B5825" s="303">
        <v>94.59</v>
      </c>
      <c r="C5825" s="303">
        <v>56.605099259700005</v>
      </c>
      <c r="D5825" s="304">
        <f t="shared" si="90"/>
        <v>37.984900740299999</v>
      </c>
      <c r="E5825" s="305">
        <v>45992</v>
      </c>
      <c r="F5825" s="302" t="s">
        <v>69</v>
      </c>
      <c r="G5825" s="302" t="s">
        <v>70</v>
      </c>
      <c r="H5825" s="302" t="s">
        <v>3072</v>
      </c>
      <c r="I5825" s="302" t="s">
        <v>695</v>
      </c>
      <c r="J5825" s="302">
        <v>135500</v>
      </c>
      <c r="K5825" s="302" t="s">
        <v>83</v>
      </c>
      <c r="L5825" s="302">
        <v>9802797</v>
      </c>
      <c r="M5825" s="302" t="s">
        <v>879</v>
      </c>
      <c r="N5825" s="305">
        <v>21732</v>
      </c>
      <c r="O5825" s="305">
        <v>21732</v>
      </c>
      <c r="P5825" s="302" t="s">
        <v>1052</v>
      </c>
    </row>
    <row r="5826" spans="1:16">
      <c r="A5826" s="303">
        <v>1</v>
      </c>
      <c r="B5826" s="303">
        <v>43.730000000000004</v>
      </c>
      <c r="C5826" s="303">
        <v>20.659868981500001</v>
      </c>
      <c r="D5826" s="304">
        <f t="shared" si="90"/>
        <v>23.070131018500003</v>
      </c>
      <c r="E5826" s="305">
        <v>45992</v>
      </c>
      <c r="F5826" s="302" t="s">
        <v>69</v>
      </c>
      <c r="G5826" s="302" t="s">
        <v>70</v>
      </c>
      <c r="H5826" s="302" t="s">
        <v>3072</v>
      </c>
      <c r="I5826" s="302" t="s">
        <v>695</v>
      </c>
      <c r="J5826" s="302">
        <v>135500</v>
      </c>
      <c r="K5826" s="302" t="s">
        <v>83</v>
      </c>
      <c r="L5826" s="302">
        <v>9802730</v>
      </c>
      <c r="M5826" s="302" t="s">
        <v>879</v>
      </c>
      <c r="N5826" s="305">
        <v>26846</v>
      </c>
      <c r="O5826" s="305">
        <v>26846</v>
      </c>
      <c r="P5826" s="302" t="s">
        <v>1052</v>
      </c>
    </row>
    <row r="5827" spans="1:16">
      <c r="A5827" s="303">
        <v>4</v>
      </c>
      <c r="B5827" s="303">
        <v>112.34</v>
      </c>
      <c r="C5827" s="303">
        <v>67.227157742199992</v>
      </c>
      <c r="D5827" s="304">
        <f t="shared" ref="D5827:D5890" si="91">+B5827-C5827</f>
        <v>45.112842257800011</v>
      </c>
      <c r="E5827" s="305">
        <v>45992</v>
      </c>
      <c r="F5827" s="302" t="s">
        <v>69</v>
      </c>
      <c r="G5827" s="302" t="s">
        <v>70</v>
      </c>
      <c r="H5827" s="302" t="s">
        <v>3072</v>
      </c>
      <c r="I5827" s="302" t="s">
        <v>695</v>
      </c>
      <c r="J5827" s="302">
        <v>135500</v>
      </c>
      <c r="K5827" s="302" t="s">
        <v>83</v>
      </c>
      <c r="L5827" s="302">
        <v>9801962</v>
      </c>
      <c r="M5827" s="302" t="s">
        <v>879</v>
      </c>
      <c r="N5827" s="305">
        <v>21732</v>
      </c>
      <c r="O5827" s="305">
        <v>21732</v>
      </c>
      <c r="P5827" s="302" t="s">
        <v>1052</v>
      </c>
    </row>
    <row r="5828" spans="1:16">
      <c r="A5828" s="303">
        <v>5</v>
      </c>
      <c r="B5828" s="303">
        <v>202.43</v>
      </c>
      <c r="C5828" s="303">
        <v>121.13934076689999</v>
      </c>
      <c r="D5828" s="304">
        <f t="shared" si="91"/>
        <v>81.290659233100016</v>
      </c>
      <c r="E5828" s="305">
        <v>45992</v>
      </c>
      <c r="F5828" s="302" t="s">
        <v>69</v>
      </c>
      <c r="G5828" s="302" t="s">
        <v>70</v>
      </c>
      <c r="H5828" s="302" t="s">
        <v>3072</v>
      </c>
      <c r="I5828" s="302" t="s">
        <v>695</v>
      </c>
      <c r="J5828" s="302">
        <v>135500</v>
      </c>
      <c r="K5828" s="302" t="s">
        <v>83</v>
      </c>
      <c r="L5828" s="302">
        <v>9802760</v>
      </c>
      <c r="M5828" s="302" t="s">
        <v>879</v>
      </c>
      <c r="N5828" s="305">
        <v>21732</v>
      </c>
      <c r="O5828" s="305">
        <v>21732</v>
      </c>
      <c r="P5828" s="302" t="s">
        <v>1052</v>
      </c>
    </row>
    <row r="5829" spans="1:16">
      <c r="A5829" s="303">
        <v>2</v>
      </c>
      <c r="B5829" s="303">
        <v>62.83</v>
      </c>
      <c r="C5829" s="303">
        <v>37.0337084628</v>
      </c>
      <c r="D5829" s="304">
        <f t="shared" si="91"/>
        <v>25.796291537199998</v>
      </c>
      <c r="E5829" s="305">
        <v>45992</v>
      </c>
      <c r="F5829" s="302" t="s">
        <v>69</v>
      </c>
      <c r="G5829" s="302" t="s">
        <v>70</v>
      </c>
      <c r="H5829" s="302" t="s">
        <v>3072</v>
      </c>
      <c r="I5829" s="302" t="s">
        <v>695</v>
      </c>
      <c r="J5829" s="302">
        <v>135500</v>
      </c>
      <c r="K5829" s="302" t="s">
        <v>83</v>
      </c>
      <c r="L5829" s="302">
        <v>9802798</v>
      </c>
      <c r="M5829" s="302" t="s">
        <v>879</v>
      </c>
      <c r="N5829" s="305">
        <v>22098</v>
      </c>
      <c r="O5829" s="305">
        <v>22098</v>
      </c>
      <c r="P5829" s="302" t="s">
        <v>1052</v>
      </c>
    </row>
    <row r="5830" spans="1:16">
      <c r="A5830" s="303">
        <v>3</v>
      </c>
      <c r="B5830" s="303">
        <v>85.27</v>
      </c>
      <c r="C5830" s="303">
        <v>45.656425630099996</v>
      </c>
      <c r="D5830" s="304">
        <f t="shared" si="91"/>
        <v>39.6135743699</v>
      </c>
      <c r="E5830" s="305">
        <v>45992</v>
      </c>
      <c r="F5830" s="302" t="s">
        <v>69</v>
      </c>
      <c r="G5830" s="302" t="s">
        <v>70</v>
      </c>
      <c r="H5830" s="302" t="s">
        <v>3072</v>
      </c>
      <c r="I5830" s="302" t="s">
        <v>695</v>
      </c>
      <c r="J5830" s="302">
        <v>135500</v>
      </c>
      <c r="K5830" s="302" t="s">
        <v>83</v>
      </c>
      <c r="L5830" s="302">
        <v>9802540</v>
      </c>
      <c r="M5830" s="302" t="s">
        <v>879</v>
      </c>
      <c r="N5830" s="305">
        <v>24289</v>
      </c>
      <c r="O5830" s="305">
        <v>24289</v>
      </c>
      <c r="P5830" s="302" t="s">
        <v>1052</v>
      </c>
    </row>
    <row r="5831" spans="1:16">
      <c r="A5831" s="303">
        <v>85</v>
      </c>
      <c r="B5831" s="303">
        <v>2949.85</v>
      </c>
      <c r="C5831" s="303">
        <v>1765.2664346255001</v>
      </c>
      <c r="D5831" s="304">
        <f t="shared" si="91"/>
        <v>1184.5835653744998</v>
      </c>
      <c r="E5831" s="305">
        <v>45992</v>
      </c>
      <c r="F5831" s="302" t="s">
        <v>69</v>
      </c>
      <c r="G5831" s="302" t="s">
        <v>70</v>
      </c>
      <c r="H5831" s="302" t="s">
        <v>3072</v>
      </c>
      <c r="I5831" s="302" t="s">
        <v>695</v>
      </c>
      <c r="J5831" s="302">
        <v>135500</v>
      </c>
      <c r="K5831" s="302" t="s">
        <v>83</v>
      </c>
      <c r="L5831" s="302">
        <v>9802537</v>
      </c>
      <c r="M5831" s="302" t="s">
        <v>879</v>
      </c>
      <c r="N5831" s="305">
        <v>21732</v>
      </c>
      <c r="O5831" s="305">
        <v>21732</v>
      </c>
      <c r="P5831" s="302" t="s">
        <v>1052</v>
      </c>
    </row>
    <row r="5832" spans="1:16">
      <c r="A5832" s="303">
        <v>43</v>
      </c>
      <c r="B5832" s="303">
        <v>1088.76</v>
      </c>
      <c r="C5832" s="303">
        <v>641.74471472159996</v>
      </c>
      <c r="D5832" s="304">
        <f t="shared" si="91"/>
        <v>447.01528527840003</v>
      </c>
      <c r="E5832" s="305">
        <v>45992</v>
      </c>
      <c r="F5832" s="302" t="s">
        <v>69</v>
      </c>
      <c r="G5832" s="302" t="s">
        <v>70</v>
      </c>
      <c r="H5832" s="302" t="s">
        <v>3072</v>
      </c>
      <c r="I5832" s="302" t="s">
        <v>695</v>
      </c>
      <c r="J5832" s="302">
        <v>135500</v>
      </c>
      <c r="K5832" s="302" t="s">
        <v>83</v>
      </c>
      <c r="L5832" s="302">
        <v>9802538</v>
      </c>
      <c r="M5832" s="302" t="s">
        <v>879</v>
      </c>
      <c r="N5832" s="305">
        <v>22098</v>
      </c>
      <c r="O5832" s="305">
        <v>22098</v>
      </c>
      <c r="P5832" s="302" t="s">
        <v>1052</v>
      </c>
    </row>
    <row r="5833" spans="1:16">
      <c r="A5833" s="303">
        <v>11</v>
      </c>
      <c r="B5833" s="303">
        <v>297.60000000000002</v>
      </c>
      <c r="C5833" s="303">
        <v>175.41352281599998</v>
      </c>
      <c r="D5833" s="304">
        <f t="shared" si="91"/>
        <v>122.18647718400004</v>
      </c>
      <c r="E5833" s="305">
        <v>45992</v>
      </c>
      <c r="F5833" s="302" t="s">
        <v>69</v>
      </c>
      <c r="G5833" s="302" t="s">
        <v>70</v>
      </c>
      <c r="H5833" s="302" t="s">
        <v>3072</v>
      </c>
      <c r="I5833" s="302" t="s">
        <v>695</v>
      </c>
      <c r="J5833" s="302">
        <v>135500</v>
      </c>
      <c r="K5833" s="302" t="s">
        <v>83</v>
      </c>
      <c r="L5833" s="302">
        <v>9802637</v>
      </c>
      <c r="M5833" s="302" t="s">
        <v>879</v>
      </c>
      <c r="N5833" s="305">
        <v>22098</v>
      </c>
      <c r="O5833" s="305">
        <v>22098</v>
      </c>
      <c r="P5833" s="302" t="s">
        <v>1052</v>
      </c>
    </row>
    <row r="5834" spans="1:16">
      <c r="A5834" s="303">
        <v>3</v>
      </c>
      <c r="B5834" s="303">
        <v>272.26</v>
      </c>
      <c r="C5834" s="303">
        <v>138.42703039400001</v>
      </c>
      <c r="D5834" s="304">
        <f t="shared" si="91"/>
        <v>133.83296960599998</v>
      </c>
      <c r="E5834" s="305">
        <v>45992</v>
      </c>
      <c r="F5834" s="302" t="s">
        <v>69</v>
      </c>
      <c r="G5834" s="302" t="s">
        <v>70</v>
      </c>
      <c r="H5834" s="302" t="s">
        <v>3072</v>
      </c>
      <c r="I5834" s="302" t="s">
        <v>695</v>
      </c>
      <c r="J5834" s="302">
        <v>135500</v>
      </c>
      <c r="K5834" s="302" t="s">
        <v>83</v>
      </c>
      <c r="L5834" s="302">
        <v>9802728</v>
      </c>
      <c r="M5834" s="302" t="s">
        <v>879</v>
      </c>
      <c r="N5834" s="305">
        <v>25385</v>
      </c>
      <c r="O5834" s="305">
        <v>25385</v>
      </c>
      <c r="P5834" s="302" t="s">
        <v>1052</v>
      </c>
    </row>
    <row r="5835" spans="1:16">
      <c r="A5835" s="303">
        <v>4</v>
      </c>
      <c r="B5835" s="303">
        <v>82.81</v>
      </c>
      <c r="C5835" s="303">
        <v>52.536469258000004</v>
      </c>
      <c r="D5835" s="304">
        <f t="shared" si="91"/>
        <v>30.273530741999998</v>
      </c>
      <c r="E5835" s="305">
        <v>45992</v>
      </c>
      <c r="F5835" s="302" t="s">
        <v>69</v>
      </c>
      <c r="G5835" s="302" t="s">
        <v>70</v>
      </c>
      <c r="H5835" s="302" t="s">
        <v>3072</v>
      </c>
      <c r="I5835" s="302" t="s">
        <v>695</v>
      </c>
      <c r="J5835" s="302">
        <v>135500</v>
      </c>
      <c r="K5835" s="302" t="s">
        <v>83</v>
      </c>
      <c r="L5835" s="302">
        <v>9802796</v>
      </c>
      <c r="M5835" s="302" t="s">
        <v>879</v>
      </c>
      <c r="N5835" s="305">
        <v>20271</v>
      </c>
      <c r="O5835" s="305">
        <v>20271</v>
      </c>
      <c r="P5835" s="302" t="s">
        <v>1052</v>
      </c>
    </row>
    <row r="5836" spans="1:16">
      <c r="A5836" s="303">
        <v>1</v>
      </c>
      <c r="B5836" s="303">
        <v>19.100000000000001</v>
      </c>
      <c r="C5836" s="303">
        <v>9.7111447900000005</v>
      </c>
      <c r="D5836" s="304">
        <f t="shared" si="91"/>
        <v>9.3888552100000009</v>
      </c>
      <c r="E5836" s="305">
        <v>45992</v>
      </c>
      <c r="F5836" s="302" t="s">
        <v>69</v>
      </c>
      <c r="G5836" s="302" t="s">
        <v>70</v>
      </c>
      <c r="H5836" s="302" t="s">
        <v>3072</v>
      </c>
      <c r="I5836" s="302" t="s">
        <v>695</v>
      </c>
      <c r="J5836" s="302">
        <v>135500</v>
      </c>
      <c r="K5836" s="302" t="s">
        <v>83</v>
      </c>
      <c r="L5836" s="302">
        <v>9801867</v>
      </c>
      <c r="M5836" s="302" t="s">
        <v>879</v>
      </c>
      <c r="N5836" s="305">
        <v>25385</v>
      </c>
      <c r="O5836" s="305">
        <v>25385</v>
      </c>
      <c r="P5836" s="302" t="s">
        <v>1052</v>
      </c>
    </row>
    <row r="5837" spans="1:16">
      <c r="A5837" s="303">
        <v>2</v>
      </c>
      <c r="B5837" s="303">
        <v>29.75</v>
      </c>
      <c r="C5837" s="303">
        <v>17.535458009999999</v>
      </c>
      <c r="D5837" s="304">
        <f t="shared" si="91"/>
        <v>12.214541990000001</v>
      </c>
      <c r="E5837" s="305">
        <v>45992</v>
      </c>
      <c r="F5837" s="302" t="s">
        <v>69</v>
      </c>
      <c r="G5837" s="302" t="s">
        <v>70</v>
      </c>
      <c r="H5837" s="302" t="s">
        <v>3072</v>
      </c>
      <c r="I5837" s="302" t="s">
        <v>695</v>
      </c>
      <c r="J5837" s="302">
        <v>135500</v>
      </c>
      <c r="K5837" s="302" t="s">
        <v>83</v>
      </c>
      <c r="L5837" s="302">
        <v>9801855</v>
      </c>
      <c r="M5837" s="302" t="s">
        <v>879</v>
      </c>
      <c r="N5837" s="305">
        <v>22098</v>
      </c>
      <c r="O5837" s="305">
        <v>22098</v>
      </c>
      <c r="P5837" s="302" t="s">
        <v>1052</v>
      </c>
    </row>
    <row r="5838" spans="1:16">
      <c r="A5838" s="303">
        <v>1</v>
      </c>
      <c r="B5838" s="303">
        <v>369.83</v>
      </c>
      <c r="C5838" s="303">
        <v>148.09854924219999</v>
      </c>
      <c r="D5838" s="304">
        <f t="shared" si="91"/>
        <v>221.73145075779999</v>
      </c>
      <c r="E5838" s="305">
        <v>45992</v>
      </c>
      <c r="F5838" s="302" t="s">
        <v>69</v>
      </c>
      <c r="G5838" s="302" t="s">
        <v>70</v>
      </c>
      <c r="H5838" s="302" t="s">
        <v>3072</v>
      </c>
      <c r="I5838" s="302" t="s">
        <v>695</v>
      </c>
      <c r="J5838" s="302">
        <v>135500</v>
      </c>
      <c r="K5838" s="302" t="s">
        <v>83</v>
      </c>
      <c r="L5838" s="302">
        <v>9802764</v>
      </c>
      <c r="M5838" s="302" t="s">
        <v>879</v>
      </c>
      <c r="N5838" s="305">
        <v>29768</v>
      </c>
      <c r="O5838" s="305">
        <v>29768</v>
      </c>
      <c r="P5838" s="302" t="s">
        <v>1052</v>
      </c>
    </row>
    <row r="5839" spans="1:16">
      <c r="A5839" s="303">
        <v>1</v>
      </c>
      <c r="B5839" s="303">
        <v>151.5</v>
      </c>
      <c r="C5839" s="303">
        <v>70.211609955000014</v>
      </c>
      <c r="D5839" s="304">
        <f t="shared" si="91"/>
        <v>81.288390044999986</v>
      </c>
      <c r="E5839" s="305">
        <v>45992</v>
      </c>
      <c r="F5839" s="302" t="s">
        <v>69</v>
      </c>
      <c r="G5839" s="302" t="s">
        <v>70</v>
      </c>
      <c r="H5839" s="302" t="s">
        <v>3072</v>
      </c>
      <c r="I5839" s="302" t="s">
        <v>695</v>
      </c>
      <c r="J5839" s="302">
        <v>135500</v>
      </c>
      <c r="K5839" s="302" t="s">
        <v>83</v>
      </c>
      <c r="L5839" s="302">
        <v>9802640</v>
      </c>
      <c r="M5839" s="302" t="s">
        <v>879</v>
      </c>
      <c r="N5839" s="305">
        <v>27211</v>
      </c>
      <c r="O5839" s="305">
        <v>27211</v>
      </c>
      <c r="P5839" s="302" t="s">
        <v>1052</v>
      </c>
    </row>
    <row r="5840" spans="1:16">
      <c r="A5840" s="303">
        <v>2</v>
      </c>
      <c r="B5840" s="303">
        <v>428.32</v>
      </c>
      <c r="C5840" s="303">
        <v>167.6663951168</v>
      </c>
      <c r="D5840" s="304">
        <f t="shared" si="91"/>
        <v>260.65360488319999</v>
      </c>
      <c r="E5840" s="305">
        <v>45992</v>
      </c>
      <c r="F5840" s="302" t="s">
        <v>69</v>
      </c>
      <c r="G5840" s="302" t="s">
        <v>70</v>
      </c>
      <c r="H5840" s="302" t="s">
        <v>3072</v>
      </c>
      <c r="I5840" s="302" t="s">
        <v>695</v>
      </c>
      <c r="J5840" s="302">
        <v>135500</v>
      </c>
      <c r="K5840" s="302" t="s">
        <v>83</v>
      </c>
      <c r="L5840" s="302">
        <v>9802543</v>
      </c>
      <c r="M5840" s="302" t="s">
        <v>879</v>
      </c>
      <c r="N5840" s="305">
        <v>30133</v>
      </c>
      <c r="O5840" s="305">
        <v>30133</v>
      </c>
      <c r="P5840" s="302" t="s">
        <v>1052</v>
      </c>
    </row>
    <row r="5841" spans="1:16">
      <c r="A5841" s="303">
        <v>2</v>
      </c>
      <c r="B5841" s="303">
        <v>184.54</v>
      </c>
      <c r="C5841" s="303">
        <v>88.844895155800003</v>
      </c>
      <c r="D5841" s="304">
        <f t="shared" si="91"/>
        <v>95.695104844199989</v>
      </c>
      <c r="E5841" s="305">
        <v>45992</v>
      </c>
      <c r="F5841" s="302" t="s">
        <v>69</v>
      </c>
      <c r="G5841" s="302" t="s">
        <v>70</v>
      </c>
      <c r="H5841" s="302" t="s">
        <v>3072</v>
      </c>
      <c r="I5841" s="302" t="s">
        <v>695</v>
      </c>
      <c r="J5841" s="302">
        <v>135500</v>
      </c>
      <c r="K5841" s="302" t="s">
        <v>83</v>
      </c>
      <c r="L5841" s="302">
        <v>9802541</v>
      </c>
      <c r="M5841" s="302" t="s">
        <v>879</v>
      </c>
      <c r="N5841" s="305">
        <v>26481</v>
      </c>
      <c r="O5841" s="305">
        <v>26481</v>
      </c>
      <c r="P5841" s="302" t="s">
        <v>1052</v>
      </c>
    </row>
    <row r="5842" spans="1:16">
      <c r="A5842" s="303">
        <v>2</v>
      </c>
      <c r="B5842" s="303">
        <v>71.25</v>
      </c>
      <c r="C5842" s="303">
        <v>40.073076225000001</v>
      </c>
      <c r="D5842" s="304">
        <f t="shared" si="91"/>
        <v>31.176923774999999</v>
      </c>
      <c r="E5842" s="305">
        <v>45992</v>
      </c>
      <c r="F5842" s="302" t="s">
        <v>69</v>
      </c>
      <c r="G5842" s="302" t="s">
        <v>70</v>
      </c>
      <c r="H5842" s="302" t="s">
        <v>3072</v>
      </c>
      <c r="I5842" s="302" t="s">
        <v>695</v>
      </c>
      <c r="J5842" s="302">
        <v>135500</v>
      </c>
      <c r="K5842" s="302" t="s">
        <v>83</v>
      </c>
      <c r="L5842" s="302">
        <v>9802638</v>
      </c>
      <c r="M5842" s="302" t="s">
        <v>879</v>
      </c>
      <c r="N5842" s="305">
        <v>23193</v>
      </c>
      <c r="O5842" s="305">
        <v>23193</v>
      </c>
      <c r="P5842" s="302" t="s">
        <v>1052</v>
      </c>
    </row>
    <row r="5843" spans="1:16">
      <c r="A5843" s="303">
        <v>2</v>
      </c>
      <c r="B5843" s="303">
        <v>39.380000000000003</v>
      </c>
      <c r="C5843" s="303">
        <v>24.983530483999999</v>
      </c>
      <c r="D5843" s="304">
        <f t="shared" si="91"/>
        <v>14.396469516000003</v>
      </c>
      <c r="E5843" s="305">
        <v>45992</v>
      </c>
      <c r="F5843" s="302" t="s">
        <v>69</v>
      </c>
      <c r="G5843" s="302" t="s">
        <v>70</v>
      </c>
      <c r="H5843" s="302" t="s">
        <v>3072</v>
      </c>
      <c r="I5843" s="302" t="s">
        <v>695</v>
      </c>
      <c r="J5843" s="302">
        <v>135500</v>
      </c>
      <c r="K5843" s="302" t="s">
        <v>83</v>
      </c>
      <c r="L5843" s="302">
        <v>9802759</v>
      </c>
      <c r="M5843" s="302" t="s">
        <v>879</v>
      </c>
      <c r="N5843" s="305">
        <v>20271</v>
      </c>
      <c r="O5843" s="305">
        <v>20271</v>
      </c>
      <c r="P5843" s="302" t="s">
        <v>1052</v>
      </c>
    </row>
    <row r="5844" spans="1:16">
      <c r="A5844" s="303">
        <v>1</v>
      </c>
      <c r="B5844" s="303">
        <v>45.15</v>
      </c>
      <c r="C5844" s="303">
        <v>25.393675671</v>
      </c>
      <c r="D5844" s="304">
        <f t="shared" si="91"/>
        <v>19.756324328999998</v>
      </c>
      <c r="E5844" s="305">
        <v>45992</v>
      </c>
      <c r="F5844" s="302" t="s">
        <v>69</v>
      </c>
      <c r="G5844" s="302" t="s">
        <v>70</v>
      </c>
      <c r="H5844" s="302" t="s">
        <v>3072</v>
      </c>
      <c r="I5844" s="302" t="s">
        <v>695</v>
      </c>
      <c r="J5844" s="302">
        <v>135500</v>
      </c>
      <c r="K5844" s="302" t="s">
        <v>83</v>
      </c>
      <c r="L5844" s="302">
        <v>9802763</v>
      </c>
      <c r="M5844" s="302" t="s">
        <v>879</v>
      </c>
      <c r="N5844" s="305">
        <v>23193</v>
      </c>
      <c r="O5844" s="305">
        <v>23193</v>
      </c>
      <c r="P5844" s="302" t="s">
        <v>1052</v>
      </c>
    </row>
    <row r="5845" spans="1:16">
      <c r="A5845" s="303">
        <v>3</v>
      </c>
      <c r="B5845" s="303">
        <v>88.25</v>
      </c>
      <c r="C5845" s="303">
        <v>52.016946869999998</v>
      </c>
      <c r="D5845" s="304">
        <f t="shared" si="91"/>
        <v>36.233053130000002</v>
      </c>
      <c r="E5845" s="305">
        <v>45992</v>
      </c>
      <c r="F5845" s="302" t="s">
        <v>69</v>
      </c>
      <c r="G5845" s="302" t="s">
        <v>70</v>
      </c>
      <c r="H5845" s="302" t="s">
        <v>3072</v>
      </c>
      <c r="I5845" s="302" t="s">
        <v>695</v>
      </c>
      <c r="J5845" s="302">
        <v>135500</v>
      </c>
      <c r="K5845" s="302" t="s">
        <v>83</v>
      </c>
      <c r="L5845" s="302">
        <v>9802761</v>
      </c>
      <c r="M5845" s="302" t="s">
        <v>879</v>
      </c>
      <c r="N5845" s="305">
        <v>22098</v>
      </c>
      <c r="O5845" s="305">
        <v>22098</v>
      </c>
      <c r="P5845" s="302" t="s">
        <v>1052</v>
      </c>
    </row>
    <row r="5846" spans="1:16">
      <c r="A5846" s="303">
        <v>1</v>
      </c>
      <c r="B5846" s="303">
        <v>32.67</v>
      </c>
      <c r="C5846" s="303">
        <v>18.374560003800003</v>
      </c>
      <c r="D5846" s="304">
        <f t="shared" si="91"/>
        <v>14.295439996199999</v>
      </c>
      <c r="E5846" s="305">
        <v>45992</v>
      </c>
      <c r="F5846" s="302" t="s">
        <v>69</v>
      </c>
      <c r="G5846" s="302" t="s">
        <v>70</v>
      </c>
      <c r="H5846" s="302" t="s">
        <v>3072</v>
      </c>
      <c r="I5846" s="302" t="s">
        <v>695</v>
      </c>
      <c r="J5846" s="302">
        <v>135500</v>
      </c>
      <c r="K5846" s="302" t="s">
        <v>83</v>
      </c>
      <c r="L5846" s="302">
        <v>9802539</v>
      </c>
      <c r="M5846" s="302" t="s">
        <v>879</v>
      </c>
      <c r="N5846" s="305">
        <v>23193</v>
      </c>
      <c r="O5846" s="305">
        <v>23193</v>
      </c>
      <c r="P5846" s="302" t="s">
        <v>1052</v>
      </c>
    </row>
    <row r="5847" spans="1:16">
      <c r="A5847" s="303">
        <v>11</v>
      </c>
      <c r="B5847" s="303">
        <v>193.9</v>
      </c>
      <c r="C5847" s="303">
        <v>123.01438702</v>
      </c>
      <c r="D5847" s="304">
        <f t="shared" si="91"/>
        <v>70.885612980000005</v>
      </c>
      <c r="E5847" s="305">
        <v>45992</v>
      </c>
      <c r="F5847" s="302" t="s">
        <v>69</v>
      </c>
      <c r="G5847" s="302" t="s">
        <v>70</v>
      </c>
      <c r="H5847" s="302" t="s">
        <v>3072</v>
      </c>
      <c r="I5847" s="302" t="s">
        <v>695</v>
      </c>
      <c r="J5847" s="302">
        <v>135500</v>
      </c>
      <c r="K5847" s="302" t="s">
        <v>83</v>
      </c>
      <c r="L5847" s="302">
        <v>9802671</v>
      </c>
      <c r="M5847" s="302" t="s">
        <v>879</v>
      </c>
      <c r="N5847" s="305">
        <v>20271</v>
      </c>
      <c r="O5847" s="305">
        <v>20271</v>
      </c>
      <c r="P5847" s="302" t="s">
        <v>1052</v>
      </c>
    </row>
    <row r="5848" spans="1:16">
      <c r="A5848" s="303">
        <v>10</v>
      </c>
      <c r="B5848" s="303">
        <v>260.10000000000002</v>
      </c>
      <c r="C5848" s="303">
        <v>155.650558383</v>
      </c>
      <c r="D5848" s="304">
        <f t="shared" si="91"/>
        <v>104.44944161700002</v>
      </c>
      <c r="E5848" s="305">
        <v>45992</v>
      </c>
      <c r="F5848" s="302" t="s">
        <v>69</v>
      </c>
      <c r="G5848" s="302" t="s">
        <v>70</v>
      </c>
      <c r="H5848" s="302" t="s">
        <v>3072</v>
      </c>
      <c r="I5848" s="302" t="s">
        <v>695</v>
      </c>
      <c r="J5848" s="302">
        <v>135500</v>
      </c>
      <c r="K5848" s="302" t="s">
        <v>83</v>
      </c>
      <c r="L5848" s="302">
        <v>9801906</v>
      </c>
      <c r="M5848" s="302" t="s">
        <v>879</v>
      </c>
      <c r="N5848" s="305">
        <v>21732</v>
      </c>
      <c r="O5848" s="305">
        <v>21732</v>
      </c>
      <c r="P5848" s="302" t="s">
        <v>1052</v>
      </c>
    </row>
    <row r="5849" spans="1:16">
      <c r="A5849" s="303">
        <v>1</v>
      </c>
      <c r="B5849" s="303">
        <v>17.57</v>
      </c>
      <c r="C5849" s="303">
        <v>8.933236333</v>
      </c>
      <c r="D5849" s="304">
        <f t="shared" si="91"/>
        <v>8.6367636670000003</v>
      </c>
      <c r="E5849" s="305">
        <v>45992</v>
      </c>
      <c r="F5849" s="302" t="s">
        <v>69</v>
      </c>
      <c r="G5849" s="302" t="s">
        <v>70</v>
      </c>
      <c r="H5849" s="302" t="s">
        <v>3072</v>
      </c>
      <c r="I5849" s="302" t="s">
        <v>695</v>
      </c>
      <c r="J5849" s="302">
        <v>135500</v>
      </c>
      <c r="K5849" s="302" t="s">
        <v>83</v>
      </c>
      <c r="L5849" s="302">
        <v>9801861</v>
      </c>
      <c r="M5849" s="302" t="s">
        <v>879</v>
      </c>
      <c r="N5849" s="305">
        <v>25385</v>
      </c>
      <c r="O5849" s="305">
        <v>25385</v>
      </c>
      <c r="P5849" s="302" t="s">
        <v>1052</v>
      </c>
    </row>
    <row r="5850" spans="1:16">
      <c r="A5850" s="303">
        <v>3</v>
      </c>
      <c r="B5850" s="303">
        <v>332.08</v>
      </c>
      <c r="C5850" s="303">
        <v>144.93503085040001</v>
      </c>
      <c r="D5850" s="304">
        <f t="shared" si="91"/>
        <v>187.14496914959997</v>
      </c>
      <c r="E5850" s="305">
        <v>45992</v>
      </c>
      <c r="F5850" s="302" t="s">
        <v>69</v>
      </c>
      <c r="G5850" s="302" t="s">
        <v>70</v>
      </c>
      <c r="H5850" s="302" t="s">
        <v>3072</v>
      </c>
      <c r="I5850" s="302" t="s">
        <v>695</v>
      </c>
      <c r="J5850" s="302">
        <v>135500</v>
      </c>
      <c r="K5850" s="302" t="s">
        <v>83</v>
      </c>
      <c r="L5850" s="302">
        <v>9802731</v>
      </c>
      <c r="M5850" s="302" t="s">
        <v>879</v>
      </c>
      <c r="N5850" s="305">
        <v>28307</v>
      </c>
      <c r="O5850" s="305">
        <v>28307</v>
      </c>
      <c r="P5850" s="302" t="s">
        <v>1052</v>
      </c>
    </row>
    <row r="5851" spans="1:16">
      <c r="A5851" s="303">
        <v>25</v>
      </c>
      <c r="B5851" s="303">
        <v>903.96</v>
      </c>
      <c r="C5851" s="303">
        <v>540.9530132868</v>
      </c>
      <c r="D5851" s="304">
        <f t="shared" si="91"/>
        <v>363.00698671320004</v>
      </c>
      <c r="E5851" s="305">
        <v>45992</v>
      </c>
      <c r="F5851" s="302" t="s">
        <v>69</v>
      </c>
      <c r="G5851" s="302" t="s">
        <v>70</v>
      </c>
      <c r="H5851" s="302" t="s">
        <v>3072</v>
      </c>
      <c r="I5851" s="302" t="s">
        <v>695</v>
      </c>
      <c r="J5851" s="302">
        <v>135500</v>
      </c>
      <c r="K5851" s="302" t="s">
        <v>83</v>
      </c>
      <c r="L5851" s="302">
        <v>9802672</v>
      </c>
      <c r="M5851" s="302" t="s">
        <v>879</v>
      </c>
      <c r="N5851" s="305">
        <v>21732</v>
      </c>
      <c r="O5851" s="305">
        <v>21732</v>
      </c>
      <c r="P5851" s="302" t="s">
        <v>1052</v>
      </c>
    </row>
    <row r="5852" spans="1:16">
      <c r="A5852" s="303">
        <v>1</v>
      </c>
      <c r="B5852" s="303">
        <v>98.76</v>
      </c>
      <c r="C5852" s="303">
        <v>53.767794213599998</v>
      </c>
      <c r="D5852" s="304">
        <f t="shared" si="91"/>
        <v>44.992205786400007</v>
      </c>
      <c r="E5852" s="305">
        <v>45992</v>
      </c>
      <c r="F5852" s="302" t="s">
        <v>69</v>
      </c>
      <c r="G5852" s="302" t="s">
        <v>70</v>
      </c>
      <c r="H5852" s="302" t="s">
        <v>3072</v>
      </c>
      <c r="I5852" s="302" t="s">
        <v>695</v>
      </c>
      <c r="J5852" s="302">
        <v>135500</v>
      </c>
      <c r="K5852" s="302" t="s">
        <v>83</v>
      </c>
      <c r="L5852" s="302">
        <v>9802727</v>
      </c>
      <c r="M5852" s="302" t="s">
        <v>879</v>
      </c>
      <c r="N5852" s="305">
        <v>23924</v>
      </c>
      <c r="O5852" s="305">
        <v>23924</v>
      </c>
      <c r="P5852" s="302" t="s">
        <v>1052</v>
      </c>
    </row>
    <row r="5853" spans="1:16">
      <c r="A5853" s="303">
        <v>3</v>
      </c>
      <c r="B5853" s="303">
        <v>276.22000000000003</v>
      </c>
      <c r="C5853" s="303">
        <v>140.440440518</v>
      </c>
      <c r="D5853" s="304">
        <f t="shared" si="91"/>
        <v>135.77955948200002</v>
      </c>
      <c r="E5853" s="305">
        <v>45992</v>
      </c>
      <c r="F5853" s="302" t="s">
        <v>69</v>
      </c>
      <c r="G5853" s="302" t="s">
        <v>70</v>
      </c>
      <c r="H5853" s="302" t="s">
        <v>3072</v>
      </c>
      <c r="I5853" s="302" t="s">
        <v>695</v>
      </c>
      <c r="J5853" s="302">
        <v>135500</v>
      </c>
      <c r="K5853" s="302" t="s">
        <v>83</v>
      </c>
      <c r="L5853" s="302">
        <v>9802639</v>
      </c>
      <c r="M5853" s="302" t="s">
        <v>879</v>
      </c>
      <c r="N5853" s="305">
        <v>25385</v>
      </c>
      <c r="O5853" s="305">
        <v>25385</v>
      </c>
      <c r="P5853" s="302" t="s">
        <v>1052</v>
      </c>
    </row>
    <row r="5854" spans="1:16">
      <c r="A5854" s="303">
        <v>2</v>
      </c>
      <c r="B5854" s="303">
        <v>17.53</v>
      </c>
      <c r="C5854" s="303">
        <v>11.121414154000002</v>
      </c>
      <c r="D5854" s="304">
        <f t="shared" si="91"/>
        <v>6.4085858459999994</v>
      </c>
      <c r="E5854" s="305">
        <v>45992</v>
      </c>
      <c r="F5854" s="302" t="s">
        <v>69</v>
      </c>
      <c r="G5854" s="302" t="s">
        <v>70</v>
      </c>
      <c r="H5854" s="302" t="s">
        <v>3072</v>
      </c>
      <c r="I5854" s="302" t="s">
        <v>695</v>
      </c>
      <c r="J5854" s="302">
        <v>135500</v>
      </c>
      <c r="K5854" s="302" t="s">
        <v>83</v>
      </c>
      <c r="L5854" s="302">
        <v>9801866</v>
      </c>
      <c r="M5854" s="302" t="s">
        <v>879</v>
      </c>
      <c r="N5854" s="305">
        <v>20271</v>
      </c>
      <c r="O5854" s="305">
        <v>20271</v>
      </c>
      <c r="P5854" s="302" t="s">
        <v>1052</v>
      </c>
    </row>
    <row r="5855" spans="1:16">
      <c r="A5855" s="303">
        <v>3</v>
      </c>
      <c r="B5855" s="303">
        <v>382</v>
      </c>
      <c r="C5855" s="303">
        <v>183.90999214000001</v>
      </c>
      <c r="D5855" s="304">
        <f t="shared" si="91"/>
        <v>198.09000785999999</v>
      </c>
      <c r="E5855" s="305">
        <v>45992</v>
      </c>
      <c r="F5855" s="302" t="s">
        <v>69</v>
      </c>
      <c r="G5855" s="302" t="s">
        <v>70</v>
      </c>
      <c r="H5855" s="302" t="s">
        <v>3072</v>
      </c>
      <c r="I5855" s="302" t="s">
        <v>695</v>
      </c>
      <c r="J5855" s="302">
        <v>135500</v>
      </c>
      <c r="K5855" s="302" t="s">
        <v>83</v>
      </c>
      <c r="L5855" s="302">
        <v>9802729</v>
      </c>
      <c r="M5855" s="302" t="s">
        <v>879</v>
      </c>
      <c r="N5855" s="305">
        <v>26481</v>
      </c>
      <c r="O5855" s="305">
        <v>26481</v>
      </c>
      <c r="P5855" s="302" t="s">
        <v>1052</v>
      </c>
    </row>
    <row r="5856" spans="1:16">
      <c r="A5856" s="303">
        <v>39</v>
      </c>
      <c r="B5856" s="303">
        <v>674.18000000000006</v>
      </c>
      <c r="C5856" s="303">
        <v>427.71448912400001</v>
      </c>
      <c r="D5856" s="304">
        <f t="shared" si="91"/>
        <v>246.46551087600005</v>
      </c>
      <c r="E5856" s="305">
        <v>45992</v>
      </c>
      <c r="F5856" s="302" t="s">
        <v>69</v>
      </c>
      <c r="G5856" s="302" t="s">
        <v>70</v>
      </c>
      <c r="H5856" s="302" t="s">
        <v>3072</v>
      </c>
      <c r="I5856" s="302" t="s">
        <v>695</v>
      </c>
      <c r="J5856" s="302">
        <v>135500</v>
      </c>
      <c r="K5856" s="302" t="s">
        <v>83</v>
      </c>
      <c r="L5856" s="302">
        <v>9802536</v>
      </c>
      <c r="M5856" s="302" t="s">
        <v>879</v>
      </c>
      <c r="N5856" s="305">
        <v>20271</v>
      </c>
      <c r="O5856" s="305">
        <v>20271</v>
      </c>
      <c r="P5856" s="302" t="s">
        <v>1052</v>
      </c>
    </row>
    <row r="5857" spans="1:16">
      <c r="A5857" s="303">
        <v>1</v>
      </c>
      <c r="B5857" s="303">
        <v>41.480000000000004</v>
      </c>
      <c r="C5857" s="303">
        <v>23.329560727200001</v>
      </c>
      <c r="D5857" s="304">
        <f t="shared" si="91"/>
        <v>18.150439272800003</v>
      </c>
      <c r="E5857" s="305">
        <v>45992</v>
      </c>
      <c r="F5857" s="302" t="s">
        <v>69</v>
      </c>
      <c r="G5857" s="302" t="s">
        <v>70</v>
      </c>
      <c r="H5857" s="302" t="s">
        <v>3072</v>
      </c>
      <c r="I5857" s="302" t="s">
        <v>695</v>
      </c>
      <c r="J5857" s="302">
        <v>135500</v>
      </c>
      <c r="K5857" s="302" t="s">
        <v>83</v>
      </c>
      <c r="L5857" s="302">
        <v>9802762</v>
      </c>
      <c r="M5857" s="302" t="s">
        <v>879</v>
      </c>
      <c r="N5857" s="305">
        <v>23193</v>
      </c>
      <c r="O5857" s="305">
        <v>23193</v>
      </c>
      <c r="P5857" s="302" t="s">
        <v>1052</v>
      </c>
    </row>
    <row r="5858" spans="1:16">
      <c r="A5858" s="303">
        <v>1</v>
      </c>
      <c r="B5858" s="303">
        <v>73.239999999999995</v>
      </c>
      <c r="C5858" s="303">
        <v>31.9653145612</v>
      </c>
      <c r="D5858" s="304">
        <f t="shared" si="91"/>
        <v>41.274685438799992</v>
      </c>
      <c r="E5858" s="305">
        <v>45992</v>
      </c>
      <c r="F5858" s="302" t="s">
        <v>69</v>
      </c>
      <c r="G5858" s="302" t="s">
        <v>70</v>
      </c>
      <c r="H5858" s="302" t="s">
        <v>3072</v>
      </c>
      <c r="I5858" s="302" t="s">
        <v>695</v>
      </c>
      <c r="J5858" s="302">
        <v>135500</v>
      </c>
      <c r="K5858" s="302" t="s">
        <v>83</v>
      </c>
      <c r="L5858" s="302">
        <v>9802542</v>
      </c>
      <c r="M5858" s="302" t="s">
        <v>879</v>
      </c>
      <c r="N5858" s="305">
        <v>28307</v>
      </c>
      <c r="O5858" s="305">
        <v>28307</v>
      </c>
      <c r="P5858" s="302" t="s">
        <v>1052</v>
      </c>
    </row>
    <row r="5859" spans="1:16">
      <c r="A5859" s="303">
        <v>1</v>
      </c>
      <c r="B5859" s="303">
        <v>20.64</v>
      </c>
      <c r="C5859" s="303">
        <v>12.3515091312</v>
      </c>
      <c r="D5859" s="304">
        <f t="shared" si="91"/>
        <v>8.2884908688000003</v>
      </c>
      <c r="E5859" s="305">
        <v>45992</v>
      </c>
      <c r="F5859" s="302" t="s">
        <v>69</v>
      </c>
      <c r="G5859" s="302" t="s">
        <v>70</v>
      </c>
      <c r="H5859" s="302" t="s">
        <v>3072</v>
      </c>
      <c r="I5859" s="302" t="s">
        <v>695</v>
      </c>
      <c r="J5859" s="302">
        <v>135500</v>
      </c>
      <c r="K5859" s="302" t="s">
        <v>83</v>
      </c>
      <c r="L5859" s="302">
        <v>9801854</v>
      </c>
      <c r="M5859" s="302" t="s">
        <v>879</v>
      </c>
      <c r="N5859" s="305">
        <v>21732</v>
      </c>
      <c r="O5859" s="305">
        <v>21732</v>
      </c>
      <c r="P5859" s="302" t="s">
        <v>1052</v>
      </c>
    </row>
    <row r="5860" spans="1:16">
      <c r="A5860" s="303">
        <v>27</v>
      </c>
      <c r="B5860" s="303">
        <v>21075.89</v>
      </c>
      <c r="C5860" s="303">
        <v>9577.8016387328007</v>
      </c>
      <c r="D5860" s="304">
        <f t="shared" si="91"/>
        <v>11498.088361267199</v>
      </c>
      <c r="E5860" s="305">
        <v>45992</v>
      </c>
      <c r="F5860" s="302" t="s">
        <v>69</v>
      </c>
      <c r="G5860" s="302" t="s">
        <v>70</v>
      </c>
      <c r="H5860" s="302" t="s">
        <v>3072</v>
      </c>
      <c r="I5860" s="302" t="s">
        <v>695</v>
      </c>
      <c r="J5860" s="302">
        <v>135500</v>
      </c>
      <c r="K5860" s="302" t="s">
        <v>86</v>
      </c>
      <c r="L5860" s="302">
        <v>9804937</v>
      </c>
      <c r="M5860" s="302" t="s">
        <v>885</v>
      </c>
      <c r="N5860" s="305">
        <v>27576</v>
      </c>
      <c r="O5860" s="305">
        <v>27576</v>
      </c>
      <c r="P5860" s="302" t="s">
        <v>1052</v>
      </c>
    </row>
    <row r="5861" spans="1:16">
      <c r="A5861" s="303">
        <v>1</v>
      </c>
      <c r="B5861" s="303">
        <v>888.81000000000006</v>
      </c>
      <c r="C5861" s="303">
        <v>483.89381505659998</v>
      </c>
      <c r="D5861" s="304">
        <f t="shared" si="91"/>
        <v>404.91618494340008</v>
      </c>
      <c r="E5861" s="305">
        <v>45992</v>
      </c>
      <c r="F5861" s="302" t="s">
        <v>69</v>
      </c>
      <c r="G5861" s="302" t="s">
        <v>70</v>
      </c>
      <c r="H5861" s="302" t="s">
        <v>3072</v>
      </c>
      <c r="I5861" s="302" t="s">
        <v>695</v>
      </c>
      <c r="J5861" s="302">
        <v>135500</v>
      </c>
      <c r="K5861" s="302" t="s">
        <v>86</v>
      </c>
      <c r="L5861" s="302">
        <v>9803301</v>
      </c>
      <c r="M5861" s="302" t="s">
        <v>885</v>
      </c>
      <c r="N5861" s="305">
        <v>23924</v>
      </c>
      <c r="O5861" s="305">
        <v>23924</v>
      </c>
      <c r="P5861" s="302" t="s">
        <v>1052</v>
      </c>
    </row>
    <row r="5862" spans="1:16">
      <c r="A5862" s="303">
        <v>1</v>
      </c>
      <c r="B5862" s="303">
        <v>158.12</v>
      </c>
      <c r="C5862" s="303">
        <v>80.394042627999994</v>
      </c>
      <c r="D5862" s="304">
        <f t="shared" si="91"/>
        <v>77.725957372000011</v>
      </c>
      <c r="E5862" s="305">
        <v>45992</v>
      </c>
      <c r="F5862" s="302" t="s">
        <v>69</v>
      </c>
      <c r="G5862" s="302" t="s">
        <v>70</v>
      </c>
      <c r="H5862" s="302" t="s">
        <v>3072</v>
      </c>
      <c r="I5862" s="302" t="s">
        <v>695</v>
      </c>
      <c r="J5862" s="302">
        <v>135500</v>
      </c>
      <c r="K5862" s="302" t="s">
        <v>86</v>
      </c>
      <c r="L5862" s="302">
        <v>9802134</v>
      </c>
      <c r="M5862" s="302" t="s">
        <v>885</v>
      </c>
      <c r="N5862" s="305">
        <v>25385</v>
      </c>
      <c r="O5862" s="305">
        <v>25385</v>
      </c>
      <c r="P5862" s="302" t="s">
        <v>1052</v>
      </c>
    </row>
    <row r="5863" spans="1:16">
      <c r="A5863" s="303">
        <v>3</v>
      </c>
      <c r="B5863" s="303">
        <v>767.44</v>
      </c>
      <c r="C5863" s="303">
        <v>410.91318500720001</v>
      </c>
      <c r="D5863" s="304">
        <f t="shared" si="91"/>
        <v>356.52681499280004</v>
      </c>
      <c r="E5863" s="305">
        <v>45992</v>
      </c>
      <c r="F5863" s="302" t="s">
        <v>69</v>
      </c>
      <c r="G5863" s="302" t="s">
        <v>70</v>
      </c>
      <c r="H5863" s="302" t="s">
        <v>3072</v>
      </c>
      <c r="I5863" s="302" t="s">
        <v>695</v>
      </c>
      <c r="J5863" s="302">
        <v>135500</v>
      </c>
      <c r="K5863" s="302" t="s">
        <v>86</v>
      </c>
      <c r="L5863" s="302">
        <v>9803079</v>
      </c>
      <c r="M5863" s="302" t="s">
        <v>885</v>
      </c>
      <c r="N5863" s="305">
        <v>24289</v>
      </c>
      <c r="O5863" s="305">
        <v>24289</v>
      </c>
      <c r="P5863" s="302" t="s">
        <v>1052</v>
      </c>
    </row>
    <row r="5864" spans="1:16">
      <c r="A5864" s="303">
        <v>1</v>
      </c>
      <c r="B5864" s="303">
        <v>294.03000000000003</v>
      </c>
      <c r="C5864" s="303">
        <v>165.37104003420001</v>
      </c>
      <c r="D5864" s="304">
        <f t="shared" si="91"/>
        <v>128.65895996580002</v>
      </c>
      <c r="E5864" s="305">
        <v>45992</v>
      </c>
      <c r="F5864" s="302" t="s">
        <v>69</v>
      </c>
      <c r="G5864" s="302" t="s">
        <v>70</v>
      </c>
      <c r="H5864" s="302" t="s">
        <v>3072</v>
      </c>
      <c r="I5864" s="302" t="s">
        <v>695</v>
      </c>
      <c r="J5864" s="302">
        <v>135500</v>
      </c>
      <c r="K5864" s="302" t="s">
        <v>86</v>
      </c>
      <c r="L5864" s="302">
        <v>9803078</v>
      </c>
      <c r="M5864" s="302" t="s">
        <v>885</v>
      </c>
      <c r="N5864" s="305">
        <v>23193</v>
      </c>
      <c r="O5864" s="305">
        <v>23193</v>
      </c>
      <c r="P5864" s="302" t="s">
        <v>1052</v>
      </c>
    </row>
    <row r="5865" spans="1:16">
      <c r="A5865" s="303">
        <v>11</v>
      </c>
      <c r="B5865" s="303">
        <v>1745.0900000000001</v>
      </c>
      <c r="C5865" s="303">
        <v>1107.1231389620002</v>
      </c>
      <c r="D5865" s="304">
        <f t="shared" si="91"/>
        <v>637.96686103799993</v>
      </c>
      <c r="E5865" s="305">
        <v>45992</v>
      </c>
      <c r="F5865" s="302" t="s">
        <v>69</v>
      </c>
      <c r="G5865" s="302" t="s">
        <v>70</v>
      </c>
      <c r="H5865" s="302" t="s">
        <v>3072</v>
      </c>
      <c r="I5865" s="302" t="s">
        <v>695</v>
      </c>
      <c r="J5865" s="302">
        <v>135500</v>
      </c>
      <c r="K5865" s="302" t="s">
        <v>86</v>
      </c>
      <c r="L5865" s="302">
        <v>9803209</v>
      </c>
      <c r="M5865" s="302" t="s">
        <v>885</v>
      </c>
      <c r="N5865" s="305">
        <v>20271</v>
      </c>
      <c r="O5865" s="305">
        <v>20271</v>
      </c>
      <c r="P5865" s="302" t="s">
        <v>1052</v>
      </c>
    </row>
    <row r="5866" spans="1:16">
      <c r="A5866" s="303">
        <v>85</v>
      </c>
      <c r="B5866" s="303">
        <v>26548.63</v>
      </c>
      <c r="C5866" s="303">
        <v>15887.3859431129</v>
      </c>
      <c r="D5866" s="304">
        <f t="shared" si="91"/>
        <v>10661.244056887101</v>
      </c>
      <c r="E5866" s="305">
        <v>45992</v>
      </c>
      <c r="F5866" s="302" t="s">
        <v>69</v>
      </c>
      <c r="G5866" s="302" t="s">
        <v>70</v>
      </c>
      <c r="H5866" s="302" t="s">
        <v>3072</v>
      </c>
      <c r="I5866" s="302" t="s">
        <v>695</v>
      </c>
      <c r="J5866" s="302">
        <v>135500</v>
      </c>
      <c r="K5866" s="302" t="s">
        <v>86</v>
      </c>
      <c r="L5866" s="302">
        <v>9803076</v>
      </c>
      <c r="M5866" s="302" t="s">
        <v>885</v>
      </c>
      <c r="N5866" s="305">
        <v>21732</v>
      </c>
      <c r="O5866" s="305">
        <v>21732</v>
      </c>
      <c r="P5866" s="302" t="s">
        <v>1052</v>
      </c>
    </row>
    <row r="5867" spans="1:16">
      <c r="A5867" s="303">
        <v>1</v>
      </c>
      <c r="B5867" s="303">
        <v>171.86</v>
      </c>
      <c r="C5867" s="303">
        <v>87.379965634000001</v>
      </c>
      <c r="D5867" s="304">
        <f t="shared" si="91"/>
        <v>84.480034366000012</v>
      </c>
      <c r="E5867" s="305">
        <v>45992</v>
      </c>
      <c r="F5867" s="302" t="s">
        <v>69</v>
      </c>
      <c r="G5867" s="302" t="s">
        <v>70</v>
      </c>
      <c r="H5867" s="302" t="s">
        <v>3072</v>
      </c>
      <c r="I5867" s="302" t="s">
        <v>695</v>
      </c>
      <c r="J5867" s="302">
        <v>135500</v>
      </c>
      <c r="K5867" s="302" t="s">
        <v>86</v>
      </c>
      <c r="L5867" s="302">
        <v>9802176</v>
      </c>
      <c r="M5867" s="302" t="s">
        <v>885</v>
      </c>
      <c r="N5867" s="305">
        <v>25385</v>
      </c>
      <c r="O5867" s="305">
        <v>25385</v>
      </c>
      <c r="P5867" s="302" t="s">
        <v>1052</v>
      </c>
    </row>
    <row r="5868" spans="1:16">
      <c r="A5868" s="303">
        <v>3</v>
      </c>
      <c r="B5868" s="303">
        <v>2988.73</v>
      </c>
      <c r="C5868" s="303">
        <v>1304.4196421149002</v>
      </c>
      <c r="D5868" s="304">
        <f t="shared" si="91"/>
        <v>1684.3103578850998</v>
      </c>
      <c r="E5868" s="305">
        <v>45992</v>
      </c>
      <c r="F5868" s="302" t="s">
        <v>69</v>
      </c>
      <c r="G5868" s="302" t="s">
        <v>70</v>
      </c>
      <c r="H5868" s="302" t="s">
        <v>3072</v>
      </c>
      <c r="I5868" s="302" t="s">
        <v>695</v>
      </c>
      <c r="J5868" s="302">
        <v>135500</v>
      </c>
      <c r="K5868" s="302" t="s">
        <v>86</v>
      </c>
      <c r="L5868" s="302">
        <v>9803269</v>
      </c>
      <c r="M5868" s="302" t="s">
        <v>885</v>
      </c>
      <c r="N5868" s="305">
        <v>28307</v>
      </c>
      <c r="O5868" s="305">
        <v>28307</v>
      </c>
      <c r="P5868" s="302" t="s">
        <v>1052</v>
      </c>
    </row>
    <row r="5869" spans="1:16">
      <c r="A5869" s="303">
        <v>1</v>
      </c>
      <c r="B5869" s="303">
        <v>406.38</v>
      </c>
      <c r="C5869" s="303">
        <v>228.55995391320002</v>
      </c>
      <c r="D5869" s="304">
        <f t="shared" si="91"/>
        <v>177.82004608679998</v>
      </c>
      <c r="E5869" s="305">
        <v>45992</v>
      </c>
      <c r="F5869" s="302" t="s">
        <v>69</v>
      </c>
      <c r="G5869" s="302" t="s">
        <v>70</v>
      </c>
      <c r="H5869" s="302" t="s">
        <v>3072</v>
      </c>
      <c r="I5869" s="302" t="s">
        <v>695</v>
      </c>
      <c r="J5869" s="302">
        <v>135500</v>
      </c>
      <c r="K5869" s="302" t="s">
        <v>86</v>
      </c>
      <c r="L5869" s="302">
        <v>9803328</v>
      </c>
      <c r="M5869" s="302" t="s">
        <v>885</v>
      </c>
      <c r="N5869" s="305">
        <v>23193</v>
      </c>
      <c r="O5869" s="305">
        <v>23193</v>
      </c>
      <c r="P5869" s="302" t="s">
        <v>1052</v>
      </c>
    </row>
    <row r="5870" spans="1:16">
      <c r="A5870" s="303">
        <v>2</v>
      </c>
      <c r="B5870" s="303">
        <v>565.45000000000005</v>
      </c>
      <c r="C5870" s="303">
        <v>333.29158762200001</v>
      </c>
      <c r="D5870" s="304">
        <f t="shared" si="91"/>
        <v>232.15841237800004</v>
      </c>
      <c r="E5870" s="305">
        <v>45992</v>
      </c>
      <c r="F5870" s="302" t="s">
        <v>69</v>
      </c>
      <c r="G5870" s="302" t="s">
        <v>70</v>
      </c>
      <c r="H5870" s="302" t="s">
        <v>3072</v>
      </c>
      <c r="I5870" s="302" t="s">
        <v>695</v>
      </c>
      <c r="J5870" s="302">
        <v>135500</v>
      </c>
      <c r="K5870" s="302" t="s">
        <v>86</v>
      </c>
      <c r="L5870" s="302">
        <v>9803327</v>
      </c>
      <c r="M5870" s="302" t="s">
        <v>885</v>
      </c>
      <c r="N5870" s="305">
        <v>22098</v>
      </c>
      <c r="O5870" s="305">
        <v>22098</v>
      </c>
      <c r="P5870" s="302" t="s">
        <v>1052</v>
      </c>
    </row>
    <row r="5871" spans="1:16">
      <c r="A5871" s="303">
        <v>2</v>
      </c>
      <c r="B5871" s="303">
        <v>851.29</v>
      </c>
      <c r="C5871" s="303">
        <v>509.43392482069999</v>
      </c>
      <c r="D5871" s="304">
        <f t="shared" si="91"/>
        <v>341.85607517929998</v>
      </c>
      <c r="E5871" s="305">
        <v>45992</v>
      </c>
      <c r="F5871" s="302" t="s">
        <v>69</v>
      </c>
      <c r="G5871" s="302" t="s">
        <v>70</v>
      </c>
      <c r="H5871" s="302" t="s">
        <v>3072</v>
      </c>
      <c r="I5871" s="302" t="s">
        <v>695</v>
      </c>
      <c r="J5871" s="302">
        <v>135500</v>
      </c>
      <c r="K5871" s="302" t="s">
        <v>86</v>
      </c>
      <c r="L5871" s="302">
        <v>9803326</v>
      </c>
      <c r="M5871" s="302" t="s">
        <v>885</v>
      </c>
      <c r="N5871" s="305">
        <v>21732</v>
      </c>
      <c r="O5871" s="305">
        <v>21732</v>
      </c>
      <c r="P5871" s="302" t="s">
        <v>1052</v>
      </c>
    </row>
    <row r="5872" spans="1:16">
      <c r="A5872" s="303">
        <v>1</v>
      </c>
      <c r="B5872" s="303">
        <v>659.17</v>
      </c>
      <c r="C5872" s="303">
        <v>287.6921955121</v>
      </c>
      <c r="D5872" s="304">
        <f t="shared" si="91"/>
        <v>371.47780448789996</v>
      </c>
      <c r="E5872" s="305">
        <v>45992</v>
      </c>
      <c r="F5872" s="302" t="s">
        <v>69</v>
      </c>
      <c r="G5872" s="302" t="s">
        <v>70</v>
      </c>
      <c r="H5872" s="302" t="s">
        <v>3072</v>
      </c>
      <c r="I5872" s="302" t="s">
        <v>695</v>
      </c>
      <c r="J5872" s="302">
        <v>135500</v>
      </c>
      <c r="K5872" s="302" t="s">
        <v>86</v>
      </c>
      <c r="L5872" s="302">
        <v>9803081</v>
      </c>
      <c r="M5872" s="302" t="s">
        <v>885</v>
      </c>
      <c r="N5872" s="305">
        <v>28307</v>
      </c>
      <c r="O5872" s="305">
        <v>28307</v>
      </c>
      <c r="P5872" s="302" t="s">
        <v>1052</v>
      </c>
    </row>
    <row r="5873" spans="1:16">
      <c r="A5873" s="303">
        <v>2</v>
      </c>
      <c r="B5873" s="303">
        <v>354.45</v>
      </c>
      <c r="C5873" s="303">
        <v>224.87080700999999</v>
      </c>
      <c r="D5873" s="304">
        <f t="shared" si="91"/>
        <v>129.57919299</v>
      </c>
      <c r="E5873" s="305">
        <v>45992</v>
      </c>
      <c r="F5873" s="302" t="s">
        <v>69</v>
      </c>
      <c r="G5873" s="302" t="s">
        <v>70</v>
      </c>
      <c r="H5873" s="302" t="s">
        <v>3072</v>
      </c>
      <c r="I5873" s="302" t="s">
        <v>695</v>
      </c>
      <c r="J5873" s="302">
        <v>135500</v>
      </c>
      <c r="K5873" s="302" t="s">
        <v>86</v>
      </c>
      <c r="L5873" s="302">
        <v>9803297</v>
      </c>
      <c r="M5873" s="302" t="s">
        <v>885</v>
      </c>
      <c r="N5873" s="305">
        <v>20271</v>
      </c>
      <c r="O5873" s="305">
        <v>20271</v>
      </c>
      <c r="P5873" s="302" t="s">
        <v>1052</v>
      </c>
    </row>
    <row r="5874" spans="1:16">
      <c r="A5874" s="303">
        <v>6</v>
      </c>
      <c r="B5874" s="303">
        <v>5366.39</v>
      </c>
      <c r="C5874" s="303">
        <v>2438.7211612928004</v>
      </c>
      <c r="D5874" s="304">
        <f t="shared" si="91"/>
        <v>2927.6688387071999</v>
      </c>
      <c r="E5874" s="305">
        <v>45992</v>
      </c>
      <c r="F5874" s="302" t="s">
        <v>69</v>
      </c>
      <c r="G5874" s="302" t="s">
        <v>70</v>
      </c>
      <c r="H5874" s="302" t="s">
        <v>3072</v>
      </c>
      <c r="I5874" s="302" t="s">
        <v>695</v>
      </c>
      <c r="J5874" s="302">
        <v>135500</v>
      </c>
      <c r="K5874" s="302" t="s">
        <v>86</v>
      </c>
      <c r="L5874" s="302">
        <v>9804935</v>
      </c>
      <c r="M5874" s="302" t="s">
        <v>885</v>
      </c>
      <c r="N5874" s="305">
        <v>27576</v>
      </c>
      <c r="O5874" s="305">
        <v>27576</v>
      </c>
      <c r="P5874" s="302" t="s">
        <v>1052</v>
      </c>
    </row>
    <row r="5875" spans="1:16">
      <c r="A5875" s="303">
        <v>3</v>
      </c>
      <c r="B5875" s="303">
        <v>2450.33</v>
      </c>
      <c r="C5875" s="303">
        <v>1245.838189177</v>
      </c>
      <c r="D5875" s="304">
        <f t="shared" si="91"/>
        <v>1204.4918108229999</v>
      </c>
      <c r="E5875" s="305">
        <v>45992</v>
      </c>
      <c r="F5875" s="302" t="s">
        <v>69</v>
      </c>
      <c r="G5875" s="302" t="s">
        <v>70</v>
      </c>
      <c r="H5875" s="302" t="s">
        <v>3072</v>
      </c>
      <c r="I5875" s="302" t="s">
        <v>695</v>
      </c>
      <c r="J5875" s="302">
        <v>135500</v>
      </c>
      <c r="K5875" s="302" t="s">
        <v>86</v>
      </c>
      <c r="L5875" s="302">
        <v>9803302</v>
      </c>
      <c r="M5875" s="302" t="s">
        <v>885</v>
      </c>
      <c r="N5875" s="305">
        <v>25385</v>
      </c>
      <c r="O5875" s="305">
        <v>25385</v>
      </c>
      <c r="P5875" s="302" t="s">
        <v>1052</v>
      </c>
    </row>
    <row r="5876" spans="1:16">
      <c r="A5876" s="303">
        <v>39</v>
      </c>
      <c r="B5876" s="303">
        <v>6067.64</v>
      </c>
      <c r="C5876" s="303">
        <v>3849.4430905519998</v>
      </c>
      <c r="D5876" s="304">
        <f t="shared" si="91"/>
        <v>2218.1969094480005</v>
      </c>
      <c r="E5876" s="305">
        <v>45992</v>
      </c>
      <c r="F5876" s="302" t="s">
        <v>69</v>
      </c>
      <c r="G5876" s="302" t="s">
        <v>70</v>
      </c>
      <c r="H5876" s="302" t="s">
        <v>3072</v>
      </c>
      <c r="I5876" s="302" t="s">
        <v>695</v>
      </c>
      <c r="J5876" s="302">
        <v>135500</v>
      </c>
      <c r="K5876" s="302" t="s">
        <v>86</v>
      </c>
      <c r="L5876" s="302">
        <v>9803075</v>
      </c>
      <c r="M5876" s="302" t="s">
        <v>885</v>
      </c>
      <c r="N5876" s="305">
        <v>20271</v>
      </c>
      <c r="O5876" s="305">
        <v>20271</v>
      </c>
      <c r="P5876" s="302" t="s">
        <v>1052</v>
      </c>
    </row>
    <row r="5877" spans="1:16">
      <c r="A5877" s="303">
        <v>10</v>
      </c>
      <c r="B5877" s="303">
        <v>2340.9</v>
      </c>
      <c r="C5877" s="303">
        <v>1400.8550254470001</v>
      </c>
      <c r="D5877" s="304">
        <f t="shared" si="91"/>
        <v>940.04497455299997</v>
      </c>
      <c r="E5877" s="305">
        <v>45992</v>
      </c>
      <c r="F5877" s="302" t="s">
        <v>69</v>
      </c>
      <c r="G5877" s="302" t="s">
        <v>70</v>
      </c>
      <c r="H5877" s="302" t="s">
        <v>3072</v>
      </c>
      <c r="I5877" s="302" t="s">
        <v>695</v>
      </c>
      <c r="J5877" s="302">
        <v>135500</v>
      </c>
      <c r="K5877" s="302" t="s">
        <v>86</v>
      </c>
      <c r="L5877" s="302">
        <v>9802215</v>
      </c>
      <c r="M5877" s="302" t="s">
        <v>885</v>
      </c>
      <c r="N5877" s="305">
        <v>21732</v>
      </c>
      <c r="O5877" s="305">
        <v>21732</v>
      </c>
      <c r="P5877" s="302" t="s">
        <v>1052</v>
      </c>
    </row>
    <row r="5878" spans="1:16">
      <c r="A5878" s="303">
        <v>1</v>
      </c>
      <c r="B5878" s="303">
        <v>185.77</v>
      </c>
      <c r="C5878" s="303">
        <v>111.1695664391</v>
      </c>
      <c r="D5878" s="304">
        <f t="shared" si="91"/>
        <v>74.600433560900015</v>
      </c>
      <c r="E5878" s="305">
        <v>45992</v>
      </c>
      <c r="F5878" s="302" t="s">
        <v>69</v>
      </c>
      <c r="G5878" s="302" t="s">
        <v>70</v>
      </c>
      <c r="H5878" s="302" t="s">
        <v>3072</v>
      </c>
      <c r="I5878" s="302" t="s">
        <v>695</v>
      </c>
      <c r="J5878" s="302">
        <v>135500</v>
      </c>
      <c r="K5878" s="302" t="s">
        <v>86</v>
      </c>
      <c r="L5878" s="302">
        <v>9802163</v>
      </c>
      <c r="M5878" s="302" t="s">
        <v>885</v>
      </c>
      <c r="N5878" s="305">
        <v>21732</v>
      </c>
      <c r="O5878" s="305">
        <v>21732</v>
      </c>
      <c r="P5878" s="302" t="s">
        <v>1052</v>
      </c>
    </row>
    <row r="5879" spans="1:16">
      <c r="A5879" s="303">
        <v>3</v>
      </c>
      <c r="B5879" s="303">
        <v>2486.02</v>
      </c>
      <c r="C5879" s="303">
        <v>1263.984302138</v>
      </c>
      <c r="D5879" s="304">
        <f t="shared" si="91"/>
        <v>1222.035697862</v>
      </c>
      <c r="E5879" s="305">
        <v>45992</v>
      </c>
      <c r="F5879" s="302" t="s">
        <v>69</v>
      </c>
      <c r="G5879" s="302" t="s">
        <v>70</v>
      </c>
      <c r="H5879" s="302" t="s">
        <v>3072</v>
      </c>
      <c r="I5879" s="302" t="s">
        <v>695</v>
      </c>
      <c r="J5879" s="302">
        <v>135500</v>
      </c>
      <c r="K5879" s="302" t="s">
        <v>86</v>
      </c>
      <c r="L5879" s="302">
        <v>9803177</v>
      </c>
      <c r="M5879" s="302" t="s">
        <v>885</v>
      </c>
      <c r="N5879" s="305">
        <v>25385</v>
      </c>
      <c r="O5879" s="305">
        <v>25385</v>
      </c>
      <c r="P5879" s="302" t="s">
        <v>1052</v>
      </c>
    </row>
    <row r="5880" spans="1:16">
      <c r="A5880" s="303">
        <v>2</v>
      </c>
      <c r="B5880" s="303">
        <v>1660.8600000000001</v>
      </c>
      <c r="C5880" s="303">
        <v>799.60405640220006</v>
      </c>
      <c r="D5880" s="304">
        <f t="shared" si="91"/>
        <v>861.25594359780007</v>
      </c>
      <c r="E5880" s="305">
        <v>45992</v>
      </c>
      <c r="F5880" s="302" t="s">
        <v>69</v>
      </c>
      <c r="G5880" s="302" t="s">
        <v>70</v>
      </c>
      <c r="H5880" s="302" t="s">
        <v>3072</v>
      </c>
      <c r="I5880" s="302" t="s">
        <v>695</v>
      </c>
      <c r="J5880" s="302">
        <v>135500</v>
      </c>
      <c r="K5880" s="302" t="s">
        <v>86</v>
      </c>
      <c r="L5880" s="302">
        <v>9803080</v>
      </c>
      <c r="M5880" s="302" t="s">
        <v>885</v>
      </c>
      <c r="N5880" s="305">
        <v>26481</v>
      </c>
      <c r="O5880" s="305">
        <v>26481</v>
      </c>
      <c r="P5880" s="302" t="s">
        <v>1052</v>
      </c>
    </row>
    <row r="5881" spans="1:16">
      <c r="A5881" s="303">
        <v>4</v>
      </c>
      <c r="B5881" s="303">
        <v>745.31000000000006</v>
      </c>
      <c r="C5881" s="303">
        <v>472.840911758</v>
      </c>
      <c r="D5881" s="304">
        <f t="shared" si="91"/>
        <v>272.46908824200005</v>
      </c>
      <c r="E5881" s="305">
        <v>45992</v>
      </c>
      <c r="F5881" s="302" t="s">
        <v>69</v>
      </c>
      <c r="G5881" s="302" t="s">
        <v>70</v>
      </c>
      <c r="H5881" s="302" t="s">
        <v>3072</v>
      </c>
      <c r="I5881" s="302" t="s">
        <v>695</v>
      </c>
      <c r="J5881" s="302">
        <v>135500</v>
      </c>
      <c r="K5881" s="302" t="s">
        <v>86</v>
      </c>
      <c r="L5881" s="302">
        <v>9803325</v>
      </c>
      <c r="M5881" s="302" t="s">
        <v>885</v>
      </c>
      <c r="N5881" s="305">
        <v>20271</v>
      </c>
      <c r="O5881" s="305">
        <v>20271</v>
      </c>
      <c r="P5881" s="302" t="s">
        <v>1052</v>
      </c>
    </row>
    <row r="5882" spans="1:16">
      <c r="A5882" s="303">
        <v>4</v>
      </c>
      <c r="B5882" s="303">
        <v>1011.0500000000001</v>
      </c>
      <c r="C5882" s="303">
        <v>605.03843542150003</v>
      </c>
      <c r="D5882" s="304">
        <f t="shared" si="91"/>
        <v>406.01156457850004</v>
      </c>
      <c r="E5882" s="305">
        <v>45992</v>
      </c>
      <c r="F5882" s="302" t="s">
        <v>69</v>
      </c>
      <c r="G5882" s="302" t="s">
        <v>70</v>
      </c>
      <c r="H5882" s="302" t="s">
        <v>3072</v>
      </c>
      <c r="I5882" s="302" t="s">
        <v>695</v>
      </c>
      <c r="J5882" s="302">
        <v>135500</v>
      </c>
      <c r="K5882" s="302" t="s">
        <v>86</v>
      </c>
      <c r="L5882" s="302">
        <v>9802271</v>
      </c>
      <c r="M5882" s="302" t="s">
        <v>885</v>
      </c>
      <c r="N5882" s="305">
        <v>21732</v>
      </c>
      <c r="O5882" s="305">
        <v>21732</v>
      </c>
      <c r="P5882" s="302" t="s">
        <v>1052</v>
      </c>
    </row>
    <row r="5883" spans="1:16">
      <c r="A5883" s="303">
        <v>3</v>
      </c>
      <c r="B5883" s="303">
        <v>794.25</v>
      </c>
      <c r="C5883" s="303">
        <v>468.15252183000001</v>
      </c>
      <c r="D5883" s="304">
        <f t="shared" si="91"/>
        <v>326.09747816999999</v>
      </c>
      <c r="E5883" s="305">
        <v>45992</v>
      </c>
      <c r="F5883" s="302" t="s">
        <v>69</v>
      </c>
      <c r="G5883" s="302" t="s">
        <v>70</v>
      </c>
      <c r="H5883" s="302" t="s">
        <v>3072</v>
      </c>
      <c r="I5883" s="302" t="s">
        <v>695</v>
      </c>
      <c r="J5883" s="302">
        <v>135500</v>
      </c>
      <c r="K5883" s="302" t="s">
        <v>86</v>
      </c>
      <c r="L5883" s="302">
        <v>9803299</v>
      </c>
      <c r="M5883" s="302" t="s">
        <v>885</v>
      </c>
      <c r="N5883" s="305">
        <v>22098</v>
      </c>
      <c r="O5883" s="305">
        <v>22098</v>
      </c>
      <c r="P5883" s="302" t="s">
        <v>1052</v>
      </c>
    </row>
    <row r="5884" spans="1:16">
      <c r="A5884" s="303">
        <v>5</v>
      </c>
      <c r="B5884" s="303">
        <v>1821.8400000000001</v>
      </c>
      <c r="C5884" s="303">
        <v>1090.2361141271999</v>
      </c>
      <c r="D5884" s="304">
        <f t="shared" si="91"/>
        <v>731.60388587280022</v>
      </c>
      <c r="E5884" s="305">
        <v>45992</v>
      </c>
      <c r="F5884" s="302" t="s">
        <v>69</v>
      </c>
      <c r="G5884" s="302" t="s">
        <v>70</v>
      </c>
      <c r="H5884" s="302" t="s">
        <v>3072</v>
      </c>
      <c r="I5884" s="302" t="s">
        <v>695</v>
      </c>
      <c r="J5884" s="302">
        <v>135500</v>
      </c>
      <c r="K5884" s="302" t="s">
        <v>86</v>
      </c>
      <c r="L5884" s="302">
        <v>9803298</v>
      </c>
      <c r="M5884" s="302" t="s">
        <v>885</v>
      </c>
      <c r="N5884" s="305">
        <v>21732</v>
      </c>
      <c r="O5884" s="305">
        <v>21732</v>
      </c>
      <c r="P5884" s="302" t="s">
        <v>1052</v>
      </c>
    </row>
    <row r="5885" spans="1:16">
      <c r="A5885" s="303">
        <v>1</v>
      </c>
      <c r="B5885" s="303">
        <v>373.31</v>
      </c>
      <c r="C5885" s="303">
        <v>209.9604222534</v>
      </c>
      <c r="D5885" s="304">
        <f t="shared" si="91"/>
        <v>163.3495777466</v>
      </c>
      <c r="E5885" s="305">
        <v>45992</v>
      </c>
      <c r="F5885" s="302" t="s">
        <v>69</v>
      </c>
      <c r="G5885" s="302" t="s">
        <v>70</v>
      </c>
      <c r="H5885" s="302" t="s">
        <v>3072</v>
      </c>
      <c r="I5885" s="302" t="s">
        <v>695</v>
      </c>
      <c r="J5885" s="302">
        <v>135500</v>
      </c>
      <c r="K5885" s="302" t="s">
        <v>86</v>
      </c>
      <c r="L5885" s="302">
        <v>9803300</v>
      </c>
      <c r="M5885" s="302" t="s">
        <v>885</v>
      </c>
      <c r="N5885" s="305">
        <v>23193</v>
      </c>
      <c r="O5885" s="305">
        <v>23193</v>
      </c>
      <c r="P5885" s="302" t="s">
        <v>1052</v>
      </c>
    </row>
    <row r="5886" spans="1:16">
      <c r="A5886" s="303">
        <v>3</v>
      </c>
      <c r="B5886" s="303">
        <v>3437.98</v>
      </c>
      <c r="C5886" s="303">
        <v>1655.1803004646001</v>
      </c>
      <c r="D5886" s="304">
        <f t="shared" si="91"/>
        <v>1782.7996995353999</v>
      </c>
      <c r="E5886" s="305">
        <v>45992</v>
      </c>
      <c r="F5886" s="302" t="s">
        <v>69</v>
      </c>
      <c r="G5886" s="302" t="s">
        <v>70</v>
      </c>
      <c r="H5886" s="302" t="s">
        <v>3072</v>
      </c>
      <c r="I5886" s="302" t="s">
        <v>695</v>
      </c>
      <c r="J5886" s="302">
        <v>135500</v>
      </c>
      <c r="K5886" s="302" t="s">
        <v>86</v>
      </c>
      <c r="L5886" s="302">
        <v>9803267</v>
      </c>
      <c r="M5886" s="302" t="s">
        <v>885</v>
      </c>
      <c r="N5886" s="305">
        <v>26481</v>
      </c>
      <c r="O5886" s="305">
        <v>26481</v>
      </c>
      <c r="P5886" s="302" t="s">
        <v>1052</v>
      </c>
    </row>
    <row r="5887" spans="1:16">
      <c r="A5887" s="303">
        <v>2</v>
      </c>
      <c r="B5887" s="303">
        <v>2743.78</v>
      </c>
      <c r="C5887" s="303">
        <v>1197.5121625714</v>
      </c>
      <c r="D5887" s="304">
        <f t="shared" si="91"/>
        <v>1546.2678374286002</v>
      </c>
      <c r="E5887" s="305">
        <v>45992</v>
      </c>
      <c r="F5887" s="302" t="s">
        <v>69</v>
      </c>
      <c r="G5887" s="302" t="s">
        <v>70</v>
      </c>
      <c r="H5887" s="302" t="s">
        <v>3072</v>
      </c>
      <c r="I5887" s="302" t="s">
        <v>695</v>
      </c>
      <c r="J5887" s="302">
        <v>135500</v>
      </c>
      <c r="K5887" s="302" t="s">
        <v>86</v>
      </c>
      <c r="L5887" s="302">
        <v>9803373</v>
      </c>
      <c r="M5887" s="302" t="s">
        <v>885</v>
      </c>
      <c r="N5887" s="305">
        <v>28307</v>
      </c>
      <c r="O5887" s="305">
        <v>28307</v>
      </c>
      <c r="P5887" s="302" t="s">
        <v>1052</v>
      </c>
    </row>
    <row r="5888" spans="1:16">
      <c r="A5888" s="303">
        <v>25</v>
      </c>
      <c r="B5888" s="303">
        <v>8135.62</v>
      </c>
      <c r="C5888" s="303">
        <v>4868.5651510646003</v>
      </c>
      <c r="D5888" s="304">
        <f t="shared" si="91"/>
        <v>3267.0548489353996</v>
      </c>
      <c r="E5888" s="305">
        <v>45992</v>
      </c>
      <c r="F5888" s="302" t="s">
        <v>69</v>
      </c>
      <c r="G5888" s="302" t="s">
        <v>70</v>
      </c>
      <c r="H5888" s="302" t="s">
        <v>3072</v>
      </c>
      <c r="I5888" s="302" t="s">
        <v>695</v>
      </c>
      <c r="J5888" s="302">
        <v>135500</v>
      </c>
      <c r="K5888" s="302" t="s">
        <v>86</v>
      </c>
      <c r="L5888" s="302">
        <v>9803210</v>
      </c>
      <c r="M5888" s="302" t="s">
        <v>885</v>
      </c>
      <c r="N5888" s="305">
        <v>21732</v>
      </c>
      <c r="O5888" s="305">
        <v>21732</v>
      </c>
      <c r="P5888" s="302" t="s">
        <v>1052</v>
      </c>
    </row>
    <row r="5889" spans="1:16">
      <c r="A5889" s="303">
        <v>2</v>
      </c>
      <c r="B5889" s="303">
        <v>157.80000000000001</v>
      </c>
      <c r="C5889" s="303">
        <v>100.11176003999999</v>
      </c>
      <c r="D5889" s="304">
        <f t="shared" si="91"/>
        <v>57.688239960000018</v>
      </c>
      <c r="E5889" s="305">
        <v>45992</v>
      </c>
      <c r="F5889" s="302" t="s">
        <v>69</v>
      </c>
      <c r="G5889" s="302" t="s">
        <v>70</v>
      </c>
      <c r="H5889" s="302" t="s">
        <v>3072</v>
      </c>
      <c r="I5889" s="302" t="s">
        <v>695</v>
      </c>
      <c r="J5889" s="302">
        <v>135500</v>
      </c>
      <c r="K5889" s="302" t="s">
        <v>86</v>
      </c>
      <c r="L5889" s="302">
        <v>9802175</v>
      </c>
      <c r="M5889" s="302" t="s">
        <v>885</v>
      </c>
      <c r="N5889" s="305">
        <v>20271</v>
      </c>
      <c r="O5889" s="305">
        <v>20271</v>
      </c>
      <c r="P5889" s="302" t="s">
        <v>1052</v>
      </c>
    </row>
    <row r="5890" spans="1:16">
      <c r="A5890" s="303">
        <v>1</v>
      </c>
      <c r="B5890" s="303">
        <v>1363.53</v>
      </c>
      <c r="C5890" s="303">
        <v>631.91839288409994</v>
      </c>
      <c r="D5890" s="304">
        <f t="shared" si="91"/>
        <v>731.61160711590003</v>
      </c>
      <c r="E5890" s="305">
        <v>45992</v>
      </c>
      <c r="F5890" s="302" t="s">
        <v>69</v>
      </c>
      <c r="G5890" s="302" t="s">
        <v>70</v>
      </c>
      <c r="H5890" s="302" t="s">
        <v>3072</v>
      </c>
      <c r="I5890" s="302" t="s">
        <v>695</v>
      </c>
      <c r="J5890" s="302">
        <v>135500</v>
      </c>
      <c r="K5890" s="302" t="s">
        <v>86</v>
      </c>
      <c r="L5890" s="302">
        <v>9803178</v>
      </c>
      <c r="M5890" s="302" t="s">
        <v>885</v>
      </c>
      <c r="N5890" s="305">
        <v>27211</v>
      </c>
      <c r="O5890" s="305">
        <v>27211</v>
      </c>
      <c r="P5890" s="302" t="s">
        <v>1052</v>
      </c>
    </row>
    <row r="5891" spans="1:16">
      <c r="A5891" s="303">
        <v>1</v>
      </c>
      <c r="B5891" s="303">
        <v>393.55</v>
      </c>
      <c r="C5891" s="303">
        <v>185.9293720025</v>
      </c>
      <c r="D5891" s="304">
        <f t="shared" ref="D5891:D5954" si="92">+B5891-C5891</f>
        <v>207.62062799750001</v>
      </c>
      <c r="E5891" s="305">
        <v>45992</v>
      </c>
      <c r="F5891" s="302" t="s">
        <v>69</v>
      </c>
      <c r="G5891" s="302" t="s">
        <v>70</v>
      </c>
      <c r="H5891" s="302" t="s">
        <v>3072</v>
      </c>
      <c r="I5891" s="302" t="s">
        <v>695</v>
      </c>
      <c r="J5891" s="302">
        <v>135500</v>
      </c>
      <c r="K5891" s="302" t="s">
        <v>86</v>
      </c>
      <c r="L5891" s="302">
        <v>9803268</v>
      </c>
      <c r="M5891" s="302" t="s">
        <v>885</v>
      </c>
      <c r="N5891" s="305">
        <v>26846</v>
      </c>
      <c r="O5891" s="305">
        <v>26846</v>
      </c>
      <c r="P5891" s="302" t="s">
        <v>1052</v>
      </c>
    </row>
    <row r="5892" spans="1:16">
      <c r="A5892" s="303">
        <v>2</v>
      </c>
      <c r="B5892" s="303">
        <v>641.28</v>
      </c>
      <c r="C5892" s="303">
        <v>360.67455889920001</v>
      </c>
      <c r="D5892" s="304">
        <f t="shared" si="92"/>
        <v>280.60544110079996</v>
      </c>
      <c r="E5892" s="305">
        <v>45992</v>
      </c>
      <c r="F5892" s="302" t="s">
        <v>69</v>
      </c>
      <c r="G5892" s="302" t="s">
        <v>70</v>
      </c>
      <c r="H5892" s="302" t="s">
        <v>3072</v>
      </c>
      <c r="I5892" s="302" t="s">
        <v>695</v>
      </c>
      <c r="J5892" s="302">
        <v>135500</v>
      </c>
      <c r="K5892" s="302" t="s">
        <v>86</v>
      </c>
      <c r="L5892" s="302">
        <v>9803212</v>
      </c>
      <c r="M5892" s="302" t="s">
        <v>885</v>
      </c>
      <c r="N5892" s="305">
        <v>23193</v>
      </c>
      <c r="O5892" s="305">
        <v>23193</v>
      </c>
      <c r="P5892" s="302" t="s">
        <v>1052</v>
      </c>
    </row>
    <row r="5893" spans="1:16">
      <c r="A5893" s="303">
        <v>11</v>
      </c>
      <c r="B5893" s="303">
        <v>2678.37</v>
      </c>
      <c r="C5893" s="303">
        <v>1578.7040225292001</v>
      </c>
      <c r="D5893" s="304">
        <f t="shared" si="92"/>
        <v>1099.6659774707998</v>
      </c>
      <c r="E5893" s="305">
        <v>45992</v>
      </c>
      <c r="F5893" s="302" t="s">
        <v>69</v>
      </c>
      <c r="G5893" s="302" t="s">
        <v>70</v>
      </c>
      <c r="H5893" s="302" t="s">
        <v>3072</v>
      </c>
      <c r="I5893" s="302" t="s">
        <v>695</v>
      </c>
      <c r="J5893" s="302">
        <v>135500</v>
      </c>
      <c r="K5893" s="302" t="s">
        <v>86</v>
      </c>
      <c r="L5893" s="302">
        <v>9803211</v>
      </c>
      <c r="M5893" s="302" t="s">
        <v>885</v>
      </c>
      <c r="N5893" s="305">
        <v>22098</v>
      </c>
      <c r="O5893" s="305">
        <v>22098</v>
      </c>
      <c r="P5893" s="302" t="s">
        <v>1052</v>
      </c>
    </row>
    <row r="5894" spans="1:16">
      <c r="A5894" s="303">
        <v>43</v>
      </c>
      <c r="B5894" s="303">
        <v>9798.83</v>
      </c>
      <c r="C5894" s="303">
        <v>5775.6965382228009</v>
      </c>
      <c r="D5894" s="304">
        <f t="shared" si="92"/>
        <v>4023.133461777199</v>
      </c>
      <c r="E5894" s="305">
        <v>45992</v>
      </c>
      <c r="F5894" s="302" t="s">
        <v>69</v>
      </c>
      <c r="G5894" s="302" t="s">
        <v>70</v>
      </c>
      <c r="H5894" s="302" t="s">
        <v>3072</v>
      </c>
      <c r="I5894" s="302" t="s">
        <v>695</v>
      </c>
      <c r="J5894" s="302">
        <v>135500</v>
      </c>
      <c r="K5894" s="302" t="s">
        <v>86</v>
      </c>
      <c r="L5894" s="302">
        <v>9803077</v>
      </c>
      <c r="M5894" s="302" t="s">
        <v>885</v>
      </c>
      <c r="N5894" s="305">
        <v>22098</v>
      </c>
      <c r="O5894" s="305">
        <v>22098</v>
      </c>
      <c r="P5894" s="302" t="s">
        <v>1052</v>
      </c>
    </row>
    <row r="5895" spans="1:16">
      <c r="A5895" s="303">
        <v>1</v>
      </c>
      <c r="B5895" s="303">
        <v>3328.4300000000003</v>
      </c>
      <c r="C5895" s="303">
        <v>1332.8709251662001</v>
      </c>
      <c r="D5895" s="304">
        <f t="shared" si="92"/>
        <v>1995.5590748338002</v>
      </c>
      <c r="E5895" s="305">
        <v>45992</v>
      </c>
      <c r="F5895" s="302" t="s">
        <v>69</v>
      </c>
      <c r="G5895" s="302" t="s">
        <v>70</v>
      </c>
      <c r="H5895" s="302" t="s">
        <v>3072</v>
      </c>
      <c r="I5895" s="302" t="s">
        <v>695</v>
      </c>
      <c r="J5895" s="302">
        <v>135500</v>
      </c>
      <c r="K5895" s="302" t="s">
        <v>86</v>
      </c>
      <c r="L5895" s="302">
        <v>9803329</v>
      </c>
      <c r="M5895" s="302" t="s">
        <v>885</v>
      </c>
      <c r="N5895" s="305">
        <v>29768</v>
      </c>
      <c r="O5895" s="305">
        <v>29768</v>
      </c>
      <c r="P5895" s="302" t="s">
        <v>1052</v>
      </c>
    </row>
    <row r="5896" spans="1:16">
      <c r="A5896" s="303">
        <v>2</v>
      </c>
      <c r="B5896" s="303">
        <v>267.77</v>
      </c>
      <c r="C5896" s="303">
        <v>157.83091063320001</v>
      </c>
      <c r="D5896" s="304">
        <f t="shared" si="92"/>
        <v>109.93908936679998</v>
      </c>
      <c r="E5896" s="305">
        <v>45992</v>
      </c>
      <c r="F5896" s="302" t="s">
        <v>69</v>
      </c>
      <c r="G5896" s="302" t="s">
        <v>70</v>
      </c>
      <c r="H5896" s="302" t="s">
        <v>3072</v>
      </c>
      <c r="I5896" s="302" t="s">
        <v>695</v>
      </c>
      <c r="J5896" s="302">
        <v>135500</v>
      </c>
      <c r="K5896" s="302" t="s">
        <v>86</v>
      </c>
      <c r="L5896" s="302">
        <v>9802164</v>
      </c>
      <c r="M5896" s="302" t="s">
        <v>885</v>
      </c>
      <c r="N5896" s="305">
        <v>22098</v>
      </c>
      <c r="O5896" s="305">
        <v>22098</v>
      </c>
      <c r="P5896" s="302" t="s">
        <v>1052</v>
      </c>
    </row>
    <row r="5897" spans="1:16">
      <c r="A5897" s="303">
        <v>2</v>
      </c>
      <c r="B5897" s="303">
        <v>3854.91</v>
      </c>
      <c r="C5897" s="303">
        <v>1509.0092995883999</v>
      </c>
      <c r="D5897" s="304">
        <f t="shared" si="92"/>
        <v>2345.9007004116002</v>
      </c>
      <c r="E5897" s="305">
        <v>45992</v>
      </c>
      <c r="F5897" s="302" t="s">
        <v>69</v>
      </c>
      <c r="G5897" s="302" t="s">
        <v>70</v>
      </c>
      <c r="H5897" s="302" t="s">
        <v>3072</v>
      </c>
      <c r="I5897" s="302" t="s">
        <v>695</v>
      </c>
      <c r="J5897" s="302">
        <v>135500</v>
      </c>
      <c r="K5897" s="302" t="s">
        <v>86</v>
      </c>
      <c r="L5897" s="302">
        <v>9803082</v>
      </c>
      <c r="M5897" s="302" t="s">
        <v>885</v>
      </c>
      <c r="N5897" s="305">
        <v>30133</v>
      </c>
      <c r="O5897" s="305">
        <v>30133</v>
      </c>
      <c r="P5897" s="302" t="s">
        <v>1052</v>
      </c>
    </row>
    <row r="5898" spans="1:16">
      <c r="A5898" s="303">
        <v>0</v>
      </c>
      <c r="B5898" s="303">
        <v>0</v>
      </c>
      <c r="C5898" s="303">
        <v>0</v>
      </c>
      <c r="D5898" s="304">
        <f t="shared" si="92"/>
        <v>0</v>
      </c>
      <c r="E5898" s="305">
        <v>45992</v>
      </c>
      <c r="F5898" s="302" t="s">
        <v>69</v>
      </c>
      <c r="G5898" s="302" t="s">
        <v>70</v>
      </c>
      <c r="H5898" s="302" t="s">
        <v>3072</v>
      </c>
      <c r="I5898" s="302" t="s">
        <v>695</v>
      </c>
      <c r="J5898" s="302">
        <v>135500</v>
      </c>
      <c r="K5898" s="302" t="s">
        <v>675</v>
      </c>
      <c r="L5898" s="302">
        <v>9706650</v>
      </c>
      <c r="M5898" s="302" t="s">
        <v>3083</v>
      </c>
      <c r="N5898" s="305">
        <v>25385</v>
      </c>
      <c r="O5898" s="305">
        <v>25385</v>
      </c>
      <c r="P5898" s="302" t="s">
        <v>1062</v>
      </c>
    </row>
    <row r="5899" spans="1:16">
      <c r="A5899" s="303">
        <v>0</v>
      </c>
      <c r="B5899" s="303">
        <v>0</v>
      </c>
      <c r="C5899" s="303">
        <v>0</v>
      </c>
      <c r="D5899" s="304">
        <f t="shared" si="92"/>
        <v>0</v>
      </c>
      <c r="E5899" s="305">
        <v>45992</v>
      </c>
      <c r="F5899" s="302" t="s">
        <v>69</v>
      </c>
      <c r="G5899" s="302" t="s">
        <v>70</v>
      </c>
      <c r="H5899" s="302" t="s">
        <v>3072</v>
      </c>
      <c r="I5899" s="302" t="s">
        <v>695</v>
      </c>
      <c r="J5899" s="302">
        <v>135500</v>
      </c>
      <c r="K5899" s="302" t="s">
        <v>111</v>
      </c>
      <c r="L5899" s="302">
        <v>9724195</v>
      </c>
      <c r="M5899" s="302" t="s">
        <v>3084</v>
      </c>
      <c r="N5899" s="305">
        <v>21732</v>
      </c>
      <c r="O5899" s="305">
        <v>21732</v>
      </c>
      <c r="P5899" s="302" t="s">
        <v>1062</v>
      </c>
    </row>
    <row r="5900" spans="1:16">
      <c r="A5900" s="303">
        <v>0</v>
      </c>
      <c r="B5900" s="303">
        <v>0</v>
      </c>
      <c r="C5900" s="303">
        <v>0</v>
      </c>
      <c r="D5900" s="304">
        <f t="shared" si="92"/>
        <v>0</v>
      </c>
      <c r="E5900" s="305">
        <v>45992</v>
      </c>
      <c r="F5900" s="302" t="s">
        <v>69</v>
      </c>
      <c r="G5900" s="302" t="s">
        <v>70</v>
      </c>
      <c r="H5900" s="302" t="s">
        <v>3072</v>
      </c>
      <c r="I5900" s="302" t="s">
        <v>695</v>
      </c>
      <c r="J5900" s="302">
        <v>135500</v>
      </c>
      <c r="K5900" s="302" t="s">
        <v>111</v>
      </c>
      <c r="L5900" s="302">
        <v>9974970</v>
      </c>
      <c r="M5900" s="302" t="s">
        <v>3084</v>
      </c>
      <c r="N5900" s="305">
        <v>22098</v>
      </c>
      <c r="O5900" s="305">
        <v>22098</v>
      </c>
      <c r="P5900" s="302" t="s">
        <v>1062</v>
      </c>
    </row>
    <row r="5901" spans="1:16">
      <c r="A5901" s="303">
        <v>0</v>
      </c>
      <c r="B5901" s="303">
        <v>0</v>
      </c>
      <c r="C5901" s="303">
        <v>0</v>
      </c>
      <c r="D5901" s="304">
        <f t="shared" si="92"/>
        <v>0</v>
      </c>
      <c r="E5901" s="305">
        <v>45992</v>
      </c>
      <c r="F5901" s="302" t="s">
        <v>69</v>
      </c>
      <c r="G5901" s="302" t="s">
        <v>70</v>
      </c>
      <c r="H5901" s="302" t="s">
        <v>3072</v>
      </c>
      <c r="I5901" s="302" t="s">
        <v>695</v>
      </c>
      <c r="J5901" s="302">
        <v>135500</v>
      </c>
      <c r="K5901" s="302" t="s">
        <v>663</v>
      </c>
      <c r="L5901" s="302">
        <v>9724202</v>
      </c>
      <c r="M5901" s="302" t="s">
        <v>3085</v>
      </c>
      <c r="N5901" s="305">
        <v>25385</v>
      </c>
      <c r="O5901" s="305">
        <v>25385</v>
      </c>
      <c r="P5901" s="302" t="s">
        <v>1062</v>
      </c>
    </row>
    <row r="5902" spans="1:16">
      <c r="A5902" s="303">
        <v>0</v>
      </c>
      <c r="B5902" s="303">
        <v>0</v>
      </c>
      <c r="C5902" s="303">
        <v>0</v>
      </c>
      <c r="D5902" s="304">
        <f t="shared" si="92"/>
        <v>0</v>
      </c>
      <c r="E5902" s="305">
        <v>45992</v>
      </c>
      <c r="F5902" s="302" t="s">
        <v>69</v>
      </c>
      <c r="G5902" s="302" t="s">
        <v>70</v>
      </c>
      <c r="H5902" s="302" t="s">
        <v>3072</v>
      </c>
      <c r="I5902" s="302" t="s">
        <v>695</v>
      </c>
      <c r="J5902" s="302">
        <v>135500</v>
      </c>
      <c r="K5902" s="302" t="s">
        <v>663</v>
      </c>
      <c r="L5902" s="302">
        <v>9974969</v>
      </c>
      <c r="M5902" s="302" t="s">
        <v>3085</v>
      </c>
      <c r="N5902" s="305">
        <v>20271</v>
      </c>
      <c r="O5902" s="305">
        <v>20271</v>
      </c>
      <c r="P5902" s="302" t="s">
        <v>1062</v>
      </c>
    </row>
    <row r="5903" spans="1:16">
      <c r="A5903" s="303">
        <v>0</v>
      </c>
      <c r="B5903" s="303">
        <v>0</v>
      </c>
      <c r="C5903" s="303">
        <v>0</v>
      </c>
      <c r="D5903" s="304">
        <f t="shared" si="92"/>
        <v>0</v>
      </c>
      <c r="E5903" s="305">
        <v>45992</v>
      </c>
      <c r="F5903" s="302" t="s">
        <v>69</v>
      </c>
      <c r="G5903" s="302" t="s">
        <v>70</v>
      </c>
      <c r="H5903" s="302" t="s">
        <v>3072</v>
      </c>
      <c r="I5903" s="302" t="s">
        <v>695</v>
      </c>
      <c r="J5903" s="302">
        <v>135500</v>
      </c>
      <c r="K5903" s="302" t="s">
        <v>87</v>
      </c>
      <c r="L5903" s="302">
        <v>9975055</v>
      </c>
      <c r="M5903" s="302" t="s">
        <v>3061</v>
      </c>
      <c r="N5903" s="305">
        <v>21732</v>
      </c>
      <c r="O5903" s="305">
        <v>21732</v>
      </c>
      <c r="P5903" s="302" t="s">
        <v>1062</v>
      </c>
    </row>
    <row r="5904" spans="1:16">
      <c r="A5904" s="303">
        <v>0</v>
      </c>
      <c r="B5904" s="303">
        <v>0</v>
      </c>
      <c r="C5904" s="303">
        <v>0</v>
      </c>
      <c r="D5904" s="304">
        <f t="shared" si="92"/>
        <v>0</v>
      </c>
      <c r="E5904" s="305">
        <v>45992</v>
      </c>
      <c r="F5904" s="302" t="s">
        <v>69</v>
      </c>
      <c r="G5904" s="302" t="s">
        <v>70</v>
      </c>
      <c r="H5904" s="302" t="s">
        <v>3072</v>
      </c>
      <c r="I5904" s="302" t="s">
        <v>695</v>
      </c>
      <c r="J5904" s="302">
        <v>135500</v>
      </c>
      <c r="K5904" s="302" t="s">
        <v>88</v>
      </c>
      <c r="L5904" s="302">
        <v>9975054</v>
      </c>
      <c r="M5904" s="302" t="s">
        <v>3062</v>
      </c>
      <c r="N5904" s="305">
        <v>21732</v>
      </c>
      <c r="O5904" s="305">
        <v>21732</v>
      </c>
      <c r="P5904" s="302" t="s">
        <v>1062</v>
      </c>
    </row>
    <row r="5905" spans="1:16">
      <c r="A5905" s="303">
        <v>0</v>
      </c>
      <c r="B5905" s="303">
        <v>0</v>
      </c>
      <c r="C5905" s="303">
        <v>0</v>
      </c>
      <c r="D5905" s="304">
        <f t="shared" si="92"/>
        <v>0</v>
      </c>
      <c r="E5905" s="305">
        <v>45992</v>
      </c>
      <c r="F5905" s="302" t="s">
        <v>69</v>
      </c>
      <c r="G5905" s="302" t="s">
        <v>70</v>
      </c>
      <c r="H5905" s="302" t="s">
        <v>3072</v>
      </c>
      <c r="I5905" s="302" t="s">
        <v>695</v>
      </c>
      <c r="J5905" s="302">
        <v>135500</v>
      </c>
      <c r="K5905" s="302" t="s">
        <v>93</v>
      </c>
      <c r="L5905" s="302">
        <v>9975048</v>
      </c>
      <c r="M5905" s="302" t="s">
        <v>3063</v>
      </c>
      <c r="N5905" s="305">
        <v>26481</v>
      </c>
      <c r="O5905" s="305">
        <v>26481</v>
      </c>
      <c r="P5905" s="302" t="s">
        <v>1062</v>
      </c>
    </row>
    <row r="5906" spans="1:16">
      <c r="A5906" s="303">
        <v>0</v>
      </c>
      <c r="B5906" s="303">
        <v>0</v>
      </c>
      <c r="C5906" s="303">
        <v>0</v>
      </c>
      <c r="D5906" s="304">
        <f t="shared" si="92"/>
        <v>0</v>
      </c>
      <c r="E5906" s="305">
        <v>45992</v>
      </c>
      <c r="F5906" s="302" t="s">
        <v>69</v>
      </c>
      <c r="G5906" s="302" t="s">
        <v>70</v>
      </c>
      <c r="H5906" s="302" t="s">
        <v>3072</v>
      </c>
      <c r="I5906" s="302" t="s">
        <v>695</v>
      </c>
      <c r="J5906" s="302">
        <v>135500</v>
      </c>
      <c r="K5906" s="302" t="s">
        <v>93</v>
      </c>
      <c r="L5906" s="302">
        <v>9975053</v>
      </c>
      <c r="M5906" s="302" t="s">
        <v>3063</v>
      </c>
      <c r="N5906" s="305">
        <v>20271</v>
      </c>
      <c r="O5906" s="305">
        <v>20271</v>
      </c>
      <c r="P5906" s="302" t="s">
        <v>1062</v>
      </c>
    </row>
    <row r="5907" spans="1:16">
      <c r="A5907" s="303">
        <v>0</v>
      </c>
      <c r="B5907" s="303">
        <v>0</v>
      </c>
      <c r="C5907" s="303">
        <v>0</v>
      </c>
      <c r="D5907" s="304">
        <f t="shared" si="92"/>
        <v>0</v>
      </c>
      <c r="E5907" s="305">
        <v>45992</v>
      </c>
      <c r="F5907" s="302" t="s">
        <v>69</v>
      </c>
      <c r="G5907" s="302" t="s">
        <v>70</v>
      </c>
      <c r="H5907" s="302" t="s">
        <v>3072</v>
      </c>
      <c r="I5907" s="302" t="s">
        <v>695</v>
      </c>
      <c r="J5907" s="302">
        <v>135500</v>
      </c>
      <c r="K5907" s="302" t="s">
        <v>93</v>
      </c>
      <c r="L5907" s="302">
        <v>9975047</v>
      </c>
      <c r="M5907" s="302" t="s">
        <v>3063</v>
      </c>
      <c r="N5907" s="305">
        <v>28307</v>
      </c>
      <c r="O5907" s="305">
        <v>28307</v>
      </c>
      <c r="P5907" s="302" t="s">
        <v>1062</v>
      </c>
    </row>
    <row r="5908" spans="1:16">
      <c r="A5908" s="303">
        <v>0</v>
      </c>
      <c r="B5908" s="303">
        <v>0</v>
      </c>
      <c r="C5908" s="303">
        <v>0</v>
      </c>
      <c r="D5908" s="304">
        <f t="shared" si="92"/>
        <v>0</v>
      </c>
      <c r="E5908" s="305">
        <v>45992</v>
      </c>
      <c r="F5908" s="302" t="s">
        <v>69</v>
      </c>
      <c r="G5908" s="302" t="s">
        <v>70</v>
      </c>
      <c r="H5908" s="302" t="s">
        <v>3072</v>
      </c>
      <c r="I5908" s="302" t="s">
        <v>695</v>
      </c>
      <c r="J5908" s="302">
        <v>135500</v>
      </c>
      <c r="K5908" s="302" t="s">
        <v>93</v>
      </c>
      <c r="L5908" s="302">
        <v>9975049</v>
      </c>
      <c r="M5908" s="302" t="s">
        <v>3063</v>
      </c>
      <c r="N5908" s="305">
        <v>24289</v>
      </c>
      <c r="O5908" s="305">
        <v>24289</v>
      </c>
      <c r="P5908" s="302" t="s">
        <v>1062</v>
      </c>
    </row>
    <row r="5909" spans="1:16">
      <c r="A5909" s="303">
        <v>0</v>
      </c>
      <c r="B5909" s="303">
        <v>0</v>
      </c>
      <c r="C5909" s="303">
        <v>0</v>
      </c>
      <c r="D5909" s="304">
        <f t="shared" si="92"/>
        <v>0</v>
      </c>
      <c r="E5909" s="305">
        <v>45992</v>
      </c>
      <c r="F5909" s="302" t="s">
        <v>69</v>
      </c>
      <c r="G5909" s="302" t="s">
        <v>70</v>
      </c>
      <c r="H5909" s="302" t="s">
        <v>3072</v>
      </c>
      <c r="I5909" s="302" t="s">
        <v>695</v>
      </c>
      <c r="J5909" s="302">
        <v>135500</v>
      </c>
      <c r="K5909" s="302" t="s">
        <v>93</v>
      </c>
      <c r="L5909" s="302">
        <v>9975051</v>
      </c>
      <c r="M5909" s="302" t="s">
        <v>3063</v>
      </c>
      <c r="N5909" s="305">
        <v>22098</v>
      </c>
      <c r="O5909" s="305">
        <v>22098</v>
      </c>
      <c r="P5909" s="302" t="s">
        <v>1062</v>
      </c>
    </row>
    <row r="5910" spans="1:16">
      <c r="A5910" s="303">
        <v>0</v>
      </c>
      <c r="B5910" s="303">
        <v>0</v>
      </c>
      <c r="C5910" s="303">
        <v>0</v>
      </c>
      <c r="D5910" s="304">
        <f t="shared" si="92"/>
        <v>0</v>
      </c>
      <c r="E5910" s="305">
        <v>45992</v>
      </c>
      <c r="F5910" s="302" t="s">
        <v>69</v>
      </c>
      <c r="G5910" s="302" t="s">
        <v>70</v>
      </c>
      <c r="H5910" s="302" t="s">
        <v>3072</v>
      </c>
      <c r="I5910" s="302" t="s">
        <v>695</v>
      </c>
      <c r="J5910" s="302">
        <v>135500</v>
      </c>
      <c r="K5910" s="302" t="s">
        <v>93</v>
      </c>
      <c r="L5910" s="302">
        <v>9975046</v>
      </c>
      <c r="M5910" s="302" t="s">
        <v>3063</v>
      </c>
      <c r="N5910" s="305">
        <v>30133</v>
      </c>
      <c r="O5910" s="305">
        <v>30133</v>
      </c>
      <c r="P5910" s="302" t="s">
        <v>1062</v>
      </c>
    </row>
    <row r="5911" spans="1:16">
      <c r="A5911" s="303">
        <v>0</v>
      </c>
      <c r="B5911" s="303">
        <v>0</v>
      </c>
      <c r="C5911" s="303">
        <v>0</v>
      </c>
      <c r="D5911" s="304">
        <f t="shared" si="92"/>
        <v>0</v>
      </c>
      <c r="E5911" s="305">
        <v>45992</v>
      </c>
      <c r="F5911" s="302" t="s">
        <v>69</v>
      </c>
      <c r="G5911" s="302" t="s">
        <v>70</v>
      </c>
      <c r="H5911" s="302" t="s">
        <v>3072</v>
      </c>
      <c r="I5911" s="302" t="s">
        <v>695</v>
      </c>
      <c r="J5911" s="302">
        <v>135500</v>
      </c>
      <c r="K5911" s="302" t="s">
        <v>93</v>
      </c>
      <c r="L5911" s="302">
        <v>9975052</v>
      </c>
      <c r="M5911" s="302" t="s">
        <v>3063</v>
      </c>
      <c r="N5911" s="305">
        <v>21732</v>
      </c>
      <c r="O5911" s="305">
        <v>21732</v>
      </c>
      <c r="P5911" s="302" t="s">
        <v>1062</v>
      </c>
    </row>
    <row r="5912" spans="1:16">
      <c r="A5912" s="303">
        <v>0</v>
      </c>
      <c r="B5912" s="303">
        <v>0</v>
      </c>
      <c r="C5912" s="303">
        <v>0</v>
      </c>
      <c r="D5912" s="304">
        <f t="shared" si="92"/>
        <v>0</v>
      </c>
      <c r="E5912" s="305">
        <v>45992</v>
      </c>
      <c r="F5912" s="302" t="s">
        <v>69</v>
      </c>
      <c r="G5912" s="302" t="s">
        <v>70</v>
      </c>
      <c r="H5912" s="302" t="s">
        <v>3072</v>
      </c>
      <c r="I5912" s="302" t="s">
        <v>695</v>
      </c>
      <c r="J5912" s="302">
        <v>135500</v>
      </c>
      <c r="K5912" s="302" t="s">
        <v>93</v>
      </c>
      <c r="L5912" s="302">
        <v>9975050</v>
      </c>
      <c r="M5912" s="302" t="s">
        <v>3063</v>
      </c>
      <c r="N5912" s="305">
        <v>23193</v>
      </c>
      <c r="O5912" s="305">
        <v>23193</v>
      </c>
      <c r="P5912" s="302" t="s">
        <v>1062</v>
      </c>
    </row>
    <row r="5913" spans="1:16">
      <c r="A5913" s="303">
        <v>0</v>
      </c>
      <c r="B5913" s="303">
        <v>0</v>
      </c>
      <c r="C5913" s="303">
        <v>0</v>
      </c>
      <c r="D5913" s="304">
        <f t="shared" si="92"/>
        <v>0</v>
      </c>
      <c r="E5913" s="305">
        <v>45992</v>
      </c>
      <c r="F5913" s="302" t="s">
        <v>69</v>
      </c>
      <c r="G5913" s="302" t="s">
        <v>70</v>
      </c>
      <c r="H5913" s="302" t="s">
        <v>3072</v>
      </c>
      <c r="I5913" s="302" t="s">
        <v>695</v>
      </c>
      <c r="J5913" s="302">
        <v>135500</v>
      </c>
      <c r="K5913" s="302" t="s">
        <v>94</v>
      </c>
      <c r="L5913" s="302">
        <v>9975042</v>
      </c>
      <c r="M5913" s="302" t="s">
        <v>3064</v>
      </c>
      <c r="N5913" s="305">
        <v>23193</v>
      </c>
      <c r="O5913" s="305">
        <v>23193</v>
      </c>
      <c r="P5913" s="302" t="s">
        <v>1062</v>
      </c>
    </row>
    <row r="5914" spans="1:16">
      <c r="A5914" s="303">
        <v>0</v>
      </c>
      <c r="B5914" s="303">
        <v>0</v>
      </c>
      <c r="C5914" s="303">
        <v>0</v>
      </c>
      <c r="D5914" s="304">
        <f t="shared" si="92"/>
        <v>0</v>
      </c>
      <c r="E5914" s="305">
        <v>45992</v>
      </c>
      <c r="F5914" s="302" t="s">
        <v>69</v>
      </c>
      <c r="G5914" s="302" t="s">
        <v>70</v>
      </c>
      <c r="H5914" s="302" t="s">
        <v>3072</v>
      </c>
      <c r="I5914" s="302" t="s">
        <v>695</v>
      </c>
      <c r="J5914" s="302">
        <v>135500</v>
      </c>
      <c r="K5914" s="302" t="s">
        <v>94</v>
      </c>
      <c r="L5914" s="302">
        <v>9975044</v>
      </c>
      <c r="M5914" s="302" t="s">
        <v>3064</v>
      </c>
      <c r="N5914" s="305">
        <v>21732</v>
      </c>
      <c r="O5914" s="305">
        <v>21732</v>
      </c>
      <c r="P5914" s="302" t="s">
        <v>1062</v>
      </c>
    </row>
    <row r="5915" spans="1:16">
      <c r="A5915" s="303">
        <v>0</v>
      </c>
      <c r="B5915" s="303">
        <v>0</v>
      </c>
      <c r="C5915" s="303">
        <v>0</v>
      </c>
      <c r="D5915" s="304">
        <f t="shared" si="92"/>
        <v>0</v>
      </c>
      <c r="E5915" s="305">
        <v>45992</v>
      </c>
      <c r="F5915" s="302" t="s">
        <v>69</v>
      </c>
      <c r="G5915" s="302" t="s">
        <v>70</v>
      </c>
      <c r="H5915" s="302" t="s">
        <v>3072</v>
      </c>
      <c r="I5915" s="302" t="s">
        <v>695</v>
      </c>
      <c r="J5915" s="302">
        <v>135500</v>
      </c>
      <c r="K5915" s="302" t="s">
        <v>94</v>
      </c>
      <c r="L5915" s="302">
        <v>9724201</v>
      </c>
      <c r="M5915" s="302" t="s">
        <v>3064</v>
      </c>
      <c r="N5915" s="305">
        <v>25385</v>
      </c>
      <c r="O5915" s="305">
        <v>25385</v>
      </c>
      <c r="P5915" s="302" t="s">
        <v>1062</v>
      </c>
    </row>
    <row r="5916" spans="1:16">
      <c r="A5916" s="303">
        <v>0</v>
      </c>
      <c r="B5916" s="303">
        <v>0</v>
      </c>
      <c r="C5916" s="303">
        <v>0</v>
      </c>
      <c r="D5916" s="304">
        <f t="shared" si="92"/>
        <v>0</v>
      </c>
      <c r="E5916" s="305">
        <v>45992</v>
      </c>
      <c r="F5916" s="302" t="s">
        <v>69</v>
      </c>
      <c r="G5916" s="302" t="s">
        <v>70</v>
      </c>
      <c r="H5916" s="302" t="s">
        <v>3072</v>
      </c>
      <c r="I5916" s="302" t="s">
        <v>695</v>
      </c>
      <c r="J5916" s="302">
        <v>135500</v>
      </c>
      <c r="K5916" s="302" t="s">
        <v>94</v>
      </c>
      <c r="L5916" s="302">
        <v>9975045</v>
      </c>
      <c r="M5916" s="302" t="s">
        <v>3064</v>
      </c>
      <c r="N5916" s="305">
        <v>20271</v>
      </c>
      <c r="O5916" s="305">
        <v>20271</v>
      </c>
      <c r="P5916" s="302" t="s">
        <v>1062</v>
      </c>
    </row>
    <row r="5917" spans="1:16">
      <c r="A5917" s="303">
        <v>0</v>
      </c>
      <c r="B5917" s="303">
        <v>0</v>
      </c>
      <c r="C5917" s="303">
        <v>0</v>
      </c>
      <c r="D5917" s="304">
        <f t="shared" si="92"/>
        <v>0</v>
      </c>
      <c r="E5917" s="305">
        <v>45992</v>
      </c>
      <c r="F5917" s="302" t="s">
        <v>69</v>
      </c>
      <c r="G5917" s="302" t="s">
        <v>70</v>
      </c>
      <c r="H5917" s="302" t="s">
        <v>3072</v>
      </c>
      <c r="I5917" s="302" t="s">
        <v>695</v>
      </c>
      <c r="J5917" s="302">
        <v>135500</v>
      </c>
      <c r="K5917" s="302" t="s">
        <v>94</v>
      </c>
      <c r="L5917" s="302">
        <v>9975043</v>
      </c>
      <c r="M5917" s="302" t="s">
        <v>3064</v>
      </c>
      <c r="N5917" s="305">
        <v>22098</v>
      </c>
      <c r="O5917" s="305">
        <v>22098</v>
      </c>
      <c r="P5917" s="302" t="s">
        <v>1062</v>
      </c>
    </row>
    <row r="5918" spans="1:16">
      <c r="A5918" s="303">
        <v>0</v>
      </c>
      <c r="B5918" s="303">
        <v>0</v>
      </c>
      <c r="C5918" s="303">
        <v>0</v>
      </c>
      <c r="D5918" s="304">
        <f t="shared" si="92"/>
        <v>0</v>
      </c>
      <c r="E5918" s="305">
        <v>45992</v>
      </c>
      <c r="F5918" s="302" t="s">
        <v>69</v>
      </c>
      <c r="G5918" s="302" t="s">
        <v>70</v>
      </c>
      <c r="H5918" s="302" t="s">
        <v>3072</v>
      </c>
      <c r="I5918" s="302" t="s">
        <v>695</v>
      </c>
      <c r="J5918" s="302">
        <v>135500</v>
      </c>
      <c r="K5918" s="302" t="s">
        <v>94</v>
      </c>
      <c r="L5918" s="302">
        <v>9975041</v>
      </c>
      <c r="M5918" s="302" t="s">
        <v>3064</v>
      </c>
      <c r="N5918" s="305">
        <v>27211</v>
      </c>
      <c r="O5918" s="305">
        <v>27211</v>
      </c>
      <c r="P5918" s="302" t="s">
        <v>1062</v>
      </c>
    </row>
    <row r="5919" spans="1:16">
      <c r="A5919" s="303">
        <v>0</v>
      </c>
      <c r="B5919" s="303">
        <v>0</v>
      </c>
      <c r="C5919" s="303">
        <v>0</v>
      </c>
      <c r="D5919" s="304">
        <f t="shared" si="92"/>
        <v>0</v>
      </c>
      <c r="E5919" s="305">
        <v>45992</v>
      </c>
      <c r="F5919" s="302" t="s">
        <v>69</v>
      </c>
      <c r="G5919" s="302" t="s">
        <v>70</v>
      </c>
      <c r="H5919" s="302" t="s">
        <v>3072</v>
      </c>
      <c r="I5919" s="302" t="s">
        <v>695</v>
      </c>
      <c r="J5919" s="302">
        <v>135500</v>
      </c>
      <c r="K5919" s="302" t="s">
        <v>112</v>
      </c>
      <c r="L5919" s="302">
        <v>9693337</v>
      </c>
      <c r="M5919" s="302" t="s">
        <v>3065</v>
      </c>
      <c r="N5919" s="305">
        <v>22098</v>
      </c>
      <c r="O5919" s="305">
        <v>22098</v>
      </c>
      <c r="P5919" s="302" t="s">
        <v>1062</v>
      </c>
    </row>
    <row r="5920" spans="1:16">
      <c r="A5920" s="303">
        <v>0</v>
      </c>
      <c r="B5920" s="303">
        <v>0</v>
      </c>
      <c r="C5920" s="303">
        <v>0</v>
      </c>
      <c r="D5920" s="304">
        <f t="shared" si="92"/>
        <v>0</v>
      </c>
      <c r="E5920" s="305">
        <v>45992</v>
      </c>
      <c r="F5920" s="302" t="s">
        <v>69</v>
      </c>
      <c r="G5920" s="302" t="s">
        <v>70</v>
      </c>
      <c r="H5920" s="302" t="s">
        <v>3072</v>
      </c>
      <c r="I5920" s="302" t="s">
        <v>695</v>
      </c>
      <c r="J5920" s="302">
        <v>135500</v>
      </c>
      <c r="K5920" s="302" t="s">
        <v>112</v>
      </c>
      <c r="L5920" s="302">
        <v>9975040</v>
      </c>
      <c r="M5920" s="302" t="s">
        <v>3065</v>
      </c>
      <c r="N5920" s="305">
        <v>20271</v>
      </c>
      <c r="O5920" s="305">
        <v>20271</v>
      </c>
      <c r="P5920" s="302" t="s">
        <v>1062</v>
      </c>
    </row>
    <row r="5921" spans="1:16">
      <c r="A5921" s="303">
        <v>0</v>
      </c>
      <c r="B5921" s="303">
        <v>0</v>
      </c>
      <c r="C5921" s="303">
        <v>0</v>
      </c>
      <c r="D5921" s="304">
        <f t="shared" si="92"/>
        <v>0</v>
      </c>
      <c r="E5921" s="305">
        <v>45992</v>
      </c>
      <c r="F5921" s="302" t="s">
        <v>69</v>
      </c>
      <c r="G5921" s="302" t="s">
        <v>70</v>
      </c>
      <c r="H5921" s="302" t="s">
        <v>3072</v>
      </c>
      <c r="I5921" s="302" t="s">
        <v>695</v>
      </c>
      <c r="J5921" s="302">
        <v>135500</v>
      </c>
      <c r="K5921" s="302" t="s">
        <v>112</v>
      </c>
      <c r="L5921" s="302">
        <v>9975036</v>
      </c>
      <c r="M5921" s="302" t="s">
        <v>3065</v>
      </c>
      <c r="N5921" s="305">
        <v>25385</v>
      </c>
      <c r="O5921" s="305">
        <v>25385</v>
      </c>
      <c r="P5921" s="302" t="s">
        <v>1062</v>
      </c>
    </row>
    <row r="5922" spans="1:16">
      <c r="A5922" s="303">
        <v>0</v>
      </c>
      <c r="B5922" s="303">
        <v>0</v>
      </c>
      <c r="C5922" s="303">
        <v>0</v>
      </c>
      <c r="D5922" s="304">
        <f t="shared" si="92"/>
        <v>0</v>
      </c>
      <c r="E5922" s="305">
        <v>45992</v>
      </c>
      <c r="F5922" s="302" t="s">
        <v>69</v>
      </c>
      <c r="G5922" s="302" t="s">
        <v>70</v>
      </c>
      <c r="H5922" s="302" t="s">
        <v>3072</v>
      </c>
      <c r="I5922" s="302" t="s">
        <v>695</v>
      </c>
      <c r="J5922" s="302">
        <v>135500</v>
      </c>
      <c r="K5922" s="302" t="s">
        <v>112</v>
      </c>
      <c r="L5922" s="302">
        <v>9975037</v>
      </c>
      <c r="M5922" s="302" t="s">
        <v>3065</v>
      </c>
      <c r="N5922" s="305">
        <v>23924</v>
      </c>
      <c r="O5922" s="305">
        <v>23924</v>
      </c>
      <c r="P5922" s="302" t="s">
        <v>1062</v>
      </c>
    </row>
    <row r="5923" spans="1:16">
      <c r="A5923" s="303">
        <v>0</v>
      </c>
      <c r="B5923" s="303">
        <v>0</v>
      </c>
      <c r="C5923" s="303">
        <v>0</v>
      </c>
      <c r="D5923" s="304">
        <f t="shared" si="92"/>
        <v>0</v>
      </c>
      <c r="E5923" s="305">
        <v>45992</v>
      </c>
      <c r="F5923" s="302" t="s">
        <v>69</v>
      </c>
      <c r="G5923" s="302" t="s">
        <v>70</v>
      </c>
      <c r="H5923" s="302" t="s">
        <v>3072</v>
      </c>
      <c r="I5923" s="302" t="s">
        <v>695</v>
      </c>
      <c r="J5923" s="302">
        <v>135500</v>
      </c>
      <c r="K5923" s="302" t="s">
        <v>112</v>
      </c>
      <c r="L5923" s="302">
        <v>9975038</v>
      </c>
      <c r="M5923" s="302" t="s">
        <v>3065</v>
      </c>
      <c r="N5923" s="305">
        <v>23193</v>
      </c>
      <c r="O5923" s="305">
        <v>23193</v>
      </c>
      <c r="P5923" s="302" t="s">
        <v>1062</v>
      </c>
    </row>
    <row r="5924" spans="1:16">
      <c r="A5924" s="303">
        <v>0</v>
      </c>
      <c r="B5924" s="303">
        <v>0</v>
      </c>
      <c r="C5924" s="303">
        <v>0</v>
      </c>
      <c r="D5924" s="304">
        <f t="shared" si="92"/>
        <v>0</v>
      </c>
      <c r="E5924" s="305">
        <v>45992</v>
      </c>
      <c r="F5924" s="302" t="s">
        <v>69</v>
      </c>
      <c r="G5924" s="302" t="s">
        <v>70</v>
      </c>
      <c r="H5924" s="302" t="s">
        <v>3072</v>
      </c>
      <c r="I5924" s="302" t="s">
        <v>695</v>
      </c>
      <c r="J5924" s="302">
        <v>135500</v>
      </c>
      <c r="K5924" s="302" t="s">
        <v>112</v>
      </c>
      <c r="L5924" s="302">
        <v>9975039</v>
      </c>
      <c r="M5924" s="302" t="s">
        <v>3065</v>
      </c>
      <c r="N5924" s="305">
        <v>21732</v>
      </c>
      <c r="O5924" s="305">
        <v>21732</v>
      </c>
      <c r="P5924" s="302" t="s">
        <v>1062</v>
      </c>
    </row>
    <row r="5925" spans="1:16">
      <c r="A5925" s="303">
        <v>0</v>
      </c>
      <c r="B5925" s="303">
        <v>0</v>
      </c>
      <c r="C5925" s="303">
        <v>0</v>
      </c>
      <c r="D5925" s="304">
        <f t="shared" si="92"/>
        <v>0</v>
      </c>
      <c r="E5925" s="305">
        <v>45992</v>
      </c>
      <c r="F5925" s="302" t="s">
        <v>69</v>
      </c>
      <c r="G5925" s="302" t="s">
        <v>70</v>
      </c>
      <c r="H5925" s="302" t="s">
        <v>3072</v>
      </c>
      <c r="I5925" s="302" t="s">
        <v>695</v>
      </c>
      <c r="J5925" s="302">
        <v>135500</v>
      </c>
      <c r="K5925" s="302" t="s">
        <v>112</v>
      </c>
      <c r="L5925" s="302">
        <v>9975035</v>
      </c>
      <c r="M5925" s="302" t="s">
        <v>3065</v>
      </c>
      <c r="N5925" s="305">
        <v>26481</v>
      </c>
      <c r="O5925" s="305">
        <v>26481</v>
      </c>
      <c r="P5925" s="302" t="s">
        <v>1062</v>
      </c>
    </row>
    <row r="5926" spans="1:16">
      <c r="A5926" s="303">
        <v>0</v>
      </c>
      <c r="B5926" s="303">
        <v>0</v>
      </c>
      <c r="C5926" s="303">
        <v>0</v>
      </c>
      <c r="D5926" s="304">
        <f t="shared" si="92"/>
        <v>0</v>
      </c>
      <c r="E5926" s="305">
        <v>45992</v>
      </c>
      <c r="F5926" s="302" t="s">
        <v>69</v>
      </c>
      <c r="G5926" s="302" t="s">
        <v>70</v>
      </c>
      <c r="H5926" s="302" t="s">
        <v>3072</v>
      </c>
      <c r="I5926" s="302" t="s">
        <v>695</v>
      </c>
      <c r="J5926" s="302">
        <v>135500</v>
      </c>
      <c r="K5926" s="302" t="s">
        <v>112</v>
      </c>
      <c r="L5926" s="302">
        <v>9975033</v>
      </c>
      <c r="M5926" s="302" t="s">
        <v>3065</v>
      </c>
      <c r="N5926" s="305">
        <v>28307</v>
      </c>
      <c r="O5926" s="305">
        <v>28307</v>
      </c>
      <c r="P5926" s="302" t="s">
        <v>1062</v>
      </c>
    </row>
    <row r="5927" spans="1:16">
      <c r="A5927" s="303">
        <v>0</v>
      </c>
      <c r="B5927" s="303">
        <v>0</v>
      </c>
      <c r="C5927" s="303">
        <v>0</v>
      </c>
      <c r="D5927" s="304">
        <f t="shared" si="92"/>
        <v>0</v>
      </c>
      <c r="E5927" s="305">
        <v>45992</v>
      </c>
      <c r="F5927" s="302" t="s">
        <v>69</v>
      </c>
      <c r="G5927" s="302" t="s">
        <v>70</v>
      </c>
      <c r="H5927" s="302" t="s">
        <v>3072</v>
      </c>
      <c r="I5927" s="302" t="s">
        <v>695</v>
      </c>
      <c r="J5927" s="302">
        <v>135500</v>
      </c>
      <c r="K5927" s="302" t="s">
        <v>112</v>
      </c>
      <c r="L5927" s="302">
        <v>9975034</v>
      </c>
      <c r="M5927" s="302" t="s">
        <v>3065</v>
      </c>
      <c r="N5927" s="305">
        <v>26846</v>
      </c>
      <c r="O5927" s="305">
        <v>26846</v>
      </c>
      <c r="P5927" s="302" t="s">
        <v>1062</v>
      </c>
    </row>
    <row r="5928" spans="1:16">
      <c r="A5928" s="303">
        <v>0</v>
      </c>
      <c r="B5928" s="303">
        <v>0</v>
      </c>
      <c r="C5928" s="303">
        <v>0</v>
      </c>
      <c r="D5928" s="304">
        <f t="shared" si="92"/>
        <v>0</v>
      </c>
      <c r="E5928" s="305">
        <v>45992</v>
      </c>
      <c r="F5928" s="302" t="s">
        <v>69</v>
      </c>
      <c r="G5928" s="302" t="s">
        <v>70</v>
      </c>
      <c r="H5928" s="302" t="s">
        <v>3072</v>
      </c>
      <c r="I5928" s="302" t="s">
        <v>695</v>
      </c>
      <c r="J5928" s="302">
        <v>135500</v>
      </c>
      <c r="K5928" s="302" t="s">
        <v>89</v>
      </c>
      <c r="L5928" s="302">
        <v>9975032</v>
      </c>
      <c r="M5928" s="302" t="s">
        <v>3066</v>
      </c>
      <c r="N5928" s="305">
        <v>20271</v>
      </c>
      <c r="O5928" s="305">
        <v>20271</v>
      </c>
      <c r="P5928" s="302" t="s">
        <v>1062</v>
      </c>
    </row>
    <row r="5929" spans="1:16">
      <c r="A5929" s="303">
        <v>0</v>
      </c>
      <c r="B5929" s="303">
        <v>0</v>
      </c>
      <c r="C5929" s="303">
        <v>0</v>
      </c>
      <c r="D5929" s="304">
        <f t="shared" si="92"/>
        <v>0</v>
      </c>
      <c r="E5929" s="305">
        <v>45992</v>
      </c>
      <c r="F5929" s="302" t="s">
        <v>69</v>
      </c>
      <c r="G5929" s="302" t="s">
        <v>70</v>
      </c>
      <c r="H5929" s="302" t="s">
        <v>3072</v>
      </c>
      <c r="I5929" s="302" t="s">
        <v>695</v>
      </c>
      <c r="J5929" s="302">
        <v>135500</v>
      </c>
      <c r="K5929" s="302" t="s">
        <v>89</v>
      </c>
      <c r="L5929" s="302">
        <v>9975030</v>
      </c>
      <c r="M5929" s="302" t="s">
        <v>3066</v>
      </c>
      <c r="N5929" s="305">
        <v>23193</v>
      </c>
      <c r="O5929" s="305">
        <v>23193</v>
      </c>
      <c r="P5929" s="302" t="s">
        <v>1062</v>
      </c>
    </row>
    <row r="5930" spans="1:16">
      <c r="A5930" s="303">
        <v>0</v>
      </c>
      <c r="B5930" s="303">
        <v>0</v>
      </c>
      <c r="C5930" s="303">
        <v>0</v>
      </c>
      <c r="D5930" s="304">
        <f t="shared" si="92"/>
        <v>0</v>
      </c>
      <c r="E5930" s="305">
        <v>45992</v>
      </c>
      <c r="F5930" s="302" t="s">
        <v>69</v>
      </c>
      <c r="G5930" s="302" t="s">
        <v>70</v>
      </c>
      <c r="H5930" s="302" t="s">
        <v>3072</v>
      </c>
      <c r="I5930" s="302" t="s">
        <v>695</v>
      </c>
      <c r="J5930" s="302">
        <v>135500</v>
      </c>
      <c r="K5930" s="302" t="s">
        <v>89</v>
      </c>
      <c r="L5930" s="302">
        <v>9975031</v>
      </c>
      <c r="M5930" s="302" t="s">
        <v>3066</v>
      </c>
      <c r="N5930" s="305">
        <v>21732</v>
      </c>
      <c r="O5930" s="305">
        <v>21732</v>
      </c>
      <c r="P5930" s="302" t="s">
        <v>1062</v>
      </c>
    </row>
    <row r="5931" spans="1:16">
      <c r="A5931" s="303">
        <v>0</v>
      </c>
      <c r="B5931" s="303">
        <v>0</v>
      </c>
      <c r="C5931" s="303">
        <v>0</v>
      </c>
      <c r="D5931" s="304">
        <f t="shared" si="92"/>
        <v>0</v>
      </c>
      <c r="E5931" s="305">
        <v>45992</v>
      </c>
      <c r="F5931" s="302" t="s">
        <v>69</v>
      </c>
      <c r="G5931" s="302" t="s">
        <v>70</v>
      </c>
      <c r="H5931" s="302" t="s">
        <v>3072</v>
      </c>
      <c r="I5931" s="302" t="s">
        <v>695</v>
      </c>
      <c r="J5931" s="302">
        <v>135500</v>
      </c>
      <c r="K5931" s="302" t="s">
        <v>89</v>
      </c>
      <c r="L5931" s="302">
        <v>9975029</v>
      </c>
      <c r="M5931" s="302" t="s">
        <v>3066</v>
      </c>
      <c r="N5931" s="305">
        <v>29768</v>
      </c>
      <c r="O5931" s="305">
        <v>29768</v>
      </c>
      <c r="P5931" s="302" t="s">
        <v>1062</v>
      </c>
    </row>
    <row r="5932" spans="1:16">
      <c r="A5932" s="303">
        <v>0</v>
      </c>
      <c r="B5932" s="303">
        <v>0</v>
      </c>
      <c r="C5932" s="303">
        <v>0</v>
      </c>
      <c r="D5932" s="304">
        <f t="shared" si="92"/>
        <v>0</v>
      </c>
      <c r="E5932" s="305">
        <v>45992</v>
      </c>
      <c r="F5932" s="302" t="s">
        <v>69</v>
      </c>
      <c r="G5932" s="302" t="s">
        <v>70</v>
      </c>
      <c r="H5932" s="302" t="s">
        <v>3072</v>
      </c>
      <c r="I5932" s="302" t="s">
        <v>695</v>
      </c>
      <c r="J5932" s="302">
        <v>135500</v>
      </c>
      <c r="K5932" s="302" t="s">
        <v>89</v>
      </c>
      <c r="L5932" s="302">
        <v>9724200</v>
      </c>
      <c r="M5932" s="302" t="s">
        <v>3066</v>
      </c>
      <c r="N5932" s="305">
        <v>22098</v>
      </c>
      <c r="O5932" s="305">
        <v>22098</v>
      </c>
      <c r="P5932" s="302" t="s">
        <v>1062</v>
      </c>
    </row>
    <row r="5933" spans="1:16">
      <c r="A5933" s="303">
        <v>0</v>
      </c>
      <c r="B5933" s="303">
        <v>0</v>
      </c>
      <c r="C5933" s="303">
        <v>0</v>
      </c>
      <c r="D5933" s="304">
        <f t="shared" si="92"/>
        <v>0</v>
      </c>
      <c r="E5933" s="305">
        <v>45992</v>
      </c>
      <c r="F5933" s="302" t="s">
        <v>69</v>
      </c>
      <c r="G5933" s="302" t="s">
        <v>70</v>
      </c>
      <c r="H5933" s="302" t="s">
        <v>3072</v>
      </c>
      <c r="I5933" s="302" t="s">
        <v>695</v>
      </c>
      <c r="J5933" s="302">
        <v>135500</v>
      </c>
      <c r="K5933" s="302" t="s">
        <v>113</v>
      </c>
      <c r="L5933" s="302">
        <v>9697437</v>
      </c>
      <c r="M5933" s="302" t="s">
        <v>3067</v>
      </c>
      <c r="N5933" s="305">
        <v>28307</v>
      </c>
      <c r="O5933" s="305">
        <v>28307</v>
      </c>
      <c r="P5933" s="302" t="s">
        <v>1062</v>
      </c>
    </row>
    <row r="5934" spans="1:16">
      <c r="A5934" s="303">
        <v>0</v>
      </c>
      <c r="B5934" s="303">
        <v>0</v>
      </c>
      <c r="C5934" s="303">
        <v>0</v>
      </c>
      <c r="D5934" s="304">
        <f t="shared" si="92"/>
        <v>0</v>
      </c>
      <c r="E5934" s="305">
        <v>45992</v>
      </c>
      <c r="F5934" s="302" t="s">
        <v>69</v>
      </c>
      <c r="G5934" s="302" t="s">
        <v>70</v>
      </c>
      <c r="H5934" s="302" t="s">
        <v>3072</v>
      </c>
      <c r="I5934" s="302" t="s">
        <v>695</v>
      </c>
      <c r="J5934" s="302">
        <v>135500</v>
      </c>
      <c r="K5934" s="302" t="s">
        <v>95</v>
      </c>
      <c r="L5934" s="302">
        <v>9975028</v>
      </c>
      <c r="M5934" s="302" t="s">
        <v>3070</v>
      </c>
      <c r="N5934" s="305">
        <v>27576</v>
      </c>
      <c r="O5934" s="305">
        <v>27576</v>
      </c>
      <c r="P5934" s="302" t="s">
        <v>1062</v>
      </c>
    </row>
    <row r="5935" spans="1:16">
      <c r="A5935" s="303">
        <v>0</v>
      </c>
      <c r="B5935" s="303">
        <v>0</v>
      </c>
      <c r="C5935" s="303">
        <v>0</v>
      </c>
      <c r="D5935" s="304">
        <f t="shared" si="92"/>
        <v>0</v>
      </c>
      <c r="E5935" s="305">
        <v>45992</v>
      </c>
      <c r="F5935" s="302" t="s">
        <v>69</v>
      </c>
      <c r="G5935" s="302" t="s">
        <v>70</v>
      </c>
      <c r="H5935" s="302" t="s">
        <v>3072</v>
      </c>
      <c r="I5935" s="302" t="s">
        <v>695</v>
      </c>
      <c r="J5935" s="302">
        <v>135500</v>
      </c>
      <c r="K5935" s="302" t="s">
        <v>667</v>
      </c>
      <c r="L5935" s="302">
        <v>9701193</v>
      </c>
      <c r="M5935" s="302" t="s">
        <v>3086</v>
      </c>
      <c r="N5935" s="305">
        <v>27576</v>
      </c>
      <c r="O5935" s="305">
        <v>27576</v>
      </c>
      <c r="P5935" s="302" t="s">
        <v>1062</v>
      </c>
    </row>
    <row r="5936" spans="1:16">
      <c r="A5936" s="303">
        <v>101616</v>
      </c>
      <c r="B5936" s="303">
        <v>43181.41</v>
      </c>
      <c r="C5936" s="303">
        <v>39671.720426116102</v>
      </c>
      <c r="D5936" s="304">
        <f t="shared" si="92"/>
        <v>3509.6895738839012</v>
      </c>
      <c r="E5936" s="305">
        <v>45992</v>
      </c>
      <c r="F5936" s="302" t="s">
        <v>69</v>
      </c>
      <c r="G5936" s="302" t="s">
        <v>70</v>
      </c>
      <c r="H5936" s="302" t="s">
        <v>3072</v>
      </c>
      <c r="I5936" s="302" t="s">
        <v>695</v>
      </c>
      <c r="J5936" s="302">
        <v>135600</v>
      </c>
      <c r="K5936" s="302" t="s">
        <v>91</v>
      </c>
      <c r="L5936" s="302">
        <v>9975026</v>
      </c>
      <c r="M5936" s="302" t="s">
        <v>971</v>
      </c>
      <c r="N5936" s="305">
        <v>21732</v>
      </c>
      <c r="O5936" s="305">
        <v>21732</v>
      </c>
      <c r="P5936" s="302" t="s">
        <v>1062</v>
      </c>
    </row>
    <row r="5937" spans="1:16">
      <c r="A5937" s="303">
        <v>46527</v>
      </c>
      <c r="B5937" s="303">
        <v>18200.28</v>
      </c>
      <c r="C5937" s="303">
        <v>16469.559681943199</v>
      </c>
      <c r="D5937" s="304">
        <f t="shared" si="92"/>
        <v>1730.7203180567994</v>
      </c>
      <c r="E5937" s="305">
        <v>45992</v>
      </c>
      <c r="F5937" s="302" t="s">
        <v>69</v>
      </c>
      <c r="G5937" s="302" t="s">
        <v>70</v>
      </c>
      <c r="H5937" s="302" t="s">
        <v>3072</v>
      </c>
      <c r="I5937" s="302" t="s">
        <v>695</v>
      </c>
      <c r="J5937" s="302">
        <v>135600</v>
      </c>
      <c r="K5937" s="302" t="s">
        <v>91</v>
      </c>
      <c r="L5937" s="302">
        <v>9975025</v>
      </c>
      <c r="M5937" s="302" t="s">
        <v>971</v>
      </c>
      <c r="N5937" s="305">
        <v>22098</v>
      </c>
      <c r="O5937" s="305">
        <v>22098</v>
      </c>
      <c r="P5937" s="302" t="s">
        <v>1062</v>
      </c>
    </row>
    <row r="5938" spans="1:16">
      <c r="A5938" s="303">
        <v>2319</v>
      </c>
      <c r="B5938" s="303">
        <v>1782.52</v>
      </c>
      <c r="C5938" s="303">
        <v>1391.3784991648001</v>
      </c>
      <c r="D5938" s="304">
        <f t="shared" si="92"/>
        <v>391.14150083519985</v>
      </c>
      <c r="E5938" s="305">
        <v>45992</v>
      </c>
      <c r="F5938" s="302" t="s">
        <v>69</v>
      </c>
      <c r="G5938" s="302" t="s">
        <v>70</v>
      </c>
      <c r="H5938" s="302" t="s">
        <v>3072</v>
      </c>
      <c r="I5938" s="302" t="s">
        <v>695</v>
      </c>
      <c r="J5938" s="302">
        <v>135600</v>
      </c>
      <c r="K5938" s="302" t="s">
        <v>91</v>
      </c>
      <c r="L5938" s="302">
        <v>9706652</v>
      </c>
      <c r="M5938" s="302" t="s">
        <v>971</v>
      </c>
      <c r="N5938" s="305">
        <v>25385</v>
      </c>
      <c r="O5938" s="305">
        <v>25385</v>
      </c>
      <c r="P5938" s="302" t="s">
        <v>1062</v>
      </c>
    </row>
    <row r="5939" spans="1:16">
      <c r="A5939" s="303">
        <v>2100</v>
      </c>
      <c r="B5939" s="303">
        <v>1434.07</v>
      </c>
      <c r="C5939" s="303">
        <v>1218.4500036104</v>
      </c>
      <c r="D5939" s="304">
        <f t="shared" si="92"/>
        <v>215.61999638959992</v>
      </c>
      <c r="E5939" s="305">
        <v>45992</v>
      </c>
      <c r="F5939" s="302" t="s">
        <v>69</v>
      </c>
      <c r="G5939" s="302" t="s">
        <v>70</v>
      </c>
      <c r="H5939" s="302" t="s">
        <v>3072</v>
      </c>
      <c r="I5939" s="302" t="s">
        <v>695</v>
      </c>
      <c r="J5939" s="302">
        <v>135600</v>
      </c>
      <c r="K5939" s="302" t="s">
        <v>91</v>
      </c>
      <c r="L5939" s="302">
        <v>9975023</v>
      </c>
      <c r="M5939" s="302" t="s">
        <v>971</v>
      </c>
      <c r="N5939" s="305">
        <v>23559</v>
      </c>
      <c r="O5939" s="305">
        <v>23559</v>
      </c>
      <c r="P5939" s="302" t="s">
        <v>1062</v>
      </c>
    </row>
    <row r="5940" spans="1:16">
      <c r="A5940" s="303">
        <v>11880</v>
      </c>
      <c r="B5940" s="303">
        <v>6753.13</v>
      </c>
      <c r="C5940" s="303">
        <v>5831.0641128048001</v>
      </c>
      <c r="D5940" s="304">
        <f t="shared" si="92"/>
        <v>922.06588719520005</v>
      </c>
      <c r="E5940" s="305">
        <v>45992</v>
      </c>
      <c r="F5940" s="302" t="s">
        <v>69</v>
      </c>
      <c r="G5940" s="302" t="s">
        <v>70</v>
      </c>
      <c r="H5940" s="302" t="s">
        <v>3072</v>
      </c>
      <c r="I5940" s="302" t="s">
        <v>695</v>
      </c>
      <c r="J5940" s="302">
        <v>135600</v>
      </c>
      <c r="K5940" s="302" t="s">
        <v>91</v>
      </c>
      <c r="L5940" s="302">
        <v>9975024</v>
      </c>
      <c r="M5940" s="302" t="s">
        <v>971</v>
      </c>
      <c r="N5940" s="305">
        <v>23193</v>
      </c>
      <c r="O5940" s="305">
        <v>23193</v>
      </c>
      <c r="P5940" s="302" t="s">
        <v>1062</v>
      </c>
    </row>
    <row r="5941" spans="1:16">
      <c r="A5941" s="303">
        <v>15580</v>
      </c>
      <c r="B5941" s="303">
        <v>8163.34</v>
      </c>
      <c r="C5941" s="303">
        <v>5695.3699897095994</v>
      </c>
      <c r="D5941" s="304">
        <f t="shared" si="92"/>
        <v>2467.9700102904008</v>
      </c>
      <c r="E5941" s="305">
        <v>45992</v>
      </c>
      <c r="F5941" s="302" t="s">
        <v>69</v>
      </c>
      <c r="G5941" s="302" t="s">
        <v>70</v>
      </c>
      <c r="H5941" s="302" t="s">
        <v>3072</v>
      </c>
      <c r="I5941" s="302" t="s">
        <v>695</v>
      </c>
      <c r="J5941" s="302">
        <v>135600</v>
      </c>
      <c r="K5941" s="302" t="s">
        <v>91</v>
      </c>
      <c r="L5941" s="302">
        <v>9975021</v>
      </c>
      <c r="M5941" s="302" t="s">
        <v>971</v>
      </c>
      <c r="N5941" s="305">
        <v>27576</v>
      </c>
      <c r="O5941" s="305">
        <v>27576</v>
      </c>
      <c r="P5941" s="302" t="s">
        <v>1062</v>
      </c>
    </row>
    <row r="5942" spans="1:16">
      <c r="A5942" s="303">
        <v>50544</v>
      </c>
      <c r="B5942" s="303">
        <v>16023.27</v>
      </c>
      <c r="C5942" s="303">
        <v>15606.402679070099</v>
      </c>
      <c r="D5942" s="304">
        <f t="shared" si="92"/>
        <v>416.86732092990133</v>
      </c>
      <c r="E5942" s="305">
        <v>45992</v>
      </c>
      <c r="F5942" s="302" t="s">
        <v>69</v>
      </c>
      <c r="G5942" s="302" t="s">
        <v>70</v>
      </c>
      <c r="H5942" s="302" t="s">
        <v>3072</v>
      </c>
      <c r="I5942" s="302" t="s">
        <v>695</v>
      </c>
      <c r="J5942" s="302">
        <v>135600</v>
      </c>
      <c r="K5942" s="302" t="s">
        <v>91</v>
      </c>
      <c r="L5942" s="302">
        <v>9975027</v>
      </c>
      <c r="M5942" s="302" t="s">
        <v>886</v>
      </c>
      <c r="N5942" s="305">
        <v>20271</v>
      </c>
      <c r="O5942" s="305">
        <v>20271</v>
      </c>
      <c r="P5942" s="302" t="s">
        <v>1062</v>
      </c>
    </row>
    <row r="5943" spans="1:16">
      <c r="A5943" s="303">
        <v>3470</v>
      </c>
      <c r="B5943" s="303">
        <v>3073.7000000000003</v>
      </c>
      <c r="C5943" s="303">
        <v>2271.8388918189999</v>
      </c>
      <c r="D5943" s="304">
        <f t="shared" si="92"/>
        <v>801.86110818100042</v>
      </c>
      <c r="E5943" s="305">
        <v>45992</v>
      </c>
      <c r="F5943" s="302" t="s">
        <v>69</v>
      </c>
      <c r="G5943" s="302" t="s">
        <v>70</v>
      </c>
      <c r="H5943" s="302" t="s">
        <v>3072</v>
      </c>
      <c r="I5943" s="302" t="s">
        <v>695</v>
      </c>
      <c r="J5943" s="302">
        <v>135600</v>
      </c>
      <c r="K5943" s="302" t="s">
        <v>91</v>
      </c>
      <c r="L5943" s="302">
        <v>9975022</v>
      </c>
      <c r="M5943" s="302" t="s">
        <v>971</v>
      </c>
      <c r="N5943" s="305">
        <v>26481</v>
      </c>
      <c r="O5943" s="305">
        <v>26481</v>
      </c>
      <c r="P5943" s="302" t="s">
        <v>1062</v>
      </c>
    </row>
    <row r="5944" spans="1:16">
      <c r="A5944" s="303">
        <v>46354</v>
      </c>
      <c r="B5944" s="303">
        <v>5180.33</v>
      </c>
      <c r="C5944" s="303">
        <v>4759.2842261292999</v>
      </c>
      <c r="D5944" s="304">
        <f t="shared" si="92"/>
        <v>421.04577387070003</v>
      </c>
      <c r="E5944" s="305">
        <v>45992</v>
      </c>
      <c r="F5944" s="302" t="s">
        <v>69</v>
      </c>
      <c r="G5944" s="302" t="s">
        <v>70</v>
      </c>
      <c r="H5944" s="302" t="s">
        <v>3072</v>
      </c>
      <c r="I5944" s="302" t="s">
        <v>695</v>
      </c>
      <c r="J5944" s="302">
        <v>135600</v>
      </c>
      <c r="K5944" s="302" t="s">
        <v>99</v>
      </c>
      <c r="L5944" s="302">
        <v>9975020</v>
      </c>
      <c r="M5944" s="302" t="s">
        <v>973</v>
      </c>
      <c r="N5944" s="305">
        <v>21732</v>
      </c>
      <c r="O5944" s="305">
        <v>21732</v>
      </c>
      <c r="P5944" s="302" t="s">
        <v>1062</v>
      </c>
    </row>
    <row r="5945" spans="1:16">
      <c r="A5945" s="303">
        <v>15630</v>
      </c>
      <c r="B5945" s="303">
        <v>1704.23</v>
      </c>
      <c r="C5945" s="303">
        <v>1542.1695543562</v>
      </c>
      <c r="D5945" s="304">
        <f t="shared" si="92"/>
        <v>162.06044564379999</v>
      </c>
      <c r="E5945" s="305">
        <v>45992</v>
      </c>
      <c r="F5945" s="302" t="s">
        <v>69</v>
      </c>
      <c r="G5945" s="302" t="s">
        <v>70</v>
      </c>
      <c r="H5945" s="302" t="s">
        <v>3072</v>
      </c>
      <c r="I5945" s="302" t="s">
        <v>695</v>
      </c>
      <c r="J5945" s="302">
        <v>135600</v>
      </c>
      <c r="K5945" s="302" t="s">
        <v>99</v>
      </c>
      <c r="L5945" s="302">
        <v>9975019</v>
      </c>
      <c r="M5945" s="302" t="s">
        <v>973</v>
      </c>
      <c r="N5945" s="305">
        <v>22098</v>
      </c>
      <c r="O5945" s="305">
        <v>22098</v>
      </c>
      <c r="P5945" s="302" t="s">
        <v>1062</v>
      </c>
    </row>
    <row r="5946" spans="1:16">
      <c r="A5946" s="303">
        <v>17415</v>
      </c>
      <c r="B5946" s="303">
        <v>2022.29</v>
      </c>
      <c r="C5946" s="303">
        <v>1969.6773551127001</v>
      </c>
      <c r="D5946" s="304">
        <f t="shared" si="92"/>
        <v>52.612644887299894</v>
      </c>
      <c r="E5946" s="305">
        <v>45992</v>
      </c>
      <c r="F5946" s="302" t="s">
        <v>69</v>
      </c>
      <c r="G5946" s="302" t="s">
        <v>70</v>
      </c>
      <c r="H5946" s="302" t="s">
        <v>3072</v>
      </c>
      <c r="I5946" s="302" t="s">
        <v>695</v>
      </c>
      <c r="J5946" s="302">
        <v>135600</v>
      </c>
      <c r="K5946" s="302" t="s">
        <v>99</v>
      </c>
      <c r="L5946" s="302">
        <v>9724199</v>
      </c>
      <c r="M5946" s="302" t="s">
        <v>887</v>
      </c>
      <c r="N5946" s="305">
        <v>20271</v>
      </c>
      <c r="O5946" s="305">
        <v>20271</v>
      </c>
      <c r="P5946" s="302" t="s">
        <v>1062</v>
      </c>
    </row>
    <row r="5947" spans="1:16">
      <c r="A5947" s="303">
        <v>1180</v>
      </c>
      <c r="B5947" s="303">
        <v>335.96</v>
      </c>
      <c r="C5947" s="303">
        <v>262.2397059104</v>
      </c>
      <c r="D5947" s="304">
        <f t="shared" si="92"/>
        <v>73.720294089599975</v>
      </c>
      <c r="E5947" s="305">
        <v>45992</v>
      </c>
      <c r="F5947" s="302" t="s">
        <v>69</v>
      </c>
      <c r="G5947" s="302" t="s">
        <v>70</v>
      </c>
      <c r="H5947" s="302" t="s">
        <v>3072</v>
      </c>
      <c r="I5947" s="302" t="s">
        <v>695</v>
      </c>
      <c r="J5947" s="302">
        <v>135600</v>
      </c>
      <c r="K5947" s="302" t="s">
        <v>99</v>
      </c>
      <c r="L5947" s="302">
        <v>9709890</v>
      </c>
      <c r="M5947" s="302" t="s">
        <v>973</v>
      </c>
      <c r="N5947" s="305">
        <v>25385</v>
      </c>
      <c r="O5947" s="305">
        <v>25385</v>
      </c>
      <c r="P5947" s="302" t="s">
        <v>1062</v>
      </c>
    </row>
    <row r="5948" spans="1:16">
      <c r="A5948" s="303">
        <v>3959</v>
      </c>
      <c r="B5948" s="303">
        <v>826.9</v>
      </c>
      <c r="C5948" s="303">
        <v>713.99586782400002</v>
      </c>
      <c r="D5948" s="304">
        <f t="shared" si="92"/>
        <v>112.90413217599996</v>
      </c>
      <c r="E5948" s="305">
        <v>45992</v>
      </c>
      <c r="F5948" s="302" t="s">
        <v>69</v>
      </c>
      <c r="G5948" s="302" t="s">
        <v>70</v>
      </c>
      <c r="H5948" s="302" t="s">
        <v>3072</v>
      </c>
      <c r="I5948" s="302" t="s">
        <v>695</v>
      </c>
      <c r="J5948" s="302">
        <v>135600</v>
      </c>
      <c r="K5948" s="302" t="s">
        <v>99</v>
      </c>
      <c r="L5948" s="302">
        <v>9975018</v>
      </c>
      <c r="M5948" s="302" t="s">
        <v>973</v>
      </c>
      <c r="N5948" s="305">
        <v>23193</v>
      </c>
      <c r="O5948" s="305">
        <v>23193</v>
      </c>
      <c r="P5948" s="302" t="s">
        <v>1062</v>
      </c>
    </row>
    <row r="5949" spans="1:16">
      <c r="A5949" s="303">
        <v>1180</v>
      </c>
      <c r="B5949" s="303">
        <v>479.07</v>
      </c>
      <c r="C5949" s="303">
        <v>354.09111426090004</v>
      </c>
      <c r="D5949" s="304">
        <f t="shared" si="92"/>
        <v>124.97888573909995</v>
      </c>
      <c r="E5949" s="305">
        <v>45992</v>
      </c>
      <c r="F5949" s="302" t="s">
        <v>69</v>
      </c>
      <c r="G5949" s="302" t="s">
        <v>70</v>
      </c>
      <c r="H5949" s="302" t="s">
        <v>3072</v>
      </c>
      <c r="I5949" s="302" t="s">
        <v>695</v>
      </c>
      <c r="J5949" s="302">
        <v>135600</v>
      </c>
      <c r="K5949" s="302" t="s">
        <v>99</v>
      </c>
      <c r="L5949" s="302">
        <v>9975017</v>
      </c>
      <c r="M5949" s="302" t="s">
        <v>973</v>
      </c>
      <c r="N5949" s="305">
        <v>26481</v>
      </c>
      <c r="O5949" s="305">
        <v>26481</v>
      </c>
      <c r="P5949" s="302" t="s">
        <v>1062</v>
      </c>
    </row>
    <row r="5950" spans="1:16">
      <c r="A5950" s="303">
        <v>12400</v>
      </c>
      <c r="B5950" s="303">
        <v>5413.4400000000005</v>
      </c>
      <c r="C5950" s="303">
        <v>3776.8295473536</v>
      </c>
      <c r="D5950" s="304">
        <f t="shared" si="92"/>
        <v>1636.6104526464005</v>
      </c>
      <c r="E5950" s="305">
        <v>45992</v>
      </c>
      <c r="F5950" s="302" t="s">
        <v>69</v>
      </c>
      <c r="G5950" s="302" t="s">
        <v>70</v>
      </c>
      <c r="H5950" s="302" t="s">
        <v>3072</v>
      </c>
      <c r="I5950" s="302" t="s">
        <v>695</v>
      </c>
      <c r="J5950" s="302">
        <v>135600</v>
      </c>
      <c r="K5950" s="302" t="s">
        <v>99</v>
      </c>
      <c r="L5950" s="302">
        <v>9975016</v>
      </c>
      <c r="M5950" s="302" t="s">
        <v>973</v>
      </c>
      <c r="N5950" s="305">
        <v>27576</v>
      </c>
      <c r="O5950" s="305">
        <v>27576</v>
      </c>
      <c r="P5950" s="302" t="s">
        <v>1062</v>
      </c>
    </row>
    <row r="5951" spans="1:16">
      <c r="A5951" s="303">
        <v>0</v>
      </c>
      <c r="B5951" s="303">
        <v>0</v>
      </c>
      <c r="C5951" s="303">
        <v>0</v>
      </c>
      <c r="D5951" s="304">
        <f t="shared" si="92"/>
        <v>0</v>
      </c>
      <c r="E5951" s="305">
        <v>45992</v>
      </c>
      <c r="F5951" s="302" t="s">
        <v>69</v>
      </c>
      <c r="G5951" s="302" t="s">
        <v>70</v>
      </c>
      <c r="H5951" s="302" t="s">
        <v>756</v>
      </c>
      <c r="I5951" s="302" t="s">
        <v>700</v>
      </c>
      <c r="J5951" s="302">
        <v>135500</v>
      </c>
      <c r="K5951" s="302" t="s">
        <v>105</v>
      </c>
      <c r="L5951" s="302">
        <v>9801954</v>
      </c>
      <c r="M5951" s="302" t="s">
        <v>1045</v>
      </c>
      <c r="N5951" s="305">
        <v>32690</v>
      </c>
      <c r="O5951" s="305">
        <v>32690</v>
      </c>
      <c r="P5951" s="302" t="s">
        <v>1052</v>
      </c>
    </row>
    <row r="5952" spans="1:16">
      <c r="A5952" s="303">
        <v>0</v>
      </c>
      <c r="B5952" s="303">
        <v>0</v>
      </c>
      <c r="C5952" s="303">
        <v>0</v>
      </c>
      <c r="D5952" s="304">
        <f t="shared" si="92"/>
        <v>0</v>
      </c>
      <c r="E5952" s="305">
        <v>45992</v>
      </c>
      <c r="F5952" s="302" t="s">
        <v>69</v>
      </c>
      <c r="G5952" s="302" t="s">
        <v>70</v>
      </c>
      <c r="H5952" s="302" t="s">
        <v>756</v>
      </c>
      <c r="I5952" s="302" t="s">
        <v>700</v>
      </c>
      <c r="J5952" s="302">
        <v>135500</v>
      </c>
      <c r="K5952" s="302" t="s">
        <v>105</v>
      </c>
      <c r="L5952" s="302">
        <v>9801955</v>
      </c>
      <c r="M5952" s="302" t="s">
        <v>1045</v>
      </c>
      <c r="N5952" s="305">
        <v>32690</v>
      </c>
      <c r="O5952" s="305">
        <v>32690</v>
      </c>
      <c r="P5952" s="302" t="s">
        <v>1052</v>
      </c>
    </row>
    <row r="5953" spans="1:16">
      <c r="A5953" s="303">
        <v>0</v>
      </c>
      <c r="B5953" s="303">
        <v>0</v>
      </c>
      <c r="C5953" s="303">
        <v>0</v>
      </c>
      <c r="D5953" s="304">
        <f t="shared" si="92"/>
        <v>0</v>
      </c>
      <c r="E5953" s="305">
        <v>45992</v>
      </c>
      <c r="F5953" s="302" t="s">
        <v>69</v>
      </c>
      <c r="G5953" s="302" t="s">
        <v>70</v>
      </c>
      <c r="H5953" s="302" t="s">
        <v>756</v>
      </c>
      <c r="I5953" s="302" t="s">
        <v>700</v>
      </c>
      <c r="J5953" s="302">
        <v>135500</v>
      </c>
      <c r="K5953" s="302" t="s">
        <v>105</v>
      </c>
      <c r="L5953" s="302">
        <v>9801956</v>
      </c>
      <c r="M5953" s="302" t="s">
        <v>1045</v>
      </c>
      <c r="N5953" s="305">
        <v>32690</v>
      </c>
      <c r="O5953" s="305">
        <v>32690</v>
      </c>
      <c r="P5953" s="302" t="s">
        <v>1052</v>
      </c>
    </row>
    <row r="5954" spans="1:16">
      <c r="A5954" s="303">
        <v>0</v>
      </c>
      <c r="B5954" s="303">
        <v>0</v>
      </c>
      <c r="C5954" s="303">
        <v>0</v>
      </c>
      <c r="D5954" s="304">
        <f t="shared" si="92"/>
        <v>0</v>
      </c>
      <c r="E5954" s="305">
        <v>45992</v>
      </c>
      <c r="F5954" s="302" t="s">
        <v>69</v>
      </c>
      <c r="G5954" s="302" t="s">
        <v>70</v>
      </c>
      <c r="H5954" s="302" t="s">
        <v>756</v>
      </c>
      <c r="I5954" s="302" t="s">
        <v>700</v>
      </c>
      <c r="J5954" s="302">
        <v>135500</v>
      </c>
      <c r="K5954" s="302" t="s">
        <v>83</v>
      </c>
      <c r="L5954" s="302">
        <v>9802878</v>
      </c>
      <c r="M5954" s="302" t="s">
        <v>879</v>
      </c>
      <c r="N5954" s="305">
        <v>32690</v>
      </c>
      <c r="O5954" s="305">
        <v>32690</v>
      </c>
      <c r="P5954" s="302" t="s">
        <v>1052</v>
      </c>
    </row>
    <row r="5955" spans="1:16">
      <c r="A5955" s="303">
        <v>0</v>
      </c>
      <c r="B5955" s="303">
        <v>0</v>
      </c>
      <c r="C5955" s="303">
        <v>0</v>
      </c>
      <c r="D5955" s="304">
        <f t="shared" ref="D5955:D6018" si="93">+B5955-C5955</f>
        <v>0</v>
      </c>
      <c r="E5955" s="305">
        <v>45992</v>
      </c>
      <c r="F5955" s="302" t="s">
        <v>69</v>
      </c>
      <c r="G5955" s="302" t="s">
        <v>70</v>
      </c>
      <c r="H5955" s="302" t="s">
        <v>756</v>
      </c>
      <c r="I5955" s="302" t="s">
        <v>700</v>
      </c>
      <c r="J5955" s="302">
        <v>135500</v>
      </c>
      <c r="K5955" s="302" t="s">
        <v>83</v>
      </c>
      <c r="L5955" s="302">
        <v>9802877</v>
      </c>
      <c r="M5955" s="302" t="s">
        <v>879</v>
      </c>
      <c r="N5955" s="305">
        <v>30864</v>
      </c>
      <c r="O5955" s="305">
        <v>30864</v>
      </c>
      <c r="P5955" s="302" t="s">
        <v>1052</v>
      </c>
    </row>
    <row r="5956" spans="1:16">
      <c r="A5956" s="303">
        <v>0</v>
      </c>
      <c r="B5956" s="303">
        <v>0</v>
      </c>
      <c r="C5956" s="303">
        <v>0</v>
      </c>
      <c r="D5956" s="304">
        <f t="shared" si="93"/>
        <v>0</v>
      </c>
      <c r="E5956" s="305">
        <v>45992</v>
      </c>
      <c r="F5956" s="302" t="s">
        <v>69</v>
      </c>
      <c r="G5956" s="302" t="s">
        <v>70</v>
      </c>
      <c r="H5956" s="302" t="s">
        <v>756</v>
      </c>
      <c r="I5956" s="302" t="s">
        <v>700</v>
      </c>
      <c r="J5956" s="302">
        <v>135500</v>
      </c>
      <c r="K5956" s="302" t="s">
        <v>108</v>
      </c>
      <c r="L5956" s="302">
        <v>9802264</v>
      </c>
      <c r="M5956" s="302" t="s">
        <v>884</v>
      </c>
      <c r="N5956" s="305">
        <v>32690</v>
      </c>
      <c r="O5956" s="305">
        <v>32690</v>
      </c>
      <c r="P5956" s="302" t="s">
        <v>1052</v>
      </c>
    </row>
    <row r="5957" spans="1:16">
      <c r="A5957" s="303">
        <v>0</v>
      </c>
      <c r="B5957" s="303">
        <v>0</v>
      </c>
      <c r="C5957" s="303">
        <v>0</v>
      </c>
      <c r="D5957" s="304">
        <f t="shared" si="93"/>
        <v>0</v>
      </c>
      <c r="E5957" s="305">
        <v>45992</v>
      </c>
      <c r="F5957" s="302" t="s">
        <v>69</v>
      </c>
      <c r="G5957" s="302" t="s">
        <v>70</v>
      </c>
      <c r="H5957" s="302" t="s">
        <v>756</v>
      </c>
      <c r="I5957" s="302" t="s">
        <v>700</v>
      </c>
      <c r="J5957" s="302">
        <v>135500</v>
      </c>
      <c r="K5957" s="302" t="s">
        <v>108</v>
      </c>
      <c r="L5957" s="302">
        <v>9802263</v>
      </c>
      <c r="M5957" s="302" t="s">
        <v>884</v>
      </c>
      <c r="N5957" s="305">
        <v>32690</v>
      </c>
      <c r="O5957" s="305">
        <v>32690</v>
      </c>
      <c r="P5957" s="302" t="s">
        <v>1052</v>
      </c>
    </row>
    <row r="5958" spans="1:16">
      <c r="A5958" s="303">
        <v>0</v>
      </c>
      <c r="B5958" s="303">
        <v>0</v>
      </c>
      <c r="C5958" s="303">
        <v>0</v>
      </c>
      <c r="D5958" s="304">
        <f t="shared" si="93"/>
        <v>0</v>
      </c>
      <c r="E5958" s="305">
        <v>45992</v>
      </c>
      <c r="F5958" s="302" t="s">
        <v>69</v>
      </c>
      <c r="G5958" s="302" t="s">
        <v>70</v>
      </c>
      <c r="H5958" s="302" t="s">
        <v>756</v>
      </c>
      <c r="I5958" s="302" t="s">
        <v>700</v>
      </c>
      <c r="J5958" s="302">
        <v>135500</v>
      </c>
      <c r="K5958" s="302" t="s">
        <v>108</v>
      </c>
      <c r="L5958" s="302">
        <v>9802265</v>
      </c>
      <c r="M5958" s="302" t="s">
        <v>884</v>
      </c>
      <c r="N5958" s="305">
        <v>32690</v>
      </c>
      <c r="O5958" s="305">
        <v>32690</v>
      </c>
      <c r="P5958" s="302" t="s">
        <v>1052</v>
      </c>
    </row>
    <row r="5959" spans="1:16">
      <c r="A5959" s="303">
        <v>0</v>
      </c>
      <c r="B5959" s="303">
        <v>0</v>
      </c>
      <c r="C5959" s="303">
        <v>0</v>
      </c>
      <c r="D5959" s="304">
        <f t="shared" si="93"/>
        <v>0</v>
      </c>
      <c r="E5959" s="305">
        <v>45992</v>
      </c>
      <c r="F5959" s="302" t="s">
        <v>69</v>
      </c>
      <c r="G5959" s="302" t="s">
        <v>70</v>
      </c>
      <c r="H5959" s="302" t="s">
        <v>756</v>
      </c>
      <c r="I5959" s="302" t="s">
        <v>700</v>
      </c>
      <c r="J5959" s="302">
        <v>135500</v>
      </c>
      <c r="K5959" s="302" t="s">
        <v>86</v>
      </c>
      <c r="L5959" s="302">
        <v>9804930</v>
      </c>
      <c r="M5959" s="302" t="s">
        <v>885</v>
      </c>
      <c r="N5959" s="305">
        <v>30864</v>
      </c>
      <c r="O5959" s="305">
        <v>30864</v>
      </c>
      <c r="P5959" s="302" t="s">
        <v>1052</v>
      </c>
    </row>
    <row r="5960" spans="1:16">
      <c r="A5960" s="303">
        <v>0</v>
      </c>
      <c r="B5960" s="303">
        <v>0</v>
      </c>
      <c r="C5960" s="303">
        <v>0</v>
      </c>
      <c r="D5960" s="304">
        <f t="shared" si="93"/>
        <v>0</v>
      </c>
      <c r="E5960" s="305">
        <v>45992</v>
      </c>
      <c r="F5960" s="302" t="s">
        <v>69</v>
      </c>
      <c r="G5960" s="302" t="s">
        <v>70</v>
      </c>
      <c r="H5960" s="302" t="s">
        <v>756</v>
      </c>
      <c r="I5960" s="302" t="s">
        <v>700</v>
      </c>
      <c r="J5960" s="302">
        <v>135500</v>
      </c>
      <c r="K5960" s="302" t="s">
        <v>86</v>
      </c>
      <c r="L5960" s="302">
        <v>9804931</v>
      </c>
      <c r="M5960" s="302" t="s">
        <v>885</v>
      </c>
      <c r="N5960" s="305">
        <v>32690</v>
      </c>
      <c r="O5960" s="305">
        <v>32690</v>
      </c>
      <c r="P5960" s="302" t="s">
        <v>1052</v>
      </c>
    </row>
    <row r="5961" spans="1:16">
      <c r="A5961" s="303">
        <v>0</v>
      </c>
      <c r="B5961" s="303">
        <v>0</v>
      </c>
      <c r="C5961" s="303">
        <v>0</v>
      </c>
      <c r="D5961" s="304">
        <f t="shared" si="93"/>
        <v>0</v>
      </c>
      <c r="E5961" s="305">
        <v>45992</v>
      </c>
      <c r="F5961" s="302" t="s">
        <v>69</v>
      </c>
      <c r="G5961" s="302" t="s">
        <v>70</v>
      </c>
      <c r="H5961" s="302" t="s">
        <v>756</v>
      </c>
      <c r="I5961" s="302" t="s">
        <v>700</v>
      </c>
      <c r="J5961" s="302">
        <v>135500</v>
      </c>
      <c r="K5961" s="302" t="s">
        <v>701</v>
      </c>
      <c r="L5961" s="302">
        <v>9975064</v>
      </c>
      <c r="M5961" s="302" t="s">
        <v>3087</v>
      </c>
      <c r="N5961" s="305">
        <v>32690</v>
      </c>
      <c r="O5961" s="305">
        <v>32690</v>
      </c>
      <c r="P5961" s="302" t="s">
        <v>1062</v>
      </c>
    </row>
    <row r="5962" spans="1:16">
      <c r="A5962" s="303">
        <v>0</v>
      </c>
      <c r="B5962" s="303">
        <v>0</v>
      </c>
      <c r="C5962" s="303">
        <v>0</v>
      </c>
      <c r="D5962" s="304">
        <f t="shared" si="93"/>
        <v>0</v>
      </c>
      <c r="E5962" s="305">
        <v>45992</v>
      </c>
      <c r="F5962" s="302" t="s">
        <v>69</v>
      </c>
      <c r="G5962" s="302" t="s">
        <v>70</v>
      </c>
      <c r="H5962" s="302" t="s">
        <v>756</v>
      </c>
      <c r="I5962" s="302" t="s">
        <v>700</v>
      </c>
      <c r="J5962" s="302">
        <v>135500</v>
      </c>
      <c r="K5962" s="302" t="s">
        <v>702</v>
      </c>
      <c r="L5962" s="302">
        <v>9975063</v>
      </c>
      <c r="M5962" s="302" t="s">
        <v>3088</v>
      </c>
      <c r="N5962" s="305">
        <v>32690</v>
      </c>
      <c r="O5962" s="305">
        <v>32690</v>
      </c>
      <c r="P5962" s="302" t="s">
        <v>1062</v>
      </c>
    </row>
    <row r="5963" spans="1:16">
      <c r="A5963" s="303">
        <v>0</v>
      </c>
      <c r="B5963" s="303">
        <v>0</v>
      </c>
      <c r="C5963" s="303">
        <v>0</v>
      </c>
      <c r="D5963" s="304">
        <f t="shared" si="93"/>
        <v>0</v>
      </c>
      <c r="E5963" s="305">
        <v>45992</v>
      </c>
      <c r="F5963" s="302" t="s">
        <v>69</v>
      </c>
      <c r="G5963" s="302" t="s">
        <v>70</v>
      </c>
      <c r="H5963" s="302" t="s">
        <v>756</v>
      </c>
      <c r="I5963" s="302" t="s">
        <v>700</v>
      </c>
      <c r="J5963" s="302">
        <v>135500</v>
      </c>
      <c r="K5963" s="302" t="s">
        <v>195</v>
      </c>
      <c r="L5963" s="302">
        <v>9975062</v>
      </c>
      <c r="M5963" s="302" t="s">
        <v>3089</v>
      </c>
      <c r="N5963" s="305">
        <v>32690</v>
      </c>
      <c r="O5963" s="305">
        <v>32690</v>
      </c>
      <c r="P5963" s="302" t="s">
        <v>1062</v>
      </c>
    </row>
    <row r="5964" spans="1:16">
      <c r="A5964" s="303">
        <v>0</v>
      </c>
      <c r="B5964" s="303">
        <v>0</v>
      </c>
      <c r="C5964" s="303">
        <v>0</v>
      </c>
      <c r="D5964" s="304">
        <f t="shared" si="93"/>
        <v>0</v>
      </c>
      <c r="E5964" s="305">
        <v>45992</v>
      </c>
      <c r="F5964" s="302" t="s">
        <v>69</v>
      </c>
      <c r="G5964" s="302" t="s">
        <v>70</v>
      </c>
      <c r="H5964" s="302" t="s">
        <v>756</v>
      </c>
      <c r="I5964" s="302" t="s">
        <v>700</v>
      </c>
      <c r="J5964" s="302">
        <v>135500</v>
      </c>
      <c r="K5964" s="302" t="s">
        <v>676</v>
      </c>
      <c r="L5964" s="302">
        <v>9975061</v>
      </c>
      <c r="M5964" s="302" t="s">
        <v>3069</v>
      </c>
      <c r="N5964" s="305">
        <v>30864</v>
      </c>
      <c r="O5964" s="305">
        <v>30864</v>
      </c>
      <c r="P5964" s="302" t="s">
        <v>1062</v>
      </c>
    </row>
    <row r="5965" spans="1:16">
      <c r="A5965" s="303">
        <v>0</v>
      </c>
      <c r="B5965" s="303">
        <v>0</v>
      </c>
      <c r="C5965" s="303">
        <v>0</v>
      </c>
      <c r="D5965" s="304">
        <f t="shared" si="93"/>
        <v>0</v>
      </c>
      <c r="E5965" s="305">
        <v>45992</v>
      </c>
      <c r="F5965" s="302" t="s">
        <v>69</v>
      </c>
      <c r="G5965" s="302" t="s">
        <v>70</v>
      </c>
      <c r="H5965" s="302" t="s">
        <v>756</v>
      </c>
      <c r="I5965" s="302" t="s">
        <v>700</v>
      </c>
      <c r="J5965" s="302">
        <v>135500</v>
      </c>
      <c r="K5965" s="302" t="s">
        <v>676</v>
      </c>
      <c r="L5965" s="302">
        <v>9975060</v>
      </c>
      <c r="M5965" s="302" t="s">
        <v>3069</v>
      </c>
      <c r="N5965" s="305">
        <v>32690</v>
      </c>
      <c r="O5965" s="305">
        <v>32690</v>
      </c>
      <c r="P5965" s="302" t="s">
        <v>1062</v>
      </c>
    </row>
    <row r="5966" spans="1:16">
      <c r="A5966" s="303">
        <v>0</v>
      </c>
      <c r="B5966" s="303">
        <v>0</v>
      </c>
      <c r="C5966" s="303">
        <v>0</v>
      </c>
      <c r="D5966" s="304">
        <f t="shared" si="93"/>
        <v>0</v>
      </c>
      <c r="E5966" s="305">
        <v>45992</v>
      </c>
      <c r="F5966" s="302" t="s">
        <v>69</v>
      </c>
      <c r="G5966" s="302" t="s">
        <v>70</v>
      </c>
      <c r="H5966" s="302" t="s">
        <v>756</v>
      </c>
      <c r="I5966" s="302" t="s">
        <v>700</v>
      </c>
      <c r="J5966" s="302">
        <v>135600</v>
      </c>
      <c r="K5966" s="302" t="s">
        <v>91</v>
      </c>
      <c r="L5966" s="302">
        <v>9975059</v>
      </c>
      <c r="M5966" s="302" t="s">
        <v>886</v>
      </c>
      <c r="N5966" s="305">
        <v>32690</v>
      </c>
      <c r="O5966" s="305">
        <v>32690</v>
      </c>
      <c r="P5966" s="302" t="s">
        <v>1062</v>
      </c>
    </row>
    <row r="5967" spans="1:16">
      <c r="A5967" s="303">
        <v>0</v>
      </c>
      <c r="B5967" s="303">
        <v>0</v>
      </c>
      <c r="C5967" s="303">
        <v>0</v>
      </c>
      <c r="D5967" s="304">
        <f t="shared" si="93"/>
        <v>0</v>
      </c>
      <c r="E5967" s="305">
        <v>45992</v>
      </c>
      <c r="F5967" s="302" t="s">
        <v>69</v>
      </c>
      <c r="G5967" s="302" t="s">
        <v>70</v>
      </c>
      <c r="H5967" s="302" t="s">
        <v>756</v>
      </c>
      <c r="I5967" s="302" t="s">
        <v>700</v>
      </c>
      <c r="J5967" s="302">
        <v>135600</v>
      </c>
      <c r="K5967" s="302" t="s">
        <v>91</v>
      </c>
      <c r="L5967" s="302">
        <v>9975058</v>
      </c>
      <c r="M5967" s="302" t="s">
        <v>971</v>
      </c>
      <c r="N5967" s="305">
        <v>34151</v>
      </c>
      <c r="O5967" s="305">
        <v>34151</v>
      </c>
      <c r="P5967" s="302" t="s">
        <v>1062</v>
      </c>
    </row>
    <row r="5968" spans="1:16">
      <c r="A5968" s="303">
        <v>0</v>
      </c>
      <c r="B5968" s="303">
        <v>0</v>
      </c>
      <c r="C5968" s="303">
        <v>0</v>
      </c>
      <c r="D5968" s="304">
        <f t="shared" si="93"/>
        <v>0</v>
      </c>
      <c r="E5968" s="305">
        <v>45992</v>
      </c>
      <c r="F5968" s="302" t="s">
        <v>69</v>
      </c>
      <c r="G5968" s="302" t="s">
        <v>70</v>
      </c>
      <c r="H5968" s="302" t="s">
        <v>756</v>
      </c>
      <c r="I5968" s="302" t="s">
        <v>700</v>
      </c>
      <c r="J5968" s="302">
        <v>135600</v>
      </c>
      <c r="K5968" s="302" t="s">
        <v>99</v>
      </c>
      <c r="L5968" s="302">
        <v>9693338</v>
      </c>
      <c r="M5968" s="302" t="s">
        <v>887</v>
      </c>
      <c r="N5968" s="305">
        <v>34151</v>
      </c>
      <c r="O5968" s="305">
        <v>34151</v>
      </c>
      <c r="P5968" s="302" t="s">
        <v>1062</v>
      </c>
    </row>
    <row r="5969" spans="1:16">
      <c r="A5969" s="303">
        <v>0</v>
      </c>
      <c r="B5969" s="303">
        <v>0</v>
      </c>
      <c r="C5969" s="303">
        <v>0</v>
      </c>
      <c r="D5969" s="304">
        <f t="shared" si="93"/>
        <v>0</v>
      </c>
      <c r="E5969" s="305">
        <v>45992</v>
      </c>
      <c r="F5969" s="302" t="s">
        <v>69</v>
      </c>
      <c r="G5969" s="302" t="s">
        <v>70</v>
      </c>
      <c r="H5969" s="302" t="s">
        <v>756</v>
      </c>
      <c r="I5969" s="302" t="s">
        <v>703</v>
      </c>
      <c r="J5969" s="302">
        <v>135500</v>
      </c>
      <c r="K5969" s="302" t="s">
        <v>83</v>
      </c>
      <c r="L5969" s="302">
        <v>9808216</v>
      </c>
      <c r="M5969" s="302" t="s">
        <v>879</v>
      </c>
      <c r="N5969" s="305">
        <v>37135</v>
      </c>
      <c r="O5969" s="305">
        <v>36892</v>
      </c>
      <c r="P5969" s="302" t="s">
        <v>3090</v>
      </c>
    </row>
    <row r="5970" spans="1:16">
      <c r="A5970" s="303">
        <v>0</v>
      </c>
      <c r="B5970" s="303">
        <v>0</v>
      </c>
      <c r="C5970" s="303">
        <v>0</v>
      </c>
      <c r="D5970" s="304">
        <f t="shared" si="93"/>
        <v>0</v>
      </c>
      <c r="E5970" s="305">
        <v>45992</v>
      </c>
      <c r="F5970" s="302" t="s">
        <v>69</v>
      </c>
      <c r="G5970" s="302" t="s">
        <v>70</v>
      </c>
      <c r="H5970" s="302" t="s">
        <v>756</v>
      </c>
      <c r="I5970" s="302" t="s">
        <v>703</v>
      </c>
      <c r="J5970" s="302">
        <v>135500</v>
      </c>
      <c r="K5970" s="302" t="s">
        <v>86</v>
      </c>
      <c r="L5970" s="302">
        <v>9808217</v>
      </c>
      <c r="M5970" s="302" t="s">
        <v>885</v>
      </c>
      <c r="N5970" s="305">
        <v>37135</v>
      </c>
      <c r="O5970" s="305">
        <v>36892</v>
      </c>
      <c r="P5970" s="302" t="s">
        <v>3090</v>
      </c>
    </row>
    <row r="5971" spans="1:16">
      <c r="A5971" s="303">
        <v>0</v>
      </c>
      <c r="B5971" s="303">
        <v>0</v>
      </c>
      <c r="C5971" s="303">
        <v>0</v>
      </c>
      <c r="D5971" s="304">
        <f t="shared" si="93"/>
        <v>0</v>
      </c>
      <c r="E5971" s="305">
        <v>45992</v>
      </c>
      <c r="F5971" s="302" t="s">
        <v>69</v>
      </c>
      <c r="G5971" s="302" t="s">
        <v>70</v>
      </c>
      <c r="H5971" s="302" t="s">
        <v>756</v>
      </c>
      <c r="I5971" s="302" t="s">
        <v>703</v>
      </c>
      <c r="J5971" s="302">
        <v>135600</v>
      </c>
      <c r="K5971" s="302" t="s">
        <v>92</v>
      </c>
      <c r="L5971" s="302">
        <v>9808218</v>
      </c>
      <c r="M5971" s="302" t="s">
        <v>948</v>
      </c>
      <c r="N5971" s="305">
        <v>37135</v>
      </c>
      <c r="O5971" s="305">
        <v>36892</v>
      </c>
      <c r="P5971" s="302" t="s">
        <v>3090</v>
      </c>
    </row>
    <row r="5972" spans="1:16">
      <c r="A5972" s="303">
        <v>0</v>
      </c>
      <c r="B5972" s="303">
        <v>0</v>
      </c>
      <c r="C5972" s="303">
        <v>0</v>
      </c>
      <c r="D5972" s="304">
        <f t="shared" si="93"/>
        <v>0</v>
      </c>
      <c r="E5972" s="305">
        <v>45992</v>
      </c>
      <c r="F5972" s="302" t="s">
        <v>69</v>
      </c>
      <c r="G5972" s="302" t="s">
        <v>70</v>
      </c>
      <c r="H5972" s="302" t="s">
        <v>756</v>
      </c>
      <c r="I5972" s="302" t="s">
        <v>756</v>
      </c>
      <c r="J5972" s="302">
        <v>135002</v>
      </c>
      <c r="K5972" s="302" t="s">
        <v>107</v>
      </c>
      <c r="L5972" s="302">
        <v>9869957</v>
      </c>
      <c r="M5972" s="302" t="s">
        <v>926</v>
      </c>
      <c r="N5972" s="305">
        <v>19906</v>
      </c>
      <c r="O5972" s="305">
        <v>19906</v>
      </c>
      <c r="P5972" s="302" t="s">
        <v>1062</v>
      </c>
    </row>
    <row r="5973" spans="1:16">
      <c r="A5973" s="303">
        <v>0</v>
      </c>
      <c r="B5973" s="303">
        <v>0</v>
      </c>
      <c r="C5973" s="303">
        <v>0</v>
      </c>
      <c r="D5973" s="304">
        <f t="shared" si="93"/>
        <v>0</v>
      </c>
      <c r="E5973" s="305">
        <v>45992</v>
      </c>
      <c r="F5973" s="302" t="s">
        <v>69</v>
      </c>
      <c r="G5973" s="302" t="s">
        <v>70</v>
      </c>
      <c r="H5973" s="302" t="s">
        <v>756</v>
      </c>
      <c r="I5973" s="302" t="s">
        <v>756</v>
      </c>
      <c r="J5973" s="302">
        <v>135002</v>
      </c>
      <c r="K5973" s="302" t="s">
        <v>107</v>
      </c>
      <c r="L5973" s="302">
        <v>9870153</v>
      </c>
      <c r="M5973" s="302" t="s">
        <v>3093</v>
      </c>
      <c r="N5973" s="305">
        <v>22828</v>
      </c>
      <c r="O5973" s="305">
        <v>22828</v>
      </c>
      <c r="P5973" s="302" t="s">
        <v>1062</v>
      </c>
    </row>
    <row r="5974" spans="1:16">
      <c r="A5974" s="303">
        <v>0</v>
      </c>
      <c r="B5974" s="303">
        <v>0</v>
      </c>
      <c r="C5974" s="303">
        <v>0</v>
      </c>
      <c r="D5974" s="304">
        <f t="shared" si="93"/>
        <v>0</v>
      </c>
      <c r="E5974" s="305">
        <v>45992</v>
      </c>
      <c r="F5974" s="302" t="s">
        <v>69</v>
      </c>
      <c r="G5974" s="302" t="s">
        <v>70</v>
      </c>
      <c r="H5974" s="302" t="s">
        <v>756</v>
      </c>
      <c r="I5974" s="302" t="s">
        <v>756</v>
      </c>
      <c r="J5974" s="302">
        <v>135002</v>
      </c>
      <c r="K5974" s="302" t="s">
        <v>107</v>
      </c>
      <c r="L5974" s="302">
        <v>9869952</v>
      </c>
      <c r="M5974" s="302" t="s">
        <v>925</v>
      </c>
      <c r="N5974" s="305">
        <v>19906</v>
      </c>
      <c r="O5974" s="305">
        <v>19906</v>
      </c>
      <c r="P5974" s="302" t="s">
        <v>1062</v>
      </c>
    </row>
    <row r="5975" spans="1:16">
      <c r="A5975" s="303">
        <v>0</v>
      </c>
      <c r="B5975" s="303">
        <v>0</v>
      </c>
      <c r="C5975" s="303">
        <v>0</v>
      </c>
      <c r="D5975" s="304">
        <f t="shared" si="93"/>
        <v>0</v>
      </c>
      <c r="E5975" s="305">
        <v>45992</v>
      </c>
      <c r="F5975" s="302" t="s">
        <v>69</v>
      </c>
      <c r="G5975" s="302" t="s">
        <v>70</v>
      </c>
      <c r="H5975" s="302" t="s">
        <v>756</v>
      </c>
      <c r="I5975" s="302" t="s">
        <v>756</v>
      </c>
      <c r="J5975" s="302">
        <v>135002</v>
      </c>
      <c r="K5975" s="302" t="s">
        <v>107</v>
      </c>
      <c r="L5975" s="302">
        <v>9870156</v>
      </c>
      <c r="M5975" s="302" t="s">
        <v>3097</v>
      </c>
      <c r="N5975" s="305">
        <v>22828</v>
      </c>
      <c r="O5975" s="305">
        <v>22828</v>
      </c>
      <c r="P5975" s="302" t="s">
        <v>1062</v>
      </c>
    </row>
    <row r="5976" spans="1:16">
      <c r="A5976" s="303">
        <v>0</v>
      </c>
      <c r="B5976" s="303">
        <v>0</v>
      </c>
      <c r="C5976" s="303">
        <v>0</v>
      </c>
      <c r="D5976" s="304">
        <f t="shared" si="93"/>
        <v>0</v>
      </c>
      <c r="E5976" s="305">
        <v>45992</v>
      </c>
      <c r="F5976" s="302" t="s">
        <v>69</v>
      </c>
      <c r="G5976" s="302" t="s">
        <v>70</v>
      </c>
      <c r="H5976" s="302" t="s">
        <v>756</v>
      </c>
      <c r="I5976" s="302" t="s">
        <v>756</v>
      </c>
      <c r="J5976" s="302">
        <v>135002</v>
      </c>
      <c r="K5976" s="302" t="s">
        <v>107</v>
      </c>
      <c r="L5976" s="302">
        <v>9718856</v>
      </c>
      <c r="M5976" s="302" t="s">
        <v>3096</v>
      </c>
      <c r="N5976" s="305">
        <v>22828</v>
      </c>
      <c r="O5976" s="305">
        <v>22828</v>
      </c>
      <c r="P5976" s="302" t="s">
        <v>1062</v>
      </c>
    </row>
    <row r="5977" spans="1:16">
      <c r="A5977" s="303">
        <v>0</v>
      </c>
      <c r="B5977" s="303">
        <v>0</v>
      </c>
      <c r="C5977" s="303">
        <v>0</v>
      </c>
      <c r="D5977" s="304">
        <f t="shared" si="93"/>
        <v>0</v>
      </c>
      <c r="E5977" s="305">
        <v>45992</v>
      </c>
      <c r="F5977" s="302" t="s">
        <v>69</v>
      </c>
      <c r="G5977" s="302" t="s">
        <v>70</v>
      </c>
      <c r="H5977" s="302" t="s">
        <v>756</v>
      </c>
      <c r="I5977" s="302" t="s">
        <v>756</v>
      </c>
      <c r="J5977" s="302">
        <v>135002</v>
      </c>
      <c r="K5977" s="302" t="s">
        <v>107</v>
      </c>
      <c r="L5977" s="302">
        <v>9870034</v>
      </c>
      <c r="M5977" s="302" t="s">
        <v>927</v>
      </c>
      <c r="N5977" s="305">
        <v>19906</v>
      </c>
      <c r="O5977" s="305">
        <v>19906</v>
      </c>
      <c r="P5977" s="302" t="s">
        <v>1062</v>
      </c>
    </row>
    <row r="5978" spans="1:16">
      <c r="A5978" s="303">
        <v>0</v>
      </c>
      <c r="B5978" s="303">
        <v>0</v>
      </c>
      <c r="C5978" s="303">
        <v>0</v>
      </c>
      <c r="D5978" s="304">
        <f t="shared" si="93"/>
        <v>0</v>
      </c>
      <c r="E5978" s="305">
        <v>45992</v>
      </c>
      <c r="F5978" s="302" t="s">
        <v>69</v>
      </c>
      <c r="G5978" s="302" t="s">
        <v>70</v>
      </c>
      <c r="H5978" s="302" t="s">
        <v>756</v>
      </c>
      <c r="I5978" s="302" t="s">
        <v>756</v>
      </c>
      <c r="J5978" s="302">
        <v>135002</v>
      </c>
      <c r="K5978" s="302" t="s">
        <v>107</v>
      </c>
      <c r="L5978" s="302">
        <v>9708891</v>
      </c>
      <c r="M5978" s="302" t="s">
        <v>1109</v>
      </c>
      <c r="N5978" s="305">
        <v>19906</v>
      </c>
      <c r="O5978" s="305">
        <v>19906</v>
      </c>
      <c r="P5978" s="302" t="s">
        <v>1062</v>
      </c>
    </row>
    <row r="5979" spans="1:16">
      <c r="A5979" s="303">
        <v>0</v>
      </c>
      <c r="B5979" s="303">
        <v>0</v>
      </c>
      <c r="C5979" s="303">
        <v>0</v>
      </c>
      <c r="D5979" s="304">
        <f t="shared" si="93"/>
        <v>0</v>
      </c>
      <c r="E5979" s="305">
        <v>45992</v>
      </c>
      <c r="F5979" s="302" t="s">
        <v>69</v>
      </c>
      <c r="G5979" s="302" t="s">
        <v>70</v>
      </c>
      <c r="H5979" s="302" t="s">
        <v>756</v>
      </c>
      <c r="I5979" s="302" t="s">
        <v>756</v>
      </c>
      <c r="J5979" s="302">
        <v>135002</v>
      </c>
      <c r="K5979" s="302" t="s">
        <v>107</v>
      </c>
      <c r="L5979" s="302">
        <v>9869956</v>
      </c>
      <c r="M5979" s="302" t="s">
        <v>928</v>
      </c>
      <c r="N5979" s="305">
        <v>19906</v>
      </c>
      <c r="O5979" s="305">
        <v>19906</v>
      </c>
      <c r="P5979" s="302" t="s">
        <v>1062</v>
      </c>
    </row>
    <row r="5980" spans="1:16">
      <c r="A5980" s="303">
        <v>0</v>
      </c>
      <c r="B5980" s="303">
        <v>0</v>
      </c>
      <c r="C5980" s="303">
        <v>0</v>
      </c>
      <c r="D5980" s="304">
        <f t="shared" si="93"/>
        <v>0</v>
      </c>
      <c r="E5980" s="305">
        <v>45992</v>
      </c>
      <c r="F5980" s="302" t="s">
        <v>69</v>
      </c>
      <c r="G5980" s="302" t="s">
        <v>70</v>
      </c>
      <c r="H5980" s="302" t="s">
        <v>756</v>
      </c>
      <c r="I5980" s="302" t="s">
        <v>756</v>
      </c>
      <c r="J5980" s="302">
        <v>135002</v>
      </c>
      <c r="K5980" s="302" t="s">
        <v>107</v>
      </c>
      <c r="L5980" s="302">
        <v>9718839</v>
      </c>
      <c r="M5980" s="302" t="s">
        <v>936</v>
      </c>
      <c r="N5980" s="305">
        <v>19906</v>
      </c>
      <c r="O5980" s="305">
        <v>19906</v>
      </c>
      <c r="P5980" s="302" t="s">
        <v>1062</v>
      </c>
    </row>
    <row r="5981" spans="1:16">
      <c r="A5981" s="303">
        <v>0</v>
      </c>
      <c r="B5981" s="303">
        <v>0</v>
      </c>
      <c r="C5981" s="303">
        <v>0</v>
      </c>
      <c r="D5981" s="304">
        <f t="shared" si="93"/>
        <v>0</v>
      </c>
      <c r="E5981" s="305">
        <v>45992</v>
      </c>
      <c r="F5981" s="302" t="s">
        <v>69</v>
      </c>
      <c r="G5981" s="302" t="s">
        <v>70</v>
      </c>
      <c r="H5981" s="302" t="s">
        <v>756</v>
      </c>
      <c r="I5981" s="302" t="s">
        <v>756</v>
      </c>
      <c r="J5981" s="302">
        <v>135002</v>
      </c>
      <c r="K5981" s="302" t="s">
        <v>107</v>
      </c>
      <c r="L5981" s="302">
        <v>9708893</v>
      </c>
      <c r="M5981" s="302" t="s">
        <v>920</v>
      </c>
      <c r="N5981" s="305">
        <v>19906</v>
      </c>
      <c r="O5981" s="305">
        <v>19906</v>
      </c>
      <c r="P5981" s="302" t="s">
        <v>1062</v>
      </c>
    </row>
    <row r="5982" spans="1:16">
      <c r="A5982" s="303">
        <v>0</v>
      </c>
      <c r="B5982" s="303">
        <v>0</v>
      </c>
      <c r="C5982" s="303">
        <v>0</v>
      </c>
      <c r="D5982" s="304">
        <f t="shared" si="93"/>
        <v>0</v>
      </c>
      <c r="E5982" s="305">
        <v>45992</v>
      </c>
      <c r="F5982" s="302" t="s">
        <v>69</v>
      </c>
      <c r="G5982" s="302" t="s">
        <v>70</v>
      </c>
      <c r="H5982" s="302" t="s">
        <v>756</v>
      </c>
      <c r="I5982" s="302" t="s">
        <v>756</v>
      </c>
      <c r="J5982" s="302">
        <v>135002</v>
      </c>
      <c r="K5982" s="302" t="s">
        <v>107</v>
      </c>
      <c r="L5982" s="302">
        <v>9870157</v>
      </c>
      <c r="M5982" s="302" t="s">
        <v>3091</v>
      </c>
      <c r="N5982" s="305">
        <v>22828</v>
      </c>
      <c r="O5982" s="305">
        <v>22828</v>
      </c>
      <c r="P5982" s="302" t="s">
        <v>1062</v>
      </c>
    </row>
    <row r="5983" spans="1:16">
      <c r="A5983" s="303">
        <v>0</v>
      </c>
      <c r="B5983" s="303">
        <v>0</v>
      </c>
      <c r="C5983" s="303">
        <v>0</v>
      </c>
      <c r="D5983" s="304">
        <f t="shared" si="93"/>
        <v>0</v>
      </c>
      <c r="E5983" s="305">
        <v>45992</v>
      </c>
      <c r="F5983" s="302" t="s">
        <v>69</v>
      </c>
      <c r="G5983" s="302" t="s">
        <v>70</v>
      </c>
      <c r="H5983" s="302" t="s">
        <v>756</v>
      </c>
      <c r="I5983" s="302" t="s">
        <v>756</v>
      </c>
      <c r="J5983" s="302">
        <v>135002</v>
      </c>
      <c r="K5983" s="302" t="s">
        <v>107</v>
      </c>
      <c r="L5983" s="302">
        <v>9870154</v>
      </c>
      <c r="M5983" s="302" t="s">
        <v>3095</v>
      </c>
      <c r="N5983" s="305">
        <v>22828</v>
      </c>
      <c r="O5983" s="305">
        <v>22828</v>
      </c>
      <c r="P5983" s="302" t="s">
        <v>1062</v>
      </c>
    </row>
    <row r="5984" spans="1:16">
      <c r="A5984" s="303">
        <v>0</v>
      </c>
      <c r="B5984" s="303">
        <v>0</v>
      </c>
      <c r="C5984" s="303">
        <v>0</v>
      </c>
      <c r="D5984" s="304">
        <f t="shared" si="93"/>
        <v>0</v>
      </c>
      <c r="E5984" s="305">
        <v>45992</v>
      </c>
      <c r="F5984" s="302" t="s">
        <v>69</v>
      </c>
      <c r="G5984" s="302" t="s">
        <v>70</v>
      </c>
      <c r="H5984" s="302" t="s">
        <v>756</v>
      </c>
      <c r="I5984" s="302" t="s">
        <v>756</v>
      </c>
      <c r="J5984" s="302">
        <v>135002</v>
      </c>
      <c r="K5984" s="302" t="s">
        <v>107</v>
      </c>
      <c r="L5984" s="302">
        <v>9870158</v>
      </c>
      <c r="M5984" s="302" t="s">
        <v>3094</v>
      </c>
      <c r="N5984" s="305">
        <v>22463</v>
      </c>
      <c r="O5984" s="305">
        <v>22463</v>
      </c>
      <c r="P5984" s="302" t="s">
        <v>1062</v>
      </c>
    </row>
    <row r="5985" spans="1:16">
      <c r="A5985" s="303">
        <v>0</v>
      </c>
      <c r="B5985" s="303">
        <v>0</v>
      </c>
      <c r="C5985" s="303">
        <v>0</v>
      </c>
      <c r="D5985" s="304">
        <f t="shared" si="93"/>
        <v>0</v>
      </c>
      <c r="E5985" s="305">
        <v>45992</v>
      </c>
      <c r="F5985" s="302" t="s">
        <v>69</v>
      </c>
      <c r="G5985" s="302" t="s">
        <v>70</v>
      </c>
      <c r="H5985" s="302" t="s">
        <v>756</v>
      </c>
      <c r="I5985" s="302" t="s">
        <v>756</v>
      </c>
      <c r="J5985" s="302">
        <v>135002</v>
      </c>
      <c r="K5985" s="302" t="s">
        <v>107</v>
      </c>
      <c r="L5985" s="302">
        <v>9870035</v>
      </c>
      <c r="M5985" s="302" t="s">
        <v>924</v>
      </c>
      <c r="N5985" s="305">
        <v>19906</v>
      </c>
      <c r="O5985" s="305">
        <v>19906</v>
      </c>
      <c r="P5985" s="302" t="s">
        <v>1062</v>
      </c>
    </row>
    <row r="5986" spans="1:16">
      <c r="A5986" s="303">
        <v>0</v>
      </c>
      <c r="B5986" s="303">
        <v>0</v>
      </c>
      <c r="C5986" s="303">
        <v>0</v>
      </c>
      <c r="D5986" s="304">
        <f t="shared" si="93"/>
        <v>0</v>
      </c>
      <c r="E5986" s="305">
        <v>45992</v>
      </c>
      <c r="F5986" s="302" t="s">
        <v>69</v>
      </c>
      <c r="G5986" s="302" t="s">
        <v>70</v>
      </c>
      <c r="H5986" s="302" t="s">
        <v>756</v>
      </c>
      <c r="I5986" s="302" t="s">
        <v>756</v>
      </c>
      <c r="J5986" s="302">
        <v>135002</v>
      </c>
      <c r="K5986" s="302" t="s">
        <v>107</v>
      </c>
      <c r="L5986" s="302">
        <v>9869954</v>
      </c>
      <c r="M5986" s="302" t="s">
        <v>930</v>
      </c>
      <c r="N5986" s="305">
        <v>19906</v>
      </c>
      <c r="O5986" s="305">
        <v>19906</v>
      </c>
      <c r="P5986" s="302" t="s">
        <v>1062</v>
      </c>
    </row>
    <row r="5987" spans="1:16">
      <c r="A5987" s="303">
        <v>0</v>
      </c>
      <c r="B5987" s="303">
        <v>0</v>
      </c>
      <c r="C5987" s="303">
        <v>0</v>
      </c>
      <c r="D5987" s="304">
        <f t="shared" si="93"/>
        <v>0</v>
      </c>
      <c r="E5987" s="305">
        <v>45992</v>
      </c>
      <c r="F5987" s="302" t="s">
        <v>69</v>
      </c>
      <c r="G5987" s="302" t="s">
        <v>70</v>
      </c>
      <c r="H5987" s="302" t="s">
        <v>756</v>
      </c>
      <c r="I5987" s="302" t="s">
        <v>756</v>
      </c>
      <c r="J5987" s="302">
        <v>135002</v>
      </c>
      <c r="K5987" s="302" t="s">
        <v>107</v>
      </c>
      <c r="L5987" s="302">
        <v>9870037</v>
      </c>
      <c r="M5987" s="302" t="s">
        <v>1110</v>
      </c>
      <c r="N5987" s="305">
        <v>19906</v>
      </c>
      <c r="O5987" s="305">
        <v>19906</v>
      </c>
      <c r="P5987" s="302" t="s">
        <v>1062</v>
      </c>
    </row>
    <row r="5988" spans="1:16">
      <c r="A5988" s="303">
        <v>0</v>
      </c>
      <c r="B5988" s="303">
        <v>0</v>
      </c>
      <c r="C5988" s="303">
        <v>0</v>
      </c>
      <c r="D5988" s="304">
        <f t="shared" si="93"/>
        <v>0</v>
      </c>
      <c r="E5988" s="305">
        <v>45992</v>
      </c>
      <c r="F5988" s="302" t="s">
        <v>69</v>
      </c>
      <c r="G5988" s="302" t="s">
        <v>70</v>
      </c>
      <c r="H5988" s="302" t="s">
        <v>756</v>
      </c>
      <c r="I5988" s="302" t="s">
        <v>756</v>
      </c>
      <c r="J5988" s="302">
        <v>135002</v>
      </c>
      <c r="K5988" s="302" t="s">
        <v>107</v>
      </c>
      <c r="L5988" s="302">
        <v>9870032</v>
      </c>
      <c r="M5988" s="302" t="s">
        <v>931</v>
      </c>
      <c r="N5988" s="305">
        <v>19906</v>
      </c>
      <c r="O5988" s="305">
        <v>19906</v>
      </c>
      <c r="P5988" s="302" t="s">
        <v>1062</v>
      </c>
    </row>
    <row r="5989" spans="1:16">
      <c r="A5989" s="303">
        <v>0</v>
      </c>
      <c r="B5989" s="303">
        <v>0</v>
      </c>
      <c r="C5989" s="303">
        <v>0</v>
      </c>
      <c r="D5989" s="304">
        <f t="shared" si="93"/>
        <v>0</v>
      </c>
      <c r="E5989" s="305">
        <v>45992</v>
      </c>
      <c r="F5989" s="302" t="s">
        <v>69</v>
      </c>
      <c r="G5989" s="302" t="s">
        <v>70</v>
      </c>
      <c r="H5989" s="302" t="s">
        <v>756</v>
      </c>
      <c r="I5989" s="302" t="s">
        <v>756</v>
      </c>
      <c r="J5989" s="302">
        <v>135002</v>
      </c>
      <c r="K5989" s="302" t="s">
        <v>107</v>
      </c>
      <c r="L5989" s="302">
        <v>9869958</v>
      </c>
      <c r="M5989" s="302" t="s">
        <v>1107</v>
      </c>
      <c r="N5989" s="305">
        <v>19906</v>
      </c>
      <c r="O5989" s="305">
        <v>19906</v>
      </c>
      <c r="P5989" s="302" t="s">
        <v>1062</v>
      </c>
    </row>
    <row r="5990" spans="1:16">
      <c r="A5990" s="303">
        <v>0</v>
      </c>
      <c r="B5990" s="303">
        <v>0</v>
      </c>
      <c r="C5990" s="303">
        <v>0</v>
      </c>
      <c r="D5990" s="304">
        <f t="shared" si="93"/>
        <v>0</v>
      </c>
      <c r="E5990" s="305">
        <v>45992</v>
      </c>
      <c r="F5990" s="302" t="s">
        <v>69</v>
      </c>
      <c r="G5990" s="302" t="s">
        <v>70</v>
      </c>
      <c r="H5990" s="302" t="s">
        <v>756</v>
      </c>
      <c r="I5990" s="302" t="s">
        <v>756</v>
      </c>
      <c r="J5990" s="302">
        <v>135002</v>
      </c>
      <c r="K5990" s="302" t="s">
        <v>107</v>
      </c>
      <c r="L5990" s="302">
        <v>9869955</v>
      </c>
      <c r="M5990" s="302" t="s">
        <v>922</v>
      </c>
      <c r="N5990" s="305">
        <v>19906</v>
      </c>
      <c r="O5990" s="305">
        <v>19906</v>
      </c>
      <c r="P5990" s="302" t="s">
        <v>1062</v>
      </c>
    </row>
    <row r="5991" spans="1:16">
      <c r="A5991" s="303">
        <v>0</v>
      </c>
      <c r="B5991" s="303">
        <v>0</v>
      </c>
      <c r="C5991" s="303">
        <v>0</v>
      </c>
      <c r="D5991" s="304">
        <f t="shared" si="93"/>
        <v>0</v>
      </c>
      <c r="E5991" s="305">
        <v>45992</v>
      </c>
      <c r="F5991" s="302" t="s">
        <v>69</v>
      </c>
      <c r="G5991" s="302" t="s">
        <v>70</v>
      </c>
      <c r="H5991" s="302" t="s">
        <v>756</v>
      </c>
      <c r="I5991" s="302" t="s">
        <v>756</v>
      </c>
      <c r="J5991" s="302">
        <v>135002</v>
      </c>
      <c r="K5991" s="302" t="s">
        <v>107</v>
      </c>
      <c r="L5991" s="302">
        <v>9704830</v>
      </c>
      <c r="M5991" s="302" t="s">
        <v>3092</v>
      </c>
      <c r="N5991" s="305">
        <v>22828</v>
      </c>
      <c r="O5991" s="305">
        <v>22828</v>
      </c>
      <c r="P5991" s="302" t="s">
        <v>1062</v>
      </c>
    </row>
    <row r="5992" spans="1:16">
      <c r="A5992" s="303">
        <v>0</v>
      </c>
      <c r="B5992" s="303">
        <v>0</v>
      </c>
      <c r="C5992" s="303">
        <v>0</v>
      </c>
      <c r="D5992" s="304">
        <f t="shared" si="93"/>
        <v>0</v>
      </c>
      <c r="E5992" s="305">
        <v>45992</v>
      </c>
      <c r="F5992" s="302" t="s">
        <v>69</v>
      </c>
      <c r="G5992" s="302" t="s">
        <v>70</v>
      </c>
      <c r="H5992" s="302" t="s">
        <v>756</v>
      </c>
      <c r="I5992" s="302" t="s">
        <v>756</v>
      </c>
      <c r="J5992" s="302">
        <v>135002</v>
      </c>
      <c r="K5992" s="302" t="s">
        <v>107</v>
      </c>
      <c r="L5992" s="302">
        <v>9704825</v>
      </c>
      <c r="M5992" s="302" t="s">
        <v>933</v>
      </c>
      <c r="N5992" s="305">
        <v>19906</v>
      </c>
      <c r="O5992" s="305">
        <v>19906</v>
      </c>
      <c r="P5992" s="302" t="s">
        <v>1062</v>
      </c>
    </row>
    <row r="5993" spans="1:16">
      <c r="A5993" s="303">
        <v>0</v>
      </c>
      <c r="B5993" s="303">
        <v>0</v>
      </c>
      <c r="C5993" s="303">
        <v>0</v>
      </c>
      <c r="D5993" s="304">
        <f t="shared" si="93"/>
        <v>0</v>
      </c>
      <c r="E5993" s="305">
        <v>45992</v>
      </c>
      <c r="F5993" s="302" t="s">
        <v>69</v>
      </c>
      <c r="G5993" s="302" t="s">
        <v>70</v>
      </c>
      <c r="H5993" s="302" t="s">
        <v>756</v>
      </c>
      <c r="I5993" s="302" t="s">
        <v>756</v>
      </c>
      <c r="J5993" s="302">
        <v>135002</v>
      </c>
      <c r="K5993" s="302" t="s">
        <v>107</v>
      </c>
      <c r="L5993" s="302">
        <v>9870155</v>
      </c>
      <c r="M5993" s="302" t="s">
        <v>3094</v>
      </c>
      <c r="N5993" s="305">
        <v>22828</v>
      </c>
      <c r="O5993" s="305">
        <v>22828</v>
      </c>
      <c r="P5993" s="302" t="s">
        <v>1062</v>
      </c>
    </row>
    <row r="5994" spans="1:16">
      <c r="A5994" s="303">
        <v>0</v>
      </c>
      <c r="B5994" s="303">
        <v>0</v>
      </c>
      <c r="C5994" s="303">
        <v>0</v>
      </c>
      <c r="D5994" s="304">
        <f t="shared" si="93"/>
        <v>0</v>
      </c>
      <c r="E5994" s="305">
        <v>45992</v>
      </c>
      <c r="F5994" s="302" t="s">
        <v>69</v>
      </c>
      <c r="G5994" s="302" t="s">
        <v>70</v>
      </c>
      <c r="H5994" s="302" t="s">
        <v>756</v>
      </c>
      <c r="I5994" s="302" t="s">
        <v>756</v>
      </c>
      <c r="J5994" s="302">
        <v>135002</v>
      </c>
      <c r="K5994" s="302" t="s">
        <v>107</v>
      </c>
      <c r="L5994" s="302">
        <v>9870036</v>
      </c>
      <c r="M5994" s="302" t="s">
        <v>935</v>
      </c>
      <c r="N5994" s="305">
        <v>19906</v>
      </c>
      <c r="O5994" s="305">
        <v>19906</v>
      </c>
      <c r="P5994" s="302" t="s">
        <v>1062</v>
      </c>
    </row>
    <row r="5995" spans="1:16">
      <c r="A5995" s="303">
        <v>0</v>
      </c>
      <c r="B5995" s="303">
        <v>0</v>
      </c>
      <c r="C5995" s="303">
        <v>0</v>
      </c>
      <c r="D5995" s="304">
        <f t="shared" si="93"/>
        <v>0</v>
      </c>
      <c r="E5995" s="305">
        <v>45992</v>
      </c>
      <c r="F5995" s="302" t="s">
        <v>69</v>
      </c>
      <c r="G5995" s="302" t="s">
        <v>70</v>
      </c>
      <c r="H5995" s="302" t="s">
        <v>756</v>
      </c>
      <c r="I5995" s="302" t="s">
        <v>756</v>
      </c>
      <c r="J5995" s="302">
        <v>135002</v>
      </c>
      <c r="K5995" s="302" t="s">
        <v>107</v>
      </c>
      <c r="L5995" s="302">
        <v>9869951</v>
      </c>
      <c r="M5995" s="302" t="s">
        <v>929</v>
      </c>
      <c r="N5995" s="305">
        <v>19906</v>
      </c>
      <c r="O5995" s="305">
        <v>19906</v>
      </c>
      <c r="P5995" s="302" t="s">
        <v>1062</v>
      </c>
    </row>
    <row r="5996" spans="1:16">
      <c r="A5996" s="303">
        <v>0</v>
      </c>
      <c r="B5996" s="303">
        <v>0</v>
      </c>
      <c r="C5996" s="303">
        <v>0</v>
      </c>
      <c r="D5996" s="304">
        <f t="shared" si="93"/>
        <v>0</v>
      </c>
      <c r="E5996" s="305">
        <v>45992</v>
      </c>
      <c r="F5996" s="302" t="s">
        <v>69</v>
      </c>
      <c r="G5996" s="302" t="s">
        <v>70</v>
      </c>
      <c r="H5996" s="302" t="s">
        <v>756</v>
      </c>
      <c r="I5996" s="302" t="s">
        <v>756</v>
      </c>
      <c r="J5996" s="302">
        <v>135002</v>
      </c>
      <c r="K5996" s="302" t="s">
        <v>107</v>
      </c>
      <c r="L5996" s="302">
        <v>9869953</v>
      </c>
      <c r="M5996" s="302" t="s">
        <v>1108</v>
      </c>
      <c r="N5996" s="305">
        <v>19906</v>
      </c>
      <c r="O5996" s="305">
        <v>19906</v>
      </c>
      <c r="P5996" s="302" t="s">
        <v>1062</v>
      </c>
    </row>
    <row r="5997" spans="1:16">
      <c r="A5997" s="303">
        <v>0</v>
      </c>
      <c r="B5997" s="303">
        <v>0</v>
      </c>
      <c r="C5997" s="303">
        <v>0</v>
      </c>
      <c r="D5997" s="304">
        <f t="shared" si="93"/>
        <v>0</v>
      </c>
      <c r="E5997" s="305">
        <v>45992</v>
      </c>
      <c r="F5997" s="302" t="s">
        <v>69</v>
      </c>
      <c r="G5997" s="302" t="s">
        <v>70</v>
      </c>
      <c r="H5997" s="302" t="s">
        <v>756</v>
      </c>
      <c r="I5997" s="302" t="s">
        <v>756</v>
      </c>
      <c r="J5997" s="302">
        <v>135002</v>
      </c>
      <c r="K5997" s="302" t="s">
        <v>107</v>
      </c>
      <c r="L5997" s="302">
        <v>9869959</v>
      </c>
      <c r="M5997" s="302" t="s">
        <v>923</v>
      </c>
      <c r="N5997" s="305">
        <v>19906</v>
      </c>
      <c r="O5997" s="305">
        <v>19906</v>
      </c>
      <c r="P5997" s="302" t="s">
        <v>1062</v>
      </c>
    </row>
    <row r="5998" spans="1:16">
      <c r="A5998" s="303">
        <v>0</v>
      </c>
      <c r="B5998" s="303">
        <v>0</v>
      </c>
      <c r="C5998" s="303">
        <v>0</v>
      </c>
      <c r="D5998" s="304">
        <f t="shared" si="93"/>
        <v>0</v>
      </c>
      <c r="E5998" s="305">
        <v>45992</v>
      </c>
      <c r="F5998" s="302" t="s">
        <v>69</v>
      </c>
      <c r="G5998" s="302" t="s">
        <v>70</v>
      </c>
      <c r="H5998" s="302" t="s">
        <v>756</v>
      </c>
      <c r="I5998" s="302" t="s">
        <v>756</v>
      </c>
      <c r="J5998" s="302">
        <v>135002</v>
      </c>
      <c r="K5998" s="302" t="s">
        <v>107</v>
      </c>
      <c r="L5998" s="302">
        <v>9870033</v>
      </c>
      <c r="M5998" s="302" t="s">
        <v>1106</v>
      </c>
      <c r="N5998" s="305">
        <v>19906</v>
      </c>
      <c r="O5998" s="305">
        <v>19906</v>
      </c>
      <c r="P5998" s="302" t="s">
        <v>1062</v>
      </c>
    </row>
    <row r="5999" spans="1:16">
      <c r="A5999" s="303">
        <v>0</v>
      </c>
      <c r="B5999" s="303">
        <v>0</v>
      </c>
      <c r="C5999" s="303">
        <v>0</v>
      </c>
      <c r="D5999" s="304">
        <f t="shared" si="93"/>
        <v>0</v>
      </c>
      <c r="E5999" s="305">
        <v>45992</v>
      </c>
      <c r="F5999" s="302" t="s">
        <v>69</v>
      </c>
      <c r="G5999" s="302" t="s">
        <v>70</v>
      </c>
      <c r="H5999" s="302" t="s">
        <v>756</v>
      </c>
      <c r="I5999" s="302" t="s">
        <v>756</v>
      </c>
      <c r="J5999" s="302">
        <v>135500</v>
      </c>
      <c r="K5999" s="302" t="s">
        <v>83</v>
      </c>
      <c r="L5999" s="302">
        <v>9802423</v>
      </c>
      <c r="M5999" s="302" t="s">
        <v>879</v>
      </c>
      <c r="N5999" s="305">
        <v>28672</v>
      </c>
      <c r="O5999" s="305">
        <v>28672</v>
      </c>
      <c r="P5999" s="302" t="s">
        <v>1052</v>
      </c>
    </row>
    <row r="6000" spans="1:16">
      <c r="A6000" s="303">
        <v>0</v>
      </c>
      <c r="B6000" s="303">
        <v>0</v>
      </c>
      <c r="C6000" s="303">
        <v>0</v>
      </c>
      <c r="D6000" s="304">
        <f t="shared" si="93"/>
        <v>0</v>
      </c>
      <c r="E6000" s="305">
        <v>45992</v>
      </c>
      <c r="F6000" s="302" t="s">
        <v>69</v>
      </c>
      <c r="G6000" s="302" t="s">
        <v>70</v>
      </c>
      <c r="H6000" s="302" t="s">
        <v>756</v>
      </c>
      <c r="I6000" s="302" t="s">
        <v>756</v>
      </c>
      <c r="J6000" s="302">
        <v>135500</v>
      </c>
      <c r="K6000" s="302" t="s">
        <v>83</v>
      </c>
      <c r="L6000" s="302">
        <v>9802422</v>
      </c>
      <c r="M6000" s="302" t="s">
        <v>879</v>
      </c>
      <c r="N6000" s="305">
        <v>22098</v>
      </c>
      <c r="O6000" s="305">
        <v>22098</v>
      </c>
      <c r="P6000" s="302" t="s">
        <v>1052</v>
      </c>
    </row>
    <row r="6001" spans="1:16">
      <c r="A6001" s="303">
        <v>0</v>
      </c>
      <c r="B6001" s="303">
        <v>0</v>
      </c>
      <c r="C6001" s="303">
        <v>0</v>
      </c>
      <c r="D6001" s="304">
        <f t="shared" si="93"/>
        <v>0</v>
      </c>
      <c r="E6001" s="305">
        <v>45992</v>
      </c>
      <c r="F6001" s="302" t="s">
        <v>69</v>
      </c>
      <c r="G6001" s="302" t="s">
        <v>70</v>
      </c>
      <c r="H6001" s="302" t="s">
        <v>756</v>
      </c>
      <c r="I6001" s="302" t="s">
        <v>756</v>
      </c>
      <c r="J6001" s="302">
        <v>135500</v>
      </c>
      <c r="K6001" s="302" t="s">
        <v>83</v>
      </c>
      <c r="L6001" s="302">
        <v>9802569</v>
      </c>
      <c r="M6001" s="302" t="s">
        <v>879</v>
      </c>
      <c r="N6001" s="305">
        <v>19906</v>
      </c>
      <c r="O6001" s="305">
        <v>19906</v>
      </c>
      <c r="P6001" s="302" t="s">
        <v>1052</v>
      </c>
    </row>
    <row r="6002" spans="1:16">
      <c r="A6002" s="303">
        <v>0</v>
      </c>
      <c r="B6002" s="303">
        <v>0</v>
      </c>
      <c r="C6002" s="303">
        <v>0</v>
      </c>
      <c r="D6002" s="304">
        <f t="shared" si="93"/>
        <v>0</v>
      </c>
      <c r="E6002" s="305">
        <v>45992</v>
      </c>
      <c r="F6002" s="302" t="s">
        <v>69</v>
      </c>
      <c r="G6002" s="302" t="s">
        <v>70</v>
      </c>
      <c r="H6002" s="302" t="s">
        <v>756</v>
      </c>
      <c r="I6002" s="302" t="s">
        <v>756</v>
      </c>
      <c r="J6002" s="302">
        <v>135500</v>
      </c>
      <c r="K6002" s="302" t="s">
        <v>83</v>
      </c>
      <c r="L6002" s="302">
        <v>9802708</v>
      </c>
      <c r="M6002" s="302" t="s">
        <v>879</v>
      </c>
      <c r="N6002" s="305">
        <v>19906</v>
      </c>
      <c r="O6002" s="305">
        <v>19906</v>
      </c>
      <c r="P6002" s="302" t="s">
        <v>1052</v>
      </c>
    </row>
    <row r="6003" spans="1:16">
      <c r="A6003" s="303">
        <v>0</v>
      </c>
      <c r="B6003" s="303">
        <v>0</v>
      </c>
      <c r="C6003" s="303">
        <v>0</v>
      </c>
      <c r="D6003" s="304">
        <f t="shared" si="93"/>
        <v>0</v>
      </c>
      <c r="E6003" s="305">
        <v>45992</v>
      </c>
      <c r="F6003" s="302" t="s">
        <v>69</v>
      </c>
      <c r="G6003" s="302" t="s">
        <v>70</v>
      </c>
      <c r="H6003" s="302" t="s">
        <v>756</v>
      </c>
      <c r="I6003" s="302" t="s">
        <v>756</v>
      </c>
      <c r="J6003" s="302">
        <v>135500</v>
      </c>
      <c r="K6003" s="302" t="s">
        <v>83</v>
      </c>
      <c r="L6003" s="302">
        <v>9802455</v>
      </c>
      <c r="M6003" s="302" t="s">
        <v>879</v>
      </c>
      <c r="N6003" s="305">
        <v>19906</v>
      </c>
      <c r="O6003" s="305">
        <v>19906</v>
      </c>
      <c r="P6003" s="302" t="s">
        <v>1052</v>
      </c>
    </row>
    <row r="6004" spans="1:16">
      <c r="A6004" s="303">
        <v>0</v>
      </c>
      <c r="B6004" s="303">
        <v>0</v>
      </c>
      <c r="C6004" s="303">
        <v>0</v>
      </c>
      <c r="D6004" s="304">
        <f t="shared" si="93"/>
        <v>0</v>
      </c>
      <c r="E6004" s="305">
        <v>45992</v>
      </c>
      <c r="F6004" s="302" t="s">
        <v>69</v>
      </c>
      <c r="G6004" s="302" t="s">
        <v>70</v>
      </c>
      <c r="H6004" s="302" t="s">
        <v>756</v>
      </c>
      <c r="I6004" s="302" t="s">
        <v>756</v>
      </c>
      <c r="J6004" s="302">
        <v>135500</v>
      </c>
      <c r="K6004" s="302" t="s">
        <v>83</v>
      </c>
      <c r="L6004" s="302">
        <v>9802591</v>
      </c>
      <c r="M6004" s="302" t="s">
        <v>879</v>
      </c>
      <c r="N6004" s="305">
        <v>22463</v>
      </c>
      <c r="O6004" s="305">
        <v>22463</v>
      </c>
      <c r="P6004" s="302" t="s">
        <v>1052</v>
      </c>
    </row>
    <row r="6005" spans="1:16">
      <c r="A6005" s="303">
        <v>0</v>
      </c>
      <c r="B6005" s="303">
        <v>0</v>
      </c>
      <c r="C6005" s="303">
        <v>0</v>
      </c>
      <c r="D6005" s="304">
        <f t="shared" si="93"/>
        <v>0</v>
      </c>
      <c r="E6005" s="305">
        <v>45992</v>
      </c>
      <c r="F6005" s="302" t="s">
        <v>69</v>
      </c>
      <c r="G6005" s="302" t="s">
        <v>70</v>
      </c>
      <c r="H6005" s="302" t="s">
        <v>756</v>
      </c>
      <c r="I6005" s="302" t="s">
        <v>756</v>
      </c>
      <c r="J6005" s="302">
        <v>135500</v>
      </c>
      <c r="K6005" s="302" t="s">
        <v>83</v>
      </c>
      <c r="L6005" s="302">
        <v>9802571</v>
      </c>
      <c r="M6005" s="302" t="s">
        <v>879</v>
      </c>
      <c r="N6005" s="305">
        <v>31594</v>
      </c>
      <c r="O6005" s="305">
        <v>31594</v>
      </c>
      <c r="P6005" s="302" t="s">
        <v>1052</v>
      </c>
    </row>
    <row r="6006" spans="1:16">
      <c r="A6006" s="303">
        <v>0</v>
      </c>
      <c r="B6006" s="303">
        <v>0</v>
      </c>
      <c r="C6006" s="303">
        <v>0</v>
      </c>
      <c r="D6006" s="304">
        <f t="shared" si="93"/>
        <v>0</v>
      </c>
      <c r="E6006" s="305">
        <v>45992</v>
      </c>
      <c r="F6006" s="302" t="s">
        <v>69</v>
      </c>
      <c r="G6006" s="302" t="s">
        <v>70</v>
      </c>
      <c r="H6006" s="302" t="s">
        <v>756</v>
      </c>
      <c r="I6006" s="302" t="s">
        <v>756</v>
      </c>
      <c r="J6006" s="302">
        <v>135500</v>
      </c>
      <c r="K6006" s="302" t="s">
        <v>83</v>
      </c>
      <c r="L6006" s="302">
        <v>9802349</v>
      </c>
      <c r="M6006" s="302" t="s">
        <v>879</v>
      </c>
      <c r="N6006" s="305">
        <v>24289</v>
      </c>
      <c r="O6006" s="305">
        <v>24289</v>
      </c>
      <c r="P6006" s="302" t="s">
        <v>1052</v>
      </c>
    </row>
    <row r="6007" spans="1:16">
      <c r="A6007" s="303">
        <v>0</v>
      </c>
      <c r="B6007" s="303">
        <v>0</v>
      </c>
      <c r="C6007" s="303">
        <v>0</v>
      </c>
      <c r="D6007" s="304">
        <f t="shared" si="93"/>
        <v>0</v>
      </c>
      <c r="E6007" s="305">
        <v>45992</v>
      </c>
      <c r="F6007" s="302" t="s">
        <v>69</v>
      </c>
      <c r="G6007" s="302" t="s">
        <v>70</v>
      </c>
      <c r="H6007" s="302" t="s">
        <v>756</v>
      </c>
      <c r="I6007" s="302" t="s">
        <v>756</v>
      </c>
      <c r="J6007" s="302">
        <v>135500</v>
      </c>
      <c r="K6007" s="302" t="s">
        <v>83</v>
      </c>
      <c r="L6007" s="302">
        <v>9802749</v>
      </c>
      <c r="M6007" s="302" t="s">
        <v>879</v>
      </c>
      <c r="N6007" s="305">
        <v>19906</v>
      </c>
      <c r="O6007" s="305">
        <v>19906</v>
      </c>
      <c r="P6007" s="302" t="s">
        <v>1052</v>
      </c>
    </row>
    <row r="6008" spans="1:16">
      <c r="A6008" s="303">
        <v>0</v>
      </c>
      <c r="B6008" s="303">
        <v>0</v>
      </c>
      <c r="C6008" s="303">
        <v>0</v>
      </c>
      <c r="D6008" s="304">
        <f t="shared" si="93"/>
        <v>0</v>
      </c>
      <c r="E6008" s="305">
        <v>45992</v>
      </c>
      <c r="F6008" s="302" t="s">
        <v>69</v>
      </c>
      <c r="G6008" s="302" t="s">
        <v>70</v>
      </c>
      <c r="H6008" s="302" t="s">
        <v>756</v>
      </c>
      <c r="I6008" s="302" t="s">
        <v>756</v>
      </c>
      <c r="J6008" s="302">
        <v>135500</v>
      </c>
      <c r="K6008" s="302" t="s">
        <v>83</v>
      </c>
      <c r="L6008" s="302">
        <v>9802570</v>
      </c>
      <c r="M6008" s="302" t="s">
        <v>879</v>
      </c>
      <c r="N6008" s="305">
        <v>24654</v>
      </c>
      <c r="O6008" s="305">
        <v>24654</v>
      </c>
      <c r="P6008" s="302" t="s">
        <v>1052</v>
      </c>
    </row>
    <row r="6009" spans="1:16">
      <c r="A6009" s="303">
        <v>0</v>
      </c>
      <c r="B6009" s="303">
        <v>0</v>
      </c>
      <c r="C6009" s="303">
        <v>0</v>
      </c>
      <c r="D6009" s="304">
        <f t="shared" si="93"/>
        <v>0</v>
      </c>
      <c r="E6009" s="305">
        <v>45992</v>
      </c>
      <c r="F6009" s="302" t="s">
        <v>69</v>
      </c>
      <c r="G6009" s="302" t="s">
        <v>70</v>
      </c>
      <c r="H6009" s="302" t="s">
        <v>756</v>
      </c>
      <c r="I6009" s="302" t="s">
        <v>756</v>
      </c>
      <c r="J6009" s="302">
        <v>135500</v>
      </c>
      <c r="K6009" s="302" t="s">
        <v>83</v>
      </c>
      <c r="L6009" s="302">
        <v>9802388</v>
      </c>
      <c r="M6009" s="302" t="s">
        <v>879</v>
      </c>
      <c r="N6009" s="305">
        <v>28307</v>
      </c>
      <c r="O6009" s="305">
        <v>28307</v>
      </c>
      <c r="P6009" s="302" t="s">
        <v>1052</v>
      </c>
    </row>
    <row r="6010" spans="1:16">
      <c r="A6010" s="303">
        <v>0</v>
      </c>
      <c r="B6010" s="303">
        <v>0</v>
      </c>
      <c r="C6010" s="303">
        <v>0</v>
      </c>
      <c r="D6010" s="304">
        <f t="shared" si="93"/>
        <v>0</v>
      </c>
      <c r="E6010" s="305">
        <v>45992</v>
      </c>
      <c r="F6010" s="302" t="s">
        <v>69</v>
      </c>
      <c r="G6010" s="302" t="s">
        <v>70</v>
      </c>
      <c r="H6010" s="302" t="s">
        <v>756</v>
      </c>
      <c r="I6010" s="302" t="s">
        <v>756</v>
      </c>
      <c r="J6010" s="302">
        <v>135500</v>
      </c>
      <c r="K6010" s="302" t="s">
        <v>83</v>
      </c>
      <c r="L6010" s="302">
        <v>9802776</v>
      </c>
      <c r="M6010" s="302" t="s">
        <v>879</v>
      </c>
      <c r="N6010" s="305">
        <v>22463</v>
      </c>
      <c r="O6010" s="305">
        <v>22463</v>
      </c>
      <c r="P6010" s="302" t="s">
        <v>1052</v>
      </c>
    </row>
    <row r="6011" spans="1:16">
      <c r="A6011" s="303">
        <v>0</v>
      </c>
      <c r="B6011" s="303">
        <v>0</v>
      </c>
      <c r="C6011" s="303">
        <v>0</v>
      </c>
      <c r="D6011" s="304">
        <f t="shared" si="93"/>
        <v>0</v>
      </c>
      <c r="E6011" s="305">
        <v>45992</v>
      </c>
      <c r="F6011" s="302" t="s">
        <v>69</v>
      </c>
      <c r="G6011" s="302" t="s">
        <v>70</v>
      </c>
      <c r="H6011" s="302" t="s">
        <v>756</v>
      </c>
      <c r="I6011" s="302" t="s">
        <v>756</v>
      </c>
      <c r="J6011" s="302">
        <v>135500</v>
      </c>
      <c r="K6011" s="302" t="s">
        <v>83</v>
      </c>
      <c r="L6011" s="302">
        <v>9802368</v>
      </c>
      <c r="M6011" s="302" t="s">
        <v>879</v>
      </c>
      <c r="N6011" s="305">
        <v>23924</v>
      </c>
      <c r="O6011" s="305">
        <v>23924</v>
      </c>
      <c r="P6011" s="302" t="s">
        <v>1052</v>
      </c>
    </row>
    <row r="6012" spans="1:16">
      <c r="A6012" s="303">
        <v>0</v>
      </c>
      <c r="B6012" s="303">
        <v>0</v>
      </c>
      <c r="C6012" s="303">
        <v>0</v>
      </c>
      <c r="D6012" s="304">
        <f t="shared" si="93"/>
        <v>0</v>
      </c>
      <c r="E6012" s="305">
        <v>45992</v>
      </c>
      <c r="F6012" s="302" t="s">
        <v>69</v>
      </c>
      <c r="G6012" s="302" t="s">
        <v>70</v>
      </c>
      <c r="H6012" s="302" t="s">
        <v>756</v>
      </c>
      <c r="I6012" s="302" t="s">
        <v>756</v>
      </c>
      <c r="J6012" s="302">
        <v>135500</v>
      </c>
      <c r="K6012" s="302" t="s">
        <v>83</v>
      </c>
      <c r="L6012" s="302">
        <v>9802456</v>
      </c>
      <c r="M6012" s="302" t="s">
        <v>879</v>
      </c>
      <c r="N6012" s="305">
        <v>21367</v>
      </c>
      <c r="O6012" s="305">
        <v>21367</v>
      </c>
      <c r="P6012" s="302" t="s">
        <v>1052</v>
      </c>
    </row>
    <row r="6013" spans="1:16">
      <c r="A6013" s="303">
        <v>0</v>
      </c>
      <c r="B6013" s="303">
        <v>0</v>
      </c>
      <c r="C6013" s="303">
        <v>0</v>
      </c>
      <c r="D6013" s="304">
        <f t="shared" si="93"/>
        <v>0</v>
      </c>
      <c r="E6013" s="305">
        <v>45992</v>
      </c>
      <c r="F6013" s="302" t="s">
        <v>69</v>
      </c>
      <c r="G6013" s="302" t="s">
        <v>70</v>
      </c>
      <c r="H6013" s="302" t="s">
        <v>756</v>
      </c>
      <c r="I6013" s="302" t="s">
        <v>756</v>
      </c>
      <c r="J6013" s="302">
        <v>135500</v>
      </c>
      <c r="K6013" s="302" t="s">
        <v>83</v>
      </c>
      <c r="L6013" s="302">
        <v>9802867</v>
      </c>
      <c r="M6013" s="302" t="s">
        <v>879</v>
      </c>
      <c r="N6013" s="305">
        <v>33420</v>
      </c>
      <c r="O6013" s="305">
        <v>33420</v>
      </c>
      <c r="P6013" s="302" t="s">
        <v>1052</v>
      </c>
    </row>
    <row r="6014" spans="1:16">
      <c r="A6014" s="303">
        <v>0</v>
      </c>
      <c r="B6014" s="303">
        <v>0</v>
      </c>
      <c r="C6014" s="303">
        <v>0</v>
      </c>
      <c r="D6014" s="304">
        <f t="shared" si="93"/>
        <v>0</v>
      </c>
      <c r="E6014" s="305">
        <v>45992</v>
      </c>
      <c r="F6014" s="302" t="s">
        <v>69</v>
      </c>
      <c r="G6014" s="302" t="s">
        <v>70</v>
      </c>
      <c r="H6014" s="302" t="s">
        <v>756</v>
      </c>
      <c r="I6014" s="302" t="s">
        <v>756</v>
      </c>
      <c r="J6014" s="302">
        <v>135500</v>
      </c>
      <c r="K6014" s="302" t="s">
        <v>83</v>
      </c>
      <c r="L6014" s="302">
        <v>9802369</v>
      </c>
      <c r="M6014" s="302" t="s">
        <v>879</v>
      </c>
      <c r="N6014" s="305">
        <v>24289</v>
      </c>
      <c r="O6014" s="305">
        <v>24289</v>
      </c>
      <c r="P6014" s="302" t="s">
        <v>1052</v>
      </c>
    </row>
    <row r="6015" spans="1:16">
      <c r="A6015" s="303">
        <v>0</v>
      </c>
      <c r="B6015" s="303">
        <v>0</v>
      </c>
      <c r="C6015" s="303">
        <v>0</v>
      </c>
      <c r="D6015" s="304">
        <f t="shared" si="93"/>
        <v>0</v>
      </c>
      <c r="E6015" s="305">
        <v>45992</v>
      </c>
      <c r="F6015" s="302" t="s">
        <v>69</v>
      </c>
      <c r="G6015" s="302" t="s">
        <v>70</v>
      </c>
      <c r="H6015" s="302" t="s">
        <v>756</v>
      </c>
      <c r="I6015" s="302" t="s">
        <v>756</v>
      </c>
      <c r="J6015" s="302">
        <v>135500</v>
      </c>
      <c r="K6015" s="302" t="s">
        <v>83</v>
      </c>
      <c r="L6015" s="302">
        <v>9802367</v>
      </c>
      <c r="M6015" s="302" t="s">
        <v>879</v>
      </c>
      <c r="N6015" s="305">
        <v>21367</v>
      </c>
      <c r="O6015" s="305">
        <v>21367</v>
      </c>
      <c r="P6015" s="302" t="s">
        <v>1052</v>
      </c>
    </row>
    <row r="6016" spans="1:16">
      <c r="A6016" s="303">
        <v>0</v>
      </c>
      <c r="B6016" s="303">
        <v>0</v>
      </c>
      <c r="C6016" s="303">
        <v>0</v>
      </c>
      <c r="D6016" s="304">
        <f t="shared" si="93"/>
        <v>0</v>
      </c>
      <c r="E6016" s="305">
        <v>45992</v>
      </c>
      <c r="F6016" s="302" t="s">
        <v>69</v>
      </c>
      <c r="G6016" s="302" t="s">
        <v>70</v>
      </c>
      <c r="H6016" s="302" t="s">
        <v>756</v>
      </c>
      <c r="I6016" s="302" t="s">
        <v>756</v>
      </c>
      <c r="J6016" s="302">
        <v>135500</v>
      </c>
      <c r="K6016" s="302" t="s">
        <v>83</v>
      </c>
      <c r="L6016" s="302">
        <v>9802421</v>
      </c>
      <c r="M6016" s="302" t="s">
        <v>879</v>
      </c>
      <c r="N6016" s="305">
        <v>21732</v>
      </c>
      <c r="O6016" s="305">
        <v>21732</v>
      </c>
      <c r="P6016" s="302" t="s">
        <v>1052</v>
      </c>
    </row>
    <row r="6017" spans="1:16">
      <c r="A6017" s="303">
        <v>0</v>
      </c>
      <c r="B6017" s="303">
        <v>0</v>
      </c>
      <c r="C6017" s="303">
        <v>0</v>
      </c>
      <c r="D6017" s="304">
        <f t="shared" si="93"/>
        <v>0</v>
      </c>
      <c r="E6017" s="305">
        <v>45992</v>
      </c>
      <c r="F6017" s="302" t="s">
        <v>69</v>
      </c>
      <c r="G6017" s="302" t="s">
        <v>70</v>
      </c>
      <c r="H6017" s="302" t="s">
        <v>756</v>
      </c>
      <c r="I6017" s="302" t="s">
        <v>756</v>
      </c>
      <c r="J6017" s="302">
        <v>135500</v>
      </c>
      <c r="K6017" s="302" t="s">
        <v>83</v>
      </c>
      <c r="L6017" s="302">
        <v>9802402</v>
      </c>
      <c r="M6017" s="302" t="s">
        <v>879</v>
      </c>
      <c r="N6017" s="305">
        <v>19906</v>
      </c>
      <c r="O6017" s="305">
        <v>19906</v>
      </c>
      <c r="P6017" s="302" t="s">
        <v>1052</v>
      </c>
    </row>
    <row r="6018" spans="1:16">
      <c r="A6018" s="303">
        <v>0</v>
      </c>
      <c r="B6018" s="303">
        <v>0</v>
      </c>
      <c r="C6018" s="303">
        <v>0</v>
      </c>
      <c r="D6018" s="304">
        <f t="shared" si="93"/>
        <v>0</v>
      </c>
      <c r="E6018" s="305">
        <v>45992</v>
      </c>
      <c r="F6018" s="302" t="s">
        <v>69</v>
      </c>
      <c r="G6018" s="302" t="s">
        <v>70</v>
      </c>
      <c r="H6018" s="302" t="s">
        <v>756</v>
      </c>
      <c r="I6018" s="302" t="s">
        <v>756</v>
      </c>
      <c r="J6018" s="302">
        <v>135500</v>
      </c>
      <c r="K6018" s="302" t="s">
        <v>83</v>
      </c>
      <c r="L6018" s="302">
        <v>9802700</v>
      </c>
      <c r="M6018" s="302" t="s">
        <v>879</v>
      </c>
      <c r="N6018" s="305">
        <v>22463</v>
      </c>
      <c r="O6018" s="305">
        <v>22463</v>
      </c>
      <c r="P6018" s="302" t="s">
        <v>1052</v>
      </c>
    </row>
    <row r="6019" spans="1:16">
      <c r="A6019" s="303">
        <v>0</v>
      </c>
      <c r="B6019" s="303">
        <v>0</v>
      </c>
      <c r="C6019" s="303">
        <v>0</v>
      </c>
      <c r="D6019" s="304">
        <f t="shared" ref="D6019:D6082" si="94">+B6019-C6019</f>
        <v>0</v>
      </c>
      <c r="E6019" s="305">
        <v>45992</v>
      </c>
      <c r="F6019" s="302" t="s">
        <v>69</v>
      </c>
      <c r="G6019" s="302" t="s">
        <v>70</v>
      </c>
      <c r="H6019" s="302" t="s">
        <v>756</v>
      </c>
      <c r="I6019" s="302" t="s">
        <v>756</v>
      </c>
      <c r="J6019" s="302">
        <v>135500</v>
      </c>
      <c r="K6019" s="302" t="s">
        <v>83</v>
      </c>
      <c r="L6019" s="302">
        <v>9802866</v>
      </c>
      <c r="M6019" s="302" t="s">
        <v>879</v>
      </c>
      <c r="N6019" s="305">
        <v>31959</v>
      </c>
      <c r="O6019" s="305">
        <v>31959</v>
      </c>
      <c r="P6019" s="302" t="s">
        <v>1052</v>
      </c>
    </row>
    <row r="6020" spans="1:16">
      <c r="A6020" s="303">
        <v>0</v>
      </c>
      <c r="B6020" s="303">
        <v>0</v>
      </c>
      <c r="C6020" s="303">
        <v>0</v>
      </c>
      <c r="D6020" s="304">
        <f t="shared" si="94"/>
        <v>0</v>
      </c>
      <c r="E6020" s="305">
        <v>45992</v>
      </c>
      <c r="F6020" s="302" t="s">
        <v>69</v>
      </c>
      <c r="G6020" s="302" t="s">
        <v>70</v>
      </c>
      <c r="H6020" s="302" t="s">
        <v>756</v>
      </c>
      <c r="I6020" s="302" t="s">
        <v>756</v>
      </c>
      <c r="J6020" s="302">
        <v>135500</v>
      </c>
      <c r="K6020" s="302" t="s">
        <v>83</v>
      </c>
      <c r="L6020" s="302">
        <v>9802784</v>
      </c>
      <c r="M6020" s="302" t="s">
        <v>879</v>
      </c>
      <c r="N6020" s="305">
        <v>19906</v>
      </c>
      <c r="O6020" s="305">
        <v>19906</v>
      </c>
      <c r="P6020" s="302" t="s">
        <v>1052</v>
      </c>
    </row>
    <row r="6021" spans="1:16">
      <c r="A6021" s="303">
        <v>0</v>
      </c>
      <c r="B6021" s="303">
        <v>0</v>
      </c>
      <c r="C6021" s="303">
        <v>0</v>
      </c>
      <c r="D6021" s="304">
        <f t="shared" si="94"/>
        <v>0</v>
      </c>
      <c r="E6021" s="305">
        <v>45992</v>
      </c>
      <c r="F6021" s="302" t="s">
        <v>69</v>
      </c>
      <c r="G6021" s="302" t="s">
        <v>70</v>
      </c>
      <c r="H6021" s="302" t="s">
        <v>756</v>
      </c>
      <c r="I6021" s="302" t="s">
        <v>756</v>
      </c>
      <c r="J6021" s="302">
        <v>135500</v>
      </c>
      <c r="K6021" s="302" t="s">
        <v>83</v>
      </c>
      <c r="L6021" s="302">
        <v>9802384</v>
      </c>
      <c r="M6021" s="302" t="s">
        <v>879</v>
      </c>
      <c r="N6021" s="305">
        <v>19906</v>
      </c>
      <c r="O6021" s="305">
        <v>19906</v>
      </c>
      <c r="P6021" s="302" t="s">
        <v>1052</v>
      </c>
    </row>
    <row r="6022" spans="1:16">
      <c r="A6022" s="303">
        <v>0</v>
      </c>
      <c r="B6022" s="303">
        <v>0</v>
      </c>
      <c r="C6022" s="303">
        <v>0</v>
      </c>
      <c r="D6022" s="304">
        <f t="shared" si="94"/>
        <v>0</v>
      </c>
      <c r="E6022" s="305">
        <v>45992</v>
      </c>
      <c r="F6022" s="302" t="s">
        <v>69</v>
      </c>
      <c r="G6022" s="302" t="s">
        <v>70</v>
      </c>
      <c r="H6022" s="302" t="s">
        <v>756</v>
      </c>
      <c r="I6022" s="302" t="s">
        <v>756</v>
      </c>
      <c r="J6022" s="302">
        <v>135500</v>
      </c>
      <c r="K6022" s="302" t="s">
        <v>83</v>
      </c>
      <c r="L6022" s="302">
        <v>9802474</v>
      </c>
      <c r="M6022" s="302" t="s">
        <v>879</v>
      </c>
      <c r="N6022" s="305">
        <v>22463</v>
      </c>
      <c r="O6022" s="305">
        <v>22463</v>
      </c>
      <c r="P6022" s="302" t="s">
        <v>1052</v>
      </c>
    </row>
    <row r="6023" spans="1:16">
      <c r="A6023" s="303">
        <v>0</v>
      </c>
      <c r="B6023" s="303">
        <v>0</v>
      </c>
      <c r="C6023" s="303">
        <v>0</v>
      </c>
      <c r="D6023" s="304">
        <f t="shared" si="94"/>
        <v>0</v>
      </c>
      <c r="E6023" s="305">
        <v>45992</v>
      </c>
      <c r="F6023" s="302" t="s">
        <v>69</v>
      </c>
      <c r="G6023" s="302" t="s">
        <v>70</v>
      </c>
      <c r="H6023" s="302" t="s">
        <v>756</v>
      </c>
      <c r="I6023" s="302" t="s">
        <v>756</v>
      </c>
      <c r="J6023" s="302">
        <v>135500</v>
      </c>
      <c r="K6023" s="302" t="s">
        <v>86</v>
      </c>
      <c r="L6023" s="302">
        <v>9803514</v>
      </c>
      <c r="M6023" s="302" t="s">
        <v>885</v>
      </c>
      <c r="N6023" s="305">
        <v>33420</v>
      </c>
      <c r="O6023" s="305">
        <v>33420</v>
      </c>
      <c r="P6023" s="302" t="s">
        <v>1052</v>
      </c>
    </row>
    <row r="6024" spans="1:16">
      <c r="A6024" s="303">
        <v>0</v>
      </c>
      <c r="B6024" s="303">
        <v>0</v>
      </c>
      <c r="C6024" s="303">
        <v>0</v>
      </c>
      <c r="D6024" s="304">
        <f t="shared" si="94"/>
        <v>0</v>
      </c>
      <c r="E6024" s="305">
        <v>45992</v>
      </c>
      <c r="F6024" s="302" t="s">
        <v>69</v>
      </c>
      <c r="G6024" s="302" t="s">
        <v>70</v>
      </c>
      <c r="H6024" s="302" t="s">
        <v>756</v>
      </c>
      <c r="I6024" s="302" t="s">
        <v>756</v>
      </c>
      <c r="J6024" s="302">
        <v>135500</v>
      </c>
      <c r="K6024" s="302" t="s">
        <v>86</v>
      </c>
      <c r="L6024" s="302">
        <v>9802923</v>
      </c>
      <c r="M6024" s="302" t="s">
        <v>885</v>
      </c>
      <c r="N6024" s="305">
        <v>19906</v>
      </c>
      <c r="O6024" s="305">
        <v>19906</v>
      </c>
      <c r="P6024" s="302" t="s">
        <v>1052</v>
      </c>
    </row>
    <row r="6025" spans="1:16">
      <c r="A6025" s="303">
        <v>0</v>
      </c>
      <c r="B6025" s="303">
        <v>0</v>
      </c>
      <c r="C6025" s="303">
        <v>0</v>
      </c>
      <c r="D6025" s="304">
        <f t="shared" si="94"/>
        <v>0</v>
      </c>
      <c r="E6025" s="305">
        <v>45992</v>
      </c>
      <c r="F6025" s="302" t="s">
        <v>69</v>
      </c>
      <c r="G6025" s="302" t="s">
        <v>70</v>
      </c>
      <c r="H6025" s="302" t="s">
        <v>756</v>
      </c>
      <c r="I6025" s="302" t="s">
        <v>756</v>
      </c>
      <c r="J6025" s="302">
        <v>135500</v>
      </c>
      <c r="K6025" s="302" t="s">
        <v>86</v>
      </c>
      <c r="L6025" s="302">
        <v>9802942</v>
      </c>
      <c r="M6025" s="302" t="s">
        <v>885</v>
      </c>
      <c r="N6025" s="305">
        <v>21367</v>
      </c>
      <c r="O6025" s="305">
        <v>21367</v>
      </c>
      <c r="P6025" s="302" t="s">
        <v>1052</v>
      </c>
    </row>
    <row r="6026" spans="1:16">
      <c r="A6026" s="303">
        <v>0</v>
      </c>
      <c r="B6026" s="303">
        <v>0</v>
      </c>
      <c r="C6026" s="303">
        <v>0</v>
      </c>
      <c r="D6026" s="304">
        <f t="shared" si="94"/>
        <v>0</v>
      </c>
      <c r="E6026" s="305">
        <v>45992</v>
      </c>
      <c r="F6026" s="302" t="s">
        <v>69</v>
      </c>
      <c r="G6026" s="302" t="s">
        <v>70</v>
      </c>
      <c r="H6026" s="302" t="s">
        <v>756</v>
      </c>
      <c r="I6026" s="302" t="s">
        <v>756</v>
      </c>
      <c r="J6026" s="302">
        <v>135500</v>
      </c>
      <c r="K6026" s="302" t="s">
        <v>86</v>
      </c>
      <c r="L6026" s="302">
        <v>9802908</v>
      </c>
      <c r="M6026" s="302" t="s">
        <v>885</v>
      </c>
      <c r="N6026" s="305">
        <v>24289</v>
      </c>
      <c r="O6026" s="305">
        <v>24289</v>
      </c>
      <c r="P6026" s="302" t="s">
        <v>1052</v>
      </c>
    </row>
    <row r="6027" spans="1:16">
      <c r="A6027" s="303">
        <v>0</v>
      </c>
      <c r="B6027" s="303">
        <v>0</v>
      </c>
      <c r="C6027" s="303">
        <v>0</v>
      </c>
      <c r="D6027" s="304">
        <f t="shared" si="94"/>
        <v>0</v>
      </c>
      <c r="E6027" s="305">
        <v>45992</v>
      </c>
      <c r="F6027" s="302" t="s">
        <v>69</v>
      </c>
      <c r="G6027" s="302" t="s">
        <v>70</v>
      </c>
      <c r="H6027" s="302" t="s">
        <v>756</v>
      </c>
      <c r="I6027" s="302" t="s">
        <v>756</v>
      </c>
      <c r="J6027" s="302">
        <v>135500</v>
      </c>
      <c r="K6027" s="302" t="s">
        <v>86</v>
      </c>
      <c r="L6027" s="302">
        <v>9803353</v>
      </c>
      <c r="M6027" s="302" t="s">
        <v>885</v>
      </c>
      <c r="N6027" s="305">
        <v>19906</v>
      </c>
      <c r="O6027" s="305">
        <v>19906</v>
      </c>
      <c r="P6027" s="302" t="s">
        <v>1052</v>
      </c>
    </row>
    <row r="6028" spans="1:16">
      <c r="A6028" s="303">
        <v>0</v>
      </c>
      <c r="B6028" s="303">
        <v>0</v>
      </c>
      <c r="C6028" s="303">
        <v>0</v>
      </c>
      <c r="D6028" s="304">
        <f t="shared" si="94"/>
        <v>0</v>
      </c>
      <c r="E6028" s="305">
        <v>45992</v>
      </c>
      <c r="F6028" s="302" t="s">
        <v>69</v>
      </c>
      <c r="G6028" s="302" t="s">
        <v>70</v>
      </c>
      <c r="H6028" s="302" t="s">
        <v>756</v>
      </c>
      <c r="I6028" s="302" t="s">
        <v>756</v>
      </c>
      <c r="J6028" s="302">
        <v>135500</v>
      </c>
      <c r="K6028" s="302" t="s">
        <v>86</v>
      </c>
      <c r="L6028" s="302">
        <v>9802962</v>
      </c>
      <c r="M6028" s="302" t="s">
        <v>885</v>
      </c>
      <c r="N6028" s="305">
        <v>28672</v>
      </c>
      <c r="O6028" s="305">
        <v>28672</v>
      </c>
      <c r="P6028" s="302" t="s">
        <v>1052</v>
      </c>
    </row>
    <row r="6029" spans="1:16">
      <c r="A6029" s="303">
        <v>0</v>
      </c>
      <c r="B6029" s="303">
        <v>0</v>
      </c>
      <c r="C6029" s="303">
        <v>0</v>
      </c>
      <c r="D6029" s="304">
        <f t="shared" si="94"/>
        <v>0</v>
      </c>
      <c r="E6029" s="305">
        <v>45992</v>
      </c>
      <c r="F6029" s="302" t="s">
        <v>69</v>
      </c>
      <c r="G6029" s="302" t="s">
        <v>70</v>
      </c>
      <c r="H6029" s="302" t="s">
        <v>756</v>
      </c>
      <c r="I6029" s="302" t="s">
        <v>756</v>
      </c>
      <c r="J6029" s="302">
        <v>135500</v>
      </c>
      <c r="K6029" s="302" t="s">
        <v>86</v>
      </c>
      <c r="L6029" s="302">
        <v>9803238</v>
      </c>
      <c r="M6029" s="302" t="s">
        <v>885</v>
      </c>
      <c r="N6029" s="305">
        <v>22463</v>
      </c>
      <c r="O6029" s="305">
        <v>22463</v>
      </c>
      <c r="P6029" s="302" t="s">
        <v>1052</v>
      </c>
    </row>
    <row r="6030" spans="1:16">
      <c r="A6030" s="303">
        <v>0</v>
      </c>
      <c r="B6030" s="303">
        <v>0</v>
      </c>
      <c r="C6030" s="303">
        <v>0</v>
      </c>
      <c r="D6030" s="304">
        <f t="shared" si="94"/>
        <v>0</v>
      </c>
      <c r="E6030" s="305">
        <v>45992</v>
      </c>
      <c r="F6030" s="302" t="s">
        <v>69</v>
      </c>
      <c r="G6030" s="302" t="s">
        <v>70</v>
      </c>
      <c r="H6030" s="302" t="s">
        <v>756</v>
      </c>
      <c r="I6030" s="302" t="s">
        <v>756</v>
      </c>
      <c r="J6030" s="302">
        <v>135500</v>
      </c>
      <c r="K6030" s="302" t="s">
        <v>86</v>
      </c>
      <c r="L6030" s="302">
        <v>9803129</v>
      </c>
      <c r="M6030" s="302" t="s">
        <v>885</v>
      </c>
      <c r="N6030" s="305">
        <v>22463</v>
      </c>
      <c r="O6030" s="305">
        <v>22463</v>
      </c>
      <c r="P6030" s="302" t="s">
        <v>1052</v>
      </c>
    </row>
    <row r="6031" spans="1:16">
      <c r="A6031" s="303">
        <v>0</v>
      </c>
      <c r="B6031" s="303">
        <v>0</v>
      </c>
      <c r="C6031" s="303">
        <v>0</v>
      </c>
      <c r="D6031" s="304">
        <f t="shared" si="94"/>
        <v>0</v>
      </c>
      <c r="E6031" s="305">
        <v>45992</v>
      </c>
      <c r="F6031" s="302" t="s">
        <v>69</v>
      </c>
      <c r="G6031" s="302" t="s">
        <v>70</v>
      </c>
      <c r="H6031" s="302" t="s">
        <v>756</v>
      </c>
      <c r="I6031" s="302" t="s">
        <v>756</v>
      </c>
      <c r="J6031" s="302">
        <v>135500</v>
      </c>
      <c r="K6031" s="302" t="s">
        <v>86</v>
      </c>
      <c r="L6031" s="302">
        <v>9802941</v>
      </c>
      <c r="M6031" s="302" t="s">
        <v>885</v>
      </c>
      <c r="N6031" s="305">
        <v>19906</v>
      </c>
      <c r="O6031" s="305">
        <v>19906</v>
      </c>
      <c r="P6031" s="302" t="s">
        <v>1052</v>
      </c>
    </row>
    <row r="6032" spans="1:16">
      <c r="A6032" s="303">
        <v>0</v>
      </c>
      <c r="B6032" s="303">
        <v>0</v>
      </c>
      <c r="C6032" s="303">
        <v>0</v>
      </c>
      <c r="D6032" s="304">
        <f t="shared" si="94"/>
        <v>0</v>
      </c>
      <c r="E6032" s="305">
        <v>45992</v>
      </c>
      <c r="F6032" s="302" t="s">
        <v>69</v>
      </c>
      <c r="G6032" s="302" t="s">
        <v>70</v>
      </c>
      <c r="H6032" s="302" t="s">
        <v>756</v>
      </c>
      <c r="I6032" s="302" t="s">
        <v>756</v>
      </c>
      <c r="J6032" s="302">
        <v>135500</v>
      </c>
      <c r="K6032" s="302" t="s">
        <v>86</v>
      </c>
      <c r="L6032" s="302">
        <v>9803246</v>
      </c>
      <c r="M6032" s="302" t="s">
        <v>885</v>
      </c>
      <c r="N6032" s="305">
        <v>19906</v>
      </c>
      <c r="O6032" s="305">
        <v>19906</v>
      </c>
      <c r="P6032" s="302" t="s">
        <v>1052</v>
      </c>
    </row>
    <row r="6033" spans="1:16">
      <c r="A6033" s="303">
        <v>0</v>
      </c>
      <c r="B6033" s="303">
        <v>0</v>
      </c>
      <c r="C6033" s="303">
        <v>0</v>
      </c>
      <c r="D6033" s="304">
        <f t="shared" si="94"/>
        <v>0</v>
      </c>
      <c r="E6033" s="305">
        <v>45992</v>
      </c>
      <c r="F6033" s="302" t="s">
        <v>69</v>
      </c>
      <c r="G6033" s="302" t="s">
        <v>70</v>
      </c>
      <c r="H6033" s="302" t="s">
        <v>756</v>
      </c>
      <c r="I6033" s="302" t="s">
        <v>756</v>
      </c>
      <c r="J6033" s="302">
        <v>135500</v>
      </c>
      <c r="K6033" s="302" t="s">
        <v>86</v>
      </c>
      <c r="L6033" s="302">
        <v>9803109</v>
      </c>
      <c r="M6033" s="302" t="s">
        <v>885</v>
      </c>
      <c r="N6033" s="305">
        <v>31594</v>
      </c>
      <c r="O6033" s="305">
        <v>31594</v>
      </c>
      <c r="P6033" s="302" t="s">
        <v>1052</v>
      </c>
    </row>
    <row r="6034" spans="1:16">
      <c r="A6034" s="303">
        <v>0</v>
      </c>
      <c r="B6034" s="303">
        <v>0</v>
      </c>
      <c r="C6034" s="303">
        <v>0</v>
      </c>
      <c r="D6034" s="304">
        <f t="shared" si="94"/>
        <v>0</v>
      </c>
      <c r="E6034" s="305">
        <v>45992</v>
      </c>
      <c r="F6034" s="302" t="s">
        <v>69</v>
      </c>
      <c r="G6034" s="302" t="s">
        <v>70</v>
      </c>
      <c r="H6034" s="302" t="s">
        <v>756</v>
      </c>
      <c r="I6034" s="302" t="s">
        <v>756</v>
      </c>
      <c r="J6034" s="302">
        <v>135500</v>
      </c>
      <c r="K6034" s="302" t="s">
        <v>86</v>
      </c>
      <c r="L6034" s="302">
        <v>9802995</v>
      </c>
      <c r="M6034" s="302" t="s">
        <v>885</v>
      </c>
      <c r="N6034" s="305">
        <v>21367</v>
      </c>
      <c r="O6034" s="305">
        <v>21367</v>
      </c>
      <c r="P6034" s="302" t="s">
        <v>1052</v>
      </c>
    </row>
    <row r="6035" spans="1:16">
      <c r="A6035" s="303">
        <v>0</v>
      </c>
      <c r="B6035" s="303">
        <v>0</v>
      </c>
      <c r="C6035" s="303">
        <v>0</v>
      </c>
      <c r="D6035" s="304">
        <f t="shared" si="94"/>
        <v>0</v>
      </c>
      <c r="E6035" s="305">
        <v>45992</v>
      </c>
      <c r="F6035" s="302" t="s">
        <v>69</v>
      </c>
      <c r="G6035" s="302" t="s">
        <v>70</v>
      </c>
      <c r="H6035" s="302" t="s">
        <v>756</v>
      </c>
      <c r="I6035" s="302" t="s">
        <v>756</v>
      </c>
      <c r="J6035" s="302">
        <v>135500</v>
      </c>
      <c r="K6035" s="302" t="s">
        <v>86</v>
      </c>
      <c r="L6035" s="302">
        <v>9803108</v>
      </c>
      <c r="M6035" s="302" t="s">
        <v>885</v>
      </c>
      <c r="N6035" s="305">
        <v>24654</v>
      </c>
      <c r="O6035" s="305">
        <v>24654</v>
      </c>
      <c r="P6035" s="302" t="s">
        <v>1052</v>
      </c>
    </row>
    <row r="6036" spans="1:16">
      <c r="A6036" s="303">
        <v>0</v>
      </c>
      <c r="B6036" s="303">
        <v>0</v>
      </c>
      <c r="C6036" s="303">
        <v>0</v>
      </c>
      <c r="D6036" s="304">
        <f t="shared" si="94"/>
        <v>0</v>
      </c>
      <c r="E6036" s="305">
        <v>45992</v>
      </c>
      <c r="F6036" s="302" t="s">
        <v>69</v>
      </c>
      <c r="G6036" s="302" t="s">
        <v>70</v>
      </c>
      <c r="H6036" s="302" t="s">
        <v>756</v>
      </c>
      <c r="I6036" s="302" t="s">
        <v>756</v>
      </c>
      <c r="J6036" s="302">
        <v>135500</v>
      </c>
      <c r="K6036" s="302" t="s">
        <v>86</v>
      </c>
      <c r="L6036" s="302">
        <v>9803107</v>
      </c>
      <c r="M6036" s="302" t="s">
        <v>885</v>
      </c>
      <c r="N6036" s="305">
        <v>19906</v>
      </c>
      <c r="O6036" s="305">
        <v>19906</v>
      </c>
      <c r="P6036" s="302" t="s">
        <v>1052</v>
      </c>
    </row>
    <row r="6037" spans="1:16">
      <c r="A6037" s="303">
        <v>0</v>
      </c>
      <c r="B6037" s="303">
        <v>0</v>
      </c>
      <c r="C6037" s="303">
        <v>0</v>
      </c>
      <c r="D6037" s="304">
        <f t="shared" si="94"/>
        <v>0</v>
      </c>
      <c r="E6037" s="305">
        <v>45992</v>
      </c>
      <c r="F6037" s="302" t="s">
        <v>69</v>
      </c>
      <c r="G6037" s="302" t="s">
        <v>70</v>
      </c>
      <c r="H6037" s="302" t="s">
        <v>756</v>
      </c>
      <c r="I6037" s="302" t="s">
        <v>756</v>
      </c>
      <c r="J6037" s="302">
        <v>135500</v>
      </c>
      <c r="K6037" s="302" t="s">
        <v>86</v>
      </c>
      <c r="L6037" s="302">
        <v>9802994</v>
      </c>
      <c r="M6037" s="302" t="s">
        <v>885</v>
      </c>
      <c r="N6037" s="305">
        <v>19906</v>
      </c>
      <c r="O6037" s="305">
        <v>19906</v>
      </c>
      <c r="P6037" s="302" t="s">
        <v>1052</v>
      </c>
    </row>
    <row r="6038" spans="1:16">
      <c r="A6038" s="303">
        <v>0</v>
      </c>
      <c r="B6038" s="303">
        <v>0</v>
      </c>
      <c r="C6038" s="303">
        <v>0</v>
      </c>
      <c r="D6038" s="304">
        <f t="shared" si="94"/>
        <v>0</v>
      </c>
      <c r="E6038" s="305">
        <v>45992</v>
      </c>
      <c r="F6038" s="302" t="s">
        <v>69</v>
      </c>
      <c r="G6038" s="302" t="s">
        <v>70</v>
      </c>
      <c r="H6038" s="302" t="s">
        <v>756</v>
      </c>
      <c r="I6038" s="302" t="s">
        <v>756</v>
      </c>
      <c r="J6038" s="302">
        <v>135500</v>
      </c>
      <c r="K6038" s="302" t="s">
        <v>86</v>
      </c>
      <c r="L6038" s="302">
        <v>9802907</v>
      </c>
      <c r="M6038" s="302" t="s">
        <v>885</v>
      </c>
      <c r="N6038" s="305">
        <v>23924</v>
      </c>
      <c r="O6038" s="305">
        <v>23924</v>
      </c>
      <c r="P6038" s="302" t="s">
        <v>1052</v>
      </c>
    </row>
    <row r="6039" spans="1:16">
      <c r="A6039" s="303">
        <v>0</v>
      </c>
      <c r="B6039" s="303">
        <v>0</v>
      </c>
      <c r="C6039" s="303">
        <v>0</v>
      </c>
      <c r="D6039" s="304">
        <f t="shared" si="94"/>
        <v>0</v>
      </c>
      <c r="E6039" s="305">
        <v>45992</v>
      </c>
      <c r="F6039" s="302" t="s">
        <v>69</v>
      </c>
      <c r="G6039" s="302" t="s">
        <v>70</v>
      </c>
      <c r="H6039" s="302" t="s">
        <v>756</v>
      </c>
      <c r="I6039" s="302" t="s">
        <v>756</v>
      </c>
      <c r="J6039" s="302">
        <v>135500</v>
      </c>
      <c r="K6039" s="302" t="s">
        <v>86</v>
      </c>
      <c r="L6039" s="302">
        <v>9802961</v>
      </c>
      <c r="M6039" s="302" t="s">
        <v>885</v>
      </c>
      <c r="N6039" s="305">
        <v>22098</v>
      </c>
      <c r="O6039" s="305">
        <v>22098</v>
      </c>
      <c r="P6039" s="302" t="s">
        <v>1052</v>
      </c>
    </row>
    <row r="6040" spans="1:16">
      <c r="A6040" s="303">
        <v>0</v>
      </c>
      <c r="B6040" s="303">
        <v>0</v>
      </c>
      <c r="C6040" s="303">
        <v>0</v>
      </c>
      <c r="D6040" s="304">
        <f t="shared" si="94"/>
        <v>0</v>
      </c>
      <c r="E6040" s="305">
        <v>45992</v>
      </c>
      <c r="F6040" s="302" t="s">
        <v>69</v>
      </c>
      <c r="G6040" s="302" t="s">
        <v>70</v>
      </c>
      <c r="H6040" s="302" t="s">
        <v>756</v>
      </c>
      <c r="I6040" s="302" t="s">
        <v>756</v>
      </c>
      <c r="J6040" s="302">
        <v>135500</v>
      </c>
      <c r="K6040" s="302" t="s">
        <v>86</v>
      </c>
      <c r="L6040" s="302">
        <v>9802927</v>
      </c>
      <c r="M6040" s="302" t="s">
        <v>885</v>
      </c>
      <c r="N6040" s="305">
        <v>28307</v>
      </c>
      <c r="O6040" s="305">
        <v>28307</v>
      </c>
      <c r="P6040" s="302" t="s">
        <v>1052</v>
      </c>
    </row>
    <row r="6041" spans="1:16">
      <c r="A6041" s="303">
        <v>0</v>
      </c>
      <c r="B6041" s="303">
        <v>0</v>
      </c>
      <c r="C6041" s="303">
        <v>0</v>
      </c>
      <c r="D6041" s="304">
        <f t="shared" si="94"/>
        <v>0</v>
      </c>
      <c r="E6041" s="305">
        <v>45992</v>
      </c>
      <c r="F6041" s="302" t="s">
        <v>69</v>
      </c>
      <c r="G6041" s="302" t="s">
        <v>70</v>
      </c>
      <c r="H6041" s="302" t="s">
        <v>756</v>
      </c>
      <c r="I6041" s="302" t="s">
        <v>756</v>
      </c>
      <c r="J6041" s="302">
        <v>135500</v>
      </c>
      <c r="K6041" s="302" t="s">
        <v>86</v>
      </c>
      <c r="L6041" s="302">
        <v>9803320</v>
      </c>
      <c r="M6041" s="302" t="s">
        <v>885</v>
      </c>
      <c r="N6041" s="305">
        <v>19906</v>
      </c>
      <c r="O6041" s="305">
        <v>19906</v>
      </c>
      <c r="P6041" s="302" t="s">
        <v>1052</v>
      </c>
    </row>
    <row r="6042" spans="1:16">
      <c r="A6042" s="303">
        <v>0</v>
      </c>
      <c r="B6042" s="303">
        <v>0</v>
      </c>
      <c r="C6042" s="303">
        <v>0</v>
      </c>
      <c r="D6042" s="304">
        <f t="shared" si="94"/>
        <v>0</v>
      </c>
      <c r="E6042" s="305">
        <v>45992</v>
      </c>
      <c r="F6042" s="302" t="s">
        <v>69</v>
      </c>
      <c r="G6042" s="302" t="s">
        <v>70</v>
      </c>
      <c r="H6042" s="302" t="s">
        <v>756</v>
      </c>
      <c r="I6042" s="302" t="s">
        <v>756</v>
      </c>
      <c r="J6042" s="302">
        <v>135500</v>
      </c>
      <c r="K6042" s="302" t="s">
        <v>86</v>
      </c>
      <c r="L6042" s="302">
        <v>9695212</v>
      </c>
      <c r="M6042" s="302" t="s">
        <v>885</v>
      </c>
      <c r="N6042" s="305">
        <v>31959</v>
      </c>
      <c r="O6042" s="305">
        <v>31959</v>
      </c>
      <c r="P6042" s="302" t="s">
        <v>1052</v>
      </c>
    </row>
    <row r="6043" spans="1:16">
      <c r="A6043" s="303">
        <v>0</v>
      </c>
      <c r="B6043" s="303">
        <v>0</v>
      </c>
      <c r="C6043" s="303">
        <v>0</v>
      </c>
      <c r="D6043" s="304">
        <f t="shared" si="94"/>
        <v>0</v>
      </c>
      <c r="E6043" s="305">
        <v>45992</v>
      </c>
      <c r="F6043" s="302" t="s">
        <v>69</v>
      </c>
      <c r="G6043" s="302" t="s">
        <v>70</v>
      </c>
      <c r="H6043" s="302" t="s">
        <v>756</v>
      </c>
      <c r="I6043" s="302" t="s">
        <v>756</v>
      </c>
      <c r="J6043" s="302">
        <v>135500</v>
      </c>
      <c r="K6043" s="302" t="s">
        <v>86</v>
      </c>
      <c r="L6043" s="302">
        <v>9802996</v>
      </c>
      <c r="M6043" s="302" t="s">
        <v>885</v>
      </c>
      <c r="N6043" s="305">
        <v>21732</v>
      </c>
      <c r="O6043" s="305">
        <v>21732</v>
      </c>
      <c r="P6043" s="302" t="s">
        <v>1052</v>
      </c>
    </row>
    <row r="6044" spans="1:16">
      <c r="A6044" s="303">
        <v>0</v>
      </c>
      <c r="B6044" s="303">
        <v>0</v>
      </c>
      <c r="C6044" s="303">
        <v>0</v>
      </c>
      <c r="D6044" s="304">
        <f t="shared" si="94"/>
        <v>0</v>
      </c>
      <c r="E6044" s="305">
        <v>45992</v>
      </c>
      <c r="F6044" s="302" t="s">
        <v>69</v>
      </c>
      <c r="G6044" s="302" t="s">
        <v>70</v>
      </c>
      <c r="H6044" s="302" t="s">
        <v>756</v>
      </c>
      <c r="I6044" s="302" t="s">
        <v>756</v>
      </c>
      <c r="J6044" s="302">
        <v>135500</v>
      </c>
      <c r="K6044" s="302" t="s">
        <v>86</v>
      </c>
      <c r="L6044" s="302">
        <v>9802924</v>
      </c>
      <c r="M6044" s="302" t="s">
        <v>885</v>
      </c>
      <c r="N6044" s="305">
        <v>24289</v>
      </c>
      <c r="O6044" s="305">
        <v>24289</v>
      </c>
      <c r="P6044" s="302" t="s">
        <v>1052</v>
      </c>
    </row>
    <row r="6045" spans="1:16">
      <c r="A6045" s="303">
        <v>0</v>
      </c>
      <c r="B6045" s="303">
        <v>0</v>
      </c>
      <c r="C6045" s="303">
        <v>0</v>
      </c>
      <c r="D6045" s="304">
        <f t="shared" si="94"/>
        <v>0</v>
      </c>
      <c r="E6045" s="305">
        <v>45992</v>
      </c>
      <c r="F6045" s="302" t="s">
        <v>69</v>
      </c>
      <c r="G6045" s="302" t="s">
        <v>70</v>
      </c>
      <c r="H6045" s="302" t="s">
        <v>756</v>
      </c>
      <c r="I6045" s="302" t="s">
        <v>756</v>
      </c>
      <c r="J6045" s="302">
        <v>135500</v>
      </c>
      <c r="K6045" s="302" t="s">
        <v>86</v>
      </c>
      <c r="L6045" s="302">
        <v>9803013</v>
      </c>
      <c r="M6045" s="302" t="s">
        <v>885</v>
      </c>
      <c r="N6045" s="305">
        <v>22463</v>
      </c>
      <c r="O6045" s="305">
        <v>22463</v>
      </c>
      <c r="P6045" s="302" t="s">
        <v>1052</v>
      </c>
    </row>
    <row r="6046" spans="1:16">
      <c r="A6046" s="303">
        <v>0</v>
      </c>
      <c r="B6046" s="303">
        <v>0</v>
      </c>
      <c r="C6046" s="303">
        <v>0</v>
      </c>
      <c r="D6046" s="304">
        <f t="shared" si="94"/>
        <v>0</v>
      </c>
      <c r="E6046" s="305">
        <v>45992</v>
      </c>
      <c r="F6046" s="302" t="s">
        <v>69</v>
      </c>
      <c r="G6046" s="302" t="s">
        <v>70</v>
      </c>
      <c r="H6046" s="302" t="s">
        <v>756</v>
      </c>
      <c r="I6046" s="302" t="s">
        <v>756</v>
      </c>
      <c r="J6046" s="302">
        <v>135500</v>
      </c>
      <c r="K6046" s="302" t="s">
        <v>86</v>
      </c>
      <c r="L6046" s="302">
        <v>9803313</v>
      </c>
      <c r="M6046" s="302" t="s">
        <v>885</v>
      </c>
      <c r="N6046" s="305">
        <v>22463</v>
      </c>
      <c r="O6046" s="305">
        <v>22463</v>
      </c>
      <c r="P6046" s="302" t="s">
        <v>1052</v>
      </c>
    </row>
    <row r="6047" spans="1:16">
      <c r="A6047" s="303">
        <v>0</v>
      </c>
      <c r="B6047" s="303">
        <v>0</v>
      </c>
      <c r="C6047" s="303">
        <v>0</v>
      </c>
      <c r="D6047" s="304">
        <f t="shared" si="94"/>
        <v>0</v>
      </c>
      <c r="E6047" s="305">
        <v>45992</v>
      </c>
      <c r="F6047" s="302" t="s">
        <v>69</v>
      </c>
      <c r="G6047" s="302" t="s">
        <v>70</v>
      </c>
      <c r="H6047" s="302" t="s">
        <v>756</v>
      </c>
      <c r="I6047" s="302" t="s">
        <v>756</v>
      </c>
      <c r="J6047" s="302">
        <v>135500</v>
      </c>
      <c r="K6047" s="302" t="s">
        <v>87</v>
      </c>
      <c r="L6047" s="302">
        <v>9974651</v>
      </c>
      <c r="M6047" s="302" t="s">
        <v>3061</v>
      </c>
      <c r="N6047" s="305">
        <v>19906</v>
      </c>
      <c r="O6047" s="305">
        <v>19906</v>
      </c>
      <c r="P6047" s="302" t="s">
        <v>1062</v>
      </c>
    </row>
    <row r="6048" spans="1:16">
      <c r="A6048" s="303">
        <v>0</v>
      </c>
      <c r="B6048" s="303">
        <v>0</v>
      </c>
      <c r="C6048" s="303">
        <v>0</v>
      </c>
      <c r="D6048" s="304">
        <f t="shared" si="94"/>
        <v>0</v>
      </c>
      <c r="E6048" s="305">
        <v>45992</v>
      </c>
      <c r="F6048" s="302" t="s">
        <v>69</v>
      </c>
      <c r="G6048" s="302" t="s">
        <v>70</v>
      </c>
      <c r="H6048" s="302" t="s">
        <v>756</v>
      </c>
      <c r="I6048" s="302" t="s">
        <v>756</v>
      </c>
      <c r="J6048" s="302">
        <v>135500</v>
      </c>
      <c r="K6048" s="302" t="s">
        <v>87</v>
      </c>
      <c r="L6048" s="302">
        <v>9974650</v>
      </c>
      <c r="M6048" s="302" t="s">
        <v>3061</v>
      </c>
      <c r="N6048" s="305">
        <v>24289</v>
      </c>
      <c r="O6048" s="305">
        <v>24289</v>
      </c>
      <c r="P6048" s="302" t="s">
        <v>1062</v>
      </c>
    </row>
    <row r="6049" spans="1:16">
      <c r="A6049" s="303">
        <v>0</v>
      </c>
      <c r="B6049" s="303">
        <v>0</v>
      </c>
      <c r="C6049" s="303">
        <v>0</v>
      </c>
      <c r="D6049" s="304">
        <f t="shared" si="94"/>
        <v>0</v>
      </c>
      <c r="E6049" s="305">
        <v>45992</v>
      </c>
      <c r="F6049" s="302" t="s">
        <v>69</v>
      </c>
      <c r="G6049" s="302" t="s">
        <v>70</v>
      </c>
      <c r="H6049" s="302" t="s">
        <v>756</v>
      </c>
      <c r="I6049" s="302" t="s">
        <v>756</v>
      </c>
      <c r="J6049" s="302">
        <v>135500</v>
      </c>
      <c r="K6049" s="302" t="s">
        <v>88</v>
      </c>
      <c r="L6049" s="302">
        <v>9706640</v>
      </c>
      <c r="M6049" s="302" t="s">
        <v>3062</v>
      </c>
      <c r="N6049" s="305">
        <v>21367</v>
      </c>
      <c r="O6049" s="305">
        <v>21367</v>
      </c>
      <c r="P6049" s="302" t="s">
        <v>1062</v>
      </c>
    </row>
    <row r="6050" spans="1:16">
      <c r="A6050" s="303">
        <v>0</v>
      </c>
      <c r="B6050" s="303">
        <v>0</v>
      </c>
      <c r="C6050" s="303">
        <v>0</v>
      </c>
      <c r="D6050" s="304">
        <f t="shared" si="94"/>
        <v>0</v>
      </c>
      <c r="E6050" s="305">
        <v>45992</v>
      </c>
      <c r="F6050" s="302" t="s">
        <v>69</v>
      </c>
      <c r="G6050" s="302" t="s">
        <v>70</v>
      </c>
      <c r="H6050" s="302" t="s">
        <v>756</v>
      </c>
      <c r="I6050" s="302" t="s">
        <v>756</v>
      </c>
      <c r="J6050" s="302">
        <v>135500</v>
      </c>
      <c r="K6050" s="302" t="s">
        <v>88</v>
      </c>
      <c r="L6050" s="302">
        <v>9974648</v>
      </c>
      <c r="M6050" s="302" t="s">
        <v>3062</v>
      </c>
      <c r="N6050" s="305">
        <v>23924</v>
      </c>
      <c r="O6050" s="305">
        <v>23924</v>
      </c>
      <c r="P6050" s="302" t="s">
        <v>1062</v>
      </c>
    </row>
    <row r="6051" spans="1:16">
      <c r="A6051" s="303">
        <v>0</v>
      </c>
      <c r="B6051" s="303">
        <v>0</v>
      </c>
      <c r="C6051" s="303">
        <v>0</v>
      </c>
      <c r="D6051" s="304">
        <f t="shared" si="94"/>
        <v>0</v>
      </c>
      <c r="E6051" s="305">
        <v>45992</v>
      </c>
      <c r="F6051" s="302" t="s">
        <v>69</v>
      </c>
      <c r="G6051" s="302" t="s">
        <v>70</v>
      </c>
      <c r="H6051" s="302" t="s">
        <v>756</v>
      </c>
      <c r="I6051" s="302" t="s">
        <v>756</v>
      </c>
      <c r="J6051" s="302">
        <v>135500</v>
      </c>
      <c r="K6051" s="302" t="s">
        <v>88</v>
      </c>
      <c r="L6051" s="302">
        <v>9974647</v>
      </c>
      <c r="M6051" s="302" t="s">
        <v>3062</v>
      </c>
      <c r="N6051" s="305">
        <v>24289</v>
      </c>
      <c r="O6051" s="305">
        <v>24289</v>
      </c>
      <c r="P6051" s="302" t="s">
        <v>1062</v>
      </c>
    </row>
    <row r="6052" spans="1:16">
      <c r="A6052" s="303">
        <v>0</v>
      </c>
      <c r="B6052" s="303">
        <v>0</v>
      </c>
      <c r="C6052" s="303">
        <v>0</v>
      </c>
      <c r="D6052" s="304">
        <f t="shared" si="94"/>
        <v>0</v>
      </c>
      <c r="E6052" s="305">
        <v>45992</v>
      </c>
      <c r="F6052" s="302" t="s">
        <v>69</v>
      </c>
      <c r="G6052" s="302" t="s">
        <v>70</v>
      </c>
      <c r="H6052" s="302" t="s">
        <v>756</v>
      </c>
      <c r="I6052" s="302" t="s">
        <v>756</v>
      </c>
      <c r="J6052" s="302">
        <v>135500</v>
      </c>
      <c r="K6052" s="302" t="s">
        <v>88</v>
      </c>
      <c r="L6052" s="302">
        <v>9975174</v>
      </c>
      <c r="M6052" s="302" t="s">
        <v>3062</v>
      </c>
      <c r="N6052" s="305">
        <v>28307</v>
      </c>
      <c r="O6052" s="305">
        <v>28307</v>
      </c>
      <c r="P6052" s="302" t="s">
        <v>1062</v>
      </c>
    </row>
    <row r="6053" spans="1:16">
      <c r="A6053" s="303">
        <v>0</v>
      </c>
      <c r="B6053" s="303">
        <v>0</v>
      </c>
      <c r="C6053" s="303">
        <v>0</v>
      </c>
      <c r="D6053" s="304">
        <f t="shared" si="94"/>
        <v>0</v>
      </c>
      <c r="E6053" s="305">
        <v>45992</v>
      </c>
      <c r="F6053" s="302" t="s">
        <v>69</v>
      </c>
      <c r="G6053" s="302" t="s">
        <v>70</v>
      </c>
      <c r="H6053" s="302" t="s">
        <v>756</v>
      </c>
      <c r="I6053" s="302" t="s">
        <v>756</v>
      </c>
      <c r="J6053" s="302">
        <v>135500</v>
      </c>
      <c r="K6053" s="302" t="s">
        <v>88</v>
      </c>
      <c r="L6053" s="302">
        <v>9974649</v>
      </c>
      <c r="M6053" s="302" t="s">
        <v>3062</v>
      </c>
      <c r="N6053" s="305">
        <v>19906</v>
      </c>
      <c r="O6053" s="305">
        <v>19906</v>
      </c>
      <c r="P6053" s="302" t="s">
        <v>1062</v>
      </c>
    </row>
    <row r="6054" spans="1:16">
      <c r="A6054" s="303">
        <v>0</v>
      </c>
      <c r="B6054" s="303">
        <v>0</v>
      </c>
      <c r="C6054" s="303">
        <v>0</v>
      </c>
      <c r="D6054" s="304">
        <f t="shared" si="94"/>
        <v>0</v>
      </c>
      <c r="E6054" s="305">
        <v>45992</v>
      </c>
      <c r="F6054" s="302" t="s">
        <v>69</v>
      </c>
      <c r="G6054" s="302" t="s">
        <v>70</v>
      </c>
      <c r="H6054" s="302" t="s">
        <v>756</v>
      </c>
      <c r="I6054" s="302" t="s">
        <v>756</v>
      </c>
      <c r="J6054" s="302">
        <v>135500</v>
      </c>
      <c r="K6054" s="302" t="s">
        <v>93</v>
      </c>
      <c r="L6054" s="302">
        <v>9974645</v>
      </c>
      <c r="M6054" s="302" t="s">
        <v>3063</v>
      </c>
      <c r="N6054" s="305">
        <v>21367</v>
      </c>
      <c r="O6054" s="305">
        <v>21367</v>
      </c>
      <c r="P6054" s="302" t="s">
        <v>1062</v>
      </c>
    </row>
    <row r="6055" spans="1:16">
      <c r="A6055" s="303">
        <v>0</v>
      </c>
      <c r="B6055" s="303">
        <v>0</v>
      </c>
      <c r="C6055" s="303">
        <v>0</v>
      </c>
      <c r="D6055" s="304">
        <f t="shared" si="94"/>
        <v>0</v>
      </c>
      <c r="E6055" s="305">
        <v>45992</v>
      </c>
      <c r="F6055" s="302" t="s">
        <v>69</v>
      </c>
      <c r="G6055" s="302" t="s">
        <v>70</v>
      </c>
      <c r="H6055" s="302" t="s">
        <v>756</v>
      </c>
      <c r="I6055" s="302" t="s">
        <v>756</v>
      </c>
      <c r="J6055" s="302">
        <v>135500</v>
      </c>
      <c r="K6055" s="302" t="s">
        <v>93</v>
      </c>
      <c r="L6055" s="302">
        <v>9974646</v>
      </c>
      <c r="M6055" s="302" t="s">
        <v>3063</v>
      </c>
      <c r="N6055" s="305">
        <v>19906</v>
      </c>
      <c r="O6055" s="305">
        <v>19906</v>
      </c>
      <c r="P6055" s="302" t="s">
        <v>1062</v>
      </c>
    </row>
    <row r="6056" spans="1:16">
      <c r="A6056" s="303">
        <v>0</v>
      </c>
      <c r="B6056" s="303">
        <v>0</v>
      </c>
      <c r="C6056" s="303">
        <v>0</v>
      </c>
      <c r="D6056" s="304">
        <f t="shared" si="94"/>
        <v>0</v>
      </c>
      <c r="E6056" s="305">
        <v>45992</v>
      </c>
      <c r="F6056" s="302" t="s">
        <v>69</v>
      </c>
      <c r="G6056" s="302" t="s">
        <v>70</v>
      </c>
      <c r="H6056" s="302" t="s">
        <v>756</v>
      </c>
      <c r="I6056" s="302" t="s">
        <v>756</v>
      </c>
      <c r="J6056" s="302">
        <v>135500</v>
      </c>
      <c r="K6056" s="302" t="s">
        <v>93</v>
      </c>
      <c r="L6056" s="302">
        <v>9975173</v>
      </c>
      <c r="M6056" s="302" t="s">
        <v>3063</v>
      </c>
      <c r="N6056" s="305">
        <v>22463</v>
      </c>
      <c r="O6056" s="305">
        <v>22463</v>
      </c>
      <c r="P6056" s="302" t="s">
        <v>1062</v>
      </c>
    </row>
    <row r="6057" spans="1:16">
      <c r="A6057" s="303">
        <v>0</v>
      </c>
      <c r="B6057" s="303">
        <v>0</v>
      </c>
      <c r="C6057" s="303">
        <v>0</v>
      </c>
      <c r="D6057" s="304">
        <f t="shared" si="94"/>
        <v>0</v>
      </c>
      <c r="E6057" s="305">
        <v>45992</v>
      </c>
      <c r="F6057" s="302" t="s">
        <v>69</v>
      </c>
      <c r="G6057" s="302" t="s">
        <v>70</v>
      </c>
      <c r="H6057" s="302" t="s">
        <v>756</v>
      </c>
      <c r="I6057" s="302" t="s">
        <v>756</v>
      </c>
      <c r="J6057" s="302">
        <v>135500</v>
      </c>
      <c r="K6057" s="302" t="s">
        <v>93</v>
      </c>
      <c r="L6057" s="302">
        <v>9974637</v>
      </c>
      <c r="M6057" s="302" t="s">
        <v>3063</v>
      </c>
      <c r="N6057" s="305">
        <v>28672</v>
      </c>
      <c r="O6057" s="305">
        <v>28672</v>
      </c>
      <c r="P6057" s="302" t="s">
        <v>1062</v>
      </c>
    </row>
    <row r="6058" spans="1:16">
      <c r="A6058" s="303">
        <v>0</v>
      </c>
      <c r="B6058" s="303">
        <v>0</v>
      </c>
      <c r="C6058" s="303">
        <v>0</v>
      </c>
      <c r="D6058" s="304">
        <f t="shared" si="94"/>
        <v>0</v>
      </c>
      <c r="E6058" s="305">
        <v>45992</v>
      </c>
      <c r="F6058" s="302" t="s">
        <v>69</v>
      </c>
      <c r="G6058" s="302" t="s">
        <v>70</v>
      </c>
      <c r="H6058" s="302" t="s">
        <v>756</v>
      </c>
      <c r="I6058" s="302" t="s">
        <v>756</v>
      </c>
      <c r="J6058" s="302">
        <v>135500</v>
      </c>
      <c r="K6058" s="302" t="s">
        <v>93</v>
      </c>
      <c r="L6058" s="302">
        <v>9974643</v>
      </c>
      <c r="M6058" s="302" t="s">
        <v>3063</v>
      </c>
      <c r="N6058" s="305">
        <v>22098</v>
      </c>
      <c r="O6058" s="305">
        <v>22098</v>
      </c>
      <c r="P6058" s="302" t="s">
        <v>1062</v>
      </c>
    </row>
    <row r="6059" spans="1:16">
      <c r="A6059" s="303">
        <v>0</v>
      </c>
      <c r="B6059" s="303">
        <v>0</v>
      </c>
      <c r="C6059" s="303">
        <v>0</v>
      </c>
      <c r="D6059" s="304">
        <f t="shared" si="94"/>
        <v>0</v>
      </c>
      <c r="E6059" s="305">
        <v>45992</v>
      </c>
      <c r="F6059" s="302" t="s">
        <v>69</v>
      </c>
      <c r="G6059" s="302" t="s">
        <v>70</v>
      </c>
      <c r="H6059" s="302" t="s">
        <v>756</v>
      </c>
      <c r="I6059" s="302" t="s">
        <v>756</v>
      </c>
      <c r="J6059" s="302">
        <v>135500</v>
      </c>
      <c r="K6059" s="302" t="s">
        <v>93</v>
      </c>
      <c r="L6059" s="302">
        <v>9974644</v>
      </c>
      <c r="M6059" s="302" t="s">
        <v>3063</v>
      </c>
      <c r="N6059" s="305">
        <v>21732</v>
      </c>
      <c r="O6059" s="305">
        <v>21732</v>
      </c>
      <c r="P6059" s="302" t="s">
        <v>1062</v>
      </c>
    </row>
    <row r="6060" spans="1:16">
      <c r="A6060" s="303">
        <v>0</v>
      </c>
      <c r="B6060" s="303">
        <v>0</v>
      </c>
      <c r="C6060" s="303">
        <v>0</v>
      </c>
      <c r="D6060" s="304">
        <f t="shared" si="94"/>
        <v>0</v>
      </c>
      <c r="E6060" s="305">
        <v>45992</v>
      </c>
      <c r="F6060" s="302" t="s">
        <v>69</v>
      </c>
      <c r="G6060" s="302" t="s">
        <v>70</v>
      </c>
      <c r="H6060" s="302" t="s">
        <v>756</v>
      </c>
      <c r="I6060" s="302" t="s">
        <v>756</v>
      </c>
      <c r="J6060" s="302">
        <v>135500</v>
      </c>
      <c r="K6060" s="302" t="s">
        <v>94</v>
      </c>
      <c r="L6060" s="302">
        <v>9974641</v>
      </c>
      <c r="M6060" s="302" t="s">
        <v>3064</v>
      </c>
      <c r="N6060" s="305">
        <v>31594</v>
      </c>
      <c r="O6060" s="305">
        <v>31594</v>
      </c>
      <c r="P6060" s="302" t="s">
        <v>1062</v>
      </c>
    </row>
    <row r="6061" spans="1:16">
      <c r="A6061" s="303">
        <v>0</v>
      </c>
      <c r="B6061" s="303">
        <v>0</v>
      </c>
      <c r="C6061" s="303">
        <v>0</v>
      </c>
      <c r="D6061" s="304">
        <f t="shared" si="94"/>
        <v>0</v>
      </c>
      <c r="E6061" s="305">
        <v>45992</v>
      </c>
      <c r="F6061" s="302" t="s">
        <v>69</v>
      </c>
      <c r="G6061" s="302" t="s">
        <v>70</v>
      </c>
      <c r="H6061" s="302" t="s">
        <v>756</v>
      </c>
      <c r="I6061" s="302" t="s">
        <v>756</v>
      </c>
      <c r="J6061" s="302">
        <v>135500</v>
      </c>
      <c r="K6061" s="302" t="s">
        <v>94</v>
      </c>
      <c r="L6061" s="302">
        <v>9724167</v>
      </c>
      <c r="M6061" s="302" t="s">
        <v>3064</v>
      </c>
      <c r="N6061" s="305">
        <v>24654</v>
      </c>
      <c r="O6061" s="305">
        <v>24654</v>
      </c>
      <c r="P6061" s="302" t="s">
        <v>1062</v>
      </c>
    </row>
    <row r="6062" spans="1:16">
      <c r="A6062" s="303">
        <v>0</v>
      </c>
      <c r="B6062" s="303">
        <v>0</v>
      </c>
      <c r="C6062" s="303">
        <v>0</v>
      </c>
      <c r="D6062" s="304">
        <f t="shared" si="94"/>
        <v>0</v>
      </c>
      <c r="E6062" s="305">
        <v>45992</v>
      </c>
      <c r="F6062" s="302" t="s">
        <v>69</v>
      </c>
      <c r="G6062" s="302" t="s">
        <v>70</v>
      </c>
      <c r="H6062" s="302" t="s">
        <v>756</v>
      </c>
      <c r="I6062" s="302" t="s">
        <v>756</v>
      </c>
      <c r="J6062" s="302">
        <v>135500</v>
      </c>
      <c r="K6062" s="302" t="s">
        <v>94</v>
      </c>
      <c r="L6062" s="302">
        <v>9974642</v>
      </c>
      <c r="M6062" s="302" t="s">
        <v>3064</v>
      </c>
      <c r="N6062" s="305">
        <v>19906</v>
      </c>
      <c r="O6062" s="305">
        <v>19906</v>
      </c>
      <c r="P6062" s="302" t="s">
        <v>1062</v>
      </c>
    </row>
    <row r="6063" spans="1:16">
      <c r="A6063" s="303">
        <v>0</v>
      </c>
      <c r="B6063" s="303">
        <v>0</v>
      </c>
      <c r="C6063" s="303">
        <v>0</v>
      </c>
      <c r="D6063" s="304">
        <f t="shared" si="94"/>
        <v>0</v>
      </c>
      <c r="E6063" s="305">
        <v>45992</v>
      </c>
      <c r="F6063" s="302" t="s">
        <v>69</v>
      </c>
      <c r="G6063" s="302" t="s">
        <v>70</v>
      </c>
      <c r="H6063" s="302" t="s">
        <v>756</v>
      </c>
      <c r="I6063" s="302" t="s">
        <v>756</v>
      </c>
      <c r="J6063" s="302">
        <v>135500</v>
      </c>
      <c r="K6063" s="302" t="s">
        <v>94</v>
      </c>
      <c r="L6063" s="302">
        <v>9975172</v>
      </c>
      <c r="M6063" s="302" t="s">
        <v>3064</v>
      </c>
      <c r="N6063" s="305">
        <v>22463</v>
      </c>
      <c r="O6063" s="305">
        <v>22463</v>
      </c>
      <c r="P6063" s="302" t="s">
        <v>1062</v>
      </c>
    </row>
    <row r="6064" spans="1:16">
      <c r="A6064" s="303">
        <v>0</v>
      </c>
      <c r="B6064" s="303">
        <v>0</v>
      </c>
      <c r="C6064" s="303">
        <v>0</v>
      </c>
      <c r="D6064" s="304">
        <f t="shared" si="94"/>
        <v>0</v>
      </c>
      <c r="E6064" s="305">
        <v>45992</v>
      </c>
      <c r="F6064" s="302" t="s">
        <v>69</v>
      </c>
      <c r="G6064" s="302" t="s">
        <v>70</v>
      </c>
      <c r="H6064" s="302" t="s">
        <v>756</v>
      </c>
      <c r="I6064" s="302" t="s">
        <v>756</v>
      </c>
      <c r="J6064" s="302">
        <v>135500</v>
      </c>
      <c r="K6064" s="302" t="s">
        <v>112</v>
      </c>
      <c r="L6064" s="302">
        <v>9974640</v>
      </c>
      <c r="M6064" s="302" t="s">
        <v>3065</v>
      </c>
      <c r="N6064" s="305">
        <v>19906</v>
      </c>
      <c r="O6064" s="305">
        <v>19906</v>
      </c>
      <c r="P6064" s="302" t="s">
        <v>1062</v>
      </c>
    </row>
    <row r="6065" spans="1:16">
      <c r="A6065" s="303">
        <v>0</v>
      </c>
      <c r="B6065" s="303">
        <v>0</v>
      </c>
      <c r="C6065" s="303">
        <v>0</v>
      </c>
      <c r="D6065" s="304">
        <f t="shared" si="94"/>
        <v>0</v>
      </c>
      <c r="E6065" s="305">
        <v>45992</v>
      </c>
      <c r="F6065" s="302" t="s">
        <v>69</v>
      </c>
      <c r="G6065" s="302" t="s">
        <v>70</v>
      </c>
      <c r="H6065" s="302" t="s">
        <v>756</v>
      </c>
      <c r="I6065" s="302" t="s">
        <v>756</v>
      </c>
      <c r="J6065" s="302">
        <v>135500</v>
      </c>
      <c r="K6065" s="302" t="s">
        <v>112</v>
      </c>
      <c r="L6065" s="302">
        <v>9709893</v>
      </c>
      <c r="M6065" s="302" t="s">
        <v>3065</v>
      </c>
      <c r="N6065" s="305">
        <v>22463</v>
      </c>
      <c r="O6065" s="305">
        <v>22463</v>
      </c>
      <c r="P6065" s="302" t="s">
        <v>1062</v>
      </c>
    </row>
    <row r="6066" spans="1:16">
      <c r="A6066" s="303">
        <v>0</v>
      </c>
      <c r="B6066" s="303">
        <v>0</v>
      </c>
      <c r="C6066" s="303">
        <v>0</v>
      </c>
      <c r="D6066" s="304">
        <f t="shared" si="94"/>
        <v>0</v>
      </c>
      <c r="E6066" s="305">
        <v>45992</v>
      </c>
      <c r="F6066" s="302" t="s">
        <v>69</v>
      </c>
      <c r="G6066" s="302" t="s">
        <v>70</v>
      </c>
      <c r="H6066" s="302" t="s">
        <v>756</v>
      </c>
      <c r="I6066" s="302" t="s">
        <v>756</v>
      </c>
      <c r="J6066" s="302">
        <v>135500</v>
      </c>
      <c r="K6066" s="302" t="s">
        <v>89</v>
      </c>
      <c r="L6066" s="302">
        <v>9974639</v>
      </c>
      <c r="M6066" s="302" t="s">
        <v>3066</v>
      </c>
      <c r="N6066" s="305">
        <v>19906</v>
      </c>
      <c r="O6066" s="305">
        <v>19906</v>
      </c>
      <c r="P6066" s="302" t="s">
        <v>1062</v>
      </c>
    </row>
    <row r="6067" spans="1:16">
      <c r="A6067" s="303">
        <v>0</v>
      </c>
      <c r="B6067" s="303">
        <v>0</v>
      </c>
      <c r="C6067" s="303">
        <v>0</v>
      </c>
      <c r="D6067" s="304">
        <f t="shared" si="94"/>
        <v>0</v>
      </c>
      <c r="E6067" s="305">
        <v>45992</v>
      </c>
      <c r="F6067" s="302" t="s">
        <v>69</v>
      </c>
      <c r="G6067" s="302" t="s">
        <v>70</v>
      </c>
      <c r="H6067" s="302" t="s">
        <v>756</v>
      </c>
      <c r="I6067" s="302" t="s">
        <v>756</v>
      </c>
      <c r="J6067" s="302">
        <v>135500</v>
      </c>
      <c r="K6067" s="302" t="s">
        <v>89</v>
      </c>
      <c r="L6067" s="302">
        <v>9975171</v>
      </c>
      <c r="M6067" s="302" t="s">
        <v>3066</v>
      </c>
      <c r="N6067" s="305">
        <v>22463</v>
      </c>
      <c r="O6067" s="305">
        <v>22463</v>
      </c>
      <c r="P6067" s="302" t="s">
        <v>1062</v>
      </c>
    </row>
    <row r="6068" spans="1:16">
      <c r="A6068" s="303">
        <v>0</v>
      </c>
      <c r="B6068" s="303">
        <v>0</v>
      </c>
      <c r="C6068" s="303">
        <v>0</v>
      </c>
      <c r="D6068" s="304">
        <f t="shared" si="94"/>
        <v>0</v>
      </c>
      <c r="E6068" s="305">
        <v>45992</v>
      </c>
      <c r="F6068" s="302" t="s">
        <v>69</v>
      </c>
      <c r="G6068" s="302" t="s">
        <v>70</v>
      </c>
      <c r="H6068" s="302" t="s">
        <v>756</v>
      </c>
      <c r="I6068" s="302" t="s">
        <v>756</v>
      </c>
      <c r="J6068" s="302">
        <v>135500</v>
      </c>
      <c r="K6068" s="302" t="s">
        <v>113</v>
      </c>
      <c r="L6068" s="302">
        <v>9974638</v>
      </c>
      <c r="M6068" s="302" t="s">
        <v>3067</v>
      </c>
      <c r="N6068" s="305">
        <v>19906</v>
      </c>
      <c r="O6068" s="305">
        <v>19906</v>
      </c>
      <c r="P6068" s="302" t="s">
        <v>1062</v>
      </c>
    </row>
    <row r="6069" spans="1:16">
      <c r="A6069" s="303">
        <v>0</v>
      </c>
      <c r="B6069" s="303">
        <v>0</v>
      </c>
      <c r="C6069" s="303">
        <v>0</v>
      </c>
      <c r="D6069" s="304">
        <f t="shared" si="94"/>
        <v>0</v>
      </c>
      <c r="E6069" s="305">
        <v>45992</v>
      </c>
      <c r="F6069" s="302" t="s">
        <v>69</v>
      </c>
      <c r="G6069" s="302" t="s">
        <v>70</v>
      </c>
      <c r="H6069" s="302" t="s">
        <v>756</v>
      </c>
      <c r="I6069" s="302" t="s">
        <v>756</v>
      </c>
      <c r="J6069" s="302">
        <v>135500</v>
      </c>
      <c r="K6069" s="302" t="s">
        <v>666</v>
      </c>
      <c r="L6069" s="302">
        <v>9974636</v>
      </c>
      <c r="M6069" s="302" t="s">
        <v>3098</v>
      </c>
      <c r="N6069" s="305">
        <v>33420</v>
      </c>
      <c r="O6069" s="305">
        <v>33420</v>
      </c>
      <c r="P6069" s="302" t="s">
        <v>1062</v>
      </c>
    </row>
    <row r="6070" spans="1:16">
      <c r="A6070" s="303">
        <v>0</v>
      </c>
      <c r="B6070" s="303">
        <v>0</v>
      </c>
      <c r="C6070" s="303">
        <v>0</v>
      </c>
      <c r="D6070" s="304">
        <f t="shared" si="94"/>
        <v>0</v>
      </c>
      <c r="E6070" s="305">
        <v>45992</v>
      </c>
      <c r="F6070" s="302" t="s">
        <v>69</v>
      </c>
      <c r="G6070" s="302" t="s">
        <v>70</v>
      </c>
      <c r="H6070" s="302" t="s">
        <v>756</v>
      </c>
      <c r="I6070" s="302" t="s">
        <v>756</v>
      </c>
      <c r="J6070" s="302">
        <v>135500</v>
      </c>
      <c r="K6070" s="302" t="s">
        <v>666</v>
      </c>
      <c r="L6070" s="302">
        <v>9709884</v>
      </c>
      <c r="M6070" s="302" t="s">
        <v>3098</v>
      </c>
      <c r="N6070" s="305">
        <v>31959</v>
      </c>
      <c r="O6070" s="305">
        <v>31959</v>
      </c>
      <c r="P6070" s="302" t="s">
        <v>1062</v>
      </c>
    </row>
    <row r="6071" spans="1:16">
      <c r="A6071" s="303">
        <v>0</v>
      </c>
      <c r="B6071" s="303">
        <v>0</v>
      </c>
      <c r="C6071" s="303">
        <v>0</v>
      </c>
      <c r="D6071" s="304">
        <f t="shared" si="94"/>
        <v>0</v>
      </c>
      <c r="E6071" s="305">
        <v>45992</v>
      </c>
      <c r="F6071" s="302" t="s">
        <v>69</v>
      </c>
      <c r="G6071" s="302" t="s">
        <v>70</v>
      </c>
      <c r="H6071" s="302" t="s">
        <v>756</v>
      </c>
      <c r="I6071" s="302" t="s">
        <v>756</v>
      </c>
      <c r="J6071" s="302">
        <v>135600</v>
      </c>
      <c r="K6071" s="302" t="s">
        <v>91</v>
      </c>
      <c r="L6071" s="302">
        <v>9975170</v>
      </c>
      <c r="M6071" s="302" t="s">
        <v>886</v>
      </c>
      <c r="N6071" s="305">
        <v>22463</v>
      </c>
      <c r="O6071" s="305">
        <v>22463</v>
      </c>
      <c r="P6071" s="302" t="s">
        <v>1062</v>
      </c>
    </row>
    <row r="6072" spans="1:16">
      <c r="A6072" s="303">
        <v>0</v>
      </c>
      <c r="B6072" s="303">
        <v>0</v>
      </c>
      <c r="C6072" s="303">
        <v>0</v>
      </c>
      <c r="D6072" s="304">
        <f t="shared" si="94"/>
        <v>0</v>
      </c>
      <c r="E6072" s="305">
        <v>45992</v>
      </c>
      <c r="F6072" s="302" t="s">
        <v>69</v>
      </c>
      <c r="G6072" s="302" t="s">
        <v>70</v>
      </c>
      <c r="H6072" s="302" t="s">
        <v>756</v>
      </c>
      <c r="I6072" s="302" t="s">
        <v>756</v>
      </c>
      <c r="J6072" s="302">
        <v>135600</v>
      </c>
      <c r="K6072" s="302" t="s">
        <v>91</v>
      </c>
      <c r="L6072" s="302">
        <v>9974635</v>
      </c>
      <c r="M6072" s="302" t="s">
        <v>886</v>
      </c>
      <c r="N6072" s="305">
        <v>19906</v>
      </c>
      <c r="O6072" s="305">
        <v>19906</v>
      </c>
      <c r="P6072" s="302" t="s">
        <v>1062</v>
      </c>
    </row>
    <row r="6073" spans="1:16">
      <c r="A6073" s="303">
        <v>0</v>
      </c>
      <c r="B6073" s="303">
        <v>0</v>
      </c>
      <c r="C6073" s="303">
        <v>0</v>
      </c>
      <c r="D6073" s="304">
        <f t="shared" si="94"/>
        <v>0</v>
      </c>
      <c r="E6073" s="305">
        <v>45992</v>
      </c>
      <c r="F6073" s="302" t="s">
        <v>69</v>
      </c>
      <c r="G6073" s="302" t="s">
        <v>70</v>
      </c>
      <c r="H6073" s="302" t="s">
        <v>756</v>
      </c>
      <c r="I6073" s="302" t="s">
        <v>756</v>
      </c>
      <c r="J6073" s="302">
        <v>135600</v>
      </c>
      <c r="K6073" s="302" t="s">
        <v>99</v>
      </c>
      <c r="L6073" s="302">
        <v>9974634</v>
      </c>
      <c r="M6073" s="302" t="s">
        <v>887</v>
      </c>
      <c r="N6073" s="305">
        <v>19906</v>
      </c>
      <c r="O6073" s="305">
        <v>19906</v>
      </c>
      <c r="P6073" s="302" t="s">
        <v>1062</v>
      </c>
    </row>
    <row r="6074" spans="1:16">
      <c r="A6074" s="303">
        <v>0</v>
      </c>
      <c r="B6074" s="303">
        <v>0</v>
      </c>
      <c r="C6074" s="303">
        <v>0</v>
      </c>
      <c r="D6074" s="304">
        <f t="shared" si="94"/>
        <v>0</v>
      </c>
      <c r="E6074" s="305">
        <v>45992</v>
      </c>
      <c r="F6074" s="302" t="s">
        <v>69</v>
      </c>
      <c r="G6074" s="302" t="s">
        <v>70</v>
      </c>
      <c r="H6074" s="302" t="s">
        <v>756</v>
      </c>
      <c r="I6074" s="302" t="s">
        <v>756</v>
      </c>
      <c r="J6074" s="302">
        <v>135600</v>
      </c>
      <c r="K6074" s="302" t="s">
        <v>99</v>
      </c>
      <c r="L6074" s="302">
        <v>9975169</v>
      </c>
      <c r="M6074" s="302" t="s">
        <v>887</v>
      </c>
      <c r="N6074" s="305">
        <v>22463</v>
      </c>
      <c r="O6074" s="305">
        <v>22463</v>
      </c>
      <c r="P6074" s="302" t="s">
        <v>1062</v>
      </c>
    </row>
    <row r="6075" spans="1:16">
      <c r="A6075" s="303">
        <v>0</v>
      </c>
      <c r="B6075" s="303">
        <v>0</v>
      </c>
      <c r="C6075" s="303">
        <v>0</v>
      </c>
      <c r="D6075" s="304">
        <f t="shared" si="94"/>
        <v>0</v>
      </c>
      <c r="E6075" s="305">
        <v>45992</v>
      </c>
      <c r="F6075" s="302" t="s">
        <v>69</v>
      </c>
      <c r="G6075" s="302" t="s">
        <v>70</v>
      </c>
      <c r="H6075" s="302" t="s">
        <v>756</v>
      </c>
      <c r="I6075" s="302" t="s">
        <v>756</v>
      </c>
      <c r="J6075" s="302">
        <v>135600</v>
      </c>
      <c r="K6075" s="302" t="s">
        <v>110</v>
      </c>
      <c r="L6075" s="302">
        <v>9974633</v>
      </c>
      <c r="M6075" s="302" t="s">
        <v>2047</v>
      </c>
      <c r="N6075" s="305">
        <v>19906</v>
      </c>
      <c r="O6075" s="305">
        <v>19906</v>
      </c>
      <c r="P6075" s="302" t="s">
        <v>1062</v>
      </c>
    </row>
    <row r="6076" spans="1:16">
      <c r="A6076" s="303">
        <v>0</v>
      </c>
      <c r="B6076" s="303">
        <v>0</v>
      </c>
      <c r="C6076" s="303">
        <v>0</v>
      </c>
      <c r="D6076" s="304">
        <f t="shared" si="94"/>
        <v>0</v>
      </c>
      <c r="E6076" s="305">
        <v>45992</v>
      </c>
      <c r="F6076" s="302" t="s">
        <v>69</v>
      </c>
      <c r="G6076" s="302" t="s">
        <v>70</v>
      </c>
      <c r="H6076" s="302" t="s">
        <v>3099</v>
      </c>
      <c r="I6076" s="302" t="s">
        <v>3099</v>
      </c>
      <c r="J6076" s="302">
        <v>135001</v>
      </c>
      <c r="K6076" s="302" t="s">
        <v>130</v>
      </c>
      <c r="L6076" s="302">
        <v>9718780</v>
      </c>
      <c r="M6076" s="302" t="s">
        <v>3100</v>
      </c>
      <c r="N6076" s="305">
        <v>13697</v>
      </c>
      <c r="O6076" s="305">
        <v>13697</v>
      </c>
      <c r="P6076" s="302" t="s">
        <v>1062</v>
      </c>
    </row>
    <row r="6077" spans="1:16">
      <c r="A6077" s="303">
        <v>0</v>
      </c>
      <c r="B6077" s="303">
        <v>0</v>
      </c>
      <c r="C6077" s="303">
        <v>0</v>
      </c>
      <c r="D6077" s="304">
        <f t="shared" si="94"/>
        <v>0</v>
      </c>
      <c r="E6077" s="305">
        <v>45992</v>
      </c>
      <c r="F6077" s="302" t="s">
        <v>69</v>
      </c>
      <c r="G6077" s="302" t="s">
        <v>70</v>
      </c>
      <c r="H6077" s="302" t="s">
        <v>3099</v>
      </c>
      <c r="I6077" s="302" t="s">
        <v>3099</v>
      </c>
      <c r="J6077" s="302">
        <v>135001</v>
      </c>
      <c r="K6077" s="302" t="s">
        <v>130</v>
      </c>
      <c r="L6077" s="302">
        <v>9868943</v>
      </c>
      <c r="M6077" s="302" t="s">
        <v>3101</v>
      </c>
      <c r="N6077" s="305">
        <v>24654</v>
      </c>
      <c r="O6077" s="305">
        <v>24654</v>
      </c>
      <c r="P6077" s="302" t="s">
        <v>1062</v>
      </c>
    </row>
    <row r="6078" spans="1:16">
      <c r="A6078" s="303">
        <v>0</v>
      </c>
      <c r="B6078" s="303">
        <v>0</v>
      </c>
      <c r="C6078" s="303">
        <v>0</v>
      </c>
      <c r="D6078" s="304">
        <f t="shared" si="94"/>
        <v>0</v>
      </c>
      <c r="E6078" s="305">
        <v>45992</v>
      </c>
      <c r="F6078" s="302" t="s">
        <v>69</v>
      </c>
      <c r="G6078" s="302" t="s">
        <v>70</v>
      </c>
      <c r="H6078" s="302" t="s">
        <v>3099</v>
      </c>
      <c r="I6078" s="302" t="s">
        <v>3099</v>
      </c>
      <c r="J6078" s="302">
        <v>135001</v>
      </c>
      <c r="K6078" s="302" t="s">
        <v>130</v>
      </c>
      <c r="L6078" s="302">
        <v>9868933</v>
      </c>
      <c r="M6078" s="302" t="s">
        <v>3102</v>
      </c>
      <c r="N6078" s="305">
        <v>28307</v>
      </c>
      <c r="O6078" s="305">
        <v>28307</v>
      </c>
      <c r="P6078" s="302" t="s">
        <v>1062</v>
      </c>
    </row>
    <row r="6079" spans="1:16">
      <c r="A6079" s="303">
        <v>0</v>
      </c>
      <c r="B6079" s="303">
        <v>0</v>
      </c>
      <c r="C6079" s="303">
        <v>0</v>
      </c>
      <c r="D6079" s="304">
        <f t="shared" si="94"/>
        <v>0</v>
      </c>
      <c r="E6079" s="305">
        <v>45992</v>
      </c>
      <c r="F6079" s="302" t="s">
        <v>69</v>
      </c>
      <c r="G6079" s="302" t="s">
        <v>70</v>
      </c>
      <c r="H6079" s="302" t="s">
        <v>3099</v>
      </c>
      <c r="I6079" s="302" t="s">
        <v>3099</v>
      </c>
      <c r="J6079" s="302">
        <v>135002</v>
      </c>
      <c r="K6079" s="302" t="s">
        <v>107</v>
      </c>
      <c r="L6079" s="302">
        <v>9869995</v>
      </c>
      <c r="M6079" s="302" t="s">
        <v>3124</v>
      </c>
      <c r="N6079" s="305">
        <v>24654</v>
      </c>
      <c r="O6079" s="305">
        <v>24654</v>
      </c>
      <c r="P6079" s="302" t="s">
        <v>1062</v>
      </c>
    </row>
    <row r="6080" spans="1:16">
      <c r="A6080" s="303">
        <v>0</v>
      </c>
      <c r="B6080" s="303">
        <v>0</v>
      </c>
      <c r="C6080" s="303">
        <v>0</v>
      </c>
      <c r="D6080" s="304">
        <f t="shared" si="94"/>
        <v>0</v>
      </c>
      <c r="E6080" s="305">
        <v>45992</v>
      </c>
      <c r="F6080" s="302" t="s">
        <v>69</v>
      </c>
      <c r="G6080" s="302" t="s">
        <v>70</v>
      </c>
      <c r="H6080" s="302" t="s">
        <v>3099</v>
      </c>
      <c r="I6080" s="302" t="s">
        <v>3099</v>
      </c>
      <c r="J6080" s="302">
        <v>135002</v>
      </c>
      <c r="K6080" s="302" t="s">
        <v>107</v>
      </c>
      <c r="L6080" s="302">
        <v>9869908</v>
      </c>
      <c r="M6080" s="302" t="s">
        <v>3116</v>
      </c>
      <c r="N6080" s="305">
        <v>23924</v>
      </c>
      <c r="O6080" s="305">
        <v>23924</v>
      </c>
      <c r="P6080" s="302" t="s">
        <v>1062</v>
      </c>
    </row>
    <row r="6081" spans="1:16">
      <c r="A6081" s="303">
        <v>0</v>
      </c>
      <c r="B6081" s="303">
        <v>0</v>
      </c>
      <c r="C6081" s="303">
        <v>0</v>
      </c>
      <c r="D6081" s="304">
        <f t="shared" si="94"/>
        <v>0</v>
      </c>
      <c r="E6081" s="305">
        <v>45992</v>
      </c>
      <c r="F6081" s="302" t="s">
        <v>69</v>
      </c>
      <c r="G6081" s="302" t="s">
        <v>70</v>
      </c>
      <c r="H6081" s="302" t="s">
        <v>3099</v>
      </c>
      <c r="I6081" s="302" t="s">
        <v>3099</v>
      </c>
      <c r="J6081" s="302">
        <v>135002</v>
      </c>
      <c r="K6081" s="302" t="s">
        <v>107</v>
      </c>
      <c r="L6081" s="302">
        <v>9870097</v>
      </c>
      <c r="M6081" s="302" t="s">
        <v>929</v>
      </c>
      <c r="N6081" s="305">
        <v>13697</v>
      </c>
      <c r="O6081" s="305">
        <v>13697</v>
      </c>
      <c r="P6081" s="302" t="s">
        <v>1062</v>
      </c>
    </row>
    <row r="6082" spans="1:16">
      <c r="A6082" s="303">
        <v>0</v>
      </c>
      <c r="B6082" s="303">
        <v>0</v>
      </c>
      <c r="C6082" s="303">
        <v>0</v>
      </c>
      <c r="D6082" s="304">
        <f t="shared" si="94"/>
        <v>0</v>
      </c>
      <c r="E6082" s="305">
        <v>45992</v>
      </c>
      <c r="F6082" s="302" t="s">
        <v>69</v>
      </c>
      <c r="G6082" s="302" t="s">
        <v>70</v>
      </c>
      <c r="H6082" s="302" t="s">
        <v>3099</v>
      </c>
      <c r="I6082" s="302" t="s">
        <v>3099</v>
      </c>
      <c r="J6082" s="302">
        <v>135002</v>
      </c>
      <c r="K6082" s="302" t="s">
        <v>107</v>
      </c>
      <c r="L6082" s="302">
        <v>9870082</v>
      </c>
      <c r="M6082" s="302" t="s">
        <v>958</v>
      </c>
      <c r="N6082" s="305">
        <v>25020</v>
      </c>
      <c r="O6082" s="305">
        <v>25020</v>
      </c>
      <c r="P6082" s="302" t="s">
        <v>1062</v>
      </c>
    </row>
    <row r="6083" spans="1:16">
      <c r="A6083" s="303">
        <v>0</v>
      </c>
      <c r="B6083" s="303">
        <v>0</v>
      </c>
      <c r="C6083" s="303">
        <v>0</v>
      </c>
      <c r="D6083" s="304">
        <f t="shared" ref="D6083:D6146" si="95">+B6083-C6083</f>
        <v>0</v>
      </c>
      <c r="E6083" s="305">
        <v>45992</v>
      </c>
      <c r="F6083" s="302" t="s">
        <v>69</v>
      </c>
      <c r="G6083" s="302" t="s">
        <v>70</v>
      </c>
      <c r="H6083" s="302" t="s">
        <v>3099</v>
      </c>
      <c r="I6083" s="302" t="s">
        <v>3099</v>
      </c>
      <c r="J6083" s="302">
        <v>135002</v>
      </c>
      <c r="K6083" s="302" t="s">
        <v>107</v>
      </c>
      <c r="L6083" s="302">
        <v>9870085</v>
      </c>
      <c r="M6083" s="302" t="s">
        <v>956</v>
      </c>
      <c r="N6083" s="305">
        <v>21732</v>
      </c>
      <c r="O6083" s="305">
        <v>21732</v>
      </c>
      <c r="P6083" s="302" t="s">
        <v>1062</v>
      </c>
    </row>
    <row r="6084" spans="1:16">
      <c r="A6084" s="303">
        <v>0</v>
      </c>
      <c r="B6084" s="303">
        <v>0</v>
      </c>
      <c r="C6084" s="303">
        <v>0</v>
      </c>
      <c r="D6084" s="304">
        <f t="shared" si="95"/>
        <v>0</v>
      </c>
      <c r="E6084" s="305">
        <v>45992</v>
      </c>
      <c r="F6084" s="302" t="s">
        <v>69</v>
      </c>
      <c r="G6084" s="302" t="s">
        <v>70</v>
      </c>
      <c r="H6084" s="302" t="s">
        <v>3099</v>
      </c>
      <c r="I6084" s="302" t="s">
        <v>3099</v>
      </c>
      <c r="J6084" s="302">
        <v>135002</v>
      </c>
      <c r="K6084" s="302" t="s">
        <v>107</v>
      </c>
      <c r="L6084" s="302">
        <v>9869994</v>
      </c>
      <c r="M6084" s="302" t="s">
        <v>3105</v>
      </c>
      <c r="N6084" s="305">
        <v>24654</v>
      </c>
      <c r="O6084" s="305">
        <v>24654</v>
      </c>
      <c r="P6084" s="302" t="s">
        <v>1062</v>
      </c>
    </row>
    <row r="6085" spans="1:16">
      <c r="A6085" s="303">
        <v>0</v>
      </c>
      <c r="B6085" s="303">
        <v>0</v>
      </c>
      <c r="C6085" s="303">
        <v>0</v>
      </c>
      <c r="D6085" s="304">
        <f t="shared" si="95"/>
        <v>0</v>
      </c>
      <c r="E6085" s="305">
        <v>45992</v>
      </c>
      <c r="F6085" s="302" t="s">
        <v>69</v>
      </c>
      <c r="G6085" s="302" t="s">
        <v>70</v>
      </c>
      <c r="H6085" s="302" t="s">
        <v>3099</v>
      </c>
      <c r="I6085" s="302" t="s">
        <v>3099</v>
      </c>
      <c r="J6085" s="302">
        <v>135002</v>
      </c>
      <c r="K6085" s="302" t="s">
        <v>107</v>
      </c>
      <c r="L6085" s="302">
        <v>9869986</v>
      </c>
      <c r="M6085" s="302" t="s">
        <v>3106</v>
      </c>
      <c r="N6085" s="305">
        <v>25020</v>
      </c>
      <c r="O6085" s="305">
        <v>25020</v>
      </c>
      <c r="P6085" s="302" t="s">
        <v>1062</v>
      </c>
    </row>
    <row r="6086" spans="1:16">
      <c r="A6086" s="303">
        <v>0</v>
      </c>
      <c r="B6086" s="303">
        <v>0</v>
      </c>
      <c r="C6086" s="303">
        <v>0</v>
      </c>
      <c r="D6086" s="304">
        <f t="shared" si="95"/>
        <v>0</v>
      </c>
      <c r="E6086" s="305">
        <v>45992</v>
      </c>
      <c r="F6086" s="302" t="s">
        <v>69</v>
      </c>
      <c r="G6086" s="302" t="s">
        <v>70</v>
      </c>
      <c r="H6086" s="302" t="s">
        <v>3099</v>
      </c>
      <c r="I6086" s="302" t="s">
        <v>3099</v>
      </c>
      <c r="J6086" s="302">
        <v>135002</v>
      </c>
      <c r="K6086" s="302" t="s">
        <v>107</v>
      </c>
      <c r="L6086" s="302">
        <v>9869978</v>
      </c>
      <c r="M6086" s="302" t="s">
        <v>3112</v>
      </c>
      <c r="N6086" s="305">
        <v>28672</v>
      </c>
      <c r="O6086" s="305">
        <v>28672</v>
      </c>
      <c r="P6086" s="302" t="s">
        <v>1062</v>
      </c>
    </row>
    <row r="6087" spans="1:16">
      <c r="A6087" s="303">
        <v>0</v>
      </c>
      <c r="B6087" s="303">
        <v>0</v>
      </c>
      <c r="C6087" s="303">
        <v>0</v>
      </c>
      <c r="D6087" s="304">
        <f t="shared" si="95"/>
        <v>0</v>
      </c>
      <c r="E6087" s="305">
        <v>45992</v>
      </c>
      <c r="F6087" s="302" t="s">
        <v>69</v>
      </c>
      <c r="G6087" s="302" t="s">
        <v>70</v>
      </c>
      <c r="H6087" s="302" t="s">
        <v>3099</v>
      </c>
      <c r="I6087" s="302" t="s">
        <v>3099</v>
      </c>
      <c r="J6087" s="302">
        <v>135002</v>
      </c>
      <c r="K6087" s="302" t="s">
        <v>107</v>
      </c>
      <c r="L6087" s="302">
        <v>9869976</v>
      </c>
      <c r="M6087" s="302" t="s">
        <v>3115</v>
      </c>
      <c r="N6087" s="305">
        <v>28672</v>
      </c>
      <c r="O6087" s="305">
        <v>28672</v>
      </c>
      <c r="P6087" s="302" t="s">
        <v>1062</v>
      </c>
    </row>
    <row r="6088" spans="1:16">
      <c r="A6088" s="303">
        <v>0</v>
      </c>
      <c r="B6088" s="303">
        <v>0</v>
      </c>
      <c r="C6088" s="303">
        <v>0</v>
      </c>
      <c r="D6088" s="304">
        <f t="shared" si="95"/>
        <v>0</v>
      </c>
      <c r="E6088" s="305">
        <v>45992</v>
      </c>
      <c r="F6088" s="302" t="s">
        <v>69</v>
      </c>
      <c r="G6088" s="302" t="s">
        <v>70</v>
      </c>
      <c r="H6088" s="302" t="s">
        <v>3099</v>
      </c>
      <c r="I6088" s="302" t="s">
        <v>3099</v>
      </c>
      <c r="J6088" s="302">
        <v>135002</v>
      </c>
      <c r="K6088" s="302" t="s">
        <v>107</v>
      </c>
      <c r="L6088" s="302">
        <v>9870094</v>
      </c>
      <c r="M6088" s="302" t="s">
        <v>930</v>
      </c>
      <c r="N6088" s="305">
        <v>22828</v>
      </c>
      <c r="O6088" s="305">
        <v>22828</v>
      </c>
      <c r="P6088" s="302" t="s">
        <v>1062</v>
      </c>
    </row>
    <row r="6089" spans="1:16">
      <c r="A6089" s="303">
        <v>0</v>
      </c>
      <c r="B6089" s="303">
        <v>0</v>
      </c>
      <c r="C6089" s="303">
        <v>0</v>
      </c>
      <c r="D6089" s="304">
        <f t="shared" si="95"/>
        <v>0</v>
      </c>
      <c r="E6089" s="305">
        <v>45992</v>
      </c>
      <c r="F6089" s="302" t="s">
        <v>69</v>
      </c>
      <c r="G6089" s="302" t="s">
        <v>70</v>
      </c>
      <c r="H6089" s="302" t="s">
        <v>3099</v>
      </c>
      <c r="I6089" s="302" t="s">
        <v>3099</v>
      </c>
      <c r="J6089" s="302">
        <v>135002</v>
      </c>
      <c r="K6089" s="302" t="s">
        <v>107</v>
      </c>
      <c r="L6089" s="302">
        <v>9870107</v>
      </c>
      <c r="M6089" s="302" t="s">
        <v>3117</v>
      </c>
      <c r="N6089" s="305">
        <v>24289</v>
      </c>
      <c r="O6089" s="305">
        <v>24289</v>
      </c>
      <c r="P6089" s="302" t="s">
        <v>1062</v>
      </c>
    </row>
    <row r="6090" spans="1:16">
      <c r="A6090" s="303">
        <v>0</v>
      </c>
      <c r="B6090" s="303">
        <v>0</v>
      </c>
      <c r="C6090" s="303">
        <v>0</v>
      </c>
      <c r="D6090" s="304">
        <f t="shared" si="95"/>
        <v>0</v>
      </c>
      <c r="E6090" s="305">
        <v>45992</v>
      </c>
      <c r="F6090" s="302" t="s">
        <v>69</v>
      </c>
      <c r="G6090" s="302" t="s">
        <v>70</v>
      </c>
      <c r="H6090" s="302" t="s">
        <v>3099</v>
      </c>
      <c r="I6090" s="302" t="s">
        <v>3099</v>
      </c>
      <c r="J6090" s="302">
        <v>135002</v>
      </c>
      <c r="K6090" s="302" t="s">
        <v>107</v>
      </c>
      <c r="L6090" s="302">
        <v>9869907</v>
      </c>
      <c r="M6090" s="302" t="s">
        <v>3116</v>
      </c>
      <c r="N6090" s="305">
        <v>24654</v>
      </c>
      <c r="O6090" s="305">
        <v>24654</v>
      </c>
      <c r="P6090" s="302" t="s">
        <v>1062</v>
      </c>
    </row>
    <row r="6091" spans="1:16">
      <c r="A6091" s="303">
        <v>0</v>
      </c>
      <c r="B6091" s="303">
        <v>0</v>
      </c>
      <c r="C6091" s="303">
        <v>0</v>
      </c>
      <c r="D6091" s="304">
        <f t="shared" si="95"/>
        <v>0</v>
      </c>
      <c r="E6091" s="305">
        <v>45992</v>
      </c>
      <c r="F6091" s="302" t="s">
        <v>69</v>
      </c>
      <c r="G6091" s="302" t="s">
        <v>70</v>
      </c>
      <c r="H6091" s="302" t="s">
        <v>3099</v>
      </c>
      <c r="I6091" s="302" t="s">
        <v>3099</v>
      </c>
      <c r="J6091" s="302">
        <v>135002</v>
      </c>
      <c r="K6091" s="302" t="s">
        <v>107</v>
      </c>
      <c r="L6091" s="302">
        <v>9869906</v>
      </c>
      <c r="M6091" s="302" t="s">
        <v>3106</v>
      </c>
      <c r="N6091" s="305">
        <v>24654</v>
      </c>
      <c r="O6091" s="305">
        <v>24654</v>
      </c>
      <c r="P6091" s="302" t="s">
        <v>1062</v>
      </c>
    </row>
    <row r="6092" spans="1:16">
      <c r="A6092" s="303">
        <v>0</v>
      </c>
      <c r="B6092" s="303">
        <v>0</v>
      </c>
      <c r="C6092" s="303">
        <v>0</v>
      </c>
      <c r="D6092" s="304">
        <f t="shared" si="95"/>
        <v>0</v>
      </c>
      <c r="E6092" s="305">
        <v>45992</v>
      </c>
      <c r="F6092" s="302" t="s">
        <v>69</v>
      </c>
      <c r="G6092" s="302" t="s">
        <v>70</v>
      </c>
      <c r="H6092" s="302" t="s">
        <v>3099</v>
      </c>
      <c r="I6092" s="302" t="s">
        <v>3099</v>
      </c>
      <c r="J6092" s="302">
        <v>135002</v>
      </c>
      <c r="K6092" s="302" t="s">
        <v>107</v>
      </c>
      <c r="L6092" s="302">
        <v>9869996</v>
      </c>
      <c r="M6092" s="302" t="s">
        <v>3119</v>
      </c>
      <c r="N6092" s="305">
        <v>24654</v>
      </c>
      <c r="O6092" s="305">
        <v>24654</v>
      </c>
      <c r="P6092" s="302" t="s">
        <v>1062</v>
      </c>
    </row>
    <row r="6093" spans="1:16">
      <c r="A6093" s="303">
        <v>0</v>
      </c>
      <c r="B6093" s="303">
        <v>0</v>
      </c>
      <c r="C6093" s="303">
        <v>0</v>
      </c>
      <c r="D6093" s="304">
        <f t="shared" si="95"/>
        <v>0</v>
      </c>
      <c r="E6093" s="305">
        <v>45992</v>
      </c>
      <c r="F6093" s="302" t="s">
        <v>69</v>
      </c>
      <c r="G6093" s="302" t="s">
        <v>70</v>
      </c>
      <c r="H6093" s="302" t="s">
        <v>3099</v>
      </c>
      <c r="I6093" s="302" t="s">
        <v>3099</v>
      </c>
      <c r="J6093" s="302">
        <v>135002</v>
      </c>
      <c r="K6093" s="302" t="s">
        <v>107</v>
      </c>
      <c r="L6093" s="302">
        <v>9870095</v>
      </c>
      <c r="M6093" s="302" t="s">
        <v>926</v>
      </c>
      <c r="N6093" s="305">
        <v>21367</v>
      </c>
      <c r="O6093" s="305">
        <v>21367</v>
      </c>
      <c r="P6093" s="302" t="s">
        <v>1062</v>
      </c>
    </row>
    <row r="6094" spans="1:16">
      <c r="A6094" s="303">
        <v>0</v>
      </c>
      <c r="B6094" s="303">
        <v>0</v>
      </c>
      <c r="C6094" s="303">
        <v>0</v>
      </c>
      <c r="D6094" s="304">
        <f t="shared" si="95"/>
        <v>0</v>
      </c>
      <c r="E6094" s="305">
        <v>45992</v>
      </c>
      <c r="F6094" s="302" t="s">
        <v>69</v>
      </c>
      <c r="G6094" s="302" t="s">
        <v>70</v>
      </c>
      <c r="H6094" s="302" t="s">
        <v>3099</v>
      </c>
      <c r="I6094" s="302" t="s">
        <v>3099</v>
      </c>
      <c r="J6094" s="302">
        <v>135002</v>
      </c>
      <c r="K6094" s="302" t="s">
        <v>107</v>
      </c>
      <c r="L6094" s="302">
        <v>9869992</v>
      </c>
      <c r="M6094" s="302" t="s">
        <v>3113</v>
      </c>
      <c r="N6094" s="305">
        <v>24654</v>
      </c>
      <c r="O6094" s="305">
        <v>24654</v>
      </c>
      <c r="P6094" s="302" t="s">
        <v>1062</v>
      </c>
    </row>
    <row r="6095" spans="1:16">
      <c r="A6095" s="303">
        <v>0</v>
      </c>
      <c r="B6095" s="303">
        <v>0</v>
      </c>
      <c r="C6095" s="303">
        <v>0</v>
      </c>
      <c r="D6095" s="304">
        <f t="shared" si="95"/>
        <v>0</v>
      </c>
      <c r="E6095" s="305">
        <v>45992</v>
      </c>
      <c r="F6095" s="302" t="s">
        <v>69</v>
      </c>
      <c r="G6095" s="302" t="s">
        <v>70</v>
      </c>
      <c r="H6095" s="302" t="s">
        <v>3099</v>
      </c>
      <c r="I6095" s="302" t="s">
        <v>3099</v>
      </c>
      <c r="J6095" s="302">
        <v>135002</v>
      </c>
      <c r="K6095" s="302" t="s">
        <v>107</v>
      </c>
      <c r="L6095" s="302">
        <v>9870096</v>
      </c>
      <c r="M6095" s="302" t="s">
        <v>931</v>
      </c>
      <c r="N6095" s="305">
        <v>21367</v>
      </c>
      <c r="O6095" s="305">
        <v>21367</v>
      </c>
      <c r="P6095" s="302" t="s">
        <v>1062</v>
      </c>
    </row>
    <row r="6096" spans="1:16">
      <c r="A6096" s="303">
        <v>0</v>
      </c>
      <c r="B6096" s="303">
        <v>0</v>
      </c>
      <c r="C6096" s="303">
        <v>0</v>
      </c>
      <c r="D6096" s="304">
        <f t="shared" si="95"/>
        <v>0</v>
      </c>
      <c r="E6096" s="305">
        <v>45992</v>
      </c>
      <c r="F6096" s="302" t="s">
        <v>69</v>
      </c>
      <c r="G6096" s="302" t="s">
        <v>70</v>
      </c>
      <c r="H6096" s="302" t="s">
        <v>3099</v>
      </c>
      <c r="I6096" s="302" t="s">
        <v>3099</v>
      </c>
      <c r="J6096" s="302">
        <v>135002</v>
      </c>
      <c r="K6096" s="302" t="s">
        <v>107</v>
      </c>
      <c r="L6096" s="302">
        <v>9869991</v>
      </c>
      <c r="M6096" s="302" t="s">
        <v>3107</v>
      </c>
      <c r="N6096" s="305">
        <v>24654</v>
      </c>
      <c r="O6096" s="305">
        <v>24654</v>
      </c>
      <c r="P6096" s="302" t="s">
        <v>1062</v>
      </c>
    </row>
    <row r="6097" spans="1:16">
      <c r="A6097" s="303">
        <v>0</v>
      </c>
      <c r="B6097" s="303">
        <v>0</v>
      </c>
      <c r="C6097" s="303">
        <v>0</v>
      </c>
      <c r="D6097" s="304">
        <f t="shared" si="95"/>
        <v>0</v>
      </c>
      <c r="E6097" s="305">
        <v>45992</v>
      </c>
      <c r="F6097" s="302" t="s">
        <v>69</v>
      </c>
      <c r="G6097" s="302" t="s">
        <v>70</v>
      </c>
      <c r="H6097" s="302" t="s">
        <v>3099</v>
      </c>
      <c r="I6097" s="302" t="s">
        <v>3099</v>
      </c>
      <c r="J6097" s="302">
        <v>135002</v>
      </c>
      <c r="K6097" s="302" t="s">
        <v>107</v>
      </c>
      <c r="L6097" s="302">
        <v>9869990</v>
      </c>
      <c r="M6097" s="302" t="s">
        <v>925</v>
      </c>
      <c r="N6097" s="305">
        <v>24654</v>
      </c>
      <c r="O6097" s="305">
        <v>24654</v>
      </c>
      <c r="P6097" s="302" t="s">
        <v>1062</v>
      </c>
    </row>
    <row r="6098" spans="1:16">
      <c r="A6098" s="303">
        <v>0</v>
      </c>
      <c r="B6098" s="303">
        <v>0</v>
      </c>
      <c r="C6098" s="303">
        <v>0</v>
      </c>
      <c r="D6098" s="304">
        <f t="shared" si="95"/>
        <v>0</v>
      </c>
      <c r="E6098" s="305">
        <v>45992</v>
      </c>
      <c r="F6098" s="302" t="s">
        <v>69</v>
      </c>
      <c r="G6098" s="302" t="s">
        <v>70</v>
      </c>
      <c r="H6098" s="302" t="s">
        <v>3099</v>
      </c>
      <c r="I6098" s="302" t="s">
        <v>3099</v>
      </c>
      <c r="J6098" s="302">
        <v>135002</v>
      </c>
      <c r="K6098" s="302" t="s">
        <v>107</v>
      </c>
      <c r="L6098" s="302">
        <v>9869989</v>
      </c>
      <c r="M6098" s="302" t="s">
        <v>932</v>
      </c>
      <c r="N6098" s="305">
        <v>24654</v>
      </c>
      <c r="O6098" s="305">
        <v>24654</v>
      </c>
      <c r="P6098" s="302" t="s">
        <v>1062</v>
      </c>
    </row>
    <row r="6099" spans="1:16">
      <c r="A6099" s="303">
        <v>0</v>
      </c>
      <c r="B6099" s="303">
        <v>0</v>
      </c>
      <c r="C6099" s="303">
        <v>0</v>
      </c>
      <c r="D6099" s="304">
        <f t="shared" si="95"/>
        <v>0</v>
      </c>
      <c r="E6099" s="305">
        <v>45992</v>
      </c>
      <c r="F6099" s="302" t="s">
        <v>69</v>
      </c>
      <c r="G6099" s="302" t="s">
        <v>70</v>
      </c>
      <c r="H6099" s="302" t="s">
        <v>3099</v>
      </c>
      <c r="I6099" s="302" t="s">
        <v>3099</v>
      </c>
      <c r="J6099" s="302">
        <v>135002</v>
      </c>
      <c r="K6099" s="302" t="s">
        <v>107</v>
      </c>
      <c r="L6099" s="302">
        <v>9869988</v>
      </c>
      <c r="M6099" s="302" t="s">
        <v>3103</v>
      </c>
      <c r="N6099" s="305">
        <v>24654</v>
      </c>
      <c r="O6099" s="305">
        <v>24654</v>
      </c>
      <c r="P6099" s="302" t="s">
        <v>1062</v>
      </c>
    </row>
    <row r="6100" spans="1:16">
      <c r="A6100" s="303">
        <v>0</v>
      </c>
      <c r="B6100" s="303">
        <v>0</v>
      </c>
      <c r="C6100" s="303">
        <v>0</v>
      </c>
      <c r="D6100" s="304">
        <f t="shared" si="95"/>
        <v>0</v>
      </c>
      <c r="E6100" s="305">
        <v>45992</v>
      </c>
      <c r="F6100" s="302" t="s">
        <v>69</v>
      </c>
      <c r="G6100" s="302" t="s">
        <v>70</v>
      </c>
      <c r="H6100" s="302" t="s">
        <v>3099</v>
      </c>
      <c r="I6100" s="302" t="s">
        <v>3099</v>
      </c>
      <c r="J6100" s="302">
        <v>135002</v>
      </c>
      <c r="K6100" s="302" t="s">
        <v>107</v>
      </c>
      <c r="L6100" s="302">
        <v>9869980</v>
      </c>
      <c r="M6100" s="302" t="s">
        <v>3111</v>
      </c>
      <c r="N6100" s="305">
        <v>28672</v>
      </c>
      <c r="O6100" s="305">
        <v>28672</v>
      </c>
      <c r="P6100" s="302" t="s">
        <v>1062</v>
      </c>
    </row>
    <row r="6101" spans="1:16">
      <c r="A6101" s="303">
        <v>0</v>
      </c>
      <c r="B6101" s="303">
        <v>0</v>
      </c>
      <c r="C6101" s="303">
        <v>0</v>
      </c>
      <c r="D6101" s="304">
        <f t="shared" si="95"/>
        <v>0</v>
      </c>
      <c r="E6101" s="305">
        <v>45992</v>
      </c>
      <c r="F6101" s="302" t="s">
        <v>69</v>
      </c>
      <c r="G6101" s="302" t="s">
        <v>70</v>
      </c>
      <c r="H6101" s="302" t="s">
        <v>3099</v>
      </c>
      <c r="I6101" s="302" t="s">
        <v>3099</v>
      </c>
      <c r="J6101" s="302">
        <v>135002</v>
      </c>
      <c r="K6101" s="302" t="s">
        <v>107</v>
      </c>
      <c r="L6101" s="302">
        <v>9869909</v>
      </c>
      <c r="M6101" s="302" t="s">
        <v>3106</v>
      </c>
      <c r="N6101" s="305">
        <v>23924</v>
      </c>
      <c r="O6101" s="305">
        <v>23924</v>
      </c>
      <c r="P6101" s="302" t="s">
        <v>1062</v>
      </c>
    </row>
    <row r="6102" spans="1:16">
      <c r="A6102" s="303">
        <v>0</v>
      </c>
      <c r="B6102" s="303">
        <v>0</v>
      </c>
      <c r="C6102" s="303">
        <v>0</v>
      </c>
      <c r="D6102" s="304">
        <f t="shared" si="95"/>
        <v>0</v>
      </c>
      <c r="E6102" s="305">
        <v>45992</v>
      </c>
      <c r="F6102" s="302" t="s">
        <v>69</v>
      </c>
      <c r="G6102" s="302" t="s">
        <v>70</v>
      </c>
      <c r="H6102" s="302" t="s">
        <v>3099</v>
      </c>
      <c r="I6102" s="302" t="s">
        <v>3099</v>
      </c>
      <c r="J6102" s="302">
        <v>135002</v>
      </c>
      <c r="K6102" s="302" t="s">
        <v>107</v>
      </c>
      <c r="L6102" s="302">
        <v>9869985</v>
      </c>
      <c r="M6102" s="302" t="s">
        <v>3110</v>
      </c>
      <c r="N6102" s="305">
        <v>25020</v>
      </c>
      <c r="O6102" s="305">
        <v>25020</v>
      </c>
      <c r="P6102" s="302" t="s">
        <v>1062</v>
      </c>
    </row>
    <row r="6103" spans="1:16">
      <c r="A6103" s="303">
        <v>0</v>
      </c>
      <c r="B6103" s="303">
        <v>0</v>
      </c>
      <c r="C6103" s="303">
        <v>0</v>
      </c>
      <c r="D6103" s="304">
        <f t="shared" si="95"/>
        <v>0</v>
      </c>
      <c r="E6103" s="305">
        <v>45992</v>
      </c>
      <c r="F6103" s="302" t="s">
        <v>69</v>
      </c>
      <c r="G6103" s="302" t="s">
        <v>70</v>
      </c>
      <c r="H6103" s="302" t="s">
        <v>3099</v>
      </c>
      <c r="I6103" s="302" t="s">
        <v>3099</v>
      </c>
      <c r="J6103" s="302">
        <v>135002</v>
      </c>
      <c r="K6103" s="302" t="s">
        <v>107</v>
      </c>
      <c r="L6103" s="302">
        <v>9869977</v>
      </c>
      <c r="M6103" s="302" t="s">
        <v>3114</v>
      </c>
      <c r="N6103" s="305">
        <v>28672</v>
      </c>
      <c r="O6103" s="305">
        <v>28672</v>
      </c>
      <c r="P6103" s="302" t="s">
        <v>1062</v>
      </c>
    </row>
    <row r="6104" spans="1:16">
      <c r="A6104" s="303">
        <v>0</v>
      </c>
      <c r="B6104" s="303">
        <v>0</v>
      </c>
      <c r="C6104" s="303">
        <v>0</v>
      </c>
      <c r="D6104" s="304">
        <f t="shared" si="95"/>
        <v>0</v>
      </c>
      <c r="E6104" s="305">
        <v>45992</v>
      </c>
      <c r="F6104" s="302" t="s">
        <v>69</v>
      </c>
      <c r="G6104" s="302" t="s">
        <v>70</v>
      </c>
      <c r="H6104" s="302" t="s">
        <v>3099</v>
      </c>
      <c r="I6104" s="302" t="s">
        <v>3099</v>
      </c>
      <c r="J6104" s="302">
        <v>135002</v>
      </c>
      <c r="K6104" s="302" t="s">
        <v>107</v>
      </c>
      <c r="L6104" s="302">
        <v>9870106</v>
      </c>
      <c r="M6104" s="302" t="s">
        <v>3104</v>
      </c>
      <c r="N6104" s="305">
        <v>28307</v>
      </c>
      <c r="O6104" s="305">
        <v>28307</v>
      </c>
      <c r="P6104" s="302" t="s">
        <v>1062</v>
      </c>
    </row>
    <row r="6105" spans="1:16">
      <c r="A6105" s="303">
        <v>0</v>
      </c>
      <c r="B6105" s="303">
        <v>0</v>
      </c>
      <c r="C6105" s="303">
        <v>0</v>
      </c>
      <c r="D6105" s="304">
        <f t="shared" si="95"/>
        <v>0</v>
      </c>
      <c r="E6105" s="305">
        <v>45992</v>
      </c>
      <c r="F6105" s="302" t="s">
        <v>69</v>
      </c>
      <c r="G6105" s="302" t="s">
        <v>70</v>
      </c>
      <c r="H6105" s="302" t="s">
        <v>3099</v>
      </c>
      <c r="I6105" s="302" t="s">
        <v>3099</v>
      </c>
      <c r="J6105" s="302">
        <v>135002</v>
      </c>
      <c r="K6105" s="302" t="s">
        <v>107</v>
      </c>
      <c r="L6105" s="302">
        <v>9718852</v>
      </c>
      <c r="M6105" s="302" t="s">
        <v>3104</v>
      </c>
      <c r="N6105" s="305">
        <v>14062</v>
      </c>
      <c r="O6105" s="305">
        <v>14062</v>
      </c>
      <c r="P6105" s="302" t="s">
        <v>1062</v>
      </c>
    </row>
    <row r="6106" spans="1:16">
      <c r="A6106" s="303">
        <v>0</v>
      </c>
      <c r="B6106" s="303">
        <v>0</v>
      </c>
      <c r="C6106" s="303">
        <v>0</v>
      </c>
      <c r="D6106" s="304">
        <f t="shared" si="95"/>
        <v>0</v>
      </c>
      <c r="E6106" s="305">
        <v>45992</v>
      </c>
      <c r="F6106" s="302" t="s">
        <v>69</v>
      </c>
      <c r="G6106" s="302" t="s">
        <v>70</v>
      </c>
      <c r="H6106" s="302" t="s">
        <v>3099</v>
      </c>
      <c r="I6106" s="302" t="s">
        <v>3099</v>
      </c>
      <c r="J6106" s="302">
        <v>135002</v>
      </c>
      <c r="K6106" s="302" t="s">
        <v>107</v>
      </c>
      <c r="L6106" s="302">
        <v>9870087</v>
      </c>
      <c r="M6106" s="302" t="s">
        <v>960</v>
      </c>
      <c r="N6106" s="305">
        <v>21732</v>
      </c>
      <c r="O6106" s="305">
        <v>21732</v>
      </c>
      <c r="P6106" s="302" t="s">
        <v>1062</v>
      </c>
    </row>
    <row r="6107" spans="1:16">
      <c r="A6107" s="303">
        <v>0</v>
      </c>
      <c r="B6107" s="303">
        <v>0</v>
      </c>
      <c r="C6107" s="303">
        <v>0</v>
      </c>
      <c r="D6107" s="304">
        <f t="shared" si="95"/>
        <v>0</v>
      </c>
      <c r="E6107" s="305">
        <v>45992</v>
      </c>
      <c r="F6107" s="302" t="s">
        <v>69</v>
      </c>
      <c r="G6107" s="302" t="s">
        <v>70</v>
      </c>
      <c r="H6107" s="302" t="s">
        <v>3099</v>
      </c>
      <c r="I6107" s="302" t="s">
        <v>3099</v>
      </c>
      <c r="J6107" s="302">
        <v>135002</v>
      </c>
      <c r="K6107" s="302" t="s">
        <v>107</v>
      </c>
      <c r="L6107" s="302">
        <v>9869981</v>
      </c>
      <c r="M6107" s="302" t="s">
        <v>3123</v>
      </c>
      <c r="N6107" s="305">
        <v>25020</v>
      </c>
      <c r="O6107" s="305">
        <v>25020</v>
      </c>
      <c r="P6107" s="302" t="s">
        <v>1062</v>
      </c>
    </row>
    <row r="6108" spans="1:16">
      <c r="A6108" s="303">
        <v>0</v>
      </c>
      <c r="B6108" s="303">
        <v>0</v>
      </c>
      <c r="C6108" s="303">
        <v>0</v>
      </c>
      <c r="D6108" s="304">
        <f t="shared" si="95"/>
        <v>0</v>
      </c>
      <c r="E6108" s="305">
        <v>45992</v>
      </c>
      <c r="F6108" s="302" t="s">
        <v>69</v>
      </c>
      <c r="G6108" s="302" t="s">
        <v>70</v>
      </c>
      <c r="H6108" s="302" t="s">
        <v>3099</v>
      </c>
      <c r="I6108" s="302" t="s">
        <v>3099</v>
      </c>
      <c r="J6108" s="302">
        <v>135002</v>
      </c>
      <c r="K6108" s="302" t="s">
        <v>107</v>
      </c>
      <c r="L6108" s="302">
        <v>9870086</v>
      </c>
      <c r="M6108" s="302" t="s">
        <v>961</v>
      </c>
      <c r="N6108" s="305">
        <v>21732</v>
      </c>
      <c r="O6108" s="305">
        <v>21732</v>
      </c>
      <c r="P6108" s="302" t="s">
        <v>1062</v>
      </c>
    </row>
    <row r="6109" spans="1:16">
      <c r="A6109" s="303">
        <v>0</v>
      </c>
      <c r="B6109" s="303">
        <v>0</v>
      </c>
      <c r="C6109" s="303">
        <v>0</v>
      </c>
      <c r="D6109" s="304">
        <f t="shared" si="95"/>
        <v>0</v>
      </c>
      <c r="E6109" s="305">
        <v>45992</v>
      </c>
      <c r="F6109" s="302" t="s">
        <v>69</v>
      </c>
      <c r="G6109" s="302" t="s">
        <v>70</v>
      </c>
      <c r="H6109" s="302" t="s">
        <v>3099</v>
      </c>
      <c r="I6109" s="302" t="s">
        <v>3099</v>
      </c>
      <c r="J6109" s="302">
        <v>135002</v>
      </c>
      <c r="K6109" s="302" t="s">
        <v>107</v>
      </c>
      <c r="L6109" s="302">
        <v>9870109</v>
      </c>
      <c r="M6109" s="302" t="s">
        <v>3104</v>
      </c>
      <c r="N6109" s="305">
        <v>13697</v>
      </c>
      <c r="O6109" s="305">
        <v>13697</v>
      </c>
      <c r="P6109" s="302" t="s">
        <v>1062</v>
      </c>
    </row>
    <row r="6110" spans="1:16">
      <c r="A6110" s="303">
        <v>0</v>
      </c>
      <c r="B6110" s="303">
        <v>0</v>
      </c>
      <c r="C6110" s="303">
        <v>0</v>
      </c>
      <c r="D6110" s="304">
        <f t="shared" si="95"/>
        <v>0</v>
      </c>
      <c r="E6110" s="305">
        <v>45992</v>
      </c>
      <c r="F6110" s="302" t="s">
        <v>69</v>
      </c>
      <c r="G6110" s="302" t="s">
        <v>70</v>
      </c>
      <c r="H6110" s="302" t="s">
        <v>3099</v>
      </c>
      <c r="I6110" s="302" t="s">
        <v>3099</v>
      </c>
      <c r="J6110" s="302">
        <v>135002</v>
      </c>
      <c r="K6110" s="302" t="s">
        <v>107</v>
      </c>
      <c r="L6110" s="302">
        <v>9869993</v>
      </c>
      <c r="M6110" s="302" t="s">
        <v>3125</v>
      </c>
      <c r="N6110" s="305">
        <v>24654</v>
      </c>
      <c r="O6110" s="305">
        <v>24654</v>
      </c>
      <c r="P6110" s="302" t="s">
        <v>1062</v>
      </c>
    </row>
    <row r="6111" spans="1:16">
      <c r="A6111" s="303">
        <v>0</v>
      </c>
      <c r="B6111" s="303">
        <v>0</v>
      </c>
      <c r="C6111" s="303">
        <v>0</v>
      </c>
      <c r="D6111" s="304">
        <f t="shared" si="95"/>
        <v>0</v>
      </c>
      <c r="E6111" s="305">
        <v>45992</v>
      </c>
      <c r="F6111" s="302" t="s">
        <v>69</v>
      </c>
      <c r="G6111" s="302" t="s">
        <v>70</v>
      </c>
      <c r="H6111" s="302" t="s">
        <v>3099</v>
      </c>
      <c r="I6111" s="302" t="s">
        <v>3099</v>
      </c>
      <c r="J6111" s="302">
        <v>135002</v>
      </c>
      <c r="K6111" s="302" t="s">
        <v>107</v>
      </c>
      <c r="L6111" s="302">
        <v>9869983</v>
      </c>
      <c r="M6111" s="302" t="s">
        <v>3120</v>
      </c>
      <c r="N6111" s="305">
        <v>25020</v>
      </c>
      <c r="O6111" s="305">
        <v>25020</v>
      </c>
      <c r="P6111" s="302" t="s">
        <v>1062</v>
      </c>
    </row>
    <row r="6112" spans="1:16">
      <c r="A6112" s="303">
        <v>0</v>
      </c>
      <c r="B6112" s="303">
        <v>0</v>
      </c>
      <c r="C6112" s="303">
        <v>0</v>
      </c>
      <c r="D6112" s="304">
        <f t="shared" si="95"/>
        <v>0</v>
      </c>
      <c r="E6112" s="305">
        <v>45992</v>
      </c>
      <c r="F6112" s="302" t="s">
        <v>69</v>
      </c>
      <c r="G6112" s="302" t="s">
        <v>70</v>
      </c>
      <c r="H6112" s="302" t="s">
        <v>3099</v>
      </c>
      <c r="I6112" s="302" t="s">
        <v>3099</v>
      </c>
      <c r="J6112" s="302">
        <v>135002</v>
      </c>
      <c r="K6112" s="302" t="s">
        <v>107</v>
      </c>
      <c r="L6112" s="302">
        <v>9869984</v>
      </c>
      <c r="M6112" s="302" t="s">
        <v>3118</v>
      </c>
      <c r="N6112" s="305">
        <v>25020</v>
      </c>
      <c r="O6112" s="305">
        <v>25020</v>
      </c>
      <c r="P6112" s="302" t="s">
        <v>1062</v>
      </c>
    </row>
    <row r="6113" spans="1:16">
      <c r="A6113" s="303">
        <v>0</v>
      </c>
      <c r="B6113" s="303">
        <v>0</v>
      </c>
      <c r="C6113" s="303">
        <v>0</v>
      </c>
      <c r="D6113" s="304">
        <f t="shared" si="95"/>
        <v>0</v>
      </c>
      <c r="E6113" s="305">
        <v>45992</v>
      </c>
      <c r="F6113" s="302" t="s">
        <v>69</v>
      </c>
      <c r="G6113" s="302" t="s">
        <v>70</v>
      </c>
      <c r="H6113" s="302" t="s">
        <v>3099</v>
      </c>
      <c r="I6113" s="302" t="s">
        <v>3099</v>
      </c>
      <c r="J6113" s="302">
        <v>135002</v>
      </c>
      <c r="K6113" s="302" t="s">
        <v>107</v>
      </c>
      <c r="L6113" s="302">
        <v>9869982</v>
      </c>
      <c r="M6113" s="302" t="s">
        <v>3122</v>
      </c>
      <c r="N6113" s="305">
        <v>25020</v>
      </c>
      <c r="O6113" s="305">
        <v>25020</v>
      </c>
      <c r="P6113" s="302" t="s">
        <v>1062</v>
      </c>
    </row>
    <row r="6114" spans="1:16">
      <c r="A6114" s="303">
        <v>0</v>
      </c>
      <c r="B6114" s="303">
        <v>0</v>
      </c>
      <c r="C6114" s="303">
        <v>0</v>
      </c>
      <c r="D6114" s="304">
        <f t="shared" si="95"/>
        <v>0</v>
      </c>
      <c r="E6114" s="305">
        <v>45992</v>
      </c>
      <c r="F6114" s="302" t="s">
        <v>69</v>
      </c>
      <c r="G6114" s="302" t="s">
        <v>70</v>
      </c>
      <c r="H6114" s="302" t="s">
        <v>3099</v>
      </c>
      <c r="I6114" s="302" t="s">
        <v>3099</v>
      </c>
      <c r="J6114" s="302">
        <v>135002</v>
      </c>
      <c r="K6114" s="302" t="s">
        <v>107</v>
      </c>
      <c r="L6114" s="302">
        <v>9870093</v>
      </c>
      <c r="M6114" s="302" t="s">
        <v>932</v>
      </c>
      <c r="N6114" s="305">
        <v>26115</v>
      </c>
      <c r="O6114" s="305">
        <v>26115</v>
      </c>
      <c r="P6114" s="302" t="s">
        <v>1062</v>
      </c>
    </row>
    <row r="6115" spans="1:16">
      <c r="A6115" s="303">
        <v>0</v>
      </c>
      <c r="B6115" s="303">
        <v>0</v>
      </c>
      <c r="C6115" s="303">
        <v>0</v>
      </c>
      <c r="D6115" s="304">
        <f t="shared" si="95"/>
        <v>0</v>
      </c>
      <c r="E6115" s="305">
        <v>45992</v>
      </c>
      <c r="F6115" s="302" t="s">
        <v>69</v>
      </c>
      <c r="G6115" s="302" t="s">
        <v>70</v>
      </c>
      <c r="H6115" s="302" t="s">
        <v>3099</v>
      </c>
      <c r="I6115" s="302" t="s">
        <v>3099</v>
      </c>
      <c r="J6115" s="302">
        <v>135002</v>
      </c>
      <c r="K6115" s="302" t="s">
        <v>107</v>
      </c>
      <c r="L6115" s="302">
        <v>9870084</v>
      </c>
      <c r="M6115" s="302" t="s">
        <v>956</v>
      </c>
      <c r="N6115" s="305">
        <v>24289</v>
      </c>
      <c r="O6115" s="305">
        <v>24289</v>
      </c>
      <c r="P6115" s="302" t="s">
        <v>1062</v>
      </c>
    </row>
    <row r="6116" spans="1:16">
      <c r="A6116" s="303">
        <v>0</v>
      </c>
      <c r="B6116" s="303">
        <v>0</v>
      </c>
      <c r="C6116" s="303">
        <v>0</v>
      </c>
      <c r="D6116" s="304">
        <f t="shared" si="95"/>
        <v>0</v>
      </c>
      <c r="E6116" s="305">
        <v>45992</v>
      </c>
      <c r="F6116" s="302" t="s">
        <v>69</v>
      </c>
      <c r="G6116" s="302" t="s">
        <v>70</v>
      </c>
      <c r="H6116" s="302" t="s">
        <v>3099</v>
      </c>
      <c r="I6116" s="302" t="s">
        <v>3099</v>
      </c>
      <c r="J6116" s="302">
        <v>135002</v>
      </c>
      <c r="K6116" s="302" t="s">
        <v>107</v>
      </c>
      <c r="L6116" s="302">
        <v>9704828</v>
      </c>
      <c r="M6116" s="302" t="s">
        <v>956</v>
      </c>
      <c r="N6116" s="305">
        <v>15888</v>
      </c>
      <c r="O6116" s="305">
        <v>15888</v>
      </c>
      <c r="P6116" s="302" t="s">
        <v>1062</v>
      </c>
    </row>
    <row r="6117" spans="1:16">
      <c r="A6117" s="303">
        <v>0</v>
      </c>
      <c r="B6117" s="303">
        <v>0</v>
      </c>
      <c r="C6117" s="303">
        <v>0</v>
      </c>
      <c r="D6117" s="304">
        <f t="shared" si="95"/>
        <v>0</v>
      </c>
      <c r="E6117" s="305">
        <v>45992</v>
      </c>
      <c r="F6117" s="302" t="s">
        <v>69</v>
      </c>
      <c r="G6117" s="302" t="s">
        <v>70</v>
      </c>
      <c r="H6117" s="302" t="s">
        <v>3099</v>
      </c>
      <c r="I6117" s="302" t="s">
        <v>3099</v>
      </c>
      <c r="J6117" s="302">
        <v>135002</v>
      </c>
      <c r="K6117" s="302" t="s">
        <v>107</v>
      </c>
      <c r="L6117" s="302">
        <v>9870108</v>
      </c>
      <c r="M6117" s="302" t="s">
        <v>3121</v>
      </c>
      <c r="N6117" s="305">
        <v>24289</v>
      </c>
      <c r="O6117" s="305">
        <v>24289</v>
      </c>
      <c r="P6117" s="302" t="s">
        <v>1062</v>
      </c>
    </row>
    <row r="6118" spans="1:16">
      <c r="A6118" s="303">
        <v>0</v>
      </c>
      <c r="B6118" s="303">
        <v>0</v>
      </c>
      <c r="C6118" s="303">
        <v>0</v>
      </c>
      <c r="D6118" s="304">
        <f t="shared" si="95"/>
        <v>0</v>
      </c>
      <c r="E6118" s="305">
        <v>45992</v>
      </c>
      <c r="F6118" s="302" t="s">
        <v>69</v>
      </c>
      <c r="G6118" s="302" t="s">
        <v>70</v>
      </c>
      <c r="H6118" s="302" t="s">
        <v>3099</v>
      </c>
      <c r="I6118" s="302" t="s">
        <v>3099</v>
      </c>
      <c r="J6118" s="302">
        <v>135002</v>
      </c>
      <c r="K6118" s="302" t="s">
        <v>107</v>
      </c>
      <c r="L6118" s="302">
        <v>9699859</v>
      </c>
      <c r="M6118" s="302" t="s">
        <v>929</v>
      </c>
      <c r="N6118" s="305">
        <v>27211</v>
      </c>
      <c r="O6118" s="305">
        <v>27211</v>
      </c>
      <c r="P6118" s="302" t="s">
        <v>1062</v>
      </c>
    </row>
    <row r="6119" spans="1:16">
      <c r="A6119" s="303">
        <v>0</v>
      </c>
      <c r="B6119" s="303">
        <v>0</v>
      </c>
      <c r="C6119" s="303">
        <v>0</v>
      </c>
      <c r="D6119" s="304">
        <f t="shared" si="95"/>
        <v>0</v>
      </c>
      <c r="E6119" s="305">
        <v>45992</v>
      </c>
      <c r="F6119" s="302" t="s">
        <v>69</v>
      </c>
      <c r="G6119" s="302" t="s">
        <v>70</v>
      </c>
      <c r="H6119" s="302" t="s">
        <v>3099</v>
      </c>
      <c r="I6119" s="302" t="s">
        <v>3099</v>
      </c>
      <c r="J6119" s="302">
        <v>135002</v>
      </c>
      <c r="K6119" s="302" t="s">
        <v>107</v>
      </c>
      <c r="L6119" s="302">
        <v>9696128</v>
      </c>
      <c r="M6119" s="302" t="s">
        <v>934</v>
      </c>
      <c r="N6119" s="305">
        <v>20637</v>
      </c>
      <c r="O6119" s="305">
        <v>20637</v>
      </c>
      <c r="P6119" s="302" t="s">
        <v>1062</v>
      </c>
    </row>
    <row r="6120" spans="1:16">
      <c r="A6120" s="303">
        <v>0</v>
      </c>
      <c r="B6120" s="303">
        <v>0</v>
      </c>
      <c r="C6120" s="303">
        <v>0</v>
      </c>
      <c r="D6120" s="304">
        <f t="shared" si="95"/>
        <v>0</v>
      </c>
      <c r="E6120" s="305">
        <v>45992</v>
      </c>
      <c r="F6120" s="302" t="s">
        <v>69</v>
      </c>
      <c r="G6120" s="302" t="s">
        <v>70</v>
      </c>
      <c r="H6120" s="302" t="s">
        <v>3099</v>
      </c>
      <c r="I6120" s="302" t="s">
        <v>3099</v>
      </c>
      <c r="J6120" s="302">
        <v>135002</v>
      </c>
      <c r="K6120" s="302" t="s">
        <v>107</v>
      </c>
      <c r="L6120" s="302">
        <v>9870083</v>
      </c>
      <c r="M6120" s="302" t="s">
        <v>957</v>
      </c>
      <c r="N6120" s="305">
        <v>25020</v>
      </c>
      <c r="O6120" s="305">
        <v>25020</v>
      </c>
      <c r="P6120" s="302" t="s">
        <v>1062</v>
      </c>
    </row>
    <row r="6121" spans="1:16">
      <c r="A6121" s="303">
        <v>0</v>
      </c>
      <c r="B6121" s="303">
        <v>0</v>
      </c>
      <c r="C6121" s="303">
        <v>0</v>
      </c>
      <c r="D6121" s="304">
        <f t="shared" si="95"/>
        <v>0</v>
      </c>
      <c r="E6121" s="305">
        <v>45992</v>
      </c>
      <c r="F6121" s="302" t="s">
        <v>69</v>
      </c>
      <c r="G6121" s="302" t="s">
        <v>70</v>
      </c>
      <c r="H6121" s="302" t="s">
        <v>3099</v>
      </c>
      <c r="I6121" s="302" t="s">
        <v>3099</v>
      </c>
      <c r="J6121" s="302">
        <v>135002</v>
      </c>
      <c r="K6121" s="302" t="s">
        <v>107</v>
      </c>
      <c r="L6121" s="302">
        <v>9869987</v>
      </c>
      <c r="M6121" s="302" t="s">
        <v>3103</v>
      </c>
      <c r="N6121" s="305">
        <v>25020</v>
      </c>
      <c r="O6121" s="305">
        <v>25020</v>
      </c>
      <c r="P6121" s="302" t="s">
        <v>1062</v>
      </c>
    </row>
    <row r="6122" spans="1:16">
      <c r="A6122" s="303">
        <v>0</v>
      </c>
      <c r="B6122" s="303">
        <v>0</v>
      </c>
      <c r="C6122" s="303">
        <v>0</v>
      </c>
      <c r="D6122" s="304">
        <f t="shared" si="95"/>
        <v>0</v>
      </c>
      <c r="E6122" s="305">
        <v>45992</v>
      </c>
      <c r="F6122" s="302" t="s">
        <v>69</v>
      </c>
      <c r="G6122" s="302" t="s">
        <v>70</v>
      </c>
      <c r="H6122" s="302" t="s">
        <v>3099</v>
      </c>
      <c r="I6122" s="302" t="s">
        <v>3099</v>
      </c>
      <c r="J6122" s="302">
        <v>135002</v>
      </c>
      <c r="K6122" s="302" t="s">
        <v>107</v>
      </c>
      <c r="L6122" s="302">
        <v>9718841</v>
      </c>
      <c r="M6122" s="302" t="s">
        <v>3109</v>
      </c>
      <c r="N6122" s="305">
        <v>25020</v>
      </c>
      <c r="O6122" s="305">
        <v>25020</v>
      </c>
      <c r="P6122" s="302" t="s">
        <v>1062</v>
      </c>
    </row>
    <row r="6123" spans="1:16">
      <c r="A6123" s="303">
        <v>0</v>
      </c>
      <c r="B6123" s="303">
        <v>0</v>
      </c>
      <c r="C6123" s="303">
        <v>0</v>
      </c>
      <c r="D6123" s="304">
        <f t="shared" si="95"/>
        <v>0</v>
      </c>
      <c r="E6123" s="305">
        <v>45992</v>
      </c>
      <c r="F6123" s="302" t="s">
        <v>69</v>
      </c>
      <c r="G6123" s="302" t="s">
        <v>70</v>
      </c>
      <c r="H6123" s="302" t="s">
        <v>3099</v>
      </c>
      <c r="I6123" s="302" t="s">
        <v>3099</v>
      </c>
      <c r="J6123" s="302">
        <v>135002</v>
      </c>
      <c r="K6123" s="302" t="s">
        <v>107</v>
      </c>
      <c r="L6123" s="302">
        <v>9870088</v>
      </c>
      <c r="M6123" s="302" t="s">
        <v>956</v>
      </c>
      <c r="N6123" s="305">
        <v>15523</v>
      </c>
      <c r="O6123" s="305">
        <v>15523</v>
      </c>
      <c r="P6123" s="302" t="s">
        <v>1062</v>
      </c>
    </row>
    <row r="6124" spans="1:16">
      <c r="A6124" s="303">
        <v>0</v>
      </c>
      <c r="B6124" s="303">
        <v>0</v>
      </c>
      <c r="C6124" s="303">
        <v>0</v>
      </c>
      <c r="D6124" s="304">
        <f t="shared" si="95"/>
        <v>0</v>
      </c>
      <c r="E6124" s="305">
        <v>45992</v>
      </c>
      <c r="F6124" s="302" t="s">
        <v>69</v>
      </c>
      <c r="G6124" s="302" t="s">
        <v>70</v>
      </c>
      <c r="H6124" s="302" t="s">
        <v>3099</v>
      </c>
      <c r="I6124" s="302" t="s">
        <v>3099</v>
      </c>
      <c r="J6124" s="302">
        <v>135002</v>
      </c>
      <c r="K6124" s="302" t="s">
        <v>107</v>
      </c>
      <c r="L6124" s="302">
        <v>9869979</v>
      </c>
      <c r="M6124" s="302" t="s">
        <v>3108</v>
      </c>
      <c r="N6124" s="305">
        <v>28672</v>
      </c>
      <c r="O6124" s="305">
        <v>28672</v>
      </c>
      <c r="P6124" s="302" t="s">
        <v>1062</v>
      </c>
    </row>
    <row r="6125" spans="1:16">
      <c r="A6125" s="303">
        <v>0</v>
      </c>
      <c r="B6125" s="303">
        <v>0</v>
      </c>
      <c r="C6125" s="303">
        <v>0</v>
      </c>
      <c r="D6125" s="304">
        <f t="shared" si="95"/>
        <v>0</v>
      </c>
      <c r="E6125" s="305">
        <v>45992</v>
      </c>
      <c r="F6125" s="302" t="s">
        <v>69</v>
      </c>
      <c r="G6125" s="302" t="s">
        <v>70</v>
      </c>
      <c r="H6125" s="302" t="s">
        <v>3099</v>
      </c>
      <c r="I6125" s="302" t="s">
        <v>3099</v>
      </c>
      <c r="J6125" s="302">
        <v>135500</v>
      </c>
      <c r="K6125" s="302" t="s">
        <v>80</v>
      </c>
      <c r="L6125" s="302">
        <v>9807825</v>
      </c>
      <c r="M6125" s="302" t="s">
        <v>891</v>
      </c>
      <c r="N6125" s="305">
        <v>36937</v>
      </c>
      <c r="O6125" s="305">
        <v>36892</v>
      </c>
      <c r="P6125" s="302" t="s">
        <v>3126</v>
      </c>
    </row>
    <row r="6126" spans="1:16">
      <c r="A6126" s="303">
        <v>0</v>
      </c>
      <c r="B6126" s="303">
        <v>0</v>
      </c>
      <c r="C6126" s="303">
        <v>0</v>
      </c>
      <c r="D6126" s="304">
        <f t="shared" si="95"/>
        <v>0</v>
      </c>
      <c r="E6126" s="305">
        <v>45992</v>
      </c>
      <c r="F6126" s="302" t="s">
        <v>69</v>
      </c>
      <c r="G6126" s="302" t="s">
        <v>70</v>
      </c>
      <c r="H6126" s="302" t="s">
        <v>3099</v>
      </c>
      <c r="I6126" s="302" t="s">
        <v>3099</v>
      </c>
      <c r="J6126" s="302">
        <v>135500</v>
      </c>
      <c r="K6126" s="302" t="s">
        <v>83</v>
      </c>
      <c r="L6126" s="302">
        <v>9802653</v>
      </c>
      <c r="M6126" s="302" t="s">
        <v>879</v>
      </c>
      <c r="N6126" s="305">
        <v>13697</v>
      </c>
      <c r="O6126" s="305">
        <v>13697</v>
      </c>
      <c r="P6126" s="302" t="s">
        <v>1052</v>
      </c>
    </row>
    <row r="6127" spans="1:16">
      <c r="A6127" s="303">
        <v>0</v>
      </c>
      <c r="B6127" s="303">
        <v>0</v>
      </c>
      <c r="C6127" s="303">
        <v>0</v>
      </c>
      <c r="D6127" s="304">
        <f t="shared" si="95"/>
        <v>0</v>
      </c>
      <c r="E6127" s="305">
        <v>45992</v>
      </c>
      <c r="F6127" s="302" t="s">
        <v>69</v>
      </c>
      <c r="G6127" s="302" t="s">
        <v>70</v>
      </c>
      <c r="H6127" s="302" t="s">
        <v>3099</v>
      </c>
      <c r="I6127" s="302" t="s">
        <v>3099</v>
      </c>
      <c r="J6127" s="302">
        <v>135500</v>
      </c>
      <c r="K6127" s="302" t="s">
        <v>83</v>
      </c>
      <c r="L6127" s="302">
        <v>9801828</v>
      </c>
      <c r="M6127" s="302" t="s">
        <v>879</v>
      </c>
      <c r="N6127" s="305">
        <v>19906</v>
      </c>
      <c r="O6127" s="305">
        <v>19906</v>
      </c>
      <c r="P6127" s="302" t="s">
        <v>1052</v>
      </c>
    </row>
    <row r="6128" spans="1:16">
      <c r="A6128" s="303">
        <v>0</v>
      </c>
      <c r="B6128" s="303">
        <v>0</v>
      </c>
      <c r="C6128" s="303">
        <v>0</v>
      </c>
      <c r="D6128" s="304">
        <f t="shared" si="95"/>
        <v>0</v>
      </c>
      <c r="E6128" s="305">
        <v>45992</v>
      </c>
      <c r="F6128" s="302" t="s">
        <v>69</v>
      </c>
      <c r="G6128" s="302" t="s">
        <v>70</v>
      </c>
      <c r="H6128" s="302" t="s">
        <v>3099</v>
      </c>
      <c r="I6128" s="302" t="s">
        <v>3099</v>
      </c>
      <c r="J6128" s="302">
        <v>135500</v>
      </c>
      <c r="K6128" s="302" t="s">
        <v>83</v>
      </c>
      <c r="L6128" s="302">
        <v>9802735</v>
      </c>
      <c r="M6128" s="302" t="s">
        <v>879</v>
      </c>
      <c r="N6128" s="305">
        <v>22828</v>
      </c>
      <c r="O6128" s="305">
        <v>22828</v>
      </c>
      <c r="P6128" s="302" t="s">
        <v>1052</v>
      </c>
    </row>
    <row r="6129" spans="1:16">
      <c r="A6129" s="303">
        <v>0</v>
      </c>
      <c r="B6129" s="303">
        <v>0</v>
      </c>
      <c r="C6129" s="303">
        <v>0</v>
      </c>
      <c r="D6129" s="304">
        <f t="shared" si="95"/>
        <v>0</v>
      </c>
      <c r="E6129" s="305">
        <v>45992</v>
      </c>
      <c r="F6129" s="302" t="s">
        <v>69</v>
      </c>
      <c r="G6129" s="302" t="s">
        <v>70</v>
      </c>
      <c r="H6129" s="302" t="s">
        <v>3099</v>
      </c>
      <c r="I6129" s="302" t="s">
        <v>3099</v>
      </c>
      <c r="J6129" s="302">
        <v>135500</v>
      </c>
      <c r="K6129" s="302" t="s">
        <v>83</v>
      </c>
      <c r="L6129" s="302">
        <v>9802619</v>
      </c>
      <c r="M6129" s="302" t="s">
        <v>879</v>
      </c>
      <c r="N6129" s="305">
        <v>23193</v>
      </c>
      <c r="O6129" s="305">
        <v>23193</v>
      </c>
      <c r="P6129" s="302" t="s">
        <v>1052</v>
      </c>
    </row>
    <row r="6130" spans="1:16">
      <c r="A6130" s="303">
        <v>0</v>
      </c>
      <c r="B6130" s="303">
        <v>0</v>
      </c>
      <c r="C6130" s="303">
        <v>0</v>
      </c>
      <c r="D6130" s="304">
        <f t="shared" si="95"/>
        <v>0</v>
      </c>
      <c r="E6130" s="305">
        <v>45992</v>
      </c>
      <c r="F6130" s="302" t="s">
        <v>69</v>
      </c>
      <c r="G6130" s="302" t="s">
        <v>70</v>
      </c>
      <c r="H6130" s="302" t="s">
        <v>3099</v>
      </c>
      <c r="I6130" s="302" t="s">
        <v>3099</v>
      </c>
      <c r="J6130" s="302">
        <v>135500</v>
      </c>
      <c r="K6130" s="302" t="s">
        <v>83</v>
      </c>
      <c r="L6130" s="302">
        <v>9802512</v>
      </c>
      <c r="M6130" s="302" t="s">
        <v>879</v>
      </c>
      <c r="N6130" s="305">
        <v>27211</v>
      </c>
      <c r="O6130" s="305">
        <v>27211</v>
      </c>
      <c r="P6130" s="302" t="s">
        <v>1052</v>
      </c>
    </row>
    <row r="6131" spans="1:16">
      <c r="A6131" s="303">
        <v>0</v>
      </c>
      <c r="B6131" s="303">
        <v>0</v>
      </c>
      <c r="C6131" s="303">
        <v>0</v>
      </c>
      <c r="D6131" s="304">
        <f t="shared" si="95"/>
        <v>0</v>
      </c>
      <c r="E6131" s="305">
        <v>45992</v>
      </c>
      <c r="F6131" s="302" t="s">
        <v>69</v>
      </c>
      <c r="G6131" s="302" t="s">
        <v>70</v>
      </c>
      <c r="H6131" s="302" t="s">
        <v>3099</v>
      </c>
      <c r="I6131" s="302" t="s">
        <v>3099</v>
      </c>
      <c r="J6131" s="302">
        <v>135500</v>
      </c>
      <c r="K6131" s="302" t="s">
        <v>83</v>
      </c>
      <c r="L6131" s="302">
        <v>9802647</v>
      </c>
      <c r="M6131" s="302" t="s">
        <v>879</v>
      </c>
      <c r="N6131" s="305">
        <v>27211</v>
      </c>
      <c r="O6131" s="305">
        <v>27211</v>
      </c>
      <c r="P6131" s="302" t="s">
        <v>1052</v>
      </c>
    </row>
    <row r="6132" spans="1:16">
      <c r="A6132" s="303">
        <v>0</v>
      </c>
      <c r="B6132" s="303">
        <v>0</v>
      </c>
      <c r="C6132" s="303">
        <v>0</v>
      </c>
      <c r="D6132" s="304">
        <f t="shared" si="95"/>
        <v>0</v>
      </c>
      <c r="E6132" s="305">
        <v>45992</v>
      </c>
      <c r="F6132" s="302" t="s">
        <v>69</v>
      </c>
      <c r="G6132" s="302" t="s">
        <v>70</v>
      </c>
      <c r="H6132" s="302" t="s">
        <v>3099</v>
      </c>
      <c r="I6132" s="302" t="s">
        <v>3099</v>
      </c>
      <c r="J6132" s="302">
        <v>135500</v>
      </c>
      <c r="K6132" s="302" t="s">
        <v>83</v>
      </c>
      <c r="L6132" s="302">
        <v>9801965</v>
      </c>
      <c r="M6132" s="302" t="s">
        <v>879</v>
      </c>
      <c r="N6132" s="305">
        <v>17715</v>
      </c>
      <c r="O6132" s="305">
        <v>17715</v>
      </c>
      <c r="P6132" s="302" t="s">
        <v>1052</v>
      </c>
    </row>
    <row r="6133" spans="1:16">
      <c r="A6133" s="303">
        <v>0</v>
      </c>
      <c r="B6133" s="303">
        <v>0</v>
      </c>
      <c r="C6133" s="303">
        <v>0</v>
      </c>
      <c r="D6133" s="304">
        <f t="shared" si="95"/>
        <v>0</v>
      </c>
      <c r="E6133" s="305">
        <v>45992</v>
      </c>
      <c r="F6133" s="302" t="s">
        <v>69</v>
      </c>
      <c r="G6133" s="302" t="s">
        <v>70</v>
      </c>
      <c r="H6133" s="302" t="s">
        <v>3099</v>
      </c>
      <c r="I6133" s="302" t="s">
        <v>3099</v>
      </c>
      <c r="J6133" s="302">
        <v>135500</v>
      </c>
      <c r="K6133" s="302" t="s">
        <v>83</v>
      </c>
      <c r="L6133" s="302">
        <v>9802880</v>
      </c>
      <c r="M6133" s="302" t="s">
        <v>879</v>
      </c>
      <c r="N6133" s="305">
        <v>26846</v>
      </c>
      <c r="O6133" s="305">
        <v>26846</v>
      </c>
      <c r="P6133" s="302" t="s">
        <v>1052</v>
      </c>
    </row>
    <row r="6134" spans="1:16">
      <c r="A6134" s="303">
        <v>0</v>
      </c>
      <c r="B6134" s="303">
        <v>0</v>
      </c>
      <c r="C6134" s="303">
        <v>0</v>
      </c>
      <c r="D6134" s="304">
        <f t="shared" si="95"/>
        <v>0</v>
      </c>
      <c r="E6134" s="305">
        <v>45992</v>
      </c>
      <c r="F6134" s="302" t="s">
        <v>69</v>
      </c>
      <c r="G6134" s="302" t="s">
        <v>70</v>
      </c>
      <c r="H6134" s="302" t="s">
        <v>3099</v>
      </c>
      <c r="I6134" s="302" t="s">
        <v>3099</v>
      </c>
      <c r="J6134" s="302">
        <v>135500</v>
      </c>
      <c r="K6134" s="302" t="s">
        <v>83</v>
      </c>
      <c r="L6134" s="302">
        <v>9802397</v>
      </c>
      <c r="M6134" s="302" t="s">
        <v>879</v>
      </c>
      <c r="N6134" s="305">
        <v>28307</v>
      </c>
      <c r="O6134" s="305">
        <v>28307</v>
      </c>
      <c r="P6134" s="302" t="s">
        <v>1052</v>
      </c>
    </row>
    <row r="6135" spans="1:16">
      <c r="A6135" s="303">
        <v>0</v>
      </c>
      <c r="B6135" s="303">
        <v>0</v>
      </c>
      <c r="C6135" s="303">
        <v>0</v>
      </c>
      <c r="D6135" s="304">
        <f t="shared" si="95"/>
        <v>0</v>
      </c>
      <c r="E6135" s="305">
        <v>45992</v>
      </c>
      <c r="F6135" s="302" t="s">
        <v>69</v>
      </c>
      <c r="G6135" s="302" t="s">
        <v>70</v>
      </c>
      <c r="H6135" s="302" t="s">
        <v>3099</v>
      </c>
      <c r="I6135" s="302" t="s">
        <v>3099</v>
      </c>
      <c r="J6135" s="302">
        <v>135500</v>
      </c>
      <c r="K6135" s="302" t="s">
        <v>83</v>
      </c>
      <c r="L6135" s="302">
        <v>9801909</v>
      </c>
      <c r="M6135" s="302" t="s">
        <v>879</v>
      </c>
      <c r="N6135" s="305">
        <v>22098</v>
      </c>
      <c r="O6135" s="305">
        <v>22098</v>
      </c>
      <c r="P6135" s="302" t="s">
        <v>1052</v>
      </c>
    </row>
    <row r="6136" spans="1:16">
      <c r="A6136" s="303">
        <v>0</v>
      </c>
      <c r="B6136" s="303">
        <v>0</v>
      </c>
      <c r="C6136" s="303">
        <v>0</v>
      </c>
      <c r="D6136" s="304">
        <f t="shared" si="95"/>
        <v>0</v>
      </c>
      <c r="E6136" s="305">
        <v>45992</v>
      </c>
      <c r="F6136" s="302" t="s">
        <v>69</v>
      </c>
      <c r="G6136" s="302" t="s">
        <v>70</v>
      </c>
      <c r="H6136" s="302" t="s">
        <v>3099</v>
      </c>
      <c r="I6136" s="302" t="s">
        <v>3099</v>
      </c>
      <c r="J6136" s="302">
        <v>135500</v>
      </c>
      <c r="K6136" s="302" t="s">
        <v>83</v>
      </c>
      <c r="L6136" s="302">
        <v>9802765</v>
      </c>
      <c r="M6136" s="302" t="s">
        <v>879</v>
      </c>
      <c r="N6136" s="305">
        <v>25020</v>
      </c>
      <c r="O6136" s="305">
        <v>25020</v>
      </c>
      <c r="P6136" s="302" t="s">
        <v>1052</v>
      </c>
    </row>
    <row r="6137" spans="1:16">
      <c r="A6137" s="303">
        <v>0</v>
      </c>
      <c r="B6137" s="303">
        <v>0</v>
      </c>
      <c r="C6137" s="303">
        <v>0</v>
      </c>
      <c r="D6137" s="304">
        <f t="shared" si="95"/>
        <v>0</v>
      </c>
      <c r="E6137" s="305">
        <v>45992</v>
      </c>
      <c r="F6137" s="302" t="s">
        <v>69</v>
      </c>
      <c r="G6137" s="302" t="s">
        <v>70</v>
      </c>
      <c r="H6137" s="302" t="s">
        <v>3099</v>
      </c>
      <c r="I6137" s="302" t="s">
        <v>3099</v>
      </c>
      <c r="J6137" s="302">
        <v>135500</v>
      </c>
      <c r="K6137" s="302" t="s">
        <v>83</v>
      </c>
      <c r="L6137" s="302">
        <v>9802646</v>
      </c>
      <c r="M6137" s="302" t="s">
        <v>879</v>
      </c>
      <c r="N6137" s="305">
        <v>25020</v>
      </c>
      <c r="O6137" s="305">
        <v>25020</v>
      </c>
      <c r="P6137" s="302" t="s">
        <v>1052</v>
      </c>
    </row>
    <row r="6138" spans="1:16">
      <c r="A6138" s="303">
        <v>0</v>
      </c>
      <c r="B6138" s="303">
        <v>0</v>
      </c>
      <c r="C6138" s="303">
        <v>0</v>
      </c>
      <c r="D6138" s="304">
        <f t="shared" si="95"/>
        <v>0</v>
      </c>
      <c r="E6138" s="305">
        <v>45992</v>
      </c>
      <c r="F6138" s="302" t="s">
        <v>69</v>
      </c>
      <c r="G6138" s="302" t="s">
        <v>70</v>
      </c>
      <c r="H6138" s="302" t="s">
        <v>3099</v>
      </c>
      <c r="I6138" s="302" t="s">
        <v>3099</v>
      </c>
      <c r="J6138" s="302">
        <v>135500</v>
      </c>
      <c r="K6138" s="302" t="s">
        <v>83</v>
      </c>
      <c r="L6138" s="302">
        <v>9802644</v>
      </c>
      <c r="M6138" s="302" t="s">
        <v>879</v>
      </c>
      <c r="N6138" s="305">
        <v>23193</v>
      </c>
      <c r="O6138" s="305">
        <v>23193</v>
      </c>
      <c r="P6138" s="302" t="s">
        <v>1052</v>
      </c>
    </row>
    <row r="6139" spans="1:16">
      <c r="A6139" s="303">
        <v>0</v>
      </c>
      <c r="B6139" s="303">
        <v>0</v>
      </c>
      <c r="C6139" s="303">
        <v>0</v>
      </c>
      <c r="D6139" s="304">
        <f t="shared" si="95"/>
        <v>0</v>
      </c>
      <c r="E6139" s="305">
        <v>45992</v>
      </c>
      <c r="F6139" s="302" t="s">
        <v>69</v>
      </c>
      <c r="G6139" s="302" t="s">
        <v>70</v>
      </c>
      <c r="H6139" s="302" t="s">
        <v>3099</v>
      </c>
      <c r="I6139" s="302" t="s">
        <v>3099</v>
      </c>
      <c r="J6139" s="302">
        <v>135500</v>
      </c>
      <c r="K6139" s="302" t="s">
        <v>83</v>
      </c>
      <c r="L6139" s="302">
        <v>9802641</v>
      </c>
      <c r="M6139" s="302" t="s">
        <v>879</v>
      </c>
      <c r="N6139" s="305">
        <v>22098</v>
      </c>
      <c r="O6139" s="305">
        <v>22098</v>
      </c>
      <c r="P6139" s="302" t="s">
        <v>1052</v>
      </c>
    </row>
    <row r="6140" spans="1:16">
      <c r="A6140" s="303">
        <v>0</v>
      </c>
      <c r="B6140" s="303">
        <v>0</v>
      </c>
      <c r="C6140" s="303">
        <v>0</v>
      </c>
      <c r="D6140" s="304">
        <f t="shared" si="95"/>
        <v>0</v>
      </c>
      <c r="E6140" s="305">
        <v>45992</v>
      </c>
      <c r="F6140" s="302" t="s">
        <v>69</v>
      </c>
      <c r="G6140" s="302" t="s">
        <v>70</v>
      </c>
      <c r="H6140" s="302" t="s">
        <v>3099</v>
      </c>
      <c r="I6140" s="302" t="s">
        <v>3099</v>
      </c>
      <c r="J6140" s="302">
        <v>135500</v>
      </c>
      <c r="K6140" s="302" t="s">
        <v>83</v>
      </c>
      <c r="L6140" s="302">
        <v>9802545</v>
      </c>
      <c r="M6140" s="302" t="s">
        <v>879</v>
      </c>
      <c r="N6140" s="305">
        <v>23193</v>
      </c>
      <c r="O6140" s="305">
        <v>23193</v>
      </c>
      <c r="P6140" s="302" t="s">
        <v>1052</v>
      </c>
    </row>
    <row r="6141" spans="1:16">
      <c r="A6141" s="303">
        <v>0</v>
      </c>
      <c r="B6141" s="303">
        <v>0</v>
      </c>
      <c r="C6141" s="303">
        <v>0</v>
      </c>
      <c r="D6141" s="304">
        <f t="shared" si="95"/>
        <v>0</v>
      </c>
      <c r="E6141" s="305">
        <v>45992</v>
      </c>
      <c r="F6141" s="302" t="s">
        <v>69</v>
      </c>
      <c r="G6141" s="302" t="s">
        <v>70</v>
      </c>
      <c r="H6141" s="302" t="s">
        <v>3099</v>
      </c>
      <c r="I6141" s="302" t="s">
        <v>3099</v>
      </c>
      <c r="J6141" s="302">
        <v>135500</v>
      </c>
      <c r="K6141" s="302" t="s">
        <v>83</v>
      </c>
      <c r="L6141" s="302">
        <v>9801827</v>
      </c>
      <c r="M6141" s="302" t="s">
        <v>879</v>
      </c>
      <c r="N6141" s="305">
        <v>24654</v>
      </c>
      <c r="O6141" s="305">
        <v>24654</v>
      </c>
      <c r="P6141" s="302" t="s">
        <v>1052</v>
      </c>
    </row>
    <row r="6142" spans="1:16">
      <c r="A6142" s="303">
        <v>0</v>
      </c>
      <c r="B6142" s="303">
        <v>0</v>
      </c>
      <c r="C6142" s="303">
        <v>0</v>
      </c>
      <c r="D6142" s="304">
        <f t="shared" si="95"/>
        <v>0</v>
      </c>
      <c r="E6142" s="305">
        <v>45992</v>
      </c>
      <c r="F6142" s="302" t="s">
        <v>69</v>
      </c>
      <c r="G6142" s="302" t="s">
        <v>70</v>
      </c>
      <c r="H6142" s="302" t="s">
        <v>3099</v>
      </c>
      <c r="I6142" s="302" t="s">
        <v>3099</v>
      </c>
      <c r="J6142" s="302">
        <v>135500</v>
      </c>
      <c r="K6142" s="302" t="s">
        <v>83</v>
      </c>
      <c r="L6142" s="302">
        <v>9801856</v>
      </c>
      <c r="M6142" s="302" t="s">
        <v>879</v>
      </c>
      <c r="N6142" s="305">
        <v>13332</v>
      </c>
      <c r="O6142" s="305">
        <v>13332</v>
      </c>
      <c r="P6142" s="302" t="s">
        <v>1052</v>
      </c>
    </row>
    <row r="6143" spans="1:16">
      <c r="A6143" s="303">
        <v>0</v>
      </c>
      <c r="B6143" s="303">
        <v>0</v>
      </c>
      <c r="C6143" s="303">
        <v>0</v>
      </c>
      <c r="D6143" s="304">
        <f t="shared" si="95"/>
        <v>0</v>
      </c>
      <c r="E6143" s="305">
        <v>45992</v>
      </c>
      <c r="F6143" s="302" t="s">
        <v>69</v>
      </c>
      <c r="G6143" s="302" t="s">
        <v>70</v>
      </c>
      <c r="H6143" s="302" t="s">
        <v>3099</v>
      </c>
      <c r="I6143" s="302" t="s">
        <v>3099</v>
      </c>
      <c r="J6143" s="302">
        <v>135500</v>
      </c>
      <c r="K6143" s="302" t="s">
        <v>83</v>
      </c>
      <c r="L6143" s="302">
        <v>9802810</v>
      </c>
      <c r="M6143" s="302" t="s">
        <v>879</v>
      </c>
      <c r="N6143" s="305">
        <v>31229</v>
      </c>
      <c r="O6143" s="305">
        <v>31229</v>
      </c>
      <c r="P6143" s="302" t="s">
        <v>1052</v>
      </c>
    </row>
    <row r="6144" spans="1:16">
      <c r="A6144" s="303">
        <v>0</v>
      </c>
      <c r="B6144" s="303">
        <v>0</v>
      </c>
      <c r="C6144" s="303">
        <v>0</v>
      </c>
      <c r="D6144" s="304">
        <f t="shared" si="95"/>
        <v>0</v>
      </c>
      <c r="E6144" s="305">
        <v>45992</v>
      </c>
      <c r="F6144" s="302" t="s">
        <v>69</v>
      </c>
      <c r="G6144" s="302" t="s">
        <v>70</v>
      </c>
      <c r="H6144" s="302" t="s">
        <v>3099</v>
      </c>
      <c r="I6144" s="302" t="s">
        <v>3099</v>
      </c>
      <c r="J6144" s="302">
        <v>135500</v>
      </c>
      <c r="K6144" s="302" t="s">
        <v>83</v>
      </c>
      <c r="L6144" s="302">
        <v>9802579</v>
      </c>
      <c r="M6144" s="302" t="s">
        <v>879</v>
      </c>
      <c r="N6144" s="305">
        <v>27211</v>
      </c>
      <c r="O6144" s="305">
        <v>27211</v>
      </c>
      <c r="P6144" s="302" t="s">
        <v>1052</v>
      </c>
    </row>
    <row r="6145" spans="1:16">
      <c r="A6145" s="303">
        <v>0</v>
      </c>
      <c r="B6145" s="303">
        <v>0</v>
      </c>
      <c r="C6145" s="303">
        <v>0</v>
      </c>
      <c r="D6145" s="304">
        <f t="shared" si="95"/>
        <v>0</v>
      </c>
      <c r="E6145" s="305">
        <v>45992</v>
      </c>
      <c r="F6145" s="302" t="s">
        <v>69</v>
      </c>
      <c r="G6145" s="302" t="s">
        <v>70</v>
      </c>
      <c r="H6145" s="302" t="s">
        <v>3099</v>
      </c>
      <c r="I6145" s="302" t="s">
        <v>3099</v>
      </c>
      <c r="J6145" s="302">
        <v>135500</v>
      </c>
      <c r="K6145" s="302" t="s">
        <v>83</v>
      </c>
      <c r="L6145" s="302">
        <v>9802432</v>
      </c>
      <c r="M6145" s="302" t="s">
        <v>879</v>
      </c>
      <c r="N6145" s="305">
        <v>33055</v>
      </c>
      <c r="O6145" s="305">
        <v>33055</v>
      </c>
      <c r="P6145" s="302" t="s">
        <v>1052</v>
      </c>
    </row>
    <row r="6146" spans="1:16">
      <c r="A6146" s="303">
        <v>0</v>
      </c>
      <c r="B6146" s="303">
        <v>0</v>
      </c>
      <c r="C6146" s="303">
        <v>0</v>
      </c>
      <c r="D6146" s="304">
        <f t="shared" si="95"/>
        <v>0</v>
      </c>
      <c r="E6146" s="305">
        <v>45992</v>
      </c>
      <c r="F6146" s="302" t="s">
        <v>69</v>
      </c>
      <c r="G6146" s="302" t="s">
        <v>70</v>
      </c>
      <c r="H6146" s="302" t="s">
        <v>3099</v>
      </c>
      <c r="I6146" s="302" t="s">
        <v>3099</v>
      </c>
      <c r="J6146" s="302">
        <v>135500</v>
      </c>
      <c r="K6146" s="302" t="s">
        <v>83</v>
      </c>
      <c r="L6146" s="302">
        <v>9802673</v>
      </c>
      <c r="M6146" s="302" t="s">
        <v>879</v>
      </c>
      <c r="N6146" s="305">
        <v>21367</v>
      </c>
      <c r="O6146" s="305">
        <v>21367</v>
      </c>
      <c r="P6146" s="302" t="s">
        <v>1052</v>
      </c>
    </row>
    <row r="6147" spans="1:16">
      <c r="A6147" s="303">
        <v>0</v>
      </c>
      <c r="B6147" s="303">
        <v>0</v>
      </c>
      <c r="C6147" s="303">
        <v>0</v>
      </c>
      <c r="D6147" s="304">
        <f t="shared" ref="D6147:D6210" si="96">+B6147-C6147</f>
        <v>0</v>
      </c>
      <c r="E6147" s="305">
        <v>45992</v>
      </c>
      <c r="F6147" s="302" t="s">
        <v>69</v>
      </c>
      <c r="G6147" s="302" t="s">
        <v>70</v>
      </c>
      <c r="H6147" s="302" t="s">
        <v>3099</v>
      </c>
      <c r="I6147" s="302" t="s">
        <v>3099</v>
      </c>
      <c r="J6147" s="302">
        <v>135500</v>
      </c>
      <c r="K6147" s="302" t="s">
        <v>83</v>
      </c>
      <c r="L6147" s="302">
        <v>9801933</v>
      </c>
      <c r="M6147" s="302" t="s">
        <v>879</v>
      </c>
      <c r="N6147" s="305">
        <v>23559</v>
      </c>
      <c r="O6147" s="305">
        <v>23559</v>
      </c>
      <c r="P6147" s="302" t="s">
        <v>1052</v>
      </c>
    </row>
    <row r="6148" spans="1:16">
      <c r="A6148" s="303">
        <v>0</v>
      </c>
      <c r="B6148" s="303">
        <v>0</v>
      </c>
      <c r="C6148" s="303">
        <v>0</v>
      </c>
      <c r="D6148" s="304">
        <f t="shared" si="96"/>
        <v>0</v>
      </c>
      <c r="E6148" s="305">
        <v>45992</v>
      </c>
      <c r="F6148" s="302" t="s">
        <v>69</v>
      </c>
      <c r="G6148" s="302" t="s">
        <v>70</v>
      </c>
      <c r="H6148" s="302" t="s">
        <v>3099</v>
      </c>
      <c r="I6148" s="302" t="s">
        <v>3099</v>
      </c>
      <c r="J6148" s="302">
        <v>135500</v>
      </c>
      <c r="K6148" s="302" t="s">
        <v>83</v>
      </c>
      <c r="L6148" s="302">
        <v>9801904</v>
      </c>
      <c r="M6148" s="302" t="s">
        <v>879</v>
      </c>
      <c r="N6148" s="305">
        <v>32690</v>
      </c>
      <c r="O6148" s="305">
        <v>32690</v>
      </c>
      <c r="P6148" s="302" t="s">
        <v>1052</v>
      </c>
    </row>
    <row r="6149" spans="1:16">
      <c r="A6149" s="303">
        <v>0</v>
      </c>
      <c r="B6149" s="303">
        <v>0</v>
      </c>
      <c r="C6149" s="303">
        <v>0</v>
      </c>
      <c r="D6149" s="304">
        <f t="shared" si="96"/>
        <v>0</v>
      </c>
      <c r="E6149" s="305">
        <v>45992</v>
      </c>
      <c r="F6149" s="302" t="s">
        <v>69</v>
      </c>
      <c r="G6149" s="302" t="s">
        <v>70</v>
      </c>
      <c r="H6149" s="302" t="s">
        <v>3099</v>
      </c>
      <c r="I6149" s="302" t="s">
        <v>3099</v>
      </c>
      <c r="J6149" s="302">
        <v>135500</v>
      </c>
      <c r="K6149" s="302" t="s">
        <v>83</v>
      </c>
      <c r="L6149" s="302">
        <v>9801898</v>
      </c>
      <c r="M6149" s="302" t="s">
        <v>879</v>
      </c>
      <c r="N6149" s="305">
        <v>25020</v>
      </c>
      <c r="O6149" s="305">
        <v>25020</v>
      </c>
      <c r="P6149" s="302" t="s">
        <v>1052</v>
      </c>
    </row>
    <row r="6150" spans="1:16">
      <c r="A6150" s="303">
        <v>0</v>
      </c>
      <c r="B6150" s="303">
        <v>0</v>
      </c>
      <c r="C6150" s="303">
        <v>0</v>
      </c>
      <c r="D6150" s="304">
        <f t="shared" si="96"/>
        <v>0</v>
      </c>
      <c r="E6150" s="305">
        <v>45992</v>
      </c>
      <c r="F6150" s="302" t="s">
        <v>69</v>
      </c>
      <c r="G6150" s="302" t="s">
        <v>70</v>
      </c>
      <c r="H6150" s="302" t="s">
        <v>3099</v>
      </c>
      <c r="I6150" s="302" t="s">
        <v>3099</v>
      </c>
      <c r="J6150" s="302">
        <v>135500</v>
      </c>
      <c r="K6150" s="302" t="s">
        <v>83</v>
      </c>
      <c r="L6150" s="302">
        <v>9801864</v>
      </c>
      <c r="M6150" s="302" t="s">
        <v>879</v>
      </c>
      <c r="N6150" s="305">
        <v>33786</v>
      </c>
      <c r="O6150" s="305">
        <v>33786</v>
      </c>
      <c r="P6150" s="302" t="s">
        <v>1052</v>
      </c>
    </row>
    <row r="6151" spans="1:16">
      <c r="A6151" s="303">
        <v>0</v>
      </c>
      <c r="B6151" s="303">
        <v>0</v>
      </c>
      <c r="C6151" s="303">
        <v>0</v>
      </c>
      <c r="D6151" s="304">
        <f t="shared" si="96"/>
        <v>0</v>
      </c>
      <c r="E6151" s="305">
        <v>45992</v>
      </c>
      <c r="F6151" s="302" t="s">
        <v>69</v>
      </c>
      <c r="G6151" s="302" t="s">
        <v>70</v>
      </c>
      <c r="H6151" s="302" t="s">
        <v>3099</v>
      </c>
      <c r="I6151" s="302" t="s">
        <v>3099</v>
      </c>
      <c r="J6151" s="302">
        <v>135500</v>
      </c>
      <c r="K6151" s="302" t="s">
        <v>83</v>
      </c>
      <c r="L6151" s="302">
        <v>9801837</v>
      </c>
      <c r="M6151" s="302" t="s">
        <v>879</v>
      </c>
      <c r="N6151" s="305">
        <v>24654</v>
      </c>
      <c r="O6151" s="305">
        <v>24654</v>
      </c>
      <c r="P6151" s="302" t="s">
        <v>1052</v>
      </c>
    </row>
    <row r="6152" spans="1:16">
      <c r="A6152" s="303">
        <v>0</v>
      </c>
      <c r="B6152" s="303">
        <v>0</v>
      </c>
      <c r="C6152" s="303">
        <v>0</v>
      </c>
      <c r="D6152" s="304">
        <f t="shared" si="96"/>
        <v>0</v>
      </c>
      <c r="E6152" s="305">
        <v>45992</v>
      </c>
      <c r="F6152" s="302" t="s">
        <v>69</v>
      </c>
      <c r="G6152" s="302" t="s">
        <v>70</v>
      </c>
      <c r="H6152" s="302" t="s">
        <v>3099</v>
      </c>
      <c r="I6152" s="302" t="s">
        <v>3099</v>
      </c>
      <c r="J6152" s="302">
        <v>135500</v>
      </c>
      <c r="K6152" s="302" t="s">
        <v>83</v>
      </c>
      <c r="L6152" s="302">
        <v>9802576</v>
      </c>
      <c r="M6152" s="302" t="s">
        <v>879</v>
      </c>
      <c r="N6152" s="305">
        <v>25020</v>
      </c>
      <c r="O6152" s="305">
        <v>25020</v>
      </c>
      <c r="P6152" s="302" t="s">
        <v>1052</v>
      </c>
    </row>
    <row r="6153" spans="1:16">
      <c r="A6153" s="303">
        <v>0</v>
      </c>
      <c r="B6153" s="303">
        <v>0</v>
      </c>
      <c r="C6153" s="303">
        <v>0</v>
      </c>
      <c r="D6153" s="304">
        <f t="shared" si="96"/>
        <v>0</v>
      </c>
      <c r="E6153" s="305">
        <v>45992</v>
      </c>
      <c r="F6153" s="302" t="s">
        <v>69</v>
      </c>
      <c r="G6153" s="302" t="s">
        <v>70</v>
      </c>
      <c r="H6153" s="302" t="s">
        <v>3099</v>
      </c>
      <c r="I6153" s="302" t="s">
        <v>3099</v>
      </c>
      <c r="J6153" s="302">
        <v>135500</v>
      </c>
      <c r="K6153" s="302" t="s">
        <v>83</v>
      </c>
      <c r="L6153" s="302">
        <v>9802575</v>
      </c>
      <c r="M6153" s="302" t="s">
        <v>879</v>
      </c>
      <c r="N6153" s="305">
        <v>24654</v>
      </c>
      <c r="O6153" s="305">
        <v>24654</v>
      </c>
      <c r="P6153" s="302" t="s">
        <v>1052</v>
      </c>
    </row>
    <row r="6154" spans="1:16">
      <c r="A6154" s="303">
        <v>0</v>
      </c>
      <c r="B6154" s="303">
        <v>0</v>
      </c>
      <c r="C6154" s="303">
        <v>0</v>
      </c>
      <c r="D6154" s="304">
        <f t="shared" si="96"/>
        <v>0</v>
      </c>
      <c r="E6154" s="305">
        <v>45992</v>
      </c>
      <c r="F6154" s="302" t="s">
        <v>69</v>
      </c>
      <c r="G6154" s="302" t="s">
        <v>70</v>
      </c>
      <c r="H6154" s="302" t="s">
        <v>3099</v>
      </c>
      <c r="I6154" s="302" t="s">
        <v>3099</v>
      </c>
      <c r="J6154" s="302">
        <v>135500</v>
      </c>
      <c r="K6154" s="302" t="s">
        <v>83</v>
      </c>
      <c r="L6154" s="302">
        <v>9802573</v>
      </c>
      <c r="M6154" s="302" t="s">
        <v>879</v>
      </c>
      <c r="N6154" s="305">
        <v>22098</v>
      </c>
      <c r="O6154" s="305">
        <v>22098</v>
      </c>
      <c r="P6154" s="302" t="s">
        <v>1052</v>
      </c>
    </row>
    <row r="6155" spans="1:16">
      <c r="A6155" s="303">
        <v>0</v>
      </c>
      <c r="B6155" s="303">
        <v>0</v>
      </c>
      <c r="C6155" s="303">
        <v>0</v>
      </c>
      <c r="D6155" s="304">
        <f t="shared" si="96"/>
        <v>0</v>
      </c>
      <c r="E6155" s="305">
        <v>45992</v>
      </c>
      <c r="F6155" s="302" t="s">
        <v>69</v>
      </c>
      <c r="G6155" s="302" t="s">
        <v>70</v>
      </c>
      <c r="H6155" s="302" t="s">
        <v>3099</v>
      </c>
      <c r="I6155" s="302" t="s">
        <v>3099</v>
      </c>
      <c r="J6155" s="302">
        <v>135500</v>
      </c>
      <c r="K6155" s="302" t="s">
        <v>83</v>
      </c>
      <c r="L6155" s="302">
        <v>9801966</v>
      </c>
      <c r="M6155" s="302" t="s">
        <v>879</v>
      </c>
      <c r="N6155" s="305">
        <v>20637</v>
      </c>
      <c r="O6155" s="305">
        <v>20637</v>
      </c>
      <c r="P6155" s="302" t="s">
        <v>1052</v>
      </c>
    </row>
    <row r="6156" spans="1:16">
      <c r="A6156" s="303">
        <v>0</v>
      </c>
      <c r="B6156" s="303">
        <v>0</v>
      </c>
      <c r="C6156" s="303">
        <v>0</v>
      </c>
      <c r="D6156" s="304">
        <f t="shared" si="96"/>
        <v>0</v>
      </c>
      <c r="E6156" s="305">
        <v>45992</v>
      </c>
      <c r="F6156" s="302" t="s">
        <v>69</v>
      </c>
      <c r="G6156" s="302" t="s">
        <v>70</v>
      </c>
      <c r="H6156" s="302" t="s">
        <v>3099</v>
      </c>
      <c r="I6156" s="302" t="s">
        <v>3099</v>
      </c>
      <c r="J6156" s="302">
        <v>135500</v>
      </c>
      <c r="K6156" s="302" t="s">
        <v>83</v>
      </c>
      <c r="L6156" s="302">
        <v>9802426</v>
      </c>
      <c r="M6156" s="302" t="s">
        <v>879</v>
      </c>
      <c r="N6156" s="305">
        <v>22828</v>
      </c>
      <c r="O6156" s="305">
        <v>22828</v>
      </c>
      <c r="P6156" s="302" t="s">
        <v>1052</v>
      </c>
    </row>
    <row r="6157" spans="1:16">
      <c r="A6157" s="303">
        <v>0</v>
      </c>
      <c r="B6157" s="303">
        <v>0</v>
      </c>
      <c r="C6157" s="303">
        <v>0</v>
      </c>
      <c r="D6157" s="304">
        <f t="shared" si="96"/>
        <v>0</v>
      </c>
      <c r="E6157" s="305">
        <v>45992</v>
      </c>
      <c r="F6157" s="302" t="s">
        <v>69</v>
      </c>
      <c r="G6157" s="302" t="s">
        <v>70</v>
      </c>
      <c r="H6157" s="302" t="s">
        <v>3099</v>
      </c>
      <c r="I6157" s="302" t="s">
        <v>3099</v>
      </c>
      <c r="J6157" s="302">
        <v>135500</v>
      </c>
      <c r="K6157" s="302" t="s">
        <v>83</v>
      </c>
      <c r="L6157" s="302">
        <v>9802372</v>
      </c>
      <c r="M6157" s="302" t="s">
        <v>879</v>
      </c>
      <c r="N6157" s="305">
        <v>25385</v>
      </c>
      <c r="O6157" s="305">
        <v>25385</v>
      </c>
      <c r="P6157" s="302" t="s">
        <v>1052</v>
      </c>
    </row>
    <row r="6158" spans="1:16">
      <c r="A6158" s="303">
        <v>0</v>
      </c>
      <c r="B6158" s="303">
        <v>0</v>
      </c>
      <c r="C6158" s="303">
        <v>0</v>
      </c>
      <c r="D6158" s="304">
        <f t="shared" si="96"/>
        <v>0</v>
      </c>
      <c r="E6158" s="305">
        <v>45992</v>
      </c>
      <c r="F6158" s="302" t="s">
        <v>69</v>
      </c>
      <c r="G6158" s="302" t="s">
        <v>70</v>
      </c>
      <c r="H6158" s="302" t="s">
        <v>3099</v>
      </c>
      <c r="I6158" s="302" t="s">
        <v>3099</v>
      </c>
      <c r="J6158" s="302">
        <v>135500</v>
      </c>
      <c r="K6158" s="302" t="s">
        <v>83</v>
      </c>
      <c r="L6158" s="302">
        <v>9802350</v>
      </c>
      <c r="M6158" s="302" t="s">
        <v>879</v>
      </c>
      <c r="N6158" s="305">
        <v>21367</v>
      </c>
      <c r="O6158" s="305">
        <v>21367</v>
      </c>
      <c r="P6158" s="302" t="s">
        <v>1052</v>
      </c>
    </row>
    <row r="6159" spans="1:16">
      <c r="A6159" s="303">
        <v>0</v>
      </c>
      <c r="B6159" s="303">
        <v>0</v>
      </c>
      <c r="C6159" s="303">
        <v>0</v>
      </c>
      <c r="D6159" s="304">
        <f t="shared" si="96"/>
        <v>0</v>
      </c>
      <c r="E6159" s="305">
        <v>45992</v>
      </c>
      <c r="F6159" s="302" t="s">
        <v>69</v>
      </c>
      <c r="G6159" s="302" t="s">
        <v>70</v>
      </c>
      <c r="H6159" s="302" t="s">
        <v>3099</v>
      </c>
      <c r="I6159" s="302" t="s">
        <v>3099</v>
      </c>
      <c r="J6159" s="302">
        <v>135500</v>
      </c>
      <c r="K6159" s="302" t="s">
        <v>83</v>
      </c>
      <c r="L6159" s="302">
        <v>9801937</v>
      </c>
      <c r="M6159" s="302" t="s">
        <v>879</v>
      </c>
      <c r="N6159" s="305">
        <v>24654</v>
      </c>
      <c r="O6159" s="305">
        <v>24654</v>
      </c>
      <c r="P6159" s="302" t="s">
        <v>1052</v>
      </c>
    </row>
    <row r="6160" spans="1:16">
      <c r="A6160" s="303">
        <v>0</v>
      </c>
      <c r="B6160" s="303">
        <v>0</v>
      </c>
      <c r="C6160" s="303">
        <v>0</v>
      </c>
      <c r="D6160" s="304">
        <f t="shared" si="96"/>
        <v>0</v>
      </c>
      <c r="E6160" s="305">
        <v>45992</v>
      </c>
      <c r="F6160" s="302" t="s">
        <v>69</v>
      </c>
      <c r="G6160" s="302" t="s">
        <v>70</v>
      </c>
      <c r="H6160" s="302" t="s">
        <v>3099</v>
      </c>
      <c r="I6160" s="302" t="s">
        <v>3099</v>
      </c>
      <c r="J6160" s="302">
        <v>135500</v>
      </c>
      <c r="K6160" s="302" t="s">
        <v>83</v>
      </c>
      <c r="L6160" s="302">
        <v>9802622</v>
      </c>
      <c r="M6160" s="302" t="s">
        <v>879</v>
      </c>
      <c r="N6160" s="305">
        <v>27942</v>
      </c>
      <c r="O6160" s="305">
        <v>27942</v>
      </c>
      <c r="P6160" s="302" t="s">
        <v>1052</v>
      </c>
    </row>
    <row r="6161" spans="1:16">
      <c r="A6161" s="303">
        <v>0</v>
      </c>
      <c r="B6161" s="303">
        <v>0</v>
      </c>
      <c r="C6161" s="303">
        <v>0</v>
      </c>
      <c r="D6161" s="304">
        <f t="shared" si="96"/>
        <v>0</v>
      </c>
      <c r="E6161" s="305">
        <v>45992</v>
      </c>
      <c r="F6161" s="302" t="s">
        <v>69</v>
      </c>
      <c r="G6161" s="302" t="s">
        <v>70</v>
      </c>
      <c r="H6161" s="302" t="s">
        <v>3099</v>
      </c>
      <c r="I6161" s="302" t="s">
        <v>3099</v>
      </c>
      <c r="J6161" s="302">
        <v>135500</v>
      </c>
      <c r="K6161" s="302" t="s">
        <v>83</v>
      </c>
      <c r="L6161" s="302">
        <v>9802733</v>
      </c>
      <c r="M6161" s="302" t="s">
        <v>879</v>
      </c>
      <c r="N6161" s="305">
        <v>22098</v>
      </c>
      <c r="O6161" s="305">
        <v>22098</v>
      </c>
      <c r="P6161" s="302" t="s">
        <v>1052</v>
      </c>
    </row>
    <row r="6162" spans="1:16">
      <c r="A6162" s="303">
        <v>0</v>
      </c>
      <c r="B6162" s="303">
        <v>0</v>
      </c>
      <c r="C6162" s="303">
        <v>0</v>
      </c>
      <c r="D6162" s="304">
        <f t="shared" si="96"/>
        <v>0</v>
      </c>
      <c r="E6162" s="305">
        <v>45992</v>
      </c>
      <c r="F6162" s="302" t="s">
        <v>69</v>
      </c>
      <c r="G6162" s="302" t="s">
        <v>70</v>
      </c>
      <c r="H6162" s="302" t="s">
        <v>3099</v>
      </c>
      <c r="I6162" s="302" t="s">
        <v>3099</v>
      </c>
      <c r="J6162" s="302">
        <v>135500</v>
      </c>
      <c r="K6162" s="302" t="s">
        <v>83</v>
      </c>
      <c r="L6162" s="302">
        <v>9802642</v>
      </c>
      <c r="M6162" s="302" t="s">
        <v>879</v>
      </c>
      <c r="N6162" s="305">
        <v>22463</v>
      </c>
      <c r="O6162" s="305">
        <v>22463</v>
      </c>
      <c r="P6162" s="302" t="s">
        <v>1052</v>
      </c>
    </row>
    <row r="6163" spans="1:16">
      <c r="A6163" s="303">
        <v>0</v>
      </c>
      <c r="B6163" s="303">
        <v>0</v>
      </c>
      <c r="C6163" s="303">
        <v>0</v>
      </c>
      <c r="D6163" s="304">
        <f t="shared" si="96"/>
        <v>0</v>
      </c>
      <c r="E6163" s="305">
        <v>45992</v>
      </c>
      <c r="F6163" s="302" t="s">
        <v>69</v>
      </c>
      <c r="G6163" s="302" t="s">
        <v>70</v>
      </c>
      <c r="H6163" s="302" t="s">
        <v>3099</v>
      </c>
      <c r="I6163" s="302" t="s">
        <v>3099</v>
      </c>
      <c r="J6163" s="302">
        <v>135500</v>
      </c>
      <c r="K6163" s="302" t="s">
        <v>83</v>
      </c>
      <c r="L6163" s="302">
        <v>9801934</v>
      </c>
      <c r="M6163" s="302" t="s">
        <v>879</v>
      </c>
      <c r="N6163" s="305">
        <v>23924</v>
      </c>
      <c r="O6163" s="305">
        <v>23924</v>
      </c>
      <c r="P6163" s="302" t="s">
        <v>1052</v>
      </c>
    </row>
    <row r="6164" spans="1:16">
      <c r="A6164" s="303">
        <v>0</v>
      </c>
      <c r="B6164" s="303">
        <v>0</v>
      </c>
      <c r="C6164" s="303">
        <v>0</v>
      </c>
      <c r="D6164" s="304">
        <f t="shared" si="96"/>
        <v>0</v>
      </c>
      <c r="E6164" s="305">
        <v>45992</v>
      </c>
      <c r="F6164" s="302" t="s">
        <v>69</v>
      </c>
      <c r="G6164" s="302" t="s">
        <v>70</v>
      </c>
      <c r="H6164" s="302" t="s">
        <v>3099</v>
      </c>
      <c r="I6164" s="302" t="s">
        <v>3099</v>
      </c>
      <c r="J6164" s="302">
        <v>135500</v>
      </c>
      <c r="K6164" s="302" t="s">
        <v>83</v>
      </c>
      <c r="L6164" s="302">
        <v>9801910</v>
      </c>
      <c r="M6164" s="302" t="s">
        <v>879</v>
      </c>
      <c r="N6164" s="305">
        <v>22463</v>
      </c>
      <c r="O6164" s="305">
        <v>22463</v>
      </c>
      <c r="P6164" s="302" t="s">
        <v>1052</v>
      </c>
    </row>
    <row r="6165" spans="1:16">
      <c r="A6165" s="303">
        <v>0</v>
      </c>
      <c r="B6165" s="303">
        <v>0</v>
      </c>
      <c r="C6165" s="303">
        <v>0</v>
      </c>
      <c r="D6165" s="304">
        <f t="shared" si="96"/>
        <v>0</v>
      </c>
      <c r="E6165" s="305">
        <v>45992</v>
      </c>
      <c r="F6165" s="302" t="s">
        <v>69</v>
      </c>
      <c r="G6165" s="302" t="s">
        <v>70</v>
      </c>
      <c r="H6165" s="302" t="s">
        <v>3099</v>
      </c>
      <c r="I6165" s="302" t="s">
        <v>3099</v>
      </c>
      <c r="J6165" s="302">
        <v>135500</v>
      </c>
      <c r="K6165" s="302" t="s">
        <v>83</v>
      </c>
      <c r="L6165" s="302">
        <v>9801862</v>
      </c>
      <c r="M6165" s="302" t="s">
        <v>879</v>
      </c>
      <c r="N6165" s="305">
        <v>18080</v>
      </c>
      <c r="O6165" s="305">
        <v>18080</v>
      </c>
      <c r="P6165" s="302" t="s">
        <v>1052</v>
      </c>
    </row>
    <row r="6166" spans="1:16">
      <c r="A6166" s="303">
        <v>0</v>
      </c>
      <c r="B6166" s="303">
        <v>0</v>
      </c>
      <c r="C6166" s="303">
        <v>0</v>
      </c>
      <c r="D6166" s="304">
        <f t="shared" si="96"/>
        <v>0</v>
      </c>
      <c r="E6166" s="305">
        <v>45992</v>
      </c>
      <c r="F6166" s="302" t="s">
        <v>69</v>
      </c>
      <c r="G6166" s="302" t="s">
        <v>70</v>
      </c>
      <c r="H6166" s="302" t="s">
        <v>3099</v>
      </c>
      <c r="I6166" s="302" t="s">
        <v>3099</v>
      </c>
      <c r="J6166" s="302">
        <v>135500</v>
      </c>
      <c r="K6166" s="302" t="s">
        <v>83</v>
      </c>
      <c r="L6166" s="302">
        <v>9802398</v>
      </c>
      <c r="M6166" s="302" t="s">
        <v>879</v>
      </c>
      <c r="N6166" s="305">
        <v>31594</v>
      </c>
      <c r="O6166" s="305">
        <v>31594</v>
      </c>
      <c r="P6166" s="302" t="s">
        <v>1052</v>
      </c>
    </row>
    <row r="6167" spans="1:16">
      <c r="A6167" s="303">
        <v>0</v>
      </c>
      <c r="B6167" s="303">
        <v>0</v>
      </c>
      <c r="C6167" s="303">
        <v>0</v>
      </c>
      <c r="D6167" s="304">
        <f t="shared" si="96"/>
        <v>0</v>
      </c>
      <c r="E6167" s="305">
        <v>45992</v>
      </c>
      <c r="F6167" s="302" t="s">
        <v>69</v>
      </c>
      <c r="G6167" s="302" t="s">
        <v>70</v>
      </c>
      <c r="H6167" s="302" t="s">
        <v>3099</v>
      </c>
      <c r="I6167" s="302" t="s">
        <v>3099</v>
      </c>
      <c r="J6167" s="302">
        <v>135500</v>
      </c>
      <c r="K6167" s="302" t="s">
        <v>83</v>
      </c>
      <c r="L6167" s="302">
        <v>9802734</v>
      </c>
      <c r="M6167" s="302" t="s">
        <v>879</v>
      </c>
      <c r="N6167" s="305">
        <v>22463</v>
      </c>
      <c r="O6167" s="305">
        <v>22463</v>
      </c>
      <c r="P6167" s="302" t="s">
        <v>1052</v>
      </c>
    </row>
    <row r="6168" spans="1:16">
      <c r="A6168" s="303">
        <v>0</v>
      </c>
      <c r="B6168" s="303">
        <v>0</v>
      </c>
      <c r="C6168" s="303">
        <v>0</v>
      </c>
      <c r="D6168" s="304">
        <f t="shared" si="96"/>
        <v>0</v>
      </c>
      <c r="E6168" s="305">
        <v>45992</v>
      </c>
      <c r="F6168" s="302" t="s">
        <v>69</v>
      </c>
      <c r="G6168" s="302" t="s">
        <v>70</v>
      </c>
      <c r="H6168" s="302" t="s">
        <v>3099</v>
      </c>
      <c r="I6168" s="302" t="s">
        <v>3099</v>
      </c>
      <c r="J6168" s="302">
        <v>135500</v>
      </c>
      <c r="K6168" s="302" t="s">
        <v>83</v>
      </c>
      <c r="L6168" s="302">
        <v>9802710</v>
      </c>
      <c r="M6168" s="302" t="s">
        <v>879</v>
      </c>
      <c r="N6168" s="305">
        <v>26481</v>
      </c>
      <c r="O6168" s="305">
        <v>26481</v>
      </c>
      <c r="P6168" s="302" t="s">
        <v>1052</v>
      </c>
    </row>
    <row r="6169" spans="1:16">
      <c r="A6169" s="303">
        <v>0</v>
      </c>
      <c r="B6169" s="303">
        <v>0</v>
      </c>
      <c r="C6169" s="303">
        <v>0</v>
      </c>
      <c r="D6169" s="304">
        <f t="shared" si="96"/>
        <v>0</v>
      </c>
      <c r="E6169" s="305">
        <v>45992</v>
      </c>
      <c r="F6169" s="302" t="s">
        <v>69</v>
      </c>
      <c r="G6169" s="302" t="s">
        <v>70</v>
      </c>
      <c r="H6169" s="302" t="s">
        <v>3099</v>
      </c>
      <c r="I6169" s="302" t="s">
        <v>3099</v>
      </c>
      <c r="J6169" s="302">
        <v>135500</v>
      </c>
      <c r="K6169" s="302" t="s">
        <v>83</v>
      </c>
      <c r="L6169" s="302">
        <v>9802621</v>
      </c>
      <c r="M6169" s="302" t="s">
        <v>879</v>
      </c>
      <c r="N6169" s="305">
        <v>26846</v>
      </c>
      <c r="O6169" s="305">
        <v>26846</v>
      </c>
      <c r="P6169" s="302" t="s">
        <v>1052</v>
      </c>
    </row>
    <row r="6170" spans="1:16">
      <c r="A6170" s="303">
        <v>0</v>
      </c>
      <c r="B6170" s="303">
        <v>0</v>
      </c>
      <c r="C6170" s="303">
        <v>0</v>
      </c>
      <c r="D6170" s="304">
        <f t="shared" si="96"/>
        <v>0</v>
      </c>
      <c r="E6170" s="305">
        <v>45992</v>
      </c>
      <c r="F6170" s="302" t="s">
        <v>69</v>
      </c>
      <c r="G6170" s="302" t="s">
        <v>70</v>
      </c>
      <c r="H6170" s="302" t="s">
        <v>3099</v>
      </c>
      <c r="I6170" s="302" t="s">
        <v>3099</v>
      </c>
      <c r="J6170" s="302">
        <v>135500</v>
      </c>
      <c r="K6170" s="302" t="s">
        <v>83</v>
      </c>
      <c r="L6170" s="302">
        <v>9802523</v>
      </c>
      <c r="M6170" s="302" t="s">
        <v>879</v>
      </c>
      <c r="N6170" s="305">
        <v>23924</v>
      </c>
      <c r="O6170" s="305">
        <v>23924</v>
      </c>
      <c r="P6170" s="302" t="s">
        <v>1052</v>
      </c>
    </row>
    <row r="6171" spans="1:16">
      <c r="A6171" s="303">
        <v>0</v>
      </c>
      <c r="B6171" s="303">
        <v>0</v>
      </c>
      <c r="C6171" s="303">
        <v>0</v>
      </c>
      <c r="D6171" s="304">
        <f t="shared" si="96"/>
        <v>0</v>
      </c>
      <c r="E6171" s="305">
        <v>45992</v>
      </c>
      <c r="F6171" s="302" t="s">
        <v>69</v>
      </c>
      <c r="G6171" s="302" t="s">
        <v>70</v>
      </c>
      <c r="H6171" s="302" t="s">
        <v>3099</v>
      </c>
      <c r="I6171" s="302" t="s">
        <v>3099</v>
      </c>
      <c r="J6171" s="302">
        <v>135500</v>
      </c>
      <c r="K6171" s="302" t="s">
        <v>83</v>
      </c>
      <c r="L6171" s="302">
        <v>9802494</v>
      </c>
      <c r="M6171" s="302" t="s">
        <v>879</v>
      </c>
      <c r="N6171" s="305">
        <v>31594</v>
      </c>
      <c r="O6171" s="305">
        <v>31594</v>
      </c>
      <c r="P6171" s="302" t="s">
        <v>1052</v>
      </c>
    </row>
    <row r="6172" spans="1:16">
      <c r="A6172" s="303">
        <v>0</v>
      </c>
      <c r="B6172" s="303">
        <v>0</v>
      </c>
      <c r="C6172" s="303">
        <v>0</v>
      </c>
      <c r="D6172" s="304">
        <f t="shared" si="96"/>
        <v>0</v>
      </c>
      <c r="E6172" s="305">
        <v>45992</v>
      </c>
      <c r="F6172" s="302" t="s">
        <v>69</v>
      </c>
      <c r="G6172" s="302" t="s">
        <v>70</v>
      </c>
      <c r="H6172" s="302" t="s">
        <v>3099</v>
      </c>
      <c r="I6172" s="302" t="s">
        <v>3099</v>
      </c>
      <c r="J6172" s="302">
        <v>135500</v>
      </c>
      <c r="K6172" s="302" t="s">
        <v>83</v>
      </c>
      <c r="L6172" s="302">
        <v>9802380</v>
      </c>
      <c r="M6172" s="302" t="s">
        <v>879</v>
      </c>
      <c r="N6172" s="305">
        <v>20637</v>
      </c>
      <c r="O6172" s="305">
        <v>20637</v>
      </c>
      <c r="P6172" s="302" t="s">
        <v>1052</v>
      </c>
    </row>
    <row r="6173" spans="1:16">
      <c r="A6173" s="303">
        <v>0</v>
      </c>
      <c r="B6173" s="303">
        <v>0</v>
      </c>
      <c r="C6173" s="303">
        <v>0</v>
      </c>
      <c r="D6173" s="304">
        <f t="shared" si="96"/>
        <v>0</v>
      </c>
      <c r="E6173" s="305">
        <v>45992</v>
      </c>
      <c r="F6173" s="302" t="s">
        <v>69</v>
      </c>
      <c r="G6173" s="302" t="s">
        <v>70</v>
      </c>
      <c r="H6173" s="302" t="s">
        <v>3099</v>
      </c>
      <c r="I6173" s="302" t="s">
        <v>3099</v>
      </c>
      <c r="J6173" s="302">
        <v>135500</v>
      </c>
      <c r="K6173" s="302" t="s">
        <v>83</v>
      </c>
      <c r="L6173" s="302">
        <v>9801968</v>
      </c>
      <c r="M6173" s="302" t="s">
        <v>879</v>
      </c>
      <c r="N6173" s="305">
        <v>21367</v>
      </c>
      <c r="O6173" s="305">
        <v>21367</v>
      </c>
      <c r="P6173" s="302" t="s">
        <v>1052</v>
      </c>
    </row>
    <row r="6174" spans="1:16">
      <c r="A6174" s="303">
        <v>0</v>
      </c>
      <c r="B6174" s="303">
        <v>0</v>
      </c>
      <c r="C6174" s="303">
        <v>0</v>
      </c>
      <c r="D6174" s="304">
        <f t="shared" si="96"/>
        <v>0</v>
      </c>
      <c r="E6174" s="305">
        <v>45992</v>
      </c>
      <c r="F6174" s="302" t="s">
        <v>69</v>
      </c>
      <c r="G6174" s="302" t="s">
        <v>70</v>
      </c>
      <c r="H6174" s="302" t="s">
        <v>3099</v>
      </c>
      <c r="I6174" s="302" t="s">
        <v>3099</v>
      </c>
      <c r="J6174" s="302">
        <v>135500</v>
      </c>
      <c r="K6174" s="302" t="s">
        <v>83</v>
      </c>
      <c r="L6174" s="302">
        <v>9801967</v>
      </c>
      <c r="M6174" s="302" t="s">
        <v>879</v>
      </c>
      <c r="N6174" s="305">
        <v>21002</v>
      </c>
      <c r="O6174" s="305">
        <v>21002</v>
      </c>
      <c r="P6174" s="302" t="s">
        <v>1052</v>
      </c>
    </row>
    <row r="6175" spans="1:16">
      <c r="A6175" s="303">
        <v>0</v>
      </c>
      <c r="B6175" s="303">
        <v>0</v>
      </c>
      <c r="C6175" s="303">
        <v>0</v>
      </c>
      <c r="D6175" s="304">
        <f t="shared" si="96"/>
        <v>0</v>
      </c>
      <c r="E6175" s="305">
        <v>45992</v>
      </c>
      <c r="F6175" s="302" t="s">
        <v>69</v>
      </c>
      <c r="G6175" s="302" t="s">
        <v>70</v>
      </c>
      <c r="H6175" s="302" t="s">
        <v>3099</v>
      </c>
      <c r="I6175" s="302" t="s">
        <v>3099</v>
      </c>
      <c r="J6175" s="302">
        <v>135500</v>
      </c>
      <c r="K6175" s="302" t="s">
        <v>83</v>
      </c>
      <c r="L6175" s="302">
        <v>9801935</v>
      </c>
      <c r="M6175" s="302" t="s">
        <v>879</v>
      </c>
      <c r="N6175" s="305">
        <v>22463</v>
      </c>
      <c r="O6175" s="305">
        <v>22463</v>
      </c>
      <c r="P6175" s="302" t="s">
        <v>1052</v>
      </c>
    </row>
    <row r="6176" spans="1:16">
      <c r="A6176" s="303">
        <v>0</v>
      </c>
      <c r="B6176" s="303">
        <v>0</v>
      </c>
      <c r="C6176" s="303">
        <v>0</v>
      </c>
      <c r="D6176" s="304">
        <f t="shared" si="96"/>
        <v>0</v>
      </c>
      <c r="E6176" s="305">
        <v>45992</v>
      </c>
      <c r="F6176" s="302" t="s">
        <v>69</v>
      </c>
      <c r="G6176" s="302" t="s">
        <v>70</v>
      </c>
      <c r="H6176" s="302" t="s">
        <v>3099</v>
      </c>
      <c r="I6176" s="302" t="s">
        <v>3099</v>
      </c>
      <c r="J6176" s="302">
        <v>135500</v>
      </c>
      <c r="K6176" s="302" t="s">
        <v>83</v>
      </c>
      <c r="L6176" s="302">
        <v>9802795</v>
      </c>
      <c r="M6176" s="302" t="s">
        <v>879</v>
      </c>
      <c r="N6176" s="305">
        <v>28672</v>
      </c>
      <c r="O6176" s="305">
        <v>28672</v>
      </c>
      <c r="P6176" s="302" t="s">
        <v>1052</v>
      </c>
    </row>
    <row r="6177" spans="1:16">
      <c r="A6177" s="303">
        <v>0</v>
      </c>
      <c r="B6177" s="303">
        <v>0</v>
      </c>
      <c r="C6177" s="303">
        <v>0</v>
      </c>
      <c r="D6177" s="304">
        <f t="shared" si="96"/>
        <v>0</v>
      </c>
      <c r="E6177" s="305">
        <v>45992</v>
      </c>
      <c r="F6177" s="302" t="s">
        <v>69</v>
      </c>
      <c r="G6177" s="302" t="s">
        <v>70</v>
      </c>
      <c r="H6177" s="302" t="s">
        <v>3099</v>
      </c>
      <c r="I6177" s="302" t="s">
        <v>3099</v>
      </c>
      <c r="J6177" s="302">
        <v>135500</v>
      </c>
      <c r="K6177" s="302" t="s">
        <v>83</v>
      </c>
      <c r="L6177" s="302">
        <v>9802424</v>
      </c>
      <c r="M6177" s="302" t="s">
        <v>879</v>
      </c>
      <c r="N6177" s="305">
        <v>21367</v>
      </c>
      <c r="O6177" s="305">
        <v>21367</v>
      </c>
      <c r="P6177" s="302" t="s">
        <v>1052</v>
      </c>
    </row>
    <row r="6178" spans="1:16">
      <c r="A6178" s="303">
        <v>0</v>
      </c>
      <c r="B6178" s="303">
        <v>0</v>
      </c>
      <c r="C6178" s="303">
        <v>0</v>
      </c>
      <c r="D6178" s="304">
        <f t="shared" si="96"/>
        <v>0</v>
      </c>
      <c r="E6178" s="305">
        <v>45992</v>
      </c>
      <c r="F6178" s="302" t="s">
        <v>69</v>
      </c>
      <c r="G6178" s="302" t="s">
        <v>70</v>
      </c>
      <c r="H6178" s="302" t="s">
        <v>3099</v>
      </c>
      <c r="I6178" s="302" t="s">
        <v>3099</v>
      </c>
      <c r="J6178" s="302">
        <v>135500</v>
      </c>
      <c r="K6178" s="302" t="s">
        <v>83</v>
      </c>
      <c r="L6178" s="302">
        <v>9802353</v>
      </c>
      <c r="M6178" s="302" t="s">
        <v>879</v>
      </c>
      <c r="N6178" s="305">
        <v>21367</v>
      </c>
      <c r="O6178" s="305">
        <v>21367</v>
      </c>
      <c r="P6178" s="302" t="s">
        <v>1052</v>
      </c>
    </row>
    <row r="6179" spans="1:16">
      <c r="A6179" s="303">
        <v>0</v>
      </c>
      <c r="B6179" s="303">
        <v>0</v>
      </c>
      <c r="C6179" s="303">
        <v>0</v>
      </c>
      <c r="D6179" s="304">
        <f t="shared" si="96"/>
        <v>0</v>
      </c>
      <c r="E6179" s="305">
        <v>45992</v>
      </c>
      <c r="F6179" s="302" t="s">
        <v>69</v>
      </c>
      <c r="G6179" s="302" t="s">
        <v>70</v>
      </c>
      <c r="H6179" s="302" t="s">
        <v>3099</v>
      </c>
      <c r="I6179" s="302" t="s">
        <v>3099</v>
      </c>
      <c r="J6179" s="302">
        <v>135500</v>
      </c>
      <c r="K6179" s="302" t="s">
        <v>83</v>
      </c>
      <c r="L6179" s="302">
        <v>9801901</v>
      </c>
      <c r="M6179" s="302" t="s">
        <v>879</v>
      </c>
      <c r="N6179" s="305">
        <v>25020</v>
      </c>
      <c r="O6179" s="305">
        <v>25020</v>
      </c>
      <c r="P6179" s="302" t="s">
        <v>1052</v>
      </c>
    </row>
    <row r="6180" spans="1:16">
      <c r="A6180" s="303">
        <v>0</v>
      </c>
      <c r="B6180" s="303">
        <v>0</v>
      </c>
      <c r="C6180" s="303">
        <v>0</v>
      </c>
      <c r="D6180" s="304">
        <f t="shared" si="96"/>
        <v>0</v>
      </c>
      <c r="E6180" s="305">
        <v>45992</v>
      </c>
      <c r="F6180" s="302" t="s">
        <v>69</v>
      </c>
      <c r="G6180" s="302" t="s">
        <v>70</v>
      </c>
      <c r="H6180" s="302" t="s">
        <v>3099</v>
      </c>
      <c r="I6180" s="302" t="s">
        <v>3099</v>
      </c>
      <c r="J6180" s="302">
        <v>135500</v>
      </c>
      <c r="K6180" s="302" t="s">
        <v>83</v>
      </c>
      <c r="L6180" s="302">
        <v>9802487</v>
      </c>
      <c r="M6180" s="302" t="s">
        <v>879</v>
      </c>
      <c r="N6180" s="305">
        <v>24654</v>
      </c>
      <c r="O6180" s="305">
        <v>24654</v>
      </c>
      <c r="P6180" s="302" t="s">
        <v>1052</v>
      </c>
    </row>
    <row r="6181" spans="1:16">
      <c r="A6181" s="303">
        <v>0</v>
      </c>
      <c r="B6181" s="303">
        <v>0</v>
      </c>
      <c r="C6181" s="303">
        <v>0</v>
      </c>
      <c r="D6181" s="304">
        <f t="shared" si="96"/>
        <v>0</v>
      </c>
      <c r="E6181" s="305">
        <v>45992</v>
      </c>
      <c r="F6181" s="302" t="s">
        <v>69</v>
      </c>
      <c r="G6181" s="302" t="s">
        <v>70</v>
      </c>
      <c r="H6181" s="302" t="s">
        <v>3099</v>
      </c>
      <c r="I6181" s="302" t="s">
        <v>3099</v>
      </c>
      <c r="J6181" s="302">
        <v>135500</v>
      </c>
      <c r="K6181" s="302" t="s">
        <v>83</v>
      </c>
      <c r="L6181" s="302">
        <v>9802485</v>
      </c>
      <c r="M6181" s="302" t="s">
        <v>879</v>
      </c>
      <c r="N6181" s="305">
        <v>23924</v>
      </c>
      <c r="O6181" s="305">
        <v>23924</v>
      </c>
      <c r="P6181" s="302" t="s">
        <v>1052</v>
      </c>
    </row>
    <row r="6182" spans="1:16">
      <c r="A6182" s="303">
        <v>0</v>
      </c>
      <c r="B6182" s="303">
        <v>0</v>
      </c>
      <c r="C6182" s="303">
        <v>0</v>
      </c>
      <c r="D6182" s="304">
        <f t="shared" si="96"/>
        <v>0</v>
      </c>
      <c r="E6182" s="305">
        <v>45992</v>
      </c>
      <c r="F6182" s="302" t="s">
        <v>69</v>
      </c>
      <c r="G6182" s="302" t="s">
        <v>70</v>
      </c>
      <c r="H6182" s="302" t="s">
        <v>3099</v>
      </c>
      <c r="I6182" s="302" t="s">
        <v>3099</v>
      </c>
      <c r="J6182" s="302">
        <v>135500</v>
      </c>
      <c r="K6182" s="302" t="s">
        <v>83</v>
      </c>
      <c r="L6182" s="302">
        <v>9802831</v>
      </c>
      <c r="M6182" s="302" t="s">
        <v>879</v>
      </c>
      <c r="N6182" s="305">
        <v>25020</v>
      </c>
      <c r="O6182" s="305">
        <v>25020</v>
      </c>
      <c r="P6182" s="302" t="s">
        <v>1052</v>
      </c>
    </row>
    <row r="6183" spans="1:16">
      <c r="A6183" s="303">
        <v>0</v>
      </c>
      <c r="B6183" s="303">
        <v>0</v>
      </c>
      <c r="C6183" s="303">
        <v>0</v>
      </c>
      <c r="D6183" s="304">
        <f t="shared" si="96"/>
        <v>0</v>
      </c>
      <c r="E6183" s="305">
        <v>45992</v>
      </c>
      <c r="F6183" s="302" t="s">
        <v>69</v>
      </c>
      <c r="G6183" s="302" t="s">
        <v>70</v>
      </c>
      <c r="H6183" s="302" t="s">
        <v>3099</v>
      </c>
      <c r="I6183" s="302" t="s">
        <v>3099</v>
      </c>
      <c r="J6183" s="302">
        <v>135500</v>
      </c>
      <c r="K6183" s="302" t="s">
        <v>83</v>
      </c>
      <c r="L6183" s="302">
        <v>9802726</v>
      </c>
      <c r="M6183" s="302" t="s">
        <v>879</v>
      </c>
      <c r="N6183" s="305">
        <v>24654</v>
      </c>
      <c r="O6183" s="305">
        <v>24654</v>
      </c>
      <c r="P6183" s="302" t="s">
        <v>1052</v>
      </c>
    </row>
    <row r="6184" spans="1:16">
      <c r="A6184" s="303">
        <v>0</v>
      </c>
      <c r="B6184" s="303">
        <v>0</v>
      </c>
      <c r="C6184" s="303">
        <v>0</v>
      </c>
      <c r="D6184" s="304">
        <f t="shared" si="96"/>
        <v>0</v>
      </c>
      <c r="E6184" s="305">
        <v>45992</v>
      </c>
      <c r="F6184" s="302" t="s">
        <v>69</v>
      </c>
      <c r="G6184" s="302" t="s">
        <v>70</v>
      </c>
      <c r="H6184" s="302" t="s">
        <v>3099</v>
      </c>
      <c r="I6184" s="302" t="s">
        <v>3099</v>
      </c>
      <c r="J6184" s="302">
        <v>135500</v>
      </c>
      <c r="K6184" s="302" t="s">
        <v>83</v>
      </c>
      <c r="L6184" s="302">
        <v>9802488</v>
      </c>
      <c r="M6184" s="302" t="s">
        <v>879</v>
      </c>
      <c r="N6184" s="305">
        <v>25020</v>
      </c>
      <c r="O6184" s="305">
        <v>25020</v>
      </c>
      <c r="P6184" s="302" t="s">
        <v>1052</v>
      </c>
    </row>
    <row r="6185" spans="1:16">
      <c r="A6185" s="303">
        <v>0</v>
      </c>
      <c r="B6185" s="303">
        <v>0</v>
      </c>
      <c r="C6185" s="303">
        <v>0</v>
      </c>
      <c r="D6185" s="304">
        <f t="shared" si="96"/>
        <v>0</v>
      </c>
      <c r="E6185" s="305">
        <v>45992</v>
      </c>
      <c r="F6185" s="302" t="s">
        <v>69</v>
      </c>
      <c r="G6185" s="302" t="s">
        <v>70</v>
      </c>
      <c r="H6185" s="302" t="s">
        <v>3099</v>
      </c>
      <c r="I6185" s="302" t="s">
        <v>3099</v>
      </c>
      <c r="J6185" s="302">
        <v>135500</v>
      </c>
      <c r="K6185" s="302" t="s">
        <v>83</v>
      </c>
      <c r="L6185" s="302">
        <v>9802486</v>
      </c>
      <c r="M6185" s="302" t="s">
        <v>879</v>
      </c>
      <c r="N6185" s="305">
        <v>24289</v>
      </c>
      <c r="O6185" s="305">
        <v>24289</v>
      </c>
      <c r="P6185" s="302" t="s">
        <v>1052</v>
      </c>
    </row>
    <row r="6186" spans="1:16">
      <c r="A6186" s="303">
        <v>0</v>
      </c>
      <c r="B6186" s="303">
        <v>0</v>
      </c>
      <c r="C6186" s="303">
        <v>0</v>
      </c>
      <c r="D6186" s="304">
        <f t="shared" si="96"/>
        <v>0</v>
      </c>
      <c r="E6186" s="305">
        <v>45992</v>
      </c>
      <c r="F6186" s="302" t="s">
        <v>69</v>
      </c>
      <c r="G6186" s="302" t="s">
        <v>70</v>
      </c>
      <c r="H6186" s="302" t="s">
        <v>3099</v>
      </c>
      <c r="I6186" s="302" t="s">
        <v>3099</v>
      </c>
      <c r="J6186" s="302">
        <v>135500</v>
      </c>
      <c r="K6186" s="302" t="s">
        <v>83</v>
      </c>
      <c r="L6186" s="302">
        <v>9801884</v>
      </c>
      <c r="M6186" s="302" t="s">
        <v>879</v>
      </c>
      <c r="N6186" s="305">
        <v>23924</v>
      </c>
      <c r="O6186" s="305">
        <v>23924</v>
      </c>
      <c r="P6186" s="302" t="s">
        <v>1052</v>
      </c>
    </row>
    <row r="6187" spans="1:16">
      <c r="A6187" s="303">
        <v>0</v>
      </c>
      <c r="B6187" s="303">
        <v>0</v>
      </c>
      <c r="C6187" s="303">
        <v>0</v>
      </c>
      <c r="D6187" s="304">
        <f t="shared" si="96"/>
        <v>0</v>
      </c>
      <c r="E6187" s="305">
        <v>45992</v>
      </c>
      <c r="F6187" s="302" t="s">
        <v>69</v>
      </c>
      <c r="G6187" s="302" t="s">
        <v>70</v>
      </c>
      <c r="H6187" s="302" t="s">
        <v>3099</v>
      </c>
      <c r="I6187" s="302" t="s">
        <v>3099</v>
      </c>
      <c r="J6187" s="302">
        <v>135500</v>
      </c>
      <c r="K6187" s="302" t="s">
        <v>83</v>
      </c>
      <c r="L6187" s="302">
        <v>9802511</v>
      </c>
      <c r="M6187" s="302" t="s">
        <v>879</v>
      </c>
      <c r="N6187" s="305">
        <v>25020</v>
      </c>
      <c r="O6187" s="305">
        <v>25020</v>
      </c>
      <c r="P6187" s="302" t="s">
        <v>1052</v>
      </c>
    </row>
    <row r="6188" spans="1:16">
      <c r="A6188" s="303">
        <v>0</v>
      </c>
      <c r="B6188" s="303">
        <v>0</v>
      </c>
      <c r="C6188" s="303">
        <v>0</v>
      </c>
      <c r="D6188" s="304">
        <f t="shared" si="96"/>
        <v>0</v>
      </c>
      <c r="E6188" s="305">
        <v>45992</v>
      </c>
      <c r="F6188" s="302" t="s">
        <v>69</v>
      </c>
      <c r="G6188" s="302" t="s">
        <v>70</v>
      </c>
      <c r="H6188" s="302" t="s">
        <v>3099</v>
      </c>
      <c r="I6188" s="302" t="s">
        <v>3099</v>
      </c>
      <c r="J6188" s="302">
        <v>135500</v>
      </c>
      <c r="K6188" s="302" t="s">
        <v>83</v>
      </c>
      <c r="L6188" s="302">
        <v>9802847</v>
      </c>
      <c r="M6188" s="302" t="s">
        <v>879</v>
      </c>
      <c r="N6188" s="305">
        <v>28307</v>
      </c>
      <c r="O6188" s="305">
        <v>28307</v>
      </c>
      <c r="P6188" s="302" t="s">
        <v>1052</v>
      </c>
    </row>
    <row r="6189" spans="1:16">
      <c r="A6189" s="303">
        <v>0</v>
      </c>
      <c r="B6189" s="303">
        <v>0</v>
      </c>
      <c r="C6189" s="303">
        <v>0</v>
      </c>
      <c r="D6189" s="304">
        <f t="shared" si="96"/>
        <v>0</v>
      </c>
      <c r="E6189" s="305">
        <v>45992</v>
      </c>
      <c r="F6189" s="302" t="s">
        <v>69</v>
      </c>
      <c r="G6189" s="302" t="s">
        <v>70</v>
      </c>
      <c r="H6189" s="302" t="s">
        <v>3099</v>
      </c>
      <c r="I6189" s="302" t="s">
        <v>3099</v>
      </c>
      <c r="J6189" s="302">
        <v>135500</v>
      </c>
      <c r="K6189" s="302" t="s">
        <v>83</v>
      </c>
      <c r="L6189" s="302">
        <v>9801942</v>
      </c>
      <c r="M6189" s="302" t="s">
        <v>879</v>
      </c>
      <c r="N6189" s="305">
        <v>29037</v>
      </c>
      <c r="O6189" s="305">
        <v>29037</v>
      </c>
      <c r="P6189" s="302" t="s">
        <v>1052</v>
      </c>
    </row>
    <row r="6190" spans="1:16">
      <c r="A6190" s="303">
        <v>0</v>
      </c>
      <c r="B6190" s="303">
        <v>0</v>
      </c>
      <c r="C6190" s="303">
        <v>0</v>
      </c>
      <c r="D6190" s="304">
        <f t="shared" si="96"/>
        <v>0</v>
      </c>
      <c r="E6190" s="305">
        <v>45992</v>
      </c>
      <c r="F6190" s="302" t="s">
        <v>69</v>
      </c>
      <c r="G6190" s="302" t="s">
        <v>70</v>
      </c>
      <c r="H6190" s="302" t="s">
        <v>3099</v>
      </c>
      <c r="I6190" s="302" t="s">
        <v>3099</v>
      </c>
      <c r="J6190" s="302">
        <v>135500</v>
      </c>
      <c r="K6190" s="302" t="s">
        <v>83</v>
      </c>
      <c r="L6190" s="302">
        <v>9801871</v>
      </c>
      <c r="M6190" s="302" t="s">
        <v>879</v>
      </c>
      <c r="N6190" s="305">
        <v>26846</v>
      </c>
      <c r="O6190" s="305">
        <v>26846</v>
      </c>
      <c r="P6190" s="302" t="s">
        <v>1052</v>
      </c>
    </row>
    <row r="6191" spans="1:16">
      <c r="A6191" s="303">
        <v>0</v>
      </c>
      <c r="B6191" s="303">
        <v>0</v>
      </c>
      <c r="C6191" s="303">
        <v>0</v>
      </c>
      <c r="D6191" s="304">
        <f t="shared" si="96"/>
        <v>0</v>
      </c>
      <c r="E6191" s="305">
        <v>45992</v>
      </c>
      <c r="F6191" s="302" t="s">
        <v>69</v>
      </c>
      <c r="G6191" s="302" t="s">
        <v>70</v>
      </c>
      <c r="H6191" s="302" t="s">
        <v>3099</v>
      </c>
      <c r="I6191" s="302" t="s">
        <v>3099</v>
      </c>
      <c r="J6191" s="302">
        <v>135500</v>
      </c>
      <c r="K6191" s="302" t="s">
        <v>83</v>
      </c>
      <c r="L6191" s="302">
        <v>9802766</v>
      </c>
      <c r="M6191" s="302" t="s">
        <v>879</v>
      </c>
      <c r="N6191" s="305">
        <v>26481</v>
      </c>
      <c r="O6191" s="305">
        <v>26481</v>
      </c>
      <c r="P6191" s="302" t="s">
        <v>1052</v>
      </c>
    </row>
    <row r="6192" spans="1:16">
      <c r="A6192" s="303">
        <v>0</v>
      </c>
      <c r="B6192" s="303">
        <v>0</v>
      </c>
      <c r="C6192" s="303">
        <v>0</v>
      </c>
      <c r="D6192" s="304">
        <f t="shared" si="96"/>
        <v>0</v>
      </c>
      <c r="E6192" s="305">
        <v>45992</v>
      </c>
      <c r="F6192" s="302" t="s">
        <v>69</v>
      </c>
      <c r="G6192" s="302" t="s">
        <v>70</v>
      </c>
      <c r="H6192" s="302" t="s">
        <v>3099</v>
      </c>
      <c r="I6192" s="302" t="s">
        <v>3099</v>
      </c>
      <c r="J6192" s="302">
        <v>135500</v>
      </c>
      <c r="K6192" s="302" t="s">
        <v>83</v>
      </c>
      <c r="L6192" s="302">
        <v>9802643</v>
      </c>
      <c r="M6192" s="302" t="s">
        <v>879</v>
      </c>
      <c r="N6192" s="305">
        <v>22828</v>
      </c>
      <c r="O6192" s="305">
        <v>22828</v>
      </c>
      <c r="P6192" s="302" t="s">
        <v>1052</v>
      </c>
    </row>
    <row r="6193" spans="1:16">
      <c r="A6193" s="303">
        <v>0</v>
      </c>
      <c r="B6193" s="303">
        <v>0</v>
      </c>
      <c r="C6193" s="303">
        <v>0</v>
      </c>
      <c r="D6193" s="304">
        <f t="shared" si="96"/>
        <v>0</v>
      </c>
      <c r="E6193" s="305">
        <v>45992</v>
      </c>
      <c r="F6193" s="302" t="s">
        <v>69</v>
      </c>
      <c r="G6193" s="302" t="s">
        <v>70</v>
      </c>
      <c r="H6193" s="302" t="s">
        <v>3099</v>
      </c>
      <c r="I6193" s="302" t="s">
        <v>3099</v>
      </c>
      <c r="J6193" s="302">
        <v>135500</v>
      </c>
      <c r="K6193" s="302" t="s">
        <v>83</v>
      </c>
      <c r="L6193" s="302">
        <v>9802546</v>
      </c>
      <c r="M6193" s="302" t="s">
        <v>879</v>
      </c>
      <c r="N6193" s="305">
        <v>24654</v>
      </c>
      <c r="O6193" s="305">
        <v>24654</v>
      </c>
      <c r="P6193" s="302" t="s">
        <v>1052</v>
      </c>
    </row>
    <row r="6194" spans="1:16">
      <c r="A6194" s="303">
        <v>0</v>
      </c>
      <c r="B6194" s="303">
        <v>0</v>
      </c>
      <c r="C6194" s="303">
        <v>0</v>
      </c>
      <c r="D6194" s="304">
        <f t="shared" si="96"/>
        <v>0</v>
      </c>
      <c r="E6194" s="305">
        <v>45992</v>
      </c>
      <c r="F6194" s="302" t="s">
        <v>69</v>
      </c>
      <c r="G6194" s="302" t="s">
        <v>70</v>
      </c>
      <c r="H6194" s="302" t="s">
        <v>3099</v>
      </c>
      <c r="I6194" s="302" t="s">
        <v>3099</v>
      </c>
      <c r="J6194" s="302">
        <v>135500</v>
      </c>
      <c r="K6194" s="302" t="s">
        <v>83</v>
      </c>
      <c r="L6194" s="302">
        <v>9802544</v>
      </c>
      <c r="M6194" s="302" t="s">
        <v>879</v>
      </c>
      <c r="N6194" s="305">
        <v>22828</v>
      </c>
      <c r="O6194" s="305">
        <v>22828</v>
      </c>
      <c r="P6194" s="302" t="s">
        <v>1052</v>
      </c>
    </row>
    <row r="6195" spans="1:16">
      <c r="A6195" s="303">
        <v>0</v>
      </c>
      <c r="B6195" s="303">
        <v>0</v>
      </c>
      <c r="C6195" s="303">
        <v>0</v>
      </c>
      <c r="D6195" s="304">
        <f t="shared" si="96"/>
        <v>0</v>
      </c>
      <c r="E6195" s="305">
        <v>45992</v>
      </c>
      <c r="F6195" s="302" t="s">
        <v>69</v>
      </c>
      <c r="G6195" s="302" t="s">
        <v>70</v>
      </c>
      <c r="H6195" s="302" t="s">
        <v>3099</v>
      </c>
      <c r="I6195" s="302" t="s">
        <v>3099</v>
      </c>
      <c r="J6195" s="302">
        <v>135500</v>
      </c>
      <c r="K6195" s="302" t="s">
        <v>83</v>
      </c>
      <c r="L6195" s="302">
        <v>9801963</v>
      </c>
      <c r="M6195" s="302" t="s">
        <v>879</v>
      </c>
      <c r="N6195" s="305">
        <v>13332</v>
      </c>
      <c r="O6195" s="305">
        <v>13332</v>
      </c>
      <c r="P6195" s="302" t="s">
        <v>1052</v>
      </c>
    </row>
    <row r="6196" spans="1:16">
      <c r="A6196" s="303">
        <v>0</v>
      </c>
      <c r="B6196" s="303">
        <v>0</v>
      </c>
      <c r="C6196" s="303">
        <v>0</v>
      </c>
      <c r="D6196" s="304">
        <f t="shared" si="96"/>
        <v>0</v>
      </c>
      <c r="E6196" s="305">
        <v>45992</v>
      </c>
      <c r="F6196" s="302" t="s">
        <v>69</v>
      </c>
      <c r="G6196" s="302" t="s">
        <v>70</v>
      </c>
      <c r="H6196" s="302" t="s">
        <v>3099</v>
      </c>
      <c r="I6196" s="302" t="s">
        <v>3099</v>
      </c>
      <c r="J6196" s="302">
        <v>135500</v>
      </c>
      <c r="K6196" s="302" t="s">
        <v>83</v>
      </c>
      <c r="L6196" s="302">
        <v>9801938</v>
      </c>
      <c r="M6196" s="302" t="s">
        <v>879</v>
      </c>
      <c r="N6196" s="305">
        <v>25020</v>
      </c>
      <c r="O6196" s="305">
        <v>25020</v>
      </c>
      <c r="P6196" s="302" t="s">
        <v>1052</v>
      </c>
    </row>
    <row r="6197" spans="1:16">
      <c r="A6197" s="303">
        <v>0</v>
      </c>
      <c r="B6197" s="303">
        <v>0</v>
      </c>
      <c r="C6197" s="303">
        <v>0</v>
      </c>
      <c r="D6197" s="304">
        <f t="shared" si="96"/>
        <v>0</v>
      </c>
      <c r="E6197" s="305">
        <v>45992</v>
      </c>
      <c r="F6197" s="302" t="s">
        <v>69</v>
      </c>
      <c r="G6197" s="302" t="s">
        <v>70</v>
      </c>
      <c r="H6197" s="302" t="s">
        <v>3099</v>
      </c>
      <c r="I6197" s="302" t="s">
        <v>3099</v>
      </c>
      <c r="J6197" s="302">
        <v>135500</v>
      </c>
      <c r="K6197" s="302" t="s">
        <v>83</v>
      </c>
      <c r="L6197" s="302">
        <v>9801911</v>
      </c>
      <c r="M6197" s="302" t="s">
        <v>879</v>
      </c>
      <c r="N6197" s="305">
        <v>22828</v>
      </c>
      <c r="O6197" s="305">
        <v>22828</v>
      </c>
      <c r="P6197" s="302" t="s">
        <v>1052</v>
      </c>
    </row>
    <row r="6198" spans="1:16">
      <c r="A6198" s="303">
        <v>0</v>
      </c>
      <c r="B6198" s="303">
        <v>0</v>
      </c>
      <c r="C6198" s="303">
        <v>0</v>
      </c>
      <c r="D6198" s="304">
        <f t="shared" si="96"/>
        <v>0</v>
      </c>
      <c r="E6198" s="305">
        <v>45992</v>
      </c>
      <c r="F6198" s="302" t="s">
        <v>69</v>
      </c>
      <c r="G6198" s="302" t="s">
        <v>70</v>
      </c>
      <c r="H6198" s="302" t="s">
        <v>3099</v>
      </c>
      <c r="I6198" s="302" t="s">
        <v>3099</v>
      </c>
      <c r="J6198" s="302">
        <v>135500</v>
      </c>
      <c r="K6198" s="302" t="s">
        <v>83</v>
      </c>
      <c r="L6198" s="302">
        <v>9801857</v>
      </c>
      <c r="M6198" s="302" t="s">
        <v>879</v>
      </c>
      <c r="N6198" s="305">
        <v>27211</v>
      </c>
      <c r="O6198" s="305">
        <v>27211</v>
      </c>
      <c r="P6198" s="302" t="s">
        <v>1052</v>
      </c>
    </row>
    <row r="6199" spans="1:16">
      <c r="A6199" s="303">
        <v>0</v>
      </c>
      <c r="B6199" s="303">
        <v>0</v>
      </c>
      <c r="C6199" s="303">
        <v>0</v>
      </c>
      <c r="D6199" s="304">
        <f t="shared" si="96"/>
        <v>0</v>
      </c>
      <c r="E6199" s="305">
        <v>45992</v>
      </c>
      <c r="F6199" s="302" t="s">
        <v>69</v>
      </c>
      <c r="G6199" s="302" t="s">
        <v>70</v>
      </c>
      <c r="H6199" s="302" t="s">
        <v>3099</v>
      </c>
      <c r="I6199" s="302" t="s">
        <v>3099</v>
      </c>
      <c r="J6199" s="302">
        <v>135500</v>
      </c>
      <c r="K6199" s="302" t="s">
        <v>83</v>
      </c>
      <c r="L6199" s="302">
        <v>9802574</v>
      </c>
      <c r="M6199" s="302" t="s">
        <v>879</v>
      </c>
      <c r="N6199" s="305">
        <v>24289</v>
      </c>
      <c r="O6199" s="305">
        <v>24289</v>
      </c>
      <c r="P6199" s="302" t="s">
        <v>1052</v>
      </c>
    </row>
    <row r="6200" spans="1:16">
      <c r="A6200" s="303">
        <v>0</v>
      </c>
      <c r="B6200" s="303">
        <v>0</v>
      </c>
      <c r="C6200" s="303">
        <v>0</v>
      </c>
      <c r="D6200" s="304">
        <f t="shared" si="96"/>
        <v>0</v>
      </c>
      <c r="E6200" s="305">
        <v>45992</v>
      </c>
      <c r="F6200" s="302" t="s">
        <v>69</v>
      </c>
      <c r="G6200" s="302" t="s">
        <v>70</v>
      </c>
      <c r="H6200" s="302" t="s">
        <v>3099</v>
      </c>
      <c r="I6200" s="302" t="s">
        <v>3099</v>
      </c>
      <c r="J6200" s="302">
        <v>135500</v>
      </c>
      <c r="K6200" s="302" t="s">
        <v>83</v>
      </c>
      <c r="L6200" s="302">
        <v>9802429</v>
      </c>
      <c r="M6200" s="302" t="s">
        <v>879</v>
      </c>
      <c r="N6200" s="305">
        <v>26481</v>
      </c>
      <c r="O6200" s="305">
        <v>26481</v>
      </c>
      <c r="P6200" s="302" t="s">
        <v>1052</v>
      </c>
    </row>
    <row r="6201" spans="1:16">
      <c r="A6201" s="303">
        <v>0</v>
      </c>
      <c r="B6201" s="303">
        <v>0</v>
      </c>
      <c r="C6201" s="303">
        <v>0</v>
      </c>
      <c r="D6201" s="304">
        <f t="shared" si="96"/>
        <v>0</v>
      </c>
      <c r="E6201" s="305">
        <v>45992</v>
      </c>
      <c r="F6201" s="302" t="s">
        <v>69</v>
      </c>
      <c r="G6201" s="302" t="s">
        <v>70</v>
      </c>
      <c r="H6201" s="302" t="s">
        <v>3099</v>
      </c>
      <c r="I6201" s="302" t="s">
        <v>3099</v>
      </c>
      <c r="J6201" s="302">
        <v>135500</v>
      </c>
      <c r="K6201" s="302" t="s">
        <v>83</v>
      </c>
      <c r="L6201" s="302">
        <v>9802427</v>
      </c>
      <c r="M6201" s="302" t="s">
        <v>879</v>
      </c>
      <c r="N6201" s="305">
        <v>23193</v>
      </c>
      <c r="O6201" s="305">
        <v>23193</v>
      </c>
      <c r="P6201" s="302" t="s">
        <v>1052</v>
      </c>
    </row>
    <row r="6202" spans="1:16">
      <c r="A6202" s="303">
        <v>0</v>
      </c>
      <c r="B6202" s="303">
        <v>0</v>
      </c>
      <c r="C6202" s="303">
        <v>0</v>
      </c>
      <c r="D6202" s="304">
        <f t="shared" si="96"/>
        <v>0</v>
      </c>
      <c r="E6202" s="305">
        <v>45992</v>
      </c>
      <c r="F6202" s="302" t="s">
        <v>69</v>
      </c>
      <c r="G6202" s="302" t="s">
        <v>70</v>
      </c>
      <c r="H6202" s="302" t="s">
        <v>3099</v>
      </c>
      <c r="I6202" s="302" t="s">
        <v>3099</v>
      </c>
      <c r="J6202" s="302">
        <v>135500</v>
      </c>
      <c r="K6202" s="302" t="s">
        <v>83</v>
      </c>
      <c r="L6202" s="302">
        <v>9802370</v>
      </c>
      <c r="M6202" s="302" t="s">
        <v>879</v>
      </c>
      <c r="N6202" s="305">
        <v>21367</v>
      </c>
      <c r="O6202" s="305">
        <v>21367</v>
      </c>
      <c r="P6202" s="302" t="s">
        <v>1052</v>
      </c>
    </row>
    <row r="6203" spans="1:16">
      <c r="A6203" s="303">
        <v>0</v>
      </c>
      <c r="B6203" s="303">
        <v>0</v>
      </c>
      <c r="C6203" s="303">
        <v>0</v>
      </c>
      <c r="D6203" s="304">
        <f t="shared" si="96"/>
        <v>0</v>
      </c>
      <c r="E6203" s="305">
        <v>45992</v>
      </c>
      <c r="F6203" s="302" t="s">
        <v>69</v>
      </c>
      <c r="G6203" s="302" t="s">
        <v>70</v>
      </c>
      <c r="H6203" s="302" t="s">
        <v>3099</v>
      </c>
      <c r="I6203" s="302" t="s">
        <v>3099</v>
      </c>
      <c r="J6203" s="302">
        <v>135500</v>
      </c>
      <c r="K6203" s="302" t="s">
        <v>83</v>
      </c>
      <c r="L6203" s="302">
        <v>9802779</v>
      </c>
      <c r="M6203" s="302" t="s">
        <v>879</v>
      </c>
      <c r="N6203" s="305">
        <v>28672</v>
      </c>
      <c r="O6203" s="305">
        <v>28672</v>
      </c>
      <c r="P6203" s="302" t="s">
        <v>1052</v>
      </c>
    </row>
    <row r="6204" spans="1:16">
      <c r="A6204" s="303">
        <v>0</v>
      </c>
      <c r="B6204" s="303">
        <v>0</v>
      </c>
      <c r="C6204" s="303">
        <v>0</v>
      </c>
      <c r="D6204" s="304">
        <f t="shared" si="96"/>
        <v>0</v>
      </c>
      <c r="E6204" s="305">
        <v>45992</v>
      </c>
      <c r="F6204" s="302" t="s">
        <v>69</v>
      </c>
      <c r="G6204" s="302" t="s">
        <v>70</v>
      </c>
      <c r="H6204" s="302" t="s">
        <v>3099</v>
      </c>
      <c r="I6204" s="302" t="s">
        <v>3099</v>
      </c>
      <c r="J6204" s="302">
        <v>135500</v>
      </c>
      <c r="K6204" s="302" t="s">
        <v>83</v>
      </c>
      <c r="L6204" s="302">
        <v>9802777</v>
      </c>
      <c r="M6204" s="302" t="s">
        <v>879</v>
      </c>
      <c r="N6204" s="305">
        <v>23924</v>
      </c>
      <c r="O6204" s="305">
        <v>23924</v>
      </c>
      <c r="P6204" s="302" t="s">
        <v>1052</v>
      </c>
    </row>
    <row r="6205" spans="1:16">
      <c r="A6205" s="303">
        <v>0</v>
      </c>
      <c r="B6205" s="303">
        <v>0</v>
      </c>
      <c r="C6205" s="303">
        <v>0</v>
      </c>
      <c r="D6205" s="304">
        <f t="shared" si="96"/>
        <v>0</v>
      </c>
      <c r="E6205" s="305">
        <v>45992</v>
      </c>
      <c r="F6205" s="302" t="s">
        <v>69</v>
      </c>
      <c r="G6205" s="302" t="s">
        <v>70</v>
      </c>
      <c r="H6205" s="302" t="s">
        <v>3099</v>
      </c>
      <c r="I6205" s="302" t="s">
        <v>3099</v>
      </c>
      <c r="J6205" s="302">
        <v>135500</v>
      </c>
      <c r="K6205" s="302" t="s">
        <v>83</v>
      </c>
      <c r="L6205" s="302">
        <v>9802691</v>
      </c>
      <c r="M6205" s="302" t="s">
        <v>879</v>
      </c>
      <c r="N6205" s="305">
        <v>31594</v>
      </c>
      <c r="O6205" s="305">
        <v>31594</v>
      </c>
      <c r="P6205" s="302" t="s">
        <v>1052</v>
      </c>
    </row>
    <row r="6206" spans="1:16">
      <c r="A6206" s="303">
        <v>0</v>
      </c>
      <c r="B6206" s="303">
        <v>0</v>
      </c>
      <c r="C6206" s="303">
        <v>0</v>
      </c>
      <c r="D6206" s="304">
        <f t="shared" si="96"/>
        <v>0</v>
      </c>
      <c r="E6206" s="305">
        <v>45992</v>
      </c>
      <c r="F6206" s="302" t="s">
        <v>69</v>
      </c>
      <c r="G6206" s="302" t="s">
        <v>70</v>
      </c>
      <c r="H6206" s="302" t="s">
        <v>3099</v>
      </c>
      <c r="I6206" s="302" t="s">
        <v>3099</v>
      </c>
      <c r="J6206" s="302">
        <v>135500</v>
      </c>
      <c r="K6206" s="302" t="s">
        <v>83</v>
      </c>
      <c r="L6206" s="302">
        <v>9802612</v>
      </c>
      <c r="M6206" s="302" t="s">
        <v>879</v>
      </c>
      <c r="N6206" s="305">
        <v>33786</v>
      </c>
      <c r="O6206" s="305">
        <v>33786</v>
      </c>
      <c r="P6206" s="302" t="s">
        <v>1052</v>
      </c>
    </row>
    <row r="6207" spans="1:16">
      <c r="A6207" s="303">
        <v>0</v>
      </c>
      <c r="B6207" s="303">
        <v>0</v>
      </c>
      <c r="C6207" s="303">
        <v>0</v>
      </c>
      <c r="D6207" s="304">
        <f t="shared" si="96"/>
        <v>0</v>
      </c>
      <c r="E6207" s="305">
        <v>45992</v>
      </c>
      <c r="F6207" s="302" t="s">
        <v>69</v>
      </c>
      <c r="G6207" s="302" t="s">
        <v>70</v>
      </c>
      <c r="H6207" s="302" t="s">
        <v>3099</v>
      </c>
      <c r="I6207" s="302" t="s">
        <v>3099</v>
      </c>
      <c r="J6207" s="302">
        <v>135500</v>
      </c>
      <c r="K6207" s="302" t="s">
        <v>83</v>
      </c>
      <c r="L6207" s="302">
        <v>9802610</v>
      </c>
      <c r="M6207" s="302" t="s">
        <v>879</v>
      </c>
      <c r="N6207" s="305">
        <v>28672</v>
      </c>
      <c r="O6207" s="305">
        <v>28672</v>
      </c>
      <c r="P6207" s="302" t="s">
        <v>1052</v>
      </c>
    </row>
    <row r="6208" spans="1:16">
      <c r="A6208" s="303">
        <v>0</v>
      </c>
      <c r="B6208" s="303">
        <v>0</v>
      </c>
      <c r="C6208" s="303">
        <v>0</v>
      </c>
      <c r="D6208" s="304">
        <f t="shared" si="96"/>
        <v>0</v>
      </c>
      <c r="E6208" s="305">
        <v>45992</v>
      </c>
      <c r="F6208" s="302" t="s">
        <v>69</v>
      </c>
      <c r="G6208" s="302" t="s">
        <v>70</v>
      </c>
      <c r="H6208" s="302" t="s">
        <v>3099</v>
      </c>
      <c r="I6208" s="302" t="s">
        <v>3099</v>
      </c>
      <c r="J6208" s="302">
        <v>135500</v>
      </c>
      <c r="K6208" s="302" t="s">
        <v>83</v>
      </c>
      <c r="L6208" s="302">
        <v>9802609</v>
      </c>
      <c r="M6208" s="302" t="s">
        <v>879</v>
      </c>
      <c r="N6208" s="305">
        <v>25020</v>
      </c>
      <c r="O6208" s="305">
        <v>25020</v>
      </c>
      <c r="P6208" s="302" t="s">
        <v>1052</v>
      </c>
    </row>
    <row r="6209" spans="1:16">
      <c r="A6209" s="303">
        <v>0</v>
      </c>
      <c r="B6209" s="303">
        <v>0</v>
      </c>
      <c r="C6209" s="303">
        <v>0</v>
      </c>
      <c r="D6209" s="304">
        <f t="shared" si="96"/>
        <v>0</v>
      </c>
      <c r="E6209" s="305">
        <v>45992</v>
      </c>
      <c r="F6209" s="302" t="s">
        <v>69</v>
      </c>
      <c r="G6209" s="302" t="s">
        <v>70</v>
      </c>
      <c r="H6209" s="302" t="s">
        <v>3099</v>
      </c>
      <c r="I6209" s="302" t="s">
        <v>3099</v>
      </c>
      <c r="J6209" s="302">
        <v>135500</v>
      </c>
      <c r="K6209" s="302" t="s">
        <v>83</v>
      </c>
      <c r="L6209" s="302">
        <v>9802489</v>
      </c>
      <c r="M6209" s="302" t="s">
        <v>879</v>
      </c>
      <c r="N6209" s="305">
        <v>28307</v>
      </c>
      <c r="O6209" s="305">
        <v>28307</v>
      </c>
      <c r="P6209" s="302" t="s">
        <v>1052</v>
      </c>
    </row>
    <row r="6210" spans="1:16">
      <c r="A6210" s="303">
        <v>0</v>
      </c>
      <c r="B6210" s="303">
        <v>0</v>
      </c>
      <c r="C6210" s="303">
        <v>0</v>
      </c>
      <c r="D6210" s="304">
        <f t="shared" si="96"/>
        <v>0</v>
      </c>
      <c r="E6210" s="305">
        <v>45992</v>
      </c>
      <c r="F6210" s="302" t="s">
        <v>69</v>
      </c>
      <c r="G6210" s="302" t="s">
        <v>70</v>
      </c>
      <c r="H6210" s="302" t="s">
        <v>3099</v>
      </c>
      <c r="I6210" s="302" t="s">
        <v>3099</v>
      </c>
      <c r="J6210" s="302">
        <v>135500</v>
      </c>
      <c r="K6210" s="302" t="s">
        <v>83</v>
      </c>
      <c r="L6210" s="302">
        <v>9801905</v>
      </c>
      <c r="M6210" s="302" t="s">
        <v>879</v>
      </c>
      <c r="N6210" s="305">
        <v>33786</v>
      </c>
      <c r="O6210" s="305">
        <v>33786</v>
      </c>
      <c r="P6210" s="302" t="s">
        <v>1052</v>
      </c>
    </row>
    <row r="6211" spans="1:16">
      <c r="A6211" s="303">
        <v>0</v>
      </c>
      <c r="B6211" s="303">
        <v>0</v>
      </c>
      <c r="C6211" s="303">
        <v>0</v>
      </c>
      <c r="D6211" s="304">
        <f t="shared" ref="D6211:D6274" si="97">+B6211-C6211</f>
        <v>0</v>
      </c>
      <c r="E6211" s="305">
        <v>45992</v>
      </c>
      <c r="F6211" s="302" t="s">
        <v>69</v>
      </c>
      <c r="G6211" s="302" t="s">
        <v>70</v>
      </c>
      <c r="H6211" s="302" t="s">
        <v>3099</v>
      </c>
      <c r="I6211" s="302" t="s">
        <v>3099</v>
      </c>
      <c r="J6211" s="302">
        <v>135500</v>
      </c>
      <c r="K6211" s="302" t="s">
        <v>83</v>
      </c>
      <c r="L6211" s="302">
        <v>9801889</v>
      </c>
      <c r="M6211" s="302" t="s">
        <v>879</v>
      </c>
      <c r="N6211" s="305">
        <v>33786</v>
      </c>
      <c r="O6211" s="305">
        <v>33786</v>
      </c>
      <c r="P6211" s="302" t="s">
        <v>1052</v>
      </c>
    </row>
    <row r="6212" spans="1:16">
      <c r="A6212" s="303">
        <v>0</v>
      </c>
      <c r="B6212" s="303">
        <v>0</v>
      </c>
      <c r="C6212" s="303">
        <v>0</v>
      </c>
      <c r="D6212" s="304">
        <f t="shared" si="97"/>
        <v>0</v>
      </c>
      <c r="E6212" s="305">
        <v>45992</v>
      </c>
      <c r="F6212" s="302" t="s">
        <v>69</v>
      </c>
      <c r="G6212" s="302" t="s">
        <v>70</v>
      </c>
      <c r="H6212" s="302" t="s">
        <v>3099</v>
      </c>
      <c r="I6212" s="302" t="s">
        <v>3099</v>
      </c>
      <c r="J6212" s="302">
        <v>135500</v>
      </c>
      <c r="K6212" s="302" t="s">
        <v>83</v>
      </c>
      <c r="L6212" s="302">
        <v>9802832</v>
      </c>
      <c r="M6212" s="302" t="s">
        <v>879</v>
      </c>
      <c r="N6212" s="305">
        <v>33786</v>
      </c>
      <c r="O6212" s="305">
        <v>33786</v>
      </c>
      <c r="P6212" s="302" t="s">
        <v>1052</v>
      </c>
    </row>
    <row r="6213" spans="1:16">
      <c r="A6213" s="303">
        <v>0</v>
      </c>
      <c r="B6213" s="303">
        <v>0</v>
      </c>
      <c r="C6213" s="303">
        <v>0</v>
      </c>
      <c r="D6213" s="304">
        <f t="shared" si="97"/>
        <v>0</v>
      </c>
      <c r="E6213" s="305">
        <v>45992</v>
      </c>
      <c r="F6213" s="302" t="s">
        <v>69</v>
      </c>
      <c r="G6213" s="302" t="s">
        <v>70</v>
      </c>
      <c r="H6213" s="302" t="s">
        <v>3099</v>
      </c>
      <c r="I6213" s="302" t="s">
        <v>3099</v>
      </c>
      <c r="J6213" s="302">
        <v>135500</v>
      </c>
      <c r="K6213" s="302" t="s">
        <v>83</v>
      </c>
      <c r="L6213" s="302">
        <v>9802692</v>
      </c>
      <c r="M6213" s="302" t="s">
        <v>879</v>
      </c>
      <c r="N6213" s="305">
        <v>33786</v>
      </c>
      <c r="O6213" s="305">
        <v>33786</v>
      </c>
      <c r="P6213" s="302" t="s">
        <v>1052</v>
      </c>
    </row>
    <row r="6214" spans="1:16">
      <c r="A6214" s="303">
        <v>0</v>
      </c>
      <c r="B6214" s="303">
        <v>0</v>
      </c>
      <c r="C6214" s="303">
        <v>0</v>
      </c>
      <c r="D6214" s="304">
        <f t="shared" si="97"/>
        <v>0</v>
      </c>
      <c r="E6214" s="305">
        <v>45992</v>
      </c>
      <c r="F6214" s="302" t="s">
        <v>69</v>
      </c>
      <c r="G6214" s="302" t="s">
        <v>70</v>
      </c>
      <c r="H6214" s="302" t="s">
        <v>3099</v>
      </c>
      <c r="I6214" s="302" t="s">
        <v>3099</v>
      </c>
      <c r="J6214" s="302">
        <v>135500</v>
      </c>
      <c r="K6214" s="302" t="s">
        <v>83</v>
      </c>
      <c r="L6214" s="302">
        <v>9802607</v>
      </c>
      <c r="M6214" s="302" t="s">
        <v>879</v>
      </c>
      <c r="N6214" s="305">
        <v>23924</v>
      </c>
      <c r="O6214" s="305">
        <v>23924</v>
      </c>
      <c r="P6214" s="302" t="s">
        <v>1052</v>
      </c>
    </row>
    <row r="6215" spans="1:16">
      <c r="A6215" s="303">
        <v>0</v>
      </c>
      <c r="B6215" s="303">
        <v>0</v>
      </c>
      <c r="C6215" s="303">
        <v>0</v>
      </c>
      <c r="D6215" s="304">
        <f t="shared" si="97"/>
        <v>0</v>
      </c>
      <c r="E6215" s="305">
        <v>45992</v>
      </c>
      <c r="F6215" s="302" t="s">
        <v>69</v>
      </c>
      <c r="G6215" s="302" t="s">
        <v>70</v>
      </c>
      <c r="H6215" s="302" t="s">
        <v>3099</v>
      </c>
      <c r="I6215" s="302" t="s">
        <v>3099</v>
      </c>
      <c r="J6215" s="302">
        <v>135500</v>
      </c>
      <c r="K6215" s="302" t="s">
        <v>83</v>
      </c>
      <c r="L6215" s="302">
        <v>9801897</v>
      </c>
      <c r="M6215" s="302" t="s">
        <v>879</v>
      </c>
      <c r="N6215" s="305">
        <v>24654</v>
      </c>
      <c r="O6215" s="305">
        <v>24654</v>
      </c>
      <c r="P6215" s="302" t="s">
        <v>1052</v>
      </c>
    </row>
    <row r="6216" spans="1:16">
      <c r="A6216" s="303">
        <v>0</v>
      </c>
      <c r="B6216" s="303">
        <v>0</v>
      </c>
      <c r="C6216" s="303">
        <v>0</v>
      </c>
      <c r="D6216" s="304">
        <f t="shared" si="97"/>
        <v>0</v>
      </c>
      <c r="E6216" s="305">
        <v>45992</v>
      </c>
      <c r="F6216" s="302" t="s">
        <v>69</v>
      </c>
      <c r="G6216" s="302" t="s">
        <v>70</v>
      </c>
      <c r="H6216" s="302" t="s">
        <v>3099</v>
      </c>
      <c r="I6216" s="302" t="s">
        <v>3099</v>
      </c>
      <c r="J6216" s="302">
        <v>135500</v>
      </c>
      <c r="K6216" s="302" t="s">
        <v>83</v>
      </c>
      <c r="L6216" s="302">
        <v>9801907</v>
      </c>
      <c r="M6216" s="302" t="s">
        <v>879</v>
      </c>
      <c r="N6216" s="305">
        <v>21367</v>
      </c>
      <c r="O6216" s="305">
        <v>21367</v>
      </c>
      <c r="P6216" s="302" t="s">
        <v>1052</v>
      </c>
    </row>
    <row r="6217" spans="1:16">
      <c r="A6217" s="303">
        <v>0</v>
      </c>
      <c r="B6217" s="303">
        <v>0</v>
      </c>
      <c r="C6217" s="303">
        <v>0</v>
      </c>
      <c r="D6217" s="304">
        <f t="shared" si="97"/>
        <v>0</v>
      </c>
      <c r="E6217" s="305">
        <v>45992</v>
      </c>
      <c r="F6217" s="302" t="s">
        <v>69</v>
      </c>
      <c r="G6217" s="302" t="s">
        <v>70</v>
      </c>
      <c r="H6217" s="302" t="s">
        <v>3099</v>
      </c>
      <c r="I6217" s="302" t="s">
        <v>3099</v>
      </c>
      <c r="J6217" s="302">
        <v>135500</v>
      </c>
      <c r="K6217" s="302" t="s">
        <v>83</v>
      </c>
      <c r="L6217" s="302">
        <v>9802658</v>
      </c>
      <c r="M6217" s="302" t="s">
        <v>879</v>
      </c>
      <c r="N6217" s="305">
        <v>34151</v>
      </c>
      <c r="O6217" s="305">
        <v>34151</v>
      </c>
      <c r="P6217" s="302" t="s">
        <v>1052</v>
      </c>
    </row>
    <row r="6218" spans="1:16">
      <c r="A6218" s="303">
        <v>0</v>
      </c>
      <c r="B6218" s="303">
        <v>0</v>
      </c>
      <c r="C6218" s="303">
        <v>0</v>
      </c>
      <c r="D6218" s="304">
        <f t="shared" si="97"/>
        <v>0</v>
      </c>
      <c r="E6218" s="305">
        <v>45992</v>
      </c>
      <c r="F6218" s="302" t="s">
        <v>69</v>
      </c>
      <c r="G6218" s="302" t="s">
        <v>70</v>
      </c>
      <c r="H6218" s="302" t="s">
        <v>3099</v>
      </c>
      <c r="I6218" s="302" t="s">
        <v>3099</v>
      </c>
      <c r="J6218" s="302">
        <v>135500</v>
      </c>
      <c r="K6218" s="302" t="s">
        <v>83</v>
      </c>
      <c r="L6218" s="302">
        <v>9802817</v>
      </c>
      <c r="M6218" s="302" t="s">
        <v>879</v>
      </c>
      <c r="N6218" s="305">
        <v>21367</v>
      </c>
      <c r="O6218" s="305">
        <v>21367</v>
      </c>
      <c r="P6218" s="302" t="s">
        <v>1052</v>
      </c>
    </row>
    <row r="6219" spans="1:16">
      <c r="A6219" s="303">
        <v>0</v>
      </c>
      <c r="B6219" s="303">
        <v>0</v>
      </c>
      <c r="C6219" s="303">
        <v>0</v>
      </c>
      <c r="D6219" s="304">
        <f t="shared" si="97"/>
        <v>0</v>
      </c>
      <c r="E6219" s="305">
        <v>45992</v>
      </c>
      <c r="F6219" s="302" t="s">
        <v>69</v>
      </c>
      <c r="G6219" s="302" t="s">
        <v>70</v>
      </c>
      <c r="H6219" s="302" t="s">
        <v>3099</v>
      </c>
      <c r="I6219" s="302" t="s">
        <v>3099</v>
      </c>
      <c r="J6219" s="302">
        <v>135500</v>
      </c>
      <c r="K6219" s="302" t="s">
        <v>83</v>
      </c>
      <c r="L6219" s="302">
        <v>9801970</v>
      </c>
      <c r="M6219" s="302" t="s">
        <v>879</v>
      </c>
      <c r="N6219" s="305">
        <v>22098</v>
      </c>
      <c r="O6219" s="305">
        <v>22098</v>
      </c>
      <c r="P6219" s="302" t="s">
        <v>1052</v>
      </c>
    </row>
    <row r="6220" spans="1:16">
      <c r="A6220" s="303">
        <v>0</v>
      </c>
      <c r="B6220" s="303">
        <v>0</v>
      </c>
      <c r="C6220" s="303">
        <v>0</v>
      </c>
      <c r="D6220" s="304">
        <f t="shared" si="97"/>
        <v>0</v>
      </c>
      <c r="E6220" s="305">
        <v>45992</v>
      </c>
      <c r="F6220" s="302" t="s">
        <v>69</v>
      </c>
      <c r="G6220" s="302" t="s">
        <v>70</v>
      </c>
      <c r="H6220" s="302" t="s">
        <v>3099</v>
      </c>
      <c r="I6220" s="302" t="s">
        <v>3099</v>
      </c>
      <c r="J6220" s="302">
        <v>135500</v>
      </c>
      <c r="K6220" s="302" t="s">
        <v>83</v>
      </c>
      <c r="L6220" s="302">
        <v>9802829</v>
      </c>
      <c r="M6220" s="302" t="s">
        <v>879</v>
      </c>
      <c r="N6220" s="305">
        <v>28672</v>
      </c>
      <c r="O6220" s="305">
        <v>28672</v>
      </c>
      <c r="P6220" s="302" t="s">
        <v>1052</v>
      </c>
    </row>
    <row r="6221" spans="1:16">
      <c r="A6221" s="303">
        <v>0</v>
      </c>
      <c r="B6221" s="303">
        <v>0</v>
      </c>
      <c r="C6221" s="303">
        <v>0</v>
      </c>
      <c r="D6221" s="304">
        <f t="shared" si="97"/>
        <v>0</v>
      </c>
      <c r="E6221" s="305">
        <v>45992</v>
      </c>
      <c r="F6221" s="302" t="s">
        <v>69</v>
      </c>
      <c r="G6221" s="302" t="s">
        <v>70</v>
      </c>
      <c r="H6221" s="302" t="s">
        <v>3099</v>
      </c>
      <c r="I6221" s="302" t="s">
        <v>3099</v>
      </c>
      <c r="J6221" s="302">
        <v>135500</v>
      </c>
      <c r="K6221" s="302" t="s">
        <v>83</v>
      </c>
      <c r="L6221" s="302">
        <v>9802812</v>
      </c>
      <c r="M6221" s="302" t="s">
        <v>879</v>
      </c>
      <c r="N6221" s="305">
        <v>29037</v>
      </c>
      <c r="O6221" s="305">
        <v>29037</v>
      </c>
      <c r="P6221" s="302" t="s">
        <v>1052</v>
      </c>
    </row>
    <row r="6222" spans="1:16">
      <c r="A6222" s="303">
        <v>0</v>
      </c>
      <c r="B6222" s="303">
        <v>0</v>
      </c>
      <c r="C6222" s="303">
        <v>0</v>
      </c>
      <c r="D6222" s="304">
        <f t="shared" si="97"/>
        <v>0</v>
      </c>
      <c r="E6222" s="305">
        <v>45992</v>
      </c>
      <c r="F6222" s="302" t="s">
        <v>69</v>
      </c>
      <c r="G6222" s="302" t="s">
        <v>70</v>
      </c>
      <c r="H6222" s="302" t="s">
        <v>3099</v>
      </c>
      <c r="I6222" s="302" t="s">
        <v>3099</v>
      </c>
      <c r="J6222" s="302">
        <v>135500</v>
      </c>
      <c r="K6222" s="302" t="s">
        <v>83</v>
      </c>
      <c r="L6222" s="302">
        <v>9802742</v>
      </c>
      <c r="M6222" s="302" t="s">
        <v>879</v>
      </c>
      <c r="N6222" s="305">
        <v>22098</v>
      </c>
      <c r="O6222" s="305">
        <v>22098</v>
      </c>
      <c r="P6222" s="302" t="s">
        <v>1052</v>
      </c>
    </row>
    <row r="6223" spans="1:16">
      <c r="A6223" s="303">
        <v>0</v>
      </c>
      <c r="B6223" s="303">
        <v>0</v>
      </c>
      <c r="C6223" s="303">
        <v>0</v>
      </c>
      <c r="D6223" s="304">
        <f t="shared" si="97"/>
        <v>0</v>
      </c>
      <c r="E6223" s="305">
        <v>45992</v>
      </c>
      <c r="F6223" s="302" t="s">
        <v>69</v>
      </c>
      <c r="G6223" s="302" t="s">
        <v>70</v>
      </c>
      <c r="H6223" s="302" t="s">
        <v>3099</v>
      </c>
      <c r="I6223" s="302" t="s">
        <v>3099</v>
      </c>
      <c r="J6223" s="302">
        <v>135500</v>
      </c>
      <c r="K6223" s="302" t="s">
        <v>83</v>
      </c>
      <c r="L6223" s="302">
        <v>9802492</v>
      </c>
      <c r="M6223" s="302" t="s">
        <v>879</v>
      </c>
      <c r="N6223" s="305">
        <v>33786</v>
      </c>
      <c r="O6223" s="305">
        <v>33786</v>
      </c>
      <c r="P6223" s="302" t="s">
        <v>1052</v>
      </c>
    </row>
    <row r="6224" spans="1:16">
      <c r="A6224" s="303">
        <v>0</v>
      </c>
      <c r="B6224" s="303">
        <v>0</v>
      </c>
      <c r="C6224" s="303">
        <v>0</v>
      </c>
      <c r="D6224" s="304">
        <f t="shared" si="97"/>
        <v>0</v>
      </c>
      <c r="E6224" s="305">
        <v>45992</v>
      </c>
      <c r="F6224" s="302" t="s">
        <v>69</v>
      </c>
      <c r="G6224" s="302" t="s">
        <v>70</v>
      </c>
      <c r="H6224" s="302" t="s">
        <v>3099</v>
      </c>
      <c r="I6224" s="302" t="s">
        <v>3099</v>
      </c>
      <c r="J6224" s="302">
        <v>135500</v>
      </c>
      <c r="K6224" s="302" t="s">
        <v>83</v>
      </c>
      <c r="L6224" s="302">
        <v>9802524</v>
      </c>
      <c r="M6224" s="302" t="s">
        <v>879</v>
      </c>
      <c r="N6224" s="305">
        <v>24289</v>
      </c>
      <c r="O6224" s="305">
        <v>24289</v>
      </c>
      <c r="P6224" s="302" t="s">
        <v>1052</v>
      </c>
    </row>
    <row r="6225" spans="1:16">
      <c r="A6225" s="303">
        <v>0</v>
      </c>
      <c r="B6225" s="303">
        <v>0</v>
      </c>
      <c r="C6225" s="303">
        <v>0</v>
      </c>
      <c r="D6225" s="304">
        <f t="shared" si="97"/>
        <v>0</v>
      </c>
      <c r="E6225" s="305">
        <v>45992</v>
      </c>
      <c r="F6225" s="302" t="s">
        <v>69</v>
      </c>
      <c r="G6225" s="302" t="s">
        <v>70</v>
      </c>
      <c r="H6225" s="302" t="s">
        <v>3099</v>
      </c>
      <c r="I6225" s="302" t="s">
        <v>3099</v>
      </c>
      <c r="J6225" s="302">
        <v>135500</v>
      </c>
      <c r="K6225" s="302" t="s">
        <v>83</v>
      </c>
      <c r="L6225" s="302">
        <v>9802519</v>
      </c>
      <c r="M6225" s="302" t="s">
        <v>879</v>
      </c>
      <c r="N6225" s="305">
        <v>18445</v>
      </c>
      <c r="O6225" s="305">
        <v>18445</v>
      </c>
      <c r="P6225" s="302" t="s">
        <v>1052</v>
      </c>
    </row>
    <row r="6226" spans="1:16">
      <c r="A6226" s="303">
        <v>0</v>
      </c>
      <c r="B6226" s="303">
        <v>0</v>
      </c>
      <c r="C6226" s="303">
        <v>0</v>
      </c>
      <c r="D6226" s="304">
        <f t="shared" si="97"/>
        <v>0</v>
      </c>
      <c r="E6226" s="305">
        <v>45992</v>
      </c>
      <c r="F6226" s="302" t="s">
        <v>69</v>
      </c>
      <c r="G6226" s="302" t="s">
        <v>70</v>
      </c>
      <c r="H6226" s="302" t="s">
        <v>3099</v>
      </c>
      <c r="I6226" s="302" t="s">
        <v>3099</v>
      </c>
      <c r="J6226" s="302">
        <v>135500</v>
      </c>
      <c r="K6226" s="302" t="s">
        <v>83</v>
      </c>
      <c r="L6226" s="302">
        <v>9802565</v>
      </c>
      <c r="M6226" s="302" t="s">
        <v>879</v>
      </c>
      <c r="N6226" s="305">
        <v>22828</v>
      </c>
      <c r="O6226" s="305">
        <v>22828</v>
      </c>
      <c r="P6226" s="302" t="s">
        <v>1052</v>
      </c>
    </row>
    <row r="6227" spans="1:16">
      <c r="A6227" s="303">
        <v>0</v>
      </c>
      <c r="B6227" s="303">
        <v>0</v>
      </c>
      <c r="C6227" s="303">
        <v>0</v>
      </c>
      <c r="D6227" s="304">
        <f t="shared" si="97"/>
        <v>0</v>
      </c>
      <c r="E6227" s="305">
        <v>45992</v>
      </c>
      <c r="F6227" s="302" t="s">
        <v>69</v>
      </c>
      <c r="G6227" s="302" t="s">
        <v>70</v>
      </c>
      <c r="H6227" s="302" t="s">
        <v>3099</v>
      </c>
      <c r="I6227" s="302" t="s">
        <v>3099</v>
      </c>
      <c r="J6227" s="302">
        <v>135500</v>
      </c>
      <c r="K6227" s="302" t="s">
        <v>83</v>
      </c>
      <c r="L6227" s="302">
        <v>9802450</v>
      </c>
      <c r="M6227" s="302" t="s">
        <v>879</v>
      </c>
      <c r="N6227" s="305">
        <v>26846</v>
      </c>
      <c r="O6227" s="305">
        <v>26846</v>
      </c>
      <c r="P6227" s="302" t="s">
        <v>1052</v>
      </c>
    </row>
    <row r="6228" spans="1:16">
      <c r="A6228" s="303">
        <v>0</v>
      </c>
      <c r="B6228" s="303">
        <v>0</v>
      </c>
      <c r="C6228" s="303">
        <v>0</v>
      </c>
      <c r="D6228" s="304">
        <f t="shared" si="97"/>
        <v>0</v>
      </c>
      <c r="E6228" s="305">
        <v>45992</v>
      </c>
      <c r="F6228" s="302" t="s">
        <v>69</v>
      </c>
      <c r="G6228" s="302" t="s">
        <v>70</v>
      </c>
      <c r="H6228" s="302" t="s">
        <v>3099</v>
      </c>
      <c r="I6228" s="302" t="s">
        <v>3099</v>
      </c>
      <c r="J6228" s="302">
        <v>135500</v>
      </c>
      <c r="K6228" s="302" t="s">
        <v>83</v>
      </c>
      <c r="L6228" s="302">
        <v>9802446</v>
      </c>
      <c r="M6228" s="302" t="s">
        <v>879</v>
      </c>
      <c r="N6228" s="305">
        <v>17715</v>
      </c>
      <c r="O6228" s="305">
        <v>17715</v>
      </c>
      <c r="P6228" s="302" t="s">
        <v>1052</v>
      </c>
    </row>
    <row r="6229" spans="1:16">
      <c r="A6229" s="303">
        <v>0</v>
      </c>
      <c r="B6229" s="303">
        <v>0</v>
      </c>
      <c r="C6229" s="303">
        <v>0</v>
      </c>
      <c r="D6229" s="304">
        <f t="shared" si="97"/>
        <v>0</v>
      </c>
      <c r="E6229" s="305">
        <v>45992</v>
      </c>
      <c r="F6229" s="302" t="s">
        <v>69</v>
      </c>
      <c r="G6229" s="302" t="s">
        <v>70</v>
      </c>
      <c r="H6229" s="302" t="s">
        <v>3099</v>
      </c>
      <c r="I6229" s="302" t="s">
        <v>3099</v>
      </c>
      <c r="J6229" s="302">
        <v>135500</v>
      </c>
      <c r="K6229" s="302" t="s">
        <v>83</v>
      </c>
      <c r="L6229" s="302">
        <v>9802395</v>
      </c>
      <c r="M6229" s="302" t="s">
        <v>879</v>
      </c>
      <c r="N6229" s="305">
        <v>13332</v>
      </c>
      <c r="O6229" s="305">
        <v>13332</v>
      </c>
      <c r="P6229" s="302" t="s">
        <v>1052</v>
      </c>
    </row>
    <row r="6230" spans="1:16">
      <c r="A6230" s="303">
        <v>0</v>
      </c>
      <c r="B6230" s="303">
        <v>0</v>
      </c>
      <c r="C6230" s="303">
        <v>0</v>
      </c>
      <c r="D6230" s="304">
        <f t="shared" si="97"/>
        <v>0</v>
      </c>
      <c r="E6230" s="305">
        <v>45992</v>
      </c>
      <c r="F6230" s="302" t="s">
        <v>69</v>
      </c>
      <c r="G6230" s="302" t="s">
        <v>70</v>
      </c>
      <c r="H6230" s="302" t="s">
        <v>3099</v>
      </c>
      <c r="I6230" s="302" t="s">
        <v>3099</v>
      </c>
      <c r="J6230" s="302">
        <v>135500</v>
      </c>
      <c r="K6230" s="302" t="s">
        <v>83</v>
      </c>
      <c r="L6230" s="302">
        <v>9802445</v>
      </c>
      <c r="M6230" s="302" t="s">
        <v>879</v>
      </c>
      <c r="N6230" s="305">
        <v>13332</v>
      </c>
      <c r="O6230" s="305">
        <v>13332</v>
      </c>
      <c r="P6230" s="302" t="s">
        <v>1052</v>
      </c>
    </row>
    <row r="6231" spans="1:16">
      <c r="A6231" s="303">
        <v>0</v>
      </c>
      <c r="B6231" s="303">
        <v>0</v>
      </c>
      <c r="C6231" s="303">
        <v>0</v>
      </c>
      <c r="D6231" s="304">
        <f t="shared" si="97"/>
        <v>0</v>
      </c>
      <c r="E6231" s="305">
        <v>45992</v>
      </c>
      <c r="F6231" s="302" t="s">
        <v>69</v>
      </c>
      <c r="G6231" s="302" t="s">
        <v>70</v>
      </c>
      <c r="H6231" s="302" t="s">
        <v>3099</v>
      </c>
      <c r="I6231" s="302" t="s">
        <v>3099</v>
      </c>
      <c r="J6231" s="302">
        <v>135500</v>
      </c>
      <c r="K6231" s="302" t="s">
        <v>83</v>
      </c>
      <c r="L6231" s="302">
        <v>9802782</v>
      </c>
      <c r="M6231" s="302" t="s">
        <v>879</v>
      </c>
      <c r="N6231" s="305">
        <v>26115</v>
      </c>
      <c r="O6231" s="305">
        <v>26115</v>
      </c>
      <c r="P6231" s="302" t="s">
        <v>1052</v>
      </c>
    </row>
    <row r="6232" spans="1:16">
      <c r="A6232" s="303">
        <v>0</v>
      </c>
      <c r="B6232" s="303">
        <v>0</v>
      </c>
      <c r="C6232" s="303">
        <v>0</v>
      </c>
      <c r="D6232" s="304">
        <f t="shared" si="97"/>
        <v>0</v>
      </c>
      <c r="E6232" s="305">
        <v>45992</v>
      </c>
      <c r="F6232" s="302" t="s">
        <v>69</v>
      </c>
      <c r="G6232" s="302" t="s">
        <v>70</v>
      </c>
      <c r="H6232" s="302" t="s">
        <v>3099</v>
      </c>
      <c r="I6232" s="302" t="s">
        <v>3099</v>
      </c>
      <c r="J6232" s="302">
        <v>135500</v>
      </c>
      <c r="K6232" s="302" t="s">
        <v>83</v>
      </c>
      <c r="L6232" s="302">
        <v>9802737</v>
      </c>
      <c r="M6232" s="302" t="s">
        <v>879</v>
      </c>
      <c r="N6232" s="305">
        <v>25020</v>
      </c>
      <c r="O6232" s="305">
        <v>25020</v>
      </c>
      <c r="P6232" s="302" t="s">
        <v>1052</v>
      </c>
    </row>
    <row r="6233" spans="1:16">
      <c r="A6233" s="303">
        <v>0</v>
      </c>
      <c r="B6233" s="303">
        <v>0</v>
      </c>
      <c r="C6233" s="303">
        <v>0</v>
      </c>
      <c r="D6233" s="304">
        <f t="shared" si="97"/>
        <v>0</v>
      </c>
      <c r="E6233" s="305">
        <v>45992</v>
      </c>
      <c r="F6233" s="302" t="s">
        <v>69</v>
      </c>
      <c r="G6233" s="302" t="s">
        <v>70</v>
      </c>
      <c r="H6233" s="302" t="s">
        <v>3099</v>
      </c>
      <c r="I6233" s="302" t="s">
        <v>3099</v>
      </c>
      <c r="J6233" s="302">
        <v>135500</v>
      </c>
      <c r="K6233" s="302" t="s">
        <v>83</v>
      </c>
      <c r="L6233" s="302">
        <v>9801964</v>
      </c>
      <c r="M6233" s="302" t="s">
        <v>879</v>
      </c>
      <c r="N6233" s="305">
        <v>17349</v>
      </c>
      <c r="O6233" s="305">
        <v>17349</v>
      </c>
      <c r="P6233" s="302" t="s">
        <v>1052</v>
      </c>
    </row>
    <row r="6234" spans="1:16">
      <c r="A6234" s="303">
        <v>0</v>
      </c>
      <c r="B6234" s="303">
        <v>0</v>
      </c>
      <c r="C6234" s="303">
        <v>0</v>
      </c>
      <c r="D6234" s="304">
        <f t="shared" si="97"/>
        <v>0</v>
      </c>
      <c r="E6234" s="305">
        <v>45992</v>
      </c>
      <c r="F6234" s="302" t="s">
        <v>69</v>
      </c>
      <c r="G6234" s="302" t="s">
        <v>70</v>
      </c>
      <c r="H6234" s="302" t="s">
        <v>3099</v>
      </c>
      <c r="I6234" s="302" t="s">
        <v>3099</v>
      </c>
      <c r="J6234" s="302">
        <v>135500</v>
      </c>
      <c r="K6234" s="302" t="s">
        <v>83</v>
      </c>
      <c r="L6234" s="302">
        <v>9801891</v>
      </c>
      <c r="M6234" s="302" t="s">
        <v>879</v>
      </c>
      <c r="N6234" s="305">
        <v>28307</v>
      </c>
      <c r="O6234" s="305">
        <v>28307</v>
      </c>
      <c r="P6234" s="302" t="s">
        <v>1052</v>
      </c>
    </row>
    <row r="6235" spans="1:16">
      <c r="A6235" s="303">
        <v>0</v>
      </c>
      <c r="B6235" s="303">
        <v>0</v>
      </c>
      <c r="C6235" s="303">
        <v>0</v>
      </c>
      <c r="D6235" s="304">
        <f t="shared" si="97"/>
        <v>0</v>
      </c>
      <c r="E6235" s="305">
        <v>45992</v>
      </c>
      <c r="F6235" s="302" t="s">
        <v>69</v>
      </c>
      <c r="G6235" s="302" t="s">
        <v>70</v>
      </c>
      <c r="H6235" s="302" t="s">
        <v>3099</v>
      </c>
      <c r="I6235" s="302" t="s">
        <v>3099</v>
      </c>
      <c r="J6235" s="302">
        <v>135500</v>
      </c>
      <c r="K6235" s="302" t="s">
        <v>83</v>
      </c>
      <c r="L6235" s="302">
        <v>9802577</v>
      </c>
      <c r="M6235" s="302" t="s">
        <v>879</v>
      </c>
      <c r="N6235" s="305">
        <v>25385</v>
      </c>
      <c r="O6235" s="305">
        <v>25385</v>
      </c>
      <c r="P6235" s="302" t="s">
        <v>1052</v>
      </c>
    </row>
    <row r="6236" spans="1:16">
      <c r="A6236" s="303">
        <v>0</v>
      </c>
      <c r="B6236" s="303">
        <v>0</v>
      </c>
      <c r="C6236" s="303">
        <v>0</v>
      </c>
      <c r="D6236" s="304">
        <f t="shared" si="97"/>
        <v>0</v>
      </c>
      <c r="E6236" s="305">
        <v>45992</v>
      </c>
      <c r="F6236" s="302" t="s">
        <v>69</v>
      </c>
      <c r="G6236" s="302" t="s">
        <v>70</v>
      </c>
      <c r="H6236" s="302" t="s">
        <v>3099</v>
      </c>
      <c r="I6236" s="302" t="s">
        <v>3099</v>
      </c>
      <c r="J6236" s="302">
        <v>135500</v>
      </c>
      <c r="K6236" s="302" t="s">
        <v>83</v>
      </c>
      <c r="L6236" s="302">
        <v>9802581</v>
      </c>
      <c r="M6236" s="302" t="s">
        <v>879</v>
      </c>
      <c r="N6236" s="305">
        <v>32325</v>
      </c>
      <c r="O6236" s="305">
        <v>32325</v>
      </c>
      <c r="P6236" s="302" t="s">
        <v>1052</v>
      </c>
    </row>
    <row r="6237" spans="1:16">
      <c r="A6237" s="303">
        <v>0</v>
      </c>
      <c r="B6237" s="303">
        <v>0</v>
      </c>
      <c r="C6237" s="303">
        <v>0</v>
      </c>
      <c r="D6237" s="304">
        <f t="shared" si="97"/>
        <v>0</v>
      </c>
      <c r="E6237" s="305">
        <v>45992</v>
      </c>
      <c r="F6237" s="302" t="s">
        <v>69</v>
      </c>
      <c r="G6237" s="302" t="s">
        <v>70</v>
      </c>
      <c r="H6237" s="302" t="s">
        <v>3099</v>
      </c>
      <c r="I6237" s="302" t="s">
        <v>3099</v>
      </c>
      <c r="J6237" s="302">
        <v>135500</v>
      </c>
      <c r="K6237" s="302" t="s">
        <v>83</v>
      </c>
      <c r="L6237" s="302">
        <v>9802428</v>
      </c>
      <c r="M6237" s="302" t="s">
        <v>879</v>
      </c>
      <c r="N6237" s="305">
        <v>25020</v>
      </c>
      <c r="O6237" s="305">
        <v>25020</v>
      </c>
      <c r="P6237" s="302" t="s">
        <v>1052</v>
      </c>
    </row>
    <row r="6238" spans="1:16">
      <c r="A6238" s="303">
        <v>0</v>
      </c>
      <c r="B6238" s="303">
        <v>0</v>
      </c>
      <c r="C6238" s="303">
        <v>0</v>
      </c>
      <c r="D6238" s="304">
        <f t="shared" si="97"/>
        <v>0</v>
      </c>
      <c r="E6238" s="305">
        <v>45992</v>
      </c>
      <c r="F6238" s="302" t="s">
        <v>69</v>
      </c>
      <c r="G6238" s="302" t="s">
        <v>70</v>
      </c>
      <c r="H6238" s="302" t="s">
        <v>3099</v>
      </c>
      <c r="I6238" s="302" t="s">
        <v>3099</v>
      </c>
      <c r="J6238" s="302">
        <v>135500</v>
      </c>
      <c r="K6238" s="302" t="s">
        <v>83</v>
      </c>
      <c r="L6238" s="302">
        <v>9802711</v>
      </c>
      <c r="M6238" s="302" t="s">
        <v>879</v>
      </c>
      <c r="N6238" s="305">
        <v>26846</v>
      </c>
      <c r="O6238" s="305">
        <v>26846</v>
      </c>
      <c r="P6238" s="302" t="s">
        <v>1052</v>
      </c>
    </row>
    <row r="6239" spans="1:16">
      <c r="A6239" s="303">
        <v>0</v>
      </c>
      <c r="B6239" s="303">
        <v>0</v>
      </c>
      <c r="C6239" s="303">
        <v>0</v>
      </c>
      <c r="D6239" s="304">
        <f t="shared" si="97"/>
        <v>0</v>
      </c>
      <c r="E6239" s="305">
        <v>45992</v>
      </c>
      <c r="F6239" s="302" t="s">
        <v>69</v>
      </c>
      <c r="G6239" s="302" t="s">
        <v>70</v>
      </c>
      <c r="H6239" s="302" t="s">
        <v>3099</v>
      </c>
      <c r="I6239" s="302" t="s">
        <v>3099</v>
      </c>
      <c r="J6239" s="302">
        <v>135500</v>
      </c>
      <c r="K6239" s="302" t="s">
        <v>83</v>
      </c>
      <c r="L6239" s="302">
        <v>9801939</v>
      </c>
      <c r="M6239" s="302" t="s">
        <v>879</v>
      </c>
      <c r="N6239" s="305">
        <v>26481</v>
      </c>
      <c r="O6239" s="305">
        <v>26481</v>
      </c>
      <c r="P6239" s="302" t="s">
        <v>1052</v>
      </c>
    </row>
    <row r="6240" spans="1:16">
      <c r="A6240" s="303">
        <v>0</v>
      </c>
      <c r="B6240" s="303">
        <v>0</v>
      </c>
      <c r="C6240" s="303">
        <v>0</v>
      </c>
      <c r="D6240" s="304">
        <f t="shared" si="97"/>
        <v>0</v>
      </c>
      <c r="E6240" s="305">
        <v>45992</v>
      </c>
      <c r="F6240" s="302" t="s">
        <v>69</v>
      </c>
      <c r="G6240" s="302" t="s">
        <v>70</v>
      </c>
      <c r="H6240" s="302" t="s">
        <v>3099</v>
      </c>
      <c r="I6240" s="302" t="s">
        <v>3099</v>
      </c>
      <c r="J6240" s="302">
        <v>135500</v>
      </c>
      <c r="K6240" s="302" t="s">
        <v>83</v>
      </c>
      <c r="L6240" s="302">
        <v>9802744</v>
      </c>
      <c r="M6240" s="302" t="s">
        <v>879</v>
      </c>
      <c r="N6240" s="305">
        <v>23924</v>
      </c>
      <c r="O6240" s="305">
        <v>23924</v>
      </c>
      <c r="P6240" s="302" t="s">
        <v>1052</v>
      </c>
    </row>
    <row r="6241" spans="1:16">
      <c r="A6241" s="303">
        <v>0</v>
      </c>
      <c r="B6241" s="303">
        <v>0</v>
      </c>
      <c r="C6241" s="303">
        <v>0</v>
      </c>
      <c r="D6241" s="304">
        <f t="shared" si="97"/>
        <v>0</v>
      </c>
      <c r="E6241" s="305">
        <v>45992</v>
      </c>
      <c r="F6241" s="302" t="s">
        <v>69</v>
      </c>
      <c r="G6241" s="302" t="s">
        <v>70</v>
      </c>
      <c r="H6241" s="302" t="s">
        <v>3099</v>
      </c>
      <c r="I6241" s="302" t="s">
        <v>3099</v>
      </c>
      <c r="J6241" s="302">
        <v>135500</v>
      </c>
      <c r="K6241" s="302" t="s">
        <v>83</v>
      </c>
      <c r="L6241" s="302">
        <v>9801885</v>
      </c>
      <c r="M6241" s="302" t="s">
        <v>879</v>
      </c>
      <c r="N6241" s="305">
        <v>24289</v>
      </c>
      <c r="O6241" s="305">
        <v>24289</v>
      </c>
      <c r="P6241" s="302" t="s">
        <v>1052</v>
      </c>
    </row>
    <row r="6242" spans="1:16">
      <c r="A6242" s="303">
        <v>0</v>
      </c>
      <c r="B6242" s="303">
        <v>0</v>
      </c>
      <c r="C6242" s="303">
        <v>0</v>
      </c>
      <c r="D6242" s="304">
        <f t="shared" si="97"/>
        <v>0</v>
      </c>
      <c r="E6242" s="305">
        <v>45992</v>
      </c>
      <c r="F6242" s="302" t="s">
        <v>69</v>
      </c>
      <c r="G6242" s="302" t="s">
        <v>70</v>
      </c>
      <c r="H6242" s="302" t="s">
        <v>3099</v>
      </c>
      <c r="I6242" s="302" t="s">
        <v>3099</v>
      </c>
      <c r="J6242" s="302">
        <v>135500</v>
      </c>
      <c r="K6242" s="302" t="s">
        <v>83</v>
      </c>
      <c r="L6242" s="302">
        <v>9803334</v>
      </c>
      <c r="M6242" s="302" t="s">
        <v>879</v>
      </c>
      <c r="N6242" s="305">
        <v>23193</v>
      </c>
      <c r="O6242" s="305">
        <v>23193</v>
      </c>
      <c r="P6242" s="302" t="s">
        <v>1052</v>
      </c>
    </row>
    <row r="6243" spans="1:16">
      <c r="A6243" s="303">
        <v>0</v>
      </c>
      <c r="B6243" s="303">
        <v>0</v>
      </c>
      <c r="C6243" s="303">
        <v>0</v>
      </c>
      <c r="D6243" s="304">
        <f t="shared" si="97"/>
        <v>0</v>
      </c>
      <c r="E6243" s="305">
        <v>45992</v>
      </c>
      <c r="F6243" s="302" t="s">
        <v>69</v>
      </c>
      <c r="G6243" s="302" t="s">
        <v>70</v>
      </c>
      <c r="H6243" s="302" t="s">
        <v>3099</v>
      </c>
      <c r="I6243" s="302" t="s">
        <v>3099</v>
      </c>
      <c r="J6243" s="302">
        <v>135500</v>
      </c>
      <c r="K6243" s="302" t="s">
        <v>83</v>
      </c>
      <c r="L6243" s="302">
        <v>9802741</v>
      </c>
      <c r="M6243" s="302" t="s">
        <v>879</v>
      </c>
      <c r="N6243" s="305">
        <v>19906</v>
      </c>
      <c r="O6243" s="305">
        <v>19906</v>
      </c>
      <c r="P6243" s="302" t="s">
        <v>1052</v>
      </c>
    </row>
    <row r="6244" spans="1:16">
      <c r="A6244" s="303">
        <v>0</v>
      </c>
      <c r="B6244" s="303">
        <v>0</v>
      </c>
      <c r="C6244" s="303">
        <v>0</v>
      </c>
      <c r="D6244" s="304">
        <f t="shared" si="97"/>
        <v>0</v>
      </c>
      <c r="E6244" s="305">
        <v>45992</v>
      </c>
      <c r="F6244" s="302" t="s">
        <v>69</v>
      </c>
      <c r="G6244" s="302" t="s">
        <v>70</v>
      </c>
      <c r="H6244" s="302" t="s">
        <v>3099</v>
      </c>
      <c r="I6244" s="302" t="s">
        <v>3099</v>
      </c>
      <c r="J6244" s="302">
        <v>135500</v>
      </c>
      <c r="K6244" s="302" t="s">
        <v>83</v>
      </c>
      <c r="L6244" s="302">
        <v>9802714</v>
      </c>
      <c r="M6244" s="302" t="s">
        <v>879</v>
      </c>
      <c r="N6244" s="305">
        <v>33786</v>
      </c>
      <c r="O6244" s="305">
        <v>33786</v>
      </c>
      <c r="P6244" s="302" t="s">
        <v>1052</v>
      </c>
    </row>
    <row r="6245" spans="1:16">
      <c r="A6245" s="303">
        <v>0</v>
      </c>
      <c r="B6245" s="303">
        <v>0</v>
      </c>
      <c r="C6245" s="303">
        <v>0</v>
      </c>
      <c r="D6245" s="304">
        <f t="shared" si="97"/>
        <v>0</v>
      </c>
      <c r="E6245" s="305">
        <v>45992</v>
      </c>
      <c r="F6245" s="302" t="s">
        <v>69</v>
      </c>
      <c r="G6245" s="302" t="s">
        <v>70</v>
      </c>
      <c r="H6245" s="302" t="s">
        <v>3099</v>
      </c>
      <c r="I6245" s="302" t="s">
        <v>3099</v>
      </c>
      <c r="J6245" s="302">
        <v>135500</v>
      </c>
      <c r="K6245" s="302" t="s">
        <v>83</v>
      </c>
      <c r="L6245" s="302">
        <v>9802713</v>
      </c>
      <c r="M6245" s="302" t="s">
        <v>879</v>
      </c>
      <c r="N6245" s="305">
        <v>28307</v>
      </c>
      <c r="O6245" s="305">
        <v>28307</v>
      </c>
      <c r="P6245" s="302" t="s">
        <v>1052</v>
      </c>
    </row>
    <row r="6246" spans="1:16">
      <c r="A6246" s="303">
        <v>0</v>
      </c>
      <c r="B6246" s="303">
        <v>0</v>
      </c>
      <c r="C6246" s="303">
        <v>0</v>
      </c>
      <c r="D6246" s="304">
        <f t="shared" si="97"/>
        <v>0</v>
      </c>
      <c r="E6246" s="305">
        <v>45992</v>
      </c>
      <c r="F6246" s="302" t="s">
        <v>69</v>
      </c>
      <c r="G6246" s="302" t="s">
        <v>70</v>
      </c>
      <c r="H6246" s="302" t="s">
        <v>3099</v>
      </c>
      <c r="I6246" s="302" t="s">
        <v>3099</v>
      </c>
      <c r="J6246" s="302">
        <v>135500</v>
      </c>
      <c r="K6246" s="302" t="s">
        <v>83</v>
      </c>
      <c r="L6246" s="302">
        <v>9802528</v>
      </c>
      <c r="M6246" s="302" t="s">
        <v>879</v>
      </c>
      <c r="N6246" s="305">
        <v>29037</v>
      </c>
      <c r="O6246" s="305">
        <v>29037</v>
      </c>
      <c r="P6246" s="302" t="s">
        <v>1052</v>
      </c>
    </row>
    <row r="6247" spans="1:16">
      <c r="A6247" s="303">
        <v>0</v>
      </c>
      <c r="B6247" s="303">
        <v>0</v>
      </c>
      <c r="C6247" s="303">
        <v>0</v>
      </c>
      <c r="D6247" s="304">
        <f t="shared" si="97"/>
        <v>0</v>
      </c>
      <c r="E6247" s="305">
        <v>45992</v>
      </c>
      <c r="F6247" s="302" t="s">
        <v>69</v>
      </c>
      <c r="G6247" s="302" t="s">
        <v>70</v>
      </c>
      <c r="H6247" s="302" t="s">
        <v>3099</v>
      </c>
      <c r="I6247" s="302" t="s">
        <v>3099</v>
      </c>
      <c r="J6247" s="302">
        <v>135500</v>
      </c>
      <c r="K6247" s="302" t="s">
        <v>83</v>
      </c>
      <c r="L6247" s="302">
        <v>9802740</v>
      </c>
      <c r="M6247" s="302" t="s">
        <v>879</v>
      </c>
      <c r="N6247" s="305">
        <v>13697</v>
      </c>
      <c r="O6247" s="305">
        <v>13697</v>
      </c>
      <c r="P6247" s="302" t="s">
        <v>1052</v>
      </c>
    </row>
    <row r="6248" spans="1:16">
      <c r="A6248" s="303">
        <v>0</v>
      </c>
      <c r="B6248" s="303">
        <v>0</v>
      </c>
      <c r="C6248" s="303">
        <v>0</v>
      </c>
      <c r="D6248" s="304">
        <f t="shared" si="97"/>
        <v>0</v>
      </c>
      <c r="E6248" s="305">
        <v>45992</v>
      </c>
      <c r="F6248" s="302" t="s">
        <v>69</v>
      </c>
      <c r="G6248" s="302" t="s">
        <v>70</v>
      </c>
      <c r="H6248" s="302" t="s">
        <v>3099</v>
      </c>
      <c r="I6248" s="302" t="s">
        <v>3099</v>
      </c>
      <c r="J6248" s="302">
        <v>135500</v>
      </c>
      <c r="K6248" s="302" t="s">
        <v>83</v>
      </c>
      <c r="L6248" s="302">
        <v>9802522</v>
      </c>
      <c r="M6248" s="302" t="s">
        <v>879</v>
      </c>
      <c r="N6248" s="305">
        <v>23559</v>
      </c>
      <c r="O6248" s="305">
        <v>23559</v>
      </c>
      <c r="P6248" s="302" t="s">
        <v>1052</v>
      </c>
    </row>
    <row r="6249" spans="1:16">
      <c r="A6249" s="303">
        <v>0</v>
      </c>
      <c r="B6249" s="303">
        <v>0</v>
      </c>
      <c r="C6249" s="303">
        <v>0</v>
      </c>
      <c r="D6249" s="304">
        <f t="shared" si="97"/>
        <v>0</v>
      </c>
      <c r="E6249" s="305">
        <v>45992</v>
      </c>
      <c r="F6249" s="302" t="s">
        <v>69</v>
      </c>
      <c r="G6249" s="302" t="s">
        <v>70</v>
      </c>
      <c r="H6249" s="302" t="s">
        <v>3099</v>
      </c>
      <c r="I6249" s="302" t="s">
        <v>3099</v>
      </c>
      <c r="J6249" s="302">
        <v>135500</v>
      </c>
      <c r="K6249" s="302" t="s">
        <v>83</v>
      </c>
      <c r="L6249" s="302">
        <v>9802521</v>
      </c>
      <c r="M6249" s="302" t="s">
        <v>879</v>
      </c>
      <c r="N6249" s="305">
        <v>22098</v>
      </c>
      <c r="O6249" s="305">
        <v>22098</v>
      </c>
      <c r="P6249" s="302" t="s">
        <v>1052</v>
      </c>
    </row>
    <row r="6250" spans="1:16">
      <c r="A6250" s="303">
        <v>0</v>
      </c>
      <c r="B6250" s="303">
        <v>0</v>
      </c>
      <c r="C6250" s="303">
        <v>0</v>
      </c>
      <c r="D6250" s="304">
        <f t="shared" si="97"/>
        <v>0</v>
      </c>
      <c r="E6250" s="305">
        <v>45992</v>
      </c>
      <c r="F6250" s="302" t="s">
        <v>69</v>
      </c>
      <c r="G6250" s="302" t="s">
        <v>70</v>
      </c>
      <c r="H6250" s="302" t="s">
        <v>3099</v>
      </c>
      <c r="I6250" s="302" t="s">
        <v>3099</v>
      </c>
      <c r="J6250" s="302">
        <v>135500</v>
      </c>
      <c r="K6250" s="302" t="s">
        <v>83</v>
      </c>
      <c r="L6250" s="302">
        <v>9802778</v>
      </c>
      <c r="M6250" s="302" t="s">
        <v>879</v>
      </c>
      <c r="N6250" s="305">
        <v>24654</v>
      </c>
      <c r="O6250" s="305">
        <v>24654</v>
      </c>
      <c r="P6250" s="302" t="s">
        <v>1052</v>
      </c>
    </row>
    <row r="6251" spans="1:16">
      <c r="A6251" s="303">
        <v>0</v>
      </c>
      <c r="B6251" s="303">
        <v>0</v>
      </c>
      <c r="C6251" s="303">
        <v>0</v>
      </c>
      <c r="D6251" s="304">
        <f t="shared" si="97"/>
        <v>0</v>
      </c>
      <c r="E6251" s="305">
        <v>45992</v>
      </c>
      <c r="F6251" s="302" t="s">
        <v>69</v>
      </c>
      <c r="G6251" s="302" t="s">
        <v>70</v>
      </c>
      <c r="H6251" s="302" t="s">
        <v>3099</v>
      </c>
      <c r="I6251" s="302" t="s">
        <v>3099</v>
      </c>
      <c r="J6251" s="302">
        <v>135500</v>
      </c>
      <c r="K6251" s="302" t="s">
        <v>83</v>
      </c>
      <c r="L6251" s="302">
        <v>9801903</v>
      </c>
      <c r="M6251" s="302" t="s">
        <v>879</v>
      </c>
      <c r="N6251" s="305">
        <v>29037</v>
      </c>
      <c r="O6251" s="305">
        <v>29037</v>
      </c>
      <c r="P6251" s="302" t="s">
        <v>1052</v>
      </c>
    </row>
    <row r="6252" spans="1:16">
      <c r="A6252" s="303">
        <v>0</v>
      </c>
      <c r="B6252" s="303">
        <v>0</v>
      </c>
      <c r="C6252" s="303">
        <v>0</v>
      </c>
      <c r="D6252" s="304">
        <f t="shared" si="97"/>
        <v>0</v>
      </c>
      <c r="E6252" s="305">
        <v>45992</v>
      </c>
      <c r="F6252" s="302" t="s">
        <v>69</v>
      </c>
      <c r="G6252" s="302" t="s">
        <v>70</v>
      </c>
      <c r="H6252" s="302" t="s">
        <v>3099</v>
      </c>
      <c r="I6252" s="302" t="s">
        <v>3099</v>
      </c>
      <c r="J6252" s="302">
        <v>135500</v>
      </c>
      <c r="K6252" s="302" t="s">
        <v>83</v>
      </c>
      <c r="L6252" s="302">
        <v>9802674</v>
      </c>
      <c r="M6252" s="302" t="s">
        <v>879</v>
      </c>
      <c r="N6252" s="305">
        <v>24289</v>
      </c>
      <c r="O6252" s="305">
        <v>24289</v>
      </c>
      <c r="P6252" s="302" t="s">
        <v>1052</v>
      </c>
    </row>
    <row r="6253" spans="1:16">
      <c r="A6253" s="303">
        <v>0</v>
      </c>
      <c r="B6253" s="303">
        <v>0</v>
      </c>
      <c r="C6253" s="303">
        <v>0</v>
      </c>
      <c r="D6253" s="304">
        <f t="shared" si="97"/>
        <v>0</v>
      </c>
      <c r="E6253" s="305">
        <v>45992</v>
      </c>
      <c r="F6253" s="302" t="s">
        <v>69</v>
      </c>
      <c r="G6253" s="302" t="s">
        <v>70</v>
      </c>
      <c r="H6253" s="302" t="s">
        <v>3099</v>
      </c>
      <c r="I6253" s="302" t="s">
        <v>3099</v>
      </c>
      <c r="J6253" s="302">
        <v>135500</v>
      </c>
      <c r="K6253" s="302" t="s">
        <v>83</v>
      </c>
      <c r="L6253" s="302">
        <v>9802780</v>
      </c>
      <c r="M6253" s="302" t="s">
        <v>879</v>
      </c>
      <c r="N6253" s="305">
        <v>29037</v>
      </c>
      <c r="O6253" s="305">
        <v>29037</v>
      </c>
      <c r="P6253" s="302" t="s">
        <v>1052</v>
      </c>
    </row>
    <row r="6254" spans="1:16">
      <c r="A6254" s="303">
        <v>0</v>
      </c>
      <c r="B6254" s="303">
        <v>0</v>
      </c>
      <c r="C6254" s="303">
        <v>0</v>
      </c>
      <c r="D6254" s="304">
        <f t="shared" si="97"/>
        <v>0</v>
      </c>
      <c r="E6254" s="305">
        <v>45992</v>
      </c>
      <c r="F6254" s="302" t="s">
        <v>69</v>
      </c>
      <c r="G6254" s="302" t="s">
        <v>70</v>
      </c>
      <c r="H6254" s="302" t="s">
        <v>3099</v>
      </c>
      <c r="I6254" s="302" t="s">
        <v>3099</v>
      </c>
      <c r="J6254" s="302">
        <v>135500</v>
      </c>
      <c r="K6254" s="302" t="s">
        <v>83</v>
      </c>
      <c r="L6254" s="302">
        <v>9802611</v>
      </c>
      <c r="M6254" s="302" t="s">
        <v>879</v>
      </c>
      <c r="N6254" s="305">
        <v>30498</v>
      </c>
      <c r="O6254" s="305">
        <v>30498</v>
      </c>
      <c r="P6254" s="302" t="s">
        <v>1052</v>
      </c>
    </row>
    <row r="6255" spans="1:16">
      <c r="A6255" s="303">
        <v>0</v>
      </c>
      <c r="B6255" s="303">
        <v>0</v>
      </c>
      <c r="C6255" s="303">
        <v>0</v>
      </c>
      <c r="D6255" s="304">
        <f t="shared" si="97"/>
        <v>0</v>
      </c>
      <c r="E6255" s="305">
        <v>45992</v>
      </c>
      <c r="F6255" s="302" t="s">
        <v>69</v>
      </c>
      <c r="G6255" s="302" t="s">
        <v>70</v>
      </c>
      <c r="H6255" s="302" t="s">
        <v>3099</v>
      </c>
      <c r="I6255" s="302" t="s">
        <v>3099</v>
      </c>
      <c r="J6255" s="302">
        <v>135500</v>
      </c>
      <c r="K6255" s="302" t="s">
        <v>83</v>
      </c>
      <c r="L6255" s="302">
        <v>9802781</v>
      </c>
      <c r="M6255" s="302" t="s">
        <v>879</v>
      </c>
      <c r="N6255" s="305">
        <v>23924</v>
      </c>
      <c r="O6255" s="305">
        <v>23924</v>
      </c>
      <c r="P6255" s="302" t="s">
        <v>1052</v>
      </c>
    </row>
    <row r="6256" spans="1:16">
      <c r="A6256" s="303">
        <v>0</v>
      </c>
      <c r="B6256" s="303">
        <v>0</v>
      </c>
      <c r="C6256" s="303">
        <v>0</v>
      </c>
      <c r="D6256" s="304">
        <f t="shared" si="97"/>
        <v>0</v>
      </c>
      <c r="E6256" s="305">
        <v>45992</v>
      </c>
      <c r="F6256" s="302" t="s">
        <v>69</v>
      </c>
      <c r="G6256" s="302" t="s">
        <v>70</v>
      </c>
      <c r="H6256" s="302" t="s">
        <v>3099</v>
      </c>
      <c r="I6256" s="302" t="s">
        <v>3099</v>
      </c>
      <c r="J6256" s="302">
        <v>135500</v>
      </c>
      <c r="K6256" s="302" t="s">
        <v>83</v>
      </c>
      <c r="L6256" s="302">
        <v>9802904</v>
      </c>
      <c r="M6256" s="302" t="s">
        <v>879</v>
      </c>
      <c r="N6256" s="305">
        <v>28307</v>
      </c>
      <c r="O6256" s="305">
        <v>28307</v>
      </c>
      <c r="P6256" s="302" t="s">
        <v>1052</v>
      </c>
    </row>
    <row r="6257" spans="1:16">
      <c r="A6257" s="303">
        <v>0</v>
      </c>
      <c r="B6257" s="303">
        <v>0</v>
      </c>
      <c r="C6257" s="303">
        <v>0</v>
      </c>
      <c r="D6257" s="304">
        <f t="shared" si="97"/>
        <v>0</v>
      </c>
      <c r="E6257" s="305">
        <v>45992</v>
      </c>
      <c r="F6257" s="302" t="s">
        <v>69</v>
      </c>
      <c r="G6257" s="302" t="s">
        <v>70</v>
      </c>
      <c r="H6257" s="302" t="s">
        <v>3099</v>
      </c>
      <c r="I6257" s="302" t="s">
        <v>3099</v>
      </c>
      <c r="J6257" s="302">
        <v>135500</v>
      </c>
      <c r="K6257" s="302" t="s">
        <v>83</v>
      </c>
      <c r="L6257" s="302">
        <v>9801900</v>
      </c>
      <c r="M6257" s="302" t="s">
        <v>879</v>
      </c>
      <c r="N6257" s="305">
        <v>24654</v>
      </c>
      <c r="O6257" s="305">
        <v>24654</v>
      </c>
      <c r="P6257" s="302" t="s">
        <v>1052</v>
      </c>
    </row>
    <row r="6258" spans="1:16">
      <c r="A6258" s="303">
        <v>0</v>
      </c>
      <c r="B6258" s="303">
        <v>0</v>
      </c>
      <c r="C6258" s="303">
        <v>0</v>
      </c>
      <c r="D6258" s="304">
        <f t="shared" si="97"/>
        <v>0</v>
      </c>
      <c r="E6258" s="305">
        <v>45992</v>
      </c>
      <c r="F6258" s="302" t="s">
        <v>69</v>
      </c>
      <c r="G6258" s="302" t="s">
        <v>70</v>
      </c>
      <c r="H6258" s="302" t="s">
        <v>3099</v>
      </c>
      <c r="I6258" s="302" t="s">
        <v>3099</v>
      </c>
      <c r="J6258" s="302">
        <v>135500</v>
      </c>
      <c r="K6258" s="302" t="s">
        <v>83</v>
      </c>
      <c r="L6258" s="302">
        <v>9802518</v>
      </c>
      <c r="M6258" s="302" t="s">
        <v>879</v>
      </c>
      <c r="N6258" s="305">
        <v>13697</v>
      </c>
      <c r="O6258" s="305">
        <v>13697</v>
      </c>
      <c r="P6258" s="302" t="s">
        <v>1052</v>
      </c>
    </row>
    <row r="6259" spans="1:16">
      <c r="A6259" s="303">
        <v>0</v>
      </c>
      <c r="B6259" s="303">
        <v>0</v>
      </c>
      <c r="C6259" s="303">
        <v>0</v>
      </c>
      <c r="D6259" s="304">
        <f t="shared" si="97"/>
        <v>0</v>
      </c>
      <c r="E6259" s="305">
        <v>45992</v>
      </c>
      <c r="F6259" s="302" t="s">
        <v>69</v>
      </c>
      <c r="G6259" s="302" t="s">
        <v>70</v>
      </c>
      <c r="H6259" s="302" t="s">
        <v>3099</v>
      </c>
      <c r="I6259" s="302" t="s">
        <v>3099</v>
      </c>
      <c r="J6259" s="302">
        <v>135500</v>
      </c>
      <c r="K6259" s="302" t="s">
        <v>83</v>
      </c>
      <c r="L6259" s="302">
        <v>9802381</v>
      </c>
      <c r="M6259" s="302" t="s">
        <v>879</v>
      </c>
      <c r="N6259" s="305">
        <v>22828</v>
      </c>
      <c r="O6259" s="305">
        <v>22828</v>
      </c>
      <c r="P6259" s="302" t="s">
        <v>1052</v>
      </c>
    </row>
    <row r="6260" spans="1:16">
      <c r="A6260" s="303">
        <v>0</v>
      </c>
      <c r="B6260" s="303">
        <v>0</v>
      </c>
      <c r="C6260" s="303">
        <v>0</v>
      </c>
      <c r="D6260" s="304">
        <f t="shared" si="97"/>
        <v>0</v>
      </c>
      <c r="E6260" s="305">
        <v>45992</v>
      </c>
      <c r="F6260" s="302" t="s">
        <v>69</v>
      </c>
      <c r="G6260" s="302" t="s">
        <v>70</v>
      </c>
      <c r="H6260" s="302" t="s">
        <v>3099</v>
      </c>
      <c r="I6260" s="302" t="s">
        <v>3099</v>
      </c>
      <c r="J6260" s="302">
        <v>135500</v>
      </c>
      <c r="K6260" s="302" t="s">
        <v>83</v>
      </c>
      <c r="L6260" s="302">
        <v>9801829</v>
      </c>
      <c r="M6260" s="302" t="s">
        <v>879</v>
      </c>
      <c r="N6260" s="305">
        <v>23924</v>
      </c>
      <c r="O6260" s="305">
        <v>23924</v>
      </c>
      <c r="P6260" s="302" t="s">
        <v>1052</v>
      </c>
    </row>
    <row r="6261" spans="1:16">
      <c r="A6261" s="303">
        <v>0</v>
      </c>
      <c r="B6261" s="303">
        <v>0</v>
      </c>
      <c r="C6261" s="303">
        <v>0</v>
      </c>
      <c r="D6261" s="304">
        <f t="shared" si="97"/>
        <v>0</v>
      </c>
      <c r="E6261" s="305">
        <v>45992</v>
      </c>
      <c r="F6261" s="302" t="s">
        <v>69</v>
      </c>
      <c r="G6261" s="302" t="s">
        <v>70</v>
      </c>
      <c r="H6261" s="302" t="s">
        <v>3099</v>
      </c>
      <c r="I6261" s="302" t="s">
        <v>3099</v>
      </c>
      <c r="J6261" s="302">
        <v>135500</v>
      </c>
      <c r="K6261" s="302" t="s">
        <v>83</v>
      </c>
      <c r="L6261" s="302">
        <v>9807818</v>
      </c>
      <c r="M6261" s="302" t="s">
        <v>879</v>
      </c>
      <c r="N6261" s="305">
        <v>36937</v>
      </c>
      <c r="O6261" s="305">
        <v>36892</v>
      </c>
      <c r="P6261" s="302" t="s">
        <v>3126</v>
      </c>
    </row>
    <row r="6262" spans="1:16">
      <c r="A6262" s="303">
        <v>0</v>
      </c>
      <c r="B6262" s="303">
        <v>0</v>
      </c>
      <c r="C6262" s="303">
        <v>0</v>
      </c>
      <c r="D6262" s="304">
        <f t="shared" si="97"/>
        <v>0</v>
      </c>
      <c r="E6262" s="305">
        <v>45992</v>
      </c>
      <c r="F6262" s="302" t="s">
        <v>69</v>
      </c>
      <c r="G6262" s="302" t="s">
        <v>70</v>
      </c>
      <c r="H6262" s="302" t="s">
        <v>3099</v>
      </c>
      <c r="I6262" s="302" t="s">
        <v>3099</v>
      </c>
      <c r="J6262" s="302">
        <v>135500</v>
      </c>
      <c r="K6262" s="302" t="s">
        <v>83</v>
      </c>
      <c r="L6262" s="302">
        <v>9802732</v>
      </c>
      <c r="M6262" s="302" t="s">
        <v>879</v>
      </c>
      <c r="N6262" s="305">
        <v>20637</v>
      </c>
      <c r="O6262" s="305">
        <v>20637</v>
      </c>
      <c r="P6262" s="302" t="s">
        <v>1052</v>
      </c>
    </row>
    <row r="6263" spans="1:16">
      <c r="A6263" s="303">
        <v>0</v>
      </c>
      <c r="B6263" s="303">
        <v>0</v>
      </c>
      <c r="C6263" s="303">
        <v>0</v>
      </c>
      <c r="D6263" s="304">
        <f t="shared" si="97"/>
        <v>0</v>
      </c>
      <c r="E6263" s="305">
        <v>45992</v>
      </c>
      <c r="F6263" s="302" t="s">
        <v>69</v>
      </c>
      <c r="G6263" s="302" t="s">
        <v>70</v>
      </c>
      <c r="H6263" s="302" t="s">
        <v>3099</v>
      </c>
      <c r="I6263" s="302" t="s">
        <v>3099</v>
      </c>
      <c r="J6263" s="302">
        <v>135500</v>
      </c>
      <c r="K6263" s="302" t="s">
        <v>83</v>
      </c>
      <c r="L6263" s="302">
        <v>9802809</v>
      </c>
      <c r="M6263" s="302" t="s">
        <v>879</v>
      </c>
      <c r="N6263" s="305">
        <v>29403</v>
      </c>
      <c r="O6263" s="305">
        <v>29403</v>
      </c>
      <c r="P6263" s="302" t="s">
        <v>1052</v>
      </c>
    </row>
    <row r="6264" spans="1:16">
      <c r="A6264" s="303">
        <v>0</v>
      </c>
      <c r="B6264" s="303">
        <v>0</v>
      </c>
      <c r="C6264" s="303">
        <v>0</v>
      </c>
      <c r="D6264" s="304">
        <f t="shared" si="97"/>
        <v>0</v>
      </c>
      <c r="E6264" s="305">
        <v>45992</v>
      </c>
      <c r="F6264" s="302" t="s">
        <v>69</v>
      </c>
      <c r="G6264" s="302" t="s">
        <v>70</v>
      </c>
      <c r="H6264" s="302" t="s">
        <v>3099</v>
      </c>
      <c r="I6264" s="302" t="s">
        <v>3099</v>
      </c>
      <c r="J6264" s="302">
        <v>135500</v>
      </c>
      <c r="K6264" s="302" t="s">
        <v>83</v>
      </c>
      <c r="L6264" s="302">
        <v>9802513</v>
      </c>
      <c r="M6264" s="302" t="s">
        <v>879</v>
      </c>
      <c r="N6264" s="305">
        <v>27576</v>
      </c>
      <c r="O6264" s="305">
        <v>27576</v>
      </c>
      <c r="P6264" s="302" t="s">
        <v>1052</v>
      </c>
    </row>
    <row r="6265" spans="1:16">
      <c r="A6265" s="303">
        <v>0</v>
      </c>
      <c r="B6265" s="303">
        <v>0</v>
      </c>
      <c r="C6265" s="303">
        <v>0</v>
      </c>
      <c r="D6265" s="304">
        <f t="shared" si="97"/>
        <v>0</v>
      </c>
      <c r="E6265" s="305">
        <v>45992</v>
      </c>
      <c r="F6265" s="302" t="s">
        <v>69</v>
      </c>
      <c r="G6265" s="302" t="s">
        <v>70</v>
      </c>
      <c r="H6265" s="302" t="s">
        <v>3099</v>
      </c>
      <c r="I6265" s="302" t="s">
        <v>3099</v>
      </c>
      <c r="J6265" s="302">
        <v>135500</v>
      </c>
      <c r="K6265" s="302" t="s">
        <v>83</v>
      </c>
      <c r="L6265" s="302">
        <v>9801969</v>
      </c>
      <c r="M6265" s="302" t="s">
        <v>879</v>
      </c>
      <c r="N6265" s="305">
        <v>21732</v>
      </c>
      <c r="O6265" s="305">
        <v>21732</v>
      </c>
      <c r="P6265" s="302" t="s">
        <v>1052</v>
      </c>
    </row>
    <row r="6266" spans="1:16">
      <c r="A6266" s="303">
        <v>0</v>
      </c>
      <c r="B6266" s="303">
        <v>0</v>
      </c>
      <c r="C6266" s="303">
        <v>0</v>
      </c>
      <c r="D6266" s="304">
        <f t="shared" si="97"/>
        <v>0</v>
      </c>
      <c r="E6266" s="305">
        <v>45992</v>
      </c>
      <c r="F6266" s="302" t="s">
        <v>69</v>
      </c>
      <c r="G6266" s="302" t="s">
        <v>70</v>
      </c>
      <c r="H6266" s="302" t="s">
        <v>3099</v>
      </c>
      <c r="I6266" s="302" t="s">
        <v>3099</v>
      </c>
      <c r="J6266" s="302">
        <v>135500</v>
      </c>
      <c r="K6266" s="302" t="s">
        <v>83</v>
      </c>
      <c r="L6266" s="302">
        <v>9801908</v>
      </c>
      <c r="M6266" s="302" t="s">
        <v>879</v>
      </c>
      <c r="N6266" s="305">
        <v>21732</v>
      </c>
      <c r="O6266" s="305">
        <v>21732</v>
      </c>
      <c r="P6266" s="302" t="s">
        <v>1052</v>
      </c>
    </row>
    <row r="6267" spans="1:16">
      <c r="A6267" s="303">
        <v>0</v>
      </c>
      <c r="B6267" s="303">
        <v>0</v>
      </c>
      <c r="C6267" s="303">
        <v>0</v>
      </c>
      <c r="D6267" s="304">
        <f t="shared" si="97"/>
        <v>0</v>
      </c>
      <c r="E6267" s="305">
        <v>45992</v>
      </c>
      <c r="F6267" s="302" t="s">
        <v>69</v>
      </c>
      <c r="G6267" s="302" t="s">
        <v>70</v>
      </c>
      <c r="H6267" s="302" t="s">
        <v>3099</v>
      </c>
      <c r="I6267" s="302" t="s">
        <v>3099</v>
      </c>
      <c r="J6267" s="302">
        <v>135500</v>
      </c>
      <c r="K6267" s="302" t="s">
        <v>83</v>
      </c>
      <c r="L6267" s="302">
        <v>9802645</v>
      </c>
      <c r="M6267" s="302" t="s">
        <v>879</v>
      </c>
      <c r="N6267" s="305">
        <v>24654</v>
      </c>
      <c r="O6267" s="305">
        <v>24654</v>
      </c>
      <c r="P6267" s="302" t="s">
        <v>1052</v>
      </c>
    </row>
    <row r="6268" spans="1:16">
      <c r="A6268" s="303">
        <v>0</v>
      </c>
      <c r="B6268" s="303">
        <v>0</v>
      </c>
      <c r="C6268" s="303">
        <v>0</v>
      </c>
      <c r="D6268" s="304">
        <f t="shared" si="97"/>
        <v>0</v>
      </c>
      <c r="E6268" s="305">
        <v>45992</v>
      </c>
      <c r="F6268" s="302" t="s">
        <v>69</v>
      </c>
      <c r="G6268" s="302" t="s">
        <v>70</v>
      </c>
      <c r="H6268" s="302" t="s">
        <v>3099</v>
      </c>
      <c r="I6268" s="302" t="s">
        <v>3099</v>
      </c>
      <c r="J6268" s="302">
        <v>135500</v>
      </c>
      <c r="K6268" s="302" t="s">
        <v>83</v>
      </c>
      <c r="L6268" s="302">
        <v>9802371</v>
      </c>
      <c r="M6268" s="302" t="s">
        <v>879</v>
      </c>
      <c r="N6268" s="305">
        <v>24654</v>
      </c>
      <c r="O6268" s="305">
        <v>24654</v>
      </c>
      <c r="P6268" s="302" t="s">
        <v>1052</v>
      </c>
    </row>
    <row r="6269" spans="1:16">
      <c r="A6269" s="303">
        <v>0</v>
      </c>
      <c r="B6269" s="303">
        <v>0</v>
      </c>
      <c r="C6269" s="303">
        <v>0</v>
      </c>
      <c r="D6269" s="304">
        <f t="shared" si="97"/>
        <v>0</v>
      </c>
      <c r="E6269" s="305">
        <v>45992</v>
      </c>
      <c r="F6269" s="302" t="s">
        <v>69</v>
      </c>
      <c r="G6269" s="302" t="s">
        <v>70</v>
      </c>
      <c r="H6269" s="302" t="s">
        <v>3099</v>
      </c>
      <c r="I6269" s="302" t="s">
        <v>3099</v>
      </c>
      <c r="J6269" s="302">
        <v>135500</v>
      </c>
      <c r="K6269" s="302" t="s">
        <v>83</v>
      </c>
      <c r="L6269" s="302">
        <v>9802675</v>
      </c>
      <c r="M6269" s="302" t="s">
        <v>879</v>
      </c>
      <c r="N6269" s="305">
        <v>27576</v>
      </c>
      <c r="O6269" s="305">
        <v>27576</v>
      </c>
      <c r="P6269" s="302" t="s">
        <v>1052</v>
      </c>
    </row>
    <row r="6270" spans="1:16">
      <c r="A6270" s="303">
        <v>0</v>
      </c>
      <c r="B6270" s="303">
        <v>0</v>
      </c>
      <c r="C6270" s="303">
        <v>0</v>
      </c>
      <c r="D6270" s="304">
        <f t="shared" si="97"/>
        <v>0</v>
      </c>
      <c r="E6270" s="305">
        <v>45992</v>
      </c>
      <c r="F6270" s="302" t="s">
        <v>69</v>
      </c>
      <c r="G6270" s="302" t="s">
        <v>70</v>
      </c>
      <c r="H6270" s="302" t="s">
        <v>3099</v>
      </c>
      <c r="I6270" s="302" t="s">
        <v>3099</v>
      </c>
      <c r="J6270" s="302">
        <v>135500</v>
      </c>
      <c r="K6270" s="302" t="s">
        <v>83</v>
      </c>
      <c r="L6270" s="302">
        <v>9802431</v>
      </c>
      <c r="M6270" s="302" t="s">
        <v>879</v>
      </c>
      <c r="N6270" s="305">
        <v>28307</v>
      </c>
      <c r="O6270" s="305">
        <v>28307</v>
      </c>
      <c r="P6270" s="302" t="s">
        <v>1052</v>
      </c>
    </row>
    <row r="6271" spans="1:16">
      <c r="A6271" s="303">
        <v>0</v>
      </c>
      <c r="B6271" s="303">
        <v>0</v>
      </c>
      <c r="C6271" s="303">
        <v>0</v>
      </c>
      <c r="D6271" s="304">
        <f t="shared" si="97"/>
        <v>0</v>
      </c>
      <c r="E6271" s="305">
        <v>45992</v>
      </c>
      <c r="F6271" s="302" t="s">
        <v>69</v>
      </c>
      <c r="G6271" s="302" t="s">
        <v>70</v>
      </c>
      <c r="H6271" s="302" t="s">
        <v>3099</v>
      </c>
      <c r="I6271" s="302" t="s">
        <v>3099</v>
      </c>
      <c r="J6271" s="302">
        <v>135500</v>
      </c>
      <c r="K6271" s="302" t="s">
        <v>83</v>
      </c>
      <c r="L6271" s="302">
        <v>9802527</v>
      </c>
      <c r="M6271" s="302" t="s">
        <v>879</v>
      </c>
      <c r="N6271" s="305">
        <v>28307</v>
      </c>
      <c r="O6271" s="305">
        <v>28307</v>
      </c>
      <c r="P6271" s="302" t="s">
        <v>1052</v>
      </c>
    </row>
    <row r="6272" spans="1:16">
      <c r="A6272" s="303">
        <v>0</v>
      </c>
      <c r="B6272" s="303">
        <v>0</v>
      </c>
      <c r="C6272" s="303">
        <v>0</v>
      </c>
      <c r="D6272" s="304">
        <f t="shared" si="97"/>
        <v>0</v>
      </c>
      <c r="E6272" s="305">
        <v>45992</v>
      </c>
      <c r="F6272" s="302" t="s">
        <v>69</v>
      </c>
      <c r="G6272" s="302" t="s">
        <v>70</v>
      </c>
      <c r="H6272" s="302" t="s">
        <v>3099</v>
      </c>
      <c r="I6272" s="302" t="s">
        <v>3099</v>
      </c>
      <c r="J6272" s="302">
        <v>135500</v>
      </c>
      <c r="K6272" s="302" t="s">
        <v>83</v>
      </c>
      <c r="L6272" s="302">
        <v>9801868</v>
      </c>
      <c r="M6272" s="302" t="s">
        <v>879</v>
      </c>
      <c r="N6272" s="305">
        <v>22828</v>
      </c>
      <c r="O6272" s="305">
        <v>22828</v>
      </c>
      <c r="P6272" s="302" t="s">
        <v>1052</v>
      </c>
    </row>
    <row r="6273" spans="1:16">
      <c r="A6273" s="303">
        <v>0</v>
      </c>
      <c r="B6273" s="303">
        <v>0</v>
      </c>
      <c r="C6273" s="303">
        <v>0</v>
      </c>
      <c r="D6273" s="304">
        <f t="shared" si="97"/>
        <v>0</v>
      </c>
      <c r="E6273" s="305">
        <v>45992</v>
      </c>
      <c r="F6273" s="302" t="s">
        <v>69</v>
      </c>
      <c r="G6273" s="302" t="s">
        <v>70</v>
      </c>
      <c r="H6273" s="302" t="s">
        <v>3099</v>
      </c>
      <c r="I6273" s="302" t="s">
        <v>3099</v>
      </c>
      <c r="J6273" s="302">
        <v>135500</v>
      </c>
      <c r="K6273" s="302" t="s">
        <v>83</v>
      </c>
      <c r="L6273" s="302">
        <v>9802520</v>
      </c>
      <c r="M6273" s="302" t="s">
        <v>879</v>
      </c>
      <c r="N6273" s="305">
        <v>19906</v>
      </c>
      <c r="O6273" s="305">
        <v>19906</v>
      </c>
      <c r="P6273" s="302" t="s">
        <v>1052</v>
      </c>
    </row>
    <row r="6274" spans="1:16">
      <c r="A6274" s="303">
        <v>0</v>
      </c>
      <c r="B6274" s="303">
        <v>0</v>
      </c>
      <c r="C6274" s="303">
        <v>0</v>
      </c>
      <c r="D6274" s="304">
        <f t="shared" si="97"/>
        <v>0</v>
      </c>
      <c r="E6274" s="305">
        <v>45992</v>
      </c>
      <c r="F6274" s="302" t="s">
        <v>69</v>
      </c>
      <c r="G6274" s="302" t="s">
        <v>70</v>
      </c>
      <c r="H6274" s="302" t="s">
        <v>3099</v>
      </c>
      <c r="I6274" s="302" t="s">
        <v>3099</v>
      </c>
      <c r="J6274" s="302">
        <v>135500</v>
      </c>
      <c r="K6274" s="302" t="s">
        <v>83</v>
      </c>
      <c r="L6274" s="302">
        <v>9802526</v>
      </c>
      <c r="M6274" s="302" t="s">
        <v>879</v>
      </c>
      <c r="N6274" s="305">
        <v>26115</v>
      </c>
      <c r="O6274" s="305">
        <v>26115</v>
      </c>
      <c r="P6274" s="302" t="s">
        <v>1052</v>
      </c>
    </row>
    <row r="6275" spans="1:16">
      <c r="A6275" s="303">
        <v>0</v>
      </c>
      <c r="B6275" s="303">
        <v>0</v>
      </c>
      <c r="C6275" s="303">
        <v>0</v>
      </c>
      <c r="D6275" s="304">
        <f t="shared" ref="D6275:D6338" si="98">+B6275-C6275</f>
        <v>0</v>
      </c>
      <c r="E6275" s="305">
        <v>45992</v>
      </c>
      <c r="F6275" s="302" t="s">
        <v>69</v>
      </c>
      <c r="G6275" s="302" t="s">
        <v>70</v>
      </c>
      <c r="H6275" s="302" t="s">
        <v>3099</v>
      </c>
      <c r="I6275" s="302" t="s">
        <v>3099</v>
      </c>
      <c r="J6275" s="302">
        <v>135500</v>
      </c>
      <c r="K6275" s="302" t="s">
        <v>83</v>
      </c>
      <c r="L6275" s="302">
        <v>9802849</v>
      </c>
      <c r="M6275" s="302" t="s">
        <v>879</v>
      </c>
      <c r="N6275" s="305">
        <v>29037</v>
      </c>
      <c r="O6275" s="305">
        <v>29037</v>
      </c>
      <c r="P6275" s="302" t="s">
        <v>1052</v>
      </c>
    </row>
    <row r="6276" spans="1:16">
      <c r="A6276" s="303">
        <v>0</v>
      </c>
      <c r="B6276" s="303">
        <v>0</v>
      </c>
      <c r="C6276" s="303">
        <v>0</v>
      </c>
      <c r="D6276" s="304">
        <f t="shared" si="98"/>
        <v>0</v>
      </c>
      <c r="E6276" s="305">
        <v>45992</v>
      </c>
      <c r="F6276" s="302" t="s">
        <v>69</v>
      </c>
      <c r="G6276" s="302" t="s">
        <v>70</v>
      </c>
      <c r="H6276" s="302" t="s">
        <v>3099</v>
      </c>
      <c r="I6276" s="302" t="s">
        <v>3099</v>
      </c>
      <c r="J6276" s="302">
        <v>135500</v>
      </c>
      <c r="K6276" s="302" t="s">
        <v>83</v>
      </c>
      <c r="L6276" s="302">
        <v>9802848</v>
      </c>
      <c r="M6276" s="302" t="s">
        <v>879</v>
      </c>
      <c r="N6276" s="305">
        <v>28672</v>
      </c>
      <c r="O6276" s="305">
        <v>28672</v>
      </c>
      <c r="P6276" s="302" t="s">
        <v>1052</v>
      </c>
    </row>
    <row r="6277" spans="1:16">
      <c r="A6277" s="303">
        <v>0</v>
      </c>
      <c r="B6277" s="303">
        <v>0</v>
      </c>
      <c r="C6277" s="303">
        <v>0</v>
      </c>
      <c r="D6277" s="304">
        <f t="shared" si="98"/>
        <v>0</v>
      </c>
      <c r="E6277" s="305">
        <v>45992</v>
      </c>
      <c r="F6277" s="302" t="s">
        <v>69</v>
      </c>
      <c r="G6277" s="302" t="s">
        <v>70</v>
      </c>
      <c r="H6277" s="302" t="s">
        <v>3099</v>
      </c>
      <c r="I6277" s="302" t="s">
        <v>3099</v>
      </c>
      <c r="J6277" s="302">
        <v>135500</v>
      </c>
      <c r="K6277" s="302" t="s">
        <v>83</v>
      </c>
      <c r="L6277" s="302">
        <v>9802830</v>
      </c>
      <c r="M6277" s="302" t="s">
        <v>879</v>
      </c>
      <c r="N6277" s="305">
        <v>29037</v>
      </c>
      <c r="O6277" s="305">
        <v>29037</v>
      </c>
      <c r="P6277" s="302" t="s">
        <v>1052</v>
      </c>
    </row>
    <row r="6278" spans="1:16">
      <c r="A6278" s="303">
        <v>0</v>
      </c>
      <c r="B6278" s="303">
        <v>0</v>
      </c>
      <c r="C6278" s="303">
        <v>0</v>
      </c>
      <c r="D6278" s="304">
        <f t="shared" si="98"/>
        <v>0</v>
      </c>
      <c r="E6278" s="305">
        <v>45992</v>
      </c>
      <c r="F6278" s="302" t="s">
        <v>69</v>
      </c>
      <c r="G6278" s="302" t="s">
        <v>70</v>
      </c>
      <c r="H6278" s="302" t="s">
        <v>3099</v>
      </c>
      <c r="I6278" s="302" t="s">
        <v>3099</v>
      </c>
      <c r="J6278" s="302">
        <v>135500</v>
      </c>
      <c r="K6278" s="302" t="s">
        <v>83</v>
      </c>
      <c r="L6278" s="302">
        <v>9801888</v>
      </c>
      <c r="M6278" s="302" t="s">
        <v>879</v>
      </c>
      <c r="N6278" s="305">
        <v>28672</v>
      </c>
      <c r="O6278" s="305">
        <v>28672</v>
      </c>
      <c r="P6278" s="302" t="s">
        <v>1052</v>
      </c>
    </row>
    <row r="6279" spans="1:16">
      <c r="A6279" s="303">
        <v>0</v>
      </c>
      <c r="B6279" s="303">
        <v>0</v>
      </c>
      <c r="C6279" s="303">
        <v>0</v>
      </c>
      <c r="D6279" s="304">
        <f t="shared" si="98"/>
        <v>0</v>
      </c>
      <c r="E6279" s="305">
        <v>45992</v>
      </c>
      <c r="F6279" s="302" t="s">
        <v>69</v>
      </c>
      <c r="G6279" s="302" t="s">
        <v>70</v>
      </c>
      <c r="H6279" s="302" t="s">
        <v>3099</v>
      </c>
      <c r="I6279" s="302" t="s">
        <v>3099</v>
      </c>
      <c r="J6279" s="302">
        <v>135500</v>
      </c>
      <c r="K6279" s="302" t="s">
        <v>83</v>
      </c>
      <c r="L6279" s="302">
        <v>9802676</v>
      </c>
      <c r="M6279" s="302" t="s">
        <v>879</v>
      </c>
      <c r="N6279" s="305">
        <v>28307</v>
      </c>
      <c r="O6279" s="305">
        <v>28307</v>
      </c>
      <c r="P6279" s="302" t="s">
        <v>1052</v>
      </c>
    </row>
    <row r="6280" spans="1:16">
      <c r="A6280" s="303">
        <v>0</v>
      </c>
      <c r="B6280" s="303">
        <v>0</v>
      </c>
      <c r="C6280" s="303">
        <v>0</v>
      </c>
      <c r="D6280" s="304">
        <f t="shared" si="98"/>
        <v>0</v>
      </c>
      <c r="E6280" s="305">
        <v>45992</v>
      </c>
      <c r="F6280" s="302" t="s">
        <v>69</v>
      </c>
      <c r="G6280" s="302" t="s">
        <v>70</v>
      </c>
      <c r="H6280" s="302" t="s">
        <v>3099</v>
      </c>
      <c r="I6280" s="302" t="s">
        <v>3099</v>
      </c>
      <c r="J6280" s="302">
        <v>135500</v>
      </c>
      <c r="K6280" s="302" t="s">
        <v>83</v>
      </c>
      <c r="L6280" s="302">
        <v>9802712</v>
      </c>
      <c r="M6280" s="302" t="s">
        <v>879</v>
      </c>
      <c r="N6280" s="305">
        <v>27942</v>
      </c>
      <c r="O6280" s="305">
        <v>27942</v>
      </c>
      <c r="P6280" s="302" t="s">
        <v>1052</v>
      </c>
    </row>
    <row r="6281" spans="1:16">
      <c r="A6281" s="303">
        <v>0</v>
      </c>
      <c r="B6281" s="303">
        <v>0</v>
      </c>
      <c r="C6281" s="303">
        <v>0</v>
      </c>
      <c r="D6281" s="304">
        <f t="shared" si="98"/>
        <v>0</v>
      </c>
      <c r="E6281" s="305">
        <v>45992</v>
      </c>
      <c r="F6281" s="302" t="s">
        <v>69</v>
      </c>
      <c r="G6281" s="302" t="s">
        <v>70</v>
      </c>
      <c r="H6281" s="302" t="s">
        <v>3099</v>
      </c>
      <c r="I6281" s="302" t="s">
        <v>3099</v>
      </c>
      <c r="J6281" s="302">
        <v>135500</v>
      </c>
      <c r="K6281" s="302" t="s">
        <v>83</v>
      </c>
      <c r="L6281" s="302">
        <v>9802525</v>
      </c>
      <c r="M6281" s="302" t="s">
        <v>879</v>
      </c>
      <c r="N6281" s="305">
        <v>24654</v>
      </c>
      <c r="O6281" s="305">
        <v>24654</v>
      </c>
      <c r="P6281" s="302" t="s">
        <v>1052</v>
      </c>
    </row>
    <row r="6282" spans="1:16">
      <c r="A6282" s="303">
        <v>0</v>
      </c>
      <c r="B6282" s="303">
        <v>0</v>
      </c>
      <c r="C6282" s="303">
        <v>0</v>
      </c>
      <c r="D6282" s="304">
        <f t="shared" si="98"/>
        <v>0</v>
      </c>
      <c r="E6282" s="305">
        <v>45992</v>
      </c>
      <c r="F6282" s="302" t="s">
        <v>69</v>
      </c>
      <c r="G6282" s="302" t="s">
        <v>70</v>
      </c>
      <c r="H6282" s="302" t="s">
        <v>3099</v>
      </c>
      <c r="I6282" s="302" t="s">
        <v>3099</v>
      </c>
      <c r="J6282" s="302">
        <v>135500</v>
      </c>
      <c r="K6282" s="302" t="s">
        <v>83</v>
      </c>
      <c r="L6282" s="302">
        <v>9802493</v>
      </c>
      <c r="M6282" s="302" t="s">
        <v>879</v>
      </c>
      <c r="N6282" s="305">
        <v>29403</v>
      </c>
      <c r="O6282" s="305">
        <v>29403</v>
      </c>
      <c r="P6282" s="302" t="s">
        <v>1052</v>
      </c>
    </row>
    <row r="6283" spans="1:16">
      <c r="A6283" s="303">
        <v>0</v>
      </c>
      <c r="B6283" s="303">
        <v>0</v>
      </c>
      <c r="C6283" s="303">
        <v>0</v>
      </c>
      <c r="D6283" s="304">
        <f t="shared" si="98"/>
        <v>0</v>
      </c>
      <c r="E6283" s="305">
        <v>45992</v>
      </c>
      <c r="F6283" s="302" t="s">
        <v>69</v>
      </c>
      <c r="G6283" s="302" t="s">
        <v>70</v>
      </c>
      <c r="H6283" s="302" t="s">
        <v>3099</v>
      </c>
      <c r="I6283" s="302" t="s">
        <v>3099</v>
      </c>
      <c r="J6283" s="302">
        <v>135500</v>
      </c>
      <c r="K6283" s="302" t="s">
        <v>83</v>
      </c>
      <c r="L6283" s="302">
        <v>9802743</v>
      </c>
      <c r="M6283" s="302" t="s">
        <v>879</v>
      </c>
      <c r="N6283" s="305">
        <v>22828</v>
      </c>
      <c r="O6283" s="305">
        <v>22828</v>
      </c>
      <c r="P6283" s="302" t="s">
        <v>1052</v>
      </c>
    </row>
    <row r="6284" spans="1:16">
      <c r="A6284" s="303">
        <v>0</v>
      </c>
      <c r="B6284" s="303">
        <v>0</v>
      </c>
      <c r="C6284" s="303">
        <v>0</v>
      </c>
      <c r="D6284" s="304">
        <f t="shared" si="98"/>
        <v>0</v>
      </c>
      <c r="E6284" s="305">
        <v>45992</v>
      </c>
      <c r="F6284" s="302" t="s">
        <v>69</v>
      </c>
      <c r="G6284" s="302" t="s">
        <v>70</v>
      </c>
      <c r="H6284" s="302" t="s">
        <v>3099</v>
      </c>
      <c r="I6284" s="302" t="s">
        <v>3099</v>
      </c>
      <c r="J6284" s="302">
        <v>135500</v>
      </c>
      <c r="K6284" s="302" t="s">
        <v>83</v>
      </c>
      <c r="L6284" s="302">
        <v>9801870</v>
      </c>
      <c r="M6284" s="302" t="s">
        <v>879</v>
      </c>
      <c r="N6284" s="305">
        <v>13697</v>
      </c>
      <c r="O6284" s="305">
        <v>13697</v>
      </c>
      <c r="P6284" s="302" t="s">
        <v>1052</v>
      </c>
    </row>
    <row r="6285" spans="1:16">
      <c r="A6285" s="303">
        <v>0</v>
      </c>
      <c r="B6285" s="303">
        <v>0</v>
      </c>
      <c r="C6285" s="303">
        <v>0</v>
      </c>
      <c r="D6285" s="304">
        <f t="shared" si="98"/>
        <v>0</v>
      </c>
      <c r="E6285" s="305">
        <v>45992</v>
      </c>
      <c r="F6285" s="302" t="s">
        <v>69</v>
      </c>
      <c r="G6285" s="302" t="s">
        <v>70</v>
      </c>
      <c r="H6285" s="302" t="s">
        <v>3099</v>
      </c>
      <c r="I6285" s="302" t="s">
        <v>3099</v>
      </c>
      <c r="J6285" s="302">
        <v>135500</v>
      </c>
      <c r="K6285" s="302" t="s">
        <v>83</v>
      </c>
      <c r="L6285" s="302">
        <v>9802396</v>
      </c>
      <c r="M6285" s="302" t="s">
        <v>879</v>
      </c>
      <c r="N6285" s="305">
        <v>20637</v>
      </c>
      <c r="O6285" s="305">
        <v>20637</v>
      </c>
      <c r="P6285" s="302" t="s">
        <v>1052</v>
      </c>
    </row>
    <row r="6286" spans="1:16">
      <c r="A6286" s="303">
        <v>0</v>
      </c>
      <c r="B6286" s="303">
        <v>0</v>
      </c>
      <c r="C6286" s="303">
        <v>0</v>
      </c>
      <c r="D6286" s="304">
        <f t="shared" si="98"/>
        <v>0</v>
      </c>
      <c r="E6286" s="305">
        <v>45992</v>
      </c>
      <c r="F6286" s="302" t="s">
        <v>69</v>
      </c>
      <c r="G6286" s="302" t="s">
        <v>70</v>
      </c>
      <c r="H6286" s="302" t="s">
        <v>3099</v>
      </c>
      <c r="I6286" s="302" t="s">
        <v>3099</v>
      </c>
      <c r="J6286" s="302">
        <v>135500</v>
      </c>
      <c r="K6286" s="302" t="s">
        <v>83</v>
      </c>
      <c r="L6286" s="302">
        <v>9803333</v>
      </c>
      <c r="M6286" s="302" t="s">
        <v>879</v>
      </c>
      <c r="N6286" s="305">
        <v>20637</v>
      </c>
      <c r="O6286" s="305">
        <v>20637</v>
      </c>
      <c r="P6286" s="302" t="s">
        <v>1052</v>
      </c>
    </row>
    <row r="6287" spans="1:16">
      <c r="A6287" s="303">
        <v>0</v>
      </c>
      <c r="B6287" s="303">
        <v>0</v>
      </c>
      <c r="C6287" s="303">
        <v>0</v>
      </c>
      <c r="D6287" s="304">
        <f t="shared" si="98"/>
        <v>0</v>
      </c>
      <c r="E6287" s="305">
        <v>45992</v>
      </c>
      <c r="F6287" s="302" t="s">
        <v>69</v>
      </c>
      <c r="G6287" s="302" t="s">
        <v>70</v>
      </c>
      <c r="H6287" s="302" t="s">
        <v>3099</v>
      </c>
      <c r="I6287" s="302" t="s">
        <v>3099</v>
      </c>
      <c r="J6287" s="302">
        <v>135500</v>
      </c>
      <c r="K6287" s="302" t="s">
        <v>83</v>
      </c>
      <c r="L6287" s="302">
        <v>9802425</v>
      </c>
      <c r="M6287" s="302" t="s">
        <v>879</v>
      </c>
      <c r="N6287" s="305">
        <v>22098</v>
      </c>
      <c r="O6287" s="305">
        <v>22098</v>
      </c>
      <c r="P6287" s="302" t="s">
        <v>1052</v>
      </c>
    </row>
    <row r="6288" spans="1:16">
      <c r="A6288" s="303">
        <v>0</v>
      </c>
      <c r="B6288" s="303">
        <v>0</v>
      </c>
      <c r="C6288" s="303">
        <v>0</v>
      </c>
      <c r="D6288" s="304">
        <f t="shared" si="98"/>
        <v>0</v>
      </c>
      <c r="E6288" s="305">
        <v>45992</v>
      </c>
      <c r="F6288" s="302" t="s">
        <v>69</v>
      </c>
      <c r="G6288" s="302" t="s">
        <v>70</v>
      </c>
      <c r="H6288" s="302" t="s">
        <v>3099</v>
      </c>
      <c r="I6288" s="302" t="s">
        <v>3099</v>
      </c>
      <c r="J6288" s="302">
        <v>135500</v>
      </c>
      <c r="K6288" s="302" t="s">
        <v>83</v>
      </c>
      <c r="L6288" s="302">
        <v>9802846</v>
      </c>
      <c r="M6288" s="302" t="s">
        <v>879</v>
      </c>
      <c r="N6288" s="305">
        <v>27942</v>
      </c>
      <c r="O6288" s="305">
        <v>27942</v>
      </c>
      <c r="P6288" s="302" t="s">
        <v>1052</v>
      </c>
    </row>
    <row r="6289" spans="1:16">
      <c r="A6289" s="303">
        <v>0</v>
      </c>
      <c r="B6289" s="303">
        <v>0</v>
      </c>
      <c r="C6289" s="303">
        <v>0</v>
      </c>
      <c r="D6289" s="304">
        <f t="shared" si="98"/>
        <v>0</v>
      </c>
      <c r="E6289" s="305">
        <v>45992</v>
      </c>
      <c r="F6289" s="302" t="s">
        <v>69</v>
      </c>
      <c r="G6289" s="302" t="s">
        <v>70</v>
      </c>
      <c r="H6289" s="302" t="s">
        <v>3099</v>
      </c>
      <c r="I6289" s="302" t="s">
        <v>3099</v>
      </c>
      <c r="J6289" s="302">
        <v>135500</v>
      </c>
      <c r="K6289" s="302" t="s">
        <v>83</v>
      </c>
      <c r="L6289" s="302">
        <v>9802709</v>
      </c>
      <c r="M6289" s="302" t="s">
        <v>879</v>
      </c>
      <c r="N6289" s="305">
        <v>25385</v>
      </c>
      <c r="O6289" s="305">
        <v>25385</v>
      </c>
      <c r="P6289" s="302" t="s">
        <v>1052</v>
      </c>
    </row>
    <row r="6290" spans="1:16">
      <c r="A6290" s="303">
        <v>0</v>
      </c>
      <c r="B6290" s="303">
        <v>0</v>
      </c>
      <c r="C6290" s="303">
        <v>0</v>
      </c>
      <c r="D6290" s="304">
        <f t="shared" si="98"/>
        <v>0</v>
      </c>
      <c r="E6290" s="305">
        <v>45992</v>
      </c>
      <c r="F6290" s="302" t="s">
        <v>69</v>
      </c>
      <c r="G6290" s="302" t="s">
        <v>70</v>
      </c>
      <c r="H6290" s="302" t="s">
        <v>3099</v>
      </c>
      <c r="I6290" s="302" t="s">
        <v>3099</v>
      </c>
      <c r="J6290" s="302">
        <v>135500</v>
      </c>
      <c r="K6290" s="302" t="s">
        <v>83</v>
      </c>
      <c r="L6290" s="302">
        <v>9802624</v>
      </c>
      <c r="M6290" s="302" t="s">
        <v>879</v>
      </c>
      <c r="N6290" s="305">
        <v>29403</v>
      </c>
      <c r="O6290" s="305">
        <v>29403</v>
      </c>
      <c r="P6290" s="302" t="s">
        <v>1052</v>
      </c>
    </row>
    <row r="6291" spans="1:16">
      <c r="A6291" s="303">
        <v>0</v>
      </c>
      <c r="B6291" s="303">
        <v>0</v>
      </c>
      <c r="C6291" s="303">
        <v>0</v>
      </c>
      <c r="D6291" s="304">
        <f t="shared" si="98"/>
        <v>0</v>
      </c>
      <c r="E6291" s="305">
        <v>45992</v>
      </c>
      <c r="F6291" s="302" t="s">
        <v>69</v>
      </c>
      <c r="G6291" s="302" t="s">
        <v>70</v>
      </c>
      <c r="H6291" s="302" t="s">
        <v>3099</v>
      </c>
      <c r="I6291" s="302" t="s">
        <v>3099</v>
      </c>
      <c r="J6291" s="302">
        <v>135500</v>
      </c>
      <c r="K6291" s="302" t="s">
        <v>83</v>
      </c>
      <c r="L6291" s="302">
        <v>9802623</v>
      </c>
      <c r="M6291" s="302" t="s">
        <v>879</v>
      </c>
      <c r="N6291" s="305">
        <v>29037</v>
      </c>
      <c r="O6291" s="305">
        <v>29037</v>
      </c>
      <c r="P6291" s="302" t="s">
        <v>1052</v>
      </c>
    </row>
    <row r="6292" spans="1:16">
      <c r="A6292" s="303">
        <v>0</v>
      </c>
      <c r="B6292" s="303">
        <v>0</v>
      </c>
      <c r="C6292" s="303">
        <v>0</v>
      </c>
      <c r="D6292" s="304">
        <f t="shared" si="98"/>
        <v>0</v>
      </c>
      <c r="E6292" s="305">
        <v>45992</v>
      </c>
      <c r="F6292" s="302" t="s">
        <v>69</v>
      </c>
      <c r="G6292" s="302" t="s">
        <v>70</v>
      </c>
      <c r="H6292" s="302" t="s">
        <v>3099</v>
      </c>
      <c r="I6292" s="302" t="s">
        <v>3099</v>
      </c>
      <c r="J6292" s="302">
        <v>135500</v>
      </c>
      <c r="K6292" s="302" t="s">
        <v>83</v>
      </c>
      <c r="L6292" s="302">
        <v>9802620</v>
      </c>
      <c r="M6292" s="302" t="s">
        <v>879</v>
      </c>
      <c r="N6292" s="305">
        <v>23924</v>
      </c>
      <c r="O6292" s="305">
        <v>23924</v>
      </c>
      <c r="P6292" s="302" t="s">
        <v>1052</v>
      </c>
    </row>
    <row r="6293" spans="1:16">
      <c r="A6293" s="303">
        <v>0</v>
      </c>
      <c r="B6293" s="303">
        <v>0</v>
      </c>
      <c r="C6293" s="303">
        <v>0</v>
      </c>
      <c r="D6293" s="304">
        <f t="shared" si="98"/>
        <v>0</v>
      </c>
      <c r="E6293" s="305">
        <v>45992</v>
      </c>
      <c r="F6293" s="302" t="s">
        <v>69</v>
      </c>
      <c r="G6293" s="302" t="s">
        <v>70</v>
      </c>
      <c r="H6293" s="302" t="s">
        <v>3099</v>
      </c>
      <c r="I6293" s="302" t="s">
        <v>3099</v>
      </c>
      <c r="J6293" s="302">
        <v>135500</v>
      </c>
      <c r="K6293" s="302" t="s">
        <v>83</v>
      </c>
      <c r="L6293" s="302">
        <v>9802654</v>
      </c>
      <c r="M6293" s="302" t="s">
        <v>879</v>
      </c>
      <c r="N6293" s="305">
        <v>19906</v>
      </c>
      <c r="O6293" s="305">
        <v>19906</v>
      </c>
      <c r="P6293" s="302" t="s">
        <v>1052</v>
      </c>
    </row>
    <row r="6294" spans="1:16">
      <c r="A6294" s="303">
        <v>0</v>
      </c>
      <c r="B6294" s="303">
        <v>0</v>
      </c>
      <c r="C6294" s="303">
        <v>0</v>
      </c>
      <c r="D6294" s="304">
        <f t="shared" si="98"/>
        <v>0</v>
      </c>
      <c r="E6294" s="305">
        <v>45992</v>
      </c>
      <c r="F6294" s="302" t="s">
        <v>69</v>
      </c>
      <c r="G6294" s="302" t="s">
        <v>70</v>
      </c>
      <c r="H6294" s="302" t="s">
        <v>3099</v>
      </c>
      <c r="I6294" s="302" t="s">
        <v>3099</v>
      </c>
      <c r="J6294" s="302">
        <v>135500</v>
      </c>
      <c r="K6294" s="302" t="s">
        <v>83</v>
      </c>
      <c r="L6294" s="302">
        <v>9802882</v>
      </c>
      <c r="M6294" s="302" t="s">
        <v>879</v>
      </c>
      <c r="N6294" s="305">
        <v>28307</v>
      </c>
      <c r="O6294" s="305">
        <v>28307</v>
      </c>
      <c r="P6294" s="302" t="s">
        <v>1052</v>
      </c>
    </row>
    <row r="6295" spans="1:16">
      <c r="A6295" s="303">
        <v>0</v>
      </c>
      <c r="B6295" s="303">
        <v>0</v>
      </c>
      <c r="C6295" s="303">
        <v>0</v>
      </c>
      <c r="D6295" s="304">
        <f t="shared" si="98"/>
        <v>0</v>
      </c>
      <c r="E6295" s="305">
        <v>45992</v>
      </c>
      <c r="F6295" s="302" t="s">
        <v>69</v>
      </c>
      <c r="G6295" s="302" t="s">
        <v>70</v>
      </c>
      <c r="H6295" s="302" t="s">
        <v>3099</v>
      </c>
      <c r="I6295" s="302" t="s">
        <v>3099</v>
      </c>
      <c r="J6295" s="302">
        <v>135500</v>
      </c>
      <c r="K6295" s="302" t="s">
        <v>83</v>
      </c>
      <c r="L6295" s="302">
        <v>9801886</v>
      </c>
      <c r="M6295" s="302" t="s">
        <v>879</v>
      </c>
      <c r="N6295" s="305">
        <v>24654</v>
      </c>
      <c r="O6295" s="305">
        <v>24654</v>
      </c>
      <c r="P6295" s="302" t="s">
        <v>1052</v>
      </c>
    </row>
    <row r="6296" spans="1:16">
      <c r="A6296" s="303">
        <v>0</v>
      </c>
      <c r="B6296" s="303">
        <v>0</v>
      </c>
      <c r="C6296" s="303">
        <v>0</v>
      </c>
      <c r="D6296" s="304">
        <f t="shared" si="98"/>
        <v>0</v>
      </c>
      <c r="E6296" s="305">
        <v>45992</v>
      </c>
      <c r="F6296" s="302" t="s">
        <v>69</v>
      </c>
      <c r="G6296" s="302" t="s">
        <v>70</v>
      </c>
      <c r="H6296" s="302" t="s">
        <v>3099</v>
      </c>
      <c r="I6296" s="302" t="s">
        <v>3099</v>
      </c>
      <c r="J6296" s="302">
        <v>135500</v>
      </c>
      <c r="K6296" s="302" t="s">
        <v>83</v>
      </c>
      <c r="L6296" s="302">
        <v>9802648</v>
      </c>
      <c r="M6296" s="302" t="s">
        <v>879</v>
      </c>
      <c r="N6296" s="305">
        <v>28307</v>
      </c>
      <c r="O6296" s="305">
        <v>28307</v>
      </c>
      <c r="P6296" s="302" t="s">
        <v>1052</v>
      </c>
    </row>
    <row r="6297" spans="1:16">
      <c r="A6297" s="303">
        <v>0</v>
      </c>
      <c r="B6297" s="303">
        <v>0</v>
      </c>
      <c r="C6297" s="303">
        <v>0</v>
      </c>
      <c r="D6297" s="304">
        <f t="shared" si="98"/>
        <v>0</v>
      </c>
      <c r="E6297" s="305">
        <v>45992</v>
      </c>
      <c r="F6297" s="302" t="s">
        <v>69</v>
      </c>
      <c r="G6297" s="302" t="s">
        <v>70</v>
      </c>
      <c r="H6297" s="302" t="s">
        <v>3099</v>
      </c>
      <c r="I6297" s="302" t="s">
        <v>3099</v>
      </c>
      <c r="J6297" s="302">
        <v>135500</v>
      </c>
      <c r="K6297" s="302" t="s">
        <v>83</v>
      </c>
      <c r="L6297" s="302">
        <v>9801940</v>
      </c>
      <c r="M6297" s="302" t="s">
        <v>879</v>
      </c>
      <c r="N6297" s="305">
        <v>27211</v>
      </c>
      <c r="O6297" s="305">
        <v>27211</v>
      </c>
      <c r="P6297" s="302" t="s">
        <v>1052</v>
      </c>
    </row>
    <row r="6298" spans="1:16">
      <c r="A6298" s="303">
        <v>0</v>
      </c>
      <c r="B6298" s="303">
        <v>0</v>
      </c>
      <c r="C6298" s="303">
        <v>0</v>
      </c>
      <c r="D6298" s="304">
        <f t="shared" si="98"/>
        <v>0</v>
      </c>
      <c r="E6298" s="305">
        <v>45992</v>
      </c>
      <c r="F6298" s="302" t="s">
        <v>69</v>
      </c>
      <c r="G6298" s="302" t="s">
        <v>70</v>
      </c>
      <c r="H6298" s="302" t="s">
        <v>3099</v>
      </c>
      <c r="I6298" s="302" t="s">
        <v>3099</v>
      </c>
      <c r="J6298" s="302">
        <v>135500</v>
      </c>
      <c r="K6298" s="302" t="s">
        <v>83</v>
      </c>
      <c r="L6298" s="302">
        <v>9801936</v>
      </c>
      <c r="M6298" s="302" t="s">
        <v>879</v>
      </c>
      <c r="N6298" s="305">
        <v>22828</v>
      </c>
      <c r="O6298" s="305">
        <v>22828</v>
      </c>
      <c r="P6298" s="302" t="s">
        <v>1052</v>
      </c>
    </row>
    <row r="6299" spans="1:16">
      <c r="A6299" s="303">
        <v>0</v>
      </c>
      <c r="B6299" s="303">
        <v>0</v>
      </c>
      <c r="C6299" s="303">
        <v>0</v>
      </c>
      <c r="D6299" s="304">
        <f t="shared" si="98"/>
        <v>0</v>
      </c>
      <c r="E6299" s="305">
        <v>45992</v>
      </c>
      <c r="F6299" s="302" t="s">
        <v>69</v>
      </c>
      <c r="G6299" s="302" t="s">
        <v>70</v>
      </c>
      <c r="H6299" s="302" t="s">
        <v>3099</v>
      </c>
      <c r="I6299" s="302" t="s">
        <v>3099</v>
      </c>
      <c r="J6299" s="302">
        <v>135500</v>
      </c>
      <c r="K6299" s="302" t="s">
        <v>83</v>
      </c>
      <c r="L6299" s="302">
        <v>9802578</v>
      </c>
      <c r="M6299" s="302" t="s">
        <v>879</v>
      </c>
      <c r="N6299" s="305">
        <v>26115</v>
      </c>
      <c r="O6299" s="305">
        <v>26115</v>
      </c>
      <c r="P6299" s="302" t="s">
        <v>1052</v>
      </c>
    </row>
    <row r="6300" spans="1:16">
      <c r="A6300" s="303">
        <v>0</v>
      </c>
      <c r="B6300" s="303">
        <v>0</v>
      </c>
      <c r="C6300" s="303">
        <v>0</v>
      </c>
      <c r="D6300" s="304">
        <f t="shared" si="98"/>
        <v>0</v>
      </c>
      <c r="E6300" s="305">
        <v>45992</v>
      </c>
      <c r="F6300" s="302" t="s">
        <v>69</v>
      </c>
      <c r="G6300" s="302" t="s">
        <v>70</v>
      </c>
      <c r="H6300" s="302" t="s">
        <v>3099</v>
      </c>
      <c r="I6300" s="302" t="s">
        <v>3099</v>
      </c>
      <c r="J6300" s="302">
        <v>135500</v>
      </c>
      <c r="K6300" s="302" t="s">
        <v>83</v>
      </c>
      <c r="L6300" s="302">
        <v>9801912</v>
      </c>
      <c r="M6300" s="302" t="s">
        <v>879</v>
      </c>
      <c r="N6300" s="305">
        <v>27211</v>
      </c>
      <c r="O6300" s="305">
        <v>27211</v>
      </c>
      <c r="P6300" s="302" t="s">
        <v>1052</v>
      </c>
    </row>
    <row r="6301" spans="1:16">
      <c r="A6301" s="303">
        <v>0</v>
      </c>
      <c r="B6301" s="303">
        <v>0</v>
      </c>
      <c r="C6301" s="303">
        <v>0</v>
      </c>
      <c r="D6301" s="304">
        <f t="shared" si="98"/>
        <v>0</v>
      </c>
      <c r="E6301" s="305">
        <v>45992</v>
      </c>
      <c r="F6301" s="302" t="s">
        <v>69</v>
      </c>
      <c r="G6301" s="302" t="s">
        <v>70</v>
      </c>
      <c r="H6301" s="302" t="s">
        <v>3099</v>
      </c>
      <c r="I6301" s="302" t="s">
        <v>3099</v>
      </c>
      <c r="J6301" s="302">
        <v>135500</v>
      </c>
      <c r="K6301" s="302" t="s">
        <v>83</v>
      </c>
      <c r="L6301" s="302">
        <v>9801869</v>
      </c>
      <c r="M6301" s="302" t="s">
        <v>879</v>
      </c>
      <c r="N6301" s="305">
        <v>27211</v>
      </c>
      <c r="O6301" s="305">
        <v>27211</v>
      </c>
      <c r="P6301" s="302" t="s">
        <v>1052</v>
      </c>
    </row>
    <row r="6302" spans="1:16">
      <c r="A6302" s="303">
        <v>0</v>
      </c>
      <c r="B6302" s="303">
        <v>0</v>
      </c>
      <c r="C6302" s="303">
        <v>0</v>
      </c>
      <c r="D6302" s="304">
        <f t="shared" si="98"/>
        <v>0</v>
      </c>
      <c r="E6302" s="305">
        <v>45992</v>
      </c>
      <c r="F6302" s="302" t="s">
        <v>69</v>
      </c>
      <c r="G6302" s="302" t="s">
        <v>70</v>
      </c>
      <c r="H6302" s="302" t="s">
        <v>3099</v>
      </c>
      <c r="I6302" s="302" t="s">
        <v>3099</v>
      </c>
      <c r="J6302" s="302">
        <v>135500</v>
      </c>
      <c r="K6302" s="302" t="s">
        <v>83</v>
      </c>
      <c r="L6302" s="302">
        <v>9802677</v>
      </c>
      <c r="M6302" s="302" t="s">
        <v>879</v>
      </c>
      <c r="N6302" s="305">
        <v>28672</v>
      </c>
      <c r="O6302" s="305">
        <v>28672</v>
      </c>
      <c r="P6302" s="302" t="s">
        <v>1052</v>
      </c>
    </row>
    <row r="6303" spans="1:16">
      <c r="A6303" s="303">
        <v>0</v>
      </c>
      <c r="B6303" s="303">
        <v>0</v>
      </c>
      <c r="C6303" s="303">
        <v>0</v>
      </c>
      <c r="D6303" s="304">
        <f t="shared" si="98"/>
        <v>0</v>
      </c>
      <c r="E6303" s="305">
        <v>45992</v>
      </c>
      <c r="F6303" s="302" t="s">
        <v>69</v>
      </c>
      <c r="G6303" s="302" t="s">
        <v>70</v>
      </c>
      <c r="H6303" s="302" t="s">
        <v>3099</v>
      </c>
      <c r="I6303" s="302" t="s">
        <v>3099</v>
      </c>
      <c r="J6303" s="302">
        <v>135500</v>
      </c>
      <c r="K6303" s="302" t="s">
        <v>83</v>
      </c>
      <c r="L6303" s="302">
        <v>9802580</v>
      </c>
      <c r="M6303" s="302" t="s">
        <v>879</v>
      </c>
      <c r="N6303" s="305">
        <v>28307</v>
      </c>
      <c r="O6303" s="305">
        <v>28307</v>
      </c>
      <c r="P6303" s="302" t="s">
        <v>1052</v>
      </c>
    </row>
    <row r="6304" spans="1:16">
      <c r="A6304" s="303">
        <v>0</v>
      </c>
      <c r="B6304" s="303">
        <v>0</v>
      </c>
      <c r="C6304" s="303">
        <v>0</v>
      </c>
      <c r="D6304" s="304">
        <f t="shared" si="98"/>
        <v>0</v>
      </c>
      <c r="E6304" s="305">
        <v>45992</v>
      </c>
      <c r="F6304" s="302" t="s">
        <v>69</v>
      </c>
      <c r="G6304" s="302" t="s">
        <v>70</v>
      </c>
      <c r="H6304" s="302" t="s">
        <v>3099</v>
      </c>
      <c r="I6304" s="302" t="s">
        <v>3099</v>
      </c>
      <c r="J6304" s="302">
        <v>135500</v>
      </c>
      <c r="K6304" s="302" t="s">
        <v>83</v>
      </c>
      <c r="L6304" s="302">
        <v>9802572</v>
      </c>
      <c r="M6304" s="302" t="s">
        <v>879</v>
      </c>
      <c r="N6304" s="305">
        <v>21367</v>
      </c>
      <c r="O6304" s="305">
        <v>21367</v>
      </c>
      <c r="P6304" s="302" t="s">
        <v>1052</v>
      </c>
    </row>
    <row r="6305" spans="1:16">
      <c r="A6305" s="303">
        <v>0</v>
      </c>
      <c r="B6305" s="303">
        <v>0</v>
      </c>
      <c r="C6305" s="303">
        <v>0</v>
      </c>
      <c r="D6305" s="304">
        <f t="shared" si="98"/>
        <v>0</v>
      </c>
      <c r="E6305" s="305">
        <v>45992</v>
      </c>
      <c r="F6305" s="302" t="s">
        <v>69</v>
      </c>
      <c r="G6305" s="302" t="s">
        <v>70</v>
      </c>
      <c r="H6305" s="302" t="s">
        <v>3099</v>
      </c>
      <c r="I6305" s="302" t="s">
        <v>3099</v>
      </c>
      <c r="J6305" s="302">
        <v>135500</v>
      </c>
      <c r="K6305" s="302" t="s">
        <v>83</v>
      </c>
      <c r="L6305" s="302">
        <v>9802430</v>
      </c>
      <c r="M6305" s="302" t="s">
        <v>879</v>
      </c>
      <c r="N6305" s="305">
        <v>27942</v>
      </c>
      <c r="O6305" s="305">
        <v>27942</v>
      </c>
      <c r="P6305" s="302" t="s">
        <v>1052</v>
      </c>
    </row>
    <row r="6306" spans="1:16">
      <c r="A6306" s="303">
        <v>0</v>
      </c>
      <c r="B6306" s="303">
        <v>0</v>
      </c>
      <c r="C6306" s="303">
        <v>0</v>
      </c>
      <c r="D6306" s="304">
        <f t="shared" si="98"/>
        <v>0</v>
      </c>
      <c r="E6306" s="305">
        <v>45992</v>
      </c>
      <c r="F6306" s="302" t="s">
        <v>69</v>
      </c>
      <c r="G6306" s="302" t="s">
        <v>70</v>
      </c>
      <c r="H6306" s="302" t="s">
        <v>3099</v>
      </c>
      <c r="I6306" s="302" t="s">
        <v>3099</v>
      </c>
      <c r="J6306" s="302">
        <v>135500</v>
      </c>
      <c r="K6306" s="302" t="s">
        <v>83</v>
      </c>
      <c r="L6306" s="302">
        <v>9801941</v>
      </c>
      <c r="M6306" s="302" t="s">
        <v>879</v>
      </c>
      <c r="N6306" s="305">
        <v>28307</v>
      </c>
      <c r="O6306" s="305">
        <v>28307</v>
      </c>
      <c r="P6306" s="302" t="s">
        <v>1052</v>
      </c>
    </row>
    <row r="6307" spans="1:16">
      <c r="A6307" s="303">
        <v>0</v>
      </c>
      <c r="B6307" s="303">
        <v>0</v>
      </c>
      <c r="C6307" s="303">
        <v>0</v>
      </c>
      <c r="D6307" s="304">
        <f t="shared" si="98"/>
        <v>0</v>
      </c>
      <c r="E6307" s="305">
        <v>45992</v>
      </c>
      <c r="F6307" s="302" t="s">
        <v>69</v>
      </c>
      <c r="G6307" s="302" t="s">
        <v>70</v>
      </c>
      <c r="H6307" s="302" t="s">
        <v>3099</v>
      </c>
      <c r="I6307" s="302" t="s">
        <v>3099</v>
      </c>
      <c r="J6307" s="302">
        <v>135500</v>
      </c>
      <c r="K6307" s="302" t="s">
        <v>83</v>
      </c>
      <c r="L6307" s="302">
        <v>9802706</v>
      </c>
      <c r="M6307" s="302" t="s">
        <v>879</v>
      </c>
      <c r="N6307" s="305">
        <v>28307</v>
      </c>
      <c r="O6307" s="305">
        <v>28307</v>
      </c>
      <c r="P6307" s="302" t="s">
        <v>1052</v>
      </c>
    </row>
    <row r="6308" spans="1:16">
      <c r="A6308" s="303">
        <v>0</v>
      </c>
      <c r="B6308" s="303">
        <v>0</v>
      </c>
      <c r="C6308" s="303">
        <v>0</v>
      </c>
      <c r="D6308" s="304">
        <f t="shared" si="98"/>
        <v>0</v>
      </c>
      <c r="E6308" s="305">
        <v>45992</v>
      </c>
      <c r="F6308" s="302" t="s">
        <v>69</v>
      </c>
      <c r="G6308" s="302" t="s">
        <v>70</v>
      </c>
      <c r="H6308" s="302" t="s">
        <v>3099</v>
      </c>
      <c r="I6308" s="302" t="s">
        <v>3099</v>
      </c>
      <c r="J6308" s="302">
        <v>135500</v>
      </c>
      <c r="K6308" s="302" t="s">
        <v>83</v>
      </c>
      <c r="L6308" s="302">
        <v>9802566</v>
      </c>
      <c r="M6308" s="302" t="s">
        <v>879</v>
      </c>
      <c r="N6308" s="305">
        <v>28307</v>
      </c>
      <c r="O6308" s="305">
        <v>28307</v>
      </c>
      <c r="P6308" s="302" t="s">
        <v>1052</v>
      </c>
    </row>
    <row r="6309" spans="1:16">
      <c r="A6309" s="303">
        <v>0</v>
      </c>
      <c r="B6309" s="303">
        <v>0</v>
      </c>
      <c r="C6309" s="303">
        <v>0</v>
      </c>
      <c r="D6309" s="304">
        <f t="shared" si="98"/>
        <v>0</v>
      </c>
      <c r="E6309" s="305">
        <v>45992</v>
      </c>
      <c r="F6309" s="302" t="s">
        <v>69</v>
      </c>
      <c r="G6309" s="302" t="s">
        <v>70</v>
      </c>
      <c r="H6309" s="302" t="s">
        <v>3099</v>
      </c>
      <c r="I6309" s="302" t="s">
        <v>3099</v>
      </c>
      <c r="J6309" s="302">
        <v>135500</v>
      </c>
      <c r="K6309" s="302" t="s">
        <v>83</v>
      </c>
      <c r="L6309" s="302">
        <v>9802449</v>
      </c>
      <c r="M6309" s="302" t="s">
        <v>879</v>
      </c>
      <c r="N6309" s="305">
        <v>22828</v>
      </c>
      <c r="O6309" s="305">
        <v>22828</v>
      </c>
      <c r="P6309" s="302" t="s">
        <v>1052</v>
      </c>
    </row>
    <row r="6310" spans="1:16">
      <c r="A6310" s="303">
        <v>0</v>
      </c>
      <c r="B6310" s="303">
        <v>0</v>
      </c>
      <c r="C6310" s="303">
        <v>0</v>
      </c>
      <c r="D6310" s="304">
        <f t="shared" si="98"/>
        <v>0</v>
      </c>
      <c r="E6310" s="305">
        <v>45992</v>
      </c>
      <c r="F6310" s="302" t="s">
        <v>69</v>
      </c>
      <c r="G6310" s="302" t="s">
        <v>70</v>
      </c>
      <c r="H6310" s="302" t="s">
        <v>3099</v>
      </c>
      <c r="I6310" s="302" t="s">
        <v>3099</v>
      </c>
      <c r="J6310" s="302">
        <v>135500</v>
      </c>
      <c r="K6310" s="302" t="s">
        <v>83</v>
      </c>
      <c r="L6310" s="302">
        <v>9802447</v>
      </c>
      <c r="M6310" s="302" t="s">
        <v>879</v>
      </c>
      <c r="N6310" s="305">
        <v>21367</v>
      </c>
      <c r="O6310" s="305">
        <v>21367</v>
      </c>
      <c r="P6310" s="302" t="s">
        <v>1052</v>
      </c>
    </row>
    <row r="6311" spans="1:16">
      <c r="A6311" s="303">
        <v>0</v>
      </c>
      <c r="B6311" s="303">
        <v>0</v>
      </c>
      <c r="C6311" s="303">
        <v>0</v>
      </c>
      <c r="D6311" s="304">
        <f t="shared" si="98"/>
        <v>0</v>
      </c>
      <c r="E6311" s="305">
        <v>45992</v>
      </c>
      <c r="F6311" s="302" t="s">
        <v>69</v>
      </c>
      <c r="G6311" s="302" t="s">
        <v>70</v>
      </c>
      <c r="H6311" s="302" t="s">
        <v>3099</v>
      </c>
      <c r="I6311" s="302" t="s">
        <v>3099</v>
      </c>
      <c r="J6311" s="302">
        <v>135500</v>
      </c>
      <c r="K6311" s="302" t="s">
        <v>83</v>
      </c>
      <c r="L6311" s="302">
        <v>9802736</v>
      </c>
      <c r="M6311" s="302" t="s">
        <v>879</v>
      </c>
      <c r="N6311" s="305">
        <v>23193</v>
      </c>
      <c r="O6311" s="305">
        <v>23193</v>
      </c>
      <c r="P6311" s="302" t="s">
        <v>1052</v>
      </c>
    </row>
    <row r="6312" spans="1:16">
      <c r="A6312" s="303">
        <v>0</v>
      </c>
      <c r="B6312" s="303">
        <v>0</v>
      </c>
      <c r="C6312" s="303">
        <v>0</v>
      </c>
      <c r="D6312" s="304">
        <f t="shared" si="98"/>
        <v>0</v>
      </c>
      <c r="E6312" s="305">
        <v>45992</v>
      </c>
      <c r="F6312" s="302" t="s">
        <v>69</v>
      </c>
      <c r="G6312" s="302" t="s">
        <v>70</v>
      </c>
      <c r="H6312" s="302" t="s">
        <v>3099</v>
      </c>
      <c r="I6312" s="302" t="s">
        <v>3099</v>
      </c>
      <c r="J6312" s="302">
        <v>135500</v>
      </c>
      <c r="K6312" s="302" t="s">
        <v>83</v>
      </c>
      <c r="L6312" s="302">
        <v>9802608</v>
      </c>
      <c r="M6312" s="302" t="s">
        <v>879</v>
      </c>
      <c r="N6312" s="305">
        <v>24654</v>
      </c>
      <c r="O6312" s="305">
        <v>24654</v>
      </c>
      <c r="P6312" s="302" t="s">
        <v>1052</v>
      </c>
    </row>
    <row r="6313" spans="1:16">
      <c r="A6313" s="303">
        <v>0</v>
      </c>
      <c r="B6313" s="303">
        <v>0</v>
      </c>
      <c r="C6313" s="303">
        <v>0</v>
      </c>
      <c r="D6313" s="304">
        <f t="shared" si="98"/>
        <v>0</v>
      </c>
      <c r="E6313" s="305">
        <v>45992</v>
      </c>
      <c r="F6313" s="302" t="s">
        <v>69</v>
      </c>
      <c r="G6313" s="302" t="s">
        <v>70</v>
      </c>
      <c r="H6313" s="302" t="s">
        <v>3099</v>
      </c>
      <c r="I6313" s="302" t="s">
        <v>3099</v>
      </c>
      <c r="J6313" s="302">
        <v>135500</v>
      </c>
      <c r="K6313" s="302" t="s">
        <v>83</v>
      </c>
      <c r="L6313" s="302">
        <v>9802490</v>
      </c>
      <c r="M6313" s="302" t="s">
        <v>879</v>
      </c>
      <c r="N6313" s="305">
        <v>28672</v>
      </c>
      <c r="O6313" s="305">
        <v>28672</v>
      </c>
      <c r="P6313" s="302" t="s">
        <v>1052</v>
      </c>
    </row>
    <row r="6314" spans="1:16">
      <c r="A6314" s="303">
        <v>0</v>
      </c>
      <c r="B6314" s="303">
        <v>0</v>
      </c>
      <c r="C6314" s="303">
        <v>0</v>
      </c>
      <c r="D6314" s="304">
        <f t="shared" si="98"/>
        <v>0</v>
      </c>
      <c r="E6314" s="305">
        <v>45992</v>
      </c>
      <c r="F6314" s="302" t="s">
        <v>69</v>
      </c>
      <c r="G6314" s="302" t="s">
        <v>70</v>
      </c>
      <c r="H6314" s="302" t="s">
        <v>3099</v>
      </c>
      <c r="I6314" s="302" t="s">
        <v>3099</v>
      </c>
      <c r="J6314" s="302">
        <v>135500</v>
      </c>
      <c r="K6314" s="302" t="s">
        <v>83</v>
      </c>
      <c r="L6314" s="302">
        <v>9801902</v>
      </c>
      <c r="M6314" s="302" t="s">
        <v>879</v>
      </c>
      <c r="N6314" s="305">
        <v>28672</v>
      </c>
      <c r="O6314" s="305">
        <v>28672</v>
      </c>
      <c r="P6314" s="302" t="s">
        <v>1052</v>
      </c>
    </row>
    <row r="6315" spans="1:16">
      <c r="A6315" s="303">
        <v>0</v>
      </c>
      <c r="B6315" s="303">
        <v>0</v>
      </c>
      <c r="C6315" s="303">
        <v>0</v>
      </c>
      <c r="D6315" s="304">
        <f t="shared" si="98"/>
        <v>0</v>
      </c>
      <c r="E6315" s="305">
        <v>45992</v>
      </c>
      <c r="F6315" s="302" t="s">
        <v>69</v>
      </c>
      <c r="G6315" s="302" t="s">
        <v>70</v>
      </c>
      <c r="H6315" s="302" t="s">
        <v>3099</v>
      </c>
      <c r="I6315" s="302" t="s">
        <v>3099</v>
      </c>
      <c r="J6315" s="302">
        <v>135500</v>
      </c>
      <c r="K6315" s="302" t="s">
        <v>83</v>
      </c>
      <c r="L6315" s="302">
        <v>9802448</v>
      </c>
      <c r="M6315" s="302" t="s">
        <v>879</v>
      </c>
      <c r="N6315" s="305">
        <v>22098</v>
      </c>
      <c r="O6315" s="305">
        <v>22098</v>
      </c>
      <c r="P6315" s="302" t="s">
        <v>1052</v>
      </c>
    </row>
    <row r="6316" spans="1:16">
      <c r="A6316" s="303">
        <v>0</v>
      </c>
      <c r="B6316" s="303">
        <v>0</v>
      </c>
      <c r="C6316" s="303">
        <v>0</v>
      </c>
      <c r="D6316" s="304">
        <f t="shared" si="98"/>
        <v>0</v>
      </c>
      <c r="E6316" s="305">
        <v>45992</v>
      </c>
      <c r="F6316" s="302" t="s">
        <v>69</v>
      </c>
      <c r="G6316" s="302" t="s">
        <v>70</v>
      </c>
      <c r="H6316" s="302" t="s">
        <v>3099</v>
      </c>
      <c r="I6316" s="302" t="s">
        <v>3099</v>
      </c>
      <c r="J6316" s="302">
        <v>135500</v>
      </c>
      <c r="K6316" s="302" t="s">
        <v>83</v>
      </c>
      <c r="L6316" s="302">
        <v>9801899</v>
      </c>
      <c r="M6316" s="302" t="s">
        <v>879</v>
      </c>
      <c r="N6316" s="305">
        <v>24289</v>
      </c>
      <c r="O6316" s="305">
        <v>24289</v>
      </c>
      <c r="P6316" s="302" t="s">
        <v>1052</v>
      </c>
    </row>
    <row r="6317" spans="1:16">
      <c r="A6317" s="303">
        <v>0</v>
      </c>
      <c r="B6317" s="303">
        <v>0</v>
      </c>
      <c r="C6317" s="303">
        <v>0</v>
      </c>
      <c r="D6317" s="304">
        <f t="shared" si="98"/>
        <v>0</v>
      </c>
      <c r="E6317" s="305">
        <v>45992</v>
      </c>
      <c r="F6317" s="302" t="s">
        <v>69</v>
      </c>
      <c r="G6317" s="302" t="s">
        <v>70</v>
      </c>
      <c r="H6317" s="302" t="s">
        <v>3099</v>
      </c>
      <c r="I6317" s="302" t="s">
        <v>3099</v>
      </c>
      <c r="J6317" s="302">
        <v>135500</v>
      </c>
      <c r="K6317" s="302" t="s">
        <v>83</v>
      </c>
      <c r="L6317" s="302">
        <v>9801850</v>
      </c>
      <c r="M6317" s="302" t="s">
        <v>879</v>
      </c>
      <c r="N6317" s="305">
        <v>24654</v>
      </c>
      <c r="O6317" s="305">
        <v>24654</v>
      </c>
      <c r="P6317" s="302" t="s">
        <v>1052</v>
      </c>
    </row>
    <row r="6318" spans="1:16">
      <c r="A6318" s="303">
        <v>0</v>
      </c>
      <c r="B6318" s="303">
        <v>0</v>
      </c>
      <c r="C6318" s="303">
        <v>0</v>
      </c>
      <c r="D6318" s="304">
        <f t="shared" si="98"/>
        <v>0</v>
      </c>
      <c r="E6318" s="305">
        <v>45992</v>
      </c>
      <c r="F6318" s="302" t="s">
        <v>69</v>
      </c>
      <c r="G6318" s="302" t="s">
        <v>70</v>
      </c>
      <c r="H6318" s="302" t="s">
        <v>3099</v>
      </c>
      <c r="I6318" s="302" t="s">
        <v>3099</v>
      </c>
      <c r="J6318" s="302">
        <v>135500</v>
      </c>
      <c r="K6318" s="302" t="s">
        <v>83</v>
      </c>
      <c r="L6318" s="302">
        <v>9803335</v>
      </c>
      <c r="M6318" s="302" t="s">
        <v>879</v>
      </c>
      <c r="N6318" s="305">
        <v>28307</v>
      </c>
      <c r="O6318" s="305">
        <v>28307</v>
      </c>
      <c r="P6318" s="302" t="s">
        <v>1052</v>
      </c>
    </row>
    <row r="6319" spans="1:16">
      <c r="A6319" s="303">
        <v>0</v>
      </c>
      <c r="B6319" s="303">
        <v>0</v>
      </c>
      <c r="C6319" s="303">
        <v>0</v>
      </c>
      <c r="D6319" s="304">
        <f t="shared" si="98"/>
        <v>0</v>
      </c>
      <c r="E6319" s="305">
        <v>45992</v>
      </c>
      <c r="F6319" s="302" t="s">
        <v>69</v>
      </c>
      <c r="G6319" s="302" t="s">
        <v>70</v>
      </c>
      <c r="H6319" s="302" t="s">
        <v>3099</v>
      </c>
      <c r="I6319" s="302" t="s">
        <v>3099</v>
      </c>
      <c r="J6319" s="302">
        <v>135500</v>
      </c>
      <c r="K6319" s="302" t="s">
        <v>83</v>
      </c>
      <c r="L6319" s="302">
        <v>9801851</v>
      </c>
      <c r="M6319" s="302" t="s">
        <v>879</v>
      </c>
      <c r="N6319" s="305">
        <v>33786</v>
      </c>
      <c r="O6319" s="305">
        <v>33786</v>
      </c>
      <c r="P6319" s="302" t="s">
        <v>1052</v>
      </c>
    </row>
    <row r="6320" spans="1:16">
      <c r="A6320" s="303">
        <v>0</v>
      </c>
      <c r="B6320" s="303">
        <v>0</v>
      </c>
      <c r="C6320" s="303">
        <v>0</v>
      </c>
      <c r="D6320" s="304">
        <f t="shared" si="98"/>
        <v>0</v>
      </c>
      <c r="E6320" s="305">
        <v>45992</v>
      </c>
      <c r="F6320" s="302" t="s">
        <v>69</v>
      </c>
      <c r="G6320" s="302" t="s">
        <v>70</v>
      </c>
      <c r="H6320" s="302" t="s">
        <v>3099</v>
      </c>
      <c r="I6320" s="302" t="s">
        <v>3099</v>
      </c>
      <c r="J6320" s="302">
        <v>135500</v>
      </c>
      <c r="K6320" s="302" t="s">
        <v>83</v>
      </c>
      <c r="L6320" s="302">
        <v>9802725</v>
      </c>
      <c r="M6320" s="302" t="s">
        <v>879</v>
      </c>
      <c r="N6320" s="305">
        <v>23924</v>
      </c>
      <c r="O6320" s="305">
        <v>23924</v>
      </c>
      <c r="P6320" s="302" t="s">
        <v>1052</v>
      </c>
    </row>
    <row r="6321" spans="1:16">
      <c r="A6321" s="303">
        <v>0</v>
      </c>
      <c r="B6321" s="303">
        <v>0</v>
      </c>
      <c r="C6321" s="303">
        <v>0</v>
      </c>
      <c r="D6321" s="304">
        <f t="shared" si="98"/>
        <v>0</v>
      </c>
      <c r="E6321" s="305">
        <v>45992</v>
      </c>
      <c r="F6321" s="302" t="s">
        <v>69</v>
      </c>
      <c r="G6321" s="302" t="s">
        <v>70</v>
      </c>
      <c r="H6321" s="302" t="s">
        <v>3099</v>
      </c>
      <c r="I6321" s="302" t="s">
        <v>3099</v>
      </c>
      <c r="J6321" s="302">
        <v>135500</v>
      </c>
      <c r="K6321" s="302" t="s">
        <v>83</v>
      </c>
      <c r="L6321" s="302">
        <v>9802491</v>
      </c>
      <c r="M6321" s="302" t="s">
        <v>879</v>
      </c>
      <c r="N6321" s="305">
        <v>31594</v>
      </c>
      <c r="O6321" s="305">
        <v>31594</v>
      </c>
      <c r="P6321" s="302" t="s">
        <v>1052</v>
      </c>
    </row>
    <row r="6322" spans="1:16">
      <c r="A6322" s="303">
        <v>0</v>
      </c>
      <c r="B6322" s="303">
        <v>0</v>
      </c>
      <c r="C6322" s="303">
        <v>0</v>
      </c>
      <c r="D6322" s="304">
        <f t="shared" si="98"/>
        <v>0</v>
      </c>
      <c r="E6322" s="305">
        <v>45992</v>
      </c>
      <c r="F6322" s="302" t="s">
        <v>69</v>
      </c>
      <c r="G6322" s="302" t="s">
        <v>70</v>
      </c>
      <c r="H6322" s="302" t="s">
        <v>3099</v>
      </c>
      <c r="I6322" s="302" t="s">
        <v>3099</v>
      </c>
      <c r="J6322" s="302">
        <v>135500</v>
      </c>
      <c r="K6322" s="302" t="s">
        <v>83</v>
      </c>
      <c r="L6322" s="302">
        <v>9801887</v>
      </c>
      <c r="M6322" s="302" t="s">
        <v>879</v>
      </c>
      <c r="N6322" s="305">
        <v>25020</v>
      </c>
      <c r="O6322" s="305">
        <v>25020</v>
      </c>
      <c r="P6322" s="302" t="s">
        <v>1052</v>
      </c>
    </row>
    <row r="6323" spans="1:16">
      <c r="A6323" s="303">
        <v>0</v>
      </c>
      <c r="B6323" s="303">
        <v>0</v>
      </c>
      <c r="C6323" s="303">
        <v>0</v>
      </c>
      <c r="D6323" s="304">
        <f t="shared" si="98"/>
        <v>0</v>
      </c>
      <c r="E6323" s="305">
        <v>45992</v>
      </c>
      <c r="F6323" s="302" t="s">
        <v>69</v>
      </c>
      <c r="G6323" s="302" t="s">
        <v>70</v>
      </c>
      <c r="H6323" s="302" t="s">
        <v>3099</v>
      </c>
      <c r="I6323" s="302" t="s">
        <v>3099</v>
      </c>
      <c r="J6323" s="302">
        <v>135500</v>
      </c>
      <c r="K6323" s="302" t="s">
        <v>83</v>
      </c>
      <c r="L6323" s="302">
        <v>9801883</v>
      </c>
      <c r="M6323" s="302" t="s">
        <v>879</v>
      </c>
      <c r="N6323" s="305">
        <v>23559</v>
      </c>
      <c r="O6323" s="305">
        <v>23559</v>
      </c>
      <c r="P6323" s="302" t="s">
        <v>1052</v>
      </c>
    </row>
    <row r="6324" spans="1:16">
      <c r="A6324" s="303">
        <v>0</v>
      </c>
      <c r="B6324" s="303">
        <v>0</v>
      </c>
      <c r="C6324" s="303">
        <v>0</v>
      </c>
      <c r="D6324" s="304">
        <f t="shared" si="98"/>
        <v>0</v>
      </c>
      <c r="E6324" s="305">
        <v>45992</v>
      </c>
      <c r="F6324" s="302" t="s">
        <v>69</v>
      </c>
      <c r="G6324" s="302" t="s">
        <v>70</v>
      </c>
      <c r="H6324" s="302" t="s">
        <v>3099</v>
      </c>
      <c r="I6324" s="302" t="s">
        <v>3099</v>
      </c>
      <c r="J6324" s="302">
        <v>135500</v>
      </c>
      <c r="K6324" s="302" t="s">
        <v>83</v>
      </c>
      <c r="L6324" s="302">
        <v>9801863</v>
      </c>
      <c r="M6324" s="302" t="s">
        <v>879</v>
      </c>
      <c r="N6324" s="305">
        <v>28672</v>
      </c>
      <c r="O6324" s="305">
        <v>28672</v>
      </c>
      <c r="P6324" s="302" t="s">
        <v>1052</v>
      </c>
    </row>
    <row r="6325" spans="1:16">
      <c r="A6325" s="303">
        <v>0</v>
      </c>
      <c r="B6325" s="303">
        <v>0</v>
      </c>
      <c r="C6325" s="303">
        <v>0</v>
      </c>
      <c r="D6325" s="304">
        <f t="shared" si="98"/>
        <v>0</v>
      </c>
      <c r="E6325" s="305">
        <v>45992</v>
      </c>
      <c r="F6325" s="302" t="s">
        <v>69</v>
      </c>
      <c r="G6325" s="302" t="s">
        <v>70</v>
      </c>
      <c r="H6325" s="302" t="s">
        <v>3099</v>
      </c>
      <c r="I6325" s="302" t="s">
        <v>3099</v>
      </c>
      <c r="J6325" s="302">
        <v>135500</v>
      </c>
      <c r="K6325" s="302" t="s">
        <v>83</v>
      </c>
      <c r="L6325" s="302">
        <v>9801833</v>
      </c>
      <c r="M6325" s="302" t="s">
        <v>879</v>
      </c>
      <c r="N6325" s="305">
        <v>23924</v>
      </c>
      <c r="O6325" s="305">
        <v>23924</v>
      </c>
      <c r="P6325" s="302" t="s">
        <v>1052</v>
      </c>
    </row>
    <row r="6326" spans="1:16">
      <c r="A6326" s="303">
        <v>0</v>
      </c>
      <c r="B6326" s="303">
        <v>0</v>
      </c>
      <c r="C6326" s="303">
        <v>0</v>
      </c>
      <c r="D6326" s="304">
        <f t="shared" si="98"/>
        <v>0</v>
      </c>
      <c r="E6326" s="305">
        <v>45992</v>
      </c>
      <c r="F6326" s="302" t="s">
        <v>69</v>
      </c>
      <c r="G6326" s="302" t="s">
        <v>70</v>
      </c>
      <c r="H6326" s="302" t="s">
        <v>3099</v>
      </c>
      <c r="I6326" s="302" t="s">
        <v>3099</v>
      </c>
      <c r="J6326" s="302">
        <v>135500</v>
      </c>
      <c r="K6326" s="302" t="s">
        <v>169</v>
      </c>
      <c r="L6326" s="302">
        <v>12233597</v>
      </c>
      <c r="M6326" s="302" t="s">
        <v>894</v>
      </c>
      <c r="N6326" s="305">
        <v>40024</v>
      </c>
      <c r="O6326" s="305">
        <v>39814</v>
      </c>
      <c r="P6326" s="302" t="s">
        <v>3127</v>
      </c>
    </row>
    <row r="6327" spans="1:16">
      <c r="A6327" s="303">
        <v>0</v>
      </c>
      <c r="B6327" s="303">
        <v>0</v>
      </c>
      <c r="C6327" s="303">
        <v>0</v>
      </c>
      <c r="D6327" s="304">
        <f t="shared" si="98"/>
        <v>0</v>
      </c>
      <c r="E6327" s="305">
        <v>45992</v>
      </c>
      <c r="F6327" s="302" t="s">
        <v>69</v>
      </c>
      <c r="G6327" s="302" t="s">
        <v>70</v>
      </c>
      <c r="H6327" s="302" t="s">
        <v>3099</v>
      </c>
      <c r="I6327" s="302" t="s">
        <v>3099</v>
      </c>
      <c r="J6327" s="302">
        <v>135500</v>
      </c>
      <c r="K6327" s="302" t="s">
        <v>84</v>
      </c>
      <c r="L6327" s="302">
        <v>9806528</v>
      </c>
      <c r="M6327" s="302" t="s">
        <v>3128</v>
      </c>
      <c r="N6327" s="305">
        <v>36937</v>
      </c>
      <c r="O6327" s="305">
        <v>36982</v>
      </c>
      <c r="P6327" s="302" t="s">
        <v>3126</v>
      </c>
    </row>
    <row r="6328" spans="1:16">
      <c r="A6328" s="303">
        <v>0</v>
      </c>
      <c r="B6328" s="303">
        <v>0</v>
      </c>
      <c r="C6328" s="303">
        <v>0</v>
      </c>
      <c r="D6328" s="304">
        <f t="shared" si="98"/>
        <v>0</v>
      </c>
      <c r="E6328" s="305">
        <v>45992</v>
      </c>
      <c r="F6328" s="302" t="s">
        <v>69</v>
      </c>
      <c r="G6328" s="302" t="s">
        <v>70</v>
      </c>
      <c r="H6328" s="302" t="s">
        <v>3099</v>
      </c>
      <c r="I6328" s="302" t="s">
        <v>3099</v>
      </c>
      <c r="J6328" s="302">
        <v>135500</v>
      </c>
      <c r="K6328" s="302" t="s">
        <v>84</v>
      </c>
      <c r="L6328" s="302">
        <v>9806915</v>
      </c>
      <c r="M6328" s="302" t="s">
        <v>3128</v>
      </c>
      <c r="N6328" s="305">
        <v>36937</v>
      </c>
      <c r="O6328" s="305">
        <v>37012</v>
      </c>
      <c r="P6328" s="302" t="s">
        <v>3126</v>
      </c>
    </row>
    <row r="6329" spans="1:16">
      <c r="A6329" s="303">
        <v>0</v>
      </c>
      <c r="B6329" s="303">
        <v>0</v>
      </c>
      <c r="C6329" s="303">
        <v>0</v>
      </c>
      <c r="D6329" s="304">
        <f t="shared" si="98"/>
        <v>0</v>
      </c>
      <c r="E6329" s="305">
        <v>45992</v>
      </c>
      <c r="F6329" s="302" t="s">
        <v>69</v>
      </c>
      <c r="G6329" s="302" t="s">
        <v>70</v>
      </c>
      <c r="H6329" s="302" t="s">
        <v>3099</v>
      </c>
      <c r="I6329" s="302" t="s">
        <v>3099</v>
      </c>
      <c r="J6329" s="302">
        <v>135500</v>
      </c>
      <c r="K6329" s="302" t="s">
        <v>85</v>
      </c>
      <c r="L6329" s="302">
        <v>9807821</v>
      </c>
      <c r="M6329" s="302" t="s">
        <v>901</v>
      </c>
      <c r="N6329" s="305">
        <v>36937</v>
      </c>
      <c r="O6329" s="305">
        <v>36892</v>
      </c>
      <c r="P6329" s="302" t="s">
        <v>3126</v>
      </c>
    </row>
    <row r="6330" spans="1:16">
      <c r="A6330" s="303">
        <v>0</v>
      </c>
      <c r="B6330" s="303">
        <v>0</v>
      </c>
      <c r="C6330" s="303">
        <v>0</v>
      </c>
      <c r="D6330" s="304">
        <f t="shared" si="98"/>
        <v>0</v>
      </c>
      <c r="E6330" s="305">
        <v>45992</v>
      </c>
      <c r="F6330" s="302" t="s">
        <v>69</v>
      </c>
      <c r="G6330" s="302" t="s">
        <v>70</v>
      </c>
      <c r="H6330" s="302" t="s">
        <v>3099</v>
      </c>
      <c r="I6330" s="302" t="s">
        <v>3099</v>
      </c>
      <c r="J6330" s="302">
        <v>135500</v>
      </c>
      <c r="K6330" s="302" t="s">
        <v>86</v>
      </c>
      <c r="L6330" s="302">
        <v>9803058</v>
      </c>
      <c r="M6330" s="302" t="s">
        <v>885</v>
      </c>
      <c r="N6330" s="305">
        <v>18445</v>
      </c>
      <c r="O6330" s="305">
        <v>18445</v>
      </c>
      <c r="P6330" s="302" t="s">
        <v>1052</v>
      </c>
    </row>
    <row r="6331" spans="1:16">
      <c r="A6331" s="303">
        <v>0</v>
      </c>
      <c r="B6331" s="303">
        <v>0</v>
      </c>
      <c r="C6331" s="303">
        <v>0</v>
      </c>
      <c r="D6331" s="304">
        <f t="shared" si="98"/>
        <v>0</v>
      </c>
      <c r="E6331" s="305">
        <v>45992</v>
      </c>
      <c r="F6331" s="302" t="s">
        <v>69</v>
      </c>
      <c r="G6331" s="302" t="s">
        <v>70</v>
      </c>
      <c r="H6331" s="302" t="s">
        <v>3099</v>
      </c>
      <c r="I6331" s="302" t="s">
        <v>3099</v>
      </c>
      <c r="J6331" s="302">
        <v>135500</v>
      </c>
      <c r="K6331" s="302" t="s">
        <v>86</v>
      </c>
      <c r="L6331" s="302">
        <v>9803179</v>
      </c>
      <c r="M6331" s="302" t="s">
        <v>885</v>
      </c>
      <c r="N6331" s="305">
        <v>22098</v>
      </c>
      <c r="O6331" s="305">
        <v>22098</v>
      </c>
      <c r="P6331" s="302" t="s">
        <v>1052</v>
      </c>
    </row>
    <row r="6332" spans="1:16">
      <c r="A6332" s="303">
        <v>0</v>
      </c>
      <c r="B6332" s="303">
        <v>0</v>
      </c>
      <c r="C6332" s="303">
        <v>0</v>
      </c>
      <c r="D6332" s="304">
        <f t="shared" si="98"/>
        <v>0</v>
      </c>
      <c r="E6332" s="305">
        <v>45992</v>
      </c>
      <c r="F6332" s="302" t="s">
        <v>69</v>
      </c>
      <c r="G6332" s="302" t="s">
        <v>70</v>
      </c>
      <c r="H6332" s="302" t="s">
        <v>3099</v>
      </c>
      <c r="I6332" s="302" t="s">
        <v>3099</v>
      </c>
      <c r="J6332" s="302">
        <v>135500</v>
      </c>
      <c r="K6332" s="302" t="s">
        <v>86</v>
      </c>
      <c r="L6332" s="302">
        <v>9803086</v>
      </c>
      <c r="M6332" s="302" t="s">
        <v>885</v>
      </c>
      <c r="N6332" s="305">
        <v>25020</v>
      </c>
      <c r="O6332" s="305">
        <v>25020</v>
      </c>
      <c r="P6332" s="302" t="s">
        <v>1052</v>
      </c>
    </row>
    <row r="6333" spans="1:16">
      <c r="A6333" s="303">
        <v>0</v>
      </c>
      <c r="B6333" s="303">
        <v>0</v>
      </c>
      <c r="C6333" s="303">
        <v>0</v>
      </c>
      <c r="D6333" s="304">
        <f t="shared" si="98"/>
        <v>0</v>
      </c>
      <c r="E6333" s="305">
        <v>45992</v>
      </c>
      <c r="F6333" s="302" t="s">
        <v>69</v>
      </c>
      <c r="G6333" s="302" t="s">
        <v>70</v>
      </c>
      <c r="H6333" s="302" t="s">
        <v>3099</v>
      </c>
      <c r="I6333" s="302" t="s">
        <v>3099</v>
      </c>
      <c r="J6333" s="302">
        <v>135500</v>
      </c>
      <c r="K6333" s="302" t="s">
        <v>86</v>
      </c>
      <c r="L6333" s="302">
        <v>9803185</v>
      </c>
      <c r="M6333" s="302" t="s">
        <v>885</v>
      </c>
      <c r="N6333" s="305">
        <v>27211</v>
      </c>
      <c r="O6333" s="305">
        <v>27211</v>
      </c>
      <c r="P6333" s="302" t="s">
        <v>1052</v>
      </c>
    </row>
    <row r="6334" spans="1:16">
      <c r="A6334" s="303">
        <v>0</v>
      </c>
      <c r="B6334" s="303">
        <v>0</v>
      </c>
      <c r="C6334" s="303">
        <v>0</v>
      </c>
      <c r="D6334" s="304">
        <f t="shared" si="98"/>
        <v>0</v>
      </c>
      <c r="E6334" s="305">
        <v>45992</v>
      </c>
      <c r="F6334" s="302" t="s">
        <v>69</v>
      </c>
      <c r="G6334" s="302" t="s">
        <v>70</v>
      </c>
      <c r="H6334" s="302" t="s">
        <v>3099</v>
      </c>
      <c r="I6334" s="302" t="s">
        <v>3099</v>
      </c>
      <c r="J6334" s="302">
        <v>135500</v>
      </c>
      <c r="K6334" s="302" t="s">
        <v>86</v>
      </c>
      <c r="L6334" s="302">
        <v>9802243</v>
      </c>
      <c r="M6334" s="302" t="s">
        <v>885</v>
      </c>
      <c r="N6334" s="305">
        <v>22098</v>
      </c>
      <c r="O6334" s="305">
        <v>22098</v>
      </c>
      <c r="P6334" s="302" t="s">
        <v>1052</v>
      </c>
    </row>
    <row r="6335" spans="1:16">
      <c r="A6335" s="303">
        <v>0</v>
      </c>
      <c r="B6335" s="303">
        <v>0</v>
      </c>
      <c r="C6335" s="303">
        <v>0</v>
      </c>
      <c r="D6335" s="304">
        <f t="shared" si="98"/>
        <v>0</v>
      </c>
      <c r="E6335" s="305">
        <v>45992</v>
      </c>
      <c r="F6335" s="302" t="s">
        <v>69</v>
      </c>
      <c r="G6335" s="302" t="s">
        <v>70</v>
      </c>
      <c r="H6335" s="302" t="s">
        <v>3099</v>
      </c>
      <c r="I6335" s="302" t="s">
        <v>3099</v>
      </c>
      <c r="J6335" s="302">
        <v>135500</v>
      </c>
      <c r="K6335" s="302" t="s">
        <v>86</v>
      </c>
      <c r="L6335" s="302">
        <v>9802201</v>
      </c>
      <c r="M6335" s="302" t="s">
        <v>885</v>
      </c>
      <c r="N6335" s="305">
        <v>24654</v>
      </c>
      <c r="O6335" s="305">
        <v>24654</v>
      </c>
      <c r="P6335" s="302" t="s">
        <v>1052</v>
      </c>
    </row>
    <row r="6336" spans="1:16">
      <c r="A6336" s="303">
        <v>0</v>
      </c>
      <c r="B6336" s="303">
        <v>0</v>
      </c>
      <c r="C6336" s="303">
        <v>0</v>
      </c>
      <c r="D6336" s="304">
        <f t="shared" si="98"/>
        <v>0</v>
      </c>
      <c r="E6336" s="305">
        <v>45992</v>
      </c>
      <c r="F6336" s="302" t="s">
        <v>69</v>
      </c>
      <c r="G6336" s="302" t="s">
        <v>70</v>
      </c>
      <c r="H6336" s="302" t="s">
        <v>3099</v>
      </c>
      <c r="I6336" s="302" t="s">
        <v>3099</v>
      </c>
      <c r="J6336" s="302">
        <v>135500</v>
      </c>
      <c r="K6336" s="302" t="s">
        <v>86</v>
      </c>
      <c r="L6336" s="302">
        <v>9802219</v>
      </c>
      <c r="M6336" s="302" t="s">
        <v>885</v>
      </c>
      <c r="N6336" s="305">
        <v>22463</v>
      </c>
      <c r="O6336" s="305">
        <v>22463</v>
      </c>
      <c r="P6336" s="302" t="s">
        <v>1052</v>
      </c>
    </row>
    <row r="6337" spans="1:16">
      <c r="A6337" s="303">
        <v>0</v>
      </c>
      <c r="B6337" s="303">
        <v>0</v>
      </c>
      <c r="C6337" s="303">
        <v>0</v>
      </c>
      <c r="D6337" s="304">
        <f t="shared" si="98"/>
        <v>0</v>
      </c>
      <c r="E6337" s="305">
        <v>45992</v>
      </c>
      <c r="F6337" s="302" t="s">
        <v>69</v>
      </c>
      <c r="G6337" s="302" t="s">
        <v>70</v>
      </c>
      <c r="H6337" s="302" t="s">
        <v>3099</v>
      </c>
      <c r="I6337" s="302" t="s">
        <v>3099</v>
      </c>
      <c r="J6337" s="302">
        <v>135500</v>
      </c>
      <c r="K6337" s="302" t="s">
        <v>86</v>
      </c>
      <c r="L6337" s="302">
        <v>9803383</v>
      </c>
      <c r="M6337" s="302" t="s">
        <v>885</v>
      </c>
      <c r="N6337" s="305">
        <v>28307</v>
      </c>
      <c r="O6337" s="305">
        <v>28307</v>
      </c>
      <c r="P6337" s="302" t="s">
        <v>1052</v>
      </c>
    </row>
    <row r="6338" spans="1:16">
      <c r="A6338" s="303">
        <v>0</v>
      </c>
      <c r="B6338" s="303">
        <v>0</v>
      </c>
      <c r="C6338" s="303">
        <v>0</v>
      </c>
      <c r="D6338" s="304">
        <f t="shared" si="98"/>
        <v>0</v>
      </c>
      <c r="E6338" s="305">
        <v>45992</v>
      </c>
      <c r="F6338" s="302" t="s">
        <v>69</v>
      </c>
      <c r="G6338" s="302" t="s">
        <v>70</v>
      </c>
      <c r="H6338" s="302" t="s">
        <v>3099</v>
      </c>
      <c r="I6338" s="302" t="s">
        <v>3099</v>
      </c>
      <c r="J6338" s="302">
        <v>135500</v>
      </c>
      <c r="K6338" s="302" t="s">
        <v>86</v>
      </c>
      <c r="L6338" s="302">
        <v>9803408</v>
      </c>
      <c r="M6338" s="302" t="s">
        <v>885</v>
      </c>
      <c r="N6338" s="305">
        <v>27942</v>
      </c>
      <c r="O6338" s="305">
        <v>27942</v>
      </c>
      <c r="P6338" s="302" t="s">
        <v>1052</v>
      </c>
    </row>
    <row r="6339" spans="1:16">
      <c r="A6339" s="303">
        <v>0</v>
      </c>
      <c r="B6339" s="303">
        <v>0</v>
      </c>
      <c r="C6339" s="303">
        <v>0</v>
      </c>
      <c r="D6339" s="304">
        <f t="shared" ref="D6339:D6402" si="99">+B6339-C6339</f>
        <v>0</v>
      </c>
      <c r="E6339" s="305">
        <v>45992</v>
      </c>
      <c r="F6339" s="302" t="s">
        <v>69</v>
      </c>
      <c r="G6339" s="302" t="s">
        <v>70</v>
      </c>
      <c r="H6339" s="302" t="s">
        <v>3099</v>
      </c>
      <c r="I6339" s="302" t="s">
        <v>3099</v>
      </c>
      <c r="J6339" s="302">
        <v>135500</v>
      </c>
      <c r="K6339" s="302" t="s">
        <v>86</v>
      </c>
      <c r="L6339" s="302">
        <v>9803342</v>
      </c>
      <c r="M6339" s="302" t="s">
        <v>885</v>
      </c>
      <c r="N6339" s="305">
        <v>29037</v>
      </c>
      <c r="O6339" s="305">
        <v>29037</v>
      </c>
      <c r="P6339" s="302" t="s">
        <v>1052</v>
      </c>
    </row>
    <row r="6340" spans="1:16">
      <c r="A6340" s="303">
        <v>0</v>
      </c>
      <c r="B6340" s="303">
        <v>0</v>
      </c>
      <c r="C6340" s="303">
        <v>0</v>
      </c>
      <c r="D6340" s="304">
        <f t="shared" si="99"/>
        <v>0</v>
      </c>
      <c r="E6340" s="305">
        <v>45992</v>
      </c>
      <c r="F6340" s="302" t="s">
        <v>69</v>
      </c>
      <c r="G6340" s="302" t="s">
        <v>70</v>
      </c>
      <c r="H6340" s="302" t="s">
        <v>3099</v>
      </c>
      <c r="I6340" s="302" t="s">
        <v>3099</v>
      </c>
      <c r="J6340" s="302">
        <v>135500</v>
      </c>
      <c r="K6340" s="302" t="s">
        <v>86</v>
      </c>
      <c r="L6340" s="302">
        <v>9802276</v>
      </c>
      <c r="M6340" s="302" t="s">
        <v>885</v>
      </c>
      <c r="N6340" s="305">
        <v>21002</v>
      </c>
      <c r="O6340" s="305">
        <v>21002</v>
      </c>
      <c r="P6340" s="302" t="s">
        <v>1052</v>
      </c>
    </row>
    <row r="6341" spans="1:16">
      <c r="A6341" s="303">
        <v>0</v>
      </c>
      <c r="B6341" s="303">
        <v>0</v>
      </c>
      <c r="C6341" s="303">
        <v>0</v>
      </c>
      <c r="D6341" s="304">
        <f t="shared" si="99"/>
        <v>0</v>
      </c>
      <c r="E6341" s="305">
        <v>45992</v>
      </c>
      <c r="F6341" s="302" t="s">
        <v>69</v>
      </c>
      <c r="G6341" s="302" t="s">
        <v>70</v>
      </c>
      <c r="H6341" s="302" t="s">
        <v>3099</v>
      </c>
      <c r="I6341" s="302" t="s">
        <v>3099</v>
      </c>
      <c r="J6341" s="302">
        <v>135500</v>
      </c>
      <c r="K6341" s="302" t="s">
        <v>86</v>
      </c>
      <c r="L6341" s="302">
        <v>9803283</v>
      </c>
      <c r="M6341" s="302" t="s">
        <v>885</v>
      </c>
      <c r="N6341" s="305">
        <v>25385</v>
      </c>
      <c r="O6341" s="305">
        <v>25385</v>
      </c>
      <c r="P6341" s="302" t="s">
        <v>1052</v>
      </c>
    </row>
    <row r="6342" spans="1:16">
      <c r="A6342" s="303">
        <v>0</v>
      </c>
      <c r="B6342" s="303">
        <v>0</v>
      </c>
      <c r="C6342" s="303">
        <v>0</v>
      </c>
      <c r="D6342" s="304">
        <f t="shared" si="99"/>
        <v>0</v>
      </c>
      <c r="E6342" s="305">
        <v>45992</v>
      </c>
      <c r="F6342" s="302" t="s">
        <v>69</v>
      </c>
      <c r="G6342" s="302" t="s">
        <v>70</v>
      </c>
      <c r="H6342" s="302" t="s">
        <v>3099</v>
      </c>
      <c r="I6342" s="302" t="s">
        <v>3099</v>
      </c>
      <c r="J6342" s="302">
        <v>135500</v>
      </c>
      <c r="K6342" s="302" t="s">
        <v>86</v>
      </c>
      <c r="L6342" s="302">
        <v>9802937</v>
      </c>
      <c r="M6342" s="302" t="s">
        <v>885</v>
      </c>
      <c r="N6342" s="305">
        <v>31594</v>
      </c>
      <c r="O6342" s="305">
        <v>31594</v>
      </c>
      <c r="P6342" s="302" t="s">
        <v>1052</v>
      </c>
    </row>
    <row r="6343" spans="1:16">
      <c r="A6343" s="303">
        <v>0</v>
      </c>
      <c r="B6343" s="303">
        <v>0</v>
      </c>
      <c r="C6343" s="303">
        <v>0</v>
      </c>
      <c r="D6343" s="304">
        <f t="shared" si="99"/>
        <v>0</v>
      </c>
      <c r="E6343" s="305">
        <v>45992</v>
      </c>
      <c r="F6343" s="302" t="s">
        <v>69</v>
      </c>
      <c r="G6343" s="302" t="s">
        <v>70</v>
      </c>
      <c r="H6343" s="302" t="s">
        <v>3099</v>
      </c>
      <c r="I6343" s="302" t="s">
        <v>3099</v>
      </c>
      <c r="J6343" s="302">
        <v>135500</v>
      </c>
      <c r="K6343" s="302" t="s">
        <v>86</v>
      </c>
      <c r="L6343" s="302">
        <v>9803330</v>
      </c>
      <c r="M6343" s="302" t="s">
        <v>885</v>
      </c>
      <c r="N6343" s="305">
        <v>25020</v>
      </c>
      <c r="O6343" s="305">
        <v>25020</v>
      </c>
      <c r="P6343" s="302" t="s">
        <v>1052</v>
      </c>
    </row>
    <row r="6344" spans="1:16">
      <c r="A6344" s="303">
        <v>0</v>
      </c>
      <c r="B6344" s="303">
        <v>0</v>
      </c>
      <c r="C6344" s="303">
        <v>0</v>
      </c>
      <c r="D6344" s="304">
        <f t="shared" si="99"/>
        <v>0</v>
      </c>
      <c r="E6344" s="305">
        <v>45992</v>
      </c>
      <c r="F6344" s="302" t="s">
        <v>69</v>
      </c>
      <c r="G6344" s="302" t="s">
        <v>70</v>
      </c>
      <c r="H6344" s="302" t="s">
        <v>3099</v>
      </c>
      <c r="I6344" s="302" t="s">
        <v>3099</v>
      </c>
      <c r="J6344" s="302">
        <v>135500</v>
      </c>
      <c r="K6344" s="302" t="s">
        <v>86</v>
      </c>
      <c r="L6344" s="302">
        <v>9803273</v>
      </c>
      <c r="M6344" s="302" t="s">
        <v>885</v>
      </c>
      <c r="N6344" s="305">
        <v>22828</v>
      </c>
      <c r="O6344" s="305">
        <v>22828</v>
      </c>
      <c r="P6344" s="302" t="s">
        <v>1052</v>
      </c>
    </row>
    <row r="6345" spans="1:16">
      <c r="A6345" s="303">
        <v>0</v>
      </c>
      <c r="B6345" s="303">
        <v>0</v>
      </c>
      <c r="C6345" s="303">
        <v>0</v>
      </c>
      <c r="D6345" s="304">
        <f t="shared" si="99"/>
        <v>0</v>
      </c>
      <c r="E6345" s="305">
        <v>45992</v>
      </c>
      <c r="F6345" s="302" t="s">
        <v>69</v>
      </c>
      <c r="G6345" s="302" t="s">
        <v>70</v>
      </c>
      <c r="H6345" s="302" t="s">
        <v>3099</v>
      </c>
      <c r="I6345" s="302" t="s">
        <v>3099</v>
      </c>
      <c r="J6345" s="302">
        <v>135500</v>
      </c>
      <c r="K6345" s="302" t="s">
        <v>86</v>
      </c>
      <c r="L6345" s="302">
        <v>9803186</v>
      </c>
      <c r="M6345" s="302" t="s">
        <v>885</v>
      </c>
      <c r="N6345" s="305">
        <v>28307</v>
      </c>
      <c r="O6345" s="305">
        <v>28307</v>
      </c>
      <c r="P6345" s="302" t="s">
        <v>1052</v>
      </c>
    </row>
    <row r="6346" spans="1:16">
      <c r="A6346" s="303">
        <v>0</v>
      </c>
      <c r="B6346" s="303">
        <v>0</v>
      </c>
      <c r="C6346" s="303">
        <v>0</v>
      </c>
      <c r="D6346" s="304">
        <f t="shared" si="99"/>
        <v>0</v>
      </c>
      <c r="E6346" s="305">
        <v>45992</v>
      </c>
      <c r="F6346" s="302" t="s">
        <v>69</v>
      </c>
      <c r="G6346" s="302" t="s">
        <v>70</v>
      </c>
      <c r="H6346" s="302" t="s">
        <v>3099</v>
      </c>
      <c r="I6346" s="302" t="s">
        <v>3099</v>
      </c>
      <c r="J6346" s="302">
        <v>135500</v>
      </c>
      <c r="K6346" s="302" t="s">
        <v>86</v>
      </c>
      <c r="L6346" s="302">
        <v>9802892</v>
      </c>
      <c r="M6346" s="302" t="s">
        <v>885</v>
      </c>
      <c r="N6346" s="305">
        <v>21367</v>
      </c>
      <c r="O6346" s="305">
        <v>21367</v>
      </c>
      <c r="P6346" s="302" t="s">
        <v>1052</v>
      </c>
    </row>
    <row r="6347" spans="1:16">
      <c r="A6347" s="303">
        <v>0</v>
      </c>
      <c r="B6347" s="303">
        <v>0</v>
      </c>
      <c r="C6347" s="303">
        <v>0</v>
      </c>
      <c r="D6347" s="304">
        <f t="shared" si="99"/>
        <v>0</v>
      </c>
      <c r="E6347" s="305">
        <v>45992</v>
      </c>
      <c r="F6347" s="302" t="s">
        <v>69</v>
      </c>
      <c r="G6347" s="302" t="s">
        <v>70</v>
      </c>
      <c r="H6347" s="302" t="s">
        <v>3099</v>
      </c>
      <c r="I6347" s="302" t="s">
        <v>3099</v>
      </c>
      <c r="J6347" s="302">
        <v>135500</v>
      </c>
      <c r="K6347" s="302" t="s">
        <v>86</v>
      </c>
      <c r="L6347" s="302">
        <v>9807819</v>
      </c>
      <c r="M6347" s="302" t="s">
        <v>885</v>
      </c>
      <c r="N6347" s="305">
        <v>36937</v>
      </c>
      <c r="O6347" s="305">
        <v>36892</v>
      </c>
      <c r="P6347" s="302" t="s">
        <v>3126</v>
      </c>
    </row>
    <row r="6348" spans="1:16">
      <c r="A6348" s="303">
        <v>0</v>
      </c>
      <c r="B6348" s="303">
        <v>0</v>
      </c>
      <c r="C6348" s="303">
        <v>0</v>
      </c>
      <c r="D6348" s="304">
        <f t="shared" si="99"/>
        <v>0</v>
      </c>
      <c r="E6348" s="305">
        <v>45992</v>
      </c>
      <c r="F6348" s="302" t="s">
        <v>69</v>
      </c>
      <c r="G6348" s="302" t="s">
        <v>70</v>
      </c>
      <c r="H6348" s="302" t="s">
        <v>3099</v>
      </c>
      <c r="I6348" s="302" t="s">
        <v>3099</v>
      </c>
      <c r="J6348" s="302">
        <v>135500</v>
      </c>
      <c r="K6348" s="302" t="s">
        <v>86</v>
      </c>
      <c r="L6348" s="302">
        <v>9802192</v>
      </c>
      <c r="M6348" s="302" t="s">
        <v>885</v>
      </c>
      <c r="N6348" s="305">
        <v>25020</v>
      </c>
      <c r="O6348" s="305">
        <v>25020</v>
      </c>
      <c r="P6348" s="302" t="s">
        <v>1052</v>
      </c>
    </row>
    <row r="6349" spans="1:16">
      <c r="A6349" s="303">
        <v>0</v>
      </c>
      <c r="B6349" s="303">
        <v>0</v>
      </c>
      <c r="C6349" s="303">
        <v>0</v>
      </c>
      <c r="D6349" s="304">
        <f t="shared" si="99"/>
        <v>0</v>
      </c>
      <c r="E6349" s="305">
        <v>45992</v>
      </c>
      <c r="F6349" s="302" t="s">
        <v>69</v>
      </c>
      <c r="G6349" s="302" t="s">
        <v>70</v>
      </c>
      <c r="H6349" s="302" t="s">
        <v>3099</v>
      </c>
      <c r="I6349" s="302" t="s">
        <v>3099</v>
      </c>
      <c r="J6349" s="302">
        <v>135500</v>
      </c>
      <c r="K6349" s="302" t="s">
        <v>86</v>
      </c>
      <c r="L6349" s="302">
        <v>9803116</v>
      </c>
      <c r="M6349" s="302" t="s">
        <v>885</v>
      </c>
      <c r="N6349" s="305">
        <v>26115</v>
      </c>
      <c r="O6349" s="305">
        <v>26115</v>
      </c>
      <c r="P6349" s="302" t="s">
        <v>1052</v>
      </c>
    </row>
    <row r="6350" spans="1:16">
      <c r="A6350" s="303">
        <v>0</v>
      </c>
      <c r="B6350" s="303">
        <v>0</v>
      </c>
      <c r="C6350" s="303">
        <v>0</v>
      </c>
      <c r="D6350" s="304">
        <f t="shared" si="99"/>
        <v>0</v>
      </c>
      <c r="E6350" s="305">
        <v>45992</v>
      </c>
      <c r="F6350" s="302" t="s">
        <v>69</v>
      </c>
      <c r="G6350" s="302" t="s">
        <v>70</v>
      </c>
      <c r="H6350" s="302" t="s">
        <v>3099</v>
      </c>
      <c r="I6350" s="302" t="s">
        <v>3099</v>
      </c>
      <c r="J6350" s="302">
        <v>135500</v>
      </c>
      <c r="K6350" s="302" t="s">
        <v>86</v>
      </c>
      <c r="L6350" s="302">
        <v>9803111</v>
      </c>
      <c r="M6350" s="302" t="s">
        <v>885</v>
      </c>
      <c r="N6350" s="305">
        <v>22098</v>
      </c>
      <c r="O6350" s="305">
        <v>22098</v>
      </c>
      <c r="P6350" s="302" t="s">
        <v>1052</v>
      </c>
    </row>
    <row r="6351" spans="1:16">
      <c r="A6351" s="303">
        <v>0</v>
      </c>
      <c r="B6351" s="303">
        <v>0</v>
      </c>
      <c r="C6351" s="303">
        <v>0</v>
      </c>
      <c r="D6351" s="304">
        <f t="shared" si="99"/>
        <v>0</v>
      </c>
      <c r="E6351" s="305">
        <v>45992</v>
      </c>
      <c r="F6351" s="302" t="s">
        <v>69</v>
      </c>
      <c r="G6351" s="302" t="s">
        <v>70</v>
      </c>
      <c r="H6351" s="302" t="s">
        <v>3099</v>
      </c>
      <c r="I6351" s="302" t="s">
        <v>3099</v>
      </c>
      <c r="J6351" s="302">
        <v>135500</v>
      </c>
      <c r="K6351" s="302" t="s">
        <v>86</v>
      </c>
      <c r="L6351" s="302">
        <v>9804968</v>
      </c>
      <c r="M6351" s="302" t="s">
        <v>885</v>
      </c>
      <c r="N6351" s="305">
        <v>23924</v>
      </c>
      <c r="O6351" s="305">
        <v>23924</v>
      </c>
      <c r="P6351" s="302" t="s">
        <v>1052</v>
      </c>
    </row>
    <row r="6352" spans="1:16">
      <c r="A6352" s="303">
        <v>0</v>
      </c>
      <c r="B6352" s="303">
        <v>0</v>
      </c>
      <c r="C6352" s="303">
        <v>0</v>
      </c>
      <c r="D6352" s="304">
        <f t="shared" si="99"/>
        <v>0</v>
      </c>
      <c r="E6352" s="305">
        <v>45992</v>
      </c>
      <c r="F6352" s="302" t="s">
        <v>69</v>
      </c>
      <c r="G6352" s="302" t="s">
        <v>70</v>
      </c>
      <c r="H6352" s="302" t="s">
        <v>3099</v>
      </c>
      <c r="I6352" s="302" t="s">
        <v>3099</v>
      </c>
      <c r="J6352" s="302">
        <v>135500</v>
      </c>
      <c r="K6352" s="302" t="s">
        <v>86</v>
      </c>
      <c r="L6352" s="302">
        <v>9803024</v>
      </c>
      <c r="M6352" s="302" t="s">
        <v>885</v>
      </c>
      <c r="N6352" s="305">
        <v>23924</v>
      </c>
      <c r="O6352" s="305">
        <v>23924</v>
      </c>
      <c r="P6352" s="302" t="s">
        <v>1052</v>
      </c>
    </row>
    <row r="6353" spans="1:16">
      <c r="A6353" s="303">
        <v>0</v>
      </c>
      <c r="B6353" s="303">
        <v>0</v>
      </c>
      <c r="C6353" s="303">
        <v>0</v>
      </c>
      <c r="D6353" s="304">
        <f t="shared" si="99"/>
        <v>0</v>
      </c>
      <c r="E6353" s="305">
        <v>45992</v>
      </c>
      <c r="F6353" s="302" t="s">
        <v>69</v>
      </c>
      <c r="G6353" s="302" t="s">
        <v>70</v>
      </c>
      <c r="H6353" s="302" t="s">
        <v>3099</v>
      </c>
      <c r="I6353" s="302" t="s">
        <v>3099</v>
      </c>
      <c r="J6353" s="302">
        <v>135500</v>
      </c>
      <c r="K6353" s="302" t="s">
        <v>86</v>
      </c>
      <c r="L6353" s="302">
        <v>9802226</v>
      </c>
      <c r="M6353" s="302" t="s">
        <v>885</v>
      </c>
      <c r="N6353" s="305">
        <v>29037</v>
      </c>
      <c r="O6353" s="305">
        <v>29037</v>
      </c>
      <c r="P6353" s="302" t="s">
        <v>1052</v>
      </c>
    </row>
    <row r="6354" spans="1:16">
      <c r="A6354" s="303">
        <v>0</v>
      </c>
      <c r="B6354" s="303">
        <v>0</v>
      </c>
      <c r="C6354" s="303">
        <v>0</v>
      </c>
      <c r="D6354" s="304">
        <f t="shared" si="99"/>
        <v>0</v>
      </c>
      <c r="E6354" s="305">
        <v>45992</v>
      </c>
      <c r="F6354" s="302" t="s">
        <v>69</v>
      </c>
      <c r="G6354" s="302" t="s">
        <v>70</v>
      </c>
      <c r="H6354" s="302" t="s">
        <v>3099</v>
      </c>
      <c r="I6354" s="302" t="s">
        <v>3099</v>
      </c>
      <c r="J6354" s="302">
        <v>135500</v>
      </c>
      <c r="K6354" s="302" t="s">
        <v>86</v>
      </c>
      <c r="L6354" s="302">
        <v>9802224</v>
      </c>
      <c r="M6354" s="302" t="s">
        <v>885</v>
      </c>
      <c r="N6354" s="305">
        <v>25020</v>
      </c>
      <c r="O6354" s="305">
        <v>25020</v>
      </c>
      <c r="P6354" s="302" t="s">
        <v>1052</v>
      </c>
    </row>
    <row r="6355" spans="1:16">
      <c r="A6355" s="303">
        <v>0</v>
      </c>
      <c r="B6355" s="303">
        <v>0</v>
      </c>
      <c r="C6355" s="303">
        <v>0</v>
      </c>
      <c r="D6355" s="304">
        <f t="shared" si="99"/>
        <v>0</v>
      </c>
      <c r="E6355" s="305">
        <v>45992</v>
      </c>
      <c r="F6355" s="302" t="s">
        <v>69</v>
      </c>
      <c r="G6355" s="302" t="s">
        <v>70</v>
      </c>
      <c r="H6355" s="302" t="s">
        <v>3099</v>
      </c>
      <c r="I6355" s="302" t="s">
        <v>3099</v>
      </c>
      <c r="J6355" s="302">
        <v>135500</v>
      </c>
      <c r="K6355" s="302" t="s">
        <v>86</v>
      </c>
      <c r="L6355" s="302">
        <v>9802273</v>
      </c>
      <c r="M6355" s="302" t="s">
        <v>885</v>
      </c>
      <c r="N6355" s="305">
        <v>17349</v>
      </c>
      <c r="O6355" s="305">
        <v>17349</v>
      </c>
      <c r="P6355" s="302" t="s">
        <v>1052</v>
      </c>
    </row>
    <row r="6356" spans="1:16">
      <c r="A6356" s="303">
        <v>0</v>
      </c>
      <c r="B6356" s="303">
        <v>0</v>
      </c>
      <c r="C6356" s="303">
        <v>0</v>
      </c>
      <c r="D6356" s="304">
        <f t="shared" si="99"/>
        <v>0</v>
      </c>
      <c r="E6356" s="305">
        <v>45992</v>
      </c>
      <c r="F6356" s="302" t="s">
        <v>69</v>
      </c>
      <c r="G6356" s="302" t="s">
        <v>70</v>
      </c>
      <c r="H6356" s="302" t="s">
        <v>3099</v>
      </c>
      <c r="I6356" s="302" t="s">
        <v>3099</v>
      </c>
      <c r="J6356" s="302">
        <v>135500</v>
      </c>
      <c r="K6356" s="302" t="s">
        <v>86</v>
      </c>
      <c r="L6356" s="302">
        <v>9802140</v>
      </c>
      <c r="M6356" s="302" t="s">
        <v>885</v>
      </c>
      <c r="N6356" s="305">
        <v>23924</v>
      </c>
      <c r="O6356" s="305">
        <v>23924</v>
      </c>
      <c r="P6356" s="302" t="s">
        <v>1052</v>
      </c>
    </row>
    <row r="6357" spans="1:16">
      <c r="A6357" s="303">
        <v>0</v>
      </c>
      <c r="B6357" s="303">
        <v>0</v>
      </c>
      <c r="C6357" s="303">
        <v>0</v>
      </c>
      <c r="D6357" s="304">
        <f t="shared" si="99"/>
        <v>0</v>
      </c>
      <c r="E6357" s="305">
        <v>45992</v>
      </c>
      <c r="F6357" s="302" t="s">
        <v>69</v>
      </c>
      <c r="G6357" s="302" t="s">
        <v>70</v>
      </c>
      <c r="H6357" s="302" t="s">
        <v>3099</v>
      </c>
      <c r="I6357" s="302" t="s">
        <v>3099</v>
      </c>
      <c r="J6357" s="302">
        <v>135500</v>
      </c>
      <c r="K6357" s="302" t="s">
        <v>86</v>
      </c>
      <c r="L6357" s="302">
        <v>9803162</v>
      </c>
      <c r="M6357" s="302" t="s">
        <v>885</v>
      </c>
      <c r="N6357" s="305">
        <v>29403</v>
      </c>
      <c r="O6357" s="305">
        <v>29403</v>
      </c>
      <c r="P6357" s="302" t="s">
        <v>1052</v>
      </c>
    </row>
    <row r="6358" spans="1:16">
      <c r="A6358" s="303">
        <v>0</v>
      </c>
      <c r="B6358" s="303">
        <v>0</v>
      </c>
      <c r="C6358" s="303">
        <v>0</v>
      </c>
      <c r="D6358" s="304">
        <f t="shared" si="99"/>
        <v>0</v>
      </c>
      <c r="E6358" s="305">
        <v>45992</v>
      </c>
      <c r="F6358" s="302" t="s">
        <v>69</v>
      </c>
      <c r="G6358" s="302" t="s">
        <v>70</v>
      </c>
      <c r="H6358" s="302" t="s">
        <v>3099</v>
      </c>
      <c r="I6358" s="302" t="s">
        <v>3099</v>
      </c>
      <c r="J6358" s="302">
        <v>135500</v>
      </c>
      <c r="K6358" s="302" t="s">
        <v>86</v>
      </c>
      <c r="L6358" s="302">
        <v>9803061</v>
      </c>
      <c r="M6358" s="302" t="s">
        <v>885</v>
      </c>
      <c r="N6358" s="305">
        <v>23559</v>
      </c>
      <c r="O6358" s="305">
        <v>23559</v>
      </c>
      <c r="P6358" s="302" t="s">
        <v>1052</v>
      </c>
    </row>
    <row r="6359" spans="1:16">
      <c r="A6359" s="303">
        <v>0</v>
      </c>
      <c r="B6359" s="303">
        <v>0</v>
      </c>
      <c r="C6359" s="303">
        <v>0</v>
      </c>
      <c r="D6359" s="304">
        <f t="shared" si="99"/>
        <v>0</v>
      </c>
      <c r="E6359" s="305">
        <v>45992</v>
      </c>
      <c r="F6359" s="302" t="s">
        <v>69</v>
      </c>
      <c r="G6359" s="302" t="s">
        <v>70</v>
      </c>
      <c r="H6359" s="302" t="s">
        <v>3099</v>
      </c>
      <c r="I6359" s="302" t="s">
        <v>3099</v>
      </c>
      <c r="J6359" s="302">
        <v>135500</v>
      </c>
      <c r="K6359" s="302" t="s">
        <v>86</v>
      </c>
      <c r="L6359" s="302">
        <v>9803272</v>
      </c>
      <c r="M6359" s="302" t="s">
        <v>885</v>
      </c>
      <c r="N6359" s="305">
        <v>22463</v>
      </c>
      <c r="O6359" s="305">
        <v>22463</v>
      </c>
      <c r="P6359" s="302" t="s">
        <v>1052</v>
      </c>
    </row>
    <row r="6360" spans="1:16">
      <c r="A6360" s="303">
        <v>0</v>
      </c>
      <c r="B6360" s="303">
        <v>0</v>
      </c>
      <c r="C6360" s="303">
        <v>0</v>
      </c>
      <c r="D6360" s="304">
        <f t="shared" si="99"/>
        <v>0</v>
      </c>
      <c r="E6360" s="305">
        <v>45992</v>
      </c>
      <c r="F6360" s="302" t="s">
        <v>69</v>
      </c>
      <c r="G6360" s="302" t="s">
        <v>70</v>
      </c>
      <c r="H6360" s="302" t="s">
        <v>3099</v>
      </c>
      <c r="I6360" s="302" t="s">
        <v>3099</v>
      </c>
      <c r="J6360" s="302">
        <v>135500</v>
      </c>
      <c r="K6360" s="302" t="s">
        <v>86</v>
      </c>
      <c r="L6360" s="302">
        <v>9803085</v>
      </c>
      <c r="M6360" s="302" t="s">
        <v>885</v>
      </c>
      <c r="N6360" s="305">
        <v>24654</v>
      </c>
      <c r="O6360" s="305">
        <v>24654</v>
      </c>
      <c r="P6360" s="302" t="s">
        <v>1052</v>
      </c>
    </row>
    <row r="6361" spans="1:16">
      <c r="A6361" s="303">
        <v>0</v>
      </c>
      <c r="B6361" s="303">
        <v>0</v>
      </c>
      <c r="C6361" s="303">
        <v>0</v>
      </c>
      <c r="D6361" s="304">
        <f t="shared" si="99"/>
        <v>0</v>
      </c>
      <c r="E6361" s="305">
        <v>45992</v>
      </c>
      <c r="F6361" s="302" t="s">
        <v>69</v>
      </c>
      <c r="G6361" s="302" t="s">
        <v>70</v>
      </c>
      <c r="H6361" s="302" t="s">
        <v>3099</v>
      </c>
      <c r="I6361" s="302" t="s">
        <v>3099</v>
      </c>
      <c r="J6361" s="302">
        <v>135500</v>
      </c>
      <c r="K6361" s="302" t="s">
        <v>86</v>
      </c>
      <c r="L6361" s="302">
        <v>9802249</v>
      </c>
      <c r="M6361" s="302" t="s">
        <v>885</v>
      </c>
      <c r="N6361" s="305">
        <v>27211</v>
      </c>
      <c r="O6361" s="305">
        <v>27211</v>
      </c>
      <c r="P6361" s="302" t="s">
        <v>1052</v>
      </c>
    </row>
    <row r="6362" spans="1:16">
      <c r="A6362" s="303">
        <v>0</v>
      </c>
      <c r="B6362" s="303">
        <v>0</v>
      </c>
      <c r="C6362" s="303">
        <v>0</v>
      </c>
      <c r="D6362" s="304">
        <f t="shared" si="99"/>
        <v>0</v>
      </c>
      <c r="E6362" s="305">
        <v>45992</v>
      </c>
      <c r="F6362" s="302" t="s">
        <v>69</v>
      </c>
      <c r="G6362" s="302" t="s">
        <v>70</v>
      </c>
      <c r="H6362" s="302" t="s">
        <v>3099</v>
      </c>
      <c r="I6362" s="302" t="s">
        <v>3099</v>
      </c>
      <c r="J6362" s="302">
        <v>135500</v>
      </c>
      <c r="K6362" s="302" t="s">
        <v>86</v>
      </c>
      <c r="L6362" s="302">
        <v>9803389</v>
      </c>
      <c r="M6362" s="302" t="s">
        <v>885</v>
      </c>
      <c r="N6362" s="305">
        <v>21367</v>
      </c>
      <c r="O6362" s="305">
        <v>21367</v>
      </c>
      <c r="P6362" s="302" t="s">
        <v>1052</v>
      </c>
    </row>
    <row r="6363" spans="1:16">
      <c r="A6363" s="303">
        <v>0</v>
      </c>
      <c r="B6363" s="303">
        <v>0</v>
      </c>
      <c r="C6363" s="303">
        <v>0</v>
      </c>
      <c r="D6363" s="304">
        <f t="shared" si="99"/>
        <v>0</v>
      </c>
      <c r="E6363" s="305">
        <v>45992</v>
      </c>
      <c r="F6363" s="302" t="s">
        <v>69</v>
      </c>
      <c r="G6363" s="302" t="s">
        <v>70</v>
      </c>
      <c r="H6363" s="302" t="s">
        <v>3099</v>
      </c>
      <c r="I6363" s="302" t="s">
        <v>3099</v>
      </c>
      <c r="J6363" s="302">
        <v>135500</v>
      </c>
      <c r="K6363" s="302" t="s">
        <v>86</v>
      </c>
      <c r="L6363" s="302">
        <v>9803117</v>
      </c>
      <c r="M6363" s="302" t="s">
        <v>885</v>
      </c>
      <c r="N6363" s="305">
        <v>27211</v>
      </c>
      <c r="O6363" s="305">
        <v>27211</v>
      </c>
      <c r="P6363" s="302" t="s">
        <v>1052</v>
      </c>
    </row>
    <row r="6364" spans="1:16">
      <c r="A6364" s="303">
        <v>0</v>
      </c>
      <c r="B6364" s="303">
        <v>0</v>
      </c>
      <c r="C6364" s="303">
        <v>0</v>
      </c>
      <c r="D6364" s="304">
        <f t="shared" si="99"/>
        <v>0</v>
      </c>
      <c r="E6364" s="305">
        <v>45992</v>
      </c>
      <c r="F6364" s="302" t="s">
        <v>69</v>
      </c>
      <c r="G6364" s="302" t="s">
        <v>70</v>
      </c>
      <c r="H6364" s="302" t="s">
        <v>3099</v>
      </c>
      <c r="I6364" s="302" t="s">
        <v>3099</v>
      </c>
      <c r="J6364" s="302">
        <v>135500</v>
      </c>
      <c r="K6364" s="302" t="s">
        <v>86</v>
      </c>
      <c r="L6364" s="302">
        <v>9803149</v>
      </c>
      <c r="M6364" s="302" t="s">
        <v>885</v>
      </c>
      <c r="N6364" s="305">
        <v>30498</v>
      </c>
      <c r="O6364" s="305">
        <v>30498</v>
      </c>
      <c r="P6364" s="302" t="s">
        <v>1052</v>
      </c>
    </row>
    <row r="6365" spans="1:16">
      <c r="A6365" s="303">
        <v>0</v>
      </c>
      <c r="B6365" s="303">
        <v>0</v>
      </c>
      <c r="C6365" s="303">
        <v>0</v>
      </c>
      <c r="D6365" s="304">
        <f t="shared" si="99"/>
        <v>0</v>
      </c>
      <c r="E6365" s="305">
        <v>45992</v>
      </c>
      <c r="F6365" s="302" t="s">
        <v>69</v>
      </c>
      <c r="G6365" s="302" t="s">
        <v>70</v>
      </c>
      <c r="H6365" s="302" t="s">
        <v>3099</v>
      </c>
      <c r="I6365" s="302" t="s">
        <v>3099</v>
      </c>
      <c r="J6365" s="302">
        <v>135500</v>
      </c>
      <c r="K6365" s="302" t="s">
        <v>86</v>
      </c>
      <c r="L6365" s="302">
        <v>9802204</v>
      </c>
      <c r="M6365" s="302" t="s">
        <v>885</v>
      </c>
      <c r="N6365" s="305">
        <v>33786</v>
      </c>
      <c r="O6365" s="305">
        <v>33786</v>
      </c>
      <c r="P6365" s="302" t="s">
        <v>1052</v>
      </c>
    </row>
    <row r="6366" spans="1:16">
      <c r="A6366" s="303">
        <v>0</v>
      </c>
      <c r="B6366" s="303">
        <v>0</v>
      </c>
      <c r="C6366" s="303">
        <v>0</v>
      </c>
      <c r="D6366" s="304">
        <f t="shared" si="99"/>
        <v>0</v>
      </c>
      <c r="E6366" s="305">
        <v>45992</v>
      </c>
      <c r="F6366" s="302" t="s">
        <v>69</v>
      </c>
      <c r="G6366" s="302" t="s">
        <v>70</v>
      </c>
      <c r="H6366" s="302" t="s">
        <v>3099</v>
      </c>
      <c r="I6366" s="302" t="s">
        <v>3099</v>
      </c>
      <c r="J6366" s="302">
        <v>135500</v>
      </c>
      <c r="K6366" s="302" t="s">
        <v>86</v>
      </c>
      <c r="L6366" s="302">
        <v>9802190</v>
      </c>
      <c r="M6366" s="302" t="s">
        <v>885</v>
      </c>
      <c r="N6366" s="305">
        <v>24289</v>
      </c>
      <c r="O6366" s="305">
        <v>24289</v>
      </c>
      <c r="P6366" s="302" t="s">
        <v>1052</v>
      </c>
    </row>
    <row r="6367" spans="1:16">
      <c r="A6367" s="303">
        <v>0</v>
      </c>
      <c r="B6367" s="303">
        <v>0</v>
      </c>
      <c r="C6367" s="303">
        <v>0</v>
      </c>
      <c r="D6367" s="304">
        <f t="shared" si="99"/>
        <v>0</v>
      </c>
      <c r="E6367" s="305">
        <v>45992</v>
      </c>
      <c r="F6367" s="302" t="s">
        <v>69</v>
      </c>
      <c r="G6367" s="302" t="s">
        <v>70</v>
      </c>
      <c r="H6367" s="302" t="s">
        <v>3099</v>
      </c>
      <c r="I6367" s="302" t="s">
        <v>3099</v>
      </c>
      <c r="J6367" s="302">
        <v>135500</v>
      </c>
      <c r="K6367" s="302" t="s">
        <v>86</v>
      </c>
      <c r="L6367" s="302">
        <v>9803027</v>
      </c>
      <c r="M6367" s="302" t="s">
        <v>885</v>
      </c>
      <c r="N6367" s="305">
        <v>25020</v>
      </c>
      <c r="O6367" s="305">
        <v>25020</v>
      </c>
      <c r="P6367" s="302" t="s">
        <v>1052</v>
      </c>
    </row>
    <row r="6368" spans="1:16">
      <c r="A6368" s="303">
        <v>0</v>
      </c>
      <c r="B6368" s="303">
        <v>0</v>
      </c>
      <c r="C6368" s="303">
        <v>0</v>
      </c>
      <c r="D6368" s="304">
        <f t="shared" si="99"/>
        <v>0</v>
      </c>
      <c r="E6368" s="305">
        <v>45992</v>
      </c>
      <c r="F6368" s="302" t="s">
        <v>69</v>
      </c>
      <c r="G6368" s="302" t="s">
        <v>70</v>
      </c>
      <c r="H6368" s="302" t="s">
        <v>3099</v>
      </c>
      <c r="I6368" s="302" t="s">
        <v>3099</v>
      </c>
      <c r="J6368" s="302">
        <v>135500</v>
      </c>
      <c r="K6368" s="302" t="s">
        <v>86</v>
      </c>
      <c r="L6368" s="302">
        <v>9803251</v>
      </c>
      <c r="M6368" s="302" t="s">
        <v>885</v>
      </c>
      <c r="N6368" s="305">
        <v>28307</v>
      </c>
      <c r="O6368" s="305">
        <v>28307</v>
      </c>
      <c r="P6368" s="302" t="s">
        <v>1052</v>
      </c>
    </row>
    <row r="6369" spans="1:16">
      <c r="A6369" s="303">
        <v>0</v>
      </c>
      <c r="B6369" s="303">
        <v>0</v>
      </c>
      <c r="C6369" s="303">
        <v>0</v>
      </c>
      <c r="D6369" s="304">
        <f t="shared" si="99"/>
        <v>0</v>
      </c>
      <c r="E6369" s="305">
        <v>45992</v>
      </c>
      <c r="F6369" s="302" t="s">
        <v>69</v>
      </c>
      <c r="G6369" s="302" t="s">
        <v>70</v>
      </c>
      <c r="H6369" s="302" t="s">
        <v>3099</v>
      </c>
      <c r="I6369" s="302" t="s">
        <v>3099</v>
      </c>
      <c r="J6369" s="302">
        <v>135500</v>
      </c>
      <c r="K6369" s="302" t="s">
        <v>86</v>
      </c>
      <c r="L6369" s="302">
        <v>9803191</v>
      </c>
      <c r="M6369" s="302" t="s">
        <v>885</v>
      </c>
      <c r="N6369" s="305">
        <v>13697</v>
      </c>
      <c r="O6369" s="305">
        <v>13697</v>
      </c>
      <c r="P6369" s="302" t="s">
        <v>1052</v>
      </c>
    </row>
    <row r="6370" spans="1:16">
      <c r="A6370" s="303">
        <v>0</v>
      </c>
      <c r="B6370" s="303">
        <v>0</v>
      </c>
      <c r="C6370" s="303">
        <v>0</v>
      </c>
      <c r="D6370" s="304">
        <f t="shared" si="99"/>
        <v>0</v>
      </c>
      <c r="E6370" s="305">
        <v>45992</v>
      </c>
      <c r="F6370" s="302" t="s">
        <v>69</v>
      </c>
      <c r="G6370" s="302" t="s">
        <v>70</v>
      </c>
      <c r="H6370" s="302" t="s">
        <v>3099</v>
      </c>
      <c r="I6370" s="302" t="s">
        <v>3099</v>
      </c>
      <c r="J6370" s="302">
        <v>135500</v>
      </c>
      <c r="K6370" s="302" t="s">
        <v>86</v>
      </c>
      <c r="L6370" s="302">
        <v>9803065</v>
      </c>
      <c r="M6370" s="302" t="s">
        <v>885</v>
      </c>
      <c r="N6370" s="305">
        <v>26115</v>
      </c>
      <c r="O6370" s="305">
        <v>26115</v>
      </c>
      <c r="P6370" s="302" t="s">
        <v>1052</v>
      </c>
    </row>
    <row r="6371" spans="1:16">
      <c r="A6371" s="303">
        <v>0</v>
      </c>
      <c r="B6371" s="303">
        <v>0</v>
      </c>
      <c r="C6371" s="303">
        <v>0</v>
      </c>
      <c r="D6371" s="304">
        <f t="shared" si="99"/>
        <v>0</v>
      </c>
      <c r="E6371" s="305">
        <v>45992</v>
      </c>
      <c r="F6371" s="302" t="s">
        <v>69</v>
      </c>
      <c r="G6371" s="302" t="s">
        <v>70</v>
      </c>
      <c r="H6371" s="302" t="s">
        <v>3099</v>
      </c>
      <c r="I6371" s="302" t="s">
        <v>3099</v>
      </c>
      <c r="J6371" s="302">
        <v>135500</v>
      </c>
      <c r="K6371" s="302" t="s">
        <v>86</v>
      </c>
      <c r="L6371" s="302">
        <v>9802988</v>
      </c>
      <c r="M6371" s="302" t="s">
        <v>885</v>
      </c>
      <c r="N6371" s="305">
        <v>22828</v>
      </c>
      <c r="O6371" s="305">
        <v>22828</v>
      </c>
      <c r="P6371" s="302" t="s">
        <v>1052</v>
      </c>
    </row>
    <row r="6372" spans="1:16">
      <c r="A6372" s="303">
        <v>0</v>
      </c>
      <c r="B6372" s="303">
        <v>0</v>
      </c>
      <c r="C6372" s="303">
        <v>0</v>
      </c>
      <c r="D6372" s="304">
        <f t="shared" si="99"/>
        <v>0</v>
      </c>
      <c r="E6372" s="305">
        <v>45992</v>
      </c>
      <c r="F6372" s="302" t="s">
        <v>69</v>
      </c>
      <c r="G6372" s="302" t="s">
        <v>70</v>
      </c>
      <c r="H6372" s="302" t="s">
        <v>3099</v>
      </c>
      <c r="I6372" s="302" t="s">
        <v>3099</v>
      </c>
      <c r="J6372" s="302">
        <v>135500</v>
      </c>
      <c r="K6372" s="302" t="s">
        <v>86</v>
      </c>
      <c r="L6372" s="302">
        <v>9802936</v>
      </c>
      <c r="M6372" s="302" t="s">
        <v>885</v>
      </c>
      <c r="N6372" s="305">
        <v>28307</v>
      </c>
      <c r="O6372" s="305">
        <v>28307</v>
      </c>
      <c r="P6372" s="302" t="s">
        <v>1052</v>
      </c>
    </row>
    <row r="6373" spans="1:16">
      <c r="A6373" s="303">
        <v>0</v>
      </c>
      <c r="B6373" s="303">
        <v>0</v>
      </c>
      <c r="C6373" s="303">
        <v>0</v>
      </c>
      <c r="D6373" s="304">
        <f t="shared" si="99"/>
        <v>0</v>
      </c>
      <c r="E6373" s="305">
        <v>45992</v>
      </c>
      <c r="F6373" s="302" t="s">
        <v>69</v>
      </c>
      <c r="G6373" s="302" t="s">
        <v>70</v>
      </c>
      <c r="H6373" s="302" t="s">
        <v>3099</v>
      </c>
      <c r="I6373" s="302" t="s">
        <v>3099</v>
      </c>
      <c r="J6373" s="302">
        <v>135500</v>
      </c>
      <c r="K6373" s="302" t="s">
        <v>86</v>
      </c>
      <c r="L6373" s="302">
        <v>9802935</v>
      </c>
      <c r="M6373" s="302" t="s">
        <v>885</v>
      </c>
      <c r="N6373" s="305">
        <v>20637</v>
      </c>
      <c r="O6373" s="305">
        <v>20637</v>
      </c>
      <c r="P6373" s="302" t="s">
        <v>1052</v>
      </c>
    </row>
    <row r="6374" spans="1:16">
      <c r="A6374" s="303">
        <v>0</v>
      </c>
      <c r="B6374" s="303">
        <v>0</v>
      </c>
      <c r="C6374" s="303">
        <v>0</v>
      </c>
      <c r="D6374" s="304">
        <f t="shared" si="99"/>
        <v>0</v>
      </c>
      <c r="E6374" s="305">
        <v>45992</v>
      </c>
      <c r="F6374" s="302" t="s">
        <v>69</v>
      </c>
      <c r="G6374" s="302" t="s">
        <v>70</v>
      </c>
      <c r="H6374" s="302" t="s">
        <v>3099</v>
      </c>
      <c r="I6374" s="302" t="s">
        <v>3099</v>
      </c>
      <c r="J6374" s="302">
        <v>135500</v>
      </c>
      <c r="K6374" s="302" t="s">
        <v>86</v>
      </c>
      <c r="L6374" s="302">
        <v>9802984</v>
      </c>
      <c r="M6374" s="302" t="s">
        <v>885</v>
      </c>
      <c r="N6374" s="305">
        <v>13332</v>
      </c>
      <c r="O6374" s="305">
        <v>13332</v>
      </c>
      <c r="P6374" s="302" t="s">
        <v>1052</v>
      </c>
    </row>
    <row r="6375" spans="1:16">
      <c r="A6375" s="303">
        <v>0</v>
      </c>
      <c r="B6375" s="303">
        <v>0</v>
      </c>
      <c r="C6375" s="303">
        <v>0</v>
      </c>
      <c r="D6375" s="304">
        <f t="shared" si="99"/>
        <v>0</v>
      </c>
      <c r="E6375" s="305">
        <v>45992</v>
      </c>
      <c r="F6375" s="302" t="s">
        <v>69</v>
      </c>
      <c r="G6375" s="302" t="s">
        <v>70</v>
      </c>
      <c r="H6375" s="302" t="s">
        <v>3099</v>
      </c>
      <c r="I6375" s="302" t="s">
        <v>3099</v>
      </c>
      <c r="J6375" s="302">
        <v>135500</v>
      </c>
      <c r="K6375" s="302" t="s">
        <v>86</v>
      </c>
      <c r="L6375" s="302">
        <v>9803184</v>
      </c>
      <c r="M6375" s="302" t="s">
        <v>885</v>
      </c>
      <c r="N6375" s="305">
        <v>25020</v>
      </c>
      <c r="O6375" s="305">
        <v>25020</v>
      </c>
      <c r="P6375" s="302" t="s">
        <v>1052</v>
      </c>
    </row>
    <row r="6376" spans="1:16">
      <c r="A6376" s="303">
        <v>0</v>
      </c>
      <c r="B6376" s="303">
        <v>0</v>
      </c>
      <c r="C6376" s="303">
        <v>0</v>
      </c>
      <c r="D6376" s="304">
        <f t="shared" si="99"/>
        <v>0</v>
      </c>
      <c r="E6376" s="305">
        <v>45992</v>
      </c>
      <c r="F6376" s="302" t="s">
        <v>69</v>
      </c>
      <c r="G6376" s="302" t="s">
        <v>70</v>
      </c>
      <c r="H6376" s="302" t="s">
        <v>3099</v>
      </c>
      <c r="I6376" s="302" t="s">
        <v>3099</v>
      </c>
      <c r="J6376" s="302">
        <v>135500</v>
      </c>
      <c r="K6376" s="302" t="s">
        <v>86</v>
      </c>
      <c r="L6376" s="302">
        <v>9803052</v>
      </c>
      <c r="M6376" s="302" t="s">
        <v>885</v>
      </c>
      <c r="N6376" s="305">
        <v>27576</v>
      </c>
      <c r="O6376" s="305">
        <v>27576</v>
      </c>
      <c r="P6376" s="302" t="s">
        <v>1052</v>
      </c>
    </row>
    <row r="6377" spans="1:16">
      <c r="A6377" s="303">
        <v>0</v>
      </c>
      <c r="B6377" s="303">
        <v>0</v>
      </c>
      <c r="C6377" s="303">
        <v>0</v>
      </c>
      <c r="D6377" s="304">
        <f t="shared" si="99"/>
        <v>0</v>
      </c>
      <c r="E6377" s="305">
        <v>45992</v>
      </c>
      <c r="F6377" s="302" t="s">
        <v>69</v>
      </c>
      <c r="G6377" s="302" t="s">
        <v>70</v>
      </c>
      <c r="H6377" s="302" t="s">
        <v>3099</v>
      </c>
      <c r="I6377" s="302" t="s">
        <v>3099</v>
      </c>
      <c r="J6377" s="302">
        <v>135500</v>
      </c>
      <c r="K6377" s="302" t="s">
        <v>86</v>
      </c>
      <c r="L6377" s="302">
        <v>9802244</v>
      </c>
      <c r="M6377" s="302" t="s">
        <v>885</v>
      </c>
      <c r="N6377" s="305">
        <v>22463</v>
      </c>
      <c r="O6377" s="305">
        <v>22463</v>
      </c>
      <c r="P6377" s="302" t="s">
        <v>1052</v>
      </c>
    </row>
    <row r="6378" spans="1:16">
      <c r="A6378" s="303">
        <v>0</v>
      </c>
      <c r="B6378" s="303">
        <v>0</v>
      </c>
      <c r="C6378" s="303">
        <v>0</v>
      </c>
      <c r="D6378" s="304">
        <f t="shared" si="99"/>
        <v>0</v>
      </c>
      <c r="E6378" s="305">
        <v>45992</v>
      </c>
      <c r="F6378" s="302" t="s">
        <v>69</v>
      </c>
      <c r="G6378" s="302" t="s">
        <v>70</v>
      </c>
      <c r="H6378" s="302" t="s">
        <v>3099</v>
      </c>
      <c r="I6378" s="302" t="s">
        <v>3099</v>
      </c>
      <c r="J6378" s="302">
        <v>135500</v>
      </c>
      <c r="K6378" s="302" t="s">
        <v>86</v>
      </c>
      <c r="L6378" s="302">
        <v>9802177</v>
      </c>
      <c r="M6378" s="302" t="s">
        <v>885</v>
      </c>
      <c r="N6378" s="305">
        <v>22828</v>
      </c>
      <c r="O6378" s="305">
        <v>22828</v>
      </c>
      <c r="P6378" s="302" t="s">
        <v>1052</v>
      </c>
    </row>
    <row r="6379" spans="1:16">
      <c r="A6379" s="303">
        <v>0</v>
      </c>
      <c r="B6379" s="303">
        <v>0</v>
      </c>
      <c r="C6379" s="303">
        <v>0</v>
      </c>
      <c r="D6379" s="304">
        <f t="shared" si="99"/>
        <v>0</v>
      </c>
      <c r="E6379" s="305">
        <v>45992</v>
      </c>
      <c r="F6379" s="302" t="s">
        <v>69</v>
      </c>
      <c r="G6379" s="302" t="s">
        <v>70</v>
      </c>
      <c r="H6379" s="302" t="s">
        <v>3099</v>
      </c>
      <c r="I6379" s="302" t="s">
        <v>3099</v>
      </c>
      <c r="J6379" s="302">
        <v>135500</v>
      </c>
      <c r="K6379" s="302" t="s">
        <v>86</v>
      </c>
      <c r="L6379" s="302">
        <v>9803214</v>
      </c>
      <c r="M6379" s="302" t="s">
        <v>885</v>
      </c>
      <c r="N6379" s="305">
        <v>28307</v>
      </c>
      <c r="O6379" s="305">
        <v>28307</v>
      </c>
      <c r="P6379" s="302" t="s">
        <v>1052</v>
      </c>
    </row>
    <row r="6380" spans="1:16">
      <c r="A6380" s="303">
        <v>0</v>
      </c>
      <c r="B6380" s="303">
        <v>0</v>
      </c>
      <c r="C6380" s="303">
        <v>0</v>
      </c>
      <c r="D6380" s="304">
        <f t="shared" si="99"/>
        <v>0</v>
      </c>
      <c r="E6380" s="305">
        <v>45992</v>
      </c>
      <c r="F6380" s="302" t="s">
        <v>69</v>
      </c>
      <c r="G6380" s="302" t="s">
        <v>70</v>
      </c>
      <c r="H6380" s="302" t="s">
        <v>3099</v>
      </c>
      <c r="I6380" s="302" t="s">
        <v>3099</v>
      </c>
      <c r="J6380" s="302">
        <v>135500</v>
      </c>
      <c r="K6380" s="302" t="s">
        <v>86</v>
      </c>
      <c r="L6380" s="302">
        <v>9803118</v>
      </c>
      <c r="M6380" s="302" t="s">
        <v>885</v>
      </c>
      <c r="N6380" s="305">
        <v>28307</v>
      </c>
      <c r="O6380" s="305">
        <v>28307</v>
      </c>
      <c r="P6380" s="302" t="s">
        <v>1052</v>
      </c>
    </row>
    <row r="6381" spans="1:16">
      <c r="A6381" s="303">
        <v>0</v>
      </c>
      <c r="B6381" s="303">
        <v>0</v>
      </c>
      <c r="C6381" s="303">
        <v>0</v>
      </c>
      <c r="D6381" s="304">
        <f t="shared" si="99"/>
        <v>0</v>
      </c>
      <c r="E6381" s="305">
        <v>45992</v>
      </c>
      <c r="F6381" s="302" t="s">
        <v>69</v>
      </c>
      <c r="G6381" s="302" t="s">
        <v>70</v>
      </c>
      <c r="H6381" s="302" t="s">
        <v>3099</v>
      </c>
      <c r="I6381" s="302" t="s">
        <v>3099</v>
      </c>
      <c r="J6381" s="302">
        <v>135500</v>
      </c>
      <c r="K6381" s="302" t="s">
        <v>86</v>
      </c>
      <c r="L6381" s="302">
        <v>9802965</v>
      </c>
      <c r="M6381" s="302" t="s">
        <v>885</v>
      </c>
      <c r="N6381" s="305">
        <v>22828</v>
      </c>
      <c r="O6381" s="305">
        <v>22828</v>
      </c>
      <c r="P6381" s="302" t="s">
        <v>1052</v>
      </c>
    </row>
    <row r="6382" spans="1:16">
      <c r="A6382" s="303">
        <v>0</v>
      </c>
      <c r="B6382" s="303">
        <v>0</v>
      </c>
      <c r="C6382" s="303">
        <v>0</v>
      </c>
      <c r="D6382" s="304">
        <f t="shared" si="99"/>
        <v>0</v>
      </c>
      <c r="E6382" s="305">
        <v>45992</v>
      </c>
      <c r="F6382" s="302" t="s">
        <v>69</v>
      </c>
      <c r="G6382" s="302" t="s">
        <v>70</v>
      </c>
      <c r="H6382" s="302" t="s">
        <v>3099</v>
      </c>
      <c r="I6382" s="302" t="s">
        <v>3099</v>
      </c>
      <c r="J6382" s="302">
        <v>135500</v>
      </c>
      <c r="K6382" s="302" t="s">
        <v>86</v>
      </c>
      <c r="L6382" s="302">
        <v>9802964</v>
      </c>
      <c r="M6382" s="302" t="s">
        <v>885</v>
      </c>
      <c r="N6382" s="305">
        <v>22098</v>
      </c>
      <c r="O6382" s="305">
        <v>22098</v>
      </c>
      <c r="P6382" s="302" t="s">
        <v>1052</v>
      </c>
    </row>
    <row r="6383" spans="1:16">
      <c r="A6383" s="303">
        <v>0</v>
      </c>
      <c r="B6383" s="303">
        <v>0</v>
      </c>
      <c r="C6383" s="303">
        <v>0</v>
      </c>
      <c r="D6383" s="304">
        <f t="shared" si="99"/>
        <v>0</v>
      </c>
      <c r="E6383" s="305">
        <v>45992</v>
      </c>
      <c r="F6383" s="302" t="s">
        <v>69</v>
      </c>
      <c r="G6383" s="302" t="s">
        <v>70</v>
      </c>
      <c r="H6383" s="302" t="s">
        <v>3099</v>
      </c>
      <c r="I6383" s="302" t="s">
        <v>3099</v>
      </c>
      <c r="J6383" s="302">
        <v>135500</v>
      </c>
      <c r="K6383" s="302" t="s">
        <v>86</v>
      </c>
      <c r="L6383" s="302">
        <v>9802911</v>
      </c>
      <c r="M6383" s="302" t="s">
        <v>885</v>
      </c>
      <c r="N6383" s="305">
        <v>25385</v>
      </c>
      <c r="O6383" s="305">
        <v>25385</v>
      </c>
      <c r="P6383" s="302" t="s">
        <v>1052</v>
      </c>
    </row>
    <row r="6384" spans="1:16">
      <c r="A6384" s="303">
        <v>0</v>
      </c>
      <c r="B6384" s="303">
        <v>0</v>
      </c>
      <c r="C6384" s="303">
        <v>0</v>
      </c>
      <c r="D6384" s="304">
        <f t="shared" si="99"/>
        <v>0</v>
      </c>
      <c r="E6384" s="305">
        <v>45992</v>
      </c>
      <c r="F6384" s="302" t="s">
        <v>69</v>
      </c>
      <c r="G6384" s="302" t="s">
        <v>70</v>
      </c>
      <c r="H6384" s="302" t="s">
        <v>3099</v>
      </c>
      <c r="I6384" s="302" t="s">
        <v>3099</v>
      </c>
      <c r="J6384" s="302">
        <v>135500</v>
      </c>
      <c r="K6384" s="302" t="s">
        <v>86</v>
      </c>
      <c r="L6384" s="302">
        <v>9802889</v>
      </c>
      <c r="M6384" s="302" t="s">
        <v>885</v>
      </c>
      <c r="N6384" s="305">
        <v>21367</v>
      </c>
      <c r="O6384" s="305">
        <v>21367</v>
      </c>
      <c r="P6384" s="302" t="s">
        <v>1052</v>
      </c>
    </row>
    <row r="6385" spans="1:16">
      <c r="A6385" s="303">
        <v>0</v>
      </c>
      <c r="B6385" s="303">
        <v>0</v>
      </c>
      <c r="C6385" s="303">
        <v>0</v>
      </c>
      <c r="D6385" s="304">
        <f t="shared" si="99"/>
        <v>0</v>
      </c>
      <c r="E6385" s="305">
        <v>45992</v>
      </c>
      <c r="F6385" s="302" t="s">
        <v>69</v>
      </c>
      <c r="G6385" s="302" t="s">
        <v>70</v>
      </c>
      <c r="H6385" s="302" t="s">
        <v>3099</v>
      </c>
      <c r="I6385" s="302" t="s">
        <v>3099</v>
      </c>
      <c r="J6385" s="302">
        <v>135500</v>
      </c>
      <c r="K6385" s="302" t="s">
        <v>86</v>
      </c>
      <c r="L6385" s="302">
        <v>9803310</v>
      </c>
      <c r="M6385" s="302" t="s">
        <v>885</v>
      </c>
      <c r="N6385" s="305">
        <v>28672</v>
      </c>
      <c r="O6385" s="305">
        <v>28672</v>
      </c>
      <c r="P6385" s="302" t="s">
        <v>1052</v>
      </c>
    </row>
    <row r="6386" spans="1:16">
      <c r="A6386" s="303">
        <v>0</v>
      </c>
      <c r="B6386" s="303">
        <v>0</v>
      </c>
      <c r="C6386" s="303">
        <v>0</v>
      </c>
      <c r="D6386" s="304">
        <f t="shared" si="99"/>
        <v>0</v>
      </c>
      <c r="E6386" s="305">
        <v>45992</v>
      </c>
      <c r="F6386" s="302" t="s">
        <v>69</v>
      </c>
      <c r="G6386" s="302" t="s">
        <v>70</v>
      </c>
      <c r="H6386" s="302" t="s">
        <v>3099</v>
      </c>
      <c r="I6386" s="302" t="s">
        <v>3099</v>
      </c>
      <c r="J6386" s="302">
        <v>135500</v>
      </c>
      <c r="K6386" s="302" t="s">
        <v>86</v>
      </c>
      <c r="L6386" s="302">
        <v>9803309</v>
      </c>
      <c r="M6386" s="302" t="s">
        <v>885</v>
      </c>
      <c r="N6386" s="305">
        <v>24654</v>
      </c>
      <c r="O6386" s="305">
        <v>24654</v>
      </c>
      <c r="P6386" s="302" t="s">
        <v>1052</v>
      </c>
    </row>
    <row r="6387" spans="1:16">
      <c r="A6387" s="303">
        <v>0</v>
      </c>
      <c r="B6387" s="303">
        <v>0</v>
      </c>
      <c r="C6387" s="303">
        <v>0</v>
      </c>
      <c r="D6387" s="304">
        <f t="shared" si="99"/>
        <v>0</v>
      </c>
      <c r="E6387" s="305">
        <v>45992</v>
      </c>
      <c r="F6387" s="302" t="s">
        <v>69</v>
      </c>
      <c r="G6387" s="302" t="s">
        <v>70</v>
      </c>
      <c r="H6387" s="302" t="s">
        <v>3099</v>
      </c>
      <c r="I6387" s="302" t="s">
        <v>3099</v>
      </c>
      <c r="J6387" s="302">
        <v>135500</v>
      </c>
      <c r="K6387" s="302" t="s">
        <v>86</v>
      </c>
      <c r="L6387" s="302">
        <v>9803266</v>
      </c>
      <c r="M6387" s="302" t="s">
        <v>885</v>
      </c>
      <c r="N6387" s="305">
        <v>33786</v>
      </c>
      <c r="O6387" s="305">
        <v>33786</v>
      </c>
      <c r="P6387" s="302" t="s">
        <v>1052</v>
      </c>
    </row>
    <row r="6388" spans="1:16">
      <c r="A6388" s="303">
        <v>0</v>
      </c>
      <c r="B6388" s="303">
        <v>0</v>
      </c>
      <c r="C6388" s="303">
        <v>0</v>
      </c>
      <c r="D6388" s="304">
        <f t="shared" si="99"/>
        <v>0</v>
      </c>
      <c r="E6388" s="305">
        <v>45992</v>
      </c>
      <c r="F6388" s="302" t="s">
        <v>69</v>
      </c>
      <c r="G6388" s="302" t="s">
        <v>70</v>
      </c>
      <c r="H6388" s="302" t="s">
        <v>3099</v>
      </c>
      <c r="I6388" s="302" t="s">
        <v>3099</v>
      </c>
      <c r="J6388" s="302">
        <v>135500</v>
      </c>
      <c r="K6388" s="302" t="s">
        <v>86</v>
      </c>
      <c r="L6388" s="302">
        <v>9802256</v>
      </c>
      <c r="M6388" s="302" t="s">
        <v>885</v>
      </c>
      <c r="N6388" s="305">
        <v>23559</v>
      </c>
      <c r="O6388" s="305">
        <v>23559</v>
      </c>
      <c r="P6388" s="302" t="s">
        <v>1052</v>
      </c>
    </row>
    <row r="6389" spans="1:16">
      <c r="A6389" s="303">
        <v>0</v>
      </c>
      <c r="B6389" s="303">
        <v>0</v>
      </c>
      <c r="C6389" s="303">
        <v>0</v>
      </c>
      <c r="D6389" s="304">
        <f t="shared" si="99"/>
        <v>0</v>
      </c>
      <c r="E6389" s="305">
        <v>45992</v>
      </c>
      <c r="F6389" s="302" t="s">
        <v>69</v>
      </c>
      <c r="G6389" s="302" t="s">
        <v>70</v>
      </c>
      <c r="H6389" s="302" t="s">
        <v>3099</v>
      </c>
      <c r="I6389" s="302" t="s">
        <v>3099</v>
      </c>
      <c r="J6389" s="302">
        <v>135500</v>
      </c>
      <c r="K6389" s="302" t="s">
        <v>86</v>
      </c>
      <c r="L6389" s="302">
        <v>9802227</v>
      </c>
      <c r="M6389" s="302" t="s">
        <v>885</v>
      </c>
      <c r="N6389" s="305">
        <v>32690</v>
      </c>
      <c r="O6389" s="305">
        <v>32690</v>
      </c>
      <c r="P6389" s="302" t="s">
        <v>1052</v>
      </c>
    </row>
    <row r="6390" spans="1:16">
      <c r="A6390" s="303">
        <v>0</v>
      </c>
      <c r="B6390" s="303">
        <v>0</v>
      </c>
      <c r="C6390" s="303">
        <v>0</v>
      </c>
      <c r="D6390" s="304">
        <f t="shared" si="99"/>
        <v>0</v>
      </c>
      <c r="E6390" s="305">
        <v>45992</v>
      </c>
      <c r="F6390" s="302" t="s">
        <v>69</v>
      </c>
      <c r="G6390" s="302" t="s">
        <v>70</v>
      </c>
      <c r="H6390" s="302" t="s">
        <v>3099</v>
      </c>
      <c r="I6390" s="302" t="s">
        <v>3099</v>
      </c>
      <c r="J6390" s="302">
        <v>135500</v>
      </c>
      <c r="K6390" s="302" t="s">
        <v>86</v>
      </c>
      <c r="L6390" s="302">
        <v>9802202</v>
      </c>
      <c r="M6390" s="302" t="s">
        <v>885</v>
      </c>
      <c r="N6390" s="305">
        <v>25020</v>
      </c>
      <c r="O6390" s="305">
        <v>25020</v>
      </c>
      <c r="P6390" s="302" t="s">
        <v>1052</v>
      </c>
    </row>
    <row r="6391" spans="1:16">
      <c r="A6391" s="303">
        <v>0</v>
      </c>
      <c r="B6391" s="303">
        <v>0</v>
      </c>
      <c r="C6391" s="303">
        <v>0</v>
      </c>
      <c r="D6391" s="304">
        <f t="shared" si="99"/>
        <v>0</v>
      </c>
      <c r="E6391" s="305">
        <v>45992</v>
      </c>
      <c r="F6391" s="302" t="s">
        <v>69</v>
      </c>
      <c r="G6391" s="302" t="s">
        <v>70</v>
      </c>
      <c r="H6391" s="302" t="s">
        <v>3099</v>
      </c>
      <c r="I6391" s="302" t="s">
        <v>3099</v>
      </c>
      <c r="J6391" s="302">
        <v>135500</v>
      </c>
      <c r="K6391" s="302" t="s">
        <v>86</v>
      </c>
      <c r="L6391" s="302">
        <v>9803066</v>
      </c>
      <c r="M6391" s="302" t="s">
        <v>885</v>
      </c>
      <c r="N6391" s="305">
        <v>28307</v>
      </c>
      <c r="O6391" s="305">
        <v>28307</v>
      </c>
      <c r="P6391" s="302" t="s">
        <v>1052</v>
      </c>
    </row>
    <row r="6392" spans="1:16">
      <c r="A6392" s="303">
        <v>0</v>
      </c>
      <c r="B6392" s="303">
        <v>0</v>
      </c>
      <c r="C6392" s="303">
        <v>0</v>
      </c>
      <c r="D6392" s="304">
        <f t="shared" si="99"/>
        <v>0</v>
      </c>
      <c r="E6392" s="305">
        <v>45992</v>
      </c>
      <c r="F6392" s="302" t="s">
        <v>69</v>
      </c>
      <c r="G6392" s="302" t="s">
        <v>70</v>
      </c>
      <c r="H6392" s="302" t="s">
        <v>3099</v>
      </c>
      <c r="I6392" s="302" t="s">
        <v>3099</v>
      </c>
      <c r="J6392" s="302">
        <v>135500</v>
      </c>
      <c r="K6392" s="302" t="s">
        <v>86</v>
      </c>
      <c r="L6392" s="302">
        <v>9803064</v>
      </c>
      <c r="M6392" s="302" t="s">
        <v>885</v>
      </c>
      <c r="N6392" s="305">
        <v>24654</v>
      </c>
      <c r="O6392" s="305">
        <v>24654</v>
      </c>
      <c r="P6392" s="302" t="s">
        <v>1052</v>
      </c>
    </row>
    <row r="6393" spans="1:16">
      <c r="A6393" s="303">
        <v>0</v>
      </c>
      <c r="B6393" s="303">
        <v>0</v>
      </c>
      <c r="C6393" s="303">
        <v>0</v>
      </c>
      <c r="D6393" s="304">
        <f t="shared" si="99"/>
        <v>0</v>
      </c>
      <c r="E6393" s="305">
        <v>45992</v>
      </c>
      <c r="F6393" s="302" t="s">
        <v>69</v>
      </c>
      <c r="G6393" s="302" t="s">
        <v>70</v>
      </c>
      <c r="H6393" s="302" t="s">
        <v>3099</v>
      </c>
      <c r="I6393" s="302" t="s">
        <v>3099</v>
      </c>
      <c r="J6393" s="302">
        <v>135500</v>
      </c>
      <c r="K6393" s="302" t="s">
        <v>86</v>
      </c>
      <c r="L6393" s="302">
        <v>9803382</v>
      </c>
      <c r="M6393" s="302" t="s">
        <v>885</v>
      </c>
      <c r="N6393" s="305">
        <v>23193</v>
      </c>
      <c r="O6393" s="305">
        <v>23193</v>
      </c>
      <c r="P6393" s="302" t="s">
        <v>1052</v>
      </c>
    </row>
    <row r="6394" spans="1:16">
      <c r="A6394" s="303">
        <v>0</v>
      </c>
      <c r="B6394" s="303">
        <v>0</v>
      </c>
      <c r="C6394" s="303">
        <v>0</v>
      </c>
      <c r="D6394" s="304">
        <f t="shared" si="99"/>
        <v>0</v>
      </c>
      <c r="E6394" s="305">
        <v>45992</v>
      </c>
      <c r="F6394" s="302" t="s">
        <v>69</v>
      </c>
      <c r="G6394" s="302" t="s">
        <v>70</v>
      </c>
      <c r="H6394" s="302" t="s">
        <v>3099</v>
      </c>
      <c r="I6394" s="302" t="s">
        <v>3099</v>
      </c>
      <c r="J6394" s="302">
        <v>135500</v>
      </c>
      <c r="K6394" s="302" t="s">
        <v>86</v>
      </c>
      <c r="L6394" s="302">
        <v>9803280</v>
      </c>
      <c r="M6394" s="302" t="s">
        <v>885</v>
      </c>
      <c r="N6394" s="305">
        <v>22098</v>
      </c>
      <c r="O6394" s="305">
        <v>22098</v>
      </c>
      <c r="P6394" s="302" t="s">
        <v>1052</v>
      </c>
    </row>
    <row r="6395" spans="1:16">
      <c r="A6395" s="303">
        <v>0</v>
      </c>
      <c r="B6395" s="303">
        <v>0</v>
      </c>
      <c r="C6395" s="303">
        <v>0</v>
      </c>
      <c r="D6395" s="304">
        <f t="shared" si="99"/>
        <v>0</v>
      </c>
      <c r="E6395" s="305">
        <v>45992</v>
      </c>
      <c r="F6395" s="302" t="s">
        <v>69</v>
      </c>
      <c r="G6395" s="302" t="s">
        <v>70</v>
      </c>
      <c r="H6395" s="302" t="s">
        <v>3099</v>
      </c>
      <c r="I6395" s="302" t="s">
        <v>3099</v>
      </c>
      <c r="J6395" s="302">
        <v>135500</v>
      </c>
      <c r="K6395" s="302" t="s">
        <v>86</v>
      </c>
      <c r="L6395" s="302">
        <v>9803279</v>
      </c>
      <c r="M6395" s="302" t="s">
        <v>885</v>
      </c>
      <c r="N6395" s="305">
        <v>19906</v>
      </c>
      <c r="O6395" s="305">
        <v>19906</v>
      </c>
      <c r="P6395" s="302" t="s">
        <v>1052</v>
      </c>
    </row>
    <row r="6396" spans="1:16">
      <c r="A6396" s="303">
        <v>0</v>
      </c>
      <c r="B6396" s="303">
        <v>0</v>
      </c>
      <c r="C6396" s="303">
        <v>0</v>
      </c>
      <c r="D6396" s="304">
        <f t="shared" si="99"/>
        <v>0</v>
      </c>
      <c r="E6396" s="305">
        <v>45992</v>
      </c>
      <c r="F6396" s="302" t="s">
        <v>69</v>
      </c>
      <c r="G6396" s="302" t="s">
        <v>70</v>
      </c>
      <c r="H6396" s="302" t="s">
        <v>3099</v>
      </c>
      <c r="I6396" s="302" t="s">
        <v>3099</v>
      </c>
      <c r="J6396" s="302">
        <v>135500</v>
      </c>
      <c r="K6396" s="302" t="s">
        <v>86</v>
      </c>
      <c r="L6396" s="302">
        <v>9803278</v>
      </c>
      <c r="M6396" s="302" t="s">
        <v>885</v>
      </c>
      <c r="N6396" s="305">
        <v>13697</v>
      </c>
      <c r="O6396" s="305">
        <v>13697</v>
      </c>
      <c r="P6396" s="302" t="s">
        <v>1052</v>
      </c>
    </row>
    <row r="6397" spans="1:16">
      <c r="A6397" s="303">
        <v>0</v>
      </c>
      <c r="B6397" s="303">
        <v>0</v>
      </c>
      <c r="C6397" s="303">
        <v>0</v>
      </c>
      <c r="D6397" s="304">
        <f t="shared" si="99"/>
        <v>0</v>
      </c>
      <c r="E6397" s="305">
        <v>45992</v>
      </c>
      <c r="F6397" s="302" t="s">
        <v>69</v>
      </c>
      <c r="G6397" s="302" t="s">
        <v>70</v>
      </c>
      <c r="H6397" s="302" t="s">
        <v>3099</v>
      </c>
      <c r="I6397" s="302" t="s">
        <v>3099</v>
      </c>
      <c r="J6397" s="302">
        <v>135500</v>
      </c>
      <c r="K6397" s="302" t="s">
        <v>86</v>
      </c>
      <c r="L6397" s="302">
        <v>9803160</v>
      </c>
      <c r="M6397" s="302" t="s">
        <v>885</v>
      </c>
      <c r="N6397" s="305">
        <v>27942</v>
      </c>
      <c r="O6397" s="305">
        <v>27942</v>
      </c>
      <c r="P6397" s="302" t="s">
        <v>1052</v>
      </c>
    </row>
    <row r="6398" spans="1:16">
      <c r="A6398" s="303">
        <v>0</v>
      </c>
      <c r="B6398" s="303">
        <v>0</v>
      </c>
      <c r="C6398" s="303">
        <v>0</v>
      </c>
      <c r="D6398" s="304">
        <f t="shared" si="99"/>
        <v>0</v>
      </c>
      <c r="E6398" s="305">
        <v>45992</v>
      </c>
      <c r="F6398" s="302" t="s">
        <v>69</v>
      </c>
      <c r="G6398" s="302" t="s">
        <v>70</v>
      </c>
      <c r="H6398" s="302" t="s">
        <v>3099</v>
      </c>
      <c r="I6398" s="302" t="s">
        <v>3099</v>
      </c>
      <c r="J6398" s="302">
        <v>135500</v>
      </c>
      <c r="K6398" s="302" t="s">
        <v>86</v>
      </c>
      <c r="L6398" s="302">
        <v>9803062</v>
      </c>
      <c r="M6398" s="302" t="s">
        <v>885</v>
      </c>
      <c r="N6398" s="305">
        <v>23924</v>
      </c>
      <c r="O6398" s="305">
        <v>23924</v>
      </c>
      <c r="P6398" s="302" t="s">
        <v>1052</v>
      </c>
    </row>
    <row r="6399" spans="1:16">
      <c r="A6399" s="303">
        <v>0</v>
      </c>
      <c r="B6399" s="303">
        <v>0</v>
      </c>
      <c r="C6399" s="303">
        <v>0</v>
      </c>
      <c r="D6399" s="304">
        <f t="shared" si="99"/>
        <v>0</v>
      </c>
      <c r="E6399" s="305">
        <v>45992</v>
      </c>
      <c r="F6399" s="302" t="s">
        <v>69</v>
      </c>
      <c r="G6399" s="302" t="s">
        <v>70</v>
      </c>
      <c r="H6399" s="302" t="s">
        <v>3099</v>
      </c>
      <c r="I6399" s="302" t="s">
        <v>3099</v>
      </c>
      <c r="J6399" s="302">
        <v>135500</v>
      </c>
      <c r="K6399" s="302" t="s">
        <v>86</v>
      </c>
      <c r="L6399" s="302">
        <v>9803057</v>
      </c>
      <c r="M6399" s="302" t="s">
        <v>885</v>
      </c>
      <c r="N6399" s="305">
        <v>13697</v>
      </c>
      <c r="O6399" s="305">
        <v>13697</v>
      </c>
      <c r="P6399" s="302" t="s">
        <v>1052</v>
      </c>
    </row>
    <row r="6400" spans="1:16">
      <c r="A6400" s="303">
        <v>0</v>
      </c>
      <c r="B6400" s="303">
        <v>0</v>
      </c>
      <c r="C6400" s="303">
        <v>0</v>
      </c>
      <c r="D6400" s="304">
        <f t="shared" si="99"/>
        <v>0</v>
      </c>
      <c r="E6400" s="305">
        <v>45992</v>
      </c>
      <c r="F6400" s="302" t="s">
        <v>69</v>
      </c>
      <c r="G6400" s="302" t="s">
        <v>70</v>
      </c>
      <c r="H6400" s="302" t="s">
        <v>3099</v>
      </c>
      <c r="I6400" s="302" t="s">
        <v>3099</v>
      </c>
      <c r="J6400" s="302">
        <v>135500</v>
      </c>
      <c r="K6400" s="302" t="s">
        <v>86</v>
      </c>
      <c r="L6400" s="302">
        <v>9803063</v>
      </c>
      <c r="M6400" s="302" t="s">
        <v>885</v>
      </c>
      <c r="N6400" s="305">
        <v>24289</v>
      </c>
      <c r="O6400" s="305">
        <v>24289</v>
      </c>
      <c r="P6400" s="302" t="s">
        <v>1052</v>
      </c>
    </row>
    <row r="6401" spans="1:16">
      <c r="A6401" s="303">
        <v>0</v>
      </c>
      <c r="B6401" s="303">
        <v>0</v>
      </c>
      <c r="C6401" s="303">
        <v>0</v>
      </c>
      <c r="D6401" s="304">
        <f t="shared" si="99"/>
        <v>0</v>
      </c>
      <c r="E6401" s="305">
        <v>45992</v>
      </c>
      <c r="F6401" s="302" t="s">
        <v>69</v>
      </c>
      <c r="G6401" s="302" t="s">
        <v>70</v>
      </c>
      <c r="H6401" s="302" t="s">
        <v>3099</v>
      </c>
      <c r="I6401" s="302" t="s">
        <v>3099</v>
      </c>
      <c r="J6401" s="302">
        <v>135500</v>
      </c>
      <c r="K6401" s="302" t="s">
        <v>86</v>
      </c>
      <c r="L6401" s="302">
        <v>9802137</v>
      </c>
      <c r="M6401" s="302" t="s">
        <v>885</v>
      </c>
      <c r="N6401" s="305">
        <v>19906</v>
      </c>
      <c r="O6401" s="305">
        <v>19906</v>
      </c>
      <c r="P6401" s="302" t="s">
        <v>1052</v>
      </c>
    </row>
    <row r="6402" spans="1:16">
      <c r="A6402" s="303">
        <v>0</v>
      </c>
      <c r="B6402" s="303">
        <v>0</v>
      </c>
      <c r="C6402" s="303">
        <v>0</v>
      </c>
      <c r="D6402" s="304">
        <f t="shared" si="99"/>
        <v>0</v>
      </c>
      <c r="E6402" s="305">
        <v>45992</v>
      </c>
      <c r="F6402" s="302" t="s">
        <v>69</v>
      </c>
      <c r="G6402" s="302" t="s">
        <v>70</v>
      </c>
      <c r="H6402" s="302" t="s">
        <v>3099</v>
      </c>
      <c r="I6402" s="302" t="s">
        <v>3099</v>
      </c>
      <c r="J6402" s="302">
        <v>135500</v>
      </c>
      <c r="K6402" s="302" t="s">
        <v>86</v>
      </c>
      <c r="L6402" s="302">
        <v>9804923</v>
      </c>
      <c r="M6402" s="302" t="s">
        <v>885</v>
      </c>
      <c r="N6402" s="305">
        <v>28307</v>
      </c>
      <c r="O6402" s="305">
        <v>28307</v>
      </c>
      <c r="P6402" s="302" t="s">
        <v>1052</v>
      </c>
    </row>
    <row r="6403" spans="1:16">
      <c r="A6403" s="303">
        <v>0</v>
      </c>
      <c r="B6403" s="303">
        <v>0</v>
      </c>
      <c r="C6403" s="303">
        <v>0</v>
      </c>
      <c r="D6403" s="304">
        <f t="shared" ref="D6403:D6466" si="100">+B6403-C6403</f>
        <v>0</v>
      </c>
      <c r="E6403" s="305">
        <v>45992</v>
      </c>
      <c r="F6403" s="302" t="s">
        <v>69</v>
      </c>
      <c r="G6403" s="302" t="s">
        <v>70</v>
      </c>
      <c r="H6403" s="302" t="s">
        <v>3099</v>
      </c>
      <c r="I6403" s="302" t="s">
        <v>3099</v>
      </c>
      <c r="J6403" s="302">
        <v>135500</v>
      </c>
      <c r="K6403" s="302" t="s">
        <v>86</v>
      </c>
      <c r="L6403" s="302">
        <v>9803183</v>
      </c>
      <c r="M6403" s="302" t="s">
        <v>885</v>
      </c>
      <c r="N6403" s="305">
        <v>24654</v>
      </c>
      <c r="O6403" s="305">
        <v>24654</v>
      </c>
      <c r="P6403" s="302" t="s">
        <v>1052</v>
      </c>
    </row>
    <row r="6404" spans="1:16">
      <c r="A6404" s="303">
        <v>0</v>
      </c>
      <c r="B6404" s="303">
        <v>0</v>
      </c>
      <c r="C6404" s="303">
        <v>0</v>
      </c>
      <c r="D6404" s="304">
        <f t="shared" si="100"/>
        <v>0</v>
      </c>
      <c r="E6404" s="305">
        <v>45992</v>
      </c>
      <c r="F6404" s="302" t="s">
        <v>69</v>
      </c>
      <c r="G6404" s="302" t="s">
        <v>70</v>
      </c>
      <c r="H6404" s="302" t="s">
        <v>3099</v>
      </c>
      <c r="I6404" s="302" t="s">
        <v>3099</v>
      </c>
      <c r="J6404" s="302">
        <v>135500</v>
      </c>
      <c r="K6404" s="302" t="s">
        <v>86</v>
      </c>
      <c r="L6404" s="302">
        <v>9802274</v>
      </c>
      <c r="M6404" s="302" t="s">
        <v>885</v>
      </c>
      <c r="N6404" s="305">
        <v>17715</v>
      </c>
      <c r="O6404" s="305">
        <v>17715</v>
      </c>
      <c r="P6404" s="302" t="s">
        <v>1052</v>
      </c>
    </row>
    <row r="6405" spans="1:16">
      <c r="A6405" s="303">
        <v>0</v>
      </c>
      <c r="B6405" s="303">
        <v>0</v>
      </c>
      <c r="C6405" s="303">
        <v>0</v>
      </c>
      <c r="D6405" s="304">
        <f t="shared" si="100"/>
        <v>0</v>
      </c>
      <c r="E6405" s="305">
        <v>45992</v>
      </c>
      <c r="F6405" s="302" t="s">
        <v>69</v>
      </c>
      <c r="G6405" s="302" t="s">
        <v>70</v>
      </c>
      <c r="H6405" s="302" t="s">
        <v>3099</v>
      </c>
      <c r="I6405" s="302" t="s">
        <v>3099</v>
      </c>
      <c r="J6405" s="302">
        <v>135500</v>
      </c>
      <c r="K6405" s="302" t="s">
        <v>86</v>
      </c>
      <c r="L6405" s="302">
        <v>9802250</v>
      </c>
      <c r="M6405" s="302" t="s">
        <v>885</v>
      </c>
      <c r="N6405" s="305">
        <v>28307</v>
      </c>
      <c r="O6405" s="305">
        <v>28307</v>
      </c>
      <c r="P6405" s="302" t="s">
        <v>1052</v>
      </c>
    </row>
    <row r="6406" spans="1:16">
      <c r="A6406" s="303">
        <v>0</v>
      </c>
      <c r="B6406" s="303">
        <v>0</v>
      </c>
      <c r="C6406" s="303">
        <v>0</v>
      </c>
      <c r="D6406" s="304">
        <f t="shared" si="100"/>
        <v>0</v>
      </c>
      <c r="E6406" s="305">
        <v>45992</v>
      </c>
      <c r="F6406" s="302" t="s">
        <v>69</v>
      </c>
      <c r="G6406" s="302" t="s">
        <v>70</v>
      </c>
      <c r="H6406" s="302" t="s">
        <v>3099</v>
      </c>
      <c r="I6406" s="302" t="s">
        <v>3099</v>
      </c>
      <c r="J6406" s="302">
        <v>135500</v>
      </c>
      <c r="K6406" s="302" t="s">
        <v>86</v>
      </c>
      <c r="L6406" s="302">
        <v>9802241</v>
      </c>
      <c r="M6406" s="302" t="s">
        <v>885</v>
      </c>
      <c r="N6406" s="305">
        <v>21367</v>
      </c>
      <c r="O6406" s="305">
        <v>21367</v>
      </c>
      <c r="P6406" s="302" t="s">
        <v>1052</v>
      </c>
    </row>
    <row r="6407" spans="1:16">
      <c r="A6407" s="303">
        <v>0</v>
      </c>
      <c r="B6407" s="303">
        <v>0</v>
      </c>
      <c r="C6407" s="303">
        <v>0</v>
      </c>
      <c r="D6407" s="304">
        <f t="shared" si="100"/>
        <v>0</v>
      </c>
      <c r="E6407" s="305">
        <v>45992</v>
      </c>
      <c r="F6407" s="302" t="s">
        <v>69</v>
      </c>
      <c r="G6407" s="302" t="s">
        <v>70</v>
      </c>
      <c r="H6407" s="302" t="s">
        <v>3099</v>
      </c>
      <c r="I6407" s="302" t="s">
        <v>3099</v>
      </c>
      <c r="J6407" s="302">
        <v>135500</v>
      </c>
      <c r="K6407" s="302" t="s">
        <v>86</v>
      </c>
      <c r="L6407" s="302">
        <v>9802221</v>
      </c>
      <c r="M6407" s="302" t="s">
        <v>885</v>
      </c>
      <c r="N6407" s="305">
        <v>27211</v>
      </c>
      <c r="O6407" s="305">
        <v>27211</v>
      </c>
      <c r="P6407" s="302" t="s">
        <v>1052</v>
      </c>
    </row>
    <row r="6408" spans="1:16">
      <c r="A6408" s="303">
        <v>0</v>
      </c>
      <c r="B6408" s="303">
        <v>0</v>
      </c>
      <c r="C6408" s="303">
        <v>0</v>
      </c>
      <c r="D6408" s="304">
        <f t="shared" si="100"/>
        <v>0</v>
      </c>
      <c r="E6408" s="305">
        <v>45992</v>
      </c>
      <c r="F6408" s="302" t="s">
        <v>69</v>
      </c>
      <c r="G6408" s="302" t="s">
        <v>70</v>
      </c>
      <c r="H6408" s="302" t="s">
        <v>3099</v>
      </c>
      <c r="I6408" s="302" t="s">
        <v>3099</v>
      </c>
      <c r="J6408" s="302">
        <v>135500</v>
      </c>
      <c r="K6408" s="302" t="s">
        <v>86</v>
      </c>
      <c r="L6408" s="302">
        <v>9802220</v>
      </c>
      <c r="M6408" s="302" t="s">
        <v>885</v>
      </c>
      <c r="N6408" s="305">
        <v>22828</v>
      </c>
      <c r="O6408" s="305">
        <v>22828</v>
      </c>
      <c r="P6408" s="302" t="s">
        <v>1052</v>
      </c>
    </row>
    <row r="6409" spans="1:16">
      <c r="A6409" s="303">
        <v>0</v>
      </c>
      <c r="B6409" s="303">
        <v>0</v>
      </c>
      <c r="C6409" s="303">
        <v>0</v>
      </c>
      <c r="D6409" s="304">
        <f t="shared" si="100"/>
        <v>0</v>
      </c>
      <c r="E6409" s="305">
        <v>45992</v>
      </c>
      <c r="F6409" s="302" t="s">
        <v>69</v>
      </c>
      <c r="G6409" s="302" t="s">
        <v>70</v>
      </c>
      <c r="H6409" s="302" t="s">
        <v>3099</v>
      </c>
      <c r="I6409" s="302" t="s">
        <v>3099</v>
      </c>
      <c r="J6409" s="302">
        <v>135500</v>
      </c>
      <c r="K6409" s="302" t="s">
        <v>86</v>
      </c>
      <c r="L6409" s="302">
        <v>9802218</v>
      </c>
      <c r="M6409" s="302" t="s">
        <v>885</v>
      </c>
      <c r="N6409" s="305">
        <v>22098</v>
      </c>
      <c r="O6409" s="305">
        <v>22098</v>
      </c>
      <c r="P6409" s="302" t="s">
        <v>1052</v>
      </c>
    </row>
    <row r="6410" spans="1:16">
      <c r="A6410" s="303">
        <v>0</v>
      </c>
      <c r="B6410" s="303">
        <v>0</v>
      </c>
      <c r="C6410" s="303">
        <v>0</v>
      </c>
      <c r="D6410" s="304">
        <f t="shared" si="100"/>
        <v>0</v>
      </c>
      <c r="E6410" s="305">
        <v>45992</v>
      </c>
      <c r="F6410" s="302" t="s">
        <v>69</v>
      </c>
      <c r="G6410" s="302" t="s">
        <v>70</v>
      </c>
      <c r="H6410" s="302" t="s">
        <v>3099</v>
      </c>
      <c r="I6410" s="302" t="s">
        <v>3099</v>
      </c>
      <c r="J6410" s="302">
        <v>135500</v>
      </c>
      <c r="K6410" s="302" t="s">
        <v>86</v>
      </c>
      <c r="L6410" s="302">
        <v>9802166</v>
      </c>
      <c r="M6410" s="302" t="s">
        <v>885</v>
      </c>
      <c r="N6410" s="305">
        <v>27211</v>
      </c>
      <c r="O6410" s="305">
        <v>27211</v>
      </c>
      <c r="P6410" s="302" t="s">
        <v>1052</v>
      </c>
    </row>
    <row r="6411" spans="1:16">
      <c r="A6411" s="303">
        <v>0</v>
      </c>
      <c r="B6411" s="303">
        <v>0</v>
      </c>
      <c r="C6411" s="303">
        <v>0</v>
      </c>
      <c r="D6411" s="304">
        <f t="shared" si="100"/>
        <v>0</v>
      </c>
      <c r="E6411" s="305">
        <v>45992</v>
      </c>
      <c r="F6411" s="302" t="s">
        <v>69</v>
      </c>
      <c r="G6411" s="302" t="s">
        <v>70</v>
      </c>
      <c r="H6411" s="302" t="s">
        <v>3099</v>
      </c>
      <c r="I6411" s="302" t="s">
        <v>3099</v>
      </c>
      <c r="J6411" s="302">
        <v>135500</v>
      </c>
      <c r="K6411" s="302" t="s">
        <v>86</v>
      </c>
      <c r="L6411" s="302">
        <v>9803347</v>
      </c>
      <c r="M6411" s="302" t="s">
        <v>885</v>
      </c>
      <c r="N6411" s="305">
        <v>23924</v>
      </c>
      <c r="O6411" s="305">
        <v>23924</v>
      </c>
      <c r="P6411" s="302" t="s">
        <v>1052</v>
      </c>
    </row>
    <row r="6412" spans="1:16">
      <c r="A6412" s="303">
        <v>0</v>
      </c>
      <c r="B6412" s="303">
        <v>0</v>
      </c>
      <c r="C6412" s="303">
        <v>0</v>
      </c>
      <c r="D6412" s="304">
        <f t="shared" si="100"/>
        <v>0</v>
      </c>
      <c r="E6412" s="305">
        <v>45992</v>
      </c>
      <c r="F6412" s="302" t="s">
        <v>69</v>
      </c>
      <c r="G6412" s="302" t="s">
        <v>70</v>
      </c>
      <c r="H6412" s="302" t="s">
        <v>3099</v>
      </c>
      <c r="I6412" s="302" t="s">
        <v>3099</v>
      </c>
      <c r="J6412" s="302">
        <v>135500</v>
      </c>
      <c r="K6412" s="302" t="s">
        <v>86</v>
      </c>
      <c r="L6412" s="302">
        <v>9803146</v>
      </c>
      <c r="M6412" s="302" t="s">
        <v>885</v>
      </c>
      <c r="N6412" s="305">
        <v>24654</v>
      </c>
      <c r="O6412" s="305">
        <v>24654</v>
      </c>
      <c r="P6412" s="302" t="s">
        <v>1052</v>
      </c>
    </row>
    <row r="6413" spans="1:16">
      <c r="A6413" s="303">
        <v>0</v>
      </c>
      <c r="B6413" s="303">
        <v>0</v>
      </c>
      <c r="C6413" s="303">
        <v>0</v>
      </c>
      <c r="D6413" s="304">
        <f t="shared" si="100"/>
        <v>0</v>
      </c>
      <c r="E6413" s="305">
        <v>45992</v>
      </c>
      <c r="F6413" s="302" t="s">
        <v>69</v>
      </c>
      <c r="G6413" s="302" t="s">
        <v>70</v>
      </c>
      <c r="H6413" s="302" t="s">
        <v>3099</v>
      </c>
      <c r="I6413" s="302" t="s">
        <v>3099</v>
      </c>
      <c r="J6413" s="302">
        <v>135500</v>
      </c>
      <c r="K6413" s="302" t="s">
        <v>86</v>
      </c>
      <c r="L6413" s="302">
        <v>9803031</v>
      </c>
      <c r="M6413" s="302" t="s">
        <v>885</v>
      </c>
      <c r="N6413" s="305">
        <v>33786</v>
      </c>
      <c r="O6413" s="305">
        <v>33786</v>
      </c>
      <c r="P6413" s="302" t="s">
        <v>1052</v>
      </c>
    </row>
    <row r="6414" spans="1:16">
      <c r="A6414" s="303">
        <v>0</v>
      </c>
      <c r="B6414" s="303">
        <v>0</v>
      </c>
      <c r="C6414" s="303">
        <v>0</v>
      </c>
      <c r="D6414" s="304">
        <f t="shared" si="100"/>
        <v>0</v>
      </c>
      <c r="E6414" s="305">
        <v>45992</v>
      </c>
      <c r="F6414" s="302" t="s">
        <v>69</v>
      </c>
      <c r="G6414" s="302" t="s">
        <v>70</v>
      </c>
      <c r="H6414" s="302" t="s">
        <v>3099</v>
      </c>
      <c r="I6414" s="302" t="s">
        <v>3099</v>
      </c>
      <c r="J6414" s="302">
        <v>135500</v>
      </c>
      <c r="K6414" s="302" t="s">
        <v>86</v>
      </c>
      <c r="L6414" s="302">
        <v>9803026</v>
      </c>
      <c r="M6414" s="302" t="s">
        <v>885</v>
      </c>
      <c r="N6414" s="305">
        <v>24654</v>
      </c>
      <c r="O6414" s="305">
        <v>24654</v>
      </c>
      <c r="P6414" s="302" t="s">
        <v>1052</v>
      </c>
    </row>
    <row r="6415" spans="1:16">
      <c r="A6415" s="303">
        <v>0</v>
      </c>
      <c r="B6415" s="303">
        <v>0</v>
      </c>
      <c r="C6415" s="303">
        <v>0</v>
      </c>
      <c r="D6415" s="304">
        <f t="shared" si="100"/>
        <v>0</v>
      </c>
      <c r="E6415" s="305">
        <v>45992</v>
      </c>
      <c r="F6415" s="302" t="s">
        <v>69</v>
      </c>
      <c r="G6415" s="302" t="s">
        <v>70</v>
      </c>
      <c r="H6415" s="302" t="s">
        <v>3099</v>
      </c>
      <c r="I6415" s="302" t="s">
        <v>3099</v>
      </c>
      <c r="J6415" s="302">
        <v>135500</v>
      </c>
      <c r="K6415" s="302" t="s">
        <v>86</v>
      </c>
      <c r="L6415" s="302">
        <v>9803114</v>
      </c>
      <c r="M6415" s="302" t="s">
        <v>885</v>
      </c>
      <c r="N6415" s="305">
        <v>25020</v>
      </c>
      <c r="O6415" s="305">
        <v>25020</v>
      </c>
      <c r="P6415" s="302" t="s">
        <v>1052</v>
      </c>
    </row>
    <row r="6416" spans="1:16">
      <c r="A6416" s="303">
        <v>0</v>
      </c>
      <c r="B6416" s="303">
        <v>0</v>
      </c>
      <c r="C6416" s="303">
        <v>0</v>
      </c>
      <c r="D6416" s="304">
        <f t="shared" si="100"/>
        <v>0</v>
      </c>
      <c r="E6416" s="305">
        <v>45992</v>
      </c>
      <c r="F6416" s="302" t="s">
        <v>69</v>
      </c>
      <c r="G6416" s="302" t="s">
        <v>70</v>
      </c>
      <c r="H6416" s="302" t="s">
        <v>3099</v>
      </c>
      <c r="I6416" s="302" t="s">
        <v>3099</v>
      </c>
      <c r="J6416" s="302">
        <v>135500</v>
      </c>
      <c r="K6416" s="302" t="s">
        <v>86</v>
      </c>
      <c r="L6416" s="302">
        <v>9803112</v>
      </c>
      <c r="M6416" s="302" t="s">
        <v>885</v>
      </c>
      <c r="N6416" s="305">
        <v>24289</v>
      </c>
      <c r="O6416" s="305">
        <v>24289</v>
      </c>
      <c r="P6416" s="302" t="s">
        <v>1052</v>
      </c>
    </row>
    <row r="6417" spans="1:16">
      <c r="A6417" s="303">
        <v>0</v>
      </c>
      <c r="B6417" s="303">
        <v>0</v>
      </c>
      <c r="C6417" s="303">
        <v>0</v>
      </c>
      <c r="D6417" s="304">
        <f t="shared" si="100"/>
        <v>0</v>
      </c>
      <c r="E6417" s="305">
        <v>45992</v>
      </c>
      <c r="F6417" s="302" t="s">
        <v>69</v>
      </c>
      <c r="G6417" s="302" t="s">
        <v>70</v>
      </c>
      <c r="H6417" s="302" t="s">
        <v>3099</v>
      </c>
      <c r="I6417" s="302" t="s">
        <v>3099</v>
      </c>
      <c r="J6417" s="302">
        <v>135500</v>
      </c>
      <c r="K6417" s="302" t="s">
        <v>86</v>
      </c>
      <c r="L6417" s="302">
        <v>9802910</v>
      </c>
      <c r="M6417" s="302" t="s">
        <v>885</v>
      </c>
      <c r="N6417" s="305">
        <v>24654</v>
      </c>
      <c r="O6417" s="305">
        <v>24654</v>
      </c>
      <c r="P6417" s="302" t="s">
        <v>1052</v>
      </c>
    </row>
    <row r="6418" spans="1:16">
      <c r="A6418" s="303">
        <v>0</v>
      </c>
      <c r="B6418" s="303">
        <v>0</v>
      </c>
      <c r="C6418" s="303">
        <v>0</v>
      </c>
      <c r="D6418" s="304">
        <f t="shared" si="100"/>
        <v>0</v>
      </c>
      <c r="E6418" s="305">
        <v>45992</v>
      </c>
      <c r="F6418" s="302" t="s">
        <v>69</v>
      </c>
      <c r="G6418" s="302" t="s">
        <v>70</v>
      </c>
      <c r="H6418" s="302" t="s">
        <v>3099</v>
      </c>
      <c r="I6418" s="302" t="s">
        <v>3099</v>
      </c>
      <c r="J6418" s="302">
        <v>135500</v>
      </c>
      <c r="K6418" s="302" t="s">
        <v>86</v>
      </c>
      <c r="L6418" s="302">
        <v>9802971</v>
      </c>
      <c r="M6418" s="302" t="s">
        <v>885</v>
      </c>
      <c r="N6418" s="305">
        <v>33055</v>
      </c>
      <c r="O6418" s="305">
        <v>33055</v>
      </c>
      <c r="P6418" s="302" t="s">
        <v>1052</v>
      </c>
    </row>
    <row r="6419" spans="1:16">
      <c r="A6419" s="303">
        <v>0</v>
      </c>
      <c r="B6419" s="303">
        <v>0</v>
      </c>
      <c r="C6419" s="303">
        <v>0</v>
      </c>
      <c r="D6419" s="304">
        <f t="shared" si="100"/>
        <v>0</v>
      </c>
      <c r="E6419" s="305">
        <v>45992</v>
      </c>
      <c r="F6419" s="302" t="s">
        <v>69</v>
      </c>
      <c r="G6419" s="302" t="s">
        <v>70</v>
      </c>
      <c r="H6419" s="302" t="s">
        <v>3099</v>
      </c>
      <c r="I6419" s="302" t="s">
        <v>3099</v>
      </c>
      <c r="J6419" s="302">
        <v>135500</v>
      </c>
      <c r="K6419" s="302" t="s">
        <v>86</v>
      </c>
      <c r="L6419" s="302">
        <v>9803025</v>
      </c>
      <c r="M6419" s="302" t="s">
        <v>885</v>
      </c>
      <c r="N6419" s="305">
        <v>24289</v>
      </c>
      <c r="O6419" s="305">
        <v>24289</v>
      </c>
      <c r="P6419" s="302" t="s">
        <v>1052</v>
      </c>
    </row>
    <row r="6420" spans="1:16">
      <c r="A6420" s="303">
        <v>0</v>
      </c>
      <c r="B6420" s="303">
        <v>0</v>
      </c>
      <c r="C6420" s="303">
        <v>0</v>
      </c>
      <c r="D6420" s="304">
        <f t="shared" si="100"/>
        <v>0</v>
      </c>
      <c r="E6420" s="305">
        <v>45992</v>
      </c>
      <c r="F6420" s="302" t="s">
        <v>69</v>
      </c>
      <c r="G6420" s="302" t="s">
        <v>70</v>
      </c>
      <c r="H6420" s="302" t="s">
        <v>3099</v>
      </c>
      <c r="I6420" s="302" t="s">
        <v>3099</v>
      </c>
      <c r="J6420" s="302">
        <v>135500</v>
      </c>
      <c r="K6420" s="302" t="s">
        <v>86</v>
      </c>
      <c r="L6420" s="302">
        <v>9810193</v>
      </c>
      <c r="M6420" s="302" t="s">
        <v>885</v>
      </c>
      <c r="N6420" s="305">
        <v>37377</v>
      </c>
      <c r="O6420" s="305">
        <v>37257</v>
      </c>
      <c r="P6420" s="302" t="s">
        <v>3129</v>
      </c>
    </row>
    <row r="6421" spans="1:16">
      <c r="A6421" s="303">
        <v>0</v>
      </c>
      <c r="B6421" s="303">
        <v>0</v>
      </c>
      <c r="C6421" s="303">
        <v>0</v>
      </c>
      <c r="D6421" s="304">
        <f t="shared" si="100"/>
        <v>0</v>
      </c>
      <c r="E6421" s="305">
        <v>45992</v>
      </c>
      <c r="F6421" s="302" t="s">
        <v>69</v>
      </c>
      <c r="G6421" s="302" t="s">
        <v>70</v>
      </c>
      <c r="H6421" s="302" t="s">
        <v>3099</v>
      </c>
      <c r="I6421" s="302" t="s">
        <v>3099</v>
      </c>
      <c r="J6421" s="302">
        <v>135500</v>
      </c>
      <c r="K6421" s="302" t="s">
        <v>86</v>
      </c>
      <c r="L6421" s="302">
        <v>9802143</v>
      </c>
      <c r="M6421" s="302" t="s">
        <v>885</v>
      </c>
      <c r="N6421" s="305">
        <v>24654</v>
      </c>
      <c r="O6421" s="305">
        <v>24654</v>
      </c>
      <c r="P6421" s="302" t="s">
        <v>1052</v>
      </c>
    </row>
    <row r="6422" spans="1:16">
      <c r="A6422" s="303">
        <v>0</v>
      </c>
      <c r="B6422" s="303">
        <v>0</v>
      </c>
      <c r="C6422" s="303">
        <v>0</v>
      </c>
      <c r="D6422" s="304">
        <f t="shared" si="100"/>
        <v>0</v>
      </c>
      <c r="E6422" s="305">
        <v>45992</v>
      </c>
      <c r="F6422" s="302" t="s">
        <v>69</v>
      </c>
      <c r="G6422" s="302" t="s">
        <v>70</v>
      </c>
      <c r="H6422" s="302" t="s">
        <v>3099</v>
      </c>
      <c r="I6422" s="302" t="s">
        <v>3099</v>
      </c>
      <c r="J6422" s="302">
        <v>135500</v>
      </c>
      <c r="K6422" s="302" t="s">
        <v>86</v>
      </c>
      <c r="L6422" s="302">
        <v>9803366</v>
      </c>
      <c r="M6422" s="302" t="s">
        <v>885</v>
      </c>
      <c r="N6422" s="305">
        <v>33786</v>
      </c>
      <c r="O6422" s="305">
        <v>33786</v>
      </c>
      <c r="P6422" s="302" t="s">
        <v>1052</v>
      </c>
    </row>
    <row r="6423" spans="1:16">
      <c r="A6423" s="303">
        <v>0</v>
      </c>
      <c r="B6423" s="303">
        <v>0</v>
      </c>
      <c r="C6423" s="303">
        <v>0</v>
      </c>
      <c r="D6423" s="304">
        <f t="shared" si="100"/>
        <v>0</v>
      </c>
      <c r="E6423" s="305">
        <v>45992</v>
      </c>
      <c r="F6423" s="302" t="s">
        <v>69</v>
      </c>
      <c r="G6423" s="302" t="s">
        <v>70</v>
      </c>
      <c r="H6423" s="302" t="s">
        <v>3099</v>
      </c>
      <c r="I6423" s="302" t="s">
        <v>3099</v>
      </c>
      <c r="J6423" s="302">
        <v>135500</v>
      </c>
      <c r="K6423" s="302" t="s">
        <v>86</v>
      </c>
      <c r="L6423" s="302">
        <v>9803264</v>
      </c>
      <c r="M6423" s="302" t="s">
        <v>885</v>
      </c>
      <c r="N6423" s="305">
        <v>24654</v>
      </c>
      <c r="O6423" s="305">
        <v>24654</v>
      </c>
      <c r="P6423" s="302" t="s">
        <v>1052</v>
      </c>
    </row>
    <row r="6424" spans="1:16">
      <c r="A6424" s="303">
        <v>0</v>
      </c>
      <c r="B6424" s="303">
        <v>0</v>
      </c>
      <c r="C6424" s="303">
        <v>0</v>
      </c>
      <c r="D6424" s="304">
        <f t="shared" si="100"/>
        <v>0</v>
      </c>
      <c r="E6424" s="305">
        <v>45992</v>
      </c>
      <c r="F6424" s="302" t="s">
        <v>69</v>
      </c>
      <c r="G6424" s="302" t="s">
        <v>70</v>
      </c>
      <c r="H6424" s="302" t="s">
        <v>3099</v>
      </c>
      <c r="I6424" s="302" t="s">
        <v>3099</v>
      </c>
      <c r="J6424" s="302">
        <v>135500</v>
      </c>
      <c r="K6424" s="302" t="s">
        <v>86</v>
      </c>
      <c r="L6424" s="302">
        <v>9803148</v>
      </c>
      <c r="M6424" s="302" t="s">
        <v>885</v>
      </c>
      <c r="N6424" s="305">
        <v>28672</v>
      </c>
      <c r="O6424" s="305">
        <v>28672</v>
      </c>
      <c r="P6424" s="302" t="s">
        <v>1052</v>
      </c>
    </row>
    <row r="6425" spans="1:16">
      <c r="A6425" s="303">
        <v>0</v>
      </c>
      <c r="B6425" s="303">
        <v>0</v>
      </c>
      <c r="C6425" s="303">
        <v>0</v>
      </c>
      <c r="D6425" s="304">
        <f t="shared" si="100"/>
        <v>0</v>
      </c>
      <c r="E6425" s="305">
        <v>45992</v>
      </c>
      <c r="F6425" s="302" t="s">
        <v>69</v>
      </c>
      <c r="G6425" s="302" t="s">
        <v>70</v>
      </c>
      <c r="H6425" s="302" t="s">
        <v>3099</v>
      </c>
      <c r="I6425" s="302" t="s">
        <v>3099</v>
      </c>
      <c r="J6425" s="302">
        <v>135500</v>
      </c>
      <c r="K6425" s="302" t="s">
        <v>86</v>
      </c>
      <c r="L6425" s="302">
        <v>9803029</v>
      </c>
      <c r="M6425" s="302" t="s">
        <v>885</v>
      </c>
      <c r="N6425" s="305">
        <v>28672</v>
      </c>
      <c r="O6425" s="305">
        <v>28672</v>
      </c>
      <c r="P6425" s="302" t="s">
        <v>1052</v>
      </c>
    </row>
    <row r="6426" spans="1:16">
      <c r="A6426" s="303">
        <v>0</v>
      </c>
      <c r="B6426" s="303">
        <v>0</v>
      </c>
      <c r="C6426" s="303">
        <v>0</v>
      </c>
      <c r="D6426" s="304">
        <f t="shared" si="100"/>
        <v>0</v>
      </c>
      <c r="E6426" s="305">
        <v>45992</v>
      </c>
      <c r="F6426" s="302" t="s">
        <v>69</v>
      </c>
      <c r="G6426" s="302" t="s">
        <v>70</v>
      </c>
      <c r="H6426" s="302" t="s">
        <v>3099</v>
      </c>
      <c r="I6426" s="302" t="s">
        <v>3099</v>
      </c>
      <c r="J6426" s="302">
        <v>135500</v>
      </c>
      <c r="K6426" s="302" t="s">
        <v>86</v>
      </c>
      <c r="L6426" s="302">
        <v>9802228</v>
      </c>
      <c r="M6426" s="302" t="s">
        <v>885</v>
      </c>
      <c r="N6426" s="305">
        <v>33786</v>
      </c>
      <c r="O6426" s="305">
        <v>33786</v>
      </c>
      <c r="P6426" s="302" t="s">
        <v>1052</v>
      </c>
    </row>
    <row r="6427" spans="1:16">
      <c r="A6427" s="303">
        <v>0</v>
      </c>
      <c r="B6427" s="303">
        <v>0</v>
      </c>
      <c r="C6427" s="303">
        <v>0</v>
      </c>
      <c r="D6427" s="304">
        <f t="shared" si="100"/>
        <v>0</v>
      </c>
      <c r="E6427" s="305">
        <v>45992</v>
      </c>
      <c r="F6427" s="302" t="s">
        <v>69</v>
      </c>
      <c r="G6427" s="302" t="s">
        <v>70</v>
      </c>
      <c r="H6427" s="302" t="s">
        <v>3099</v>
      </c>
      <c r="I6427" s="302" t="s">
        <v>3099</v>
      </c>
      <c r="J6427" s="302">
        <v>135500</v>
      </c>
      <c r="K6427" s="302" t="s">
        <v>86</v>
      </c>
      <c r="L6427" s="302">
        <v>9803028</v>
      </c>
      <c r="M6427" s="302" t="s">
        <v>885</v>
      </c>
      <c r="N6427" s="305">
        <v>28307</v>
      </c>
      <c r="O6427" s="305">
        <v>28307</v>
      </c>
      <c r="P6427" s="302" t="s">
        <v>1052</v>
      </c>
    </row>
    <row r="6428" spans="1:16">
      <c r="A6428" s="303">
        <v>0</v>
      </c>
      <c r="B6428" s="303">
        <v>0</v>
      </c>
      <c r="C6428" s="303">
        <v>0</v>
      </c>
      <c r="D6428" s="304">
        <f t="shared" si="100"/>
        <v>0</v>
      </c>
      <c r="E6428" s="305">
        <v>45992</v>
      </c>
      <c r="F6428" s="302" t="s">
        <v>69</v>
      </c>
      <c r="G6428" s="302" t="s">
        <v>70</v>
      </c>
      <c r="H6428" s="302" t="s">
        <v>3099</v>
      </c>
      <c r="I6428" s="302" t="s">
        <v>3099</v>
      </c>
      <c r="J6428" s="302">
        <v>135500</v>
      </c>
      <c r="K6428" s="302" t="s">
        <v>86</v>
      </c>
      <c r="L6428" s="302">
        <v>9802225</v>
      </c>
      <c r="M6428" s="302" t="s">
        <v>885</v>
      </c>
      <c r="N6428" s="305">
        <v>28672</v>
      </c>
      <c r="O6428" s="305">
        <v>28672</v>
      </c>
      <c r="P6428" s="302" t="s">
        <v>1052</v>
      </c>
    </row>
    <row r="6429" spans="1:16">
      <c r="A6429" s="303">
        <v>0</v>
      </c>
      <c r="B6429" s="303">
        <v>0</v>
      </c>
      <c r="C6429" s="303">
        <v>0</v>
      </c>
      <c r="D6429" s="304">
        <f t="shared" si="100"/>
        <v>0</v>
      </c>
      <c r="E6429" s="305">
        <v>45992</v>
      </c>
      <c r="F6429" s="302" t="s">
        <v>69</v>
      </c>
      <c r="G6429" s="302" t="s">
        <v>70</v>
      </c>
      <c r="H6429" s="302" t="s">
        <v>3099</v>
      </c>
      <c r="I6429" s="302" t="s">
        <v>3099</v>
      </c>
      <c r="J6429" s="302">
        <v>135500</v>
      </c>
      <c r="K6429" s="302" t="s">
        <v>86</v>
      </c>
      <c r="L6429" s="302">
        <v>9802203</v>
      </c>
      <c r="M6429" s="302" t="s">
        <v>885</v>
      </c>
      <c r="N6429" s="305">
        <v>28672</v>
      </c>
      <c r="O6429" s="305">
        <v>28672</v>
      </c>
      <c r="P6429" s="302" t="s">
        <v>1052</v>
      </c>
    </row>
    <row r="6430" spans="1:16">
      <c r="A6430" s="303">
        <v>0</v>
      </c>
      <c r="B6430" s="303">
        <v>0</v>
      </c>
      <c r="C6430" s="303">
        <v>0</v>
      </c>
      <c r="D6430" s="304">
        <f t="shared" si="100"/>
        <v>0</v>
      </c>
      <c r="E6430" s="305">
        <v>45992</v>
      </c>
      <c r="F6430" s="302" t="s">
        <v>69</v>
      </c>
      <c r="G6430" s="302" t="s">
        <v>70</v>
      </c>
      <c r="H6430" s="302" t="s">
        <v>3099</v>
      </c>
      <c r="I6430" s="302" t="s">
        <v>3099</v>
      </c>
      <c r="J6430" s="302">
        <v>135500</v>
      </c>
      <c r="K6430" s="302" t="s">
        <v>86</v>
      </c>
      <c r="L6430" s="302">
        <v>9802188</v>
      </c>
      <c r="M6430" s="302" t="s">
        <v>885</v>
      </c>
      <c r="N6430" s="305">
        <v>23559</v>
      </c>
      <c r="O6430" s="305">
        <v>23559</v>
      </c>
      <c r="P6430" s="302" t="s">
        <v>1052</v>
      </c>
    </row>
    <row r="6431" spans="1:16">
      <c r="A6431" s="303">
        <v>0</v>
      </c>
      <c r="B6431" s="303">
        <v>0</v>
      </c>
      <c r="C6431" s="303">
        <v>0</v>
      </c>
      <c r="D6431" s="304">
        <f t="shared" si="100"/>
        <v>0</v>
      </c>
      <c r="E6431" s="305">
        <v>45992</v>
      </c>
      <c r="F6431" s="302" t="s">
        <v>69</v>
      </c>
      <c r="G6431" s="302" t="s">
        <v>70</v>
      </c>
      <c r="H6431" s="302" t="s">
        <v>3099</v>
      </c>
      <c r="I6431" s="302" t="s">
        <v>3099</v>
      </c>
      <c r="J6431" s="302">
        <v>135500</v>
      </c>
      <c r="K6431" s="302" t="s">
        <v>86</v>
      </c>
      <c r="L6431" s="302">
        <v>9802165</v>
      </c>
      <c r="M6431" s="302" t="s">
        <v>885</v>
      </c>
      <c r="N6431" s="305">
        <v>13332</v>
      </c>
      <c r="O6431" s="305">
        <v>13332</v>
      </c>
      <c r="P6431" s="302" t="s">
        <v>1052</v>
      </c>
    </row>
    <row r="6432" spans="1:16">
      <c r="A6432" s="303">
        <v>0</v>
      </c>
      <c r="B6432" s="303">
        <v>0</v>
      </c>
      <c r="C6432" s="303">
        <v>0</v>
      </c>
      <c r="D6432" s="304">
        <f t="shared" si="100"/>
        <v>0</v>
      </c>
      <c r="E6432" s="305">
        <v>45992</v>
      </c>
      <c r="F6432" s="302" t="s">
        <v>69</v>
      </c>
      <c r="G6432" s="302" t="s">
        <v>70</v>
      </c>
      <c r="H6432" s="302" t="s">
        <v>3099</v>
      </c>
      <c r="I6432" s="302" t="s">
        <v>3099</v>
      </c>
      <c r="J6432" s="302">
        <v>135500</v>
      </c>
      <c r="K6432" s="302" t="s">
        <v>86</v>
      </c>
      <c r="L6432" s="302">
        <v>9803331</v>
      </c>
      <c r="M6432" s="302" t="s">
        <v>885</v>
      </c>
      <c r="N6432" s="305">
        <v>26481</v>
      </c>
      <c r="O6432" s="305">
        <v>26481</v>
      </c>
      <c r="P6432" s="302" t="s">
        <v>1052</v>
      </c>
    </row>
    <row r="6433" spans="1:16">
      <c r="A6433" s="303">
        <v>0</v>
      </c>
      <c r="B6433" s="303">
        <v>0</v>
      </c>
      <c r="C6433" s="303">
        <v>0</v>
      </c>
      <c r="D6433" s="304">
        <f t="shared" si="100"/>
        <v>0</v>
      </c>
      <c r="E6433" s="305">
        <v>45992</v>
      </c>
      <c r="F6433" s="302" t="s">
        <v>69</v>
      </c>
      <c r="G6433" s="302" t="s">
        <v>70</v>
      </c>
      <c r="H6433" s="302" t="s">
        <v>3099</v>
      </c>
      <c r="I6433" s="302" t="s">
        <v>3099</v>
      </c>
      <c r="J6433" s="302">
        <v>135500</v>
      </c>
      <c r="K6433" s="302" t="s">
        <v>86</v>
      </c>
      <c r="L6433" s="302">
        <v>9803161</v>
      </c>
      <c r="M6433" s="302" t="s">
        <v>885</v>
      </c>
      <c r="N6433" s="305">
        <v>29037</v>
      </c>
      <c r="O6433" s="305">
        <v>29037</v>
      </c>
      <c r="P6433" s="302" t="s">
        <v>1052</v>
      </c>
    </row>
    <row r="6434" spans="1:16">
      <c r="A6434" s="303">
        <v>0</v>
      </c>
      <c r="B6434" s="303">
        <v>0</v>
      </c>
      <c r="C6434" s="303">
        <v>0</v>
      </c>
      <c r="D6434" s="304">
        <f t="shared" si="100"/>
        <v>0</v>
      </c>
      <c r="E6434" s="305">
        <v>45992</v>
      </c>
      <c r="F6434" s="302" t="s">
        <v>69</v>
      </c>
      <c r="G6434" s="302" t="s">
        <v>70</v>
      </c>
      <c r="H6434" s="302" t="s">
        <v>3099</v>
      </c>
      <c r="I6434" s="302" t="s">
        <v>3099</v>
      </c>
      <c r="J6434" s="302">
        <v>135500</v>
      </c>
      <c r="K6434" s="302" t="s">
        <v>86</v>
      </c>
      <c r="L6434" s="302">
        <v>9803194</v>
      </c>
      <c r="M6434" s="302" t="s">
        <v>885</v>
      </c>
      <c r="N6434" s="305">
        <v>23924</v>
      </c>
      <c r="O6434" s="305">
        <v>23924</v>
      </c>
      <c r="P6434" s="302" t="s">
        <v>1052</v>
      </c>
    </row>
    <row r="6435" spans="1:16">
      <c r="A6435" s="303">
        <v>0</v>
      </c>
      <c r="B6435" s="303">
        <v>0</v>
      </c>
      <c r="C6435" s="303">
        <v>0</v>
      </c>
      <c r="D6435" s="304">
        <f t="shared" si="100"/>
        <v>0</v>
      </c>
      <c r="E6435" s="305">
        <v>45992</v>
      </c>
      <c r="F6435" s="302" t="s">
        <v>69</v>
      </c>
      <c r="G6435" s="302" t="s">
        <v>70</v>
      </c>
      <c r="H6435" s="302" t="s">
        <v>3099</v>
      </c>
      <c r="I6435" s="302" t="s">
        <v>3099</v>
      </c>
      <c r="J6435" s="302">
        <v>135500</v>
      </c>
      <c r="K6435" s="302" t="s">
        <v>86</v>
      </c>
      <c r="L6435" s="302">
        <v>9803159</v>
      </c>
      <c r="M6435" s="302" t="s">
        <v>885</v>
      </c>
      <c r="N6435" s="305">
        <v>26846</v>
      </c>
      <c r="O6435" s="305">
        <v>26846</v>
      </c>
      <c r="P6435" s="302" t="s">
        <v>1052</v>
      </c>
    </row>
    <row r="6436" spans="1:16">
      <c r="A6436" s="303">
        <v>0</v>
      </c>
      <c r="B6436" s="303">
        <v>0</v>
      </c>
      <c r="C6436" s="303">
        <v>0</v>
      </c>
      <c r="D6436" s="304">
        <f t="shared" si="100"/>
        <v>0</v>
      </c>
      <c r="E6436" s="305">
        <v>45992</v>
      </c>
      <c r="F6436" s="302" t="s">
        <v>69</v>
      </c>
      <c r="G6436" s="302" t="s">
        <v>70</v>
      </c>
      <c r="H6436" s="302" t="s">
        <v>3099</v>
      </c>
      <c r="I6436" s="302" t="s">
        <v>3099</v>
      </c>
      <c r="J6436" s="302">
        <v>135500</v>
      </c>
      <c r="K6436" s="302" t="s">
        <v>86</v>
      </c>
      <c r="L6436" s="302">
        <v>9803033</v>
      </c>
      <c r="M6436" s="302" t="s">
        <v>885</v>
      </c>
      <c r="N6436" s="305">
        <v>31594</v>
      </c>
      <c r="O6436" s="305">
        <v>31594</v>
      </c>
      <c r="P6436" s="302" t="s">
        <v>1052</v>
      </c>
    </row>
    <row r="6437" spans="1:16">
      <c r="A6437" s="303">
        <v>0</v>
      </c>
      <c r="B6437" s="303">
        <v>0</v>
      </c>
      <c r="C6437" s="303">
        <v>0</v>
      </c>
      <c r="D6437" s="304">
        <f t="shared" si="100"/>
        <v>0</v>
      </c>
      <c r="E6437" s="305">
        <v>45992</v>
      </c>
      <c r="F6437" s="302" t="s">
        <v>69</v>
      </c>
      <c r="G6437" s="302" t="s">
        <v>70</v>
      </c>
      <c r="H6437" s="302" t="s">
        <v>3099</v>
      </c>
      <c r="I6437" s="302" t="s">
        <v>3099</v>
      </c>
      <c r="J6437" s="302">
        <v>135500</v>
      </c>
      <c r="K6437" s="302" t="s">
        <v>86</v>
      </c>
      <c r="L6437" s="302">
        <v>9803244</v>
      </c>
      <c r="M6437" s="302" t="s">
        <v>885</v>
      </c>
      <c r="N6437" s="305">
        <v>28307</v>
      </c>
      <c r="O6437" s="305">
        <v>28307</v>
      </c>
      <c r="P6437" s="302" t="s">
        <v>1052</v>
      </c>
    </row>
    <row r="6438" spans="1:16">
      <c r="A6438" s="303">
        <v>0</v>
      </c>
      <c r="B6438" s="303">
        <v>0</v>
      </c>
      <c r="C6438" s="303">
        <v>0</v>
      </c>
      <c r="D6438" s="304">
        <f t="shared" si="100"/>
        <v>0</v>
      </c>
      <c r="E6438" s="305">
        <v>45992</v>
      </c>
      <c r="F6438" s="302" t="s">
        <v>69</v>
      </c>
      <c r="G6438" s="302" t="s">
        <v>70</v>
      </c>
      <c r="H6438" s="302" t="s">
        <v>3099</v>
      </c>
      <c r="I6438" s="302" t="s">
        <v>3099</v>
      </c>
      <c r="J6438" s="302">
        <v>135500</v>
      </c>
      <c r="K6438" s="302" t="s">
        <v>86</v>
      </c>
      <c r="L6438" s="302">
        <v>9802966</v>
      </c>
      <c r="M6438" s="302" t="s">
        <v>885</v>
      </c>
      <c r="N6438" s="305">
        <v>23193</v>
      </c>
      <c r="O6438" s="305">
        <v>23193</v>
      </c>
      <c r="P6438" s="302" t="s">
        <v>1052</v>
      </c>
    </row>
    <row r="6439" spans="1:16">
      <c r="A6439" s="303">
        <v>0</v>
      </c>
      <c r="B6439" s="303">
        <v>0</v>
      </c>
      <c r="C6439" s="303">
        <v>0</v>
      </c>
      <c r="D6439" s="304">
        <f t="shared" si="100"/>
        <v>0</v>
      </c>
      <c r="E6439" s="305">
        <v>45992</v>
      </c>
      <c r="F6439" s="302" t="s">
        <v>69</v>
      </c>
      <c r="G6439" s="302" t="s">
        <v>70</v>
      </c>
      <c r="H6439" s="302" t="s">
        <v>3099</v>
      </c>
      <c r="I6439" s="302" t="s">
        <v>3099</v>
      </c>
      <c r="J6439" s="302">
        <v>135500</v>
      </c>
      <c r="K6439" s="302" t="s">
        <v>86</v>
      </c>
      <c r="L6439" s="302">
        <v>9803084</v>
      </c>
      <c r="M6439" s="302" t="s">
        <v>885</v>
      </c>
      <c r="N6439" s="305">
        <v>23193</v>
      </c>
      <c r="O6439" s="305">
        <v>23193</v>
      </c>
      <c r="P6439" s="302" t="s">
        <v>1052</v>
      </c>
    </row>
    <row r="6440" spans="1:16">
      <c r="A6440" s="303">
        <v>0</v>
      </c>
      <c r="B6440" s="303">
        <v>0</v>
      </c>
      <c r="C6440" s="303">
        <v>0</v>
      </c>
      <c r="D6440" s="304">
        <f t="shared" si="100"/>
        <v>0</v>
      </c>
      <c r="E6440" s="305">
        <v>45992</v>
      </c>
      <c r="F6440" s="302" t="s">
        <v>69</v>
      </c>
      <c r="G6440" s="302" t="s">
        <v>70</v>
      </c>
      <c r="H6440" s="302" t="s">
        <v>3099</v>
      </c>
      <c r="I6440" s="302" t="s">
        <v>3099</v>
      </c>
      <c r="J6440" s="302">
        <v>135500</v>
      </c>
      <c r="K6440" s="302" t="s">
        <v>86</v>
      </c>
      <c r="L6440" s="302">
        <v>9803249</v>
      </c>
      <c r="M6440" s="302" t="s">
        <v>885</v>
      </c>
      <c r="N6440" s="305">
        <v>26846</v>
      </c>
      <c r="O6440" s="305">
        <v>26846</v>
      </c>
      <c r="P6440" s="302" t="s">
        <v>1052</v>
      </c>
    </row>
    <row r="6441" spans="1:16">
      <c r="A6441" s="303">
        <v>0</v>
      </c>
      <c r="B6441" s="303">
        <v>0</v>
      </c>
      <c r="C6441" s="303">
        <v>0</v>
      </c>
      <c r="D6441" s="304">
        <f t="shared" si="100"/>
        <v>0</v>
      </c>
      <c r="E6441" s="305">
        <v>45992</v>
      </c>
      <c r="F6441" s="302" t="s">
        <v>69</v>
      </c>
      <c r="G6441" s="302" t="s">
        <v>70</v>
      </c>
      <c r="H6441" s="302" t="s">
        <v>3099</v>
      </c>
      <c r="I6441" s="302" t="s">
        <v>3099</v>
      </c>
      <c r="J6441" s="302">
        <v>135500</v>
      </c>
      <c r="K6441" s="302" t="s">
        <v>86</v>
      </c>
      <c r="L6441" s="302">
        <v>9804932</v>
      </c>
      <c r="M6441" s="302" t="s">
        <v>885</v>
      </c>
      <c r="N6441" s="305">
        <v>28307</v>
      </c>
      <c r="O6441" s="305">
        <v>28307</v>
      </c>
      <c r="P6441" s="302" t="s">
        <v>1052</v>
      </c>
    </row>
    <row r="6442" spans="1:16">
      <c r="A6442" s="303">
        <v>0</v>
      </c>
      <c r="B6442" s="303">
        <v>0</v>
      </c>
      <c r="C6442" s="303">
        <v>0</v>
      </c>
      <c r="D6442" s="304">
        <f t="shared" si="100"/>
        <v>0</v>
      </c>
      <c r="E6442" s="305">
        <v>45992</v>
      </c>
      <c r="F6442" s="302" t="s">
        <v>69</v>
      </c>
      <c r="G6442" s="302" t="s">
        <v>70</v>
      </c>
      <c r="H6442" s="302" t="s">
        <v>3099</v>
      </c>
      <c r="I6442" s="302" t="s">
        <v>3099</v>
      </c>
      <c r="J6442" s="302">
        <v>135500</v>
      </c>
      <c r="K6442" s="302" t="s">
        <v>86</v>
      </c>
      <c r="L6442" s="302">
        <v>9803274</v>
      </c>
      <c r="M6442" s="302" t="s">
        <v>885</v>
      </c>
      <c r="N6442" s="305">
        <v>23193</v>
      </c>
      <c r="O6442" s="305">
        <v>23193</v>
      </c>
      <c r="P6442" s="302" t="s">
        <v>1052</v>
      </c>
    </row>
    <row r="6443" spans="1:16">
      <c r="A6443" s="303">
        <v>0</v>
      </c>
      <c r="B6443" s="303">
        <v>0</v>
      </c>
      <c r="C6443" s="303">
        <v>0</v>
      </c>
      <c r="D6443" s="304">
        <f t="shared" si="100"/>
        <v>0</v>
      </c>
      <c r="E6443" s="305">
        <v>45992</v>
      </c>
      <c r="F6443" s="302" t="s">
        <v>69</v>
      </c>
      <c r="G6443" s="302" t="s">
        <v>70</v>
      </c>
      <c r="H6443" s="302" t="s">
        <v>3099</v>
      </c>
      <c r="I6443" s="302" t="s">
        <v>3099</v>
      </c>
      <c r="J6443" s="302">
        <v>135500</v>
      </c>
      <c r="K6443" s="302" t="s">
        <v>86</v>
      </c>
      <c r="L6443" s="302">
        <v>9802179</v>
      </c>
      <c r="M6443" s="302" t="s">
        <v>885</v>
      </c>
      <c r="N6443" s="305">
        <v>13697</v>
      </c>
      <c r="O6443" s="305">
        <v>13697</v>
      </c>
      <c r="P6443" s="302" t="s">
        <v>1052</v>
      </c>
    </row>
    <row r="6444" spans="1:16">
      <c r="A6444" s="303">
        <v>0</v>
      </c>
      <c r="B6444" s="303">
        <v>0</v>
      </c>
      <c r="C6444" s="303">
        <v>0</v>
      </c>
      <c r="D6444" s="304">
        <f t="shared" si="100"/>
        <v>0</v>
      </c>
      <c r="E6444" s="305">
        <v>45992</v>
      </c>
      <c r="F6444" s="302" t="s">
        <v>69</v>
      </c>
      <c r="G6444" s="302" t="s">
        <v>70</v>
      </c>
      <c r="H6444" s="302" t="s">
        <v>3099</v>
      </c>
      <c r="I6444" s="302" t="s">
        <v>3099</v>
      </c>
      <c r="J6444" s="302">
        <v>135500</v>
      </c>
      <c r="K6444" s="302" t="s">
        <v>86</v>
      </c>
      <c r="L6444" s="302">
        <v>9803182</v>
      </c>
      <c r="M6444" s="302" t="s">
        <v>885</v>
      </c>
      <c r="N6444" s="305">
        <v>23193</v>
      </c>
      <c r="O6444" s="305">
        <v>23193</v>
      </c>
      <c r="P6444" s="302" t="s">
        <v>1052</v>
      </c>
    </row>
    <row r="6445" spans="1:16">
      <c r="A6445" s="303">
        <v>0</v>
      </c>
      <c r="B6445" s="303">
        <v>0</v>
      </c>
      <c r="C6445" s="303">
        <v>0</v>
      </c>
      <c r="D6445" s="304">
        <f t="shared" si="100"/>
        <v>0</v>
      </c>
      <c r="E6445" s="305">
        <v>45992</v>
      </c>
      <c r="F6445" s="302" t="s">
        <v>69</v>
      </c>
      <c r="G6445" s="302" t="s">
        <v>70</v>
      </c>
      <c r="H6445" s="302" t="s">
        <v>3099</v>
      </c>
      <c r="I6445" s="302" t="s">
        <v>3099</v>
      </c>
      <c r="J6445" s="302">
        <v>135500</v>
      </c>
      <c r="K6445" s="302" t="s">
        <v>86</v>
      </c>
      <c r="L6445" s="302">
        <v>9803180</v>
      </c>
      <c r="M6445" s="302" t="s">
        <v>885</v>
      </c>
      <c r="N6445" s="305">
        <v>22463</v>
      </c>
      <c r="O6445" s="305">
        <v>22463</v>
      </c>
      <c r="P6445" s="302" t="s">
        <v>1052</v>
      </c>
    </row>
    <row r="6446" spans="1:16">
      <c r="A6446" s="303">
        <v>0</v>
      </c>
      <c r="B6446" s="303">
        <v>0</v>
      </c>
      <c r="C6446" s="303">
        <v>0</v>
      </c>
      <c r="D6446" s="304">
        <f t="shared" si="100"/>
        <v>0</v>
      </c>
      <c r="E6446" s="305">
        <v>45992</v>
      </c>
      <c r="F6446" s="302" t="s">
        <v>69</v>
      </c>
      <c r="G6446" s="302" t="s">
        <v>70</v>
      </c>
      <c r="H6446" s="302" t="s">
        <v>3099</v>
      </c>
      <c r="I6446" s="302" t="s">
        <v>3099</v>
      </c>
      <c r="J6446" s="302">
        <v>135500</v>
      </c>
      <c r="K6446" s="302" t="s">
        <v>86</v>
      </c>
      <c r="L6446" s="302">
        <v>9802248</v>
      </c>
      <c r="M6446" s="302" t="s">
        <v>885</v>
      </c>
      <c r="N6446" s="305">
        <v>26481</v>
      </c>
      <c r="O6446" s="305">
        <v>26481</v>
      </c>
      <c r="P6446" s="302" t="s">
        <v>1052</v>
      </c>
    </row>
    <row r="6447" spans="1:16">
      <c r="A6447" s="303">
        <v>0</v>
      </c>
      <c r="B6447" s="303">
        <v>0</v>
      </c>
      <c r="C6447" s="303">
        <v>0</v>
      </c>
      <c r="D6447" s="304">
        <f t="shared" si="100"/>
        <v>0</v>
      </c>
      <c r="E6447" s="305">
        <v>45992</v>
      </c>
      <c r="F6447" s="302" t="s">
        <v>69</v>
      </c>
      <c r="G6447" s="302" t="s">
        <v>70</v>
      </c>
      <c r="H6447" s="302" t="s">
        <v>3099</v>
      </c>
      <c r="I6447" s="302" t="s">
        <v>3099</v>
      </c>
      <c r="J6447" s="302">
        <v>135500</v>
      </c>
      <c r="K6447" s="302" t="s">
        <v>86</v>
      </c>
      <c r="L6447" s="302">
        <v>9803067</v>
      </c>
      <c r="M6447" s="302" t="s">
        <v>885</v>
      </c>
      <c r="N6447" s="305">
        <v>29037</v>
      </c>
      <c r="O6447" s="305">
        <v>29037</v>
      </c>
      <c r="P6447" s="302" t="s">
        <v>1052</v>
      </c>
    </row>
    <row r="6448" spans="1:16">
      <c r="A6448" s="303">
        <v>0</v>
      </c>
      <c r="B6448" s="303">
        <v>0</v>
      </c>
      <c r="C6448" s="303">
        <v>0</v>
      </c>
      <c r="D6448" s="304">
        <f t="shared" si="100"/>
        <v>0</v>
      </c>
      <c r="E6448" s="305">
        <v>45992</v>
      </c>
      <c r="F6448" s="302" t="s">
        <v>69</v>
      </c>
      <c r="G6448" s="302" t="s">
        <v>70</v>
      </c>
      <c r="H6448" s="302" t="s">
        <v>3099</v>
      </c>
      <c r="I6448" s="302" t="s">
        <v>3099</v>
      </c>
      <c r="J6448" s="302">
        <v>135500</v>
      </c>
      <c r="K6448" s="302" t="s">
        <v>86</v>
      </c>
      <c r="L6448" s="302">
        <v>9802245</v>
      </c>
      <c r="M6448" s="302" t="s">
        <v>885</v>
      </c>
      <c r="N6448" s="305">
        <v>22828</v>
      </c>
      <c r="O6448" s="305">
        <v>22828</v>
      </c>
      <c r="P6448" s="302" t="s">
        <v>1052</v>
      </c>
    </row>
    <row r="6449" spans="1:16">
      <c r="A6449" s="303">
        <v>0</v>
      </c>
      <c r="B6449" s="303">
        <v>0</v>
      </c>
      <c r="C6449" s="303">
        <v>0</v>
      </c>
      <c r="D6449" s="304">
        <f t="shared" si="100"/>
        <v>0</v>
      </c>
      <c r="E6449" s="305">
        <v>45992</v>
      </c>
      <c r="F6449" s="302" t="s">
        <v>69</v>
      </c>
      <c r="G6449" s="302" t="s">
        <v>70</v>
      </c>
      <c r="H6449" s="302" t="s">
        <v>3099</v>
      </c>
      <c r="I6449" s="302" t="s">
        <v>3099</v>
      </c>
      <c r="J6449" s="302">
        <v>135500</v>
      </c>
      <c r="K6449" s="302" t="s">
        <v>86</v>
      </c>
      <c r="L6449" s="302">
        <v>9802135</v>
      </c>
      <c r="M6449" s="302" t="s">
        <v>885</v>
      </c>
      <c r="N6449" s="305">
        <v>18080</v>
      </c>
      <c r="O6449" s="305">
        <v>18080</v>
      </c>
      <c r="P6449" s="302" t="s">
        <v>1052</v>
      </c>
    </row>
    <row r="6450" spans="1:16">
      <c r="A6450" s="303">
        <v>0</v>
      </c>
      <c r="B6450" s="303">
        <v>0</v>
      </c>
      <c r="C6450" s="303">
        <v>0</v>
      </c>
      <c r="D6450" s="304">
        <f t="shared" si="100"/>
        <v>0</v>
      </c>
      <c r="E6450" s="305">
        <v>45992</v>
      </c>
      <c r="F6450" s="302" t="s">
        <v>69</v>
      </c>
      <c r="G6450" s="302" t="s">
        <v>70</v>
      </c>
      <c r="H6450" s="302" t="s">
        <v>3099</v>
      </c>
      <c r="I6450" s="302" t="s">
        <v>3099</v>
      </c>
      <c r="J6450" s="302">
        <v>135500</v>
      </c>
      <c r="K6450" s="302" t="s">
        <v>86</v>
      </c>
      <c r="L6450" s="302">
        <v>9803355</v>
      </c>
      <c r="M6450" s="302" t="s">
        <v>885</v>
      </c>
      <c r="N6450" s="305">
        <v>31229</v>
      </c>
      <c r="O6450" s="305">
        <v>31229</v>
      </c>
      <c r="P6450" s="302" t="s">
        <v>1052</v>
      </c>
    </row>
    <row r="6451" spans="1:16">
      <c r="A6451" s="303">
        <v>0</v>
      </c>
      <c r="B6451" s="303">
        <v>0</v>
      </c>
      <c r="C6451" s="303">
        <v>0</v>
      </c>
      <c r="D6451" s="304">
        <f t="shared" si="100"/>
        <v>0</v>
      </c>
      <c r="E6451" s="305">
        <v>45992</v>
      </c>
      <c r="F6451" s="302" t="s">
        <v>69</v>
      </c>
      <c r="G6451" s="302" t="s">
        <v>70</v>
      </c>
      <c r="H6451" s="302" t="s">
        <v>3099</v>
      </c>
      <c r="I6451" s="302" t="s">
        <v>3099</v>
      </c>
      <c r="J6451" s="302">
        <v>135500</v>
      </c>
      <c r="K6451" s="302" t="s">
        <v>86</v>
      </c>
      <c r="L6451" s="302">
        <v>9803285</v>
      </c>
      <c r="M6451" s="302" t="s">
        <v>885</v>
      </c>
      <c r="N6451" s="305">
        <v>28672</v>
      </c>
      <c r="O6451" s="305">
        <v>28672</v>
      </c>
      <c r="P6451" s="302" t="s">
        <v>1052</v>
      </c>
    </row>
    <row r="6452" spans="1:16">
      <c r="A6452" s="303">
        <v>0</v>
      </c>
      <c r="B6452" s="303">
        <v>0</v>
      </c>
      <c r="C6452" s="303">
        <v>0</v>
      </c>
      <c r="D6452" s="304">
        <f t="shared" si="100"/>
        <v>0</v>
      </c>
      <c r="E6452" s="305">
        <v>45992</v>
      </c>
      <c r="F6452" s="302" t="s">
        <v>69</v>
      </c>
      <c r="G6452" s="302" t="s">
        <v>70</v>
      </c>
      <c r="H6452" s="302" t="s">
        <v>3099</v>
      </c>
      <c r="I6452" s="302" t="s">
        <v>3099</v>
      </c>
      <c r="J6452" s="302">
        <v>135500</v>
      </c>
      <c r="K6452" s="302" t="s">
        <v>86</v>
      </c>
      <c r="L6452" s="302">
        <v>9803248</v>
      </c>
      <c r="M6452" s="302" t="s">
        <v>885</v>
      </c>
      <c r="N6452" s="305">
        <v>24289</v>
      </c>
      <c r="O6452" s="305">
        <v>24289</v>
      </c>
      <c r="P6452" s="302" t="s">
        <v>1052</v>
      </c>
    </row>
    <row r="6453" spans="1:16">
      <c r="A6453" s="303">
        <v>0</v>
      </c>
      <c r="B6453" s="303">
        <v>0</v>
      </c>
      <c r="C6453" s="303">
        <v>0</v>
      </c>
      <c r="D6453" s="304">
        <f t="shared" si="100"/>
        <v>0</v>
      </c>
      <c r="E6453" s="305">
        <v>45992</v>
      </c>
      <c r="F6453" s="302" t="s">
        <v>69</v>
      </c>
      <c r="G6453" s="302" t="s">
        <v>70</v>
      </c>
      <c r="H6453" s="302" t="s">
        <v>3099</v>
      </c>
      <c r="I6453" s="302" t="s">
        <v>3099</v>
      </c>
      <c r="J6453" s="302">
        <v>135500</v>
      </c>
      <c r="K6453" s="302" t="s">
        <v>86</v>
      </c>
      <c r="L6453" s="302">
        <v>9803215</v>
      </c>
      <c r="M6453" s="302" t="s">
        <v>885</v>
      </c>
      <c r="N6453" s="305">
        <v>28672</v>
      </c>
      <c r="O6453" s="305">
        <v>28672</v>
      </c>
      <c r="P6453" s="302" t="s">
        <v>1052</v>
      </c>
    </row>
    <row r="6454" spans="1:16">
      <c r="A6454" s="303">
        <v>0</v>
      </c>
      <c r="B6454" s="303">
        <v>0</v>
      </c>
      <c r="C6454" s="303">
        <v>0</v>
      </c>
      <c r="D6454" s="304">
        <f t="shared" si="100"/>
        <v>0</v>
      </c>
      <c r="E6454" s="305">
        <v>45992</v>
      </c>
      <c r="F6454" s="302" t="s">
        <v>69</v>
      </c>
      <c r="G6454" s="302" t="s">
        <v>70</v>
      </c>
      <c r="H6454" s="302" t="s">
        <v>3099</v>
      </c>
      <c r="I6454" s="302" t="s">
        <v>3099</v>
      </c>
      <c r="J6454" s="302">
        <v>135500</v>
      </c>
      <c r="K6454" s="302" t="s">
        <v>86</v>
      </c>
      <c r="L6454" s="302">
        <v>9803213</v>
      </c>
      <c r="M6454" s="302" t="s">
        <v>885</v>
      </c>
      <c r="N6454" s="305">
        <v>27576</v>
      </c>
      <c r="O6454" s="305">
        <v>27576</v>
      </c>
      <c r="P6454" s="302" t="s">
        <v>1052</v>
      </c>
    </row>
    <row r="6455" spans="1:16">
      <c r="A6455" s="303">
        <v>0</v>
      </c>
      <c r="B6455" s="303">
        <v>0</v>
      </c>
      <c r="C6455" s="303">
        <v>0</v>
      </c>
      <c r="D6455" s="304">
        <f t="shared" si="100"/>
        <v>0</v>
      </c>
      <c r="E6455" s="305">
        <v>45992</v>
      </c>
      <c r="F6455" s="302" t="s">
        <v>69</v>
      </c>
      <c r="G6455" s="302" t="s">
        <v>70</v>
      </c>
      <c r="H6455" s="302" t="s">
        <v>3099</v>
      </c>
      <c r="I6455" s="302" t="s">
        <v>3099</v>
      </c>
      <c r="J6455" s="302">
        <v>135500</v>
      </c>
      <c r="K6455" s="302" t="s">
        <v>86</v>
      </c>
      <c r="L6455" s="302">
        <v>9802182</v>
      </c>
      <c r="M6455" s="302" t="s">
        <v>885</v>
      </c>
      <c r="N6455" s="305">
        <v>33786</v>
      </c>
      <c r="O6455" s="305">
        <v>33786</v>
      </c>
      <c r="P6455" s="302" t="s">
        <v>1052</v>
      </c>
    </row>
    <row r="6456" spans="1:16">
      <c r="A6456" s="303">
        <v>0</v>
      </c>
      <c r="B6456" s="303">
        <v>0</v>
      </c>
      <c r="C6456" s="303">
        <v>0</v>
      </c>
      <c r="D6456" s="304">
        <f t="shared" si="100"/>
        <v>0</v>
      </c>
      <c r="E6456" s="305">
        <v>45992</v>
      </c>
      <c r="F6456" s="302" t="s">
        <v>69</v>
      </c>
      <c r="G6456" s="302" t="s">
        <v>70</v>
      </c>
      <c r="H6456" s="302" t="s">
        <v>3099</v>
      </c>
      <c r="I6456" s="302" t="s">
        <v>3099</v>
      </c>
      <c r="J6456" s="302">
        <v>135500</v>
      </c>
      <c r="K6456" s="302" t="s">
        <v>86</v>
      </c>
      <c r="L6456" s="302">
        <v>9803113</v>
      </c>
      <c r="M6456" s="302" t="s">
        <v>885</v>
      </c>
      <c r="N6456" s="305">
        <v>24654</v>
      </c>
      <c r="O6456" s="305">
        <v>24654</v>
      </c>
      <c r="P6456" s="302" t="s">
        <v>1052</v>
      </c>
    </row>
    <row r="6457" spans="1:16">
      <c r="A6457" s="303">
        <v>0</v>
      </c>
      <c r="B6457" s="303">
        <v>0</v>
      </c>
      <c r="C6457" s="303">
        <v>0</v>
      </c>
      <c r="D6457" s="304">
        <f t="shared" si="100"/>
        <v>0</v>
      </c>
      <c r="E6457" s="305">
        <v>45992</v>
      </c>
      <c r="F6457" s="302" t="s">
        <v>69</v>
      </c>
      <c r="G6457" s="302" t="s">
        <v>70</v>
      </c>
      <c r="H6457" s="302" t="s">
        <v>3099</v>
      </c>
      <c r="I6457" s="302" t="s">
        <v>3099</v>
      </c>
      <c r="J6457" s="302">
        <v>135500</v>
      </c>
      <c r="K6457" s="302" t="s">
        <v>86</v>
      </c>
      <c r="L6457" s="302">
        <v>9803110</v>
      </c>
      <c r="M6457" s="302" t="s">
        <v>885</v>
      </c>
      <c r="N6457" s="305">
        <v>21367</v>
      </c>
      <c r="O6457" s="305">
        <v>21367</v>
      </c>
      <c r="P6457" s="302" t="s">
        <v>1052</v>
      </c>
    </row>
    <row r="6458" spans="1:16">
      <c r="A6458" s="303">
        <v>0</v>
      </c>
      <c r="B6458" s="303">
        <v>0</v>
      </c>
      <c r="C6458" s="303">
        <v>0</v>
      </c>
      <c r="D6458" s="304">
        <f t="shared" si="100"/>
        <v>0</v>
      </c>
      <c r="E6458" s="305">
        <v>45992</v>
      </c>
      <c r="F6458" s="302" t="s">
        <v>69</v>
      </c>
      <c r="G6458" s="302" t="s">
        <v>70</v>
      </c>
      <c r="H6458" s="302" t="s">
        <v>3099</v>
      </c>
      <c r="I6458" s="302" t="s">
        <v>3099</v>
      </c>
      <c r="J6458" s="302">
        <v>135500</v>
      </c>
      <c r="K6458" s="302" t="s">
        <v>86</v>
      </c>
      <c r="L6458" s="302">
        <v>9802967</v>
      </c>
      <c r="M6458" s="302" t="s">
        <v>885</v>
      </c>
      <c r="N6458" s="305">
        <v>25020</v>
      </c>
      <c r="O6458" s="305">
        <v>25020</v>
      </c>
      <c r="P6458" s="302" t="s">
        <v>1052</v>
      </c>
    </row>
    <row r="6459" spans="1:16">
      <c r="A6459" s="303">
        <v>0</v>
      </c>
      <c r="B6459" s="303">
        <v>0</v>
      </c>
      <c r="C6459" s="303">
        <v>0</v>
      </c>
      <c r="D6459" s="304">
        <f t="shared" si="100"/>
        <v>0</v>
      </c>
      <c r="E6459" s="305">
        <v>45992</v>
      </c>
      <c r="F6459" s="302" t="s">
        <v>69</v>
      </c>
      <c r="G6459" s="302" t="s">
        <v>70</v>
      </c>
      <c r="H6459" s="302" t="s">
        <v>3099</v>
      </c>
      <c r="I6459" s="302" t="s">
        <v>3099</v>
      </c>
      <c r="J6459" s="302">
        <v>135500</v>
      </c>
      <c r="K6459" s="302" t="s">
        <v>86</v>
      </c>
      <c r="L6459" s="302">
        <v>9803030</v>
      </c>
      <c r="M6459" s="302" t="s">
        <v>885</v>
      </c>
      <c r="N6459" s="305">
        <v>31594</v>
      </c>
      <c r="O6459" s="305">
        <v>31594</v>
      </c>
      <c r="P6459" s="302" t="s">
        <v>1052</v>
      </c>
    </row>
    <row r="6460" spans="1:16">
      <c r="A6460" s="303">
        <v>0</v>
      </c>
      <c r="B6460" s="303">
        <v>0</v>
      </c>
      <c r="C6460" s="303">
        <v>0</v>
      </c>
      <c r="D6460" s="304">
        <f t="shared" si="100"/>
        <v>0</v>
      </c>
      <c r="E6460" s="305">
        <v>45992</v>
      </c>
      <c r="F6460" s="302" t="s">
        <v>69</v>
      </c>
      <c r="G6460" s="302" t="s">
        <v>70</v>
      </c>
      <c r="H6460" s="302" t="s">
        <v>3099</v>
      </c>
      <c r="I6460" s="302" t="s">
        <v>3099</v>
      </c>
      <c r="J6460" s="302">
        <v>135500</v>
      </c>
      <c r="K6460" s="302" t="s">
        <v>86</v>
      </c>
      <c r="L6460" s="302">
        <v>9802909</v>
      </c>
      <c r="M6460" s="302" t="s">
        <v>885</v>
      </c>
      <c r="N6460" s="305">
        <v>21367</v>
      </c>
      <c r="O6460" s="305">
        <v>21367</v>
      </c>
      <c r="P6460" s="302" t="s">
        <v>1052</v>
      </c>
    </row>
    <row r="6461" spans="1:16">
      <c r="A6461" s="303">
        <v>0</v>
      </c>
      <c r="B6461" s="303">
        <v>0</v>
      </c>
      <c r="C6461" s="303">
        <v>0</v>
      </c>
      <c r="D6461" s="304">
        <f t="shared" si="100"/>
        <v>0</v>
      </c>
      <c r="E6461" s="305">
        <v>45992</v>
      </c>
      <c r="F6461" s="302" t="s">
        <v>69</v>
      </c>
      <c r="G6461" s="302" t="s">
        <v>70</v>
      </c>
      <c r="H6461" s="302" t="s">
        <v>3099</v>
      </c>
      <c r="I6461" s="302" t="s">
        <v>3099</v>
      </c>
      <c r="J6461" s="302">
        <v>135500</v>
      </c>
      <c r="K6461" s="302" t="s">
        <v>86</v>
      </c>
      <c r="L6461" s="302">
        <v>9803196</v>
      </c>
      <c r="M6461" s="302" t="s">
        <v>885</v>
      </c>
      <c r="N6461" s="305">
        <v>34151</v>
      </c>
      <c r="O6461" s="305">
        <v>34151</v>
      </c>
      <c r="P6461" s="302" t="s">
        <v>1052</v>
      </c>
    </row>
    <row r="6462" spans="1:16">
      <c r="A6462" s="303">
        <v>0</v>
      </c>
      <c r="B6462" s="303">
        <v>0</v>
      </c>
      <c r="C6462" s="303">
        <v>0</v>
      </c>
      <c r="D6462" s="304">
        <f t="shared" si="100"/>
        <v>0</v>
      </c>
      <c r="E6462" s="305">
        <v>45992</v>
      </c>
      <c r="F6462" s="302" t="s">
        <v>69</v>
      </c>
      <c r="G6462" s="302" t="s">
        <v>70</v>
      </c>
      <c r="H6462" s="302" t="s">
        <v>3099</v>
      </c>
      <c r="I6462" s="302" t="s">
        <v>3099</v>
      </c>
      <c r="J6462" s="302">
        <v>135500</v>
      </c>
      <c r="K6462" s="302" t="s">
        <v>86</v>
      </c>
      <c r="L6462" s="302">
        <v>9803409</v>
      </c>
      <c r="M6462" s="302" t="s">
        <v>885</v>
      </c>
      <c r="N6462" s="305">
        <v>28307</v>
      </c>
      <c r="O6462" s="305">
        <v>28307</v>
      </c>
      <c r="P6462" s="302" t="s">
        <v>1052</v>
      </c>
    </row>
    <row r="6463" spans="1:16">
      <c r="A6463" s="303">
        <v>0</v>
      </c>
      <c r="B6463" s="303">
        <v>0</v>
      </c>
      <c r="C6463" s="303">
        <v>0</v>
      </c>
      <c r="D6463" s="304">
        <f t="shared" si="100"/>
        <v>0</v>
      </c>
      <c r="E6463" s="305">
        <v>45992</v>
      </c>
      <c r="F6463" s="302" t="s">
        <v>69</v>
      </c>
      <c r="G6463" s="302" t="s">
        <v>70</v>
      </c>
      <c r="H6463" s="302" t="s">
        <v>3099</v>
      </c>
      <c r="I6463" s="302" t="s">
        <v>3099</v>
      </c>
      <c r="J6463" s="302">
        <v>135500</v>
      </c>
      <c r="K6463" s="302" t="s">
        <v>86</v>
      </c>
      <c r="L6463" s="302">
        <v>9803119</v>
      </c>
      <c r="M6463" s="302" t="s">
        <v>885</v>
      </c>
      <c r="N6463" s="305">
        <v>32325</v>
      </c>
      <c r="O6463" s="305">
        <v>32325</v>
      </c>
      <c r="P6463" s="302" t="s">
        <v>1052</v>
      </c>
    </row>
    <row r="6464" spans="1:16">
      <c r="A6464" s="303">
        <v>0</v>
      </c>
      <c r="B6464" s="303">
        <v>0</v>
      </c>
      <c r="C6464" s="303">
        <v>0</v>
      </c>
      <c r="D6464" s="304">
        <f t="shared" si="100"/>
        <v>0</v>
      </c>
      <c r="E6464" s="305">
        <v>45992</v>
      </c>
      <c r="F6464" s="302" t="s">
        <v>69</v>
      </c>
      <c r="G6464" s="302" t="s">
        <v>70</v>
      </c>
      <c r="H6464" s="302" t="s">
        <v>3099</v>
      </c>
      <c r="I6464" s="302" t="s">
        <v>3099</v>
      </c>
      <c r="J6464" s="302">
        <v>135500</v>
      </c>
      <c r="K6464" s="302" t="s">
        <v>86</v>
      </c>
      <c r="L6464" s="302">
        <v>9803375</v>
      </c>
      <c r="M6464" s="302" t="s">
        <v>885</v>
      </c>
      <c r="N6464" s="305">
        <v>29037</v>
      </c>
      <c r="O6464" s="305">
        <v>29037</v>
      </c>
      <c r="P6464" s="302" t="s">
        <v>1052</v>
      </c>
    </row>
    <row r="6465" spans="1:16">
      <c r="A6465" s="303">
        <v>0</v>
      </c>
      <c r="B6465" s="303">
        <v>0</v>
      </c>
      <c r="C6465" s="303">
        <v>0</v>
      </c>
      <c r="D6465" s="304">
        <f t="shared" si="100"/>
        <v>0</v>
      </c>
      <c r="E6465" s="305">
        <v>45992</v>
      </c>
      <c r="F6465" s="302" t="s">
        <v>69</v>
      </c>
      <c r="G6465" s="302" t="s">
        <v>70</v>
      </c>
      <c r="H6465" s="302" t="s">
        <v>3099</v>
      </c>
      <c r="I6465" s="302" t="s">
        <v>3099</v>
      </c>
      <c r="J6465" s="302">
        <v>135500</v>
      </c>
      <c r="K6465" s="302" t="s">
        <v>86</v>
      </c>
      <c r="L6465" s="302">
        <v>9803282</v>
      </c>
      <c r="M6465" s="302" t="s">
        <v>885</v>
      </c>
      <c r="N6465" s="305">
        <v>23924</v>
      </c>
      <c r="O6465" s="305">
        <v>23924</v>
      </c>
      <c r="P6465" s="302" t="s">
        <v>1052</v>
      </c>
    </row>
    <row r="6466" spans="1:16">
      <c r="A6466" s="303">
        <v>0</v>
      </c>
      <c r="B6466" s="303">
        <v>0</v>
      </c>
      <c r="C6466" s="303">
        <v>0</v>
      </c>
      <c r="D6466" s="304">
        <f t="shared" si="100"/>
        <v>0</v>
      </c>
      <c r="E6466" s="305">
        <v>45992</v>
      </c>
      <c r="F6466" s="302" t="s">
        <v>69</v>
      </c>
      <c r="G6466" s="302" t="s">
        <v>70</v>
      </c>
      <c r="H6466" s="302" t="s">
        <v>3099</v>
      </c>
      <c r="I6466" s="302" t="s">
        <v>3099</v>
      </c>
      <c r="J6466" s="302">
        <v>135500</v>
      </c>
      <c r="K6466" s="302" t="s">
        <v>86</v>
      </c>
      <c r="L6466" s="302">
        <v>9803284</v>
      </c>
      <c r="M6466" s="302" t="s">
        <v>885</v>
      </c>
      <c r="N6466" s="305">
        <v>26481</v>
      </c>
      <c r="O6466" s="305">
        <v>26481</v>
      </c>
      <c r="P6466" s="302" t="s">
        <v>1052</v>
      </c>
    </row>
    <row r="6467" spans="1:16">
      <c r="A6467" s="303">
        <v>0</v>
      </c>
      <c r="B6467" s="303">
        <v>0</v>
      </c>
      <c r="C6467" s="303">
        <v>0</v>
      </c>
      <c r="D6467" s="304">
        <f t="shared" ref="D6467:D6530" si="101">+B6467-C6467</f>
        <v>0</v>
      </c>
      <c r="E6467" s="305">
        <v>45992</v>
      </c>
      <c r="F6467" s="302" t="s">
        <v>69</v>
      </c>
      <c r="G6467" s="302" t="s">
        <v>70</v>
      </c>
      <c r="H6467" s="302" t="s">
        <v>3099</v>
      </c>
      <c r="I6467" s="302" t="s">
        <v>3099</v>
      </c>
      <c r="J6467" s="302">
        <v>135500</v>
      </c>
      <c r="K6467" s="302" t="s">
        <v>86</v>
      </c>
      <c r="L6467" s="302">
        <v>9803281</v>
      </c>
      <c r="M6467" s="302" t="s">
        <v>885</v>
      </c>
      <c r="N6467" s="305">
        <v>22828</v>
      </c>
      <c r="O6467" s="305">
        <v>22828</v>
      </c>
      <c r="P6467" s="302" t="s">
        <v>1052</v>
      </c>
    </row>
    <row r="6468" spans="1:16">
      <c r="A6468" s="303">
        <v>0</v>
      </c>
      <c r="B6468" s="303">
        <v>0</v>
      </c>
      <c r="C6468" s="303">
        <v>0</v>
      </c>
      <c r="D6468" s="304">
        <f t="shared" si="101"/>
        <v>0</v>
      </c>
      <c r="E6468" s="305">
        <v>45992</v>
      </c>
      <c r="F6468" s="302" t="s">
        <v>69</v>
      </c>
      <c r="G6468" s="302" t="s">
        <v>70</v>
      </c>
      <c r="H6468" s="302" t="s">
        <v>3099</v>
      </c>
      <c r="I6468" s="302" t="s">
        <v>3099</v>
      </c>
      <c r="J6468" s="302">
        <v>135500</v>
      </c>
      <c r="K6468" s="302" t="s">
        <v>86</v>
      </c>
      <c r="L6468" s="302">
        <v>9803060</v>
      </c>
      <c r="M6468" s="302" t="s">
        <v>885</v>
      </c>
      <c r="N6468" s="305">
        <v>22098</v>
      </c>
      <c r="O6468" s="305">
        <v>22098</v>
      </c>
      <c r="P6468" s="302" t="s">
        <v>1052</v>
      </c>
    </row>
    <row r="6469" spans="1:16">
      <c r="A6469" s="303">
        <v>0</v>
      </c>
      <c r="B6469" s="303">
        <v>0</v>
      </c>
      <c r="C6469" s="303">
        <v>0</v>
      </c>
      <c r="D6469" s="304">
        <f t="shared" si="101"/>
        <v>0</v>
      </c>
      <c r="E6469" s="305">
        <v>45992</v>
      </c>
      <c r="F6469" s="302" t="s">
        <v>69</v>
      </c>
      <c r="G6469" s="302" t="s">
        <v>70</v>
      </c>
      <c r="H6469" s="302" t="s">
        <v>3099</v>
      </c>
      <c r="I6469" s="302" t="s">
        <v>3099</v>
      </c>
      <c r="J6469" s="302">
        <v>135500</v>
      </c>
      <c r="K6469" s="302" t="s">
        <v>86</v>
      </c>
      <c r="L6469" s="302">
        <v>9803311</v>
      </c>
      <c r="M6469" s="302" t="s">
        <v>885</v>
      </c>
      <c r="N6469" s="305">
        <v>29037</v>
      </c>
      <c r="O6469" s="305">
        <v>29037</v>
      </c>
      <c r="P6469" s="302" t="s">
        <v>1052</v>
      </c>
    </row>
    <row r="6470" spans="1:16">
      <c r="A6470" s="303">
        <v>0</v>
      </c>
      <c r="B6470" s="303">
        <v>0</v>
      </c>
      <c r="C6470" s="303">
        <v>0</v>
      </c>
      <c r="D6470" s="304">
        <f t="shared" si="101"/>
        <v>0</v>
      </c>
      <c r="E6470" s="305">
        <v>45992</v>
      </c>
      <c r="F6470" s="302" t="s">
        <v>69</v>
      </c>
      <c r="G6470" s="302" t="s">
        <v>70</v>
      </c>
      <c r="H6470" s="302" t="s">
        <v>3099</v>
      </c>
      <c r="I6470" s="302" t="s">
        <v>3099</v>
      </c>
      <c r="J6470" s="302">
        <v>135500</v>
      </c>
      <c r="K6470" s="302" t="s">
        <v>86</v>
      </c>
      <c r="L6470" s="302">
        <v>9803308</v>
      </c>
      <c r="M6470" s="302" t="s">
        <v>885</v>
      </c>
      <c r="N6470" s="305">
        <v>23924</v>
      </c>
      <c r="O6470" s="305">
        <v>23924</v>
      </c>
      <c r="P6470" s="302" t="s">
        <v>1052</v>
      </c>
    </row>
    <row r="6471" spans="1:16">
      <c r="A6471" s="303">
        <v>0</v>
      </c>
      <c r="B6471" s="303">
        <v>0</v>
      </c>
      <c r="C6471" s="303">
        <v>0</v>
      </c>
      <c r="D6471" s="304">
        <f t="shared" si="101"/>
        <v>0</v>
      </c>
      <c r="E6471" s="305">
        <v>45992</v>
      </c>
      <c r="F6471" s="302" t="s">
        <v>69</v>
      </c>
      <c r="G6471" s="302" t="s">
        <v>70</v>
      </c>
      <c r="H6471" s="302" t="s">
        <v>3099</v>
      </c>
      <c r="I6471" s="302" t="s">
        <v>3099</v>
      </c>
      <c r="J6471" s="302">
        <v>135500</v>
      </c>
      <c r="K6471" s="302" t="s">
        <v>86</v>
      </c>
      <c r="L6471" s="302">
        <v>9802216</v>
      </c>
      <c r="M6471" s="302" t="s">
        <v>885</v>
      </c>
      <c r="N6471" s="305">
        <v>21367</v>
      </c>
      <c r="O6471" s="305">
        <v>21367</v>
      </c>
      <c r="P6471" s="302" t="s">
        <v>1052</v>
      </c>
    </row>
    <row r="6472" spans="1:16">
      <c r="A6472" s="303">
        <v>0</v>
      </c>
      <c r="B6472" s="303">
        <v>0</v>
      </c>
      <c r="C6472" s="303">
        <v>0</v>
      </c>
      <c r="D6472" s="304">
        <f t="shared" si="101"/>
        <v>0</v>
      </c>
      <c r="E6472" s="305">
        <v>45992</v>
      </c>
      <c r="F6472" s="302" t="s">
        <v>69</v>
      </c>
      <c r="G6472" s="302" t="s">
        <v>70</v>
      </c>
      <c r="H6472" s="302" t="s">
        <v>3099</v>
      </c>
      <c r="I6472" s="302" t="s">
        <v>3099</v>
      </c>
      <c r="J6472" s="302">
        <v>135500</v>
      </c>
      <c r="K6472" s="302" t="s">
        <v>86</v>
      </c>
      <c r="L6472" s="302">
        <v>9803503</v>
      </c>
      <c r="M6472" s="302" t="s">
        <v>885</v>
      </c>
      <c r="N6472" s="305">
        <v>26846</v>
      </c>
      <c r="O6472" s="305">
        <v>26846</v>
      </c>
      <c r="P6472" s="302" t="s">
        <v>1052</v>
      </c>
    </row>
    <row r="6473" spans="1:16">
      <c r="A6473" s="303">
        <v>0</v>
      </c>
      <c r="B6473" s="303">
        <v>0</v>
      </c>
      <c r="C6473" s="303">
        <v>0</v>
      </c>
      <c r="D6473" s="304">
        <f t="shared" si="101"/>
        <v>0</v>
      </c>
      <c r="E6473" s="305">
        <v>45992</v>
      </c>
      <c r="F6473" s="302" t="s">
        <v>69</v>
      </c>
      <c r="G6473" s="302" t="s">
        <v>70</v>
      </c>
      <c r="H6473" s="302" t="s">
        <v>3099</v>
      </c>
      <c r="I6473" s="302" t="s">
        <v>3099</v>
      </c>
      <c r="J6473" s="302">
        <v>135500</v>
      </c>
      <c r="K6473" s="302" t="s">
        <v>86</v>
      </c>
      <c r="L6473" s="302">
        <v>9803147</v>
      </c>
      <c r="M6473" s="302" t="s">
        <v>885</v>
      </c>
      <c r="N6473" s="305">
        <v>25020</v>
      </c>
      <c r="O6473" s="305">
        <v>25020</v>
      </c>
      <c r="P6473" s="302" t="s">
        <v>1052</v>
      </c>
    </row>
    <row r="6474" spans="1:16">
      <c r="A6474" s="303">
        <v>0</v>
      </c>
      <c r="B6474" s="303">
        <v>0</v>
      </c>
      <c r="C6474" s="303">
        <v>0</v>
      </c>
      <c r="D6474" s="304">
        <f t="shared" si="101"/>
        <v>0</v>
      </c>
      <c r="E6474" s="305">
        <v>45992</v>
      </c>
      <c r="F6474" s="302" t="s">
        <v>69</v>
      </c>
      <c r="G6474" s="302" t="s">
        <v>70</v>
      </c>
      <c r="H6474" s="302" t="s">
        <v>3099</v>
      </c>
      <c r="I6474" s="302" t="s">
        <v>3099</v>
      </c>
      <c r="J6474" s="302">
        <v>135500</v>
      </c>
      <c r="K6474" s="302" t="s">
        <v>86</v>
      </c>
      <c r="L6474" s="302">
        <v>9802258</v>
      </c>
      <c r="M6474" s="302" t="s">
        <v>885</v>
      </c>
      <c r="N6474" s="305">
        <v>24289</v>
      </c>
      <c r="O6474" s="305">
        <v>24289</v>
      </c>
      <c r="P6474" s="302" t="s">
        <v>1052</v>
      </c>
    </row>
    <row r="6475" spans="1:16">
      <c r="A6475" s="303">
        <v>0</v>
      </c>
      <c r="B6475" s="303">
        <v>0</v>
      </c>
      <c r="C6475" s="303">
        <v>0</v>
      </c>
      <c r="D6475" s="304">
        <f t="shared" si="101"/>
        <v>0</v>
      </c>
      <c r="E6475" s="305">
        <v>45992</v>
      </c>
      <c r="F6475" s="302" t="s">
        <v>69</v>
      </c>
      <c r="G6475" s="302" t="s">
        <v>70</v>
      </c>
      <c r="H6475" s="302" t="s">
        <v>3099</v>
      </c>
      <c r="I6475" s="302" t="s">
        <v>3099</v>
      </c>
      <c r="J6475" s="302">
        <v>135500</v>
      </c>
      <c r="K6475" s="302" t="s">
        <v>86</v>
      </c>
      <c r="L6475" s="302">
        <v>9803271</v>
      </c>
      <c r="M6475" s="302" t="s">
        <v>885</v>
      </c>
      <c r="N6475" s="305">
        <v>22098</v>
      </c>
      <c r="O6475" s="305">
        <v>22098</v>
      </c>
      <c r="P6475" s="302" t="s">
        <v>1052</v>
      </c>
    </row>
    <row r="6476" spans="1:16">
      <c r="A6476" s="303">
        <v>0</v>
      </c>
      <c r="B6476" s="303">
        <v>0</v>
      </c>
      <c r="C6476" s="303">
        <v>0</v>
      </c>
      <c r="D6476" s="304">
        <f t="shared" si="101"/>
        <v>0</v>
      </c>
      <c r="E6476" s="305">
        <v>45992</v>
      </c>
      <c r="F6476" s="302" t="s">
        <v>69</v>
      </c>
      <c r="G6476" s="302" t="s">
        <v>70</v>
      </c>
      <c r="H6476" s="302" t="s">
        <v>3099</v>
      </c>
      <c r="I6476" s="302" t="s">
        <v>3099</v>
      </c>
      <c r="J6476" s="302">
        <v>135500</v>
      </c>
      <c r="K6476" s="302" t="s">
        <v>86</v>
      </c>
      <c r="L6476" s="302">
        <v>9802181</v>
      </c>
      <c r="M6476" s="302" t="s">
        <v>885</v>
      </c>
      <c r="N6476" s="305">
        <v>24654</v>
      </c>
      <c r="O6476" s="305">
        <v>24654</v>
      </c>
      <c r="P6476" s="302" t="s">
        <v>1052</v>
      </c>
    </row>
    <row r="6477" spans="1:16">
      <c r="A6477" s="303">
        <v>0</v>
      </c>
      <c r="B6477" s="303">
        <v>0</v>
      </c>
      <c r="C6477" s="303">
        <v>0</v>
      </c>
      <c r="D6477" s="304">
        <f t="shared" si="101"/>
        <v>0</v>
      </c>
      <c r="E6477" s="305">
        <v>45992</v>
      </c>
      <c r="F6477" s="302" t="s">
        <v>69</v>
      </c>
      <c r="G6477" s="302" t="s">
        <v>70</v>
      </c>
      <c r="H6477" s="302" t="s">
        <v>3099</v>
      </c>
      <c r="I6477" s="302" t="s">
        <v>3099</v>
      </c>
      <c r="J6477" s="302">
        <v>135500</v>
      </c>
      <c r="K6477" s="302" t="s">
        <v>86</v>
      </c>
      <c r="L6477" s="302">
        <v>9803051</v>
      </c>
      <c r="M6477" s="302" t="s">
        <v>885</v>
      </c>
      <c r="N6477" s="305">
        <v>27211</v>
      </c>
      <c r="O6477" s="305">
        <v>27211</v>
      </c>
      <c r="P6477" s="302" t="s">
        <v>1052</v>
      </c>
    </row>
    <row r="6478" spans="1:16">
      <c r="A6478" s="303">
        <v>0</v>
      </c>
      <c r="B6478" s="303">
        <v>0</v>
      </c>
      <c r="C6478" s="303">
        <v>0</v>
      </c>
      <c r="D6478" s="304">
        <f t="shared" si="101"/>
        <v>0</v>
      </c>
      <c r="E6478" s="305">
        <v>45992</v>
      </c>
      <c r="F6478" s="302" t="s">
        <v>69</v>
      </c>
      <c r="G6478" s="302" t="s">
        <v>70</v>
      </c>
      <c r="H6478" s="302" t="s">
        <v>3099</v>
      </c>
      <c r="I6478" s="302" t="s">
        <v>3099</v>
      </c>
      <c r="J6478" s="302">
        <v>135500</v>
      </c>
      <c r="K6478" s="302" t="s">
        <v>86</v>
      </c>
      <c r="L6478" s="302">
        <v>9802275</v>
      </c>
      <c r="M6478" s="302" t="s">
        <v>885</v>
      </c>
      <c r="N6478" s="305">
        <v>20637</v>
      </c>
      <c r="O6478" s="305">
        <v>20637</v>
      </c>
      <c r="P6478" s="302" t="s">
        <v>1052</v>
      </c>
    </row>
    <row r="6479" spans="1:16">
      <c r="A6479" s="303">
        <v>0</v>
      </c>
      <c r="B6479" s="303">
        <v>0</v>
      </c>
      <c r="C6479" s="303">
        <v>0</v>
      </c>
      <c r="D6479" s="304">
        <f t="shared" si="101"/>
        <v>0</v>
      </c>
      <c r="E6479" s="305">
        <v>45992</v>
      </c>
      <c r="F6479" s="302" t="s">
        <v>69</v>
      </c>
      <c r="G6479" s="302" t="s">
        <v>70</v>
      </c>
      <c r="H6479" s="302" t="s">
        <v>3099</v>
      </c>
      <c r="I6479" s="302" t="s">
        <v>3099</v>
      </c>
      <c r="J6479" s="302">
        <v>135500</v>
      </c>
      <c r="K6479" s="302" t="s">
        <v>86</v>
      </c>
      <c r="L6479" s="302">
        <v>9802987</v>
      </c>
      <c r="M6479" s="302" t="s">
        <v>885</v>
      </c>
      <c r="N6479" s="305">
        <v>22098</v>
      </c>
      <c r="O6479" s="305">
        <v>22098</v>
      </c>
      <c r="P6479" s="302" t="s">
        <v>1052</v>
      </c>
    </row>
    <row r="6480" spans="1:16">
      <c r="A6480" s="303">
        <v>0</v>
      </c>
      <c r="B6480" s="303">
        <v>0</v>
      </c>
      <c r="C6480" s="303">
        <v>0</v>
      </c>
      <c r="D6480" s="304">
        <f t="shared" si="101"/>
        <v>0</v>
      </c>
      <c r="E6480" s="305">
        <v>45992</v>
      </c>
      <c r="F6480" s="302" t="s">
        <v>69</v>
      </c>
      <c r="G6480" s="302" t="s">
        <v>70</v>
      </c>
      <c r="H6480" s="302" t="s">
        <v>3099</v>
      </c>
      <c r="I6480" s="302" t="s">
        <v>3099</v>
      </c>
      <c r="J6480" s="302">
        <v>135500</v>
      </c>
      <c r="K6480" s="302" t="s">
        <v>86</v>
      </c>
      <c r="L6480" s="302">
        <v>9802242</v>
      </c>
      <c r="M6480" s="302" t="s">
        <v>885</v>
      </c>
      <c r="N6480" s="305">
        <v>21732</v>
      </c>
      <c r="O6480" s="305">
        <v>21732</v>
      </c>
      <c r="P6480" s="302" t="s">
        <v>1052</v>
      </c>
    </row>
    <row r="6481" spans="1:16">
      <c r="A6481" s="303">
        <v>0</v>
      </c>
      <c r="B6481" s="303">
        <v>0</v>
      </c>
      <c r="C6481" s="303">
        <v>0</v>
      </c>
      <c r="D6481" s="304">
        <f t="shared" si="101"/>
        <v>0</v>
      </c>
      <c r="E6481" s="305">
        <v>45992</v>
      </c>
      <c r="F6481" s="302" t="s">
        <v>69</v>
      </c>
      <c r="G6481" s="302" t="s">
        <v>70</v>
      </c>
      <c r="H6481" s="302" t="s">
        <v>3099</v>
      </c>
      <c r="I6481" s="302" t="s">
        <v>3099</v>
      </c>
      <c r="J6481" s="302">
        <v>135500</v>
      </c>
      <c r="K6481" s="302" t="s">
        <v>86</v>
      </c>
      <c r="L6481" s="302">
        <v>9802178</v>
      </c>
      <c r="M6481" s="302" t="s">
        <v>885</v>
      </c>
      <c r="N6481" s="305">
        <v>27211</v>
      </c>
      <c r="O6481" s="305">
        <v>27211</v>
      </c>
      <c r="P6481" s="302" t="s">
        <v>1052</v>
      </c>
    </row>
    <row r="6482" spans="1:16">
      <c r="A6482" s="303">
        <v>0</v>
      </c>
      <c r="B6482" s="303">
        <v>0</v>
      </c>
      <c r="C6482" s="303">
        <v>0</v>
      </c>
      <c r="D6482" s="304">
        <f t="shared" si="101"/>
        <v>0</v>
      </c>
      <c r="E6482" s="305">
        <v>45992</v>
      </c>
      <c r="F6482" s="302" t="s">
        <v>69</v>
      </c>
      <c r="G6482" s="302" t="s">
        <v>70</v>
      </c>
      <c r="H6482" s="302" t="s">
        <v>3099</v>
      </c>
      <c r="I6482" s="302" t="s">
        <v>3099</v>
      </c>
      <c r="J6482" s="302">
        <v>135500</v>
      </c>
      <c r="K6482" s="302" t="s">
        <v>86</v>
      </c>
      <c r="L6482" s="302">
        <v>9802136</v>
      </c>
      <c r="M6482" s="302" t="s">
        <v>885</v>
      </c>
      <c r="N6482" s="305">
        <v>24654</v>
      </c>
      <c r="O6482" s="305">
        <v>24654</v>
      </c>
      <c r="P6482" s="302" t="s">
        <v>1052</v>
      </c>
    </row>
    <row r="6483" spans="1:16">
      <c r="A6483" s="303">
        <v>0</v>
      </c>
      <c r="B6483" s="303">
        <v>0</v>
      </c>
      <c r="C6483" s="303">
        <v>0</v>
      </c>
      <c r="D6483" s="304">
        <f t="shared" si="101"/>
        <v>0</v>
      </c>
      <c r="E6483" s="305">
        <v>45992</v>
      </c>
      <c r="F6483" s="302" t="s">
        <v>69</v>
      </c>
      <c r="G6483" s="302" t="s">
        <v>70</v>
      </c>
      <c r="H6483" s="302" t="s">
        <v>3099</v>
      </c>
      <c r="I6483" s="302" t="s">
        <v>3099</v>
      </c>
      <c r="J6483" s="302">
        <v>135500</v>
      </c>
      <c r="K6483" s="302" t="s">
        <v>86</v>
      </c>
      <c r="L6483" s="302">
        <v>9803247</v>
      </c>
      <c r="M6483" s="302" t="s">
        <v>885</v>
      </c>
      <c r="N6483" s="305">
        <v>21367</v>
      </c>
      <c r="O6483" s="305">
        <v>21367</v>
      </c>
      <c r="P6483" s="302" t="s">
        <v>1052</v>
      </c>
    </row>
    <row r="6484" spans="1:16">
      <c r="A6484" s="303">
        <v>0</v>
      </c>
      <c r="B6484" s="303">
        <v>0</v>
      </c>
      <c r="C6484" s="303">
        <v>0</v>
      </c>
      <c r="D6484" s="304">
        <f t="shared" si="101"/>
        <v>0</v>
      </c>
      <c r="E6484" s="305">
        <v>45992</v>
      </c>
      <c r="F6484" s="302" t="s">
        <v>69</v>
      </c>
      <c r="G6484" s="302" t="s">
        <v>70</v>
      </c>
      <c r="H6484" s="302" t="s">
        <v>3099</v>
      </c>
      <c r="I6484" s="302" t="s">
        <v>3099</v>
      </c>
      <c r="J6484" s="302">
        <v>135500</v>
      </c>
      <c r="K6484" s="302" t="s">
        <v>86</v>
      </c>
      <c r="L6484" s="302">
        <v>9803115</v>
      </c>
      <c r="M6484" s="302" t="s">
        <v>885</v>
      </c>
      <c r="N6484" s="305">
        <v>25385</v>
      </c>
      <c r="O6484" s="305">
        <v>25385</v>
      </c>
      <c r="P6484" s="302" t="s">
        <v>1052</v>
      </c>
    </row>
    <row r="6485" spans="1:16">
      <c r="A6485" s="303">
        <v>0</v>
      </c>
      <c r="B6485" s="303">
        <v>0</v>
      </c>
      <c r="C6485" s="303">
        <v>0</v>
      </c>
      <c r="D6485" s="304">
        <f t="shared" si="101"/>
        <v>0</v>
      </c>
      <c r="E6485" s="305">
        <v>45992</v>
      </c>
      <c r="F6485" s="302" t="s">
        <v>69</v>
      </c>
      <c r="G6485" s="302" t="s">
        <v>70</v>
      </c>
      <c r="H6485" s="302" t="s">
        <v>3099</v>
      </c>
      <c r="I6485" s="302" t="s">
        <v>3099</v>
      </c>
      <c r="J6485" s="302">
        <v>135500</v>
      </c>
      <c r="K6485" s="302" t="s">
        <v>86</v>
      </c>
      <c r="L6485" s="302">
        <v>9802970</v>
      </c>
      <c r="M6485" s="302" t="s">
        <v>885</v>
      </c>
      <c r="N6485" s="305">
        <v>28307</v>
      </c>
      <c r="O6485" s="305">
        <v>28307</v>
      </c>
      <c r="P6485" s="302" t="s">
        <v>1052</v>
      </c>
    </row>
    <row r="6486" spans="1:16">
      <c r="A6486" s="303">
        <v>0</v>
      </c>
      <c r="B6486" s="303">
        <v>0</v>
      </c>
      <c r="C6486" s="303">
        <v>0</v>
      </c>
      <c r="D6486" s="304">
        <f t="shared" si="101"/>
        <v>0</v>
      </c>
      <c r="E6486" s="305">
        <v>45992</v>
      </c>
      <c r="F6486" s="302" t="s">
        <v>69</v>
      </c>
      <c r="G6486" s="302" t="s">
        <v>70</v>
      </c>
      <c r="H6486" s="302" t="s">
        <v>3099</v>
      </c>
      <c r="I6486" s="302" t="s">
        <v>3099</v>
      </c>
      <c r="J6486" s="302">
        <v>135500</v>
      </c>
      <c r="K6486" s="302" t="s">
        <v>86</v>
      </c>
      <c r="L6486" s="302">
        <v>9802968</v>
      </c>
      <c r="M6486" s="302" t="s">
        <v>885</v>
      </c>
      <c r="N6486" s="305">
        <v>26481</v>
      </c>
      <c r="O6486" s="305">
        <v>26481</v>
      </c>
      <c r="P6486" s="302" t="s">
        <v>1052</v>
      </c>
    </row>
    <row r="6487" spans="1:16">
      <c r="A6487" s="303">
        <v>0</v>
      </c>
      <c r="B6487" s="303">
        <v>0</v>
      </c>
      <c r="C6487" s="303">
        <v>0</v>
      </c>
      <c r="D6487" s="304">
        <f t="shared" si="101"/>
        <v>0</v>
      </c>
      <c r="E6487" s="305">
        <v>45992</v>
      </c>
      <c r="F6487" s="302" t="s">
        <v>69</v>
      </c>
      <c r="G6487" s="302" t="s">
        <v>70</v>
      </c>
      <c r="H6487" s="302" t="s">
        <v>3099</v>
      </c>
      <c r="I6487" s="302" t="s">
        <v>3099</v>
      </c>
      <c r="J6487" s="302">
        <v>135500</v>
      </c>
      <c r="K6487" s="302" t="s">
        <v>86</v>
      </c>
      <c r="L6487" s="302">
        <v>9802223</v>
      </c>
      <c r="M6487" s="302" t="s">
        <v>885</v>
      </c>
      <c r="N6487" s="305">
        <v>24654</v>
      </c>
      <c r="O6487" s="305">
        <v>24654</v>
      </c>
      <c r="P6487" s="302" t="s">
        <v>1052</v>
      </c>
    </row>
    <row r="6488" spans="1:16">
      <c r="A6488" s="303">
        <v>0</v>
      </c>
      <c r="B6488" s="303">
        <v>0</v>
      </c>
      <c r="C6488" s="303">
        <v>0</v>
      </c>
      <c r="D6488" s="304">
        <f t="shared" si="101"/>
        <v>0</v>
      </c>
      <c r="E6488" s="305">
        <v>45992</v>
      </c>
      <c r="F6488" s="302" t="s">
        <v>69</v>
      </c>
      <c r="G6488" s="302" t="s">
        <v>70</v>
      </c>
      <c r="H6488" s="302" t="s">
        <v>3099</v>
      </c>
      <c r="I6488" s="302" t="s">
        <v>3099</v>
      </c>
      <c r="J6488" s="302">
        <v>135500</v>
      </c>
      <c r="K6488" s="302" t="s">
        <v>86</v>
      </c>
      <c r="L6488" s="302">
        <v>9803410</v>
      </c>
      <c r="M6488" s="302" t="s">
        <v>885</v>
      </c>
      <c r="N6488" s="305">
        <v>28672</v>
      </c>
      <c r="O6488" s="305">
        <v>28672</v>
      </c>
      <c r="P6488" s="302" t="s">
        <v>1052</v>
      </c>
    </row>
    <row r="6489" spans="1:16">
      <c r="A6489" s="303">
        <v>0</v>
      </c>
      <c r="B6489" s="303">
        <v>0</v>
      </c>
      <c r="C6489" s="303">
        <v>0</v>
      </c>
      <c r="D6489" s="304">
        <f t="shared" si="101"/>
        <v>0</v>
      </c>
      <c r="E6489" s="305">
        <v>45992</v>
      </c>
      <c r="F6489" s="302" t="s">
        <v>69</v>
      </c>
      <c r="G6489" s="302" t="s">
        <v>70</v>
      </c>
      <c r="H6489" s="302" t="s">
        <v>3099</v>
      </c>
      <c r="I6489" s="302" t="s">
        <v>3099</v>
      </c>
      <c r="J6489" s="302">
        <v>135500</v>
      </c>
      <c r="K6489" s="302" t="s">
        <v>86</v>
      </c>
      <c r="L6489" s="302">
        <v>9803381</v>
      </c>
      <c r="M6489" s="302" t="s">
        <v>885</v>
      </c>
      <c r="N6489" s="305">
        <v>20637</v>
      </c>
      <c r="O6489" s="305">
        <v>20637</v>
      </c>
      <c r="P6489" s="302" t="s">
        <v>1052</v>
      </c>
    </row>
    <row r="6490" spans="1:16">
      <c r="A6490" s="303">
        <v>0</v>
      </c>
      <c r="B6490" s="303">
        <v>0</v>
      </c>
      <c r="C6490" s="303">
        <v>0</v>
      </c>
      <c r="D6490" s="304">
        <f t="shared" si="101"/>
        <v>0</v>
      </c>
      <c r="E6490" s="305">
        <v>45992</v>
      </c>
      <c r="F6490" s="302" t="s">
        <v>69</v>
      </c>
      <c r="G6490" s="302" t="s">
        <v>70</v>
      </c>
      <c r="H6490" s="302" t="s">
        <v>3099</v>
      </c>
      <c r="I6490" s="302" t="s">
        <v>3099</v>
      </c>
      <c r="J6490" s="302">
        <v>135500</v>
      </c>
      <c r="K6490" s="302" t="s">
        <v>86</v>
      </c>
      <c r="L6490" s="302">
        <v>9803139</v>
      </c>
      <c r="M6490" s="302" t="s">
        <v>885</v>
      </c>
      <c r="N6490" s="305">
        <v>22828</v>
      </c>
      <c r="O6490" s="305">
        <v>22828</v>
      </c>
      <c r="P6490" s="302" t="s">
        <v>1052</v>
      </c>
    </row>
    <row r="6491" spans="1:16">
      <c r="A6491" s="303">
        <v>0</v>
      </c>
      <c r="B6491" s="303">
        <v>0</v>
      </c>
      <c r="C6491" s="303">
        <v>0</v>
      </c>
      <c r="D6491" s="304">
        <f t="shared" si="101"/>
        <v>0</v>
      </c>
      <c r="E6491" s="305">
        <v>45992</v>
      </c>
      <c r="F6491" s="302" t="s">
        <v>69</v>
      </c>
      <c r="G6491" s="302" t="s">
        <v>70</v>
      </c>
      <c r="H6491" s="302" t="s">
        <v>3099</v>
      </c>
      <c r="I6491" s="302" t="s">
        <v>3099</v>
      </c>
      <c r="J6491" s="302">
        <v>135500</v>
      </c>
      <c r="K6491" s="302" t="s">
        <v>86</v>
      </c>
      <c r="L6491" s="302">
        <v>9802200</v>
      </c>
      <c r="M6491" s="302" t="s">
        <v>885</v>
      </c>
      <c r="N6491" s="305">
        <v>28307</v>
      </c>
      <c r="O6491" s="305">
        <v>28307</v>
      </c>
      <c r="P6491" s="302" t="s">
        <v>1052</v>
      </c>
    </row>
    <row r="6492" spans="1:16">
      <c r="A6492" s="303">
        <v>0</v>
      </c>
      <c r="B6492" s="303">
        <v>0</v>
      </c>
      <c r="C6492" s="303">
        <v>0</v>
      </c>
      <c r="D6492" s="304">
        <f t="shared" si="101"/>
        <v>0</v>
      </c>
      <c r="E6492" s="305">
        <v>45992</v>
      </c>
      <c r="F6492" s="302" t="s">
        <v>69</v>
      </c>
      <c r="G6492" s="302" t="s">
        <v>70</v>
      </c>
      <c r="H6492" s="302" t="s">
        <v>3099</v>
      </c>
      <c r="I6492" s="302" t="s">
        <v>3099</v>
      </c>
      <c r="J6492" s="302">
        <v>135500</v>
      </c>
      <c r="K6492" s="302" t="s">
        <v>86</v>
      </c>
      <c r="L6492" s="302">
        <v>9803252</v>
      </c>
      <c r="M6492" s="302" t="s">
        <v>885</v>
      </c>
      <c r="N6492" s="305">
        <v>33786</v>
      </c>
      <c r="O6492" s="305">
        <v>33786</v>
      </c>
      <c r="P6492" s="302" t="s">
        <v>1052</v>
      </c>
    </row>
    <row r="6493" spans="1:16">
      <c r="A6493" s="303">
        <v>0</v>
      </c>
      <c r="B6493" s="303">
        <v>0</v>
      </c>
      <c r="C6493" s="303">
        <v>0</v>
      </c>
      <c r="D6493" s="304">
        <f t="shared" si="101"/>
        <v>0</v>
      </c>
      <c r="E6493" s="305">
        <v>45992</v>
      </c>
      <c r="F6493" s="302" t="s">
        <v>69</v>
      </c>
      <c r="G6493" s="302" t="s">
        <v>70</v>
      </c>
      <c r="H6493" s="302" t="s">
        <v>3099</v>
      </c>
      <c r="I6493" s="302" t="s">
        <v>3099</v>
      </c>
      <c r="J6493" s="302">
        <v>135500</v>
      </c>
      <c r="K6493" s="302" t="s">
        <v>86</v>
      </c>
      <c r="L6493" s="302">
        <v>9803250</v>
      </c>
      <c r="M6493" s="302" t="s">
        <v>885</v>
      </c>
      <c r="N6493" s="305">
        <v>27942</v>
      </c>
      <c r="O6493" s="305">
        <v>27942</v>
      </c>
      <c r="P6493" s="302" t="s">
        <v>1052</v>
      </c>
    </row>
    <row r="6494" spans="1:16">
      <c r="A6494" s="303">
        <v>0</v>
      </c>
      <c r="B6494" s="303">
        <v>0</v>
      </c>
      <c r="C6494" s="303">
        <v>0</v>
      </c>
      <c r="D6494" s="304">
        <f t="shared" si="101"/>
        <v>0</v>
      </c>
      <c r="E6494" s="305">
        <v>45992</v>
      </c>
      <c r="F6494" s="302" t="s">
        <v>69</v>
      </c>
      <c r="G6494" s="302" t="s">
        <v>70</v>
      </c>
      <c r="H6494" s="302" t="s">
        <v>3099</v>
      </c>
      <c r="I6494" s="302" t="s">
        <v>3099</v>
      </c>
      <c r="J6494" s="302">
        <v>135500</v>
      </c>
      <c r="K6494" s="302" t="s">
        <v>86</v>
      </c>
      <c r="L6494" s="302">
        <v>9803068</v>
      </c>
      <c r="M6494" s="302" t="s">
        <v>885</v>
      </c>
      <c r="N6494" s="305">
        <v>29403</v>
      </c>
      <c r="O6494" s="305">
        <v>29403</v>
      </c>
      <c r="P6494" s="302" t="s">
        <v>1052</v>
      </c>
    </row>
    <row r="6495" spans="1:16">
      <c r="A6495" s="303">
        <v>0</v>
      </c>
      <c r="B6495" s="303">
        <v>0</v>
      </c>
      <c r="C6495" s="303">
        <v>0</v>
      </c>
      <c r="D6495" s="304">
        <f t="shared" si="101"/>
        <v>0</v>
      </c>
      <c r="E6495" s="305">
        <v>45992</v>
      </c>
      <c r="F6495" s="302" t="s">
        <v>69</v>
      </c>
      <c r="G6495" s="302" t="s">
        <v>70</v>
      </c>
      <c r="H6495" s="302" t="s">
        <v>3099</v>
      </c>
      <c r="I6495" s="302" t="s">
        <v>3099</v>
      </c>
      <c r="J6495" s="302">
        <v>135500</v>
      </c>
      <c r="K6495" s="302" t="s">
        <v>86</v>
      </c>
      <c r="L6495" s="302">
        <v>9803270</v>
      </c>
      <c r="M6495" s="302" t="s">
        <v>885</v>
      </c>
      <c r="N6495" s="305">
        <v>20637</v>
      </c>
      <c r="O6495" s="305">
        <v>20637</v>
      </c>
      <c r="P6495" s="302" t="s">
        <v>1052</v>
      </c>
    </row>
    <row r="6496" spans="1:16">
      <c r="A6496" s="303">
        <v>0</v>
      </c>
      <c r="B6496" s="303">
        <v>0</v>
      </c>
      <c r="C6496" s="303">
        <v>0</v>
      </c>
      <c r="D6496" s="304">
        <f t="shared" si="101"/>
        <v>0</v>
      </c>
      <c r="E6496" s="305">
        <v>45992</v>
      </c>
      <c r="F6496" s="302" t="s">
        <v>69</v>
      </c>
      <c r="G6496" s="302" t="s">
        <v>70</v>
      </c>
      <c r="H6496" s="302" t="s">
        <v>3099</v>
      </c>
      <c r="I6496" s="302" t="s">
        <v>3099</v>
      </c>
      <c r="J6496" s="302">
        <v>135500</v>
      </c>
      <c r="K6496" s="302" t="s">
        <v>86</v>
      </c>
      <c r="L6496" s="302">
        <v>9802180</v>
      </c>
      <c r="M6496" s="302" t="s">
        <v>885</v>
      </c>
      <c r="N6496" s="305">
        <v>26846</v>
      </c>
      <c r="O6496" s="305">
        <v>26846</v>
      </c>
      <c r="P6496" s="302" t="s">
        <v>1052</v>
      </c>
    </row>
    <row r="6497" spans="1:16">
      <c r="A6497" s="303">
        <v>0</v>
      </c>
      <c r="B6497" s="303">
        <v>0</v>
      </c>
      <c r="C6497" s="303">
        <v>0</v>
      </c>
      <c r="D6497" s="304">
        <f t="shared" si="101"/>
        <v>0</v>
      </c>
      <c r="E6497" s="305">
        <v>45992</v>
      </c>
      <c r="F6497" s="302" t="s">
        <v>69</v>
      </c>
      <c r="G6497" s="302" t="s">
        <v>70</v>
      </c>
      <c r="H6497" s="302" t="s">
        <v>3099</v>
      </c>
      <c r="I6497" s="302" t="s">
        <v>3099</v>
      </c>
      <c r="J6497" s="302">
        <v>135500</v>
      </c>
      <c r="K6497" s="302" t="s">
        <v>86</v>
      </c>
      <c r="L6497" s="302">
        <v>9802989</v>
      </c>
      <c r="M6497" s="302" t="s">
        <v>885</v>
      </c>
      <c r="N6497" s="305">
        <v>26846</v>
      </c>
      <c r="O6497" s="305">
        <v>26846</v>
      </c>
      <c r="P6497" s="302" t="s">
        <v>1052</v>
      </c>
    </row>
    <row r="6498" spans="1:16">
      <c r="A6498" s="303">
        <v>0</v>
      </c>
      <c r="B6498" s="303">
        <v>0</v>
      </c>
      <c r="C6498" s="303">
        <v>0</v>
      </c>
      <c r="D6498" s="304">
        <f t="shared" si="101"/>
        <v>0</v>
      </c>
      <c r="E6498" s="305">
        <v>45992</v>
      </c>
      <c r="F6498" s="302" t="s">
        <v>69</v>
      </c>
      <c r="G6498" s="302" t="s">
        <v>70</v>
      </c>
      <c r="H6498" s="302" t="s">
        <v>3099</v>
      </c>
      <c r="I6498" s="302" t="s">
        <v>3099</v>
      </c>
      <c r="J6498" s="302">
        <v>135500</v>
      </c>
      <c r="K6498" s="302" t="s">
        <v>86</v>
      </c>
      <c r="L6498" s="302">
        <v>9803364</v>
      </c>
      <c r="M6498" s="302" t="s">
        <v>885</v>
      </c>
      <c r="N6498" s="305">
        <v>29037</v>
      </c>
      <c r="O6498" s="305">
        <v>29037</v>
      </c>
      <c r="P6498" s="302" t="s">
        <v>1052</v>
      </c>
    </row>
    <row r="6499" spans="1:16">
      <c r="A6499" s="303">
        <v>0</v>
      </c>
      <c r="B6499" s="303">
        <v>0</v>
      </c>
      <c r="C6499" s="303">
        <v>0</v>
      </c>
      <c r="D6499" s="304">
        <f t="shared" si="101"/>
        <v>0</v>
      </c>
      <c r="E6499" s="305">
        <v>45992</v>
      </c>
      <c r="F6499" s="302" t="s">
        <v>69</v>
      </c>
      <c r="G6499" s="302" t="s">
        <v>70</v>
      </c>
      <c r="H6499" s="302" t="s">
        <v>3099</v>
      </c>
      <c r="I6499" s="302" t="s">
        <v>3099</v>
      </c>
      <c r="J6499" s="302">
        <v>135500</v>
      </c>
      <c r="K6499" s="302" t="s">
        <v>86</v>
      </c>
      <c r="L6499" s="302">
        <v>9803193</v>
      </c>
      <c r="M6499" s="302" t="s">
        <v>885</v>
      </c>
      <c r="N6499" s="305">
        <v>23193</v>
      </c>
      <c r="O6499" s="305">
        <v>23193</v>
      </c>
      <c r="P6499" s="302" t="s">
        <v>1052</v>
      </c>
    </row>
    <row r="6500" spans="1:16">
      <c r="A6500" s="303">
        <v>0</v>
      </c>
      <c r="B6500" s="303">
        <v>0</v>
      </c>
      <c r="C6500" s="303">
        <v>0</v>
      </c>
      <c r="D6500" s="304">
        <f t="shared" si="101"/>
        <v>0</v>
      </c>
      <c r="E6500" s="305">
        <v>45992</v>
      </c>
      <c r="F6500" s="302" t="s">
        <v>69</v>
      </c>
      <c r="G6500" s="302" t="s">
        <v>70</v>
      </c>
      <c r="H6500" s="302" t="s">
        <v>3099</v>
      </c>
      <c r="I6500" s="302" t="s">
        <v>3099</v>
      </c>
      <c r="J6500" s="302">
        <v>135500</v>
      </c>
      <c r="K6500" s="302" t="s">
        <v>86</v>
      </c>
      <c r="L6500" s="302">
        <v>9803192</v>
      </c>
      <c r="M6500" s="302" t="s">
        <v>885</v>
      </c>
      <c r="N6500" s="305">
        <v>19906</v>
      </c>
      <c r="O6500" s="305">
        <v>19906</v>
      </c>
      <c r="P6500" s="302" t="s">
        <v>1052</v>
      </c>
    </row>
    <row r="6501" spans="1:16">
      <c r="A6501" s="303">
        <v>0</v>
      </c>
      <c r="B6501" s="303">
        <v>0</v>
      </c>
      <c r="C6501" s="303">
        <v>0</v>
      </c>
      <c r="D6501" s="304">
        <f t="shared" si="101"/>
        <v>0</v>
      </c>
      <c r="E6501" s="305">
        <v>45992</v>
      </c>
      <c r="F6501" s="302" t="s">
        <v>69</v>
      </c>
      <c r="G6501" s="302" t="s">
        <v>70</v>
      </c>
      <c r="H6501" s="302" t="s">
        <v>3099</v>
      </c>
      <c r="I6501" s="302" t="s">
        <v>3099</v>
      </c>
      <c r="J6501" s="302">
        <v>135500</v>
      </c>
      <c r="K6501" s="302" t="s">
        <v>86</v>
      </c>
      <c r="L6501" s="302">
        <v>9803059</v>
      </c>
      <c r="M6501" s="302" t="s">
        <v>885</v>
      </c>
      <c r="N6501" s="305">
        <v>19906</v>
      </c>
      <c r="O6501" s="305">
        <v>19906</v>
      </c>
      <c r="P6501" s="302" t="s">
        <v>1052</v>
      </c>
    </row>
    <row r="6502" spans="1:16">
      <c r="A6502" s="303">
        <v>0</v>
      </c>
      <c r="B6502" s="303">
        <v>0</v>
      </c>
      <c r="C6502" s="303">
        <v>0</v>
      </c>
      <c r="D6502" s="304">
        <f t="shared" si="101"/>
        <v>0</v>
      </c>
      <c r="E6502" s="305">
        <v>45992</v>
      </c>
      <c r="F6502" s="302" t="s">
        <v>69</v>
      </c>
      <c r="G6502" s="302" t="s">
        <v>70</v>
      </c>
      <c r="H6502" s="302" t="s">
        <v>3099</v>
      </c>
      <c r="I6502" s="302" t="s">
        <v>3099</v>
      </c>
      <c r="J6502" s="302">
        <v>135500</v>
      </c>
      <c r="K6502" s="302" t="s">
        <v>86</v>
      </c>
      <c r="L6502" s="302">
        <v>9802251</v>
      </c>
      <c r="M6502" s="302" t="s">
        <v>885</v>
      </c>
      <c r="N6502" s="305">
        <v>29037</v>
      </c>
      <c r="O6502" s="305">
        <v>29037</v>
      </c>
      <c r="P6502" s="302" t="s">
        <v>1052</v>
      </c>
    </row>
    <row r="6503" spans="1:16">
      <c r="A6503" s="303">
        <v>0</v>
      </c>
      <c r="B6503" s="303">
        <v>0</v>
      </c>
      <c r="C6503" s="303">
        <v>0</v>
      </c>
      <c r="D6503" s="304">
        <f t="shared" si="101"/>
        <v>0</v>
      </c>
      <c r="E6503" s="305">
        <v>45992</v>
      </c>
      <c r="F6503" s="302" t="s">
        <v>69</v>
      </c>
      <c r="G6503" s="302" t="s">
        <v>70</v>
      </c>
      <c r="H6503" s="302" t="s">
        <v>3099</v>
      </c>
      <c r="I6503" s="302" t="s">
        <v>3099</v>
      </c>
      <c r="J6503" s="302">
        <v>135500</v>
      </c>
      <c r="K6503" s="302" t="s">
        <v>86</v>
      </c>
      <c r="L6503" s="302">
        <v>9803263</v>
      </c>
      <c r="M6503" s="302" t="s">
        <v>885</v>
      </c>
      <c r="N6503" s="305">
        <v>23924</v>
      </c>
      <c r="O6503" s="305">
        <v>23924</v>
      </c>
      <c r="P6503" s="302" t="s">
        <v>1052</v>
      </c>
    </row>
    <row r="6504" spans="1:16">
      <c r="A6504" s="303">
        <v>0</v>
      </c>
      <c r="B6504" s="303">
        <v>0</v>
      </c>
      <c r="C6504" s="303">
        <v>0</v>
      </c>
      <c r="D6504" s="304">
        <f t="shared" si="101"/>
        <v>0</v>
      </c>
      <c r="E6504" s="305">
        <v>45992</v>
      </c>
      <c r="F6504" s="302" t="s">
        <v>69</v>
      </c>
      <c r="G6504" s="302" t="s">
        <v>70</v>
      </c>
      <c r="H6504" s="302" t="s">
        <v>3099</v>
      </c>
      <c r="I6504" s="302" t="s">
        <v>3099</v>
      </c>
      <c r="J6504" s="302">
        <v>135500</v>
      </c>
      <c r="K6504" s="302" t="s">
        <v>86</v>
      </c>
      <c r="L6504" s="302">
        <v>9802138</v>
      </c>
      <c r="M6504" s="302" t="s">
        <v>885</v>
      </c>
      <c r="N6504" s="305">
        <v>23924</v>
      </c>
      <c r="O6504" s="305">
        <v>23924</v>
      </c>
      <c r="P6504" s="302" t="s">
        <v>1052</v>
      </c>
    </row>
    <row r="6505" spans="1:16">
      <c r="A6505" s="303">
        <v>0</v>
      </c>
      <c r="B6505" s="303">
        <v>0</v>
      </c>
      <c r="C6505" s="303">
        <v>0</v>
      </c>
      <c r="D6505" s="304">
        <f t="shared" si="101"/>
        <v>0</v>
      </c>
      <c r="E6505" s="305">
        <v>45992</v>
      </c>
      <c r="F6505" s="302" t="s">
        <v>69</v>
      </c>
      <c r="G6505" s="302" t="s">
        <v>70</v>
      </c>
      <c r="H6505" s="302" t="s">
        <v>3099</v>
      </c>
      <c r="I6505" s="302" t="s">
        <v>3099</v>
      </c>
      <c r="J6505" s="302">
        <v>135500</v>
      </c>
      <c r="K6505" s="302" t="s">
        <v>86</v>
      </c>
      <c r="L6505" s="302">
        <v>9803140</v>
      </c>
      <c r="M6505" s="302" t="s">
        <v>885</v>
      </c>
      <c r="N6505" s="305">
        <v>28307</v>
      </c>
      <c r="O6505" s="305">
        <v>28307</v>
      </c>
      <c r="P6505" s="302" t="s">
        <v>1052</v>
      </c>
    </row>
    <row r="6506" spans="1:16">
      <c r="A6506" s="303">
        <v>0</v>
      </c>
      <c r="B6506" s="303">
        <v>0</v>
      </c>
      <c r="C6506" s="303">
        <v>0</v>
      </c>
      <c r="D6506" s="304">
        <f t="shared" si="101"/>
        <v>0</v>
      </c>
      <c r="E6506" s="305">
        <v>45992</v>
      </c>
      <c r="F6506" s="302" t="s">
        <v>69</v>
      </c>
      <c r="G6506" s="302" t="s">
        <v>70</v>
      </c>
      <c r="H6506" s="302" t="s">
        <v>3099</v>
      </c>
      <c r="I6506" s="302" t="s">
        <v>3099</v>
      </c>
      <c r="J6506" s="302">
        <v>135500</v>
      </c>
      <c r="K6506" s="302" t="s">
        <v>86</v>
      </c>
      <c r="L6506" s="302">
        <v>9802919</v>
      </c>
      <c r="M6506" s="302" t="s">
        <v>885</v>
      </c>
      <c r="N6506" s="305">
        <v>20637</v>
      </c>
      <c r="O6506" s="305">
        <v>20637</v>
      </c>
      <c r="P6506" s="302" t="s">
        <v>1052</v>
      </c>
    </row>
    <row r="6507" spans="1:16">
      <c r="A6507" s="303">
        <v>0</v>
      </c>
      <c r="B6507" s="303">
        <v>0</v>
      </c>
      <c r="C6507" s="303">
        <v>0</v>
      </c>
      <c r="D6507" s="304">
        <f t="shared" si="101"/>
        <v>0</v>
      </c>
      <c r="E6507" s="305">
        <v>45992</v>
      </c>
      <c r="F6507" s="302" t="s">
        <v>69</v>
      </c>
      <c r="G6507" s="302" t="s">
        <v>70</v>
      </c>
      <c r="H6507" s="302" t="s">
        <v>3099</v>
      </c>
      <c r="I6507" s="302" t="s">
        <v>3099</v>
      </c>
      <c r="J6507" s="302">
        <v>135500</v>
      </c>
      <c r="K6507" s="302" t="s">
        <v>86</v>
      </c>
      <c r="L6507" s="302">
        <v>9803354</v>
      </c>
      <c r="M6507" s="302" t="s">
        <v>885</v>
      </c>
      <c r="N6507" s="305">
        <v>29403</v>
      </c>
      <c r="O6507" s="305">
        <v>29403</v>
      </c>
      <c r="P6507" s="302" t="s">
        <v>1052</v>
      </c>
    </row>
    <row r="6508" spans="1:16">
      <c r="A6508" s="303">
        <v>0</v>
      </c>
      <c r="B6508" s="303">
        <v>0</v>
      </c>
      <c r="C6508" s="303">
        <v>0</v>
      </c>
      <c r="D6508" s="304">
        <f t="shared" si="101"/>
        <v>0</v>
      </c>
      <c r="E6508" s="305">
        <v>45992</v>
      </c>
      <c r="F6508" s="302" t="s">
        <v>69</v>
      </c>
      <c r="G6508" s="302" t="s">
        <v>70</v>
      </c>
      <c r="H6508" s="302" t="s">
        <v>3099</v>
      </c>
      <c r="I6508" s="302" t="s">
        <v>3099</v>
      </c>
      <c r="J6508" s="302">
        <v>135500</v>
      </c>
      <c r="K6508" s="302" t="s">
        <v>86</v>
      </c>
      <c r="L6508" s="302">
        <v>9802985</v>
      </c>
      <c r="M6508" s="302" t="s">
        <v>885</v>
      </c>
      <c r="N6508" s="305">
        <v>17715</v>
      </c>
      <c r="O6508" s="305">
        <v>17715</v>
      </c>
      <c r="P6508" s="302" t="s">
        <v>1052</v>
      </c>
    </row>
    <row r="6509" spans="1:16">
      <c r="A6509" s="303">
        <v>0</v>
      </c>
      <c r="B6509" s="303">
        <v>0</v>
      </c>
      <c r="C6509" s="303">
        <v>0</v>
      </c>
      <c r="D6509" s="304">
        <f t="shared" si="101"/>
        <v>0</v>
      </c>
      <c r="E6509" s="305">
        <v>45992</v>
      </c>
      <c r="F6509" s="302" t="s">
        <v>69</v>
      </c>
      <c r="G6509" s="302" t="s">
        <v>70</v>
      </c>
      <c r="H6509" s="302" t="s">
        <v>3099</v>
      </c>
      <c r="I6509" s="302" t="s">
        <v>3099</v>
      </c>
      <c r="J6509" s="302">
        <v>135500</v>
      </c>
      <c r="K6509" s="302" t="s">
        <v>86</v>
      </c>
      <c r="L6509" s="302">
        <v>9802934</v>
      </c>
      <c r="M6509" s="302" t="s">
        <v>885</v>
      </c>
      <c r="N6509" s="305">
        <v>13332</v>
      </c>
      <c r="O6509" s="305">
        <v>13332</v>
      </c>
      <c r="P6509" s="302" t="s">
        <v>1052</v>
      </c>
    </row>
    <row r="6510" spans="1:16">
      <c r="A6510" s="303">
        <v>0</v>
      </c>
      <c r="B6510" s="303">
        <v>0</v>
      </c>
      <c r="C6510" s="303">
        <v>0</v>
      </c>
      <c r="D6510" s="304">
        <f t="shared" si="101"/>
        <v>0</v>
      </c>
      <c r="E6510" s="305">
        <v>45992</v>
      </c>
      <c r="F6510" s="302" t="s">
        <v>69</v>
      </c>
      <c r="G6510" s="302" t="s">
        <v>70</v>
      </c>
      <c r="H6510" s="302" t="s">
        <v>3099</v>
      </c>
      <c r="I6510" s="302" t="s">
        <v>3099</v>
      </c>
      <c r="J6510" s="302">
        <v>135500</v>
      </c>
      <c r="K6510" s="302" t="s">
        <v>86</v>
      </c>
      <c r="L6510" s="302">
        <v>9803181</v>
      </c>
      <c r="M6510" s="302" t="s">
        <v>885</v>
      </c>
      <c r="N6510" s="305">
        <v>22828</v>
      </c>
      <c r="O6510" s="305">
        <v>22828</v>
      </c>
      <c r="P6510" s="302" t="s">
        <v>1052</v>
      </c>
    </row>
    <row r="6511" spans="1:16">
      <c r="A6511" s="303">
        <v>0</v>
      </c>
      <c r="B6511" s="303">
        <v>0</v>
      </c>
      <c r="C6511" s="303">
        <v>0</v>
      </c>
      <c r="D6511" s="304">
        <f t="shared" si="101"/>
        <v>0</v>
      </c>
      <c r="E6511" s="305">
        <v>45992</v>
      </c>
      <c r="F6511" s="302" t="s">
        <v>69</v>
      </c>
      <c r="G6511" s="302" t="s">
        <v>70</v>
      </c>
      <c r="H6511" s="302" t="s">
        <v>3099</v>
      </c>
      <c r="I6511" s="302" t="s">
        <v>3099</v>
      </c>
      <c r="J6511" s="302">
        <v>135500</v>
      </c>
      <c r="K6511" s="302" t="s">
        <v>86</v>
      </c>
      <c r="L6511" s="302">
        <v>9802247</v>
      </c>
      <c r="M6511" s="302" t="s">
        <v>885</v>
      </c>
      <c r="N6511" s="305">
        <v>25020</v>
      </c>
      <c r="O6511" s="305">
        <v>25020</v>
      </c>
      <c r="P6511" s="302" t="s">
        <v>1052</v>
      </c>
    </row>
    <row r="6512" spans="1:16">
      <c r="A6512" s="303">
        <v>0</v>
      </c>
      <c r="B6512" s="303">
        <v>0</v>
      </c>
      <c r="C6512" s="303">
        <v>0</v>
      </c>
      <c r="D6512" s="304">
        <f t="shared" si="101"/>
        <v>0</v>
      </c>
      <c r="E6512" s="305">
        <v>45992</v>
      </c>
      <c r="F6512" s="302" t="s">
        <v>69</v>
      </c>
      <c r="G6512" s="302" t="s">
        <v>70</v>
      </c>
      <c r="H6512" s="302" t="s">
        <v>3099</v>
      </c>
      <c r="I6512" s="302" t="s">
        <v>3099</v>
      </c>
      <c r="J6512" s="302">
        <v>135500</v>
      </c>
      <c r="K6512" s="302" t="s">
        <v>86</v>
      </c>
      <c r="L6512" s="302">
        <v>9802246</v>
      </c>
      <c r="M6512" s="302" t="s">
        <v>885</v>
      </c>
      <c r="N6512" s="305">
        <v>24654</v>
      </c>
      <c r="O6512" s="305">
        <v>24654</v>
      </c>
      <c r="P6512" s="302" t="s">
        <v>1052</v>
      </c>
    </row>
    <row r="6513" spans="1:16">
      <c r="A6513" s="303">
        <v>0</v>
      </c>
      <c r="B6513" s="303">
        <v>0</v>
      </c>
      <c r="C6513" s="303">
        <v>0</v>
      </c>
      <c r="D6513" s="304">
        <f t="shared" si="101"/>
        <v>0</v>
      </c>
      <c r="E6513" s="305">
        <v>45992</v>
      </c>
      <c r="F6513" s="302" t="s">
        <v>69</v>
      </c>
      <c r="G6513" s="302" t="s">
        <v>70</v>
      </c>
      <c r="H6513" s="302" t="s">
        <v>3099</v>
      </c>
      <c r="I6513" s="302" t="s">
        <v>3099</v>
      </c>
      <c r="J6513" s="302">
        <v>135500</v>
      </c>
      <c r="K6513" s="302" t="s">
        <v>86</v>
      </c>
      <c r="L6513" s="302">
        <v>9802217</v>
      </c>
      <c r="M6513" s="302" t="s">
        <v>885</v>
      </c>
      <c r="N6513" s="305">
        <v>21732</v>
      </c>
      <c r="O6513" s="305">
        <v>21732</v>
      </c>
      <c r="P6513" s="302" t="s">
        <v>1052</v>
      </c>
    </row>
    <row r="6514" spans="1:16">
      <c r="A6514" s="303">
        <v>0</v>
      </c>
      <c r="B6514" s="303">
        <v>0</v>
      </c>
      <c r="C6514" s="303">
        <v>0</v>
      </c>
      <c r="D6514" s="304">
        <f t="shared" si="101"/>
        <v>0</v>
      </c>
      <c r="E6514" s="305">
        <v>45992</v>
      </c>
      <c r="F6514" s="302" t="s">
        <v>69</v>
      </c>
      <c r="G6514" s="302" t="s">
        <v>70</v>
      </c>
      <c r="H6514" s="302" t="s">
        <v>3099</v>
      </c>
      <c r="I6514" s="302" t="s">
        <v>3099</v>
      </c>
      <c r="J6514" s="302">
        <v>135500</v>
      </c>
      <c r="K6514" s="302" t="s">
        <v>86</v>
      </c>
      <c r="L6514" s="302">
        <v>9802272</v>
      </c>
      <c r="M6514" s="302" t="s">
        <v>885</v>
      </c>
      <c r="N6514" s="305">
        <v>13332</v>
      </c>
      <c r="O6514" s="305">
        <v>13332</v>
      </c>
      <c r="P6514" s="302" t="s">
        <v>1052</v>
      </c>
    </row>
    <row r="6515" spans="1:16">
      <c r="A6515" s="303">
        <v>0</v>
      </c>
      <c r="B6515" s="303">
        <v>0</v>
      </c>
      <c r="C6515" s="303">
        <v>0</v>
      </c>
      <c r="D6515" s="304">
        <f t="shared" si="101"/>
        <v>0</v>
      </c>
      <c r="E6515" s="305">
        <v>45992</v>
      </c>
      <c r="F6515" s="302" t="s">
        <v>69</v>
      </c>
      <c r="G6515" s="302" t="s">
        <v>70</v>
      </c>
      <c r="H6515" s="302" t="s">
        <v>3099</v>
      </c>
      <c r="I6515" s="302" t="s">
        <v>3099</v>
      </c>
      <c r="J6515" s="302">
        <v>135500</v>
      </c>
      <c r="K6515" s="302" t="s">
        <v>86</v>
      </c>
      <c r="L6515" s="302">
        <v>9802969</v>
      </c>
      <c r="M6515" s="302" t="s">
        <v>885</v>
      </c>
      <c r="N6515" s="305">
        <v>27942</v>
      </c>
      <c r="O6515" s="305">
        <v>27942</v>
      </c>
      <c r="P6515" s="302" t="s">
        <v>1052</v>
      </c>
    </row>
    <row r="6516" spans="1:16">
      <c r="A6516" s="303">
        <v>0</v>
      </c>
      <c r="B6516" s="303">
        <v>0</v>
      </c>
      <c r="C6516" s="303">
        <v>0</v>
      </c>
      <c r="D6516" s="304">
        <f t="shared" si="101"/>
        <v>0</v>
      </c>
      <c r="E6516" s="305">
        <v>45992</v>
      </c>
      <c r="F6516" s="302" t="s">
        <v>69</v>
      </c>
      <c r="G6516" s="302" t="s">
        <v>70</v>
      </c>
      <c r="H6516" s="302" t="s">
        <v>3099</v>
      </c>
      <c r="I6516" s="302" t="s">
        <v>3099</v>
      </c>
      <c r="J6516" s="302">
        <v>135500</v>
      </c>
      <c r="K6516" s="302" t="s">
        <v>86</v>
      </c>
      <c r="L6516" s="302">
        <v>9802963</v>
      </c>
      <c r="M6516" s="302" t="s">
        <v>885</v>
      </c>
      <c r="N6516" s="305">
        <v>21367</v>
      </c>
      <c r="O6516" s="305">
        <v>21367</v>
      </c>
      <c r="P6516" s="302" t="s">
        <v>1052</v>
      </c>
    </row>
    <row r="6517" spans="1:16">
      <c r="A6517" s="303">
        <v>0</v>
      </c>
      <c r="B6517" s="303">
        <v>0</v>
      </c>
      <c r="C6517" s="303">
        <v>0</v>
      </c>
      <c r="D6517" s="304">
        <f t="shared" si="101"/>
        <v>0</v>
      </c>
      <c r="E6517" s="305">
        <v>45992</v>
      </c>
      <c r="F6517" s="302" t="s">
        <v>69</v>
      </c>
      <c r="G6517" s="302" t="s">
        <v>70</v>
      </c>
      <c r="H6517" s="302" t="s">
        <v>3099</v>
      </c>
      <c r="I6517" s="302" t="s">
        <v>3099</v>
      </c>
      <c r="J6517" s="302">
        <v>135500</v>
      </c>
      <c r="K6517" s="302" t="s">
        <v>86</v>
      </c>
      <c r="L6517" s="302">
        <v>9802920</v>
      </c>
      <c r="M6517" s="302" t="s">
        <v>885</v>
      </c>
      <c r="N6517" s="305">
        <v>22828</v>
      </c>
      <c r="O6517" s="305">
        <v>22828</v>
      </c>
      <c r="P6517" s="302" t="s">
        <v>1052</v>
      </c>
    </row>
    <row r="6518" spans="1:16">
      <c r="A6518" s="303">
        <v>0</v>
      </c>
      <c r="B6518" s="303">
        <v>0</v>
      </c>
      <c r="C6518" s="303">
        <v>0</v>
      </c>
      <c r="D6518" s="304">
        <f t="shared" si="101"/>
        <v>0</v>
      </c>
      <c r="E6518" s="305">
        <v>45992</v>
      </c>
      <c r="F6518" s="302" t="s">
        <v>69</v>
      </c>
      <c r="G6518" s="302" t="s">
        <v>70</v>
      </c>
      <c r="H6518" s="302" t="s">
        <v>3099</v>
      </c>
      <c r="I6518" s="302" t="s">
        <v>3099</v>
      </c>
      <c r="J6518" s="302">
        <v>135500</v>
      </c>
      <c r="K6518" s="302" t="s">
        <v>86</v>
      </c>
      <c r="L6518" s="302">
        <v>9802986</v>
      </c>
      <c r="M6518" s="302" t="s">
        <v>885</v>
      </c>
      <c r="N6518" s="305">
        <v>21367</v>
      </c>
      <c r="O6518" s="305">
        <v>21367</v>
      </c>
      <c r="P6518" s="302" t="s">
        <v>1052</v>
      </c>
    </row>
    <row r="6519" spans="1:16">
      <c r="A6519" s="303">
        <v>0</v>
      </c>
      <c r="B6519" s="303">
        <v>0</v>
      </c>
      <c r="C6519" s="303">
        <v>0</v>
      </c>
      <c r="D6519" s="304">
        <f t="shared" si="101"/>
        <v>0</v>
      </c>
      <c r="E6519" s="305">
        <v>45992</v>
      </c>
      <c r="F6519" s="302" t="s">
        <v>69</v>
      </c>
      <c r="G6519" s="302" t="s">
        <v>70</v>
      </c>
      <c r="H6519" s="302" t="s">
        <v>3099</v>
      </c>
      <c r="I6519" s="302" t="s">
        <v>3099</v>
      </c>
      <c r="J6519" s="302">
        <v>135500</v>
      </c>
      <c r="K6519" s="302" t="s">
        <v>86</v>
      </c>
      <c r="L6519" s="302">
        <v>9803363</v>
      </c>
      <c r="M6519" s="302" t="s">
        <v>885</v>
      </c>
      <c r="N6519" s="305">
        <v>28672</v>
      </c>
      <c r="O6519" s="305">
        <v>28672</v>
      </c>
      <c r="P6519" s="302" t="s">
        <v>1052</v>
      </c>
    </row>
    <row r="6520" spans="1:16">
      <c r="A6520" s="303">
        <v>0</v>
      </c>
      <c r="B6520" s="303">
        <v>0</v>
      </c>
      <c r="C6520" s="303">
        <v>0</v>
      </c>
      <c r="D6520" s="304">
        <f t="shared" si="101"/>
        <v>0</v>
      </c>
      <c r="E6520" s="305">
        <v>45992</v>
      </c>
      <c r="F6520" s="302" t="s">
        <v>69</v>
      </c>
      <c r="G6520" s="302" t="s">
        <v>70</v>
      </c>
      <c r="H6520" s="302" t="s">
        <v>3099</v>
      </c>
      <c r="I6520" s="302" t="s">
        <v>3099</v>
      </c>
      <c r="J6520" s="302">
        <v>135500</v>
      </c>
      <c r="K6520" s="302" t="s">
        <v>86</v>
      </c>
      <c r="L6520" s="302">
        <v>9803348</v>
      </c>
      <c r="M6520" s="302" t="s">
        <v>885</v>
      </c>
      <c r="N6520" s="305">
        <v>26115</v>
      </c>
      <c r="O6520" s="305">
        <v>26115</v>
      </c>
      <c r="P6520" s="302" t="s">
        <v>1052</v>
      </c>
    </row>
    <row r="6521" spans="1:16">
      <c r="A6521" s="303">
        <v>0</v>
      </c>
      <c r="B6521" s="303">
        <v>0</v>
      </c>
      <c r="C6521" s="303">
        <v>0</v>
      </c>
      <c r="D6521" s="304">
        <f t="shared" si="101"/>
        <v>0</v>
      </c>
      <c r="E6521" s="305">
        <v>45992</v>
      </c>
      <c r="F6521" s="302" t="s">
        <v>69</v>
      </c>
      <c r="G6521" s="302" t="s">
        <v>70</v>
      </c>
      <c r="H6521" s="302" t="s">
        <v>3099</v>
      </c>
      <c r="I6521" s="302" t="s">
        <v>3099</v>
      </c>
      <c r="J6521" s="302">
        <v>135500</v>
      </c>
      <c r="K6521" s="302" t="s">
        <v>86</v>
      </c>
      <c r="L6521" s="302">
        <v>9803150</v>
      </c>
      <c r="M6521" s="302" t="s">
        <v>885</v>
      </c>
      <c r="N6521" s="305">
        <v>33786</v>
      </c>
      <c r="O6521" s="305">
        <v>33786</v>
      </c>
      <c r="P6521" s="302" t="s">
        <v>1052</v>
      </c>
    </row>
    <row r="6522" spans="1:16">
      <c r="A6522" s="303">
        <v>0</v>
      </c>
      <c r="B6522" s="303">
        <v>0</v>
      </c>
      <c r="C6522" s="303">
        <v>0</v>
      </c>
      <c r="D6522" s="304">
        <f t="shared" si="101"/>
        <v>0</v>
      </c>
      <c r="E6522" s="305">
        <v>45992</v>
      </c>
      <c r="F6522" s="302" t="s">
        <v>69</v>
      </c>
      <c r="G6522" s="302" t="s">
        <v>70</v>
      </c>
      <c r="H6522" s="302" t="s">
        <v>3099</v>
      </c>
      <c r="I6522" s="302" t="s">
        <v>3099</v>
      </c>
      <c r="J6522" s="302">
        <v>135500</v>
      </c>
      <c r="K6522" s="302" t="s">
        <v>86</v>
      </c>
      <c r="L6522" s="302">
        <v>9803145</v>
      </c>
      <c r="M6522" s="302" t="s">
        <v>885</v>
      </c>
      <c r="N6522" s="305">
        <v>23924</v>
      </c>
      <c r="O6522" s="305">
        <v>23924</v>
      </c>
      <c r="P6522" s="302" t="s">
        <v>1052</v>
      </c>
    </row>
    <row r="6523" spans="1:16">
      <c r="A6523" s="303">
        <v>0</v>
      </c>
      <c r="B6523" s="303">
        <v>0</v>
      </c>
      <c r="C6523" s="303">
        <v>0</v>
      </c>
      <c r="D6523" s="304">
        <f t="shared" si="101"/>
        <v>0</v>
      </c>
      <c r="E6523" s="305">
        <v>45992</v>
      </c>
      <c r="F6523" s="302" t="s">
        <v>69</v>
      </c>
      <c r="G6523" s="302" t="s">
        <v>70</v>
      </c>
      <c r="H6523" s="302" t="s">
        <v>3099</v>
      </c>
      <c r="I6523" s="302" t="s">
        <v>3099</v>
      </c>
      <c r="J6523" s="302">
        <v>135500</v>
      </c>
      <c r="K6523" s="302" t="s">
        <v>86</v>
      </c>
      <c r="L6523" s="302">
        <v>9803275</v>
      </c>
      <c r="M6523" s="302" t="s">
        <v>885</v>
      </c>
      <c r="N6523" s="305">
        <v>25020</v>
      </c>
      <c r="O6523" s="305">
        <v>25020</v>
      </c>
      <c r="P6523" s="302" t="s">
        <v>1052</v>
      </c>
    </row>
    <row r="6524" spans="1:16">
      <c r="A6524" s="303">
        <v>0</v>
      </c>
      <c r="B6524" s="303">
        <v>0</v>
      </c>
      <c r="C6524" s="303">
        <v>0</v>
      </c>
      <c r="D6524" s="304">
        <f t="shared" si="101"/>
        <v>0</v>
      </c>
      <c r="E6524" s="305">
        <v>45992</v>
      </c>
      <c r="F6524" s="302" t="s">
        <v>69</v>
      </c>
      <c r="G6524" s="302" t="s">
        <v>70</v>
      </c>
      <c r="H6524" s="302" t="s">
        <v>3099</v>
      </c>
      <c r="I6524" s="302" t="s">
        <v>3099</v>
      </c>
      <c r="J6524" s="302">
        <v>135500</v>
      </c>
      <c r="K6524" s="302" t="s">
        <v>86</v>
      </c>
      <c r="L6524" s="302">
        <v>9802257</v>
      </c>
      <c r="M6524" s="302" t="s">
        <v>885</v>
      </c>
      <c r="N6524" s="305">
        <v>23924</v>
      </c>
      <c r="O6524" s="305">
        <v>23924</v>
      </c>
      <c r="P6524" s="302" t="s">
        <v>1052</v>
      </c>
    </row>
    <row r="6525" spans="1:16">
      <c r="A6525" s="303">
        <v>0</v>
      </c>
      <c r="B6525" s="303">
        <v>0</v>
      </c>
      <c r="C6525" s="303">
        <v>0</v>
      </c>
      <c r="D6525" s="304">
        <f t="shared" si="101"/>
        <v>0</v>
      </c>
      <c r="E6525" s="305">
        <v>45992</v>
      </c>
      <c r="F6525" s="302" t="s">
        <v>69</v>
      </c>
      <c r="G6525" s="302" t="s">
        <v>70</v>
      </c>
      <c r="H6525" s="302" t="s">
        <v>3099</v>
      </c>
      <c r="I6525" s="302" t="s">
        <v>3099</v>
      </c>
      <c r="J6525" s="302">
        <v>135500</v>
      </c>
      <c r="K6525" s="302" t="s">
        <v>86</v>
      </c>
      <c r="L6525" s="302">
        <v>9803365</v>
      </c>
      <c r="M6525" s="302" t="s">
        <v>885</v>
      </c>
      <c r="N6525" s="305">
        <v>25020</v>
      </c>
      <c r="O6525" s="305">
        <v>25020</v>
      </c>
      <c r="P6525" s="302" t="s">
        <v>1052</v>
      </c>
    </row>
    <row r="6526" spans="1:16">
      <c r="A6526" s="303">
        <v>0</v>
      </c>
      <c r="B6526" s="303">
        <v>0</v>
      </c>
      <c r="C6526" s="303">
        <v>0</v>
      </c>
      <c r="D6526" s="304">
        <f t="shared" si="101"/>
        <v>0</v>
      </c>
      <c r="E6526" s="305">
        <v>45992</v>
      </c>
      <c r="F6526" s="302" t="s">
        <v>69</v>
      </c>
      <c r="G6526" s="302" t="s">
        <v>70</v>
      </c>
      <c r="H6526" s="302" t="s">
        <v>3099</v>
      </c>
      <c r="I6526" s="302" t="s">
        <v>3099</v>
      </c>
      <c r="J6526" s="302">
        <v>135500</v>
      </c>
      <c r="K6526" s="302" t="s">
        <v>86</v>
      </c>
      <c r="L6526" s="302">
        <v>9803265</v>
      </c>
      <c r="M6526" s="302" t="s">
        <v>885</v>
      </c>
      <c r="N6526" s="305">
        <v>31594</v>
      </c>
      <c r="O6526" s="305">
        <v>31594</v>
      </c>
      <c r="P6526" s="302" t="s">
        <v>1052</v>
      </c>
    </row>
    <row r="6527" spans="1:16">
      <c r="A6527" s="303">
        <v>0</v>
      </c>
      <c r="B6527" s="303">
        <v>0</v>
      </c>
      <c r="C6527" s="303">
        <v>0</v>
      </c>
      <c r="D6527" s="304">
        <f t="shared" si="101"/>
        <v>0</v>
      </c>
      <c r="E6527" s="305">
        <v>45992</v>
      </c>
      <c r="F6527" s="302" t="s">
        <v>69</v>
      </c>
      <c r="G6527" s="302" t="s">
        <v>70</v>
      </c>
      <c r="H6527" s="302" t="s">
        <v>3099</v>
      </c>
      <c r="I6527" s="302" t="s">
        <v>3099</v>
      </c>
      <c r="J6527" s="302">
        <v>135500</v>
      </c>
      <c r="K6527" s="302" t="s">
        <v>86</v>
      </c>
      <c r="L6527" s="302">
        <v>9803083</v>
      </c>
      <c r="M6527" s="302" t="s">
        <v>885</v>
      </c>
      <c r="N6527" s="305">
        <v>22828</v>
      </c>
      <c r="O6527" s="305">
        <v>22828</v>
      </c>
      <c r="P6527" s="302" t="s">
        <v>1052</v>
      </c>
    </row>
    <row r="6528" spans="1:16">
      <c r="A6528" s="303">
        <v>0</v>
      </c>
      <c r="B6528" s="303">
        <v>0</v>
      </c>
      <c r="C6528" s="303">
        <v>0</v>
      </c>
      <c r="D6528" s="304">
        <f t="shared" si="101"/>
        <v>0</v>
      </c>
      <c r="E6528" s="305">
        <v>45992</v>
      </c>
      <c r="F6528" s="302" t="s">
        <v>69</v>
      </c>
      <c r="G6528" s="302" t="s">
        <v>70</v>
      </c>
      <c r="H6528" s="302" t="s">
        <v>3099</v>
      </c>
      <c r="I6528" s="302" t="s">
        <v>3099</v>
      </c>
      <c r="J6528" s="302">
        <v>135500</v>
      </c>
      <c r="K6528" s="302" t="s">
        <v>86</v>
      </c>
      <c r="L6528" s="302">
        <v>9802194</v>
      </c>
      <c r="M6528" s="302" t="s">
        <v>885</v>
      </c>
      <c r="N6528" s="305">
        <v>33786</v>
      </c>
      <c r="O6528" s="305">
        <v>33786</v>
      </c>
      <c r="P6528" s="302" t="s">
        <v>1052</v>
      </c>
    </row>
    <row r="6529" spans="1:16">
      <c r="A6529" s="303">
        <v>0</v>
      </c>
      <c r="B6529" s="303">
        <v>0</v>
      </c>
      <c r="C6529" s="303">
        <v>0</v>
      </c>
      <c r="D6529" s="304">
        <f t="shared" si="101"/>
        <v>0</v>
      </c>
      <c r="E6529" s="305">
        <v>45992</v>
      </c>
      <c r="F6529" s="302" t="s">
        <v>69</v>
      </c>
      <c r="G6529" s="302" t="s">
        <v>70</v>
      </c>
      <c r="H6529" s="302" t="s">
        <v>3099</v>
      </c>
      <c r="I6529" s="302" t="s">
        <v>3099</v>
      </c>
      <c r="J6529" s="302">
        <v>135500</v>
      </c>
      <c r="K6529" s="302" t="s">
        <v>86</v>
      </c>
      <c r="L6529" s="302">
        <v>9802193</v>
      </c>
      <c r="M6529" s="302" t="s">
        <v>885</v>
      </c>
      <c r="N6529" s="305">
        <v>28672</v>
      </c>
      <c r="O6529" s="305">
        <v>28672</v>
      </c>
      <c r="P6529" s="302" t="s">
        <v>1052</v>
      </c>
    </row>
    <row r="6530" spans="1:16">
      <c r="A6530" s="303">
        <v>0</v>
      </c>
      <c r="B6530" s="303">
        <v>0</v>
      </c>
      <c r="C6530" s="303">
        <v>0</v>
      </c>
      <c r="D6530" s="304">
        <f t="shared" si="101"/>
        <v>0</v>
      </c>
      <c r="E6530" s="305">
        <v>45992</v>
      </c>
      <c r="F6530" s="302" t="s">
        <v>69</v>
      </c>
      <c r="G6530" s="302" t="s">
        <v>70</v>
      </c>
      <c r="H6530" s="302" t="s">
        <v>3099</v>
      </c>
      <c r="I6530" s="302" t="s">
        <v>3099</v>
      </c>
      <c r="J6530" s="302">
        <v>135500</v>
      </c>
      <c r="K6530" s="302" t="s">
        <v>86</v>
      </c>
      <c r="L6530" s="302">
        <v>9802191</v>
      </c>
      <c r="M6530" s="302" t="s">
        <v>885</v>
      </c>
      <c r="N6530" s="305">
        <v>24654</v>
      </c>
      <c r="O6530" s="305">
        <v>24654</v>
      </c>
      <c r="P6530" s="302" t="s">
        <v>1052</v>
      </c>
    </row>
    <row r="6531" spans="1:16">
      <c r="A6531" s="303">
        <v>0</v>
      </c>
      <c r="B6531" s="303">
        <v>0</v>
      </c>
      <c r="C6531" s="303">
        <v>0</v>
      </c>
      <c r="D6531" s="304">
        <f t="shared" ref="D6531:D6594" si="102">+B6531-C6531</f>
        <v>0</v>
      </c>
      <c r="E6531" s="305">
        <v>45992</v>
      </c>
      <c r="F6531" s="302" t="s">
        <v>69</v>
      </c>
      <c r="G6531" s="302" t="s">
        <v>70</v>
      </c>
      <c r="H6531" s="302" t="s">
        <v>3099</v>
      </c>
      <c r="I6531" s="302" t="s">
        <v>3099</v>
      </c>
      <c r="J6531" s="302">
        <v>135500</v>
      </c>
      <c r="K6531" s="302" t="s">
        <v>86</v>
      </c>
      <c r="L6531" s="302">
        <v>9802189</v>
      </c>
      <c r="M6531" s="302" t="s">
        <v>885</v>
      </c>
      <c r="N6531" s="305">
        <v>23924</v>
      </c>
      <c r="O6531" s="305">
        <v>23924</v>
      </c>
      <c r="P6531" s="302" t="s">
        <v>1052</v>
      </c>
    </row>
    <row r="6532" spans="1:16">
      <c r="A6532" s="303">
        <v>0</v>
      </c>
      <c r="B6532" s="303">
        <v>0</v>
      </c>
      <c r="C6532" s="303">
        <v>0</v>
      </c>
      <c r="D6532" s="304">
        <f t="shared" si="102"/>
        <v>0</v>
      </c>
      <c r="E6532" s="305">
        <v>45992</v>
      </c>
      <c r="F6532" s="302" t="s">
        <v>69</v>
      </c>
      <c r="G6532" s="302" t="s">
        <v>70</v>
      </c>
      <c r="H6532" s="302" t="s">
        <v>3099</v>
      </c>
      <c r="I6532" s="302" t="s">
        <v>3099</v>
      </c>
      <c r="J6532" s="302">
        <v>135500</v>
      </c>
      <c r="K6532" s="302" t="s">
        <v>728</v>
      </c>
      <c r="L6532" s="302">
        <v>9974424</v>
      </c>
      <c r="M6532" s="302" t="s">
        <v>3130</v>
      </c>
      <c r="N6532" s="305">
        <v>24654</v>
      </c>
      <c r="O6532" s="305">
        <v>24654</v>
      </c>
      <c r="P6532" s="302" t="s">
        <v>1062</v>
      </c>
    </row>
    <row r="6533" spans="1:16">
      <c r="A6533" s="303">
        <v>0</v>
      </c>
      <c r="B6533" s="303">
        <v>0</v>
      </c>
      <c r="C6533" s="303">
        <v>0</v>
      </c>
      <c r="D6533" s="304">
        <f t="shared" si="102"/>
        <v>0</v>
      </c>
      <c r="E6533" s="305">
        <v>45992</v>
      </c>
      <c r="F6533" s="302" t="s">
        <v>69</v>
      </c>
      <c r="G6533" s="302" t="s">
        <v>70</v>
      </c>
      <c r="H6533" s="302" t="s">
        <v>3099</v>
      </c>
      <c r="I6533" s="302" t="s">
        <v>3099</v>
      </c>
      <c r="J6533" s="302">
        <v>135500</v>
      </c>
      <c r="K6533" s="302" t="s">
        <v>675</v>
      </c>
      <c r="L6533" s="302">
        <v>9724150</v>
      </c>
      <c r="M6533" s="302" t="s">
        <v>3083</v>
      </c>
      <c r="N6533" s="305">
        <v>23924</v>
      </c>
      <c r="O6533" s="305">
        <v>23924</v>
      </c>
      <c r="P6533" s="302" t="s">
        <v>1062</v>
      </c>
    </row>
    <row r="6534" spans="1:16">
      <c r="A6534" s="303">
        <v>0</v>
      </c>
      <c r="B6534" s="303">
        <v>0</v>
      </c>
      <c r="C6534" s="303">
        <v>0</v>
      </c>
      <c r="D6534" s="304">
        <f t="shared" si="102"/>
        <v>0</v>
      </c>
      <c r="E6534" s="305">
        <v>45992</v>
      </c>
      <c r="F6534" s="302" t="s">
        <v>69</v>
      </c>
      <c r="G6534" s="302" t="s">
        <v>70</v>
      </c>
      <c r="H6534" s="302" t="s">
        <v>3099</v>
      </c>
      <c r="I6534" s="302" t="s">
        <v>3099</v>
      </c>
      <c r="J6534" s="302">
        <v>135500</v>
      </c>
      <c r="K6534" s="302" t="s">
        <v>675</v>
      </c>
      <c r="L6534" s="302">
        <v>9974945</v>
      </c>
      <c r="M6534" s="302" t="s">
        <v>3083</v>
      </c>
      <c r="N6534" s="305">
        <v>24654</v>
      </c>
      <c r="O6534" s="305">
        <v>24654</v>
      </c>
      <c r="P6534" s="302" t="s">
        <v>1062</v>
      </c>
    </row>
    <row r="6535" spans="1:16">
      <c r="A6535" s="303">
        <v>0</v>
      </c>
      <c r="B6535" s="303">
        <v>0</v>
      </c>
      <c r="C6535" s="303">
        <v>0</v>
      </c>
      <c r="D6535" s="304">
        <f t="shared" si="102"/>
        <v>0</v>
      </c>
      <c r="E6535" s="305">
        <v>45992</v>
      </c>
      <c r="F6535" s="302" t="s">
        <v>69</v>
      </c>
      <c r="G6535" s="302" t="s">
        <v>70</v>
      </c>
      <c r="H6535" s="302" t="s">
        <v>3099</v>
      </c>
      <c r="I6535" s="302" t="s">
        <v>3099</v>
      </c>
      <c r="J6535" s="302">
        <v>135500</v>
      </c>
      <c r="K6535" s="302" t="s">
        <v>675</v>
      </c>
      <c r="L6535" s="302">
        <v>9974859</v>
      </c>
      <c r="M6535" s="302" t="s">
        <v>3083</v>
      </c>
      <c r="N6535" s="305">
        <v>23924</v>
      </c>
      <c r="O6535" s="305">
        <v>23924</v>
      </c>
      <c r="P6535" s="302" t="s">
        <v>1062</v>
      </c>
    </row>
    <row r="6536" spans="1:16">
      <c r="A6536" s="303">
        <v>0</v>
      </c>
      <c r="B6536" s="303">
        <v>0</v>
      </c>
      <c r="C6536" s="303">
        <v>0</v>
      </c>
      <c r="D6536" s="304">
        <f t="shared" si="102"/>
        <v>0</v>
      </c>
      <c r="E6536" s="305">
        <v>45992</v>
      </c>
      <c r="F6536" s="302" t="s">
        <v>69</v>
      </c>
      <c r="G6536" s="302" t="s">
        <v>70</v>
      </c>
      <c r="H6536" s="302" t="s">
        <v>3099</v>
      </c>
      <c r="I6536" s="302" t="s">
        <v>3099</v>
      </c>
      <c r="J6536" s="302">
        <v>135500</v>
      </c>
      <c r="K6536" s="302" t="s">
        <v>675</v>
      </c>
      <c r="L6536" s="302">
        <v>9974946</v>
      </c>
      <c r="M6536" s="302" t="s">
        <v>3083</v>
      </c>
      <c r="N6536" s="305">
        <v>18080</v>
      </c>
      <c r="O6536" s="305">
        <v>18080</v>
      </c>
      <c r="P6536" s="302" t="s">
        <v>1062</v>
      </c>
    </row>
    <row r="6537" spans="1:16">
      <c r="A6537" s="303">
        <v>0</v>
      </c>
      <c r="B6537" s="303">
        <v>0</v>
      </c>
      <c r="C6537" s="303">
        <v>0</v>
      </c>
      <c r="D6537" s="304">
        <f t="shared" si="102"/>
        <v>0</v>
      </c>
      <c r="E6537" s="305">
        <v>45992</v>
      </c>
      <c r="F6537" s="302" t="s">
        <v>69</v>
      </c>
      <c r="G6537" s="302" t="s">
        <v>70</v>
      </c>
      <c r="H6537" s="302" t="s">
        <v>3099</v>
      </c>
      <c r="I6537" s="302" t="s">
        <v>3099</v>
      </c>
      <c r="J6537" s="302">
        <v>135500</v>
      </c>
      <c r="K6537" s="302" t="s">
        <v>675</v>
      </c>
      <c r="L6537" s="302">
        <v>9974860</v>
      </c>
      <c r="M6537" s="302" t="s">
        <v>3083</v>
      </c>
      <c r="N6537" s="305">
        <v>19906</v>
      </c>
      <c r="O6537" s="305">
        <v>19906</v>
      </c>
      <c r="P6537" s="302" t="s">
        <v>1062</v>
      </c>
    </row>
    <row r="6538" spans="1:16">
      <c r="A6538" s="303">
        <v>0</v>
      </c>
      <c r="B6538" s="303">
        <v>0</v>
      </c>
      <c r="C6538" s="303">
        <v>0</v>
      </c>
      <c r="D6538" s="304">
        <f t="shared" si="102"/>
        <v>0</v>
      </c>
      <c r="E6538" s="305">
        <v>45992</v>
      </c>
      <c r="F6538" s="302" t="s">
        <v>69</v>
      </c>
      <c r="G6538" s="302" t="s">
        <v>70</v>
      </c>
      <c r="H6538" s="302" t="s">
        <v>3099</v>
      </c>
      <c r="I6538" s="302" t="s">
        <v>3099</v>
      </c>
      <c r="J6538" s="302">
        <v>135500</v>
      </c>
      <c r="K6538" s="302" t="s">
        <v>111</v>
      </c>
      <c r="L6538" s="302">
        <v>9974943</v>
      </c>
      <c r="M6538" s="302" t="s">
        <v>3084</v>
      </c>
      <c r="N6538" s="305">
        <v>27211</v>
      </c>
      <c r="O6538" s="305">
        <v>27211</v>
      </c>
      <c r="P6538" s="302" t="s">
        <v>1062</v>
      </c>
    </row>
    <row r="6539" spans="1:16">
      <c r="A6539" s="303">
        <v>0</v>
      </c>
      <c r="B6539" s="303">
        <v>0</v>
      </c>
      <c r="C6539" s="303">
        <v>0</v>
      </c>
      <c r="D6539" s="304">
        <f t="shared" si="102"/>
        <v>0</v>
      </c>
      <c r="E6539" s="305">
        <v>45992</v>
      </c>
      <c r="F6539" s="302" t="s">
        <v>69</v>
      </c>
      <c r="G6539" s="302" t="s">
        <v>70</v>
      </c>
      <c r="H6539" s="302" t="s">
        <v>3099</v>
      </c>
      <c r="I6539" s="302" t="s">
        <v>3099</v>
      </c>
      <c r="J6539" s="302">
        <v>135500</v>
      </c>
      <c r="K6539" s="302" t="s">
        <v>111</v>
      </c>
      <c r="L6539" s="302">
        <v>9974944</v>
      </c>
      <c r="M6539" s="302" t="s">
        <v>3084</v>
      </c>
      <c r="N6539" s="305">
        <v>13332</v>
      </c>
      <c r="O6539" s="305">
        <v>13332</v>
      </c>
      <c r="P6539" s="302" t="s">
        <v>1062</v>
      </c>
    </row>
    <row r="6540" spans="1:16">
      <c r="A6540" s="303">
        <v>0</v>
      </c>
      <c r="B6540" s="303">
        <v>0</v>
      </c>
      <c r="C6540" s="303">
        <v>0</v>
      </c>
      <c r="D6540" s="304">
        <f t="shared" si="102"/>
        <v>0</v>
      </c>
      <c r="E6540" s="305">
        <v>45992</v>
      </c>
      <c r="F6540" s="302" t="s">
        <v>69</v>
      </c>
      <c r="G6540" s="302" t="s">
        <v>70</v>
      </c>
      <c r="H6540" s="302" t="s">
        <v>3099</v>
      </c>
      <c r="I6540" s="302" t="s">
        <v>3099</v>
      </c>
      <c r="J6540" s="302">
        <v>135500</v>
      </c>
      <c r="K6540" s="302" t="s">
        <v>663</v>
      </c>
      <c r="L6540" s="302">
        <v>9974510</v>
      </c>
      <c r="M6540" s="302" t="s">
        <v>3085</v>
      </c>
      <c r="N6540" s="305">
        <v>33786</v>
      </c>
      <c r="O6540" s="305">
        <v>33786</v>
      </c>
      <c r="P6540" s="302" t="s">
        <v>1062</v>
      </c>
    </row>
    <row r="6541" spans="1:16">
      <c r="A6541" s="303">
        <v>0</v>
      </c>
      <c r="B6541" s="303">
        <v>0</v>
      </c>
      <c r="C6541" s="303">
        <v>0</v>
      </c>
      <c r="D6541" s="304">
        <f t="shared" si="102"/>
        <v>0</v>
      </c>
      <c r="E6541" s="305">
        <v>45992</v>
      </c>
      <c r="F6541" s="302" t="s">
        <v>69</v>
      </c>
      <c r="G6541" s="302" t="s">
        <v>70</v>
      </c>
      <c r="H6541" s="302" t="s">
        <v>3099</v>
      </c>
      <c r="I6541" s="302" t="s">
        <v>3099</v>
      </c>
      <c r="J6541" s="302">
        <v>135500</v>
      </c>
      <c r="K6541" s="302" t="s">
        <v>663</v>
      </c>
      <c r="L6541" s="302">
        <v>9974941</v>
      </c>
      <c r="M6541" s="302" t="s">
        <v>3085</v>
      </c>
      <c r="N6541" s="305">
        <v>27211</v>
      </c>
      <c r="O6541" s="305">
        <v>27211</v>
      </c>
      <c r="P6541" s="302" t="s">
        <v>1062</v>
      </c>
    </row>
    <row r="6542" spans="1:16">
      <c r="A6542" s="303">
        <v>0</v>
      </c>
      <c r="B6542" s="303">
        <v>0</v>
      </c>
      <c r="C6542" s="303">
        <v>0</v>
      </c>
      <c r="D6542" s="304">
        <f t="shared" si="102"/>
        <v>0</v>
      </c>
      <c r="E6542" s="305">
        <v>45992</v>
      </c>
      <c r="F6542" s="302" t="s">
        <v>69</v>
      </c>
      <c r="G6542" s="302" t="s">
        <v>70</v>
      </c>
      <c r="H6542" s="302" t="s">
        <v>3099</v>
      </c>
      <c r="I6542" s="302" t="s">
        <v>3099</v>
      </c>
      <c r="J6542" s="302">
        <v>135500</v>
      </c>
      <c r="K6542" s="302" t="s">
        <v>663</v>
      </c>
      <c r="L6542" s="302">
        <v>9709888</v>
      </c>
      <c r="M6542" s="302" t="s">
        <v>3085</v>
      </c>
      <c r="N6542" s="305">
        <v>13697</v>
      </c>
      <c r="O6542" s="305">
        <v>13697</v>
      </c>
      <c r="P6542" s="302" t="s">
        <v>1062</v>
      </c>
    </row>
    <row r="6543" spans="1:16">
      <c r="A6543" s="303">
        <v>0</v>
      </c>
      <c r="B6543" s="303">
        <v>0</v>
      </c>
      <c r="C6543" s="303">
        <v>0</v>
      </c>
      <c r="D6543" s="304">
        <f t="shared" si="102"/>
        <v>0</v>
      </c>
      <c r="E6543" s="305">
        <v>45992</v>
      </c>
      <c r="F6543" s="302" t="s">
        <v>69</v>
      </c>
      <c r="G6543" s="302" t="s">
        <v>70</v>
      </c>
      <c r="H6543" s="302" t="s">
        <v>3099</v>
      </c>
      <c r="I6543" s="302" t="s">
        <v>3099</v>
      </c>
      <c r="J6543" s="302">
        <v>135500</v>
      </c>
      <c r="K6543" s="302" t="s">
        <v>663</v>
      </c>
      <c r="L6543" s="302">
        <v>9974511</v>
      </c>
      <c r="M6543" s="302" t="s">
        <v>3085</v>
      </c>
      <c r="N6543" s="305">
        <v>24654</v>
      </c>
      <c r="O6543" s="305">
        <v>24654</v>
      </c>
      <c r="P6543" s="302" t="s">
        <v>1062</v>
      </c>
    </row>
    <row r="6544" spans="1:16">
      <c r="A6544" s="303">
        <v>0</v>
      </c>
      <c r="B6544" s="303">
        <v>0</v>
      </c>
      <c r="C6544" s="303">
        <v>0</v>
      </c>
      <c r="D6544" s="304">
        <f t="shared" si="102"/>
        <v>0</v>
      </c>
      <c r="E6544" s="305">
        <v>45992</v>
      </c>
      <c r="F6544" s="302" t="s">
        <v>69</v>
      </c>
      <c r="G6544" s="302" t="s">
        <v>70</v>
      </c>
      <c r="H6544" s="302" t="s">
        <v>3099</v>
      </c>
      <c r="I6544" s="302" t="s">
        <v>3099</v>
      </c>
      <c r="J6544" s="302">
        <v>135500</v>
      </c>
      <c r="K6544" s="302" t="s">
        <v>663</v>
      </c>
      <c r="L6544" s="302">
        <v>9974942</v>
      </c>
      <c r="M6544" s="302" t="s">
        <v>3085</v>
      </c>
      <c r="N6544" s="305">
        <v>22828</v>
      </c>
      <c r="O6544" s="305">
        <v>22828</v>
      </c>
      <c r="P6544" s="302" t="s">
        <v>1062</v>
      </c>
    </row>
    <row r="6545" spans="1:16">
      <c r="A6545" s="303">
        <v>0</v>
      </c>
      <c r="B6545" s="303">
        <v>0</v>
      </c>
      <c r="C6545" s="303">
        <v>0</v>
      </c>
      <c r="D6545" s="304">
        <f t="shared" si="102"/>
        <v>0</v>
      </c>
      <c r="E6545" s="305">
        <v>45992</v>
      </c>
      <c r="F6545" s="302" t="s">
        <v>69</v>
      </c>
      <c r="G6545" s="302" t="s">
        <v>70</v>
      </c>
      <c r="H6545" s="302" t="s">
        <v>3099</v>
      </c>
      <c r="I6545" s="302" t="s">
        <v>3099</v>
      </c>
      <c r="J6545" s="302">
        <v>135500</v>
      </c>
      <c r="K6545" s="302" t="s">
        <v>663</v>
      </c>
      <c r="L6545" s="302">
        <v>9724185</v>
      </c>
      <c r="M6545" s="302" t="s">
        <v>3085</v>
      </c>
      <c r="N6545" s="305">
        <v>26846</v>
      </c>
      <c r="O6545" s="305">
        <v>26846</v>
      </c>
      <c r="P6545" s="302" t="s">
        <v>1062</v>
      </c>
    </row>
    <row r="6546" spans="1:16">
      <c r="A6546" s="303">
        <v>0</v>
      </c>
      <c r="B6546" s="303">
        <v>0</v>
      </c>
      <c r="C6546" s="303">
        <v>0</v>
      </c>
      <c r="D6546" s="304">
        <f t="shared" si="102"/>
        <v>0</v>
      </c>
      <c r="E6546" s="305">
        <v>45992</v>
      </c>
      <c r="F6546" s="302" t="s">
        <v>69</v>
      </c>
      <c r="G6546" s="302" t="s">
        <v>70</v>
      </c>
      <c r="H6546" s="302" t="s">
        <v>3099</v>
      </c>
      <c r="I6546" s="302" t="s">
        <v>3099</v>
      </c>
      <c r="J6546" s="302">
        <v>135500</v>
      </c>
      <c r="K6546" s="302" t="s">
        <v>764</v>
      </c>
      <c r="L6546" s="302">
        <v>9974508</v>
      </c>
      <c r="M6546" s="302" t="s">
        <v>3133</v>
      </c>
      <c r="N6546" s="305">
        <v>25020</v>
      </c>
      <c r="O6546" s="305">
        <v>25020</v>
      </c>
      <c r="P6546" s="302" t="s">
        <v>1062</v>
      </c>
    </row>
    <row r="6547" spans="1:16">
      <c r="A6547" s="303">
        <v>0</v>
      </c>
      <c r="B6547" s="303">
        <v>0</v>
      </c>
      <c r="C6547" s="303">
        <v>0</v>
      </c>
      <c r="D6547" s="304">
        <f t="shared" si="102"/>
        <v>0</v>
      </c>
      <c r="E6547" s="305">
        <v>45992</v>
      </c>
      <c r="F6547" s="302" t="s">
        <v>69</v>
      </c>
      <c r="G6547" s="302" t="s">
        <v>70</v>
      </c>
      <c r="H6547" s="302" t="s">
        <v>3099</v>
      </c>
      <c r="I6547" s="302" t="s">
        <v>3099</v>
      </c>
      <c r="J6547" s="302">
        <v>135500</v>
      </c>
      <c r="K6547" s="302" t="s">
        <v>764</v>
      </c>
      <c r="L6547" s="302">
        <v>9974507</v>
      </c>
      <c r="M6547" s="302" t="s">
        <v>3133</v>
      </c>
      <c r="N6547" s="305">
        <v>28672</v>
      </c>
      <c r="O6547" s="305">
        <v>28672</v>
      </c>
      <c r="P6547" s="302" t="s">
        <v>1062</v>
      </c>
    </row>
    <row r="6548" spans="1:16">
      <c r="A6548" s="303">
        <v>0</v>
      </c>
      <c r="B6548" s="303">
        <v>0</v>
      </c>
      <c r="C6548" s="303">
        <v>0</v>
      </c>
      <c r="D6548" s="304">
        <f t="shared" si="102"/>
        <v>0</v>
      </c>
      <c r="E6548" s="305">
        <v>45992</v>
      </c>
      <c r="F6548" s="302" t="s">
        <v>69</v>
      </c>
      <c r="G6548" s="302" t="s">
        <v>70</v>
      </c>
      <c r="H6548" s="302" t="s">
        <v>3099</v>
      </c>
      <c r="I6548" s="302" t="s">
        <v>3099</v>
      </c>
      <c r="J6548" s="302">
        <v>135500</v>
      </c>
      <c r="K6548" s="302" t="s">
        <v>764</v>
      </c>
      <c r="L6548" s="302">
        <v>9974506</v>
      </c>
      <c r="M6548" s="302" t="s">
        <v>3133</v>
      </c>
      <c r="N6548" s="305">
        <v>33786</v>
      </c>
      <c r="O6548" s="305">
        <v>33786</v>
      </c>
      <c r="P6548" s="302" t="s">
        <v>1062</v>
      </c>
    </row>
    <row r="6549" spans="1:16">
      <c r="A6549" s="303">
        <v>0</v>
      </c>
      <c r="B6549" s="303">
        <v>0</v>
      </c>
      <c r="C6549" s="303">
        <v>0</v>
      </c>
      <c r="D6549" s="304">
        <f t="shared" si="102"/>
        <v>0</v>
      </c>
      <c r="E6549" s="305">
        <v>45992</v>
      </c>
      <c r="F6549" s="302" t="s">
        <v>69</v>
      </c>
      <c r="G6549" s="302" t="s">
        <v>70</v>
      </c>
      <c r="H6549" s="302" t="s">
        <v>3099</v>
      </c>
      <c r="I6549" s="302" t="s">
        <v>3099</v>
      </c>
      <c r="J6549" s="302">
        <v>135500</v>
      </c>
      <c r="K6549" s="302" t="s">
        <v>764</v>
      </c>
      <c r="L6549" s="302">
        <v>9974509</v>
      </c>
      <c r="M6549" s="302" t="s">
        <v>3133</v>
      </c>
      <c r="N6549" s="305">
        <v>24654</v>
      </c>
      <c r="O6549" s="305">
        <v>24654</v>
      </c>
      <c r="P6549" s="302" t="s">
        <v>1062</v>
      </c>
    </row>
    <row r="6550" spans="1:16">
      <c r="A6550" s="303">
        <v>0</v>
      </c>
      <c r="B6550" s="303">
        <v>0</v>
      </c>
      <c r="C6550" s="303">
        <v>0</v>
      </c>
      <c r="D6550" s="304">
        <f t="shared" si="102"/>
        <v>0</v>
      </c>
      <c r="E6550" s="305">
        <v>45992</v>
      </c>
      <c r="F6550" s="302" t="s">
        <v>69</v>
      </c>
      <c r="G6550" s="302" t="s">
        <v>70</v>
      </c>
      <c r="H6550" s="302" t="s">
        <v>3099</v>
      </c>
      <c r="I6550" s="302" t="s">
        <v>3099</v>
      </c>
      <c r="J6550" s="302">
        <v>135500</v>
      </c>
      <c r="K6550" s="302" t="s">
        <v>764</v>
      </c>
      <c r="L6550" s="302">
        <v>9974940</v>
      </c>
      <c r="M6550" s="302" t="s">
        <v>3133</v>
      </c>
      <c r="N6550" s="305">
        <v>28307</v>
      </c>
      <c r="O6550" s="305">
        <v>28307</v>
      </c>
      <c r="P6550" s="302" t="s">
        <v>1062</v>
      </c>
    </row>
    <row r="6551" spans="1:16">
      <c r="A6551" s="303">
        <v>0</v>
      </c>
      <c r="B6551" s="303">
        <v>0</v>
      </c>
      <c r="C6551" s="303">
        <v>0</v>
      </c>
      <c r="D6551" s="304">
        <f t="shared" si="102"/>
        <v>0</v>
      </c>
      <c r="E6551" s="305">
        <v>45992</v>
      </c>
      <c r="F6551" s="302" t="s">
        <v>69</v>
      </c>
      <c r="G6551" s="302" t="s">
        <v>70</v>
      </c>
      <c r="H6551" s="302" t="s">
        <v>3099</v>
      </c>
      <c r="I6551" s="302" t="s">
        <v>3099</v>
      </c>
      <c r="J6551" s="302">
        <v>135500</v>
      </c>
      <c r="K6551" s="302" t="s">
        <v>764</v>
      </c>
      <c r="L6551" s="302">
        <v>9975015</v>
      </c>
      <c r="M6551" s="302" t="s">
        <v>3133</v>
      </c>
      <c r="N6551" s="305">
        <v>21367</v>
      </c>
      <c r="O6551" s="305">
        <v>21367</v>
      </c>
      <c r="P6551" s="302" t="s">
        <v>1062</v>
      </c>
    </row>
    <row r="6552" spans="1:16">
      <c r="A6552" s="303">
        <v>0</v>
      </c>
      <c r="B6552" s="303">
        <v>0</v>
      </c>
      <c r="C6552" s="303">
        <v>0</v>
      </c>
      <c r="D6552" s="304">
        <f t="shared" si="102"/>
        <v>0</v>
      </c>
      <c r="E6552" s="305">
        <v>45992</v>
      </c>
      <c r="F6552" s="302" t="s">
        <v>69</v>
      </c>
      <c r="G6552" s="302" t="s">
        <v>70</v>
      </c>
      <c r="H6552" s="302" t="s">
        <v>3099</v>
      </c>
      <c r="I6552" s="302" t="s">
        <v>3099</v>
      </c>
      <c r="J6552" s="302">
        <v>135500</v>
      </c>
      <c r="K6552" s="302" t="s">
        <v>764</v>
      </c>
      <c r="L6552" s="302">
        <v>12320933</v>
      </c>
      <c r="M6552" s="302" t="s">
        <v>3131</v>
      </c>
      <c r="N6552" s="305">
        <v>41556</v>
      </c>
      <c r="O6552" s="305">
        <v>41579</v>
      </c>
      <c r="P6552" s="302" t="s">
        <v>3132</v>
      </c>
    </row>
    <row r="6553" spans="1:16">
      <c r="A6553" s="303">
        <v>0</v>
      </c>
      <c r="B6553" s="303">
        <v>0</v>
      </c>
      <c r="C6553" s="303">
        <v>0</v>
      </c>
      <c r="D6553" s="304">
        <f t="shared" si="102"/>
        <v>0</v>
      </c>
      <c r="E6553" s="305">
        <v>45992</v>
      </c>
      <c r="F6553" s="302" t="s">
        <v>69</v>
      </c>
      <c r="G6553" s="302" t="s">
        <v>70</v>
      </c>
      <c r="H6553" s="302" t="s">
        <v>3099</v>
      </c>
      <c r="I6553" s="302" t="s">
        <v>3099</v>
      </c>
      <c r="J6553" s="302">
        <v>135500</v>
      </c>
      <c r="K6553" s="302" t="s">
        <v>87</v>
      </c>
      <c r="L6553" s="302">
        <v>9974964</v>
      </c>
      <c r="M6553" s="302" t="s">
        <v>3061</v>
      </c>
      <c r="N6553" s="305">
        <v>22828</v>
      </c>
      <c r="O6553" s="305">
        <v>22828</v>
      </c>
      <c r="P6553" s="302" t="s">
        <v>1062</v>
      </c>
    </row>
    <row r="6554" spans="1:16">
      <c r="A6554" s="303">
        <v>0</v>
      </c>
      <c r="B6554" s="303">
        <v>0</v>
      </c>
      <c r="C6554" s="303">
        <v>0</v>
      </c>
      <c r="D6554" s="304">
        <f t="shared" si="102"/>
        <v>0</v>
      </c>
      <c r="E6554" s="305">
        <v>45992</v>
      </c>
      <c r="F6554" s="302" t="s">
        <v>69</v>
      </c>
      <c r="G6554" s="302" t="s">
        <v>70</v>
      </c>
      <c r="H6554" s="302" t="s">
        <v>3099</v>
      </c>
      <c r="I6554" s="302" t="s">
        <v>3099</v>
      </c>
      <c r="J6554" s="302">
        <v>135500</v>
      </c>
      <c r="K6554" s="302" t="s">
        <v>87</v>
      </c>
      <c r="L6554" s="302">
        <v>9974965</v>
      </c>
      <c r="M6554" s="302" t="s">
        <v>3061</v>
      </c>
      <c r="N6554" s="305">
        <v>20637</v>
      </c>
      <c r="O6554" s="305">
        <v>20637</v>
      </c>
      <c r="P6554" s="302" t="s">
        <v>1062</v>
      </c>
    </row>
    <row r="6555" spans="1:16">
      <c r="A6555" s="303">
        <v>0</v>
      </c>
      <c r="B6555" s="303">
        <v>0</v>
      </c>
      <c r="C6555" s="303">
        <v>0</v>
      </c>
      <c r="D6555" s="304">
        <f t="shared" si="102"/>
        <v>0</v>
      </c>
      <c r="E6555" s="305">
        <v>45992</v>
      </c>
      <c r="F6555" s="302" t="s">
        <v>69</v>
      </c>
      <c r="G6555" s="302" t="s">
        <v>70</v>
      </c>
      <c r="H6555" s="302" t="s">
        <v>3099</v>
      </c>
      <c r="I6555" s="302" t="s">
        <v>3099</v>
      </c>
      <c r="J6555" s="302">
        <v>135500</v>
      </c>
      <c r="K6555" s="302" t="s">
        <v>87</v>
      </c>
      <c r="L6555" s="302">
        <v>9974937</v>
      </c>
      <c r="M6555" s="302" t="s">
        <v>3061</v>
      </c>
      <c r="N6555" s="305">
        <v>22098</v>
      </c>
      <c r="O6555" s="305">
        <v>22098</v>
      </c>
      <c r="P6555" s="302" t="s">
        <v>1062</v>
      </c>
    </row>
    <row r="6556" spans="1:16">
      <c r="A6556" s="303">
        <v>0</v>
      </c>
      <c r="B6556" s="303">
        <v>0</v>
      </c>
      <c r="C6556" s="303">
        <v>0</v>
      </c>
      <c r="D6556" s="304">
        <f t="shared" si="102"/>
        <v>0</v>
      </c>
      <c r="E6556" s="305">
        <v>45992</v>
      </c>
      <c r="F6556" s="302" t="s">
        <v>69</v>
      </c>
      <c r="G6556" s="302" t="s">
        <v>70</v>
      </c>
      <c r="H6556" s="302" t="s">
        <v>3099</v>
      </c>
      <c r="I6556" s="302" t="s">
        <v>3099</v>
      </c>
      <c r="J6556" s="302">
        <v>135500</v>
      </c>
      <c r="K6556" s="302" t="s">
        <v>87</v>
      </c>
      <c r="L6556" s="302">
        <v>9974502</v>
      </c>
      <c r="M6556" s="302" t="s">
        <v>3061</v>
      </c>
      <c r="N6556" s="305">
        <v>25020</v>
      </c>
      <c r="O6556" s="305">
        <v>25020</v>
      </c>
      <c r="P6556" s="302" t="s">
        <v>1062</v>
      </c>
    </row>
    <row r="6557" spans="1:16">
      <c r="A6557" s="303">
        <v>0</v>
      </c>
      <c r="B6557" s="303">
        <v>0</v>
      </c>
      <c r="C6557" s="303">
        <v>0</v>
      </c>
      <c r="D6557" s="304">
        <f t="shared" si="102"/>
        <v>0</v>
      </c>
      <c r="E6557" s="305">
        <v>45992</v>
      </c>
      <c r="F6557" s="302" t="s">
        <v>69</v>
      </c>
      <c r="G6557" s="302" t="s">
        <v>70</v>
      </c>
      <c r="H6557" s="302" t="s">
        <v>3099</v>
      </c>
      <c r="I6557" s="302" t="s">
        <v>3099</v>
      </c>
      <c r="J6557" s="302">
        <v>135500</v>
      </c>
      <c r="K6557" s="302" t="s">
        <v>87</v>
      </c>
      <c r="L6557" s="302">
        <v>9974503</v>
      </c>
      <c r="M6557" s="302" t="s">
        <v>3061</v>
      </c>
      <c r="N6557" s="305">
        <v>24654</v>
      </c>
      <c r="O6557" s="305">
        <v>24654</v>
      </c>
      <c r="P6557" s="302" t="s">
        <v>1062</v>
      </c>
    </row>
    <row r="6558" spans="1:16">
      <c r="A6558" s="303">
        <v>0</v>
      </c>
      <c r="B6558" s="303">
        <v>0</v>
      </c>
      <c r="C6558" s="303">
        <v>0</v>
      </c>
      <c r="D6558" s="304">
        <f t="shared" si="102"/>
        <v>0</v>
      </c>
      <c r="E6558" s="305">
        <v>45992</v>
      </c>
      <c r="F6558" s="302" t="s">
        <v>69</v>
      </c>
      <c r="G6558" s="302" t="s">
        <v>70</v>
      </c>
      <c r="H6558" s="302" t="s">
        <v>3099</v>
      </c>
      <c r="I6558" s="302" t="s">
        <v>3099</v>
      </c>
      <c r="J6558" s="302">
        <v>135500</v>
      </c>
      <c r="K6558" s="302" t="s">
        <v>87</v>
      </c>
      <c r="L6558" s="302">
        <v>9974505</v>
      </c>
      <c r="M6558" s="302" t="s">
        <v>3061</v>
      </c>
      <c r="N6558" s="305">
        <v>23559</v>
      </c>
      <c r="O6558" s="305">
        <v>23559</v>
      </c>
      <c r="P6558" s="302" t="s">
        <v>1062</v>
      </c>
    </row>
    <row r="6559" spans="1:16">
      <c r="A6559" s="303">
        <v>0</v>
      </c>
      <c r="B6559" s="303">
        <v>0</v>
      </c>
      <c r="C6559" s="303">
        <v>0</v>
      </c>
      <c r="D6559" s="304">
        <f t="shared" si="102"/>
        <v>0</v>
      </c>
      <c r="E6559" s="305">
        <v>45992</v>
      </c>
      <c r="F6559" s="302" t="s">
        <v>69</v>
      </c>
      <c r="G6559" s="302" t="s">
        <v>70</v>
      </c>
      <c r="H6559" s="302" t="s">
        <v>3099</v>
      </c>
      <c r="I6559" s="302" t="s">
        <v>3099</v>
      </c>
      <c r="J6559" s="302">
        <v>135500</v>
      </c>
      <c r="K6559" s="302" t="s">
        <v>87</v>
      </c>
      <c r="L6559" s="302">
        <v>9974504</v>
      </c>
      <c r="M6559" s="302" t="s">
        <v>3061</v>
      </c>
      <c r="N6559" s="305">
        <v>24289</v>
      </c>
      <c r="O6559" s="305">
        <v>24289</v>
      </c>
      <c r="P6559" s="302" t="s">
        <v>1062</v>
      </c>
    </row>
    <row r="6560" spans="1:16">
      <c r="A6560" s="303">
        <v>0</v>
      </c>
      <c r="B6560" s="303">
        <v>0</v>
      </c>
      <c r="C6560" s="303">
        <v>0</v>
      </c>
      <c r="D6560" s="304">
        <f t="shared" si="102"/>
        <v>0</v>
      </c>
      <c r="E6560" s="305">
        <v>45992</v>
      </c>
      <c r="F6560" s="302" t="s">
        <v>69</v>
      </c>
      <c r="G6560" s="302" t="s">
        <v>70</v>
      </c>
      <c r="H6560" s="302" t="s">
        <v>3099</v>
      </c>
      <c r="I6560" s="302" t="s">
        <v>3099</v>
      </c>
      <c r="J6560" s="302">
        <v>135500</v>
      </c>
      <c r="K6560" s="302" t="s">
        <v>87</v>
      </c>
      <c r="L6560" s="302">
        <v>9974939</v>
      </c>
      <c r="M6560" s="302" t="s">
        <v>3061</v>
      </c>
      <c r="N6560" s="305">
        <v>21367</v>
      </c>
      <c r="O6560" s="305">
        <v>21367</v>
      </c>
      <c r="P6560" s="302" t="s">
        <v>1062</v>
      </c>
    </row>
    <row r="6561" spans="1:16">
      <c r="A6561" s="303">
        <v>0</v>
      </c>
      <c r="B6561" s="303">
        <v>0</v>
      </c>
      <c r="C6561" s="303">
        <v>0</v>
      </c>
      <c r="D6561" s="304">
        <f t="shared" si="102"/>
        <v>0</v>
      </c>
      <c r="E6561" s="305">
        <v>45992</v>
      </c>
      <c r="F6561" s="302" t="s">
        <v>69</v>
      </c>
      <c r="G6561" s="302" t="s">
        <v>70</v>
      </c>
      <c r="H6561" s="302" t="s">
        <v>3099</v>
      </c>
      <c r="I6561" s="302" t="s">
        <v>3099</v>
      </c>
      <c r="J6561" s="302">
        <v>135500</v>
      </c>
      <c r="K6561" s="302" t="s">
        <v>87</v>
      </c>
      <c r="L6561" s="302">
        <v>9974500</v>
      </c>
      <c r="M6561" s="302" t="s">
        <v>3061</v>
      </c>
      <c r="N6561" s="305">
        <v>33786</v>
      </c>
      <c r="O6561" s="305">
        <v>33786</v>
      </c>
      <c r="P6561" s="302" t="s">
        <v>1062</v>
      </c>
    </row>
    <row r="6562" spans="1:16">
      <c r="A6562" s="303">
        <v>0</v>
      </c>
      <c r="B6562" s="303">
        <v>0</v>
      </c>
      <c r="C6562" s="303">
        <v>0</v>
      </c>
      <c r="D6562" s="304">
        <f t="shared" si="102"/>
        <v>0</v>
      </c>
      <c r="E6562" s="305">
        <v>45992</v>
      </c>
      <c r="F6562" s="302" t="s">
        <v>69</v>
      </c>
      <c r="G6562" s="302" t="s">
        <v>70</v>
      </c>
      <c r="H6562" s="302" t="s">
        <v>3099</v>
      </c>
      <c r="I6562" s="302" t="s">
        <v>3099</v>
      </c>
      <c r="J6562" s="302">
        <v>135500</v>
      </c>
      <c r="K6562" s="302" t="s">
        <v>87</v>
      </c>
      <c r="L6562" s="302">
        <v>9974501</v>
      </c>
      <c r="M6562" s="302" t="s">
        <v>3061</v>
      </c>
      <c r="N6562" s="305">
        <v>28672</v>
      </c>
      <c r="O6562" s="305">
        <v>28672</v>
      </c>
      <c r="P6562" s="302" t="s">
        <v>1062</v>
      </c>
    </row>
    <row r="6563" spans="1:16">
      <c r="A6563" s="303">
        <v>0</v>
      </c>
      <c r="B6563" s="303">
        <v>0</v>
      </c>
      <c r="C6563" s="303">
        <v>0</v>
      </c>
      <c r="D6563" s="304">
        <f t="shared" si="102"/>
        <v>0</v>
      </c>
      <c r="E6563" s="305">
        <v>45992</v>
      </c>
      <c r="F6563" s="302" t="s">
        <v>69</v>
      </c>
      <c r="G6563" s="302" t="s">
        <v>70</v>
      </c>
      <c r="H6563" s="302" t="s">
        <v>3099</v>
      </c>
      <c r="I6563" s="302" t="s">
        <v>3099</v>
      </c>
      <c r="J6563" s="302">
        <v>135500</v>
      </c>
      <c r="K6563" s="302" t="s">
        <v>87</v>
      </c>
      <c r="L6563" s="302">
        <v>9975014</v>
      </c>
      <c r="M6563" s="302" t="s">
        <v>3061</v>
      </c>
      <c r="N6563" s="305">
        <v>21367</v>
      </c>
      <c r="O6563" s="305">
        <v>21367</v>
      </c>
      <c r="P6563" s="302" t="s">
        <v>1062</v>
      </c>
    </row>
    <row r="6564" spans="1:16">
      <c r="A6564" s="303">
        <v>0</v>
      </c>
      <c r="B6564" s="303">
        <v>0</v>
      </c>
      <c r="C6564" s="303">
        <v>0</v>
      </c>
      <c r="D6564" s="304">
        <f t="shared" si="102"/>
        <v>0</v>
      </c>
      <c r="E6564" s="305">
        <v>45992</v>
      </c>
      <c r="F6564" s="302" t="s">
        <v>69</v>
      </c>
      <c r="G6564" s="302" t="s">
        <v>70</v>
      </c>
      <c r="H6564" s="302" t="s">
        <v>3099</v>
      </c>
      <c r="I6564" s="302" t="s">
        <v>3099</v>
      </c>
      <c r="J6564" s="302">
        <v>135500</v>
      </c>
      <c r="K6564" s="302" t="s">
        <v>87</v>
      </c>
      <c r="L6564" s="302">
        <v>9724192</v>
      </c>
      <c r="M6564" s="302" t="s">
        <v>3061</v>
      </c>
      <c r="N6564" s="305">
        <v>22463</v>
      </c>
      <c r="O6564" s="305">
        <v>22463</v>
      </c>
      <c r="P6564" s="302" t="s">
        <v>1062</v>
      </c>
    </row>
    <row r="6565" spans="1:16">
      <c r="A6565" s="303">
        <v>0</v>
      </c>
      <c r="B6565" s="303">
        <v>0</v>
      </c>
      <c r="C6565" s="303">
        <v>0</v>
      </c>
      <c r="D6565" s="304">
        <f t="shared" si="102"/>
        <v>0</v>
      </c>
      <c r="E6565" s="305">
        <v>45992</v>
      </c>
      <c r="F6565" s="302" t="s">
        <v>69</v>
      </c>
      <c r="G6565" s="302" t="s">
        <v>70</v>
      </c>
      <c r="H6565" s="302" t="s">
        <v>3099</v>
      </c>
      <c r="I6565" s="302" t="s">
        <v>3099</v>
      </c>
      <c r="J6565" s="302">
        <v>135500</v>
      </c>
      <c r="K6565" s="302" t="s">
        <v>87</v>
      </c>
      <c r="L6565" s="302">
        <v>9974936</v>
      </c>
      <c r="M6565" s="302" t="s">
        <v>3061</v>
      </c>
      <c r="N6565" s="305">
        <v>27211</v>
      </c>
      <c r="O6565" s="305">
        <v>27211</v>
      </c>
      <c r="P6565" s="302" t="s">
        <v>1062</v>
      </c>
    </row>
    <row r="6566" spans="1:16">
      <c r="A6566" s="303">
        <v>0</v>
      </c>
      <c r="B6566" s="303">
        <v>0</v>
      </c>
      <c r="C6566" s="303">
        <v>0</v>
      </c>
      <c r="D6566" s="304">
        <f t="shared" si="102"/>
        <v>0</v>
      </c>
      <c r="E6566" s="305">
        <v>45992</v>
      </c>
      <c r="F6566" s="302" t="s">
        <v>69</v>
      </c>
      <c r="G6566" s="302" t="s">
        <v>70</v>
      </c>
      <c r="H6566" s="302" t="s">
        <v>3099</v>
      </c>
      <c r="I6566" s="302" t="s">
        <v>3099</v>
      </c>
      <c r="J6566" s="302">
        <v>135500</v>
      </c>
      <c r="K6566" s="302" t="s">
        <v>87</v>
      </c>
      <c r="L6566" s="302">
        <v>9706637</v>
      </c>
      <c r="M6566" s="302" t="s">
        <v>3061</v>
      </c>
      <c r="N6566" s="305">
        <v>23924</v>
      </c>
      <c r="O6566" s="305">
        <v>23924</v>
      </c>
      <c r="P6566" s="302" t="s">
        <v>1062</v>
      </c>
    </row>
    <row r="6567" spans="1:16">
      <c r="A6567" s="303">
        <v>0</v>
      </c>
      <c r="B6567" s="303">
        <v>0</v>
      </c>
      <c r="C6567" s="303">
        <v>0</v>
      </c>
      <c r="D6567" s="304">
        <f t="shared" si="102"/>
        <v>0</v>
      </c>
      <c r="E6567" s="305">
        <v>45992</v>
      </c>
      <c r="F6567" s="302" t="s">
        <v>69</v>
      </c>
      <c r="G6567" s="302" t="s">
        <v>70</v>
      </c>
      <c r="H6567" s="302" t="s">
        <v>3099</v>
      </c>
      <c r="I6567" s="302" t="s">
        <v>3099</v>
      </c>
      <c r="J6567" s="302">
        <v>135500</v>
      </c>
      <c r="K6567" s="302" t="s">
        <v>87</v>
      </c>
      <c r="L6567" s="302">
        <v>9706649</v>
      </c>
      <c r="M6567" s="302" t="s">
        <v>3061</v>
      </c>
      <c r="N6567" s="305">
        <v>22828</v>
      </c>
      <c r="O6567" s="305">
        <v>22828</v>
      </c>
      <c r="P6567" s="302" t="s">
        <v>1062</v>
      </c>
    </row>
    <row r="6568" spans="1:16">
      <c r="A6568" s="303">
        <v>0</v>
      </c>
      <c r="B6568" s="303">
        <v>0</v>
      </c>
      <c r="C6568" s="303">
        <v>0</v>
      </c>
      <c r="D6568" s="304">
        <f t="shared" si="102"/>
        <v>0</v>
      </c>
      <c r="E6568" s="305">
        <v>45992</v>
      </c>
      <c r="F6568" s="302" t="s">
        <v>69</v>
      </c>
      <c r="G6568" s="302" t="s">
        <v>70</v>
      </c>
      <c r="H6568" s="302" t="s">
        <v>3099</v>
      </c>
      <c r="I6568" s="302" t="s">
        <v>3099</v>
      </c>
      <c r="J6568" s="302">
        <v>135500</v>
      </c>
      <c r="K6568" s="302" t="s">
        <v>87</v>
      </c>
      <c r="L6568" s="302">
        <v>9974938</v>
      </c>
      <c r="M6568" s="302" t="s">
        <v>3061</v>
      </c>
      <c r="N6568" s="305">
        <v>21732</v>
      </c>
      <c r="O6568" s="305">
        <v>21732</v>
      </c>
      <c r="P6568" s="302" t="s">
        <v>1062</v>
      </c>
    </row>
    <row r="6569" spans="1:16">
      <c r="A6569" s="303">
        <v>0</v>
      </c>
      <c r="B6569" s="303">
        <v>0</v>
      </c>
      <c r="C6569" s="303">
        <v>0</v>
      </c>
      <c r="D6569" s="304">
        <f t="shared" si="102"/>
        <v>0</v>
      </c>
      <c r="E6569" s="305">
        <v>45992</v>
      </c>
      <c r="F6569" s="302" t="s">
        <v>69</v>
      </c>
      <c r="G6569" s="302" t="s">
        <v>70</v>
      </c>
      <c r="H6569" s="302" t="s">
        <v>3099</v>
      </c>
      <c r="I6569" s="302" t="s">
        <v>3099</v>
      </c>
      <c r="J6569" s="302">
        <v>135500</v>
      </c>
      <c r="K6569" s="302" t="s">
        <v>88</v>
      </c>
      <c r="L6569" s="302">
        <v>9974858</v>
      </c>
      <c r="M6569" s="302" t="s">
        <v>3062</v>
      </c>
      <c r="N6569" s="305">
        <v>29037</v>
      </c>
      <c r="O6569" s="305">
        <v>29037</v>
      </c>
      <c r="P6569" s="302" t="s">
        <v>1062</v>
      </c>
    </row>
    <row r="6570" spans="1:16">
      <c r="A6570" s="303">
        <v>0</v>
      </c>
      <c r="B6570" s="303">
        <v>0</v>
      </c>
      <c r="C6570" s="303">
        <v>0</v>
      </c>
      <c r="D6570" s="304">
        <f t="shared" si="102"/>
        <v>0</v>
      </c>
      <c r="E6570" s="305">
        <v>45992</v>
      </c>
      <c r="F6570" s="302" t="s">
        <v>69</v>
      </c>
      <c r="G6570" s="302" t="s">
        <v>70</v>
      </c>
      <c r="H6570" s="302" t="s">
        <v>3099</v>
      </c>
      <c r="I6570" s="302" t="s">
        <v>3099</v>
      </c>
      <c r="J6570" s="302">
        <v>135500</v>
      </c>
      <c r="K6570" s="302" t="s">
        <v>88</v>
      </c>
      <c r="L6570" s="302">
        <v>9724191</v>
      </c>
      <c r="M6570" s="302" t="s">
        <v>3062</v>
      </c>
      <c r="N6570" s="305">
        <v>24654</v>
      </c>
      <c r="O6570" s="305">
        <v>24654</v>
      </c>
      <c r="P6570" s="302" t="s">
        <v>1062</v>
      </c>
    </row>
    <row r="6571" spans="1:16">
      <c r="A6571" s="303">
        <v>0</v>
      </c>
      <c r="B6571" s="303">
        <v>0</v>
      </c>
      <c r="C6571" s="303">
        <v>0</v>
      </c>
      <c r="D6571" s="304">
        <f t="shared" si="102"/>
        <v>0</v>
      </c>
      <c r="E6571" s="305">
        <v>45992</v>
      </c>
      <c r="F6571" s="302" t="s">
        <v>69</v>
      </c>
      <c r="G6571" s="302" t="s">
        <v>70</v>
      </c>
      <c r="H6571" s="302" t="s">
        <v>3099</v>
      </c>
      <c r="I6571" s="302" t="s">
        <v>3099</v>
      </c>
      <c r="J6571" s="302">
        <v>135500</v>
      </c>
      <c r="K6571" s="302" t="s">
        <v>88</v>
      </c>
      <c r="L6571" s="302">
        <v>9974930</v>
      </c>
      <c r="M6571" s="302" t="s">
        <v>3062</v>
      </c>
      <c r="N6571" s="305">
        <v>21367</v>
      </c>
      <c r="O6571" s="305">
        <v>21367</v>
      </c>
      <c r="P6571" s="302" t="s">
        <v>1062</v>
      </c>
    </row>
    <row r="6572" spans="1:16">
      <c r="A6572" s="303">
        <v>0</v>
      </c>
      <c r="B6572" s="303">
        <v>0</v>
      </c>
      <c r="C6572" s="303">
        <v>0</v>
      </c>
      <c r="D6572" s="304">
        <f t="shared" si="102"/>
        <v>0</v>
      </c>
      <c r="E6572" s="305">
        <v>45992</v>
      </c>
      <c r="F6572" s="302" t="s">
        <v>69</v>
      </c>
      <c r="G6572" s="302" t="s">
        <v>70</v>
      </c>
      <c r="H6572" s="302" t="s">
        <v>3099</v>
      </c>
      <c r="I6572" s="302" t="s">
        <v>3099</v>
      </c>
      <c r="J6572" s="302">
        <v>135500</v>
      </c>
      <c r="K6572" s="302" t="s">
        <v>88</v>
      </c>
      <c r="L6572" s="302">
        <v>9709889</v>
      </c>
      <c r="M6572" s="302" t="s">
        <v>3062</v>
      </c>
      <c r="N6572" s="305">
        <v>22098</v>
      </c>
      <c r="O6572" s="305">
        <v>22098</v>
      </c>
      <c r="P6572" s="302" t="s">
        <v>1062</v>
      </c>
    </row>
    <row r="6573" spans="1:16">
      <c r="A6573" s="303">
        <v>0</v>
      </c>
      <c r="B6573" s="303">
        <v>0</v>
      </c>
      <c r="C6573" s="303">
        <v>0</v>
      </c>
      <c r="D6573" s="304">
        <f t="shared" si="102"/>
        <v>0</v>
      </c>
      <c r="E6573" s="305">
        <v>45992</v>
      </c>
      <c r="F6573" s="302" t="s">
        <v>69</v>
      </c>
      <c r="G6573" s="302" t="s">
        <v>70</v>
      </c>
      <c r="H6573" s="302" t="s">
        <v>3099</v>
      </c>
      <c r="I6573" s="302" t="s">
        <v>3099</v>
      </c>
      <c r="J6573" s="302">
        <v>135500</v>
      </c>
      <c r="K6573" s="302" t="s">
        <v>88</v>
      </c>
      <c r="L6573" s="302">
        <v>9975013</v>
      </c>
      <c r="M6573" s="302" t="s">
        <v>3062</v>
      </c>
      <c r="N6573" s="305">
        <v>21367</v>
      </c>
      <c r="O6573" s="305">
        <v>21367</v>
      </c>
      <c r="P6573" s="302" t="s">
        <v>1062</v>
      </c>
    </row>
    <row r="6574" spans="1:16">
      <c r="A6574" s="303">
        <v>0</v>
      </c>
      <c r="B6574" s="303">
        <v>0</v>
      </c>
      <c r="C6574" s="303">
        <v>0</v>
      </c>
      <c r="D6574" s="304">
        <f t="shared" si="102"/>
        <v>0</v>
      </c>
      <c r="E6574" s="305">
        <v>45992</v>
      </c>
      <c r="F6574" s="302" t="s">
        <v>69</v>
      </c>
      <c r="G6574" s="302" t="s">
        <v>70</v>
      </c>
      <c r="H6574" s="302" t="s">
        <v>3099</v>
      </c>
      <c r="I6574" s="302" t="s">
        <v>3099</v>
      </c>
      <c r="J6574" s="302">
        <v>135500</v>
      </c>
      <c r="K6574" s="302" t="s">
        <v>88</v>
      </c>
      <c r="L6574" s="302">
        <v>9974961</v>
      </c>
      <c r="M6574" s="302" t="s">
        <v>3062</v>
      </c>
      <c r="N6574" s="305">
        <v>28307</v>
      </c>
      <c r="O6574" s="305">
        <v>28307</v>
      </c>
      <c r="P6574" s="302" t="s">
        <v>1062</v>
      </c>
    </row>
    <row r="6575" spans="1:16">
      <c r="A6575" s="303">
        <v>0</v>
      </c>
      <c r="B6575" s="303">
        <v>0</v>
      </c>
      <c r="C6575" s="303">
        <v>0</v>
      </c>
      <c r="D6575" s="304">
        <f t="shared" si="102"/>
        <v>0</v>
      </c>
      <c r="E6575" s="305">
        <v>45992</v>
      </c>
      <c r="F6575" s="302" t="s">
        <v>69</v>
      </c>
      <c r="G6575" s="302" t="s">
        <v>70</v>
      </c>
      <c r="H6575" s="302" t="s">
        <v>3099</v>
      </c>
      <c r="I6575" s="302" t="s">
        <v>3099</v>
      </c>
      <c r="J6575" s="302">
        <v>135500</v>
      </c>
      <c r="K6575" s="302" t="s">
        <v>88</v>
      </c>
      <c r="L6575" s="302">
        <v>9974927</v>
      </c>
      <c r="M6575" s="302" t="s">
        <v>3062</v>
      </c>
      <c r="N6575" s="305">
        <v>22828</v>
      </c>
      <c r="O6575" s="305">
        <v>22828</v>
      </c>
      <c r="P6575" s="302" t="s">
        <v>1062</v>
      </c>
    </row>
    <row r="6576" spans="1:16">
      <c r="A6576" s="303">
        <v>0</v>
      </c>
      <c r="B6576" s="303">
        <v>0</v>
      </c>
      <c r="C6576" s="303">
        <v>0</v>
      </c>
      <c r="D6576" s="304">
        <f t="shared" si="102"/>
        <v>0</v>
      </c>
      <c r="E6576" s="305">
        <v>45992</v>
      </c>
      <c r="F6576" s="302" t="s">
        <v>69</v>
      </c>
      <c r="G6576" s="302" t="s">
        <v>70</v>
      </c>
      <c r="H6576" s="302" t="s">
        <v>3099</v>
      </c>
      <c r="I6576" s="302" t="s">
        <v>3099</v>
      </c>
      <c r="J6576" s="302">
        <v>135500</v>
      </c>
      <c r="K6576" s="302" t="s">
        <v>88</v>
      </c>
      <c r="L6576" s="302">
        <v>9974496</v>
      </c>
      <c r="M6576" s="302" t="s">
        <v>3062</v>
      </c>
      <c r="N6576" s="305">
        <v>25020</v>
      </c>
      <c r="O6576" s="305">
        <v>25020</v>
      </c>
      <c r="P6576" s="302" t="s">
        <v>1062</v>
      </c>
    </row>
    <row r="6577" spans="1:16">
      <c r="A6577" s="303">
        <v>0</v>
      </c>
      <c r="B6577" s="303">
        <v>0</v>
      </c>
      <c r="C6577" s="303">
        <v>0</v>
      </c>
      <c r="D6577" s="304">
        <f t="shared" si="102"/>
        <v>0</v>
      </c>
      <c r="E6577" s="305">
        <v>45992</v>
      </c>
      <c r="F6577" s="302" t="s">
        <v>69</v>
      </c>
      <c r="G6577" s="302" t="s">
        <v>70</v>
      </c>
      <c r="H6577" s="302" t="s">
        <v>3099</v>
      </c>
      <c r="I6577" s="302" t="s">
        <v>3099</v>
      </c>
      <c r="J6577" s="302">
        <v>135500</v>
      </c>
      <c r="K6577" s="302" t="s">
        <v>88</v>
      </c>
      <c r="L6577" s="302">
        <v>9974498</v>
      </c>
      <c r="M6577" s="302" t="s">
        <v>3062</v>
      </c>
      <c r="N6577" s="305">
        <v>24289</v>
      </c>
      <c r="O6577" s="305">
        <v>24289</v>
      </c>
      <c r="P6577" s="302" t="s">
        <v>1062</v>
      </c>
    </row>
    <row r="6578" spans="1:16">
      <c r="A6578" s="303">
        <v>0</v>
      </c>
      <c r="B6578" s="303">
        <v>0</v>
      </c>
      <c r="C6578" s="303">
        <v>0</v>
      </c>
      <c r="D6578" s="304">
        <f t="shared" si="102"/>
        <v>0</v>
      </c>
      <c r="E6578" s="305">
        <v>45992</v>
      </c>
      <c r="F6578" s="302" t="s">
        <v>69</v>
      </c>
      <c r="G6578" s="302" t="s">
        <v>70</v>
      </c>
      <c r="H6578" s="302" t="s">
        <v>3099</v>
      </c>
      <c r="I6578" s="302" t="s">
        <v>3099</v>
      </c>
      <c r="J6578" s="302">
        <v>135500</v>
      </c>
      <c r="K6578" s="302" t="s">
        <v>88</v>
      </c>
      <c r="L6578" s="302">
        <v>9974932</v>
      </c>
      <c r="M6578" s="302" t="s">
        <v>3062</v>
      </c>
      <c r="N6578" s="305">
        <v>20637</v>
      </c>
      <c r="O6578" s="305">
        <v>20637</v>
      </c>
      <c r="P6578" s="302" t="s">
        <v>1062</v>
      </c>
    </row>
    <row r="6579" spans="1:16">
      <c r="A6579" s="303">
        <v>0</v>
      </c>
      <c r="B6579" s="303">
        <v>0</v>
      </c>
      <c r="C6579" s="303">
        <v>0</v>
      </c>
      <c r="D6579" s="304">
        <f t="shared" si="102"/>
        <v>0</v>
      </c>
      <c r="E6579" s="305">
        <v>45992</v>
      </c>
      <c r="F6579" s="302" t="s">
        <v>69</v>
      </c>
      <c r="G6579" s="302" t="s">
        <v>70</v>
      </c>
      <c r="H6579" s="302" t="s">
        <v>3099</v>
      </c>
      <c r="I6579" s="302" t="s">
        <v>3099</v>
      </c>
      <c r="J6579" s="302">
        <v>135500</v>
      </c>
      <c r="K6579" s="302" t="s">
        <v>88</v>
      </c>
      <c r="L6579" s="302">
        <v>9974935</v>
      </c>
      <c r="M6579" s="302" t="s">
        <v>3062</v>
      </c>
      <c r="N6579" s="305">
        <v>13332</v>
      </c>
      <c r="O6579" s="305">
        <v>13332</v>
      </c>
      <c r="P6579" s="302" t="s">
        <v>1062</v>
      </c>
    </row>
    <row r="6580" spans="1:16">
      <c r="A6580" s="303">
        <v>0</v>
      </c>
      <c r="B6580" s="303">
        <v>0</v>
      </c>
      <c r="C6580" s="303">
        <v>0</v>
      </c>
      <c r="D6580" s="304">
        <f t="shared" si="102"/>
        <v>0</v>
      </c>
      <c r="E6580" s="305">
        <v>45992</v>
      </c>
      <c r="F6580" s="302" t="s">
        <v>69</v>
      </c>
      <c r="G6580" s="302" t="s">
        <v>70</v>
      </c>
      <c r="H6580" s="302" t="s">
        <v>3099</v>
      </c>
      <c r="I6580" s="302" t="s">
        <v>3099</v>
      </c>
      <c r="J6580" s="302">
        <v>135500</v>
      </c>
      <c r="K6580" s="302" t="s">
        <v>88</v>
      </c>
      <c r="L6580" s="302">
        <v>9693319</v>
      </c>
      <c r="M6580" s="302" t="s">
        <v>3062</v>
      </c>
      <c r="N6580" s="305">
        <v>32690</v>
      </c>
      <c r="O6580" s="305">
        <v>32690</v>
      </c>
      <c r="P6580" s="302" t="s">
        <v>1062</v>
      </c>
    </row>
    <row r="6581" spans="1:16">
      <c r="A6581" s="303">
        <v>0</v>
      </c>
      <c r="B6581" s="303">
        <v>0</v>
      </c>
      <c r="C6581" s="303">
        <v>0</v>
      </c>
      <c r="D6581" s="304">
        <f t="shared" si="102"/>
        <v>0</v>
      </c>
      <c r="E6581" s="305">
        <v>45992</v>
      </c>
      <c r="F6581" s="302" t="s">
        <v>69</v>
      </c>
      <c r="G6581" s="302" t="s">
        <v>70</v>
      </c>
      <c r="H6581" s="302" t="s">
        <v>3099</v>
      </c>
      <c r="I6581" s="302" t="s">
        <v>3099</v>
      </c>
      <c r="J6581" s="302">
        <v>135500</v>
      </c>
      <c r="K6581" s="302" t="s">
        <v>88</v>
      </c>
      <c r="L6581" s="302">
        <v>9724157</v>
      </c>
      <c r="M6581" s="302" t="s">
        <v>3062</v>
      </c>
      <c r="N6581" s="305">
        <v>23559</v>
      </c>
      <c r="O6581" s="305">
        <v>23559</v>
      </c>
      <c r="P6581" s="302" t="s">
        <v>1062</v>
      </c>
    </row>
    <row r="6582" spans="1:16">
      <c r="A6582" s="303">
        <v>0</v>
      </c>
      <c r="B6582" s="303">
        <v>0</v>
      </c>
      <c r="C6582" s="303">
        <v>0</v>
      </c>
      <c r="D6582" s="304">
        <f t="shared" si="102"/>
        <v>0</v>
      </c>
      <c r="E6582" s="305">
        <v>45992</v>
      </c>
      <c r="F6582" s="302" t="s">
        <v>69</v>
      </c>
      <c r="G6582" s="302" t="s">
        <v>70</v>
      </c>
      <c r="H6582" s="302" t="s">
        <v>3099</v>
      </c>
      <c r="I6582" s="302" t="s">
        <v>3099</v>
      </c>
      <c r="J6582" s="302">
        <v>135500</v>
      </c>
      <c r="K6582" s="302" t="s">
        <v>88</v>
      </c>
      <c r="L6582" s="302">
        <v>9974497</v>
      </c>
      <c r="M6582" s="302" t="s">
        <v>3062</v>
      </c>
      <c r="N6582" s="305">
        <v>24654</v>
      </c>
      <c r="O6582" s="305">
        <v>24654</v>
      </c>
      <c r="P6582" s="302" t="s">
        <v>1062</v>
      </c>
    </row>
    <row r="6583" spans="1:16">
      <c r="A6583" s="303">
        <v>0</v>
      </c>
      <c r="B6583" s="303">
        <v>0</v>
      </c>
      <c r="C6583" s="303">
        <v>0</v>
      </c>
      <c r="D6583" s="304">
        <f t="shared" si="102"/>
        <v>0</v>
      </c>
      <c r="E6583" s="305">
        <v>45992</v>
      </c>
      <c r="F6583" s="302" t="s">
        <v>69</v>
      </c>
      <c r="G6583" s="302" t="s">
        <v>70</v>
      </c>
      <c r="H6583" s="302" t="s">
        <v>3099</v>
      </c>
      <c r="I6583" s="302" t="s">
        <v>3099</v>
      </c>
      <c r="J6583" s="302">
        <v>135500</v>
      </c>
      <c r="K6583" s="302" t="s">
        <v>88</v>
      </c>
      <c r="L6583" s="302">
        <v>9974933</v>
      </c>
      <c r="M6583" s="302" t="s">
        <v>3062</v>
      </c>
      <c r="N6583" s="305">
        <v>17715</v>
      </c>
      <c r="O6583" s="305">
        <v>17715</v>
      </c>
      <c r="P6583" s="302" t="s">
        <v>1062</v>
      </c>
    </row>
    <row r="6584" spans="1:16">
      <c r="A6584" s="303">
        <v>0</v>
      </c>
      <c r="B6584" s="303">
        <v>0</v>
      </c>
      <c r="C6584" s="303">
        <v>0</v>
      </c>
      <c r="D6584" s="304">
        <f t="shared" si="102"/>
        <v>0</v>
      </c>
      <c r="E6584" s="305">
        <v>45992</v>
      </c>
      <c r="F6584" s="302" t="s">
        <v>69</v>
      </c>
      <c r="G6584" s="302" t="s">
        <v>70</v>
      </c>
      <c r="H6584" s="302" t="s">
        <v>3099</v>
      </c>
      <c r="I6584" s="302" t="s">
        <v>3099</v>
      </c>
      <c r="J6584" s="302">
        <v>135500</v>
      </c>
      <c r="K6584" s="302" t="s">
        <v>88</v>
      </c>
      <c r="L6584" s="302">
        <v>9974963</v>
      </c>
      <c r="M6584" s="302" t="s">
        <v>3062</v>
      </c>
      <c r="N6584" s="305">
        <v>13332</v>
      </c>
      <c r="O6584" s="305">
        <v>13332</v>
      </c>
      <c r="P6584" s="302" t="s">
        <v>1062</v>
      </c>
    </row>
    <row r="6585" spans="1:16">
      <c r="A6585" s="303">
        <v>0</v>
      </c>
      <c r="B6585" s="303">
        <v>0</v>
      </c>
      <c r="C6585" s="303">
        <v>0</v>
      </c>
      <c r="D6585" s="304">
        <f t="shared" si="102"/>
        <v>0</v>
      </c>
      <c r="E6585" s="305">
        <v>45992</v>
      </c>
      <c r="F6585" s="302" t="s">
        <v>69</v>
      </c>
      <c r="G6585" s="302" t="s">
        <v>70</v>
      </c>
      <c r="H6585" s="302" t="s">
        <v>3099</v>
      </c>
      <c r="I6585" s="302" t="s">
        <v>3099</v>
      </c>
      <c r="J6585" s="302">
        <v>135500</v>
      </c>
      <c r="K6585" s="302" t="s">
        <v>88</v>
      </c>
      <c r="L6585" s="302">
        <v>9974925</v>
      </c>
      <c r="M6585" s="302" t="s">
        <v>3062</v>
      </c>
      <c r="N6585" s="305">
        <v>27211</v>
      </c>
      <c r="O6585" s="305">
        <v>27211</v>
      </c>
      <c r="P6585" s="302" t="s">
        <v>1062</v>
      </c>
    </row>
    <row r="6586" spans="1:16">
      <c r="A6586" s="303">
        <v>0</v>
      </c>
      <c r="B6586" s="303">
        <v>0</v>
      </c>
      <c r="C6586" s="303">
        <v>0</v>
      </c>
      <c r="D6586" s="304">
        <f t="shared" si="102"/>
        <v>0</v>
      </c>
      <c r="E6586" s="305">
        <v>45992</v>
      </c>
      <c r="F6586" s="302" t="s">
        <v>69</v>
      </c>
      <c r="G6586" s="302" t="s">
        <v>70</v>
      </c>
      <c r="H6586" s="302" t="s">
        <v>3099</v>
      </c>
      <c r="I6586" s="302" t="s">
        <v>3099</v>
      </c>
      <c r="J6586" s="302">
        <v>135500</v>
      </c>
      <c r="K6586" s="302" t="s">
        <v>88</v>
      </c>
      <c r="L6586" s="302">
        <v>9974926</v>
      </c>
      <c r="M6586" s="302" t="s">
        <v>3062</v>
      </c>
      <c r="N6586" s="305">
        <v>25020</v>
      </c>
      <c r="O6586" s="305">
        <v>25020</v>
      </c>
      <c r="P6586" s="302" t="s">
        <v>1062</v>
      </c>
    </row>
    <row r="6587" spans="1:16">
      <c r="A6587" s="303">
        <v>0</v>
      </c>
      <c r="B6587" s="303">
        <v>0</v>
      </c>
      <c r="C6587" s="303">
        <v>0</v>
      </c>
      <c r="D6587" s="304">
        <f t="shared" si="102"/>
        <v>0</v>
      </c>
      <c r="E6587" s="305">
        <v>45992</v>
      </c>
      <c r="F6587" s="302" t="s">
        <v>69</v>
      </c>
      <c r="G6587" s="302" t="s">
        <v>70</v>
      </c>
      <c r="H6587" s="302" t="s">
        <v>3099</v>
      </c>
      <c r="I6587" s="302" t="s">
        <v>3099</v>
      </c>
      <c r="J6587" s="302">
        <v>135500</v>
      </c>
      <c r="K6587" s="302" t="s">
        <v>88</v>
      </c>
      <c r="L6587" s="302">
        <v>9974934</v>
      </c>
      <c r="M6587" s="302" t="s">
        <v>3062</v>
      </c>
      <c r="N6587" s="305">
        <v>17349</v>
      </c>
      <c r="O6587" s="305">
        <v>17349</v>
      </c>
      <c r="P6587" s="302" t="s">
        <v>1062</v>
      </c>
    </row>
    <row r="6588" spans="1:16">
      <c r="A6588" s="303">
        <v>0</v>
      </c>
      <c r="B6588" s="303">
        <v>0</v>
      </c>
      <c r="C6588" s="303">
        <v>0</v>
      </c>
      <c r="D6588" s="304">
        <f t="shared" si="102"/>
        <v>0</v>
      </c>
      <c r="E6588" s="305">
        <v>45992</v>
      </c>
      <c r="F6588" s="302" t="s">
        <v>69</v>
      </c>
      <c r="G6588" s="302" t="s">
        <v>70</v>
      </c>
      <c r="H6588" s="302" t="s">
        <v>3099</v>
      </c>
      <c r="I6588" s="302" t="s">
        <v>3099</v>
      </c>
      <c r="J6588" s="302">
        <v>135500</v>
      </c>
      <c r="K6588" s="302" t="s">
        <v>88</v>
      </c>
      <c r="L6588" s="302">
        <v>9975010</v>
      </c>
      <c r="M6588" s="302" t="s">
        <v>3062</v>
      </c>
      <c r="N6588" s="305">
        <v>28307</v>
      </c>
      <c r="O6588" s="305">
        <v>28307</v>
      </c>
      <c r="P6588" s="302" t="s">
        <v>1062</v>
      </c>
    </row>
    <row r="6589" spans="1:16">
      <c r="A6589" s="303">
        <v>0</v>
      </c>
      <c r="B6589" s="303">
        <v>0</v>
      </c>
      <c r="C6589" s="303">
        <v>0</v>
      </c>
      <c r="D6589" s="304">
        <f t="shared" si="102"/>
        <v>0</v>
      </c>
      <c r="E6589" s="305">
        <v>45992</v>
      </c>
      <c r="F6589" s="302" t="s">
        <v>69</v>
      </c>
      <c r="G6589" s="302" t="s">
        <v>70</v>
      </c>
      <c r="H6589" s="302" t="s">
        <v>3099</v>
      </c>
      <c r="I6589" s="302" t="s">
        <v>3099</v>
      </c>
      <c r="J6589" s="302">
        <v>135500</v>
      </c>
      <c r="K6589" s="302" t="s">
        <v>88</v>
      </c>
      <c r="L6589" s="302">
        <v>9974493</v>
      </c>
      <c r="M6589" s="302" t="s">
        <v>3062</v>
      </c>
      <c r="N6589" s="305">
        <v>33786</v>
      </c>
      <c r="O6589" s="305">
        <v>33786</v>
      </c>
      <c r="P6589" s="302" t="s">
        <v>1062</v>
      </c>
    </row>
    <row r="6590" spans="1:16">
      <c r="A6590" s="303">
        <v>0</v>
      </c>
      <c r="B6590" s="303">
        <v>0</v>
      </c>
      <c r="C6590" s="303">
        <v>0</v>
      </c>
      <c r="D6590" s="304">
        <f t="shared" si="102"/>
        <v>0</v>
      </c>
      <c r="E6590" s="305">
        <v>45992</v>
      </c>
      <c r="F6590" s="302" t="s">
        <v>69</v>
      </c>
      <c r="G6590" s="302" t="s">
        <v>70</v>
      </c>
      <c r="H6590" s="302" t="s">
        <v>3099</v>
      </c>
      <c r="I6590" s="302" t="s">
        <v>3099</v>
      </c>
      <c r="J6590" s="302">
        <v>135500</v>
      </c>
      <c r="K6590" s="302" t="s">
        <v>88</v>
      </c>
      <c r="L6590" s="302">
        <v>9974960</v>
      </c>
      <c r="M6590" s="302" t="s">
        <v>3062</v>
      </c>
      <c r="N6590" s="305">
        <v>31594</v>
      </c>
      <c r="O6590" s="305">
        <v>31594</v>
      </c>
      <c r="P6590" s="302" t="s">
        <v>1062</v>
      </c>
    </row>
    <row r="6591" spans="1:16">
      <c r="A6591" s="303">
        <v>0</v>
      </c>
      <c r="B6591" s="303">
        <v>0</v>
      </c>
      <c r="C6591" s="303">
        <v>0</v>
      </c>
      <c r="D6591" s="304">
        <f t="shared" si="102"/>
        <v>0</v>
      </c>
      <c r="E6591" s="305">
        <v>45992</v>
      </c>
      <c r="F6591" s="302" t="s">
        <v>69</v>
      </c>
      <c r="G6591" s="302" t="s">
        <v>70</v>
      </c>
      <c r="H6591" s="302" t="s">
        <v>3099</v>
      </c>
      <c r="I6591" s="302" t="s">
        <v>3099</v>
      </c>
      <c r="J6591" s="302">
        <v>135500</v>
      </c>
      <c r="K6591" s="302" t="s">
        <v>88</v>
      </c>
      <c r="L6591" s="302">
        <v>9975012</v>
      </c>
      <c r="M6591" s="302" t="s">
        <v>3062</v>
      </c>
      <c r="N6591" s="305">
        <v>24654</v>
      </c>
      <c r="O6591" s="305">
        <v>24654</v>
      </c>
      <c r="P6591" s="302" t="s">
        <v>1062</v>
      </c>
    </row>
    <row r="6592" spans="1:16">
      <c r="A6592" s="303">
        <v>0</v>
      </c>
      <c r="B6592" s="303">
        <v>0</v>
      </c>
      <c r="C6592" s="303">
        <v>0</v>
      </c>
      <c r="D6592" s="304">
        <f t="shared" si="102"/>
        <v>0</v>
      </c>
      <c r="E6592" s="305">
        <v>45992</v>
      </c>
      <c r="F6592" s="302" t="s">
        <v>69</v>
      </c>
      <c r="G6592" s="302" t="s">
        <v>70</v>
      </c>
      <c r="H6592" s="302" t="s">
        <v>3099</v>
      </c>
      <c r="I6592" s="302" t="s">
        <v>3099</v>
      </c>
      <c r="J6592" s="302">
        <v>135500</v>
      </c>
      <c r="K6592" s="302" t="s">
        <v>88</v>
      </c>
      <c r="L6592" s="302">
        <v>9974962</v>
      </c>
      <c r="M6592" s="302" t="s">
        <v>3062</v>
      </c>
      <c r="N6592" s="305">
        <v>20637</v>
      </c>
      <c r="O6592" s="305">
        <v>20637</v>
      </c>
      <c r="P6592" s="302" t="s">
        <v>1062</v>
      </c>
    </row>
    <row r="6593" spans="1:16">
      <c r="A6593" s="303">
        <v>0</v>
      </c>
      <c r="B6593" s="303">
        <v>0</v>
      </c>
      <c r="C6593" s="303">
        <v>0</v>
      </c>
      <c r="D6593" s="304">
        <f t="shared" si="102"/>
        <v>0</v>
      </c>
      <c r="E6593" s="305">
        <v>45992</v>
      </c>
      <c r="F6593" s="302" t="s">
        <v>69</v>
      </c>
      <c r="G6593" s="302" t="s">
        <v>70</v>
      </c>
      <c r="H6593" s="302" t="s">
        <v>3099</v>
      </c>
      <c r="I6593" s="302" t="s">
        <v>3099</v>
      </c>
      <c r="J6593" s="302">
        <v>135500</v>
      </c>
      <c r="K6593" s="302" t="s">
        <v>88</v>
      </c>
      <c r="L6593" s="302">
        <v>9975011</v>
      </c>
      <c r="M6593" s="302" t="s">
        <v>3062</v>
      </c>
      <c r="N6593" s="305">
        <v>25385</v>
      </c>
      <c r="O6593" s="305">
        <v>25385</v>
      </c>
      <c r="P6593" s="302" t="s">
        <v>1062</v>
      </c>
    </row>
    <row r="6594" spans="1:16">
      <c r="A6594" s="303">
        <v>0</v>
      </c>
      <c r="B6594" s="303">
        <v>0</v>
      </c>
      <c r="C6594" s="303">
        <v>0</v>
      </c>
      <c r="D6594" s="304">
        <f t="shared" si="102"/>
        <v>0</v>
      </c>
      <c r="E6594" s="305">
        <v>45992</v>
      </c>
      <c r="F6594" s="302" t="s">
        <v>69</v>
      </c>
      <c r="G6594" s="302" t="s">
        <v>70</v>
      </c>
      <c r="H6594" s="302" t="s">
        <v>3099</v>
      </c>
      <c r="I6594" s="302" t="s">
        <v>3099</v>
      </c>
      <c r="J6594" s="302">
        <v>135500</v>
      </c>
      <c r="K6594" s="302" t="s">
        <v>88</v>
      </c>
      <c r="L6594" s="302">
        <v>9693333</v>
      </c>
      <c r="M6594" s="302" t="s">
        <v>3062</v>
      </c>
      <c r="N6594" s="305">
        <v>26481</v>
      </c>
      <c r="O6594" s="305">
        <v>26481</v>
      </c>
      <c r="P6594" s="302" t="s">
        <v>1062</v>
      </c>
    </row>
    <row r="6595" spans="1:16">
      <c r="A6595" s="303">
        <v>0</v>
      </c>
      <c r="B6595" s="303">
        <v>0</v>
      </c>
      <c r="C6595" s="303">
        <v>0</v>
      </c>
      <c r="D6595" s="304">
        <f t="shared" ref="D6595:D6658" si="103">+B6595-C6595</f>
        <v>0</v>
      </c>
      <c r="E6595" s="305">
        <v>45992</v>
      </c>
      <c r="F6595" s="302" t="s">
        <v>69</v>
      </c>
      <c r="G6595" s="302" t="s">
        <v>70</v>
      </c>
      <c r="H6595" s="302" t="s">
        <v>3099</v>
      </c>
      <c r="I6595" s="302" t="s">
        <v>3099</v>
      </c>
      <c r="J6595" s="302">
        <v>135500</v>
      </c>
      <c r="K6595" s="302" t="s">
        <v>88</v>
      </c>
      <c r="L6595" s="302">
        <v>9974928</v>
      </c>
      <c r="M6595" s="302" t="s">
        <v>3062</v>
      </c>
      <c r="N6595" s="305">
        <v>22463</v>
      </c>
      <c r="O6595" s="305">
        <v>22463</v>
      </c>
      <c r="P6595" s="302" t="s">
        <v>1062</v>
      </c>
    </row>
    <row r="6596" spans="1:16">
      <c r="A6596" s="303">
        <v>0</v>
      </c>
      <c r="B6596" s="303">
        <v>0</v>
      </c>
      <c r="C6596" s="303">
        <v>0</v>
      </c>
      <c r="D6596" s="304">
        <f t="shared" si="103"/>
        <v>0</v>
      </c>
      <c r="E6596" s="305">
        <v>45992</v>
      </c>
      <c r="F6596" s="302" t="s">
        <v>69</v>
      </c>
      <c r="G6596" s="302" t="s">
        <v>70</v>
      </c>
      <c r="H6596" s="302" t="s">
        <v>3099</v>
      </c>
      <c r="I6596" s="302" t="s">
        <v>3099</v>
      </c>
      <c r="J6596" s="302">
        <v>135500</v>
      </c>
      <c r="K6596" s="302" t="s">
        <v>88</v>
      </c>
      <c r="L6596" s="302">
        <v>9974931</v>
      </c>
      <c r="M6596" s="302" t="s">
        <v>3062</v>
      </c>
      <c r="N6596" s="305">
        <v>21002</v>
      </c>
      <c r="O6596" s="305">
        <v>21002</v>
      </c>
      <c r="P6596" s="302" t="s">
        <v>1062</v>
      </c>
    </row>
    <row r="6597" spans="1:16">
      <c r="A6597" s="303">
        <v>0</v>
      </c>
      <c r="B6597" s="303">
        <v>0</v>
      </c>
      <c r="C6597" s="303">
        <v>0</v>
      </c>
      <c r="D6597" s="304">
        <f t="shared" si="103"/>
        <v>0</v>
      </c>
      <c r="E6597" s="305">
        <v>45992</v>
      </c>
      <c r="F6597" s="302" t="s">
        <v>69</v>
      </c>
      <c r="G6597" s="302" t="s">
        <v>70</v>
      </c>
      <c r="H6597" s="302" t="s">
        <v>3099</v>
      </c>
      <c r="I6597" s="302" t="s">
        <v>3099</v>
      </c>
      <c r="J6597" s="302">
        <v>135500</v>
      </c>
      <c r="K6597" s="302" t="s">
        <v>88</v>
      </c>
      <c r="L6597" s="302">
        <v>9974494</v>
      </c>
      <c r="M6597" s="302" t="s">
        <v>3062</v>
      </c>
      <c r="N6597" s="305">
        <v>29037</v>
      </c>
      <c r="O6597" s="305">
        <v>29037</v>
      </c>
      <c r="P6597" s="302" t="s">
        <v>1062</v>
      </c>
    </row>
    <row r="6598" spans="1:16">
      <c r="A6598" s="303">
        <v>0</v>
      </c>
      <c r="B6598" s="303">
        <v>0</v>
      </c>
      <c r="C6598" s="303">
        <v>0</v>
      </c>
      <c r="D6598" s="304">
        <f t="shared" si="103"/>
        <v>0</v>
      </c>
      <c r="E6598" s="305">
        <v>45992</v>
      </c>
      <c r="F6598" s="302" t="s">
        <v>69</v>
      </c>
      <c r="G6598" s="302" t="s">
        <v>70</v>
      </c>
      <c r="H6598" s="302" t="s">
        <v>3099</v>
      </c>
      <c r="I6598" s="302" t="s">
        <v>3099</v>
      </c>
      <c r="J6598" s="302">
        <v>135500</v>
      </c>
      <c r="K6598" s="302" t="s">
        <v>88</v>
      </c>
      <c r="L6598" s="302">
        <v>9974495</v>
      </c>
      <c r="M6598" s="302" t="s">
        <v>3062</v>
      </c>
      <c r="N6598" s="305">
        <v>28672</v>
      </c>
      <c r="O6598" s="305">
        <v>28672</v>
      </c>
      <c r="P6598" s="302" t="s">
        <v>1062</v>
      </c>
    </row>
    <row r="6599" spans="1:16">
      <c r="A6599" s="303">
        <v>0</v>
      </c>
      <c r="B6599" s="303">
        <v>0</v>
      </c>
      <c r="C6599" s="303">
        <v>0</v>
      </c>
      <c r="D6599" s="304">
        <f t="shared" si="103"/>
        <v>0</v>
      </c>
      <c r="E6599" s="305">
        <v>45992</v>
      </c>
      <c r="F6599" s="302" t="s">
        <v>69</v>
      </c>
      <c r="G6599" s="302" t="s">
        <v>70</v>
      </c>
      <c r="H6599" s="302" t="s">
        <v>3099</v>
      </c>
      <c r="I6599" s="302" t="s">
        <v>3099</v>
      </c>
      <c r="J6599" s="302">
        <v>135500</v>
      </c>
      <c r="K6599" s="302" t="s">
        <v>88</v>
      </c>
      <c r="L6599" s="302">
        <v>9974929</v>
      </c>
      <c r="M6599" s="302" t="s">
        <v>3062</v>
      </c>
      <c r="N6599" s="305">
        <v>21732</v>
      </c>
      <c r="O6599" s="305">
        <v>21732</v>
      </c>
      <c r="P6599" s="302" t="s">
        <v>1062</v>
      </c>
    </row>
    <row r="6600" spans="1:16">
      <c r="A6600" s="303">
        <v>0</v>
      </c>
      <c r="B6600" s="303">
        <v>0</v>
      </c>
      <c r="C6600" s="303">
        <v>0</v>
      </c>
      <c r="D6600" s="304">
        <f t="shared" si="103"/>
        <v>0</v>
      </c>
      <c r="E6600" s="305">
        <v>45992</v>
      </c>
      <c r="F6600" s="302" t="s">
        <v>69</v>
      </c>
      <c r="G6600" s="302" t="s">
        <v>70</v>
      </c>
      <c r="H6600" s="302" t="s">
        <v>3099</v>
      </c>
      <c r="I6600" s="302" t="s">
        <v>3099</v>
      </c>
      <c r="J6600" s="302">
        <v>135500</v>
      </c>
      <c r="K6600" s="302" t="s">
        <v>88</v>
      </c>
      <c r="L6600" s="302">
        <v>9974499</v>
      </c>
      <c r="M6600" s="302" t="s">
        <v>3062</v>
      </c>
      <c r="N6600" s="305">
        <v>23924</v>
      </c>
      <c r="O6600" s="305">
        <v>23924</v>
      </c>
      <c r="P6600" s="302" t="s">
        <v>1062</v>
      </c>
    </row>
    <row r="6601" spans="1:16">
      <c r="A6601" s="303">
        <v>0</v>
      </c>
      <c r="B6601" s="303">
        <v>0</v>
      </c>
      <c r="C6601" s="303">
        <v>0</v>
      </c>
      <c r="D6601" s="304">
        <f t="shared" si="103"/>
        <v>0</v>
      </c>
      <c r="E6601" s="305">
        <v>45992</v>
      </c>
      <c r="F6601" s="302" t="s">
        <v>69</v>
      </c>
      <c r="G6601" s="302" t="s">
        <v>70</v>
      </c>
      <c r="H6601" s="302" t="s">
        <v>3099</v>
      </c>
      <c r="I6601" s="302" t="s">
        <v>3099</v>
      </c>
      <c r="J6601" s="302">
        <v>135500</v>
      </c>
      <c r="K6601" s="302" t="s">
        <v>93</v>
      </c>
      <c r="L6601" s="302">
        <v>9974486</v>
      </c>
      <c r="M6601" s="302" t="s">
        <v>3063</v>
      </c>
      <c r="N6601" s="305">
        <v>31594</v>
      </c>
      <c r="O6601" s="305">
        <v>31594</v>
      </c>
      <c r="P6601" s="302" t="s">
        <v>1062</v>
      </c>
    </row>
    <row r="6602" spans="1:16">
      <c r="A6602" s="303">
        <v>0</v>
      </c>
      <c r="B6602" s="303">
        <v>0</v>
      </c>
      <c r="C6602" s="303">
        <v>0</v>
      </c>
      <c r="D6602" s="304">
        <f t="shared" si="103"/>
        <v>0</v>
      </c>
      <c r="E6602" s="305">
        <v>45992</v>
      </c>
      <c r="F6602" s="302" t="s">
        <v>69</v>
      </c>
      <c r="G6602" s="302" t="s">
        <v>70</v>
      </c>
      <c r="H6602" s="302" t="s">
        <v>3099</v>
      </c>
      <c r="I6602" s="302" t="s">
        <v>3099</v>
      </c>
      <c r="J6602" s="302">
        <v>135500</v>
      </c>
      <c r="K6602" s="302" t="s">
        <v>93</v>
      </c>
      <c r="L6602" s="302">
        <v>9974853</v>
      </c>
      <c r="M6602" s="302" t="s">
        <v>3063</v>
      </c>
      <c r="N6602" s="305">
        <v>23924</v>
      </c>
      <c r="O6602" s="305">
        <v>23924</v>
      </c>
      <c r="P6602" s="302" t="s">
        <v>1062</v>
      </c>
    </row>
    <row r="6603" spans="1:16">
      <c r="A6603" s="303">
        <v>0</v>
      </c>
      <c r="B6603" s="303">
        <v>0</v>
      </c>
      <c r="C6603" s="303">
        <v>0</v>
      </c>
      <c r="D6603" s="304">
        <f t="shared" si="103"/>
        <v>0</v>
      </c>
      <c r="E6603" s="305">
        <v>45992</v>
      </c>
      <c r="F6603" s="302" t="s">
        <v>69</v>
      </c>
      <c r="G6603" s="302" t="s">
        <v>70</v>
      </c>
      <c r="H6603" s="302" t="s">
        <v>3099</v>
      </c>
      <c r="I6603" s="302" t="s">
        <v>3099</v>
      </c>
      <c r="J6603" s="302">
        <v>135500</v>
      </c>
      <c r="K6603" s="302" t="s">
        <v>93</v>
      </c>
      <c r="L6603" s="302">
        <v>9728068</v>
      </c>
      <c r="M6603" s="302" t="s">
        <v>3063</v>
      </c>
      <c r="N6603" s="305">
        <v>25020</v>
      </c>
      <c r="O6603" s="305">
        <v>25020</v>
      </c>
      <c r="P6603" s="302" t="s">
        <v>1062</v>
      </c>
    </row>
    <row r="6604" spans="1:16">
      <c r="A6604" s="303">
        <v>0</v>
      </c>
      <c r="B6604" s="303">
        <v>0</v>
      </c>
      <c r="C6604" s="303">
        <v>0</v>
      </c>
      <c r="D6604" s="304">
        <f t="shared" si="103"/>
        <v>0</v>
      </c>
      <c r="E6604" s="305">
        <v>45992</v>
      </c>
      <c r="F6604" s="302" t="s">
        <v>69</v>
      </c>
      <c r="G6604" s="302" t="s">
        <v>70</v>
      </c>
      <c r="H6604" s="302" t="s">
        <v>3099</v>
      </c>
      <c r="I6604" s="302" t="s">
        <v>3099</v>
      </c>
      <c r="J6604" s="302">
        <v>135500</v>
      </c>
      <c r="K6604" s="302" t="s">
        <v>93</v>
      </c>
      <c r="L6604" s="302">
        <v>9974485</v>
      </c>
      <c r="M6604" s="302" t="s">
        <v>3063</v>
      </c>
      <c r="N6604" s="305">
        <v>33786</v>
      </c>
      <c r="O6604" s="305">
        <v>33786</v>
      </c>
      <c r="P6604" s="302" t="s">
        <v>1062</v>
      </c>
    </row>
    <row r="6605" spans="1:16">
      <c r="A6605" s="303">
        <v>0</v>
      </c>
      <c r="B6605" s="303">
        <v>0</v>
      </c>
      <c r="C6605" s="303">
        <v>0</v>
      </c>
      <c r="D6605" s="304">
        <f t="shared" si="103"/>
        <v>0</v>
      </c>
      <c r="E6605" s="305">
        <v>45992</v>
      </c>
      <c r="F6605" s="302" t="s">
        <v>69</v>
      </c>
      <c r="G6605" s="302" t="s">
        <v>70</v>
      </c>
      <c r="H6605" s="302" t="s">
        <v>3099</v>
      </c>
      <c r="I6605" s="302" t="s">
        <v>3099</v>
      </c>
      <c r="J6605" s="302">
        <v>135500</v>
      </c>
      <c r="K6605" s="302" t="s">
        <v>93</v>
      </c>
      <c r="L6605" s="302">
        <v>9974490</v>
      </c>
      <c r="M6605" s="302" t="s">
        <v>3063</v>
      </c>
      <c r="N6605" s="305">
        <v>24289</v>
      </c>
      <c r="O6605" s="305">
        <v>24289</v>
      </c>
      <c r="P6605" s="302" t="s">
        <v>1062</v>
      </c>
    </row>
    <row r="6606" spans="1:16">
      <c r="A6606" s="303">
        <v>0</v>
      </c>
      <c r="B6606" s="303">
        <v>0</v>
      </c>
      <c r="C6606" s="303">
        <v>0</v>
      </c>
      <c r="D6606" s="304">
        <f t="shared" si="103"/>
        <v>0</v>
      </c>
      <c r="E6606" s="305">
        <v>45992</v>
      </c>
      <c r="F6606" s="302" t="s">
        <v>69</v>
      </c>
      <c r="G6606" s="302" t="s">
        <v>70</v>
      </c>
      <c r="H6606" s="302" t="s">
        <v>3099</v>
      </c>
      <c r="I6606" s="302" t="s">
        <v>3099</v>
      </c>
      <c r="J6606" s="302">
        <v>135500</v>
      </c>
      <c r="K6606" s="302" t="s">
        <v>93</v>
      </c>
      <c r="L6606" s="302">
        <v>9724184</v>
      </c>
      <c r="M6606" s="302" t="s">
        <v>3063</v>
      </c>
      <c r="N6606" s="305">
        <v>31594</v>
      </c>
      <c r="O6606" s="305">
        <v>31594</v>
      </c>
      <c r="P6606" s="302" t="s">
        <v>1062</v>
      </c>
    </row>
    <row r="6607" spans="1:16">
      <c r="A6607" s="303">
        <v>0</v>
      </c>
      <c r="B6607" s="303">
        <v>0</v>
      </c>
      <c r="C6607" s="303">
        <v>0</v>
      </c>
      <c r="D6607" s="304">
        <f t="shared" si="103"/>
        <v>0</v>
      </c>
      <c r="E6607" s="305">
        <v>45992</v>
      </c>
      <c r="F6607" s="302" t="s">
        <v>69</v>
      </c>
      <c r="G6607" s="302" t="s">
        <v>70</v>
      </c>
      <c r="H6607" s="302" t="s">
        <v>3099</v>
      </c>
      <c r="I6607" s="302" t="s">
        <v>3099</v>
      </c>
      <c r="J6607" s="302">
        <v>135500</v>
      </c>
      <c r="K6607" s="302" t="s">
        <v>93</v>
      </c>
      <c r="L6607" s="302">
        <v>9974856</v>
      </c>
      <c r="M6607" s="302" t="s">
        <v>3063</v>
      </c>
      <c r="N6607" s="305">
        <v>18445</v>
      </c>
      <c r="O6607" s="305">
        <v>18445</v>
      </c>
      <c r="P6607" s="302" t="s">
        <v>1062</v>
      </c>
    </row>
    <row r="6608" spans="1:16">
      <c r="A6608" s="303">
        <v>0</v>
      </c>
      <c r="B6608" s="303">
        <v>0</v>
      </c>
      <c r="C6608" s="303">
        <v>0</v>
      </c>
      <c r="D6608" s="304">
        <f t="shared" si="103"/>
        <v>0</v>
      </c>
      <c r="E6608" s="305">
        <v>45992</v>
      </c>
      <c r="F6608" s="302" t="s">
        <v>69</v>
      </c>
      <c r="G6608" s="302" t="s">
        <v>70</v>
      </c>
      <c r="H6608" s="302" t="s">
        <v>3099</v>
      </c>
      <c r="I6608" s="302" t="s">
        <v>3099</v>
      </c>
      <c r="J6608" s="302">
        <v>135500</v>
      </c>
      <c r="K6608" s="302" t="s">
        <v>93</v>
      </c>
      <c r="L6608" s="302">
        <v>9974857</v>
      </c>
      <c r="M6608" s="302" t="s">
        <v>3063</v>
      </c>
      <c r="N6608" s="305">
        <v>13697</v>
      </c>
      <c r="O6608" s="305">
        <v>13697</v>
      </c>
      <c r="P6608" s="302" t="s">
        <v>1062</v>
      </c>
    </row>
    <row r="6609" spans="1:16">
      <c r="A6609" s="303">
        <v>0</v>
      </c>
      <c r="B6609" s="303">
        <v>0</v>
      </c>
      <c r="C6609" s="303">
        <v>0</v>
      </c>
      <c r="D6609" s="304">
        <f t="shared" si="103"/>
        <v>0</v>
      </c>
      <c r="E6609" s="305">
        <v>45992</v>
      </c>
      <c r="F6609" s="302" t="s">
        <v>69</v>
      </c>
      <c r="G6609" s="302" t="s">
        <v>70</v>
      </c>
      <c r="H6609" s="302" t="s">
        <v>3099</v>
      </c>
      <c r="I6609" s="302" t="s">
        <v>3099</v>
      </c>
      <c r="J6609" s="302">
        <v>135500</v>
      </c>
      <c r="K6609" s="302" t="s">
        <v>93</v>
      </c>
      <c r="L6609" s="302">
        <v>9974956</v>
      </c>
      <c r="M6609" s="302" t="s">
        <v>3063</v>
      </c>
      <c r="N6609" s="305">
        <v>26846</v>
      </c>
      <c r="O6609" s="305">
        <v>26846</v>
      </c>
      <c r="P6609" s="302" t="s">
        <v>1062</v>
      </c>
    </row>
    <row r="6610" spans="1:16">
      <c r="A6610" s="303">
        <v>0</v>
      </c>
      <c r="B6610" s="303">
        <v>0</v>
      </c>
      <c r="C6610" s="303">
        <v>0</v>
      </c>
      <c r="D6610" s="304">
        <f t="shared" si="103"/>
        <v>0</v>
      </c>
      <c r="E6610" s="305">
        <v>45992</v>
      </c>
      <c r="F6610" s="302" t="s">
        <v>69</v>
      </c>
      <c r="G6610" s="302" t="s">
        <v>70</v>
      </c>
      <c r="H6610" s="302" t="s">
        <v>3099</v>
      </c>
      <c r="I6610" s="302" t="s">
        <v>3099</v>
      </c>
      <c r="J6610" s="302">
        <v>135500</v>
      </c>
      <c r="K6610" s="302" t="s">
        <v>93</v>
      </c>
      <c r="L6610" s="302">
        <v>9975091</v>
      </c>
      <c r="M6610" s="302" t="s">
        <v>3063</v>
      </c>
      <c r="N6610" s="305">
        <v>33055</v>
      </c>
      <c r="O6610" s="305">
        <v>33055</v>
      </c>
      <c r="P6610" s="302" t="s">
        <v>1062</v>
      </c>
    </row>
    <row r="6611" spans="1:16">
      <c r="A6611" s="303">
        <v>0</v>
      </c>
      <c r="B6611" s="303">
        <v>0</v>
      </c>
      <c r="C6611" s="303">
        <v>0</v>
      </c>
      <c r="D6611" s="304">
        <f t="shared" si="103"/>
        <v>0</v>
      </c>
      <c r="E6611" s="305">
        <v>45992</v>
      </c>
      <c r="F6611" s="302" t="s">
        <v>69</v>
      </c>
      <c r="G6611" s="302" t="s">
        <v>70</v>
      </c>
      <c r="H6611" s="302" t="s">
        <v>3099</v>
      </c>
      <c r="I6611" s="302" t="s">
        <v>3099</v>
      </c>
      <c r="J6611" s="302">
        <v>135500</v>
      </c>
      <c r="K6611" s="302" t="s">
        <v>93</v>
      </c>
      <c r="L6611" s="302">
        <v>9975097</v>
      </c>
      <c r="M6611" s="302" t="s">
        <v>3063</v>
      </c>
      <c r="N6611" s="305">
        <v>22828</v>
      </c>
      <c r="O6611" s="305">
        <v>22828</v>
      </c>
      <c r="P6611" s="302" t="s">
        <v>1062</v>
      </c>
    </row>
    <row r="6612" spans="1:16">
      <c r="A6612" s="303">
        <v>0</v>
      </c>
      <c r="B6612" s="303">
        <v>0</v>
      </c>
      <c r="C6612" s="303">
        <v>0</v>
      </c>
      <c r="D6612" s="304">
        <f t="shared" si="103"/>
        <v>0</v>
      </c>
      <c r="E6612" s="305">
        <v>45992</v>
      </c>
      <c r="F6612" s="302" t="s">
        <v>69</v>
      </c>
      <c r="G6612" s="302" t="s">
        <v>70</v>
      </c>
      <c r="H6612" s="302" t="s">
        <v>3099</v>
      </c>
      <c r="I6612" s="302" t="s">
        <v>3099</v>
      </c>
      <c r="J6612" s="302">
        <v>135500</v>
      </c>
      <c r="K6612" s="302" t="s">
        <v>93</v>
      </c>
      <c r="L6612" s="302">
        <v>9974491</v>
      </c>
      <c r="M6612" s="302" t="s">
        <v>3063</v>
      </c>
      <c r="N6612" s="305">
        <v>23924</v>
      </c>
      <c r="O6612" s="305">
        <v>23924</v>
      </c>
      <c r="P6612" s="302" t="s">
        <v>1062</v>
      </c>
    </row>
    <row r="6613" spans="1:16">
      <c r="A6613" s="303">
        <v>0</v>
      </c>
      <c r="B6613" s="303">
        <v>0</v>
      </c>
      <c r="C6613" s="303">
        <v>0</v>
      </c>
      <c r="D6613" s="304">
        <f t="shared" si="103"/>
        <v>0</v>
      </c>
      <c r="E6613" s="305">
        <v>45992</v>
      </c>
      <c r="F6613" s="302" t="s">
        <v>69</v>
      </c>
      <c r="G6613" s="302" t="s">
        <v>70</v>
      </c>
      <c r="H6613" s="302" t="s">
        <v>3099</v>
      </c>
      <c r="I6613" s="302" t="s">
        <v>3099</v>
      </c>
      <c r="J6613" s="302">
        <v>135500</v>
      </c>
      <c r="K6613" s="302" t="s">
        <v>93</v>
      </c>
      <c r="L6613" s="302">
        <v>9975096</v>
      </c>
      <c r="M6613" s="302" t="s">
        <v>3063</v>
      </c>
      <c r="N6613" s="305">
        <v>23193</v>
      </c>
      <c r="O6613" s="305">
        <v>23193</v>
      </c>
      <c r="P6613" s="302" t="s">
        <v>1062</v>
      </c>
    </row>
    <row r="6614" spans="1:16">
      <c r="A6614" s="303">
        <v>0</v>
      </c>
      <c r="B6614" s="303">
        <v>0</v>
      </c>
      <c r="C6614" s="303">
        <v>0</v>
      </c>
      <c r="D6614" s="304">
        <f t="shared" si="103"/>
        <v>0</v>
      </c>
      <c r="E6614" s="305">
        <v>45992</v>
      </c>
      <c r="F6614" s="302" t="s">
        <v>69</v>
      </c>
      <c r="G6614" s="302" t="s">
        <v>70</v>
      </c>
      <c r="H6614" s="302" t="s">
        <v>3099</v>
      </c>
      <c r="I6614" s="302" t="s">
        <v>3099</v>
      </c>
      <c r="J6614" s="302">
        <v>135500</v>
      </c>
      <c r="K6614" s="302" t="s">
        <v>93</v>
      </c>
      <c r="L6614" s="302">
        <v>9975099</v>
      </c>
      <c r="M6614" s="302" t="s">
        <v>3063</v>
      </c>
      <c r="N6614" s="305">
        <v>21367</v>
      </c>
      <c r="O6614" s="305">
        <v>21367</v>
      </c>
      <c r="P6614" s="302" t="s">
        <v>1062</v>
      </c>
    </row>
    <row r="6615" spans="1:16">
      <c r="A6615" s="303">
        <v>0</v>
      </c>
      <c r="B6615" s="303">
        <v>0</v>
      </c>
      <c r="C6615" s="303">
        <v>0</v>
      </c>
      <c r="D6615" s="304">
        <f t="shared" si="103"/>
        <v>0</v>
      </c>
      <c r="E6615" s="305">
        <v>45992</v>
      </c>
      <c r="F6615" s="302" t="s">
        <v>69</v>
      </c>
      <c r="G6615" s="302" t="s">
        <v>70</v>
      </c>
      <c r="H6615" s="302" t="s">
        <v>3099</v>
      </c>
      <c r="I6615" s="302" t="s">
        <v>3099</v>
      </c>
      <c r="J6615" s="302">
        <v>135500</v>
      </c>
      <c r="K6615" s="302" t="s">
        <v>93</v>
      </c>
      <c r="L6615" s="302">
        <v>9974850</v>
      </c>
      <c r="M6615" s="302" t="s">
        <v>3063</v>
      </c>
      <c r="N6615" s="305">
        <v>26115</v>
      </c>
      <c r="O6615" s="305">
        <v>26115</v>
      </c>
      <c r="P6615" s="302" t="s">
        <v>1062</v>
      </c>
    </row>
    <row r="6616" spans="1:16">
      <c r="A6616" s="303">
        <v>0</v>
      </c>
      <c r="B6616" s="303">
        <v>0</v>
      </c>
      <c r="C6616" s="303">
        <v>0</v>
      </c>
      <c r="D6616" s="304">
        <f t="shared" si="103"/>
        <v>0</v>
      </c>
      <c r="E6616" s="305">
        <v>45992</v>
      </c>
      <c r="F6616" s="302" t="s">
        <v>69</v>
      </c>
      <c r="G6616" s="302" t="s">
        <v>70</v>
      </c>
      <c r="H6616" s="302" t="s">
        <v>3099</v>
      </c>
      <c r="I6616" s="302" t="s">
        <v>3099</v>
      </c>
      <c r="J6616" s="302">
        <v>135500</v>
      </c>
      <c r="K6616" s="302" t="s">
        <v>93</v>
      </c>
      <c r="L6616" s="302">
        <v>9974852</v>
      </c>
      <c r="M6616" s="302" t="s">
        <v>3063</v>
      </c>
      <c r="N6616" s="305">
        <v>24289</v>
      </c>
      <c r="O6616" s="305">
        <v>24289</v>
      </c>
      <c r="P6616" s="302" t="s">
        <v>1062</v>
      </c>
    </row>
    <row r="6617" spans="1:16">
      <c r="A6617" s="303">
        <v>0</v>
      </c>
      <c r="B6617" s="303">
        <v>0</v>
      </c>
      <c r="C6617" s="303">
        <v>0</v>
      </c>
      <c r="D6617" s="304">
        <f t="shared" si="103"/>
        <v>0</v>
      </c>
      <c r="E6617" s="305">
        <v>45992</v>
      </c>
      <c r="F6617" s="302" t="s">
        <v>69</v>
      </c>
      <c r="G6617" s="302" t="s">
        <v>70</v>
      </c>
      <c r="H6617" s="302" t="s">
        <v>3099</v>
      </c>
      <c r="I6617" s="302" t="s">
        <v>3099</v>
      </c>
      <c r="J6617" s="302">
        <v>135500</v>
      </c>
      <c r="K6617" s="302" t="s">
        <v>93</v>
      </c>
      <c r="L6617" s="302">
        <v>9974855</v>
      </c>
      <c r="M6617" s="302" t="s">
        <v>3063</v>
      </c>
      <c r="N6617" s="305">
        <v>19906</v>
      </c>
      <c r="O6617" s="305">
        <v>19906</v>
      </c>
      <c r="P6617" s="302" t="s">
        <v>1062</v>
      </c>
    </row>
    <row r="6618" spans="1:16">
      <c r="A6618" s="303">
        <v>0</v>
      </c>
      <c r="B6618" s="303">
        <v>0</v>
      </c>
      <c r="C6618" s="303">
        <v>0</v>
      </c>
      <c r="D6618" s="304">
        <f t="shared" si="103"/>
        <v>0</v>
      </c>
      <c r="E6618" s="305">
        <v>45992</v>
      </c>
      <c r="F6618" s="302" t="s">
        <v>69</v>
      </c>
      <c r="G6618" s="302" t="s">
        <v>70</v>
      </c>
      <c r="H6618" s="302" t="s">
        <v>3099</v>
      </c>
      <c r="I6618" s="302" t="s">
        <v>3099</v>
      </c>
      <c r="J6618" s="302">
        <v>135500</v>
      </c>
      <c r="K6618" s="302" t="s">
        <v>93</v>
      </c>
      <c r="L6618" s="302">
        <v>9724194</v>
      </c>
      <c r="M6618" s="302" t="s">
        <v>3063</v>
      </c>
      <c r="N6618" s="305">
        <v>21367</v>
      </c>
      <c r="O6618" s="305">
        <v>21367</v>
      </c>
      <c r="P6618" s="302" t="s">
        <v>1062</v>
      </c>
    </row>
    <row r="6619" spans="1:16">
      <c r="A6619" s="303">
        <v>0</v>
      </c>
      <c r="B6619" s="303">
        <v>0</v>
      </c>
      <c r="C6619" s="303">
        <v>0</v>
      </c>
      <c r="D6619" s="304">
        <f t="shared" si="103"/>
        <v>0</v>
      </c>
      <c r="E6619" s="305">
        <v>45992</v>
      </c>
      <c r="F6619" s="302" t="s">
        <v>69</v>
      </c>
      <c r="G6619" s="302" t="s">
        <v>70</v>
      </c>
      <c r="H6619" s="302" t="s">
        <v>3099</v>
      </c>
      <c r="I6619" s="302" t="s">
        <v>3099</v>
      </c>
      <c r="J6619" s="302">
        <v>135500</v>
      </c>
      <c r="K6619" s="302" t="s">
        <v>93</v>
      </c>
      <c r="L6619" s="302">
        <v>9974959</v>
      </c>
      <c r="M6619" s="302" t="s">
        <v>3063</v>
      </c>
      <c r="N6619" s="305">
        <v>13332</v>
      </c>
      <c r="O6619" s="305">
        <v>13332</v>
      </c>
      <c r="P6619" s="302" t="s">
        <v>1062</v>
      </c>
    </row>
    <row r="6620" spans="1:16">
      <c r="A6620" s="303">
        <v>0</v>
      </c>
      <c r="B6620" s="303">
        <v>0</v>
      </c>
      <c r="C6620" s="303">
        <v>0</v>
      </c>
      <c r="D6620" s="304">
        <f t="shared" si="103"/>
        <v>0</v>
      </c>
      <c r="E6620" s="305">
        <v>45992</v>
      </c>
      <c r="F6620" s="302" t="s">
        <v>69</v>
      </c>
      <c r="G6620" s="302" t="s">
        <v>70</v>
      </c>
      <c r="H6620" s="302" t="s">
        <v>3099</v>
      </c>
      <c r="I6620" s="302" t="s">
        <v>3099</v>
      </c>
      <c r="J6620" s="302">
        <v>135500</v>
      </c>
      <c r="K6620" s="302" t="s">
        <v>93</v>
      </c>
      <c r="L6620" s="302">
        <v>9693336</v>
      </c>
      <c r="M6620" s="302" t="s">
        <v>3063</v>
      </c>
      <c r="N6620" s="305">
        <v>23193</v>
      </c>
      <c r="O6620" s="305">
        <v>23193</v>
      </c>
      <c r="P6620" s="302" t="s">
        <v>1062</v>
      </c>
    </row>
    <row r="6621" spans="1:16">
      <c r="A6621" s="303">
        <v>0</v>
      </c>
      <c r="B6621" s="303">
        <v>0</v>
      </c>
      <c r="C6621" s="303">
        <v>0</v>
      </c>
      <c r="D6621" s="304">
        <f t="shared" si="103"/>
        <v>0</v>
      </c>
      <c r="E6621" s="305">
        <v>45992</v>
      </c>
      <c r="F6621" s="302" t="s">
        <v>69</v>
      </c>
      <c r="G6621" s="302" t="s">
        <v>70</v>
      </c>
      <c r="H6621" s="302" t="s">
        <v>3099</v>
      </c>
      <c r="I6621" s="302" t="s">
        <v>3099</v>
      </c>
      <c r="J6621" s="302">
        <v>135500</v>
      </c>
      <c r="K6621" s="302" t="s">
        <v>93</v>
      </c>
      <c r="L6621" s="302">
        <v>9974488</v>
      </c>
      <c r="M6621" s="302" t="s">
        <v>3063</v>
      </c>
      <c r="N6621" s="305">
        <v>28307</v>
      </c>
      <c r="O6621" s="305">
        <v>28307</v>
      </c>
      <c r="P6621" s="302" t="s">
        <v>1062</v>
      </c>
    </row>
    <row r="6622" spans="1:16">
      <c r="A6622" s="303">
        <v>0</v>
      </c>
      <c r="B6622" s="303">
        <v>0</v>
      </c>
      <c r="C6622" s="303">
        <v>0</v>
      </c>
      <c r="D6622" s="304">
        <f t="shared" si="103"/>
        <v>0</v>
      </c>
      <c r="E6622" s="305">
        <v>45992</v>
      </c>
      <c r="F6622" s="302" t="s">
        <v>69</v>
      </c>
      <c r="G6622" s="302" t="s">
        <v>70</v>
      </c>
      <c r="H6622" s="302" t="s">
        <v>3099</v>
      </c>
      <c r="I6622" s="302" t="s">
        <v>3099</v>
      </c>
      <c r="J6622" s="302">
        <v>135500</v>
      </c>
      <c r="K6622" s="302" t="s">
        <v>93</v>
      </c>
      <c r="L6622" s="302">
        <v>9974487</v>
      </c>
      <c r="M6622" s="302" t="s">
        <v>3063</v>
      </c>
      <c r="N6622" s="305">
        <v>28672</v>
      </c>
      <c r="O6622" s="305">
        <v>28672</v>
      </c>
      <c r="P6622" s="302" t="s">
        <v>1062</v>
      </c>
    </row>
    <row r="6623" spans="1:16">
      <c r="A6623" s="303">
        <v>0</v>
      </c>
      <c r="B6623" s="303">
        <v>0</v>
      </c>
      <c r="C6623" s="303">
        <v>0</v>
      </c>
      <c r="D6623" s="304">
        <f t="shared" si="103"/>
        <v>0</v>
      </c>
      <c r="E6623" s="305">
        <v>45992</v>
      </c>
      <c r="F6623" s="302" t="s">
        <v>69</v>
      </c>
      <c r="G6623" s="302" t="s">
        <v>70</v>
      </c>
      <c r="H6623" s="302" t="s">
        <v>3099</v>
      </c>
      <c r="I6623" s="302" t="s">
        <v>3099</v>
      </c>
      <c r="J6623" s="302">
        <v>135500</v>
      </c>
      <c r="K6623" s="302" t="s">
        <v>93</v>
      </c>
      <c r="L6623" s="302">
        <v>9974489</v>
      </c>
      <c r="M6623" s="302" t="s">
        <v>3063</v>
      </c>
      <c r="N6623" s="305">
        <v>24654</v>
      </c>
      <c r="O6623" s="305">
        <v>24654</v>
      </c>
      <c r="P6623" s="302" t="s">
        <v>1062</v>
      </c>
    </row>
    <row r="6624" spans="1:16">
      <c r="A6624" s="303">
        <v>0</v>
      </c>
      <c r="B6624" s="303">
        <v>0</v>
      </c>
      <c r="C6624" s="303">
        <v>0</v>
      </c>
      <c r="D6624" s="304">
        <f t="shared" si="103"/>
        <v>0</v>
      </c>
      <c r="E6624" s="305">
        <v>45992</v>
      </c>
      <c r="F6624" s="302" t="s">
        <v>69</v>
      </c>
      <c r="G6624" s="302" t="s">
        <v>70</v>
      </c>
      <c r="H6624" s="302" t="s">
        <v>3099</v>
      </c>
      <c r="I6624" s="302" t="s">
        <v>3099</v>
      </c>
      <c r="J6624" s="302">
        <v>135500</v>
      </c>
      <c r="K6624" s="302" t="s">
        <v>93</v>
      </c>
      <c r="L6624" s="302">
        <v>9974848</v>
      </c>
      <c r="M6624" s="302" t="s">
        <v>3063</v>
      </c>
      <c r="N6624" s="305">
        <v>29037</v>
      </c>
      <c r="O6624" s="305">
        <v>29037</v>
      </c>
      <c r="P6624" s="302" t="s">
        <v>1062</v>
      </c>
    </row>
    <row r="6625" spans="1:16">
      <c r="A6625" s="303">
        <v>0</v>
      </c>
      <c r="B6625" s="303">
        <v>0</v>
      </c>
      <c r="C6625" s="303">
        <v>0</v>
      </c>
      <c r="D6625" s="304">
        <f t="shared" si="103"/>
        <v>0</v>
      </c>
      <c r="E6625" s="305">
        <v>45992</v>
      </c>
      <c r="F6625" s="302" t="s">
        <v>69</v>
      </c>
      <c r="G6625" s="302" t="s">
        <v>70</v>
      </c>
      <c r="H6625" s="302" t="s">
        <v>3099</v>
      </c>
      <c r="I6625" s="302" t="s">
        <v>3099</v>
      </c>
      <c r="J6625" s="302">
        <v>135500</v>
      </c>
      <c r="K6625" s="302" t="s">
        <v>93</v>
      </c>
      <c r="L6625" s="302">
        <v>9974957</v>
      </c>
      <c r="M6625" s="302" t="s">
        <v>3063</v>
      </c>
      <c r="N6625" s="305">
        <v>22828</v>
      </c>
      <c r="O6625" s="305">
        <v>22828</v>
      </c>
      <c r="P6625" s="302" t="s">
        <v>1062</v>
      </c>
    </row>
    <row r="6626" spans="1:16">
      <c r="A6626" s="303">
        <v>0</v>
      </c>
      <c r="B6626" s="303">
        <v>0</v>
      </c>
      <c r="C6626" s="303">
        <v>0</v>
      </c>
      <c r="D6626" s="304">
        <f t="shared" si="103"/>
        <v>0</v>
      </c>
      <c r="E6626" s="305">
        <v>45992</v>
      </c>
      <c r="F6626" s="302" t="s">
        <v>69</v>
      </c>
      <c r="G6626" s="302" t="s">
        <v>70</v>
      </c>
      <c r="H6626" s="302" t="s">
        <v>3099</v>
      </c>
      <c r="I6626" s="302" t="s">
        <v>3099</v>
      </c>
      <c r="J6626" s="302">
        <v>135500</v>
      </c>
      <c r="K6626" s="302" t="s">
        <v>93</v>
      </c>
      <c r="L6626" s="302">
        <v>9975094</v>
      </c>
      <c r="M6626" s="302" t="s">
        <v>3063</v>
      </c>
      <c r="N6626" s="305">
        <v>26481</v>
      </c>
      <c r="O6626" s="305">
        <v>26481</v>
      </c>
      <c r="P6626" s="302" t="s">
        <v>1062</v>
      </c>
    </row>
    <row r="6627" spans="1:16">
      <c r="A6627" s="303">
        <v>0</v>
      </c>
      <c r="B6627" s="303">
        <v>0</v>
      </c>
      <c r="C6627" s="303">
        <v>0</v>
      </c>
      <c r="D6627" s="304">
        <f t="shared" si="103"/>
        <v>0</v>
      </c>
      <c r="E6627" s="305">
        <v>45992</v>
      </c>
      <c r="F6627" s="302" t="s">
        <v>69</v>
      </c>
      <c r="G6627" s="302" t="s">
        <v>70</v>
      </c>
      <c r="H6627" s="302" t="s">
        <v>3099</v>
      </c>
      <c r="I6627" s="302" t="s">
        <v>3099</v>
      </c>
      <c r="J6627" s="302">
        <v>135500</v>
      </c>
      <c r="K6627" s="302" t="s">
        <v>93</v>
      </c>
      <c r="L6627" s="302">
        <v>9974849</v>
      </c>
      <c r="M6627" s="302" t="s">
        <v>3063</v>
      </c>
      <c r="N6627" s="305">
        <v>28307</v>
      </c>
      <c r="O6627" s="305">
        <v>28307</v>
      </c>
      <c r="P6627" s="302" t="s">
        <v>1062</v>
      </c>
    </row>
    <row r="6628" spans="1:16">
      <c r="A6628" s="303">
        <v>0</v>
      </c>
      <c r="B6628" s="303">
        <v>0</v>
      </c>
      <c r="C6628" s="303">
        <v>0</v>
      </c>
      <c r="D6628" s="304">
        <f t="shared" si="103"/>
        <v>0</v>
      </c>
      <c r="E6628" s="305">
        <v>45992</v>
      </c>
      <c r="F6628" s="302" t="s">
        <v>69</v>
      </c>
      <c r="G6628" s="302" t="s">
        <v>70</v>
      </c>
      <c r="H6628" s="302" t="s">
        <v>3099</v>
      </c>
      <c r="I6628" s="302" t="s">
        <v>3099</v>
      </c>
      <c r="J6628" s="302">
        <v>135500</v>
      </c>
      <c r="K6628" s="302" t="s">
        <v>93</v>
      </c>
      <c r="L6628" s="302">
        <v>9974851</v>
      </c>
      <c r="M6628" s="302" t="s">
        <v>3063</v>
      </c>
      <c r="N6628" s="305">
        <v>24654</v>
      </c>
      <c r="O6628" s="305">
        <v>24654</v>
      </c>
      <c r="P6628" s="302" t="s">
        <v>1062</v>
      </c>
    </row>
    <row r="6629" spans="1:16">
      <c r="A6629" s="303">
        <v>0</v>
      </c>
      <c r="B6629" s="303">
        <v>0</v>
      </c>
      <c r="C6629" s="303">
        <v>0</v>
      </c>
      <c r="D6629" s="304">
        <f t="shared" si="103"/>
        <v>0</v>
      </c>
      <c r="E6629" s="305">
        <v>45992</v>
      </c>
      <c r="F6629" s="302" t="s">
        <v>69</v>
      </c>
      <c r="G6629" s="302" t="s">
        <v>70</v>
      </c>
      <c r="H6629" s="302" t="s">
        <v>3099</v>
      </c>
      <c r="I6629" s="302" t="s">
        <v>3099</v>
      </c>
      <c r="J6629" s="302">
        <v>135500</v>
      </c>
      <c r="K6629" s="302" t="s">
        <v>93</v>
      </c>
      <c r="L6629" s="302">
        <v>9974854</v>
      </c>
      <c r="M6629" s="302" t="s">
        <v>3063</v>
      </c>
      <c r="N6629" s="305">
        <v>23559</v>
      </c>
      <c r="O6629" s="305">
        <v>23559</v>
      </c>
      <c r="P6629" s="302" t="s">
        <v>1062</v>
      </c>
    </row>
    <row r="6630" spans="1:16">
      <c r="A6630" s="303">
        <v>0</v>
      </c>
      <c r="B6630" s="303">
        <v>0</v>
      </c>
      <c r="C6630" s="303">
        <v>0</v>
      </c>
      <c r="D6630" s="304">
        <f t="shared" si="103"/>
        <v>0</v>
      </c>
      <c r="E6630" s="305">
        <v>45992</v>
      </c>
      <c r="F6630" s="302" t="s">
        <v>69</v>
      </c>
      <c r="G6630" s="302" t="s">
        <v>70</v>
      </c>
      <c r="H6630" s="302" t="s">
        <v>3099</v>
      </c>
      <c r="I6630" s="302" t="s">
        <v>3099</v>
      </c>
      <c r="J6630" s="302">
        <v>135500</v>
      </c>
      <c r="K6630" s="302" t="s">
        <v>93</v>
      </c>
      <c r="L6630" s="302">
        <v>9974914</v>
      </c>
      <c r="M6630" s="302" t="s">
        <v>3063</v>
      </c>
      <c r="N6630" s="305">
        <v>29403</v>
      </c>
      <c r="O6630" s="305">
        <v>29403</v>
      </c>
      <c r="P6630" s="302" t="s">
        <v>1062</v>
      </c>
    </row>
    <row r="6631" spans="1:16">
      <c r="A6631" s="303">
        <v>0</v>
      </c>
      <c r="B6631" s="303">
        <v>0</v>
      </c>
      <c r="C6631" s="303">
        <v>0</v>
      </c>
      <c r="D6631" s="304">
        <f t="shared" si="103"/>
        <v>0</v>
      </c>
      <c r="E6631" s="305">
        <v>45992</v>
      </c>
      <c r="F6631" s="302" t="s">
        <v>69</v>
      </c>
      <c r="G6631" s="302" t="s">
        <v>70</v>
      </c>
      <c r="H6631" s="302" t="s">
        <v>3099</v>
      </c>
      <c r="I6631" s="302" t="s">
        <v>3099</v>
      </c>
      <c r="J6631" s="302">
        <v>135500</v>
      </c>
      <c r="K6631" s="302" t="s">
        <v>93</v>
      </c>
      <c r="L6631" s="302">
        <v>9975008</v>
      </c>
      <c r="M6631" s="302" t="s">
        <v>3063</v>
      </c>
      <c r="N6631" s="305">
        <v>27211</v>
      </c>
      <c r="O6631" s="305">
        <v>27211</v>
      </c>
      <c r="P6631" s="302" t="s">
        <v>1062</v>
      </c>
    </row>
    <row r="6632" spans="1:16">
      <c r="A6632" s="303">
        <v>0</v>
      </c>
      <c r="B6632" s="303">
        <v>0</v>
      </c>
      <c r="C6632" s="303">
        <v>0</v>
      </c>
      <c r="D6632" s="304">
        <f t="shared" si="103"/>
        <v>0</v>
      </c>
      <c r="E6632" s="305">
        <v>45992</v>
      </c>
      <c r="F6632" s="302" t="s">
        <v>69</v>
      </c>
      <c r="G6632" s="302" t="s">
        <v>70</v>
      </c>
      <c r="H6632" s="302" t="s">
        <v>3099</v>
      </c>
      <c r="I6632" s="302" t="s">
        <v>3099</v>
      </c>
      <c r="J6632" s="302">
        <v>135500</v>
      </c>
      <c r="K6632" s="302" t="s">
        <v>93</v>
      </c>
      <c r="L6632" s="302">
        <v>9974492</v>
      </c>
      <c r="M6632" s="302" t="s">
        <v>3063</v>
      </c>
      <c r="N6632" s="305">
        <v>23559</v>
      </c>
      <c r="O6632" s="305">
        <v>23559</v>
      </c>
      <c r="P6632" s="302" t="s">
        <v>1062</v>
      </c>
    </row>
    <row r="6633" spans="1:16">
      <c r="A6633" s="303">
        <v>0</v>
      </c>
      <c r="B6633" s="303">
        <v>0</v>
      </c>
      <c r="C6633" s="303">
        <v>0</v>
      </c>
      <c r="D6633" s="304">
        <f t="shared" si="103"/>
        <v>0</v>
      </c>
      <c r="E6633" s="305">
        <v>45992</v>
      </c>
      <c r="F6633" s="302" t="s">
        <v>69</v>
      </c>
      <c r="G6633" s="302" t="s">
        <v>70</v>
      </c>
      <c r="H6633" s="302" t="s">
        <v>3099</v>
      </c>
      <c r="I6633" s="302" t="s">
        <v>3099</v>
      </c>
      <c r="J6633" s="302">
        <v>135500</v>
      </c>
      <c r="K6633" s="302" t="s">
        <v>93</v>
      </c>
      <c r="L6633" s="302">
        <v>9975007</v>
      </c>
      <c r="M6633" s="302" t="s">
        <v>3063</v>
      </c>
      <c r="N6633" s="305">
        <v>27576</v>
      </c>
      <c r="O6633" s="305">
        <v>27576</v>
      </c>
      <c r="P6633" s="302" t="s">
        <v>1062</v>
      </c>
    </row>
    <row r="6634" spans="1:16">
      <c r="A6634" s="303">
        <v>0</v>
      </c>
      <c r="B6634" s="303">
        <v>0</v>
      </c>
      <c r="C6634" s="303">
        <v>0</v>
      </c>
      <c r="D6634" s="304">
        <f t="shared" si="103"/>
        <v>0</v>
      </c>
      <c r="E6634" s="305">
        <v>45992</v>
      </c>
      <c r="F6634" s="302" t="s">
        <v>69</v>
      </c>
      <c r="G6634" s="302" t="s">
        <v>70</v>
      </c>
      <c r="H6634" s="302" t="s">
        <v>3099</v>
      </c>
      <c r="I6634" s="302" t="s">
        <v>3099</v>
      </c>
      <c r="J6634" s="302">
        <v>135500</v>
      </c>
      <c r="K6634" s="302" t="s">
        <v>93</v>
      </c>
      <c r="L6634" s="302">
        <v>9975092</v>
      </c>
      <c r="M6634" s="302" t="s">
        <v>3063</v>
      </c>
      <c r="N6634" s="305">
        <v>28307</v>
      </c>
      <c r="O6634" s="305">
        <v>28307</v>
      </c>
      <c r="P6634" s="302" t="s">
        <v>1062</v>
      </c>
    </row>
    <row r="6635" spans="1:16">
      <c r="A6635" s="303">
        <v>0</v>
      </c>
      <c r="B6635" s="303">
        <v>0</v>
      </c>
      <c r="C6635" s="303">
        <v>0</v>
      </c>
      <c r="D6635" s="304">
        <f t="shared" si="103"/>
        <v>0</v>
      </c>
      <c r="E6635" s="305">
        <v>45992</v>
      </c>
      <c r="F6635" s="302" t="s">
        <v>69</v>
      </c>
      <c r="G6635" s="302" t="s">
        <v>70</v>
      </c>
      <c r="H6635" s="302" t="s">
        <v>3099</v>
      </c>
      <c r="I6635" s="302" t="s">
        <v>3099</v>
      </c>
      <c r="J6635" s="302">
        <v>135500</v>
      </c>
      <c r="K6635" s="302" t="s">
        <v>93</v>
      </c>
      <c r="L6635" s="302">
        <v>9706646</v>
      </c>
      <c r="M6635" s="302" t="s">
        <v>3063</v>
      </c>
      <c r="N6635" s="305">
        <v>22098</v>
      </c>
      <c r="O6635" s="305">
        <v>22098</v>
      </c>
      <c r="P6635" s="302" t="s">
        <v>1062</v>
      </c>
    </row>
    <row r="6636" spans="1:16">
      <c r="A6636" s="303">
        <v>0</v>
      </c>
      <c r="B6636" s="303">
        <v>0</v>
      </c>
      <c r="C6636" s="303">
        <v>0</v>
      </c>
      <c r="D6636" s="304">
        <f t="shared" si="103"/>
        <v>0</v>
      </c>
      <c r="E6636" s="305">
        <v>45992</v>
      </c>
      <c r="F6636" s="302" t="s">
        <v>69</v>
      </c>
      <c r="G6636" s="302" t="s">
        <v>70</v>
      </c>
      <c r="H6636" s="302" t="s">
        <v>3099</v>
      </c>
      <c r="I6636" s="302" t="s">
        <v>3099</v>
      </c>
      <c r="J6636" s="302">
        <v>135500</v>
      </c>
      <c r="K6636" s="302" t="s">
        <v>93</v>
      </c>
      <c r="L6636" s="302">
        <v>9974958</v>
      </c>
      <c r="M6636" s="302" t="s">
        <v>3063</v>
      </c>
      <c r="N6636" s="305">
        <v>22098</v>
      </c>
      <c r="O6636" s="305">
        <v>22098</v>
      </c>
      <c r="P6636" s="302" t="s">
        <v>1062</v>
      </c>
    </row>
    <row r="6637" spans="1:16">
      <c r="A6637" s="303">
        <v>0</v>
      </c>
      <c r="B6637" s="303">
        <v>0</v>
      </c>
      <c r="C6637" s="303">
        <v>0</v>
      </c>
      <c r="D6637" s="304">
        <f t="shared" si="103"/>
        <v>0</v>
      </c>
      <c r="E6637" s="305">
        <v>45992</v>
      </c>
      <c r="F6637" s="302" t="s">
        <v>69</v>
      </c>
      <c r="G6637" s="302" t="s">
        <v>70</v>
      </c>
      <c r="H6637" s="302" t="s">
        <v>3099</v>
      </c>
      <c r="I6637" s="302" t="s">
        <v>3099</v>
      </c>
      <c r="J6637" s="302">
        <v>135500</v>
      </c>
      <c r="K6637" s="302" t="s">
        <v>93</v>
      </c>
      <c r="L6637" s="302">
        <v>9724198</v>
      </c>
      <c r="M6637" s="302" t="s">
        <v>3063</v>
      </c>
      <c r="N6637" s="305">
        <v>24654</v>
      </c>
      <c r="O6637" s="305">
        <v>24654</v>
      </c>
      <c r="P6637" s="302" t="s">
        <v>1062</v>
      </c>
    </row>
    <row r="6638" spans="1:16">
      <c r="A6638" s="303">
        <v>0</v>
      </c>
      <c r="B6638" s="303">
        <v>0</v>
      </c>
      <c r="C6638" s="303">
        <v>0</v>
      </c>
      <c r="D6638" s="304">
        <f t="shared" si="103"/>
        <v>0</v>
      </c>
      <c r="E6638" s="305">
        <v>45992</v>
      </c>
      <c r="F6638" s="302" t="s">
        <v>69</v>
      </c>
      <c r="G6638" s="302" t="s">
        <v>70</v>
      </c>
      <c r="H6638" s="302" t="s">
        <v>3099</v>
      </c>
      <c r="I6638" s="302" t="s">
        <v>3099</v>
      </c>
      <c r="J6638" s="302">
        <v>135500</v>
      </c>
      <c r="K6638" s="302" t="s">
        <v>93</v>
      </c>
      <c r="L6638" s="302">
        <v>9975009</v>
      </c>
      <c r="M6638" s="302" t="s">
        <v>3063</v>
      </c>
      <c r="N6638" s="305">
        <v>22828</v>
      </c>
      <c r="O6638" s="305">
        <v>22828</v>
      </c>
      <c r="P6638" s="302" t="s">
        <v>1062</v>
      </c>
    </row>
    <row r="6639" spans="1:16">
      <c r="A6639" s="303">
        <v>0</v>
      </c>
      <c r="B6639" s="303">
        <v>0</v>
      </c>
      <c r="C6639" s="303">
        <v>0</v>
      </c>
      <c r="D6639" s="304">
        <f t="shared" si="103"/>
        <v>0</v>
      </c>
      <c r="E6639" s="305">
        <v>45992</v>
      </c>
      <c r="F6639" s="302" t="s">
        <v>69</v>
      </c>
      <c r="G6639" s="302" t="s">
        <v>70</v>
      </c>
      <c r="H6639" s="302" t="s">
        <v>3099</v>
      </c>
      <c r="I6639" s="302" t="s">
        <v>3099</v>
      </c>
      <c r="J6639" s="302">
        <v>135500</v>
      </c>
      <c r="K6639" s="302" t="s">
        <v>93</v>
      </c>
      <c r="L6639" s="302">
        <v>9975098</v>
      </c>
      <c r="M6639" s="302" t="s">
        <v>3063</v>
      </c>
      <c r="N6639" s="305">
        <v>22098</v>
      </c>
      <c r="O6639" s="305">
        <v>22098</v>
      </c>
      <c r="P6639" s="302" t="s">
        <v>1062</v>
      </c>
    </row>
    <row r="6640" spans="1:16">
      <c r="A6640" s="303">
        <v>0</v>
      </c>
      <c r="B6640" s="303">
        <v>0</v>
      </c>
      <c r="C6640" s="303">
        <v>0</v>
      </c>
      <c r="D6640" s="304">
        <f t="shared" si="103"/>
        <v>0</v>
      </c>
      <c r="E6640" s="305">
        <v>45992</v>
      </c>
      <c r="F6640" s="302" t="s">
        <v>69</v>
      </c>
      <c r="G6640" s="302" t="s">
        <v>70</v>
      </c>
      <c r="H6640" s="302" t="s">
        <v>3099</v>
      </c>
      <c r="I6640" s="302" t="s">
        <v>3099</v>
      </c>
      <c r="J6640" s="302">
        <v>135500</v>
      </c>
      <c r="K6640" s="302" t="s">
        <v>93</v>
      </c>
      <c r="L6640" s="302">
        <v>9975093</v>
      </c>
      <c r="M6640" s="302" t="s">
        <v>3063</v>
      </c>
      <c r="N6640" s="305">
        <v>27942</v>
      </c>
      <c r="O6640" s="305">
        <v>27942</v>
      </c>
      <c r="P6640" s="302" t="s">
        <v>1062</v>
      </c>
    </row>
    <row r="6641" spans="1:16">
      <c r="A6641" s="303">
        <v>0</v>
      </c>
      <c r="B6641" s="303">
        <v>0</v>
      </c>
      <c r="C6641" s="303">
        <v>0</v>
      </c>
      <c r="D6641" s="304">
        <f t="shared" si="103"/>
        <v>0</v>
      </c>
      <c r="E6641" s="305">
        <v>45992</v>
      </c>
      <c r="F6641" s="302" t="s">
        <v>69</v>
      </c>
      <c r="G6641" s="302" t="s">
        <v>70</v>
      </c>
      <c r="H6641" s="302" t="s">
        <v>3099</v>
      </c>
      <c r="I6641" s="302" t="s">
        <v>3099</v>
      </c>
      <c r="J6641" s="302">
        <v>135500</v>
      </c>
      <c r="K6641" s="302" t="s">
        <v>93</v>
      </c>
      <c r="L6641" s="302">
        <v>9975095</v>
      </c>
      <c r="M6641" s="302" t="s">
        <v>3063</v>
      </c>
      <c r="N6641" s="305">
        <v>25020</v>
      </c>
      <c r="O6641" s="305">
        <v>25020</v>
      </c>
      <c r="P6641" s="302" t="s">
        <v>1062</v>
      </c>
    </row>
    <row r="6642" spans="1:16">
      <c r="A6642" s="303">
        <v>0</v>
      </c>
      <c r="B6642" s="303">
        <v>0</v>
      </c>
      <c r="C6642" s="303">
        <v>0</v>
      </c>
      <c r="D6642" s="304">
        <f t="shared" si="103"/>
        <v>0</v>
      </c>
      <c r="E6642" s="305">
        <v>45992</v>
      </c>
      <c r="F6642" s="302" t="s">
        <v>69</v>
      </c>
      <c r="G6642" s="302" t="s">
        <v>70</v>
      </c>
      <c r="H6642" s="302" t="s">
        <v>3099</v>
      </c>
      <c r="I6642" s="302" t="s">
        <v>3099</v>
      </c>
      <c r="J6642" s="302">
        <v>135500</v>
      </c>
      <c r="K6642" s="302" t="s">
        <v>93</v>
      </c>
      <c r="L6642" s="302">
        <v>9728067</v>
      </c>
      <c r="M6642" s="302" t="s">
        <v>3063</v>
      </c>
      <c r="N6642" s="305">
        <v>17715</v>
      </c>
      <c r="O6642" s="305">
        <v>17715</v>
      </c>
      <c r="P6642" s="302" t="s">
        <v>1062</v>
      </c>
    </row>
    <row r="6643" spans="1:16">
      <c r="A6643" s="303">
        <v>0</v>
      </c>
      <c r="B6643" s="303">
        <v>0</v>
      </c>
      <c r="C6643" s="303">
        <v>0</v>
      </c>
      <c r="D6643" s="304">
        <f t="shared" si="103"/>
        <v>0</v>
      </c>
      <c r="E6643" s="305">
        <v>45992</v>
      </c>
      <c r="F6643" s="302" t="s">
        <v>69</v>
      </c>
      <c r="G6643" s="302" t="s">
        <v>70</v>
      </c>
      <c r="H6643" s="302" t="s">
        <v>3099</v>
      </c>
      <c r="I6643" s="302" t="s">
        <v>3099</v>
      </c>
      <c r="J6643" s="302">
        <v>135500</v>
      </c>
      <c r="K6643" s="302" t="s">
        <v>93</v>
      </c>
      <c r="L6643" s="302">
        <v>9724156</v>
      </c>
      <c r="M6643" s="302" t="s">
        <v>3063</v>
      </c>
      <c r="N6643" s="305">
        <v>25020</v>
      </c>
      <c r="O6643" s="305">
        <v>25020</v>
      </c>
      <c r="P6643" s="302" t="s">
        <v>1062</v>
      </c>
    </row>
    <row r="6644" spans="1:16">
      <c r="A6644" s="303">
        <v>0</v>
      </c>
      <c r="B6644" s="303">
        <v>0</v>
      </c>
      <c r="C6644" s="303">
        <v>0</v>
      </c>
      <c r="D6644" s="304">
        <f t="shared" si="103"/>
        <v>0</v>
      </c>
      <c r="E6644" s="305">
        <v>45992</v>
      </c>
      <c r="F6644" s="302" t="s">
        <v>69</v>
      </c>
      <c r="G6644" s="302" t="s">
        <v>70</v>
      </c>
      <c r="H6644" s="302" t="s">
        <v>3099</v>
      </c>
      <c r="I6644" s="302" t="s">
        <v>3099</v>
      </c>
      <c r="J6644" s="302">
        <v>135500</v>
      </c>
      <c r="K6644" s="302" t="s">
        <v>94</v>
      </c>
      <c r="L6644" s="302">
        <v>9693330</v>
      </c>
      <c r="M6644" s="302" t="s">
        <v>3064</v>
      </c>
      <c r="N6644" s="305">
        <v>13697</v>
      </c>
      <c r="O6644" s="305">
        <v>13697</v>
      </c>
      <c r="P6644" s="302" t="s">
        <v>1062</v>
      </c>
    </row>
    <row r="6645" spans="1:16">
      <c r="A6645" s="303">
        <v>0</v>
      </c>
      <c r="B6645" s="303">
        <v>0</v>
      </c>
      <c r="C6645" s="303">
        <v>0</v>
      </c>
      <c r="D6645" s="304">
        <f t="shared" si="103"/>
        <v>0</v>
      </c>
      <c r="E6645" s="305">
        <v>45992</v>
      </c>
      <c r="F6645" s="302" t="s">
        <v>69</v>
      </c>
      <c r="G6645" s="302" t="s">
        <v>70</v>
      </c>
      <c r="H6645" s="302" t="s">
        <v>3099</v>
      </c>
      <c r="I6645" s="302" t="s">
        <v>3099</v>
      </c>
      <c r="J6645" s="302">
        <v>135500</v>
      </c>
      <c r="K6645" s="302" t="s">
        <v>94</v>
      </c>
      <c r="L6645" s="302">
        <v>9974955</v>
      </c>
      <c r="M6645" s="302" t="s">
        <v>3064</v>
      </c>
      <c r="N6645" s="305">
        <v>22828</v>
      </c>
      <c r="O6645" s="305">
        <v>22828</v>
      </c>
      <c r="P6645" s="302" t="s">
        <v>1062</v>
      </c>
    </row>
    <row r="6646" spans="1:16">
      <c r="A6646" s="303">
        <v>0</v>
      </c>
      <c r="B6646" s="303">
        <v>0</v>
      </c>
      <c r="C6646" s="303">
        <v>0</v>
      </c>
      <c r="D6646" s="304">
        <f t="shared" si="103"/>
        <v>0</v>
      </c>
      <c r="E6646" s="305">
        <v>45992</v>
      </c>
      <c r="F6646" s="302" t="s">
        <v>69</v>
      </c>
      <c r="G6646" s="302" t="s">
        <v>70</v>
      </c>
      <c r="H6646" s="302" t="s">
        <v>3099</v>
      </c>
      <c r="I6646" s="302" t="s">
        <v>3099</v>
      </c>
      <c r="J6646" s="302">
        <v>135500</v>
      </c>
      <c r="K6646" s="302" t="s">
        <v>94</v>
      </c>
      <c r="L6646" s="302">
        <v>9706651</v>
      </c>
      <c r="M6646" s="302" t="s">
        <v>3064</v>
      </c>
      <c r="N6646" s="305">
        <v>25020</v>
      </c>
      <c r="O6646" s="305">
        <v>25020</v>
      </c>
      <c r="P6646" s="302" t="s">
        <v>1062</v>
      </c>
    </row>
    <row r="6647" spans="1:16">
      <c r="A6647" s="303">
        <v>0</v>
      </c>
      <c r="B6647" s="303">
        <v>0</v>
      </c>
      <c r="C6647" s="303">
        <v>0</v>
      </c>
      <c r="D6647" s="304">
        <f t="shared" si="103"/>
        <v>0</v>
      </c>
      <c r="E6647" s="305">
        <v>45992</v>
      </c>
      <c r="F6647" s="302" t="s">
        <v>69</v>
      </c>
      <c r="G6647" s="302" t="s">
        <v>70</v>
      </c>
      <c r="H6647" s="302" t="s">
        <v>3099</v>
      </c>
      <c r="I6647" s="302" t="s">
        <v>3099</v>
      </c>
      <c r="J6647" s="302">
        <v>135500</v>
      </c>
      <c r="K6647" s="302" t="s">
        <v>94</v>
      </c>
      <c r="L6647" s="302">
        <v>9975002</v>
      </c>
      <c r="M6647" s="302" t="s">
        <v>3064</v>
      </c>
      <c r="N6647" s="305">
        <v>24654</v>
      </c>
      <c r="O6647" s="305">
        <v>24654</v>
      </c>
      <c r="P6647" s="302" t="s">
        <v>1062</v>
      </c>
    </row>
    <row r="6648" spans="1:16">
      <c r="A6648" s="303">
        <v>0</v>
      </c>
      <c r="B6648" s="303">
        <v>0</v>
      </c>
      <c r="C6648" s="303">
        <v>0</v>
      </c>
      <c r="D6648" s="304">
        <f t="shared" si="103"/>
        <v>0</v>
      </c>
      <c r="E6648" s="305">
        <v>45992</v>
      </c>
      <c r="F6648" s="302" t="s">
        <v>69</v>
      </c>
      <c r="G6648" s="302" t="s">
        <v>70</v>
      </c>
      <c r="H6648" s="302" t="s">
        <v>3099</v>
      </c>
      <c r="I6648" s="302" t="s">
        <v>3099</v>
      </c>
      <c r="J6648" s="302">
        <v>135500</v>
      </c>
      <c r="K6648" s="302" t="s">
        <v>94</v>
      </c>
      <c r="L6648" s="302">
        <v>9975001</v>
      </c>
      <c r="M6648" s="302" t="s">
        <v>3064</v>
      </c>
      <c r="N6648" s="305">
        <v>27211</v>
      </c>
      <c r="O6648" s="305">
        <v>27211</v>
      </c>
      <c r="P6648" s="302" t="s">
        <v>1062</v>
      </c>
    </row>
    <row r="6649" spans="1:16">
      <c r="A6649" s="303">
        <v>0</v>
      </c>
      <c r="B6649" s="303">
        <v>0</v>
      </c>
      <c r="C6649" s="303">
        <v>0</v>
      </c>
      <c r="D6649" s="304">
        <f t="shared" si="103"/>
        <v>0</v>
      </c>
      <c r="E6649" s="305">
        <v>45992</v>
      </c>
      <c r="F6649" s="302" t="s">
        <v>69</v>
      </c>
      <c r="G6649" s="302" t="s">
        <v>70</v>
      </c>
      <c r="H6649" s="302" t="s">
        <v>3099</v>
      </c>
      <c r="I6649" s="302" t="s">
        <v>3099</v>
      </c>
      <c r="J6649" s="302">
        <v>135500</v>
      </c>
      <c r="K6649" s="302" t="s">
        <v>94</v>
      </c>
      <c r="L6649" s="302">
        <v>9728066</v>
      </c>
      <c r="M6649" s="302" t="s">
        <v>3064</v>
      </c>
      <c r="N6649" s="305">
        <v>29403</v>
      </c>
      <c r="O6649" s="305">
        <v>29403</v>
      </c>
      <c r="P6649" s="302" t="s">
        <v>1062</v>
      </c>
    </row>
    <row r="6650" spans="1:16">
      <c r="A6650" s="303">
        <v>0</v>
      </c>
      <c r="B6650" s="303">
        <v>0</v>
      </c>
      <c r="C6650" s="303">
        <v>0</v>
      </c>
      <c r="D6650" s="304">
        <f t="shared" si="103"/>
        <v>0</v>
      </c>
      <c r="E6650" s="305">
        <v>45992</v>
      </c>
      <c r="F6650" s="302" t="s">
        <v>69</v>
      </c>
      <c r="G6650" s="302" t="s">
        <v>70</v>
      </c>
      <c r="H6650" s="302" t="s">
        <v>3099</v>
      </c>
      <c r="I6650" s="302" t="s">
        <v>3099</v>
      </c>
      <c r="J6650" s="302">
        <v>135500</v>
      </c>
      <c r="K6650" s="302" t="s">
        <v>94</v>
      </c>
      <c r="L6650" s="302">
        <v>9974480</v>
      </c>
      <c r="M6650" s="302" t="s">
        <v>3064</v>
      </c>
      <c r="N6650" s="305">
        <v>33786</v>
      </c>
      <c r="O6650" s="305">
        <v>33786</v>
      </c>
      <c r="P6650" s="302" t="s">
        <v>1062</v>
      </c>
    </row>
    <row r="6651" spans="1:16">
      <c r="A6651" s="303">
        <v>0</v>
      </c>
      <c r="B6651" s="303">
        <v>0</v>
      </c>
      <c r="C6651" s="303">
        <v>0</v>
      </c>
      <c r="D6651" s="304">
        <f t="shared" si="103"/>
        <v>0</v>
      </c>
      <c r="E6651" s="305">
        <v>45992</v>
      </c>
      <c r="F6651" s="302" t="s">
        <v>69</v>
      </c>
      <c r="G6651" s="302" t="s">
        <v>70</v>
      </c>
      <c r="H6651" s="302" t="s">
        <v>3099</v>
      </c>
      <c r="I6651" s="302" t="s">
        <v>3099</v>
      </c>
      <c r="J6651" s="302">
        <v>135500</v>
      </c>
      <c r="K6651" s="302" t="s">
        <v>94</v>
      </c>
      <c r="L6651" s="302">
        <v>9975084</v>
      </c>
      <c r="M6651" s="302" t="s">
        <v>3064</v>
      </c>
      <c r="N6651" s="305">
        <v>28307</v>
      </c>
      <c r="O6651" s="305">
        <v>28307</v>
      </c>
      <c r="P6651" s="302" t="s">
        <v>1062</v>
      </c>
    </row>
    <row r="6652" spans="1:16">
      <c r="A6652" s="303">
        <v>0</v>
      </c>
      <c r="B6652" s="303">
        <v>0</v>
      </c>
      <c r="C6652" s="303">
        <v>0</v>
      </c>
      <c r="D6652" s="304">
        <f t="shared" si="103"/>
        <v>0</v>
      </c>
      <c r="E6652" s="305">
        <v>45992</v>
      </c>
      <c r="F6652" s="302" t="s">
        <v>69</v>
      </c>
      <c r="G6652" s="302" t="s">
        <v>70</v>
      </c>
      <c r="H6652" s="302" t="s">
        <v>3099</v>
      </c>
      <c r="I6652" s="302" t="s">
        <v>3099</v>
      </c>
      <c r="J6652" s="302">
        <v>135500</v>
      </c>
      <c r="K6652" s="302" t="s">
        <v>94</v>
      </c>
      <c r="L6652" s="302">
        <v>9975087</v>
      </c>
      <c r="M6652" s="302" t="s">
        <v>3064</v>
      </c>
      <c r="N6652" s="305">
        <v>25020</v>
      </c>
      <c r="O6652" s="305">
        <v>25020</v>
      </c>
      <c r="P6652" s="302" t="s">
        <v>1062</v>
      </c>
    </row>
    <row r="6653" spans="1:16">
      <c r="A6653" s="303">
        <v>0</v>
      </c>
      <c r="B6653" s="303">
        <v>0</v>
      </c>
      <c r="C6653" s="303">
        <v>0</v>
      </c>
      <c r="D6653" s="304">
        <f t="shared" si="103"/>
        <v>0</v>
      </c>
      <c r="E6653" s="305">
        <v>45992</v>
      </c>
      <c r="F6653" s="302" t="s">
        <v>69</v>
      </c>
      <c r="G6653" s="302" t="s">
        <v>70</v>
      </c>
      <c r="H6653" s="302" t="s">
        <v>3099</v>
      </c>
      <c r="I6653" s="302" t="s">
        <v>3099</v>
      </c>
      <c r="J6653" s="302">
        <v>135500</v>
      </c>
      <c r="K6653" s="302" t="s">
        <v>94</v>
      </c>
      <c r="L6653" s="302">
        <v>9974482</v>
      </c>
      <c r="M6653" s="302" t="s">
        <v>3064</v>
      </c>
      <c r="N6653" s="305">
        <v>25020</v>
      </c>
      <c r="O6653" s="305">
        <v>25020</v>
      </c>
      <c r="P6653" s="302" t="s">
        <v>1062</v>
      </c>
    </row>
    <row r="6654" spans="1:16">
      <c r="A6654" s="303">
        <v>0</v>
      </c>
      <c r="B6654" s="303">
        <v>0</v>
      </c>
      <c r="C6654" s="303">
        <v>0</v>
      </c>
      <c r="D6654" s="304">
        <f t="shared" si="103"/>
        <v>0</v>
      </c>
      <c r="E6654" s="305">
        <v>45992</v>
      </c>
      <c r="F6654" s="302" t="s">
        <v>69</v>
      </c>
      <c r="G6654" s="302" t="s">
        <v>70</v>
      </c>
      <c r="H6654" s="302" t="s">
        <v>3099</v>
      </c>
      <c r="I6654" s="302" t="s">
        <v>3099</v>
      </c>
      <c r="J6654" s="302">
        <v>135500</v>
      </c>
      <c r="K6654" s="302" t="s">
        <v>94</v>
      </c>
      <c r="L6654" s="302">
        <v>9974484</v>
      </c>
      <c r="M6654" s="302" t="s">
        <v>3064</v>
      </c>
      <c r="N6654" s="305">
        <v>23924</v>
      </c>
      <c r="O6654" s="305">
        <v>23924</v>
      </c>
      <c r="P6654" s="302" t="s">
        <v>1062</v>
      </c>
    </row>
    <row r="6655" spans="1:16">
      <c r="A6655" s="303">
        <v>0</v>
      </c>
      <c r="B6655" s="303">
        <v>0</v>
      </c>
      <c r="C6655" s="303">
        <v>0</v>
      </c>
      <c r="D6655" s="304">
        <f t="shared" si="103"/>
        <v>0</v>
      </c>
      <c r="E6655" s="305">
        <v>45992</v>
      </c>
      <c r="F6655" s="302" t="s">
        <v>69</v>
      </c>
      <c r="G6655" s="302" t="s">
        <v>70</v>
      </c>
      <c r="H6655" s="302" t="s">
        <v>3099</v>
      </c>
      <c r="I6655" s="302" t="s">
        <v>3099</v>
      </c>
      <c r="J6655" s="302">
        <v>135500</v>
      </c>
      <c r="K6655" s="302" t="s">
        <v>94</v>
      </c>
      <c r="L6655" s="302">
        <v>9975089</v>
      </c>
      <c r="M6655" s="302" t="s">
        <v>3064</v>
      </c>
      <c r="N6655" s="305">
        <v>24289</v>
      </c>
      <c r="O6655" s="305">
        <v>24289</v>
      </c>
      <c r="P6655" s="302" t="s">
        <v>1062</v>
      </c>
    </row>
    <row r="6656" spans="1:16">
      <c r="A6656" s="303">
        <v>0</v>
      </c>
      <c r="B6656" s="303">
        <v>0</v>
      </c>
      <c r="C6656" s="303">
        <v>0</v>
      </c>
      <c r="D6656" s="304">
        <f t="shared" si="103"/>
        <v>0</v>
      </c>
      <c r="E6656" s="305">
        <v>45992</v>
      </c>
      <c r="F6656" s="302" t="s">
        <v>69</v>
      </c>
      <c r="G6656" s="302" t="s">
        <v>70</v>
      </c>
      <c r="H6656" s="302" t="s">
        <v>3099</v>
      </c>
      <c r="I6656" s="302" t="s">
        <v>3099</v>
      </c>
      <c r="J6656" s="302">
        <v>135500</v>
      </c>
      <c r="K6656" s="302" t="s">
        <v>94</v>
      </c>
      <c r="L6656" s="302">
        <v>9974847</v>
      </c>
      <c r="M6656" s="302" t="s">
        <v>3064</v>
      </c>
      <c r="N6656" s="305">
        <v>19906</v>
      </c>
      <c r="O6656" s="305">
        <v>19906</v>
      </c>
      <c r="P6656" s="302" t="s">
        <v>1062</v>
      </c>
    </row>
    <row r="6657" spans="1:16">
      <c r="A6657" s="303">
        <v>0</v>
      </c>
      <c r="B6657" s="303">
        <v>0</v>
      </c>
      <c r="C6657" s="303">
        <v>0</v>
      </c>
      <c r="D6657" s="304">
        <f t="shared" si="103"/>
        <v>0</v>
      </c>
      <c r="E6657" s="305">
        <v>45992</v>
      </c>
      <c r="F6657" s="302" t="s">
        <v>69</v>
      </c>
      <c r="G6657" s="302" t="s">
        <v>70</v>
      </c>
      <c r="H6657" s="302" t="s">
        <v>3099</v>
      </c>
      <c r="I6657" s="302" t="s">
        <v>3099</v>
      </c>
      <c r="J6657" s="302">
        <v>135500</v>
      </c>
      <c r="K6657" s="302" t="s">
        <v>94</v>
      </c>
      <c r="L6657" s="302">
        <v>9975005</v>
      </c>
      <c r="M6657" s="302" t="s">
        <v>3064</v>
      </c>
      <c r="N6657" s="305">
        <v>22463</v>
      </c>
      <c r="O6657" s="305">
        <v>22463</v>
      </c>
      <c r="P6657" s="302" t="s">
        <v>1062</v>
      </c>
    </row>
    <row r="6658" spans="1:16">
      <c r="A6658" s="303">
        <v>0</v>
      </c>
      <c r="B6658" s="303">
        <v>0</v>
      </c>
      <c r="C6658" s="303">
        <v>0</v>
      </c>
      <c r="D6658" s="304">
        <f t="shared" si="103"/>
        <v>0</v>
      </c>
      <c r="E6658" s="305">
        <v>45992</v>
      </c>
      <c r="F6658" s="302" t="s">
        <v>69</v>
      </c>
      <c r="G6658" s="302" t="s">
        <v>70</v>
      </c>
      <c r="H6658" s="302" t="s">
        <v>3099</v>
      </c>
      <c r="I6658" s="302" t="s">
        <v>3099</v>
      </c>
      <c r="J6658" s="302">
        <v>135500</v>
      </c>
      <c r="K6658" s="302" t="s">
        <v>94</v>
      </c>
      <c r="L6658" s="302">
        <v>9975085</v>
      </c>
      <c r="M6658" s="302" t="s">
        <v>3064</v>
      </c>
      <c r="N6658" s="305">
        <v>27211</v>
      </c>
      <c r="O6658" s="305">
        <v>27211</v>
      </c>
      <c r="P6658" s="302" t="s">
        <v>1062</v>
      </c>
    </row>
    <row r="6659" spans="1:16">
      <c r="A6659" s="303">
        <v>0</v>
      </c>
      <c r="B6659" s="303">
        <v>0</v>
      </c>
      <c r="C6659" s="303">
        <v>0</v>
      </c>
      <c r="D6659" s="304">
        <f t="shared" ref="D6659:D6722" si="104">+B6659-C6659</f>
        <v>0</v>
      </c>
      <c r="E6659" s="305">
        <v>45992</v>
      </c>
      <c r="F6659" s="302" t="s">
        <v>69</v>
      </c>
      <c r="G6659" s="302" t="s">
        <v>70</v>
      </c>
      <c r="H6659" s="302" t="s">
        <v>3099</v>
      </c>
      <c r="I6659" s="302" t="s">
        <v>3099</v>
      </c>
      <c r="J6659" s="302">
        <v>135500</v>
      </c>
      <c r="K6659" s="302" t="s">
        <v>94</v>
      </c>
      <c r="L6659" s="302">
        <v>9974842</v>
      </c>
      <c r="M6659" s="302" t="s">
        <v>3064</v>
      </c>
      <c r="N6659" s="305">
        <v>29037</v>
      </c>
      <c r="O6659" s="305">
        <v>29037</v>
      </c>
      <c r="P6659" s="302" t="s">
        <v>1062</v>
      </c>
    </row>
    <row r="6660" spans="1:16">
      <c r="A6660" s="303">
        <v>0</v>
      </c>
      <c r="B6660" s="303">
        <v>0</v>
      </c>
      <c r="C6660" s="303">
        <v>0</v>
      </c>
      <c r="D6660" s="304">
        <f t="shared" si="104"/>
        <v>0</v>
      </c>
      <c r="E6660" s="305">
        <v>45992</v>
      </c>
      <c r="F6660" s="302" t="s">
        <v>69</v>
      </c>
      <c r="G6660" s="302" t="s">
        <v>70</v>
      </c>
      <c r="H6660" s="302" t="s">
        <v>3099</v>
      </c>
      <c r="I6660" s="302" t="s">
        <v>3099</v>
      </c>
      <c r="J6660" s="302">
        <v>135500</v>
      </c>
      <c r="K6660" s="302" t="s">
        <v>94</v>
      </c>
      <c r="L6660" s="302">
        <v>9974844</v>
      </c>
      <c r="M6660" s="302" t="s">
        <v>3064</v>
      </c>
      <c r="N6660" s="305">
        <v>26846</v>
      </c>
      <c r="O6660" s="305">
        <v>26846</v>
      </c>
      <c r="P6660" s="302" t="s">
        <v>1062</v>
      </c>
    </row>
    <row r="6661" spans="1:16">
      <c r="A6661" s="303">
        <v>0</v>
      </c>
      <c r="B6661" s="303">
        <v>0</v>
      </c>
      <c r="C6661" s="303">
        <v>0</v>
      </c>
      <c r="D6661" s="304">
        <f t="shared" si="104"/>
        <v>0</v>
      </c>
      <c r="E6661" s="305">
        <v>45992</v>
      </c>
      <c r="F6661" s="302" t="s">
        <v>69</v>
      </c>
      <c r="G6661" s="302" t="s">
        <v>70</v>
      </c>
      <c r="H6661" s="302" t="s">
        <v>3099</v>
      </c>
      <c r="I6661" s="302" t="s">
        <v>3099</v>
      </c>
      <c r="J6661" s="302">
        <v>135500</v>
      </c>
      <c r="K6661" s="302" t="s">
        <v>94</v>
      </c>
      <c r="L6661" s="302">
        <v>9693334</v>
      </c>
      <c r="M6661" s="302" t="s">
        <v>3064</v>
      </c>
      <c r="N6661" s="305">
        <v>28307</v>
      </c>
      <c r="O6661" s="305">
        <v>28307</v>
      </c>
      <c r="P6661" s="302" t="s">
        <v>1062</v>
      </c>
    </row>
    <row r="6662" spans="1:16">
      <c r="A6662" s="303">
        <v>0</v>
      </c>
      <c r="B6662" s="303">
        <v>0</v>
      </c>
      <c r="C6662" s="303">
        <v>0</v>
      </c>
      <c r="D6662" s="304">
        <f t="shared" si="104"/>
        <v>0</v>
      </c>
      <c r="E6662" s="305">
        <v>45992</v>
      </c>
      <c r="F6662" s="302" t="s">
        <v>69</v>
      </c>
      <c r="G6662" s="302" t="s">
        <v>70</v>
      </c>
      <c r="H6662" s="302" t="s">
        <v>3099</v>
      </c>
      <c r="I6662" s="302" t="s">
        <v>3099</v>
      </c>
      <c r="J6662" s="302">
        <v>135500</v>
      </c>
      <c r="K6662" s="302" t="s">
        <v>94</v>
      </c>
      <c r="L6662" s="302">
        <v>9975000</v>
      </c>
      <c r="M6662" s="302" t="s">
        <v>3064</v>
      </c>
      <c r="N6662" s="305">
        <v>28307</v>
      </c>
      <c r="O6662" s="305">
        <v>28307</v>
      </c>
      <c r="P6662" s="302" t="s">
        <v>1062</v>
      </c>
    </row>
    <row r="6663" spans="1:16">
      <c r="A6663" s="303">
        <v>0</v>
      </c>
      <c r="B6663" s="303">
        <v>0</v>
      </c>
      <c r="C6663" s="303">
        <v>0</v>
      </c>
      <c r="D6663" s="304">
        <f t="shared" si="104"/>
        <v>0</v>
      </c>
      <c r="E6663" s="305">
        <v>45992</v>
      </c>
      <c r="F6663" s="302" t="s">
        <v>69</v>
      </c>
      <c r="G6663" s="302" t="s">
        <v>70</v>
      </c>
      <c r="H6663" s="302" t="s">
        <v>3099</v>
      </c>
      <c r="I6663" s="302" t="s">
        <v>3099</v>
      </c>
      <c r="J6663" s="302">
        <v>135500</v>
      </c>
      <c r="K6663" s="302" t="s">
        <v>94</v>
      </c>
      <c r="L6663" s="302">
        <v>9975004</v>
      </c>
      <c r="M6663" s="302" t="s">
        <v>3064</v>
      </c>
      <c r="N6663" s="305">
        <v>22828</v>
      </c>
      <c r="O6663" s="305">
        <v>22828</v>
      </c>
      <c r="P6663" s="302" t="s">
        <v>1062</v>
      </c>
    </row>
    <row r="6664" spans="1:16">
      <c r="A6664" s="303">
        <v>0</v>
      </c>
      <c r="B6664" s="303">
        <v>0</v>
      </c>
      <c r="C6664" s="303">
        <v>0</v>
      </c>
      <c r="D6664" s="304">
        <f t="shared" si="104"/>
        <v>0</v>
      </c>
      <c r="E6664" s="305">
        <v>45992</v>
      </c>
      <c r="F6664" s="302" t="s">
        <v>69</v>
      </c>
      <c r="G6664" s="302" t="s">
        <v>70</v>
      </c>
      <c r="H6664" s="302" t="s">
        <v>3099</v>
      </c>
      <c r="I6664" s="302" t="s">
        <v>3099</v>
      </c>
      <c r="J6664" s="302">
        <v>135500</v>
      </c>
      <c r="K6664" s="302" t="s">
        <v>94</v>
      </c>
      <c r="L6664" s="302">
        <v>9975065</v>
      </c>
      <c r="M6664" s="302" t="s">
        <v>3064</v>
      </c>
      <c r="N6664" s="305">
        <v>34151</v>
      </c>
      <c r="O6664" s="305">
        <v>34151</v>
      </c>
      <c r="P6664" s="302" t="s">
        <v>1062</v>
      </c>
    </row>
    <row r="6665" spans="1:16">
      <c r="A6665" s="303">
        <v>0</v>
      </c>
      <c r="B6665" s="303">
        <v>0</v>
      </c>
      <c r="C6665" s="303">
        <v>0</v>
      </c>
      <c r="D6665" s="304">
        <f t="shared" si="104"/>
        <v>0</v>
      </c>
      <c r="E6665" s="305">
        <v>45992</v>
      </c>
      <c r="F6665" s="302" t="s">
        <v>69</v>
      </c>
      <c r="G6665" s="302" t="s">
        <v>70</v>
      </c>
      <c r="H6665" s="302" t="s">
        <v>3099</v>
      </c>
      <c r="I6665" s="302" t="s">
        <v>3099</v>
      </c>
      <c r="J6665" s="302">
        <v>135500</v>
      </c>
      <c r="K6665" s="302" t="s">
        <v>94</v>
      </c>
      <c r="L6665" s="302">
        <v>9974843</v>
      </c>
      <c r="M6665" s="302" t="s">
        <v>3064</v>
      </c>
      <c r="N6665" s="305">
        <v>27942</v>
      </c>
      <c r="O6665" s="305">
        <v>27942</v>
      </c>
      <c r="P6665" s="302" t="s">
        <v>1062</v>
      </c>
    </row>
    <row r="6666" spans="1:16">
      <c r="A6666" s="303">
        <v>0</v>
      </c>
      <c r="B6666" s="303">
        <v>0</v>
      </c>
      <c r="C6666" s="303">
        <v>0</v>
      </c>
      <c r="D6666" s="304">
        <f t="shared" si="104"/>
        <v>0</v>
      </c>
      <c r="E6666" s="305">
        <v>45992</v>
      </c>
      <c r="F6666" s="302" t="s">
        <v>69</v>
      </c>
      <c r="G6666" s="302" t="s">
        <v>70</v>
      </c>
      <c r="H6666" s="302" t="s">
        <v>3099</v>
      </c>
      <c r="I6666" s="302" t="s">
        <v>3099</v>
      </c>
      <c r="J6666" s="302">
        <v>135500</v>
      </c>
      <c r="K6666" s="302" t="s">
        <v>94</v>
      </c>
      <c r="L6666" s="302">
        <v>9975090</v>
      </c>
      <c r="M6666" s="302" t="s">
        <v>3064</v>
      </c>
      <c r="N6666" s="305">
        <v>21367</v>
      </c>
      <c r="O6666" s="305">
        <v>21367</v>
      </c>
      <c r="P6666" s="302" t="s">
        <v>1062</v>
      </c>
    </row>
    <row r="6667" spans="1:16">
      <c r="A6667" s="303">
        <v>0</v>
      </c>
      <c r="B6667" s="303">
        <v>0</v>
      </c>
      <c r="C6667" s="303">
        <v>0</v>
      </c>
      <c r="D6667" s="304">
        <f t="shared" si="104"/>
        <v>0</v>
      </c>
      <c r="E6667" s="305">
        <v>45992</v>
      </c>
      <c r="F6667" s="302" t="s">
        <v>69</v>
      </c>
      <c r="G6667" s="302" t="s">
        <v>70</v>
      </c>
      <c r="H6667" s="302" t="s">
        <v>3099</v>
      </c>
      <c r="I6667" s="302" t="s">
        <v>3099</v>
      </c>
      <c r="J6667" s="302">
        <v>135500</v>
      </c>
      <c r="K6667" s="302" t="s">
        <v>94</v>
      </c>
      <c r="L6667" s="302">
        <v>9974846</v>
      </c>
      <c r="M6667" s="302" t="s">
        <v>3064</v>
      </c>
      <c r="N6667" s="305">
        <v>23193</v>
      </c>
      <c r="O6667" s="305">
        <v>23193</v>
      </c>
      <c r="P6667" s="302" t="s">
        <v>1062</v>
      </c>
    </row>
    <row r="6668" spans="1:16">
      <c r="A6668" s="303">
        <v>0</v>
      </c>
      <c r="B6668" s="303">
        <v>0</v>
      </c>
      <c r="C6668" s="303">
        <v>0</v>
      </c>
      <c r="D6668" s="304">
        <f t="shared" si="104"/>
        <v>0</v>
      </c>
      <c r="E6668" s="305">
        <v>45992</v>
      </c>
      <c r="F6668" s="302" t="s">
        <v>69</v>
      </c>
      <c r="G6668" s="302" t="s">
        <v>70</v>
      </c>
      <c r="H6668" s="302" t="s">
        <v>3099</v>
      </c>
      <c r="I6668" s="302" t="s">
        <v>3099</v>
      </c>
      <c r="J6668" s="302">
        <v>135500</v>
      </c>
      <c r="K6668" s="302" t="s">
        <v>94</v>
      </c>
      <c r="L6668" s="302">
        <v>9975003</v>
      </c>
      <c r="M6668" s="302" t="s">
        <v>3064</v>
      </c>
      <c r="N6668" s="305">
        <v>23193</v>
      </c>
      <c r="O6668" s="305">
        <v>23193</v>
      </c>
      <c r="P6668" s="302" t="s">
        <v>1062</v>
      </c>
    </row>
    <row r="6669" spans="1:16">
      <c r="A6669" s="303">
        <v>0</v>
      </c>
      <c r="B6669" s="303">
        <v>0</v>
      </c>
      <c r="C6669" s="303">
        <v>0</v>
      </c>
      <c r="D6669" s="304">
        <f t="shared" si="104"/>
        <v>0</v>
      </c>
      <c r="E6669" s="305">
        <v>45992</v>
      </c>
      <c r="F6669" s="302" t="s">
        <v>69</v>
      </c>
      <c r="G6669" s="302" t="s">
        <v>70</v>
      </c>
      <c r="H6669" s="302" t="s">
        <v>3099</v>
      </c>
      <c r="I6669" s="302" t="s">
        <v>3099</v>
      </c>
      <c r="J6669" s="302">
        <v>135500</v>
      </c>
      <c r="K6669" s="302" t="s">
        <v>94</v>
      </c>
      <c r="L6669" s="302">
        <v>9693339</v>
      </c>
      <c r="M6669" s="302" t="s">
        <v>3064</v>
      </c>
      <c r="N6669" s="305">
        <v>25385</v>
      </c>
      <c r="O6669" s="305">
        <v>25385</v>
      </c>
      <c r="P6669" s="302" t="s">
        <v>1062</v>
      </c>
    </row>
    <row r="6670" spans="1:16">
      <c r="A6670" s="303">
        <v>0</v>
      </c>
      <c r="B6670" s="303">
        <v>0</v>
      </c>
      <c r="C6670" s="303">
        <v>0</v>
      </c>
      <c r="D6670" s="304">
        <f t="shared" si="104"/>
        <v>0</v>
      </c>
      <c r="E6670" s="305">
        <v>45992</v>
      </c>
      <c r="F6670" s="302" t="s">
        <v>69</v>
      </c>
      <c r="G6670" s="302" t="s">
        <v>70</v>
      </c>
      <c r="H6670" s="302" t="s">
        <v>3099</v>
      </c>
      <c r="I6670" s="302" t="s">
        <v>3099</v>
      </c>
      <c r="J6670" s="302">
        <v>135500</v>
      </c>
      <c r="K6670" s="302" t="s">
        <v>94</v>
      </c>
      <c r="L6670" s="302">
        <v>9975086</v>
      </c>
      <c r="M6670" s="302" t="s">
        <v>3064</v>
      </c>
      <c r="N6670" s="305">
        <v>26115</v>
      </c>
      <c r="O6670" s="305">
        <v>26115</v>
      </c>
      <c r="P6670" s="302" t="s">
        <v>1062</v>
      </c>
    </row>
    <row r="6671" spans="1:16">
      <c r="A6671" s="303">
        <v>0</v>
      </c>
      <c r="B6671" s="303">
        <v>0</v>
      </c>
      <c r="C6671" s="303">
        <v>0</v>
      </c>
      <c r="D6671" s="304">
        <f t="shared" si="104"/>
        <v>0</v>
      </c>
      <c r="E6671" s="305">
        <v>45992</v>
      </c>
      <c r="F6671" s="302" t="s">
        <v>69</v>
      </c>
      <c r="G6671" s="302" t="s">
        <v>70</v>
      </c>
      <c r="H6671" s="302" t="s">
        <v>3099</v>
      </c>
      <c r="I6671" s="302" t="s">
        <v>3099</v>
      </c>
      <c r="J6671" s="302">
        <v>135500</v>
      </c>
      <c r="K6671" s="302" t="s">
        <v>94</v>
      </c>
      <c r="L6671" s="302">
        <v>9697426</v>
      </c>
      <c r="M6671" s="302" t="s">
        <v>3064</v>
      </c>
      <c r="N6671" s="305">
        <v>30498</v>
      </c>
      <c r="O6671" s="305">
        <v>30498</v>
      </c>
      <c r="P6671" s="302" t="s">
        <v>1062</v>
      </c>
    </row>
    <row r="6672" spans="1:16">
      <c r="A6672" s="303">
        <v>0</v>
      </c>
      <c r="B6672" s="303">
        <v>0</v>
      </c>
      <c r="C6672" s="303">
        <v>0</v>
      </c>
      <c r="D6672" s="304">
        <f t="shared" si="104"/>
        <v>0</v>
      </c>
      <c r="E6672" s="305">
        <v>45992</v>
      </c>
      <c r="F6672" s="302" t="s">
        <v>69</v>
      </c>
      <c r="G6672" s="302" t="s">
        <v>70</v>
      </c>
      <c r="H6672" s="302" t="s">
        <v>3099</v>
      </c>
      <c r="I6672" s="302" t="s">
        <v>3099</v>
      </c>
      <c r="J6672" s="302">
        <v>135500</v>
      </c>
      <c r="K6672" s="302" t="s">
        <v>94</v>
      </c>
      <c r="L6672" s="302">
        <v>9975006</v>
      </c>
      <c r="M6672" s="302" t="s">
        <v>3064</v>
      </c>
      <c r="N6672" s="305">
        <v>22098</v>
      </c>
      <c r="O6672" s="305">
        <v>22098</v>
      </c>
      <c r="P6672" s="302" t="s">
        <v>1062</v>
      </c>
    </row>
    <row r="6673" spans="1:16">
      <c r="A6673" s="303">
        <v>0</v>
      </c>
      <c r="B6673" s="303">
        <v>0</v>
      </c>
      <c r="C6673" s="303">
        <v>0</v>
      </c>
      <c r="D6673" s="304">
        <f t="shared" si="104"/>
        <v>0</v>
      </c>
      <c r="E6673" s="305">
        <v>45992</v>
      </c>
      <c r="F6673" s="302" t="s">
        <v>69</v>
      </c>
      <c r="G6673" s="302" t="s">
        <v>70</v>
      </c>
      <c r="H6673" s="302" t="s">
        <v>3099</v>
      </c>
      <c r="I6673" s="302" t="s">
        <v>3099</v>
      </c>
      <c r="J6673" s="302">
        <v>135500</v>
      </c>
      <c r="K6673" s="302" t="s">
        <v>94</v>
      </c>
      <c r="L6673" s="302">
        <v>9974483</v>
      </c>
      <c r="M6673" s="302" t="s">
        <v>3064</v>
      </c>
      <c r="N6673" s="305">
        <v>24654</v>
      </c>
      <c r="O6673" s="305">
        <v>24654</v>
      </c>
      <c r="P6673" s="302" t="s">
        <v>1062</v>
      </c>
    </row>
    <row r="6674" spans="1:16">
      <c r="A6674" s="303">
        <v>0</v>
      </c>
      <c r="B6674" s="303">
        <v>0</v>
      </c>
      <c r="C6674" s="303">
        <v>0</v>
      </c>
      <c r="D6674" s="304">
        <f t="shared" si="104"/>
        <v>0</v>
      </c>
      <c r="E6674" s="305">
        <v>45992</v>
      </c>
      <c r="F6674" s="302" t="s">
        <v>69</v>
      </c>
      <c r="G6674" s="302" t="s">
        <v>70</v>
      </c>
      <c r="H6674" s="302" t="s">
        <v>3099</v>
      </c>
      <c r="I6674" s="302" t="s">
        <v>3099</v>
      </c>
      <c r="J6674" s="302">
        <v>135500</v>
      </c>
      <c r="K6674" s="302" t="s">
        <v>94</v>
      </c>
      <c r="L6674" s="302">
        <v>9974845</v>
      </c>
      <c r="M6674" s="302" t="s">
        <v>3064</v>
      </c>
      <c r="N6674" s="305">
        <v>23924</v>
      </c>
      <c r="O6674" s="305">
        <v>23924</v>
      </c>
      <c r="P6674" s="302" t="s">
        <v>1062</v>
      </c>
    </row>
    <row r="6675" spans="1:16">
      <c r="A6675" s="303">
        <v>0</v>
      </c>
      <c r="B6675" s="303">
        <v>0</v>
      </c>
      <c r="C6675" s="303">
        <v>0</v>
      </c>
      <c r="D6675" s="304">
        <f t="shared" si="104"/>
        <v>0</v>
      </c>
      <c r="E6675" s="305">
        <v>45992</v>
      </c>
      <c r="F6675" s="302" t="s">
        <v>69</v>
      </c>
      <c r="G6675" s="302" t="s">
        <v>70</v>
      </c>
      <c r="H6675" s="302" t="s">
        <v>3099</v>
      </c>
      <c r="I6675" s="302" t="s">
        <v>3099</v>
      </c>
      <c r="J6675" s="302">
        <v>135500</v>
      </c>
      <c r="K6675" s="302" t="s">
        <v>94</v>
      </c>
      <c r="L6675" s="302">
        <v>9724205</v>
      </c>
      <c r="M6675" s="302" t="s">
        <v>3064</v>
      </c>
      <c r="N6675" s="305">
        <v>22098</v>
      </c>
      <c r="O6675" s="305">
        <v>22098</v>
      </c>
      <c r="P6675" s="302" t="s">
        <v>1062</v>
      </c>
    </row>
    <row r="6676" spans="1:16">
      <c r="A6676" s="303">
        <v>0</v>
      </c>
      <c r="B6676" s="303">
        <v>0</v>
      </c>
      <c r="C6676" s="303">
        <v>0</v>
      </c>
      <c r="D6676" s="304">
        <f t="shared" si="104"/>
        <v>0</v>
      </c>
      <c r="E6676" s="305">
        <v>45992</v>
      </c>
      <c r="F6676" s="302" t="s">
        <v>69</v>
      </c>
      <c r="G6676" s="302" t="s">
        <v>70</v>
      </c>
      <c r="H6676" s="302" t="s">
        <v>3099</v>
      </c>
      <c r="I6676" s="302" t="s">
        <v>3099</v>
      </c>
      <c r="J6676" s="302">
        <v>135500</v>
      </c>
      <c r="K6676" s="302" t="s">
        <v>94</v>
      </c>
      <c r="L6676" s="302">
        <v>9975083</v>
      </c>
      <c r="M6676" s="302" t="s">
        <v>3064</v>
      </c>
      <c r="N6676" s="305">
        <v>32325</v>
      </c>
      <c r="O6676" s="305">
        <v>32325</v>
      </c>
      <c r="P6676" s="302" t="s">
        <v>1062</v>
      </c>
    </row>
    <row r="6677" spans="1:16">
      <c r="A6677" s="303">
        <v>0</v>
      </c>
      <c r="B6677" s="303">
        <v>0</v>
      </c>
      <c r="C6677" s="303">
        <v>0</v>
      </c>
      <c r="D6677" s="304">
        <f t="shared" si="104"/>
        <v>0</v>
      </c>
      <c r="E6677" s="305">
        <v>45992</v>
      </c>
      <c r="F6677" s="302" t="s">
        <v>69</v>
      </c>
      <c r="G6677" s="302" t="s">
        <v>70</v>
      </c>
      <c r="H6677" s="302" t="s">
        <v>3099</v>
      </c>
      <c r="I6677" s="302" t="s">
        <v>3099</v>
      </c>
      <c r="J6677" s="302">
        <v>135500</v>
      </c>
      <c r="K6677" s="302" t="s">
        <v>94</v>
      </c>
      <c r="L6677" s="302">
        <v>9975088</v>
      </c>
      <c r="M6677" s="302" t="s">
        <v>3064</v>
      </c>
      <c r="N6677" s="305">
        <v>24654</v>
      </c>
      <c r="O6677" s="305">
        <v>24654</v>
      </c>
      <c r="P6677" s="302" t="s">
        <v>1062</v>
      </c>
    </row>
    <row r="6678" spans="1:16">
      <c r="A6678" s="303">
        <v>0</v>
      </c>
      <c r="B6678" s="303">
        <v>0</v>
      </c>
      <c r="C6678" s="303">
        <v>0</v>
      </c>
      <c r="D6678" s="304">
        <f t="shared" si="104"/>
        <v>0</v>
      </c>
      <c r="E6678" s="305">
        <v>45992</v>
      </c>
      <c r="F6678" s="302" t="s">
        <v>69</v>
      </c>
      <c r="G6678" s="302" t="s">
        <v>70</v>
      </c>
      <c r="H6678" s="302" t="s">
        <v>3099</v>
      </c>
      <c r="I6678" s="302" t="s">
        <v>3099</v>
      </c>
      <c r="J6678" s="302">
        <v>135500</v>
      </c>
      <c r="K6678" s="302" t="s">
        <v>94</v>
      </c>
      <c r="L6678" s="302">
        <v>9974481</v>
      </c>
      <c r="M6678" s="302" t="s">
        <v>3064</v>
      </c>
      <c r="N6678" s="305">
        <v>28672</v>
      </c>
      <c r="O6678" s="305">
        <v>28672</v>
      </c>
      <c r="P6678" s="302" t="s">
        <v>1062</v>
      </c>
    </row>
    <row r="6679" spans="1:16">
      <c r="A6679" s="303">
        <v>0</v>
      </c>
      <c r="B6679" s="303">
        <v>0</v>
      </c>
      <c r="C6679" s="303">
        <v>0</v>
      </c>
      <c r="D6679" s="304">
        <f t="shared" si="104"/>
        <v>0</v>
      </c>
      <c r="E6679" s="305">
        <v>45992</v>
      </c>
      <c r="F6679" s="302" t="s">
        <v>69</v>
      </c>
      <c r="G6679" s="302" t="s">
        <v>70</v>
      </c>
      <c r="H6679" s="302" t="s">
        <v>3099</v>
      </c>
      <c r="I6679" s="302" t="s">
        <v>3099</v>
      </c>
      <c r="J6679" s="302">
        <v>135500</v>
      </c>
      <c r="K6679" s="302" t="s">
        <v>112</v>
      </c>
      <c r="L6679" s="302">
        <v>9974924</v>
      </c>
      <c r="M6679" s="302" t="s">
        <v>3065</v>
      </c>
      <c r="N6679" s="305">
        <v>26846</v>
      </c>
      <c r="O6679" s="305">
        <v>26846</v>
      </c>
      <c r="P6679" s="302" t="s">
        <v>1062</v>
      </c>
    </row>
    <row r="6680" spans="1:16">
      <c r="A6680" s="303">
        <v>0</v>
      </c>
      <c r="B6680" s="303">
        <v>0</v>
      </c>
      <c r="C6680" s="303">
        <v>0</v>
      </c>
      <c r="D6680" s="304">
        <f t="shared" si="104"/>
        <v>0</v>
      </c>
      <c r="E6680" s="305">
        <v>45992</v>
      </c>
      <c r="F6680" s="302" t="s">
        <v>69</v>
      </c>
      <c r="G6680" s="302" t="s">
        <v>70</v>
      </c>
      <c r="H6680" s="302" t="s">
        <v>3099</v>
      </c>
      <c r="I6680" s="302" t="s">
        <v>3099</v>
      </c>
      <c r="J6680" s="302">
        <v>135500</v>
      </c>
      <c r="K6680" s="302" t="s">
        <v>112</v>
      </c>
      <c r="L6680" s="302">
        <v>9974997</v>
      </c>
      <c r="M6680" s="302" t="s">
        <v>3065</v>
      </c>
      <c r="N6680" s="305">
        <v>22463</v>
      </c>
      <c r="O6680" s="305">
        <v>22463</v>
      </c>
      <c r="P6680" s="302" t="s">
        <v>1062</v>
      </c>
    </row>
    <row r="6681" spans="1:16">
      <c r="A6681" s="303">
        <v>0</v>
      </c>
      <c r="B6681" s="303">
        <v>0</v>
      </c>
      <c r="C6681" s="303">
        <v>0</v>
      </c>
      <c r="D6681" s="304">
        <f t="shared" si="104"/>
        <v>0</v>
      </c>
      <c r="E6681" s="305">
        <v>45992</v>
      </c>
      <c r="F6681" s="302" t="s">
        <v>69</v>
      </c>
      <c r="G6681" s="302" t="s">
        <v>70</v>
      </c>
      <c r="H6681" s="302" t="s">
        <v>3099</v>
      </c>
      <c r="I6681" s="302" t="s">
        <v>3099</v>
      </c>
      <c r="J6681" s="302">
        <v>135500</v>
      </c>
      <c r="K6681" s="302" t="s">
        <v>112</v>
      </c>
      <c r="L6681" s="302">
        <v>9974998</v>
      </c>
      <c r="M6681" s="302" t="s">
        <v>3065</v>
      </c>
      <c r="N6681" s="305">
        <v>22098</v>
      </c>
      <c r="O6681" s="305">
        <v>22098</v>
      </c>
      <c r="P6681" s="302" t="s">
        <v>1062</v>
      </c>
    </row>
    <row r="6682" spans="1:16">
      <c r="A6682" s="303">
        <v>0</v>
      </c>
      <c r="B6682" s="303">
        <v>0</v>
      </c>
      <c r="C6682" s="303">
        <v>0</v>
      </c>
      <c r="D6682" s="304">
        <f t="shared" si="104"/>
        <v>0</v>
      </c>
      <c r="E6682" s="305">
        <v>45992</v>
      </c>
      <c r="F6682" s="302" t="s">
        <v>69</v>
      </c>
      <c r="G6682" s="302" t="s">
        <v>70</v>
      </c>
      <c r="H6682" s="302" t="s">
        <v>3099</v>
      </c>
      <c r="I6682" s="302" t="s">
        <v>3099</v>
      </c>
      <c r="J6682" s="302">
        <v>135500</v>
      </c>
      <c r="K6682" s="302" t="s">
        <v>112</v>
      </c>
      <c r="L6682" s="302">
        <v>9974921</v>
      </c>
      <c r="M6682" s="302" t="s">
        <v>3065</v>
      </c>
      <c r="N6682" s="305">
        <v>33786</v>
      </c>
      <c r="O6682" s="305">
        <v>33786</v>
      </c>
      <c r="P6682" s="302" t="s">
        <v>1062</v>
      </c>
    </row>
    <row r="6683" spans="1:16">
      <c r="A6683" s="303">
        <v>0</v>
      </c>
      <c r="B6683" s="303">
        <v>0</v>
      </c>
      <c r="C6683" s="303">
        <v>0</v>
      </c>
      <c r="D6683" s="304">
        <f t="shared" si="104"/>
        <v>0</v>
      </c>
      <c r="E6683" s="305">
        <v>45992</v>
      </c>
      <c r="F6683" s="302" t="s">
        <v>69</v>
      </c>
      <c r="G6683" s="302" t="s">
        <v>70</v>
      </c>
      <c r="H6683" s="302" t="s">
        <v>3099</v>
      </c>
      <c r="I6683" s="302" t="s">
        <v>3099</v>
      </c>
      <c r="J6683" s="302">
        <v>135500</v>
      </c>
      <c r="K6683" s="302" t="s">
        <v>112</v>
      </c>
      <c r="L6683" s="302">
        <v>9724155</v>
      </c>
      <c r="M6683" s="302" t="s">
        <v>3065</v>
      </c>
      <c r="N6683" s="305">
        <v>33786</v>
      </c>
      <c r="O6683" s="305">
        <v>33786</v>
      </c>
      <c r="P6683" s="302" t="s">
        <v>1062</v>
      </c>
    </row>
    <row r="6684" spans="1:16">
      <c r="A6684" s="303">
        <v>0</v>
      </c>
      <c r="B6684" s="303">
        <v>0</v>
      </c>
      <c r="C6684" s="303">
        <v>0</v>
      </c>
      <c r="D6684" s="304">
        <f t="shared" si="104"/>
        <v>0</v>
      </c>
      <c r="E6684" s="305">
        <v>45992</v>
      </c>
      <c r="F6684" s="302" t="s">
        <v>69</v>
      </c>
      <c r="G6684" s="302" t="s">
        <v>70</v>
      </c>
      <c r="H6684" s="302" t="s">
        <v>3099</v>
      </c>
      <c r="I6684" s="302" t="s">
        <v>3099</v>
      </c>
      <c r="J6684" s="302">
        <v>135500</v>
      </c>
      <c r="K6684" s="302" t="s">
        <v>112</v>
      </c>
      <c r="L6684" s="302">
        <v>9974838</v>
      </c>
      <c r="M6684" s="302" t="s">
        <v>3065</v>
      </c>
      <c r="N6684" s="305">
        <v>22828</v>
      </c>
      <c r="O6684" s="305">
        <v>22828</v>
      </c>
      <c r="P6684" s="302" t="s">
        <v>1062</v>
      </c>
    </row>
    <row r="6685" spans="1:16">
      <c r="A6685" s="303">
        <v>0</v>
      </c>
      <c r="B6685" s="303">
        <v>0</v>
      </c>
      <c r="C6685" s="303">
        <v>0</v>
      </c>
      <c r="D6685" s="304">
        <f t="shared" si="104"/>
        <v>0</v>
      </c>
      <c r="E6685" s="305">
        <v>45992</v>
      </c>
      <c r="F6685" s="302" t="s">
        <v>69</v>
      </c>
      <c r="G6685" s="302" t="s">
        <v>70</v>
      </c>
      <c r="H6685" s="302" t="s">
        <v>3099</v>
      </c>
      <c r="I6685" s="302" t="s">
        <v>3099</v>
      </c>
      <c r="J6685" s="302">
        <v>135500</v>
      </c>
      <c r="K6685" s="302" t="s">
        <v>112</v>
      </c>
      <c r="L6685" s="302">
        <v>9974839</v>
      </c>
      <c r="M6685" s="302" t="s">
        <v>3065</v>
      </c>
      <c r="N6685" s="305">
        <v>22098</v>
      </c>
      <c r="O6685" s="305">
        <v>22098</v>
      </c>
      <c r="P6685" s="302" t="s">
        <v>1062</v>
      </c>
    </row>
    <row r="6686" spans="1:16">
      <c r="A6686" s="303">
        <v>0</v>
      </c>
      <c r="B6686" s="303">
        <v>0</v>
      </c>
      <c r="C6686" s="303">
        <v>0</v>
      </c>
      <c r="D6686" s="304">
        <f t="shared" si="104"/>
        <v>0</v>
      </c>
      <c r="E6686" s="305">
        <v>45992</v>
      </c>
      <c r="F6686" s="302" t="s">
        <v>69</v>
      </c>
      <c r="G6686" s="302" t="s">
        <v>70</v>
      </c>
      <c r="H6686" s="302" t="s">
        <v>3099</v>
      </c>
      <c r="I6686" s="302" t="s">
        <v>3099</v>
      </c>
      <c r="J6686" s="302">
        <v>135500</v>
      </c>
      <c r="K6686" s="302" t="s">
        <v>112</v>
      </c>
      <c r="L6686" s="302">
        <v>9974922</v>
      </c>
      <c r="M6686" s="302" t="s">
        <v>3065</v>
      </c>
      <c r="N6686" s="305">
        <v>28307</v>
      </c>
      <c r="O6686" s="305">
        <v>28307</v>
      </c>
      <c r="P6686" s="302" t="s">
        <v>1062</v>
      </c>
    </row>
    <row r="6687" spans="1:16">
      <c r="A6687" s="303">
        <v>0</v>
      </c>
      <c r="B6687" s="303">
        <v>0</v>
      </c>
      <c r="C6687" s="303">
        <v>0</v>
      </c>
      <c r="D6687" s="304">
        <f t="shared" si="104"/>
        <v>0</v>
      </c>
      <c r="E6687" s="305">
        <v>45992</v>
      </c>
      <c r="F6687" s="302" t="s">
        <v>69</v>
      </c>
      <c r="G6687" s="302" t="s">
        <v>70</v>
      </c>
      <c r="H6687" s="302" t="s">
        <v>3099</v>
      </c>
      <c r="I6687" s="302" t="s">
        <v>3099</v>
      </c>
      <c r="J6687" s="302">
        <v>135500</v>
      </c>
      <c r="K6687" s="302" t="s">
        <v>112</v>
      </c>
      <c r="L6687" s="302">
        <v>9724183</v>
      </c>
      <c r="M6687" s="302" t="s">
        <v>3065</v>
      </c>
      <c r="N6687" s="305">
        <v>26481</v>
      </c>
      <c r="O6687" s="305">
        <v>26481</v>
      </c>
      <c r="P6687" s="302" t="s">
        <v>1062</v>
      </c>
    </row>
    <row r="6688" spans="1:16">
      <c r="A6688" s="303">
        <v>0</v>
      </c>
      <c r="B6688" s="303">
        <v>0</v>
      </c>
      <c r="C6688" s="303">
        <v>0</v>
      </c>
      <c r="D6688" s="304">
        <f t="shared" si="104"/>
        <v>0</v>
      </c>
      <c r="E6688" s="305">
        <v>45992</v>
      </c>
      <c r="F6688" s="302" t="s">
        <v>69</v>
      </c>
      <c r="G6688" s="302" t="s">
        <v>70</v>
      </c>
      <c r="H6688" s="302" t="s">
        <v>3099</v>
      </c>
      <c r="I6688" s="302" t="s">
        <v>3099</v>
      </c>
      <c r="J6688" s="302">
        <v>135500</v>
      </c>
      <c r="K6688" s="302" t="s">
        <v>112</v>
      </c>
      <c r="L6688" s="302">
        <v>9974836</v>
      </c>
      <c r="M6688" s="302" t="s">
        <v>3065</v>
      </c>
      <c r="N6688" s="305">
        <v>25385</v>
      </c>
      <c r="O6688" s="305">
        <v>25385</v>
      </c>
      <c r="P6688" s="302" t="s">
        <v>1062</v>
      </c>
    </row>
    <row r="6689" spans="1:16">
      <c r="A6689" s="303">
        <v>0</v>
      </c>
      <c r="B6689" s="303">
        <v>0</v>
      </c>
      <c r="C6689" s="303">
        <v>0</v>
      </c>
      <c r="D6689" s="304">
        <f t="shared" si="104"/>
        <v>0</v>
      </c>
      <c r="E6689" s="305">
        <v>45992</v>
      </c>
      <c r="F6689" s="302" t="s">
        <v>69</v>
      </c>
      <c r="G6689" s="302" t="s">
        <v>70</v>
      </c>
      <c r="H6689" s="302" t="s">
        <v>3099</v>
      </c>
      <c r="I6689" s="302" t="s">
        <v>3099</v>
      </c>
      <c r="J6689" s="302">
        <v>135500</v>
      </c>
      <c r="K6689" s="302" t="s">
        <v>112</v>
      </c>
      <c r="L6689" s="302">
        <v>9974954</v>
      </c>
      <c r="M6689" s="302" t="s">
        <v>3065</v>
      </c>
      <c r="N6689" s="305">
        <v>28307</v>
      </c>
      <c r="O6689" s="305">
        <v>28307</v>
      </c>
      <c r="P6689" s="302" t="s">
        <v>1062</v>
      </c>
    </row>
    <row r="6690" spans="1:16">
      <c r="A6690" s="303">
        <v>0</v>
      </c>
      <c r="B6690" s="303">
        <v>0</v>
      </c>
      <c r="C6690" s="303">
        <v>0</v>
      </c>
      <c r="D6690" s="304">
        <f t="shared" si="104"/>
        <v>0</v>
      </c>
      <c r="E6690" s="305">
        <v>45992</v>
      </c>
      <c r="F6690" s="302" t="s">
        <v>69</v>
      </c>
      <c r="G6690" s="302" t="s">
        <v>70</v>
      </c>
      <c r="H6690" s="302" t="s">
        <v>3099</v>
      </c>
      <c r="I6690" s="302" t="s">
        <v>3099</v>
      </c>
      <c r="J6690" s="302">
        <v>135500</v>
      </c>
      <c r="K6690" s="302" t="s">
        <v>112</v>
      </c>
      <c r="L6690" s="302">
        <v>9974994</v>
      </c>
      <c r="M6690" s="302" t="s">
        <v>3065</v>
      </c>
      <c r="N6690" s="305">
        <v>25020</v>
      </c>
      <c r="O6690" s="305">
        <v>25020</v>
      </c>
      <c r="P6690" s="302" t="s">
        <v>1062</v>
      </c>
    </row>
    <row r="6691" spans="1:16">
      <c r="A6691" s="303">
        <v>0</v>
      </c>
      <c r="B6691" s="303">
        <v>0</v>
      </c>
      <c r="C6691" s="303">
        <v>0</v>
      </c>
      <c r="D6691" s="304">
        <f t="shared" si="104"/>
        <v>0</v>
      </c>
      <c r="E6691" s="305">
        <v>45992</v>
      </c>
      <c r="F6691" s="302" t="s">
        <v>69</v>
      </c>
      <c r="G6691" s="302" t="s">
        <v>70</v>
      </c>
      <c r="H6691" s="302" t="s">
        <v>3099</v>
      </c>
      <c r="I6691" s="302" t="s">
        <v>3099</v>
      </c>
      <c r="J6691" s="302">
        <v>135500</v>
      </c>
      <c r="K6691" s="302" t="s">
        <v>112</v>
      </c>
      <c r="L6691" s="302">
        <v>9975079</v>
      </c>
      <c r="M6691" s="302" t="s">
        <v>3065</v>
      </c>
      <c r="N6691" s="305">
        <v>28307</v>
      </c>
      <c r="O6691" s="305">
        <v>28307</v>
      </c>
      <c r="P6691" s="302" t="s">
        <v>1062</v>
      </c>
    </row>
    <row r="6692" spans="1:16">
      <c r="A6692" s="303">
        <v>0</v>
      </c>
      <c r="B6692" s="303">
        <v>0</v>
      </c>
      <c r="C6692" s="303">
        <v>0</v>
      </c>
      <c r="D6692" s="304">
        <f t="shared" si="104"/>
        <v>0</v>
      </c>
      <c r="E6692" s="305">
        <v>45992</v>
      </c>
      <c r="F6692" s="302" t="s">
        <v>69</v>
      </c>
      <c r="G6692" s="302" t="s">
        <v>70</v>
      </c>
      <c r="H6692" s="302" t="s">
        <v>3099</v>
      </c>
      <c r="I6692" s="302" t="s">
        <v>3099</v>
      </c>
      <c r="J6692" s="302">
        <v>135500</v>
      </c>
      <c r="K6692" s="302" t="s">
        <v>112</v>
      </c>
      <c r="L6692" s="302">
        <v>9975080</v>
      </c>
      <c r="M6692" s="302" t="s">
        <v>3065</v>
      </c>
      <c r="N6692" s="305">
        <v>27576</v>
      </c>
      <c r="O6692" s="305">
        <v>27576</v>
      </c>
      <c r="P6692" s="302" t="s">
        <v>1062</v>
      </c>
    </row>
    <row r="6693" spans="1:16">
      <c r="A6693" s="303">
        <v>0</v>
      </c>
      <c r="B6693" s="303">
        <v>0</v>
      </c>
      <c r="C6693" s="303">
        <v>0</v>
      </c>
      <c r="D6693" s="304">
        <f t="shared" si="104"/>
        <v>0</v>
      </c>
      <c r="E6693" s="305">
        <v>45992</v>
      </c>
      <c r="F6693" s="302" t="s">
        <v>69</v>
      </c>
      <c r="G6693" s="302" t="s">
        <v>70</v>
      </c>
      <c r="H6693" s="302" t="s">
        <v>3099</v>
      </c>
      <c r="I6693" s="302" t="s">
        <v>3099</v>
      </c>
      <c r="J6693" s="302">
        <v>135500</v>
      </c>
      <c r="K6693" s="302" t="s">
        <v>112</v>
      </c>
      <c r="L6693" s="302">
        <v>9974478</v>
      </c>
      <c r="M6693" s="302" t="s">
        <v>3065</v>
      </c>
      <c r="N6693" s="305">
        <v>31594</v>
      </c>
      <c r="O6693" s="305">
        <v>31594</v>
      </c>
      <c r="P6693" s="302" t="s">
        <v>1062</v>
      </c>
    </row>
    <row r="6694" spans="1:16">
      <c r="A6694" s="303">
        <v>0</v>
      </c>
      <c r="B6694" s="303">
        <v>0</v>
      </c>
      <c r="C6694" s="303">
        <v>0</v>
      </c>
      <c r="D6694" s="304">
        <f t="shared" si="104"/>
        <v>0</v>
      </c>
      <c r="E6694" s="305">
        <v>45992</v>
      </c>
      <c r="F6694" s="302" t="s">
        <v>69</v>
      </c>
      <c r="G6694" s="302" t="s">
        <v>70</v>
      </c>
      <c r="H6694" s="302" t="s">
        <v>3099</v>
      </c>
      <c r="I6694" s="302" t="s">
        <v>3099</v>
      </c>
      <c r="J6694" s="302">
        <v>135500</v>
      </c>
      <c r="K6694" s="302" t="s">
        <v>112</v>
      </c>
      <c r="L6694" s="302">
        <v>9974840</v>
      </c>
      <c r="M6694" s="302" t="s">
        <v>3065</v>
      </c>
      <c r="N6694" s="305">
        <v>19906</v>
      </c>
      <c r="O6694" s="305">
        <v>19906</v>
      </c>
      <c r="P6694" s="302" t="s">
        <v>1062</v>
      </c>
    </row>
    <row r="6695" spans="1:16">
      <c r="A6695" s="303">
        <v>0</v>
      </c>
      <c r="B6695" s="303">
        <v>0</v>
      </c>
      <c r="C6695" s="303">
        <v>0</v>
      </c>
      <c r="D6695" s="304">
        <f t="shared" si="104"/>
        <v>0</v>
      </c>
      <c r="E6695" s="305">
        <v>45992</v>
      </c>
      <c r="F6695" s="302" t="s">
        <v>69</v>
      </c>
      <c r="G6695" s="302" t="s">
        <v>70</v>
      </c>
      <c r="H6695" s="302" t="s">
        <v>3099</v>
      </c>
      <c r="I6695" s="302" t="s">
        <v>3099</v>
      </c>
      <c r="J6695" s="302">
        <v>135500</v>
      </c>
      <c r="K6695" s="302" t="s">
        <v>112</v>
      </c>
      <c r="L6695" s="302">
        <v>9697438</v>
      </c>
      <c r="M6695" s="302" t="s">
        <v>3065</v>
      </c>
      <c r="N6695" s="305">
        <v>28672</v>
      </c>
      <c r="O6695" s="305">
        <v>28672</v>
      </c>
      <c r="P6695" s="302" t="s">
        <v>1062</v>
      </c>
    </row>
    <row r="6696" spans="1:16">
      <c r="A6696" s="303">
        <v>0</v>
      </c>
      <c r="B6696" s="303">
        <v>0</v>
      </c>
      <c r="C6696" s="303">
        <v>0</v>
      </c>
      <c r="D6696" s="304">
        <f t="shared" si="104"/>
        <v>0</v>
      </c>
      <c r="E6696" s="305">
        <v>45992</v>
      </c>
      <c r="F6696" s="302" t="s">
        <v>69</v>
      </c>
      <c r="G6696" s="302" t="s">
        <v>70</v>
      </c>
      <c r="H6696" s="302" t="s">
        <v>3099</v>
      </c>
      <c r="I6696" s="302" t="s">
        <v>3099</v>
      </c>
      <c r="J6696" s="302">
        <v>135500</v>
      </c>
      <c r="K6696" s="302" t="s">
        <v>112</v>
      </c>
      <c r="L6696" s="302">
        <v>9974837</v>
      </c>
      <c r="M6696" s="302" t="s">
        <v>3065</v>
      </c>
      <c r="N6696" s="305">
        <v>23924</v>
      </c>
      <c r="O6696" s="305">
        <v>23924</v>
      </c>
      <c r="P6696" s="302" t="s">
        <v>1062</v>
      </c>
    </row>
    <row r="6697" spans="1:16">
      <c r="A6697" s="303">
        <v>0</v>
      </c>
      <c r="B6697" s="303">
        <v>0</v>
      </c>
      <c r="C6697" s="303">
        <v>0</v>
      </c>
      <c r="D6697" s="304">
        <f t="shared" si="104"/>
        <v>0</v>
      </c>
      <c r="E6697" s="305">
        <v>45992</v>
      </c>
      <c r="F6697" s="302" t="s">
        <v>69</v>
      </c>
      <c r="G6697" s="302" t="s">
        <v>70</v>
      </c>
      <c r="H6697" s="302" t="s">
        <v>3099</v>
      </c>
      <c r="I6697" s="302" t="s">
        <v>3099</v>
      </c>
      <c r="J6697" s="302">
        <v>135500</v>
      </c>
      <c r="K6697" s="302" t="s">
        <v>112</v>
      </c>
      <c r="L6697" s="302">
        <v>9974996</v>
      </c>
      <c r="M6697" s="302" t="s">
        <v>3065</v>
      </c>
      <c r="N6697" s="305">
        <v>22828</v>
      </c>
      <c r="O6697" s="305">
        <v>22828</v>
      </c>
      <c r="P6697" s="302" t="s">
        <v>1062</v>
      </c>
    </row>
    <row r="6698" spans="1:16">
      <c r="A6698" s="303">
        <v>0</v>
      </c>
      <c r="B6698" s="303">
        <v>0</v>
      </c>
      <c r="C6698" s="303">
        <v>0</v>
      </c>
      <c r="D6698" s="304">
        <f t="shared" si="104"/>
        <v>0</v>
      </c>
      <c r="E6698" s="305">
        <v>45992</v>
      </c>
      <c r="F6698" s="302" t="s">
        <v>69</v>
      </c>
      <c r="G6698" s="302" t="s">
        <v>70</v>
      </c>
      <c r="H6698" s="302" t="s">
        <v>3099</v>
      </c>
      <c r="I6698" s="302" t="s">
        <v>3099</v>
      </c>
      <c r="J6698" s="302">
        <v>135500</v>
      </c>
      <c r="K6698" s="302" t="s">
        <v>112</v>
      </c>
      <c r="L6698" s="302">
        <v>9974999</v>
      </c>
      <c r="M6698" s="302" t="s">
        <v>3065</v>
      </c>
      <c r="N6698" s="305">
        <v>20637</v>
      </c>
      <c r="O6698" s="305">
        <v>20637</v>
      </c>
      <c r="P6698" s="302" t="s">
        <v>1062</v>
      </c>
    </row>
    <row r="6699" spans="1:16">
      <c r="A6699" s="303">
        <v>0</v>
      </c>
      <c r="B6699" s="303">
        <v>0</v>
      </c>
      <c r="C6699" s="303">
        <v>0</v>
      </c>
      <c r="D6699" s="304">
        <f t="shared" si="104"/>
        <v>0</v>
      </c>
      <c r="E6699" s="305">
        <v>45992</v>
      </c>
      <c r="F6699" s="302" t="s">
        <v>69</v>
      </c>
      <c r="G6699" s="302" t="s">
        <v>70</v>
      </c>
      <c r="H6699" s="302" t="s">
        <v>3099</v>
      </c>
      <c r="I6699" s="302" t="s">
        <v>3099</v>
      </c>
      <c r="J6699" s="302">
        <v>135500</v>
      </c>
      <c r="K6699" s="302" t="s">
        <v>112</v>
      </c>
      <c r="L6699" s="302">
        <v>9974841</v>
      </c>
      <c r="M6699" s="302" t="s">
        <v>3065</v>
      </c>
      <c r="N6699" s="305">
        <v>13697</v>
      </c>
      <c r="O6699" s="305">
        <v>13697</v>
      </c>
      <c r="P6699" s="302" t="s">
        <v>1062</v>
      </c>
    </row>
    <row r="6700" spans="1:16">
      <c r="A6700" s="303">
        <v>0</v>
      </c>
      <c r="B6700" s="303">
        <v>0</v>
      </c>
      <c r="C6700" s="303">
        <v>0</v>
      </c>
      <c r="D6700" s="304">
        <f t="shared" si="104"/>
        <v>0</v>
      </c>
      <c r="E6700" s="305">
        <v>45992</v>
      </c>
      <c r="F6700" s="302" t="s">
        <v>69</v>
      </c>
      <c r="G6700" s="302" t="s">
        <v>70</v>
      </c>
      <c r="H6700" s="302" t="s">
        <v>3099</v>
      </c>
      <c r="I6700" s="302" t="s">
        <v>3099</v>
      </c>
      <c r="J6700" s="302">
        <v>135500</v>
      </c>
      <c r="K6700" s="302" t="s">
        <v>112</v>
      </c>
      <c r="L6700" s="302">
        <v>9974923</v>
      </c>
      <c r="M6700" s="302" t="s">
        <v>3065</v>
      </c>
      <c r="N6700" s="305">
        <v>27942</v>
      </c>
      <c r="O6700" s="305">
        <v>27942</v>
      </c>
      <c r="P6700" s="302" t="s">
        <v>1062</v>
      </c>
    </row>
    <row r="6701" spans="1:16">
      <c r="A6701" s="303">
        <v>0</v>
      </c>
      <c r="B6701" s="303">
        <v>0</v>
      </c>
      <c r="C6701" s="303">
        <v>0</v>
      </c>
      <c r="D6701" s="304">
        <f t="shared" si="104"/>
        <v>0</v>
      </c>
      <c r="E6701" s="305">
        <v>45992</v>
      </c>
      <c r="F6701" s="302" t="s">
        <v>69</v>
      </c>
      <c r="G6701" s="302" t="s">
        <v>70</v>
      </c>
      <c r="H6701" s="302" t="s">
        <v>3099</v>
      </c>
      <c r="I6701" s="302" t="s">
        <v>3099</v>
      </c>
      <c r="J6701" s="302">
        <v>135500</v>
      </c>
      <c r="K6701" s="302" t="s">
        <v>112</v>
      </c>
      <c r="L6701" s="302">
        <v>9975081</v>
      </c>
      <c r="M6701" s="302" t="s">
        <v>3065</v>
      </c>
      <c r="N6701" s="305">
        <v>24289</v>
      </c>
      <c r="O6701" s="305">
        <v>24289</v>
      </c>
      <c r="P6701" s="302" t="s">
        <v>1062</v>
      </c>
    </row>
    <row r="6702" spans="1:16">
      <c r="A6702" s="303">
        <v>0</v>
      </c>
      <c r="B6702" s="303">
        <v>0</v>
      </c>
      <c r="C6702" s="303">
        <v>0</v>
      </c>
      <c r="D6702" s="304">
        <f t="shared" si="104"/>
        <v>0</v>
      </c>
      <c r="E6702" s="305">
        <v>45992</v>
      </c>
      <c r="F6702" s="302" t="s">
        <v>69</v>
      </c>
      <c r="G6702" s="302" t="s">
        <v>70</v>
      </c>
      <c r="H6702" s="302" t="s">
        <v>3099</v>
      </c>
      <c r="I6702" s="302" t="s">
        <v>3099</v>
      </c>
      <c r="J6702" s="302">
        <v>135500</v>
      </c>
      <c r="K6702" s="302" t="s">
        <v>112</v>
      </c>
      <c r="L6702" s="302">
        <v>9975082</v>
      </c>
      <c r="M6702" s="302" t="s">
        <v>3065</v>
      </c>
      <c r="N6702" s="305">
        <v>21367</v>
      </c>
      <c r="O6702" s="305">
        <v>21367</v>
      </c>
      <c r="P6702" s="302" t="s">
        <v>1062</v>
      </c>
    </row>
    <row r="6703" spans="1:16">
      <c r="A6703" s="303">
        <v>0</v>
      </c>
      <c r="B6703" s="303">
        <v>0</v>
      </c>
      <c r="C6703" s="303">
        <v>0</v>
      </c>
      <c r="D6703" s="304">
        <f t="shared" si="104"/>
        <v>0</v>
      </c>
      <c r="E6703" s="305">
        <v>45992</v>
      </c>
      <c r="F6703" s="302" t="s">
        <v>69</v>
      </c>
      <c r="G6703" s="302" t="s">
        <v>70</v>
      </c>
      <c r="H6703" s="302" t="s">
        <v>3099</v>
      </c>
      <c r="I6703" s="302" t="s">
        <v>3099</v>
      </c>
      <c r="J6703" s="302">
        <v>135500</v>
      </c>
      <c r="K6703" s="302" t="s">
        <v>112</v>
      </c>
      <c r="L6703" s="302">
        <v>9974995</v>
      </c>
      <c r="M6703" s="302" t="s">
        <v>3065</v>
      </c>
      <c r="N6703" s="305">
        <v>23193</v>
      </c>
      <c r="O6703" s="305">
        <v>23193</v>
      </c>
      <c r="P6703" s="302" t="s">
        <v>1062</v>
      </c>
    </row>
    <row r="6704" spans="1:16">
      <c r="A6704" s="303">
        <v>0</v>
      </c>
      <c r="B6704" s="303">
        <v>0</v>
      </c>
      <c r="C6704" s="303">
        <v>0</v>
      </c>
      <c r="D6704" s="304">
        <f t="shared" si="104"/>
        <v>0</v>
      </c>
      <c r="E6704" s="305">
        <v>45992</v>
      </c>
      <c r="F6704" s="302" t="s">
        <v>69</v>
      </c>
      <c r="G6704" s="302" t="s">
        <v>70</v>
      </c>
      <c r="H6704" s="302" t="s">
        <v>3099</v>
      </c>
      <c r="I6704" s="302" t="s">
        <v>3099</v>
      </c>
      <c r="J6704" s="302">
        <v>135500</v>
      </c>
      <c r="K6704" s="302" t="s">
        <v>112</v>
      </c>
      <c r="L6704" s="302">
        <v>9974479</v>
      </c>
      <c r="M6704" s="302" t="s">
        <v>3065</v>
      </c>
      <c r="N6704" s="305">
        <v>24654</v>
      </c>
      <c r="O6704" s="305">
        <v>24654</v>
      </c>
      <c r="P6704" s="302" t="s">
        <v>1062</v>
      </c>
    </row>
    <row r="6705" spans="1:16">
      <c r="A6705" s="303">
        <v>0</v>
      </c>
      <c r="B6705" s="303">
        <v>0</v>
      </c>
      <c r="C6705" s="303">
        <v>0</v>
      </c>
      <c r="D6705" s="304">
        <f t="shared" si="104"/>
        <v>0</v>
      </c>
      <c r="E6705" s="305">
        <v>45992</v>
      </c>
      <c r="F6705" s="302" t="s">
        <v>69</v>
      </c>
      <c r="G6705" s="302" t="s">
        <v>70</v>
      </c>
      <c r="H6705" s="302" t="s">
        <v>3099</v>
      </c>
      <c r="I6705" s="302" t="s">
        <v>3099</v>
      </c>
      <c r="J6705" s="302">
        <v>135500</v>
      </c>
      <c r="K6705" s="302" t="s">
        <v>112</v>
      </c>
      <c r="L6705" s="302">
        <v>9701181</v>
      </c>
      <c r="M6705" s="302" t="s">
        <v>3065</v>
      </c>
      <c r="N6705" s="305">
        <v>23924</v>
      </c>
      <c r="O6705" s="305">
        <v>23924</v>
      </c>
      <c r="P6705" s="302" t="s">
        <v>1062</v>
      </c>
    </row>
    <row r="6706" spans="1:16">
      <c r="A6706" s="303">
        <v>0</v>
      </c>
      <c r="B6706" s="303">
        <v>0</v>
      </c>
      <c r="C6706" s="303">
        <v>0</v>
      </c>
      <c r="D6706" s="304">
        <f t="shared" si="104"/>
        <v>0</v>
      </c>
      <c r="E6706" s="305">
        <v>45992</v>
      </c>
      <c r="F6706" s="302" t="s">
        <v>69</v>
      </c>
      <c r="G6706" s="302" t="s">
        <v>70</v>
      </c>
      <c r="H6706" s="302" t="s">
        <v>3099</v>
      </c>
      <c r="I6706" s="302" t="s">
        <v>3099</v>
      </c>
      <c r="J6706" s="302">
        <v>135500</v>
      </c>
      <c r="K6706" s="302" t="s">
        <v>89</v>
      </c>
      <c r="L6706" s="302">
        <v>9724197</v>
      </c>
      <c r="M6706" s="302" t="s">
        <v>3066</v>
      </c>
      <c r="N6706" s="305">
        <v>25020</v>
      </c>
      <c r="O6706" s="305">
        <v>25020</v>
      </c>
      <c r="P6706" s="302" t="s">
        <v>1062</v>
      </c>
    </row>
    <row r="6707" spans="1:16">
      <c r="A6707" s="303">
        <v>0</v>
      </c>
      <c r="B6707" s="303">
        <v>0</v>
      </c>
      <c r="C6707" s="303">
        <v>0</v>
      </c>
      <c r="D6707" s="304">
        <f t="shared" si="104"/>
        <v>0</v>
      </c>
      <c r="E6707" s="305">
        <v>45992</v>
      </c>
      <c r="F6707" s="302" t="s">
        <v>69</v>
      </c>
      <c r="G6707" s="302" t="s">
        <v>70</v>
      </c>
      <c r="H6707" s="302" t="s">
        <v>3099</v>
      </c>
      <c r="I6707" s="302" t="s">
        <v>3099</v>
      </c>
      <c r="J6707" s="302">
        <v>135500</v>
      </c>
      <c r="K6707" s="302" t="s">
        <v>89</v>
      </c>
      <c r="L6707" s="302">
        <v>9974993</v>
      </c>
      <c r="M6707" s="302" t="s">
        <v>3066</v>
      </c>
      <c r="N6707" s="305">
        <v>26481</v>
      </c>
      <c r="O6707" s="305">
        <v>26481</v>
      </c>
      <c r="P6707" s="302" t="s">
        <v>1062</v>
      </c>
    </row>
    <row r="6708" spans="1:16">
      <c r="A6708" s="303">
        <v>0</v>
      </c>
      <c r="B6708" s="303">
        <v>0</v>
      </c>
      <c r="C6708" s="303">
        <v>0</v>
      </c>
      <c r="D6708" s="304">
        <f t="shared" si="104"/>
        <v>0</v>
      </c>
      <c r="E6708" s="305">
        <v>45992</v>
      </c>
      <c r="F6708" s="302" t="s">
        <v>69</v>
      </c>
      <c r="G6708" s="302" t="s">
        <v>70</v>
      </c>
      <c r="H6708" s="302" t="s">
        <v>3099</v>
      </c>
      <c r="I6708" s="302" t="s">
        <v>3099</v>
      </c>
      <c r="J6708" s="302">
        <v>135500</v>
      </c>
      <c r="K6708" s="302" t="s">
        <v>89</v>
      </c>
      <c r="L6708" s="302">
        <v>9974475</v>
      </c>
      <c r="M6708" s="302" t="s">
        <v>3066</v>
      </c>
      <c r="N6708" s="305">
        <v>28672</v>
      </c>
      <c r="O6708" s="305">
        <v>28672</v>
      </c>
      <c r="P6708" s="302" t="s">
        <v>1062</v>
      </c>
    </row>
    <row r="6709" spans="1:16">
      <c r="A6709" s="303">
        <v>0</v>
      </c>
      <c r="B6709" s="303">
        <v>0</v>
      </c>
      <c r="C6709" s="303">
        <v>0</v>
      </c>
      <c r="D6709" s="304">
        <f t="shared" si="104"/>
        <v>0</v>
      </c>
      <c r="E6709" s="305">
        <v>45992</v>
      </c>
      <c r="F6709" s="302" t="s">
        <v>69</v>
      </c>
      <c r="G6709" s="302" t="s">
        <v>70</v>
      </c>
      <c r="H6709" s="302" t="s">
        <v>3099</v>
      </c>
      <c r="I6709" s="302" t="s">
        <v>3099</v>
      </c>
      <c r="J6709" s="302">
        <v>135500</v>
      </c>
      <c r="K6709" s="302" t="s">
        <v>89</v>
      </c>
      <c r="L6709" s="302">
        <v>9974476</v>
      </c>
      <c r="M6709" s="302" t="s">
        <v>3066</v>
      </c>
      <c r="N6709" s="305">
        <v>24654</v>
      </c>
      <c r="O6709" s="305">
        <v>24654</v>
      </c>
      <c r="P6709" s="302" t="s">
        <v>1062</v>
      </c>
    </row>
    <row r="6710" spans="1:16">
      <c r="A6710" s="303">
        <v>0</v>
      </c>
      <c r="B6710" s="303">
        <v>0</v>
      </c>
      <c r="C6710" s="303">
        <v>0</v>
      </c>
      <c r="D6710" s="304">
        <f t="shared" si="104"/>
        <v>0</v>
      </c>
      <c r="E6710" s="305">
        <v>45992</v>
      </c>
      <c r="F6710" s="302" t="s">
        <v>69</v>
      </c>
      <c r="G6710" s="302" t="s">
        <v>70</v>
      </c>
      <c r="H6710" s="302" t="s">
        <v>3099</v>
      </c>
      <c r="I6710" s="302" t="s">
        <v>3099</v>
      </c>
      <c r="J6710" s="302">
        <v>135500</v>
      </c>
      <c r="K6710" s="302" t="s">
        <v>89</v>
      </c>
      <c r="L6710" s="302">
        <v>9974474</v>
      </c>
      <c r="M6710" s="302" t="s">
        <v>3066</v>
      </c>
      <c r="N6710" s="305">
        <v>29037</v>
      </c>
      <c r="O6710" s="305">
        <v>29037</v>
      </c>
      <c r="P6710" s="302" t="s">
        <v>1062</v>
      </c>
    </row>
    <row r="6711" spans="1:16">
      <c r="A6711" s="303">
        <v>0</v>
      </c>
      <c r="B6711" s="303">
        <v>0</v>
      </c>
      <c r="C6711" s="303">
        <v>0</v>
      </c>
      <c r="D6711" s="304">
        <f t="shared" si="104"/>
        <v>0</v>
      </c>
      <c r="E6711" s="305">
        <v>45992</v>
      </c>
      <c r="F6711" s="302" t="s">
        <v>69</v>
      </c>
      <c r="G6711" s="302" t="s">
        <v>70</v>
      </c>
      <c r="H6711" s="302" t="s">
        <v>3099</v>
      </c>
      <c r="I6711" s="302" t="s">
        <v>3099</v>
      </c>
      <c r="J6711" s="302">
        <v>135500</v>
      </c>
      <c r="K6711" s="302" t="s">
        <v>89</v>
      </c>
      <c r="L6711" s="302">
        <v>9974919</v>
      </c>
      <c r="M6711" s="302" t="s">
        <v>3066</v>
      </c>
      <c r="N6711" s="305">
        <v>20637</v>
      </c>
      <c r="O6711" s="305">
        <v>20637</v>
      </c>
      <c r="P6711" s="302" t="s">
        <v>1062</v>
      </c>
    </row>
    <row r="6712" spans="1:16">
      <c r="A6712" s="303">
        <v>0</v>
      </c>
      <c r="B6712" s="303">
        <v>0</v>
      </c>
      <c r="C6712" s="303">
        <v>0</v>
      </c>
      <c r="D6712" s="304">
        <f t="shared" si="104"/>
        <v>0</v>
      </c>
      <c r="E6712" s="305">
        <v>45992</v>
      </c>
      <c r="F6712" s="302" t="s">
        <v>69</v>
      </c>
      <c r="G6712" s="302" t="s">
        <v>70</v>
      </c>
      <c r="H6712" s="302" t="s">
        <v>3099</v>
      </c>
      <c r="I6712" s="302" t="s">
        <v>3099</v>
      </c>
      <c r="J6712" s="302">
        <v>135500</v>
      </c>
      <c r="K6712" s="302" t="s">
        <v>89</v>
      </c>
      <c r="L6712" s="302">
        <v>9974920</v>
      </c>
      <c r="M6712" s="302" t="s">
        <v>3066</v>
      </c>
      <c r="N6712" s="305">
        <v>13697</v>
      </c>
      <c r="O6712" s="305">
        <v>13697</v>
      </c>
      <c r="P6712" s="302" t="s">
        <v>1062</v>
      </c>
    </row>
    <row r="6713" spans="1:16">
      <c r="A6713" s="303">
        <v>0</v>
      </c>
      <c r="B6713" s="303">
        <v>0</v>
      </c>
      <c r="C6713" s="303">
        <v>0</v>
      </c>
      <c r="D6713" s="304">
        <f t="shared" si="104"/>
        <v>0</v>
      </c>
      <c r="E6713" s="305">
        <v>45992</v>
      </c>
      <c r="F6713" s="302" t="s">
        <v>69</v>
      </c>
      <c r="G6713" s="302" t="s">
        <v>70</v>
      </c>
      <c r="H6713" s="302" t="s">
        <v>3099</v>
      </c>
      <c r="I6713" s="302" t="s">
        <v>3099</v>
      </c>
      <c r="J6713" s="302">
        <v>135500</v>
      </c>
      <c r="K6713" s="302" t="s">
        <v>89</v>
      </c>
      <c r="L6713" s="302">
        <v>9974917</v>
      </c>
      <c r="M6713" s="302" t="s">
        <v>3066</v>
      </c>
      <c r="N6713" s="305">
        <v>28307</v>
      </c>
      <c r="O6713" s="305">
        <v>28307</v>
      </c>
      <c r="P6713" s="302" t="s">
        <v>1062</v>
      </c>
    </row>
    <row r="6714" spans="1:16">
      <c r="A6714" s="303">
        <v>0</v>
      </c>
      <c r="B6714" s="303">
        <v>0</v>
      </c>
      <c r="C6714" s="303">
        <v>0</v>
      </c>
      <c r="D6714" s="304">
        <f t="shared" si="104"/>
        <v>0</v>
      </c>
      <c r="E6714" s="305">
        <v>45992</v>
      </c>
      <c r="F6714" s="302" t="s">
        <v>69</v>
      </c>
      <c r="G6714" s="302" t="s">
        <v>70</v>
      </c>
      <c r="H6714" s="302" t="s">
        <v>3099</v>
      </c>
      <c r="I6714" s="302" t="s">
        <v>3099</v>
      </c>
      <c r="J6714" s="302">
        <v>135500</v>
      </c>
      <c r="K6714" s="302" t="s">
        <v>89</v>
      </c>
      <c r="L6714" s="302">
        <v>9974918</v>
      </c>
      <c r="M6714" s="302" t="s">
        <v>3066</v>
      </c>
      <c r="N6714" s="305">
        <v>23193</v>
      </c>
      <c r="O6714" s="305">
        <v>23193</v>
      </c>
      <c r="P6714" s="302" t="s">
        <v>1062</v>
      </c>
    </row>
    <row r="6715" spans="1:16">
      <c r="A6715" s="303">
        <v>0</v>
      </c>
      <c r="B6715" s="303">
        <v>0</v>
      </c>
      <c r="C6715" s="303">
        <v>0</v>
      </c>
      <c r="D6715" s="304">
        <f t="shared" si="104"/>
        <v>0</v>
      </c>
      <c r="E6715" s="305">
        <v>45992</v>
      </c>
      <c r="F6715" s="302" t="s">
        <v>69</v>
      </c>
      <c r="G6715" s="302" t="s">
        <v>70</v>
      </c>
      <c r="H6715" s="302" t="s">
        <v>3099</v>
      </c>
      <c r="I6715" s="302" t="s">
        <v>3099</v>
      </c>
      <c r="J6715" s="302">
        <v>135500</v>
      </c>
      <c r="K6715" s="302" t="s">
        <v>89</v>
      </c>
      <c r="L6715" s="302">
        <v>9724204</v>
      </c>
      <c r="M6715" s="302" t="s">
        <v>3066</v>
      </c>
      <c r="N6715" s="305">
        <v>28672</v>
      </c>
      <c r="O6715" s="305">
        <v>28672</v>
      </c>
      <c r="P6715" s="302" t="s">
        <v>1062</v>
      </c>
    </row>
    <row r="6716" spans="1:16">
      <c r="A6716" s="303">
        <v>0</v>
      </c>
      <c r="B6716" s="303">
        <v>0</v>
      </c>
      <c r="C6716" s="303">
        <v>0</v>
      </c>
      <c r="D6716" s="304">
        <f t="shared" si="104"/>
        <v>0</v>
      </c>
      <c r="E6716" s="305">
        <v>45992</v>
      </c>
      <c r="F6716" s="302" t="s">
        <v>69</v>
      </c>
      <c r="G6716" s="302" t="s">
        <v>70</v>
      </c>
      <c r="H6716" s="302" t="s">
        <v>3099</v>
      </c>
      <c r="I6716" s="302" t="s">
        <v>3099</v>
      </c>
      <c r="J6716" s="302">
        <v>135500</v>
      </c>
      <c r="K6716" s="302" t="s">
        <v>89</v>
      </c>
      <c r="L6716" s="302">
        <v>9974477</v>
      </c>
      <c r="M6716" s="302" t="s">
        <v>3066</v>
      </c>
      <c r="N6716" s="305">
        <v>23924</v>
      </c>
      <c r="O6716" s="305">
        <v>23924</v>
      </c>
      <c r="P6716" s="302" t="s">
        <v>1062</v>
      </c>
    </row>
    <row r="6717" spans="1:16">
      <c r="A6717" s="303">
        <v>0</v>
      </c>
      <c r="B6717" s="303">
        <v>0</v>
      </c>
      <c r="C6717" s="303">
        <v>0</v>
      </c>
      <c r="D6717" s="304">
        <f t="shared" si="104"/>
        <v>0</v>
      </c>
      <c r="E6717" s="305">
        <v>45992</v>
      </c>
      <c r="F6717" s="302" t="s">
        <v>69</v>
      </c>
      <c r="G6717" s="302" t="s">
        <v>70</v>
      </c>
      <c r="H6717" s="302" t="s">
        <v>3099</v>
      </c>
      <c r="I6717" s="302" t="s">
        <v>3099</v>
      </c>
      <c r="J6717" s="302">
        <v>135500</v>
      </c>
      <c r="K6717" s="302" t="s">
        <v>113</v>
      </c>
      <c r="L6717" s="302">
        <v>9975078</v>
      </c>
      <c r="M6717" s="302" t="s">
        <v>3067</v>
      </c>
      <c r="N6717" s="305">
        <v>29403</v>
      </c>
      <c r="O6717" s="305">
        <v>29403</v>
      </c>
      <c r="P6717" s="302" t="s">
        <v>1062</v>
      </c>
    </row>
    <row r="6718" spans="1:16">
      <c r="A6718" s="303">
        <v>0</v>
      </c>
      <c r="B6718" s="303">
        <v>0</v>
      </c>
      <c r="C6718" s="303">
        <v>0</v>
      </c>
      <c r="D6718" s="304">
        <f t="shared" si="104"/>
        <v>0</v>
      </c>
      <c r="E6718" s="305">
        <v>45992</v>
      </c>
      <c r="F6718" s="302" t="s">
        <v>69</v>
      </c>
      <c r="G6718" s="302" t="s">
        <v>70</v>
      </c>
      <c r="H6718" s="302" t="s">
        <v>3099</v>
      </c>
      <c r="I6718" s="302" t="s">
        <v>3099</v>
      </c>
      <c r="J6718" s="302">
        <v>135500</v>
      </c>
      <c r="K6718" s="302" t="s">
        <v>113</v>
      </c>
      <c r="L6718" s="302">
        <v>9706636</v>
      </c>
      <c r="M6718" s="302" t="s">
        <v>3067</v>
      </c>
      <c r="N6718" s="305">
        <v>23924</v>
      </c>
      <c r="O6718" s="305">
        <v>23924</v>
      </c>
      <c r="P6718" s="302" t="s">
        <v>1062</v>
      </c>
    </row>
    <row r="6719" spans="1:16">
      <c r="A6719" s="303">
        <v>0</v>
      </c>
      <c r="B6719" s="303">
        <v>0</v>
      </c>
      <c r="C6719" s="303">
        <v>0</v>
      </c>
      <c r="D6719" s="304">
        <f t="shared" si="104"/>
        <v>0</v>
      </c>
      <c r="E6719" s="305">
        <v>45992</v>
      </c>
      <c r="F6719" s="302" t="s">
        <v>69</v>
      </c>
      <c r="G6719" s="302" t="s">
        <v>70</v>
      </c>
      <c r="H6719" s="302" t="s">
        <v>3099</v>
      </c>
      <c r="I6719" s="302" t="s">
        <v>3099</v>
      </c>
      <c r="J6719" s="302">
        <v>135500</v>
      </c>
      <c r="K6719" s="302" t="s">
        <v>113</v>
      </c>
      <c r="L6719" s="302">
        <v>9974473</v>
      </c>
      <c r="M6719" s="302" t="s">
        <v>3067</v>
      </c>
      <c r="N6719" s="305">
        <v>26115</v>
      </c>
      <c r="O6719" s="305">
        <v>26115</v>
      </c>
      <c r="P6719" s="302" t="s">
        <v>1062</v>
      </c>
    </row>
    <row r="6720" spans="1:16">
      <c r="A6720" s="303">
        <v>0</v>
      </c>
      <c r="B6720" s="303">
        <v>0</v>
      </c>
      <c r="C6720" s="303">
        <v>0</v>
      </c>
      <c r="D6720" s="304">
        <f t="shared" si="104"/>
        <v>0</v>
      </c>
      <c r="E6720" s="305">
        <v>45992</v>
      </c>
      <c r="F6720" s="302" t="s">
        <v>69</v>
      </c>
      <c r="G6720" s="302" t="s">
        <v>70</v>
      </c>
      <c r="H6720" s="302" t="s">
        <v>3099</v>
      </c>
      <c r="I6720" s="302" t="s">
        <v>3099</v>
      </c>
      <c r="J6720" s="302">
        <v>135500</v>
      </c>
      <c r="K6720" s="302" t="s">
        <v>113</v>
      </c>
      <c r="L6720" s="302">
        <v>9974916</v>
      </c>
      <c r="M6720" s="302" t="s">
        <v>3067</v>
      </c>
      <c r="N6720" s="305">
        <v>29037</v>
      </c>
      <c r="O6720" s="305">
        <v>29037</v>
      </c>
      <c r="P6720" s="302" t="s">
        <v>1062</v>
      </c>
    </row>
    <row r="6721" spans="1:16">
      <c r="A6721" s="303">
        <v>0</v>
      </c>
      <c r="B6721" s="303">
        <v>0</v>
      </c>
      <c r="C6721" s="303">
        <v>0</v>
      </c>
      <c r="D6721" s="304">
        <f t="shared" si="104"/>
        <v>0</v>
      </c>
      <c r="E6721" s="305">
        <v>45992</v>
      </c>
      <c r="F6721" s="302" t="s">
        <v>69</v>
      </c>
      <c r="G6721" s="302" t="s">
        <v>70</v>
      </c>
      <c r="H6721" s="302" t="s">
        <v>3099</v>
      </c>
      <c r="I6721" s="302" t="s">
        <v>3099</v>
      </c>
      <c r="J6721" s="302">
        <v>135500</v>
      </c>
      <c r="K6721" s="302" t="s">
        <v>113</v>
      </c>
      <c r="L6721" s="302">
        <v>9975077</v>
      </c>
      <c r="M6721" s="302" t="s">
        <v>3067</v>
      </c>
      <c r="N6721" s="305">
        <v>31229</v>
      </c>
      <c r="O6721" s="305">
        <v>31229</v>
      </c>
      <c r="P6721" s="302" t="s">
        <v>1062</v>
      </c>
    </row>
    <row r="6722" spans="1:16">
      <c r="A6722" s="303">
        <v>0</v>
      </c>
      <c r="B6722" s="303">
        <v>0</v>
      </c>
      <c r="C6722" s="303">
        <v>0</v>
      </c>
      <c r="D6722" s="304">
        <f t="shared" si="104"/>
        <v>0</v>
      </c>
      <c r="E6722" s="305">
        <v>45992</v>
      </c>
      <c r="F6722" s="302" t="s">
        <v>69</v>
      </c>
      <c r="G6722" s="302" t="s">
        <v>70</v>
      </c>
      <c r="H6722" s="302" t="s">
        <v>3099</v>
      </c>
      <c r="I6722" s="302" t="s">
        <v>3099</v>
      </c>
      <c r="J6722" s="302">
        <v>135500</v>
      </c>
      <c r="K6722" s="302" t="s">
        <v>114</v>
      </c>
      <c r="L6722" s="302">
        <v>9974915</v>
      </c>
      <c r="M6722" s="302" t="s">
        <v>3134</v>
      </c>
      <c r="N6722" s="305">
        <v>28672</v>
      </c>
      <c r="O6722" s="305">
        <v>28672</v>
      </c>
      <c r="P6722" s="302" t="s">
        <v>1062</v>
      </c>
    </row>
    <row r="6723" spans="1:16">
      <c r="A6723" s="303">
        <v>0</v>
      </c>
      <c r="B6723" s="303">
        <v>0</v>
      </c>
      <c r="C6723" s="303">
        <v>0</v>
      </c>
      <c r="D6723" s="304">
        <f t="shared" ref="D6723:D6786" si="105">+B6723-C6723</f>
        <v>0</v>
      </c>
      <c r="E6723" s="305">
        <v>45992</v>
      </c>
      <c r="F6723" s="302" t="s">
        <v>69</v>
      </c>
      <c r="G6723" s="302" t="s">
        <v>70</v>
      </c>
      <c r="H6723" s="302" t="s">
        <v>3099</v>
      </c>
      <c r="I6723" s="302" t="s">
        <v>3099</v>
      </c>
      <c r="J6723" s="302">
        <v>135500</v>
      </c>
      <c r="K6723" s="302" t="s">
        <v>114</v>
      </c>
      <c r="L6723" s="302">
        <v>9974471</v>
      </c>
      <c r="M6723" s="302" t="s">
        <v>3134</v>
      </c>
      <c r="N6723" s="305">
        <v>33786</v>
      </c>
      <c r="O6723" s="305">
        <v>33786</v>
      </c>
      <c r="P6723" s="302" t="s">
        <v>1062</v>
      </c>
    </row>
    <row r="6724" spans="1:16">
      <c r="A6724" s="303">
        <v>0</v>
      </c>
      <c r="B6724" s="303">
        <v>0</v>
      </c>
      <c r="C6724" s="303">
        <v>0</v>
      </c>
      <c r="D6724" s="304">
        <f t="shared" si="105"/>
        <v>0</v>
      </c>
      <c r="E6724" s="305">
        <v>45992</v>
      </c>
      <c r="F6724" s="302" t="s">
        <v>69</v>
      </c>
      <c r="G6724" s="302" t="s">
        <v>70</v>
      </c>
      <c r="H6724" s="302" t="s">
        <v>3099</v>
      </c>
      <c r="I6724" s="302" t="s">
        <v>3099</v>
      </c>
      <c r="J6724" s="302">
        <v>135500</v>
      </c>
      <c r="K6724" s="302" t="s">
        <v>114</v>
      </c>
      <c r="L6724" s="302">
        <v>9724190</v>
      </c>
      <c r="M6724" s="302" t="s">
        <v>3134</v>
      </c>
      <c r="N6724" s="305">
        <v>29037</v>
      </c>
      <c r="O6724" s="305">
        <v>29037</v>
      </c>
      <c r="P6724" s="302" t="s">
        <v>1062</v>
      </c>
    </row>
    <row r="6725" spans="1:16">
      <c r="A6725" s="303">
        <v>0</v>
      </c>
      <c r="B6725" s="303">
        <v>0</v>
      </c>
      <c r="C6725" s="303">
        <v>0</v>
      </c>
      <c r="D6725" s="304">
        <f t="shared" si="105"/>
        <v>0</v>
      </c>
      <c r="E6725" s="305">
        <v>45992</v>
      </c>
      <c r="F6725" s="302" t="s">
        <v>69</v>
      </c>
      <c r="G6725" s="302" t="s">
        <v>70</v>
      </c>
      <c r="H6725" s="302" t="s">
        <v>3099</v>
      </c>
      <c r="I6725" s="302" t="s">
        <v>3099</v>
      </c>
      <c r="J6725" s="302">
        <v>135500</v>
      </c>
      <c r="K6725" s="302" t="s">
        <v>114</v>
      </c>
      <c r="L6725" s="302">
        <v>9974472</v>
      </c>
      <c r="M6725" s="302" t="s">
        <v>3134</v>
      </c>
      <c r="N6725" s="305">
        <v>25020</v>
      </c>
      <c r="O6725" s="305">
        <v>25020</v>
      </c>
      <c r="P6725" s="302" t="s">
        <v>1062</v>
      </c>
    </row>
    <row r="6726" spans="1:16">
      <c r="A6726" s="303">
        <v>0</v>
      </c>
      <c r="B6726" s="303">
        <v>0</v>
      </c>
      <c r="C6726" s="303">
        <v>0</v>
      </c>
      <c r="D6726" s="304">
        <f t="shared" si="105"/>
        <v>0</v>
      </c>
      <c r="E6726" s="305">
        <v>45992</v>
      </c>
      <c r="F6726" s="302" t="s">
        <v>69</v>
      </c>
      <c r="G6726" s="302" t="s">
        <v>70</v>
      </c>
      <c r="H6726" s="302" t="s">
        <v>3099</v>
      </c>
      <c r="I6726" s="302" t="s">
        <v>3099</v>
      </c>
      <c r="J6726" s="302">
        <v>135500</v>
      </c>
      <c r="K6726" s="302" t="s">
        <v>196</v>
      </c>
      <c r="L6726" s="302">
        <v>9701194</v>
      </c>
      <c r="M6726" s="302" t="s">
        <v>3068</v>
      </c>
      <c r="N6726" s="305">
        <v>21367</v>
      </c>
      <c r="O6726" s="305">
        <v>21367</v>
      </c>
      <c r="P6726" s="302" t="s">
        <v>1062</v>
      </c>
    </row>
    <row r="6727" spans="1:16">
      <c r="A6727" s="303">
        <v>0</v>
      </c>
      <c r="B6727" s="303">
        <v>0</v>
      </c>
      <c r="C6727" s="303">
        <v>0</v>
      </c>
      <c r="D6727" s="304">
        <f t="shared" si="105"/>
        <v>0</v>
      </c>
      <c r="E6727" s="305">
        <v>45992</v>
      </c>
      <c r="F6727" s="302" t="s">
        <v>69</v>
      </c>
      <c r="G6727" s="302" t="s">
        <v>70</v>
      </c>
      <c r="H6727" s="302" t="s">
        <v>3099</v>
      </c>
      <c r="I6727" s="302" t="s">
        <v>3099</v>
      </c>
      <c r="J6727" s="302">
        <v>135500</v>
      </c>
      <c r="K6727" s="302" t="s">
        <v>765</v>
      </c>
      <c r="L6727" s="302">
        <v>9697435</v>
      </c>
      <c r="M6727" s="302" t="s">
        <v>3135</v>
      </c>
      <c r="N6727" s="305">
        <v>28307</v>
      </c>
      <c r="O6727" s="305">
        <v>28307</v>
      </c>
      <c r="P6727" s="302" t="s">
        <v>1062</v>
      </c>
    </row>
    <row r="6728" spans="1:16">
      <c r="A6728" s="303">
        <v>0</v>
      </c>
      <c r="B6728" s="303">
        <v>0</v>
      </c>
      <c r="C6728" s="303">
        <v>0</v>
      </c>
      <c r="D6728" s="304">
        <f t="shared" si="105"/>
        <v>0</v>
      </c>
      <c r="E6728" s="305">
        <v>45992</v>
      </c>
      <c r="F6728" s="302" t="s">
        <v>69</v>
      </c>
      <c r="G6728" s="302" t="s">
        <v>70</v>
      </c>
      <c r="H6728" s="302" t="s">
        <v>3099</v>
      </c>
      <c r="I6728" s="302" t="s">
        <v>3099</v>
      </c>
      <c r="J6728" s="302">
        <v>135500</v>
      </c>
      <c r="K6728" s="302" t="s">
        <v>665</v>
      </c>
      <c r="L6728" s="302">
        <v>9974910</v>
      </c>
      <c r="M6728" s="302" t="s">
        <v>3136</v>
      </c>
      <c r="N6728" s="305">
        <v>29037</v>
      </c>
      <c r="O6728" s="305">
        <v>29037</v>
      </c>
      <c r="P6728" s="302" t="s">
        <v>1062</v>
      </c>
    </row>
    <row r="6729" spans="1:16">
      <c r="A6729" s="303">
        <v>0</v>
      </c>
      <c r="B6729" s="303">
        <v>0</v>
      </c>
      <c r="C6729" s="303">
        <v>0</v>
      </c>
      <c r="D6729" s="304">
        <f t="shared" si="105"/>
        <v>0</v>
      </c>
      <c r="E6729" s="305">
        <v>45992</v>
      </c>
      <c r="F6729" s="302" t="s">
        <v>69</v>
      </c>
      <c r="G6729" s="302" t="s">
        <v>70</v>
      </c>
      <c r="H6729" s="302" t="s">
        <v>3099</v>
      </c>
      <c r="I6729" s="302" t="s">
        <v>3099</v>
      </c>
      <c r="J6729" s="302">
        <v>135500</v>
      </c>
      <c r="K6729" s="302" t="s">
        <v>665</v>
      </c>
      <c r="L6729" s="302">
        <v>9974912</v>
      </c>
      <c r="M6729" s="302" t="s">
        <v>3136</v>
      </c>
      <c r="N6729" s="305">
        <v>28307</v>
      </c>
      <c r="O6729" s="305">
        <v>28307</v>
      </c>
      <c r="P6729" s="302" t="s">
        <v>1062</v>
      </c>
    </row>
    <row r="6730" spans="1:16">
      <c r="A6730" s="303">
        <v>0</v>
      </c>
      <c r="B6730" s="303">
        <v>0</v>
      </c>
      <c r="C6730" s="303">
        <v>0</v>
      </c>
      <c r="D6730" s="304">
        <f t="shared" si="105"/>
        <v>0</v>
      </c>
      <c r="E6730" s="305">
        <v>45992</v>
      </c>
      <c r="F6730" s="302" t="s">
        <v>69</v>
      </c>
      <c r="G6730" s="302" t="s">
        <v>70</v>
      </c>
      <c r="H6730" s="302" t="s">
        <v>3099</v>
      </c>
      <c r="I6730" s="302" t="s">
        <v>3099</v>
      </c>
      <c r="J6730" s="302">
        <v>135500</v>
      </c>
      <c r="K6730" s="302" t="s">
        <v>665</v>
      </c>
      <c r="L6730" s="302">
        <v>9974911</v>
      </c>
      <c r="M6730" s="302" t="s">
        <v>3136</v>
      </c>
      <c r="N6730" s="305">
        <v>28672</v>
      </c>
      <c r="O6730" s="305">
        <v>28672</v>
      </c>
      <c r="P6730" s="302" t="s">
        <v>1062</v>
      </c>
    </row>
    <row r="6731" spans="1:16">
      <c r="A6731" s="303">
        <v>0</v>
      </c>
      <c r="B6731" s="303">
        <v>0</v>
      </c>
      <c r="C6731" s="303">
        <v>0</v>
      </c>
      <c r="D6731" s="304">
        <f t="shared" si="105"/>
        <v>0</v>
      </c>
      <c r="E6731" s="305">
        <v>45992</v>
      </c>
      <c r="F6731" s="302" t="s">
        <v>69</v>
      </c>
      <c r="G6731" s="302" t="s">
        <v>70</v>
      </c>
      <c r="H6731" s="302" t="s">
        <v>3099</v>
      </c>
      <c r="I6731" s="302" t="s">
        <v>3099</v>
      </c>
      <c r="J6731" s="302">
        <v>135500</v>
      </c>
      <c r="K6731" s="302" t="s">
        <v>665</v>
      </c>
      <c r="L6731" s="302">
        <v>9974913</v>
      </c>
      <c r="M6731" s="302" t="s">
        <v>3136</v>
      </c>
      <c r="N6731" s="305">
        <v>27942</v>
      </c>
      <c r="O6731" s="305">
        <v>27942</v>
      </c>
      <c r="P6731" s="302" t="s">
        <v>1062</v>
      </c>
    </row>
    <row r="6732" spans="1:16">
      <c r="A6732" s="303">
        <v>0</v>
      </c>
      <c r="B6732" s="303">
        <v>0</v>
      </c>
      <c r="C6732" s="303">
        <v>0</v>
      </c>
      <c r="D6732" s="304">
        <f t="shared" si="105"/>
        <v>0</v>
      </c>
      <c r="E6732" s="305">
        <v>45992</v>
      </c>
      <c r="F6732" s="302" t="s">
        <v>69</v>
      </c>
      <c r="G6732" s="302" t="s">
        <v>70</v>
      </c>
      <c r="H6732" s="302" t="s">
        <v>3099</v>
      </c>
      <c r="I6732" s="302" t="s">
        <v>3099</v>
      </c>
      <c r="J6732" s="302">
        <v>135500</v>
      </c>
      <c r="K6732" s="302" t="s">
        <v>676</v>
      </c>
      <c r="L6732" s="302">
        <v>9974992</v>
      </c>
      <c r="M6732" s="302" t="s">
        <v>3069</v>
      </c>
      <c r="N6732" s="305">
        <v>28307</v>
      </c>
      <c r="O6732" s="305">
        <v>28307</v>
      </c>
      <c r="P6732" s="302" t="s">
        <v>1062</v>
      </c>
    </row>
    <row r="6733" spans="1:16">
      <c r="A6733" s="303">
        <v>0</v>
      </c>
      <c r="B6733" s="303">
        <v>0</v>
      </c>
      <c r="C6733" s="303">
        <v>0</v>
      </c>
      <c r="D6733" s="304">
        <f t="shared" si="105"/>
        <v>0</v>
      </c>
      <c r="E6733" s="305">
        <v>45992</v>
      </c>
      <c r="F6733" s="302" t="s">
        <v>69</v>
      </c>
      <c r="G6733" s="302" t="s">
        <v>70</v>
      </c>
      <c r="H6733" s="302" t="s">
        <v>3099</v>
      </c>
      <c r="I6733" s="302" t="s">
        <v>3099</v>
      </c>
      <c r="J6733" s="302">
        <v>135500</v>
      </c>
      <c r="K6733" s="302" t="s">
        <v>676</v>
      </c>
      <c r="L6733" s="302">
        <v>9974953</v>
      </c>
      <c r="M6733" s="302" t="s">
        <v>3069</v>
      </c>
      <c r="N6733" s="305">
        <v>26846</v>
      </c>
      <c r="O6733" s="305">
        <v>26846</v>
      </c>
      <c r="P6733" s="302" t="s">
        <v>1062</v>
      </c>
    </row>
    <row r="6734" spans="1:16">
      <c r="A6734" s="303">
        <v>0</v>
      </c>
      <c r="B6734" s="303">
        <v>0</v>
      </c>
      <c r="C6734" s="303">
        <v>0</v>
      </c>
      <c r="D6734" s="304">
        <f t="shared" si="105"/>
        <v>0</v>
      </c>
      <c r="E6734" s="305">
        <v>45992</v>
      </c>
      <c r="F6734" s="302" t="s">
        <v>69</v>
      </c>
      <c r="G6734" s="302" t="s">
        <v>70</v>
      </c>
      <c r="H6734" s="302" t="s">
        <v>3099</v>
      </c>
      <c r="I6734" s="302" t="s">
        <v>3099</v>
      </c>
      <c r="J6734" s="302">
        <v>135500</v>
      </c>
      <c r="K6734" s="302" t="s">
        <v>766</v>
      </c>
      <c r="L6734" s="302">
        <v>9724158</v>
      </c>
      <c r="M6734" s="302" t="s">
        <v>3137</v>
      </c>
      <c r="N6734" s="305">
        <v>23924</v>
      </c>
      <c r="O6734" s="305">
        <v>23924</v>
      </c>
      <c r="P6734" s="302" t="s">
        <v>1062</v>
      </c>
    </row>
    <row r="6735" spans="1:16">
      <c r="A6735" s="303">
        <v>0</v>
      </c>
      <c r="B6735" s="303">
        <v>0</v>
      </c>
      <c r="C6735" s="303">
        <v>0</v>
      </c>
      <c r="D6735" s="304">
        <f t="shared" si="105"/>
        <v>0</v>
      </c>
      <c r="E6735" s="305">
        <v>45992</v>
      </c>
      <c r="F6735" s="302" t="s">
        <v>69</v>
      </c>
      <c r="G6735" s="302" t="s">
        <v>70</v>
      </c>
      <c r="H6735" s="302" t="s">
        <v>3099</v>
      </c>
      <c r="I6735" s="302" t="s">
        <v>3099</v>
      </c>
      <c r="J6735" s="302">
        <v>135600</v>
      </c>
      <c r="K6735" s="302" t="s">
        <v>101</v>
      </c>
      <c r="L6735" s="302">
        <v>12148243</v>
      </c>
      <c r="M6735" s="302" t="s">
        <v>1073</v>
      </c>
      <c r="N6735" s="305">
        <v>34881</v>
      </c>
      <c r="O6735" s="305">
        <v>34881</v>
      </c>
      <c r="P6735" s="302" t="s">
        <v>1062</v>
      </c>
    </row>
    <row r="6736" spans="1:16">
      <c r="A6736" s="303">
        <v>0</v>
      </c>
      <c r="B6736" s="303">
        <v>0</v>
      </c>
      <c r="C6736" s="303">
        <v>0</v>
      </c>
      <c r="D6736" s="304">
        <f t="shared" si="105"/>
        <v>0</v>
      </c>
      <c r="E6736" s="305">
        <v>45992</v>
      </c>
      <c r="F6736" s="302" t="s">
        <v>69</v>
      </c>
      <c r="G6736" s="302" t="s">
        <v>70</v>
      </c>
      <c r="H6736" s="302" t="s">
        <v>3099</v>
      </c>
      <c r="I6736" s="302" t="s">
        <v>3099</v>
      </c>
      <c r="J6736" s="302">
        <v>135600</v>
      </c>
      <c r="K6736" s="302" t="s">
        <v>101</v>
      </c>
      <c r="L6736" s="302">
        <v>12320924</v>
      </c>
      <c r="M6736" s="302" t="s">
        <v>1102</v>
      </c>
      <c r="N6736" s="305">
        <v>41556</v>
      </c>
      <c r="O6736" s="305">
        <v>41275</v>
      </c>
      <c r="P6736" s="302" t="s">
        <v>3132</v>
      </c>
    </row>
    <row r="6737" spans="1:16">
      <c r="A6737" s="303">
        <v>0</v>
      </c>
      <c r="B6737" s="303">
        <v>0</v>
      </c>
      <c r="C6737" s="303">
        <v>0</v>
      </c>
      <c r="D6737" s="304">
        <f t="shared" si="105"/>
        <v>0</v>
      </c>
      <c r="E6737" s="305">
        <v>45992</v>
      </c>
      <c r="F6737" s="302" t="s">
        <v>69</v>
      </c>
      <c r="G6737" s="302" t="s">
        <v>70</v>
      </c>
      <c r="H6737" s="302" t="s">
        <v>3099</v>
      </c>
      <c r="I6737" s="302" t="s">
        <v>3099</v>
      </c>
      <c r="J6737" s="302">
        <v>135600</v>
      </c>
      <c r="K6737" s="302" t="s">
        <v>757</v>
      </c>
      <c r="L6737" s="302">
        <v>9807824</v>
      </c>
      <c r="M6737" s="302" t="s">
        <v>3138</v>
      </c>
      <c r="N6737" s="305">
        <v>36937</v>
      </c>
      <c r="O6737" s="305">
        <v>36892</v>
      </c>
      <c r="P6737" s="302" t="s">
        <v>3126</v>
      </c>
    </row>
    <row r="6738" spans="1:16">
      <c r="A6738" s="303">
        <v>0</v>
      </c>
      <c r="B6738" s="303">
        <v>0</v>
      </c>
      <c r="C6738" s="303">
        <v>0</v>
      </c>
      <c r="D6738" s="304">
        <f t="shared" si="105"/>
        <v>0</v>
      </c>
      <c r="E6738" s="305">
        <v>45992</v>
      </c>
      <c r="F6738" s="302" t="s">
        <v>69</v>
      </c>
      <c r="G6738" s="302" t="s">
        <v>70</v>
      </c>
      <c r="H6738" s="302" t="s">
        <v>3099</v>
      </c>
      <c r="I6738" s="302" t="s">
        <v>3099</v>
      </c>
      <c r="J6738" s="302">
        <v>135600</v>
      </c>
      <c r="K6738" s="302" t="s">
        <v>760</v>
      </c>
      <c r="L6738" s="302">
        <v>9807822</v>
      </c>
      <c r="M6738" s="302" t="s">
        <v>3139</v>
      </c>
      <c r="N6738" s="305">
        <v>36937</v>
      </c>
      <c r="O6738" s="305">
        <v>36892</v>
      </c>
      <c r="P6738" s="302" t="s">
        <v>3126</v>
      </c>
    </row>
    <row r="6739" spans="1:16">
      <c r="A6739" s="303">
        <v>0</v>
      </c>
      <c r="B6739" s="303">
        <v>0</v>
      </c>
      <c r="C6739" s="303">
        <v>0</v>
      </c>
      <c r="D6739" s="304">
        <f t="shared" si="105"/>
        <v>0</v>
      </c>
      <c r="E6739" s="305">
        <v>45992</v>
      </c>
      <c r="F6739" s="302" t="s">
        <v>69</v>
      </c>
      <c r="G6739" s="302" t="s">
        <v>70</v>
      </c>
      <c r="H6739" s="302" t="s">
        <v>3099</v>
      </c>
      <c r="I6739" s="302" t="s">
        <v>3099</v>
      </c>
      <c r="J6739" s="302">
        <v>135600</v>
      </c>
      <c r="K6739" s="302" t="s">
        <v>91</v>
      </c>
      <c r="L6739" s="302">
        <v>9974907</v>
      </c>
      <c r="M6739" s="302" t="s">
        <v>971</v>
      </c>
      <c r="N6739" s="305">
        <v>29403</v>
      </c>
      <c r="O6739" s="305">
        <v>29403</v>
      </c>
      <c r="P6739" s="302" t="s">
        <v>1062</v>
      </c>
    </row>
    <row r="6740" spans="1:16">
      <c r="A6740" s="303">
        <v>0</v>
      </c>
      <c r="B6740" s="303">
        <v>0</v>
      </c>
      <c r="C6740" s="303">
        <v>0</v>
      </c>
      <c r="D6740" s="304">
        <f t="shared" si="105"/>
        <v>0</v>
      </c>
      <c r="E6740" s="305">
        <v>45992</v>
      </c>
      <c r="F6740" s="302" t="s">
        <v>69</v>
      </c>
      <c r="G6740" s="302" t="s">
        <v>70</v>
      </c>
      <c r="H6740" s="302" t="s">
        <v>3099</v>
      </c>
      <c r="I6740" s="302" t="s">
        <v>3099</v>
      </c>
      <c r="J6740" s="302">
        <v>135600</v>
      </c>
      <c r="K6740" s="302" t="s">
        <v>91</v>
      </c>
      <c r="L6740" s="302">
        <v>9974989</v>
      </c>
      <c r="M6740" s="302" t="s">
        <v>971</v>
      </c>
      <c r="N6740" s="305">
        <v>26481</v>
      </c>
      <c r="O6740" s="305">
        <v>26481</v>
      </c>
      <c r="P6740" s="302" t="s">
        <v>1062</v>
      </c>
    </row>
    <row r="6741" spans="1:16">
      <c r="A6741" s="303">
        <v>0</v>
      </c>
      <c r="B6741" s="303">
        <v>0</v>
      </c>
      <c r="C6741" s="303">
        <v>0</v>
      </c>
      <c r="D6741" s="304">
        <f t="shared" si="105"/>
        <v>0</v>
      </c>
      <c r="E6741" s="305">
        <v>45992</v>
      </c>
      <c r="F6741" s="302" t="s">
        <v>69</v>
      </c>
      <c r="G6741" s="302" t="s">
        <v>70</v>
      </c>
      <c r="H6741" s="302" t="s">
        <v>3099</v>
      </c>
      <c r="I6741" s="302" t="s">
        <v>3099</v>
      </c>
      <c r="J6741" s="302">
        <v>135600</v>
      </c>
      <c r="K6741" s="302" t="s">
        <v>91</v>
      </c>
      <c r="L6741" s="302">
        <v>9975075</v>
      </c>
      <c r="M6741" s="302" t="s">
        <v>971</v>
      </c>
      <c r="N6741" s="305">
        <v>22098</v>
      </c>
      <c r="O6741" s="305">
        <v>22098</v>
      </c>
      <c r="P6741" s="302" t="s">
        <v>1062</v>
      </c>
    </row>
    <row r="6742" spans="1:16">
      <c r="A6742" s="303">
        <v>0</v>
      </c>
      <c r="B6742" s="303">
        <v>0</v>
      </c>
      <c r="C6742" s="303">
        <v>0</v>
      </c>
      <c r="D6742" s="304">
        <f t="shared" si="105"/>
        <v>0</v>
      </c>
      <c r="E6742" s="305">
        <v>45992</v>
      </c>
      <c r="F6742" s="302" t="s">
        <v>69</v>
      </c>
      <c r="G6742" s="302" t="s">
        <v>70</v>
      </c>
      <c r="H6742" s="302" t="s">
        <v>3099</v>
      </c>
      <c r="I6742" s="302" t="s">
        <v>3099</v>
      </c>
      <c r="J6742" s="302">
        <v>135600</v>
      </c>
      <c r="K6742" s="302" t="s">
        <v>91</v>
      </c>
      <c r="L6742" s="302">
        <v>9975073</v>
      </c>
      <c r="M6742" s="302" t="s">
        <v>971</v>
      </c>
      <c r="N6742" s="305">
        <v>24654</v>
      </c>
      <c r="O6742" s="305">
        <v>24654</v>
      </c>
      <c r="P6742" s="302" t="s">
        <v>1062</v>
      </c>
    </row>
    <row r="6743" spans="1:16">
      <c r="A6743" s="303">
        <v>0</v>
      </c>
      <c r="B6743" s="303">
        <v>0</v>
      </c>
      <c r="C6743" s="303">
        <v>0</v>
      </c>
      <c r="D6743" s="304">
        <f t="shared" si="105"/>
        <v>0</v>
      </c>
      <c r="E6743" s="305">
        <v>45992</v>
      </c>
      <c r="F6743" s="302" t="s">
        <v>69</v>
      </c>
      <c r="G6743" s="302" t="s">
        <v>70</v>
      </c>
      <c r="H6743" s="302" t="s">
        <v>3099</v>
      </c>
      <c r="I6743" s="302" t="s">
        <v>3099</v>
      </c>
      <c r="J6743" s="302">
        <v>135600</v>
      </c>
      <c r="K6743" s="302" t="s">
        <v>91</v>
      </c>
      <c r="L6743" s="302">
        <v>9974909</v>
      </c>
      <c r="M6743" s="302" t="s">
        <v>886</v>
      </c>
      <c r="N6743" s="305">
        <v>13697</v>
      </c>
      <c r="O6743" s="305">
        <v>13697</v>
      </c>
      <c r="P6743" s="302" t="s">
        <v>1062</v>
      </c>
    </row>
    <row r="6744" spans="1:16">
      <c r="A6744" s="303">
        <v>0</v>
      </c>
      <c r="B6744" s="303">
        <v>0</v>
      </c>
      <c r="C6744" s="303">
        <v>0</v>
      </c>
      <c r="D6744" s="304">
        <f t="shared" si="105"/>
        <v>0</v>
      </c>
      <c r="E6744" s="305">
        <v>45992</v>
      </c>
      <c r="F6744" s="302" t="s">
        <v>69</v>
      </c>
      <c r="G6744" s="302" t="s">
        <v>70</v>
      </c>
      <c r="H6744" s="302" t="s">
        <v>3099</v>
      </c>
      <c r="I6744" s="302" t="s">
        <v>3099</v>
      </c>
      <c r="J6744" s="302">
        <v>135600</v>
      </c>
      <c r="K6744" s="302" t="s">
        <v>91</v>
      </c>
      <c r="L6744" s="302">
        <v>9974986</v>
      </c>
      <c r="M6744" s="302" t="s">
        <v>971</v>
      </c>
      <c r="N6744" s="305">
        <v>21732</v>
      </c>
      <c r="O6744" s="305">
        <v>21732</v>
      </c>
      <c r="P6744" s="302" t="s">
        <v>1062</v>
      </c>
    </row>
    <row r="6745" spans="1:16">
      <c r="A6745" s="303">
        <v>0</v>
      </c>
      <c r="B6745" s="303">
        <v>0</v>
      </c>
      <c r="C6745" s="303">
        <v>0</v>
      </c>
      <c r="D6745" s="304">
        <f t="shared" si="105"/>
        <v>0</v>
      </c>
      <c r="E6745" s="305">
        <v>45992</v>
      </c>
      <c r="F6745" s="302" t="s">
        <v>69</v>
      </c>
      <c r="G6745" s="302" t="s">
        <v>70</v>
      </c>
      <c r="H6745" s="302" t="s">
        <v>3099</v>
      </c>
      <c r="I6745" s="302" t="s">
        <v>3099</v>
      </c>
      <c r="J6745" s="302">
        <v>135600</v>
      </c>
      <c r="K6745" s="302" t="s">
        <v>91</v>
      </c>
      <c r="L6745" s="302">
        <v>9724154</v>
      </c>
      <c r="M6745" s="302" t="s">
        <v>971</v>
      </c>
      <c r="N6745" s="305">
        <v>29403</v>
      </c>
      <c r="O6745" s="305">
        <v>29403</v>
      </c>
      <c r="P6745" s="302" t="s">
        <v>1062</v>
      </c>
    </row>
    <row r="6746" spans="1:16">
      <c r="A6746" s="303">
        <v>0</v>
      </c>
      <c r="B6746" s="303">
        <v>0</v>
      </c>
      <c r="C6746" s="303">
        <v>0</v>
      </c>
      <c r="D6746" s="304">
        <f t="shared" si="105"/>
        <v>0</v>
      </c>
      <c r="E6746" s="305">
        <v>45992</v>
      </c>
      <c r="F6746" s="302" t="s">
        <v>69</v>
      </c>
      <c r="G6746" s="302" t="s">
        <v>70</v>
      </c>
      <c r="H6746" s="302" t="s">
        <v>3099</v>
      </c>
      <c r="I6746" s="302" t="s">
        <v>3099</v>
      </c>
      <c r="J6746" s="302">
        <v>135600</v>
      </c>
      <c r="K6746" s="302" t="s">
        <v>91</v>
      </c>
      <c r="L6746" s="302">
        <v>9974990</v>
      </c>
      <c r="M6746" s="302" t="s">
        <v>971</v>
      </c>
      <c r="N6746" s="305">
        <v>22828</v>
      </c>
      <c r="O6746" s="305">
        <v>22828</v>
      </c>
      <c r="P6746" s="302" t="s">
        <v>1062</v>
      </c>
    </row>
    <row r="6747" spans="1:16">
      <c r="A6747" s="303">
        <v>0</v>
      </c>
      <c r="B6747" s="303">
        <v>0</v>
      </c>
      <c r="C6747" s="303">
        <v>0</v>
      </c>
      <c r="D6747" s="304">
        <f t="shared" si="105"/>
        <v>0</v>
      </c>
      <c r="E6747" s="305">
        <v>45992</v>
      </c>
      <c r="F6747" s="302" t="s">
        <v>69</v>
      </c>
      <c r="G6747" s="302" t="s">
        <v>70</v>
      </c>
      <c r="H6747" s="302" t="s">
        <v>3099</v>
      </c>
      <c r="I6747" s="302" t="s">
        <v>3099</v>
      </c>
      <c r="J6747" s="302">
        <v>135600</v>
      </c>
      <c r="K6747" s="302" t="s">
        <v>91</v>
      </c>
      <c r="L6747" s="302">
        <v>9974983</v>
      </c>
      <c r="M6747" s="302" t="s">
        <v>971</v>
      </c>
      <c r="N6747" s="305">
        <v>24654</v>
      </c>
      <c r="O6747" s="305">
        <v>24654</v>
      </c>
      <c r="P6747" s="302" t="s">
        <v>1062</v>
      </c>
    </row>
    <row r="6748" spans="1:16">
      <c r="A6748" s="303">
        <v>0</v>
      </c>
      <c r="B6748" s="303">
        <v>0</v>
      </c>
      <c r="C6748" s="303">
        <v>0</v>
      </c>
      <c r="D6748" s="304">
        <f t="shared" si="105"/>
        <v>0</v>
      </c>
      <c r="E6748" s="305">
        <v>45992</v>
      </c>
      <c r="F6748" s="302" t="s">
        <v>69</v>
      </c>
      <c r="G6748" s="302" t="s">
        <v>70</v>
      </c>
      <c r="H6748" s="302" t="s">
        <v>3099</v>
      </c>
      <c r="I6748" s="302" t="s">
        <v>3099</v>
      </c>
      <c r="J6748" s="302">
        <v>135600</v>
      </c>
      <c r="K6748" s="302" t="s">
        <v>91</v>
      </c>
      <c r="L6748" s="302">
        <v>9975074</v>
      </c>
      <c r="M6748" s="302" t="s">
        <v>971</v>
      </c>
      <c r="N6748" s="305">
        <v>24289</v>
      </c>
      <c r="O6748" s="305">
        <v>24289</v>
      </c>
      <c r="P6748" s="302" t="s">
        <v>1062</v>
      </c>
    </row>
    <row r="6749" spans="1:16">
      <c r="A6749" s="303">
        <v>0</v>
      </c>
      <c r="B6749" s="303">
        <v>0</v>
      </c>
      <c r="C6749" s="303">
        <v>0</v>
      </c>
      <c r="D6749" s="304">
        <f t="shared" si="105"/>
        <v>0</v>
      </c>
      <c r="E6749" s="305">
        <v>45992</v>
      </c>
      <c r="F6749" s="302" t="s">
        <v>69</v>
      </c>
      <c r="G6749" s="302" t="s">
        <v>70</v>
      </c>
      <c r="H6749" s="302" t="s">
        <v>3099</v>
      </c>
      <c r="I6749" s="302" t="s">
        <v>3099</v>
      </c>
      <c r="J6749" s="302">
        <v>135600</v>
      </c>
      <c r="K6749" s="302" t="s">
        <v>91</v>
      </c>
      <c r="L6749" s="302">
        <v>9706653</v>
      </c>
      <c r="M6749" s="302" t="s">
        <v>971</v>
      </c>
      <c r="N6749" s="305">
        <v>25385</v>
      </c>
      <c r="O6749" s="305">
        <v>25385</v>
      </c>
      <c r="P6749" s="302" t="s">
        <v>1062</v>
      </c>
    </row>
    <row r="6750" spans="1:16">
      <c r="A6750" s="303">
        <v>0</v>
      </c>
      <c r="B6750" s="303">
        <v>0</v>
      </c>
      <c r="C6750" s="303">
        <v>0</v>
      </c>
      <c r="D6750" s="304">
        <f t="shared" si="105"/>
        <v>0</v>
      </c>
      <c r="E6750" s="305">
        <v>45992</v>
      </c>
      <c r="F6750" s="302" t="s">
        <v>69</v>
      </c>
      <c r="G6750" s="302" t="s">
        <v>70</v>
      </c>
      <c r="H6750" s="302" t="s">
        <v>3099</v>
      </c>
      <c r="I6750" s="302" t="s">
        <v>3099</v>
      </c>
      <c r="J6750" s="302">
        <v>135600</v>
      </c>
      <c r="K6750" s="302" t="s">
        <v>91</v>
      </c>
      <c r="L6750" s="302">
        <v>9974982</v>
      </c>
      <c r="M6750" s="302" t="s">
        <v>971</v>
      </c>
      <c r="N6750" s="305">
        <v>25020</v>
      </c>
      <c r="O6750" s="305">
        <v>25020</v>
      </c>
      <c r="P6750" s="302" t="s">
        <v>1062</v>
      </c>
    </row>
    <row r="6751" spans="1:16">
      <c r="A6751" s="303">
        <v>0</v>
      </c>
      <c r="B6751" s="303">
        <v>0</v>
      </c>
      <c r="C6751" s="303">
        <v>0</v>
      </c>
      <c r="D6751" s="304">
        <f t="shared" si="105"/>
        <v>0</v>
      </c>
      <c r="E6751" s="305">
        <v>45992</v>
      </c>
      <c r="F6751" s="302" t="s">
        <v>69</v>
      </c>
      <c r="G6751" s="302" t="s">
        <v>70</v>
      </c>
      <c r="H6751" s="302" t="s">
        <v>3099</v>
      </c>
      <c r="I6751" s="302" t="s">
        <v>3099</v>
      </c>
      <c r="J6751" s="302">
        <v>135600</v>
      </c>
      <c r="K6751" s="302" t="s">
        <v>91</v>
      </c>
      <c r="L6751" s="302">
        <v>9724196</v>
      </c>
      <c r="M6751" s="302" t="s">
        <v>971</v>
      </c>
      <c r="N6751" s="305">
        <v>18080</v>
      </c>
      <c r="O6751" s="305">
        <v>18080</v>
      </c>
      <c r="P6751" s="302" t="s">
        <v>1062</v>
      </c>
    </row>
    <row r="6752" spans="1:16">
      <c r="A6752" s="303">
        <v>0</v>
      </c>
      <c r="B6752" s="303">
        <v>0</v>
      </c>
      <c r="C6752" s="303">
        <v>0</v>
      </c>
      <c r="D6752" s="304">
        <f t="shared" si="105"/>
        <v>0</v>
      </c>
      <c r="E6752" s="305">
        <v>45992</v>
      </c>
      <c r="F6752" s="302" t="s">
        <v>69</v>
      </c>
      <c r="G6752" s="302" t="s">
        <v>70</v>
      </c>
      <c r="H6752" s="302" t="s">
        <v>3099</v>
      </c>
      <c r="I6752" s="302" t="s">
        <v>3099</v>
      </c>
      <c r="J6752" s="302">
        <v>135600</v>
      </c>
      <c r="K6752" s="302" t="s">
        <v>91</v>
      </c>
      <c r="L6752" s="302">
        <v>9693335</v>
      </c>
      <c r="M6752" s="302" t="s">
        <v>971</v>
      </c>
      <c r="N6752" s="305">
        <v>14427</v>
      </c>
      <c r="O6752" s="305">
        <v>14427</v>
      </c>
      <c r="P6752" s="302" t="s">
        <v>1062</v>
      </c>
    </row>
    <row r="6753" spans="1:16">
      <c r="A6753" s="303">
        <v>0</v>
      </c>
      <c r="B6753" s="303">
        <v>0</v>
      </c>
      <c r="C6753" s="303">
        <v>0</v>
      </c>
      <c r="D6753" s="304">
        <f t="shared" si="105"/>
        <v>0</v>
      </c>
      <c r="E6753" s="305">
        <v>45992</v>
      </c>
      <c r="F6753" s="302" t="s">
        <v>69</v>
      </c>
      <c r="G6753" s="302" t="s">
        <v>70</v>
      </c>
      <c r="H6753" s="302" t="s">
        <v>3099</v>
      </c>
      <c r="I6753" s="302" t="s">
        <v>3099</v>
      </c>
      <c r="J6753" s="302">
        <v>135600</v>
      </c>
      <c r="K6753" s="302" t="s">
        <v>91</v>
      </c>
      <c r="L6753" s="302">
        <v>9975076</v>
      </c>
      <c r="M6753" s="302" t="s">
        <v>886</v>
      </c>
      <c r="N6753" s="305">
        <v>21367</v>
      </c>
      <c r="O6753" s="305">
        <v>21367</v>
      </c>
      <c r="P6753" s="302" t="s">
        <v>1062</v>
      </c>
    </row>
    <row r="6754" spans="1:16">
      <c r="A6754" s="303">
        <v>0</v>
      </c>
      <c r="B6754" s="303">
        <v>0</v>
      </c>
      <c r="C6754" s="303">
        <v>0</v>
      </c>
      <c r="D6754" s="304">
        <f t="shared" si="105"/>
        <v>0</v>
      </c>
      <c r="E6754" s="305">
        <v>45992</v>
      </c>
      <c r="F6754" s="302" t="s">
        <v>69</v>
      </c>
      <c r="G6754" s="302" t="s">
        <v>70</v>
      </c>
      <c r="H6754" s="302" t="s">
        <v>3099</v>
      </c>
      <c r="I6754" s="302" t="s">
        <v>3099</v>
      </c>
      <c r="J6754" s="302">
        <v>135600</v>
      </c>
      <c r="K6754" s="302" t="s">
        <v>91</v>
      </c>
      <c r="L6754" s="302">
        <v>9974952</v>
      </c>
      <c r="M6754" s="302" t="s">
        <v>971</v>
      </c>
      <c r="N6754" s="305">
        <v>26846</v>
      </c>
      <c r="O6754" s="305">
        <v>26846</v>
      </c>
      <c r="P6754" s="302" t="s">
        <v>1062</v>
      </c>
    </row>
    <row r="6755" spans="1:16">
      <c r="A6755" s="303">
        <v>0</v>
      </c>
      <c r="B6755" s="303">
        <v>0</v>
      </c>
      <c r="C6755" s="303">
        <v>0</v>
      </c>
      <c r="D6755" s="304">
        <f t="shared" si="105"/>
        <v>0</v>
      </c>
      <c r="E6755" s="305">
        <v>45992</v>
      </c>
      <c r="F6755" s="302" t="s">
        <v>69</v>
      </c>
      <c r="G6755" s="302" t="s">
        <v>70</v>
      </c>
      <c r="H6755" s="302" t="s">
        <v>3099</v>
      </c>
      <c r="I6755" s="302" t="s">
        <v>3099</v>
      </c>
      <c r="J6755" s="302">
        <v>135600</v>
      </c>
      <c r="K6755" s="302" t="s">
        <v>91</v>
      </c>
      <c r="L6755" s="302">
        <v>9701191</v>
      </c>
      <c r="M6755" s="302" t="s">
        <v>886</v>
      </c>
      <c r="N6755" s="305">
        <v>21367</v>
      </c>
      <c r="O6755" s="305">
        <v>21367</v>
      </c>
      <c r="P6755" s="302" t="s">
        <v>1062</v>
      </c>
    </row>
    <row r="6756" spans="1:16">
      <c r="A6756" s="303">
        <v>0</v>
      </c>
      <c r="B6756" s="303">
        <v>0</v>
      </c>
      <c r="C6756" s="303">
        <v>0</v>
      </c>
      <c r="D6756" s="304">
        <f t="shared" si="105"/>
        <v>0</v>
      </c>
      <c r="E6756" s="305">
        <v>45992</v>
      </c>
      <c r="F6756" s="302" t="s">
        <v>69</v>
      </c>
      <c r="G6756" s="302" t="s">
        <v>70</v>
      </c>
      <c r="H6756" s="302" t="s">
        <v>3099</v>
      </c>
      <c r="I6756" s="302" t="s">
        <v>3099</v>
      </c>
      <c r="J6756" s="302">
        <v>135600</v>
      </c>
      <c r="K6756" s="302" t="s">
        <v>91</v>
      </c>
      <c r="L6756" s="302">
        <v>9974987</v>
      </c>
      <c r="M6756" s="302" t="s">
        <v>971</v>
      </c>
      <c r="N6756" s="305">
        <v>21367</v>
      </c>
      <c r="O6756" s="305">
        <v>21367</v>
      </c>
      <c r="P6756" s="302" t="s">
        <v>1062</v>
      </c>
    </row>
    <row r="6757" spans="1:16">
      <c r="A6757" s="303">
        <v>0</v>
      </c>
      <c r="B6757" s="303">
        <v>0</v>
      </c>
      <c r="C6757" s="303">
        <v>0</v>
      </c>
      <c r="D6757" s="304">
        <f t="shared" si="105"/>
        <v>0</v>
      </c>
      <c r="E6757" s="305">
        <v>45992</v>
      </c>
      <c r="F6757" s="302" t="s">
        <v>69</v>
      </c>
      <c r="G6757" s="302" t="s">
        <v>70</v>
      </c>
      <c r="H6757" s="302" t="s">
        <v>3099</v>
      </c>
      <c r="I6757" s="302" t="s">
        <v>3099</v>
      </c>
      <c r="J6757" s="302">
        <v>135600</v>
      </c>
      <c r="K6757" s="302" t="s">
        <v>91</v>
      </c>
      <c r="L6757" s="302">
        <v>9974981</v>
      </c>
      <c r="M6757" s="302" t="s">
        <v>971</v>
      </c>
      <c r="N6757" s="305">
        <v>13332</v>
      </c>
      <c r="O6757" s="305">
        <v>13332</v>
      </c>
      <c r="P6757" s="302" t="s">
        <v>1062</v>
      </c>
    </row>
    <row r="6758" spans="1:16">
      <c r="A6758" s="303">
        <v>0</v>
      </c>
      <c r="B6758" s="303">
        <v>0</v>
      </c>
      <c r="C6758" s="303">
        <v>0</v>
      </c>
      <c r="D6758" s="304">
        <f t="shared" si="105"/>
        <v>0</v>
      </c>
      <c r="E6758" s="305">
        <v>45992</v>
      </c>
      <c r="F6758" s="302" t="s">
        <v>69</v>
      </c>
      <c r="G6758" s="302" t="s">
        <v>70</v>
      </c>
      <c r="H6758" s="302" t="s">
        <v>3099</v>
      </c>
      <c r="I6758" s="302" t="s">
        <v>3099</v>
      </c>
      <c r="J6758" s="302">
        <v>135600</v>
      </c>
      <c r="K6758" s="302" t="s">
        <v>91</v>
      </c>
      <c r="L6758" s="302">
        <v>9974980</v>
      </c>
      <c r="M6758" s="302" t="s">
        <v>971</v>
      </c>
      <c r="N6758" s="305">
        <v>23193</v>
      </c>
      <c r="O6758" s="305">
        <v>23193</v>
      </c>
      <c r="P6758" s="302" t="s">
        <v>1062</v>
      </c>
    </row>
    <row r="6759" spans="1:16">
      <c r="A6759" s="303">
        <v>0</v>
      </c>
      <c r="B6759" s="303">
        <v>0</v>
      </c>
      <c r="C6759" s="303">
        <v>0</v>
      </c>
      <c r="D6759" s="304">
        <f t="shared" si="105"/>
        <v>0</v>
      </c>
      <c r="E6759" s="305">
        <v>45992</v>
      </c>
      <c r="F6759" s="302" t="s">
        <v>69</v>
      </c>
      <c r="G6759" s="302" t="s">
        <v>70</v>
      </c>
      <c r="H6759" s="302" t="s">
        <v>3099</v>
      </c>
      <c r="I6759" s="302" t="s">
        <v>3099</v>
      </c>
      <c r="J6759" s="302">
        <v>135600</v>
      </c>
      <c r="K6759" s="302" t="s">
        <v>91</v>
      </c>
      <c r="L6759" s="302">
        <v>9974988</v>
      </c>
      <c r="M6759" s="302" t="s">
        <v>971</v>
      </c>
      <c r="N6759" s="305">
        <v>27211</v>
      </c>
      <c r="O6759" s="305">
        <v>27211</v>
      </c>
      <c r="P6759" s="302" t="s">
        <v>1062</v>
      </c>
    </row>
    <row r="6760" spans="1:16">
      <c r="A6760" s="303">
        <v>0</v>
      </c>
      <c r="B6760" s="303">
        <v>0</v>
      </c>
      <c r="C6760" s="303">
        <v>0</v>
      </c>
      <c r="D6760" s="304">
        <f t="shared" si="105"/>
        <v>0</v>
      </c>
      <c r="E6760" s="305">
        <v>45992</v>
      </c>
      <c r="F6760" s="302" t="s">
        <v>69</v>
      </c>
      <c r="G6760" s="302" t="s">
        <v>70</v>
      </c>
      <c r="H6760" s="302" t="s">
        <v>3099</v>
      </c>
      <c r="I6760" s="302" t="s">
        <v>3099</v>
      </c>
      <c r="J6760" s="302">
        <v>135600</v>
      </c>
      <c r="K6760" s="302" t="s">
        <v>91</v>
      </c>
      <c r="L6760" s="302">
        <v>9724189</v>
      </c>
      <c r="M6760" s="302" t="s">
        <v>971</v>
      </c>
      <c r="N6760" s="305">
        <v>27942</v>
      </c>
      <c r="O6760" s="305">
        <v>27942</v>
      </c>
      <c r="P6760" s="302" t="s">
        <v>1062</v>
      </c>
    </row>
    <row r="6761" spans="1:16">
      <c r="A6761" s="303">
        <v>0</v>
      </c>
      <c r="B6761" s="303">
        <v>0</v>
      </c>
      <c r="C6761" s="303">
        <v>0</v>
      </c>
      <c r="D6761" s="304">
        <f t="shared" si="105"/>
        <v>0</v>
      </c>
      <c r="E6761" s="305">
        <v>45992</v>
      </c>
      <c r="F6761" s="302" t="s">
        <v>69</v>
      </c>
      <c r="G6761" s="302" t="s">
        <v>70</v>
      </c>
      <c r="H6761" s="302" t="s">
        <v>3099</v>
      </c>
      <c r="I6761" s="302" t="s">
        <v>3099</v>
      </c>
      <c r="J6761" s="302">
        <v>135600</v>
      </c>
      <c r="K6761" s="302" t="s">
        <v>91</v>
      </c>
      <c r="L6761" s="302">
        <v>9724193</v>
      </c>
      <c r="M6761" s="302" t="s">
        <v>971</v>
      </c>
      <c r="N6761" s="305">
        <v>27211</v>
      </c>
      <c r="O6761" s="305">
        <v>27211</v>
      </c>
      <c r="P6761" s="302" t="s">
        <v>1062</v>
      </c>
    </row>
    <row r="6762" spans="1:16">
      <c r="A6762" s="303">
        <v>0</v>
      </c>
      <c r="B6762" s="303">
        <v>0</v>
      </c>
      <c r="C6762" s="303">
        <v>0</v>
      </c>
      <c r="D6762" s="304">
        <f t="shared" si="105"/>
        <v>0</v>
      </c>
      <c r="E6762" s="305">
        <v>45992</v>
      </c>
      <c r="F6762" s="302" t="s">
        <v>69</v>
      </c>
      <c r="G6762" s="302" t="s">
        <v>70</v>
      </c>
      <c r="H6762" s="302" t="s">
        <v>3099</v>
      </c>
      <c r="I6762" s="302" t="s">
        <v>3099</v>
      </c>
      <c r="J6762" s="302">
        <v>135600</v>
      </c>
      <c r="K6762" s="302" t="s">
        <v>91</v>
      </c>
      <c r="L6762" s="302">
        <v>9974984</v>
      </c>
      <c r="M6762" s="302" t="s">
        <v>971</v>
      </c>
      <c r="N6762" s="305">
        <v>22463</v>
      </c>
      <c r="O6762" s="305">
        <v>22463</v>
      </c>
      <c r="P6762" s="302" t="s">
        <v>1062</v>
      </c>
    </row>
    <row r="6763" spans="1:16">
      <c r="A6763" s="303">
        <v>0</v>
      </c>
      <c r="B6763" s="303">
        <v>0</v>
      </c>
      <c r="C6763" s="303">
        <v>0</v>
      </c>
      <c r="D6763" s="304">
        <f t="shared" si="105"/>
        <v>0</v>
      </c>
      <c r="E6763" s="305">
        <v>45992</v>
      </c>
      <c r="F6763" s="302" t="s">
        <v>69</v>
      </c>
      <c r="G6763" s="302" t="s">
        <v>70</v>
      </c>
      <c r="H6763" s="302" t="s">
        <v>3099</v>
      </c>
      <c r="I6763" s="302" t="s">
        <v>3099</v>
      </c>
      <c r="J6763" s="302">
        <v>135600</v>
      </c>
      <c r="K6763" s="302" t="s">
        <v>91</v>
      </c>
      <c r="L6763" s="302">
        <v>9693332</v>
      </c>
      <c r="M6763" s="302" t="s">
        <v>971</v>
      </c>
      <c r="N6763" s="305">
        <v>19906</v>
      </c>
      <c r="O6763" s="305">
        <v>19906</v>
      </c>
      <c r="P6763" s="302" t="s">
        <v>1062</v>
      </c>
    </row>
    <row r="6764" spans="1:16">
      <c r="A6764" s="303">
        <v>0</v>
      </c>
      <c r="B6764" s="303">
        <v>0</v>
      </c>
      <c r="C6764" s="303">
        <v>0</v>
      </c>
      <c r="D6764" s="304">
        <f t="shared" si="105"/>
        <v>0</v>
      </c>
      <c r="E6764" s="305">
        <v>45992</v>
      </c>
      <c r="F6764" s="302" t="s">
        <v>69</v>
      </c>
      <c r="G6764" s="302" t="s">
        <v>70</v>
      </c>
      <c r="H6764" s="302" t="s">
        <v>3099</v>
      </c>
      <c r="I6764" s="302" t="s">
        <v>3099</v>
      </c>
      <c r="J6764" s="302">
        <v>135600</v>
      </c>
      <c r="K6764" s="302" t="s">
        <v>91</v>
      </c>
      <c r="L6764" s="302">
        <v>9975072</v>
      </c>
      <c r="M6764" s="302" t="s">
        <v>971</v>
      </c>
      <c r="N6764" s="305">
        <v>25020</v>
      </c>
      <c r="O6764" s="305">
        <v>25020</v>
      </c>
      <c r="P6764" s="302" t="s">
        <v>1062</v>
      </c>
    </row>
    <row r="6765" spans="1:16">
      <c r="A6765" s="303">
        <v>0</v>
      </c>
      <c r="B6765" s="303">
        <v>0</v>
      </c>
      <c r="C6765" s="303">
        <v>0</v>
      </c>
      <c r="D6765" s="304">
        <f t="shared" si="105"/>
        <v>0</v>
      </c>
      <c r="E6765" s="305">
        <v>45992</v>
      </c>
      <c r="F6765" s="302" t="s">
        <v>69</v>
      </c>
      <c r="G6765" s="302" t="s">
        <v>70</v>
      </c>
      <c r="H6765" s="302" t="s">
        <v>3099</v>
      </c>
      <c r="I6765" s="302" t="s">
        <v>3099</v>
      </c>
      <c r="J6765" s="302">
        <v>135600</v>
      </c>
      <c r="K6765" s="302" t="s">
        <v>91</v>
      </c>
      <c r="L6765" s="302">
        <v>9807823</v>
      </c>
      <c r="M6765" s="302" t="s">
        <v>3140</v>
      </c>
      <c r="N6765" s="305">
        <v>36937</v>
      </c>
      <c r="O6765" s="305">
        <v>36892</v>
      </c>
      <c r="P6765" s="302" t="s">
        <v>3126</v>
      </c>
    </row>
    <row r="6766" spans="1:16">
      <c r="A6766" s="303">
        <v>0</v>
      </c>
      <c r="B6766" s="303">
        <v>0</v>
      </c>
      <c r="C6766" s="303">
        <v>0</v>
      </c>
      <c r="D6766" s="304">
        <f t="shared" si="105"/>
        <v>0</v>
      </c>
      <c r="E6766" s="305">
        <v>45992</v>
      </c>
      <c r="F6766" s="302" t="s">
        <v>69</v>
      </c>
      <c r="G6766" s="302" t="s">
        <v>70</v>
      </c>
      <c r="H6766" s="302" t="s">
        <v>3099</v>
      </c>
      <c r="I6766" s="302" t="s">
        <v>3099</v>
      </c>
      <c r="J6766" s="302">
        <v>135600</v>
      </c>
      <c r="K6766" s="302" t="s">
        <v>91</v>
      </c>
      <c r="L6766" s="302">
        <v>9706648</v>
      </c>
      <c r="M6766" s="302" t="s">
        <v>971</v>
      </c>
      <c r="N6766" s="305">
        <v>23924</v>
      </c>
      <c r="O6766" s="305">
        <v>23924</v>
      </c>
      <c r="P6766" s="302" t="s">
        <v>1062</v>
      </c>
    </row>
    <row r="6767" spans="1:16">
      <c r="A6767" s="303">
        <v>0</v>
      </c>
      <c r="B6767" s="303">
        <v>0</v>
      </c>
      <c r="C6767" s="303">
        <v>0</v>
      </c>
      <c r="D6767" s="304">
        <f t="shared" si="105"/>
        <v>0</v>
      </c>
      <c r="E6767" s="305">
        <v>45992</v>
      </c>
      <c r="F6767" s="302" t="s">
        <v>69</v>
      </c>
      <c r="G6767" s="302" t="s">
        <v>70</v>
      </c>
      <c r="H6767" s="302" t="s">
        <v>3099</v>
      </c>
      <c r="I6767" s="302" t="s">
        <v>3099</v>
      </c>
      <c r="J6767" s="302">
        <v>135600</v>
      </c>
      <c r="K6767" s="302" t="s">
        <v>91</v>
      </c>
      <c r="L6767" s="302">
        <v>9974991</v>
      </c>
      <c r="M6767" s="302" t="s">
        <v>886</v>
      </c>
      <c r="N6767" s="305">
        <v>28307</v>
      </c>
      <c r="O6767" s="305">
        <v>28307</v>
      </c>
      <c r="P6767" s="302" t="s">
        <v>1062</v>
      </c>
    </row>
    <row r="6768" spans="1:16">
      <c r="A6768" s="303">
        <v>0</v>
      </c>
      <c r="B6768" s="303">
        <v>0</v>
      </c>
      <c r="C6768" s="303">
        <v>0</v>
      </c>
      <c r="D6768" s="304">
        <f t="shared" si="105"/>
        <v>0</v>
      </c>
      <c r="E6768" s="305">
        <v>45992</v>
      </c>
      <c r="F6768" s="302" t="s">
        <v>69</v>
      </c>
      <c r="G6768" s="302" t="s">
        <v>70</v>
      </c>
      <c r="H6768" s="302" t="s">
        <v>3099</v>
      </c>
      <c r="I6768" s="302" t="s">
        <v>3099</v>
      </c>
      <c r="J6768" s="302">
        <v>135600</v>
      </c>
      <c r="K6768" s="302" t="s">
        <v>91</v>
      </c>
      <c r="L6768" s="302">
        <v>9974908</v>
      </c>
      <c r="M6768" s="302" t="s">
        <v>971</v>
      </c>
      <c r="N6768" s="305">
        <v>29037</v>
      </c>
      <c r="O6768" s="305">
        <v>29037</v>
      </c>
      <c r="P6768" s="302" t="s">
        <v>1062</v>
      </c>
    </row>
    <row r="6769" spans="1:16">
      <c r="A6769" s="303">
        <v>0</v>
      </c>
      <c r="B6769" s="303">
        <v>0</v>
      </c>
      <c r="C6769" s="303">
        <v>0</v>
      </c>
      <c r="D6769" s="304">
        <f t="shared" si="105"/>
        <v>0</v>
      </c>
      <c r="E6769" s="305">
        <v>45992</v>
      </c>
      <c r="F6769" s="302" t="s">
        <v>69</v>
      </c>
      <c r="G6769" s="302" t="s">
        <v>70</v>
      </c>
      <c r="H6769" s="302" t="s">
        <v>3099</v>
      </c>
      <c r="I6769" s="302" t="s">
        <v>3099</v>
      </c>
      <c r="J6769" s="302">
        <v>135600</v>
      </c>
      <c r="K6769" s="302" t="s">
        <v>91</v>
      </c>
      <c r="L6769" s="302">
        <v>9974906</v>
      </c>
      <c r="M6769" s="302" t="s">
        <v>971</v>
      </c>
      <c r="N6769" s="305">
        <v>31594</v>
      </c>
      <c r="O6769" s="305">
        <v>31594</v>
      </c>
      <c r="P6769" s="302" t="s">
        <v>1062</v>
      </c>
    </row>
    <row r="6770" spans="1:16">
      <c r="A6770" s="303">
        <v>0</v>
      </c>
      <c r="B6770" s="303">
        <v>0</v>
      </c>
      <c r="C6770" s="303">
        <v>0</v>
      </c>
      <c r="D6770" s="304">
        <f t="shared" si="105"/>
        <v>0</v>
      </c>
      <c r="E6770" s="305">
        <v>45992</v>
      </c>
      <c r="F6770" s="302" t="s">
        <v>69</v>
      </c>
      <c r="G6770" s="302" t="s">
        <v>70</v>
      </c>
      <c r="H6770" s="302" t="s">
        <v>3099</v>
      </c>
      <c r="I6770" s="302" t="s">
        <v>3099</v>
      </c>
      <c r="J6770" s="302">
        <v>135600</v>
      </c>
      <c r="K6770" s="302" t="s">
        <v>91</v>
      </c>
      <c r="L6770" s="302">
        <v>9974951</v>
      </c>
      <c r="M6770" s="302" t="s">
        <v>971</v>
      </c>
      <c r="N6770" s="305">
        <v>13332</v>
      </c>
      <c r="O6770" s="305">
        <v>13332</v>
      </c>
      <c r="P6770" s="302" t="s">
        <v>1062</v>
      </c>
    </row>
    <row r="6771" spans="1:16">
      <c r="A6771" s="303">
        <v>0</v>
      </c>
      <c r="B6771" s="303">
        <v>0</v>
      </c>
      <c r="C6771" s="303">
        <v>0</v>
      </c>
      <c r="D6771" s="304">
        <f t="shared" si="105"/>
        <v>0</v>
      </c>
      <c r="E6771" s="305">
        <v>45992</v>
      </c>
      <c r="F6771" s="302" t="s">
        <v>69</v>
      </c>
      <c r="G6771" s="302" t="s">
        <v>70</v>
      </c>
      <c r="H6771" s="302" t="s">
        <v>3099</v>
      </c>
      <c r="I6771" s="302" t="s">
        <v>3099</v>
      </c>
      <c r="J6771" s="302">
        <v>135600</v>
      </c>
      <c r="K6771" s="302" t="s">
        <v>91</v>
      </c>
      <c r="L6771" s="302">
        <v>9975071</v>
      </c>
      <c r="M6771" s="302" t="s">
        <v>971</v>
      </c>
      <c r="N6771" s="305">
        <v>31229</v>
      </c>
      <c r="O6771" s="305">
        <v>31229</v>
      </c>
      <c r="P6771" s="302" t="s">
        <v>1062</v>
      </c>
    </row>
    <row r="6772" spans="1:16">
      <c r="A6772" s="303">
        <v>0</v>
      </c>
      <c r="B6772" s="303">
        <v>0</v>
      </c>
      <c r="C6772" s="303">
        <v>0</v>
      </c>
      <c r="D6772" s="304">
        <f t="shared" si="105"/>
        <v>0</v>
      </c>
      <c r="E6772" s="305">
        <v>45992</v>
      </c>
      <c r="F6772" s="302" t="s">
        <v>69</v>
      </c>
      <c r="G6772" s="302" t="s">
        <v>70</v>
      </c>
      <c r="H6772" s="302" t="s">
        <v>3099</v>
      </c>
      <c r="I6772" s="302" t="s">
        <v>3099</v>
      </c>
      <c r="J6772" s="302">
        <v>135600</v>
      </c>
      <c r="K6772" s="302" t="s">
        <v>91</v>
      </c>
      <c r="L6772" s="302">
        <v>9974469</v>
      </c>
      <c r="M6772" s="302" t="s">
        <v>971</v>
      </c>
      <c r="N6772" s="305">
        <v>24654</v>
      </c>
      <c r="O6772" s="305">
        <v>24654</v>
      </c>
      <c r="P6772" s="302" t="s">
        <v>1062</v>
      </c>
    </row>
    <row r="6773" spans="1:16">
      <c r="A6773" s="303">
        <v>0</v>
      </c>
      <c r="B6773" s="303">
        <v>0</v>
      </c>
      <c r="C6773" s="303">
        <v>0</v>
      </c>
      <c r="D6773" s="304">
        <f t="shared" si="105"/>
        <v>0</v>
      </c>
      <c r="E6773" s="305">
        <v>45992</v>
      </c>
      <c r="F6773" s="302" t="s">
        <v>69</v>
      </c>
      <c r="G6773" s="302" t="s">
        <v>70</v>
      </c>
      <c r="H6773" s="302" t="s">
        <v>3099</v>
      </c>
      <c r="I6773" s="302" t="s">
        <v>3099</v>
      </c>
      <c r="J6773" s="302">
        <v>135600</v>
      </c>
      <c r="K6773" s="302" t="s">
        <v>91</v>
      </c>
      <c r="L6773" s="302">
        <v>9974573</v>
      </c>
      <c r="M6773" s="302" t="s">
        <v>971</v>
      </c>
      <c r="N6773" s="305">
        <v>13332</v>
      </c>
      <c r="O6773" s="305">
        <v>13332</v>
      </c>
      <c r="P6773" s="302" t="s">
        <v>1062</v>
      </c>
    </row>
    <row r="6774" spans="1:16">
      <c r="A6774" s="303">
        <v>0</v>
      </c>
      <c r="B6774" s="303">
        <v>0</v>
      </c>
      <c r="C6774" s="303">
        <v>0</v>
      </c>
      <c r="D6774" s="304">
        <f t="shared" si="105"/>
        <v>0</v>
      </c>
      <c r="E6774" s="305">
        <v>45992</v>
      </c>
      <c r="F6774" s="302" t="s">
        <v>69</v>
      </c>
      <c r="G6774" s="302" t="s">
        <v>70</v>
      </c>
      <c r="H6774" s="302" t="s">
        <v>3099</v>
      </c>
      <c r="I6774" s="302" t="s">
        <v>3099</v>
      </c>
      <c r="J6774" s="302">
        <v>135600</v>
      </c>
      <c r="K6774" s="302" t="s">
        <v>91</v>
      </c>
      <c r="L6774" s="302">
        <v>9974470</v>
      </c>
      <c r="M6774" s="302" t="s">
        <v>886</v>
      </c>
      <c r="N6774" s="305">
        <v>23924</v>
      </c>
      <c r="O6774" s="305">
        <v>23924</v>
      </c>
      <c r="P6774" s="302" t="s">
        <v>1062</v>
      </c>
    </row>
    <row r="6775" spans="1:16">
      <c r="A6775" s="303">
        <v>0</v>
      </c>
      <c r="B6775" s="303">
        <v>0</v>
      </c>
      <c r="C6775" s="303">
        <v>0</v>
      </c>
      <c r="D6775" s="304">
        <f t="shared" si="105"/>
        <v>0</v>
      </c>
      <c r="E6775" s="305">
        <v>45992</v>
      </c>
      <c r="F6775" s="302" t="s">
        <v>69</v>
      </c>
      <c r="G6775" s="302" t="s">
        <v>70</v>
      </c>
      <c r="H6775" s="302" t="s">
        <v>3099</v>
      </c>
      <c r="I6775" s="302" t="s">
        <v>3099</v>
      </c>
      <c r="J6775" s="302">
        <v>135600</v>
      </c>
      <c r="K6775" s="302" t="s">
        <v>91</v>
      </c>
      <c r="L6775" s="302">
        <v>9974985</v>
      </c>
      <c r="M6775" s="302" t="s">
        <v>971</v>
      </c>
      <c r="N6775" s="305">
        <v>22098</v>
      </c>
      <c r="O6775" s="305">
        <v>22098</v>
      </c>
      <c r="P6775" s="302" t="s">
        <v>1062</v>
      </c>
    </row>
    <row r="6776" spans="1:16">
      <c r="A6776" s="303">
        <v>0</v>
      </c>
      <c r="B6776" s="303">
        <v>0</v>
      </c>
      <c r="C6776" s="303">
        <v>0</v>
      </c>
      <c r="D6776" s="304">
        <f t="shared" si="105"/>
        <v>0</v>
      </c>
      <c r="E6776" s="305">
        <v>45992</v>
      </c>
      <c r="F6776" s="302" t="s">
        <v>69</v>
      </c>
      <c r="G6776" s="302" t="s">
        <v>70</v>
      </c>
      <c r="H6776" s="302" t="s">
        <v>3099</v>
      </c>
      <c r="I6776" s="302" t="s">
        <v>3099</v>
      </c>
      <c r="J6776" s="302">
        <v>135600</v>
      </c>
      <c r="K6776" s="302" t="s">
        <v>91</v>
      </c>
      <c r="L6776" s="302">
        <v>9974467</v>
      </c>
      <c r="M6776" s="302" t="s">
        <v>971</v>
      </c>
      <c r="N6776" s="305">
        <v>28672</v>
      </c>
      <c r="O6776" s="305">
        <v>28672</v>
      </c>
      <c r="P6776" s="302" t="s">
        <v>1062</v>
      </c>
    </row>
    <row r="6777" spans="1:16">
      <c r="A6777" s="303">
        <v>0</v>
      </c>
      <c r="B6777" s="303">
        <v>0</v>
      </c>
      <c r="C6777" s="303">
        <v>0</v>
      </c>
      <c r="D6777" s="304">
        <f t="shared" si="105"/>
        <v>0</v>
      </c>
      <c r="E6777" s="305">
        <v>45992</v>
      </c>
      <c r="F6777" s="302" t="s">
        <v>69</v>
      </c>
      <c r="G6777" s="302" t="s">
        <v>70</v>
      </c>
      <c r="H6777" s="302" t="s">
        <v>3099</v>
      </c>
      <c r="I6777" s="302" t="s">
        <v>3099</v>
      </c>
      <c r="J6777" s="302">
        <v>135600</v>
      </c>
      <c r="K6777" s="302" t="s">
        <v>91</v>
      </c>
      <c r="L6777" s="302">
        <v>9974468</v>
      </c>
      <c r="M6777" s="302" t="s">
        <v>971</v>
      </c>
      <c r="N6777" s="305">
        <v>25020</v>
      </c>
      <c r="O6777" s="305">
        <v>25020</v>
      </c>
      <c r="P6777" s="302" t="s">
        <v>1062</v>
      </c>
    </row>
    <row r="6778" spans="1:16">
      <c r="A6778" s="303">
        <v>0</v>
      </c>
      <c r="B6778" s="303">
        <v>0</v>
      </c>
      <c r="C6778" s="303">
        <v>0</v>
      </c>
      <c r="D6778" s="304">
        <f t="shared" si="105"/>
        <v>0</v>
      </c>
      <c r="E6778" s="305">
        <v>45992</v>
      </c>
      <c r="F6778" s="302" t="s">
        <v>69</v>
      </c>
      <c r="G6778" s="302" t="s">
        <v>70</v>
      </c>
      <c r="H6778" s="302" t="s">
        <v>3099</v>
      </c>
      <c r="I6778" s="302" t="s">
        <v>3099</v>
      </c>
      <c r="J6778" s="302">
        <v>135600</v>
      </c>
      <c r="K6778" s="302" t="s">
        <v>84</v>
      </c>
      <c r="L6778" s="302">
        <v>12150343</v>
      </c>
      <c r="M6778" s="302" t="s">
        <v>3142</v>
      </c>
      <c r="N6778" s="305">
        <v>41551</v>
      </c>
      <c r="O6778" s="305">
        <v>41579</v>
      </c>
      <c r="P6778" s="302" t="s">
        <v>3143</v>
      </c>
    </row>
    <row r="6779" spans="1:16">
      <c r="A6779" s="303">
        <v>0</v>
      </c>
      <c r="B6779" s="303">
        <v>0</v>
      </c>
      <c r="C6779" s="303">
        <v>0</v>
      </c>
      <c r="D6779" s="304">
        <f t="shared" si="105"/>
        <v>0</v>
      </c>
      <c r="E6779" s="305">
        <v>45992</v>
      </c>
      <c r="F6779" s="302" t="s">
        <v>69</v>
      </c>
      <c r="G6779" s="302" t="s">
        <v>70</v>
      </c>
      <c r="H6779" s="302" t="s">
        <v>3099</v>
      </c>
      <c r="I6779" s="302" t="s">
        <v>3099</v>
      </c>
      <c r="J6779" s="302">
        <v>135600</v>
      </c>
      <c r="K6779" s="302" t="s">
        <v>84</v>
      </c>
      <c r="L6779" s="302">
        <v>12150349</v>
      </c>
      <c r="M6779" s="302" t="s">
        <v>3141</v>
      </c>
      <c r="N6779" s="305">
        <v>41556</v>
      </c>
      <c r="O6779" s="305">
        <v>41579</v>
      </c>
      <c r="P6779" s="302" t="s">
        <v>3132</v>
      </c>
    </row>
    <row r="6780" spans="1:16">
      <c r="A6780" s="303">
        <v>0</v>
      </c>
      <c r="B6780" s="303">
        <v>0</v>
      </c>
      <c r="C6780" s="303">
        <v>0</v>
      </c>
      <c r="D6780" s="304">
        <f t="shared" si="105"/>
        <v>0</v>
      </c>
      <c r="E6780" s="305">
        <v>45992</v>
      </c>
      <c r="F6780" s="302" t="s">
        <v>69</v>
      </c>
      <c r="G6780" s="302" t="s">
        <v>70</v>
      </c>
      <c r="H6780" s="302" t="s">
        <v>3099</v>
      </c>
      <c r="I6780" s="302" t="s">
        <v>3099</v>
      </c>
      <c r="J6780" s="302">
        <v>135600</v>
      </c>
      <c r="K6780" s="302" t="s">
        <v>84</v>
      </c>
      <c r="L6780" s="302">
        <v>9806529</v>
      </c>
      <c r="M6780" s="302" t="s">
        <v>3128</v>
      </c>
      <c r="N6780" s="305">
        <v>36937</v>
      </c>
      <c r="O6780" s="305">
        <v>36982</v>
      </c>
      <c r="P6780" s="302" t="s">
        <v>3126</v>
      </c>
    </row>
    <row r="6781" spans="1:16">
      <c r="A6781" s="303">
        <v>0</v>
      </c>
      <c r="B6781" s="303">
        <v>0</v>
      </c>
      <c r="C6781" s="303">
        <v>0</v>
      </c>
      <c r="D6781" s="304">
        <f t="shared" si="105"/>
        <v>0</v>
      </c>
      <c r="E6781" s="305">
        <v>45992</v>
      </c>
      <c r="F6781" s="302" t="s">
        <v>69</v>
      </c>
      <c r="G6781" s="302" t="s">
        <v>70</v>
      </c>
      <c r="H6781" s="302" t="s">
        <v>3099</v>
      </c>
      <c r="I6781" s="302" t="s">
        <v>3099</v>
      </c>
      <c r="J6781" s="302">
        <v>135600</v>
      </c>
      <c r="K6781" s="302" t="s">
        <v>84</v>
      </c>
      <c r="L6781" s="302">
        <v>9806914</v>
      </c>
      <c r="M6781" s="302" t="s">
        <v>3128</v>
      </c>
      <c r="N6781" s="305">
        <v>36937</v>
      </c>
      <c r="O6781" s="305">
        <v>37012</v>
      </c>
      <c r="P6781" s="302" t="s">
        <v>3126</v>
      </c>
    </row>
    <row r="6782" spans="1:16">
      <c r="A6782" s="303">
        <v>0</v>
      </c>
      <c r="B6782" s="303">
        <v>0</v>
      </c>
      <c r="C6782" s="303">
        <v>0</v>
      </c>
      <c r="D6782" s="304">
        <f t="shared" si="105"/>
        <v>0</v>
      </c>
      <c r="E6782" s="305">
        <v>45992</v>
      </c>
      <c r="F6782" s="302" t="s">
        <v>69</v>
      </c>
      <c r="G6782" s="302" t="s">
        <v>70</v>
      </c>
      <c r="H6782" s="302" t="s">
        <v>3099</v>
      </c>
      <c r="I6782" s="302" t="s">
        <v>3099</v>
      </c>
      <c r="J6782" s="302">
        <v>135600</v>
      </c>
      <c r="K6782" s="302" t="s">
        <v>154</v>
      </c>
      <c r="L6782" s="302">
        <v>9974568</v>
      </c>
      <c r="M6782" s="302" t="s">
        <v>1509</v>
      </c>
      <c r="N6782" s="305">
        <v>29037</v>
      </c>
      <c r="O6782" s="305">
        <v>29037</v>
      </c>
      <c r="P6782" s="302" t="s">
        <v>1062</v>
      </c>
    </row>
    <row r="6783" spans="1:16">
      <c r="A6783" s="303">
        <v>0</v>
      </c>
      <c r="B6783" s="303">
        <v>0</v>
      </c>
      <c r="C6783" s="303">
        <v>0</v>
      </c>
      <c r="D6783" s="304">
        <f t="shared" si="105"/>
        <v>0</v>
      </c>
      <c r="E6783" s="305">
        <v>45992</v>
      </c>
      <c r="F6783" s="302" t="s">
        <v>69</v>
      </c>
      <c r="G6783" s="302" t="s">
        <v>70</v>
      </c>
      <c r="H6783" s="302" t="s">
        <v>3099</v>
      </c>
      <c r="I6783" s="302" t="s">
        <v>3099</v>
      </c>
      <c r="J6783" s="302">
        <v>135600</v>
      </c>
      <c r="K6783" s="302" t="s">
        <v>98</v>
      </c>
      <c r="L6783" s="302">
        <v>9807820</v>
      </c>
      <c r="M6783" s="302" t="s">
        <v>909</v>
      </c>
      <c r="N6783" s="305">
        <v>36937</v>
      </c>
      <c r="O6783" s="305">
        <v>36892</v>
      </c>
      <c r="P6783" s="302" t="s">
        <v>3126</v>
      </c>
    </row>
    <row r="6784" spans="1:16">
      <c r="A6784" s="303">
        <v>0</v>
      </c>
      <c r="B6784" s="303">
        <v>0</v>
      </c>
      <c r="C6784" s="303">
        <v>0</v>
      </c>
      <c r="D6784" s="304">
        <f t="shared" si="105"/>
        <v>0</v>
      </c>
      <c r="E6784" s="305">
        <v>45992</v>
      </c>
      <c r="F6784" s="302" t="s">
        <v>69</v>
      </c>
      <c r="G6784" s="302" t="s">
        <v>70</v>
      </c>
      <c r="H6784" s="302" t="s">
        <v>3099</v>
      </c>
      <c r="I6784" s="302" t="s">
        <v>3099</v>
      </c>
      <c r="J6784" s="302">
        <v>135600</v>
      </c>
      <c r="K6784" s="302" t="s">
        <v>99</v>
      </c>
      <c r="L6784" s="302">
        <v>9974977</v>
      </c>
      <c r="M6784" s="302" t="s">
        <v>973</v>
      </c>
      <c r="N6784" s="305">
        <v>22098</v>
      </c>
      <c r="O6784" s="305">
        <v>22098</v>
      </c>
      <c r="P6784" s="302" t="s">
        <v>1062</v>
      </c>
    </row>
    <row r="6785" spans="1:16">
      <c r="A6785" s="303">
        <v>0</v>
      </c>
      <c r="B6785" s="303">
        <v>0</v>
      </c>
      <c r="C6785" s="303">
        <v>0</v>
      </c>
      <c r="D6785" s="304">
        <f t="shared" si="105"/>
        <v>0</v>
      </c>
      <c r="E6785" s="305">
        <v>45992</v>
      </c>
      <c r="F6785" s="302" t="s">
        <v>69</v>
      </c>
      <c r="G6785" s="302" t="s">
        <v>70</v>
      </c>
      <c r="H6785" s="302" t="s">
        <v>3099</v>
      </c>
      <c r="I6785" s="302" t="s">
        <v>3099</v>
      </c>
      <c r="J6785" s="302">
        <v>135600</v>
      </c>
      <c r="K6785" s="302" t="s">
        <v>99</v>
      </c>
      <c r="L6785" s="302">
        <v>9974976</v>
      </c>
      <c r="M6785" s="302" t="s">
        <v>973</v>
      </c>
      <c r="N6785" s="305">
        <v>22828</v>
      </c>
      <c r="O6785" s="305">
        <v>22828</v>
      </c>
      <c r="P6785" s="302" t="s">
        <v>1062</v>
      </c>
    </row>
    <row r="6786" spans="1:16">
      <c r="A6786" s="303">
        <v>0</v>
      </c>
      <c r="B6786" s="303">
        <v>0</v>
      </c>
      <c r="C6786" s="303">
        <v>0</v>
      </c>
      <c r="D6786" s="304">
        <f t="shared" si="105"/>
        <v>0</v>
      </c>
      <c r="E6786" s="305">
        <v>45992</v>
      </c>
      <c r="F6786" s="302" t="s">
        <v>69</v>
      </c>
      <c r="G6786" s="302" t="s">
        <v>70</v>
      </c>
      <c r="H6786" s="302" t="s">
        <v>3099</v>
      </c>
      <c r="I6786" s="302" t="s">
        <v>3099</v>
      </c>
      <c r="J6786" s="302">
        <v>135600</v>
      </c>
      <c r="K6786" s="302" t="s">
        <v>99</v>
      </c>
      <c r="L6786" s="302">
        <v>9974973</v>
      </c>
      <c r="M6786" s="302" t="s">
        <v>973</v>
      </c>
      <c r="N6786" s="305">
        <v>25020</v>
      </c>
      <c r="O6786" s="305">
        <v>25020</v>
      </c>
      <c r="P6786" s="302" t="s">
        <v>1062</v>
      </c>
    </row>
    <row r="6787" spans="1:16">
      <c r="A6787" s="303">
        <v>0</v>
      </c>
      <c r="B6787" s="303">
        <v>0</v>
      </c>
      <c r="C6787" s="303">
        <v>0</v>
      </c>
      <c r="D6787" s="304">
        <f t="shared" ref="D6787:D6850" si="106">+B6787-C6787</f>
        <v>0</v>
      </c>
      <c r="E6787" s="305">
        <v>45992</v>
      </c>
      <c r="F6787" s="302" t="s">
        <v>69</v>
      </c>
      <c r="G6787" s="302" t="s">
        <v>70</v>
      </c>
      <c r="H6787" s="302" t="s">
        <v>3099</v>
      </c>
      <c r="I6787" s="302" t="s">
        <v>3099</v>
      </c>
      <c r="J6787" s="302">
        <v>135600</v>
      </c>
      <c r="K6787" s="302" t="s">
        <v>99</v>
      </c>
      <c r="L6787" s="302">
        <v>9974572</v>
      </c>
      <c r="M6787" s="302" t="s">
        <v>887</v>
      </c>
      <c r="N6787" s="305">
        <v>13332</v>
      </c>
      <c r="O6787" s="305">
        <v>13332</v>
      </c>
      <c r="P6787" s="302" t="s">
        <v>1062</v>
      </c>
    </row>
    <row r="6788" spans="1:16">
      <c r="A6788" s="303">
        <v>0</v>
      </c>
      <c r="B6788" s="303">
        <v>0</v>
      </c>
      <c r="C6788" s="303">
        <v>0</v>
      </c>
      <c r="D6788" s="304">
        <f t="shared" si="106"/>
        <v>0</v>
      </c>
      <c r="E6788" s="305">
        <v>45992</v>
      </c>
      <c r="F6788" s="302" t="s">
        <v>69</v>
      </c>
      <c r="G6788" s="302" t="s">
        <v>70</v>
      </c>
      <c r="H6788" s="302" t="s">
        <v>3099</v>
      </c>
      <c r="I6788" s="302" t="s">
        <v>3099</v>
      </c>
      <c r="J6788" s="302">
        <v>135600</v>
      </c>
      <c r="K6788" s="302" t="s">
        <v>99</v>
      </c>
      <c r="L6788" s="302">
        <v>9974899</v>
      </c>
      <c r="M6788" s="302" t="s">
        <v>973</v>
      </c>
      <c r="N6788" s="305">
        <v>29037</v>
      </c>
      <c r="O6788" s="305">
        <v>29037</v>
      </c>
      <c r="P6788" s="302" t="s">
        <v>1062</v>
      </c>
    </row>
    <row r="6789" spans="1:16">
      <c r="A6789" s="303">
        <v>0</v>
      </c>
      <c r="B6789" s="303">
        <v>0</v>
      </c>
      <c r="C6789" s="303">
        <v>0</v>
      </c>
      <c r="D6789" s="304">
        <f t="shared" si="106"/>
        <v>0</v>
      </c>
      <c r="E6789" s="305">
        <v>45992</v>
      </c>
      <c r="F6789" s="302" t="s">
        <v>69</v>
      </c>
      <c r="G6789" s="302" t="s">
        <v>70</v>
      </c>
      <c r="H6789" s="302" t="s">
        <v>3099</v>
      </c>
      <c r="I6789" s="302" t="s">
        <v>3099</v>
      </c>
      <c r="J6789" s="302">
        <v>135600</v>
      </c>
      <c r="K6789" s="302" t="s">
        <v>99</v>
      </c>
      <c r="L6789" s="302">
        <v>9974949</v>
      </c>
      <c r="M6789" s="302" t="s">
        <v>973</v>
      </c>
      <c r="N6789" s="305">
        <v>20637</v>
      </c>
      <c r="O6789" s="305">
        <v>20637</v>
      </c>
      <c r="P6789" s="302" t="s">
        <v>1062</v>
      </c>
    </row>
    <row r="6790" spans="1:16">
      <c r="A6790" s="303">
        <v>0</v>
      </c>
      <c r="B6790" s="303">
        <v>0</v>
      </c>
      <c r="C6790" s="303">
        <v>0</v>
      </c>
      <c r="D6790" s="304">
        <f t="shared" si="106"/>
        <v>0</v>
      </c>
      <c r="E6790" s="305">
        <v>45992</v>
      </c>
      <c r="F6790" s="302" t="s">
        <v>69</v>
      </c>
      <c r="G6790" s="302" t="s">
        <v>70</v>
      </c>
      <c r="H6790" s="302" t="s">
        <v>3099</v>
      </c>
      <c r="I6790" s="302" t="s">
        <v>3099</v>
      </c>
      <c r="J6790" s="302">
        <v>135600</v>
      </c>
      <c r="K6790" s="302" t="s">
        <v>99</v>
      </c>
      <c r="L6790" s="302">
        <v>9974948</v>
      </c>
      <c r="M6790" s="302" t="s">
        <v>973</v>
      </c>
      <c r="N6790" s="305">
        <v>22828</v>
      </c>
      <c r="O6790" s="305">
        <v>22828</v>
      </c>
      <c r="P6790" s="302" t="s">
        <v>1062</v>
      </c>
    </row>
    <row r="6791" spans="1:16">
      <c r="A6791" s="303">
        <v>0</v>
      </c>
      <c r="B6791" s="303">
        <v>0</v>
      </c>
      <c r="C6791" s="303">
        <v>0</v>
      </c>
      <c r="D6791" s="304">
        <f t="shared" si="106"/>
        <v>0</v>
      </c>
      <c r="E6791" s="305">
        <v>45992</v>
      </c>
      <c r="F6791" s="302" t="s">
        <v>69</v>
      </c>
      <c r="G6791" s="302" t="s">
        <v>70</v>
      </c>
      <c r="H6791" s="302" t="s">
        <v>3099</v>
      </c>
      <c r="I6791" s="302" t="s">
        <v>3099</v>
      </c>
      <c r="J6791" s="302">
        <v>135600</v>
      </c>
      <c r="K6791" s="302" t="s">
        <v>99</v>
      </c>
      <c r="L6791" s="302">
        <v>9724203</v>
      </c>
      <c r="M6791" s="302" t="s">
        <v>973</v>
      </c>
      <c r="N6791" s="305">
        <v>22098</v>
      </c>
      <c r="O6791" s="305">
        <v>22098</v>
      </c>
      <c r="P6791" s="302" t="s">
        <v>1062</v>
      </c>
    </row>
    <row r="6792" spans="1:16">
      <c r="A6792" s="303">
        <v>0</v>
      </c>
      <c r="B6792" s="303">
        <v>0</v>
      </c>
      <c r="C6792" s="303">
        <v>0</v>
      </c>
      <c r="D6792" s="304">
        <f t="shared" si="106"/>
        <v>0</v>
      </c>
      <c r="E6792" s="305">
        <v>45992</v>
      </c>
      <c r="F6792" s="302" t="s">
        <v>69</v>
      </c>
      <c r="G6792" s="302" t="s">
        <v>70</v>
      </c>
      <c r="H6792" s="302" t="s">
        <v>3099</v>
      </c>
      <c r="I6792" s="302" t="s">
        <v>3099</v>
      </c>
      <c r="J6792" s="302">
        <v>135600</v>
      </c>
      <c r="K6792" s="302" t="s">
        <v>99</v>
      </c>
      <c r="L6792" s="302">
        <v>9709882</v>
      </c>
      <c r="M6792" s="302" t="s">
        <v>973</v>
      </c>
      <c r="N6792" s="305">
        <v>29403</v>
      </c>
      <c r="O6792" s="305">
        <v>29403</v>
      </c>
      <c r="P6792" s="302" t="s">
        <v>1062</v>
      </c>
    </row>
    <row r="6793" spans="1:16">
      <c r="A6793" s="303">
        <v>0</v>
      </c>
      <c r="B6793" s="303">
        <v>0</v>
      </c>
      <c r="C6793" s="303">
        <v>0</v>
      </c>
      <c r="D6793" s="304">
        <f t="shared" si="106"/>
        <v>0</v>
      </c>
      <c r="E6793" s="305">
        <v>45992</v>
      </c>
      <c r="F6793" s="302" t="s">
        <v>69</v>
      </c>
      <c r="G6793" s="302" t="s">
        <v>70</v>
      </c>
      <c r="H6793" s="302" t="s">
        <v>3099</v>
      </c>
      <c r="I6793" s="302" t="s">
        <v>3099</v>
      </c>
      <c r="J6793" s="302">
        <v>135600</v>
      </c>
      <c r="K6793" s="302" t="s">
        <v>99</v>
      </c>
      <c r="L6793" s="302">
        <v>9974975</v>
      </c>
      <c r="M6793" s="302" t="s">
        <v>973</v>
      </c>
      <c r="N6793" s="305">
        <v>23193</v>
      </c>
      <c r="O6793" s="305">
        <v>23193</v>
      </c>
      <c r="P6793" s="302" t="s">
        <v>1062</v>
      </c>
    </row>
    <row r="6794" spans="1:16">
      <c r="A6794" s="303">
        <v>0</v>
      </c>
      <c r="B6794" s="303">
        <v>0</v>
      </c>
      <c r="C6794" s="303">
        <v>0</v>
      </c>
      <c r="D6794" s="304">
        <f t="shared" si="106"/>
        <v>0</v>
      </c>
      <c r="E6794" s="305">
        <v>45992</v>
      </c>
      <c r="F6794" s="302" t="s">
        <v>69</v>
      </c>
      <c r="G6794" s="302" t="s">
        <v>70</v>
      </c>
      <c r="H6794" s="302" t="s">
        <v>3099</v>
      </c>
      <c r="I6794" s="302" t="s">
        <v>3099</v>
      </c>
      <c r="J6794" s="302">
        <v>135600</v>
      </c>
      <c r="K6794" s="302" t="s">
        <v>99</v>
      </c>
      <c r="L6794" s="302">
        <v>9974974</v>
      </c>
      <c r="M6794" s="302" t="s">
        <v>973</v>
      </c>
      <c r="N6794" s="305">
        <v>24654</v>
      </c>
      <c r="O6794" s="305">
        <v>24654</v>
      </c>
      <c r="P6794" s="302" t="s">
        <v>1062</v>
      </c>
    </row>
    <row r="6795" spans="1:16">
      <c r="A6795" s="303">
        <v>0</v>
      </c>
      <c r="B6795" s="303">
        <v>0</v>
      </c>
      <c r="C6795" s="303">
        <v>0</v>
      </c>
      <c r="D6795" s="304">
        <f t="shared" si="106"/>
        <v>0</v>
      </c>
      <c r="E6795" s="305">
        <v>45992</v>
      </c>
      <c r="F6795" s="302" t="s">
        <v>69</v>
      </c>
      <c r="G6795" s="302" t="s">
        <v>70</v>
      </c>
      <c r="H6795" s="302" t="s">
        <v>3099</v>
      </c>
      <c r="I6795" s="302" t="s">
        <v>3099</v>
      </c>
      <c r="J6795" s="302">
        <v>135600</v>
      </c>
      <c r="K6795" s="302" t="s">
        <v>99</v>
      </c>
      <c r="L6795" s="302">
        <v>9974971</v>
      </c>
      <c r="M6795" s="302" t="s">
        <v>973</v>
      </c>
      <c r="N6795" s="305">
        <v>28307</v>
      </c>
      <c r="O6795" s="305">
        <v>28307</v>
      </c>
      <c r="P6795" s="302" t="s">
        <v>1062</v>
      </c>
    </row>
    <row r="6796" spans="1:16">
      <c r="A6796" s="303">
        <v>0</v>
      </c>
      <c r="B6796" s="303">
        <v>0</v>
      </c>
      <c r="C6796" s="303">
        <v>0</v>
      </c>
      <c r="D6796" s="304">
        <f t="shared" si="106"/>
        <v>0</v>
      </c>
      <c r="E6796" s="305">
        <v>45992</v>
      </c>
      <c r="F6796" s="302" t="s">
        <v>69</v>
      </c>
      <c r="G6796" s="302" t="s">
        <v>70</v>
      </c>
      <c r="H6796" s="302" t="s">
        <v>3099</v>
      </c>
      <c r="I6796" s="302" t="s">
        <v>3099</v>
      </c>
      <c r="J6796" s="302">
        <v>135600</v>
      </c>
      <c r="K6796" s="302" t="s">
        <v>99</v>
      </c>
      <c r="L6796" s="302">
        <v>9974978</v>
      </c>
      <c r="M6796" s="302" t="s">
        <v>973</v>
      </c>
      <c r="N6796" s="305">
        <v>21732</v>
      </c>
      <c r="O6796" s="305">
        <v>21732</v>
      </c>
      <c r="P6796" s="302" t="s">
        <v>1062</v>
      </c>
    </row>
    <row r="6797" spans="1:16">
      <c r="A6797" s="303">
        <v>0</v>
      </c>
      <c r="B6797" s="303">
        <v>0</v>
      </c>
      <c r="C6797" s="303">
        <v>0</v>
      </c>
      <c r="D6797" s="304">
        <f t="shared" si="106"/>
        <v>0</v>
      </c>
      <c r="E6797" s="305">
        <v>45992</v>
      </c>
      <c r="F6797" s="302" t="s">
        <v>69</v>
      </c>
      <c r="G6797" s="302" t="s">
        <v>70</v>
      </c>
      <c r="H6797" s="302" t="s">
        <v>3099</v>
      </c>
      <c r="I6797" s="302" t="s">
        <v>3099</v>
      </c>
      <c r="J6797" s="302">
        <v>135600</v>
      </c>
      <c r="K6797" s="302" t="s">
        <v>99</v>
      </c>
      <c r="L6797" s="302">
        <v>9724161</v>
      </c>
      <c r="M6797" s="302" t="s">
        <v>973</v>
      </c>
      <c r="N6797" s="305">
        <v>25020</v>
      </c>
      <c r="O6797" s="305">
        <v>25020</v>
      </c>
      <c r="P6797" s="302" t="s">
        <v>1062</v>
      </c>
    </row>
    <row r="6798" spans="1:16">
      <c r="A6798" s="303">
        <v>0</v>
      </c>
      <c r="B6798" s="303">
        <v>0</v>
      </c>
      <c r="C6798" s="303">
        <v>0</v>
      </c>
      <c r="D6798" s="304">
        <f t="shared" si="106"/>
        <v>0</v>
      </c>
      <c r="E6798" s="305">
        <v>45992</v>
      </c>
      <c r="F6798" s="302" t="s">
        <v>69</v>
      </c>
      <c r="G6798" s="302" t="s">
        <v>70</v>
      </c>
      <c r="H6798" s="302" t="s">
        <v>3099</v>
      </c>
      <c r="I6798" s="302" t="s">
        <v>3099</v>
      </c>
      <c r="J6798" s="302">
        <v>135600</v>
      </c>
      <c r="K6798" s="302" t="s">
        <v>99</v>
      </c>
      <c r="L6798" s="302">
        <v>9974571</v>
      </c>
      <c r="M6798" s="302" t="s">
        <v>973</v>
      </c>
      <c r="N6798" s="305">
        <v>23924</v>
      </c>
      <c r="O6798" s="305">
        <v>23924</v>
      </c>
      <c r="P6798" s="302" t="s">
        <v>1062</v>
      </c>
    </row>
    <row r="6799" spans="1:16">
      <c r="A6799" s="303">
        <v>0</v>
      </c>
      <c r="B6799" s="303">
        <v>0</v>
      </c>
      <c r="C6799" s="303">
        <v>0</v>
      </c>
      <c r="D6799" s="304">
        <f t="shared" si="106"/>
        <v>0</v>
      </c>
      <c r="E6799" s="305">
        <v>45992</v>
      </c>
      <c r="F6799" s="302" t="s">
        <v>69</v>
      </c>
      <c r="G6799" s="302" t="s">
        <v>70</v>
      </c>
      <c r="H6799" s="302" t="s">
        <v>3099</v>
      </c>
      <c r="I6799" s="302" t="s">
        <v>3099</v>
      </c>
      <c r="J6799" s="302">
        <v>135600</v>
      </c>
      <c r="K6799" s="302" t="s">
        <v>99</v>
      </c>
      <c r="L6799" s="302">
        <v>9974905</v>
      </c>
      <c r="M6799" s="302" t="s">
        <v>887</v>
      </c>
      <c r="N6799" s="305">
        <v>13697</v>
      </c>
      <c r="O6799" s="305">
        <v>13697</v>
      </c>
      <c r="P6799" s="302" t="s">
        <v>1062</v>
      </c>
    </row>
    <row r="6800" spans="1:16">
      <c r="A6800" s="303">
        <v>0</v>
      </c>
      <c r="B6800" s="303">
        <v>0</v>
      </c>
      <c r="C6800" s="303">
        <v>0</v>
      </c>
      <c r="D6800" s="304">
        <f t="shared" si="106"/>
        <v>0</v>
      </c>
      <c r="E6800" s="305">
        <v>45992</v>
      </c>
      <c r="F6800" s="302" t="s">
        <v>69</v>
      </c>
      <c r="G6800" s="302" t="s">
        <v>70</v>
      </c>
      <c r="H6800" s="302" t="s">
        <v>3099</v>
      </c>
      <c r="I6800" s="302" t="s">
        <v>3099</v>
      </c>
      <c r="J6800" s="302">
        <v>135600</v>
      </c>
      <c r="K6800" s="302" t="s">
        <v>99</v>
      </c>
      <c r="L6800" s="302">
        <v>9975070</v>
      </c>
      <c r="M6800" s="302" t="s">
        <v>887</v>
      </c>
      <c r="N6800" s="305">
        <v>15523</v>
      </c>
      <c r="O6800" s="305">
        <v>15523</v>
      </c>
      <c r="P6800" s="302" t="s">
        <v>1062</v>
      </c>
    </row>
    <row r="6801" spans="1:16">
      <c r="A6801" s="303">
        <v>0</v>
      </c>
      <c r="B6801" s="303">
        <v>0</v>
      </c>
      <c r="C6801" s="303">
        <v>0</v>
      </c>
      <c r="D6801" s="304">
        <f t="shared" si="106"/>
        <v>0</v>
      </c>
      <c r="E6801" s="305">
        <v>45992</v>
      </c>
      <c r="F6801" s="302" t="s">
        <v>69</v>
      </c>
      <c r="G6801" s="302" t="s">
        <v>70</v>
      </c>
      <c r="H6801" s="302" t="s">
        <v>3099</v>
      </c>
      <c r="I6801" s="302" t="s">
        <v>3099</v>
      </c>
      <c r="J6801" s="302">
        <v>135600</v>
      </c>
      <c r="K6801" s="302" t="s">
        <v>99</v>
      </c>
      <c r="L6801" s="302">
        <v>9974901</v>
      </c>
      <c r="M6801" s="302" t="s">
        <v>973</v>
      </c>
      <c r="N6801" s="305">
        <v>23924</v>
      </c>
      <c r="O6801" s="305">
        <v>23924</v>
      </c>
      <c r="P6801" s="302" t="s">
        <v>1062</v>
      </c>
    </row>
    <row r="6802" spans="1:16">
      <c r="A6802" s="303">
        <v>0</v>
      </c>
      <c r="B6802" s="303">
        <v>0</v>
      </c>
      <c r="C6802" s="303">
        <v>0</v>
      </c>
      <c r="D6802" s="304">
        <f t="shared" si="106"/>
        <v>0</v>
      </c>
      <c r="E6802" s="305">
        <v>45992</v>
      </c>
      <c r="F6802" s="302" t="s">
        <v>69</v>
      </c>
      <c r="G6802" s="302" t="s">
        <v>70</v>
      </c>
      <c r="H6802" s="302" t="s">
        <v>3099</v>
      </c>
      <c r="I6802" s="302" t="s">
        <v>3099</v>
      </c>
      <c r="J6802" s="302">
        <v>135600</v>
      </c>
      <c r="K6802" s="302" t="s">
        <v>99</v>
      </c>
      <c r="L6802" s="302">
        <v>9974903</v>
      </c>
      <c r="M6802" s="302" t="s">
        <v>973</v>
      </c>
      <c r="N6802" s="305">
        <v>22828</v>
      </c>
      <c r="O6802" s="305">
        <v>22828</v>
      </c>
      <c r="P6802" s="302" t="s">
        <v>1062</v>
      </c>
    </row>
    <row r="6803" spans="1:16">
      <c r="A6803" s="303">
        <v>0</v>
      </c>
      <c r="B6803" s="303">
        <v>0</v>
      </c>
      <c r="C6803" s="303">
        <v>0</v>
      </c>
      <c r="D6803" s="304">
        <f t="shared" si="106"/>
        <v>0</v>
      </c>
      <c r="E6803" s="305">
        <v>45992</v>
      </c>
      <c r="F6803" s="302" t="s">
        <v>69</v>
      </c>
      <c r="G6803" s="302" t="s">
        <v>70</v>
      </c>
      <c r="H6803" s="302" t="s">
        <v>3099</v>
      </c>
      <c r="I6803" s="302" t="s">
        <v>3099</v>
      </c>
      <c r="J6803" s="302">
        <v>135600</v>
      </c>
      <c r="K6803" s="302" t="s">
        <v>99</v>
      </c>
      <c r="L6803" s="302">
        <v>9974900</v>
      </c>
      <c r="M6803" s="302" t="s">
        <v>973</v>
      </c>
      <c r="N6803" s="305">
        <v>27942</v>
      </c>
      <c r="O6803" s="305">
        <v>27942</v>
      </c>
      <c r="P6803" s="302" t="s">
        <v>1062</v>
      </c>
    </row>
    <row r="6804" spans="1:16">
      <c r="A6804" s="303">
        <v>0</v>
      </c>
      <c r="B6804" s="303">
        <v>0</v>
      </c>
      <c r="C6804" s="303">
        <v>0</v>
      </c>
      <c r="D6804" s="304">
        <f t="shared" si="106"/>
        <v>0</v>
      </c>
      <c r="E6804" s="305">
        <v>45992</v>
      </c>
      <c r="F6804" s="302" t="s">
        <v>69</v>
      </c>
      <c r="G6804" s="302" t="s">
        <v>70</v>
      </c>
      <c r="H6804" s="302" t="s">
        <v>3099</v>
      </c>
      <c r="I6804" s="302" t="s">
        <v>3099</v>
      </c>
      <c r="J6804" s="302">
        <v>135600</v>
      </c>
      <c r="K6804" s="302" t="s">
        <v>99</v>
      </c>
      <c r="L6804" s="302">
        <v>9974950</v>
      </c>
      <c r="M6804" s="302" t="s">
        <v>887</v>
      </c>
      <c r="N6804" s="305">
        <v>19176</v>
      </c>
      <c r="O6804" s="305">
        <v>19176</v>
      </c>
      <c r="P6804" s="302" t="s">
        <v>1062</v>
      </c>
    </row>
    <row r="6805" spans="1:16">
      <c r="A6805" s="303">
        <v>0</v>
      </c>
      <c r="B6805" s="303">
        <v>0</v>
      </c>
      <c r="C6805" s="303">
        <v>0</v>
      </c>
      <c r="D6805" s="304">
        <f t="shared" si="106"/>
        <v>0</v>
      </c>
      <c r="E6805" s="305">
        <v>45992</v>
      </c>
      <c r="F6805" s="302" t="s">
        <v>69</v>
      </c>
      <c r="G6805" s="302" t="s">
        <v>70</v>
      </c>
      <c r="H6805" s="302" t="s">
        <v>3099</v>
      </c>
      <c r="I6805" s="302" t="s">
        <v>3099</v>
      </c>
      <c r="J6805" s="302">
        <v>135600</v>
      </c>
      <c r="K6805" s="302" t="s">
        <v>99</v>
      </c>
      <c r="L6805" s="302">
        <v>9701192</v>
      </c>
      <c r="M6805" s="302" t="s">
        <v>973</v>
      </c>
      <c r="N6805" s="305">
        <v>22463</v>
      </c>
      <c r="O6805" s="305">
        <v>22463</v>
      </c>
      <c r="P6805" s="302" t="s">
        <v>1062</v>
      </c>
    </row>
    <row r="6806" spans="1:16">
      <c r="A6806" s="303">
        <v>0</v>
      </c>
      <c r="B6806" s="303">
        <v>0</v>
      </c>
      <c r="C6806" s="303">
        <v>0</v>
      </c>
      <c r="D6806" s="304">
        <f t="shared" si="106"/>
        <v>0</v>
      </c>
      <c r="E6806" s="305">
        <v>45992</v>
      </c>
      <c r="F6806" s="302" t="s">
        <v>69</v>
      </c>
      <c r="G6806" s="302" t="s">
        <v>70</v>
      </c>
      <c r="H6806" s="302" t="s">
        <v>3099</v>
      </c>
      <c r="I6806" s="302" t="s">
        <v>3099</v>
      </c>
      <c r="J6806" s="302">
        <v>135600</v>
      </c>
      <c r="K6806" s="302" t="s">
        <v>99</v>
      </c>
      <c r="L6806" s="302">
        <v>9974570</v>
      </c>
      <c r="M6806" s="302" t="s">
        <v>973</v>
      </c>
      <c r="N6806" s="305">
        <v>24654</v>
      </c>
      <c r="O6806" s="305">
        <v>24654</v>
      </c>
      <c r="P6806" s="302" t="s">
        <v>1062</v>
      </c>
    </row>
    <row r="6807" spans="1:16">
      <c r="A6807" s="303">
        <v>0</v>
      </c>
      <c r="B6807" s="303">
        <v>0</v>
      </c>
      <c r="C6807" s="303">
        <v>0</v>
      </c>
      <c r="D6807" s="304">
        <f t="shared" si="106"/>
        <v>0</v>
      </c>
      <c r="E6807" s="305">
        <v>45992</v>
      </c>
      <c r="F6807" s="302" t="s">
        <v>69</v>
      </c>
      <c r="G6807" s="302" t="s">
        <v>70</v>
      </c>
      <c r="H6807" s="302" t="s">
        <v>3099</v>
      </c>
      <c r="I6807" s="302" t="s">
        <v>3099</v>
      </c>
      <c r="J6807" s="302">
        <v>135600</v>
      </c>
      <c r="K6807" s="302" t="s">
        <v>99</v>
      </c>
      <c r="L6807" s="302">
        <v>9974902</v>
      </c>
      <c r="M6807" s="302" t="s">
        <v>973</v>
      </c>
      <c r="N6807" s="305">
        <v>23193</v>
      </c>
      <c r="O6807" s="305">
        <v>23193</v>
      </c>
      <c r="P6807" s="302" t="s">
        <v>1062</v>
      </c>
    </row>
    <row r="6808" spans="1:16">
      <c r="A6808" s="303">
        <v>0</v>
      </c>
      <c r="B6808" s="303">
        <v>0</v>
      </c>
      <c r="C6808" s="303">
        <v>0</v>
      </c>
      <c r="D6808" s="304">
        <f t="shared" si="106"/>
        <v>0</v>
      </c>
      <c r="E6808" s="305">
        <v>45992</v>
      </c>
      <c r="F6808" s="302" t="s">
        <v>69</v>
      </c>
      <c r="G6808" s="302" t="s">
        <v>70</v>
      </c>
      <c r="H6808" s="302" t="s">
        <v>3099</v>
      </c>
      <c r="I6808" s="302" t="s">
        <v>3099</v>
      </c>
      <c r="J6808" s="302">
        <v>135600</v>
      </c>
      <c r="K6808" s="302" t="s">
        <v>99</v>
      </c>
      <c r="L6808" s="302">
        <v>9975069</v>
      </c>
      <c r="M6808" s="302" t="s">
        <v>973</v>
      </c>
      <c r="N6808" s="305">
        <v>21367</v>
      </c>
      <c r="O6808" s="305">
        <v>21367</v>
      </c>
      <c r="P6808" s="302" t="s">
        <v>1062</v>
      </c>
    </row>
    <row r="6809" spans="1:16">
      <c r="A6809" s="303">
        <v>0</v>
      </c>
      <c r="B6809" s="303">
        <v>0</v>
      </c>
      <c r="C6809" s="303">
        <v>0</v>
      </c>
      <c r="D6809" s="304">
        <f t="shared" si="106"/>
        <v>0</v>
      </c>
      <c r="E6809" s="305">
        <v>45992</v>
      </c>
      <c r="F6809" s="302" t="s">
        <v>69</v>
      </c>
      <c r="G6809" s="302" t="s">
        <v>70</v>
      </c>
      <c r="H6809" s="302" t="s">
        <v>3099</v>
      </c>
      <c r="I6809" s="302" t="s">
        <v>3099</v>
      </c>
      <c r="J6809" s="302">
        <v>135600</v>
      </c>
      <c r="K6809" s="302" t="s">
        <v>99</v>
      </c>
      <c r="L6809" s="302">
        <v>12251277</v>
      </c>
      <c r="M6809" s="302" t="s">
        <v>971</v>
      </c>
      <c r="N6809" s="305">
        <v>41556</v>
      </c>
      <c r="O6809" s="305">
        <v>41275</v>
      </c>
      <c r="P6809" s="302" t="s">
        <v>3143</v>
      </c>
    </row>
    <row r="6810" spans="1:16">
      <c r="A6810" s="303">
        <v>0</v>
      </c>
      <c r="B6810" s="303">
        <v>0</v>
      </c>
      <c r="C6810" s="303">
        <v>0</v>
      </c>
      <c r="D6810" s="304">
        <f t="shared" si="106"/>
        <v>0</v>
      </c>
      <c r="E6810" s="305">
        <v>45992</v>
      </c>
      <c r="F6810" s="302" t="s">
        <v>69</v>
      </c>
      <c r="G6810" s="302" t="s">
        <v>70</v>
      </c>
      <c r="H6810" s="302" t="s">
        <v>3099</v>
      </c>
      <c r="I6810" s="302" t="s">
        <v>3099</v>
      </c>
      <c r="J6810" s="302">
        <v>135600</v>
      </c>
      <c r="K6810" s="302" t="s">
        <v>99</v>
      </c>
      <c r="L6810" s="302">
        <v>9974904</v>
      </c>
      <c r="M6810" s="302" t="s">
        <v>973</v>
      </c>
      <c r="N6810" s="305">
        <v>22463</v>
      </c>
      <c r="O6810" s="305">
        <v>22463</v>
      </c>
      <c r="P6810" s="302" t="s">
        <v>1062</v>
      </c>
    </row>
    <row r="6811" spans="1:16">
      <c r="A6811" s="303">
        <v>0</v>
      </c>
      <c r="B6811" s="303">
        <v>0</v>
      </c>
      <c r="C6811" s="303">
        <v>0</v>
      </c>
      <c r="D6811" s="304">
        <f t="shared" si="106"/>
        <v>0</v>
      </c>
      <c r="E6811" s="305">
        <v>45992</v>
      </c>
      <c r="F6811" s="302" t="s">
        <v>69</v>
      </c>
      <c r="G6811" s="302" t="s">
        <v>70</v>
      </c>
      <c r="H6811" s="302" t="s">
        <v>3099</v>
      </c>
      <c r="I6811" s="302" t="s">
        <v>3099</v>
      </c>
      <c r="J6811" s="302">
        <v>135600</v>
      </c>
      <c r="K6811" s="302" t="s">
        <v>99</v>
      </c>
      <c r="L6811" s="302">
        <v>9975068</v>
      </c>
      <c r="M6811" s="302" t="s">
        <v>973</v>
      </c>
      <c r="N6811" s="305">
        <v>25385</v>
      </c>
      <c r="O6811" s="305">
        <v>25385</v>
      </c>
      <c r="P6811" s="302" t="s">
        <v>1062</v>
      </c>
    </row>
    <row r="6812" spans="1:16">
      <c r="A6812" s="303">
        <v>0</v>
      </c>
      <c r="B6812" s="303">
        <v>0</v>
      </c>
      <c r="C6812" s="303">
        <v>0</v>
      </c>
      <c r="D6812" s="304">
        <f t="shared" si="106"/>
        <v>0</v>
      </c>
      <c r="E6812" s="305">
        <v>45992</v>
      </c>
      <c r="F6812" s="302" t="s">
        <v>69</v>
      </c>
      <c r="G6812" s="302" t="s">
        <v>70</v>
      </c>
      <c r="H6812" s="302" t="s">
        <v>3099</v>
      </c>
      <c r="I6812" s="302" t="s">
        <v>3099</v>
      </c>
      <c r="J6812" s="302">
        <v>135600</v>
      </c>
      <c r="K6812" s="302" t="s">
        <v>99</v>
      </c>
      <c r="L6812" s="302">
        <v>9974898</v>
      </c>
      <c r="M6812" s="302" t="s">
        <v>973</v>
      </c>
      <c r="N6812" s="305">
        <v>31594</v>
      </c>
      <c r="O6812" s="305">
        <v>31594</v>
      </c>
      <c r="P6812" s="302" t="s">
        <v>1062</v>
      </c>
    </row>
    <row r="6813" spans="1:16">
      <c r="A6813" s="303">
        <v>0</v>
      </c>
      <c r="B6813" s="303">
        <v>0</v>
      </c>
      <c r="C6813" s="303">
        <v>0</v>
      </c>
      <c r="D6813" s="304">
        <f t="shared" si="106"/>
        <v>0</v>
      </c>
      <c r="E6813" s="305">
        <v>45992</v>
      </c>
      <c r="F6813" s="302" t="s">
        <v>69</v>
      </c>
      <c r="G6813" s="302" t="s">
        <v>70</v>
      </c>
      <c r="H6813" s="302" t="s">
        <v>3099</v>
      </c>
      <c r="I6813" s="302" t="s">
        <v>3099</v>
      </c>
      <c r="J6813" s="302">
        <v>135600</v>
      </c>
      <c r="K6813" s="302" t="s">
        <v>99</v>
      </c>
      <c r="L6813" s="302">
        <v>9974972</v>
      </c>
      <c r="M6813" s="302" t="s">
        <v>973</v>
      </c>
      <c r="N6813" s="305">
        <v>27211</v>
      </c>
      <c r="O6813" s="305">
        <v>27211</v>
      </c>
      <c r="P6813" s="302" t="s">
        <v>1062</v>
      </c>
    </row>
    <row r="6814" spans="1:16">
      <c r="A6814" s="303">
        <v>0</v>
      </c>
      <c r="B6814" s="303">
        <v>0</v>
      </c>
      <c r="C6814" s="303">
        <v>0</v>
      </c>
      <c r="D6814" s="304">
        <f t="shared" si="106"/>
        <v>0</v>
      </c>
      <c r="E6814" s="305">
        <v>45992</v>
      </c>
      <c r="F6814" s="302" t="s">
        <v>69</v>
      </c>
      <c r="G6814" s="302" t="s">
        <v>70</v>
      </c>
      <c r="H6814" s="302" t="s">
        <v>3099</v>
      </c>
      <c r="I6814" s="302" t="s">
        <v>3099</v>
      </c>
      <c r="J6814" s="302">
        <v>135600</v>
      </c>
      <c r="K6814" s="302" t="s">
        <v>99</v>
      </c>
      <c r="L6814" s="302">
        <v>9709891</v>
      </c>
      <c r="M6814" s="302" t="s">
        <v>973</v>
      </c>
      <c r="N6814" s="305">
        <v>24289</v>
      </c>
      <c r="O6814" s="305">
        <v>24289</v>
      </c>
      <c r="P6814" s="302" t="s">
        <v>1062</v>
      </c>
    </row>
    <row r="6815" spans="1:16">
      <c r="A6815" s="303">
        <v>0</v>
      </c>
      <c r="B6815" s="303">
        <v>0</v>
      </c>
      <c r="C6815" s="303">
        <v>0</v>
      </c>
      <c r="D6815" s="304">
        <f t="shared" si="106"/>
        <v>0</v>
      </c>
      <c r="E6815" s="305">
        <v>45992</v>
      </c>
      <c r="F6815" s="302" t="s">
        <v>69</v>
      </c>
      <c r="G6815" s="302" t="s">
        <v>70</v>
      </c>
      <c r="H6815" s="302" t="s">
        <v>3099</v>
      </c>
      <c r="I6815" s="302" t="s">
        <v>3099</v>
      </c>
      <c r="J6815" s="302">
        <v>135600</v>
      </c>
      <c r="K6815" s="302" t="s">
        <v>99</v>
      </c>
      <c r="L6815" s="302">
        <v>9974979</v>
      </c>
      <c r="M6815" s="302" t="s">
        <v>887</v>
      </c>
      <c r="N6815" s="305">
        <v>21367</v>
      </c>
      <c r="O6815" s="305">
        <v>21367</v>
      </c>
      <c r="P6815" s="302" t="s">
        <v>1062</v>
      </c>
    </row>
    <row r="6816" spans="1:16">
      <c r="A6816" s="303">
        <v>0</v>
      </c>
      <c r="B6816" s="303">
        <v>0</v>
      </c>
      <c r="C6816" s="303">
        <v>0</v>
      </c>
      <c r="D6816" s="304">
        <f t="shared" si="106"/>
        <v>0</v>
      </c>
      <c r="E6816" s="305">
        <v>45992</v>
      </c>
      <c r="F6816" s="302" t="s">
        <v>69</v>
      </c>
      <c r="G6816" s="302" t="s">
        <v>70</v>
      </c>
      <c r="H6816" s="302" t="s">
        <v>3099</v>
      </c>
      <c r="I6816" s="302" t="s">
        <v>3099</v>
      </c>
      <c r="J6816" s="302">
        <v>135600</v>
      </c>
      <c r="K6816" s="302" t="s">
        <v>99</v>
      </c>
      <c r="L6816" s="302">
        <v>9974569</v>
      </c>
      <c r="M6816" s="302" t="s">
        <v>973</v>
      </c>
      <c r="N6816" s="305">
        <v>28672</v>
      </c>
      <c r="O6816" s="305">
        <v>28672</v>
      </c>
      <c r="P6816" s="302" t="s">
        <v>1062</v>
      </c>
    </row>
    <row r="6817" spans="1:16">
      <c r="A6817" s="303">
        <v>0</v>
      </c>
      <c r="B6817" s="303">
        <v>0</v>
      </c>
      <c r="C6817" s="303">
        <v>0</v>
      </c>
      <c r="D6817" s="304">
        <f t="shared" si="106"/>
        <v>0</v>
      </c>
      <c r="E6817" s="305">
        <v>45992</v>
      </c>
      <c r="F6817" s="302" t="s">
        <v>69</v>
      </c>
      <c r="G6817" s="302" t="s">
        <v>70</v>
      </c>
      <c r="H6817" s="302" t="s">
        <v>3099</v>
      </c>
      <c r="I6817" s="302" t="s">
        <v>3099</v>
      </c>
      <c r="J6817" s="302">
        <v>135600</v>
      </c>
      <c r="K6817" s="302" t="s">
        <v>620</v>
      </c>
      <c r="L6817" s="302">
        <v>12148294</v>
      </c>
      <c r="M6817" s="302" t="s">
        <v>3144</v>
      </c>
      <c r="N6817" s="305">
        <v>22098</v>
      </c>
      <c r="O6817" s="305">
        <v>22098</v>
      </c>
      <c r="P6817" s="302" t="s">
        <v>1062</v>
      </c>
    </row>
    <row r="6818" spans="1:16">
      <c r="A6818" s="303">
        <v>0</v>
      </c>
      <c r="B6818" s="303">
        <v>0</v>
      </c>
      <c r="C6818" s="303">
        <v>0</v>
      </c>
      <c r="D6818" s="304">
        <f t="shared" si="106"/>
        <v>0</v>
      </c>
      <c r="E6818" s="305">
        <v>45992</v>
      </c>
      <c r="F6818" s="302" t="s">
        <v>69</v>
      </c>
      <c r="G6818" s="302" t="s">
        <v>70</v>
      </c>
      <c r="H6818" s="302" t="s">
        <v>3099</v>
      </c>
      <c r="I6818" s="302" t="s">
        <v>3099</v>
      </c>
      <c r="J6818" s="302">
        <v>135600</v>
      </c>
      <c r="K6818" s="302" t="s">
        <v>620</v>
      </c>
      <c r="L6818" s="302">
        <v>12148301</v>
      </c>
      <c r="M6818" s="302" t="s">
        <v>3144</v>
      </c>
      <c r="N6818" s="305">
        <v>27942</v>
      </c>
      <c r="O6818" s="305">
        <v>27942</v>
      </c>
      <c r="P6818" s="302" t="s">
        <v>1062</v>
      </c>
    </row>
    <row r="6819" spans="1:16">
      <c r="A6819" s="303">
        <v>0</v>
      </c>
      <c r="B6819" s="303">
        <v>0</v>
      </c>
      <c r="C6819" s="303">
        <v>0</v>
      </c>
      <c r="D6819" s="304">
        <f t="shared" si="106"/>
        <v>0</v>
      </c>
      <c r="E6819" s="305">
        <v>45992</v>
      </c>
      <c r="F6819" s="302" t="s">
        <v>69</v>
      </c>
      <c r="G6819" s="302" t="s">
        <v>70</v>
      </c>
      <c r="H6819" s="302" t="s">
        <v>3099</v>
      </c>
      <c r="I6819" s="302" t="s">
        <v>3099</v>
      </c>
      <c r="J6819" s="302">
        <v>135600</v>
      </c>
      <c r="K6819" s="302" t="s">
        <v>110</v>
      </c>
      <c r="L6819" s="302">
        <v>9974567</v>
      </c>
      <c r="M6819" s="302" t="s">
        <v>2047</v>
      </c>
      <c r="N6819" s="305">
        <v>29037</v>
      </c>
      <c r="O6819" s="305">
        <v>29037</v>
      </c>
      <c r="P6819" s="302" t="s">
        <v>1062</v>
      </c>
    </row>
    <row r="6820" spans="1:16">
      <c r="A6820" s="303">
        <v>0</v>
      </c>
      <c r="B6820" s="303">
        <v>0</v>
      </c>
      <c r="C6820" s="303">
        <v>0</v>
      </c>
      <c r="D6820" s="304">
        <f t="shared" si="106"/>
        <v>0</v>
      </c>
      <c r="E6820" s="305">
        <v>45992</v>
      </c>
      <c r="F6820" s="302" t="s">
        <v>69</v>
      </c>
      <c r="G6820" s="302" t="s">
        <v>70</v>
      </c>
      <c r="H6820" s="302" t="s">
        <v>3099</v>
      </c>
      <c r="I6820" s="302" t="s">
        <v>3099</v>
      </c>
      <c r="J6820" s="302">
        <v>135600</v>
      </c>
      <c r="K6820" s="302" t="s">
        <v>110</v>
      </c>
      <c r="L6820" s="302">
        <v>9974897</v>
      </c>
      <c r="M6820" s="302" t="s">
        <v>2047</v>
      </c>
      <c r="N6820" s="305">
        <v>13697</v>
      </c>
      <c r="O6820" s="305">
        <v>13697</v>
      </c>
      <c r="P6820" s="302" t="s">
        <v>1062</v>
      </c>
    </row>
    <row r="6821" spans="1:16">
      <c r="A6821" s="303">
        <v>0</v>
      </c>
      <c r="B6821" s="303">
        <v>0</v>
      </c>
      <c r="C6821" s="303">
        <v>0</v>
      </c>
      <c r="D6821" s="304">
        <f t="shared" si="106"/>
        <v>0</v>
      </c>
      <c r="E6821" s="305">
        <v>45992</v>
      </c>
      <c r="F6821" s="302" t="s">
        <v>69</v>
      </c>
      <c r="G6821" s="302" t="s">
        <v>70</v>
      </c>
      <c r="H6821" s="302" t="s">
        <v>3099</v>
      </c>
      <c r="I6821" s="302" t="s">
        <v>3099</v>
      </c>
      <c r="J6821" s="302">
        <v>135600</v>
      </c>
      <c r="K6821" s="302" t="s">
        <v>110</v>
      </c>
      <c r="L6821" s="302">
        <v>9697436</v>
      </c>
      <c r="M6821" s="302" t="s">
        <v>2047</v>
      </c>
      <c r="N6821" s="305">
        <v>27211</v>
      </c>
      <c r="O6821" s="305">
        <v>27211</v>
      </c>
      <c r="P6821" s="302" t="s">
        <v>1062</v>
      </c>
    </row>
    <row r="6822" spans="1:16">
      <c r="A6822" s="303">
        <v>0</v>
      </c>
      <c r="B6822" s="303">
        <v>0</v>
      </c>
      <c r="C6822" s="303">
        <v>0</v>
      </c>
      <c r="D6822" s="304">
        <f t="shared" si="106"/>
        <v>0</v>
      </c>
      <c r="E6822" s="305">
        <v>45992</v>
      </c>
      <c r="F6822" s="302" t="s">
        <v>69</v>
      </c>
      <c r="G6822" s="302" t="s">
        <v>70</v>
      </c>
      <c r="H6822" s="302" t="s">
        <v>3099</v>
      </c>
      <c r="I6822" s="302" t="s">
        <v>3099</v>
      </c>
      <c r="J6822" s="302">
        <v>135600</v>
      </c>
      <c r="K6822" s="302" t="s">
        <v>110</v>
      </c>
      <c r="L6822" s="302">
        <v>9974896</v>
      </c>
      <c r="M6822" s="302" t="s">
        <v>3145</v>
      </c>
      <c r="N6822" s="305">
        <v>29403</v>
      </c>
      <c r="O6822" s="305">
        <v>29403</v>
      </c>
      <c r="P6822" s="302" t="s">
        <v>1062</v>
      </c>
    </row>
    <row r="6823" spans="1:16">
      <c r="A6823" s="303">
        <v>0</v>
      </c>
      <c r="B6823" s="303">
        <v>0</v>
      </c>
      <c r="C6823" s="303">
        <v>0</v>
      </c>
      <c r="D6823" s="304">
        <f t="shared" si="106"/>
        <v>0</v>
      </c>
      <c r="E6823" s="305">
        <v>45992</v>
      </c>
      <c r="F6823" s="302" t="s">
        <v>69</v>
      </c>
      <c r="G6823" s="302" t="s">
        <v>70</v>
      </c>
      <c r="H6823" s="302" t="s">
        <v>3099</v>
      </c>
      <c r="I6823" s="302" t="s">
        <v>3099</v>
      </c>
      <c r="J6823" s="302">
        <v>135700</v>
      </c>
      <c r="K6823" s="302" t="s">
        <v>84</v>
      </c>
      <c r="L6823" s="302">
        <v>12150346</v>
      </c>
      <c r="M6823" s="302" t="s">
        <v>3141</v>
      </c>
      <c r="N6823" s="305">
        <v>41556</v>
      </c>
      <c r="O6823" s="305">
        <v>41579</v>
      </c>
      <c r="P6823" s="302" t="s">
        <v>3132</v>
      </c>
    </row>
    <row r="6824" spans="1:16">
      <c r="A6824" s="303">
        <v>0</v>
      </c>
      <c r="B6824" s="303">
        <v>0</v>
      </c>
      <c r="C6824" s="303">
        <v>0</v>
      </c>
      <c r="D6824" s="304">
        <f t="shared" si="106"/>
        <v>0</v>
      </c>
      <c r="E6824" s="305">
        <v>45992</v>
      </c>
      <c r="F6824" s="302" t="s">
        <v>69</v>
      </c>
      <c r="G6824" s="302" t="s">
        <v>70</v>
      </c>
      <c r="H6824" s="302" t="s">
        <v>3099</v>
      </c>
      <c r="I6824" s="302" t="s">
        <v>3099</v>
      </c>
      <c r="J6824" s="302">
        <v>135001</v>
      </c>
      <c r="K6824" s="302" t="s">
        <v>130</v>
      </c>
      <c r="L6824" s="302">
        <v>9868935</v>
      </c>
      <c r="M6824" s="302" t="s">
        <v>1139</v>
      </c>
      <c r="N6824" s="305">
        <v>28307</v>
      </c>
      <c r="O6824" s="305">
        <v>28307</v>
      </c>
      <c r="P6824" s="302" t="s">
        <v>1062</v>
      </c>
    </row>
    <row r="6825" spans="1:16">
      <c r="A6825" s="303">
        <v>0</v>
      </c>
      <c r="B6825" s="303">
        <v>0</v>
      </c>
      <c r="C6825" s="303">
        <v>0</v>
      </c>
      <c r="D6825" s="304">
        <f t="shared" si="106"/>
        <v>0</v>
      </c>
      <c r="E6825" s="305">
        <v>45992</v>
      </c>
      <c r="F6825" s="302" t="s">
        <v>69</v>
      </c>
      <c r="G6825" s="302" t="s">
        <v>70</v>
      </c>
      <c r="H6825" s="302" t="s">
        <v>3099</v>
      </c>
      <c r="I6825" s="302" t="s">
        <v>3099</v>
      </c>
      <c r="J6825" s="302">
        <v>135001</v>
      </c>
      <c r="K6825" s="302" t="s">
        <v>130</v>
      </c>
      <c r="L6825" s="302">
        <v>9868934</v>
      </c>
      <c r="M6825" s="302" t="s">
        <v>1137</v>
      </c>
      <c r="N6825" s="305">
        <v>28307</v>
      </c>
      <c r="O6825" s="305">
        <v>28307</v>
      </c>
      <c r="P6825" s="302" t="s">
        <v>1062</v>
      </c>
    </row>
    <row r="6826" spans="1:16">
      <c r="A6826" s="303">
        <v>1</v>
      </c>
      <c r="B6826" s="303">
        <v>0</v>
      </c>
      <c r="C6826" s="303">
        <v>0</v>
      </c>
      <c r="D6826" s="304">
        <f t="shared" si="106"/>
        <v>0</v>
      </c>
      <c r="E6826" s="305">
        <v>45992</v>
      </c>
      <c r="F6826" s="302" t="s">
        <v>69</v>
      </c>
      <c r="G6826" s="302" t="s">
        <v>70</v>
      </c>
      <c r="H6826" s="302" t="s">
        <v>3099</v>
      </c>
      <c r="I6826" s="302" t="s">
        <v>3099</v>
      </c>
      <c r="J6826" s="302">
        <v>135001</v>
      </c>
      <c r="K6826" s="302" t="s">
        <v>130</v>
      </c>
      <c r="L6826" s="302">
        <v>9868937</v>
      </c>
      <c r="M6826" s="302" t="s">
        <v>2855</v>
      </c>
      <c r="N6826" s="305">
        <v>23559</v>
      </c>
      <c r="O6826" s="305">
        <v>23559</v>
      </c>
      <c r="P6826" s="302" t="s">
        <v>1062</v>
      </c>
    </row>
    <row r="6827" spans="1:16">
      <c r="A6827" s="303">
        <v>0</v>
      </c>
      <c r="B6827" s="303">
        <v>0</v>
      </c>
      <c r="C6827" s="303">
        <v>0</v>
      </c>
      <c r="D6827" s="304">
        <f t="shared" si="106"/>
        <v>0</v>
      </c>
      <c r="E6827" s="305">
        <v>45992</v>
      </c>
      <c r="F6827" s="302" t="s">
        <v>69</v>
      </c>
      <c r="G6827" s="302" t="s">
        <v>70</v>
      </c>
      <c r="H6827" s="302" t="s">
        <v>3099</v>
      </c>
      <c r="I6827" s="302" t="s">
        <v>3099</v>
      </c>
      <c r="J6827" s="302">
        <v>135001</v>
      </c>
      <c r="K6827" s="302" t="s">
        <v>130</v>
      </c>
      <c r="L6827" s="302">
        <v>9868936</v>
      </c>
      <c r="M6827" s="302" t="s">
        <v>1138</v>
      </c>
      <c r="N6827" s="305">
        <v>28307</v>
      </c>
      <c r="O6827" s="305">
        <v>28307</v>
      </c>
      <c r="P6827" s="302" t="s">
        <v>1062</v>
      </c>
    </row>
    <row r="6828" spans="1:16">
      <c r="A6828" s="303">
        <v>0</v>
      </c>
      <c r="B6828" s="303">
        <v>0</v>
      </c>
      <c r="C6828" s="303">
        <v>0</v>
      </c>
      <c r="D6828" s="304">
        <f t="shared" si="106"/>
        <v>0</v>
      </c>
      <c r="E6828" s="305">
        <v>45992</v>
      </c>
      <c r="F6828" s="302" t="s">
        <v>69</v>
      </c>
      <c r="G6828" s="302" t="s">
        <v>70</v>
      </c>
      <c r="H6828" s="302" t="s">
        <v>3099</v>
      </c>
      <c r="I6828" s="302" t="s">
        <v>3099</v>
      </c>
      <c r="J6828" s="302">
        <v>135001</v>
      </c>
      <c r="K6828" s="302" t="s">
        <v>130</v>
      </c>
      <c r="L6828" s="302">
        <v>9699840</v>
      </c>
      <c r="M6828" s="302" t="s">
        <v>1140</v>
      </c>
      <c r="N6828" s="305">
        <v>23559</v>
      </c>
      <c r="O6828" s="305">
        <v>23559</v>
      </c>
      <c r="P6828" s="302" t="s">
        <v>1062</v>
      </c>
    </row>
    <row r="6829" spans="1:16">
      <c r="A6829" s="303">
        <v>0</v>
      </c>
      <c r="B6829" s="303">
        <v>0</v>
      </c>
      <c r="C6829" s="303">
        <v>0</v>
      </c>
      <c r="D6829" s="304">
        <f t="shared" si="106"/>
        <v>0</v>
      </c>
      <c r="E6829" s="305">
        <v>45992</v>
      </c>
      <c r="F6829" s="302" t="s">
        <v>69</v>
      </c>
      <c r="G6829" s="302" t="s">
        <v>70</v>
      </c>
      <c r="H6829" s="302" t="s">
        <v>3099</v>
      </c>
      <c r="I6829" s="302" t="s">
        <v>3099</v>
      </c>
      <c r="J6829" s="302">
        <v>135002</v>
      </c>
      <c r="K6829" s="302" t="s">
        <v>107</v>
      </c>
      <c r="L6829" s="302">
        <v>9870150</v>
      </c>
      <c r="M6829" s="302" t="s">
        <v>3150</v>
      </c>
      <c r="N6829" s="305">
        <v>23924</v>
      </c>
      <c r="O6829" s="305">
        <v>23924</v>
      </c>
      <c r="P6829" s="302" t="s">
        <v>1062</v>
      </c>
    </row>
    <row r="6830" spans="1:16">
      <c r="A6830" s="303">
        <v>0</v>
      </c>
      <c r="B6830" s="303">
        <v>0</v>
      </c>
      <c r="C6830" s="303">
        <v>0</v>
      </c>
      <c r="D6830" s="304">
        <f t="shared" si="106"/>
        <v>0</v>
      </c>
      <c r="E6830" s="305">
        <v>45992</v>
      </c>
      <c r="F6830" s="302" t="s">
        <v>69</v>
      </c>
      <c r="G6830" s="302" t="s">
        <v>70</v>
      </c>
      <c r="H6830" s="302" t="s">
        <v>3099</v>
      </c>
      <c r="I6830" s="302" t="s">
        <v>3099</v>
      </c>
      <c r="J6830" s="302">
        <v>135002</v>
      </c>
      <c r="K6830" s="302" t="s">
        <v>107</v>
      </c>
      <c r="L6830" s="302">
        <v>9870028</v>
      </c>
      <c r="M6830" s="302" t="s">
        <v>1142</v>
      </c>
      <c r="N6830" s="305">
        <v>23559</v>
      </c>
      <c r="O6830" s="305">
        <v>23559</v>
      </c>
      <c r="P6830" s="302" t="s">
        <v>1062</v>
      </c>
    </row>
    <row r="6831" spans="1:16">
      <c r="A6831" s="303">
        <v>0</v>
      </c>
      <c r="B6831" s="303">
        <v>0</v>
      </c>
      <c r="C6831" s="303">
        <v>0</v>
      </c>
      <c r="D6831" s="304">
        <f t="shared" si="106"/>
        <v>0</v>
      </c>
      <c r="E6831" s="305">
        <v>45992</v>
      </c>
      <c r="F6831" s="302" t="s">
        <v>69</v>
      </c>
      <c r="G6831" s="302" t="s">
        <v>70</v>
      </c>
      <c r="H6831" s="302" t="s">
        <v>3099</v>
      </c>
      <c r="I6831" s="302" t="s">
        <v>3099</v>
      </c>
      <c r="J6831" s="302">
        <v>135002</v>
      </c>
      <c r="K6831" s="302" t="s">
        <v>107</v>
      </c>
      <c r="L6831" s="302">
        <v>9718845</v>
      </c>
      <c r="M6831" s="302" t="s">
        <v>1147</v>
      </c>
      <c r="N6831" s="305">
        <v>23559</v>
      </c>
      <c r="O6831" s="305">
        <v>23559</v>
      </c>
      <c r="P6831" s="302" t="s">
        <v>1062</v>
      </c>
    </row>
    <row r="6832" spans="1:16">
      <c r="A6832" s="303">
        <v>0</v>
      </c>
      <c r="B6832" s="303">
        <v>0</v>
      </c>
      <c r="C6832" s="303">
        <v>0</v>
      </c>
      <c r="D6832" s="304">
        <f t="shared" si="106"/>
        <v>0</v>
      </c>
      <c r="E6832" s="305">
        <v>45992</v>
      </c>
      <c r="F6832" s="302" t="s">
        <v>69</v>
      </c>
      <c r="G6832" s="302" t="s">
        <v>70</v>
      </c>
      <c r="H6832" s="302" t="s">
        <v>3099</v>
      </c>
      <c r="I6832" s="302" t="s">
        <v>3099</v>
      </c>
      <c r="J6832" s="302">
        <v>135002</v>
      </c>
      <c r="K6832" s="302" t="s">
        <v>107</v>
      </c>
      <c r="L6832" s="302">
        <v>9870142</v>
      </c>
      <c r="M6832" s="302" t="s">
        <v>3154</v>
      </c>
      <c r="N6832" s="305">
        <v>23924</v>
      </c>
      <c r="O6832" s="305">
        <v>23924</v>
      </c>
      <c r="P6832" s="302" t="s">
        <v>1062</v>
      </c>
    </row>
    <row r="6833" spans="1:16">
      <c r="A6833" s="303">
        <v>0</v>
      </c>
      <c r="B6833" s="303">
        <v>0</v>
      </c>
      <c r="C6833" s="303">
        <v>0</v>
      </c>
      <c r="D6833" s="304">
        <f t="shared" si="106"/>
        <v>0</v>
      </c>
      <c r="E6833" s="305">
        <v>45992</v>
      </c>
      <c r="F6833" s="302" t="s">
        <v>69</v>
      </c>
      <c r="G6833" s="302" t="s">
        <v>70</v>
      </c>
      <c r="H6833" s="302" t="s">
        <v>3099</v>
      </c>
      <c r="I6833" s="302" t="s">
        <v>3099</v>
      </c>
      <c r="J6833" s="302">
        <v>135002</v>
      </c>
      <c r="K6833" s="302" t="s">
        <v>107</v>
      </c>
      <c r="L6833" s="302">
        <v>9870145</v>
      </c>
      <c r="M6833" s="302" t="s">
        <v>3148</v>
      </c>
      <c r="N6833" s="305">
        <v>23924</v>
      </c>
      <c r="O6833" s="305">
        <v>23924</v>
      </c>
      <c r="P6833" s="302" t="s">
        <v>1062</v>
      </c>
    </row>
    <row r="6834" spans="1:16">
      <c r="A6834" s="303">
        <v>0</v>
      </c>
      <c r="B6834" s="303">
        <v>0</v>
      </c>
      <c r="C6834" s="303">
        <v>0</v>
      </c>
      <c r="D6834" s="304">
        <f t="shared" si="106"/>
        <v>0</v>
      </c>
      <c r="E6834" s="305">
        <v>45992</v>
      </c>
      <c r="F6834" s="302" t="s">
        <v>69</v>
      </c>
      <c r="G6834" s="302" t="s">
        <v>70</v>
      </c>
      <c r="H6834" s="302" t="s">
        <v>3099</v>
      </c>
      <c r="I6834" s="302" t="s">
        <v>3099</v>
      </c>
      <c r="J6834" s="302">
        <v>135002</v>
      </c>
      <c r="K6834" s="302" t="s">
        <v>107</v>
      </c>
      <c r="L6834" s="302">
        <v>9870149</v>
      </c>
      <c r="M6834" s="302" t="s">
        <v>3146</v>
      </c>
      <c r="N6834" s="305">
        <v>23924</v>
      </c>
      <c r="O6834" s="305">
        <v>23924</v>
      </c>
      <c r="P6834" s="302" t="s">
        <v>1062</v>
      </c>
    </row>
    <row r="6835" spans="1:16">
      <c r="A6835" s="303">
        <v>0</v>
      </c>
      <c r="B6835" s="303">
        <v>0</v>
      </c>
      <c r="C6835" s="303">
        <v>0</v>
      </c>
      <c r="D6835" s="304">
        <f t="shared" si="106"/>
        <v>0</v>
      </c>
      <c r="E6835" s="305">
        <v>45992</v>
      </c>
      <c r="F6835" s="302" t="s">
        <v>69</v>
      </c>
      <c r="G6835" s="302" t="s">
        <v>70</v>
      </c>
      <c r="H6835" s="302" t="s">
        <v>3099</v>
      </c>
      <c r="I6835" s="302" t="s">
        <v>3099</v>
      </c>
      <c r="J6835" s="302">
        <v>135002</v>
      </c>
      <c r="K6835" s="302" t="s">
        <v>107</v>
      </c>
      <c r="L6835" s="302">
        <v>9870147</v>
      </c>
      <c r="M6835" s="302" t="s">
        <v>3033</v>
      </c>
      <c r="N6835" s="305">
        <v>23924</v>
      </c>
      <c r="O6835" s="305">
        <v>23924</v>
      </c>
      <c r="P6835" s="302" t="s">
        <v>1062</v>
      </c>
    </row>
    <row r="6836" spans="1:16">
      <c r="A6836" s="303">
        <v>0</v>
      </c>
      <c r="B6836" s="303">
        <v>0</v>
      </c>
      <c r="C6836" s="303">
        <v>0</v>
      </c>
      <c r="D6836" s="304">
        <f t="shared" si="106"/>
        <v>0</v>
      </c>
      <c r="E6836" s="305">
        <v>45992</v>
      </c>
      <c r="F6836" s="302" t="s">
        <v>69</v>
      </c>
      <c r="G6836" s="302" t="s">
        <v>70</v>
      </c>
      <c r="H6836" s="302" t="s">
        <v>3099</v>
      </c>
      <c r="I6836" s="302" t="s">
        <v>3099</v>
      </c>
      <c r="J6836" s="302">
        <v>135002</v>
      </c>
      <c r="K6836" s="302" t="s">
        <v>107</v>
      </c>
      <c r="L6836" s="302">
        <v>9870029</v>
      </c>
      <c r="M6836" s="302" t="s">
        <v>1143</v>
      </c>
      <c r="N6836" s="305">
        <v>23559</v>
      </c>
      <c r="O6836" s="305">
        <v>23559</v>
      </c>
      <c r="P6836" s="302" t="s">
        <v>1062</v>
      </c>
    </row>
    <row r="6837" spans="1:16">
      <c r="A6837" s="303">
        <v>0</v>
      </c>
      <c r="B6837" s="303">
        <v>0</v>
      </c>
      <c r="C6837" s="303">
        <v>0</v>
      </c>
      <c r="D6837" s="304">
        <f t="shared" si="106"/>
        <v>0</v>
      </c>
      <c r="E6837" s="305">
        <v>45992</v>
      </c>
      <c r="F6837" s="302" t="s">
        <v>69</v>
      </c>
      <c r="G6837" s="302" t="s">
        <v>70</v>
      </c>
      <c r="H6837" s="302" t="s">
        <v>3099</v>
      </c>
      <c r="I6837" s="302" t="s">
        <v>3099</v>
      </c>
      <c r="J6837" s="302">
        <v>135002</v>
      </c>
      <c r="K6837" s="302" t="s">
        <v>107</v>
      </c>
      <c r="L6837" s="302">
        <v>9870148</v>
      </c>
      <c r="M6837" s="302" t="s">
        <v>3147</v>
      </c>
      <c r="N6837" s="305">
        <v>23924</v>
      </c>
      <c r="O6837" s="305">
        <v>23924</v>
      </c>
      <c r="P6837" s="302" t="s">
        <v>1062</v>
      </c>
    </row>
    <row r="6838" spans="1:16">
      <c r="A6838" s="303">
        <v>0</v>
      </c>
      <c r="B6838" s="303">
        <v>0</v>
      </c>
      <c r="C6838" s="303">
        <v>0</v>
      </c>
      <c r="D6838" s="304">
        <f t="shared" si="106"/>
        <v>0</v>
      </c>
      <c r="E6838" s="305">
        <v>45992</v>
      </c>
      <c r="F6838" s="302" t="s">
        <v>69</v>
      </c>
      <c r="G6838" s="302" t="s">
        <v>70</v>
      </c>
      <c r="H6838" s="302" t="s">
        <v>3099</v>
      </c>
      <c r="I6838" s="302" t="s">
        <v>3099</v>
      </c>
      <c r="J6838" s="302">
        <v>135002</v>
      </c>
      <c r="K6838" s="302" t="s">
        <v>107</v>
      </c>
      <c r="L6838" s="302">
        <v>9870151</v>
      </c>
      <c r="M6838" s="302" t="s">
        <v>3152</v>
      </c>
      <c r="N6838" s="305">
        <v>23924</v>
      </c>
      <c r="O6838" s="305">
        <v>23924</v>
      </c>
      <c r="P6838" s="302" t="s">
        <v>1062</v>
      </c>
    </row>
    <row r="6839" spans="1:16">
      <c r="A6839" s="303">
        <v>0</v>
      </c>
      <c r="B6839" s="303">
        <v>0</v>
      </c>
      <c r="C6839" s="303">
        <v>0</v>
      </c>
      <c r="D6839" s="304">
        <f t="shared" si="106"/>
        <v>0</v>
      </c>
      <c r="E6839" s="305">
        <v>45992</v>
      </c>
      <c r="F6839" s="302" t="s">
        <v>69</v>
      </c>
      <c r="G6839" s="302" t="s">
        <v>70</v>
      </c>
      <c r="H6839" s="302" t="s">
        <v>3099</v>
      </c>
      <c r="I6839" s="302" t="s">
        <v>3099</v>
      </c>
      <c r="J6839" s="302">
        <v>135002</v>
      </c>
      <c r="K6839" s="302" t="s">
        <v>107</v>
      </c>
      <c r="L6839" s="302">
        <v>9870146</v>
      </c>
      <c r="M6839" s="302" t="s">
        <v>3155</v>
      </c>
      <c r="N6839" s="305">
        <v>23924</v>
      </c>
      <c r="O6839" s="305">
        <v>23924</v>
      </c>
      <c r="P6839" s="302" t="s">
        <v>1062</v>
      </c>
    </row>
    <row r="6840" spans="1:16">
      <c r="A6840" s="303">
        <v>0</v>
      </c>
      <c r="B6840" s="303">
        <v>0</v>
      </c>
      <c r="C6840" s="303">
        <v>0</v>
      </c>
      <c r="D6840" s="304">
        <f t="shared" si="106"/>
        <v>0</v>
      </c>
      <c r="E6840" s="305">
        <v>45992</v>
      </c>
      <c r="F6840" s="302" t="s">
        <v>69</v>
      </c>
      <c r="G6840" s="302" t="s">
        <v>70</v>
      </c>
      <c r="H6840" s="302" t="s">
        <v>3099</v>
      </c>
      <c r="I6840" s="302" t="s">
        <v>3099</v>
      </c>
      <c r="J6840" s="302">
        <v>135002</v>
      </c>
      <c r="K6840" s="302" t="s">
        <v>107</v>
      </c>
      <c r="L6840" s="302">
        <v>9691247</v>
      </c>
      <c r="M6840" s="302" t="s">
        <v>3149</v>
      </c>
      <c r="N6840" s="305">
        <v>23924</v>
      </c>
      <c r="O6840" s="305">
        <v>23924</v>
      </c>
      <c r="P6840" s="302" t="s">
        <v>1062</v>
      </c>
    </row>
    <row r="6841" spans="1:16">
      <c r="A6841" s="303">
        <v>0</v>
      </c>
      <c r="B6841" s="303">
        <v>0</v>
      </c>
      <c r="C6841" s="303">
        <v>0</v>
      </c>
      <c r="D6841" s="304">
        <f t="shared" si="106"/>
        <v>0</v>
      </c>
      <c r="E6841" s="305">
        <v>45992</v>
      </c>
      <c r="F6841" s="302" t="s">
        <v>69</v>
      </c>
      <c r="G6841" s="302" t="s">
        <v>70</v>
      </c>
      <c r="H6841" s="302" t="s">
        <v>3099</v>
      </c>
      <c r="I6841" s="302" t="s">
        <v>3099</v>
      </c>
      <c r="J6841" s="302">
        <v>135002</v>
      </c>
      <c r="K6841" s="302" t="s">
        <v>107</v>
      </c>
      <c r="L6841" s="302">
        <v>9870144</v>
      </c>
      <c r="M6841" s="302" t="s">
        <v>3153</v>
      </c>
      <c r="N6841" s="305">
        <v>23924</v>
      </c>
      <c r="O6841" s="305">
        <v>23924</v>
      </c>
      <c r="P6841" s="302" t="s">
        <v>1062</v>
      </c>
    </row>
    <row r="6842" spans="1:16">
      <c r="A6842" s="303">
        <v>0</v>
      </c>
      <c r="B6842" s="303">
        <v>0</v>
      </c>
      <c r="C6842" s="303">
        <v>0</v>
      </c>
      <c r="D6842" s="304">
        <f t="shared" si="106"/>
        <v>0</v>
      </c>
      <c r="E6842" s="305">
        <v>45992</v>
      </c>
      <c r="F6842" s="302" t="s">
        <v>69</v>
      </c>
      <c r="G6842" s="302" t="s">
        <v>70</v>
      </c>
      <c r="H6842" s="302" t="s">
        <v>3099</v>
      </c>
      <c r="I6842" s="302" t="s">
        <v>3099</v>
      </c>
      <c r="J6842" s="302">
        <v>135002</v>
      </c>
      <c r="K6842" s="302" t="s">
        <v>107</v>
      </c>
      <c r="L6842" s="302">
        <v>9870031</v>
      </c>
      <c r="M6842" s="302" t="s">
        <v>1146</v>
      </c>
      <c r="N6842" s="305">
        <v>23559</v>
      </c>
      <c r="O6842" s="305">
        <v>23559</v>
      </c>
      <c r="P6842" s="302" t="s">
        <v>1062</v>
      </c>
    </row>
    <row r="6843" spans="1:16">
      <c r="A6843" s="303">
        <v>0</v>
      </c>
      <c r="B6843" s="303">
        <v>0</v>
      </c>
      <c r="C6843" s="303">
        <v>0</v>
      </c>
      <c r="D6843" s="304">
        <f t="shared" si="106"/>
        <v>0</v>
      </c>
      <c r="E6843" s="305">
        <v>45992</v>
      </c>
      <c r="F6843" s="302" t="s">
        <v>69</v>
      </c>
      <c r="G6843" s="302" t="s">
        <v>70</v>
      </c>
      <c r="H6843" s="302" t="s">
        <v>3099</v>
      </c>
      <c r="I6843" s="302" t="s">
        <v>3099</v>
      </c>
      <c r="J6843" s="302">
        <v>135002</v>
      </c>
      <c r="K6843" s="302" t="s">
        <v>107</v>
      </c>
      <c r="L6843" s="302">
        <v>9870152</v>
      </c>
      <c r="M6843" s="302" t="s">
        <v>3152</v>
      </c>
      <c r="N6843" s="305">
        <v>14793</v>
      </c>
      <c r="O6843" s="305">
        <v>14793</v>
      </c>
      <c r="P6843" s="302" t="s">
        <v>1062</v>
      </c>
    </row>
    <row r="6844" spans="1:16">
      <c r="A6844" s="303">
        <v>0</v>
      </c>
      <c r="B6844" s="303">
        <v>0</v>
      </c>
      <c r="C6844" s="303">
        <v>0</v>
      </c>
      <c r="D6844" s="304">
        <f t="shared" si="106"/>
        <v>0</v>
      </c>
      <c r="E6844" s="305">
        <v>45992</v>
      </c>
      <c r="F6844" s="302" t="s">
        <v>69</v>
      </c>
      <c r="G6844" s="302" t="s">
        <v>70</v>
      </c>
      <c r="H6844" s="302" t="s">
        <v>3099</v>
      </c>
      <c r="I6844" s="302" t="s">
        <v>3099</v>
      </c>
      <c r="J6844" s="302">
        <v>135002</v>
      </c>
      <c r="K6844" s="302" t="s">
        <v>107</v>
      </c>
      <c r="L6844" s="302">
        <v>9870030</v>
      </c>
      <c r="M6844" s="302" t="s">
        <v>1145</v>
      </c>
      <c r="N6844" s="305">
        <v>23559</v>
      </c>
      <c r="O6844" s="305">
        <v>23559</v>
      </c>
      <c r="P6844" s="302" t="s">
        <v>1062</v>
      </c>
    </row>
    <row r="6845" spans="1:16">
      <c r="A6845" s="303">
        <v>0</v>
      </c>
      <c r="B6845" s="303">
        <v>0</v>
      </c>
      <c r="C6845" s="303">
        <v>0</v>
      </c>
      <c r="D6845" s="304">
        <f t="shared" si="106"/>
        <v>0</v>
      </c>
      <c r="E6845" s="305">
        <v>45992</v>
      </c>
      <c r="F6845" s="302" t="s">
        <v>69</v>
      </c>
      <c r="G6845" s="302" t="s">
        <v>70</v>
      </c>
      <c r="H6845" s="302" t="s">
        <v>3099</v>
      </c>
      <c r="I6845" s="302" t="s">
        <v>3099</v>
      </c>
      <c r="J6845" s="302">
        <v>135002</v>
      </c>
      <c r="K6845" s="302" t="s">
        <v>107</v>
      </c>
      <c r="L6845" s="302">
        <v>9870027</v>
      </c>
      <c r="M6845" s="302" t="s">
        <v>1144</v>
      </c>
      <c r="N6845" s="305">
        <v>23559</v>
      </c>
      <c r="O6845" s="305">
        <v>23559</v>
      </c>
      <c r="P6845" s="302" t="s">
        <v>1062</v>
      </c>
    </row>
    <row r="6846" spans="1:16">
      <c r="A6846" s="303">
        <v>0</v>
      </c>
      <c r="B6846" s="303">
        <v>0</v>
      </c>
      <c r="C6846" s="303">
        <v>0</v>
      </c>
      <c r="D6846" s="304">
        <f t="shared" si="106"/>
        <v>0</v>
      </c>
      <c r="E6846" s="305">
        <v>45992</v>
      </c>
      <c r="F6846" s="302" t="s">
        <v>69</v>
      </c>
      <c r="G6846" s="302" t="s">
        <v>70</v>
      </c>
      <c r="H6846" s="302" t="s">
        <v>3099</v>
      </c>
      <c r="I6846" s="302" t="s">
        <v>3099</v>
      </c>
      <c r="J6846" s="302">
        <v>135002</v>
      </c>
      <c r="K6846" s="302" t="s">
        <v>107</v>
      </c>
      <c r="L6846" s="302">
        <v>9870026</v>
      </c>
      <c r="M6846" s="302" t="s">
        <v>1141</v>
      </c>
      <c r="N6846" s="305">
        <v>23559</v>
      </c>
      <c r="O6846" s="305">
        <v>23559</v>
      </c>
      <c r="P6846" s="302" t="s">
        <v>1062</v>
      </c>
    </row>
    <row r="6847" spans="1:16">
      <c r="A6847" s="303">
        <v>0</v>
      </c>
      <c r="B6847" s="303">
        <v>0</v>
      </c>
      <c r="C6847" s="303">
        <v>0</v>
      </c>
      <c r="D6847" s="304">
        <f t="shared" si="106"/>
        <v>0</v>
      </c>
      <c r="E6847" s="305">
        <v>45992</v>
      </c>
      <c r="F6847" s="302" t="s">
        <v>69</v>
      </c>
      <c r="G6847" s="302" t="s">
        <v>70</v>
      </c>
      <c r="H6847" s="302" t="s">
        <v>3099</v>
      </c>
      <c r="I6847" s="302" t="s">
        <v>3099</v>
      </c>
      <c r="J6847" s="302">
        <v>135002</v>
      </c>
      <c r="K6847" s="302" t="s">
        <v>107</v>
      </c>
      <c r="L6847" s="302">
        <v>9870143</v>
      </c>
      <c r="M6847" s="302" t="s">
        <v>3151</v>
      </c>
      <c r="N6847" s="305">
        <v>23924</v>
      </c>
      <c r="O6847" s="305">
        <v>23924</v>
      </c>
      <c r="P6847" s="302" t="s">
        <v>1062</v>
      </c>
    </row>
    <row r="6848" spans="1:16">
      <c r="A6848" s="303">
        <v>0</v>
      </c>
      <c r="B6848" s="303">
        <v>0</v>
      </c>
      <c r="C6848" s="303">
        <v>0</v>
      </c>
      <c r="D6848" s="304">
        <f t="shared" si="106"/>
        <v>0</v>
      </c>
      <c r="E6848" s="305">
        <v>45992</v>
      </c>
      <c r="F6848" s="302" t="s">
        <v>69</v>
      </c>
      <c r="G6848" s="302" t="s">
        <v>70</v>
      </c>
      <c r="H6848" s="302" t="s">
        <v>3099</v>
      </c>
      <c r="I6848" s="302" t="s">
        <v>3099</v>
      </c>
      <c r="J6848" s="302">
        <v>135500</v>
      </c>
      <c r="K6848" s="302" t="s">
        <v>105</v>
      </c>
      <c r="L6848" s="302">
        <v>9801960</v>
      </c>
      <c r="M6848" s="302" t="s">
        <v>1045</v>
      </c>
      <c r="N6848" s="305">
        <v>23924</v>
      </c>
      <c r="O6848" s="305">
        <v>23924</v>
      </c>
      <c r="P6848" s="302" t="s">
        <v>1052</v>
      </c>
    </row>
    <row r="6849" spans="1:16">
      <c r="A6849" s="303">
        <v>0</v>
      </c>
      <c r="B6849" s="303">
        <v>0</v>
      </c>
      <c r="C6849" s="303">
        <v>0</v>
      </c>
      <c r="D6849" s="304">
        <f t="shared" si="106"/>
        <v>0</v>
      </c>
      <c r="E6849" s="305">
        <v>45992</v>
      </c>
      <c r="F6849" s="302" t="s">
        <v>69</v>
      </c>
      <c r="G6849" s="302" t="s">
        <v>70</v>
      </c>
      <c r="H6849" s="302" t="s">
        <v>3099</v>
      </c>
      <c r="I6849" s="302" t="s">
        <v>3099</v>
      </c>
      <c r="J6849" s="302">
        <v>135500</v>
      </c>
      <c r="K6849" s="302" t="s">
        <v>83</v>
      </c>
      <c r="L6849" s="302">
        <v>9802514</v>
      </c>
      <c r="M6849" s="302" t="s">
        <v>879</v>
      </c>
      <c r="N6849" s="305">
        <v>23924</v>
      </c>
      <c r="O6849" s="305">
        <v>23924</v>
      </c>
      <c r="P6849" s="302" t="s">
        <v>1052</v>
      </c>
    </row>
    <row r="6850" spans="1:16">
      <c r="A6850" s="303">
        <v>0</v>
      </c>
      <c r="B6850" s="303">
        <v>0</v>
      </c>
      <c r="C6850" s="303">
        <v>0</v>
      </c>
      <c r="D6850" s="304">
        <f t="shared" si="106"/>
        <v>0</v>
      </c>
      <c r="E6850" s="305">
        <v>45992</v>
      </c>
      <c r="F6850" s="302" t="s">
        <v>69</v>
      </c>
      <c r="G6850" s="302" t="s">
        <v>70</v>
      </c>
      <c r="H6850" s="302" t="s">
        <v>3099</v>
      </c>
      <c r="I6850" s="302" t="s">
        <v>3099</v>
      </c>
      <c r="J6850" s="302">
        <v>135500</v>
      </c>
      <c r="K6850" s="302" t="s">
        <v>83</v>
      </c>
      <c r="L6850" s="302">
        <v>9802616</v>
      </c>
      <c r="M6850" s="302" t="s">
        <v>879</v>
      </c>
      <c r="N6850" s="305">
        <v>23559</v>
      </c>
      <c r="O6850" s="305">
        <v>23559</v>
      </c>
      <c r="P6850" s="302" t="s">
        <v>1052</v>
      </c>
    </row>
    <row r="6851" spans="1:16">
      <c r="A6851" s="303">
        <v>0</v>
      </c>
      <c r="B6851" s="303">
        <v>0</v>
      </c>
      <c r="C6851" s="303">
        <v>0</v>
      </c>
      <c r="D6851" s="304">
        <f t="shared" ref="D6851:D6914" si="107">+B6851-C6851</f>
        <v>0</v>
      </c>
      <c r="E6851" s="305">
        <v>45992</v>
      </c>
      <c r="F6851" s="302" t="s">
        <v>69</v>
      </c>
      <c r="G6851" s="302" t="s">
        <v>70</v>
      </c>
      <c r="H6851" s="302" t="s">
        <v>3099</v>
      </c>
      <c r="I6851" s="302" t="s">
        <v>3099</v>
      </c>
      <c r="J6851" s="302">
        <v>135500</v>
      </c>
      <c r="K6851" s="302" t="s">
        <v>83</v>
      </c>
      <c r="L6851" s="302">
        <v>9802617</v>
      </c>
      <c r="M6851" s="302" t="s">
        <v>879</v>
      </c>
      <c r="N6851" s="305">
        <v>26481</v>
      </c>
      <c r="O6851" s="305">
        <v>26481</v>
      </c>
      <c r="P6851" s="302" t="s">
        <v>1052</v>
      </c>
    </row>
    <row r="6852" spans="1:16">
      <c r="A6852" s="303">
        <v>0</v>
      </c>
      <c r="B6852" s="303">
        <v>0</v>
      </c>
      <c r="C6852" s="303">
        <v>0</v>
      </c>
      <c r="D6852" s="304">
        <f t="shared" si="107"/>
        <v>0</v>
      </c>
      <c r="E6852" s="305">
        <v>45992</v>
      </c>
      <c r="F6852" s="302" t="s">
        <v>69</v>
      </c>
      <c r="G6852" s="302" t="s">
        <v>70</v>
      </c>
      <c r="H6852" s="302" t="s">
        <v>3099</v>
      </c>
      <c r="I6852" s="302" t="s">
        <v>3099</v>
      </c>
      <c r="J6852" s="302">
        <v>135500</v>
      </c>
      <c r="K6852" s="302" t="s">
        <v>83</v>
      </c>
      <c r="L6852" s="302">
        <v>9802767</v>
      </c>
      <c r="M6852" s="302" t="s">
        <v>879</v>
      </c>
      <c r="N6852" s="305">
        <v>23924</v>
      </c>
      <c r="O6852" s="305">
        <v>23924</v>
      </c>
      <c r="P6852" s="302" t="s">
        <v>1052</v>
      </c>
    </row>
    <row r="6853" spans="1:16">
      <c r="A6853" s="303">
        <v>0</v>
      </c>
      <c r="B6853" s="303">
        <v>0</v>
      </c>
      <c r="C6853" s="303">
        <v>0</v>
      </c>
      <c r="D6853" s="304">
        <f t="shared" si="107"/>
        <v>0</v>
      </c>
      <c r="E6853" s="305">
        <v>45992</v>
      </c>
      <c r="F6853" s="302" t="s">
        <v>69</v>
      </c>
      <c r="G6853" s="302" t="s">
        <v>70</v>
      </c>
      <c r="H6853" s="302" t="s">
        <v>3099</v>
      </c>
      <c r="I6853" s="302" t="s">
        <v>3099</v>
      </c>
      <c r="J6853" s="302">
        <v>135500</v>
      </c>
      <c r="K6853" s="302" t="s">
        <v>83</v>
      </c>
      <c r="L6853" s="302">
        <v>9802850</v>
      </c>
      <c r="M6853" s="302" t="s">
        <v>879</v>
      </c>
      <c r="N6853" s="305">
        <v>28307</v>
      </c>
      <c r="O6853" s="305">
        <v>28307</v>
      </c>
      <c r="P6853" s="302" t="s">
        <v>1052</v>
      </c>
    </row>
    <row r="6854" spans="1:16">
      <c r="A6854" s="303">
        <v>0</v>
      </c>
      <c r="B6854" s="303">
        <v>0</v>
      </c>
      <c r="C6854" s="303">
        <v>0</v>
      </c>
      <c r="D6854" s="304">
        <f t="shared" si="107"/>
        <v>0</v>
      </c>
      <c r="E6854" s="305">
        <v>45992</v>
      </c>
      <c r="F6854" s="302" t="s">
        <v>69</v>
      </c>
      <c r="G6854" s="302" t="s">
        <v>70</v>
      </c>
      <c r="H6854" s="302" t="s">
        <v>3099</v>
      </c>
      <c r="I6854" s="302" t="s">
        <v>3099</v>
      </c>
      <c r="J6854" s="302">
        <v>135500</v>
      </c>
      <c r="K6854" s="302" t="s">
        <v>83</v>
      </c>
      <c r="L6854" s="302">
        <v>9802697</v>
      </c>
      <c r="M6854" s="302" t="s">
        <v>879</v>
      </c>
      <c r="N6854" s="305">
        <v>23559</v>
      </c>
      <c r="O6854" s="305">
        <v>23559</v>
      </c>
      <c r="P6854" s="302" t="s">
        <v>1052</v>
      </c>
    </row>
    <row r="6855" spans="1:16">
      <c r="A6855" s="303">
        <v>0</v>
      </c>
      <c r="B6855" s="303">
        <v>0</v>
      </c>
      <c r="C6855" s="303">
        <v>0</v>
      </c>
      <c r="D6855" s="304">
        <f t="shared" si="107"/>
        <v>0</v>
      </c>
      <c r="E6855" s="305">
        <v>45992</v>
      </c>
      <c r="F6855" s="302" t="s">
        <v>69</v>
      </c>
      <c r="G6855" s="302" t="s">
        <v>70</v>
      </c>
      <c r="H6855" s="302" t="s">
        <v>3099</v>
      </c>
      <c r="I6855" s="302" t="s">
        <v>3099</v>
      </c>
      <c r="J6855" s="302">
        <v>135500</v>
      </c>
      <c r="K6855" s="302" t="s">
        <v>83</v>
      </c>
      <c r="L6855" s="302">
        <v>9802618</v>
      </c>
      <c r="M6855" s="302" t="s">
        <v>879</v>
      </c>
      <c r="N6855" s="305">
        <v>31594</v>
      </c>
      <c r="O6855" s="305">
        <v>31594</v>
      </c>
      <c r="P6855" s="302" t="s">
        <v>1052</v>
      </c>
    </row>
    <row r="6856" spans="1:16">
      <c r="A6856" s="303">
        <v>0</v>
      </c>
      <c r="B6856" s="303">
        <v>0</v>
      </c>
      <c r="C6856" s="303">
        <v>0</v>
      </c>
      <c r="D6856" s="304">
        <f t="shared" si="107"/>
        <v>0</v>
      </c>
      <c r="E6856" s="305">
        <v>45992</v>
      </c>
      <c r="F6856" s="302" t="s">
        <v>69</v>
      </c>
      <c r="G6856" s="302" t="s">
        <v>70</v>
      </c>
      <c r="H6856" s="302" t="s">
        <v>3099</v>
      </c>
      <c r="I6856" s="302" t="s">
        <v>3099</v>
      </c>
      <c r="J6856" s="302">
        <v>135500</v>
      </c>
      <c r="K6856" s="302" t="s">
        <v>83</v>
      </c>
      <c r="L6856" s="302">
        <v>9801890</v>
      </c>
      <c r="M6856" s="302" t="s">
        <v>879</v>
      </c>
      <c r="N6856" s="305">
        <v>23924</v>
      </c>
      <c r="O6856" s="305">
        <v>23924</v>
      </c>
      <c r="P6856" s="302" t="s">
        <v>1052</v>
      </c>
    </row>
    <row r="6857" spans="1:16">
      <c r="A6857" s="303">
        <v>0</v>
      </c>
      <c r="B6857" s="303">
        <v>0</v>
      </c>
      <c r="C6857" s="303">
        <v>0</v>
      </c>
      <c r="D6857" s="304">
        <f t="shared" si="107"/>
        <v>0</v>
      </c>
      <c r="E6857" s="305">
        <v>45992</v>
      </c>
      <c r="F6857" s="302" t="s">
        <v>69</v>
      </c>
      <c r="G6857" s="302" t="s">
        <v>70</v>
      </c>
      <c r="H6857" s="302" t="s">
        <v>3099</v>
      </c>
      <c r="I6857" s="302" t="s">
        <v>3099</v>
      </c>
      <c r="J6857" s="302">
        <v>135500</v>
      </c>
      <c r="K6857" s="302" t="s">
        <v>83</v>
      </c>
      <c r="L6857" s="302">
        <v>9801961</v>
      </c>
      <c r="M6857" s="302" t="s">
        <v>879</v>
      </c>
      <c r="N6857" s="305">
        <v>23924</v>
      </c>
      <c r="O6857" s="305">
        <v>23924</v>
      </c>
      <c r="P6857" s="302" t="s">
        <v>1052</v>
      </c>
    </row>
    <row r="6858" spans="1:16">
      <c r="A6858" s="303">
        <v>0</v>
      </c>
      <c r="B6858" s="303">
        <v>0</v>
      </c>
      <c r="C6858" s="303">
        <v>0</v>
      </c>
      <c r="D6858" s="304">
        <f t="shared" si="107"/>
        <v>0</v>
      </c>
      <c r="E6858" s="305">
        <v>45992</v>
      </c>
      <c r="F6858" s="302" t="s">
        <v>69</v>
      </c>
      <c r="G6858" s="302" t="s">
        <v>70</v>
      </c>
      <c r="H6858" s="302" t="s">
        <v>3099</v>
      </c>
      <c r="I6858" s="302" t="s">
        <v>3099</v>
      </c>
      <c r="J6858" s="302">
        <v>135500</v>
      </c>
      <c r="K6858" s="302" t="s">
        <v>83</v>
      </c>
      <c r="L6858" s="302">
        <v>9802747</v>
      </c>
      <c r="M6858" s="302" t="s">
        <v>879</v>
      </c>
      <c r="N6858" s="305">
        <v>23559</v>
      </c>
      <c r="O6858" s="305">
        <v>23559</v>
      </c>
      <c r="P6858" s="302" t="s">
        <v>1052</v>
      </c>
    </row>
    <row r="6859" spans="1:16">
      <c r="A6859" s="303">
        <v>0</v>
      </c>
      <c r="B6859" s="303">
        <v>0</v>
      </c>
      <c r="C6859" s="303">
        <v>0</v>
      </c>
      <c r="D6859" s="304">
        <f t="shared" si="107"/>
        <v>0</v>
      </c>
      <c r="E6859" s="305">
        <v>45992</v>
      </c>
      <c r="F6859" s="302" t="s">
        <v>69</v>
      </c>
      <c r="G6859" s="302" t="s">
        <v>70</v>
      </c>
      <c r="H6859" s="302" t="s">
        <v>3099</v>
      </c>
      <c r="I6859" s="302" t="s">
        <v>3099</v>
      </c>
      <c r="J6859" s="302">
        <v>135500</v>
      </c>
      <c r="K6859" s="302" t="s">
        <v>83</v>
      </c>
      <c r="L6859" s="302">
        <v>9802461</v>
      </c>
      <c r="M6859" s="302" t="s">
        <v>879</v>
      </c>
      <c r="N6859" s="305">
        <v>23559</v>
      </c>
      <c r="O6859" s="305">
        <v>23559</v>
      </c>
      <c r="P6859" s="302" t="s">
        <v>1052</v>
      </c>
    </row>
    <row r="6860" spans="1:16">
      <c r="A6860" s="303">
        <v>0</v>
      </c>
      <c r="B6860" s="303">
        <v>0</v>
      </c>
      <c r="C6860" s="303">
        <v>0</v>
      </c>
      <c r="D6860" s="304">
        <f t="shared" si="107"/>
        <v>0</v>
      </c>
      <c r="E6860" s="305">
        <v>45992</v>
      </c>
      <c r="F6860" s="302" t="s">
        <v>69</v>
      </c>
      <c r="G6860" s="302" t="s">
        <v>70</v>
      </c>
      <c r="H6860" s="302" t="s">
        <v>3099</v>
      </c>
      <c r="I6860" s="302" t="s">
        <v>3099</v>
      </c>
      <c r="J6860" s="302">
        <v>135500</v>
      </c>
      <c r="K6860" s="302" t="s">
        <v>83</v>
      </c>
      <c r="L6860" s="302">
        <v>9802738</v>
      </c>
      <c r="M6860" s="302" t="s">
        <v>879</v>
      </c>
      <c r="N6860" s="305">
        <v>23924</v>
      </c>
      <c r="O6860" s="305">
        <v>23924</v>
      </c>
      <c r="P6860" s="302" t="s">
        <v>1052</v>
      </c>
    </row>
    <row r="6861" spans="1:16">
      <c r="A6861" s="303">
        <v>0</v>
      </c>
      <c r="B6861" s="303">
        <v>0</v>
      </c>
      <c r="C6861" s="303">
        <v>0</v>
      </c>
      <c r="D6861" s="304">
        <f t="shared" si="107"/>
        <v>0</v>
      </c>
      <c r="E6861" s="305">
        <v>45992</v>
      </c>
      <c r="F6861" s="302" t="s">
        <v>69</v>
      </c>
      <c r="G6861" s="302" t="s">
        <v>70</v>
      </c>
      <c r="H6861" s="302" t="s">
        <v>3099</v>
      </c>
      <c r="I6861" s="302" t="s">
        <v>3099</v>
      </c>
      <c r="J6861" s="302">
        <v>135500</v>
      </c>
      <c r="K6861" s="302" t="s">
        <v>83</v>
      </c>
      <c r="L6861" s="302">
        <v>9801865</v>
      </c>
      <c r="M6861" s="302" t="s">
        <v>879</v>
      </c>
      <c r="N6861" s="305">
        <v>23924</v>
      </c>
      <c r="O6861" s="305">
        <v>23924</v>
      </c>
      <c r="P6861" s="302" t="s">
        <v>1052</v>
      </c>
    </row>
    <row r="6862" spans="1:16">
      <c r="A6862" s="303">
        <v>0</v>
      </c>
      <c r="B6862" s="303">
        <v>0</v>
      </c>
      <c r="C6862" s="303">
        <v>0</v>
      </c>
      <c r="D6862" s="304">
        <f t="shared" si="107"/>
        <v>0</v>
      </c>
      <c r="E6862" s="305">
        <v>45992</v>
      </c>
      <c r="F6862" s="302" t="s">
        <v>69</v>
      </c>
      <c r="G6862" s="302" t="s">
        <v>70</v>
      </c>
      <c r="H6862" s="302" t="s">
        <v>3099</v>
      </c>
      <c r="I6862" s="302" t="s">
        <v>3099</v>
      </c>
      <c r="J6862" s="302">
        <v>135500</v>
      </c>
      <c r="K6862" s="302" t="s">
        <v>83</v>
      </c>
      <c r="L6862" s="302">
        <v>9801853</v>
      </c>
      <c r="M6862" s="302" t="s">
        <v>879</v>
      </c>
      <c r="N6862" s="305">
        <v>23924</v>
      </c>
      <c r="O6862" s="305">
        <v>23924</v>
      </c>
      <c r="P6862" s="302" t="s">
        <v>1052</v>
      </c>
    </row>
    <row r="6863" spans="1:16">
      <c r="A6863" s="303">
        <v>0</v>
      </c>
      <c r="B6863" s="303">
        <v>0</v>
      </c>
      <c r="C6863" s="303">
        <v>0</v>
      </c>
      <c r="D6863" s="304">
        <f t="shared" si="107"/>
        <v>0</v>
      </c>
      <c r="E6863" s="305">
        <v>45992</v>
      </c>
      <c r="F6863" s="302" t="s">
        <v>69</v>
      </c>
      <c r="G6863" s="302" t="s">
        <v>70</v>
      </c>
      <c r="H6863" s="302" t="s">
        <v>3099</v>
      </c>
      <c r="I6863" s="302" t="s">
        <v>3099</v>
      </c>
      <c r="J6863" s="302">
        <v>135500</v>
      </c>
      <c r="K6863" s="302" t="s">
        <v>83</v>
      </c>
      <c r="L6863" s="302">
        <v>9802649</v>
      </c>
      <c r="M6863" s="302" t="s">
        <v>879</v>
      </c>
      <c r="N6863" s="305">
        <v>23924</v>
      </c>
      <c r="O6863" s="305">
        <v>23924</v>
      </c>
      <c r="P6863" s="302" t="s">
        <v>1052</v>
      </c>
    </row>
    <row r="6864" spans="1:16">
      <c r="A6864" s="303">
        <v>0</v>
      </c>
      <c r="B6864" s="303">
        <v>0</v>
      </c>
      <c r="C6864" s="303">
        <v>0</v>
      </c>
      <c r="D6864" s="304">
        <f t="shared" si="107"/>
        <v>0</v>
      </c>
      <c r="E6864" s="305">
        <v>45992</v>
      </c>
      <c r="F6864" s="302" t="s">
        <v>69</v>
      </c>
      <c r="G6864" s="302" t="s">
        <v>70</v>
      </c>
      <c r="H6864" s="302" t="s">
        <v>3099</v>
      </c>
      <c r="I6864" s="302" t="s">
        <v>3099</v>
      </c>
      <c r="J6864" s="302">
        <v>135500</v>
      </c>
      <c r="K6864" s="302" t="s">
        <v>108</v>
      </c>
      <c r="L6864" s="302">
        <v>9802269</v>
      </c>
      <c r="M6864" s="302" t="s">
        <v>884</v>
      </c>
      <c r="N6864" s="305">
        <v>23924</v>
      </c>
      <c r="O6864" s="305">
        <v>23924</v>
      </c>
      <c r="P6864" s="302" t="s">
        <v>1052</v>
      </c>
    </row>
    <row r="6865" spans="1:16">
      <c r="A6865" s="303">
        <v>0</v>
      </c>
      <c r="B6865" s="303">
        <v>0</v>
      </c>
      <c r="C6865" s="303">
        <v>0</v>
      </c>
      <c r="D6865" s="304">
        <f t="shared" si="107"/>
        <v>0</v>
      </c>
      <c r="E6865" s="305">
        <v>45992</v>
      </c>
      <c r="F6865" s="302" t="s">
        <v>69</v>
      </c>
      <c r="G6865" s="302" t="s">
        <v>70</v>
      </c>
      <c r="H6865" s="302" t="s">
        <v>3099</v>
      </c>
      <c r="I6865" s="302" t="s">
        <v>3099</v>
      </c>
      <c r="J6865" s="302">
        <v>135500</v>
      </c>
      <c r="K6865" s="302" t="s">
        <v>86</v>
      </c>
      <c r="L6865" s="302">
        <v>9803377</v>
      </c>
      <c r="M6865" s="302" t="s">
        <v>885</v>
      </c>
      <c r="N6865" s="305">
        <v>28307</v>
      </c>
      <c r="O6865" s="305">
        <v>28307</v>
      </c>
      <c r="P6865" s="302" t="s">
        <v>1052</v>
      </c>
    </row>
    <row r="6866" spans="1:16">
      <c r="A6866" s="303">
        <v>0</v>
      </c>
      <c r="B6866" s="303">
        <v>0</v>
      </c>
      <c r="C6866" s="303">
        <v>0</v>
      </c>
      <c r="D6866" s="304">
        <f t="shared" si="107"/>
        <v>0</v>
      </c>
      <c r="E6866" s="305">
        <v>45992</v>
      </c>
      <c r="F6866" s="302" t="s">
        <v>69</v>
      </c>
      <c r="G6866" s="302" t="s">
        <v>70</v>
      </c>
      <c r="H6866" s="302" t="s">
        <v>3099</v>
      </c>
      <c r="I6866" s="302" t="s">
        <v>3099</v>
      </c>
      <c r="J6866" s="302">
        <v>135500</v>
      </c>
      <c r="K6866" s="302" t="s">
        <v>86</v>
      </c>
      <c r="L6866" s="302">
        <v>9802199</v>
      </c>
      <c r="M6866" s="302" t="s">
        <v>885</v>
      </c>
      <c r="N6866" s="305">
        <v>23924</v>
      </c>
      <c r="O6866" s="305">
        <v>23924</v>
      </c>
      <c r="P6866" s="302" t="s">
        <v>1052</v>
      </c>
    </row>
    <row r="6867" spans="1:16">
      <c r="A6867" s="303">
        <v>0</v>
      </c>
      <c r="B6867" s="303">
        <v>0</v>
      </c>
      <c r="C6867" s="303">
        <v>0</v>
      </c>
      <c r="D6867" s="304">
        <f t="shared" si="107"/>
        <v>0</v>
      </c>
      <c r="E6867" s="305">
        <v>45992</v>
      </c>
      <c r="F6867" s="302" t="s">
        <v>69</v>
      </c>
      <c r="G6867" s="302" t="s">
        <v>70</v>
      </c>
      <c r="H6867" s="302" t="s">
        <v>3099</v>
      </c>
      <c r="I6867" s="302" t="s">
        <v>3099</v>
      </c>
      <c r="J6867" s="302">
        <v>135500</v>
      </c>
      <c r="K6867" s="302" t="s">
        <v>86</v>
      </c>
      <c r="L6867" s="302">
        <v>9803000</v>
      </c>
      <c r="M6867" s="302" t="s">
        <v>885</v>
      </c>
      <c r="N6867" s="305">
        <v>23559</v>
      </c>
      <c r="O6867" s="305">
        <v>23559</v>
      </c>
      <c r="P6867" s="302" t="s">
        <v>1052</v>
      </c>
    </row>
    <row r="6868" spans="1:16">
      <c r="A6868" s="303">
        <v>0</v>
      </c>
      <c r="B6868" s="303">
        <v>0</v>
      </c>
      <c r="C6868" s="303">
        <v>0</v>
      </c>
      <c r="D6868" s="304">
        <f t="shared" si="107"/>
        <v>0</v>
      </c>
      <c r="E6868" s="305">
        <v>45992</v>
      </c>
      <c r="F6868" s="302" t="s">
        <v>69</v>
      </c>
      <c r="G6868" s="302" t="s">
        <v>70</v>
      </c>
      <c r="H6868" s="302" t="s">
        <v>3099</v>
      </c>
      <c r="I6868" s="302" t="s">
        <v>3099</v>
      </c>
      <c r="J6868" s="302">
        <v>135500</v>
      </c>
      <c r="K6868" s="302" t="s">
        <v>86</v>
      </c>
      <c r="L6868" s="302">
        <v>9803156</v>
      </c>
      <c r="M6868" s="302" t="s">
        <v>885</v>
      </c>
      <c r="N6868" s="305">
        <v>31594</v>
      </c>
      <c r="O6868" s="305">
        <v>31594</v>
      </c>
      <c r="P6868" s="302" t="s">
        <v>1052</v>
      </c>
    </row>
    <row r="6869" spans="1:16">
      <c r="A6869" s="303">
        <v>0</v>
      </c>
      <c r="B6869" s="303">
        <v>0</v>
      </c>
      <c r="C6869" s="303">
        <v>0</v>
      </c>
      <c r="D6869" s="304">
        <f t="shared" si="107"/>
        <v>0</v>
      </c>
      <c r="E6869" s="305">
        <v>45992</v>
      </c>
      <c r="F6869" s="302" t="s">
        <v>69</v>
      </c>
      <c r="G6869" s="302" t="s">
        <v>70</v>
      </c>
      <c r="H6869" s="302" t="s">
        <v>3099</v>
      </c>
      <c r="I6869" s="302" t="s">
        <v>3099</v>
      </c>
      <c r="J6869" s="302">
        <v>135500</v>
      </c>
      <c r="K6869" s="302" t="s">
        <v>86</v>
      </c>
      <c r="L6869" s="302">
        <v>9803155</v>
      </c>
      <c r="M6869" s="302" t="s">
        <v>885</v>
      </c>
      <c r="N6869" s="305">
        <v>26481</v>
      </c>
      <c r="O6869" s="305">
        <v>26481</v>
      </c>
      <c r="P6869" s="302" t="s">
        <v>1052</v>
      </c>
    </row>
    <row r="6870" spans="1:16">
      <c r="A6870" s="303">
        <v>0</v>
      </c>
      <c r="B6870" s="303">
        <v>0</v>
      </c>
      <c r="C6870" s="303">
        <v>0</v>
      </c>
      <c r="D6870" s="304">
        <f t="shared" si="107"/>
        <v>0</v>
      </c>
      <c r="E6870" s="305">
        <v>45992</v>
      </c>
      <c r="F6870" s="302" t="s">
        <v>69</v>
      </c>
      <c r="G6870" s="302" t="s">
        <v>70</v>
      </c>
      <c r="H6870" s="302" t="s">
        <v>3099</v>
      </c>
      <c r="I6870" s="302" t="s">
        <v>3099</v>
      </c>
      <c r="J6870" s="302">
        <v>135500</v>
      </c>
      <c r="K6870" s="302" t="s">
        <v>86</v>
      </c>
      <c r="L6870" s="302">
        <v>9803053</v>
      </c>
      <c r="M6870" s="302" t="s">
        <v>885</v>
      </c>
      <c r="N6870" s="305">
        <v>23924</v>
      </c>
      <c r="O6870" s="305">
        <v>23924</v>
      </c>
      <c r="P6870" s="302" t="s">
        <v>1052</v>
      </c>
    </row>
    <row r="6871" spans="1:16">
      <c r="A6871" s="303">
        <v>0</v>
      </c>
      <c r="B6871" s="303">
        <v>0</v>
      </c>
      <c r="C6871" s="303">
        <v>0</v>
      </c>
      <c r="D6871" s="304">
        <f t="shared" si="107"/>
        <v>0</v>
      </c>
      <c r="E6871" s="305">
        <v>45992</v>
      </c>
      <c r="F6871" s="302" t="s">
        <v>69</v>
      </c>
      <c r="G6871" s="302" t="s">
        <v>70</v>
      </c>
      <c r="H6871" s="302" t="s">
        <v>3099</v>
      </c>
      <c r="I6871" s="302" t="s">
        <v>3099</v>
      </c>
      <c r="J6871" s="302">
        <v>135500</v>
      </c>
      <c r="K6871" s="302" t="s">
        <v>86</v>
      </c>
      <c r="L6871" s="302">
        <v>9802162</v>
      </c>
      <c r="M6871" s="302" t="s">
        <v>885</v>
      </c>
      <c r="N6871" s="305">
        <v>23924</v>
      </c>
      <c r="O6871" s="305">
        <v>23924</v>
      </c>
      <c r="P6871" s="302" t="s">
        <v>1052</v>
      </c>
    </row>
    <row r="6872" spans="1:16">
      <c r="A6872" s="303">
        <v>0</v>
      </c>
      <c r="B6872" s="303">
        <v>0</v>
      </c>
      <c r="C6872" s="303">
        <v>0</v>
      </c>
      <c r="D6872" s="304">
        <f t="shared" si="107"/>
        <v>0</v>
      </c>
      <c r="E6872" s="305">
        <v>45992</v>
      </c>
      <c r="F6872" s="302" t="s">
        <v>69</v>
      </c>
      <c r="G6872" s="302" t="s">
        <v>70</v>
      </c>
      <c r="H6872" s="302" t="s">
        <v>3099</v>
      </c>
      <c r="I6872" s="302" t="s">
        <v>3099</v>
      </c>
      <c r="J6872" s="302">
        <v>135500</v>
      </c>
      <c r="K6872" s="302" t="s">
        <v>86</v>
      </c>
      <c r="L6872" s="302">
        <v>9802174</v>
      </c>
      <c r="M6872" s="302" t="s">
        <v>885</v>
      </c>
      <c r="N6872" s="305">
        <v>23924</v>
      </c>
      <c r="O6872" s="305">
        <v>23924</v>
      </c>
      <c r="P6872" s="302" t="s">
        <v>1052</v>
      </c>
    </row>
    <row r="6873" spans="1:16">
      <c r="A6873" s="303">
        <v>0</v>
      </c>
      <c r="B6873" s="303">
        <v>0</v>
      </c>
      <c r="C6873" s="303">
        <v>0</v>
      </c>
      <c r="D6873" s="304">
        <f t="shared" si="107"/>
        <v>0</v>
      </c>
      <c r="E6873" s="305">
        <v>45992</v>
      </c>
      <c r="F6873" s="302" t="s">
        <v>69</v>
      </c>
      <c r="G6873" s="302" t="s">
        <v>70</v>
      </c>
      <c r="H6873" s="302" t="s">
        <v>3099</v>
      </c>
      <c r="I6873" s="302" t="s">
        <v>3099</v>
      </c>
      <c r="J6873" s="302">
        <v>135500</v>
      </c>
      <c r="K6873" s="302" t="s">
        <v>86</v>
      </c>
      <c r="L6873" s="302">
        <v>9803235</v>
      </c>
      <c r="M6873" s="302" t="s">
        <v>885</v>
      </c>
      <c r="N6873" s="305">
        <v>23559</v>
      </c>
      <c r="O6873" s="305">
        <v>23559</v>
      </c>
      <c r="P6873" s="302" t="s">
        <v>1052</v>
      </c>
    </row>
    <row r="6874" spans="1:16">
      <c r="A6874" s="303">
        <v>0</v>
      </c>
      <c r="B6874" s="303">
        <v>0</v>
      </c>
      <c r="C6874" s="303">
        <v>0</v>
      </c>
      <c r="D6874" s="304">
        <f t="shared" si="107"/>
        <v>0</v>
      </c>
      <c r="E6874" s="305">
        <v>45992</v>
      </c>
      <c r="F6874" s="302" t="s">
        <v>69</v>
      </c>
      <c r="G6874" s="302" t="s">
        <v>70</v>
      </c>
      <c r="H6874" s="302" t="s">
        <v>3099</v>
      </c>
      <c r="I6874" s="302" t="s">
        <v>3099</v>
      </c>
      <c r="J6874" s="302">
        <v>135500</v>
      </c>
      <c r="K6874" s="302" t="s">
        <v>86</v>
      </c>
      <c r="L6874" s="302">
        <v>9803154</v>
      </c>
      <c r="M6874" s="302" t="s">
        <v>885</v>
      </c>
      <c r="N6874" s="305">
        <v>23559</v>
      </c>
      <c r="O6874" s="305">
        <v>23559</v>
      </c>
      <c r="P6874" s="302" t="s">
        <v>1052</v>
      </c>
    </row>
    <row r="6875" spans="1:16">
      <c r="A6875" s="303">
        <v>0</v>
      </c>
      <c r="B6875" s="303">
        <v>0</v>
      </c>
      <c r="C6875" s="303">
        <v>0</v>
      </c>
      <c r="D6875" s="304">
        <f t="shared" si="107"/>
        <v>0</v>
      </c>
      <c r="E6875" s="305">
        <v>45992</v>
      </c>
      <c r="F6875" s="302" t="s">
        <v>69</v>
      </c>
      <c r="G6875" s="302" t="s">
        <v>70</v>
      </c>
      <c r="H6875" s="302" t="s">
        <v>3099</v>
      </c>
      <c r="I6875" s="302" t="s">
        <v>3099</v>
      </c>
      <c r="J6875" s="302">
        <v>135500</v>
      </c>
      <c r="K6875" s="302" t="s">
        <v>86</v>
      </c>
      <c r="L6875" s="302">
        <v>9803187</v>
      </c>
      <c r="M6875" s="302" t="s">
        <v>885</v>
      </c>
      <c r="N6875" s="305">
        <v>23924</v>
      </c>
      <c r="O6875" s="305">
        <v>23924</v>
      </c>
      <c r="P6875" s="302" t="s">
        <v>1052</v>
      </c>
    </row>
    <row r="6876" spans="1:16">
      <c r="A6876" s="303">
        <v>0</v>
      </c>
      <c r="B6876" s="303">
        <v>0</v>
      </c>
      <c r="C6876" s="303">
        <v>0</v>
      </c>
      <c r="D6876" s="304">
        <f t="shared" si="107"/>
        <v>0</v>
      </c>
      <c r="E6876" s="305">
        <v>45992</v>
      </c>
      <c r="F6876" s="302" t="s">
        <v>69</v>
      </c>
      <c r="G6876" s="302" t="s">
        <v>70</v>
      </c>
      <c r="H6876" s="302" t="s">
        <v>3099</v>
      </c>
      <c r="I6876" s="302" t="s">
        <v>3099</v>
      </c>
      <c r="J6876" s="302">
        <v>135500</v>
      </c>
      <c r="K6876" s="302" t="s">
        <v>86</v>
      </c>
      <c r="L6876" s="302">
        <v>9802270</v>
      </c>
      <c r="M6876" s="302" t="s">
        <v>885</v>
      </c>
      <c r="N6876" s="305">
        <v>23924</v>
      </c>
      <c r="O6876" s="305">
        <v>23924</v>
      </c>
      <c r="P6876" s="302" t="s">
        <v>1052</v>
      </c>
    </row>
    <row r="6877" spans="1:16">
      <c r="A6877" s="303">
        <v>0</v>
      </c>
      <c r="B6877" s="303">
        <v>0</v>
      </c>
      <c r="C6877" s="303">
        <v>0</v>
      </c>
      <c r="D6877" s="304">
        <f t="shared" si="107"/>
        <v>0</v>
      </c>
      <c r="E6877" s="305">
        <v>45992</v>
      </c>
      <c r="F6877" s="302" t="s">
        <v>69</v>
      </c>
      <c r="G6877" s="302" t="s">
        <v>70</v>
      </c>
      <c r="H6877" s="302" t="s">
        <v>3099</v>
      </c>
      <c r="I6877" s="302" t="s">
        <v>3099</v>
      </c>
      <c r="J6877" s="302">
        <v>135500</v>
      </c>
      <c r="K6877" s="302" t="s">
        <v>86</v>
      </c>
      <c r="L6877" s="302">
        <v>9803276</v>
      </c>
      <c r="M6877" s="302" t="s">
        <v>885</v>
      </c>
      <c r="N6877" s="305">
        <v>23924</v>
      </c>
      <c r="O6877" s="305">
        <v>23924</v>
      </c>
      <c r="P6877" s="302" t="s">
        <v>1052</v>
      </c>
    </row>
    <row r="6878" spans="1:16">
      <c r="A6878" s="303">
        <v>0</v>
      </c>
      <c r="B6878" s="303">
        <v>0</v>
      </c>
      <c r="C6878" s="303">
        <v>0</v>
      </c>
      <c r="D6878" s="304">
        <f t="shared" si="107"/>
        <v>0</v>
      </c>
      <c r="E6878" s="305">
        <v>45992</v>
      </c>
      <c r="F6878" s="302" t="s">
        <v>69</v>
      </c>
      <c r="G6878" s="302" t="s">
        <v>70</v>
      </c>
      <c r="H6878" s="302" t="s">
        <v>3099</v>
      </c>
      <c r="I6878" s="302" t="s">
        <v>3099</v>
      </c>
      <c r="J6878" s="302">
        <v>135500</v>
      </c>
      <c r="K6878" s="302" t="s">
        <v>86</v>
      </c>
      <c r="L6878" s="302">
        <v>9803312</v>
      </c>
      <c r="M6878" s="302" t="s">
        <v>885</v>
      </c>
      <c r="N6878" s="305">
        <v>23559</v>
      </c>
      <c r="O6878" s="305">
        <v>23559</v>
      </c>
      <c r="P6878" s="302" t="s">
        <v>1052</v>
      </c>
    </row>
    <row r="6879" spans="1:16">
      <c r="A6879" s="303">
        <v>0</v>
      </c>
      <c r="B6879" s="303">
        <v>0</v>
      </c>
      <c r="C6879" s="303">
        <v>0</v>
      </c>
      <c r="D6879" s="304">
        <f t="shared" si="107"/>
        <v>0</v>
      </c>
      <c r="E6879" s="305">
        <v>45992</v>
      </c>
      <c r="F6879" s="302" t="s">
        <v>69</v>
      </c>
      <c r="G6879" s="302" t="s">
        <v>70</v>
      </c>
      <c r="H6879" s="302" t="s">
        <v>3099</v>
      </c>
      <c r="I6879" s="302" t="s">
        <v>3099</v>
      </c>
      <c r="J6879" s="302">
        <v>135500</v>
      </c>
      <c r="K6879" s="302" t="s">
        <v>86</v>
      </c>
      <c r="L6879" s="302">
        <v>9803332</v>
      </c>
      <c r="M6879" s="302" t="s">
        <v>885</v>
      </c>
      <c r="N6879" s="305">
        <v>23924</v>
      </c>
      <c r="O6879" s="305">
        <v>23924</v>
      </c>
      <c r="P6879" s="302" t="s">
        <v>1052</v>
      </c>
    </row>
    <row r="6880" spans="1:16">
      <c r="A6880" s="303">
        <v>0</v>
      </c>
      <c r="B6880" s="303">
        <v>0</v>
      </c>
      <c r="C6880" s="303">
        <v>0</v>
      </c>
      <c r="D6880" s="304">
        <f t="shared" si="107"/>
        <v>0</v>
      </c>
      <c r="E6880" s="305">
        <v>45992</v>
      </c>
      <c r="F6880" s="302" t="s">
        <v>69</v>
      </c>
      <c r="G6880" s="302" t="s">
        <v>70</v>
      </c>
      <c r="H6880" s="302" t="s">
        <v>3099</v>
      </c>
      <c r="I6880" s="302" t="s">
        <v>3099</v>
      </c>
      <c r="J6880" s="302">
        <v>135500</v>
      </c>
      <c r="K6880" s="302" t="s">
        <v>761</v>
      </c>
      <c r="L6880" s="302">
        <v>9975161</v>
      </c>
      <c r="M6880" s="302" t="s">
        <v>3156</v>
      </c>
      <c r="N6880" s="305">
        <v>23924</v>
      </c>
      <c r="O6880" s="305">
        <v>23924</v>
      </c>
      <c r="P6880" s="302" t="s">
        <v>1062</v>
      </c>
    </row>
    <row r="6881" spans="1:16">
      <c r="A6881" s="303">
        <v>0</v>
      </c>
      <c r="B6881" s="303">
        <v>0</v>
      </c>
      <c r="C6881" s="303">
        <v>0</v>
      </c>
      <c r="D6881" s="304">
        <f t="shared" si="107"/>
        <v>0</v>
      </c>
      <c r="E6881" s="305">
        <v>45992</v>
      </c>
      <c r="F6881" s="302" t="s">
        <v>69</v>
      </c>
      <c r="G6881" s="302" t="s">
        <v>70</v>
      </c>
      <c r="H6881" s="302" t="s">
        <v>3099</v>
      </c>
      <c r="I6881" s="302" t="s">
        <v>3099</v>
      </c>
      <c r="J6881" s="302">
        <v>135500</v>
      </c>
      <c r="K6881" s="302" t="s">
        <v>111</v>
      </c>
      <c r="L6881" s="302">
        <v>9975168</v>
      </c>
      <c r="M6881" s="302" t="s">
        <v>3084</v>
      </c>
      <c r="N6881" s="305">
        <v>23924</v>
      </c>
      <c r="O6881" s="305">
        <v>23924</v>
      </c>
      <c r="P6881" s="302" t="s">
        <v>1062</v>
      </c>
    </row>
    <row r="6882" spans="1:16">
      <c r="A6882" s="303">
        <v>0</v>
      </c>
      <c r="B6882" s="303">
        <v>0</v>
      </c>
      <c r="C6882" s="303">
        <v>0</v>
      </c>
      <c r="D6882" s="304">
        <f t="shared" si="107"/>
        <v>0</v>
      </c>
      <c r="E6882" s="305">
        <v>45992</v>
      </c>
      <c r="F6882" s="302" t="s">
        <v>69</v>
      </c>
      <c r="G6882" s="302" t="s">
        <v>70</v>
      </c>
      <c r="H6882" s="302" t="s">
        <v>3099</v>
      </c>
      <c r="I6882" s="302" t="s">
        <v>3099</v>
      </c>
      <c r="J6882" s="302">
        <v>135500</v>
      </c>
      <c r="K6882" s="302" t="s">
        <v>663</v>
      </c>
      <c r="L6882" s="302">
        <v>9975167</v>
      </c>
      <c r="M6882" s="302" t="s">
        <v>3085</v>
      </c>
      <c r="N6882" s="305">
        <v>23924</v>
      </c>
      <c r="O6882" s="305">
        <v>23924</v>
      </c>
      <c r="P6882" s="302" t="s">
        <v>1062</v>
      </c>
    </row>
    <row r="6883" spans="1:16">
      <c r="A6883" s="303">
        <v>0</v>
      </c>
      <c r="B6883" s="303">
        <v>0</v>
      </c>
      <c r="C6883" s="303">
        <v>0</v>
      </c>
      <c r="D6883" s="304">
        <f t="shared" si="107"/>
        <v>0</v>
      </c>
      <c r="E6883" s="305">
        <v>45992</v>
      </c>
      <c r="F6883" s="302" t="s">
        <v>69</v>
      </c>
      <c r="G6883" s="302" t="s">
        <v>70</v>
      </c>
      <c r="H6883" s="302" t="s">
        <v>3099</v>
      </c>
      <c r="I6883" s="302" t="s">
        <v>3099</v>
      </c>
      <c r="J6883" s="302">
        <v>135500</v>
      </c>
      <c r="K6883" s="302" t="s">
        <v>764</v>
      </c>
      <c r="L6883" s="302">
        <v>9975166</v>
      </c>
      <c r="M6883" s="302" t="s">
        <v>3133</v>
      </c>
      <c r="N6883" s="305">
        <v>23924</v>
      </c>
      <c r="O6883" s="305">
        <v>23924</v>
      </c>
      <c r="P6883" s="302" t="s">
        <v>1062</v>
      </c>
    </row>
    <row r="6884" spans="1:16">
      <c r="A6884" s="303">
        <v>0</v>
      </c>
      <c r="B6884" s="303">
        <v>0</v>
      </c>
      <c r="C6884" s="303">
        <v>0</v>
      </c>
      <c r="D6884" s="304">
        <f t="shared" si="107"/>
        <v>0</v>
      </c>
      <c r="E6884" s="305">
        <v>45992</v>
      </c>
      <c r="F6884" s="302" t="s">
        <v>69</v>
      </c>
      <c r="G6884" s="302" t="s">
        <v>70</v>
      </c>
      <c r="H6884" s="302" t="s">
        <v>3099</v>
      </c>
      <c r="I6884" s="302" t="s">
        <v>3099</v>
      </c>
      <c r="J6884" s="302">
        <v>135500</v>
      </c>
      <c r="K6884" s="302" t="s">
        <v>88</v>
      </c>
      <c r="L6884" s="302">
        <v>9975165</v>
      </c>
      <c r="M6884" s="302" t="s">
        <v>3062</v>
      </c>
      <c r="N6884" s="305">
        <v>23924</v>
      </c>
      <c r="O6884" s="305">
        <v>23924</v>
      </c>
      <c r="P6884" s="302" t="s">
        <v>1062</v>
      </c>
    </row>
    <row r="6885" spans="1:16">
      <c r="A6885" s="303">
        <v>0</v>
      </c>
      <c r="B6885" s="303">
        <v>0</v>
      </c>
      <c r="C6885" s="303">
        <v>0</v>
      </c>
      <c r="D6885" s="304">
        <f t="shared" si="107"/>
        <v>0</v>
      </c>
      <c r="E6885" s="305">
        <v>45992</v>
      </c>
      <c r="F6885" s="302" t="s">
        <v>69</v>
      </c>
      <c r="G6885" s="302" t="s">
        <v>70</v>
      </c>
      <c r="H6885" s="302" t="s">
        <v>3099</v>
      </c>
      <c r="I6885" s="302" t="s">
        <v>3099</v>
      </c>
      <c r="J6885" s="302">
        <v>135500</v>
      </c>
      <c r="K6885" s="302" t="s">
        <v>93</v>
      </c>
      <c r="L6885" s="302">
        <v>9724211</v>
      </c>
      <c r="M6885" s="302" t="s">
        <v>3063</v>
      </c>
      <c r="N6885" s="305">
        <v>23924</v>
      </c>
      <c r="O6885" s="305">
        <v>23924</v>
      </c>
      <c r="P6885" s="302" t="s">
        <v>1062</v>
      </c>
    </row>
    <row r="6886" spans="1:16">
      <c r="A6886" s="303">
        <v>0</v>
      </c>
      <c r="B6886" s="303">
        <v>0</v>
      </c>
      <c r="C6886" s="303">
        <v>0</v>
      </c>
      <c r="D6886" s="304">
        <f t="shared" si="107"/>
        <v>0</v>
      </c>
      <c r="E6886" s="305">
        <v>45992</v>
      </c>
      <c r="F6886" s="302" t="s">
        <v>69</v>
      </c>
      <c r="G6886" s="302" t="s">
        <v>70</v>
      </c>
      <c r="H6886" s="302" t="s">
        <v>3099</v>
      </c>
      <c r="I6886" s="302" t="s">
        <v>3099</v>
      </c>
      <c r="J6886" s="302">
        <v>135500</v>
      </c>
      <c r="K6886" s="302" t="s">
        <v>93</v>
      </c>
      <c r="L6886" s="302">
        <v>9974626</v>
      </c>
      <c r="M6886" s="302" t="s">
        <v>3063</v>
      </c>
      <c r="N6886" s="305">
        <v>23559</v>
      </c>
      <c r="O6886" s="305">
        <v>23559</v>
      </c>
      <c r="P6886" s="302" t="s">
        <v>1062</v>
      </c>
    </row>
    <row r="6887" spans="1:16">
      <c r="A6887" s="303">
        <v>0</v>
      </c>
      <c r="B6887" s="303">
        <v>0</v>
      </c>
      <c r="C6887" s="303">
        <v>0</v>
      </c>
      <c r="D6887" s="304">
        <f t="shared" si="107"/>
        <v>0</v>
      </c>
      <c r="E6887" s="305">
        <v>45992</v>
      </c>
      <c r="F6887" s="302" t="s">
        <v>69</v>
      </c>
      <c r="G6887" s="302" t="s">
        <v>70</v>
      </c>
      <c r="H6887" s="302" t="s">
        <v>3099</v>
      </c>
      <c r="I6887" s="302" t="s">
        <v>3099</v>
      </c>
      <c r="J6887" s="302">
        <v>135500</v>
      </c>
      <c r="K6887" s="302" t="s">
        <v>94</v>
      </c>
      <c r="L6887" s="302">
        <v>9974623</v>
      </c>
      <c r="M6887" s="302" t="s">
        <v>3064</v>
      </c>
      <c r="N6887" s="305">
        <v>31594</v>
      </c>
      <c r="O6887" s="305">
        <v>31594</v>
      </c>
      <c r="P6887" s="302" t="s">
        <v>1062</v>
      </c>
    </row>
    <row r="6888" spans="1:16">
      <c r="A6888" s="303">
        <v>0</v>
      </c>
      <c r="B6888" s="303">
        <v>0</v>
      </c>
      <c r="C6888" s="303">
        <v>0</v>
      </c>
      <c r="D6888" s="304">
        <f t="shared" si="107"/>
        <v>0</v>
      </c>
      <c r="E6888" s="305">
        <v>45992</v>
      </c>
      <c r="F6888" s="302" t="s">
        <v>69</v>
      </c>
      <c r="G6888" s="302" t="s">
        <v>70</v>
      </c>
      <c r="H6888" s="302" t="s">
        <v>3099</v>
      </c>
      <c r="I6888" s="302" t="s">
        <v>3099</v>
      </c>
      <c r="J6888" s="302">
        <v>135500</v>
      </c>
      <c r="K6888" s="302" t="s">
        <v>94</v>
      </c>
      <c r="L6888" s="302">
        <v>9974625</v>
      </c>
      <c r="M6888" s="302" t="s">
        <v>3064</v>
      </c>
      <c r="N6888" s="305">
        <v>23559</v>
      </c>
      <c r="O6888" s="305">
        <v>23559</v>
      </c>
      <c r="P6888" s="302" t="s">
        <v>1062</v>
      </c>
    </row>
    <row r="6889" spans="1:16">
      <c r="A6889" s="303">
        <v>0</v>
      </c>
      <c r="B6889" s="303">
        <v>0</v>
      </c>
      <c r="C6889" s="303">
        <v>0</v>
      </c>
      <c r="D6889" s="304">
        <f t="shared" si="107"/>
        <v>0</v>
      </c>
      <c r="E6889" s="305">
        <v>45992</v>
      </c>
      <c r="F6889" s="302" t="s">
        <v>69</v>
      </c>
      <c r="G6889" s="302" t="s">
        <v>70</v>
      </c>
      <c r="H6889" s="302" t="s">
        <v>3099</v>
      </c>
      <c r="I6889" s="302" t="s">
        <v>3099</v>
      </c>
      <c r="J6889" s="302">
        <v>135500</v>
      </c>
      <c r="K6889" s="302" t="s">
        <v>94</v>
      </c>
      <c r="L6889" s="302">
        <v>9975164</v>
      </c>
      <c r="M6889" s="302" t="s">
        <v>3064</v>
      </c>
      <c r="N6889" s="305">
        <v>23924</v>
      </c>
      <c r="O6889" s="305">
        <v>23924</v>
      </c>
      <c r="P6889" s="302" t="s">
        <v>1062</v>
      </c>
    </row>
    <row r="6890" spans="1:16">
      <c r="A6890" s="303">
        <v>0</v>
      </c>
      <c r="B6890" s="303">
        <v>0</v>
      </c>
      <c r="C6890" s="303">
        <v>0</v>
      </c>
      <c r="D6890" s="304">
        <f t="shared" si="107"/>
        <v>0</v>
      </c>
      <c r="E6890" s="305">
        <v>45992</v>
      </c>
      <c r="F6890" s="302" t="s">
        <v>69</v>
      </c>
      <c r="G6890" s="302" t="s">
        <v>70</v>
      </c>
      <c r="H6890" s="302" t="s">
        <v>3099</v>
      </c>
      <c r="I6890" s="302" t="s">
        <v>3099</v>
      </c>
      <c r="J6890" s="302">
        <v>135500</v>
      </c>
      <c r="K6890" s="302" t="s">
        <v>94</v>
      </c>
      <c r="L6890" s="302">
        <v>9974624</v>
      </c>
      <c r="M6890" s="302" t="s">
        <v>3064</v>
      </c>
      <c r="N6890" s="305">
        <v>26481</v>
      </c>
      <c r="O6890" s="305">
        <v>26481</v>
      </c>
      <c r="P6890" s="302" t="s">
        <v>1062</v>
      </c>
    </row>
    <row r="6891" spans="1:16">
      <c r="A6891" s="303">
        <v>0</v>
      </c>
      <c r="B6891" s="303">
        <v>0</v>
      </c>
      <c r="C6891" s="303">
        <v>0</v>
      </c>
      <c r="D6891" s="304">
        <f t="shared" si="107"/>
        <v>0</v>
      </c>
      <c r="E6891" s="305">
        <v>45992</v>
      </c>
      <c r="F6891" s="302" t="s">
        <v>69</v>
      </c>
      <c r="G6891" s="302" t="s">
        <v>70</v>
      </c>
      <c r="H6891" s="302" t="s">
        <v>3099</v>
      </c>
      <c r="I6891" s="302" t="s">
        <v>3099</v>
      </c>
      <c r="J6891" s="302">
        <v>135500</v>
      </c>
      <c r="K6891" s="302" t="s">
        <v>112</v>
      </c>
      <c r="L6891" s="302">
        <v>9975163</v>
      </c>
      <c r="M6891" s="302" t="s">
        <v>3065</v>
      </c>
      <c r="N6891" s="305">
        <v>23924</v>
      </c>
      <c r="O6891" s="305">
        <v>23924</v>
      </c>
      <c r="P6891" s="302" t="s">
        <v>1062</v>
      </c>
    </row>
    <row r="6892" spans="1:16">
      <c r="A6892" s="303">
        <v>0</v>
      </c>
      <c r="B6892" s="303">
        <v>0</v>
      </c>
      <c r="C6892" s="303">
        <v>0</v>
      </c>
      <c r="D6892" s="304">
        <f t="shared" si="107"/>
        <v>0</v>
      </c>
      <c r="E6892" s="305">
        <v>45992</v>
      </c>
      <c r="F6892" s="302" t="s">
        <v>69</v>
      </c>
      <c r="G6892" s="302" t="s">
        <v>70</v>
      </c>
      <c r="H6892" s="302" t="s">
        <v>3099</v>
      </c>
      <c r="I6892" s="302" t="s">
        <v>3099</v>
      </c>
      <c r="J6892" s="302">
        <v>135500</v>
      </c>
      <c r="K6892" s="302" t="s">
        <v>112</v>
      </c>
      <c r="L6892" s="302">
        <v>9974622</v>
      </c>
      <c r="M6892" s="302" t="s">
        <v>3065</v>
      </c>
      <c r="N6892" s="305">
        <v>23559</v>
      </c>
      <c r="O6892" s="305">
        <v>23559</v>
      </c>
      <c r="P6892" s="302" t="s">
        <v>1062</v>
      </c>
    </row>
    <row r="6893" spans="1:16">
      <c r="A6893" s="303">
        <v>0</v>
      </c>
      <c r="B6893" s="303">
        <v>0</v>
      </c>
      <c r="C6893" s="303">
        <v>0</v>
      </c>
      <c r="D6893" s="304">
        <f t="shared" si="107"/>
        <v>0</v>
      </c>
      <c r="E6893" s="305">
        <v>45992</v>
      </c>
      <c r="F6893" s="302" t="s">
        <v>69</v>
      </c>
      <c r="G6893" s="302" t="s">
        <v>70</v>
      </c>
      <c r="H6893" s="302" t="s">
        <v>3099</v>
      </c>
      <c r="I6893" s="302" t="s">
        <v>3099</v>
      </c>
      <c r="J6893" s="302">
        <v>135500</v>
      </c>
      <c r="K6893" s="302" t="s">
        <v>89</v>
      </c>
      <c r="L6893" s="302">
        <v>9974621</v>
      </c>
      <c r="M6893" s="302" t="s">
        <v>3066</v>
      </c>
      <c r="N6893" s="305">
        <v>23559</v>
      </c>
      <c r="O6893" s="305">
        <v>23559</v>
      </c>
      <c r="P6893" s="302" t="s">
        <v>1062</v>
      </c>
    </row>
    <row r="6894" spans="1:16">
      <c r="A6894" s="303">
        <v>0</v>
      </c>
      <c r="B6894" s="303">
        <v>0</v>
      </c>
      <c r="C6894" s="303">
        <v>0</v>
      </c>
      <c r="D6894" s="304">
        <f t="shared" si="107"/>
        <v>0</v>
      </c>
      <c r="E6894" s="305">
        <v>45992</v>
      </c>
      <c r="F6894" s="302" t="s">
        <v>69</v>
      </c>
      <c r="G6894" s="302" t="s">
        <v>70</v>
      </c>
      <c r="H6894" s="302" t="s">
        <v>3099</v>
      </c>
      <c r="I6894" s="302" t="s">
        <v>3099</v>
      </c>
      <c r="J6894" s="302">
        <v>135500</v>
      </c>
      <c r="K6894" s="302" t="s">
        <v>89</v>
      </c>
      <c r="L6894" s="302">
        <v>9975162</v>
      </c>
      <c r="M6894" s="302" t="s">
        <v>3066</v>
      </c>
      <c r="N6894" s="305">
        <v>23924</v>
      </c>
      <c r="O6894" s="305">
        <v>23924</v>
      </c>
      <c r="P6894" s="302" t="s">
        <v>1062</v>
      </c>
    </row>
    <row r="6895" spans="1:16">
      <c r="A6895" s="303">
        <v>0</v>
      </c>
      <c r="B6895" s="303">
        <v>0</v>
      </c>
      <c r="C6895" s="303">
        <v>0</v>
      </c>
      <c r="D6895" s="304">
        <f t="shared" si="107"/>
        <v>0</v>
      </c>
      <c r="E6895" s="305">
        <v>45992</v>
      </c>
      <c r="F6895" s="302" t="s">
        <v>69</v>
      </c>
      <c r="G6895" s="302" t="s">
        <v>70</v>
      </c>
      <c r="H6895" s="302" t="s">
        <v>3099</v>
      </c>
      <c r="I6895" s="302" t="s">
        <v>3099</v>
      </c>
      <c r="J6895" s="302">
        <v>135500</v>
      </c>
      <c r="K6895" s="302" t="s">
        <v>665</v>
      </c>
      <c r="L6895" s="302">
        <v>9724165</v>
      </c>
      <c r="M6895" s="302" t="s">
        <v>3136</v>
      </c>
      <c r="N6895" s="305">
        <v>28307</v>
      </c>
      <c r="O6895" s="305">
        <v>28307</v>
      </c>
      <c r="P6895" s="302" t="s">
        <v>1062</v>
      </c>
    </row>
    <row r="6896" spans="1:16">
      <c r="A6896" s="303">
        <v>0</v>
      </c>
      <c r="B6896" s="303">
        <v>0</v>
      </c>
      <c r="C6896" s="303">
        <v>0</v>
      </c>
      <c r="D6896" s="304">
        <f t="shared" si="107"/>
        <v>0</v>
      </c>
      <c r="E6896" s="305">
        <v>45992</v>
      </c>
      <c r="F6896" s="302" t="s">
        <v>69</v>
      </c>
      <c r="G6896" s="302" t="s">
        <v>70</v>
      </c>
      <c r="H6896" s="302" t="s">
        <v>3099</v>
      </c>
      <c r="I6896" s="302" t="s">
        <v>3099</v>
      </c>
      <c r="J6896" s="302">
        <v>135600</v>
      </c>
      <c r="K6896" s="302" t="s">
        <v>91</v>
      </c>
      <c r="L6896" s="302">
        <v>9974620</v>
      </c>
      <c r="M6896" s="302" t="s">
        <v>886</v>
      </c>
      <c r="N6896" s="305">
        <v>23559</v>
      </c>
      <c r="O6896" s="305">
        <v>23559</v>
      </c>
      <c r="P6896" s="302" t="s">
        <v>1062</v>
      </c>
    </row>
    <row r="6897" spans="1:16">
      <c r="A6897" s="303">
        <v>0</v>
      </c>
      <c r="B6897" s="303">
        <v>0</v>
      </c>
      <c r="C6897" s="303">
        <v>0</v>
      </c>
      <c r="D6897" s="304">
        <f t="shared" si="107"/>
        <v>0</v>
      </c>
      <c r="E6897" s="305">
        <v>45992</v>
      </c>
      <c r="F6897" s="302" t="s">
        <v>69</v>
      </c>
      <c r="G6897" s="302" t="s">
        <v>70</v>
      </c>
      <c r="H6897" s="302" t="s">
        <v>3099</v>
      </c>
      <c r="I6897" s="302" t="s">
        <v>3099</v>
      </c>
      <c r="J6897" s="302">
        <v>135600</v>
      </c>
      <c r="K6897" s="302" t="s">
        <v>91</v>
      </c>
      <c r="L6897" s="302">
        <v>9975160</v>
      </c>
      <c r="M6897" s="302" t="s">
        <v>886</v>
      </c>
      <c r="N6897" s="305">
        <v>23924</v>
      </c>
      <c r="O6897" s="305">
        <v>23924</v>
      </c>
      <c r="P6897" s="302" t="s">
        <v>1062</v>
      </c>
    </row>
    <row r="6898" spans="1:16">
      <c r="A6898" s="303">
        <v>0</v>
      </c>
      <c r="B6898" s="303">
        <v>0</v>
      </c>
      <c r="C6898" s="303">
        <v>0</v>
      </c>
      <c r="D6898" s="304">
        <f t="shared" si="107"/>
        <v>0</v>
      </c>
      <c r="E6898" s="305">
        <v>45992</v>
      </c>
      <c r="F6898" s="302" t="s">
        <v>69</v>
      </c>
      <c r="G6898" s="302" t="s">
        <v>70</v>
      </c>
      <c r="H6898" s="302" t="s">
        <v>3099</v>
      </c>
      <c r="I6898" s="302" t="s">
        <v>3099</v>
      </c>
      <c r="J6898" s="302">
        <v>135600</v>
      </c>
      <c r="K6898" s="302" t="s">
        <v>91</v>
      </c>
      <c r="L6898" s="302">
        <v>9974619</v>
      </c>
      <c r="M6898" s="302" t="s">
        <v>971</v>
      </c>
      <c r="N6898" s="305">
        <v>29037</v>
      </c>
      <c r="O6898" s="305">
        <v>29037</v>
      </c>
      <c r="P6898" s="302" t="s">
        <v>1062</v>
      </c>
    </row>
    <row r="6899" spans="1:16">
      <c r="A6899" s="303">
        <v>0</v>
      </c>
      <c r="B6899" s="303">
        <v>0</v>
      </c>
      <c r="C6899" s="303">
        <v>0</v>
      </c>
      <c r="D6899" s="304">
        <f t="shared" si="107"/>
        <v>0</v>
      </c>
      <c r="E6899" s="305">
        <v>45992</v>
      </c>
      <c r="F6899" s="302" t="s">
        <v>69</v>
      </c>
      <c r="G6899" s="302" t="s">
        <v>70</v>
      </c>
      <c r="H6899" s="302" t="s">
        <v>3099</v>
      </c>
      <c r="I6899" s="302" t="s">
        <v>3099</v>
      </c>
      <c r="J6899" s="302">
        <v>135600</v>
      </c>
      <c r="K6899" s="302" t="s">
        <v>99</v>
      </c>
      <c r="L6899" s="302">
        <v>9974618</v>
      </c>
      <c r="M6899" s="302" t="s">
        <v>887</v>
      </c>
      <c r="N6899" s="305">
        <v>23559</v>
      </c>
      <c r="O6899" s="305">
        <v>23559</v>
      </c>
      <c r="P6899" s="302" t="s">
        <v>1062</v>
      </c>
    </row>
    <row r="6900" spans="1:16">
      <c r="A6900" s="303">
        <v>0</v>
      </c>
      <c r="B6900" s="303">
        <v>0</v>
      </c>
      <c r="C6900" s="303">
        <v>0</v>
      </c>
      <c r="D6900" s="304">
        <f t="shared" si="107"/>
        <v>0</v>
      </c>
      <c r="E6900" s="305">
        <v>45992</v>
      </c>
      <c r="F6900" s="302" t="s">
        <v>69</v>
      </c>
      <c r="G6900" s="302" t="s">
        <v>70</v>
      </c>
      <c r="H6900" s="302" t="s">
        <v>3099</v>
      </c>
      <c r="I6900" s="302" t="s">
        <v>3099</v>
      </c>
      <c r="J6900" s="302">
        <v>135600</v>
      </c>
      <c r="K6900" s="302" t="s">
        <v>99</v>
      </c>
      <c r="L6900" s="302">
        <v>9975159</v>
      </c>
      <c r="M6900" s="302" t="s">
        <v>887</v>
      </c>
      <c r="N6900" s="305">
        <v>23924</v>
      </c>
      <c r="O6900" s="305">
        <v>23924</v>
      </c>
      <c r="P6900" s="302" t="s">
        <v>1062</v>
      </c>
    </row>
    <row r="6901" spans="1:16">
      <c r="A6901" s="303">
        <v>0</v>
      </c>
      <c r="B6901" s="303">
        <v>0</v>
      </c>
      <c r="C6901" s="303">
        <v>0</v>
      </c>
      <c r="D6901" s="304">
        <f t="shared" si="107"/>
        <v>0</v>
      </c>
      <c r="E6901" s="305">
        <v>45992</v>
      </c>
      <c r="F6901" s="302" t="s">
        <v>69</v>
      </c>
      <c r="G6901" s="302" t="s">
        <v>70</v>
      </c>
      <c r="H6901" s="302" t="s">
        <v>756</v>
      </c>
      <c r="I6901" s="302" t="s">
        <v>699</v>
      </c>
      <c r="J6901" s="302">
        <v>135500</v>
      </c>
      <c r="K6901" s="302" t="s">
        <v>80</v>
      </c>
      <c r="L6901" s="302">
        <v>9831214</v>
      </c>
      <c r="M6901" s="302" t="s">
        <v>891</v>
      </c>
      <c r="N6901" s="305">
        <v>35247</v>
      </c>
      <c r="O6901" s="305">
        <v>35247</v>
      </c>
      <c r="P6901" s="302" t="s">
        <v>1062</v>
      </c>
    </row>
    <row r="6902" spans="1:16">
      <c r="A6902" s="303">
        <v>0</v>
      </c>
      <c r="B6902" s="303">
        <v>0</v>
      </c>
      <c r="C6902" s="303">
        <v>0</v>
      </c>
      <c r="D6902" s="304">
        <f t="shared" si="107"/>
        <v>0</v>
      </c>
      <c r="E6902" s="305">
        <v>45992</v>
      </c>
      <c r="F6902" s="302" t="s">
        <v>69</v>
      </c>
      <c r="G6902" s="302" t="s">
        <v>70</v>
      </c>
      <c r="H6902" s="302" t="s">
        <v>756</v>
      </c>
      <c r="I6902" s="302" t="s">
        <v>699</v>
      </c>
      <c r="J6902" s="302">
        <v>135500</v>
      </c>
      <c r="K6902" s="302" t="s">
        <v>83</v>
      </c>
      <c r="L6902" s="302">
        <v>9802794</v>
      </c>
      <c r="M6902" s="302" t="s">
        <v>879</v>
      </c>
      <c r="N6902" s="305">
        <v>33055</v>
      </c>
      <c r="O6902" s="305">
        <v>33055</v>
      </c>
      <c r="P6902" s="302" t="s">
        <v>1052</v>
      </c>
    </row>
    <row r="6903" spans="1:16">
      <c r="A6903" s="303">
        <v>0</v>
      </c>
      <c r="B6903" s="303">
        <v>0</v>
      </c>
      <c r="C6903" s="303">
        <v>0</v>
      </c>
      <c r="D6903" s="304">
        <f t="shared" si="107"/>
        <v>0</v>
      </c>
      <c r="E6903" s="305">
        <v>45992</v>
      </c>
      <c r="F6903" s="302" t="s">
        <v>69</v>
      </c>
      <c r="G6903" s="302" t="s">
        <v>70</v>
      </c>
      <c r="H6903" s="302" t="s">
        <v>756</v>
      </c>
      <c r="I6903" s="302" t="s">
        <v>699</v>
      </c>
      <c r="J6903" s="302">
        <v>135500</v>
      </c>
      <c r="K6903" s="302" t="s">
        <v>83</v>
      </c>
      <c r="L6903" s="302">
        <v>9802808</v>
      </c>
      <c r="M6903" s="302" t="s">
        <v>879</v>
      </c>
      <c r="N6903" s="305">
        <v>35247</v>
      </c>
      <c r="O6903" s="305">
        <v>35247</v>
      </c>
      <c r="P6903" s="302" t="s">
        <v>1052</v>
      </c>
    </row>
    <row r="6904" spans="1:16">
      <c r="A6904" s="303">
        <v>0</v>
      </c>
      <c r="B6904" s="303">
        <v>0</v>
      </c>
      <c r="C6904" s="303">
        <v>0</v>
      </c>
      <c r="D6904" s="304">
        <f t="shared" si="107"/>
        <v>0</v>
      </c>
      <c r="E6904" s="305">
        <v>45992</v>
      </c>
      <c r="F6904" s="302" t="s">
        <v>69</v>
      </c>
      <c r="G6904" s="302" t="s">
        <v>70</v>
      </c>
      <c r="H6904" s="302" t="s">
        <v>756</v>
      </c>
      <c r="I6904" s="302" t="s">
        <v>699</v>
      </c>
      <c r="J6904" s="302">
        <v>135500</v>
      </c>
      <c r="K6904" s="302" t="s">
        <v>83</v>
      </c>
      <c r="L6904" s="302">
        <v>9802659</v>
      </c>
      <c r="M6904" s="302" t="s">
        <v>879</v>
      </c>
      <c r="N6904" s="305">
        <v>35247</v>
      </c>
      <c r="O6904" s="305">
        <v>35247</v>
      </c>
      <c r="P6904" s="302" t="s">
        <v>1052</v>
      </c>
    </row>
    <row r="6905" spans="1:16">
      <c r="A6905" s="303">
        <v>0</v>
      </c>
      <c r="B6905" s="303">
        <v>0</v>
      </c>
      <c r="C6905" s="303">
        <v>0</v>
      </c>
      <c r="D6905" s="304">
        <f t="shared" si="107"/>
        <v>0</v>
      </c>
      <c r="E6905" s="305">
        <v>45992</v>
      </c>
      <c r="F6905" s="302" t="s">
        <v>69</v>
      </c>
      <c r="G6905" s="302" t="s">
        <v>70</v>
      </c>
      <c r="H6905" s="302" t="s">
        <v>756</v>
      </c>
      <c r="I6905" s="302" t="s">
        <v>699</v>
      </c>
      <c r="J6905" s="302">
        <v>135500</v>
      </c>
      <c r="K6905" s="302" t="s">
        <v>85</v>
      </c>
      <c r="L6905" s="302">
        <v>9831215</v>
      </c>
      <c r="M6905" s="302" t="s">
        <v>901</v>
      </c>
      <c r="N6905" s="305">
        <v>35247</v>
      </c>
      <c r="O6905" s="305">
        <v>35247</v>
      </c>
      <c r="P6905" s="302" t="s">
        <v>1062</v>
      </c>
    </row>
    <row r="6906" spans="1:16">
      <c r="A6906" s="303">
        <v>0</v>
      </c>
      <c r="B6906" s="303">
        <v>0</v>
      </c>
      <c r="C6906" s="303">
        <v>0</v>
      </c>
      <c r="D6906" s="304">
        <f t="shared" si="107"/>
        <v>0</v>
      </c>
      <c r="E6906" s="305">
        <v>45992</v>
      </c>
      <c r="F6906" s="302" t="s">
        <v>69</v>
      </c>
      <c r="G6906" s="302" t="s">
        <v>70</v>
      </c>
      <c r="H6906" s="302" t="s">
        <v>756</v>
      </c>
      <c r="I6906" s="302" t="s">
        <v>699</v>
      </c>
      <c r="J6906" s="302">
        <v>135500</v>
      </c>
      <c r="K6906" s="302" t="s">
        <v>86</v>
      </c>
      <c r="L6906" s="302">
        <v>9803197</v>
      </c>
      <c r="M6906" s="302" t="s">
        <v>885</v>
      </c>
      <c r="N6906" s="305">
        <v>35247</v>
      </c>
      <c r="O6906" s="305">
        <v>35247</v>
      </c>
      <c r="P6906" s="302" t="s">
        <v>1052</v>
      </c>
    </row>
    <row r="6907" spans="1:16">
      <c r="A6907" s="303">
        <v>0</v>
      </c>
      <c r="B6907" s="303">
        <v>0</v>
      </c>
      <c r="C6907" s="303">
        <v>0</v>
      </c>
      <c r="D6907" s="304">
        <f t="shared" si="107"/>
        <v>0</v>
      </c>
      <c r="E6907" s="305">
        <v>45992</v>
      </c>
      <c r="F6907" s="302" t="s">
        <v>69</v>
      </c>
      <c r="G6907" s="302" t="s">
        <v>70</v>
      </c>
      <c r="H6907" s="302" t="s">
        <v>756</v>
      </c>
      <c r="I6907" s="302" t="s">
        <v>699</v>
      </c>
      <c r="J6907" s="302">
        <v>135500</v>
      </c>
      <c r="K6907" s="302" t="s">
        <v>86</v>
      </c>
      <c r="L6907" s="302">
        <v>9803323</v>
      </c>
      <c r="M6907" s="302" t="s">
        <v>885</v>
      </c>
      <c r="N6907" s="305">
        <v>33055</v>
      </c>
      <c r="O6907" s="305">
        <v>33055</v>
      </c>
      <c r="P6907" s="302" t="s">
        <v>1052</v>
      </c>
    </row>
    <row r="6908" spans="1:16">
      <c r="A6908" s="303">
        <v>0</v>
      </c>
      <c r="B6908" s="303">
        <v>0</v>
      </c>
      <c r="C6908" s="303">
        <v>0</v>
      </c>
      <c r="D6908" s="304">
        <f t="shared" si="107"/>
        <v>0</v>
      </c>
      <c r="E6908" s="305">
        <v>45992</v>
      </c>
      <c r="F6908" s="302" t="s">
        <v>69</v>
      </c>
      <c r="G6908" s="302" t="s">
        <v>70</v>
      </c>
      <c r="H6908" s="302" t="s">
        <v>756</v>
      </c>
      <c r="I6908" s="302" t="s">
        <v>699</v>
      </c>
      <c r="J6908" s="302">
        <v>135500</v>
      </c>
      <c r="K6908" s="302" t="s">
        <v>86</v>
      </c>
      <c r="L6908" s="302">
        <v>9803371</v>
      </c>
      <c r="M6908" s="302" t="s">
        <v>885</v>
      </c>
      <c r="N6908" s="305">
        <v>35247</v>
      </c>
      <c r="O6908" s="305">
        <v>35247</v>
      </c>
      <c r="P6908" s="302" t="s">
        <v>1052</v>
      </c>
    </row>
    <row r="6909" spans="1:16">
      <c r="A6909" s="303">
        <v>0</v>
      </c>
      <c r="B6909" s="303">
        <v>0</v>
      </c>
      <c r="C6909" s="303">
        <v>0</v>
      </c>
      <c r="D6909" s="304">
        <f t="shared" si="107"/>
        <v>0</v>
      </c>
      <c r="E6909" s="305">
        <v>45992</v>
      </c>
      <c r="F6909" s="302" t="s">
        <v>69</v>
      </c>
      <c r="G6909" s="302" t="s">
        <v>70</v>
      </c>
      <c r="H6909" s="302" t="s">
        <v>756</v>
      </c>
      <c r="I6909" s="302" t="s">
        <v>699</v>
      </c>
      <c r="J6909" s="302">
        <v>135500</v>
      </c>
      <c r="K6909" s="302" t="s">
        <v>94</v>
      </c>
      <c r="L6909" s="302">
        <v>9776103</v>
      </c>
      <c r="M6909" s="302" t="s">
        <v>3064</v>
      </c>
      <c r="N6909" s="305">
        <v>35247</v>
      </c>
      <c r="O6909" s="305">
        <v>35247</v>
      </c>
      <c r="P6909" s="302" t="s">
        <v>1062</v>
      </c>
    </row>
    <row r="6910" spans="1:16">
      <c r="A6910" s="303">
        <v>0</v>
      </c>
      <c r="B6910" s="303">
        <v>0</v>
      </c>
      <c r="C6910" s="303">
        <v>0</v>
      </c>
      <c r="D6910" s="304">
        <f t="shared" si="107"/>
        <v>0</v>
      </c>
      <c r="E6910" s="305">
        <v>45992</v>
      </c>
      <c r="F6910" s="302" t="s">
        <v>69</v>
      </c>
      <c r="G6910" s="302" t="s">
        <v>70</v>
      </c>
      <c r="H6910" s="302" t="s">
        <v>756</v>
      </c>
      <c r="I6910" s="302" t="s">
        <v>699</v>
      </c>
      <c r="J6910" s="302">
        <v>135500</v>
      </c>
      <c r="K6910" s="302" t="s">
        <v>89</v>
      </c>
      <c r="L6910" s="302">
        <v>9975067</v>
      </c>
      <c r="M6910" s="302" t="s">
        <v>3066</v>
      </c>
      <c r="N6910" s="305">
        <v>33055</v>
      </c>
      <c r="O6910" s="305">
        <v>33055</v>
      </c>
      <c r="P6910" s="302" t="s">
        <v>1062</v>
      </c>
    </row>
    <row r="6911" spans="1:16">
      <c r="A6911" s="303">
        <v>0</v>
      </c>
      <c r="B6911" s="303">
        <v>0</v>
      </c>
      <c r="C6911" s="303">
        <v>0</v>
      </c>
      <c r="D6911" s="304">
        <f t="shared" si="107"/>
        <v>0</v>
      </c>
      <c r="E6911" s="305">
        <v>45992</v>
      </c>
      <c r="F6911" s="302" t="s">
        <v>69</v>
      </c>
      <c r="G6911" s="302" t="s">
        <v>70</v>
      </c>
      <c r="H6911" s="302" t="s">
        <v>756</v>
      </c>
      <c r="I6911" s="302" t="s">
        <v>699</v>
      </c>
      <c r="J6911" s="302">
        <v>135500</v>
      </c>
      <c r="K6911" s="302" t="s">
        <v>113</v>
      </c>
      <c r="L6911" s="302">
        <v>9689545</v>
      </c>
      <c r="M6911" s="302" t="s">
        <v>3067</v>
      </c>
      <c r="N6911" s="305">
        <v>35247</v>
      </c>
      <c r="O6911" s="305">
        <v>35247</v>
      </c>
      <c r="P6911" s="302" t="s">
        <v>1062</v>
      </c>
    </row>
    <row r="6912" spans="1:16">
      <c r="A6912" s="303">
        <v>0</v>
      </c>
      <c r="B6912" s="303">
        <v>0</v>
      </c>
      <c r="C6912" s="303">
        <v>0</v>
      </c>
      <c r="D6912" s="304">
        <f t="shared" si="107"/>
        <v>0</v>
      </c>
      <c r="E6912" s="305">
        <v>45992</v>
      </c>
      <c r="F6912" s="302" t="s">
        <v>69</v>
      </c>
      <c r="G6912" s="302" t="s">
        <v>70</v>
      </c>
      <c r="H6912" s="302" t="s">
        <v>756</v>
      </c>
      <c r="I6912" s="302" t="s">
        <v>699</v>
      </c>
      <c r="J6912" s="302">
        <v>135600</v>
      </c>
      <c r="K6912" s="302" t="s">
        <v>91</v>
      </c>
      <c r="L6912" s="302">
        <v>9975066</v>
      </c>
      <c r="M6912" s="302" t="s">
        <v>886</v>
      </c>
      <c r="N6912" s="305">
        <v>33055</v>
      </c>
      <c r="O6912" s="305">
        <v>33055</v>
      </c>
      <c r="P6912" s="302" t="s">
        <v>1062</v>
      </c>
    </row>
    <row r="6913" spans="1:16">
      <c r="A6913" s="303">
        <v>0</v>
      </c>
      <c r="B6913" s="303">
        <v>0</v>
      </c>
      <c r="C6913" s="303">
        <v>0</v>
      </c>
      <c r="D6913" s="304">
        <f t="shared" si="107"/>
        <v>0</v>
      </c>
      <c r="E6913" s="305">
        <v>45992</v>
      </c>
      <c r="F6913" s="302" t="s">
        <v>69</v>
      </c>
      <c r="G6913" s="302" t="s">
        <v>70</v>
      </c>
      <c r="H6913" s="302" t="s">
        <v>756</v>
      </c>
      <c r="I6913" s="302" t="s">
        <v>699</v>
      </c>
      <c r="J6913" s="302">
        <v>135600</v>
      </c>
      <c r="K6913" s="302" t="s">
        <v>92</v>
      </c>
      <c r="L6913" s="302">
        <v>9792757</v>
      </c>
      <c r="M6913" s="302" t="s">
        <v>948</v>
      </c>
      <c r="N6913" s="305">
        <v>35247</v>
      </c>
      <c r="O6913" s="305">
        <v>35247</v>
      </c>
      <c r="P6913" s="302" t="s">
        <v>1062</v>
      </c>
    </row>
    <row r="6914" spans="1:16">
      <c r="A6914" s="303">
        <v>0</v>
      </c>
      <c r="B6914" s="303">
        <v>0</v>
      </c>
      <c r="C6914" s="303">
        <v>0</v>
      </c>
      <c r="D6914" s="304">
        <f t="shared" si="107"/>
        <v>0</v>
      </c>
      <c r="E6914" s="305">
        <v>45992</v>
      </c>
      <c r="F6914" s="302" t="s">
        <v>69</v>
      </c>
      <c r="G6914" s="302" t="s">
        <v>70</v>
      </c>
      <c r="H6914" s="302" t="s">
        <v>3099</v>
      </c>
      <c r="I6914" s="302" t="s">
        <v>3099</v>
      </c>
      <c r="J6914" s="302">
        <v>135002</v>
      </c>
      <c r="K6914" s="302" t="s">
        <v>107</v>
      </c>
      <c r="L6914" s="302">
        <v>9870055</v>
      </c>
      <c r="M6914" s="302" t="s">
        <v>1232</v>
      </c>
      <c r="N6914" s="305">
        <v>14427</v>
      </c>
      <c r="O6914" s="305">
        <v>14427</v>
      </c>
      <c r="P6914" s="302" t="s">
        <v>1062</v>
      </c>
    </row>
    <row r="6915" spans="1:16">
      <c r="A6915" s="303">
        <v>0</v>
      </c>
      <c r="B6915" s="303">
        <v>0</v>
      </c>
      <c r="C6915" s="303">
        <v>0</v>
      </c>
      <c r="D6915" s="304">
        <f t="shared" ref="D6915:D6978" si="108">+B6915-C6915</f>
        <v>0</v>
      </c>
      <c r="E6915" s="305">
        <v>45992</v>
      </c>
      <c r="F6915" s="302" t="s">
        <v>69</v>
      </c>
      <c r="G6915" s="302" t="s">
        <v>70</v>
      </c>
      <c r="H6915" s="302" t="s">
        <v>3099</v>
      </c>
      <c r="I6915" s="302" t="s">
        <v>3099</v>
      </c>
      <c r="J6915" s="302">
        <v>135002</v>
      </c>
      <c r="K6915" s="302" t="s">
        <v>107</v>
      </c>
      <c r="L6915" s="302">
        <v>9870112</v>
      </c>
      <c r="M6915" s="302" t="s">
        <v>1231</v>
      </c>
      <c r="N6915" s="305">
        <v>28307</v>
      </c>
      <c r="O6915" s="305">
        <v>28307</v>
      </c>
      <c r="P6915" s="302" t="s">
        <v>1062</v>
      </c>
    </row>
    <row r="6916" spans="1:16">
      <c r="A6916" s="303">
        <v>0</v>
      </c>
      <c r="B6916" s="303">
        <v>0</v>
      </c>
      <c r="C6916" s="303">
        <v>0</v>
      </c>
      <c r="D6916" s="304">
        <f t="shared" si="108"/>
        <v>0</v>
      </c>
      <c r="E6916" s="305">
        <v>45992</v>
      </c>
      <c r="F6916" s="302" t="s">
        <v>69</v>
      </c>
      <c r="G6916" s="302" t="s">
        <v>70</v>
      </c>
      <c r="H6916" s="302" t="s">
        <v>3099</v>
      </c>
      <c r="I6916" s="302" t="s">
        <v>3099</v>
      </c>
      <c r="J6916" s="302">
        <v>135002</v>
      </c>
      <c r="K6916" s="302" t="s">
        <v>107</v>
      </c>
      <c r="L6916" s="302">
        <v>9870052</v>
      </c>
      <c r="M6916" s="302" t="s">
        <v>1255</v>
      </c>
      <c r="N6916" s="305">
        <v>15888</v>
      </c>
      <c r="O6916" s="305">
        <v>15888</v>
      </c>
      <c r="P6916" s="302" t="s">
        <v>1062</v>
      </c>
    </row>
    <row r="6917" spans="1:16">
      <c r="A6917" s="303">
        <v>0</v>
      </c>
      <c r="B6917" s="303">
        <v>0</v>
      </c>
      <c r="C6917" s="303">
        <v>0</v>
      </c>
      <c r="D6917" s="304">
        <f t="shared" si="108"/>
        <v>0</v>
      </c>
      <c r="E6917" s="305">
        <v>45992</v>
      </c>
      <c r="F6917" s="302" t="s">
        <v>69</v>
      </c>
      <c r="G6917" s="302" t="s">
        <v>70</v>
      </c>
      <c r="H6917" s="302" t="s">
        <v>3099</v>
      </c>
      <c r="I6917" s="302" t="s">
        <v>3099</v>
      </c>
      <c r="J6917" s="302">
        <v>135002</v>
      </c>
      <c r="K6917" s="302" t="s">
        <v>107</v>
      </c>
      <c r="L6917" s="302">
        <v>9870042</v>
      </c>
      <c r="M6917" s="302" t="s">
        <v>1248</v>
      </c>
      <c r="N6917" s="305">
        <v>24289</v>
      </c>
      <c r="O6917" s="305">
        <v>24289</v>
      </c>
      <c r="P6917" s="302" t="s">
        <v>1062</v>
      </c>
    </row>
    <row r="6918" spans="1:16">
      <c r="A6918" s="303">
        <v>0</v>
      </c>
      <c r="B6918" s="303">
        <v>0</v>
      </c>
      <c r="C6918" s="303">
        <v>0</v>
      </c>
      <c r="D6918" s="304">
        <f t="shared" si="108"/>
        <v>0</v>
      </c>
      <c r="E6918" s="305">
        <v>45992</v>
      </c>
      <c r="F6918" s="302" t="s">
        <v>69</v>
      </c>
      <c r="G6918" s="302" t="s">
        <v>70</v>
      </c>
      <c r="H6918" s="302" t="s">
        <v>3099</v>
      </c>
      <c r="I6918" s="302" t="s">
        <v>3099</v>
      </c>
      <c r="J6918" s="302">
        <v>135002</v>
      </c>
      <c r="K6918" s="302" t="s">
        <v>107</v>
      </c>
      <c r="L6918" s="302">
        <v>9870056</v>
      </c>
      <c r="M6918" s="302" t="s">
        <v>1232</v>
      </c>
      <c r="N6918" s="305">
        <v>14062</v>
      </c>
      <c r="O6918" s="305">
        <v>14062</v>
      </c>
      <c r="P6918" s="302" t="s">
        <v>1062</v>
      </c>
    </row>
    <row r="6919" spans="1:16">
      <c r="A6919" s="303">
        <v>0</v>
      </c>
      <c r="B6919" s="303">
        <v>0</v>
      </c>
      <c r="C6919" s="303">
        <v>0</v>
      </c>
      <c r="D6919" s="304">
        <f t="shared" si="108"/>
        <v>0</v>
      </c>
      <c r="E6919" s="305">
        <v>45992</v>
      </c>
      <c r="F6919" s="302" t="s">
        <v>69</v>
      </c>
      <c r="G6919" s="302" t="s">
        <v>70</v>
      </c>
      <c r="H6919" s="302" t="s">
        <v>3099</v>
      </c>
      <c r="I6919" s="302" t="s">
        <v>3099</v>
      </c>
      <c r="J6919" s="302">
        <v>135002</v>
      </c>
      <c r="K6919" s="302" t="s">
        <v>107</v>
      </c>
      <c r="L6919" s="302">
        <v>9870046</v>
      </c>
      <c r="M6919" s="302" t="s">
        <v>1247</v>
      </c>
      <c r="N6919" s="305">
        <v>19906</v>
      </c>
      <c r="O6919" s="305">
        <v>19906</v>
      </c>
      <c r="P6919" s="302" t="s">
        <v>1062</v>
      </c>
    </row>
    <row r="6920" spans="1:16">
      <c r="A6920" s="303">
        <v>0</v>
      </c>
      <c r="B6920" s="303">
        <v>0</v>
      </c>
      <c r="C6920" s="303">
        <v>0</v>
      </c>
      <c r="D6920" s="304">
        <f t="shared" si="108"/>
        <v>0</v>
      </c>
      <c r="E6920" s="305">
        <v>45992</v>
      </c>
      <c r="F6920" s="302" t="s">
        <v>69</v>
      </c>
      <c r="G6920" s="302" t="s">
        <v>70</v>
      </c>
      <c r="H6920" s="302" t="s">
        <v>3099</v>
      </c>
      <c r="I6920" s="302" t="s">
        <v>3099</v>
      </c>
      <c r="J6920" s="302">
        <v>135002</v>
      </c>
      <c r="K6920" s="302" t="s">
        <v>107</v>
      </c>
      <c r="L6920" s="302">
        <v>9870111</v>
      </c>
      <c r="M6920" s="302" t="s">
        <v>1256</v>
      </c>
      <c r="N6920" s="305">
        <v>28307</v>
      </c>
      <c r="O6920" s="305">
        <v>28307</v>
      </c>
      <c r="P6920" s="302" t="s">
        <v>1062</v>
      </c>
    </row>
    <row r="6921" spans="1:16">
      <c r="A6921" s="303">
        <v>0</v>
      </c>
      <c r="B6921" s="303">
        <v>0</v>
      </c>
      <c r="C6921" s="303">
        <v>0</v>
      </c>
      <c r="D6921" s="304">
        <f t="shared" si="108"/>
        <v>0</v>
      </c>
      <c r="E6921" s="305">
        <v>45992</v>
      </c>
      <c r="F6921" s="302" t="s">
        <v>69</v>
      </c>
      <c r="G6921" s="302" t="s">
        <v>70</v>
      </c>
      <c r="H6921" s="302" t="s">
        <v>3099</v>
      </c>
      <c r="I6921" s="302" t="s">
        <v>3099</v>
      </c>
      <c r="J6921" s="302">
        <v>135002</v>
      </c>
      <c r="K6921" s="302" t="s">
        <v>107</v>
      </c>
      <c r="L6921" s="302">
        <v>9870054</v>
      </c>
      <c r="M6921" s="302" t="s">
        <v>1232</v>
      </c>
      <c r="N6921" s="305">
        <v>15158</v>
      </c>
      <c r="O6921" s="305">
        <v>15158</v>
      </c>
      <c r="P6921" s="302" t="s">
        <v>1062</v>
      </c>
    </row>
    <row r="6922" spans="1:16">
      <c r="A6922" s="303">
        <v>0</v>
      </c>
      <c r="B6922" s="303">
        <v>0</v>
      </c>
      <c r="C6922" s="303">
        <v>0</v>
      </c>
      <c r="D6922" s="304">
        <f t="shared" si="108"/>
        <v>0</v>
      </c>
      <c r="E6922" s="305">
        <v>45992</v>
      </c>
      <c r="F6922" s="302" t="s">
        <v>69</v>
      </c>
      <c r="G6922" s="302" t="s">
        <v>70</v>
      </c>
      <c r="H6922" s="302" t="s">
        <v>3099</v>
      </c>
      <c r="I6922" s="302" t="s">
        <v>3099</v>
      </c>
      <c r="J6922" s="302">
        <v>135002</v>
      </c>
      <c r="K6922" s="302" t="s">
        <v>107</v>
      </c>
      <c r="L6922" s="302">
        <v>9870047</v>
      </c>
      <c r="M6922" s="302" t="s">
        <v>1260</v>
      </c>
      <c r="N6922" s="305">
        <v>19906</v>
      </c>
      <c r="O6922" s="305">
        <v>19906</v>
      </c>
      <c r="P6922" s="302" t="s">
        <v>1062</v>
      </c>
    </row>
    <row r="6923" spans="1:16">
      <c r="A6923" s="303">
        <v>0</v>
      </c>
      <c r="B6923" s="303">
        <v>0</v>
      </c>
      <c r="C6923" s="303">
        <v>0</v>
      </c>
      <c r="D6923" s="304">
        <f t="shared" si="108"/>
        <v>0</v>
      </c>
      <c r="E6923" s="305">
        <v>45992</v>
      </c>
      <c r="F6923" s="302" t="s">
        <v>69</v>
      </c>
      <c r="G6923" s="302" t="s">
        <v>70</v>
      </c>
      <c r="H6923" s="302" t="s">
        <v>3099</v>
      </c>
      <c r="I6923" s="302" t="s">
        <v>3099</v>
      </c>
      <c r="J6923" s="302">
        <v>135002</v>
      </c>
      <c r="K6923" s="302" t="s">
        <v>107</v>
      </c>
      <c r="L6923" s="302">
        <v>9870119</v>
      </c>
      <c r="M6923" s="302" t="s">
        <v>1233</v>
      </c>
      <c r="N6923" s="305">
        <v>28307</v>
      </c>
      <c r="O6923" s="305">
        <v>28307</v>
      </c>
      <c r="P6923" s="302" t="s">
        <v>1062</v>
      </c>
    </row>
    <row r="6924" spans="1:16">
      <c r="A6924" s="303">
        <v>0</v>
      </c>
      <c r="B6924" s="303">
        <v>0</v>
      </c>
      <c r="C6924" s="303">
        <v>0</v>
      </c>
      <c r="D6924" s="304">
        <f t="shared" si="108"/>
        <v>0</v>
      </c>
      <c r="E6924" s="305">
        <v>45992</v>
      </c>
      <c r="F6924" s="302" t="s">
        <v>69</v>
      </c>
      <c r="G6924" s="302" t="s">
        <v>70</v>
      </c>
      <c r="H6924" s="302" t="s">
        <v>3099</v>
      </c>
      <c r="I6924" s="302" t="s">
        <v>3099</v>
      </c>
      <c r="J6924" s="302">
        <v>135002</v>
      </c>
      <c r="K6924" s="302" t="s">
        <v>107</v>
      </c>
      <c r="L6924" s="302">
        <v>9870117</v>
      </c>
      <c r="M6924" s="302" t="s">
        <v>1257</v>
      </c>
      <c r="N6924" s="305">
        <v>28307</v>
      </c>
      <c r="O6924" s="305">
        <v>28307</v>
      </c>
      <c r="P6924" s="302" t="s">
        <v>1062</v>
      </c>
    </row>
    <row r="6925" spans="1:16">
      <c r="A6925" s="303">
        <v>0</v>
      </c>
      <c r="B6925" s="303">
        <v>0</v>
      </c>
      <c r="C6925" s="303">
        <v>0</v>
      </c>
      <c r="D6925" s="304">
        <f t="shared" si="108"/>
        <v>0</v>
      </c>
      <c r="E6925" s="305">
        <v>45992</v>
      </c>
      <c r="F6925" s="302" t="s">
        <v>69</v>
      </c>
      <c r="G6925" s="302" t="s">
        <v>70</v>
      </c>
      <c r="H6925" s="302" t="s">
        <v>3099</v>
      </c>
      <c r="I6925" s="302" t="s">
        <v>3099</v>
      </c>
      <c r="J6925" s="302">
        <v>135002</v>
      </c>
      <c r="K6925" s="302" t="s">
        <v>107</v>
      </c>
      <c r="L6925" s="302">
        <v>9870115</v>
      </c>
      <c r="M6925" s="302" t="s">
        <v>1242</v>
      </c>
      <c r="N6925" s="305">
        <v>28307</v>
      </c>
      <c r="O6925" s="305">
        <v>28307</v>
      </c>
      <c r="P6925" s="302" t="s">
        <v>1062</v>
      </c>
    </row>
    <row r="6926" spans="1:16">
      <c r="A6926" s="303">
        <v>0</v>
      </c>
      <c r="B6926" s="303">
        <v>0</v>
      </c>
      <c r="C6926" s="303">
        <v>0</v>
      </c>
      <c r="D6926" s="304">
        <f t="shared" si="108"/>
        <v>0</v>
      </c>
      <c r="E6926" s="305">
        <v>45992</v>
      </c>
      <c r="F6926" s="302" t="s">
        <v>69</v>
      </c>
      <c r="G6926" s="302" t="s">
        <v>70</v>
      </c>
      <c r="H6926" s="302" t="s">
        <v>3099</v>
      </c>
      <c r="I6926" s="302" t="s">
        <v>3099</v>
      </c>
      <c r="J6926" s="302">
        <v>135002</v>
      </c>
      <c r="K6926" s="302" t="s">
        <v>107</v>
      </c>
      <c r="L6926" s="302">
        <v>9870114</v>
      </c>
      <c r="M6926" s="302" t="s">
        <v>1232</v>
      </c>
      <c r="N6926" s="305">
        <v>28307</v>
      </c>
      <c r="O6926" s="305">
        <v>28307</v>
      </c>
      <c r="P6926" s="302" t="s">
        <v>1062</v>
      </c>
    </row>
    <row r="6927" spans="1:16">
      <c r="A6927" s="303">
        <v>0</v>
      </c>
      <c r="B6927" s="303">
        <v>0</v>
      </c>
      <c r="C6927" s="303">
        <v>0</v>
      </c>
      <c r="D6927" s="304">
        <f t="shared" si="108"/>
        <v>0</v>
      </c>
      <c r="E6927" s="305">
        <v>45992</v>
      </c>
      <c r="F6927" s="302" t="s">
        <v>69</v>
      </c>
      <c r="G6927" s="302" t="s">
        <v>70</v>
      </c>
      <c r="H6927" s="302" t="s">
        <v>3099</v>
      </c>
      <c r="I6927" s="302" t="s">
        <v>3099</v>
      </c>
      <c r="J6927" s="302">
        <v>135002</v>
      </c>
      <c r="K6927" s="302" t="s">
        <v>107</v>
      </c>
      <c r="L6927" s="302">
        <v>9870040</v>
      </c>
      <c r="M6927" s="302" t="s">
        <v>1246</v>
      </c>
      <c r="N6927" s="305">
        <v>24289</v>
      </c>
      <c r="O6927" s="305">
        <v>24289</v>
      </c>
      <c r="P6927" s="302" t="s">
        <v>1062</v>
      </c>
    </row>
    <row r="6928" spans="1:16">
      <c r="A6928" s="303">
        <v>0</v>
      </c>
      <c r="B6928" s="303">
        <v>0</v>
      </c>
      <c r="C6928" s="303">
        <v>0</v>
      </c>
      <c r="D6928" s="304">
        <f t="shared" si="108"/>
        <v>0</v>
      </c>
      <c r="E6928" s="305">
        <v>45992</v>
      </c>
      <c r="F6928" s="302" t="s">
        <v>69</v>
      </c>
      <c r="G6928" s="302" t="s">
        <v>70</v>
      </c>
      <c r="H6928" s="302" t="s">
        <v>3099</v>
      </c>
      <c r="I6928" s="302" t="s">
        <v>3099</v>
      </c>
      <c r="J6928" s="302">
        <v>135002</v>
      </c>
      <c r="K6928" s="302" t="s">
        <v>107</v>
      </c>
      <c r="L6928" s="302">
        <v>9870038</v>
      </c>
      <c r="M6928" s="302" t="s">
        <v>1261</v>
      </c>
      <c r="N6928" s="305">
        <v>27942</v>
      </c>
      <c r="O6928" s="305">
        <v>27942</v>
      </c>
      <c r="P6928" s="302" t="s">
        <v>1062</v>
      </c>
    </row>
    <row r="6929" spans="1:16">
      <c r="A6929" s="303">
        <v>0</v>
      </c>
      <c r="B6929" s="303">
        <v>0</v>
      </c>
      <c r="C6929" s="303">
        <v>0</v>
      </c>
      <c r="D6929" s="304">
        <f t="shared" si="108"/>
        <v>0</v>
      </c>
      <c r="E6929" s="305">
        <v>45992</v>
      </c>
      <c r="F6929" s="302" t="s">
        <v>69</v>
      </c>
      <c r="G6929" s="302" t="s">
        <v>70</v>
      </c>
      <c r="H6929" s="302" t="s">
        <v>3099</v>
      </c>
      <c r="I6929" s="302" t="s">
        <v>3099</v>
      </c>
      <c r="J6929" s="302">
        <v>135002</v>
      </c>
      <c r="K6929" s="302" t="s">
        <v>107</v>
      </c>
      <c r="L6929" s="302">
        <v>9696127</v>
      </c>
      <c r="M6929" s="302" t="s">
        <v>1236</v>
      </c>
      <c r="N6929" s="305">
        <v>19906</v>
      </c>
      <c r="O6929" s="305">
        <v>19906</v>
      </c>
      <c r="P6929" s="302" t="s">
        <v>1062</v>
      </c>
    </row>
    <row r="6930" spans="1:16">
      <c r="A6930" s="303">
        <v>0</v>
      </c>
      <c r="B6930" s="303">
        <v>0</v>
      </c>
      <c r="C6930" s="303">
        <v>0</v>
      </c>
      <c r="D6930" s="304">
        <f t="shared" si="108"/>
        <v>0</v>
      </c>
      <c r="E6930" s="305">
        <v>45992</v>
      </c>
      <c r="F6930" s="302" t="s">
        <v>69</v>
      </c>
      <c r="G6930" s="302" t="s">
        <v>70</v>
      </c>
      <c r="H6930" s="302" t="s">
        <v>3099</v>
      </c>
      <c r="I6930" s="302" t="s">
        <v>3099</v>
      </c>
      <c r="J6930" s="302">
        <v>135002</v>
      </c>
      <c r="K6930" s="302" t="s">
        <v>107</v>
      </c>
      <c r="L6930" s="302">
        <v>9691243</v>
      </c>
      <c r="M6930" s="302" t="s">
        <v>1254</v>
      </c>
      <c r="N6930" s="305">
        <v>19906</v>
      </c>
      <c r="O6930" s="305">
        <v>19906</v>
      </c>
      <c r="P6930" s="302" t="s">
        <v>1062</v>
      </c>
    </row>
    <row r="6931" spans="1:16">
      <c r="A6931" s="303">
        <v>0</v>
      </c>
      <c r="B6931" s="303">
        <v>0</v>
      </c>
      <c r="C6931" s="303">
        <v>0</v>
      </c>
      <c r="D6931" s="304">
        <f t="shared" si="108"/>
        <v>0</v>
      </c>
      <c r="E6931" s="305">
        <v>45992</v>
      </c>
      <c r="F6931" s="302" t="s">
        <v>69</v>
      </c>
      <c r="G6931" s="302" t="s">
        <v>70</v>
      </c>
      <c r="H6931" s="302" t="s">
        <v>3099</v>
      </c>
      <c r="I6931" s="302" t="s">
        <v>3099</v>
      </c>
      <c r="J6931" s="302">
        <v>135002</v>
      </c>
      <c r="K6931" s="302" t="s">
        <v>107</v>
      </c>
      <c r="L6931" s="302">
        <v>9704827</v>
      </c>
      <c r="M6931" s="302" t="s">
        <v>1259</v>
      </c>
      <c r="N6931" s="305">
        <v>25385</v>
      </c>
      <c r="O6931" s="305">
        <v>25385</v>
      </c>
      <c r="P6931" s="302" t="s">
        <v>1062</v>
      </c>
    </row>
    <row r="6932" spans="1:16">
      <c r="A6932" s="303">
        <v>0</v>
      </c>
      <c r="B6932" s="303">
        <v>0</v>
      </c>
      <c r="C6932" s="303">
        <v>0</v>
      </c>
      <c r="D6932" s="304">
        <f t="shared" si="108"/>
        <v>0</v>
      </c>
      <c r="E6932" s="305">
        <v>45992</v>
      </c>
      <c r="F6932" s="302" t="s">
        <v>69</v>
      </c>
      <c r="G6932" s="302" t="s">
        <v>70</v>
      </c>
      <c r="H6932" s="302" t="s">
        <v>3099</v>
      </c>
      <c r="I6932" s="302" t="s">
        <v>3099</v>
      </c>
      <c r="J6932" s="302">
        <v>135002</v>
      </c>
      <c r="K6932" s="302" t="s">
        <v>107</v>
      </c>
      <c r="L6932" s="302">
        <v>9870039</v>
      </c>
      <c r="M6932" s="302" t="s">
        <v>1248</v>
      </c>
      <c r="N6932" s="305">
        <v>24654</v>
      </c>
      <c r="O6932" s="305">
        <v>24654</v>
      </c>
      <c r="P6932" s="302" t="s">
        <v>1062</v>
      </c>
    </row>
    <row r="6933" spans="1:16">
      <c r="A6933" s="303">
        <v>0</v>
      </c>
      <c r="B6933" s="303">
        <v>0</v>
      </c>
      <c r="C6933" s="303">
        <v>0</v>
      </c>
      <c r="D6933" s="304">
        <f t="shared" si="108"/>
        <v>0</v>
      </c>
      <c r="E6933" s="305">
        <v>45992</v>
      </c>
      <c r="F6933" s="302" t="s">
        <v>69</v>
      </c>
      <c r="G6933" s="302" t="s">
        <v>70</v>
      </c>
      <c r="H6933" s="302" t="s">
        <v>3099</v>
      </c>
      <c r="I6933" s="302" t="s">
        <v>3099</v>
      </c>
      <c r="J6933" s="302">
        <v>135002</v>
      </c>
      <c r="K6933" s="302" t="s">
        <v>107</v>
      </c>
      <c r="L6933" s="302">
        <v>9870057</v>
      </c>
      <c r="M6933" s="302" t="s">
        <v>1232</v>
      </c>
      <c r="N6933" s="305">
        <v>13697</v>
      </c>
      <c r="O6933" s="305">
        <v>13697</v>
      </c>
      <c r="P6933" s="302" t="s">
        <v>1062</v>
      </c>
    </row>
    <row r="6934" spans="1:16">
      <c r="A6934" s="303">
        <v>0</v>
      </c>
      <c r="B6934" s="303">
        <v>0</v>
      </c>
      <c r="C6934" s="303">
        <v>0</v>
      </c>
      <c r="D6934" s="304">
        <f t="shared" si="108"/>
        <v>0</v>
      </c>
      <c r="E6934" s="305">
        <v>45992</v>
      </c>
      <c r="F6934" s="302" t="s">
        <v>69</v>
      </c>
      <c r="G6934" s="302" t="s">
        <v>70</v>
      </c>
      <c r="H6934" s="302" t="s">
        <v>3099</v>
      </c>
      <c r="I6934" s="302" t="s">
        <v>3099</v>
      </c>
      <c r="J6934" s="302">
        <v>135002</v>
      </c>
      <c r="K6934" s="302" t="s">
        <v>107</v>
      </c>
      <c r="L6934" s="302">
        <v>9870121</v>
      </c>
      <c r="M6934" s="302" t="s">
        <v>1163</v>
      </c>
      <c r="N6934" s="305">
        <v>27942</v>
      </c>
      <c r="O6934" s="305">
        <v>27942</v>
      </c>
      <c r="P6934" s="302" t="s">
        <v>1062</v>
      </c>
    </row>
    <row r="6935" spans="1:16">
      <c r="A6935" s="303">
        <v>0</v>
      </c>
      <c r="B6935" s="303">
        <v>0</v>
      </c>
      <c r="C6935" s="303">
        <v>0</v>
      </c>
      <c r="D6935" s="304">
        <f t="shared" si="108"/>
        <v>0</v>
      </c>
      <c r="E6935" s="305">
        <v>45992</v>
      </c>
      <c r="F6935" s="302" t="s">
        <v>69</v>
      </c>
      <c r="G6935" s="302" t="s">
        <v>70</v>
      </c>
      <c r="H6935" s="302" t="s">
        <v>3099</v>
      </c>
      <c r="I6935" s="302" t="s">
        <v>3099</v>
      </c>
      <c r="J6935" s="302">
        <v>135002</v>
      </c>
      <c r="K6935" s="302" t="s">
        <v>107</v>
      </c>
      <c r="L6935" s="302">
        <v>9870051</v>
      </c>
      <c r="M6935" s="302" t="s">
        <v>1247</v>
      </c>
      <c r="N6935" s="305">
        <v>18810</v>
      </c>
      <c r="O6935" s="305">
        <v>18810</v>
      </c>
      <c r="P6935" s="302" t="s">
        <v>1062</v>
      </c>
    </row>
    <row r="6936" spans="1:16">
      <c r="A6936" s="303">
        <v>0</v>
      </c>
      <c r="B6936" s="303">
        <v>0</v>
      </c>
      <c r="C6936" s="303">
        <v>0</v>
      </c>
      <c r="D6936" s="304">
        <f t="shared" si="108"/>
        <v>0</v>
      </c>
      <c r="E6936" s="305">
        <v>45992</v>
      </c>
      <c r="F6936" s="302" t="s">
        <v>69</v>
      </c>
      <c r="G6936" s="302" t="s">
        <v>70</v>
      </c>
      <c r="H6936" s="302" t="s">
        <v>3099</v>
      </c>
      <c r="I6936" s="302" t="s">
        <v>3099</v>
      </c>
      <c r="J6936" s="302">
        <v>135002</v>
      </c>
      <c r="K6936" s="302" t="s">
        <v>107</v>
      </c>
      <c r="L6936" s="302">
        <v>9870118</v>
      </c>
      <c r="M6936" s="302" t="s">
        <v>1244</v>
      </c>
      <c r="N6936" s="305">
        <v>28307</v>
      </c>
      <c r="O6936" s="305">
        <v>28307</v>
      </c>
      <c r="P6936" s="302" t="s">
        <v>1062</v>
      </c>
    </row>
    <row r="6937" spans="1:16">
      <c r="A6937" s="303">
        <v>0</v>
      </c>
      <c r="B6937" s="303">
        <v>0</v>
      </c>
      <c r="C6937" s="303">
        <v>0</v>
      </c>
      <c r="D6937" s="304">
        <f t="shared" si="108"/>
        <v>0</v>
      </c>
      <c r="E6937" s="305">
        <v>45992</v>
      </c>
      <c r="F6937" s="302" t="s">
        <v>69</v>
      </c>
      <c r="G6937" s="302" t="s">
        <v>70</v>
      </c>
      <c r="H6937" s="302" t="s">
        <v>3099</v>
      </c>
      <c r="I6937" s="302" t="s">
        <v>3099</v>
      </c>
      <c r="J6937" s="302">
        <v>135002</v>
      </c>
      <c r="K6937" s="302" t="s">
        <v>107</v>
      </c>
      <c r="L6937" s="302">
        <v>9870048</v>
      </c>
      <c r="M6937" s="302" t="s">
        <v>1249</v>
      </c>
      <c r="N6937" s="305">
        <v>19906</v>
      </c>
      <c r="O6937" s="305">
        <v>19906</v>
      </c>
      <c r="P6937" s="302" t="s">
        <v>1062</v>
      </c>
    </row>
    <row r="6938" spans="1:16">
      <c r="A6938" s="303">
        <v>0</v>
      </c>
      <c r="B6938" s="303">
        <v>0</v>
      </c>
      <c r="C6938" s="303">
        <v>0</v>
      </c>
      <c r="D6938" s="304">
        <f t="shared" si="108"/>
        <v>0</v>
      </c>
      <c r="E6938" s="305">
        <v>45992</v>
      </c>
      <c r="F6938" s="302" t="s">
        <v>69</v>
      </c>
      <c r="G6938" s="302" t="s">
        <v>70</v>
      </c>
      <c r="H6938" s="302" t="s">
        <v>3099</v>
      </c>
      <c r="I6938" s="302" t="s">
        <v>3099</v>
      </c>
      <c r="J6938" s="302">
        <v>135002</v>
      </c>
      <c r="K6938" s="302" t="s">
        <v>107</v>
      </c>
      <c r="L6938" s="302">
        <v>9870041</v>
      </c>
      <c r="M6938" s="302" t="s">
        <v>1237</v>
      </c>
      <c r="N6938" s="305">
        <v>24289</v>
      </c>
      <c r="O6938" s="305">
        <v>24289</v>
      </c>
      <c r="P6938" s="302" t="s">
        <v>1062</v>
      </c>
    </row>
    <row r="6939" spans="1:16">
      <c r="A6939" s="303">
        <v>0</v>
      </c>
      <c r="B6939" s="303">
        <v>0</v>
      </c>
      <c r="C6939" s="303">
        <v>0</v>
      </c>
      <c r="D6939" s="304">
        <f t="shared" si="108"/>
        <v>0</v>
      </c>
      <c r="E6939" s="305">
        <v>45992</v>
      </c>
      <c r="F6939" s="302" t="s">
        <v>69</v>
      </c>
      <c r="G6939" s="302" t="s">
        <v>70</v>
      </c>
      <c r="H6939" s="302" t="s">
        <v>3099</v>
      </c>
      <c r="I6939" s="302" t="s">
        <v>3099</v>
      </c>
      <c r="J6939" s="302">
        <v>135002</v>
      </c>
      <c r="K6939" s="302" t="s">
        <v>107</v>
      </c>
      <c r="L6939" s="302">
        <v>9870044</v>
      </c>
      <c r="M6939" s="302" t="s">
        <v>1239</v>
      </c>
      <c r="N6939" s="305">
        <v>19906</v>
      </c>
      <c r="O6939" s="305">
        <v>19906</v>
      </c>
      <c r="P6939" s="302" t="s">
        <v>1062</v>
      </c>
    </row>
    <row r="6940" spans="1:16">
      <c r="A6940" s="303">
        <v>0</v>
      </c>
      <c r="B6940" s="303">
        <v>0</v>
      </c>
      <c r="C6940" s="303">
        <v>0</v>
      </c>
      <c r="D6940" s="304">
        <f t="shared" si="108"/>
        <v>0</v>
      </c>
      <c r="E6940" s="305">
        <v>45992</v>
      </c>
      <c r="F6940" s="302" t="s">
        <v>69</v>
      </c>
      <c r="G6940" s="302" t="s">
        <v>70</v>
      </c>
      <c r="H6940" s="302" t="s">
        <v>3099</v>
      </c>
      <c r="I6940" s="302" t="s">
        <v>3099</v>
      </c>
      <c r="J6940" s="302">
        <v>135002</v>
      </c>
      <c r="K6940" s="302" t="s">
        <v>107</v>
      </c>
      <c r="L6940" s="302">
        <v>9718840</v>
      </c>
      <c r="M6940" s="302" t="s">
        <v>920</v>
      </c>
      <c r="N6940" s="305">
        <v>28672</v>
      </c>
      <c r="O6940" s="305">
        <v>28672</v>
      </c>
      <c r="P6940" s="302" t="s">
        <v>1062</v>
      </c>
    </row>
    <row r="6941" spans="1:16">
      <c r="A6941" s="303">
        <v>0</v>
      </c>
      <c r="B6941" s="303">
        <v>0</v>
      </c>
      <c r="C6941" s="303">
        <v>0</v>
      </c>
      <c r="D6941" s="304">
        <f t="shared" si="108"/>
        <v>0</v>
      </c>
      <c r="E6941" s="305">
        <v>45992</v>
      </c>
      <c r="F6941" s="302" t="s">
        <v>69</v>
      </c>
      <c r="G6941" s="302" t="s">
        <v>70</v>
      </c>
      <c r="H6941" s="302" t="s">
        <v>3099</v>
      </c>
      <c r="I6941" s="302" t="s">
        <v>3099</v>
      </c>
      <c r="J6941" s="302">
        <v>135002</v>
      </c>
      <c r="K6941" s="302" t="s">
        <v>107</v>
      </c>
      <c r="L6941" s="302">
        <v>9691240</v>
      </c>
      <c r="M6941" s="302" t="s">
        <v>924</v>
      </c>
      <c r="N6941" s="305">
        <v>28672</v>
      </c>
      <c r="O6941" s="305">
        <v>28672</v>
      </c>
      <c r="P6941" s="302" t="s">
        <v>1062</v>
      </c>
    </row>
    <row r="6942" spans="1:16">
      <c r="A6942" s="303">
        <v>0</v>
      </c>
      <c r="B6942" s="303">
        <v>0</v>
      </c>
      <c r="C6942" s="303">
        <v>0</v>
      </c>
      <c r="D6942" s="304">
        <f t="shared" si="108"/>
        <v>0</v>
      </c>
      <c r="E6942" s="305">
        <v>45992</v>
      </c>
      <c r="F6942" s="302" t="s">
        <v>69</v>
      </c>
      <c r="G6942" s="302" t="s">
        <v>70</v>
      </c>
      <c r="H6942" s="302" t="s">
        <v>3099</v>
      </c>
      <c r="I6942" s="302" t="s">
        <v>3099</v>
      </c>
      <c r="J6942" s="302">
        <v>135002</v>
      </c>
      <c r="K6942" s="302" t="s">
        <v>107</v>
      </c>
      <c r="L6942" s="302">
        <v>9870049</v>
      </c>
      <c r="M6942" s="302" t="s">
        <v>1230</v>
      </c>
      <c r="N6942" s="305">
        <v>19906</v>
      </c>
      <c r="O6942" s="305">
        <v>19906</v>
      </c>
      <c r="P6942" s="302" t="s">
        <v>1062</v>
      </c>
    </row>
    <row r="6943" spans="1:16">
      <c r="A6943" s="303">
        <v>0</v>
      </c>
      <c r="B6943" s="303">
        <v>0</v>
      </c>
      <c r="C6943" s="303">
        <v>0</v>
      </c>
      <c r="D6943" s="304">
        <f t="shared" si="108"/>
        <v>0</v>
      </c>
      <c r="E6943" s="305">
        <v>45992</v>
      </c>
      <c r="F6943" s="302" t="s">
        <v>69</v>
      </c>
      <c r="G6943" s="302" t="s">
        <v>70</v>
      </c>
      <c r="H6943" s="302" t="s">
        <v>3099</v>
      </c>
      <c r="I6943" s="302" t="s">
        <v>3099</v>
      </c>
      <c r="J6943" s="302">
        <v>135002</v>
      </c>
      <c r="K6943" s="302" t="s">
        <v>107</v>
      </c>
      <c r="L6943" s="302">
        <v>9870120</v>
      </c>
      <c r="M6943" s="302" t="s">
        <v>1235</v>
      </c>
      <c r="N6943" s="305">
        <v>28307</v>
      </c>
      <c r="O6943" s="305">
        <v>28307</v>
      </c>
      <c r="P6943" s="302" t="s">
        <v>1062</v>
      </c>
    </row>
    <row r="6944" spans="1:16">
      <c r="A6944" s="303">
        <v>0</v>
      </c>
      <c r="B6944" s="303">
        <v>0</v>
      </c>
      <c r="C6944" s="303">
        <v>0</v>
      </c>
      <c r="D6944" s="304">
        <f t="shared" si="108"/>
        <v>0</v>
      </c>
      <c r="E6944" s="305">
        <v>45992</v>
      </c>
      <c r="F6944" s="302" t="s">
        <v>69</v>
      </c>
      <c r="G6944" s="302" t="s">
        <v>70</v>
      </c>
      <c r="H6944" s="302" t="s">
        <v>3099</v>
      </c>
      <c r="I6944" s="302" t="s">
        <v>3099</v>
      </c>
      <c r="J6944" s="302">
        <v>135002</v>
      </c>
      <c r="K6944" s="302" t="s">
        <v>107</v>
      </c>
      <c r="L6944" s="302">
        <v>9870045</v>
      </c>
      <c r="M6944" s="302" t="s">
        <v>1234</v>
      </c>
      <c r="N6944" s="305">
        <v>19906</v>
      </c>
      <c r="O6944" s="305">
        <v>19906</v>
      </c>
      <c r="P6944" s="302" t="s">
        <v>1062</v>
      </c>
    </row>
    <row r="6945" spans="1:16">
      <c r="A6945" s="303">
        <v>0</v>
      </c>
      <c r="B6945" s="303">
        <v>0</v>
      </c>
      <c r="C6945" s="303">
        <v>0</v>
      </c>
      <c r="D6945" s="304">
        <f t="shared" si="108"/>
        <v>0</v>
      </c>
      <c r="E6945" s="305">
        <v>45992</v>
      </c>
      <c r="F6945" s="302" t="s">
        <v>69</v>
      </c>
      <c r="G6945" s="302" t="s">
        <v>70</v>
      </c>
      <c r="H6945" s="302" t="s">
        <v>3099</v>
      </c>
      <c r="I6945" s="302" t="s">
        <v>3099</v>
      </c>
      <c r="J6945" s="302">
        <v>135002</v>
      </c>
      <c r="K6945" s="302" t="s">
        <v>107</v>
      </c>
      <c r="L6945" s="302">
        <v>9718846</v>
      </c>
      <c r="M6945" s="302" t="s">
        <v>1250</v>
      </c>
      <c r="N6945" s="305">
        <v>24289</v>
      </c>
      <c r="O6945" s="305">
        <v>24289</v>
      </c>
      <c r="P6945" s="302" t="s">
        <v>1062</v>
      </c>
    </row>
    <row r="6946" spans="1:16">
      <c r="A6946" s="303">
        <v>0</v>
      </c>
      <c r="B6946" s="303">
        <v>0</v>
      </c>
      <c r="C6946" s="303">
        <v>0</v>
      </c>
      <c r="D6946" s="304">
        <f t="shared" si="108"/>
        <v>0</v>
      </c>
      <c r="E6946" s="305">
        <v>45992</v>
      </c>
      <c r="F6946" s="302" t="s">
        <v>69</v>
      </c>
      <c r="G6946" s="302" t="s">
        <v>70</v>
      </c>
      <c r="H6946" s="302" t="s">
        <v>3099</v>
      </c>
      <c r="I6946" s="302" t="s">
        <v>3099</v>
      </c>
      <c r="J6946" s="302">
        <v>135002</v>
      </c>
      <c r="K6946" s="302" t="s">
        <v>107</v>
      </c>
      <c r="L6946" s="302">
        <v>9699858</v>
      </c>
      <c r="M6946" s="302" t="s">
        <v>1240</v>
      </c>
      <c r="N6946" s="305">
        <v>19906</v>
      </c>
      <c r="O6946" s="305">
        <v>19906</v>
      </c>
      <c r="P6946" s="302" t="s">
        <v>1062</v>
      </c>
    </row>
    <row r="6947" spans="1:16">
      <c r="A6947" s="303">
        <v>0</v>
      </c>
      <c r="B6947" s="303">
        <v>0</v>
      </c>
      <c r="C6947" s="303">
        <v>0</v>
      </c>
      <c r="D6947" s="304">
        <f t="shared" si="108"/>
        <v>0</v>
      </c>
      <c r="E6947" s="305">
        <v>45992</v>
      </c>
      <c r="F6947" s="302" t="s">
        <v>69</v>
      </c>
      <c r="G6947" s="302" t="s">
        <v>70</v>
      </c>
      <c r="H6947" s="302" t="s">
        <v>3099</v>
      </c>
      <c r="I6947" s="302" t="s">
        <v>3099</v>
      </c>
      <c r="J6947" s="302">
        <v>135002</v>
      </c>
      <c r="K6947" s="302" t="s">
        <v>107</v>
      </c>
      <c r="L6947" s="302">
        <v>9691246</v>
      </c>
      <c r="M6947" s="302" t="s">
        <v>1243</v>
      </c>
      <c r="N6947" s="305">
        <v>28307</v>
      </c>
      <c r="O6947" s="305">
        <v>28307</v>
      </c>
      <c r="P6947" s="302" t="s">
        <v>1062</v>
      </c>
    </row>
    <row r="6948" spans="1:16">
      <c r="A6948" s="303">
        <v>0</v>
      </c>
      <c r="B6948" s="303">
        <v>0</v>
      </c>
      <c r="C6948" s="303">
        <v>0</v>
      </c>
      <c r="D6948" s="304">
        <f t="shared" si="108"/>
        <v>0</v>
      </c>
      <c r="E6948" s="305">
        <v>45992</v>
      </c>
      <c r="F6948" s="302" t="s">
        <v>69</v>
      </c>
      <c r="G6948" s="302" t="s">
        <v>70</v>
      </c>
      <c r="H6948" s="302" t="s">
        <v>3099</v>
      </c>
      <c r="I6948" s="302" t="s">
        <v>3099</v>
      </c>
      <c r="J6948" s="302">
        <v>135002</v>
      </c>
      <c r="K6948" s="302" t="s">
        <v>107</v>
      </c>
      <c r="L6948" s="302">
        <v>9870050</v>
      </c>
      <c r="M6948" s="302" t="s">
        <v>1249</v>
      </c>
      <c r="N6948" s="305">
        <v>18810</v>
      </c>
      <c r="O6948" s="305">
        <v>18810</v>
      </c>
      <c r="P6948" s="302" t="s">
        <v>1062</v>
      </c>
    </row>
    <row r="6949" spans="1:16">
      <c r="A6949" s="303">
        <v>0</v>
      </c>
      <c r="B6949" s="303">
        <v>0</v>
      </c>
      <c r="C6949" s="303">
        <v>0</v>
      </c>
      <c r="D6949" s="304">
        <f t="shared" si="108"/>
        <v>0</v>
      </c>
      <c r="E6949" s="305">
        <v>45992</v>
      </c>
      <c r="F6949" s="302" t="s">
        <v>69</v>
      </c>
      <c r="G6949" s="302" t="s">
        <v>70</v>
      </c>
      <c r="H6949" s="302" t="s">
        <v>3099</v>
      </c>
      <c r="I6949" s="302" t="s">
        <v>3099</v>
      </c>
      <c r="J6949" s="302">
        <v>135002</v>
      </c>
      <c r="K6949" s="302" t="s">
        <v>107</v>
      </c>
      <c r="L6949" s="302">
        <v>9708895</v>
      </c>
      <c r="M6949" s="302" t="s">
        <v>1238</v>
      </c>
      <c r="N6949" s="305">
        <v>28307</v>
      </c>
      <c r="O6949" s="305">
        <v>28307</v>
      </c>
      <c r="P6949" s="302" t="s">
        <v>1062</v>
      </c>
    </row>
    <row r="6950" spans="1:16">
      <c r="A6950" s="303">
        <v>0</v>
      </c>
      <c r="B6950" s="303">
        <v>0</v>
      </c>
      <c r="C6950" s="303">
        <v>0</v>
      </c>
      <c r="D6950" s="304">
        <f t="shared" si="108"/>
        <v>0</v>
      </c>
      <c r="E6950" s="305">
        <v>45992</v>
      </c>
      <c r="F6950" s="302" t="s">
        <v>69</v>
      </c>
      <c r="G6950" s="302" t="s">
        <v>70</v>
      </c>
      <c r="H6950" s="302" t="s">
        <v>3099</v>
      </c>
      <c r="I6950" s="302" t="s">
        <v>3099</v>
      </c>
      <c r="J6950" s="302">
        <v>135002</v>
      </c>
      <c r="K6950" s="302" t="s">
        <v>107</v>
      </c>
      <c r="L6950" s="302">
        <v>9870116</v>
      </c>
      <c r="M6950" s="302" t="s">
        <v>1251</v>
      </c>
      <c r="N6950" s="305">
        <v>28307</v>
      </c>
      <c r="O6950" s="305">
        <v>28307</v>
      </c>
      <c r="P6950" s="302" t="s">
        <v>1062</v>
      </c>
    </row>
    <row r="6951" spans="1:16">
      <c r="A6951" s="303">
        <v>0</v>
      </c>
      <c r="B6951" s="303">
        <v>0</v>
      </c>
      <c r="C6951" s="303">
        <v>0</v>
      </c>
      <c r="D6951" s="304">
        <f t="shared" si="108"/>
        <v>0</v>
      </c>
      <c r="E6951" s="305">
        <v>45992</v>
      </c>
      <c r="F6951" s="302" t="s">
        <v>69</v>
      </c>
      <c r="G6951" s="302" t="s">
        <v>70</v>
      </c>
      <c r="H6951" s="302" t="s">
        <v>3099</v>
      </c>
      <c r="I6951" s="302" t="s">
        <v>3099</v>
      </c>
      <c r="J6951" s="302">
        <v>135002</v>
      </c>
      <c r="K6951" s="302" t="s">
        <v>107</v>
      </c>
      <c r="L6951" s="302">
        <v>9870043</v>
      </c>
      <c r="M6951" s="302" t="s">
        <v>1241</v>
      </c>
      <c r="N6951" s="305">
        <v>22828</v>
      </c>
      <c r="O6951" s="305">
        <v>22828</v>
      </c>
      <c r="P6951" s="302" t="s">
        <v>1062</v>
      </c>
    </row>
    <row r="6952" spans="1:16">
      <c r="A6952" s="303">
        <v>0</v>
      </c>
      <c r="B6952" s="303">
        <v>0</v>
      </c>
      <c r="C6952" s="303">
        <v>0</v>
      </c>
      <c r="D6952" s="304">
        <f t="shared" si="108"/>
        <v>0</v>
      </c>
      <c r="E6952" s="305">
        <v>45992</v>
      </c>
      <c r="F6952" s="302" t="s">
        <v>69</v>
      </c>
      <c r="G6952" s="302" t="s">
        <v>70</v>
      </c>
      <c r="H6952" s="302" t="s">
        <v>3099</v>
      </c>
      <c r="I6952" s="302" t="s">
        <v>3099</v>
      </c>
      <c r="J6952" s="302">
        <v>135002</v>
      </c>
      <c r="K6952" s="302" t="s">
        <v>107</v>
      </c>
      <c r="L6952" s="302">
        <v>9870113</v>
      </c>
      <c r="M6952" s="302" t="s">
        <v>1252</v>
      </c>
      <c r="N6952" s="305">
        <v>28307</v>
      </c>
      <c r="O6952" s="305">
        <v>28307</v>
      </c>
      <c r="P6952" s="302" t="s">
        <v>1062</v>
      </c>
    </row>
    <row r="6953" spans="1:16">
      <c r="A6953" s="303">
        <v>0</v>
      </c>
      <c r="B6953" s="303">
        <v>0</v>
      </c>
      <c r="C6953" s="303">
        <v>0</v>
      </c>
      <c r="D6953" s="304">
        <f t="shared" si="108"/>
        <v>0</v>
      </c>
      <c r="E6953" s="305">
        <v>45992</v>
      </c>
      <c r="F6953" s="302" t="s">
        <v>69</v>
      </c>
      <c r="G6953" s="302" t="s">
        <v>70</v>
      </c>
      <c r="H6953" s="302" t="s">
        <v>3099</v>
      </c>
      <c r="I6953" s="302" t="s">
        <v>3099</v>
      </c>
      <c r="J6953" s="302">
        <v>135002</v>
      </c>
      <c r="K6953" s="302" t="s">
        <v>107</v>
      </c>
      <c r="L6953" s="302">
        <v>9870053</v>
      </c>
      <c r="M6953" s="302" t="s">
        <v>1232</v>
      </c>
      <c r="N6953" s="305">
        <v>15523</v>
      </c>
      <c r="O6953" s="305">
        <v>15523</v>
      </c>
      <c r="P6953" s="302" t="s">
        <v>1062</v>
      </c>
    </row>
    <row r="6954" spans="1:16">
      <c r="A6954" s="303">
        <v>0</v>
      </c>
      <c r="B6954" s="303">
        <v>0</v>
      </c>
      <c r="C6954" s="303">
        <v>0</v>
      </c>
      <c r="D6954" s="304">
        <f t="shared" si="108"/>
        <v>0</v>
      </c>
      <c r="E6954" s="305">
        <v>45992</v>
      </c>
      <c r="F6954" s="302" t="s">
        <v>69</v>
      </c>
      <c r="G6954" s="302" t="s">
        <v>70</v>
      </c>
      <c r="H6954" s="302" t="s">
        <v>3099</v>
      </c>
      <c r="I6954" s="302" t="s">
        <v>3099</v>
      </c>
      <c r="J6954" s="302">
        <v>135002</v>
      </c>
      <c r="K6954" s="302" t="s">
        <v>107</v>
      </c>
      <c r="L6954" s="302">
        <v>9718847</v>
      </c>
      <c r="M6954" s="302" t="s">
        <v>1245</v>
      </c>
      <c r="N6954" s="305">
        <v>19906</v>
      </c>
      <c r="O6954" s="305">
        <v>19906</v>
      </c>
      <c r="P6954" s="302" t="s">
        <v>1062</v>
      </c>
    </row>
    <row r="6955" spans="1:16">
      <c r="A6955" s="303">
        <v>0</v>
      </c>
      <c r="B6955" s="303">
        <v>0</v>
      </c>
      <c r="C6955" s="303">
        <v>0</v>
      </c>
      <c r="D6955" s="304">
        <f t="shared" si="108"/>
        <v>0</v>
      </c>
      <c r="E6955" s="305">
        <v>45992</v>
      </c>
      <c r="F6955" s="302" t="s">
        <v>69</v>
      </c>
      <c r="G6955" s="302" t="s">
        <v>70</v>
      </c>
      <c r="H6955" s="302" t="s">
        <v>3099</v>
      </c>
      <c r="I6955" s="302" t="s">
        <v>3099</v>
      </c>
      <c r="J6955" s="302">
        <v>135002</v>
      </c>
      <c r="K6955" s="302" t="s">
        <v>107</v>
      </c>
      <c r="L6955" s="302">
        <v>9718853</v>
      </c>
      <c r="M6955" s="302" t="s">
        <v>1258</v>
      </c>
      <c r="N6955" s="305">
        <v>28307</v>
      </c>
      <c r="O6955" s="305">
        <v>28307</v>
      </c>
      <c r="P6955" s="302" t="s">
        <v>1062</v>
      </c>
    </row>
    <row r="6956" spans="1:16">
      <c r="A6956" s="303">
        <v>0</v>
      </c>
      <c r="B6956" s="303">
        <v>0</v>
      </c>
      <c r="C6956" s="303">
        <v>0</v>
      </c>
      <c r="D6956" s="304">
        <f t="shared" si="108"/>
        <v>0</v>
      </c>
      <c r="E6956" s="305">
        <v>45992</v>
      </c>
      <c r="F6956" s="302" t="s">
        <v>69</v>
      </c>
      <c r="G6956" s="302" t="s">
        <v>70</v>
      </c>
      <c r="H6956" s="302" t="s">
        <v>3099</v>
      </c>
      <c r="I6956" s="302" t="s">
        <v>3099</v>
      </c>
      <c r="J6956" s="302">
        <v>135002</v>
      </c>
      <c r="K6956" s="302" t="s">
        <v>107</v>
      </c>
      <c r="L6956" s="302">
        <v>9870110</v>
      </c>
      <c r="M6956" s="302" t="s">
        <v>1253</v>
      </c>
      <c r="N6956" s="305">
        <v>28307</v>
      </c>
      <c r="O6956" s="305">
        <v>28307</v>
      </c>
      <c r="P6956" s="302" t="s">
        <v>1062</v>
      </c>
    </row>
    <row r="6957" spans="1:16">
      <c r="A6957" s="303">
        <v>0</v>
      </c>
      <c r="B6957" s="303">
        <v>0</v>
      </c>
      <c r="C6957" s="303">
        <v>0</v>
      </c>
      <c r="D6957" s="304">
        <f t="shared" si="108"/>
        <v>0</v>
      </c>
      <c r="E6957" s="305">
        <v>45992</v>
      </c>
      <c r="F6957" s="302" t="s">
        <v>69</v>
      </c>
      <c r="G6957" s="302" t="s">
        <v>70</v>
      </c>
      <c r="H6957" s="302" t="s">
        <v>3099</v>
      </c>
      <c r="I6957" s="302" t="s">
        <v>3099</v>
      </c>
      <c r="J6957" s="302">
        <v>135500</v>
      </c>
      <c r="K6957" s="302" t="s">
        <v>105</v>
      </c>
      <c r="L6957" s="302">
        <v>9801958</v>
      </c>
      <c r="M6957" s="302" t="s">
        <v>1045</v>
      </c>
      <c r="N6957" s="305">
        <v>13332</v>
      </c>
      <c r="O6957" s="305">
        <v>13332</v>
      </c>
      <c r="P6957" s="302" t="s">
        <v>1052</v>
      </c>
    </row>
    <row r="6958" spans="1:16">
      <c r="A6958" s="303">
        <v>0</v>
      </c>
      <c r="B6958" s="303">
        <v>0</v>
      </c>
      <c r="C6958" s="303">
        <v>0</v>
      </c>
      <c r="D6958" s="304">
        <f t="shared" si="108"/>
        <v>0</v>
      </c>
      <c r="E6958" s="305">
        <v>45992</v>
      </c>
      <c r="F6958" s="302" t="s">
        <v>69</v>
      </c>
      <c r="G6958" s="302" t="s">
        <v>70</v>
      </c>
      <c r="H6958" s="302" t="s">
        <v>3099</v>
      </c>
      <c r="I6958" s="302" t="s">
        <v>3099</v>
      </c>
      <c r="J6958" s="302">
        <v>135500</v>
      </c>
      <c r="K6958" s="302" t="s">
        <v>105</v>
      </c>
      <c r="L6958" s="302">
        <v>9801959</v>
      </c>
      <c r="M6958" s="302" t="s">
        <v>1045</v>
      </c>
      <c r="N6958" s="305">
        <v>13332</v>
      </c>
      <c r="O6958" s="305">
        <v>13332</v>
      </c>
      <c r="P6958" s="302" t="s">
        <v>1052</v>
      </c>
    </row>
    <row r="6959" spans="1:16">
      <c r="A6959" s="303">
        <v>0</v>
      </c>
      <c r="B6959" s="303">
        <v>0</v>
      </c>
      <c r="C6959" s="303">
        <v>0</v>
      </c>
      <c r="D6959" s="304">
        <f t="shared" si="108"/>
        <v>0</v>
      </c>
      <c r="E6959" s="305">
        <v>45992</v>
      </c>
      <c r="F6959" s="302" t="s">
        <v>69</v>
      </c>
      <c r="G6959" s="302" t="s">
        <v>70</v>
      </c>
      <c r="H6959" s="302" t="s">
        <v>3099</v>
      </c>
      <c r="I6959" s="302" t="s">
        <v>3099</v>
      </c>
      <c r="J6959" s="302">
        <v>135500</v>
      </c>
      <c r="K6959" s="302" t="s">
        <v>83</v>
      </c>
      <c r="L6959" s="302">
        <v>9802394</v>
      </c>
      <c r="M6959" s="302" t="s">
        <v>879</v>
      </c>
      <c r="N6959" s="305">
        <v>28672</v>
      </c>
      <c r="O6959" s="305">
        <v>28672</v>
      </c>
      <c r="P6959" s="302" t="s">
        <v>1052</v>
      </c>
    </row>
    <row r="6960" spans="1:16">
      <c r="A6960" s="303">
        <v>0</v>
      </c>
      <c r="B6960" s="303">
        <v>0</v>
      </c>
      <c r="C6960" s="303">
        <v>0</v>
      </c>
      <c r="D6960" s="304">
        <f t="shared" si="108"/>
        <v>0</v>
      </c>
      <c r="E6960" s="305">
        <v>45992</v>
      </c>
      <c r="F6960" s="302" t="s">
        <v>69</v>
      </c>
      <c r="G6960" s="302" t="s">
        <v>70</v>
      </c>
      <c r="H6960" s="302" t="s">
        <v>3099</v>
      </c>
      <c r="I6960" s="302" t="s">
        <v>3099</v>
      </c>
      <c r="J6960" s="302">
        <v>135500</v>
      </c>
      <c r="K6960" s="302" t="s">
        <v>83</v>
      </c>
      <c r="L6960" s="302">
        <v>9802599</v>
      </c>
      <c r="M6960" s="302" t="s">
        <v>879</v>
      </c>
      <c r="N6960" s="305">
        <v>27576</v>
      </c>
      <c r="O6960" s="305">
        <v>27576</v>
      </c>
      <c r="P6960" s="302" t="s">
        <v>1052</v>
      </c>
    </row>
    <row r="6961" spans="1:16">
      <c r="A6961" s="303">
        <v>0</v>
      </c>
      <c r="B6961" s="303">
        <v>0</v>
      </c>
      <c r="C6961" s="303">
        <v>0</v>
      </c>
      <c r="D6961" s="304">
        <f t="shared" si="108"/>
        <v>0</v>
      </c>
      <c r="E6961" s="305">
        <v>45992</v>
      </c>
      <c r="F6961" s="302" t="s">
        <v>69</v>
      </c>
      <c r="G6961" s="302" t="s">
        <v>70</v>
      </c>
      <c r="H6961" s="302" t="s">
        <v>3099</v>
      </c>
      <c r="I6961" s="302" t="s">
        <v>3099</v>
      </c>
      <c r="J6961" s="302">
        <v>135500</v>
      </c>
      <c r="K6961" s="302" t="s">
        <v>83</v>
      </c>
      <c r="L6961" s="302">
        <v>9802771</v>
      </c>
      <c r="M6961" s="302" t="s">
        <v>879</v>
      </c>
      <c r="N6961" s="305">
        <v>24289</v>
      </c>
      <c r="O6961" s="305">
        <v>24289</v>
      </c>
      <c r="P6961" s="302" t="s">
        <v>1052</v>
      </c>
    </row>
    <row r="6962" spans="1:16">
      <c r="A6962" s="303">
        <v>0</v>
      </c>
      <c r="B6962" s="303">
        <v>0</v>
      </c>
      <c r="C6962" s="303">
        <v>0</v>
      </c>
      <c r="D6962" s="304">
        <f t="shared" si="108"/>
        <v>0</v>
      </c>
      <c r="E6962" s="305">
        <v>45992</v>
      </c>
      <c r="F6962" s="302" t="s">
        <v>69</v>
      </c>
      <c r="G6962" s="302" t="s">
        <v>70</v>
      </c>
      <c r="H6962" s="302" t="s">
        <v>3099</v>
      </c>
      <c r="I6962" s="302" t="s">
        <v>3099</v>
      </c>
      <c r="J6962" s="302">
        <v>135500</v>
      </c>
      <c r="K6962" s="302" t="s">
        <v>83</v>
      </c>
      <c r="L6962" s="302">
        <v>9802718</v>
      </c>
      <c r="M6962" s="302" t="s">
        <v>879</v>
      </c>
      <c r="N6962" s="305">
        <v>25385</v>
      </c>
      <c r="O6962" s="305">
        <v>25385</v>
      </c>
      <c r="P6962" s="302" t="s">
        <v>1052</v>
      </c>
    </row>
    <row r="6963" spans="1:16">
      <c r="A6963" s="303">
        <v>0</v>
      </c>
      <c r="B6963" s="303">
        <v>0</v>
      </c>
      <c r="C6963" s="303">
        <v>0</v>
      </c>
      <c r="D6963" s="304">
        <f t="shared" si="108"/>
        <v>0</v>
      </c>
      <c r="E6963" s="305">
        <v>45992</v>
      </c>
      <c r="F6963" s="302" t="s">
        <v>69</v>
      </c>
      <c r="G6963" s="302" t="s">
        <v>70</v>
      </c>
      <c r="H6963" s="302" t="s">
        <v>3099</v>
      </c>
      <c r="I6963" s="302" t="s">
        <v>3099</v>
      </c>
      <c r="J6963" s="302">
        <v>135500</v>
      </c>
      <c r="K6963" s="302" t="s">
        <v>83</v>
      </c>
      <c r="L6963" s="302">
        <v>9802631</v>
      </c>
      <c r="M6963" s="302" t="s">
        <v>879</v>
      </c>
      <c r="N6963" s="305">
        <v>24289</v>
      </c>
      <c r="O6963" s="305">
        <v>24289</v>
      </c>
      <c r="P6963" s="302" t="s">
        <v>1052</v>
      </c>
    </row>
    <row r="6964" spans="1:16">
      <c r="A6964" s="303">
        <v>0</v>
      </c>
      <c r="B6964" s="303">
        <v>0</v>
      </c>
      <c r="C6964" s="303">
        <v>0</v>
      </c>
      <c r="D6964" s="304">
        <f t="shared" si="108"/>
        <v>0</v>
      </c>
      <c r="E6964" s="305">
        <v>45992</v>
      </c>
      <c r="F6964" s="302" t="s">
        <v>69</v>
      </c>
      <c r="G6964" s="302" t="s">
        <v>70</v>
      </c>
      <c r="H6964" s="302" t="s">
        <v>3099</v>
      </c>
      <c r="I6964" s="302" t="s">
        <v>3099</v>
      </c>
      <c r="J6964" s="302">
        <v>135500</v>
      </c>
      <c r="K6964" s="302" t="s">
        <v>83</v>
      </c>
      <c r="L6964" s="302">
        <v>9802505</v>
      </c>
      <c r="M6964" s="302" t="s">
        <v>879</v>
      </c>
      <c r="N6964" s="305">
        <v>24654</v>
      </c>
      <c r="O6964" s="305">
        <v>24654</v>
      </c>
      <c r="P6964" s="302" t="s">
        <v>1052</v>
      </c>
    </row>
    <row r="6965" spans="1:16">
      <c r="A6965" s="303">
        <v>0</v>
      </c>
      <c r="B6965" s="303">
        <v>0</v>
      </c>
      <c r="C6965" s="303">
        <v>0</v>
      </c>
      <c r="D6965" s="304">
        <f t="shared" si="108"/>
        <v>0</v>
      </c>
      <c r="E6965" s="305">
        <v>45992</v>
      </c>
      <c r="F6965" s="302" t="s">
        <v>69</v>
      </c>
      <c r="G6965" s="302" t="s">
        <v>70</v>
      </c>
      <c r="H6965" s="302" t="s">
        <v>3099</v>
      </c>
      <c r="I6965" s="302" t="s">
        <v>3099</v>
      </c>
      <c r="J6965" s="302">
        <v>135500</v>
      </c>
      <c r="K6965" s="302" t="s">
        <v>83</v>
      </c>
      <c r="L6965" s="302">
        <v>9802496</v>
      </c>
      <c r="M6965" s="302" t="s">
        <v>879</v>
      </c>
      <c r="N6965" s="305">
        <v>20637</v>
      </c>
      <c r="O6965" s="305">
        <v>20637</v>
      </c>
      <c r="P6965" s="302" t="s">
        <v>1052</v>
      </c>
    </row>
    <row r="6966" spans="1:16">
      <c r="A6966" s="303">
        <v>0</v>
      </c>
      <c r="B6966" s="303">
        <v>0</v>
      </c>
      <c r="C6966" s="303">
        <v>0</v>
      </c>
      <c r="D6966" s="304">
        <f t="shared" si="108"/>
        <v>0</v>
      </c>
      <c r="E6966" s="305">
        <v>45992</v>
      </c>
      <c r="F6966" s="302" t="s">
        <v>69</v>
      </c>
      <c r="G6966" s="302" t="s">
        <v>70</v>
      </c>
      <c r="H6966" s="302" t="s">
        <v>3099</v>
      </c>
      <c r="I6966" s="302" t="s">
        <v>3099</v>
      </c>
      <c r="J6966" s="302">
        <v>135500</v>
      </c>
      <c r="K6966" s="302" t="s">
        <v>83</v>
      </c>
      <c r="L6966" s="302">
        <v>9802475</v>
      </c>
      <c r="M6966" s="302" t="s">
        <v>879</v>
      </c>
      <c r="N6966" s="305">
        <v>27576</v>
      </c>
      <c r="O6966" s="305">
        <v>27576</v>
      </c>
      <c r="P6966" s="302" t="s">
        <v>1052</v>
      </c>
    </row>
    <row r="6967" spans="1:16">
      <c r="A6967" s="303">
        <v>0</v>
      </c>
      <c r="B6967" s="303">
        <v>0</v>
      </c>
      <c r="C6967" s="303">
        <v>0</v>
      </c>
      <c r="D6967" s="304">
        <f t="shared" si="108"/>
        <v>0</v>
      </c>
      <c r="E6967" s="305">
        <v>45992</v>
      </c>
      <c r="F6967" s="302" t="s">
        <v>69</v>
      </c>
      <c r="G6967" s="302" t="s">
        <v>70</v>
      </c>
      <c r="H6967" s="302" t="s">
        <v>3099</v>
      </c>
      <c r="I6967" s="302" t="s">
        <v>3099</v>
      </c>
      <c r="J6967" s="302">
        <v>135500</v>
      </c>
      <c r="K6967" s="302" t="s">
        <v>83</v>
      </c>
      <c r="L6967" s="302">
        <v>9801952</v>
      </c>
      <c r="M6967" s="302" t="s">
        <v>879</v>
      </c>
      <c r="N6967" s="305">
        <v>23559</v>
      </c>
      <c r="O6967" s="305">
        <v>23559</v>
      </c>
      <c r="P6967" s="302" t="s">
        <v>1052</v>
      </c>
    </row>
    <row r="6968" spans="1:16">
      <c r="A6968" s="303">
        <v>0</v>
      </c>
      <c r="B6968" s="303">
        <v>0</v>
      </c>
      <c r="C6968" s="303">
        <v>0</v>
      </c>
      <c r="D6968" s="304">
        <f t="shared" si="108"/>
        <v>0</v>
      </c>
      <c r="E6968" s="305">
        <v>45992</v>
      </c>
      <c r="F6968" s="302" t="s">
        <v>69</v>
      </c>
      <c r="G6968" s="302" t="s">
        <v>70</v>
      </c>
      <c r="H6968" s="302" t="s">
        <v>3099</v>
      </c>
      <c r="I6968" s="302" t="s">
        <v>3099</v>
      </c>
      <c r="J6968" s="302">
        <v>135500</v>
      </c>
      <c r="K6968" s="302" t="s">
        <v>83</v>
      </c>
      <c r="L6968" s="302">
        <v>9801929</v>
      </c>
      <c r="M6968" s="302" t="s">
        <v>879</v>
      </c>
      <c r="N6968" s="305">
        <v>29037</v>
      </c>
      <c r="O6968" s="305">
        <v>29037</v>
      </c>
      <c r="P6968" s="302" t="s">
        <v>1052</v>
      </c>
    </row>
    <row r="6969" spans="1:16">
      <c r="A6969" s="303">
        <v>0</v>
      </c>
      <c r="B6969" s="303">
        <v>0</v>
      </c>
      <c r="C6969" s="303">
        <v>0</v>
      </c>
      <c r="D6969" s="304">
        <f t="shared" si="108"/>
        <v>0</v>
      </c>
      <c r="E6969" s="305">
        <v>45992</v>
      </c>
      <c r="F6969" s="302" t="s">
        <v>69</v>
      </c>
      <c r="G6969" s="302" t="s">
        <v>70</v>
      </c>
      <c r="H6969" s="302" t="s">
        <v>3099</v>
      </c>
      <c r="I6969" s="302" t="s">
        <v>3099</v>
      </c>
      <c r="J6969" s="302">
        <v>135500</v>
      </c>
      <c r="K6969" s="302" t="s">
        <v>83</v>
      </c>
      <c r="L6969" s="302">
        <v>9801925</v>
      </c>
      <c r="M6969" s="302" t="s">
        <v>879</v>
      </c>
      <c r="N6969" s="305">
        <v>27576</v>
      </c>
      <c r="O6969" s="305">
        <v>27576</v>
      </c>
      <c r="P6969" s="302" t="s">
        <v>1052</v>
      </c>
    </row>
    <row r="6970" spans="1:16">
      <c r="A6970" s="303">
        <v>0</v>
      </c>
      <c r="B6970" s="303">
        <v>0</v>
      </c>
      <c r="C6970" s="303">
        <v>0</v>
      </c>
      <c r="D6970" s="304">
        <f t="shared" si="108"/>
        <v>0</v>
      </c>
      <c r="E6970" s="305">
        <v>45992</v>
      </c>
      <c r="F6970" s="302" t="s">
        <v>69</v>
      </c>
      <c r="G6970" s="302" t="s">
        <v>70</v>
      </c>
      <c r="H6970" s="302" t="s">
        <v>3099</v>
      </c>
      <c r="I6970" s="302" t="s">
        <v>3099</v>
      </c>
      <c r="J6970" s="302">
        <v>135500</v>
      </c>
      <c r="K6970" s="302" t="s">
        <v>83</v>
      </c>
      <c r="L6970" s="302">
        <v>9801895</v>
      </c>
      <c r="M6970" s="302" t="s">
        <v>879</v>
      </c>
      <c r="N6970" s="305">
        <v>27942</v>
      </c>
      <c r="O6970" s="305">
        <v>27942</v>
      </c>
      <c r="P6970" s="302" t="s">
        <v>1052</v>
      </c>
    </row>
    <row r="6971" spans="1:16">
      <c r="A6971" s="303">
        <v>0</v>
      </c>
      <c r="B6971" s="303">
        <v>0</v>
      </c>
      <c r="C6971" s="303">
        <v>0</v>
      </c>
      <c r="D6971" s="304">
        <f t="shared" si="108"/>
        <v>0</v>
      </c>
      <c r="E6971" s="305">
        <v>45992</v>
      </c>
      <c r="F6971" s="302" t="s">
        <v>69</v>
      </c>
      <c r="G6971" s="302" t="s">
        <v>70</v>
      </c>
      <c r="H6971" s="302" t="s">
        <v>3099</v>
      </c>
      <c r="I6971" s="302" t="s">
        <v>3099</v>
      </c>
      <c r="J6971" s="302">
        <v>135500</v>
      </c>
      <c r="K6971" s="302" t="s">
        <v>83</v>
      </c>
      <c r="L6971" s="302">
        <v>9802481</v>
      </c>
      <c r="M6971" s="302" t="s">
        <v>879</v>
      </c>
      <c r="N6971" s="305">
        <v>31594</v>
      </c>
      <c r="O6971" s="305">
        <v>31594</v>
      </c>
      <c r="P6971" s="302" t="s">
        <v>1052</v>
      </c>
    </row>
    <row r="6972" spans="1:16">
      <c r="A6972" s="303">
        <v>0</v>
      </c>
      <c r="B6972" s="303">
        <v>0</v>
      </c>
      <c r="C6972" s="303">
        <v>0</v>
      </c>
      <c r="D6972" s="304">
        <f t="shared" si="108"/>
        <v>0</v>
      </c>
      <c r="E6972" s="305">
        <v>45992</v>
      </c>
      <c r="F6972" s="302" t="s">
        <v>69</v>
      </c>
      <c r="G6972" s="302" t="s">
        <v>70</v>
      </c>
      <c r="H6972" s="302" t="s">
        <v>3099</v>
      </c>
      <c r="I6972" s="302" t="s">
        <v>3099</v>
      </c>
      <c r="J6972" s="302">
        <v>135500</v>
      </c>
      <c r="K6972" s="302" t="s">
        <v>83</v>
      </c>
      <c r="L6972" s="302">
        <v>9801835</v>
      </c>
      <c r="M6972" s="302" t="s">
        <v>879</v>
      </c>
      <c r="N6972" s="305">
        <v>22828</v>
      </c>
      <c r="O6972" s="305">
        <v>22828</v>
      </c>
      <c r="P6972" s="302" t="s">
        <v>1052</v>
      </c>
    </row>
    <row r="6973" spans="1:16">
      <c r="A6973" s="303">
        <v>0</v>
      </c>
      <c r="B6973" s="303">
        <v>0</v>
      </c>
      <c r="C6973" s="303">
        <v>0</v>
      </c>
      <c r="D6973" s="304">
        <f t="shared" si="108"/>
        <v>0</v>
      </c>
      <c r="E6973" s="305">
        <v>45992</v>
      </c>
      <c r="F6973" s="302" t="s">
        <v>69</v>
      </c>
      <c r="G6973" s="302" t="s">
        <v>70</v>
      </c>
      <c r="H6973" s="302" t="s">
        <v>3099</v>
      </c>
      <c r="I6973" s="302" t="s">
        <v>3099</v>
      </c>
      <c r="J6973" s="302">
        <v>135500</v>
      </c>
      <c r="K6973" s="302" t="s">
        <v>83</v>
      </c>
      <c r="L6973" s="302">
        <v>9802443</v>
      </c>
      <c r="M6973" s="302" t="s">
        <v>879</v>
      </c>
      <c r="N6973" s="305">
        <v>27576</v>
      </c>
      <c r="O6973" s="305">
        <v>27576</v>
      </c>
      <c r="P6973" s="302" t="s">
        <v>1052</v>
      </c>
    </row>
    <row r="6974" spans="1:16">
      <c r="A6974" s="303">
        <v>0</v>
      </c>
      <c r="B6974" s="303">
        <v>0</v>
      </c>
      <c r="C6974" s="303">
        <v>0</v>
      </c>
      <c r="D6974" s="304">
        <f t="shared" si="108"/>
        <v>0</v>
      </c>
      <c r="E6974" s="305">
        <v>45992</v>
      </c>
      <c r="F6974" s="302" t="s">
        <v>69</v>
      </c>
      <c r="G6974" s="302" t="s">
        <v>70</v>
      </c>
      <c r="H6974" s="302" t="s">
        <v>3099</v>
      </c>
      <c r="I6974" s="302" t="s">
        <v>3099</v>
      </c>
      <c r="J6974" s="302">
        <v>135500</v>
      </c>
      <c r="K6974" s="302" t="s">
        <v>83</v>
      </c>
      <c r="L6974" s="302">
        <v>9807423</v>
      </c>
      <c r="M6974" s="302" t="s">
        <v>879</v>
      </c>
      <c r="N6974" s="305">
        <v>26481</v>
      </c>
      <c r="O6974" s="305">
        <v>26481</v>
      </c>
      <c r="P6974" s="302" t="s">
        <v>1052</v>
      </c>
    </row>
    <row r="6975" spans="1:16">
      <c r="A6975" s="303">
        <v>0</v>
      </c>
      <c r="B6975" s="303">
        <v>0</v>
      </c>
      <c r="C6975" s="303">
        <v>0</v>
      </c>
      <c r="D6975" s="304">
        <f t="shared" si="108"/>
        <v>0</v>
      </c>
      <c r="E6975" s="305">
        <v>45992</v>
      </c>
      <c r="F6975" s="302" t="s">
        <v>69</v>
      </c>
      <c r="G6975" s="302" t="s">
        <v>70</v>
      </c>
      <c r="H6975" s="302" t="s">
        <v>3099</v>
      </c>
      <c r="I6975" s="302" t="s">
        <v>3099</v>
      </c>
      <c r="J6975" s="302">
        <v>135500</v>
      </c>
      <c r="K6975" s="302" t="s">
        <v>83</v>
      </c>
      <c r="L6975" s="302">
        <v>9802769</v>
      </c>
      <c r="M6975" s="302" t="s">
        <v>879</v>
      </c>
      <c r="N6975" s="305">
        <v>23559</v>
      </c>
      <c r="O6975" s="305">
        <v>23559</v>
      </c>
      <c r="P6975" s="302" t="s">
        <v>1052</v>
      </c>
    </row>
    <row r="6976" spans="1:16">
      <c r="A6976" s="303">
        <v>0</v>
      </c>
      <c r="B6976" s="303">
        <v>0</v>
      </c>
      <c r="C6976" s="303">
        <v>0</v>
      </c>
      <c r="D6976" s="304">
        <f t="shared" si="108"/>
        <v>0</v>
      </c>
      <c r="E6976" s="305">
        <v>45992</v>
      </c>
      <c r="F6976" s="302" t="s">
        <v>69</v>
      </c>
      <c r="G6976" s="302" t="s">
        <v>70</v>
      </c>
      <c r="H6976" s="302" t="s">
        <v>3099</v>
      </c>
      <c r="I6976" s="302" t="s">
        <v>3099</v>
      </c>
      <c r="J6976" s="302">
        <v>135500</v>
      </c>
      <c r="K6976" s="302" t="s">
        <v>83</v>
      </c>
      <c r="L6976" s="302">
        <v>9802721</v>
      </c>
      <c r="M6976" s="302" t="s">
        <v>879</v>
      </c>
      <c r="N6976" s="305">
        <v>27942</v>
      </c>
      <c r="O6976" s="305">
        <v>27942</v>
      </c>
      <c r="P6976" s="302" t="s">
        <v>1052</v>
      </c>
    </row>
    <row r="6977" spans="1:16">
      <c r="A6977" s="303">
        <v>0</v>
      </c>
      <c r="B6977" s="303">
        <v>0</v>
      </c>
      <c r="C6977" s="303">
        <v>0</v>
      </c>
      <c r="D6977" s="304">
        <f t="shared" si="108"/>
        <v>0</v>
      </c>
      <c r="E6977" s="305">
        <v>45992</v>
      </c>
      <c r="F6977" s="302" t="s">
        <v>69</v>
      </c>
      <c r="G6977" s="302" t="s">
        <v>70</v>
      </c>
      <c r="H6977" s="302" t="s">
        <v>3099</v>
      </c>
      <c r="I6977" s="302" t="s">
        <v>3099</v>
      </c>
      <c r="J6977" s="302">
        <v>135500</v>
      </c>
      <c r="K6977" s="302" t="s">
        <v>83</v>
      </c>
      <c r="L6977" s="302">
        <v>9802629</v>
      </c>
      <c r="M6977" s="302" t="s">
        <v>879</v>
      </c>
      <c r="N6977" s="305">
        <v>23559</v>
      </c>
      <c r="O6977" s="305">
        <v>23559</v>
      </c>
      <c r="P6977" s="302" t="s">
        <v>1052</v>
      </c>
    </row>
    <row r="6978" spans="1:16">
      <c r="A6978" s="303">
        <v>0</v>
      </c>
      <c r="B6978" s="303">
        <v>0</v>
      </c>
      <c r="C6978" s="303">
        <v>0</v>
      </c>
      <c r="D6978" s="304">
        <f t="shared" si="108"/>
        <v>0</v>
      </c>
      <c r="E6978" s="305">
        <v>45992</v>
      </c>
      <c r="F6978" s="302" t="s">
        <v>69</v>
      </c>
      <c r="G6978" s="302" t="s">
        <v>70</v>
      </c>
      <c r="H6978" s="302" t="s">
        <v>3099</v>
      </c>
      <c r="I6978" s="302" t="s">
        <v>3099</v>
      </c>
      <c r="J6978" s="302">
        <v>135500</v>
      </c>
      <c r="K6978" s="302" t="s">
        <v>83</v>
      </c>
      <c r="L6978" s="302">
        <v>9802509</v>
      </c>
      <c r="M6978" s="302" t="s">
        <v>879</v>
      </c>
      <c r="N6978" s="305">
        <v>26481</v>
      </c>
      <c r="O6978" s="305">
        <v>26481</v>
      </c>
      <c r="P6978" s="302" t="s">
        <v>1052</v>
      </c>
    </row>
    <row r="6979" spans="1:16">
      <c r="A6979" s="303">
        <v>0</v>
      </c>
      <c r="B6979" s="303">
        <v>0</v>
      </c>
      <c r="C6979" s="303">
        <v>0</v>
      </c>
      <c r="D6979" s="304">
        <f t="shared" ref="D6979:D7042" si="109">+B6979-C6979</f>
        <v>0</v>
      </c>
      <c r="E6979" s="305">
        <v>45992</v>
      </c>
      <c r="F6979" s="302" t="s">
        <v>69</v>
      </c>
      <c r="G6979" s="302" t="s">
        <v>70</v>
      </c>
      <c r="H6979" s="302" t="s">
        <v>3099</v>
      </c>
      <c r="I6979" s="302" t="s">
        <v>3099</v>
      </c>
      <c r="J6979" s="302">
        <v>135500</v>
      </c>
      <c r="K6979" s="302" t="s">
        <v>83</v>
      </c>
      <c r="L6979" s="302">
        <v>9802507</v>
      </c>
      <c r="M6979" s="302" t="s">
        <v>879</v>
      </c>
      <c r="N6979" s="305">
        <v>25385</v>
      </c>
      <c r="O6979" s="305">
        <v>25385</v>
      </c>
      <c r="P6979" s="302" t="s">
        <v>1052</v>
      </c>
    </row>
    <row r="6980" spans="1:16">
      <c r="A6980" s="303">
        <v>0</v>
      </c>
      <c r="B6980" s="303">
        <v>0</v>
      </c>
      <c r="C6980" s="303">
        <v>0</v>
      </c>
      <c r="D6980" s="304">
        <f t="shared" si="109"/>
        <v>0</v>
      </c>
      <c r="E6980" s="305">
        <v>45992</v>
      </c>
      <c r="F6980" s="302" t="s">
        <v>69</v>
      </c>
      <c r="G6980" s="302" t="s">
        <v>70</v>
      </c>
      <c r="H6980" s="302" t="s">
        <v>3099</v>
      </c>
      <c r="I6980" s="302" t="s">
        <v>3099</v>
      </c>
      <c r="J6980" s="302">
        <v>135500</v>
      </c>
      <c r="K6980" s="302" t="s">
        <v>83</v>
      </c>
      <c r="L6980" s="302">
        <v>9802482</v>
      </c>
      <c r="M6980" s="302" t="s">
        <v>879</v>
      </c>
      <c r="N6980" s="305">
        <v>31959</v>
      </c>
      <c r="O6980" s="305">
        <v>31959</v>
      </c>
      <c r="P6980" s="302" t="s">
        <v>1052</v>
      </c>
    </row>
    <row r="6981" spans="1:16">
      <c r="A6981" s="303">
        <v>0</v>
      </c>
      <c r="B6981" s="303">
        <v>0</v>
      </c>
      <c r="C6981" s="303">
        <v>0</v>
      </c>
      <c r="D6981" s="304">
        <f t="shared" si="109"/>
        <v>0</v>
      </c>
      <c r="E6981" s="305">
        <v>45992</v>
      </c>
      <c r="F6981" s="302" t="s">
        <v>69</v>
      </c>
      <c r="G6981" s="302" t="s">
        <v>70</v>
      </c>
      <c r="H6981" s="302" t="s">
        <v>3099</v>
      </c>
      <c r="I6981" s="302" t="s">
        <v>3099</v>
      </c>
      <c r="J6981" s="302">
        <v>135500</v>
      </c>
      <c r="K6981" s="302" t="s">
        <v>83</v>
      </c>
      <c r="L6981" s="302">
        <v>9802478</v>
      </c>
      <c r="M6981" s="302" t="s">
        <v>879</v>
      </c>
      <c r="N6981" s="305">
        <v>28672</v>
      </c>
      <c r="O6981" s="305">
        <v>28672</v>
      </c>
      <c r="P6981" s="302" t="s">
        <v>1052</v>
      </c>
    </row>
    <row r="6982" spans="1:16">
      <c r="A6982" s="303">
        <v>0</v>
      </c>
      <c r="B6982" s="303">
        <v>0</v>
      </c>
      <c r="C6982" s="303">
        <v>0</v>
      </c>
      <c r="D6982" s="304">
        <f t="shared" si="109"/>
        <v>0</v>
      </c>
      <c r="E6982" s="305">
        <v>45992</v>
      </c>
      <c r="F6982" s="302" t="s">
        <v>69</v>
      </c>
      <c r="G6982" s="302" t="s">
        <v>70</v>
      </c>
      <c r="H6982" s="302" t="s">
        <v>3099</v>
      </c>
      <c r="I6982" s="302" t="s">
        <v>3099</v>
      </c>
      <c r="J6982" s="302">
        <v>135500</v>
      </c>
      <c r="K6982" s="302" t="s">
        <v>83</v>
      </c>
      <c r="L6982" s="302">
        <v>9801947</v>
      </c>
      <c r="M6982" s="302" t="s">
        <v>879</v>
      </c>
      <c r="N6982" s="305">
        <v>21732</v>
      </c>
      <c r="O6982" s="305">
        <v>21732</v>
      </c>
      <c r="P6982" s="302" t="s">
        <v>1052</v>
      </c>
    </row>
    <row r="6983" spans="1:16">
      <c r="A6983" s="303">
        <v>0</v>
      </c>
      <c r="B6983" s="303">
        <v>0</v>
      </c>
      <c r="C6983" s="303">
        <v>0</v>
      </c>
      <c r="D6983" s="304">
        <f t="shared" si="109"/>
        <v>0</v>
      </c>
      <c r="E6983" s="305">
        <v>45992</v>
      </c>
      <c r="F6983" s="302" t="s">
        <v>69</v>
      </c>
      <c r="G6983" s="302" t="s">
        <v>70</v>
      </c>
      <c r="H6983" s="302" t="s">
        <v>3099</v>
      </c>
      <c r="I6983" s="302" t="s">
        <v>3099</v>
      </c>
      <c r="J6983" s="302">
        <v>135500</v>
      </c>
      <c r="K6983" s="302" t="s">
        <v>83</v>
      </c>
      <c r="L6983" s="302">
        <v>9801928</v>
      </c>
      <c r="M6983" s="302" t="s">
        <v>879</v>
      </c>
      <c r="N6983" s="305">
        <v>28672</v>
      </c>
      <c r="O6983" s="305">
        <v>28672</v>
      </c>
      <c r="P6983" s="302" t="s">
        <v>1052</v>
      </c>
    </row>
    <row r="6984" spans="1:16">
      <c r="A6984" s="303">
        <v>0</v>
      </c>
      <c r="B6984" s="303">
        <v>0</v>
      </c>
      <c r="C6984" s="303">
        <v>0</v>
      </c>
      <c r="D6984" s="304">
        <f t="shared" si="109"/>
        <v>0</v>
      </c>
      <c r="E6984" s="305">
        <v>45992</v>
      </c>
      <c r="F6984" s="302" t="s">
        <v>69</v>
      </c>
      <c r="G6984" s="302" t="s">
        <v>70</v>
      </c>
      <c r="H6984" s="302" t="s">
        <v>3099</v>
      </c>
      <c r="I6984" s="302" t="s">
        <v>3099</v>
      </c>
      <c r="J6984" s="302">
        <v>135500</v>
      </c>
      <c r="K6984" s="302" t="s">
        <v>83</v>
      </c>
      <c r="L6984" s="302">
        <v>9807429</v>
      </c>
      <c r="M6984" s="302" t="s">
        <v>879</v>
      </c>
      <c r="N6984" s="305">
        <v>29403</v>
      </c>
      <c r="O6984" s="305">
        <v>29403</v>
      </c>
      <c r="P6984" s="302" t="s">
        <v>1052</v>
      </c>
    </row>
    <row r="6985" spans="1:16">
      <c r="A6985" s="303">
        <v>0</v>
      </c>
      <c r="B6985" s="303">
        <v>0</v>
      </c>
      <c r="C6985" s="303">
        <v>0</v>
      </c>
      <c r="D6985" s="304">
        <f t="shared" si="109"/>
        <v>0</v>
      </c>
      <c r="E6985" s="305">
        <v>45992</v>
      </c>
      <c r="F6985" s="302" t="s">
        <v>69</v>
      </c>
      <c r="G6985" s="302" t="s">
        <v>70</v>
      </c>
      <c r="H6985" s="302" t="s">
        <v>3099</v>
      </c>
      <c r="I6985" s="302" t="s">
        <v>3099</v>
      </c>
      <c r="J6985" s="302">
        <v>135500</v>
      </c>
      <c r="K6985" s="302" t="s">
        <v>83</v>
      </c>
      <c r="L6985" s="302">
        <v>9807427</v>
      </c>
      <c r="M6985" s="302" t="s">
        <v>879</v>
      </c>
      <c r="N6985" s="305">
        <v>13332</v>
      </c>
      <c r="O6985" s="305">
        <v>13332</v>
      </c>
      <c r="P6985" s="302" t="s">
        <v>1052</v>
      </c>
    </row>
    <row r="6986" spans="1:16">
      <c r="A6986" s="303">
        <v>0</v>
      </c>
      <c r="B6986" s="303">
        <v>0</v>
      </c>
      <c r="C6986" s="303">
        <v>0</v>
      </c>
      <c r="D6986" s="304">
        <f t="shared" si="109"/>
        <v>0</v>
      </c>
      <c r="E6986" s="305">
        <v>45992</v>
      </c>
      <c r="F6986" s="302" t="s">
        <v>69</v>
      </c>
      <c r="G6986" s="302" t="s">
        <v>70</v>
      </c>
      <c r="H6986" s="302" t="s">
        <v>3099</v>
      </c>
      <c r="I6986" s="302" t="s">
        <v>3099</v>
      </c>
      <c r="J6986" s="302">
        <v>135500</v>
      </c>
      <c r="K6986" s="302" t="s">
        <v>83</v>
      </c>
      <c r="L6986" s="302">
        <v>9807421</v>
      </c>
      <c r="M6986" s="302" t="s">
        <v>879</v>
      </c>
      <c r="N6986" s="305">
        <v>23193</v>
      </c>
      <c r="O6986" s="305">
        <v>23193</v>
      </c>
      <c r="P6986" s="302" t="s">
        <v>1052</v>
      </c>
    </row>
    <row r="6987" spans="1:16">
      <c r="A6987" s="303">
        <v>0</v>
      </c>
      <c r="B6987" s="303">
        <v>0</v>
      </c>
      <c r="C6987" s="303">
        <v>0</v>
      </c>
      <c r="D6987" s="304">
        <f t="shared" si="109"/>
        <v>0</v>
      </c>
      <c r="E6987" s="305">
        <v>45992</v>
      </c>
      <c r="F6987" s="302" t="s">
        <v>69</v>
      </c>
      <c r="G6987" s="302" t="s">
        <v>70</v>
      </c>
      <c r="H6987" s="302" t="s">
        <v>3099</v>
      </c>
      <c r="I6987" s="302" t="s">
        <v>3099</v>
      </c>
      <c r="J6987" s="302">
        <v>135500</v>
      </c>
      <c r="K6987" s="302" t="s">
        <v>83</v>
      </c>
      <c r="L6987" s="302">
        <v>9807418</v>
      </c>
      <c r="M6987" s="302" t="s">
        <v>879</v>
      </c>
      <c r="N6987" s="305">
        <v>23924</v>
      </c>
      <c r="O6987" s="305">
        <v>23924</v>
      </c>
      <c r="P6987" s="302" t="s">
        <v>1052</v>
      </c>
    </row>
    <row r="6988" spans="1:16">
      <c r="A6988" s="303">
        <v>0</v>
      </c>
      <c r="B6988" s="303">
        <v>0</v>
      </c>
      <c r="C6988" s="303">
        <v>0</v>
      </c>
      <c r="D6988" s="304">
        <f t="shared" si="109"/>
        <v>0</v>
      </c>
      <c r="E6988" s="305">
        <v>45992</v>
      </c>
      <c r="F6988" s="302" t="s">
        <v>69</v>
      </c>
      <c r="G6988" s="302" t="s">
        <v>70</v>
      </c>
      <c r="H6988" s="302" t="s">
        <v>3099</v>
      </c>
      <c r="I6988" s="302" t="s">
        <v>3099</v>
      </c>
      <c r="J6988" s="302">
        <v>135500</v>
      </c>
      <c r="K6988" s="302" t="s">
        <v>83</v>
      </c>
      <c r="L6988" s="302">
        <v>9807417</v>
      </c>
      <c r="M6988" s="302" t="s">
        <v>879</v>
      </c>
      <c r="N6988" s="305">
        <v>27576</v>
      </c>
      <c r="O6988" s="305">
        <v>27576</v>
      </c>
      <c r="P6988" s="302" t="s">
        <v>1052</v>
      </c>
    </row>
    <row r="6989" spans="1:16">
      <c r="A6989" s="303">
        <v>0</v>
      </c>
      <c r="B6989" s="303">
        <v>0</v>
      </c>
      <c r="C6989" s="303">
        <v>0</v>
      </c>
      <c r="D6989" s="304">
        <f t="shared" si="109"/>
        <v>0</v>
      </c>
      <c r="E6989" s="305">
        <v>45992</v>
      </c>
      <c r="F6989" s="302" t="s">
        <v>69</v>
      </c>
      <c r="G6989" s="302" t="s">
        <v>70</v>
      </c>
      <c r="H6989" s="302" t="s">
        <v>3099</v>
      </c>
      <c r="I6989" s="302" t="s">
        <v>3099</v>
      </c>
      <c r="J6989" s="302">
        <v>135500</v>
      </c>
      <c r="K6989" s="302" t="s">
        <v>83</v>
      </c>
      <c r="L6989" s="302">
        <v>9802602</v>
      </c>
      <c r="M6989" s="302" t="s">
        <v>879</v>
      </c>
      <c r="N6989" s="305">
        <v>28307</v>
      </c>
      <c r="O6989" s="305">
        <v>28307</v>
      </c>
      <c r="P6989" s="302" t="s">
        <v>1052</v>
      </c>
    </row>
    <row r="6990" spans="1:16">
      <c r="A6990" s="303">
        <v>0</v>
      </c>
      <c r="B6990" s="303">
        <v>0</v>
      </c>
      <c r="C6990" s="303">
        <v>0</v>
      </c>
      <c r="D6990" s="304">
        <f t="shared" si="109"/>
        <v>0</v>
      </c>
      <c r="E6990" s="305">
        <v>45992</v>
      </c>
      <c r="F6990" s="302" t="s">
        <v>69</v>
      </c>
      <c r="G6990" s="302" t="s">
        <v>70</v>
      </c>
      <c r="H6990" s="302" t="s">
        <v>3099</v>
      </c>
      <c r="I6990" s="302" t="s">
        <v>3099</v>
      </c>
      <c r="J6990" s="302">
        <v>135500</v>
      </c>
      <c r="K6990" s="302" t="s">
        <v>83</v>
      </c>
      <c r="L6990" s="302">
        <v>9802498</v>
      </c>
      <c r="M6990" s="302" t="s">
        <v>879</v>
      </c>
      <c r="N6990" s="305">
        <v>21732</v>
      </c>
      <c r="O6990" s="305">
        <v>21732</v>
      </c>
      <c r="P6990" s="302" t="s">
        <v>1052</v>
      </c>
    </row>
    <row r="6991" spans="1:16">
      <c r="A6991" s="303">
        <v>0</v>
      </c>
      <c r="B6991" s="303">
        <v>0</v>
      </c>
      <c r="C6991" s="303">
        <v>0</v>
      </c>
      <c r="D6991" s="304">
        <f t="shared" si="109"/>
        <v>0</v>
      </c>
      <c r="E6991" s="305">
        <v>45992</v>
      </c>
      <c r="F6991" s="302" t="s">
        <v>69</v>
      </c>
      <c r="G6991" s="302" t="s">
        <v>70</v>
      </c>
      <c r="H6991" s="302" t="s">
        <v>3099</v>
      </c>
      <c r="I6991" s="302" t="s">
        <v>3099</v>
      </c>
      <c r="J6991" s="302">
        <v>135500</v>
      </c>
      <c r="K6991" s="302" t="s">
        <v>83</v>
      </c>
      <c r="L6991" s="302">
        <v>9801949</v>
      </c>
      <c r="M6991" s="302" t="s">
        <v>879</v>
      </c>
      <c r="N6991" s="305">
        <v>22463</v>
      </c>
      <c r="O6991" s="305">
        <v>22463</v>
      </c>
      <c r="P6991" s="302" t="s">
        <v>1052</v>
      </c>
    </row>
    <row r="6992" spans="1:16">
      <c r="A6992" s="303">
        <v>0</v>
      </c>
      <c r="B6992" s="303">
        <v>0</v>
      </c>
      <c r="C6992" s="303">
        <v>0</v>
      </c>
      <c r="D6992" s="304">
        <f t="shared" si="109"/>
        <v>0</v>
      </c>
      <c r="E6992" s="305">
        <v>45992</v>
      </c>
      <c r="F6992" s="302" t="s">
        <v>69</v>
      </c>
      <c r="G6992" s="302" t="s">
        <v>70</v>
      </c>
      <c r="H6992" s="302" t="s">
        <v>3099</v>
      </c>
      <c r="I6992" s="302" t="s">
        <v>3099</v>
      </c>
      <c r="J6992" s="302">
        <v>135500</v>
      </c>
      <c r="K6992" s="302" t="s">
        <v>83</v>
      </c>
      <c r="L6992" s="302">
        <v>9801926</v>
      </c>
      <c r="M6992" s="302" t="s">
        <v>879</v>
      </c>
      <c r="N6992" s="305">
        <v>27942</v>
      </c>
      <c r="O6992" s="305">
        <v>27942</v>
      </c>
      <c r="P6992" s="302" t="s">
        <v>1052</v>
      </c>
    </row>
    <row r="6993" spans="1:16">
      <c r="A6993" s="303">
        <v>0</v>
      </c>
      <c r="B6993" s="303">
        <v>0</v>
      </c>
      <c r="C6993" s="303">
        <v>0</v>
      </c>
      <c r="D6993" s="304">
        <f t="shared" si="109"/>
        <v>0</v>
      </c>
      <c r="E6993" s="305">
        <v>45992</v>
      </c>
      <c r="F6993" s="302" t="s">
        <v>69</v>
      </c>
      <c r="G6993" s="302" t="s">
        <v>70</v>
      </c>
      <c r="H6993" s="302" t="s">
        <v>3099</v>
      </c>
      <c r="I6993" s="302" t="s">
        <v>3099</v>
      </c>
      <c r="J6993" s="302">
        <v>135500</v>
      </c>
      <c r="K6993" s="302" t="s">
        <v>83</v>
      </c>
      <c r="L6993" s="302">
        <v>9801831</v>
      </c>
      <c r="M6993" s="302" t="s">
        <v>879</v>
      </c>
      <c r="N6993" s="305">
        <v>28307</v>
      </c>
      <c r="O6993" s="305">
        <v>28307</v>
      </c>
      <c r="P6993" s="302" t="s">
        <v>1052</v>
      </c>
    </row>
    <row r="6994" spans="1:16">
      <c r="A6994" s="303">
        <v>0</v>
      </c>
      <c r="B6994" s="303">
        <v>0</v>
      </c>
      <c r="C6994" s="303">
        <v>0</v>
      </c>
      <c r="D6994" s="304">
        <f t="shared" si="109"/>
        <v>0</v>
      </c>
      <c r="E6994" s="305">
        <v>45992</v>
      </c>
      <c r="F6994" s="302" t="s">
        <v>69</v>
      </c>
      <c r="G6994" s="302" t="s">
        <v>70</v>
      </c>
      <c r="H6994" s="302" t="s">
        <v>3099</v>
      </c>
      <c r="I6994" s="302" t="s">
        <v>3099</v>
      </c>
      <c r="J6994" s="302">
        <v>135500</v>
      </c>
      <c r="K6994" s="302" t="s">
        <v>83</v>
      </c>
      <c r="L6994" s="302">
        <v>9802379</v>
      </c>
      <c r="M6994" s="302" t="s">
        <v>879</v>
      </c>
      <c r="N6994" s="305">
        <v>28672</v>
      </c>
      <c r="O6994" s="305">
        <v>28672</v>
      </c>
      <c r="P6994" s="302" t="s">
        <v>1052</v>
      </c>
    </row>
    <row r="6995" spans="1:16">
      <c r="A6995" s="303">
        <v>0</v>
      </c>
      <c r="B6995" s="303">
        <v>0</v>
      </c>
      <c r="C6995" s="303">
        <v>0</v>
      </c>
      <c r="D6995" s="304">
        <f t="shared" si="109"/>
        <v>0</v>
      </c>
      <c r="E6995" s="305">
        <v>45992</v>
      </c>
      <c r="F6995" s="302" t="s">
        <v>69</v>
      </c>
      <c r="G6995" s="302" t="s">
        <v>70</v>
      </c>
      <c r="H6995" s="302" t="s">
        <v>3099</v>
      </c>
      <c r="I6995" s="302" t="s">
        <v>3099</v>
      </c>
      <c r="J6995" s="302">
        <v>135500</v>
      </c>
      <c r="K6995" s="302" t="s">
        <v>83</v>
      </c>
      <c r="L6995" s="302">
        <v>9807430</v>
      </c>
      <c r="M6995" s="302" t="s">
        <v>879</v>
      </c>
      <c r="N6995" s="305">
        <v>28307</v>
      </c>
      <c r="O6995" s="305">
        <v>28307</v>
      </c>
      <c r="P6995" s="302" t="s">
        <v>1052</v>
      </c>
    </row>
    <row r="6996" spans="1:16">
      <c r="A6996" s="303">
        <v>0</v>
      </c>
      <c r="B6996" s="303">
        <v>0</v>
      </c>
      <c r="C6996" s="303">
        <v>0</v>
      </c>
      <c r="D6996" s="304">
        <f t="shared" si="109"/>
        <v>0</v>
      </c>
      <c r="E6996" s="305">
        <v>45992</v>
      </c>
      <c r="F6996" s="302" t="s">
        <v>69</v>
      </c>
      <c r="G6996" s="302" t="s">
        <v>70</v>
      </c>
      <c r="H6996" s="302" t="s">
        <v>3099</v>
      </c>
      <c r="I6996" s="302" t="s">
        <v>3099</v>
      </c>
      <c r="J6996" s="302">
        <v>135500</v>
      </c>
      <c r="K6996" s="302" t="s">
        <v>83</v>
      </c>
      <c r="L6996" s="302">
        <v>9807422</v>
      </c>
      <c r="M6996" s="302" t="s">
        <v>879</v>
      </c>
      <c r="N6996" s="305">
        <v>22463</v>
      </c>
      <c r="O6996" s="305">
        <v>22463</v>
      </c>
      <c r="P6996" s="302" t="s">
        <v>1052</v>
      </c>
    </row>
    <row r="6997" spans="1:16">
      <c r="A6997" s="303">
        <v>0</v>
      </c>
      <c r="B6997" s="303">
        <v>0</v>
      </c>
      <c r="C6997" s="303">
        <v>0</v>
      </c>
      <c r="D6997" s="304">
        <f t="shared" si="109"/>
        <v>0</v>
      </c>
      <c r="E6997" s="305">
        <v>45992</v>
      </c>
      <c r="F6997" s="302" t="s">
        <v>69</v>
      </c>
      <c r="G6997" s="302" t="s">
        <v>70</v>
      </c>
      <c r="H6997" s="302" t="s">
        <v>3099</v>
      </c>
      <c r="I6997" s="302" t="s">
        <v>3099</v>
      </c>
      <c r="J6997" s="302">
        <v>135500</v>
      </c>
      <c r="K6997" s="302" t="s">
        <v>83</v>
      </c>
      <c r="L6997" s="302">
        <v>9802814</v>
      </c>
      <c r="M6997" s="302" t="s">
        <v>879</v>
      </c>
      <c r="N6997" s="305">
        <v>26481</v>
      </c>
      <c r="O6997" s="305">
        <v>26481</v>
      </c>
      <c r="P6997" s="302" t="s">
        <v>1052</v>
      </c>
    </row>
    <row r="6998" spans="1:16">
      <c r="A6998" s="303">
        <v>0</v>
      </c>
      <c r="B6998" s="303">
        <v>0</v>
      </c>
      <c r="C6998" s="303">
        <v>0</v>
      </c>
      <c r="D6998" s="304">
        <f t="shared" si="109"/>
        <v>0</v>
      </c>
      <c r="E6998" s="305">
        <v>45992</v>
      </c>
      <c r="F6998" s="302" t="s">
        <v>69</v>
      </c>
      <c r="G6998" s="302" t="s">
        <v>70</v>
      </c>
      <c r="H6998" s="302" t="s">
        <v>3099</v>
      </c>
      <c r="I6998" s="302" t="s">
        <v>3099</v>
      </c>
      <c r="J6998" s="302">
        <v>135500</v>
      </c>
      <c r="K6998" s="302" t="s">
        <v>83</v>
      </c>
      <c r="L6998" s="302">
        <v>9802774</v>
      </c>
      <c r="M6998" s="302" t="s">
        <v>879</v>
      </c>
      <c r="N6998" s="305">
        <v>27942</v>
      </c>
      <c r="O6998" s="305">
        <v>27942</v>
      </c>
      <c r="P6998" s="302" t="s">
        <v>1052</v>
      </c>
    </row>
    <row r="6999" spans="1:16">
      <c r="A6999" s="303">
        <v>0</v>
      </c>
      <c r="B6999" s="303">
        <v>0</v>
      </c>
      <c r="C6999" s="303">
        <v>0</v>
      </c>
      <c r="D6999" s="304">
        <f t="shared" si="109"/>
        <v>0</v>
      </c>
      <c r="E6999" s="305">
        <v>45992</v>
      </c>
      <c r="F6999" s="302" t="s">
        <v>69</v>
      </c>
      <c r="G6999" s="302" t="s">
        <v>70</v>
      </c>
      <c r="H6999" s="302" t="s">
        <v>3099</v>
      </c>
      <c r="I6999" s="302" t="s">
        <v>3099</v>
      </c>
      <c r="J6999" s="302">
        <v>135500</v>
      </c>
      <c r="K6999" s="302" t="s">
        <v>83</v>
      </c>
      <c r="L6999" s="302">
        <v>9802768</v>
      </c>
      <c r="M6999" s="302" t="s">
        <v>879</v>
      </c>
      <c r="N6999" s="305">
        <v>23193</v>
      </c>
      <c r="O6999" s="305">
        <v>23193</v>
      </c>
      <c r="P6999" s="302" t="s">
        <v>1052</v>
      </c>
    </row>
    <row r="7000" spans="1:16">
      <c r="A7000" s="303">
        <v>0</v>
      </c>
      <c r="B7000" s="303">
        <v>0</v>
      </c>
      <c r="C7000" s="303">
        <v>0</v>
      </c>
      <c r="D7000" s="304">
        <f t="shared" si="109"/>
        <v>0</v>
      </c>
      <c r="E7000" s="305">
        <v>45992</v>
      </c>
      <c r="F7000" s="302" t="s">
        <v>69</v>
      </c>
      <c r="G7000" s="302" t="s">
        <v>70</v>
      </c>
      <c r="H7000" s="302" t="s">
        <v>3099</v>
      </c>
      <c r="I7000" s="302" t="s">
        <v>3099</v>
      </c>
      <c r="J7000" s="302">
        <v>135500</v>
      </c>
      <c r="K7000" s="302" t="s">
        <v>83</v>
      </c>
      <c r="L7000" s="302">
        <v>9802722</v>
      </c>
      <c r="M7000" s="302" t="s">
        <v>879</v>
      </c>
      <c r="N7000" s="305">
        <v>28307</v>
      </c>
      <c r="O7000" s="305">
        <v>28307</v>
      </c>
      <c r="P7000" s="302" t="s">
        <v>1052</v>
      </c>
    </row>
    <row r="7001" spans="1:16">
      <c r="A7001" s="303">
        <v>0</v>
      </c>
      <c r="B7001" s="303">
        <v>0</v>
      </c>
      <c r="C7001" s="303">
        <v>0</v>
      </c>
      <c r="D7001" s="304">
        <f t="shared" si="109"/>
        <v>0</v>
      </c>
      <c r="E7001" s="305">
        <v>45992</v>
      </c>
      <c r="F7001" s="302" t="s">
        <v>69</v>
      </c>
      <c r="G7001" s="302" t="s">
        <v>70</v>
      </c>
      <c r="H7001" s="302" t="s">
        <v>3099</v>
      </c>
      <c r="I7001" s="302" t="s">
        <v>3099</v>
      </c>
      <c r="J7001" s="302">
        <v>135500</v>
      </c>
      <c r="K7001" s="302" t="s">
        <v>83</v>
      </c>
      <c r="L7001" s="302">
        <v>9802719</v>
      </c>
      <c r="M7001" s="302" t="s">
        <v>879</v>
      </c>
      <c r="N7001" s="305">
        <v>26115</v>
      </c>
      <c r="O7001" s="305">
        <v>26115</v>
      </c>
      <c r="P7001" s="302" t="s">
        <v>1052</v>
      </c>
    </row>
    <row r="7002" spans="1:16">
      <c r="A7002" s="303">
        <v>0</v>
      </c>
      <c r="B7002" s="303">
        <v>0</v>
      </c>
      <c r="C7002" s="303">
        <v>0</v>
      </c>
      <c r="D7002" s="304">
        <f t="shared" si="109"/>
        <v>0</v>
      </c>
      <c r="E7002" s="305">
        <v>45992</v>
      </c>
      <c r="F7002" s="302" t="s">
        <v>69</v>
      </c>
      <c r="G7002" s="302" t="s">
        <v>70</v>
      </c>
      <c r="H7002" s="302" t="s">
        <v>3099</v>
      </c>
      <c r="I7002" s="302" t="s">
        <v>3099</v>
      </c>
      <c r="J7002" s="302">
        <v>135500</v>
      </c>
      <c r="K7002" s="302" t="s">
        <v>83</v>
      </c>
      <c r="L7002" s="302">
        <v>9802636</v>
      </c>
      <c r="M7002" s="302" t="s">
        <v>879</v>
      </c>
      <c r="N7002" s="305">
        <v>27576</v>
      </c>
      <c r="O7002" s="305">
        <v>27576</v>
      </c>
      <c r="P7002" s="302" t="s">
        <v>1052</v>
      </c>
    </row>
    <row r="7003" spans="1:16">
      <c r="A7003" s="303">
        <v>0</v>
      </c>
      <c r="B7003" s="303">
        <v>0</v>
      </c>
      <c r="C7003" s="303">
        <v>0</v>
      </c>
      <c r="D7003" s="304">
        <f t="shared" si="109"/>
        <v>0</v>
      </c>
      <c r="E7003" s="305">
        <v>45992</v>
      </c>
      <c r="F7003" s="302" t="s">
        <v>69</v>
      </c>
      <c r="G7003" s="302" t="s">
        <v>70</v>
      </c>
      <c r="H7003" s="302" t="s">
        <v>3099</v>
      </c>
      <c r="I7003" s="302" t="s">
        <v>3099</v>
      </c>
      <c r="J7003" s="302">
        <v>135500</v>
      </c>
      <c r="K7003" s="302" t="s">
        <v>83</v>
      </c>
      <c r="L7003" s="302">
        <v>9802603</v>
      </c>
      <c r="M7003" s="302" t="s">
        <v>879</v>
      </c>
      <c r="N7003" s="305">
        <v>29037</v>
      </c>
      <c r="O7003" s="305">
        <v>29037</v>
      </c>
      <c r="P7003" s="302" t="s">
        <v>1052</v>
      </c>
    </row>
    <row r="7004" spans="1:16">
      <c r="A7004" s="303">
        <v>0</v>
      </c>
      <c r="B7004" s="303">
        <v>0</v>
      </c>
      <c r="C7004" s="303">
        <v>0</v>
      </c>
      <c r="D7004" s="304">
        <f t="shared" si="109"/>
        <v>0</v>
      </c>
      <c r="E7004" s="305">
        <v>45992</v>
      </c>
      <c r="F7004" s="302" t="s">
        <v>69</v>
      </c>
      <c r="G7004" s="302" t="s">
        <v>70</v>
      </c>
      <c r="H7004" s="302" t="s">
        <v>3099</v>
      </c>
      <c r="I7004" s="302" t="s">
        <v>3099</v>
      </c>
      <c r="J7004" s="302">
        <v>135500</v>
      </c>
      <c r="K7004" s="302" t="s">
        <v>83</v>
      </c>
      <c r="L7004" s="302">
        <v>9802510</v>
      </c>
      <c r="M7004" s="302" t="s">
        <v>879</v>
      </c>
      <c r="N7004" s="305">
        <v>27211</v>
      </c>
      <c r="O7004" s="305">
        <v>27211</v>
      </c>
      <c r="P7004" s="302" t="s">
        <v>1052</v>
      </c>
    </row>
    <row r="7005" spans="1:16">
      <c r="A7005" s="303">
        <v>0</v>
      </c>
      <c r="B7005" s="303">
        <v>0</v>
      </c>
      <c r="C7005" s="303">
        <v>0</v>
      </c>
      <c r="D7005" s="304">
        <f t="shared" si="109"/>
        <v>0</v>
      </c>
      <c r="E7005" s="305">
        <v>45992</v>
      </c>
      <c r="F7005" s="302" t="s">
        <v>69</v>
      </c>
      <c r="G7005" s="302" t="s">
        <v>70</v>
      </c>
      <c r="H7005" s="302" t="s">
        <v>3099</v>
      </c>
      <c r="I7005" s="302" t="s">
        <v>3099</v>
      </c>
      <c r="J7005" s="302">
        <v>135500</v>
      </c>
      <c r="K7005" s="302" t="s">
        <v>83</v>
      </c>
      <c r="L7005" s="302">
        <v>9802506</v>
      </c>
      <c r="M7005" s="302" t="s">
        <v>879</v>
      </c>
      <c r="N7005" s="305">
        <v>25020</v>
      </c>
      <c r="O7005" s="305">
        <v>25020</v>
      </c>
      <c r="P7005" s="302" t="s">
        <v>1052</v>
      </c>
    </row>
    <row r="7006" spans="1:16">
      <c r="A7006" s="303">
        <v>0</v>
      </c>
      <c r="B7006" s="303">
        <v>0</v>
      </c>
      <c r="C7006" s="303">
        <v>0</v>
      </c>
      <c r="D7006" s="304">
        <f t="shared" si="109"/>
        <v>0</v>
      </c>
      <c r="E7006" s="305">
        <v>45992</v>
      </c>
      <c r="F7006" s="302" t="s">
        <v>69</v>
      </c>
      <c r="G7006" s="302" t="s">
        <v>70</v>
      </c>
      <c r="H7006" s="302" t="s">
        <v>3099</v>
      </c>
      <c r="I7006" s="302" t="s">
        <v>3099</v>
      </c>
      <c r="J7006" s="302">
        <v>135500</v>
      </c>
      <c r="K7006" s="302" t="s">
        <v>83</v>
      </c>
      <c r="L7006" s="302">
        <v>9802503</v>
      </c>
      <c r="M7006" s="302" t="s">
        <v>879</v>
      </c>
      <c r="N7006" s="305">
        <v>23924</v>
      </c>
      <c r="O7006" s="305">
        <v>23924</v>
      </c>
      <c r="P7006" s="302" t="s">
        <v>1052</v>
      </c>
    </row>
    <row r="7007" spans="1:16">
      <c r="A7007" s="303">
        <v>0</v>
      </c>
      <c r="B7007" s="303">
        <v>0</v>
      </c>
      <c r="C7007" s="303">
        <v>0</v>
      </c>
      <c r="D7007" s="304">
        <f t="shared" si="109"/>
        <v>0</v>
      </c>
      <c r="E7007" s="305">
        <v>45992</v>
      </c>
      <c r="F7007" s="302" t="s">
        <v>69</v>
      </c>
      <c r="G7007" s="302" t="s">
        <v>70</v>
      </c>
      <c r="H7007" s="302" t="s">
        <v>3099</v>
      </c>
      <c r="I7007" s="302" t="s">
        <v>3099</v>
      </c>
      <c r="J7007" s="302">
        <v>135500</v>
      </c>
      <c r="K7007" s="302" t="s">
        <v>83</v>
      </c>
      <c r="L7007" s="302">
        <v>9802502</v>
      </c>
      <c r="M7007" s="302" t="s">
        <v>879</v>
      </c>
      <c r="N7007" s="305">
        <v>23559</v>
      </c>
      <c r="O7007" s="305">
        <v>23559</v>
      </c>
      <c r="P7007" s="302" t="s">
        <v>1052</v>
      </c>
    </row>
    <row r="7008" spans="1:16">
      <c r="A7008" s="303">
        <v>0</v>
      </c>
      <c r="B7008" s="303">
        <v>0</v>
      </c>
      <c r="C7008" s="303">
        <v>0</v>
      </c>
      <c r="D7008" s="304">
        <f t="shared" si="109"/>
        <v>0</v>
      </c>
      <c r="E7008" s="305">
        <v>45992</v>
      </c>
      <c r="F7008" s="302" t="s">
        <v>69</v>
      </c>
      <c r="G7008" s="302" t="s">
        <v>70</v>
      </c>
      <c r="H7008" s="302" t="s">
        <v>3099</v>
      </c>
      <c r="I7008" s="302" t="s">
        <v>3099</v>
      </c>
      <c r="J7008" s="302">
        <v>135500</v>
      </c>
      <c r="K7008" s="302" t="s">
        <v>83</v>
      </c>
      <c r="L7008" s="302">
        <v>9802499</v>
      </c>
      <c r="M7008" s="302" t="s">
        <v>879</v>
      </c>
      <c r="N7008" s="305">
        <v>22098</v>
      </c>
      <c r="O7008" s="305">
        <v>22098</v>
      </c>
      <c r="P7008" s="302" t="s">
        <v>1052</v>
      </c>
    </row>
    <row r="7009" spans="1:16">
      <c r="A7009" s="303">
        <v>0</v>
      </c>
      <c r="B7009" s="303">
        <v>0</v>
      </c>
      <c r="C7009" s="303">
        <v>0</v>
      </c>
      <c r="D7009" s="304">
        <f t="shared" si="109"/>
        <v>0</v>
      </c>
      <c r="E7009" s="305">
        <v>45992</v>
      </c>
      <c r="F7009" s="302" t="s">
        <v>69</v>
      </c>
      <c r="G7009" s="302" t="s">
        <v>70</v>
      </c>
      <c r="H7009" s="302" t="s">
        <v>3099</v>
      </c>
      <c r="I7009" s="302" t="s">
        <v>3099</v>
      </c>
      <c r="J7009" s="302">
        <v>135500</v>
      </c>
      <c r="K7009" s="302" t="s">
        <v>83</v>
      </c>
      <c r="L7009" s="302">
        <v>9807426</v>
      </c>
      <c r="M7009" s="302" t="s">
        <v>879</v>
      </c>
      <c r="N7009" s="305">
        <v>15158</v>
      </c>
      <c r="O7009" s="305">
        <v>15158</v>
      </c>
      <c r="P7009" s="302" t="s">
        <v>1052</v>
      </c>
    </row>
    <row r="7010" spans="1:16">
      <c r="A7010" s="303">
        <v>0</v>
      </c>
      <c r="B7010" s="303">
        <v>0</v>
      </c>
      <c r="C7010" s="303">
        <v>0</v>
      </c>
      <c r="D7010" s="304">
        <f t="shared" si="109"/>
        <v>0</v>
      </c>
      <c r="E7010" s="305">
        <v>45992</v>
      </c>
      <c r="F7010" s="302" t="s">
        <v>69</v>
      </c>
      <c r="G7010" s="302" t="s">
        <v>70</v>
      </c>
      <c r="H7010" s="302" t="s">
        <v>3099</v>
      </c>
      <c r="I7010" s="302" t="s">
        <v>3099</v>
      </c>
      <c r="J7010" s="302">
        <v>135500</v>
      </c>
      <c r="K7010" s="302" t="s">
        <v>83</v>
      </c>
      <c r="L7010" s="302">
        <v>9801927</v>
      </c>
      <c r="M7010" s="302" t="s">
        <v>879</v>
      </c>
      <c r="N7010" s="305">
        <v>28307</v>
      </c>
      <c r="O7010" s="305">
        <v>28307</v>
      </c>
      <c r="P7010" s="302" t="s">
        <v>1052</v>
      </c>
    </row>
    <row r="7011" spans="1:16">
      <c r="A7011" s="303">
        <v>0</v>
      </c>
      <c r="B7011" s="303">
        <v>0</v>
      </c>
      <c r="C7011" s="303">
        <v>0</v>
      </c>
      <c r="D7011" s="304">
        <f t="shared" si="109"/>
        <v>0</v>
      </c>
      <c r="E7011" s="305">
        <v>45992</v>
      </c>
      <c r="F7011" s="302" t="s">
        <v>69</v>
      </c>
      <c r="G7011" s="302" t="s">
        <v>70</v>
      </c>
      <c r="H7011" s="302" t="s">
        <v>3099</v>
      </c>
      <c r="I7011" s="302" t="s">
        <v>3099</v>
      </c>
      <c r="J7011" s="302">
        <v>135500</v>
      </c>
      <c r="K7011" s="302" t="s">
        <v>83</v>
      </c>
      <c r="L7011" s="302">
        <v>9801923</v>
      </c>
      <c r="M7011" s="302" t="s">
        <v>879</v>
      </c>
      <c r="N7011" s="305">
        <v>26846</v>
      </c>
      <c r="O7011" s="305">
        <v>26846</v>
      </c>
      <c r="P7011" s="302" t="s">
        <v>1052</v>
      </c>
    </row>
    <row r="7012" spans="1:16">
      <c r="A7012" s="303">
        <v>0</v>
      </c>
      <c r="B7012" s="303">
        <v>0</v>
      </c>
      <c r="C7012" s="303">
        <v>0</v>
      </c>
      <c r="D7012" s="304">
        <f t="shared" si="109"/>
        <v>0</v>
      </c>
      <c r="E7012" s="305">
        <v>45992</v>
      </c>
      <c r="F7012" s="302" t="s">
        <v>69</v>
      </c>
      <c r="G7012" s="302" t="s">
        <v>70</v>
      </c>
      <c r="H7012" s="302" t="s">
        <v>3099</v>
      </c>
      <c r="I7012" s="302" t="s">
        <v>3099</v>
      </c>
      <c r="J7012" s="302">
        <v>135500</v>
      </c>
      <c r="K7012" s="302" t="s">
        <v>83</v>
      </c>
      <c r="L7012" s="302">
        <v>9801917</v>
      </c>
      <c r="M7012" s="302" t="s">
        <v>879</v>
      </c>
      <c r="N7012" s="305">
        <v>23924</v>
      </c>
      <c r="O7012" s="305">
        <v>23924</v>
      </c>
      <c r="P7012" s="302" t="s">
        <v>1052</v>
      </c>
    </row>
    <row r="7013" spans="1:16">
      <c r="A7013" s="303">
        <v>0</v>
      </c>
      <c r="B7013" s="303">
        <v>0</v>
      </c>
      <c r="C7013" s="303">
        <v>0</v>
      </c>
      <c r="D7013" s="304">
        <f t="shared" si="109"/>
        <v>0</v>
      </c>
      <c r="E7013" s="305">
        <v>45992</v>
      </c>
      <c r="F7013" s="302" t="s">
        <v>69</v>
      </c>
      <c r="G7013" s="302" t="s">
        <v>70</v>
      </c>
      <c r="H7013" s="302" t="s">
        <v>3099</v>
      </c>
      <c r="I7013" s="302" t="s">
        <v>3099</v>
      </c>
      <c r="J7013" s="302">
        <v>135500</v>
      </c>
      <c r="K7013" s="302" t="s">
        <v>83</v>
      </c>
      <c r="L7013" s="302">
        <v>9801915</v>
      </c>
      <c r="M7013" s="302" t="s">
        <v>879</v>
      </c>
      <c r="N7013" s="305">
        <v>19906</v>
      </c>
      <c r="O7013" s="305">
        <v>19906</v>
      </c>
      <c r="P7013" s="302" t="s">
        <v>1052</v>
      </c>
    </row>
    <row r="7014" spans="1:16">
      <c r="A7014" s="303">
        <v>0</v>
      </c>
      <c r="B7014" s="303">
        <v>0</v>
      </c>
      <c r="C7014" s="303">
        <v>0</v>
      </c>
      <c r="D7014" s="304">
        <f t="shared" si="109"/>
        <v>0</v>
      </c>
      <c r="E7014" s="305">
        <v>45992</v>
      </c>
      <c r="F7014" s="302" t="s">
        <v>69</v>
      </c>
      <c r="G7014" s="302" t="s">
        <v>70</v>
      </c>
      <c r="H7014" s="302" t="s">
        <v>3099</v>
      </c>
      <c r="I7014" s="302" t="s">
        <v>3099</v>
      </c>
      <c r="J7014" s="302">
        <v>135500</v>
      </c>
      <c r="K7014" s="302" t="s">
        <v>83</v>
      </c>
      <c r="L7014" s="302">
        <v>9801834</v>
      </c>
      <c r="M7014" s="302" t="s">
        <v>879</v>
      </c>
      <c r="N7014" s="305">
        <v>20271</v>
      </c>
      <c r="O7014" s="305">
        <v>20271</v>
      </c>
      <c r="P7014" s="302" t="s">
        <v>1052</v>
      </c>
    </row>
    <row r="7015" spans="1:16">
      <c r="A7015" s="303">
        <v>0</v>
      </c>
      <c r="B7015" s="303">
        <v>0</v>
      </c>
      <c r="C7015" s="303">
        <v>0</v>
      </c>
      <c r="D7015" s="304">
        <f t="shared" si="109"/>
        <v>0</v>
      </c>
      <c r="E7015" s="305">
        <v>45992</v>
      </c>
      <c r="F7015" s="302" t="s">
        <v>69</v>
      </c>
      <c r="G7015" s="302" t="s">
        <v>70</v>
      </c>
      <c r="H7015" s="302" t="s">
        <v>3099</v>
      </c>
      <c r="I7015" s="302" t="s">
        <v>3099</v>
      </c>
      <c r="J7015" s="302">
        <v>135500</v>
      </c>
      <c r="K7015" s="302" t="s">
        <v>83</v>
      </c>
      <c r="L7015" s="302">
        <v>9802501</v>
      </c>
      <c r="M7015" s="302" t="s">
        <v>879</v>
      </c>
      <c r="N7015" s="305">
        <v>23193</v>
      </c>
      <c r="O7015" s="305">
        <v>23193</v>
      </c>
      <c r="P7015" s="302" t="s">
        <v>1052</v>
      </c>
    </row>
    <row r="7016" spans="1:16">
      <c r="A7016" s="303">
        <v>0</v>
      </c>
      <c r="B7016" s="303">
        <v>0</v>
      </c>
      <c r="C7016" s="303">
        <v>0</v>
      </c>
      <c r="D7016" s="304">
        <f t="shared" si="109"/>
        <v>0</v>
      </c>
      <c r="E7016" s="305">
        <v>45992</v>
      </c>
      <c r="F7016" s="302" t="s">
        <v>69</v>
      </c>
      <c r="G7016" s="302" t="s">
        <v>70</v>
      </c>
      <c r="H7016" s="302" t="s">
        <v>3099</v>
      </c>
      <c r="I7016" s="302" t="s">
        <v>3099</v>
      </c>
      <c r="J7016" s="302">
        <v>135500</v>
      </c>
      <c r="K7016" s="302" t="s">
        <v>83</v>
      </c>
      <c r="L7016" s="302">
        <v>9807419</v>
      </c>
      <c r="M7016" s="302" t="s">
        <v>879</v>
      </c>
      <c r="N7016" s="305">
        <v>23559</v>
      </c>
      <c r="O7016" s="305">
        <v>23559</v>
      </c>
      <c r="P7016" s="302" t="s">
        <v>1052</v>
      </c>
    </row>
    <row r="7017" spans="1:16">
      <c r="A7017" s="303">
        <v>0</v>
      </c>
      <c r="B7017" s="303">
        <v>0</v>
      </c>
      <c r="C7017" s="303">
        <v>0</v>
      </c>
      <c r="D7017" s="304">
        <f t="shared" si="109"/>
        <v>0</v>
      </c>
      <c r="E7017" s="305">
        <v>45992</v>
      </c>
      <c r="F7017" s="302" t="s">
        <v>69</v>
      </c>
      <c r="G7017" s="302" t="s">
        <v>70</v>
      </c>
      <c r="H7017" s="302" t="s">
        <v>3099</v>
      </c>
      <c r="I7017" s="302" t="s">
        <v>3099</v>
      </c>
      <c r="J7017" s="302">
        <v>135500</v>
      </c>
      <c r="K7017" s="302" t="s">
        <v>83</v>
      </c>
      <c r="L7017" s="302">
        <v>9807415</v>
      </c>
      <c r="M7017" s="302" t="s">
        <v>879</v>
      </c>
      <c r="N7017" s="305">
        <v>29403</v>
      </c>
      <c r="O7017" s="305">
        <v>29403</v>
      </c>
      <c r="P7017" s="302" t="s">
        <v>1052</v>
      </c>
    </row>
    <row r="7018" spans="1:16">
      <c r="A7018" s="303">
        <v>0</v>
      </c>
      <c r="B7018" s="303">
        <v>0</v>
      </c>
      <c r="C7018" s="303">
        <v>0</v>
      </c>
      <c r="D7018" s="304">
        <f t="shared" si="109"/>
        <v>0</v>
      </c>
      <c r="E7018" s="305">
        <v>45992</v>
      </c>
      <c r="F7018" s="302" t="s">
        <v>69</v>
      </c>
      <c r="G7018" s="302" t="s">
        <v>70</v>
      </c>
      <c r="H7018" s="302" t="s">
        <v>3099</v>
      </c>
      <c r="I7018" s="302" t="s">
        <v>3099</v>
      </c>
      <c r="J7018" s="302">
        <v>135500</v>
      </c>
      <c r="K7018" s="302" t="s">
        <v>83</v>
      </c>
      <c r="L7018" s="302">
        <v>9802816</v>
      </c>
      <c r="M7018" s="302" t="s">
        <v>879</v>
      </c>
      <c r="N7018" s="305">
        <v>30498</v>
      </c>
      <c r="O7018" s="305">
        <v>30498</v>
      </c>
      <c r="P7018" s="302" t="s">
        <v>1052</v>
      </c>
    </row>
    <row r="7019" spans="1:16">
      <c r="A7019" s="303">
        <v>0</v>
      </c>
      <c r="B7019" s="303">
        <v>0</v>
      </c>
      <c r="C7019" s="303">
        <v>0</v>
      </c>
      <c r="D7019" s="304">
        <f t="shared" si="109"/>
        <v>0</v>
      </c>
      <c r="E7019" s="305">
        <v>45992</v>
      </c>
      <c r="F7019" s="302" t="s">
        <v>69</v>
      </c>
      <c r="G7019" s="302" t="s">
        <v>70</v>
      </c>
      <c r="H7019" s="302" t="s">
        <v>3099</v>
      </c>
      <c r="I7019" s="302" t="s">
        <v>3099</v>
      </c>
      <c r="J7019" s="302">
        <v>135500</v>
      </c>
      <c r="K7019" s="302" t="s">
        <v>83</v>
      </c>
      <c r="L7019" s="302">
        <v>9802775</v>
      </c>
      <c r="M7019" s="302" t="s">
        <v>879</v>
      </c>
      <c r="N7019" s="305">
        <v>28307</v>
      </c>
      <c r="O7019" s="305">
        <v>28307</v>
      </c>
      <c r="P7019" s="302" t="s">
        <v>1052</v>
      </c>
    </row>
    <row r="7020" spans="1:16">
      <c r="A7020" s="303">
        <v>0</v>
      </c>
      <c r="B7020" s="303">
        <v>0</v>
      </c>
      <c r="C7020" s="303">
        <v>0</v>
      </c>
      <c r="D7020" s="304">
        <f t="shared" si="109"/>
        <v>0</v>
      </c>
      <c r="E7020" s="305">
        <v>45992</v>
      </c>
      <c r="F7020" s="302" t="s">
        <v>69</v>
      </c>
      <c r="G7020" s="302" t="s">
        <v>70</v>
      </c>
      <c r="H7020" s="302" t="s">
        <v>3099</v>
      </c>
      <c r="I7020" s="302" t="s">
        <v>3099</v>
      </c>
      <c r="J7020" s="302">
        <v>135500</v>
      </c>
      <c r="K7020" s="302" t="s">
        <v>83</v>
      </c>
      <c r="L7020" s="302">
        <v>9802772</v>
      </c>
      <c r="M7020" s="302" t="s">
        <v>879</v>
      </c>
      <c r="N7020" s="305">
        <v>24654</v>
      </c>
      <c r="O7020" s="305">
        <v>24654</v>
      </c>
      <c r="P7020" s="302" t="s">
        <v>1052</v>
      </c>
    </row>
    <row r="7021" spans="1:16">
      <c r="A7021" s="303">
        <v>0</v>
      </c>
      <c r="B7021" s="303">
        <v>0</v>
      </c>
      <c r="C7021" s="303">
        <v>0</v>
      </c>
      <c r="D7021" s="304">
        <f t="shared" si="109"/>
        <v>0</v>
      </c>
      <c r="E7021" s="305">
        <v>45992</v>
      </c>
      <c r="F7021" s="302" t="s">
        <v>69</v>
      </c>
      <c r="G7021" s="302" t="s">
        <v>70</v>
      </c>
      <c r="H7021" s="302" t="s">
        <v>3099</v>
      </c>
      <c r="I7021" s="302" t="s">
        <v>3099</v>
      </c>
      <c r="J7021" s="302">
        <v>135500</v>
      </c>
      <c r="K7021" s="302" t="s">
        <v>83</v>
      </c>
      <c r="L7021" s="302">
        <v>9802770</v>
      </c>
      <c r="M7021" s="302" t="s">
        <v>879</v>
      </c>
      <c r="N7021" s="305">
        <v>23924</v>
      </c>
      <c r="O7021" s="305">
        <v>23924</v>
      </c>
      <c r="P7021" s="302" t="s">
        <v>1052</v>
      </c>
    </row>
    <row r="7022" spans="1:16">
      <c r="A7022" s="303">
        <v>0</v>
      </c>
      <c r="B7022" s="303">
        <v>0</v>
      </c>
      <c r="C7022" s="303">
        <v>0</v>
      </c>
      <c r="D7022" s="304">
        <f t="shared" si="109"/>
        <v>0</v>
      </c>
      <c r="E7022" s="305">
        <v>45992</v>
      </c>
      <c r="F7022" s="302" t="s">
        <v>69</v>
      </c>
      <c r="G7022" s="302" t="s">
        <v>70</v>
      </c>
      <c r="H7022" s="302" t="s">
        <v>3099</v>
      </c>
      <c r="I7022" s="302" t="s">
        <v>3099</v>
      </c>
      <c r="J7022" s="302">
        <v>135500</v>
      </c>
      <c r="K7022" s="302" t="s">
        <v>83</v>
      </c>
      <c r="L7022" s="302">
        <v>9802634</v>
      </c>
      <c r="M7022" s="302" t="s">
        <v>879</v>
      </c>
      <c r="N7022" s="305">
        <v>25385</v>
      </c>
      <c r="O7022" s="305">
        <v>25385</v>
      </c>
      <c r="P7022" s="302" t="s">
        <v>1052</v>
      </c>
    </row>
    <row r="7023" spans="1:16">
      <c r="A7023" s="303">
        <v>0</v>
      </c>
      <c r="B7023" s="303">
        <v>0</v>
      </c>
      <c r="C7023" s="303">
        <v>0</v>
      </c>
      <c r="D7023" s="304">
        <f t="shared" si="109"/>
        <v>0</v>
      </c>
      <c r="E7023" s="305">
        <v>45992</v>
      </c>
      <c r="F7023" s="302" t="s">
        <v>69</v>
      </c>
      <c r="G7023" s="302" t="s">
        <v>70</v>
      </c>
      <c r="H7023" s="302" t="s">
        <v>3099</v>
      </c>
      <c r="I7023" s="302" t="s">
        <v>3099</v>
      </c>
      <c r="J7023" s="302">
        <v>135500</v>
      </c>
      <c r="K7023" s="302" t="s">
        <v>83</v>
      </c>
      <c r="L7023" s="302">
        <v>9801951</v>
      </c>
      <c r="M7023" s="302" t="s">
        <v>879</v>
      </c>
      <c r="N7023" s="305">
        <v>23193</v>
      </c>
      <c r="O7023" s="305">
        <v>23193</v>
      </c>
      <c r="P7023" s="302" t="s">
        <v>1052</v>
      </c>
    </row>
    <row r="7024" spans="1:16">
      <c r="A7024" s="303">
        <v>0</v>
      </c>
      <c r="B7024" s="303">
        <v>0</v>
      </c>
      <c r="C7024" s="303">
        <v>0</v>
      </c>
      <c r="D7024" s="304">
        <f t="shared" si="109"/>
        <v>0</v>
      </c>
      <c r="E7024" s="305">
        <v>45992</v>
      </c>
      <c r="F7024" s="302" t="s">
        <v>69</v>
      </c>
      <c r="G7024" s="302" t="s">
        <v>70</v>
      </c>
      <c r="H7024" s="302" t="s">
        <v>3099</v>
      </c>
      <c r="I7024" s="302" t="s">
        <v>3099</v>
      </c>
      <c r="J7024" s="302">
        <v>135500</v>
      </c>
      <c r="K7024" s="302" t="s">
        <v>83</v>
      </c>
      <c r="L7024" s="302">
        <v>9802508</v>
      </c>
      <c r="M7024" s="302" t="s">
        <v>879</v>
      </c>
      <c r="N7024" s="305">
        <v>26115</v>
      </c>
      <c r="O7024" s="305">
        <v>26115</v>
      </c>
      <c r="P7024" s="302" t="s">
        <v>1052</v>
      </c>
    </row>
    <row r="7025" spans="1:16">
      <c r="A7025" s="303">
        <v>0</v>
      </c>
      <c r="B7025" s="303">
        <v>0</v>
      </c>
      <c r="C7025" s="303">
        <v>0</v>
      </c>
      <c r="D7025" s="304">
        <f t="shared" si="109"/>
        <v>0</v>
      </c>
      <c r="E7025" s="305">
        <v>45992</v>
      </c>
      <c r="F7025" s="302" t="s">
        <v>69</v>
      </c>
      <c r="G7025" s="302" t="s">
        <v>70</v>
      </c>
      <c r="H7025" s="302" t="s">
        <v>3099</v>
      </c>
      <c r="I7025" s="302" t="s">
        <v>3099</v>
      </c>
      <c r="J7025" s="302">
        <v>135500</v>
      </c>
      <c r="K7025" s="302" t="s">
        <v>83</v>
      </c>
      <c r="L7025" s="302">
        <v>9802500</v>
      </c>
      <c r="M7025" s="302" t="s">
        <v>879</v>
      </c>
      <c r="N7025" s="305">
        <v>22828</v>
      </c>
      <c r="O7025" s="305">
        <v>22828</v>
      </c>
      <c r="P7025" s="302" t="s">
        <v>1052</v>
      </c>
    </row>
    <row r="7026" spans="1:16">
      <c r="A7026" s="303">
        <v>0</v>
      </c>
      <c r="B7026" s="303">
        <v>0</v>
      </c>
      <c r="C7026" s="303">
        <v>0</v>
      </c>
      <c r="D7026" s="304">
        <f t="shared" si="109"/>
        <v>0</v>
      </c>
      <c r="E7026" s="305">
        <v>45992</v>
      </c>
      <c r="F7026" s="302" t="s">
        <v>69</v>
      </c>
      <c r="G7026" s="302" t="s">
        <v>70</v>
      </c>
      <c r="H7026" s="302" t="s">
        <v>3099</v>
      </c>
      <c r="I7026" s="302" t="s">
        <v>3099</v>
      </c>
      <c r="J7026" s="302">
        <v>135500</v>
      </c>
      <c r="K7026" s="302" t="s">
        <v>83</v>
      </c>
      <c r="L7026" s="302">
        <v>9802483</v>
      </c>
      <c r="M7026" s="302" t="s">
        <v>879</v>
      </c>
      <c r="N7026" s="305">
        <v>33055</v>
      </c>
      <c r="O7026" s="305">
        <v>33055</v>
      </c>
      <c r="P7026" s="302" t="s">
        <v>1052</v>
      </c>
    </row>
    <row r="7027" spans="1:16">
      <c r="A7027" s="303">
        <v>0</v>
      </c>
      <c r="B7027" s="303">
        <v>0</v>
      </c>
      <c r="C7027" s="303">
        <v>0</v>
      </c>
      <c r="D7027" s="304">
        <f t="shared" si="109"/>
        <v>0</v>
      </c>
      <c r="E7027" s="305">
        <v>45992</v>
      </c>
      <c r="F7027" s="302" t="s">
        <v>69</v>
      </c>
      <c r="G7027" s="302" t="s">
        <v>70</v>
      </c>
      <c r="H7027" s="302" t="s">
        <v>3099</v>
      </c>
      <c r="I7027" s="302" t="s">
        <v>3099</v>
      </c>
      <c r="J7027" s="302">
        <v>135500</v>
      </c>
      <c r="K7027" s="302" t="s">
        <v>83</v>
      </c>
      <c r="L7027" s="302">
        <v>9801950</v>
      </c>
      <c r="M7027" s="302" t="s">
        <v>879</v>
      </c>
      <c r="N7027" s="305">
        <v>22828</v>
      </c>
      <c r="O7027" s="305">
        <v>22828</v>
      </c>
      <c r="P7027" s="302" t="s">
        <v>1052</v>
      </c>
    </row>
    <row r="7028" spans="1:16">
      <c r="A7028" s="303">
        <v>0</v>
      </c>
      <c r="B7028" s="303">
        <v>0</v>
      </c>
      <c r="C7028" s="303">
        <v>0</v>
      </c>
      <c r="D7028" s="304">
        <f t="shared" si="109"/>
        <v>0</v>
      </c>
      <c r="E7028" s="305">
        <v>45992</v>
      </c>
      <c r="F7028" s="302" t="s">
        <v>69</v>
      </c>
      <c r="G7028" s="302" t="s">
        <v>70</v>
      </c>
      <c r="H7028" s="302" t="s">
        <v>3099</v>
      </c>
      <c r="I7028" s="302" t="s">
        <v>3099</v>
      </c>
      <c r="J7028" s="302">
        <v>135500</v>
      </c>
      <c r="K7028" s="302" t="s">
        <v>83</v>
      </c>
      <c r="L7028" s="302">
        <v>9801931</v>
      </c>
      <c r="M7028" s="302" t="s">
        <v>879</v>
      </c>
      <c r="N7028" s="305">
        <v>29768</v>
      </c>
      <c r="O7028" s="305">
        <v>29768</v>
      </c>
      <c r="P7028" s="302" t="s">
        <v>1052</v>
      </c>
    </row>
    <row r="7029" spans="1:16">
      <c r="A7029" s="303">
        <v>0</v>
      </c>
      <c r="B7029" s="303">
        <v>0</v>
      </c>
      <c r="C7029" s="303">
        <v>0</v>
      </c>
      <c r="D7029" s="304">
        <f t="shared" si="109"/>
        <v>0</v>
      </c>
      <c r="E7029" s="305">
        <v>45992</v>
      </c>
      <c r="F7029" s="302" t="s">
        <v>69</v>
      </c>
      <c r="G7029" s="302" t="s">
        <v>70</v>
      </c>
      <c r="H7029" s="302" t="s">
        <v>3099</v>
      </c>
      <c r="I7029" s="302" t="s">
        <v>3099</v>
      </c>
      <c r="J7029" s="302">
        <v>135500</v>
      </c>
      <c r="K7029" s="302" t="s">
        <v>83</v>
      </c>
      <c r="L7029" s="302">
        <v>9801919</v>
      </c>
      <c r="M7029" s="302" t="s">
        <v>879</v>
      </c>
      <c r="N7029" s="305">
        <v>24654</v>
      </c>
      <c r="O7029" s="305">
        <v>24654</v>
      </c>
      <c r="P7029" s="302" t="s">
        <v>1052</v>
      </c>
    </row>
    <row r="7030" spans="1:16">
      <c r="A7030" s="303">
        <v>0</v>
      </c>
      <c r="B7030" s="303">
        <v>0</v>
      </c>
      <c r="C7030" s="303">
        <v>0</v>
      </c>
      <c r="D7030" s="304">
        <f t="shared" si="109"/>
        <v>0</v>
      </c>
      <c r="E7030" s="305">
        <v>45992</v>
      </c>
      <c r="F7030" s="302" t="s">
        <v>69</v>
      </c>
      <c r="G7030" s="302" t="s">
        <v>70</v>
      </c>
      <c r="H7030" s="302" t="s">
        <v>3099</v>
      </c>
      <c r="I7030" s="302" t="s">
        <v>3099</v>
      </c>
      <c r="J7030" s="302">
        <v>135500</v>
      </c>
      <c r="K7030" s="302" t="s">
        <v>83</v>
      </c>
      <c r="L7030" s="302">
        <v>9801882</v>
      </c>
      <c r="M7030" s="302" t="s">
        <v>879</v>
      </c>
      <c r="N7030" s="305">
        <v>27942</v>
      </c>
      <c r="O7030" s="305">
        <v>27942</v>
      </c>
      <c r="P7030" s="302" t="s">
        <v>1052</v>
      </c>
    </row>
    <row r="7031" spans="1:16">
      <c r="A7031" s="303">
        <v>0</v>
      </c>
      <c r="B7031" s="303">
        <v>0</v>
      </c>
      <c r="C7031" s="303">
        <v>0</v>
      </c>
      <c r="D7031" s="304">
        <f t="shared" si="109"/>
        <v>0</v>
      </c>
      <c r="E7031" s="305">
        <v>45992</v>
      </c>
      <c r="F7031" s="302" t="s">
        <v>69</v>
      </c>
      <c r="G7031" s="302" t="s">
        <v>70</v>
      </c>
      <c r="H7031" s="302" t="s">
        <v>3099</v>
      </c>
      <c r="I7031" s="302" t="s">
        <v>3099</v>
      </c>
      <c r="J7031" s="302">
        <v>135500</v>
      </c>
      <c r="K7031" s="302" t="s">
        <v>83</v>
      </c>
      <c r="L7031" s="302">
        <v>9802628</v>
      </c>
      <c r="M7031" s="302" t="s">
        <v>879</v>
      </c>
      <c r="N7031" s="305">
        <v>23193</v>
      </c>
      <c r="O7031" s="305">
        <v>23193</v>
      </c>
      <c r="P7031" s="302" t="s">
        <v>1052</v>
      </c>
    </row>
    <row r="7032" spans="1:16">
      <c r="A7032" s="303">
        <v>0</v>
      </c>
      <c r="B7032" s="303">
        <v>0</v>
      </c>
      <c r="C7032" s="303">
        <v>0</v>
      </c>
      <c r="D7032" s="304">
        <f t="shared" si="109"/>
        <v>0</v>
      </c>
      <c r="E7032" s="305">
        <v>45992</v>
      </c>
      <c r="F7032" s="302" t="s">
        <v>69</v>
      </c>
      <c r="G7032" s="302" t="s">
        <v>70</v>
      </c>
      <c r="H7032" s="302" t="s">
        <v>3099</v>
      </c>
      <c r="I7032" s="302" t="s">
        <v>3099</v>
      </c>
      <c r="J7032" s="302">
        <v>135500</v>
      </c>
      <c r="K7032" s="302" t="s">
        <v>83</v>
      </c>
      <c r="L7032" s="302">
        <v>9801881</v>
      </c>
      <c r="M7032" s="302" t="s">
        <v>879</v>
      </c>
      <c r="N7032" s="305">
        <v>24654</v>
      </c>
      <c r="O7032" s="305">
        <v>24654</v>
      </c>
      <c r="P7032" s="302" t="s">
        <v>1052</v>
      </c>
    </row>
    <row r="7033" spans="1:16">
      <c r="A7033" s="303">
        <v>0</v>
      </c>
      <c r="B7033" s="303">
        <v>0</v>
      </c>
      <c r="C7033" s="303">
        <v>0</v>
      </c>
      <c r="D7033" s="304">
        <f t="shared" si="109"/>
        <v>0</v>
      </c>
      <c r="E7033" s="305">
        <v>45992</v>
      </c>
      <c r="F7033" s="302" t="s">
        <v>69</v>
      </c>
      <c r="G7033" s="302" t="s">
        <v>70</v>
      </c>
      <c r="H7033" s="302" t="s">
        <v>3099</v>
      </c>
      <c r="I7033" s="302" t="s">
        <v>3099</v>
      </c>
      <c r="J7033" s="302">
        <v>135500</v>
      </c>
      <c r="K7033" s="302" t="s">
        <v>83</v>
      </c>
      <c r="L7033" s="302">
        <v>9801916</v>
      </c>
      <c r="M7033" s="302" t="s">
        <v>879</v>
      </c>
      <c r="N7033" s="305">
        <v>21732</v>
      </c>
      <c r="O7033" s="305">
        <v>21732</v>
      </c>
      <c r="P7033" s="302" t="s">
        <v>1052</v>
      </c>
    </row>
    <row r="7034" spans="1:16">
      <c r="A7034" s="303">
        <v>0</v>
      </c>
      <c r="B7034" s="303">
        <v>0</v>
      </c>
      <c r="C7034" s="303">
        <v>0</v>
      </c>
      <c r="D7034" s="304">
        <f t="shared" si="109"/>
        <v>0</v>
      </c>
      <c r="E7034" s="305">
        <v>45992</v>
      </c>
      <c r="F7034" s="302" t="s">
        <v>69</v>
      </c>
      <c r="G7034" s="302" t="s">
        <v>70</v>
      </c>
      <c r="H7034" s="302" t="s">
        <v>3099</v>
      </c>
      <c r="I7034" s="302" t="s">
        <v>3099</v>
      </c>
      <c r="J7034" s="302">
        <v>135500</v>
      </c>
      <c r="K7034" s="302" t="s">
        <v>83</v>
      </c>
      <c r="L7034" s="302">
        <v>9802705</v>
      </c>
      <c r="M7034" s="302" t="s">
        <v>879</v>
      </c>
      <c r="N7034" s="305">
        <v>28672</v>
      </c>
      <c r="O7034" s="305">
        <v>28672</v>
      </c>
      <c r="P7034" s="302" t="s">
        <v>1052</v>
      </c>
    </row>
    <row r="7035" spans="1:16">
      <c r="A7035" s="303">
        <v>0</v>
      </c>
      <c r="B7035" s="303">
        <v>0</v>
      </c>
      <c r="C7035" s="303">
        <v>0</v>
      </c>
      <c r="D7035" s="304">
        <f t="shared" si="109"/>
        <v>0</v>
      </c>
      <c r="E7035" s="305">
        <v>45992</v>
      </c>
      <c r="F7035" s="302" t="s">
        <v>69</v>
      </c>
      <c r="G7035" s="302" t="s">
        <v>70</v>
      </c>
      <c r="H7035" s="302" t="s">
        <v>3099</v>
      </c>
      <c r="I7035" s="302" t="s">
        <v>3099</v>
      </c>
      <c r="J7035" s="302">
        <v>135500</v>
      </c>
      <c r="K7035" s="302" t="s">
        <v>83</v>
      </c>
      <c r="L7035" s="302">
        <v>9802724</v>
      </c>
      <c r="M7035" s="302" t="s">
        <v>879</v>
      </c>
      <c r="N7035" s="305">
        <v>31594</v>
      </c>
      <c r="O7035" s="305">
        <v>31594</v>
      </c>
      <c r="P7035" s="302" t="s">
        <v>1052</v>
      </c>
    </row>
    <row r="7036" spans="1:16">
      <c r="A7036" s="303">
        <v>0</v>
      </c>
      <c r="B7036" s="303">
        <v>0</v>
      </c>
      <c r="C7036" s="303">
        <v>0</v>
      </c>
      <c r="D7036" s="304">
        <f t="shared" si="109"/>
        <v>0</v>
      </c>
      <c r="E7036" s="305">
        <v>45992</v>
      </c>
      <c r="F7036" s="302" t="s">
        <v>69</v>
      </c>
      <c r="G7036" s="302" t="s">
        <v>70</v>
      </c>
      <c r="H7036" s="302" t="s">
        <v>3099</v>
      </c>
      <c r="I7036" s="302" t="s">
        <v>3099</v>
      </c>
      <c r="J7036" s="302">
        <v>135500</v>
      </c>
      <c r="K7036" s="302" t="s">
        <v>83</v>
      </c>
      <c r="L7036" s="302">
        <v>9802600</v>
      </c>
      <c r="M7036" s="302" t="s">
        <v>879</v>
      </c>
      <c r="N7036" s="305">
        <v>28672</v>
      </c>
      <c r="O7036" s="305">
        <v>28672</v>
      </c>
      <c r="P7036" s="302" t="s">
        <v>1052</v>
      </c>
    </row>
    <row r="7037" spans="1:16">
      <c r="A7037" s="303">
        <v>0</v>
      </c>
      <c r="B7037" s="303">
        <v>0</v>
      </c>
      <c r="C7037" s="303">
        <v>0</v>
      </c>
      <c r="D7037" s="304">
        <f t="shared" si="109"/>
        <v>0</v>
      </c>
      <c r="E7037" s="305">
        <v>45992</v>
      </c>
      <c r="F7037" s="302" t="s">
        <v>69</v>
      </c>
      <c r="G7037" s="302" t="s">
        <v>70</v>
      </c>
      <c r="H7037" s="302" t="s">
        <v>3099</v>
      </c>
      <c r="I7037" s="302" t="s">
        <v>3099</v>
      </c>
      <c r="J7037" s="302">
        <v>135500</v>
      </c>
      <c r="K7037" s="302" t="s">
        <v>83</v>
      </c>
      <c r="L7037" s="302">
        <v>9801892</v>
      </c>
      <c r="M7037" s="302" t="s">
        <v>879</v>
      </c>
      <c r="N7037" s="305">
        <v>19906</v>
      </c>
      <c r="O7037" s="305">
        <v>19906</v>
      </c>
      <c r="P7037" s="302" t="s">
        <v>1052</v>
      </c>
    </row>
    <row r="7038" spans="1:16">
      <c r="A7038" s="303">
        <v>0</v>
      </c>
      <c r="B7038" s="303">
        <v>0</v>
      </c>
      <c r="C7038" s="303">
        <v>0</v>
      </c>
      <c r="D7038" s="304">
        <f t="shared" si="109"/>
        <v>0</v>
      </c>
      <c r="E7038" s="305">
        <v>45992</v>
      </c>
      <c r="F7038" s="302" t="s">
        <v>69</v>
      </c>
      <c r="G7038" s="302" t="s">
        <v>70</v>
      </c>
      <c r="H7038" s="302" t="s">
        <v>3099</v>
      </c>
      <c r="I7038" s="302" t="s">
        <v>3099</v>
      </c>
      <c r="J7038" s="302">
        <v>135500</v>
      </c>
      <c r="K7038" s="302" t="s">
        <v>83</v>
      </c>
      <c r="L7038" s="302">
        <v>9802813</v>
      </c>
      <c r="M7038" s="302" t="s">
        <v>879</v>
      </c>
      <c r="N7038" s="305">
        <v>24654</v>
      </c>
      <c r="O7038" s="305">
        <v>24654</v>
      </c>
      <c r="P7038" s="302" t="s">
        <v>1052</v>
      </c>
    </row>
    <row r="7039" spans="1:16">
      <c r="A7039" s="303">
        <v>0</v>
      </c>
      <c r="B7039" s="303">
        <v>0</v>
      </c>
      <c r="C7039" s="303">
        <v>0</v>
      </c>
      <c r="D7039" s="304">
        <f t="shared" si="109"/>
        <v>0</v>
      </c>
      <c r="E7039" s="305">
        <v>45992</v>
      </c>
      <c r="F7039" s="302" t="s">
        <v>69</v>
      </c>
      <c r="G7039" s="302" t="s">
        <v>70</v>
      </c>
      <c r="H7039" s="302" t="s">
        <v>3099</v>
      </c>
      <c r="I7039" s="302" t="s">
        <v>3099</v>
      </c>
      <c r="J7039" s="302">
        <v>135500</v>
      </c>
      <c r="K7039" s="302" t="s">
        <v>83</v>
      </c>
      <c r="L7039" s="302">
        <v>9802823</v>
      </c>
      <c r="M7039" s="302" t="s">
        <v>879</v>
      </c>
      <c r="N7039" s="305">
        <v>25020</v>
      </c>
      <c r="O7039" s="305">
        <v>25020</v>
      </c>
      <c r="P7039" s="302" t="s">
        <v>1052</v>
      </c>
    </row>
    <row r="7040" spans="1:16">
      <c r="A7040" s="303">
        <v>0</v>
      </c>
      <c r="B7040" s="303">
        <v>0</v>
      </c>
      <c r="C7040" s="303">
        <v>0</v>
      </c>
      <c r="D7040" s="304">
        <f t="shared" si="109"/>
        <v>0</v>
      </c>
      <c r="E7040" s="305">
        <v>45992</v>
      </c>
      <c r="F7040" s="302" t="s">
        <v>69</v>
      </c>
      <c r="G7040" s="302" t="s">
        <v>70</v>
      </c>
      <c r="H7040" s="302" t="s">
        <v>3099</v>
      </c>
      <c r="I7040" s="302" t="s">
        <v>3099</v>
      </c>
      <c r="J7040" s="302">
        <v>135500</v>
      </c>
      <c r="K7040" s="302" t="s">
        <v>83</v>
      </c>
      <c r="L7040" s="302">
        <v>9802717</v>
      </c>
      <c r="M7040" s="302" t="s">
        <v>879</v>
      </c>
      <c r="N7040" s="305">
        <v>25020</v>
      </c>
      <c r="O7040" s="305">
        <v>25020</v>
      </c>
      <c r="P7040" s="302" t="s">
        <v>1052</v>
      </c>
    </row>
    <row r="7041" spans="1:16">
      <c r="A7041" s="303">
        <v>0</v>
      </c>
      <c r="B7041" s="303">
        <v>0</v>
      </c>
      <c r="C7041" s="303">
        <v>0</v>
      </c>
      <c r="D7041" s="304">
        <f t="shared" si="109"/>
        <v>0</v>
      </c>
      <c r="E7041" s="305">
        <v>45992</v>
      </c>
      <c r="F7041" s="302" t="s">
        <v>69</v>
      </c>
      <c r="G7041" s="302" t="s">
        <v>70</v>
      </c>
      <c r="H7041" s="302" t="s">
        <v>3099</v>
      </c>
      <c r="I7041" s="302" t="s">
        <v>3099</v>
      </c>
      <c r="J7041" s="302">
        <v>135500</v>
      </c>
      <c r="K7041" s="302" t="s">
        <v>83</v>
      </c>
      <c r="L7041" s="302">
        <v>9802715</v>
      </c>
      <c r="M7041" s="302" t="s">
        <v>879</v>
      </c>
      <c r="N7041" s="305">
        <v>23924</v>
      </c>
      <c r="O7041" s="305">
        <v>23924</v>
      </c>
      <c r="P7041" s="302" t="s">
        <v>1052</v>
      </c>
    </row>
    <row r="7042" spans="1:16">
      <c r="A7042" s="303">
        <v>0</v>
      </c>
      <c r="B7042" s="303">
        <v>0</v>
      </c>
      <c r="C7042" s="303">
        <v>0</v>
      </c>
      <c r="D7042" s="304">
        <f t="shared" si="109"/>
        <v>0</v>
      </c>
      <c r="E7042" s="305">
        <v>45992</v>
      </c>
      <c r="F7042" s="302" t="s">
        <v>69</v>
      </c>
      <c r="G7042" s="302" t="s">
        <v>70</v>
      </c>
      <c r="H7042" s="302" t="s">
        <v>3099</v>
      </c>
      <c r="I7042" s="302" t="s">
        <v>3099</v>
      </c>
      <c r="J7042" s="302">
        <v>135500</v>
      </c>
      <c r="K7042" s="302" t="s">
        <v>83</v>
      </c>
      <c r="L7042" s="302">
        <v>9802633</v>
      </c>
      <c r="M7042" s="302" t="s">
        <v>879</v>
      </c>
      <c r="N7042" s="305">
        <v>25020</v>
      </c>
      <c r="O7042" s="305">
        <v>25020</v>
      </c>
      <c r="P7042" s="302" t="s">
        <v>1052</v>
      </c>
    </row>
    <row r="7043" spans="1:16">
      <c r="A7043" s="303">
        <v>0</v>
      </c>
      <c r="B7043" s="303">
        <v>0</v>
      </c>
      <c r="C7043" s="303">
        <v>0</v>
      </c>
      <c r="D7043" s="304">
        <f t="shared" ref="D7043:D7106" si="110">+B7043-C7043</f>
        <v>0</v>
      </c>
      <c r="E7043" s="305">
        <v>45992</v>
      </c>
      <c r="F7043" s="302" t="s">
        <v>69</v>
      </c>
      <c r="G7043" s="302" t="s">
        <v>70</v>
      </c>
      <c r="H7043" s="302" t="s">
        <v>3099</v>
      </c>
      <c r="I7043" s="302" t="s">
        <v>3099</v>
      </c>
      <c r="J7043" s="302">
        <v>135500</v>
      </c>
      <c r="K7043" s="302" t="s">
        <v>83</v>
      </c>
      <c r="L7043" s="302">
        <v>9802604</v>
      </c>
      <c r="M7043" s="302" t="s">
        <v>879</v>
      </c>
      <c r="N7043" s="305">
        <v>29768</v>
      </c>
      <c r="O7043" s="305">
        <v>29768</v>
      </c>
      <c r="P7043" s="302" t="s">
        <v>1052</v>
      </c>
    </row>
    <row r="7044" spans="1:16">
      <c r="A7044" s="303">
        <v>0</v>
      </c>
      <c r="B7044" s="303">
        <v>0</v>
      </c>
      <c r="C7044" s="303">
        <v>0</v>
      </c>
      <c r="D7044" s="304">
        <f t="shared" si="110"/>
        <v>0</v>
      </c>
      <c r="E7044" s="305">
        <v>45992</v>
      </c>
      <c r="F7044" s="302" t="s">
        <v>69</v>
      </c>
      <c r="G7044" s="302" t="s">
        <v>70</v>
      </c>
      <c r="H7044" s="302" t="s">
        <v>3099</v>
      </c>
      <c r="I7044" s="302" t="s">
        <v>3099</v>
      </c>
      <c r="J7044" s="302">
        <v>135500</v>
      </c>
      <c r="K7044" s="302" t="s">
        <v>83</v>
      </c>
      <c r="L7044" s="302">
        <v>9802497</v>
      </c>
      <c r="M7044" s="302" t="s">
        <v>879</v>
      </c>
      <c r="N7044" s="305">
        <v>21367</v>
      </c>
      <c r="O7044" s="305">
        <v>21367</v>
      </c>
      <c r="P7044" s="302" t="s">
        <v>1052</v>
      </c>
    </row>
    <row r="7045" spans="1:16">
      <c r="A7045" s="303">
        <v>0</v>
      </c>
      <c r="B7045" s="303">
        <v>0</v>
      </c>
      <c r="C7045" s="303">
        <v>0</v>
      </c>
      <c r="D7045" s="304">
        <f t="shared" si="110"/>
        <v>0</v>
      </c>
      <c r="E7045" s="305">
        <v>45992</v>
      </c>
      <c r="F7045" s="302" t="s">
        <v>69</v>
      </c>
      <c r="G7045" s="302" t="s">
        <v>70</v>
      </c>
      <c r="H7045" s="302" t="s">
        <v>3099</v>
      </c>
      <c r="I7045" s="302" t="s">
        <v>3099</v>
      </c>
      <c r="J7045" s="302">
        <v>135500</v>
      </c>
      <c r="K7045" s="302" t="s">
        <v>83</v>
      </c>
      <c r="L7045" s="302">
        <v>9802495</v>
      </c>
      <c r="M7045" s="302" t="s">
        <v>879</v>
      </c>
      <c r="N7045" s="305">
        <v>20271</v>
      </c>
      <c r="O7045" s="305">
        <v>20271</v>
      </c>
      <c r="P7045" s="302" t="s">
        <v>1052</v>
      </c>
    </row>
    <row r="7046" spans="1:16">
      <c r="A7046" s="303">
        <v>0</v>
      </c>
      <c r="B7046" s="303">
        <v>0</v>
      </c>
      <c r="C7046" s="303">
        <v>0</v>
      </c>
      <c r="D7046" s="304">
        <f t="shared" si="110"/>
        <v>0</v>
      </c>
      <c r="E7046" s="305">
        <v>45992</v>
      </c>
      <c r="F7046" s="302" t="s">
        <v>69</v>
      </c>
      <c r="G7046" s="302" t="s">
        <v>70</v>
      </c>
      <c r="H7046" s="302" t="s">
        <v>3099</v>
      </c>
      <c r="I7046" s="302" t="s">
        <v>3099</v>
      </c>
      <c r="J7046" s="302">
        <v>135500</v>
      </c>
      <c r="K7046" s="302" t="s">
        <v>83</v>
      </c>
      <c r="L7046" s="302">
        <v>9802480</v>
      </c>
      <c r="M7046" s="302" t="s">
        <v>879</v>
      </c>
      <c r="N7046" s="305">
        <v>30498</v>
      </c>
      <c r="O7046" s="305">
        <v>30498</v>
      </c>
      <c r="P7046" s="302" t="s">
        <v>1052</v>
      </c>
    </row>
    <row r="7047" spans="1:16">
      <c r="A7047" s="303">
        <v>0</v>
      </c>
      <c r="B7047" s="303">
        <v>0</v>
      </c>
      <c r="C7047" s="303">
        <v>0</v>
      </c>
      <c r="D7047" s="304">
        <f t="shared" si="110"/>
        <v>0</v>
      </c>
      <c r="E7047" s="305">
        <v>45992</v>
      </c>
      <c r="F7047" s="302" t="s">
        <v>69</v>
      </c>
      <c r="G7047" s="302" t="s">
        <v>70</v>
      </c>
      <c r="H7047" s="302" t="s">
        <v>3099</v>
      </c>
      <c r="I7047" s="302" t="s">
        <v>3099</v>
      </c>
      <c r="J7047" s="302">
        <v>135500</v>
      </c>
      <c r="K7047" s="302" t="s">
        <v>83</v>
      </c>
      <c r="L7047" s="302">
        <v>9802504</v>
      </c>
      <c r="M7047" s="302" t="s">
        <v>879</v>
      </c>
      <c r="N7047" s="305">
        <v>24289</v>
      </c>
      <c r="O7047" s="305">
        <v>24289</v>
      </c>
      <c r="P7047" s="302" t="s">
        <v>1052</v>
      </c>
    </row>
    <row r="7048" spans="1:16">
      <c r="A7048" s="303">
        <v>0</v>
      </c>
      <c r="B7048" s="303">
        <v>0</v>
      </c>
      <c r="C7048" s="303">
        <v>0</v>
      </c>
      <c r="D7048" s="304">
        <f t="shared" si="110"/>
        <v>0</v>
      </c>
      <c r="E7048" s="305">
        <v>45992</v>
      </c>
      <c r="F7048" s="302" t="s">
        <v>69</v>
      </c>
      <c r="G7048" s="302" t="s">
        <v>70</v>
      </c>
      <c r="H7048" s="302" t="s">
        <v>3099</v>
      </c>
      <c r="I7048" s="302" t="s">
        <v>3099</v>
      </c>
      <c r="J7048" s="302">
        <v>135500</v>
      </c>
      <c r="K7048" s="302" t="s">
        <v>83</v>
      </c>
      <c r="L7048" s="302">
        <v>9802479</v>
      </c>
      <c r="M7048" s="302" t="s">
        <v>879</v>
      </c>
      <c r="N7048" s="305">
        <v>29403</v>
      </c>
      <c r="O7048" s="305">
        <v>29403</v>
      </c>
      <c r="P7048" s="302" t="s">
        <v>1052</v>
      </c>
    </row>
    <row r="7049" spans="1:16">
      <c r="A7049" s="303">
        <v>0</v>
      </c>
      <c r="B7049" s="303">
        <v>0</v>
      </c>
      <c r="C7049" s="303">
        <v>0</v>
      </c>
      <c r="D7049" s="304">
        <f t="shared" si="110"/>
        <v>0</v>
      </c>
      <c r="E7049" s="305">
        <v>45992</v>
      </c>
      <c r="F7049" s="302" t="s">
        <v>69</v>
      </c>
      <c r="G7049" s="302" t="s">
        <v>70</v>
      </c>
      <c r="H7049" s="302" t="s">
        <v>3099</v>
      </c>
      <c r="I7049" s="302" t="s">
        <v>3099</v>
      </c>
      <c r="J7049" s="302">
        <v>135500</v>
      </c>
      <c r="K7049" s="302" t="s">
        <v>83</v>
      </c>
      <c r="L7049" s="302">
        <v>9802476</v>
      </c>
      <c r="M7049" s="302" t="s">
        <v>879</v>
      </c>
      <c r="N7049" s="305">
        <v>27942</v>
      </c>
      <c r="O7049" s="305">
        <v>27942</v>
      </c>
      <c r="P7049" s="302" t="s">
        <v>1052</v>
      </c>
    </row>
    <row r="7050" spans="1:16">
      <c r="A7050" s="303">
        <v>0</v>
      </c>
      <c r="B7050" s="303">
        <v>0</v>
      </c>
      <c r="C7050" s="303">
        <v>0</v>
      </c>
      <c r="D7050" s="304">
        <f t="shared" si="110"/>
        <v>0</v>
      </c>
      <c r="E7050" s="305">
        <v>45992</v>
      </c>
      <c r="F7050" s="302" t="s">
        <v>69</v>
      </c>
      <c r="G7050" s="302" t="s">
        <v>70</v>
      </c>
      <c r="H7050" s="302" t="s">
        <v>3099</v>
      </c>
      <c r="I7050" s="302" t="s">
        <v>3099</v>
      </c>
      <c r="J7050" s="302">
        <v>135500</v>
      </c>
      <c r="K7050" s="302" t="s">
        <v>83</v>
      </c>
      <c r="L7050" s="302">
        <v>9801930</v>
      </c>
      <c r="M7050" s="302" t="s">
        <v>879</v>
      </c>
      <c r="N7050" s="305">
        <v>29403</v>
      </c>
      <c r="O7050" s="305">
        <v>29403</v>
      </c>
      <c r="P7050" s="302" t="s">
        <v>1052</v>
      </c>
    </row>
    <row r="7051" spans="1:16">
      <c r="A7051" s="303">
        <v>0</v>
      </c>
      <c r="B7051" s="303">
        <v>0</v>
      </c>
      <c r="C7051" s="303">
        <v>0</v>
      </c>
      <c r="D7051" s="304">
        <f t="shared" si="110"/>
        <v>0</v>
      </c>
      <c r="E7051" s="305">
        <v>45992</v>
      </c>
      <c r="F7051" s="302" t="s">
        <v>69</v>
      </c>
      <c r="G7051" s="302" t="s">
        <v>70</v>
      </c>
      <c r="H7051" s="302" t="s">
        <v>3099</v>
      </c>
      <c r="I7051" s="302" t="s">
        <v>3099</v>
      </c>
      <c r="J7051" s="302">
        <v>135500</v>
      </c>
      <c r="K7051" s="302" t="s">
        <v>83</v>
      </c>
      <c r="L7051" s="302">
        <v>9807420</v>
      </c>
      <c r="M7051" s="302" t="s">
        <v>879</v>
      </c>
      <c r="N7051" s="305">
        <v>26846</v>
      </c>
      <c r="O7051" s="305">
        <v>26846</v>
      </c>
      <c r="P7051" s="302" t="s">
        <v>1052</v>
      </c>
    </row>
    <row r="7052" spans="1:16">
      <c r="A7052" s="303">
        <v>0</v>
      </c>
      <c r="B7052" s="303">
        <v>0</v>
      </c>
      <c r="C7052" s="303">
        <v>0</v>
      </c>
      <c r="D7052" s="304">
        <f t="shared" si="110"/>
        <v>0</v>
      </c>
      <c r="E7052" s="305">
        <v>45992</v>
      </c>
      <c r="F7052" s="302" t="s">
        <v>69</v>
      </c>
      <c r="G7052" s="302" t="s">
        <v>70</v>
      </c>
      <c r="H7052" s="302" t="s">
        <v>3099</v>
      </c>
      <c r="I7052" s="302" t="s">
        <v>3099</v>
      </c>
      <c r="J7052" s="302">
        <v>135500</v>
      </c>
      <c r="K7052" s="302" t="s">
        <v>83</v>
      </c>
      <c r="L7052" s="302">
        <v>9801922</v>
      </c>
      <c r="M7052" s="302" t="s">
        <v>879</v>
      </c>
      <c r="N7052" s="305">
        <v>26481</v>
      </c>
      <c r="O7052" s="305">
        <v>26481</v>
      </c>
      <c r="P7052" s="302" t="s">
        <v>1052</v>
      </c>
    </row>
    <row r="7053" spans="1:16">
      <c r="A7053" s="303">
        <v>0</v>
      </c>
      <c r="B7053" s="303">
        <v>0</v>
      </c>
      <c r="C7053" s="303">
        <v>0</v>
      </c>
      <c r="D7053" s="304">
        <f t="shared" si="110"/>
        <v>0</v>
      </c>
      <c r="E7053" s="305">
        <v>45992</v>
      </c>
      <c r="F7053" s="302" t="s">
        <v>69</v>
      </c>
      <c r="G7053" s="302" t="s">
        <v>70</v>
      </c>
      <c r="H7053" s="302" t="s">
        <v>3099</v>
      </c>
      <c r="I7053" s="302" t="s">
        <v>3099</v>
      </c>
      <c r="J7053" s="302">
        <v>135500</v>
      </c>
      <c r="K7053" s="302" t="s">
        <v>83</v>
      </c>
      <c r="L7053" s="302">
        <v>9801893</v>
      </c>
      <c r="M7053" s="302" t="s">
        <v>879</v>
      </c>
      <c r="N7053" s="305">
        <v>20271</v>
      </c>
      <c r="O7053" s="305">
        <v>20271</v>
      </c>
      <c r="P7053" s="302" t="s">
        <v>1052</v>
      </c>
    </row>
    <row r="7054" spans="1:16">
      <c r="A7054" s="303">
        <v>0</v>
      </c>
      <c r="B7054" s="303">
        <v>0</v>
      </c>
      <c r="C7054" s="303">
        <v>0</v>
      </c>
      <c r="D7054" s="304">
        <f t="shared" si="110"/>
        <v>0</v>
      </c>
      <c r="E7054" s="305">
        <v>45992</v>
      </c>
      <c r="F7054" s="302" t="s">
        <v>69</v>
      </c>
      <c r="G7054" s="302" t="s">
        <v>70</v>
      </c>
      <c r="H7054" s="302" t="s">
        <v>3099</v>
      </c>
      <c r="I7054" s="302" t="s">
        <v>3099</v>
      </c>
      <c r="J7054" s="302">
        <v>135500</v>
      </c>
      <c r="K7054" s="302" t="s">
        <v>83</v>
      </c>
      <c r="L7054" s="302">
        <v>9802378</v>
      </c>
      <c r="M7054" s="302" t="s">
        <v>879</v>
      </c>
      <c r="N7054" s="305">
        <v>27576</v>
      </c>
      <c r="O7054" s="305">
        <v>27576</v>
      </c>
      <c r="P7054" s="302" t="s">
        <v>1052</v>
      </c>
    </row>
    <row r="7055" spans="1:16">
      <c r="A7055" s="303">
        <v>0</v>
      </c>
      <c r="B7055" s="303">
        <v>0</v>
      </c>
      <c r="C7055" s="303">
        <v>0</v>
      </c>
      <c r="D7055" s="304">
        <f t="shared" si="110"/>
        <v>0</v>
      </c>
      <c r="E7055" s="305">
        <v>45992</v>
      </c>
      <c r="F7055" s="302" t="s">
        <v>69</v>
      </c>
      <c r="G7055" s="302" t="s">
        <v>70</v>
      </c>
      <c r="H7055" s="302" t="s">
        <v>3099</v>
      </c>
      <c r="I7055" s="302" t="s">
        <v>3099</v>
      </c>
      <c r="J7055" s="302">
        <v>135500</v>
      </c>
      <c r="K7055" s="302" t="s">
        <v>83</v>
      </c>
      <c r="L7055" s="302">
        <v>9801896</v>
      </c>
      <c r="M7055" s="302" t="s">
        <v>879</v>
      </c>
      <c r="N7055" s="305">
        <v>28307</v>
      </c>
      <c r="O7055" s="305">
        <v>28307</v>
      </c>
      <c r="P7055" s="302" t="s">
        <v>1052</v>
      </c>
    </row>
    <row r="7056" spans="1:16">
      <c r="A7056" s="303">
        <v>0</v>
      </c>
      <c r="B7056" s="303">
        <v>0</v>
      </c>
      <c r="C7056" s="303">
        <v>0</v>
      </c>
      <c r="D7056" s="304">
        <f t="shared" si="110"/>
        <v>0</v>
      </c>
      <c r="E7056" s="305">
        <v>45992</v>
      </c>
      <c r="F7056" s="302" t="s">
        <v>69</v>
      </c>
      <c r="G7056" s="302" t="s">
        <v>70</v>
      </c>
      <c r="H7056" s="302" t="s">
        <v>3099</v>
      </c>
      <c r="I7056" s="302" t="s">
        <v>3099</v>
      </c>
      <c r="J7056" s="302">
        <v>135500</v>
      </c>
      <c r="K7056" s="302" t="s">
        <v>83</v>
      </c>
      <c r="L7056" s="302">
        <v>9802444</v>
      </c>
      <c r="M7056" s="302" t="s">
        <v>879</v>
      </c>
      <c r="N7056" s="305">
        <v>28672</v>
      </c>
      <c r="O7056" s="305">
        <v>28672</v>
      </c>
      <c r="P7056" s="302" t="s">
        <v>1052</v>
      </c>
    </row>
    <row r="7057" spans="1:16">
      <c r="A7057" s="303">
        <v>0</v>
      </c>
      <c r="B7057" s="303">
        <v>0</v>
      </c>
      <c r="C7057" s="303">
        <v>0</v>
      </c>
      <c r="D7057" s="304">
        <f t="shared" si="110"/>
        <v>0</v>
      </c>
      <c r="E7057" s="305">
        <v>45992</v>
      </c>
      <c r="F7057" s="302" t="s">
        <v>69</v>
      </c>
      <c r="G7057" s="302" t="s">
        <v>70</v>
      </c>
      <c r="H7057" s="302" t="s">
        <v>3099</v>
      </c>
      <c r="I7057" s="302" t="s">
        <v>3099</v>
      </c>
      <c r="J7057" s="302">
        <v>135500</v>
      </c>
      <c r="K7057" s="302" t="s">
        <v>83</v>
      </c>
      <c r="L7057" s="302">
        <v>9802606</v>
      </c>
      <c r="M7057" s="302" t="s">
        <v>879</v>
      </c>
      <c r="N7057" s="305">
        <v>33786</v>
      </c>
      <c r="O7057" s="305">
        <v>33786</v>
      </c>
      <c r="P7057" s="302" t="s">
        <v>1052</v>
      </c>
    </row>
    <row r="7058" spans="1:16">
      <c r="A7058" s="303">
        <v>0</v>
      </c>
      <c r="B7058" s="303">
        <v>0</v>
      </c>
      <c r="C7058" s="303">
        <v>0</v>
      </c>
      <c r="D7058" s="304">
        <f t="shared" si="110"/>
        <v>0</v>
      </c>
      <c r="E7058" s="305">
        <v>45992</v>
      </c>
      <c r="F7058" s="302" t="s">
        <v>69</v>
      </c>
      <c r="G7058" s="302" t="s">
        <v>70</v>
      </c>
      <c r="H7058" s="302" t="s">
        <v>3099</v>
      </c>
      <c r="I7058" s="302" t="s">
        <v>3099</v>
      </c>
      <c r="J7058" s="302">
        <v>135500</v>
      </c>
      <c r="K7058" s="302" t="s">
        <v>83</v>
      </c>
      <c r="L7058" s="302">
        <v>9802393</v>
      </c>
      <c r="M7058" s="302" t="s">
        <v>879</v>
      </c>
      <c r="N7058" s="305">
        <v>27576</v>
      </c>
      <c r="O7058" s="305">
        <v>27576</v>
      </c>
      <c r="P7058" s="302" t="s">
        <v>1052</v>
      </c>
    </row>
    <row r="7059" spans="1:16">
      <c r="A7059" s="303">
        <v>0</v>
      </c>
      <c r="B7059" s="303">
        <v>0</v>
      </c>
      <c r="C7059" s="303">
        <v>0</v>
      </c>
      <c r="D7059" s="304">
        <f t="shared" si="110"/>
        <v>0</v>
      </c>
      <c r="E7059" s="305">
        <v>45992</v>
      </c>
      <c r="F7059" s="302" t="s">
        <v>69</v>
      </c>
      <c r="G7059" s="302" t="s">
        <v>70</v>
      </c>
      <c r="H7059" s="302" t="s">
        <v>3099</v>
      </c>
      <c r="I7059" s="302" t="s">
        <v>3099</v>
      </c>
      <c r="J7059" s="302">
        <v>135500</v>
      </c>
      <c r="K7059" s="302" t="s">
        <v>83</v>
      </c>
      <c r="L7059" s="302">
        <v>9802630</v>
      </c>
      <c r="M7059" s="302" t="s">
        <v>879</v>
      </c>
      <c r="N7059" s="305">
        <v>23924</v>
      </c>
      <c r="O7059" s="305">
        <v>23924</v>
      </c>
      <c r="P7059" s="302" t="s">
        <v>1052</v>
      </c>
    </row>
    <row r="7060" spans="1:16">
      <c r="A7060" s="303">
        <v>0</v>
      </c>
      <c r="B7060" s="303">
        <v>0</v>
      </c>
      <c r="C7060" s="303">
        <v>0</v>
      </c>
      <c r="D7060" s="304">
        <f t="shared" si="110"/>
        <v>0</v>
      </c>
      <c r="E7060" s="305">
        <v>45992</v>
      </c>
      <c r="F7060" s="302" t="s">
        <v>69</v>
      </c>
      <c r="G7060" s="302" t="s">
        <v>70</v>
      </c>
      <c r="H7060" s="302" t="s">
        <v>3099</v>
      </c>
      <c r="I7060" s="302" t="s">
        <v>3099</v>
      </c>
      <c r="J7060" s="302">
        <v>135500</v>
      </c>
      <c r="K7060" s="302" t="s">
        <v>83</v>
      </c>
      <c r="L7060" s="302">
        <v>9807425</v>
      </c>
      <c r="M7060" s="302" t="s">
        <v>879</v>
      </c>
      <c r="N7060" s="305">
        <v>26115</v>
      </c>
      <c r="O7060" s="305">
        <v>26115</v>
      </c>
      <c r="P7060" s="302" t="s">
        <v>1052</v>
      </c>
    </row>
    <row r="7061" spans="1:16">
      <c r="A7061" s="303">
        <v>0</v>
      </c>
      <c r="B7061" s="303">
        <v>0</v>
      </c>
      <c r="C7061" s="303">
        <v>0</v>
      </c>
      <c r="D7061" s="304">
        <f t="shared" si="110"/>
        <v>0</v>
      </c>
      <c r="E7061" s="305">
        <v>45992</v>
      </c>
      <c r="F7061" s="302" t="s">
        <v>69</v>
      </c>
      <c r="G7061" s="302" t="s">
        <v>70</v>
      </c>
      <c r="H7061" s="302" t="s">
        <v>3099</v>
      </c>
      <c r="I7061" s="302" t="s">
        <v>3099</v>
      </c>
      <c r="J7061" s="302">
        <v>135500</v>
      </c>
      <c r="K7061" s="302" t="s">
        <v>83</v>
      </c>
      <c r="L7061" s="302">
        <v>9807424</v>
      </c>
      <c r="M7061" s="302" t="s">
        <v>879</v>
      </c>
      <c r="N7061" s="305">
        <v>21367</v>
      </c>
      <c r="O7061" s="305">
        <v>21367</v>
      </c>
      <c r="P7061" s="302" t="s">
        <v>1052</v>
      </c>
    </row>
    <row r="7062" spans="1:16">
      <c r="A7062" s="303">
        <v>0</v>
      </c>
      <c r="B7062" s="303">
        <v>0</v>
      </c>
      <c r="C7062" s="303">
        <v>0</v>
      </c>
      <c r="D7062" s="304">
        <f t="shared" si="110"/>
        <v>0</v>
      </c>
      <c r="E7062" s="305">
        <v>45992</v>
      </c>
      <c r="F7062" s="302" t="s">
        <v>69</v>
      </c>
      <c r="G7062" s="302" t="s">
        <v>70</v>
      </c>
      <c r="H7062" s="302" t="s">
        <v>3099</v>
      </c>
      <c r="I7062" s="302" t="s">
        <v>3099</v>
      </c>
      <c r="J7062" s="302">
        <v>135500</v>
      </c>
      <c r="K7062" s="302" t="s">
        <v>83</v>
      </c>
      <c r="L7062" s="302">
        <v>9807416</v>
      </c>
      <c r="M7062" s="302" t="s">
        <v>879</v>
      </c>
      <c r="N7062" s="305">
        <v>27942</v>
      </c>
      <c r="O7062" s="305">
        <v>27942</v>
      </c>
      <c r="P7062" s="302" t="s">
        <v>1052</v>
      </c>
    </row>
    <row r="7063" spans="1:16">
      <c r="A7063" s="303">
        <v>0</v>
      </c>
      <c r="B7063" s="303">
        <v>0</v>
      </c>
      <c r="C7063" s="303">
        <v>0</v>
      </c>
      <c r="D7063" s="304">
        <f t="shared" si="110"/>
        <v>0</v>
      </c>
      <c r="E7063" s="305">
        <v>45992</v>
      </c>
      <c r="F7063" s="302" t="s">
        <v>69</v>
      </c>
      <c r="G7063" s="302" t="s">
        <v>70</v>
      </c>
      <c r="H7063" s="302" t="s">
        <v>3099</v>
      </c>
      <c r="I7063" s="302" t="s">
        <v>3099</v>
      </c>
      <c r="J7063" s="302">
        <v>135500</v>
      </c>
      <c r="K7063" s="302" t="s">
        <v>83</v>
      </c>
      <c r="L7063" s="302">
        <v>9802720</v>
      </c>
      <c r="M7063" s="302" t="s">
        <v>879</v>
      </c>
      <c r="N7063" s="305">
        <v>26481</v>
      </c>
      <c r="O7063" s="305">
        <v>26481</v>
      </c>
      <c r="P7063" s="302" t="s">
        <v>1052</v>
      </c>
    </row>
    <row r="7064" spans="1:16">
      <c r="A7064" s="303">
        <v>0</v>
      </c>
      <c r="B7064" s="303">
        <v>0</v>
      </c>
      <c r="C7064" s="303">
        <v>0</v>
      </c>
      <c r="D7064" s="304">
        <f t="shared" si="110"/>
        <v>0</v>
      </c>
      <c r="E7064" s="305">
        <v>45992</v>
      </c>
      <c r="F7064" s="302" t="s">
        <v>69</v>
      </c>
      <c r="G7064" s="302" t="s">
        <v>70</v>
      </c>
      <c r="H7064" s="302" t="s">
        <v>3099</v>
      </c>
      <c r="I7064" s="302" t="s">
        <v>3099</v>
      </c>
      <c r="J7064" s="302">
        <v>135500</v>
      </c>
      <c r="K7064" s="302" t="s">
        <v>83</v>
      </c>
      <c r="L7064" s="302">
        <v>9802815</v>
      </c>
      <c r="M7064" s="302" t="s">
        <v>879</v>
      </c>
      <c r="N7064" s="305">
        <v>29403</v>
      </c>
      <c r="O7064" s="305">
        <v>29403</v>
      </c>
      <c r="P7064" s="302" t="s">
        <v>1052</v>
      </c>
    </row>
    <row r="7065" spans="1:16">
      <c r="A7065" s="303">
        <v>0</v>
      </c>
      <c r="B7065" s="303">
        <v>0</v>
      </c>
      <c r="C7065" s="303">
        <v>0</v>
      </c>
      <c r="D7065" s="304">
        <f t="shared" si="110"/>
        <v>0</v>
      </c>
      <c r="E7065" s="305">
        <v>45992</v>
      </c>
      <c r="F7065" s="302" t="s">
        <v>69</v>
      </c>
      <c r="G7065" s="302" t="s">
        <v>70</v>
      </c>
      <c r="H7065" s="302" t="s">
        <v>3099</v>
      </c>
      <c r="I7065" s="302" t="s">
        <v>3099</v>
      </c>
      <c r="J7065" s="302">
        <v>135500</v>
      </c>
      <c r="K7065" s="302" t="s">
        <v>83</v>
      </c>
      <c r="L7065" s="302">
        <v>9802773</v>
      </c>
      <c r="M7065" s="302" t="s">
        <v>879</v>
      </c>
      <c r="N7065" s="305">
        <v>26115</v>
      </c>
      <c r="O7065" s="305">
        <v>26115</v>
      </c>
      <c r="P7065" s="302" t="s">
        <v>1052</v>
      </c>
    </row>
    <row r="7066" spans="1:16">
      <c r="A7066" s="303">
        <v>0</v>
      </c>
      <c r="B7066" s="303">
        <v>0</v>
      </c>
      <c r="C7066" s="303">
        <v>0</v>
      </c>
      <c r="D7066" s="304">
        <f t="shared" si="110"/>
        <v>0</v>
      </c>
      <c r="E7066" s="305">
        <v>45992</v>
      </c>
      <c r="F7066" s="302" t="s">
        <v>69</v>
      </c>
      <c r="G7066" s="302" t="s">
        <v>70</v>
      </c>
      <c r="H7066" s="302" t="s">
        <v>3099</v>
      </c>
      <c r="I7066" s="302" t="s">
        <v>3099</v>
      </c>
      <c r="J7066" s="302">
        <v>135500</v>
      </c>
      <c r="K7066" s="302" t="s">
        <v>83</v>
      </c>
      <c r="L7066" s="302">
        <v>9802723</v>
      </c>
      <c r="M7066" s="302" t="s">
        <v>879</v>
      </c>
      <c r="N7066" s="305">
        <v>30498</v>
      </c>
      <c r="O7066" s="305">
        <v>30498</v>
      </c>
      <c r="P7066" s="302" t="s">
        <v>1052</v>
      </c>
    </row>
    <row r="7067" spans="1:16">
      <c r="A7067" s="303">
        <v>0</v>
      </c>
      <c r="B7067" s="303">
        <v>0</v>
      </c>
      <c r="C7067" s="303">
        <v>0</v>
      </c>
      <c r="D7067" s="304">
        <f t="shared" si="110"/>
        <v>0</v>
      </c>
      <c r="E7067" s="305">
        <v>45992</v>
      </c>
      <c r="F7067" s="302" t="s">
        <v>69</v>
      </c>
      <c r="G7067" s="302" t="s">
        <v>70</v>
      </c>
      <c r="H7067" s="302" t="s">
        <v>3099</v>
      </c>
      <c r="I7067" s="302" t="s">
        <v>3099</v>
      </c>
      <c r="J7067" s="302">
        <v>135500</v>
      </c>
      <c r="K7067" s="302" t="s">
        <v>83</v>
      </c>
      <c r="L7067" s="302">
        <v>9807428</v>
      </c>
      <c r="M7067" s="302" t="s">
        <v>879</v>
      </c>
      <c r="N7067" s="305">
        <v>28307</v>
      </c>
      <c r="O7067" s="305">
        <v>28307</v>
      </c>
      <c r="P7067" s="302" t="s">
        <v>1052</v>
      </c>
    </row>
    <row r="7068" spans="1:16">
      <c r="A7068" s="303">
        <v>0</v>
      </c>
      <c r="B7068" s="303">
        <v>0</v>
      </c>
      <c r="C7068" s="303">
        <v>0</v>
      </c>
      <c r="D7068" s="304">
        <f t="shared" si="110"/>
        <v>0</v>
      </c>
      <c r="E7068" s="305">
        <v>45992</v>
      </c>
      <c r="F7068" s="302" t="s">
        <v>69</v>
      </c>
      <c r="G7068" s="302" t="s">
        <v>70</v>
      </c>
      <c r="H7068" s="302" t="s">
        <v>3099</v>
      </c>
      <c r="I7068" s="302" t="s">
        <v>3099</v>
      </c>
      <c r="J7068" s="302">
        <v>135500</v>
      </c>
      <c r="K7068" s="302" t="s">
        <v>83</v>
      </c>
      <c r="L7068" s="302">
        <v>9802716</v>
      </c>
      <c r="M7068" s="302" t="s">
        <v>879</v>
      </c>
      <c r="N7068" s="305">
        <v>24654</v>
      </c>
      <c r="O7068" s="305">
        <v>24654</v>
      </c>
      <c r="P7068" s="302" t="s">
        <v>1052</v>
      </c>
    </row>
    <row r="7069" spans="1:16">
      <c r="A7069" s="303">
        <v>0</v>
      </c>
      <c r="B7069" s="303">
        <v>0</v>
      </c>
      <c r="C7069" s="303">
        <v>0</v>
      </c>
      <c r="D7069" s="304">
        <f t="shared" si="110"/>
        <v>0</v>
      </c>
      <c r="E7069" s="305">
        <v>45992</v>
      </c>
      <c r="F7069" s="302" t="s">
        <v>69</v>
      </c>
      <c r="G7069" s="302" t="s">
        <v>70</v>
      </c>
      <c r="H7069" s="302" t="s">
        <v>3099</v>
      </c>
      <c r="I7069" s="302" t="s">
        <v>3099</v>
      </c>
      <c r="J7069" s="302">
        <v>135500</v>
      </c>
      <c r="K7069" s="302" t="s">
        <v>83</v>
      </c>
      <c r="L7069" s="302">
        <v>9802635</v>
      </c>
      <c r="M7069" s="302" t="s">
        <v>879</v>
      </c>
      <c r="N7069" s="305">
        <v>26115</v>
      </c>
      <c r="O7069" s="305">
        <v>26115</v>
      </c>
      <c r="P7069" s="302" t="s">
        <v>1052</v>
      </c>
    </row>
    <row r="7070" spans="1:16">
      <c r="A7070" s="303">
        <v>0</v>
      </c>
      <c r="B7070" s="303">
        <v>0</v>
      </c>
      <c r="C7070" s="303">
        <v>0</v>
      </c>
      <c r="D7070" s="304">
        <f t="shared" si="110"/>
        <v>0</v>
      </c>
      <c r="E7070" s="305">
        <v>45992</v>
      </c>
      <c r="F7070" s="302" t="s">
        <v>69</v>
      </c>
      <c r="G7070" s="302" t="s">
        <v>70</v>
      </c>
      <c r="H7070" s="302" t="s">
        <v>3099</v>
      </c>
      <c r="I7070" s="302" t="s">
        <v>3099</v>
      </c>
      <c r="J7070" s="302">
        <v>135500</v>
      </c>
      <c r="K7070" s="302" t="s">
        <v>83</v>
      </c>
      <c r="L7070" s="302">
        <v>9802626</v>
      </c>
      <c r="M7070" s="302" t="s">
        <v>879</v>
      </c>
      <c r="N7070" s="305">
        <v>22098</v>
      </c>
      <c r="O7070" s="305">
        <v>22098</v>
      </c>
      <c r="P7070" s="302" t="s">
        <v>1052</v>
      </c>
    </row>
    <row r="7071" spans="1:16">
      <c r="A7071" s="303">
        <v>0</v>
      </c>
      <c r="B7071" s="303">
        <v>0</v>
      </c>
      <c r="C7071" s="303">
        <v>0</v>
      </c>
      <c r="D7071" s="304">
        <f t="shared" si="110"/>
        <v>0</v>
      </c>
      <c r="E7071" s="305">
        <v>45992</v>
      </c>
      <c r="F7071" s="302" t="s">
        <v>69</v>
      </c>
      <c r="G7071" s="302" t="s">
        <v>70</v>
      </c>
      <c r="H7071" s="302" t="s">
        <v>3099</v>
      </c>
      <c r="I7071" s="302" t="s">
        <v>3099</v>
      </c>
      <c r="J7071" s="302">
        <v>135500</v>
      </c>
      <c r="K7071" s="302" t="s">
        <v>83</v>
      </c>
      <c r="L7071" s="302">
        <v>9801894</v>
      </c>
      <c r="M7071" s="302" t="s">
        <v>879</v>
      </c>
      <c r="N7071" s="305">
        <v>25385</v>
      </c>
      <c r="O7071" s="305">
        <v>25385</v>
      </c>
      <c r="P7071" s="302" t="s">
        <v>1052</v>
      </c>
    </row>
    <row r="7072" spans="1:16">
      <c r="A7072" s="303">
        <v>0</v>
      </c>
      <c r="B7072" s="303">
        <v>0</v>
      </c>
      <c r="C7072" s="303">
        <v>0</v>
      </c>
      <c r="D7072" s="304">
        <f t="shared" si="110"/>
        <v>0</v>
      </c>
      <c r="E7072" s="305">
        <v>45992</v>
      </c>
      <c r="F7072" s="302" t="s">
        <v>69</v>
      </c>
      <c r="G7072" s="302" t="s">
        <v>70</v>
      </c>
      <c r="H7072" s="302" t="s">
        <v>3099</v>
      </c>
      <c r="I7072" s="302" t="s">
        <v>3099</v>
      </c>
      <c r="J7072" s="302">
        <v>135500</v>
      </c>
      <c r="K7072" s="302" t="s">
        <v>83</v>
      </c>
      <c r="L7072" s="302">
        <v>9802601</v>
      </c>
      <c r="M7072" s="302" t="s">
        <v>879</v>
      </c>
      <c r="N7072" s="305">
        <v>27942</v>
      </c>
      <c r="O7072" s="305">
        <v>27942</v>
      </c>
      <c r="P7072" s="302" t="s">
        <v>1052</v>
      </c>
    </row>
    <row r="7073" spans="1:16">
      <c r="A7073" s="303">
        <v>0</v>
      </c>
      <c r="B7073" s="303">
        <v>0</v>
      </c>
      <c r="C7073" s="303">
        <v>0</v>
      </c>
      <c r="D7073" s="304">
        <f t="shared" si="110"/>
        <v>0</v>
      </c>
      <c r="E7073" s="305">
        <v>45992</v>
      </c>
      <c r="F7073" s="302" t="s">
        <v>69</v>
      </c>
      <c r="G7073" s="302" t="s">
        <v>70</v>
      </c>
      <c r="H7073" s="302" t="s">
        <v>3099</v>
      </c>
      <c r="I7073" s="302" t="s">
        <v>3099</v>
      </c>
      <c r="J7073" s="302">
        <v>135500</v>
      </c>
      <c r="K7073" s="302" t="s">
        <v>83</v>
      </c>
      <c r="L7073" s="302">
        <v>9802477</v>
      </c>
      <c r="M7073" s="302" t="s">
        <v>879</v>
      </c>
      <c r="N7073" s="305">
        <v>28307</v>
      </c>
      <c r="O7073" s="305">
        <v>28307</v>
      </c>
      <c r="P7073" s="302" t="s">
        <v>1052</v>
      </c>
    </row>
    <row r="7074" spans="1:16">
      <c r="A7074" s="303">
        <v>0</v>
      </c>
      <c r="B7074" s="303">
        <v>0</v>
      </c>
      <c r="C7074" s="303">
        <v>0</v>
      </c>
      <c r="D7074" s="304">
        <f t="shared" si="110"/>
        <v>0</v>
      </c>
      <c r="E7074" s="305">
        <v>45992</v>
      </c>
      <c r="F7074" s="302" t="s">
        <v>69</v>
      </c>
      <c r="G7074" s="302" t="s">
        <v>70</v>
      </c>
      <c r="H7074" s="302" t="s">
        <v>3099</v>
      </c>
      <c r="I7074" s="302" t="s">
        <v>3099</v>
      </c>
      <c r="J7074" s="302">
        <v>135500</v>
      </c>
      <c r="K7074" s="302" t="s">
        <v>83</v>
      </c>
      <c r="L7074" s="302">
        <v>9801948</v>
      </c>
      <c r="M7074" s="302" t="s">
        <v>879</v>
      </c>
      <c r="N7074" s="305">
        <v>22098</v>
      </c>
      <c r="O7074" s="305">
        <v>22098</v>
      </c>
      <c r="P7074" s="302" t="s">
        <v>1052</v>
      </c>
    </row>
    <row r="7075" spans="1:16">
      <c r="A7075" s="303">
        <v>0</v>
      </c>
      <c r="B7075" s="303">
        <v>0</v>
      </c>
      <c r="C7075" s="303">
        <v>0</v>
      </c>
      <c r="D7075" s="304">
        <f t="shared" si="110"/>
        <v>0</v>
      </c>
      <c r="E7075" s="305">
        <v>45992</v>
      </c>
      <c r="F7075" s="302" t="s">
        <v>69</v>
      </c>
      <c r="G7075" s="302" t="s">
        <v>70</v>
      </c>
      <c r="H7075" s="302" t="s">
        <v>3099</v>
      </c>
      <c r="I7075" s="302" t="s">
        <v>3099</v>
      </c>
      <c r="J7075" s="302">
        <v>135500</v>
      </c>
      <c r="K7075" s="302" t="s">
        <v>83</v>
      </c>
      <c r="L7075" s="302">
        <v>9801924</v>
      </c>
      <c r="M7075" s="302" t="s">
        <v>879</v>
      </c>
      <c r="N7075" s="305">
        <v>27211</v>
      </c>
      <c r="O7075" s="305">
        <v>27211</v>
      </c>
      <c r="P7075" s="302" t="s">
        <v>1052</v>
      </c>
    </row>
    <row r="7076" spans="1:16">
      <c r="A7076" s="303">
        <v>0</v>
      </c>
      <c r="B7076" s="303">
        <v>0</v>
      </c>
      <c r="C7076" s="303">
        <v>0</v>
      </c>
      <c r="D7076" s="304">
        <f t="shared" si="110"/>
        <v>0</v>
      </c>
      <c r="E7076" s="305">
        <v>45992</v>
      </c>
      <c r="F7076" s="302" t="s">
        <v>69</v>
      </c>
      <c r="G7076" s="302" t="s">
        <v>70</v>
      </c>
      <c r="H7076" s="302" t="s">
        <v>3099</v>
      </c>
      <c r="I7076" s="302" t="s">
        <v>3099</v>
      </c>
      <c r="J7076" s="302">
        <v>135500</v>
      </c>
      <c r="K7076" s="302" t="s">
        <v>83</v>
      </c>
      <c r="L7076" s="302">
        <v>9801918</v>
      </c>
      <c r="M7076" s="302" t="s">
        <v>879</v>
      </c>
      <c r="N7076" s="305">
        <v>24289</v>
      </c>
      <c r="O7076" s="305">
        <v>24289</v>
      </c>
      <c r="P7076" s="302" t="s">
        <v>1052</v>
      </c>
    </row>
    <row r="7077" spans="1:16">
      <c r="A7077" s="303">
        <v>0</v>
      </c>
      <c r="B7077" s="303">
        <v>0</v>
      </c>
      <c r="C7077" s="303">
        <v>0</v>
      </c>
      <c r="D7077" s="304">
        <f t="shared" si="110"/>
        <v>0</v>
      </c>
      <c r="E7077" s="305">
        <v>45992</v>
      </c>
      <c r="F7077" s="302" t="s">
        <v>69</v>
      </c>
      <c r="G7077" s="302" t="s">
        <v>70</v>
      </c>
      <c r="H7077" s="302" t="s">
        <v>3099</v>
      </c>
      <c r="I7077" s="302" t="s">
        <v>3099</v>
      </c>
      <c r="J7077" s="302">
        <v>135500</v>
      </c>
      <c r="K7077" s="302" t="s">
        <v>83</v>
      </c>
      <c r="L7077" s="302">
        <v>9801836</v>
      </c>
      <c r="M7077" s="302" t="s">
        <v>879</v>
      </c>
      <c r="N7077" s="305">
        <v>23193</v>
      </c>
      <c r="O7077" s="305">
        <v>23193</v>
      </c>
      <c r="P7077" s="302" t="s">
        <v>1052</v>
      </c>
    </row>
    <row r="7078" spans="1:16">
      <c r="A7078" s="303">
        <v>0</v>
      </c>
      <c r="B7078" s="303">
        <v>0</v>
      </c>
      <c r="C7078" s="303">
        <v>0</v>
      </c>
      <c r="D7078" s="304">
        <f t="shared" si="110"/>
        <v>0</v>
      </c>
      <c r="E7078" s="305">
        <v>45992</v>
      </c>
      <c r="F7078" s="302" t="s">
        <v>69</v>
      </c>
      <c r="G7078" s="302" t="s">
        <v>70</v>
      </c>
      <c r="H7078" s="302" t="s">
        <v>3099</v>
      </c>
      <c r="I7078" s="302" t="s">
        <v>3099</v>
      </c>
      <c r="J7078" s="302">
        <v>135500</v>
      </c>
      <c r="K7078" s="302" t="s">
        <v>83</v>
      </c>
      <c r="L7078" s="302">
        <v>9801832</v>
      </c>
      <c r="M7078" s="302" t="s">
        <v>879</v>
      </c>
      <c r="N7078" s="305">
        <v>30133</v>
      </c>
      <c r="O7078" s="305">
        <v>30133</v>
      </c>
      <c r="P7078" s="302" t="s">
        <v>1052</v>
      </c>
    </row>
    <row r="7079" spans="1:16">
      <c r="A7079" s="303">
        <v>0</v>
      </c>
      <c r="B7079" s="303">
        <v>0</v>
      </c>
      <c r="C7079" s="303">
        <v>0</v>
      </c>
      <c r="D7079" s="304">
        <f t="shared" si="110"/>
        <v>0</v>
      </c>
      <c r="E7079" s="305">
        <v>45992</v>
      </c>
      <c r="F7079" s="302" t="s">
        <v>69</v>
      </c>
      <c r="G7079" s="302" t="s">
        <v>70</v>
      </c>
      <c r="H7079" s="302" t="s">
        <v>3099</v>
      </c>
      <c r="I7079" s="302" t="s">
        <v>3099</v>
      </c>
      <c r="J7079" s="302">
        <v>135500</v>
      </c>
      <c r="K7079" s="302" t="s">
        <v>83</v>
      </c>
      <c r="L7079" s="302">
        <v>9802625</v>
      </c>
      <c r="M7079" s="302" t="s">
        <v>879</v>
      </c>
      <c r="N7079" s="305">
        <v>21732</v>
      </c>
      <c r="O7079" s="305">
        <v>21732</v>
      </c>
      <c r="P7079" s="302" t="s">
        <v>1052</v>
      </c>
    </row>
    <row r="7080" spans="1:16">
      <c r="A7080" s="303">
        <v>0</v>
      </c>
      <c r="B7080" s="303">
        <v>0</v>
      </c>
      <c r="C7080" s="303">
        <v>0</v>
      </c>
      <c r="D7080" s="304">
        <f t="shared" si="110"/>
        <v>0</v>
      </c>
      <c r="E7080" s="305">
        <v>45992</v>
      </c>
      <c r="F7080" s="302" t="s">
        <v>69</v>
      </c>
      <c r="G7080" s="302" t="s">
        <v>70</v>
      </c>
      <c r="H7080" s="302" t="s">
        <v>3099</v>
      </c>
      <c r="I7080" s="302" t="s">
        <v>3099</v>
      </c>
      <c r="J7080" s="302">
        <v>135500</v>
      </c>
      <c r="K7080" s="302" t="s">
        <v>83</v>
      </c>
      <c r="L7080" s="302">
        <v>9802632</v>
      </c>
      <c r="M7080" s="302" t="s">
        <v>879</v>
      </c>
      <c r="N7080" s="305">
        <v>24654</v>
      </c>
      <c r="O7080" s="305">
        <v>24654</v>
      </c>
      <c r="P7080" s="302" t="s">
        <v>1052</v>
      </c>
    </row>
    <row r="7081" spans="1:16">
      <c r="A7081" s="303">
        <v>0</v>
      </c>
      <c r="B7081" s="303">
        <v>0</v>
      </c>
      <c r="C7081" s="303">
        <v>0</v>
      </c>
      <c r="D7081" s="304">
        <f t="shared" si="110"/>
        <v>0</v>
      </c>
      <c r="E7081" s="305">
        <v>45992</v>
      </c>
      <c r="F7081" s="302" t="s">
        <v>69</v>
      </c>
      <c r="G7081" s="302" t="s">
        <v>70</v>
      </c>
      <c r="H7081" s="302" t="s">
        <v>3099</v>
      </c>
      <c r="I7081" s="302" t="s">
        <v>3099</v>
      </c>
      <c r="J7081" s="302">
        <v>135500</v>
      </c>
      <c r="K7081" s="302" t="s">
        <v>83</v>
      </c>
      <c r="L7081" s="302">
        <v>9802627</v>
      </c>
      <c r="M7081" s="302" t="s">
        <v>879</v>
      </c>
      <c r="N7081" s="305">
        <v>22828</v>
      </c>
      <c r="O7081" s="305">
        <v>22828</v>
      </c>
      <c r="P7081" s="302" t="s">
        <v>1052</v>
      </c>
    </row>
    <row r="7082" spans="1:16">
      <c r="A7082" s="303">
        <v>0</v>
      </c>
      <c r="B7082" s="303">
        <v>0</v>
      </c>
      <c r="C7082" s="303">
        <v>0</v>
      </c>
      <c r="D7082" s="304">
        <f t="shared" si="110"/>
        <v>0</v>
      </c>
      <c r="E7082" s="305">
        <v>45992</v>
      </c>
      <c r="F7082" s="302" t="s">
        <v>69</v>
      </c>
      <c r="G7082" s="302" t="s">
        <v>70</v>
      </c>
      <c r="H7082" s="302" t="s">
        <v>3099</v>
      </c>
      <c r="I7082" s="302" t="s">
        <v>3099</v>
      </c>
      <c r="J7082" s="302">
        <v>135500</v>
      </c>
      <c r="K7082" s="302" t="s">
        <v>83</v>
      </c>
      <c r="L7082" s="302">
        <v>9802605</v>
      </c>
      <c r="M7082" s="302" t="s">
        <v>879</v>
      </c>
      <c r="N7082" s="305">
        <v>32325</v>
      </c>
      <c r="O7082" s="305">
        <v>32325</v>
      </c>
      <c r="P7082" s="302" t="s">
        <v>1052</v>
      </c>
    </row>
    <row r="7083" spans="1:16">
      <c r="A7083" s="303">
        <v>0</v>
      </c>
      <c r="B7083" s="303">
        <v>0</v>
      </c>
      <c r="C7083" s="303">
        <v>0</v>
      </c>
      <c r="D7083" s="304">
        <f t="shared" si="110"/>
        <v>0</v>
      </c>
      <c r="E7083" s="305">
        <v>45992</v>
      </c>
      <c r="F7083" s="302" t="s">
        <v>69</v>
      </c>
      <c r="G7083" s="302" t="s">
        <v>70</v>
      </c>
      <c r="H7083" s="302" t="s">
        <v>3099</v>
      </c>
      <c r="I7083" s="302" t="s">
        <v>3099</v>
      </c>
      <c r="J7083" s="302">
        <v>135500</v>
      </c>
      <c r="K7083" s="302" t="s">
        <v>83</v>
      </c>
      <c r="L7083" s="302">
        <v>9802824</v>
      </c>
      <c r="M7083" s="302" t="s">
        <v>879</v>
      </c>
      <c r="N7083" s="305">
        <v>26481</v>
      </c>
      <c r="O7083" s="305">
        <v>26481</v>
      </c>
      <c r="P7083" s="302" t="s">
        <v>1052</v>
      </c>
    </row>
    <row r="7084" spans="1:16">
      <c r="A7084" s="303">
        <v>0</v>
      </c>
      <c r="B7084" s="303">
        <v>0</v>
      </c>
      <c r="C7084" s="303">
        <v>0</v>
      </c>
      <c r="D7084" s="304">
        <f t="shared" si="110"/>
        <v>0</v>
      </c>
      <c r="E7084" s="305">
        <v>45992</v>
      </c>
      <c r="F7084" s="302" t="s">
        <v>69</v>
      </c>
      <c r="G7084" s="302" t="s">
        <v>70</v>
      </c>
      <c r="H7084" s="302" t="s">
        <v>3099</v>
      </c>
      <c r="I7084" s="302" t="s">
        <v>3099</v>
      </c>
      <c r="J7084" s="302">
        <v>135500</v>
      </c>
      <c r="K7084" s="302" t="s">
        <v>83</v>
      </c>
      <c r="L7084" s="302">
        <v>9801932</v>
      </c>
      <c r="M7084" s="302" t="s">
        <v>879</v>
      </c>
      <c r="N7084" s="305">
        <v>30498</v>
      </c>
      <c r="O7084" s="305">
        <v>30498</v>
      </c>
      <c r="P7084" s="302" t="s">
        <v>1052</v>
      </c>
    </row>
    <row r="7085" spans="1:16">
      <c r="A7085" s="303">
        <v>0</v>
      </c>
      <c r="B7085" s="303">
        <v>0</v>
      </c>
      <c r="C7085" s="303">
        <v>0</v>
      </c>
      <c r="D7085" s="304">
        <f t="shared" si="110"/>
        <v>0</v>
      </c>
      <c r="E7085" s="305">
        <v>45992</v>
      </c>
      <c r="F7085" s="302" t="s">
        <v>69</v>
      </c>
      <c r="G7085" s="302" t="s">
        <v>70</v>
      </c>
      <c r="H7085" s="302" t="s">
        <v>3099</v>
      </c>
      <c r="I7085" s="302" t="s">
        <v>3099</v>
      </c>
      <c r="J7085" s="302">
        <v>135500</v>
      </c>
      <c r="K7085" s="302" t="s">
        <v>83</v>
      </c>
      <c r="L7085" s="302">
        <v>9801921</v>
      </c>
      <c r="M7085" s="302" t="s">
        <v>879</v>
      </c>
      <c r="N7085" s="305">
        <v>25750</v>
      </c>
      <c r="O7085" s="305">
        <v>25750</v>
      </c>
      <c r="P7085" s="302" t="s">
        <v>1052</v>
      </c>
    </row>
    <row r="7086" spans="1:16">
      <c r="A7086" s="303">
        <v>0</v>
      </c>
      <c r="B7086" s="303">
        <v>0</v>
      </c>
      <c r="C7086" s="303">
        <v>0</v>
      </c>
      <c r="D7086" s="304">
        <f t="shared" si="110"/>
        <v>0</v>
      </c>
      <c r="E7086" s="305">
        <v>45992</v>
      </c>
      <c r="F7086" s="302" t="s">
        <v>69</v>
      </c>
      <c r="G7086" s="302" t="s">
        <v>70</v>
      </c>
      <c r="H7086" s="302" t="s">
        <v>3099</v>
      </c>
      <c r="I7086" s="302" t="s">
        <v>3099</v>
      </c>
      <c r="J7086" s="302">
        <v>135500</v>
      </c>
      <c r="K7086" s="302" t="s">
        <v>83</v>
      </c>
      <c r="L7086" s="302">
        <v>9801920</v>
      </c>
      <c r="M7086" s="302" t="s">
        <v>879</v>
      </c>
      <c r="N7086" s="305">
        <v>25385</v>
      </c>
      <c r="O7086" s="305">
        <v>25385</v>
      </c>
      <c r="P7086" s="302" t="s">
        <v>1052</v>
      </c>
    </row>
    <row r="7087" spans="1:16">
      <c r="A7087" s="303">
        <v>0</v>
      </c>
      <c r="B7087" s="303">
        <v>0</v>
      </c>
      <c r="C7087" s="303">
        <v>0</v>
      </c>
      <c r="D7087" s="304">
        <f t="shared" si="110"/>
        <v>0</v>
      </c>
      <c r="E7087" s="305">
        <v>45992</v>
      </c>
      <c r="F7087" s="302" t="s">
        <v>69</v>
      </c>
      <c r="G7087" s="302" t="s">
        <v>70</v>
      </c>
      <c r="H7087" s="302" t="s">
        <v>3099</v>
      </c>
      <c r="I7087" s="302" t="s">
        <v>3099</v>
      </c>
      <c r="J7087" s="302">
        <v>135500</v>
      </c>
      <c r="K7087" s="302" t="s">
        <v>108</v>
      </c>
      <c r="L7087" s="302">
        <v>9802267</v>
      </c>
      <c r="M7087" s="302" t="s">
        <v>884</v>
      </c>
      <c r="N7087" s="305">
        <v>13332</v>
      </c>
      <c r="O7087" s="305">
        <v>13332</v>
      </c>
      <c r="P7087" s="302" t="s">
        <v>1052</v>
      </c>
    </row>
    <row r="7088" spans="1:16">
      <c r="A7088" s="303">
        <v>0</v>
      </c>
      <c r="B7088" s="303">
        <v>0</v>
      </c>
      <c r="C7088" s="303">
        <v>0</v>
      </c>
      <c r="D7088" s="304">
        <f t="shared" si="110"/>
        <v>0</v>
      </c>
      <c r="E7088" s="305">
        <v>45992</v>
      </c>
      <c r="F7088" s="302" t="s">
        <v>69</v>
      </c>
      <c r="G7088" s="302" t="s">
        <v>70</v>
      </c>
      <c r="H7088" s="302" t="s">
        <v>3099</v>
      </c>
      <c r="I7088" s="302" t="s">
        <v>3099</v>
      </c>
      <c r="J7088" s="302">
        <v>135500</v>
      </c>
      <c r="K7088" s="302" t="s">
        <v>108</v>
      </c>
      <c r="L7088" s="302">
        <v>9802268</v>
      </c>
      <c r="M7088" s="302" t="s">
        <v>884</v>
      </c>
      <c r="N7088" s="305">
        <v>13332</v>
      </c>
      <c r="O7088" s="305">
        <v>13332</v>
      </c>
      <c r="P7088" s="302" t="s">
        <v>1052</v>
      </c>
    </row>
    <row r="7089" spans="1:16">
      <c r="A7089" s="303">
        <v>0</v>
      </c>
      <c r="B7089" s="303">
        <v>0</v>
      </c>
      <c r="C7089" s="303">
        <v>0</v>
      </c>
      <c r="D7089" s="304">
        <f t="shared" si="110"/>
        <v>0</v>
      </c>
      <c r="E7089" s="305">
        <v>45992</v>
      </c>
      <c r="F7089" s="302" t="s">
        <v>69</v>
      </c>
      <c r="G7089" s="302" t="s">
        <v>70</v>
      </c>
      <c r="H7089" s="302" t="s">
        <v>3099</v>
      </c>
      <c r="I7089" s="302" t="s">
        <v>3099</v>
      </c>
      <c r="J7089" s="302">
        <v>135500</v>
      </c>
      <c r="K7089" s="302" t="s">
        <v>86</v>
      </c>
      <c r="L7089" s="302">
        <v>9803392</v>
      </c>
      <c r="M7089" s="302" t="s">
        <v>885</v>
      </c>
      <c r="N7089" s="305">
        <v>25020</v>
      </c>
      <c r="O7089" s="305">
        <v>25020</v>
      </c>
      <c r="P7089" s="302" t="s">
        <v>1052</v>
      </c>
    </row>
    <row r="7090" spans="1:16">
      <c r="A7090" s="303">
        <v>0</v>
      </c>
      <c r="B7090" s="303">
        <v>0</v>
      </c>
      <c r="C7090" s="303">
        <v>0</v>
      </c>
      <c r="D7090" s="304">
        <f t="shared" si="110"/>
        <v>0</v>
      </c>
      <c r="E7090" s="305">
        <v>45992</v>
      </c>
      <c r="F7090" s="302" t="s">
        <v>69</v>
      </c>
      <c r="G7090" s="302" t="s">
        <v>70</v>
      </c>
      <c r="H7090" s="302" t="s">
        <v>3099</v>
      </c>
      <c r="I7090" s="302" t="s">
        <v>3099</v>
      </c>
      <c r="J7090" s="302">
        <v>135500</v>
      </c>
      <c r="K7090" s="302" t="s">
        <v>86</v>
      </c>
      <c r="L7090" s="302">
        <v>9803346</v>
      </c>
      <c r="M7090" s="302" t="s">
        <v>885</v>
      </c>
      <c r="N7090" s="305">
        <v>30498</v>
      </c>
      <c r="O7090" s="305">
        <v>30498</v>
      </c>
      <c r="P7090" s="302" t="s">
        <v>1052</v>
      </c>
    </row>
    <row r="7091" spans="1:16">
      <c r="A7091" s="303">
        <v>0</v>
      </c>
      <c r="B7091" s="303">
        <v>0</v>
      </c>
      <c r="C7091" s="303">
        <v>0</v>
      </c>
      <c r="D7091" s="304">
        <f t="shared" si="110"/>
        <v>0</v>
      </c>
      <c r="E7091" s="305">
        <v>45992</v>
      </c>
      <c r="F7091" s="302" t="s">
        <v>69</v>
      </c>
      <c r="G7091" s="302" t="s">
        <v>70</v>
      </c>
      <c r="H7091" s="302" t="s">
        <v>3099</v>
      </c>
      <c r="I7091" s="302" t="s">
        <v>3099</v>
      </c>
      <c r="J7091" s="302">
        <v>135500</v>
      </c>
      <c r="K7091" s="302" t="s">
        <v>86</v>
      </c>
      <c r="L7091" s="302">
        <v>9803303</v>
      </c>
      <c r="M7091" s="302" t="s">
        <v>885</v>
      </c>
      <c r="N7091" s="305">
        <v>24289</v>
      </c>
      <c r="O7091" s="305">
        <v>24289</v>
      </c>
      <c r="P7091" s="302" t="s">
        <v>1052</v>
      </c>
    </row>
    <row r="7092" spans="1:16">
      <c r="A7092" s="303">
        <v>0</v>
      </c>
      <c r="B7092" s="303">
        <v>0</v>
      </c>
      <c r="C7092" s="303">
        <v>0</v>
      </c>
      <c r="D7092" s="304">
        <f t="shared" si="110"/>
        <v>0</v>
      </c>
      <c r="E7092" s="305">
        <v>45992</v>
      </c>
      <c r="F7092" s="302" t="s">
        <v>69</v>
      </c>
      <c r="G7092" s="302" t="s">
        <v>70</v>
      </c>
      <c r="H7092" s="302" t="s">
        <v>3099</v>
      </c>
      <c r="I7092" s="302" t="s">
        <v>3099</v>
      </c>
      <c r="J7092" s="302">
        <v>135500</v>
      </c>
      <c r="K7092" s="302" t="s">
        <v>86</v>
      </c>
      <c r="L7092" s="302">
        <v>9803163</v>
      </c>
      <c r="M7092" s="302" t="s">
        <v>885</v>
      </c>
      <c r="N7092" s="305">
        <v>21732</v>
      </c>
      <c r="O7092" s="305">
        <v>21732</v>
      </c>
      <c r="P7092" s="302" t="s">
        <v>1052</v>
      </c>
    </row>
    <row r="7093" spans="1:16">
      <c r="A7093" s="303">
        <v>0</v>
      </c>
      <c r="B7093" s="303">
        <v>0</v>
      </c>
      <c r="C7093" s="303">
        <v>0</v>
      </c>
      <c r="D7093" s="304">
        <f t="shared" si="110"/>
        <v>0</v>
      </c>
      <c r="E7093" s="305">
        <v>45992</v>
      </c>
      <c r="F7093" s="302" t="s">
        <v>69</v>
      </c>
      <c r="G7093" s="302" t="s">
        <v>70</v>
      </c>
      <c r="H7093" s="302" t="s">
        <v>3099</v>
      </c>
      <c r="I7093" s="302" t="s">
        <v>3099</v>
      </c>
      <c r="J7093" s="302">
        <v>135500</v>
      </c>
      <c r="K7093" s="302" t="s">
        <v>86</v>
      </c>
      <c r="L7093" s="302">
        <v>9803047</v>
      </c>
      <c r="M7093" s="302" t="s">
        <v>885</v>
      </c>
      <c r="N7093" s="305">
        <v>26115</v>
      </c>
      <c r="O7093" s="305">
        <v>26115</v>
      </c>
      <c r="P7093" s="302" t="s">
        <v>1052</v>
      </c>
    </row>
    <row r="7094" spans="1:16">
      <c r="A7094" s="303">
        <v>0</v>
      </c>
      <c r="B7094" s="303">
        <v>0</v>
      </c>
      <c r="C7094" s="303">
        <v>0</v>
      </c>
      <c r="D7094" s="304">
        <f t="shared" si="110"/>
        <v>0</v>
      </c>
      <c r="E7094" s="305">
        <v>45992</v>
      </c>
      <c r="F7094" s="302" t="s">
        <v>69</v>
      </c>
      <c r="G7094" s="302" t="s">
        <v>70</v>
      </c>
      <c r="H7094" s="302" t="s">
        <v>3099</v>
      </c>
      <c r="I7094" s="302" t="s">
        <v>3099</v>
      </c>
      <c r="J7094" s="302">
        <v>135500</v>
      </c>
      <c r="K7094" s="302" t="s">
        <v>86</v>
      </c>
      <c r="L7094" s="302">
        <v>9803045</v>
      </c>
      <c r="M7094" s="302" t="s">
        <v>885</v>
      </c>
      <c r="N7094" s="305">
        <v>25020</v>
      </c>
      <c r="O7094" s="305">
        <v>25020</v>
      </c>
      <c r="P7094" s="302" t="s">
        <v>1052</v>
      </c>
    </row>
    <row r="7095" spans="1:16">
      <c r="A7095" s="303">
        <v>0</v>
      </c>
      <c r="B7095" s="303">
        <v>0</v>
      </c>
      <c r="C7095" s="303">
        <v>0</v>
      </c>
      <c r="D7095" s="304">
        <f t="shared" si="110"/>
        <v>0</v>
      </c>
      <c r="E7095" s="305">
        <v>45992</v>
      </c>
      <c r="F7095" s="302" t="s">
        <v>69</v>
      </c>
      <c r="G7095" s="302" t="s">
        <v>70</v>
      </c>
      <c r="H7095" s="302" t="s">
        <v>3099</v>
      </c>
      <c r="I7095" s="302" t="s">
        <v>3099</v>
      </c>
      <c r="J7095" s="302">
        <v>135500</v>
      </c>
      <c r="K7095" s="302" t="s">
        <v>86</v>
      </c>
      <c r="L7095" s="302">
        <v>9803019</v>
      </c>
      <c r="M7095" s="302" t="s">
        <v>885</v>
      </c>
      <c r="N7095" s="305">
        <v>30498</v>
      </c>
      <c r="O7095" s="305">
        <v>30498</v>
      </c>
      <c r="P7095" s="302" t="s">
        <v>1052</v>
      </c>
    </row>
    <row r="7096" spans="1:16">
      <c r="A7096" s="303">
        <v>0</v>
      </c>
      <c r="B7096" s="303">
        <v>0</v>
      </c>
      <c r="C7096" s="303">
        <v>0</v>
      </c>
      <c r="D7096" s="304">
        <f t="shared" si="110"/>
        <v>0</v>
      </c>
      <c r="E7096" s="305">
        <v>45992</v>
      </c>
      <c r="F7096" s="302" t="s">
        <v>69</v>
      </c>
      <c r="G7096" s="302" t="s">
        <v>70</v>
      </c>
      <c r="H7096" s="302" t="s">
        <v>3099</v>
      </c>
      <c r="I7096" s="302" t="s">
        <v>3099</v>
      </c>
      <c r="J7096" s="302">
        <v>135500</v>
      </c>
      <c r="K7096" s="302" t="s">
        <v>86</v>
      </c>
      <c r="L7096" s="302">
        <v>9803017</v>
      </c>
      <c r="M7096" s="302" t="s">
        <v>885</v>
      </c>
      <c r="N7096" s="305">
        <v>28672</v>
      </c>
      <c r="O7096" s="305">
        <v>28672</v>
      </c>
      <c r="P7096" s="302" t="s">
        <v>1052</v>
      </c>
    </row>
    <row r="7097" spans="1:16">
      <c r="A7097" s="303">
        <v>0</v>
      </c>
      <c r="B7097" s="303">
        <v>0</v>
      </c>
      <c r="C7097" s="303">
        <v>0</v>
      </c>
      <c r="D7097" s="304">
        <f t="shared" si="110"/>
        <v>0</v>
      </c>
      <c r="E7097" s="305">
        <v>45992</v>
      </c>
      <c r="F7097" s="302" t="s">
        <v>69</v>
      </c>
      <c r="G7097" s="302" t="s">
        <v>70</v>
      </c>
      <c r="H7097" s="302" t="s">
        <v>3099</v>
      </c>
      <c r="I7097" s="302" t="s">
        <v>3099</v>
      </c>
      <c r="J7097" s="302">
        <v>135500</v>
      </c>
      <c r="K7097" s="302" t="s">
        <v>86</v>
      </c>
      <c r="L7097" s="302">
        <v>9802232</v>
      </c>
      <c r="M7097" s="302" t="s">
        <v>885</v>
      </c>
      <c r="N7097" s="305">
        <v>22828</v>
      </c>
      <c r="O7097" s="305">
        <v>22828</v>
      </c>
      <c r="P7097" s="302" t="s">
        <v>1052</v>
      </c>
    </row>
    <row r="7098" spans="1:16">
      <c r="A7098" s="303">
        <v>0</v>
      </c>
      <c r="B7098" s="303">
        <v>0</v>
      </c>
      <c r="C7098" s="303">
        <v>0</v>
      </c>
      <c r="D7098" s="304">
        <f t="shared" si="110"/>
        <v>0</v>
      </c>
      <c r="E7098" s="305">
        <v>45992</v>
      </c>
      <c r="F7098" s="302" t="s">
        <v>69</v>
      </c>
      <c r="G7098" s="302" t="s">
        <v>70</v>
      </c>
      <c r="H7098" s="302" t="s">
        <v>3099</v>
      </c>
      <c r="I7098" s="302" t="s">
        <v>3099</v>
      </c>
      <c r="J7098" s="302">
        <v>135500</v>
      </c>
      <c r="K7098" s="302" t="s">
        <v>86</v>
      </c>
      <c r="L7098" s="302">
        <v>9802230</v>
      </c>
      <c r="M7098" s="302" t="s">
        <v>885</v>
      </c>
      <c r="N7098" s="305">
        <v>22098</v>
      </c>
      <c r="O7098" s="305">
        <v>22098</v>
      </c>
      <c r="P7098" s="302" t="s">
        <v>1052</v>
      </c>
    </row>
    <row r="7099" spans="1:16">
      <c r="A7099" s="303">
        <v>0</v>
      </c>
      <c r="B7099" s="303">
        <v>0</v>
      </c>
      <c r="C7099" s="303">
        <v>0</v>
      </c>
      <c r="D7099" s="304">
        <f t="shared" si="110"/>
        <v>0</v>
      </c>
      <c r="E7099" s="305">
        <v>45992</v>
      </c>
      <c r="F7099" s="302" t="s">
        <v>69</v>
      </c>
      <c r="G7099" s="302" t="s">
        <v>70</v>
      </c>
      <c r="H7099" s="302" t="s">
        <v>3099</v>
      </c>
      <c r="I7099" s="302" t="s">
        <v>3099</v>
      </c>
      <c r="J7099" s="302">
        <v>135500</v>
      </c>
      <c r="K7099" s="302" t="s">
        <v>86</v>
      </c>
      <c r="L7099" s="302">
        <v>9802229</v>
      </c>
      <c r="M7099" s="302" t="s">
        <v>885</v>
      </c>
      <c r="N7099" s="305">
        <v>21732</v>
      </c>
      <c r="O7099" s="305">
        <v>21732</v>
      </c>
      <c r="P7099" s="302" t="s">
        <v>1052</v>
      </c>
    </row>
    <row r="7100" spans="1:16">
      <c r="A7100" s="303">
        <v>0</v>
      </c>
      <c r="B7100" s="303">
        <v>0</v>
      </c>
      <c r="C7100" s="303">
        <v>0</v>
      </c>
      <c r="D7100" s="304">
        <f t="shared" si="110"/>
        <v>0</v>
      </c>
      <c r="E7100" s="305">
        <v>45992</v>
      </c>
      <c r="F7100" s="302" t="s">
        <v>69</v>
      </c>
      <c r="G7100" s="302" t="s">
        <v>70</v>
      </c>
      <c r="H7100" s="302" t="s">
        <v>3099</v>
      </c>
      <c r="I7100" s="302" t="s">
        <v>3099</v>
      </c>
      <c r="J7100" s="302">
        <v>135500</v>
      </c>
      <c r="K7100" s="302" t="s">
        <v>86</v>
      </c>
      <c r="L7100" s="302">
        <v>9802213</v>
      </c>
      <c r="M7100" s="302" t="s">
        <v>885</v>
      </c>
      <c r="N7100" s="305">
        <v>29768</v>
      </c>
      <c r="O7100" s="305">
        <v>29768</v>
      </c>
      <c r="P7100" s="302" t="s">
        <v>1052</v>
      </c>
    </row>
    <row r="7101" spans="1:16">
      <c r="A7101" s="303">
        <v>0</v>
      </c>
      <c r="B7101" s="303">
        <v>0</v>
      </c>
      <c r="C7101" s="303">
        <v>0</v>
      </c>
      <c r="D7101" s="304">
        <f t="shared" si="110"/>
        <v>0</v>
      </c>
      <c r="E7101" s="305">
        <v>45992</v>
      </c>
      <c r="F7101" s="302" t="s">
        <v>69</v>
      </c>
      <c r="G7101" s="302" t="s">
        <v>70</v>
      </c>
      <c r="H7101" s="302" t="s">
        <v>3099</v>
      </c>
      <c r="I7101" s="302" t="s">
        <v>3099</v>
      </c>
      <c r="J7101" s="302">
        <v>135500</v>
      </c>
      <c r="K7101" s="302" t="s">
        <v>86</v>
      </c>
      <c r="L7101" s="302">
        <v>9802205</v>
      </c>
      <c r="M7101" s="302" t="s">
        <v>885</v>
      </c>
      <c r="N7101" s="305">
        <v>26846</v>
      </c>
      <c r="O7101" s="305">
        <v>26846</v>
      </c>
      <c r="P7101" s="302" t="s">
        <v>1052</v>
      </c>
    </row>
    <row r="7102" spans="1:16">
      <c r="A7102" s="303">
        <v>0</v>
      </c>
      <c r="B7102" s="303">
        <v>0</v>
      </c>
      <c r="C7102" s="303">
        <v>0</v>
      </c>
      <c r="D7102" s="304">
        <f t="shared" si="110"/>
        <v>0</v>
      </c>
      <c r="E7102" s="305">
        <v>45992</v>
      </c>
      <c r="F7102" s="302" t="s">
        <v>69</v>
      </c>
      <c r="G7102" s="302" t="s">
        <v>70</v>
      </c>
      <c r="H7102" s="302" t="s">
        <v>3099</v>
      </c>
      <c r="I7102" s="302" t="s">
        <v>3099</v>
      </c>
      <c r="J7102" s="302">
        <v>135500</v>
      </c>
      <c r="K7102" s="302" t="s">
        <v>86</v>
      </c>
      <c r="L7102" s="302">
        <v>9802186</v>
      </c>
      <c r="M7102" s="302" t="s">
        <v>885</v>
      </c>
      <c r="N7102" s="305">
        <v>22463</v>
      </c>
      <c r="O7102" s="305">
        <v>22463</v>
      </c>
      <c r="P7102" s="302" t="s">
        <v>1052</v>
      </c>
    </row>
    <row r="7103" spans="1:16">
      <c r="A7103" s="303">
        <v>0</v>
      </c>
      <c r="B7103" s="303">
        <v>0</v>
      </c>
      <c r="C7103" s="303">
        <v>0</v>
      </c>
      <c r="D7103" s="304">
        <f t="shared" si="110"/>
        <v>0</v>
      </c>
      <c r="E7103" s="305">
        <v>45992</v>
      </c>
      <c r="F7103" s="302" t="s">
        <v>69</v>
      </c>
      <c r="G7103" s="302" t="s">
        <v>70</v>
      </c>
      <c r="H7103" s="302" t="s">
        <v>3099</v>
      </c>
      <c r="I7103" s="302" t="s">
        <v>3099</v>
      </c>
      <c r="J7103" s="302">
        <v>135500</v>
      </c>
      <c r="K7103" s="302" t="s">
        <v>86</v>
      </c>
      <c r="L7103" s="302">
        <v>9802160</v>
      </c>
      <c r="M7103" s="302" t="s">
        <v>885</v>
      </c>
      <c r="N7103" s="305">
        <v>29403</v>
      </c>
      <c r="O7103" s="305">
        <v>29403</v>
      </c>
      <c r="P7103" s="302" t="s">
        <v>1052</v>
      </c>
    </row>
    <row r="7104" spans="1:16">
      <c r="A7104" s="303">
        <v>0</v>
      </c>
      <c r="B7104" s="303">
        <v>0</v>
      </c>
      <c r="C7104" s="303">
        <v>0</v>
      </c>
      <c r="D7104" s="304">
        <f t="shared" si="110"/>
        <v>0</v>
      </c>
      <c r="E7104" s="305">
        <v>45992</v>
      </c>
      <c r="F7104" s="302" t="s">
        <v>69</v>
      </c>
      <c r="G7104" s="302" t="s">
        <v>70</v>
      </c>
      <c r="H7104" s="302" t="s">
        <v>3099</v>
      </c>
      <c r="I7104" s="302" t="s">
        <v>3099</v>
      </c>
      <c r="J7104" s="302">
        <v>135500</v>
      </c>
      <c r="K7104" s="302" t="s">
        <v>86</v>
      </c>
      <c r="L7104" s="302">
        <v>9802151</v>
      </c>
      <c r="M7104" s="302" t="s">
        <v>885</v>
      </c>
      <c r="N7104" s="305">
        <v>23193</v>
      </c>
      <c r="O7104" s="305">
        <v>23193</v>
      </c>
      <c r="P7104" s="302" t="s">
        <v>1052</v>
      </c>
    </row>
    <row r="7105" spans="1:16">
      <c r="A7105" s="303">
        <v>0</v>
      </c>
      <c r="B7105" s="303">
        <v>0</v>
      </c>
      <c r="C7105" s="303">
        <v>0</v>
      </c>
      <c r="D7105" s="304">
        <f t="shared" si="110"/>
        <v>0</v>
      </c>
      <c r="E7105" s="305">
        <v>45992</v>
      </c>
      <c r="F7105" s="302" t="s">
        <v>69</v>
      </c>
      <c r="G7105" s="302" t="s">
        <v>70</v>
      </c>
      <c r="H7105" s="302" t="s">
        <v>3099</v>
      </c>
      <c r="I7105" s="302" t="s">
        <v>3099</v>
      </c>
      <c r="J7105" s="302">
        <v>135500</v>
      </c>
      <c r="K7105" s="302" t="s">
        <v>86</v>
      </c>
      <c r="L7105" s="302">
        <v>9802933</v>
      </c>
      <c r="M7105" s="302" t="s">
        <v>885</v>
      </c>
      <c r="N7105" s="305">
        <v>28672</v>
      </c>
      <c r="O7105" s="305">
        <v>28672</v>
      </c>
      <c r="P7105" s="302" t="s">
        <v>1052</v>
      </c>
    </row>
    <row r="7106" spans="1:16">
      <c r="A7106" s="303">
        <v>0</v>
      </c>
      <c r="B7106" s="303">
        <v>0</v>
      </c>
      <c r="C7106" s="303">
        <v>0</v>
      </c>
      <c r="D7106" s="304">
        <f t="shared" si="110"/>
        <v>0</v>
      </c>
      <c r="E7106" s="305">
        <v>45992</v>
      </c>
      <c r="F7106" s="302" t="s">
        <v>69</v>
      </c>
      <c r="G7106" s="302" t="s">
        <v>70</v>
      </c>
      <c r="H7106" s="302" t="s">
        <v>3099</v>
      </c>
      <c r="I7106" s="302" t="s">
        <v>3099</v>
      </c>
      <c r="J7106" s="302">
        <v>135500</v>
      </c>
      <c r="K7106" s="302" t="s">
        <v>86</v>
      </c>
      <c r="L7106" s="302">
        <v>9802917</v>
      </c>
      <c r="M7106" s="302" t="s">
        <v>885</v>
      </c>
      <c r="N7106" s="305">
        <v>27576</v>
      </c>
      <c r="O7106" s="305">
        <v>27576</v>
      </c>
      <c r="P7106" s="302" t="s">
        <v>1052</v>
      </c>
    </row>
    <row r="7107" spans="1:16">
      <c r="A7107" s="303">
        <v>0</v>
      </c>
      <c r="B7107" s="303">
        <v>0</v>
      </c>
      <c r="C7107" s="303">
        <v>0</v>
      </c>
      <c r="D7107" s="304">
        <f t="shared" ref="D7107:D7170" si="111">+B7107-C7107</f>
        <v>0</v>
      </c>
      <c r="E7107" s="305">
        <v>45992</v>
      </c>
      <c r="F7107" s="302" t="s">
        <v>69</v>
      </c>
      <c r="G7107" s="302" t="s">
        <v>70</v>
      </c>
      <c r="H7107" s="302" t="s">
        <v>3099</v>
      </c>
      <c r="I7107" s="302" t="s">
        <v>3099</v>
      </c>
      <c r="J7107" s="302">
        <v>135500</v>
      </c>
      <c r="K7107" s="302" t="s">
        <v>86</v>
      </c>
      <c r="L7107" s="302">
        <v>9803345</v>
      </c>
      <c r="M7107" s="302" t="s">
        <v>885</v>
      </c>
      <c r="N7107" s="305">
        <v>29403</v>
      </c>
      <c r="O7107" s="305">
        <v>29403</v>
      </c>
      <c r="P7107" s="302" t="s">
        <v>1052</v>
      </c>
    </row>
    <row r="7108" spans="1:16">
      <c r="A7108" s="303">
        <v>0</v>
      </c>
      <c r="B7108" s="303">
        <v>0</v>
      </c>
      <c r="C7108" s="303">
        <v>0</v>
      </c>
      <c r="D7108" s="304">
        <f t="shared" si="111"/>
        <v>0</v>
      </c>
      <c r="E7108" s="305">
        <v>45992</v>
      </c>
      <c r="F7108" s="302" t="s">
        <v>69</v>
      </c>
      <c r="G7108" s="302" t="s">
        <v>70</v>
      </c>
      <c r="H7108" s="302" t="s">
        <v>3099</v>
      </c>
      <c r="I7108" s="302" t="s">
        <v>3099</v>
      </c>
      <c r="J7108" s="302">
        <v>135500</v>
      </c>
      <c r="K7108" s="302" t="s">
        <v>86</v>
      </c>
      <c r="L7108" s="302">
        <v>9803336</v>
      </c>
      <c r="M7108" s="302" t="s">
        <v>885</v>
      </c>
      <c r="N7108" s="305">
        <v>23193</v>
      </c>
      <c r="O7108" s="305">
        <v>23193</v>
      </c>
      <c r="P7108" s="302" t="s">
        <v>1052</v>
      </c>
    </row>
    <row r="7109" spans="1:16">
      <c r="A7109" s="303">
        <v>0</v>
      </c>
      <c r="B7109" s="303">
        <v>0</v>
      </c>
      <c r="C7109" s="303">
        <v>0</v>
      </c>
      <c r="D7109" s="304">
        <f t="shared" si="111"/>
        <v>0</v>
      </c>
      <c r="E7109" s="305">
        <v>45992</v>
      </c>
      <c r="F7109" s="302" t="s">
        <v>69</v>
      </c>
      <c r="G7109" s="302" t="s">
        <v>70</v>
      </c>
      <c r="H7109" s="302" t="s">
        <v>3099</v>
      </c>
      <c r="I7109" s="302" t="s">
        <v>3099</v>
      </c>
      <c r="J7109" s="302">
        <v>135500</v>
      </c>
      <c r="K7109" s="302" t="s">
        <v>86</v>
      </c>
      <c r="L7109" s="302">
        <v>9803260</v>
      </c>
      <c r="M7109" s="302" t="s">
        <v>885</v>
      </c>
      <c r="N7109" s="305">
        <v>28307</v>
      </c>
      <c r="O7109" s="305">
        <v>28307</v>
      </c>
      <c r="P7109" s="302" t="s">
        <v>1052</v>
      </c>
    </row>
    <row r="7110" spans="1:16">
      <c r="A7110" s="303">
        <v>0</v>
      </c>
      <c r="B7110" s="303">
        <v>0</v>
      </c>
      <c r="C7110" s="303">
        <v>0</v>
      </c>
      <c r="D7110" s="304">
        <f t="shared" si="111"/>
        <v>0</v>
      </c>
      <c r="E7110" s="305">
        <v>45992</v>
      </c>
      <c r="F7110" s="302" t="s">
        <v>69</v>
      </c>
      <c r="G7110" s="302" t="s">
        <v>70</v>
      </c>
      <c r="H7110" s="302" t="s">
        <v>3099</v>
      </c>
      <c r="I7110" s="302" t="s">
        <v>3099</v>
      </c>
      <c r="J7110" s="302">
        <v>135500</v>
      </c>
      <c r="K7110" s="302" t="s">
        <v>86</v>
      </c>
      <c r="L7110" s="302">
        <v>9803173</v>
      </c>
      <c r="M7110" s="302" t="s">
        <v>885</v>
      </c>
      <c r="N7110" s="305">
        <v>26115</v>
      </c>
      <c r="O7110" s="305">
        <v>26115</v>
      </c>
      <c r="P7110" s="302" t="s">
        <v>1052</v>
      </c>
    </row>
    <row r="7111" spans="1:16">
      <c r="A7111" s="303">
        <v>0</v>
      </c>
      <c r="B7111" s="303">
        <v>0</v>
      </c>
      <c r="C7111" s="303">
        <v>0</v>
      </c>
      <c r="D7111" s="304">
        <f t="shared" si="111"/>
        <v>0</v>
      </c>
      <c r="E7111" s="305">
        <v>45992</v>
      </c>
      <c r="F7111" s="302" t="s">
        <v>69</v>
      </c>
      <c r="G7111" s="302" t="s">
        <v>70</v>
      </c>
      <c r="H7111" s="302" t="s">
        <v>3099</v>
      </c>
      <c r="I7111" s="302" t="s">
        <v>3099</v>
      </c>
      <c r="J7111" s="302">
        <v>135500</v>
      </c>
      <c r="K7111" s="302" t="s">
        <v>86</v>
      </c>
      <c r="L7111" s="302">
        <v>9803168</v>
      </c>
      <c r="M7111" s="302" t="s">
        <v>885</v>
      </c>
      <c r="N7111" s="305">
        <v>23924</v>
      </c>
      <c r="O7111" s="305">
        <v>23924</v>
      </c>
      <c r="P7111" s="302" t="s">
        <v>1052</v>
      </c>
    </row>
    <row r="7112" spans="1:16">
      <c r="A7112" s="303">
        <v>0</v>
      </c>
      <c r="B7112" s="303">
        <v>0</v>
      </c>
      <c r="C7112" s="303">
        <v>0</v>
      </c>
      <c r="D7112" s="304">
        <f t="shared" si="111"/>
        <v>0</v>
      </c>
      <c r="E7112" s="305">
        <v>45992</v>
      </c>
      <c r="F7112" s="302" t="s">
        <v>69</v>
      </c>
      <c r="G7112" s="302" t="s">
        <v>70</v>
      </c>
      <c r="H7112" s="302" t="s">
        <v>3099</v>
      </c>
      <c r="I7112" s="302" t="s">
        <v>3099</v>
      </c>
      <c r="J7112" s="302">
        <v>135500</v>
      </c>
      <c r="K7112" s="302" t="s">
        <v>86</v>
      </c>
      <c r="L7112" s="302">
        <v>9803050</v>
      </c>
      <c r="M7112" s="302" t="s">
        <v>885</v>
      </c>
      <c r="N7112" s="305">
        <v>27576</v>
      </c>
      <c r="O7112" s="305">
        <v>27576</v>
      </c>
      <c r="P7112" s="302" t="s">
        <v>1052</v>
      </c>
    </row>
    <row r="7113" spans="1:16">
      <c r="A7113" s="303">
        <v>0</v>
      </c>
      <c r="B7113" s="303">
        <v>0</v>
      </c>
      <c r="C7113" s="303">
        <v>0</v>
      </c>
      <c r="D7113" s="304">
        <f t="shared" si="111"/>
        <v>0</v>
      </c>
      <c r="E7113" s="305">
        <v>45992</v>
      </c>
      <c r="F7113" s="302" t="s">
        <v>69</v>
      </c>
      <c r="G7113" s="302" t="s">
        <v>70</v>
      </c>
      <c r="H7113" s="302" t="s">
        <v>3099</v>
      </c>
      <c r="I7113" s="302" t="s">
        <v>3099</v>
      </c>
      <c r="J7113" s="302">
        <v>135500</v>
      </c>
      <c r="K7113" s="302" t="s">
        <v>86</v>
      </c>
      <c r="L7113" s="302">
        <v>9802211</v>
      </c>
      <c r="M7113" s="302" t="s">
        <v>885</v>
      </c>
      <c r="N7113" s="305">
        <v>29037</v>
      </c>
      <c r="O7113" s="305">
        <v>29037</v>
      </c>
      <c r="P7113" s="302" t="s">
        <v>1052</v>
      </c>
    </row>
    <row r="7114" spans="1:16">
      <c r="A7114" s="303">
        <v>0</v>
      </c>
      <c r="B7114" s="303">
        <v>0</v>
      </c>
      <c r="C7114" s="303">
        <v>0</v>
      </c>
      <c r="D7114" s="304">
        <f t="shared" si="111"/>
        <v>0</v>
      </c>
      <c r="E7114" s="305">
        <v>45992</v>
      </c>
      <c r="F7114" s="302" t="s">
        <v>69</v>
      </c>
      <c r="G7114" s="302" t="s">
        <v>70</v>
      </c>
      <c r="H7114" s="302" t="s">
        <v>3099</v>
      </c>
      <c r="I7114" s="302" t="s">
        <v>3099</v>
      </c>
      <c r="J7114" s="302">
        <v>135500</v>
      </c>
      <c r="K7114" s="302" t="s">
        <v>86</v>
      </c>
      <c r="L7114" s="302">
        <v>9802206</v>
      </c>
      <c r="M7114" s="302" t="s">
        <v>885</v>
      </c>
      <c r="N7114" s="305">
        <v>27211</v>
      </c>
      <c r="O7114" s="305">
        <v>27211</v>
      </c>
      <c r="P7114" s="302" t="s">
        <v>1052</v>
      </c>
    </row>
    <row r="7115" spans="1:16">
      <c r="A7115" s="303">
        <v>0</v>
      </c>
      <c r="B7115" s="303">
        <v>0</v>
      </c>
      <c r="C7115" s="303">
        <v>0</v>
      </c>
      <c r="D7115" s="304">
        <f t="shared" si="111"/>
        <v>0</v>
      </c>
      <c r="E7115" s="305">
        <v>45992</v>
      </c>
      <c r="F7115" s="302" t="s">
        <v>69</v>
      </c>
      <c r="G7115" s="302" t="s">
        <v>70</v>
      </c>
      <c r="H7115" s="302" t="s">
        <v>3099</v>
      </c>
      <c r="I7115" s="302" t="s">
        <v>3099</v>
      </c>
      <c r="J7115" s="302">
        <v>135500</v>
      </c>
      <c r="K7115" s="302" t="s">
        <v>86</v>
      </c>
      <c r="L7115" s="302">
        <v>9802171</v>
      </c>
      <c r="M7115" s="302" t="s">
        <v>885</v>
      </c>
      <c r="N7115" s="305">
        <v>25385</v>
      </c>
      <c r="O7115" s="305">
        <v>25385</v>
      </c>
      <c r="P7115" s="302" t="s">
        <v>1052</v>
      </c>
    </row>
    <row r="7116" spans="1:16">
      <c r="A7116" s="303">
        <v>0</v>
      </c>
      <c r="B7116" s="303">
        <v>0</v>
      </c>
      <c r="C7116" s="303">
        <v>0</v>
      </c>
      <c r="D7116" s="304">
        <f t="shared" si="111"/>
        <v>0</v>
      </c>
      <c r="E7116" s="305">
        <v>45992</v>
      </c>
      <c r="F7116" s="302" t="s">
        <v>69</v>
      </c>
      <c r="G7116" s="302" t="s">
        <v>70</v>
      </c>
      <c r="H7116" s="302" t="s">
        <v>3099</v>
      </c>
      <c r="I7116" s="302" t="s">
        <v>3099</v>
      </c>
      <c r="J7116" s="302">
        <v>135500</v>
      </c>
      <c r="K7116" s="302" t="s">
        <v>86</v>
      </c>
      <c r="L7116" s="302">
        <v>9802170</v>
      </c>
      <c r="M7116" s="302" t="s">
        <v>885</v>
      </c>
      <c r="N7116" s="305">
        <v>20271</v>
      </c>
      <c r="O7116" s="305">
        <v>20271</v>
      </c>
      <c r="P7116" s="302" t="s">
        <v>1052</v>
      </c>
    </row>
    <row r="7117" spans="1:16">
      <c r="A7117" s="303">
        <v>0</v>
      </c>
      <c r="B7117" s="303">
        <v>0</v>
      </c>
      <c r="C7117" s="303">
        <v>0</v>
      </c>
      <c r="D7117" s="304">
        <f t="shared" si="111"/>
        <v>0</v>
      </c>
      <c r="E7117" s="305">
        <v>45992</v>
      </c>
      <c r="F7117" s="302" t="s">
        <v>69</v>
      </c>
      <c r="G7117" s="302" t="s">
        <v>70</v>
      </c>
      <c r="H7117" s="302" t="s">
        <v>3099</v>
      </c>
      <c r="I7117" s="302" t="s">
        <v>3099</v>
      </c>
      <c r="J7117" s="302">
        <v>135500</v>
      </c>
      <c r="K7117" s="302" t="s">
        <v>86</v>
      </c>
      <c r="L7117" s="302">
        <v>9802141</v>
      </c>
      <c r="M7117" s="302" t="s">
        <v>885</v>
      </c>
      <c r="N7117" s="305">
        <v>28307</v>
      </c>
      <c r="O7117" s="305">
        <v>28307</v>
      </c>
      <c r="P7117" s="302" t="s">
        <v>1052</v>
      </c>
    </row>
    <row r="7118" spans="1:16">
      <c r="A7118" s="303">
        <v>0</v>
      </c>
      <c r="B7118" s="303">
        <v>0</v>
      </c>
      <c r="C7118" s="303">
        <v>0</v>
      </c>
      <c r="D7118" s="304">
        <f t="shared" si="111"/>
        <v>0</v>
      </c>
      <c r="E7118" s="305">
        <v>45992</v>
      </c>
      <c r="F7118" s="302" t="s">
        <v>69</v>
      </c>
      <c r="G7118" s="302" t="s">
        <v>70</v>
      </c>
      <c r="H7118" s="302" t="s">
        <v>3099</v>
      </c>
      <c r="I7118" s="302" t="s">
        <v>3099</v>
      </c>
      <c r="J7118" s="302">
        <v>135500</v>
      </c>
      <c r="K7118" s="302" t="s">
        <v>86</v>
      </c>
      <c r="L7118" s="302">
        <v>9803258</v>
      </c>
      <c r="M7118" s="302" t="s">
        <v>885</v>
      </c>
      <c r="N7118" s="305">
        <v>26481</v>
      </c>
      <c r="O7118" s="305">
        <v>26481</v>
      </c>
      <c r="P7118" s="302" t="s">
        <v>1052</v>
      </c>
    </row>
    <row r="7119" spans="1:16">
      <c r="A7119" s="303">
        <v>0</v>
      </c>
      <c r="B7119" s="303">
        <v>0</v>
      </c>
      <c r="C7119" s="303">
        <v>0</v>
      </c>
      <c r="D7119" s="304">
        <f t="shared" si="111"/>
        <v>0</v>
      </c>
      <c r="E7119" s="305">
        <v>45992</v>
      </c>
      <c r="F7119" s="302" t="s">
        <v>69</v>
      </c>
      <c r="G7119" s="302" t="s">
        <v>70</v>
      </c>
      <c r="H7119" s="302" t="s">
        <v>3099</v>
      </c>
      <c r="I7119" s="302" t="s">
        <v>3099</v>
      </c>
      <c r="J7119" s="302">
        <v>135500</v>
      </c>
      <c r="K7119" s="302" t="s">
        <v>86</v>
      </c>
      <c r="L7119" s="302">
        <v>9803257</v>
      </c>
      <c r="M7119" s="302" t="s">
        <v>885</v>
      </c>
      <c r="N7119" s="305">
        <v>26115</v>
      </c>
      <c r="O7119" s="305">
        <v>26115</v>
      </c>
      <c r="P7119" s="302" t="s">
        <v>1052</v>
      </c>
    </row>
    <row r="7120" spans="1:16">
      <c r="A7120" s="303">
        <v>0</v>
      </c>
      <c r="B7120" s="303">
        <v>0</v>
      </c>
      <c r="C7120" s="303">
        <v>0</v>
      </c>
      <c r="D7120" s="304">
        <f t="shared" si="111"/>
        <v>0</v>
      </c>
      <c r="E7120" s="305">
        <v>45992</v>
      </c>
      <c r="F7120" s="302" t="s">
        <v>69</v>
      </c>
      <c r="G7120" s="302" t="s">
        <v>70</v>
      </c>
      <c r="H7120" s="302" t="s">
        <v>3099</v>
      </c>
      <c r="I7120" s="302" t="s">
        <v>3099</v>
      </c>
      <c r="J7120" s="302">
        <v>135500</v>
      </c>
      <c r="K7120" s="302" t="s">
        <v>86</v>
      </c>
      <c r="L7120" s="302">
        <v>9803172</v>
      </c>
      <c r="M7120" s="302" t="s">
        <v>885</v>
      </c>
      <c r="N7120" s="305">
        <v>25385</v>
      </c>
      <c r="O7120" s="305">
        <v>25385</v>
      </c>
      <c r="P7120" s="302" t="s">
        <v>1052</v>
      </c>
    </row>
    <row r="7121" spans="1:16">
      <c r="A7121" s="303">
        <v>0</v>
      </c>
      <c r="B7121" s="303">
        <v>0</v>
      </c>
      <c r="C7121" s="303">
        <v>0</v>
      </c>
      <c r="D7121" s="304">
        <f t="shared" si="111"/>
        <v>0</v>
      </c>
      <c r="E7121" s="305">
        <v>45992</v>
      </c>
      <c r="F7121" s="302" t="s">
        <v>69</v>
      </c>
      <c r="G7121" s="302" t="s">
        <v>70</v>
      </c>
      <c r="H7121" s="302" t="s">
        <v>3099</v>
      </c>
      <c r="I7121" s="302" t="s">
        <v>3099</v>
      </c>
      <c r="J7121" s="302">
        <v>135500</v>
      </c>
      <c r="K7121" s="302" t="s">
        <v>86</v>
      </c>
      <c r="L7121" s="302">
        <v>9803171</v>
      </c>
      <c r="M7121" s="302" t="s">
        <v>885</v>
      </c>
      <c r="N7121" s="305">
        <v>25020</v>
      </c>
      <c r="O7121" s="305">
        <v>25020</v>
      </c>
      <c r="P7121" s="302" t="s">
        <v>1052</v>
      </c>
    </row>
    <row r="7122" spans="1:16">
      <c r="A7122" s="303">
        <v>0</v>
      </c>
      <c r="B7122" s="303">
        <v>0</v>
      </c>
      <c r="C7122" s="303">
        <v>0</v>
      </c>
      <c r="D7122" s="304">
        <f t="shared" si="111"/>
        <v>0</v>
      </c>
      <c r="E7122" s="305">
        <v>45992</v>
      </c>
      <c r="F7122" s="302" t="s">
        <v>69</v>
      </c>
      <c r="G7122" s="302" t="s">
        <v>70</v>
      </c>
      <c r="H7122" s="302" t="s">
        <v>3099</v>
      </c>
      <c r="I7122" s="302" t="s">
        <v>3099</v>
      </c>
      <c r="J7122" s="302">
        <v>135500</v>
      </c>
      <c r="K7122" s="302" t="s">
        <v>86</v>
      </c>
      <c r="L7122" s="302">
        <v>9803166</v>
      </c>
      <c r="M7122" s="302" t="s">
        <v>885</v>
      </c>
      <c r="N7122" s="305">
        <v>23193</v>
      </c>
      <c r="O7122" s="305">
        <v>23193</v>
      </c>
      <c r="P7122" s="302" t="s">
        <v>1052</v>
      </c>
    </row>
    <row r="7123" spans="1:16">
      <c r="A7123" s="303">
        <v>0</v>
      </c>
      <c r="B7123" s="303">
        <v>0</v>
      </c>
      <c r="C7123" s="303">
        <v>0</v>
      </c>
      <c r="D7123" s="304">
        <f t="shared" si="111"/>
        <v>0</v>
      </c>
      <c r="E7123" s="305">
        <v>45992</v>
      </c>
      <c r="F7123" s="302" t="s">
        <v>69</v>
      </c>
      <c r="G7123" s="302" t="s">
        <v>70</v>
      </c>
      <c r="H7123" s="302" t="s">
        <v>3099</v>
      </c>
      <c r="I7123" s="302" t="s">
        <v>3099</v>
      </c>
      <c r="J7123" s="302">
        <v>135500</v>
      </c>
      <c r="K7123" s="302" t="s">
        <v>86</v>
      </c>
      <c r="L7123" s="302">
        <v>9803046</v>
      </c>
      <c r="M7123" s="302" t="s">
        <v>885</v>
      </c>
      <c r="N7123" s="305">
        <v>25385</v>
      </c>
      <c r="O7123" s="305">
        <v>25385</v>
      </c>
      <c r="P7123" s="302" t="s">
        <v>1052</v>
      </c>
    </row>
    <row r="7124" spans="1:16">
      <c r="A7124" s="303">
        <v>0</v>
      </c>
      <c r="B7124" s="303">
        <v>0</v>
      </c>
      <c r="C7124" s="303">
        <v>0</v>
      </c>
      <c r="D7124" s="304">
        <f t="shared" si="111"/>
        <v>0</v>
      </c>
      <c r="E7124" s="305">
        <v>45992</v>
      </c>
      <c r="F7124" s="302" t="s">
        <v>69</v>
      </c>
      <c r="G7124" s="302" t="s">
        <v>70</v>
      </c>
      <c r="H7124" s="302" t="s">
        <v>3099</v>
      </c>
      <c r="I7124" s="302" t="s">
        <v>3099</v>
      </c>
      <c r="J7124" s="302">
        <v>135500</v>
      </c>
      <c r="K7124" s="302" t="s">
        <v>86</v>
      </c>
      <c r="L7124" s="302">
        <v>9803043</v>
      </c>
      <c r="M7124" s="302" t="s">
        <v>885</v>
      </c>
      <c r="N7124" s="305">
        <v>24289</v>
      </c>
      <c r="O7124" s="305">
        <v>24289</v>
      </c>
      <c r="P7124" s="302" t="s">
        <v>1052</v>
      </c>
    </row>
    <row r="7125" spans="1:16">
      <c r="A7125" s="303">
        <v>0</v>
      </c>
      <c r="B7125" s="303">
        <v>0</v>
      </c>
      <c r="C7125" s="303">
        <v>0</v>
      </c>
      <c r="D7125" s="304">
        <f t="shared" si="111"/>
        <v>0</v>
      </c>
      <c r="E7125" s="305">
        <v>45992</v>
      </c>
      <c r="F7125" s="302" t="s">
        <v>69</v>
      </c>
      <c r="G7125" s="302" t="s">
        <v>70</v>
      </c>
      <c r="H7125" s="302" t="s">
        <v>3099</v>
      </c>
      <c r="I7125" s="302" t="s">
        <v>3099</v>
      </c>
      <c r="J7125" s="302">
        <v>135500</v>
      </c>
      <c r="K7125" s="302" t="s">
        <v>86</v>
      </c>
      <c r="L7125" s="302">
        <v>9803042</v>
      </c>
      <c r="M7125" s="302" t="s">
        <v>885</v>
      </c>
      <c r="N7125" s="305">
        <v>23924</v>
      </c>
      <c r="O7125" s="305">
        <v>23924</v>
      </c>
      <c r="P7125" s="302" t="s">
        <v>1052</v>
      </c>
    </row>
    <row r="7126" spans="1:16">
      <c r="A7126" s="303">
        <v>0</v>
      </c>
      <c r="B7126" s="303">
        <v>0</v>
      </c>
      <c r="C7126" s="303">
        <v>0</v>
      </c>
      <c r="D7126" s="304">
        <f t="shared" si="111"/>
        <v>0</v>
      </c>
      <c r="E7126" s="305">
        <v>45992</v>
      </c>
      <c r="F7126" s="302" t="s">
        <v>69</v>
      </c>
      <c r="G7126" s="302" t="s">
        <v>70</v>
      </c>
      <c r="H7126" s="302" t="s">
        <v>3099</v>
      </c>
      <c r="I7126" s="302" t="s">
        <v>3099</v>
      </c>
      <c r="J7126" s="302">
        <v>135500</v>
      </c>
      <c r="K7126" s="302" t="s">
        <v>86</v>
      </c>
      <c r="L7126" s="302">
        <v>9803040</v>
      </c>
      <c r="M7126" s="302" t="s">
        <v>885</v>
      </c>
      <c r="N7126" s="305">
        <v>23193</v>
      </c>
      <c r="O7126" s="305">
        <v>23193</v>
      </c>
      <c r="P7126" s="302" t="s">
        <v>1052</v>
      </c>
    </row>
    <row r="7127" spans="1:16">
      <c r="A7127" s="303">
        <v>0</v>
      </c>
      <c r="B7127" s="303">
        <v>0</v>
      </c>
      <c r="C7127" s="303">
        <v>0</v>
      </c>
      <c r="D7127" s="304">
        <f t="shared" si="111"/>
        <v>0</v>
      </c>
      <c r="E7127" s="305">
        <v>45992</v>
      </c>
      <c r="F7127" s="302" t="s">
        <v>69</v>
      </c>
      <c r="G7127" s="302" t="s">
        <v>70</v>
      </c>
      <c r="H7127" s="302" t="s">
        <v>3099</v>
      </c>
      <c r="I7127" s="302" t="s">
        <v>3099</v>
      </c>
      <c r="J7127" s="302">
        <v>135500</v>
      </c>
      <c r="K7127" s="302" t="s">
        <v>86</v>
      </c>
      <c r="L7127" s="302">
        <v>9803016</v>
      </c>
      <c r="M7127" s="302" t="s">
        <v>885</v>
      </c>
      <c r="N7127" s="305">
        <v>28307</v>
      </c>
      <c r="O7127" s="305">
        <v>28307</v>
      </c>
      <c r="P7127" s="302" t="s">
        <v>1052</v>
      </c>
    </row>
    <row r="7128" spans="1:16">
      <c r="A7128" s="303">
        <v>0</v>
      </c>
      <c r="B7128" s="303">
        <v>0</v>
      </c>
      <c r="C7128" s="303">
        <v>0</v>
      </c>
      <c r="D7128" s="304">
        <f t="shared" si="111"/>
        <v>0</v>
      </c>
      <c r="E7128" s="305">
        <v>45992</v>
      </c>
      <c r="F7128" s="302" t="s">
        <v>69</v>
      </c>
      <c r="G7128" s="302" t="s">
        <v>70</v>
      </c>
      <c r="H7128" s="302" t="s">
        <v>3099</v>
      </c>
      <c r="I7128" s="302" t="s">
        <v>3099</v>
      </c>
      <c r="J7128" s="302">
        <v>135500</v>
      </c>
      <c r="K7128" s="302" t="s">
        <v>86</v>
      </c>
      <c r="L7128" s="302">
        <v>9803021</v>
      </c>
      <c r="M7128" s="302" t="s">
        <v>885</v>
      </c>
      <c r="N7128" s="305">
        <v>31959</v>
      </c>
      <c r="O7128" s="305">
        <v>31959</v>
      </c>
      <c r="P7128" s="302" t="s">
        <v>1052</v>
      </c>
    </row>
    <row r="7129" spans="1:16">
      <c r="A7129" s="303">
        <v>0</v>
      </c>
      <c r="B7129" s="303">
        <v>0</v>
      </c>
      <c r="C7129" s="303">
        <v>0</v>
      </c>
      <c r="D7129" s="304">
        <f t="shared" si="111"/>
        <v>0</v>
      </c>
      <c r="E7129" s="305">
        <v>45992</v>
      </c>
      <c r="F7129" s="302" t="s">
        <v>69</v>
      </c>
      <c r="G7129" s="302" t="s">
        <v>70</v>
      </c>
      <c r="H7129" s="302" t="s">
        <v>3099</v>
      </c>
      <c r="I7129" s="302" t="s">
        <v>3099</v>
      </c>
      <c r="J7129" s="302">
        <v>135500</v>
      </c>
      <c r="K7129" s="302" t="s">
        <v>86</v>
      </c>
      <c r="L7129" s="302">
        <v>9802212</v>
      </c>
      <c r="M7129" s="302" t="s">
        <v>885</v>
      </c>
      <c r="N7129" s="305">
        <v>29403</v>
      </c>
      <c r="O7129" s="305">
        <v>29403</v>
      </c>
      <c r="P7129" s="302" t="s">
        <v>1052</v>
      </c>
    </row>
    <row r="7130" spans="1:16">
      <c r="A7130" s="303">
        <v>0</v>
      </c>
      <c r="B7130" s="303">
        <v>0</v>
      </c>
      <c r="C7130" s="303">
        <v>0</v>
      </c>
      <c r="D7130" s="304">
        <f t="shared" si="111"/>
        <v>0</v>
      </c>
      <c r="E7130" s="305">
        <v>45992</v>
      </c>
      <c r="F7130" s="302" t="s">
        <v>69</v>
      </c>
      <c r="G7130" s="302" t="s">
        <v>70</v>
      </c>
      <c r="H7130" s="302" t="s">
        <v>3099</v>
      </c>
      <c r="I7130" s="302" t="s">
        <v>3099</v>
      </c>
      <c r="J7130" s="302">
        <v>135500</v>
      </c>
      <c r="K7130" s="302" t="s">
        <v>86</v>
      </c>
      <c r="L7130" s="302">
        <v>9802209</v>
      </c>
      <c r="M7130" s="302" t="s">
        <v>885</v>
      </c>
      <c r="N7130" s="305">
        <v>28307</v>
      </c>
      <c r="O7130" s="305">
        <v>28307</v>
      </c>
      <c r="P7130" s="302" t="s">
        <v>1052</v>
      </c>
    </row>
    <row r="7131" spans="1:16">
      <c r="A7131" s="303">
        <v>0</v>
      </c>
      <c r="B7131" s="303">
        <v>0</v>
      </c>
      <c r="C7131" s="303">
        <v>0</v>
      </c>
      <c r="D7131" s="304">
        <f t="shared" si="111"/>
        <v>0</v>
      </c>
      <c r="E7131" s="305">
        <v>45992</v>
      </c>
      <c r="F7131" s="302" t="s">
        <v>69</v>
      </c>
      <c r="G7131" s="302" t="s">
        <v>70</v>
      </c>
      <c r="H7131" s="302" t="s">
        <v>3099</v>
      </c>
      <c r="I7131" s="302" t="s">
        <v>3099</v>
      </c>
      <c r="J7131" s="302">
        <v>135500</v>
      </c>
      <c r="K7131" s="302" t="s">
        <v>86</v>
      </c>
      <c r="L7131" s="302">
        <v>9802208</v>
      </c>
      <c r="M7131" s="302" t="s">
        <v>885</v>
      </c>
      <c r="N7131" s="305">
        <v>27942</v>
      </c>
      <c r="O7131" s="305">
        <v>27942</v>
      </c>
      <c r="P7131" s="302" t="s">
        <v>1052</v>
      </c>
    </row>
    <row r="7132" spans="1:16">
      <c r="A7132" s="303">
        <v>0</v>
      </c>
      <c r="B7132" s="303">
        <v>0</v>
      </c>
      <c r="C7132" s="303">
        <v>0</v>
      </c>
      <c r="D7132" s="304">
        <f t="shared" si="111"/>
        <v>0</v>
      </c>
      <c r="E7132" s="305">
        <v>45992</v>
      </c>
      <c r="F7132" s="302" t="s">
        <v>69</v>
      </c>
      <c r="G7132" s="302" t="s">
        <v>70</v>
      </c>
      <c r="H7132" s="302" t="s">
        <v>3099</v>
      </c>
      <c r="I7132" s="302" t="s">
        <v>3099</v>
      </c>
      <c r="J7132" s="302">
        <v>135500</v>
      </c>
      <c r="K7132" s="302" t="s">
        <v>86</v>
      </c>
      <c r="L7132" s="302">
        <v>9802159</v>
      </c>
      <c r="M7132" s="302" t="s">
        <v>885</v>
      </c>
      <c r="N7132" s="305">
        <v>28307</v>
      </c>
      <c r="O7132" s="305">
        <v>28307</v>
      </c>
      <c r="P7132" s="302" t="s">
        <v>1052</v>
      </c>
    </row>
    <row r="7133" spans="1:16">
      <c r="A7133" s="303">
        <v>0</v>
      </c>
      <c r="B7133" s="303">
        <v>0</v>
      </c>
      <c r="C7133" s="303">
        <v>0</v>
      </c>
      <c r="D7133" s="304">
        <f t="shared" si="111"/>
        <v>0</v>
      </c>
      <c r="E7133" s="305">
        <v>45992</v>
      </c>
      <c r="F7133" s="302" t="s">
        <v>69</v>
      </c>
      <c r="G7133" s="302" t="s">
        <v>70</v>
      </c>
      <c r="H7133" s="302" t="s">
        <v>3099</v>
      </c>
      <c r="I7133" s="302" t="s">
        <v>3099</v>
      </c>
      <c r="J7133" s="302">
        <v>135500</v>
      </c>
      <c r="K7133" s="302" t="s">
        <v>86</v>
      </c>
      <c r="L7133" s="302">
        <v>9802152</v>
      </c>
      <c r="M7133" s="302" t="s">
        <v>885</v>
      </c>
      <c r="N7133" s="305">
        <v>23559</v>
      </c>
      <c r="O7133" s="305">
        <v>23559</v>
      </c>
      <c r="P7133" s="302" t="s">
        <v>1052</v>
      </c>
    </row>
    <row r="7134" spans="1:16">
      <c r="A7134" s="303">
        <v>0</v>
      </c>
      <c r="B7134" s="303">
        <v>0</v>
      </c>
      <c r="C7134" s="303">
        <v>0</v>
      </c>
      <c r="D7134" s="304">
        <f t="shared" si="111"/>
        <v>0</v>
      </c>
      <c r="E7134" s="305">
        <v>45992</v>
      </c>
      <c r="F7134" s="302" t="s">
        <v>69</v>
      </c>
      <c r="G7134" s="302" t="s">
        <v>70</v>
      </c>
      <c r="H7134" s="302" t="s">
        <v>3099</v>
      </c>
      <c r="I7134" s="302" t="s">
        <v>3099</v>
      </c>
      <c r="J7134" s="302">
        <v>135500</v>
      </c>
      <c r="K7134" s="302" t="s">
        <v>86</v>
      </c>
      <c r="L7134" s="302">
        <v>9802239</v>
      </c>
      <c r="M7134" s="302" t="s">
        <v>885</v>
      </c>
      <c r="N7134" s="305">
        <v>25750</v>
      </c>
      <c r="O7134" s="305">
        <v>25750</v>
      </c>
      <c r="P7134" s="302" t="s">
        <v>1052</v>
      </c>
    </row>
    <row r="7135" spans="1:16">
      <c r="A7135" s="303">
        <v>0</v>
      </c>
      <c r="B7135" s="303">
        <v>0</v>
      </c>
      <c r="C7135" s="303">
        <v>0</v>
      </c>
      <c r="D7135" s="304">
        <f t="shared" si="111"/>
        <v>0</v>
      </c>
      <c r="E7135" s="305">
        <v>45992</v>
      </c>
      <c r="F7135" s="302" t="s">
        <v>69</v>
      </c>
      <c r="G7135" s="302" t="s">
        <v>70</v>
      </c>
      <c r="H7135" s="302" t="s">
        <v>3099</v>
      </c>
      <c r="I7135" s="302" t="s">
        <v>3099</v>
      </c>
      <c r="J7135" s="302">
        <v>135500</v>
      </c>
      <c r="K7135" s="302" t="s">
        <v>86</v>
      </c>
      <c r="L7135" s="302">
        <v>9803261</v>
      </c>
      <c r="M7135" s="302" t="s">
        <v>885</v>
      </c>
      <c r="N7135" s="305">
        <v>30498</v>
      </c>
      <c r="O7135" s="305">
        <v>30498</v>
      </c>
      <c r="P7135" s="302" t="s">
        <v>1052</v>
      </c>
    </row>
    <row r="7136" spans="1:16">
      <c r="A7136" s="303">
        <v>0</v>
      </c>
      <c r="B7136" s="303">
        <v>0</v>
      </c>
      <c r="C7136" s="303">
        <v>0</v>
      </c>
      <c r="D7136" s="304">
        <f t="shared" si="111"/>
        <v>0</v>
      </c>
      <c r="E7136" s="305">
        <v>45992</v>
      </c>
      <c r="F7136" s="302" t="s">
        <v>69</v>
      </c>
      <c r="G7136" s="302" t="s">
        <v>70</v>
      </c>
      <c r="H7136" s="302" t="s">
        <v>3099</v>
      </c>
      <c r="I7136" s="302" t="s">
        <v>3099</v>
      </c>
      <c r="J7136" s="302">
        <v>135500</v>
      </c>
      <c r="K7136" s="302" t="s">
        <v>86</v>
      </c>
      <c r="L7136" s="302">
        <v>9803143</v>
      </c>
      <c r="M7136" s="302" t="s">
        <v>885</v>
      </c>
      <c r="N7136" s="305">
        <v>32325</v>
      </c>
      <c r="O7136" s="305">
        <v>32325</v>
      </c>
      <c r="P7136" s="302" t="s">
        <v>1052</v>
      </c>
    </row>
    <row r="7137" spans="1:16">
      <c r="A7137" s="303">
        <v>0</v>
      </c>
      <c r="B7137" s="303">
        <v>0</v>
      </c>
      <c r="C7137" s="303">
        <v>0</v>
      </c>
      <c r="D7137" s="304">
        <f t="shared" si="111"/>
        <v>0</v>
      </c>
      <c r="E7137" s="305">
        <v>45992</v>
      </c>
      <c r="F7137" s="302" t="s">
        <v>69</v>
      </c>
      <c r="G7137" s="302" t="s">
        <v>70</v>
      </c>
      <c r="H7137" s="302" t="s">
        <v>3099</v>
      </c>
      <c r="I7137" s="302" t="s">
        <v>3099</v>
      </c>
      <c r="J7137" s="302">
        <v>135500</v>
      </c>
      <c r="K7137" s="302" t="s">
        <v>86</v>
      </c>
      <c r="L7137" s="302">
        <v>9802237</v>
      </c>
      <c r="M7137" s="302" t="s">
        <v>885</v>
      </c>
      <c r="N7137" s="305">
        <v>24654</v>
      </c>
      <c r="O7137" s="305">
        <v>24654</v>
      </c>
      <c r="P7137" s="302" t="s">
        <v>1052</v>
      </c>
    </row>
    <row r="7138" spans="1:16">
      <c r="A7138" s="303">
        <v>0</v>
      </c>
      <c r="B7138" s="303">
        <v>0</v>
      </c>
      <c r="C7138" s="303">
        <v>0</v>
      </c>
      <c r="D7138" s="304">
        <f t="shared" si="111"/>
        <v>0</v>
      </c>
      <c r="E7138" s="305">
        <v>45992</v>
      </c>
      <c r="F7138" s="302" t="s">
        <v>69</v>
      </c>
      <c r="G7138" s="302" t="s">
        <v>70</v>
      </c>
      <c r="H7138" s="302" t="s">
        <v>3099</v>
      </c>
      <c r="I7138" s="302" t="s">
        <v>3099</v>
      </c>
      <c r="J7138" s="302">
        <v>135500</v>
      </c>
      <c r="K7138" s="302" t="s">
        <v>86</v>
      </c>
      <c r="L7138" s="302">
        <v>9802196</v>
      </c>
      <c r="M7138" s="302" t="s">
        <v>885</v>
      </c>
      <c r="N7138" s="305">
        <v>21732</v>
      </c>
      <c r="O7138" s="305">
        <v>21732</v>
      </c>
      <c r="P7138" s="302" t="s">
        <v>1052</v>
      </c>
    </row>
    <row r="7139" spans="1:16">
      <c r="A7139" s="303">
        <v>0</v>
      </c>
      <c r="B7139" s="303">
        <v>0</v>
      </c>
      <c r="C7139" s="303">
        <v>0</v>
      </c>
      <c r="D7139" s="304">
        <f t="shared" si="111"/>
        <v>0</v>
      </c>
      <c r="E7139" s="305">
        <v>45992</v>
      </c>
      <c r="F7139" s="302" t="s">
        <v>69</v>
      </c>
      <c r="G7139" s="302" t="s">
        <v>70</v>
      </c>
      <c r="H7139" s="302" t="s">
        <v>3099</v>
      </c>
      <c r="I7139" s="302" t="s">
        <v>3099</v>
      </c>
      <c r="J7139" s="302">
        <v>135500</v>
      </c>
      <c r="K7139" s="302" t="s">
        <v>86</v>
      </c>
      <c r="L7139" s="302">
        <v>9802185</v>
      </c>
      <c r="M7139" s="302" t="s">
        <v>885</v>
      </c>
      <c r="N7139" s="305">
        <v>21367</v>
      </c>
      <c r="O7139" s="305">
        <v>21367</v>
      </c>
      <c r="P7139" s="302" t="s">
        <v>1052</v>
      </c>
    </row>
    <row r="7140" spans="1:16">
      <c r="A7140" s="303">
        <v>0</v>
      </c>
      <c r="B7140" s="303">
        <v>0</v>
      </c>
      <c r="C7140" s="303">
        <v>0</v>
      </c>
      <c r="D7140" s="304">
        <f t="shared" si="111"/>
        <v>0</v>
      </c>
      <c r="E7140" s="305">
        <v>45992</v>
      </c>
      <c r="F7140" s="302" t="s">
        <v>69</v>
      </c>
      <c r="G7140" s="302" t="s">
        <v>70</v>
      </c>
      <c r="H7140" s="302" t="s">
        <v>3099</v>
      </c>
      <c r="I7140" s="302" t="s">
        <v>3099</v>
      </c>
      <c r="J7140" s="302">
        <v>135500</v>
      </c>
      <c r="K7140" s="302" t="s">
        <v>86</v>
      </c>
      <c r="L7140" s="302">
        <v>9802168</v>
      </c>
      <c r="M7140" s="302" t="s">
        <v>885</v>
      </c>
      <c r="N7140" s="305">
        <v>29403</v>
      </c>
      <c r="O7140" s="305">
        <v>29403</v>
      </c>
      <c r="P7140" s="302" t="s">
        <v>1052</v>
      </c>
    </row>
    <row r="7141" spans="1:16">
      <c r="A7141" s="303">
        <v>0</v>
      </c>
      <c r="B7141" s="303">
        <v>0</v>
      </c>
      <c r="C7141" s="303">
        <v>0</v>
      </c>
      <c r="D7141" s="304">
        <f t="shared" si="111"/>
        <v>0</v>
      </c>
      <c r="E7141" s="305">
        <v>45992</v>
      </c>
      <c r="F7141" s="302" t="s">
        <v>69</v>
      </c>
      <c r="G7141" s="302" t="s">
        <v>70</v>
      </c>
      <c r="H7141" s="302" t="s">
        <v>3099</v>
      </c>
      <c r="I7141" s="302" t="s">
        <v>3099</v>
      </c>
      <c r="J7141" s="302">
        <v>135500</v>
      </c>
      <c r="K7141" s="302" t="s">
        <v>86</v>
      </c>
      <c r="L7141" s="302">
        <v>9802145</v>
      </c>
      <c r="M7141" s="302" t="s">
        <v>885</v>
      </c>
      <c r="N7141" s="305">
        <v>22828</v>
      </c>
      <c r="O7141" s="305">
        <v>22828</v>
      </c>
      <c r="P7141" s="302" t="s">
        <v>1052</v>
      </c>
    </row>
    <row r="7142" spans="1:16">
      <c r="A7142" s="303">
        <v>0</v>
      </c>
      <c r="B7142" s="303">
        <v>0</v>
      </c>
      <c r="C7142" s="303">
        <v>0</v>
      </c>
      <c r="D7142" s="304">
        <f t="shared" si="111"/>
        <v>0</v>
      </c>
      <c r="E7142" s="305">
        <v>45992</v>
      </c>
      <c r="F7142" s="302" t="s">
        <v>69</v>
      </c>
      <c r="G7142" s="302" t="s">
        <v>70</v>
      </c>
      <c r="H7142" s="302" t="s">
        <v>3099</v>
      </c>
      <c r="I7142" s="302" t="s">
        <v>3099</v>
      </c>
      <c r="J7142" s="302">
        <v>135500</v>
      </c>
      <c r="K7142" s="302" t="s">
        <v>86</v>
      </c>
      <c r="L7142" s="302">
        <v>9803254</v>
      </c>
      <c r="M7142" s="302" t="s">
        <v>885</v>
      </c>
      <c r="N7142" s="305">
        <v>24654</v>
      </c>
      <c r="O7142" s="305">
        <v>24654</v>
      </c>
      <c r="P7142" s="302" t="s">
        <v>1052</v>
      </c>
    </row>
    <row r="7143" spans="1:16">
      <c r="A7143" s="303">
        <v>0</v>
      </c>
      <c r="B7143" s="303">
        <v>0</v>
      </c>
      <c r="C7143" s="303">
        <v>0</v>
      </c>
      <c r="D7143" s="304">
        <f t="shared" si="111"/>
        <v>0</v>
      </c>
      <c r="E7143" s="305">
        <v>45992</v>
      </c>
      <c r="F7143" s="302" t="s">
        <v>69</v>
      </c>
      <c r="G7143" s="302" t="s">
        <v>70</v>
      </c>
      <c r="H7143" s="302" t="s">
        <v>3099</v>
      </c>
      <c r="I7143" s="302" t="s">
        <v>3099</v>
      </c>
      <c r="J7143" s="302">
        <v>135500</v>
      </c>
      <c r="K7143" s="302" t="s">
        <v>86</v>
      </c>
      <c r="L7143" s="302">
        <v>9802153</v>
      </c>
      <c r="M7143" s="302" t="s">
        <v>885</v>
      </c>
      <c r="N7143" s="305">
        <v>23924</v>
      </c>
      <c r="O7143" s="305">
        <v>23924</v>
      </c>
      <c r="P7143" s="302" t="s">
        <v>1052</v>
      </c>
    </row>
    <row r="7144" spans="1:16">
      <c r="A7144" s="303">
        <v>0</v>
      </c>
      <c r="B7144" s="303">
        <v>0</v>
      </c>
      <c r="C7144" s="303">
        <v>0</v>
      </c>
      <c r="D7144" s="304">
        <f t="shared" si="111"/>
        <v>0</v>
      </c>
      <c r="E7144" s="305">
        <v>45992</v>
      </c>
      <c r="F7144" s="302" t="s">
        <v>69</v>
      </c>
      <c r="G7144" s="302" t="s">
        <v>70</v>
      </c>
      <c r="H7144" s="302" t="s">
        <v>3099</v>
      </c>
      <c r="I7144" s="302" t="s">
        <v>3099</v>
      </c>
      <c r="J7144" s="302">
        <v>135500</v>
      </c>
      <c r="K7144" s="302" t="s">
        <v>86</v>
      </c>
      <c r="L7144" s="302">
        <v>9803256</v>
      </c>
      <c r="M7144" s="302" t="s">
        <v>885</v>
      </c>
      <c r="N7144" s="305">
        <v>25385</v>
      </c>
      <c r="O7144" s="305">
        <v>25385</v>
      </c>
      <c r="P7144" s="302" t="s">
        <v>1052</v>
      </c>
    </row>
    <row r="7145" spans="1:16">
      <c r="A7145" s="303">
        <v>0</v>
      </c>
      <c r="B7145" s="303">
        <v>0</v>
      </c>
      <c r="C7145" s="303">
        <v>0</v>
      </c>
      <c r="D7145" s="304">
        <f t="shared" si="111"/>
        <v>0</v>
      </c>
      <c r="E7145" s="305">
        <v>45992</v>
      </c>
      <c r="F7145" s="302" t="s">
        <v>69</v>
      </c>
      <c r="G7145" s="302" t="s">
        <v>70</v>
      </c>
      <c r="H7145" s="302" t="s">
        <v>3099</v>
      </c>
      <c r="I7145" s="302" t="s">
        <v>3099</v>
      </c>
      <c r="J7145" s="302">
        <v>135500</v>
      </c>
      <c r="K7145" s="302" t="s">
        <v>86</v>
      </c>
      <c r="L7145" s="302">
        <v>9803253</v>
      </c>
      <c r="M7145" s="302" t="s">
        <v>885</v>
      </c>
      <c r="N7145" s="305">
        <v>23924</v>
      </c>
      <c r="O7145" s="305">
        <v>23924</v>
      </c>
      <c r="P7145" s="302" t="s">
        <v>1052</v>
      </c>
    </row>
    <row r="7146" spans="1:16">
      <c r="A7146" s="303">
        <v>0</v>
      </c>
      <c r="B7146" s="303">
        <v>0</v>
      </c>
      <c r="C7146" s="303">
        <v>0</v>
      </c>
      <c r="D7146" s="304">
        <f t="shared" si="111"/>
        <v>0</v>
      </c>
      <c r="E7146" s="305">
        <v>45992</v>
      </c>
      <c r="F7146" s="302" t="s">
        <v>69</v>
      </c>
      <c r="G7146" s="302" t="s">
        <v>70</v>
      </c>
      <c r="H7146" s="302" t="s">
        <v>3099</v>
      </c>
      <c r="I7146" s="302" t="s">
        <v>3099</v>
      </c>
      <c r="J7146" s="302">
        <v>135500</v>
      </c>
      <c r="K7146" s="302" t="s">
        <v>86</v>
      </c>
      <c r="L7146" s="302">
        <v>9803174</v>
      </c>
      <c r="M7146" s="302" t="s">
        <v>885</v>
      </c>
      <c r="N7146" s="305">
        <v>27576</v>
      </c>
      <c r="O7146" s="305">
        <v>27576</v>
      </c>
      <c r="P7146" s="302" t="s">
        <v>1052</v>
      </c>
    </row>
    <row r="7147" spans="1:16">
      <c r="A7147" s="303">
        <v>0</v>
      </c>
      <c r="B7147" s="303">
        <v>0</v>
      </c>
      <c r="C7147" s="303">
        <v>0</v>
      </c>
      <c r="D7147" s="304">
        <f t="shared" si="111"/>
        <v>0</v>
      </c>
      <c r="E7147" s="305">
        <v>45992</v>
      </c>
      <c r="F7147" s="302" t="s">
        <v>69</v>
      </c>
      <c r="G7147" s="302" t="s">
        <v>70</v>
      </c>
      <c r="H7147" s="302" t="s">
        <v>3099</v>
      </c>
      <c r="I7147" s="302" t="s">
        <v>3099</v>
      </c>
      <c r="J7147" s="302">
        <v>135500</v>
      </c>
      <c r="K7147" s="302" t="s">
        <v>86</v>
      </c>
      <c r="L7147" s="302">
        <v>9803170</v>
      </c>
      <c r="M7147" s="302" t="s">
        <v>885</v>
      </c>
      <c r="N7147" s="305">
        <v>24654</v>
      </c>
      <c r="O7147" s="305">
        <v>24654</v>
      </c>
      <c r="P7147" s="302" t="s">
        <v>1052</v>
      </c>
    </row>
    <row r="7148" spans="1:16">
      <c r="A7148" s="303">
        <v>0</v>
      </c>
      <c r="B7148" s="303">
        <v>0</v>
      </c>
      <c r="C7148" s="303">
        <v>0</v>
      </c>
      <c r="D7148" s="304">
        <f t="shared" si="111"/>
        <v>0</v>
      </c>
      <c r="E7148" s="305">
        <v>45992</v>
      </c>
      <c r="F7148" s="302" t="s">
        <v>69</v>
      </c>
      <c r="G7148" s="302" t="s">
        <v>70</v>
      </c>
      <c r="H7148" s="302" t="s">
        <v>3099</v>
      </c>
      <c r="I7148" s="302" t="s">
        <v>3099</v>
      </c>
      <c r="J7148" s="302">
        <v>135500</v>
      </c>
      <c r="K7148" s="302" t="s">
        <v>86</v>
      </c>
      <c r="L7148" s="302">
        <v>9803167</v>
      </c>
      <c r="M7148" s="302" t="s">
        <v>885</v>
      </c>
      <c r="N7148" s="305">
        <v>23559</v>
      </c>
      <c r="O7148" s="305">
        <v>23559</v>
      </c>
      <c r="P7148" s="302" t="s">
        <v>1052</v>
      </c>
    </row>
    <row r="7149" spans="1:16">
      <c r="A7149" s="303">
        <v>0</v>
      </c>
      <c r="B7149" s="303">
        <v>0</v>
      </c>
      <c r="C7149" s="303">
        <v>0</v>
      </c>
      <c r="D7149" s="304">
        <f t="shared" si="111"/>
        <v>0</v>
      </c>
      <c r="E7149" s="305">
        <v>45992</v>
      </c>
      <c r="F7149" s="302" t="s">
        <v>69</v>
      </c>
      <c r="G7149" s="302" t="s">
        <v>70</v>
      </c>
      <c r="H7149" s="302" t="s">
        <v>3099</v>
      </c>
      <c r="I7149" s="302" t="s">
        <v>3099</v>
      </c>
      <c r="J7149" s="302">
        <v>135500</v>
      </c>
      <c r="K7149" s="302" t="s">
        <v>86</v>
      </c>
      <c r="L7149" s="302">
        <v>9803049</v>
      </c>
      <c r="M7149" s="302" t="s">
        <v>885</v>
      </c>
      <c r="N7149" s="305">
        <v>27211</v>
      </c>
      <c r="O7149" s="305">
        <v>27211</v>
      </c>
      <c r="P7149" s="302" t="s">
        <v>1052</v>
      </c>
    </row>
    <row r="7150" spans="1:16">
      <c r="A7150" s="303">
        <v>0</v>
      </c>
      <c r="B7150" s="303">
        <v>0</v>
      </c>
      <c r="C7150" s="303">
        <v>0</v>
      </c>
      <c r="D7150" s="304">
        <f t="shared" si="111"/>
        <v>0</v>
      </c>
      <c r="E7150" s="305">
        <v>45992</v>
      </c>
      <c r="F7150" s="302" t="s">
        <v>69</v>
      </c>
      <c r="G7150" s="302" t="s">
        <v>70</v>
      </c>
      <c r="H7150" s="302" t="s">
        <v>3099</v>
      </c>
      <c r="I7150" s="302" t="s">
        <v>3099</v>
      </c>
      <c r="J7150" s="302">
        <v>135500</v>
      </c>
      <c r="K7150" s="302" t="s">
        <v>86</v>
      </c>
      <c r="L7150" s="302">
        <v>9803039</v>
      </c>
      <c r="M7150" s="302" t="s">
        <v>885</v>
      </c>
      <c r="N7150" s="305">
        <v>22828</v>
      </c>
      <c r="O7150" s="305">
        <v>22828</v>
      </c>
      <c r="P7150" s="302" t="s">
        <v>1052</v>
      </c>
    </row>
    <row r="7151" spans="1:16">
      <c r="A7151" s="303">
        <v>0</v>
      </c>
      <c r="B7151" s="303">
        <v>0</v>
      </c>
      <c r="C7151" s="303">
        <v>0</v>
      </c>
      <c r="D7151" s="304">
        <f t="shared" si="111"/>
        <v>0</v>
      </c>
      <c r="E7151" s="305">
        <v>45992</v>
      </c>
      <c r="F7151" s="302" t="s">
        <v>69</v>
      </c>
      <c r="G7151" s="302" t="s">
        <v>70</v>
      </c>
      <c r="H7151" s="302" t="s">
        <v>3099</v>
      </c>
      <c r="I7151" s="302" t="s">
        <v>3099</v>
      </c>
      <c r="J7151" s="302">
        <v>135500</v>
      </c>
      <c r="K7151" s="302" t="s">
        <v>86</v>
      </c>
      <c r="L7151" s="302">
        <v>9803020</v>
      </c>
      <c r="M7151" s="302" t="s">
        <v>885</v>
      </c>
      <c r="N7151" s="305">
        <v>31594</v>
      </c>
      <c r="O7151" s="305">
        <v>31594</v>
      </c>
      <c r="P7151" s="302" t="s">
        <v>1052</v>
      </c>
    </row>
    <row r="7152" spans="1:16">
      <c r="A7152" s="303">
        <v>0</v>
      </c>
      <c r="B7152" s="303">
        <v>0</v>
      </c>
      <c r="C7152" s="303">
        <v>0</v>
      </c>
      <c r="D7152" s="304">
        <f t="shared" si="111"/>
        <v>0</v>
      </c>
      <c r="E7152" s="305">
        <v>45992</v>
      </c>
      <c r="F7152" s="302" t="s">
        <v>69</v>
      </c>
      <c r="G7152" s="302" t="s">
        <v>70</v>
      </c>
      <c r="H7152" s="302" t="s">
        <v>3099</v>
      </c>
      <c r="I7152" s="302" t="s">
        <v>3099</v>
      </c>
      <c r="J7152" s="302">
        <v>135500</v>
      </c>
      <c r="K7152" s="302" t="s">
        <v>86</v>
      </c>
      <c r="L7152" s="302">
        <v>9803015</v>
      </c>
      <c r="M7152" s="302" t="s">
        <v>885</v>
      </c>
      <c r="N7152" s="305">
        <v>27942</v>
      </c>
      <c r="O7152" s="305">
        <v>27942</v>
      </c>
      <c r="P7152" s="302" t="s">
        <v>1052</v>
      </c>
    </row>
    <row r="7153" spans="1:16">
      <c r="A7153" s="303">
        <v>0</v>
      </c>
      <c r="B7153" s="303">
        <v>0</v>
      </c>
      <c r="C7153" s="303">
        <v>0</v>
      </c>
      <c r="D7153" s="304">
        <f t="shared" si="111"/>
        <v>0</v>
      </c>
      <c r="E7153" s="305">
        <v>45992</v>
      </c>
      <c r="F7153" s="302" t="s">
        <v>69</v>
      </c>
      <c r="G7153" s="302" t="s">
        <v>70</v>
      </c>
      <c r="H7153" s="302" t="s">
        <v>3099</v>
      </c>
      <c r="I7153" s="302" t="s">
        <v>3099</v>
      </c>
      <c r="J7153" s="302">
        <v>135500</v>
      </c>
      <c r="K7153" s="302" t="s">
        <v>86</v>
      </c>
      <c r="L7153" s="302">
        <v>9802184</v>
      </c>
      <c r="M7153" s="302" t="s">
        <v>885</v>
      </c>
      <c r="N7153" s="305">
        <v>15158</v>
      </c>
      <c r="O7153" s="305">
        <v>15158</v>
      </c>
      <c r="P7153" s="302" t="s">
        <v>1052</v>
      </c>
    </row>
    <row r="7154" spans="1:16">
      <c r="A7154" s="303">
        <v>0</v>
      </c>
      <c r="B7154" s="303">
        <v>0</v>
      </c>
      <c r="C7154" s="303">
        <v>0</v>
      </c>
      <c r="D7154" s="304">
        <f t="shared" si="111"/>
        <v>0</v>
      </c>
      <c r="E7154" s="305">
        <v>45992</v>
      </c>
      <c r="F7154" s="302" t="s">
        <v>69</v>
      </c>
      <c r="G7154" s="302" t="s">
        <v>70</v>
      </c>
      <c r="H7154" s="302" t="s">
        <v>3099</v>
      </c>
      <c r="I7154" s="302" t="s">
        <v>3099</v>
      </c>
      <c r="J7154" s="302">
        <v>135500</v>
      </c>
      <c r="K7154" s="302" t="s">
        <v>86</v>
      </c>
      <c r="L7154" s="302">
        <v>9802183</v>
      </c>
      <c r="M7154" s="302" t="s">
        <v>885</v>
      </c>
      <c r="N7154" s="305">
        <v>13332</v>
      </c>
      <c r="O7154" s="305">
        <v>13332</v>
      </c>
      <c r="P7154" s="302" t="s">
        <v>1052</v>
      </c>
    </row>
    <row r="7155" spans="1:16">
      <c r="A7155" s="303">
        <v>0</v>
      </c>
      <c r="B7155" s="303">
        <v>0</v>
      </c>
      <c r="C7155" s="303">
        <v>0</v>
      </c>
      <c r="D7155" s="304">
        <f t="shared" si="111"/>
        <v>0</v>
      </c>
      <c r="E7155" s="305">
        <v>45992</v>
      </c>
      <c r="F7155" s="302" t="s">
        <v>69</v>
      </c>
      <c r="G7155" s="302" t="s">
        <v>70</v>
      </c>
      <c r="H7155" s="302" t="s">
        <v>3099</v>
      </c>
      <c r="I7155" s="302" t="s">
        <v>3099</v>
      </c>
      <c r="J7155" s="302">
        <v>135500</v>
      </c>
      <c r="K7155" s="302" t="s">
        <v>86</v>
      </c>
      <c r="L7155" s="302">
        <v>9803243</v>
      </c>
      <c r="M7155" s="302" t="s">
        <v>885</v>
      </c>
      <c r="N7155" s="305">
        <v>28672</v>
      </c>
      <c r="O7155" s="305">
        <v>28672</v>
      </c>
      <c r="P7155" s="302" t="s">
        <v>1052</v>
      </c>
    </row>
    <row r="7156" spans="1:16">
      <c r="A7156" s="303">
        <v>0</v>
      </c>
      <c r="B7156" s="303">
        <v>0</v>
      </c>
      <c r="C7156" s="303">
        <v>0</v>
      </c>
      <c r="D7156" s="304">
        <f t="shared" si="111"/>
        <v>0</v>
      </c>
      <c r="E7156" s="305">
        <v>45992</v>
      </c>
      <c r="F7156" s="302" t="s">
        <v>69</v>
      </c>
      <c r="G7156" s="302" t="s">
        <v>70</v>
      </c>
      <c r="H7156" s="302" t="s">
        <v>3099</v>
      </c>
      <c r="I7156" s="302" t="s">
        <v>3099</v>
      </c>
      <c r="J7156" s="302">
        <v>135500</v>
      </c>
      <c r="K7156" s="302" t="s">
        <v>86</v>
      </c>
      <c r="L7156" s="302">
        <v>9803138</v>
      </c>
      <c r="M7156" s="302" t="s">
        <v>885</v>
      </c>
      <c r="N7156" s="305">
        <v>28672</v>
      </c>
      <c r="O7156" s="305">
        <v>28672</v>
      </c>
      <c r="P7156" s="302" t="s">
        <v>1052</v>
      </c>
    </row>
    <row r="7157" spans="1:16">
      <c r="A7157" s="303">
        <v>0</v>
      </c>
      <c r="B7157" s="303">
        <v>0</v>
      </c>
      <c r="C7157" s="303">
        <v>0</v>
      </c>
      <c r="D7157" s="304">
        <f t="shared" si="111"/>
        <v>0</v>
      </c>
      <c r="E7157" s="305">
        <v>45992</v>
      </c>
      <c r="F7157" s="302" t="s">
        <v>69</v>
      </c>
      <c r="G7157" s="302" t="s">
        <v>70</v>
      </c>
      <c r="H7157" s="302" t="s">
        <v>3099</v>
      </c>
      <c r="I7157" s="302" t="s">
        <v>3099</v>
      </c>
      <c r="J7157" s="302">
        <v>135500</v>
      </c>
      <c r="K7157" s="302" t="s">
        <v>86</v>
      </c>
      <c r="L7157" s="302">
        <v>9803137</v>
      </c>
      <c r="M7157" s="302" t="s">
        <v>885</v>
      </c>
      <c r="N7157" s="305">
        <v>27576</v>
      </c>
      <c r="O7157" s="305">
        <v>27576</v>
      </c>
      <c r="P7157" s="302" t="s">
        <v>1052</v>
      </c>
    </row>
    <row r="7158" spans="1:16">
      <c r="A7158" s="303">
        <v>0</v>
      </c>
      <c r="B7158" s="303">
        <v>0</v>
      </c>
      <c r="C7158" s="303">
        <v>0</v>
      </c>
      <c r="D7158" s="304">
        <f t="shared" si="111"/>
        <v>0</v>
      </c>
      <c r="E7158" s="305">
        <v>45992</v>
      </c>
      <c r="F7158" s="302" t="s">
        <v>69</v>
      </c>
      <c r="G7158" s="302" t="s">
        <v>70</v>
      </c>
      <c r="H7158" s="302" t="s">
        <v>3099</v>
      </c>
      <c r="I7158" s="302" t="s">
        <v>3099</v>
      </c>
      <c r="J7158" s="302">
        <v>135500</v>
      </c>
      <c r="K7158" s="302" t="s">
        <v>86</v>
      </c>
      <c r="L7158" s="302">
        <v>9802983</v>
      </c>
      <c r="M7158" s="302" t="s">
        <v>885</v>
      </c>
      <c r="N7158" s="305">
        <v>28672</v>
      </c>
      <c r="O7158" s="305">
        <v>28672</v>
      </c>
      <c r="P7158" s="302" t="s">
        <v>1052</v>
      </c>
    </row>
    <row r="7159" spans="1:16">
      <c r="A7159" s="303">
        <v>0</v>
      </c>
      <c r="B7159" s="303">
        <v>0</v>
      </c>
      <c r="C7159" s="303">
        <v>0</v>
      </c>
      <c r="D7159" s="304">
        <f t="shared" si="111"/>
        <v>0</v>
      </c>
      <c r="E7159" s="305">
        <v>45992</v>
      </c>
      <c r="F7159" s="302" t="s">
        <v>69</v>
      </c>
      <c r="G7159" s="302" t="s">
        <v>70</v>
      </c>
      <c r="H7159" s="302" t="s">
        <v>3099</v>
      </c>
      <c r="I7159" s="302" t="s">
        <v>3099</v>
      </c>
      <c r="J7159" s="302">
        <v>135500</v>
      </c>
      <c r="K7159" s="302" t="s">
        <v>86</v>
      </c>
      <c r="L7159" s="302">
        <v>9802918</v>
      </c>
      <c r="M7159" s="302" t="s">
        <v>885</v>
      </c>
      <c r="N7159" s="305">
        <v>28672</v>
      </c>
      <c r="O7159" s="305">
        <v>28672</v>
      </c>
      <c r="P7159" s="302" t="s">
        <v>1052</v>
      </c>
    </row>
    <row r="7160" spans="1:16">
      <c r="A7160" s="303">
        <v>0</v>
      </c>
      <c r="B7160" s="303">
        <v>0</v>
      </c>
      <c r="C7160" s="303">
        <v>0</v>
      </c>
      <c r="D7160" s="304">
        <f t="shared" si="111"/>
        <v>0</v>
      </c>
      <c r="E7160" s="305">
        <v>45992</v>
      </c>
      <c r="F7160" s="302" t="s">
        <v>69</v>
      </c>
      <c r="G7160" s="302" t="s">
        <v>70</v>
      </c>
      <c r="H7160" s="302" t="s">
        <v>3099</v>
      </c>
      <c r="I7160" s="302" t="s">
        <v>3099</v>
      </c>
      <c r="J7160" s="302">
        <v>135500</v>
      </c>
      <c r="K7160" s="302" t="s">
        <v>86</v>
      </c>
      <c r="L7160" s="302">
        <v>9803018</v>
      </c>
      <c r="M7160" s="302" t="s">
        <v>885</v>
      </c>
      <c r="N7160" s="305">
        <v>29403</v>
      </c>
      <c r="O7160" s="305">
        <v>29403</v>
      </c>
      <c r="P7160" s="302" t="s">
        <v>1052</v>
      </c>
    </row>
    <row r="7161" spans="1:16">
      <c r="A7161" s="303">
        <v>0</v>
      </c>
      <c r="B7161" s="303">
        <v>0</v>
      </c>
      <c r="C7161" s="303">
        <v>0</v>
      </c>
      <c r="D7161" s="304">
        <f t="shared" si="111"/>
        <v>0</v>
      </c>
      <c r="E7161" s="305">
        <v>45992</v>
      </c>
      <c r="F7161" s="302" t="s">
        <v>69</v>
      </c>
      <c r="G7161" s="302" t="s">
        <v>70</v>
      </c>
      <c r="H7161" s="302" t="s">
        <v>3099</v>
      </c>
      <c r="I7161" s="302" t="s">
        <v>3099</v>
      </c>
      <c r="J7161" s="302">
        <v>135500</v>
      </c>
      <c r="K7161" s="302" t="s">
        <v>86</v>
      </c>
      <c r="L7161" s="302">
        <v>9803344</v>
      </c>
      <c r="M7161" s="302" t="s">
        <v>885</v>
      </c>
      <c r="N7161" s="305">
        <v>26481</v>
      </c>
      <c r="O7161" s="305">
        <v>26481</v>
      </c>
      <c r="P7161" s="302" t="s">
        <v>1052</v>
      </c>
    </row>
    <row r="7162" spans="1:16">
      <c r="A7162" s="303">
        <v>0</v>
      </c>
      <c r="B7162" s="303">
        <v>0</v>
      </c>
      <c r="C7162" s="303">
        <v>0</v>
      </c>
      <c r="D7162" s="304">
        <f t="shared" si="111"/>
        <v>0</v>
      </c>
      <c r="E7162" s="305">
        <v>45992</v>
      </c>
      <c r="F7162" s="302" t="s">
        <v>69</v>
      </c>
      <c r="G7162" s="302" t="s">
        <v>70</v>
      </c>
      <c r="H7162" s="302" t="s">
        <v>3099</v>
      </c>
      <c r="I7162" s="302" t="s">
        <v>3099</v>
      </c>
      <c r="J7162" s="302">
        <v>135500</v>
      </c>
      <c r="K7162" s="302" t="s">
        <v>86</v>
      </c>
      <c r="L7162" s="302">
        <v>9803306</v>
      </c>
      <c r="M7162" s="302" t="s">
        <v>885</v>
      </c>
      <c r="N7162" s="305">
        <v>27942</v>
      </c>
      <c r="O7162" s="305">
        <v>27942</v>
      </c>
      <c r="P7162" s="302" t="s">
        <v>1052</v>
      </c>
    </row>
    <row r="7163" spans="1:16">
      <c r="A7163" s="303">
        <v>0</v>
      </c>
      <c r="B7163" s="303">
        <v>0</v>
      </c>
      <c r="C7163" s="303">
        <v>0</v>
      </c>
      <c r="D7163" s="304">
        <f t="shared" si="111"/>
        <v>0</v>
      </c>
      <c r="E7163" s="305">
        <v>45992</v>
      </c>
      <c r="F7163" s="302" t="s">
        <v>69</v>
      </c>
      <c r="G7163" s="302" t="s">
        <v>70</v>
      </c>
      <c r="H7163" s="302" t="s">
        <v>3099</v>
      </c>
      <c r="I7163" s="302" t="s">
        <v>3099</v>
      </c>
      <c r="J7163" s="302">
        <v>135500</v>
      </c>
      <c r="K7163" s="302" t="s">
        <v>86</v>
      </c>
      <c r="L7163" s="302">
        <v>9802197</v>
      </c>
      <c r="M7163" s="302" t="s">
        <v>885</v>
      </c>
      <c r="N7163" s="305">
        <v>24654</v>
      </c>
      <c r="O7163" s="305">
        <v>24654</v>
      </c>
      <c r="P7163" s="302" t="s">
        <v>1052</v>
      </c>
    </row>
    <row r="7164" spans="1:16">
      <c r="A7164" s="303">
        <v>0</v>
      </c>
      <c r="B7164" s="303">
        <v>0</v>
      </c>
      <c r="C7164" s="303">
        <v>0</v>
      </c>
      <c r="D7164" s="304">
        <f t="shared" si="111"/>
        <v>0</v>
      </c>
      <c r="E7164" s="305">
        <v>45992</v>
      </c>
      <c r="F7164" s="302" t="s">
        <v>69</v>
      </c>
      <c r="G7164" s="302" t="s">
        <v>70</v>
      </c>
      <c r="H7164" s="302" t="s">
        <v>3099</v>
      </c>
      <c r="I7164" s="302" t="s">
        <v>3099</v>
      </c>
      <c r="J7164" s="302">
        <v>135500</v>
      </c>
      <c r="K7164" s="302" t="s">
        <v>86</v>
      </c>
      <c r="L7164" s="302">
        <v>9803259</v>
      </c>
      <c r="M7164" s="302" t="s">
        <v>885</v>
      </c>
      <c r="N7164" s="305">
        <v>27942</v>
      </c>
      <c r="O7164" s="305">
        <v>27942</v>
      </c>
      <c r="P7164" s="302" t="s">
        <v>1052</v>
      </c>
    </row>
    <row r="7165" spans="1:16">
      <c r="A7165" s="303">
        <v>0</v>
      </c>
      <c r="B7165" s="303">
        <v>0</v>
      </c>
      <c r="C7165" s="303">
        <v>0</v>
      </c>
      <c r="D7165" s="304">
        <f t="shared" si="111"/>
        <v>0</v>
      </c>
      <c r="E7165" s="305">
        <v>45992</v>
      </c>
      <c r="F7165" s="302" t="s">
        <v>69</v>
      </c>
      <c r="G7165" s="302" t="s">
        <v>70</v>
      </c>
      <c r="H7165" s="302" t="s">
        <v>3099</v>
      </c>
      <c r="I7165" s="302" t="s">
        <v>3099</v>
      </c>
      <c r="J7165" s="302">
        <v>135500</v>
      </c>
      <c r="K7165" s="302" t="s">
        <v>86</v>
      </c>
      <c r="L7165" s="302">
        <v>9803169</v>
      </c>
      <c r="M7165" s="302" t="s">
        <v>885</v>
      </c>
      <c r="N7165" s="305">
        <v>24289</v>
      </c>
      <c r="O7165" s="305">
        <v>24289</v>
      </c>
      <c r="P7165" s="302" t="s">
        <v>1052</v>
      </c>
    </row>
    <row r="7166" spans="1:16">
      <c r="A7166" s="303">
        <v>0</v>
      </c>
      <c r="B7166" s="303">
        <v>0</v>
      </c>
      <c r="C7166" s="303">
        <v>0</v>
      </c>
      <c r="D7166" s="304">
        <f t="shared" si="111"/>
        <v>0</v>
      </c>
      <c r="E7166" s="305">
        <v>45992</v>
      </c>
      <c r="F7166" s="302" t="s">
        <v>69</v>
      </c>
      <c r="G7166" s="302" t="s">
        <v>70</v>
      </c>
      <c r="H7166" s="302" t="s">
        <v>3099</v>
      </c>
      <c r="I7166" s="302" t="s">
        <v>3099</v>
      </c>
      <c r="J7166" s="302">
        <v>135500</v>
      </c>
      <c r="K7166" s="302" t="s">
        <v>86</v>
      </c>
      <c r="L7166" s="302">
        <v>9803141</v>
      </c>
      <c r="M7166" s="302" t="s">
        <v>885</v>
      </c>
      <c r="N7166" s="305">
        <v>29037</v>
      </c>
      <c r="O7166" s="305">
        <v>29037</v>
      </c>
      <c r="P7166" s="302" t="s">
        <v>1052</v>
      </c>
    </row>
    <row r="7167" spans="1:16">
      <c r="A7167" s="303">
        <v>0</v>
      </c>
      <c r="B7167" s="303">
        <v>0</v>
      </c>
      <c r="C7167" s="303">
        <v>0</v>
      </c>
      <c r="D7167" s="304">
        <f t="shared" si="111"/>
        <v>0</v>
      </c>
      <c r="E7167" s="305">
        <v>45992</v>
      </c>
      <c r="F7167" s="302" t="s">
        <v>69</v>
      </c>
      <c r="G7167" s="302" t="s">
        <v>70</v>
      </c>
      <c r="H7167" s="302" t="s">
        <v>3099</v>
      </c>
      <c r="I7167" s="302" t="s">
        <v>3099</v>
      </c>
      <c r="J7167" s="302">
        <v>135500</v>
      </c>
      <c r="K7167" s="302" t="s">
        <v>86</v>
      </c>
      <c r="L7167" s="302">
        <v>9802214</v>
      </c>
      <c r="M7167" s="302" t="s">
        <v>885</v>
      </c>
      <c r="N7167" s="305">
        <v>30498</v>
      </c>
      <c r="O7167" s="305">
        <v>30498</v>
      </c>
      <c r="P7167" s="302" t="s">
        <v>1052</v>
      </c>
    </row>
    <row r="7168" spans="1:16">
      <c r="A7168" s="303">
        <v>0</v>
      </c>
      <c r="B7168" s="303">
        <v>0</v>
      </c>
      <c r="C7168" s="303">
        <v>0</v>
      </c>
      <c r="D7168" s="304">
        <f t="shared" si="111"/>
        <v>0</v>
      </c>
      <c r="E7168" s="305">
        <v>45992</v>
      </c>
      <c r="F7168" s="302" t="s">
        <v>69</v>
      </c>
      <c r="G7168" s="302" t="s">
        <v>70</v>
      </c>
      <c r="H7168" s="302" t="s">
        <v>3099</v>
      </c>
      <c r="I7168" s="302" t="s">
        <v>3099</v>
      </c>
      <c r="J7168" s="302">
        <v>135500</v>
      </c>
      <c r="K7168" s="302" t="s">
        <v>86</v>
      </c>
      <c r="L7168" s="302">
        <v>9803041</v>
      </c>
      <c r="M7168" s="302" t="s">
        <v>885</v>
      </c>
      <c r="N7168" s="305">
        <v>23559</v>
      </c>
      <c r="O7168" s="305">
        <v>23559</v>
      </c>
      <c r="P7168" s="302" t="s">
        <v>1052</v>
      </c>
    </row>
    <row r="7169" spans="1:16">
      <c r="A7169" s="303">
        <v>0</v>
      </c>
      <c r="B7169" s="303">
        <v>0</v>
      </c>
      <c r="C7169" s="303">
        <v>0</v>
      </c>
      <c r="D7169" s="304">
        <f t="shared" si="111"/>
        <v>0</v>
      </c>
      <c r="E7169" s="305">
        <v>45992</v>
      </c>
      <c r="F7169" s="302" t="s">
        <v>69</v>
      </c>
      <c r="G7169" s="302" t="s">
        <v>70</v>
      </c>
      <c r="H7169" s="302" t="s">
        <v>3099</v>
      </c>
      <c r="I7169" s="302" t="s">
        <v>3099</v>
      </c>
      <c r="J7169" s="302">
        <v>135500</v>
      </c>
      <c r="K7169" s="302" t="s">
        <v>86</v>
      </c>
      <c r="L7169" s="302">
        <v>9803034</v>
      </c>
      <c r="M7169" s="302" t="s">
        <v>885</v>
      </c>
      <c r="N7169" s="305">
        <v>20271</v>
      </c>
      <c r="O7169" s="305">
        <v>20271</v>
      </c>
      <c r="P7169" s="302" t="s">
        <v>1052</v>
      </c>
    </row>
    <row r="7170" spans="1:16">
      <c r="A7170" s="303">
        <v>0</v>
      </c>
      <c r="B7170" s="303">
        <v>0</v>
      </c>
      <c r="C7170" s="303">
        <v>0</v>
      </c>
      <c r="D7170" s="304">
        <f t="shared" si="111"/>
        <v>0</v>
      </c>
      <c r="E7170" s="305">
        <v>45992</v>
      </c>
      <c r="F7170" s="302" t="s">
        <v>69</v>
      </c>
      <c r="G7170" s="302" t="s">
        <v>70</v>
      </c>
      <c r="H7170" s="302" t="s">
        <v>3099</v>
      </c>
      <c r="I7170" s="302" t="s">
        <v>3099</v>
      </c>
      <c r="J7170" s="302">
        <v>135500</v>
      </c>
      <c r="K7170" s="302" t="s">
        <v>86</v>
      </c>
      <c r="L7170" s="302">
        <v>9802236</v>
      </c>
      <c r="M7170" s="302" t="s">
        <v>885</v>
      </c>
      <c r="N7170" s="305">
        <v>24289</v>
      </c>
      <c r="O7170" s="305">
        <v>24289</v>
      </c>
      <c r="P7170" s="302" t="s">
        <v>1052</v>
      </c>
    </row>
    <row r="7171" spans="1:16">
      <c r="A7171" s="303">
        <v>0</v>
      </c>
      <c r="B7171" s="303">
        <v>0</v>
      </c>
      <c r="C7171" s="303">
        <v>0</v>
      </c>
      <c r="D7171" s="304">
        <f t="shared" ref="D7171:D7234" si="112">+B7171-C7171</f>
        <v>0</v>
      </c>
      <c r="E7171" s="305">
        <v>45992</v>
      </c>
      <c r="F7171" s="302" t="s">
        <v>69</v>
      </c>
      <c r="G7171" s="302" t="s">
        <v>70</v>
      </c>
      <c r="H7171" s="302" t="s">
        <v>3099</v>
      </c>
      <c r="I7171" s="302" t="s">
        <v>3099</v>
      </c>
      <c r="J7171" s="302">
        <v>135500</v>
      </c>
      <c r="K7171" s="302" t="s">
        <v>86</v>
      </c>
      <c r="L7171" s="302">
        <v>9802173</v>
      </c>
      <c r="M7171" s="302" t="s">
        <v>885</v>
      </c>
      <c r="N7171" s="305">
        <v>28307</v>
      </c>
      <c r="O7171" s="305">
        <v>28307</v>
      </c>
      <c r="P7171" s="302" t="s">
        <v>1052</v>
      </c>
    </row>
    <row r="7172" spans="1:16">
      <c r="A7172" s="303">
        <v>0</v>
      </c>
      <c r="B7172" s="303">
        <v>0</v>
      </c>
      <c r="C7172" s="303">
        <v>0</v>
      </c>
      <c r="D7172" s="304">
        <f t="shared" si="112"/>
        <v>0</v>
      </c>
      <c r="E7172" s="305">
        <v>45992</v>
      </c>
      <c r="F7172" s="302" t="s">
        <v>69</v>
      </c>
      <c r="G7172" s="302" t="s">
        <v>70</v>
      </c>
      <c r="H7172" s="302" t="s">
        <v>3099</v>
      </c>
      <c r="I7172" s="302" t="s">
        <v>3099</v>
      </c>
      <c r="J7172" s="302">
        <v>135500</v>
      </c>
      <c r="K7172" s="302" t="s">
        <v>86</v>
      </c>
      <c r="L7172" s="302">
        <v>9802172</v>
      </c>
      <c r="M7172" s="302" t="s">
        <v>885</v>
      </c>
      <c r="N7172" s="305">
        <v>27942</v>
      </c>
      <c r="O7172" s="305">
        <v>27942</v>
      </c>
      <c r="P7172" s="302" t="s">
        <v>1052</v>
      </c>
    </row>
    <row r="7173" spans="1:16">
      <c r="A7173" s="303">
        <v>0</v>
      </c>
      <c r="B7173" s="303">
        <v>0</v>
      </c>
      <c r="C7173" s="303">
        <v>0</v>
      </c>
      <c r="D7173" s="304">
        <f t="shared" si="112"/>
        <v>0</v>
      </c>
      <c r="E7173" s="305">
        <v>45992</v>
      </c>
      <c r="F7173" s="302" t="s">
        <v>69</v>
      </c>
      <c r="G7173" s="302" t="s">
        <v>70</v>
      </c>
      <c r="H7173" s="302" t="s">
        <v>3099</v>
      </c>
      <c r="I7173" s="302" t="s">
        <v>3099</v>
      </c>
      <c r="J7173" s="302">
        <v>135500</v>
      </c>
      <c r="K7173" s="302" t="s">
        <v>86</v>
      </c>
      <c r="L7173" s="302">
        <v>9802146</v>
      </c>
      <c r="M7173" s="302" t="s">
        <v>885</v>
      </c>
      <c r="N7173" s="305">
        <v>23193</v>
      </c>
      <c r="O7173" s="305">
        <v>23193</v>
      </c>
      <c r="P7173" s="302" t="s">
        <v>1052</v>
      </c>
    </row>
    <row r="7174" spans="1:16">
      <c r="A7174" s="303">
        <v>0</v>
      </c>
      <c r="B7174" s="303">
        <v>0</v>
      </c>
      <c r="C7174" s="303">
        <v>0</v>
      </c>
      <c r="D7174" s="304">
        <f t="shared" si="112"/>
        <v>0</v>
      </c>
      <c r="E7174" s="305">
        <v>45992</v>
      </c>
      <c r="F7174" s="302" t="s">
        <v>69</v>
      </c>
      <c r="G7174" s="302" t="s">
        <v>70</v>
      </c>
      <c r="H7174" s="302" t="s">
        <v>3099</v>
      </c>
      <c r="I7174" s="302" t="s">
        <v>3099</v>
      </c>
      <c r="J7174" s="302">
        <v>135500</v>
      </c>
      <c r="K7174" s="302" t="s">
        <v>86</v>
      </c>
      <c r="L7174" s="302">
        <v>9802144</v>
      </c>
      <c r="M7174" s="302" t="s">
        <v>885</v>
      </c>
      <c r="N7174" s="305">
        <v>20271</v>
      </c>
      <c r="O7174" s="305">
        <v>20271</v>
      </c>
      <c r="P7174" s="302" t="s">
        <v>1052</v>
      </c>
    </row>
    <row r="7175" spans="1:16">
      <c r="A7175" s="303">
        <v>0</v>
      </c>
      <c r="B7175" s="303">
        <v>0</v>
      </c>
      <c r="C7175" s="303">
        <v>0</v>
      </c>
      <c r="D7175" s="304">
        <f t="shared" si="112"/>
        <v>0</v>
      </c>
      <c r="E7175" s="305">
        <v>45992</v>
      </c>
      <c r="F7175" s="302" t="s">
        <v>69</v>
      </c>
      <c r="G7175" s="302" t="s">
        <v>70</v>
      </c>
      <c r="H7175" s="302" t="s">
        <v>3099</v>
      </c>
      <c r="I7175" s="302" t="s">
        <v>3099</v>
      </c>
      <c r="J7175" s="302">
        <v>135500</v>
      </c>
      <c r="K7175" s="302" t="s">
        <v>86</v>
      </c>
      <c r="L7175" s="302">
        <v>9802982</v>
      </c>
      <c r="M7175" s="302" t="s">
        <v>885</v>
      </c>
      <c r="N7175" s="305">
        <v>27576</v>
      </c>
      <c r="O7175" s="305">
        <v>27576</v>
      </c>
      <c r="P7175" s="302" t="s">
        <v>1052</v>
      </c>
    </row>
    <row r="7176" spans="1:16">
      <c r="A7176" s="303">
        <v>0</v>
      </c>
      <c r="B7176" s="303">
        <v>0</v>
      </c>
      <c r="C7176" s="303">
        <v>0</v>
      </c>
      <c r="D7176" s="304">
        <f t="shared" si="112"/>
        <v>0</v>
      </c>
      <c r="E7176" s="305">
        <v>45992</v>
      </c>
      <c r="F7176" s="302" t="s">
        <v>69</v>
      </c>
      <c r="G7176" s="302" t="s">
        <v>70</v>
      </c>
      <c r="H7176" s="302" t="s">
        <v>3099</v>
      </c>
      <c r="I7176" s="302" t="s">
        <v>3099</v>
      </c>
      <c r="J7176" s="302">
        <v>135500</v>
      </c>
      <c r="K7176" s="302" t="s">
        <v>86</v>
      </c>
      <c r="L7176" s="302">
        <v>9803338</v>
      </c>
      <c r="M7176" s="302" t="s">
        <v>885</v>
      </c>
      <c r="N7176" s="305">
        <v>23924</v>
      </c>
      <c r="O7176" s="305">
        <v>23924</v>
      </c>
      <c r="P7176" s="302" t="s">
        <v>1052</v>
      </c>
    </row>
    <row r="7177" spans="1:16">
      <c r="A7177" s="303">
        <v>0</v>
      </c>
      <c r="B7177" s="303">
        <v>0</v>
      </c>
      <c r="C7177" s="303">
        <v>0</v>
      </c>
      <c r="D7177" s="304">
        <f t="shared" si="112"/>
        <v>0</v>
      </c>
      <c r="E7177" s="305">
        <v>45992</v>
      </c>
      <c r="F7177" s="302" t="s">
        <v>69</v>
      </c>
      <c r="G7177" s="302" t="s">
        <v>70</v>
      </c>
      <c r="H7177" s="302" t="s">
        <v>3099</v>
      </c>
      <c r="I7177" s="302" t="s">
        <v>3099</v>
      </c>
      <c r="J7177" s="302">
        <v>135500</v>
      </c>
      <c r="K7177" s="302" t="s">
        <v>86</v>
      </c>
      <c r="L7177" s="302">
        <v>9803305</v>
      </c>
      <c r="M7177" s="302" t="s">
        <v>885</v>
      </c>
      <c r="N7177" s="305">
        <v>26115</v>
      </c>
      <c r="O7177" s="305">
        <v>26115</v>
      </c>
      <c r="P7177" s="302" t="s">
        <v>1052</v>
      </c>
    </row>
    <row r="7178" spans="1:16">
      <c r="A7178" s="303">
        <v>0</v>
      </c>
      <c r="B7178" s="303">
        <v>0</v>
      </c>
      <c r="C7178" s="303">
        <v>0</v>
      </c>
      <c r="D7178" s="304">
        <f t="shared" si="112"/>
        <v>0</v>
      </c>
      <c r="E7178" s="305">
        <v>45992</v>
      </c>
      <c r="F7178" s="302" t="s">
        <v>69</v>
      </c>
      <c r="G7178" s="302" t="s">
        <v>70</v>
      </c>
      <c r="H7178" s="302" t="s">
        <v>3099</v>
      </c>
      <c r="I7178" s="302" t="s">
        <v>3099</v>
      </c>
      <c r="J7178" s="302">
        <v>135500</v>
      </c>
      <c r="K7178" s="302" t="s">
        <v>86</v>
      </c>
      <c r="L7178" s="302">
        <v>9803304</v>
      </c>
      <c r="M7178" s="302" t="s">
        <v>885</v>
      </c>
      <c r="N7178" s="305">
        <v>24654</v>
      </c>
      <c r="O7178" s="305">
        <v>24654</v>
      </c>
      <c r="P7178" s="302" t="s">
        <v>1052</v>
      </c>
    </row>
    <row r="7179" spans="1:16">
      <c r="A7179" s="303">
        <v>0</v>
      </c>
      <c r="B7179" s="303">
        <v>0</v>
      </c>
      <c r="C7179" s="303">
        <v>0</v>
      </c>
      <c r="D7179" s="304">
        <f t="shared" si="112"/>
        <v>0</v>
      </c>
      <c r="E7179" s="305">
        <v>45992</v>
      </c>
      <c r="F7179" s="302" t="s">
        <v>69</v>
      </c>
      <c r="G7179" s="302" t="s">
        <v>70</v>
      </c>
      <c r="H7179" s="302" t="s">
        <v>3099</v>
      </c>
      <c r="I7179" s="302" t="s">
        <v>3099</v>
      </c>
      <c r="J7179" s="302">
        <v>135500</v>
      </c>
      <c r="K7179" s="302" t="s">
        <v>86</v>
      </c>
      <c r="L7179" s="302">
        <v>9802231</v>
      </c>
      <c r="M7179" s="302" t="s">
        <v>885</v>
      </c>
      <c r="N7179" s="305">
        <v>22463</v>
      </c>
      <c r="O7179" s="305">
        <v>22463</v>
      </c>
      <c r="P7179" s="302" t="s">
        <v>1052</v>
      </c>
    </row>
    <row r="7180" spans="1:16">
      <c r="A7180" s="303">
        <v>0</v>
      </c>
      <c r="B7180" s="303">
        <v>0</v>
      </c>
      <c r="C7180" s="303">
        <v>0</v>
      </c>
      <c r="D7180" s="304">
        <f t="shared" si="112"/>
        <v>0</v>
      </c>
      <c r="E7180" s="305">
        <v>45992</v>
      </c>
      <c r="F7180" s="302" t="s">
        <v>69</v>
      </c>
      <c r="G7180" s="302" t="s">
        <v>70</v>
      </c>
      <c r="H7180" s="302" t="s">
        <v>3099</v>
      </c>
      <c r="I7180" s="302" t="s">
        <v>3099</v>
      </c>
      <c r="J7180" s="302">
        <v>135500</v>
      </c>
      <c r="K7180" s="302" t="s">
        <v>86</v>
      </c>
      <c r="L7180" s="302">
        <v>9803176</v>
      </c>
      <c r="M7180" s="302" t="s">
        <v>885</v>
      </c>
      <c r="N7180" s="305">
        <v>28307</v>
      </c>
      <c r="O7180" s="305">
        <v>28307</v>
      </c>
      <c r="P7180" s="302" t="s">
        <v>1052</v>
      </c>
    </row>
    <row r="7181" spans="1:16">
      <c r="A7181" s="303">
        <v>0</v>
      </c>
      <c r="B7181" s="303">
        <v>0</v>
      </c>
      <c r="C7181" s="303">
        <v>0</v>
      </c>
      <c r="D7181" s="304">
        <f t="shared" si="112"/>
        <v>0</v>
      </c>
      <c r="E7181" s="305">
        <v>45992</v>
      </c>
      <c r="F7181" s="302" t="s">
        <v>69</v>
      </c>
      <c r="G7181" s="302" t="s">
        <v>70</v>
      </c>
      <c r="H7181" s="302" t="s">
        <v>3099</v>
      </c>
      <c r="I7181" s="302" t="s">
        <v>3099</v>
      </c>
      <c r="J7181" s="302">
        <v>135500</v>
      </c>
      <c r="K7181" s="302" t="s">
        <v>86</v>
      </c>
      <c r="L7181" s="302">
        <v>9803164</v>
      </c>
      <c r="M7181" s="302" t="s">
        <v>885</v>
      </c>
      <c r="N7181" s="305">
        <v>22098</v>
      </c>
      <c r="O7181" s="305">
        <v>22098</v>
      </c>
      <c r="P7181" s="302" t="s">
        <v>1052</v>
      </c>
    </row>
    <row r="7182" spans="1:16">
      <c r="A7182" s="303">
        <v>0</v>
      </c>
      <c r="B7182" s="303">
        <v>0</v>
      </c>
      <c r="C7182" s="303">
        <v>0</v>
      </c>
      <c r="D7182" s="304">
        <f t="shared" si="112"/>
        <v>0</v>
      </c>
      <c r="E7182" s="305">
        <v>45992</v>
      </c>
      <c r="F7182" s="302" t="s">
        <v>69</v>
      </c>
      <c r="G7182" s="302" t="s">
        <v>70</v>
      </c>
      <c r="H7182" s="302" t="s">
        <v>3099</v>
      </c>
      <c r="I7182" s="302" t="s">
        <v>3099</v>
      </c>
      <c r="J7182" s="302">
        <v>135500</v>
      </c>
      <c r="K7182" s="302" t="s">
        <v>86</v>
      </c>
      <c r="L7182" s="302">
        <v>9803142</v>
      </c>
      <c r="M7182" s="302" t="s">
        <v>885</v>
      </c>
      <c r="N7182" s="305">
        <v>29768</v>
      </c>
      <c r="O7182" s="305">
        <v>29768</v>
      </c>
      <c r="P7182" s="302" t="s">
        <v>1052</v>
      </c>
    </row>
    <row r="7183" spans="1:16">
      <c r="A7183" s="303">
        <v>0</v>
      </c>
      <c r="B7183" s="303">
        <v>0</v>
      </c>
      <c r="C7183" s="303">
        <v>0</v>
      </c>
      <c r="D7183" s="304">
        <f t="shared" si="112"/>
        <v>0</v>
      </c>
      <c r="E7183" s="305">
        <v>45992</v>
      </c>
      <c r="F7183" s="302" t="s">
        <v>69</v>
      </c>
      <c r="G7183" s="302" t="s">
        <v>70</v>
      </c>
      <c r="H7183" s="302" t="s">
        <v>3099</v>
      </c>
      <c r="I7183" s="302" t="s">
        <v>3099</v>
      </c>
      <c r="J7183" s="302">
        <v>135500</v>
      </c>
      <c r="K7183" s="302" t="s">
        <v>86</v>
      </c>
      <c r="L7183" s="302">
        <v>9802195</v>
      </c>
      <c r="M7183" s="302" t="s">
        <v>885</v>
      </c>
      <c r="N7183" s="305">
        <v>19906</v>
      </c>
      <c r="O7183" s="305">
        <v>19906</v>
      </c>
      <c r="P7183" s="302" t="s">
        <v>1052</v>
      </c>
    </row>
    <row r="7184" spans="1:16">
      <c r="A7184" s="303">
        <v>0</v>
      </c>
      <c r="B7184" s="303">
        <v>0</v>
      </c>
      <c r="C7184" s="303">
        <v>0</v>
      </c>
      <c r="D7184" s="304">
        <f t="shared" si="112"/>
        <v>0</v>
      </c>
      <c r="E7184" s="305">
        <v>45992</v>
      </c>
      <c r="F7184" s="302" t="s">
        <v>69</v>
      </c>
      <c r="G7184" s="302" t="s">
        <v>70</v>
      </c>
      <c r="H7184" s="302" t="s">
        <v>3099</v>
      </c>
      <c r="I7184" s="302" t="s">
        <v>3099</v>
      </c>
      <c r="J7184" s="302">
        <v>135500</v>
      </c>
      <c r="K7184" s="302" t="s">
        <v>86</v>
      </c>
      <c r="L7184" s="302">
        <v>9803037</v>
      </c>
      <c r="M7184" s="302" t="s">
        <v>885</v>
      </c>
      <c r="N7184" s="305">
        <v>21732</v>
      </c>
      <c r="O7184" s="305">
        <v>21732</v>
      </c>
      <c r="P7184" s="302" t="s">
        <v>1052</v>
      </c>
    </row>
    <row r="7185" spans="1:16">
      <c r="A7185" s="303">
        <v>0</v>
      </c>
      <c r="B7185" s="303">
        <v>0</v>
      </c>
      <c r="C7185" s="303">
        <v>0</v>
      </c>
      <c r="D7185" s="304">
        <f t="shared" si="112"/>
        <v>0</v>
      </c>
      <c r="E7185" s="305">
        <v>45992</v>
      </c>
      <c r="F7185" s="302" t="s">
        <v>69</v>
      </c>
      <c r="G7185" s="302" t="s">
        <v>70</v>
      </c>
      <c r="H7185" s="302" t="s">
        <v>3099</v>
      </c>
      <c r="I7185" s="302" t="s">
        <v>3099</v>
      </c>
      <c r="J7185" s="302">
        <v>135500</v>
      </c>
      <c r="K7185" s="302" t="s">
        <v>86</v>
      </c>
      <c r="L7185" s="302">
        <v>9803035</v>
      </c>
      <c r="M7185" s="302" t="s">
        <v>885</v>
      </c>
      <c r="N7185" s="305">
        <v>20637</v>
      </c>
      <c r="O7185" s="305">
        <v>20637</v>
      </c>
      <c r="P7185" s="302" t="s">
        <v>1052</v>
      </c>
    </row>
    <row r="7186" spans="1:16">
      <c r="A7186" s="303">
        <v>0</v>
      </c>
      <c r="B7186" s="303">
        <v>0</v>
      </c>
      <c r="C7186" s="303">
        <v>0</v>
      </c>
      <c r="D7186" s="304">
        <f t="shared" si="112"/>
        <v>0</v>
      </c>
      <c r="E7186" s="305">
        <v>45992</v>
      </c>
      <c r="F7186" s="302" t="s">
        <v>69</v>
      </c>
      <c r="G7186" s="302" t="s">
        <v>70</v>
      </c>
      <c r="H7186" s="302" t="s">
        <v>3099</v>
      </c>
      <c r="I7186" s="302" t="s">
        <v>3099</v>
      </c>
      <c r="J7186" s="302">
        <v>135500</v>
      </c>
      <c r="K7186" s="302" t="s">
        <v>86</v>
      </c>
      <c r="L7186" s="302">
        <v>9803022</v>
      </c>
      <c r="M7186" s="302" t="s">
        <v>885</v>
      </c>
      <c r="N7186" s="305">
        <v>33055</v>
      </c>
      <c r="O7186" s="305">
        <v>33055</v>
      </c>
      <c r="P7186" s="302" t="s">
        <v>1052</v>
      </c>
    </row>
    <row r="7187" spans="1:16">
      <c r="A7187" s="303">
        <v>0</v>
      </c>
      <c r="B7187" s="303">
        <v>0</v>
      </c>
      <c r="C7187" s="303">
        <v>0</v>
      </c>
      <c r="D7187" s="304">
        <f t="shared" si="112"/>
        <v>0</v>
      </c>
      <c r="E7187" s="305">
        <v>45992</v>
      </c>
      <c r="F7187" s="302" t="s">
        <v>69</v>
      </c>
      <c r="G7187" s="302" t="s">
        <v>70</v>
      </c>
      <c r="H7187" s="302" t="s">
        <v>3099</v>
      </c>
      <c r="I7187" s="302" t="s">
        <v>3099</v>
      </c>
      <c r="J7187" s="302">
        <v>135500</v>
      </c>
      <c r="K7187" s="302" t="s">
        <v>86</v>
      </c>
      <c r="L7187" s="302">
        <v>9802235</v>
      </c>
      <c r="M7187" s="302" t="s">
        <v>885</v>
      </c>
      <c r="N7187" s="305">
        <v>23924</v>
      </c>
      <c r="O7187" s="305">
        <v>23924</v>
      </c>
      <c r="P7187" s="302" t="s">
        <v>1052</v>
      </c>
    </row>
    <row r="7188" spans="1:16">
      <c r="A7188" s="303">
        <v>0</v>
      </c>
      <c r="B7188" s="303">
        <v>0</v>
      </c>
      <c r="C7188" s="303">
        <v>0</v>
      </c>
      <c r="D7188" s="304">
        <f t="shared" si="112"/>
        <v>0</v>
      </c>
      <c r="E7188" s="305">
        <v>45992</v>
      </c>
      <c r="F7188" s="302" t="s">
        <v>69</v>
      </c>
      <c r="G7188" s="302" t="s">
        <v>70</v>
      </c>
      <c r="H7188" s="302" t="s">
        <v>3099</v>
      </c>
      <c r="I7188" s="302" t="s">
        <v>3099</v>
      </c>
      <c r="J7188" s="302">
        <v>135500</v>
      </c>
      <c r="K7188" s="302" t="s">
        <v>86</v>
      </c>
      <c r="L7188" s="302">
        <v>9802207</v>
      </c>
      <c r="M7188" s="302" t="s">
        <v>885</v>
      </c>
      <c r="N7188" s="305">
        <v>27576</v>
      </c>
      <c r="O7188" s="305">
        <v>27576</v>
      </c>
      <c r="P7188" s="302" t="s">
        <v>1052</v>
      </c>
    </row>
    <row r="7189" spans="1:16">
      <c r="A7189" s="303">
        <v>0</v>
      </c>
      <c r="B7189" s="303">
        <v>0</v>
      </c>
      <c r="C7189" s="303">
        <v>0</v>
      </c>
      <c r="D7189" s="304">
        <f t="shared" si="112"/>
        <v>0</v>
      </c>
      <c r="E7189" s="305">
        <v>45992</v>
      </c>
      <c r="F7189" s="302" t="s">
        <v>69</v>
      </c>
      <c r="G7189" s="302" t="s">
        <v>70</v>
      </c>
      <c r="H7189" s="302" t="s">
        <v>3099</v>
      </c>
      <c r="I7189" s="302" t="s">
        <v>3099</v>
      </c>
      <c r="J7189" s="302">
        <v>135500</v>
      </c>
      <c r="K7189" s="302" t="s">
        <v>86</v>
      </c>
      <c r="L7189" s="302">
        <v>9802158</v>
      </c>
      <c r="M7189" s="302" t="s">
        <v>885</v>
      </c>
      <c r="N7189" s="305">
        <v>27942</v>
      </c>
      <c r="O7189" s="305">
        <v>27942</v>
      </c>
      <c r="P7189" s="302" t="s">
        <v>1052</v>
      </c>
    </row>
    <row r="7190" spans="1:16">
      <c r="A7190" s="303">
        <v>0</v>
      </c>
      <c r="B7190" s="303">
        <v>0</v>
      </c>
      <c r="C7190" s="303">
        <v>0</v>
      </c>
      <c r="D7190" s="304">
        <f t="shared" si="112"/>
        <v>0</v>
      </c>
      <c r="E7190" s="305">
        <v>45992</v>
      </c>
      <c r="F7190" s="302" t="s">
        <v>69</v>
      </c>
      <c r="G7190" s="302" t="s">
        <v>70</v>
      </c>
      <c r="H7190" s="302" t="s">
        <v>3099</v>
      </c>
      <c r="I7190" s="302" t="s">
        <v>3099</v>
      </c>
      <c r="J7190" s="302">
        <v>135500</v>
      </c>
      <c r="K7190" s="302" t="s">
        <v>86</v>
      </c>
      <c r="L7190" s="302">
        <v>9802157</v>
      </c>
      <c r="M7190" s="302" t="s">
        <v>885</v>
      </c>
      <c r="N7190" s="305">
        <v>27576</v>
      </c>
      <c r="O7190" s="305">
        <v>27576</v>
      </c>
      <c r="P7190" s="302" t="s">
        <v>1052</v>
      </c>
    </row>
    <row r="7191" spans="1:16">
      <c r="A7191" s="303">
        <v>0</v>
      </c>
      <c r="B7191" s="303">
        <v>0</v>
      </c>
      <c r="C7191" s="303">
        <v>0</v>
      </c>
      <c r="D7191" s="304">
        <f t="shared" si="112"/>
        <v>0</v>
      </c>
      <c r="E7191" s="305">
        <v>45992</v>
      </c>
      <c r="F7191" s="302" t="s">
        <v>69</v>
      </c>
      <c r="G7191" s="302" t="s">
        <v>70</v>
      </c>
      <c r="H7191" s="302" t="s">
        <v>3099</v>
      </c>
      <c r="I7191" s="302" t="s">
        <v>3099</v>
      </c>
      <c r="J7191" s="302">
        <v>135500</v>
      </c>
      <c r="K7191" s="302" t="s">
        <v>86</v>
      </c>
      <c r="L7191" s="302">
        <v>9803337</v>
      </c>
      <c r="M7191" s="302" t="s">
        <v>885</v>
      </c>
      <c r="N7191" s="305">
        <v>23559</v>
      </c>
      <c r="O7191" s="305">
        <v>23559</v>
      </c>
      <c r="P7191" s="302" t="s">
        <v>1052</v>
      </c>
    </row>
    <row r="7192" spans="1:16">
      <c r="A7192" s="303">
        <v>0</v>
      </c>
      <c r="B7192" s="303">
        <v>0</v>
      </c>
      <c r="C7192" s="303">
        <v>0</v>
      </c>
      <c r="D7192" s="304">
        <f t="shared" si="112"/>
        <v>0</v>
      </c>
      <c r="E7192" s="305">
        <v>45992</v>
      </c>
      <c r="F7192" s="302" t="s">
        <v>69</v>
      </c>
      <c r="G7192" s="302" t="s">
        <v>70</v>
      </c>
      <c r="H7192" s="302" t="s">
        <v>3099</v>
      </c>
      <c r="I7192" s="302" t="s">
        <v>3099</v>
      </c>
      <c r="J7192" s="302">
        <v>135500</v>
      </c>
      <c r="K7192" s="302" t="s">
        <v>86</v>
      </c>
      <c r="L7192" s="302">
        <v>9802156</v>
      </c>
      <c r="M7192" s="302" t="s">
        <v>885</v>
      </c>
      <c r="N7192" s="305">
        <v>26846</v>
      </c>
      <c r="O7192" s="305">
        <v>26846</v>
      </c>
      <c r="P7192" s="302" t="s">
        <v>1052</v>
      </c>
    </row>
    <row r="7193" spans="1:16">
      <c r="A7193" s="303">
        <v>0</v>
      </c>
      <c r="B7193" s="303">
        <v>0</v>
      </c>
      <c r="C7193" s="303">
        <v>0</v>
      </c>
      <c r="D7193" s="304">
        <f t="shared" si="112"/>
        <v>0</v>
      </c>
      <c r="E7193" s="305">
        <v>45992</v>
      </c>
      <c r="F7193" s="302" t="s">
        <v>69</v>
      </c>
      <c r="G7193" s="302" t="s">
        <v>70</v>
      </c>
      <c r="H7193" s="302" t="s">
        <v>3099</v>
      </c>
      <c r="I7193" s="302" t="s">
        <v>3099</v>
      </c>
      <c r="J7193" s="302">
        <v>135500</v>
      </c>
      <c r="K7193" s="302" t="s">
        <v>86</v>
      </c>
      <c r="L7193" s="302">
        <v>9802155</v>
      </c>
      <c r="M7193" s="302" t="s">
        <v>885</v>
      </c>
      <c r="N7193" s="305">
        <v>26481</v>
      </c>
      <c r="O7193" s="305">
        <v>26481</v>
      </c>
      <c r="P7193" s="302" t="s">
        <v>1052</v>
      </c>
    </row>
    <row r="7194" spans="1:16">
      <c r="A7194" s="303">
        <v>0</v>
      </c>
      <c r="B7194" s="303">
        <v>0</v>
      </c>
      <c r="C7194" s="303">
        <v>0</v>
      </c>
      <c r="D7194" s="304">
        <f t="shared" si="112"/>
        <v>0</v>
      </c>
      <c r="E7194" s="305">
        <v>45992</v>
      </c>
      <c r="F7194" s="302" t="s">
        <v>69</v>
      </c>
      <c r="G7194" s="302" t="s">
        <v>70</v>
      </c>
      <c r="H7194" s="302" t="s">
        <v>3099</v>
      </c>
      <c r="I7194" s="302" t="s">
        <v>3099</v>
      </c>
      <c r="J7194" s="302">
        <v>135500</v>
      </c>
      <c r="K7194" s="302" t="s">
        <v>86</v>
      </c>
      <c r="L7194" s="302">
        <v>9802142</v>
      </c>
      <c r="M7194" s="302" t="s">
        <v>885</v>
      </c>
      <c r="N7194" s="305">
        <v>30133</v>
      </c>
      <c r="O7194" s="305">
        <v>30133</v>
      </c>
      <c r="P7194" s="302" t="s">
        <v>1052</v>
      </c>
    </row>
    <row r="7195" spans="1:16">
      <c r="A7195" s="303">
        <v>0</v>
      </c>
      <c r="B7195" s="303">
        <v>0</v>
      </c>
      <c r="C7195" s="303">
        <v>0</v>
      </c>
      <c r="D7195" s="304">
        <f t="shared" si="112"/>
        <v>0</v>
      </c>
      <c r="E7195" s="305">
        <v>45992</v>
      </c>
      <c r="F7195" s="302" t="s">
        <v>69</v>
      </c>
      <c r="G7195" s="302" t="s">
        <v>70</v>
      </c>
      <c r="H7195" s="302" t="s">
        <v>3099</v>
      </c>
      <c r="I7195" s="302" t="s">
        <v>3099</v>
      </c>
      <c r="J7195" s="302">
        <v>135500</v>
      </c>
      <c r="K7195" s="302" t="s">
        <v>86</v>
      </c>
      <c r="L7195" s="302">
        <v>9802169</v>
      </c>
      <c r="M7195" s="302" t="s">
        <v>885</v>
      </c>
      <c r="N7195" s="305">
        <v>19906</v>
      </c>
      <c r="O7195" s="305">
        <v>19906</v>
      </c>
      <c r="P7195" s="302" t="s">
        <v>1052</v>
      </c>
    </row>
    <row r="7196" spans="1:16">
      <c r="A7196" s="303">
        <v>0</v>
      </c>
      <c r="B7196" s="303">
        <v>0</v>
      </c>
      <c r="C7196" s="303">
        <v>0</v>
      </c>
      <c r="D7196" s="304">
        <f t="shared" si="112"/>
        <v>0</v>
      </c>
      <c r="E7196" s="305">
        <v>45992</v>
      </c>
      <c r="F7196" s="302" t="s">
        <v>69</v>
      </c>
      <c r="G7196" s="302" t="s">
        <v>70</v>
      </c>
      <c r="H7196" s="302" t="s">
        <v>3099</v>
      </c>
      <c r="I7196" s="302" t="s">
        <v>3099</v>
      </c>
      <c r="J7196" s="302">
        <v>135500</v>
      </c>
      <c r="K7196" s="302" t="s">
        <v>86</v>
      </c>
      <c r="L7196" s="302">
        <v>9802932</v>
      </c>
      <c r="M7196" s="302" t="s">
        <v>885</v>
      </c>
      <c r="N7196" s="305">
        <v>27576</v>
      </c>
      <c r="O7196" s="305">
        <v>27576</v>
      </c>
      <c r="P7196" s="302" t="s">
        <v>1052</v>
      </c>
    </row>
    <row r="7197" spans="1:16">
      <c r="A7197" s="303">
        <v>0</v>
      </c>
      <c r="B7197" s="303">
        <v>0</v>
      </c>
      <c r="C7197" s="303">
        <v>0</v>
      </c>
      <c r="D7197" s="304">
        <f t="shared" si="112"/>
        <v>0</v>
      </c>
      <c r="E7197" s="305">
        <v>45992</v>
      </c>
      <c r="F7197" s="302" t="s">
        <v>69</v>
      </c>
      <c r="G7197" s="302" t="s">
        <v>70</v>
      </c>
      <c r="H7197" s="302" t="s">
        <v>3099</v>
      </c>
      <c r="I7197" s="302" t="s">
        <v>3099</v>
      </c>
      <c r="J7197" s="302">
        <v>135500</v>
      </c>
      <c r="K7197" s="302" t="s">
        <v>86</v>
      </c>
      <c r="L7197" s="302">
        <v>9803357</v>
      </c>
      <c r="M7197" s="302" t="s">
        <v>885</v>
      </c>
      <c r="N7197" s="305">
        <v>26481</v>
      </c>
      <c r="O7197" s="305">
        <v>26481</v>
      </c>
      <c r="P7197" s="302" t="s">
        <v>1052</v>
      </c>
    </row>
    <row r="7198" spans="1:16">
      <c r="A7198" s="303">
        <v>0</v>
      </c>
      <c r="B7198" s="303">
        <v>0</v>
      </c>
      <c r="C7198" s="303">
        <v>0</v>
      </c>
      <c r="D7198" s="304">
        <f t="shared" si="112"/>
        <v>0</v>
      </c>
      <c r="E7198" s="305">
        <v>45992</v>
      </c>
      <c r="F7198" s="302" t="s">
        <v>69</v>
      </c>
      <c r="G7198" s="302" t="s">
        <v>70</v>
      </c>
      <c r="H7198" s="302" t="s">
        <v>3099</v>
      </c>
      <c r="I7198" s="302" t="s">
        <v>3099</v>
      </c>
      <c r="J7198" s="302">
        <v>135500</v>
      </c>
      <c r="K7198" s="302" t="s">
        <v>86</v>
      </c>
      <c r="L7198" s="302">
        <v>9803343</v>
      </c>
      <c r="M7198" s="302" t="s">
        <v>885</v>
      </c>
      <c r="N7198" s="305">
        <v>24654</v>
      </c>
      <c r="O7198" s="305">
        <v>24654</v>
      </c>
      <c r="P7198" s="302" t="s">
        <v>1052</v>
      </c>
    </row>
    <row r="7199" spans="1:16">
      <c r="A7199" s="303">
        <v>0</v>
      </c>
      <c r="B7199" s="303">
        <v>0</v>
      </c>
      <c r="C7199" s="303">
        <v>0</v>
      </c>
      <c r="D7199" s="304">
        <f t="shared" si="112"/>
        <v>0</v>
      </c>
      <c r="E7199" s="305">
        <v>45992</v>
      </c>
      <c r="F7199" s="302" t="s">
        <v>69</v>
      </c>
      <c r="G7199" s="302" t="s">
        <v>70</v>
      </c>
      <c r="H7199" s="302" t="s">
        <v>3099</v>
      </c>
      <c r="I7199" s="302" t="s">
        <v>3099</v>
      </c>
      <c r="J7199" s="302">
        <v>135500</v>
      </c>
      <c r="K7199" s="302" t="s">
        <v>86</v>
      </c>
      <c r="L7199" s="302">
        <v>9802198</v>
      </c>
      <c r="M7199" s="302" t="s">
        <v>885</v>
      </c>
      <c r="N7199" s="305">
        <v>27942</v>
      </c>
      <c r="O7199" s="305">
        <v>27942</v>
      </c>
      <c r="P7199" s="302" t="s">
        <v>1052</v>
      </c>
    </row>
    <row r="7200" spans="1:16">
      <c r="A7200" s="303">
        <v>0</v>
      </c>
      <c r="B7200" s="303">
        <v>0</v>
      </c>
      <c r="C7200" s="303">
        <v>0</v>
      </c>
      <c r="D7200" s="304">
        <f t="shared" si="112"/>
        <v>0</v>
      </c>
      <c r="E7200" s="305">
        <v>45992</v>
      </c>
      <c r="F7200" s="302" t="s">
        <v>69</v>
      </c>
      <c r="G7200" s="302" t="s">
        <v>70</v>
      </c>
      <c r="H7200" s="302" t="s">
        <v>3099</v>
      </c>
      <c r="I7200" s="302" t="s">
        <v>3099</v>
      </c>
      <c r="J7200" s="302">
        <v>135500</v>
      </c>
      <c r="K7200" s="302" t="s">
        <v>86</v>
      </c>
      <c r="L7200" s="302">
        <v>9803307</v>
      </c>
      <c r="M7200" s="302" t="s">
        <v>885</v>
      </c>
      <c r="N7200" s="305">
        <v>28307</v>
      </c>
      <c r="O7200" s="305">
        <v>28307</v>
      </c>
      <c r="P7200" s="302" t="s">
        <v>1052</v>
      </c>
    </row>
    <row r="7201" spans="1:16">
      <c r="A7201" s="303">
        <v>0</v>
      </c>
      <c r="B7201" s="303">
        <v>0</v>
      </c>
      <c r="C7201" s="303">
        <v>0</v>
      </c>
      <c r="D7201" s="304">
        <f t="shared" si="112"/>
        <v>0</v>
      </c>
      <c r="E7201" s="305">
        <v>45992</v>
      </c>
      <c r="F7201" s="302" t="s">
        <v>69</v>
      </c>
      <c r="G7201" s="302" t="s">
        <v>70</v>
      </c>
      <c r="H7201" s="302" t="s">
        <v>3099</v>
      </c>
      <c r="I7201" s="302" t="s">
        <v>3099</v>
      </c>
      <c r="J7201" s="302">
        <v>135500</v>
      </c>
      <c r="K7201" s="302" t="s">
        <v>86</v>
      </c>
      <c r="L7201" s="302">
        <v>9803255</v>
      </c>
      <c r="M7201" s="302" t="s">
        <v>885</v>
      </c>
      <c r="N7201" s="305">
        <v>25020</v>
      </c>
      <c r="O7201" s="305">
        <v>25020</v>
      </c>
      <c r="P7201" s="302" t="s">
        <v>1052</v>
      </c>
    </row>
    <row r="7202" spans="1:16">
      <c r="A7202" s="303">
        <v>0</v>
      </c>
      <c r="B7202" s="303">
        <v>0</v>
      </c>
      <c r="C7202" s="303">
        <v>0</v>
      </c>
      <c r="D7202" s="304">
        <f t="shared" si="112"/>
        <v>0</v>
      </c>
      <c r="E7202" s="305">
        <v>45992</v>
      </c>
      <c r="F7202" s="302" t="s">
        <v>69</v>
      </c>
      <c r="G7202" s="302" t="s">
        <v>70</v>
      </c>
      <c r="H7202" s="302" t="s">
        <v>3099</v>
      </c>
      <c r="I7202" s="302" t="s">
        <v>3099</v>
      </c>
      <c r="J7202" s="302">
        <v>135500</v>
      </c>
      <c r="K7202" s="302" t="s">
        <v>86</v>
      </c>
      <c r="L7202" s="302">
        <v>9803175</v>
      </c>
      <c r="M7202" s="302" t="s">
        <v>885</v>
      </c>
      <c r="N7202" s="305">
        <v>27942</v>
      </c>
      <c r="O7202" s="305">
        <v>27942</v>
      </c>
      <c r="P7202" s="302" t="s">
        <v>1052</v>
      </c>
    </row>
    <row r="7203" spans="1:16">
      <c r="A7203" s="303">
        <v>0</v>
      </c>
      <c r="B7203" s="303">
        <v>0</v>
      </c>
      <c r="C7203" s="303">
        <v>0</v>
      </c>
      <c r="D7203" s="304">
        <f t="shared" si="112"/>
        <v>0</v>
      </c>
      <c r="E7203" s="305">
        <v>45992</v>
      </c>
      <c r="F7203" s="302" t="s">
        <v>69</v>
      </c>
      <c r="G7203" s="302" t="s">
        <v>70</v>
      </c>
      <c r="H7203" s="302" t="s">
        <v>3099</v>
      </c>
      <c r="I7203" s="302" t="s">
        <v>3099</v>
      </c>
      <c r="J7203" s="302">
        <v>135500</v>
      </c>
      <c r="K7203" s="302" t="s">
        <v>86</v>
      </c>
      <c r="L7203" s="302">
        <v>9803165</v>
      </c>
      <c r="M7203" s="302" t="s">
        <v>885</v>
      </c>
      <c r="N7203" s="305">
        <v>22828</v>
      </c>
      <c r="O7203" s="305">
        <v>22828</v>
      </c>
      <c r="P7203" s="302" t="s">
        <v>1052</v>
      </c>
    </row>
    <row r="7204" spans="1:16">
      <c r="A7204" s="303">
        <v>0</v>
      </c>
      <c r="B7204" s="303">
        <v>0</v>
      </c>
      <c r="C7204" s="303">
        <v>0</v>
      </c>
      <c r="D7204" s="304">
        <f t="shared" si="112"/>
        <v>0</v>
      </c>
      <c r="E7204" s="305">
        <v>45992</v>
      </c>
      <c r="F7204" s="302" t="s">
        <v>69</v>
      </c>
      <c r="G7204" s="302" t="s">
        <v>70</v>
      </c>
      <c r="H7204" s="302" t="s">
        <v>3099</v>
      </c>
      <c r="I7204" s="302" t="s">
        <v>3099</v>
      </c>
      <c r="J7204" s="302">
        <v>135500</v>
      </c>
      <c r="K7204" s="302" t="s">
        <v>86</v>
      </c>
      <c r="L7204" s="302">
        <v>9803144</v>
      </c>
      <c r="M7204" s="302" t="s">
        <v>885</v>
      </c>
      <c r="N7204" s="305">
        <v>33786</v>
      </c>
      <c r="O7204" s="305">
        <v>33786</v>
      </c>
      <c r="P7204" s="302" t="s">
        <v>1052</v>
      </c>
    </row>
    <row r="7205" spans="1:16">
      <c r="A7205" s="303">
        <v>0</v>
      </c>
      <c r="B7205" s="303">
        <v>0</v>
      </c>
      <c r="C7205" s="303">
        <v>0</v>
      </c>
      <c r="D7205" s="304">
        <f t="shared" si="112"/>
        <v>0</v>
      </c>
      <c r="E7205" s="305">
        <v>45992</v>
      </c>
      <c r="F7205" s="302" t="s">
        <v>69</v>
      </c>
      <c r="G7205" s="302" t="s">
        <v>70</v>
      </c>
      <c r="H7205" s="302" t="s">
        <v>3099</v>
      </c>
      <c r="I7205" s="302" t="s">
        <v>3099</v>
      </c>
      <c r="J7205" s="302">
        <v>135500</v>
      </c>
      <c r="K7205" s="302" t="s">
        <v>86</v>
      </c>
      <c r="L7205" s="302">
        <v>9803048</v>
      </c>
      <c r="M7205" s="302" t="s">
        <v>885</v>
      </c>
      <c r="N7205" s="305">
        <v>26481</v>
      </c>
      <c r="O7205" s="305">
        <v>26481</v>
      </c>
      <c r="P7205" s="302" t="s">
        <v>1052</v>
      </c>
    </row>
    <row r="7206" spans="1:16">
      <c r="A7206" s="303">
        <v>0</v>
      </c>
      <c r="B7206" s="303">
        <v>0</v>
      </c>
      <c r="C7206" s="303">
        <v>0</v>
      </c>
      <c r="D7206" s="304">
        <f t="shared" si="112"/>
        <v>0</v>
      </c>
      <c r="E7206" s="305">
        <v>45992</v>
      </c>
      <c r="F7206" s="302" t="s">
        <v>69</v>
      </c>
      <c r="G7206" s="302" t="s">
        <v>70</v>
      </c>
      <c r="H7206" s="302" t="s">
        <v>3099</v>
      </c>
      <c r="I7206" s="302" t="s">
        <v>3099</v>
      </c>
      <c r="J7206" s="302">
        <v>135500</v>
      </c>
      <c r="K7206" s="302" t="s">
        <v>86</v>
      </c>
      <c r="L7206" s="302">
        <v>9803036</v>
      </c>
      <c r="M7206" s="302" t="s">
        <v>885</v>
      </c>
      <c r="N7206" s="305">
        <v>21367</v>
      </c>
      <c r="O7206" s="305">
        <v>21367</v>
      </c>
      <c r="P7206" s="302" t="s">
        <v>1052</v>
      </c>
    </row>
    <row r="7207" spans="1:16">
      <c r="A7207" s="303">
        <v>0</v>
      </c>
      <c r="B7207" s="303">
        <v>0</v>
      </c>
      <c r="C7207" s="303">
        <v>0</v>
      </c>
      <c r="D7207" s="304">
        <f t="shared" si="112"/>
        <v>0</v>
      </c>
      <c r="E7207" s="305">
        <v>45992</v>
      </c>
      <c r="F7207" s="302" t="s">
        <v>69</v>
      </c>
      <c r="G7207" s="302" t="s">
        <v>70</v>
      </c>
      <c r="H7207" s="302" t="s">
        <v>3099</v>
      </c>
      <c r="I7207" s="302" t="s">
        <v>3099</v>
      </c>
      <c r="J7207" s="302">
        <v>135500</v>
      </c>
      <c r="K7207" s="302" t="s">
        <v>86</v>
      </c>
      <c r="L7207" s="302">
        <v>9803044</v>
      </c>
      <c r="M7207" s="302" t="s">
        <v>885</v>
      </c>
      <c r="N7207" s="305">
        <v>24654</v>
      </c>
      <c r="O7207" s="305">
        <v>24654</v>
      </c>
      <c r="P7207" s="302" t="s">
        <v>1052</v>
      </c>
    </row>
    <row r="7208" spans="1:16">
      <c r="A7208" s="303">
        <v>0</v>
      </c>
      <c r="B7208" s="303">
        <v>0</v>
      </c>
      <c r="C7208" s="303">
        <v>0</v>
      </c>
      <c r="D7208" s="304">
        <f t="shared" si="112"/>
        <v>0</v>
      </c>
      <c r="E7208" s="305">
        <v>45992</v>
      </c>
      <c r="F7208" s="302" t="s">
        <v>69</v>
      </c>
      <c r="G7208" s="302" t="s">
        <v>70</v>
      </c>
      <c r="H7208" s="302" t="s">
        <v>3099</v>
      </c>
      <c r="I7208" s="302" t="s">
        <v>3099</v>
      </c>
      <c r="J7208" s="302">
        <v>135500</v>
      </c>
      <c r="K7208" s="302" t="s">
        <v>86</v>
      </c>
      <c r="L7208" s="302">
        <v>9802240</v>
      </c>
      <c r="M7208" s="302" t="s">
        <v>885</v>
      </c>
      <c r="N7208" s="305">
        <v>26481</v>
      </c>
      <c r="O7208" s="305">
        <v>26481</v>
      </c>
      <c r="P7208" s="302" t="s">
        <v>1052</v>
      </c>
    </row>
    <row r="7209" spans="1:16">
      <c r="A7209" s="303">
        <v>0</v>
      </c>
      <c r="B7209" s="303">
        <v>0</v>
      </c>
      <c r="C7209" s="303">
        <v>0</v>
      </c>
      <c r="D7209" s="304">
        <f t="shared" si="112"/>
        <v>0</v>
      </c>
      <c r="E7209" s="305">
        <v>45992</v>
      </c>
      <c r="F7209" s="302" t="s">
        <v>69</v>
      </c>
      <c r="G7209" s="302" t="s">
        <v>70</v>
      </c>
      <c r="H7209" s="302" t="s">
        <v>3099</v>
      </c>
      <c r="I7209" s="302" t="s">
        <v>3099</v>
      </c>
      <c r="J7209" s="302">
        <v>135500</v>
      </c>
      <c r="K7209" s="302" t="s">
        <v>86</v>
      </c>
      <c r="L7209" s="302">
        <v>9802238</v>
      </c>
      <c r="M7209" s="302" t="s">
        <v>885</v>
      </c>
      <c r="N7209" s="305">
        <v>25385</v>
      </c>
      <c r="O7209" s="305">
        <v>25385</v>
      </c>
      <c r="P7209" s="302" t="s">
        <v>1052</v>
      </c>
    </row>
    <row r="7210" spans="1:16">
      <c r="A7210" s="303">
        <v>0</v>
      </c>
      <c r="B7210" s="303">
        <v>0</v>
      </c>
      <c r="C7210" s="303">
        <v>0</v>
      </c>
      <c r="D7210" s="304">
        <f t="shared" si="112"/>
        <v>0</v>
      </c>
      <c r="E7210" s="305">
        <v>45992</v>
      </c>
      <c r="F7210" s="302" t="s">
        <v>69</v>
      </c>
      <c r="G7210" s="302" t="s">
        <v>70</v>
      </c>
      <c r="H7210" s="302" t="s">
        <v>3099</v>
      </c>
      <c r="I7210" s="302" t="s">
        <v>3099</v>
      </c>
      <c r="J7210" s="302">
        <v>135500</v>
      </c>
      <c r="K7210" s="302" t="s">
        <v>86</v>
      </c>
      <c r="L7210" s="302">
        <v>9802234</v>
      </c>
      <c r="M7210" s="302" t="s">
        <v>885</v>
      </c>
      <c r="N7210" s="305">
        <v>23559</v>
      </c>
      <c r="O7210" s="305">
        <v>23559</v>
      </c>
      <c r="P7210" s="302" t="s">
        <v>1052</v>
      </c>
    </row>
    <row r="7211" spans="1:16">
      <c r="A7211" s="303">
        <v>0</v>
      </c>
      <c r="B7211" s="303">
        <v>0</v>
      </c>
      <c r="C7211" s="303">
        <v>0</v>
      </c>
      <c r="D7211" s="304">
        <f t="shared" si="112"/>
        <v>0</v>
      </c>
      <c r="E7211" s="305">
        <v>45992</v>
      </c>
      <c r="F7211" s="302" t="s">
        <v>69</v>
      </c>
      <c r="G7211" s="302" t="s">
        <v>70</v>
      </c>
      <c r="H7211" s="302" t="s">
        <v>3099</v>
      </c>
      <c r="I7211" s="302" t="s">
        <v>3099</v>
      </c>
      <c r="J7211" s="302">
        <v>135500</v>
      </c>
      <c r="K7211" s="302" t="s">
        <v>86</v>
      </c>
      <c r="L7211" s="302">
        <v>9803262</v>
      </c>
      <c r="M7211" s="302" t="s">
        <v>885</v>
      </c>
      <c r="N7211" s="305">
        <v>31594</v>
      </c>
      <c r="O7211" s="305">
        <v>31594</v>
      </c>
      <c r="P7211" s="302" t="s">
        <v>1052</v>
      </c>
    </row>
    <row r="7212" spans="1:16">
      <c r="A7212" s="303">
        <v>0</v>
      </c>
      <c r="B7212" s="303">
        <v>0</v>
      </c>
      <c r="C7212" s="303">
        <v>0</v>
      </c>
      <c r="D7212" s="304">
        <f t="shared" si="112"/>
        <v>0</v>
      </c>
      <c r="E7212" s="305">
        <v>45992</v>
      </c>
      <c r="F7212" s="302" t="s">
        <v>69</v>
      </c>
      <c r="G7212" s="302" t="s">
        <v>70</v>
      </c>
      <c r="H7212" s="302" t="s">
        <v>3099</v>
      </c>
      <c r="I7212" s="302" t="s">
        <v>3099</v>
      </c>
      <c r="J7212" s="302">
        <v>135500</v>
      </c>
      <c r="K7212" s="302" t="s">
        <v>86</v>
      </c>
      <c r="L7212" s="302">
        <v>9802233</v>
      </c>
      <c r="M7212" s="302" t="s">
        <v>885</v>
      </c>
      <c r="N7212" s="305">
        <v>23193</v>
      </c>
      <c r="O7212" s="305">
        <v>23193</v>
      </c>
      <c r="P7212" s="302" t="s">
        <v>1052</v>
      </c>
    </row>
    <row r="7213" spans="1:16">
      <c r="A7213" s="303">
        <v>0</v>
      </c>
      <c r="B7213" s="303">
        <v>0</v>
      </c>
      <c r="C7213" s="303">
        <v>0</v>
      </c>
      <c r="D7213" s="304">
        <f t="shared" si="112"/>
        <v>0</v>
      </c>
      <c r="E7213" s="305">
        <v>45992</v>
      </c>
      <c r="F7213" s="302" t="s">
        <v>69</v>
      </c>
      <c r="G7213" s="302" t="s">
        <v>70</v>
      </c>
      <c r="H7213" s="302" t="s">
        <v>3099</v>
      </c>
      <c r="I7213" s="302" t="s">
        <v>3099</v>
      </c>
      <c r="J7213" s="302">
        <v>135500</v>
      </c>
      <c r="K7213" s="302" t="s">
        <v>86</v>
      </c>
      <c r="L7213" s="302">
        <v>9802210</v>
      </c>
      <c r="M7213" s="302" t="s">
        <v>885</v>
      </c>
      <c r="N7213" s="305">
        <v>28672</v>
      </c>
      <c r="O7213" s="305">
        <v>28672</v>
      </c>
      <c r="P7213" s="302" t="s">
        <v>1052</v>
      </c>
    </row>
    <row r="7214" spans="1:16">
      <c r="A7214" s="303">
        <v>0</v>
      </c>
      <c r="B7214" s="303">
        <v>0</v>
      </c>
      <c r="C7214" s="303">
        <v>0</v>
      </c>
      <c r="D7214" s="304">
        <f t="shared" si="112"/>
        <v>0</v>
      </c>
      <c r="E7214" s="305">
        <v>45992</v>
      </c>
      <c r="F7214" s="302" t="s">
        <v>69</v>
      </c>
      <c r="G7214" s="302" t="s">
        <v>70</v>
      </c>
      <c r="H7214" s="302" t="s">
        <v>3099</v>
      </c>
      <c r="I7214" s="302" t="s">
        <v>3099</v>
      </c>
      <c r="J7214" s="302">
        <v>135500</v>
      </c>
      <c r="K7214" s="302" t="s">
        <v>86</v>
      </c>
      <c r="L7214" s="302">
        <v>9802167</v>
      </c>
      <c r="M7214" s="302" t="s">
        <v>885</v>
      </c>
      <c r="N7214" s="305">
        <v>28307</v>
      </c>
      <c r="O7214" s="305">
        <v>28307</v>
      </c>
      <c r="P7214" s="302" t="s">
        <v>1052</v>
      </c>
    </row>
    <row r="7215" spans="1:16">
      <c r="A7215" s="303">
        <v>0</v>
      </c>
      <c r="B7215" s="303">
        <v>0</v>
      </c>
      <c r="C7215" s="303">
        <v>0</v>
      </c>
      <c r="D7215" s="304">
        <f t="shared" si="112"/>
        <v>0</v>
      </c>
      <c r="E7215" s="305">
        <v>45992</v>
      </c>
      <c r="F7215" s="302" t="s">
        <v>69</v>
      </c>
      <c r="G7215" s="302" t="s">
        <v>70</v>
      </c>
      <c r="H7215" s="302" t="s">
        <v>3099</v>
      </c>
      <c r="I7215" s="302" t="s">
        <v>3099</v>
      </c>
      <c r="J7215" s="302">
        <v>135500</v>
      </c>
      <c r="K7215" s="302" t="s">
        <v>86</v>
      </c>
      <c r="L7215" s="302">
        <v>9803038</v>
      </c>
      <c r="M7215" s="302" t="s">
        <v>885</v>
      </c>
      <c r="N7215" s="305">
        <v>22098</v>
      </c>
      <c r="O7215" s="305">
        <v>22098</v>
      </c>
      <c r="P7215" s="302" t="s">
        <v>1052</v>
      </c>
    </row>
    <row r="7216" spans="1:16">
      <c r="A7216" s="303">
        <v>0</v>
      </c>
      <c r="B7216" s="303">
        <v>0</v>
      </c>
      <c r="C7216" s="303">
        <v>0</v>
      </c>
      <c r="D7216" s="304">
        <f t="shared" si="112"/>
        <v>0</v>
      </c>
      <c r="E7216" s="305">
        <v>45992</v>
      </c>
      <c r="F7216" s="302" t="s">
        <v>69</v>
      </c>
      <c r="G7216" s="302" t="s">
        <v>70</v>
      </c>
      <c r="H7216" s="302" t="s">
        <v>3099</v>
      </c>
      <c r="I7216" s="302" t="s">
        <v>3099</v>
      </c>
      <c r="J7216" s="302">
        <v>135500</v>
      </c>
      <c r="K7216" s="302" t="s">
        <v>86</v>
      </c>
      <c r="L7216" s="302">
        <v>9802154</v>
      </c>
      <c r="M7216" s="302" t="s">
        <v>885</v>
      </c>
      <c r="N7216" s="305">
        <v>26115</v>
      </c>
      <c r="O7216" s="305">
        <v>26115</v>
      </c>
      <c r="P7216" s="302" t="s">
        <v>1052</v>
      </c>
    </row>
    <row r="7217" spans="1:16">
      <c r="A7217" s="303">
        <v>0</v>
      </c>
      <c r="B7217" s="303">
        <v>0</v>
      </c>
      <c r="C7217" s="303">
        <v>0</v>
      </c>
      <c r="D7217" s="304">
        <f t="shared" si="112"/>
        <v>0</v>
      </c>
      <c r="E7217" s="305">
        <v>45992</v>
      </c>
      <c r="F7217" s="302" t="s">
        <v>69</v>
      </c>
      <c r="G7217" s="302" t="s">
        <v>70</v>
      </c>
      <c r="H7217" s="302" t="s">
        <v>3099</v>
      </c>
      <c r="I7217" s="302" t="s">
        <v>3099</v>
      </c>
      <c r="J7217" s="302">
        <v>135500</v>
      </c>
      <c r="K7217" s="302" t="s">
        <v>194</v>
      </c>
      <c r="L7217" s="302">
        <v>9974817</v>
      </c>
      <c r="M7217" s="302" t="s">
        <v>3157</v>
      </c>
      <c r="N7217" s="305">
        <v>13332</v>
      </c>
      <c r="O7217" s="305">
        <v>13332</v>
      </c>
      <c r="P7217" s="302" t="s">
        <v>1062</v>
      </c>
    </row>
    <row r="7218" spans="1:16">
      <c r="A7218" s="303">
        <v>0</v>
      </c>
      <c r="B7218" s="303">
        <v>0</v>
      </c>
      <c r="C7218" s="303">
        <v>0</v>
      </c>
      <c r="D7218" s="304">
        <f t="shared" si="112"/>
        <v>0</v>
      </c>
      <c r="E7218" s="305">
        <v>45992</v>
      </c>
      <c r="F7218" s="302" t="s">
        <v>69</v>
      </c>
      <c r="G7218" s="302" t="s">
        <v>70</v>
      </c>
      <c r="H7218" s="302" t="s">
        <v>3099</v>
      </c>
      <c r="I7218" s="302" t="s">
        <v>3099</v>
      </c>
      <c r="J7218" s="302">
        <v>135500</v>
      </c>
      <c r="K7218" s="302" t="s">
        <v>762</v>
      </c>
      <c r="L7218" s="302">
        <v>9974816</v>
      </c>
      <c r="M7218" s="302" t="s">
        <v>3158</v>
      </c>
      <c r="N7218" s="305">
        <v>13332</v>
      </c>
      <c r="O7218" s="305">
        <v>13332</v>
      </c>
      <c r="P7218" s="302" t="s">
        <v>1062</v>
      </c>
    </row>
    <row r="7219" spans="1:16">
      <c r="A7219" s="303">
        <v>0</v>
      </c>
      <c r="B7219" s="303">
        <v>0</v>
      </c>
      <c r="C7219" s="303">
        <v>0</v>
      </c>
      <c r="D7219" s="304">
        <f t="shared" si="112"/>
        <v>0</v>
      </c>
      <c r="E7219" s="305">
        <v>45992</v>
      </c>
      <c r="F7219" s="302" t="s">
        <v>69</v>
      </c>
      <c r="G7219" s="302" t="s">
        <v>70</v>
      </c>
      <c r="H7219" s="302" t="s">
        <v>3099</v>
      </c>
      <c r="I7219" s="302" t="s">
        <v>3099</v>
      </c>
      <c r="J7219" s="302">
        <v>135500</v>
      </c>
      <c r="K7219" s="302" t="s">
        <v>728</v>
      </c>
      <c r="L7219" s="302">
        <v>9974733</v>
      </c>
      <c r="M7219" s="302" t="s">
        <v>3130</v>
      </c>
      <c r="N7219" s="305">
        <v>22828</v>
      </c>
      <c r="O7219" s="305">
        <v>22828</v>
      </c>
      <c r="P7219" s="302" t="s">
        <v>1062</v>
      </c>
    </row>
    <row r="7220" spans="1:16">
      <c r="A7220" s="303">
        <v>0</v>
      </c>
      <c r="B7220" s="303">
        <v>0</v>
      </c>
      <c r="C7220" s="303">
        <v>0</v>
      </c>
      <c r="D7220" s="304">
        <f t="shared" si="112"/>
        <v>0</v>
      </c>
      <c r="E7220" s="305">
        <v>45992</v>
      </c>
      <c r="F7220" s="302" t="s">
        <v>69</v>
      </c>
      <c r="G7220" s="302" t="s">
        <v>70</v>
      </c>
      <c r="H7220" s="302" t="s">
        <v>3099</v>
      </c>
      <c r="I7220" s="302" t="s">
        <v>3099</v>
      </c>
      <c r="J7220" s="302">
        <v>135500</v>
      </c>
      <c r="K7220" s="302" t="s">
        <v>728</v>
      </c>
      <c r="L7220" s="302">
        <v>9974732</v>
      </c>
      <c r="M7220" s="302" t="s">
        <v>3130</v>
      </c>
      <c r="N7220" s="305">
        <v>23193</v>
      </c>
      <c r="O7220" s="305">
        <v>23193</v>
      </c>
      <c r="P7220" s="302" t="s">
        <v>1062</v>
      </c>
    </row>
    <row r="7221" spans="1:16">
      <c r="A7221" s="303">
        <v>0</v>
      </c>
      <c r="B7221" s="303">
        <v>0</v>
      </c>
      <c r="C7221" s="303">
        <v>0</v>
      </c>
      <c r="D7221" s="304">
        <f t="shared" si="112"/>
        <v>0</v>
      </c>
      <c r="E7221" s="305">
        <v>45992</v>
      </c>
      <c r="F7221" s="302" t="s">
        <v>69</v>
      </c>
      <c r="G7221" s="302" t="s">
        <v>70</v>
      </c>
      <c r="H7221" s="302" t="s">
        <v>3099</v>
      </c>
      <c r="I7221" s="302" t="s">
        <v>3099</v>
      </c>
      <c r="J7221" s="302">
        <v>135500</v>
      </c>
      <c r="K7221" s="302" t="s">
        <v>728</v>
      </c>
      <c r="L7221" s="302">
        <v>9974734</v>
      </c>
      <c r="M7221" s="302" t="s">
        <v>3130</v>
      </c>
      <c r="N7221" s="305">
        <v>20271</v>
      </c>
      <c r="O7221" s="305">
        <v>20271</v>
      </c>
      <c r="P7221" s="302" t="s">
        <v>1062</v>
      </c>
    </row>
    <row r="7222" spans="1:16">
      <c r="A7222" s="303">
        <v>0</v>
      </c>
      <c r="B7222" s="303">
        <v>0</v>
      </c>
      <c r="C7222" s="303">
        <v>0</v>
      </c>
      <c r="D7222" s="304">
        <f t="shared" si="112"/>
        <v>0</v>
      </c>
      <c r="E7222" s="305">
        <v>45992</v>
      </c>
      <c r="F7222" s="302" t="s">
        <v>69</v>
      </c>
      <c r="G7222" s="302" t="s">
        <v>70</v>
      </c>
      <c r="H7222" s="302" t="s">
        <v>3099</v>
      </c>
      <c r="I7222" s="302" t="s">
        <v>3099</v>
      </c>
      <c r="J7222" s="302">
        <v>135500</v>
      </c>
      <c r="K7222" s="302" t="s">
        <v>675</v>
      </c>
      <c r="L7222" s="302">
        <v>9974730</v>
      </c>
      <c r="M7222" s="302" t="s">
        <v>3083</v>
      </c>
      <c r="N7222" s="305">
        <v>30133</v>
      </c>
      <c r="O7222" s="305">
        <v>30133</v>
      </c>
      <c r="P7222" s="302" t="s">
        <v>1062</v>
      </c>
    </row>
    <row r="7223" spans="1:16">
      <c r="A7223" s="303">
        <v>0</v>
      </c>
      <c r="B7223" s="303">
        <v>0</v>
      </c>
      <c r="C7223" s="303">
        <v>0</v>
      </c>
      <c r="D7223" s="304">
        <f t="shared" si="112"/>
        <v>0</v>
      </c>
      <c r="E7223" s="305">
        <v>45992</v>
      </c>
      <c r="F7223" s="302" t="s">
        <v>69</v>
      </c>
      <c r="G7223" s="302" t="s">
        <v>70</v>
      </c>
      <c r="H7223" s="302" t="s">
        <v>3099</v>
      </c>
      <c r="I7223" s="302" t="s">
        <v>3099</v>
      </c>
      <c r="J7223" s="302">
        <v>135500</v>
      </c>
      <c r="K7223" s="302" t="s">
        <v>675</v>
      </c>
      <c r="L7223" s="302">
        <v>9974731</v>
      </c>
      <c r="M7223" s="302" t="s">
        <v>3083</v>
      </c>
      <c r="N7223" s="305">
        <v>28307</v>
      </c>
      <c r="O7223" s="305">
        <v>28307</v>
      </c>
      <c r="P7223" s="302" t="s">
        <v>1062</v>
      </c>
    </row>
    <row r="7224" spans="1:16">
      <c r="A7224" s="303">
        <v>0</v>
      </c>
      <c r="B7224" s="303">
        <v>0</v>
      </c>
      <c r="C7224" s="303">
        <v>0</v>
      </c>
      <c r="D7224" s="304">
        <f t="shared" si="112"/>
        <v>0</v>
      </c>
      <c r="E7224" s="305">
        <v>45992</v>
      </c>
      <c r="F7224" s="302" t="s">
        <v>69</v>
      </c>
      <c r="G7224" s="302" t="s">
        <v>70</v>
      </c>
      <c r="H7224" s="302" t="s">
        <v>3099</v>
      </c>
      <c r="I7224" s="302" t="s">
        <v>3099</v>
      </c>
      <c r="J7224" s="302">
        <v>135500</v>
      </c>
      <c r="K7224" s="302" t="s">
        <v>111</v>
      </c>
      <c r="L7224" s="302">
        <v>9697432</v>
      </c>
      <c r="M7224" s="302" t="s">
        <v>3084</v>
      </c>
      <c r="N7224" s="305">
        <v>29403</v>
      </c>
      <c r="O7224" s="305">
        <v>29403</v>
      </c>
      <c r="P7224" s="302" t="s">
        <v>1062</v>
      </c>
    </row>
    <row r="7225" spans="1:16">
      <c r="A7225" s="303">
        <v>0</v>
      </c>
      <c r="B7225" s="303">
        <v>0</v>
      </c>
      <c r="C7225" s="303">
        <v>0</v>
      </c>
      <c r="D7225" s="304">
        <f t="shared" si="112"/>
        <v>0</v>
      </c>
      <c r="E7225" s="305">
        <v>45992</v>
      </c>
      <c r="F7225" s="302" t="s">
        <v>69</v>
      </c>
      <c r="G7225" s="302" t="s">
        <v>70</v>
      </c>
      <c r="H7225" s="302" t="s">
        <v>3099</v>
      </c>
      <c r="I7225" s="302" t="s">
        <v>3099</v>
      </c>
      <c r="J7225" s="302">
        <v>135500</v>
      </c>
      <c r="K7225" s="302" t="s">
        <v>111</v>
      </c>
      <c r="L7225" s="302">
        <v>9801858</v>
      </c>
      <c r="M7225" s="302" t="s">
        <v>879</v>
      </c>
      <c r="N7225" s="305">
        <v>28307</v>
      </c>
      <c r="O7225" s="305">
        <v>28307</v>
      </c>
      <c r="P7225" s="302" t="s">
        <v>1052</v>
      </c>
    </row>
    <row r="7226" spans="1:16">
      <c r="A7226" s="303">
        <v>0</v>
      </c>
      <c r="B7226" s="303">
        <v>0</v>
      </c>
      <c r="C7226" s="303">
        <v>0</v>
      </c>
      <c r="D7226" s="304">
        <f t="shared" si="112"/>
        <v>0</v>
      </c>
      <c r="E7226" s="305">
        <v>45992</v>
      </c>
      <c r="F7226" s="302" t="s">
        <v>69</v>
      </c>
      <c r="G7226" s="302" t="s">
        <v>70</v>
      </c>
      <c r="H7226" s="302" t="s">
        <v>3099</v>
      </c>
      <c r="I7226" s="302" t="s">
        <v>3099</v>
      </c>
      <c r="J7226" s="302">
        <v>135500</v>
      </c>
      <c r="K7226" s="302" t="s">
        <v>111</v>
      </c>
      <c r="L7226" s="302">
        <v>9801859</v>
      </c>
      <c r="M7226" s="302" t="s">
        <v>879</v>
      </c>
      <c r="N7226" s="305">
        <v>29403</v>
      </c>
      <c r="O7226" s="305">
        <v>29403</v>
      </c>
      <c r="P7226" s="302" t="s">
        <v>1052</v>
      </c>
    </row>
    <row r="7227" spans="1:16">
      <c r="A7227" s="303">
        <v>0</v>
      </c>
      <c r="B7227" s="303">
        <v>0</v>
      </c>
      <c r="C7227" s="303">
        <v>0</v>
      </c>
      <c r="D7227" s="304">
        <f t="shared" si="112"/>
        <v>0</v>
      </c>
      <c r="E7227" s="305">
        <v>45992</v>
      </c>
      <c r="F7227" s="302" t="s">
        <v>69</v>
      </c>
      <c r="G7227" s="302" t="s">
        <v>70</v>
      </c>
      <c r="H7227" s="302" t="s">
        <v>3099</v>
      </c>
      <c r="I7227" s="302" t="s">
        <v>3099</v>
      </c>
      <c r="J7227" s="302">
        <v>135500</v>
      </c>
      <c r="K7227" s="302" t="s">
        <v>111</v>
      </c>
      <c r="L7227" s="302">
        <v>9974729</v>
      </c>
      <c r="M7227" s="302" t="s">
        <v>3084</v>
      </c>
      <c r="N7227" s="305">
        <v>28307</v>
      </c>
      <c r="O7227" s="305">
        <v>28307</v>
      </c>
      <c r="P7227" s="302" t="s">
        <v>1062</v>
      </c>
    </row>
    <row r="7228" spans="1:16">
      <c r="A7228" s="303">
        <v>0</v>
      </c>
      <c r="B7228" s="303">
        <v>0</v>
      </c>
      <c r="C7228" s="303">
        <v>0</v>
      </c>
      <c r="D7228" s="304">
        <f t="shared" si="112"/>
        <v>0</v>
      </c>
      <c r="E7228" s="305">
        <v>45992</v>
      </c>
      <c r="F7228" s="302" t="s">
        <v>69</v>
      </c>
      <c r="G7228" s="302" t="s">
        <v>70</v>
      </c>
      <c r="H7228" s="302" t="s">
        <v>3099</v>
      </c>
      <c r="I7228" s="302" t="s">
        <v>3099</v>
      </c>
      <c r="J7228" s="302">
        <v>135500</v>
      </c>
      <c r="K7228" s="302" t="s">
        <v>663</v>
      </c>
      <c r="L7228" s="302">
        <v>9801848</v>
      </c>
      <c r="M7228" s="302" t="s">
        <v>879</v>
      </c>
      <c r="N7228" s="305">
        <v>28307</v>
      </c>
      <c r="O7228" s="305">
        <v>28307</v>
      </c>
      <c r="P7228" s="302" t="s">
        <v>1052</v>
      </c>
    </row>
    <row r="7229" spans="1:16">
      <c r="A7229" s="303">
        <v>0</v>
      </c>
      <c r="B7229" s="303">
        <v>0</v>
      </c>
      <c r="C7229" s="303">
        <v>0</v>
      </c>
      <c r="D7229" s="304">
        <f t="shared" si="112"/>
        <v>0</v>
      </c>
      <c r="E7229" s="305">
        <v>45992</v>
      </c>
      <c r="F7229" s="302" t="s">
        <v>69</v>
      </c>
      <c r="G7229" s="302" t="s">
        <v>70</v>
      </c>
      <c r="H7229" s="302" t="s">
        <v>3099</v>
      </c>
      <c r="I7229" s="302" t="s">
        <v>3099</v>
      </c>
      <c r="J7229" s="302">
        <v>135500</v>
      </c>
      <c r="K7229" s="302" t="s">
        <v>663</v>
      </c>
      <c r="L7229" s="302">
        <v>9801875</v>
      </c>
      <c r="M7229" s="302" t="s">
        <v>879</v>
      </c>
      <c r="N7229" s="305">
        <v>22463</v>
      </c>
      <c r="O7229" s="305">
        <v>22463</v>
      </c>
      <c r="P7229" s="302" t="s">
        <v>1052</v>
      </c>
    </row>
    <row r="7230" spans="1:16">
      <c r="A7230" s="303">
        <v>0</v>
      </c>
      <c r="B7230" s="303">
        <v>0</v>
      </c>
      <c r="C7230" s="303">
        <v>0</v>
      </c>
      <c r="D7230" s="304">
        <f t="shared" si="112"/>
        <v>0</v>
      </c>
      <c r="E7230" s="305">
        <v>45992</v>
      </c>
      <c r="F7230" s="302" t="s">
        <v>69</v>
      </c>
      <c r="G7230" s="302" t="s">
        <v>70</v>
      </c>
      <c r="H7230" s="302" t="s">
        <v>3099</v>
      </c>
      <c r="I7230" s="302" t="s">
        <v>3099</v>
      </c>
      <c r="J7230" s="302">
        <v>135500</v>
      </c>
      <c r="K7230" s="302" t="s">
        <v>663</v>
      </c>
      <c r="L7230" s="302">
        <v>9801879</v>
      </c>
      <c r="M7230" s="302" t="s">
        <v>879</v>
      </c>
      <c r="N7230" s="305">
        <v>26115</v>
      </c>
      <c r="O7230" s="305">
        <v>26115</v>
      </c>
      <c r="P7230" s="302" t="s">
        <v>1052</v>
      </c>
    </row>
    <row r="7231" spans="1:16">
      <c r="A7231" s="303">
        <v>0</v>
      </c>
      <c r="B7231" s="303">
        <v>0</v>
      </c>
      <c r="C7231" s="303">
        <v>0</v>
      </c>
      <c r="D7231" s="304">
        <f t="shared" si="112"/>
        <v>0</v>
      </c>
      <c r="E7231" s="305">
        <v>45992</v>
      </c>
      <c r="F7231" s="302" t="s">
        <v>69</v>
      </c>
      <c r="G7231" s="302" t="s">
        <v>70</v>
      </c>
      <c r="H7231" s="302" t="s">
        <v>3099</v>
      </c>
      <c r="I7231" s="302" t="s">
        <v>3099</v>
      </c>
      <c r="J7231" s="302">
        <v>135500</v>
      </c>
      <c r="K7231" s="302" t="s">
        <v>663</v>
      </c>
      <c r="L7231" s="302">
        <v>9974725</v>
      </c>
      <c r="M7231" s="302" t="s">
        <v>3085</v>
      </c>
      <c r="N7231" s="305">
        <v>23924</v>
      </c>
      <c r="O7231" s="305">
        <v>23924</v>
      </c>
      <c r="P7231" s="302" t="s">
        <v>1062</v>
      </c>
    </row>
    <row r="7232" spans="1:16">
      <c r="A7232" s="303">
        <v>0</v>
      </c>
      <c r="B7232" s="303">
        <v>0</v>
      </c>
      <c r="C7232" s="303">
        <v>0</v>
      </c>
      <c r="D7232" s="304">
        <f t="shared" si="112"/>
        <v>0</v>
      </c>
      <c r="E7232" s="305">
        <v>45992</v>
      </c>
      <c r="F7232" s="302" t="s">
        <v>69</v>
      </c>
      <c r="G7232" s="302" t="s">
        <v>70</v>
      </c>
      <c r="H7232" s="302" t="s">
        <v>3099</v>
      </c>
      <c r="I7232" s="302" t="s">
        <v>3099</v>
      </c>
      <c r="J7232" s="302">
        <v>135500</v>
      </c>
      <c r="K7232" s="302" t="s">
        <v>663</v>
      </c>
      <c r="L7232" s="302">
        <v>9974726</v>
      </c>
      <c r="M7232" s="302" t="s">
        <v>3085</v>
      </c>
      <c r="N7232" s="305">
        <v>23559</v>
      </c>
      <c r="O7232" s="305">
        <v>23559</v>
      </c>
      <c r="P7232" s="302" t="s">
        <v>1062</v>
      </c>
    </row>
    <row r="7233" spans="1:16">
      <c r="A7233" s="303">
        <v>0</v>
      </c>
      <c r="B7233" s="303">
        <v>0</v>
      </c>
      <c r="C7233" s="303">
        <v>0</v>
      </c>
      <c r="D7233" s="304">
        <f t="shared" si="112"/>
        <v>0</v>
      </c>
      <c r="E7233" s="305">
        <v>45992</v>
      </c>
      <c r="F7233" s="302" t="s">
        <v>69</v>
      </c>
      <c r="G7233" s="302" t="s">
        <v>70</v>
      </c>
      <c r="H7233" s="302" t="s">
        <v>3099</v>
      </c>
      <c r="I7233" s="302" t="s">
        <v>3099</v>
      </c>
      <c r="J7233" s="302">
        <v>135500</v>
      </c>
      <c r="K7233" s="302" t="s">
        <v>663</v>
      </c>
      <c r="L7233" s="302">
        <v>9974724</v>
      </c>
      <c r="M7233" s="302" t="s">
        <v>3085</v>
      </c>
      <c r="N7233" s="305">
        <v>26115</v>
      </c>
      <c r="O7233" s="305">
        <v>26115</v>
      </c>
      <c r="P7233" s="302" t="s">
        <v>1062</v>
      </c>
    </row>
    <row r="7234" spans="1:16">
      <c r="A7234" s="303">
        <v>0</v>
      </c>
      <c r="B7234" s="303">
        <v>0</v>
      </c>
      <c r="C7234" s="303">
        <v>0</v>
      </c>
      <c r="D7234" s="304">
        <f t="shared" si="112"/>
        <v>0</v>
      </c>
      <c r="E7234" s="305">
        <v>45992</v>
      </c>
      <c r="F7234" s="302" t="s">
        <v>69</v>
      </c>
      <c r="G7234" s="302" t="s">
        <v>70</v>
      </c>
      <c r="H7234" s="302" t="s">
        <v>3099</v>
      </c>
      <c r="I7234" s="302" t="s">
        <v>3099</v>
      </c>
      <c r="J7234" s="302">
        <v>135500</v>
      </c>
      <c r="K7234" s="302" t="s">
        <v>663</v>
      </c>
      <c r="L7234" s="302">
        <v>9706642</v>
      </c>
      <c r="M7234" s="302" t="s">
        <v>3085</v>
      </c>
      <c r="N7234" s="305">
        <v>27576</v>
      </c>
      <c r="O7234" s="305">
        <v>27576</v>
      </c>
      <c r="P7234" s="302" t="s">
        <v>1062</v>
      </c>
    </row>
    <row r="7235" spans="1:16">
      <c r="A7235" s="303">
        <v>0</v>
      </c>
      <c r="B7235" s="303">
        <v>0</v>
      </c>
      <c r="C7235" s="303">
        <v>0</v>
      </c>
      <c r="D7235" s="304">
        <f t="shared" ref="D7235:D7298" si="113">+B7235-C7235</f>
        <v>0</v>
      </c>
      <c r="E7235" s="305">
        <v>45992</v>
      </c>
      <c r="F7235" s="302" t="s">
        <v>69</v>
      </c>
      <c r="G7235" s="302" t="s">
        <v>70</v>
      </c>
      <c r="H7235" s="302" t="s">
        <v>3099</v>
      </c>
      <c r="I7235" s="302" t="s">
        <v>3099</v>
      </c>
      <c r="J7235" s="302">
        <v>135500</v>
      </c>
      <c r="K7235" s="302" t="s">
        <v>663</v>
      </c>
      <c r="L7235" s="302">
        <v>9801874</v>
      </c>
      <c r="M7235" s="302" t="s">
        <v>879</v>
      </c>
      <c r="N7235" s="305">
        <v>21367</v>
      </c>
      <c r="O7235" s="305">
        <v>21367</v>
      </c>
      <c r="P7235" s="302" t="s">
        <v>1052</v>
      </c>
    </row>
    <row r="7236" spans="1:16">
      <c r="A7236" s="303">
        <v>0</v>
      </c>
      <c r="B7236" s="303">
        <v>0</v>
      </c>
      <c r="C7236" s="303">
        <v>0</v>
      </c>
      <c r="D7236" s="304">
        <f t="shared" si="113"/>
        <v>0</v>
      </c>
      <c r="E7236" s="305">
        <v>45992</v>
      </c>
      <c r="F7236" s="302" t="s">
        <v>69</v>
      </c>
      <c r="G7236" s="302" t="s">
        <v>70</v>
      </c>
      <c r="H7236" s="302" t="s">
        <v>3099</v>
      </c>
      <c r="I7236" s="302" t="s">
        <v>3099</v>
      </c>
      <c r="J7236" s="302">
        <v>135500</v>
      </c>
      <c r="K7236" s="302" t="s">
        <v>663</v>
      </c>
      <c r="L7236" s="302">
        <v>9801876</v>
      </c>
      <c r="M7236" s="302" t="s">
        <v>879</v>
      </c>
      <c r="N7236" s="305">
        <v>23193</v>
      </c>
      <c r="O7236" s="305">
        <v>23193</v>
      </c>
      <c r="P7236" s="302" t="s">
        <v>1052</v>
      </c>
    </row>
    <row r="7237" spans="1:16">
      <c r="A7237" s="303">
        <v>0</v>
      </c>
      <c r="B7237" s="303">
        <v>0</v>
      </c>
      <c r="C7237" s="303">
        <v>0</v>
      </c>
      <c r="D7237" s="304">
        <f t="shared" si="113"/>
        <v>0</v>
      </c>
      <c r="E7237" s="305">
        <v>45992</v>
      </c>
      <c r="F7237" s="302" t="s">
        <v>69</v>
      </c>
      <c r="G7237" s="302" t="s">
        <v>70</v>
      </c>
      <c r="H7237" s="302" t="s">
        <v>3099</v>
      </c>
      <c r="I7237" s="302" t="s">
        <v>3099</v>
      </c>
      <c r="J7237" s="302">
        <v>135500</v>
      </c>
      <c r="K7237" s="302" t="s">
        <v>663</v>
      </c>
      <c r="L7237" s="302">
        <v>9801878</v>
      </c>
      <c r="M7237" s="302" t="s">
        <v>879</v>
      </c>
      <c r="N7237" s="305">
        <v>23924</v>
      </c>
      <c r="O7237" s="305">
        <v>23924</v>
      </c>
      <c r="P7237" s="302" t="s">
        <v>1052</v>
      </c>
    </row>
    <row r="7238" spans="1:16">
      <c r="A7238" s="303">
        <v>0</v>
      </c>
      <c r="B7238" s="303">
        <v>0</v>
      </c>
      <c r="C7238" s="303">
        <v>0</v>
      </c>
      <c r="D7238" s="304">
        <f t="shared" si="113"/>
        <v>0</v>
      </c>
      <c r="E7238" s="305">
        <v>45992</v>
      </c>
      <c r="F7238" s="302" t="s">
        <v>69</v>
      </c>
      <c r="G7238" s="302" t="s">
        <v>70</v>
      </c>
      <c r="H7238" s="302" t="s">
        <v>3099</v>
      </c>
      <c r="I7238" s="302" t="s">
        <v>3099</v>
      </c>
      <c r="J7238" s="302">
        <v>135500</v>
      </c>
      <c r="K7238" s="302" t="s">
        <v>663</v>
      </c>
      <c r="L7238" s="302">
        <v>9801880</v>
      </c>
      <c r="M7238" s="302" t="s">
        <v>879</v>
      </c>
      <c r="N7238" s="305">
        <v>26481</v>
      </c>
      <c r="O7238" s="305">
        <v>26481</v>
      </c>
      <c r="P7238" s="302" t="s">
        <v>1052</v>
      </c>
    </row>
    <row r="7239" spans="1:16">
      <c r="A7239" s="303">
        <v>0</v>
      </c>
      <c r="B7239" s="303">
        <v>0</v>
      </c>
      <c r="C7239" s="303">
        <v>0</v>
      </c>
      <c r="D7239" s="304">
        <f t="shared" si="113"/>
        <v>0</v>
      </c>
      <c r="E7239" s="305">
        <v>45992</v>
      </c>
      <c r="F7239" s="302" t="s">
        <v>69</v>
      </c>
      <c r="G7239" s="302" t="s">
        <v>70</v>
      </c>
      <c r="H7239" s="302" t="s">
        <v>3099</v>
      </c>
      <c r="I7239" s="302" t="s">
        <v>3099</v>
      </c>
      <c r="J7239" s="302">
        <v>135500</v>
      </c>
      <c r="K7239" s="302" t="s">
        <v>663</v>
      </c>
      <c r="L7239" s="302">
        <v>9974722</v>
      </c>
      <c r="M7239" s="302" t="s">
        <v>3085</v>
      </c>
      <c r="N7239" s="305">
        <v>26846</v>
      </c>
      <c r="O7239" s="305">
        <v>26846</v>
      </c>
      <c r="P7239" s="302" t="s">
        <v>1062</v>
      </c>
    </row>
    <row r="7240" spans="1:16">
      <c r="A7240" s="303">
        <v>0</v>
      </c>
      <c r="B7240" s="303">
        <v>0</v>
      </c>
      <c r="C7240" s="303">
        <v>0</v>
      </c>
      <c r="D7240" s="304">
        <f t="shared" si="113"/>
        <v>0</v>
      </c>
      <c r="E7240" s="305">
        <v>45992</v>
      </c>
      <c r="F7240" s="302" t="s">
        <v>69</v>
      </c>
      <c r="G7240" s="302" t="s">
        <v>70</v>
      </c>
      <c r="H7240" s="302" t="s">
        <v>3099</v>
      </c>
      <c r="I7240" s="302" t="s">
        <v>3099</v>
      </c>
      <c r="J7240" s="302">
        <v>135500</v>
      </c>
      <c r="K7240" s="302" t="s">
        <v>663</v>
      </c>
      <c r="L7240" s="302">
        <v>9801849</v>
      </c>
      <c r="M7240" s="302" t="s">
        <v>879</v>
      </c>
      <c r="N7240" s="305">
        <v>29403</v>
      </c>
      <c r="O7240" s="305">
        <v>29403</v>
      </c>
      <c r="P7240" s="302" t="s">
        <v>1052</v>
      </c>
    </row>
    <row r="7241" spans="1:16">
      <c r="A7241" s="303">
        <v>0</v>
      </c>
      <c r="B7241" s="303">
        <v>0</v>
      </c>
      <c r="C7241" s="303">
        <v>0</v>
      </c>
      <c r="D7241" s="304">
        <f t="shared" si="113"/>
        <v>0</v>
      </c>
      <c r="E7241" s="305">
        <v>45992</v>
      </c>
      <c r="F7241" s="302" t="s">
        <v>69</v>
      </c>
      <c r="G7241" s="302" t="s">
        <v>70</v>
      </c>
      <c r="H7241" s="302" t="s">
        <v>3099</v>
      </c>
      <c r="I7241" s="302" t="s">
        <v>3099</v>
      </c>
      <c r="J7241" s="302">
        <v>135500</v>
      </c>
      <c r="K7241" s="302" t="s">
        <v>663</v>
      </c>
      <c r="L7241" s="302">
        <v>9974723</v>
      </c>
      <c r="M7241" s="302" t="s">
        <v>3085</v>
      </c>
      <c r="N7241" s="305">
        <v>26481</v>
      </c>
      <c r="O7241" s="305">
        <v>26481</v>
      </c>
      <c r="P7241" s="302" t="s">
        <v>1062</v>
      </c>
    </row>
    <row r="7242" spans="1:16">
      <c r="A7242" s="303">
        <v>0</v>
      </c>
      <c r="B7242" s="303">
        <v>0</v>
      </c>
      <c r="C7242" s="303">
        <v>0</v>
      </c>
      <c r="D7242" s="304">
        <f t="shared" si="113"/>
        <v>0</v>
      </c>
      <c r="E7242" s="305">
        <v>45992</v>
      </c>
      <c r="F7242" s="302" t="s">
        <v>69</v>
      </c>
      <c r="G7242" s="302" t="s">
        <v>70</v>
      </c>
      <c r="H7242" s="302" t="s">
        <v>3099</v>
      </c>
      <c r="I7242" s="302" t="s">
        <v>3099</v>
      </c>
      <c r="J7242" s="302">
        <v>135500</v>
      </c>
      <c r="K7242" s="302" t="s">
        <v>663</v>
      </c>
      <c r="L7242" s="302">
        <v>9728063</v>
      </c>
      <c r="M7242" s="302" t="s">
        <v>3085</v>
      </c>
      <c r="N7242" s="305">
        <v>21367</v>
      </c>
      <c r="O7242" s="305">
        <v>21367</v>
      </c>
      <c r="P7242" s="302" t="s">
        <v>1062</v>
      </c>
    </row>
    <row r="7243" spans="1:16">
      <c r="A7243" s="303">
        <v>0</v>
      </c>
      <c r="B7243" s="303">
        <v>0</v>
      </c>
      <c r="C7243" s="303">
        <v>0</v>
      </c>
      <c r="D7243" s="304">
        <f t="shared" si="113"/>
        <v>0</v>
      </c>
      <c r="E7243" s="305">
        <v>45992</v>
      </c>
      <c r="F7243" s="302" t="s">
        <v>69</v>
      </c>
      <c r="G7243" s="302" t="s">
        <v>70</v>
      </c>
      <c r="H7243" s="302" t="s">
        <v>3099</v>
      </c>
      <c r="I7243" s="302" t="s">
        <v>3099</v>
      </c>
      <c r="J7243" s="302">
        <v>135500</v>
      </c>
      <c r="K7243" s="302" t="s">
        <v>663</v>
      </c>
      <c r="L7243" s="302">
        <v>9801872</v>
      </c>
      <c r="M7243" s="302" t="s">
        <v>879</v>
      </c>
      <c r="N7243" s="305">
        <v>13332</v>
      </c>
      <c r="O7243" s="305">
        <v>13332</v>
      </c>
      <c r="P7243" s="302" t="s">
        <v>1052</v>
      </c>
    </row>
    <row r="7244" spans="1:16">
      <c r="A7244" s="303">
        <v>0</v>
      </c>
      <c r="B7244" s="303">
        <v>0</v>
      </c>
      <c r="C7244" s="303">
        <v>0</v>
      </c>
      <c r="D7244" s="304">
        <f t="shared" si="113"/>
        <v>0</v>
      </c>
      <c r="E7244" s="305">
        <v>45992</v>
      </c>
      <c r="F7244" s="302" t="s">
        <v>69</v>
      </c>
      <c r="G7244" s="302" t="s">
        <v>70</v>
      </c>
      <c r="H7244" s="302" t="s">
        <v>3099</v>
      </c>
      <c r="I7244" s="302" t="s">
        <v>3099</v>
      </c>
      <c r="J7244" s="302">
        <v>135500</v>
      </c>
      <c r="K7244" s="302" t="s">
        <v>663</v>
      </c>
      <c r="L7244" s="302">
        <v>9801873</v>
      </c>
      <c r="M7244" s="302" t="s">
        <v>879</v>
      </c>
      <c r="N7244" s="305">
        <v>15158</v>
      </c>
      <c r="O7244" s="305">
        <v>15158</v>
      </c>
      <c r="P7244" s="302" t="s">
        <v>1052</v>
      </c>
    </row>
    <row r="7245" spans="1:16">
      <c r="A7245" s="303">
        <v>0</v>
      </c>
      <c r="B7245" s="303">
        <v>0</v>
      </c>
      <c r="C7245" s="303">
        <v>0</v>
      </c>
      <c r="D7245" s="304">
        <f t="shared" si="113"/>
        <v>0</v>
      </c>
      <c r="E7245" s="305">
        <v>45992</v>
      </c>
      <c r="F7245" s="302" t="s">
        <v>69</v>
      </c>
      <c r="G7245" s="302" t="s">
        <v>70</v>
      </c>
      <c r="H7245" s="302" t="s">
        <v>3099</v>
      </c>
      <c r="I7245" s="302" t="s">
        <v>3099</v>
      </c>
      <c r="J7245" s="302">
        <v>135500</v>
      </c>
      <c r="K7245" s="302" t="s">
        <v>663</v>
      </c>
      <c r="L7245" s="302">
        <v>9801877</v>
      </c>
      <c r="M7245" s="302" t="s">
        <v>879</v>
      </c>
      <c r="N7245" s="305">
        <v>23559</v>
      </c>
      <c r="O7245" s="305">
        <v>23559</v>
      </c>
      <c r="P7245" s="302" t="s">
        <v>1052</v>
      </c>
    </row>
    <row r="7246" spans="1:16">
      <c r="A7246" s="303">
        <v>0</v>
      </c>
      <c r="B7246" s="303">
        <v>0</v>
      </c>
      <c r="C7246" s="303">
        <v>0</v>
      </c>
      <c r="D7246" s="304">
        <f t="shared" si="113"/>
        <v>0</v>
      </c>
      <c r="E7246" s="305">
        <v>45992</v>
      </c>
      <c r="F7246" s="302" t="s">
        <v>69</v>
      </c>
      <c r="G7246" s="302" t="s">
        <v>70</v>
      </c>
      <c r="H7246" s="302" t="s">
        <v>3099</v>
      </c>
      <c r="I7246" s="302" t="s">
        <v>3099</v>
      </c>
      <c r="J7246" s="302">
        <v>135500</v>
      </c>
      <c r="K7246" s="302" t="s">
        <v>663</v>
      </c>
      <c r="L7246" s="302">
        <v>9974727</v>
      </c>
      <c r="M7246" s="302" t="s">
        <v>3085</v>
      </c>
      <c r="N7246" s="305">
        <v>22463</v>
      </c>
      <c r="O7246" s="305">
        <v>22463</v>
      </c>
      <c r="P7246" s="302" t="s">
        <v>1062</v>
      </c>
    </row>
    <row r="7247" spans="1:16">
      <c r="A7247" s="303">
        <v>0</v>
      </c>
      <c r="B7247" s="303">
        <v>0</v>
      </c>
      <c r="C7247" s="303">
        <v>0</v>
      </c>
      <c r="D7247" s="304">
        <f t="shared" si="113"/>
        <v>0</v>
      </c>
      <c r="E7247" s="305">
        <v>45992</v>
      </c>
      <c r="F7247" s="302" t="s">
        <v>69</v>
      </c>
      <c r="G7247" s="302" t="s">
        <v>70</v>
      </c>
      <c r="H7247" s="302" t="s">
        <v>3099</v>
      </c>
      <c r="I7247" s="302" t="s">
        <v>3099</v>
      </c>
      <c r="J7247" s="302">
        <v>135500</v>
      </c>
      <c r="K7247" s="302" t="s">
        <v>663</v>
      </c>
      <c r="L7247" s="302">
        <v>9801847</v>
      </c>
      <c r="M7247" s="302" t="s">
        <v>879</v>
      </c>
      <c r="N7247" s="305">
        <v>27942</v>
      </c>
      <c r="O7247" s="305">
        <v>27942</v>
      </c>
      <c r="P7247" s="302" t="s">
        <v>1052</v>
      </c>
    </row>
    <row r="7248" spans="1:16">
      <c r="A7248" s="303">
        <v>0</v>
      </c>
      <c r="B7248" s="303">
        <v>0</v>
      </c>
      <c r="C7248" s="303">
        <v>0</v>
      </c>
      <c r="D7248" s="304">
        <f t="shared" si="113"/>
        <v>0</v>
      </c>
      <c r="E7248" s="305">
        <v>45992</v>
      </c>
      <c r="F7248" s="302" t="s">
        <v>69</v>
      </c>
      <c r="G7248" s="302" t="s">
        <v>70</v>
      </c>
      <c r="H7248" s="302" t="s">
        <v>3099</v>
      </c>
      <c r="I7248" s="302" t="s">
        <v>3099</v>
      </c>
      <c r="J7248" s="302">
        <v>135500</v>
      </c>
      <c r="K7248" s="302" t="s">
        <v>663</v>
      </c>
      <c r="L7248" s="302">
        <v>9974721</v>
      </c>
      <c r="M7248" s="302" t="s">
        <v>3085</v>
      </c>
      <c r="N7248" s="305">
        <v>27942</v>
      </c>
      <c r="O7248" s="305">
        <v>27942</v>
      </c>
      <c r="P7248" s="302" t="s">
        <v>1062</v>
      </c>
    </row>
    <row r="7249" spans="1:16">
      <c r="A7249" s="303">
        <v>0</v>
      </c>
      <c r="B7249" s="303">
        <v>0</v>
      </c>
      <c r="C7249" s="303">
        <v>0</v>
      </c>
      <c r="D7249" s="304">
        <f t="shared" si="113"/>
        <v>0</v>
      </c>
      <c r="E7249" s="305">
        <v>45992</v>
      </c>
      <c r="F7249" s="302" t="s">
        <v>69</v>
      </c>
      <c r="G7249" s="302" t="s">
        <v>70</v>
      </c>
      <c r="H7249" s="302" t="s">
        <v>3099</v>
      </c>
      <c r="I7249" s="302" t="s">
        <v>3099</v>
      </c>
      <c r="J7249" s="302">
        <v>135500</v>
      </c>
      <c r="K7249" s="302" t="s">
        <v>663</v>
      </c>
      <c r="L7249" s="302">
        <v>9724174</v>
      </c>
      <c r="M7249" s="302" t="s">
        <v>3085</v>
      </c>
      <c r="N7249" s="305">
        <v>13332</v>
      </c>
      <c r="O7249" s="305">
        <v>13332</v>
      </c>
      <c r="P7249" s="302" t="s">
        <v>1062</v>
      </c>
    </row>
    <row r="7250" spans="1:16">
      <c r="A7250" s="303">
        <v>0</v>
      </c>
      <c r="B7250" s="303">
        <v>0</v>
      </c>
      <c r="C7250" s="303">
        <v>0</v>
      </c>
      <c r="D7250" s="304">
        <f t="shared" si="113"/>
        <v>0</v>
      </c>
      <c r="E7250" s="305">
        <v>45992</v>
      </c>
      <c r="F7250" s="302" t="s">
        <v>69</v>
      </c>
      <c r="G7250" s="302" t="s">
        <v>70</v>
      </c>
      <c r="H7250" s="302" t="s">
        <v>3099</v>
      </c>
      <c r="I7250" s="302" t="s">
        <v>3099</v>
      </c>
      <c r="J7250" s="302">
        <v>135500</v>
      </c>
      <c r="K7250" s="302" t="s">
        <v>663</v>
      </c>
      <c r="L7250" s="302">
        <v>9697431</v>
      </c>
      <c r="M7250" s="302" t="s">
        <v>3085</v>
      </c>
      <c r="N7250" s="305">
        <v>28307</v>
      </c>
      <c r="O7250" s="305">
        <v>28307</v>
      </c>
      <c r="P7250" s="302" t="s">
        <v>1062</v>
      </c>
    </row>
    <row r="7251" spans="1:16">
      <c r="A7251" s="303">
        <v>0</v>
      </c>
      <c r="B7251" s="303">
        <v>0</v>
      </c>
      <c r="C7251" s="303">
        <v>0</v>
      </c>
      <c r="D7251" s="304">
        <f t="shared" si="113"/>
        <v>0</v>
      </c>
      <c r="E7251" s="305">
        <v>45992</v>
      </c>
      <c r="F7251" s="302" t="s">
        <v>69</v>
      </c>
      <c r="G7251" s="302" t="s">
        <v>70</v>
      </c>
      <c r="H7251" s="302" t="s">
        <v>3099</v>
      </c>
      <c r="I7251" s="302" t="s">
        <v>3099</v>
      </c>
      <c r="J7251" s="302">
        <v>135500</v>
      </c>
      <c r="K7251" s="302" t="s">
        <v>663</v>
      </c>
      <c r="L7251" s="302">
        <v>9801846</v>
      </c>
      <c r="M7251" s="302" t="s">
        <v>879</v>
      </c>
      <c r="N7251" s="305">
        <v>27576</v>
      </c>
      <c r="O7251" s="305">
        <v>27576</v>
      </c>
      <c r="P7251" s="302" t="s">
        <v>1052</v>
      </c>
    </row>
    <row r="7252" spans="1:16">
      <c r="A7252" s="303">
        <v>0</v>
      </c>
      <c r="B7252" s="303">
        <v>0</v>
      </c>
      <c r="C7252" s="303">
        <v>0</v>
      </c>
      <c r="D7252" s="304">
        <f t="shared" si="113"/>
        <v>0</v>
      </c>
      <c r="E7252" s="305">
        <v>45992</v>
      </c>
      <c r="F7252" s="302" t="s">
        <v>69</v>
      </c>
      <c r="G7252" s="302" t="s">
        <v>70</v>
      </c>
      <c r="H7252" s="302" t="s">
        <v>3099</v>
      </c>
      <c r="I7252" s="302" t="s">
        <v>3099</v>
      </c>
      <c r="J7252" s="302">
        <v>135500</v>
      </c>
      <c r="K7252" s="302" t="s">
        <v>663</v>
      </c>
      <c r="L7252" s="302">
        <v>9701187</v>
      </c>
      <c r="M7252" s="302" t="s">
        <v>3085</v>
      </c>
      <c r="N7252" s="305">
        <v>23193</v>
      </c>
      <c r="O7252" s="305">
        <v>23193</v>
      </c>
      <c r="P7252" s="302" t="s">
        <v>1062</v>
      </c>
    </row>
    <row r="7253" spans="1:16">
      <c r="A7253" s="303">
        <v>0</v>
      </c>
      <c r="B7253" s="303">
        <v>0</v>
      </c>
      <c r="C7253" s="303">
        <v>0</v>
      </c>
      <c r="D7253" s="304">
        <f t="shared" si="113"/>
        <v>0</v>
      </c>
      <c r="E7253" s="305">
        <v>45992</v>
      </c>
      <c r="F7253" s="302" t="s">
        <v>69</v>
      </c>
      <c r="G7253" s="302" t="s">
        <v>70</v>
      </c>
      <c r="H7253" s="302" t="s">
        <v>3099</v>
      </c>
      <c r="I7253" s="302" t="s">
        <v>3099</v>
      </c>
      <c r="J7253" s="302">
        <v>135500</v>
      </c>
      <c r="K7253" s="302" t="s">
        <v>663</v>
      </c>
      <c r="L7253" s="302">
        <v>9801845</v>
      </c>
      <c r="M7253" s="302" t="s">
        <v>879</v>
      </c>
      <c r="N7253" s="305">
        <v>26846</v>
      </c>
      <c r="O7253" s="305">
        <v>26846</v>
      </c>
      <c r="P7253" s="302" t="s">
        <v>1052</v>
      </c>
    </row>
    <row r="7254" spans="1:16">
      <c r="A7254" s="303">
        <v>0</v>
      </c>
      <c r="B7254" s="303">
        <v>0</v>
      </c>
      <c r="C7254" s="303">
        <v>0</v>
      </c>
      <c r="D7254" s="304">
        <f t="shared" si="113"/>
        <v>0</v>
      </c>
      <c r="E7254" s="305">
        <v>45992</v>
      </c>
      <c r="F7254" s="302" t="s">
        <v>69</v>
      </c>
      <c r="G7254" s="302" t="s">
        <v>70</v>
      </c>
      <c r="H7254" s="302" t="s">
        <v>3099</v>
      </c>
      <c r="I7254" s="302" t="s">
        <v>3099</v>
      </c>
      <c r="J7254" s="302">
        <v>135500</v>
      </c>
      <c r="K7254" s="302" t="s">
        <v>663</v>
      </c>
      <c r="L7254" s="302">
        <v>9974720</v>
      </c>
      <c r="M7254" s="302" t="s">
        <v>3085</v>
      </c>
      <c r="N7254" s="305">
        <v>29403</v>
      </c>
      <c r="O7254" s="305">
        <v>29403</v>
      </c>
      <c r="P7254" s="302" t="s">
        <v>1062</v>
      </c>
    </row>
    <row r="7255" spans="1:16">
      <c r="A7255" s="303">
        <v>0</v>
      </c>
      <c r="B7255" s="303">
        <v>0</v>
      </c>
      <c r="C7255" s="303">
        <v>0</v>
      </c>
      <c r="D7255" s="304">
        <f t="shared" si="113"/>
        <v>0</v>
      </c>
      <c r="E7255" s="305">
        <v>45992</v>
      </c>
      <c r="F7255" s="302" t="s">
        <v>69</v>
      </c>
      <c r="G7255" s="302" t="s">
        <v>70</v>
      </c>
      <c r="H7255" s="302" t="s">
        <v>3099</v>
      </c>
      <c r="I7255" s="302" t="s">
        <v>3099</v>
      </c>
      <c r="J7255" s="302">
        <v>135500</v>
      </c>
      <c r="K7255" s="302" t="s">
        <v>663</v>
      </c>
      <c r="L7255" s="302">
        <v>9974728</v>
      </c>
      <c r="M7255" s="302" t="s">
        <v>3085</v>
      </c>
      <c r="N7255" s="305">
        <v>15158</v>
      </c>
      <c r="O7255" s="305">
        <v>15158</v>
      </c>
      <c r="P7255" s="302" t="s">
        <v>1062</v>
      </c>
    </row>
    <row r="7256" spans="1:16">
      <c r="A7256" s="303">
        <v>0</v>
      </c>
      <c r="B7256" s="303">
        <v>0</v>
      </c>
      <c r="C7256" s="303">
        <v>0</v>
      </c>
      <c r="D7256" s="304">
        <f t="shared" si="113"/>
        <v>0</v>
      </c>
      <c r="E7256" s="305">
        <v>45992</v>
      </c>
      <c r="F7256" s="302" t="s">
        <v>69</v>
      </c>
      <c r="G7256" s="302" t="s">
        <v>70</v>
      </c>
      <c r="H7256" s="302" t="s">
        <v>3099</v>
      </c>
      <c r="I7256" s="302" t="s">
        <v>3099</v>
      </c>
      <c r="J7256" s="302">
        <v>135500</v>
      </c>
      <c r="K7256" s="302" t="s">
        <v>764</v>
      </c>
      <c r="L7256" s="302">
        <v>9974719</v>
      </c>
      <c r="M7256" s="302" t="s">
        <v>3133</v>
      </c>
      <c r="N7256" s="305">
        <v>19906</v>
      </c>
      <c r="O7256" s="305">
        <v>19906</v>
      </c>
      <c r="P7256" s="302" t="s">
        <v>1062</v>
      </c>
    </row>
    <row r="7257" spans="1:16">
      <c r="A7257" s="303">
        <v>0</v>
      </c>
      <c r="B7257" s="303">
        <v>0</v>
      </c>
      <c r="C7257" s="303">
        <v>0</v>
      </c>
      <c r="D7257" s="304">
        <f t="shared" si="113"/>
        <v>0</v>
      </c>
      <c r="E7257" s="305">
        <v>45992</v>
      </c>
      <c r="F7257" s="302" t="s">
        <v>69</v>
      </c>
      <c r="G7257" s="302" t="s">
        <v>70</v>
      </c>
      <c r="H7257" s="302" t="s">
        <v>3099</v>
      </c>
      <c r="I7257" s="302" t="s">
        <v>3099</v>
      </c>
      <c r="J7257" s="302">
        <v>135500</v>
      </c>
      <c r="K7257" s="302" t="s">
        <v>764</v>
      </c>
      <c r="L7257" s="302">
        <v>9974716</v>
      </c>
      <c r="M7257" s="302" t="s">
        <v>3133</v>
      </c>
      <c r="N7257" s="305">
        <v>28307</v>
      </c>
      <c r="O7257" s="305">
        <v>28307</v>
      </c>
      <c r="P7257" s="302" t="s">
        <v>1062</v>
      </c>
    </row>
    <row r="7258" spans="1:16">
      <c r="A7258" s="303">
        <v>0</v>
      </c>
      <c r="B7258" s="303">
        <v>0</v>
      </c>
      <c r="C7258" s="303">
        <v>0</v>
      </c>
      <c r="D7258" s="304">
        <f t="shared" si="113"/>
        <v>0</v>
      </c>
      <c r="E7258" s="305">
        <v>45992</v>
      </c>
      <c r="F7258" s="302" t="s">
        <v>69</v>
      </c>
      <c r="G7258" s="302" t="s">
        <v>70</v>
      </c>
      <c r="H7258" s="302" t="s">
        <v>3099</v>
      </c>
      <c r="I7258" s="302" t="s">
        <v>3099</v>
      </c>
      <c r="J7258" s="302">
        <v>135500</v>
      </c>
      <c r="K7258" s="302" t="s">
        <v>764</v>
      </c>
      <c r="L7258" s="302">
        <v>9974717</v>
      </c>
      <c r="M7258" s="302" t="s">
        <v>3133</v>
      </c>
      <c r="N7258" s="305">
        <v>27942</v>
      </c>
      <c r="O7258" s="305">
        <v>27942</v>
      </c>
      <c r="P7258" s="302" t="s">
        <v>1062</v>
      </c>
    </row>
    <row r="7259" spans="1:16">
      <c r="A7259" s="303">
        <v>0</v>
      </c>
      <c r="B7259" s="303">
        <v>0</v>
      </c>
      <c r="C7259" s="303">
        <v>0</v>
      </c>
      <c r="D7259" s="304">
        <f t="shared" si="113"/>
        <v>0</v>
      </c>
      <c r="E7259" s="305">
        <v>45992</v>
      </c>
      <c r="F7259" s="302" t="s">
        <v>69</v>
      </c>
      <c r="G7259" s="302" t="s">
        <v>70</v>
      </c>
      <c r="H7259" s="302" t="s">
        <v>3099</v>
      </c>
      <c r="I7259" s="302" t="s">
        <v>3099</v>
      </c>
      <c r="J7259" s="302">
        <v>135500</v>
      </c>
      <c r="K7259" s="302" t="s">
        <v>764</v>
      </c>
      <c r="L7259" s="302">
        <v>9701186</v>
      </c>
      <c r="M7259" s="302" t="s">
        <v>3133</v>
      </c>
      <c r="N7259" s="305">
        <v>25385</v>
      </c>
      <c r="O7259" s="305">
        <v>25385</v>
      </c>
      <c r="P7259" s="302" t="s">
        <v>1062</v>
      </c>
    </row>
    <row r="7260" spans="1:16">
      <c r="A7260" s="303">
        <v>0</v>
      </c>
      <c r="B7260" s="303">
        <v>0</v>
      </c>
      <c r="C7260" s="303">
        <v>0</v>
      </c>
      <c r="D7260" s="304">
        <f t="shared" si="113"/>
        <v>0</v>
      </c>
      <c r="E7260" s="305">
        <v>45992</v>
      </c>
      <c r="F7260" s="302" t="s">
        <v>69</v>
      </c>
      <c r="G7260" s="302" t="s">
        <v>70</v>
      </c>
      <c r="H7260" s="302" t="s">
        <v>3099</v>
      </c>
      <c r="I7260" s="302" t="s">
        <v>3099</v>
      </c>
      <c r="J7260" s="302">
        <v>135500</v>
      </c>
      <c r="K7260" s="302" t="s">
        <v>764</v>
      </c>
      <c r="L7260" s="302">
        <v>9974718</v>
      </c>
      <c r="M7260" s="302" t="s">
        <v>3133</v>
      </c>
      <c r="N7260" s="305">
        <v>20271</v>
      </c>
      <c r="O7260" s="305">
        <v>20271</v>
      </c>
      <c r="P7260" s="302" t="s">
        <v>1062</v>
      </c>
    </row>
    <row r="7261" spans="1:16">
      <c r="A7261" s="303">
        <v>0</v>
      </c>
      <c r="B7261" s="303">
        <v>0</v>
      </c>
      <c r="C7261" s="303">
        <v>0</v>
      </c>
      <c r="D7261" s="304">
        <f t="shared" si="113"/>
        <v>0</v>
      </c>
      <c r="E7261" s="305">
        <v>45992</v>
      </c>
      <c r="F7261" s="302" t="s">
        <v>69</v>
      </c>
      <c r="G7261" s="302" t="s">
        <v>70</v>
      </c>
      <c r="H7261" s="302" t="s">
        <v>3099</v>
      </c>
      <c r="I7261" s="302" t="s">
        <v>3099</v>
      </c>
      <c r="J7261" s="302">
        <v>135500</v>
      </c>
      <c r="K7261" s="302" t="s">
        <v>87</v>
      </c>
      <c r="L7261" s="302">
        <v>9974566</v>
      </c>
      <c r="M7261" s="302" t="s">
        <v>3061</v>
      </c>
      <c r="N7261" s="305">
        <v>27576</v>
      </c>
      <c r="O7261" s="305">
        <v>27576</v>
      </c>
      <c r="P7261" s="302" t="s">
        <v>1062</v>
      </c>
    </row>
    <row r="7262" spans="1:16">
      <c r="A7262" s="303">
        <v>0</v>
      </c>
      <c r="B7262" s="303">
        <v>0</v>
      </c>
      <c r="C7262" s="303">
        <v>0</v>
      </c>
      <c r="D7262" s="304">
        <f t="shared" si="113"/>
        <v>0</v>
      </c>
      <c r="E7262" s="305">
        <v>45992</v>
      </c>
      <c r="F7262" s="302" t="s">
        <v>69</v>
      </c>
      <c r="G7262" s="302" t="s">
        <v>70</v>
      </c>
      <c r="H7262" s="302" t="s">
        <v>3099</v>
      </c>
      <c r="I7262" s="302" t="s">
        <v>3099</v>
      </c>
      <c r="J7262" s="302">
        <v>135500</v>
      </c>
      <c r="K7262" s="302" t="s">
        <v>87</v>
      </c>
      <c r="L7262" s="302">
        <v>9974713</v>
      </c>
      <c r="M7262" s="302" t="s">
        <v>3061</v>
      </c>
      <c r="N7262" s="305">
        <v>27942</v>
      </c>
      <c r="O7262" s="305">
        <v>27942</v>
      </c>
      <c r="P7262" s="302" t="s">
        <v>1062</v>
      </c>
    </row>
    <row r="7263" spans="1:16">
      <c r="A7263" s="303">
        <v>0</v>
      </c>
      <c r="B7263" s="303">
        <v>0</v>
      </c>
      <c r="C7263" s="303">
        <v>0</v>
      </c>
      <c r="D7263" s="304">
        <f t="shared" si="113"/>
        <v>0</v>
      </c>
      <c r="E7263" s="305">
        <v>45992</v>
      </c>
      <c r="F7263" s="302" t="s">
        <v>69</v>
      </c>
      <c r="G7263" s="302" t="s">
        <v>70</v>
      </c>
      <c r="H7263" s="302" t="s">
        <v>3099</v>
      </c>
      <c r="I7263" s="302" t="s">
        <v>3099</v>
      </c>
      <c r="J7263" s="302">
        <v>135500</v>
      </c>
      <c r="K7263" s="302" t="s">
        <v>87</v>
      </c>
      <c r="L7263" s="302">
        <v>9974714</v>
      </c>
      <c r="M7263" s="302" t="s">
        <v>3061</v>
      </c>
      <c r="N7263" s="305">
        <v>21732</v>
      </c>
      <c r="O7263" s="305">
        <v>21732</v>
      </c>
      <c r="P7263" s="302" t="s">
        <v>1062</v>
      </c>
    </row>
    <row r="7264" spans="1:16">
      <c r="A7264" s="303">
        <v>0</v>
      </c>
      <c r="B7264" s="303">
        <v>0</v>
      </c>
      <c r="C7264" s="303">
        <v>0</v>
      </c>
      <c r="D7264" s="304">
        <f t="shared" si="113"/>
        <v>0</v>
      </c>
      <c r="E7264" s="305">
        <v>45992</v>
      </c>
      <c r="F7264" s="302" t="s">
        <v>69</v>
      </c>
      <c r="G7264" s="302" t="s">
        <v>70</v>
      </c>
      <c r="H7264" s="302" t="s">
        <v>3099</v>
      </c>
      <c r="I7264" s="302" t="s">
        <v>3099</v>
      </c>
      <c r="J7264" s="302">
        <v>135500</v>
      </c>
      <c r="K7264" s="302" t="s">
        <v>87</v>
      </c>
      <c r="L7264" s="302">
        <v>9974565</v>
      </c>
      <c r="M7264" s="302" t="s">
        <v>3061</v>
      </c>
      <c r="N7264" s="305">
        <v>28672</v>
      </c>
      <c r="O7264" s="305">
        <v>28672</v>
      </c>
      <c r="P7264" s="302" t="s">
        <v>1062</v>
      </c>
    </row>
    <row r="7265" spans="1:16">
      <c r="A7265" s="303">
        <v>0</v>
      </c>
      <c r="B7265" s="303">
        <v>0</v>
      </c>
      <c r="C7265" s="303">
        <v>0</v>
      </c>
      <c r="D7265" s="304">
        <f t="shared" si="113"/>
        <v>0</v>
      </c>
      <c r="E7265" s="305">
        <v>45992</v>
      </c>
      <c r="F7265" s="302" t="s">
        <v>69</v>
      </c>
      <c r="G7265" s="302" t="s">
        <v>70</v>
      </c>
      <c r="H7265" s="302" t="s">
        <v>3099</v>
      </c>
      <c r="I7265" s="302" t="s">
        <v>3099</v>
      </c>
      <c r="J7265" s="302">
        <v>135500</v>
      </c>
      <c r="K7265" s="302" t="s">
        <v>87</v>
      </c>
      <c r="L7265" s="302">
        <v>9724173</v>
      </c>
      <c r="M7265" s="302" t="s">
        <v>3061</v>
      </c>
      <c r="N7265" s="305">
        <v>24654</v>
      </c>
      <c r="O7265" s="305">
        <v>24654</v>
      </c>
      <c r="P7265" s="302" t="s">
        <v>1062</v>
      </c>
    </row>
    <row r="7266" spans="1:16">
      <c r="A7266" s="303">
        <v>0</v>
      </c>
      <c r="B7266" s="303">
        <v>0</v>
      </c>
      <c r="C7266" s="303">
        <v>0</v>
      </c>
      <c r="D7266" s="304">
        <f t="shared" si="113"/>
        <v>0</v>
      </c>
      <c r="E7266" s="305">
        <v>45992</v>
      </c>
      <c r="F7266" s="302" t="s">
        <v>69</v>
      </c>
      <c r="G7266" s="302" t="s">
        <v>70</v>
      </c>
      <c r="H7266" s="302" t="s">
        <v>3099</v>
      </c>
      <c r="I7266" s="302" t="s">
        <v>3099</v>
      </c>
      <c r="J7266" s="302">
        <v>135500</v>
      </c>
      <c r="K7266" s="302" t="s">
        <v>87</v>
      </c>
      <c r="L7266" s="302">
        <v>9974715</v>
      </c>
      <c r="M7266" s="302" t="s">
        <v>3061</v>
      </c>
      <c r="N7266" s="305">
        <v>19906</v>
      </c>
      <c r="O7266" s="305">
        <v>19906</v>
      </c>
      <c r="P7266" s="302" t="s">
        <v>1062</v>
      </c>
    </row>
    <row r="7267" spans="1:16">
      <c r="A7267" s="303">
        <v>0</v>
      </c>
      <c r="B7267" s="303">
        <v>0</v>
      </c>
      <c r="C7267" s="303">
        <v>0</v>
      </c>
      <c r="D7267" s="304">
        <f t="shared" si="113"/>
        <v>0</v>
      </c>
      <c r="E7267" s="305">
        <v>45992</v>
      </c>
      <c r="F7267" s="302" t="s">
        <v>69</v>
      </c>
      <c r="G7267" s="302" t="s">
        <v>70</v>
      </c>
      <c r="H7267" s="302" t="s">
        <v>3099</v>
      </c>
      <c r="I7267" s="302" t="s">
        <v>3099</v>
      </c>
      <c r="J7267" s="302">
        <v>135500</v>
      </c>
      <c r="K7267" s="302" t="s">
        <v>88</v>
      </c>
      <c r="L7267" s="302">
        <v>9974706</v>
      </c>
      <c r="M7267" s="302" t="s">
        <v>3062</v>
      </c>
      <c r="N7267" s="305">
        <v>23924</v>
      </c>
      <c r="O7267" s="305">
        <v>23924</v>
      </c>
      <c r="P7267" s="302" t="s">
        <v>1062</v>
      </c>
    </row>
    <row r="7268" spans="1:16">
      <c r="A7268" s="303">
        <v>0</v>
      </c>
      <c r="B7268" s="303">
        <v>0</v>
      </c>
      <c r="C7268" s="303">
        <v>0</v>
      </c>
      <c r="D7268" s="304">
        <f t="shared" si="113"/>
        <v>0</v>
      </c>
      <c r="E7268" s="305">
        <v>45992</v>
      </c>
      <c r="F7268" s="302" t="s">
        <v>69</v>
      </c>
      <c r="G7268" s="302" t="s">
        <v>70</v>
      </c>
      <c r="H7268" s="302" t="s">
        <v>3099</v>
      </c>
      <c r="I7268" s="302" t="s">
        <v>3099</v>
      </c>
      <c r="J7268" s="302">
        <v>135500</v>
      </c>
      <c r="K7268" s="302" t="s">
        <v>88</v>
      </c>
      <c r="L7268" s="302">
        <v>9974791</v>
      </c>
      <c r="M7268" s="302" t="s">
        <v>3062</v>
      </c>
      <c r="N7268" s="305">
        <v>27576</v>
      </c>
      <c r="O7268" s="305">
        <v>27576</v>
      </c>
      <c r="P7268" s="302" t="s">
        <v>1062</v>
      </c>
    </row>
    <row r="7269" spans="1:16">
      <c r="A7269" s="303">
        <v>0</v>
      </c>
      <c r="B7269" s="303">
        <v>0</v>
      </c>
      <c r="C7269" s="303">
        <v>0</v>
      </c>
      <c r="D7269" s="304">
        <f t="shared" si="113"/>
        <v>0</v>
      </c>
      <c r="E7269" s="305">
        <v>45992</v>
      </c>
      <c r="F7269" s="302" t="s">
        <v>69</v>
      </c>
      <c r="G7269" s="302" t="s">
        <v>70</v>
      </c>
      <c r="H7269" s="302" t="s">
        <v>3099</v>
      </c>
      <c r="I7269" s="302" t="s">
        <v>3099</v>
      </c>
      <c r="J7269" s="302">
        <v>135500</v>
      </c>
      <c r="K7269" s="302" t="s">
        <v>88</v>
      </c>
      <c r="L7269" s="302">
        <v>9974705</v>
      </c>
      <c r="M7269" s="302" t="s">
        <v>3062</v>
      </c>
      <c r="N7269" s="305">
        <v>24289</v>
      </c>
      <c r="O7269" s="305">
        <v>24289</v>
      </c>
      <c r="P7269" s="302" t="s">
        <v>1062</v>
      </c>
    </row>
    <row r="7270" spans="1:16">
      <c r="A7270" s="303">
        <v>0</v>
      </c>
      <c r="B7270" s="303">
        <v>0</v>
      </c>
      <c r="C7270" s="303">
        <v>0</v>
      </c>
      <c r="D7270" s="304">
        <f t="shared" si="113"/>
        <v>0</v>
      </c>
      <c r="E7270" s="305">
        <v>45992</v>
      </c>
      <c r="F7270" s="302" t="s">
        <v>69</v>
      </c>
      <c r="G7270" s="302" t="s">
        <v>70</v>
      </c>
      <c r="H7270" s="302" t="s">
        <v>3099</v>
      </c>
      <c r="I7270" s="302" t="s">
        <v>3099</v>
      </c>
      <c r="J7270" s="302">
        <v>135500</v>
      </c>
      <c r="K7270" s="302" t="s">
        <v>88</v>
      </c>
      <c r="L7270" s="302">
        <v>9974712</v>
      </c>
      <c r="M7270" s="302" t="s">
        <v>3062</v>
      </c>
      <c r="N7270" s="305">
        <v>21732</v>
      </c>
      <c r="O7270" s="305">
        <v>21732</v>
      </c>
      <c r="P7270" s="302" t="s">
        <v>1062</v>
      </c>
    </row>
    <row r="7271" spans="1:16">
      <c r="A7271" s="303">
        <v>0</v>
      </c>
      <c r="B7271" s="303">
        <v>0</v>
      </c>
      <c r="C7271" s="303">
        <v>0</v>
      </c>
      <c r="D7271" s="304">
        <f t="shared" si="113"/>
        <v>0</v>
      </c>
      <c r="E7271" s="305">
        <v>45992</v>
      </c>
      <c r="F7271" s="302" t="s">
        <v>69</v>
      </c>
      <c r="G7271" s="302" t="s">
        <v>70</v>
      </c>
      <c r="H7271" s="302" t="s">
        <v>3099</v>
      </c>
      <c r="I7271" s="302" t="s">
        <v>3099</v>
      </c>
      <c r="J7271" s="302">
        <v>135500</v>
      </c>
      <c r="K7271" s="302" t="s">
        <v>88</v>
      </c>
      <c r="L7271" s="302">
        <v>9974785</v>
      </c>
      <c r="M7271" s="302" t="s">
        <v>3062</v>
      </c>
      <c r="N7271" s="305">
        <v>30498</v>
      </c>
      <c r="O7271" s="305">
        <v>30498</v>
      </c>
      <c r="P7271" s="302" t="s">
        <v>1062</v>
      </c>
    </row>
    <row r="7272" spans="1:16">
      <c r="A7272" s="303">
        <v>0</v>
      </c>
      <c r="B7272" s="303">
        <v>0</v>
      </c>
      <c r="C7272" s="303">
        <v>0</v>
      </c>
      <c r="D7272" s="304">
        <f t="shared" si="113"/>
        <v>0</v>
      </c>
      <c r="E7272" s="305">
        <v>45992</v>
      </c>
      <c r="F7272" s="302" t="s">
        <v>69</v>
      </c>
      <c r="G7272" s="302" t="s">
        <v>70</v>
      </c>
      <c r="H7272" s="302" t="s">
        <v>3099</v>
      </c>
      <c r="I7272" s="302" t="s">
        <v>3099</v>
      </c>
      <c r="J7272" s="302">
        <v>135500</v>
      </c>
      <c r="K7272" s="302" t="s">
        <v>88</v>
      </c>
      <c r="L7272" s="302">
        <v>9974790</v>
      </c>
      <c r="M7272" s="302" t="s">
        <v>3062</v>
      </c>
      <c r="N7272" s="305">
        <v>27942</v>
      </c>
      <c r="O7272" s="305">
        <v>27942</v>
      </c>
      <c r="P7272" s="302" t="s">
        <v>1062</v>
      </c>
    </row>
    <row r="7273" spans="1:16">
      <c r="A7273" s="303">
        <v>0</v>
      </c>
      <c r="B7273" s="303">
        <v>0</v>
      </c>
      <c r="C7273" s="303">
        <v>0</v>
      </c>
      <c r="D7273" s="304">
        <f t="shared" si="113"/>
        <v>0</v>
      </c>
      <c r="E7273" s="305">
        <v>45992</v>
      </c>
      <c r="F7273" s="302" t="s">
        <v>69</v>
      </c>
      <c r="G7273" s="302" t="s">
        <v>70</v>
      </c>
      <c r="H7273" s="302" t="s">
        <v>3099</v>
      </c>
      <c r="I7273" s="302" t="s">
        <v>3099</v>
      </c>
      <c r="J7273" s="302">
        <v>135500</v>
      </c>
      <c r="K7273" s="302" t="s">
        <v>88</v>
      </c>
      <c r="L7273" s="302">
        <v>9724179</v>
      </c>
      <c r="M7273" s="302" t="s">
        <v>3062</v>
      </c>
      <c r="N7273" s="305">
        <v>28307</v>
      </c>
      <c r="O7273" s="305">
        <v>28307</v>
      </c>
      <c r="P7273" s="302" t="s">
        <v>1062</v>
      </c>
    </row>
    <row r="7274" spans="1:16">
      <c r="A7274" s="303">
        <v>0</v>
      </c>
      <c r="B7274" s="303">
        <v>0</v>
      </c>
      <c r="C7274" s="303">
        <v>0</v>
      </c>
      <c r="D7274" s="304">
        <f t="shared" si="113"/>
        <v>0</v>
      </c>
      <c r="E7274" s="305">
        <v>45992</v>
      </c>
      <c r="F7274" s="302" t="s">
        <v>69</v>
      </c>
      <c r="G7274" s="302" t="s">
        <v>70</v>
      </c>
      <c r="H7274" s="302" t="s">
        <v>3099</v>
      </c>
      <c r="I7274" s="302" t="s">
        <v>3099</v>
      </c>
      <c r="J7274" s="302">
        <v>135500</v>
      </c>
      <c r="K7274" s="302" t="s">
        <v>88</v>
      </c>
      <c r="L7274" s="302">
        <v>9974707</v>
      </c>
      <c r="M7274" s="302" t="s">
        <v>3062</v>
      </c>
      <c r="N7274" s="305">
        <v>23559</v>
      </c>
      <c r="O7274" s="305">
        <v>23559</v>
      </c>
      <c r="P7274" s="302" t="s">
        <v>1062</v>
      </c>
    </row>
    <row r="7275" spans="1:16">
      <c r="A7275" s="303">
        <v>0</v>
      </c>
      <c r="B7275" s="303">
        <v>0</v>
      </c>
      <c r="C7275" s="303">
        <v>0</v>
      </c>
      <c r="D7275" s="304">
        <f t="shared" si="113"/>
        <v>0</v>
      </c>
      <c r="E7275" s="305">
        <v>45992</v>
      </c>
      <c r="F7275" s="302" t="s">
        <v>69</v>
      </c>
      <c r="G7275" s="302" t="s">
        <v>70</v>
      </c>
      <c r="H7275" s="302" t="s">
        <v>3099</v>
      </c>
      <c r="I7275" s="302" t="s">
        <v>3099</v>
      </c>
      <c r="J7275" s="302">
        <v>135500</v>
      </c>
      <c r="K7275" s="302" t="s">
        <v>88</v>
      </c>
      <c r="L7275" s="302">
        <v>9974709</v>
      </c>
      <c r="M7275" s="302" t="s">
        <v>3062</v>
      </c>
      <c r="N7275" s="305">
        <v>22828</v>
      </c>
      <c r="O7275" s="305">
        <v>22828</v>
      </c>
      <c r="P7275" s="302" t="s">
        <v>1062</v>
      </c>
    </row>
    <row r="7276" spans="1:16">
      <c r="A7276" s="303">
        <v>0</v>
      </c>
      <c r="B7276" s="303">
        <v>0</v>
      </c>
      <c r="C7276" s="303">
        <v>0</v>
      </c>
      <c r="D7276" s="304">
        <f t="shared" si="113"/>
        <v>0</v>
      </c>
      <c r="E7276" s="305">
        <v>45992</v>
      </c>
      <c r="F7276" s="302" t="s">
        <v>69</v>
      </c>
      <c r="G7276" s="302" t="s">
        <v>70</v>
      </c>
      <c r="H7276" s="302" t="s">
        <v>3099</v>
      </c>
      <c r="I7276" s="302" t="s">
        <v>3099</v>
      </c>
      <c r="J7276" s="302">
        <v>135500</v>
      </c>
      <c r="K7276" s="302" t="s">
        <v>88</v>
      </c>
      <c r="L7276" s="302">
        <v>9974710</v>
      </c>
      <c r="M7276" s="302" t="s">
        <v>3062</v>
      </c>
      <c r="N7276" s="305">
        <v>22463</v>
      </c>
      <c r="O7276" s="305">
        <v>22463</v>
      </c>
      <c r="P7276" s="302" t="s">
        <v>1062</v>
      </c>
    </row>
    <row r="7277" spans="1:16">
      <c r="A7277" s="303">
        <v>0</v>
      </c>
      <c r="B7277" s="303">
        <v>0</v>
      </c>
      <c r="C7277" s="303">
        <v>0</v>
      </c>
      <c r="D7277" s="304">
        <f t="shared" si="113"/>
        <v>0</v>
      </c>
      <c r="E7277" s="305">
        <v>45992</v>
      </c>
      <c r="F7277" s="302" t="s">
        <v>69</v>
      </c>
      <c r="G7277" s="302" t="s">
        <v>70</v>
      </c>
      <c r="H7277" s="302" t="s">
        <v>3099</v>
      </c>
      <c r="I7277" s="302" t="s">
        <v>3099</v>
      </c>
      <c r="J7277" s="302">
        <v>135500</v>
      </c>
      <c r="K7277" s="302" t="s">
        <v>88</v>
      </c>
      <c r="L7277" s="302">
        <v>9974787</v>
      </c>
      <c r="M7277" s="302" t="s">
        <v>3062</v>
      </c>
      <c r="N7277" s="305">
        <v>29403</v>
      </c>
      <c r="O7277" s="305">
        <v>29403</v>
      </c>
      <c r="P7277" s="302" t="s">
        <v>1062</v>
      </c>
    </row>
    <row r="7278" spans="1:16">
      <c r="A7278" s="303">
        <v>0</v>
      </c>
      <c r="B7278" s="303">
        <v>0</v>
      </c>
      <c r="C7278" s="303">
        <v>0</v>
      </c>
      <c r="D7278" s="304">
        <f t="shared" si="113"/>
        <v>0</v>
      </c>
      <c r="E7278" s="305">
        <v>45992</v>
      </c>
      <c r="F7278" s="302" t="s">
        <v>69</v>
      </c>
      <c r="G7278" s="302" t="s">
        <v>70</v>
      </c>
      <c r="H7278" s="302" t="s">
        <v>3099</v>
      </c>
      <c r="I7278" s="302" t="s">
        <v>3099</v>
      </c>
      <c r="J7278" s="302">
        <v>135500</v>
      </c>
      <c r="K7278" s="302" t="s">
        <v>88</v>
      </c>
      <c r="L7278" s="302">
        <v>9974788</v>
      </c>
      <c r="M7278" s="302" t="s">
        <v>3062</v>
      </c>
      <c r="N7278" s="305">
        <v>29037</v>
      </c>
      <c r="O7278" s="305">
        <v>29037</v>
      </c>
      <c r="P7278" s="302" t="s">
        <v>1062</v>
      </c>
    </row>
    <row r="7279" spans="1:16">
      <c r="A7279" s="303">
        <v>0</v>
      </c>
      <c r="B7279" s="303">
        <v>0</v>
      </c>
      <c r="C7279" s="303">
        <v>0</v>
      </c>
      <c r="D7279" s="304">
        <f t="shared" si="113"/>
        <v>0</v>
      </c>
      <c r="E7279" s="305">
        <v>45992</v>
      </c>
      <c r="F7279" s="302" t="s">
        <v>69</v>
      </c>
      <c r="G7279" s="302" t="s">
        <v>70</v>
      </c>
      <c r="H7279" s="302" t="s">
        <v>3099</v>
      </c>
      <c r="I7279" s="302" t="s">
        <v>3099</v>
      </c>
      <c r="J7279" s="302">
        <v>135500</v>
      </c>
      <c r="K7279" s="302" t="s">
        <v>88</v>
      </c>
      <c r="L7279" s="302">
        <v>9974564</v>
      </c>
      <c r="M7279" s="302" t="s">
        <v>3062</v>
      </c>
      <c r="N7279" s="305">
        <v>27576</v>
      </c>
      <c r="O7279" s="305">
        <v>27576</v>
      </c>
      <c r="P7279" s="302" t="s">
        <v>1062</v>
      </c>
    </row>
    <row r="7280" spans="1:16">
      <c r="A7280" s="303">
        <v>0</v>
      </c>
      <c r="B7280" s="303">
        <v>0</v>
      </c>
      <c r="C7280" s="303">
        <v>0</v>
      </c>
      <c r="D7280" s="304">
        <f t="shared" si="113"/>
        <v>0</v>
      </c>
      <c r="E7280" s="305">
        <v>45992</v>
      </c>
      <c r="F7280" s="302" t="s">
        <v>69</v>
      </c>
      <c r="G7280" s="302" t="s">
        <v>70</v>
      </c>
      <c r="H7280" s="302" t="s">
        <v>3099</v>
      </c>
      <c r="I7280" s="302" t="s">
        <v>3099</v>
      </c>
      <c r="J7280" s="302">
        <v>135500</v>
      </c>
      <c r="K7280" s="302" t="s">
        <v>88</v>
      </c>
      <c r="L7280" s="302">
        <v>9974711</v>
      </c>
      <c r="M7280" s="302" t="s">
        <v>3062</v>
      </c>
      <c r="N7280" s="305">
        <v>22098</v>
      </c>
      <c r="O7280" s="305">
        <v>22098</v>
      </c>
      <c r="P7280" s="302" t="s">
        <v>1062</v>
      </c>
    </row>
    <row r="7281" spans="1:16">
      <c r="A7281" s="303">
        <v>0</v>
      </c>
      <c r="B7281" s="303">
        <v>0</v>
      </c>
      <c r="C7281" s="303">
        <v>0</v>
      </c>
      <c r="D7281" s="304">
        <f t="shared" si="113"/>
        <v>0</v>
      </c>
      <c r="E7281" s="305">
        <v>45992</v>
      </c>
      <c r="F7281" s="302" t="s">
        <v>69</v>
      </c>
      <c r="G7281" s="302" t="s">
        <v>70</v>
      </c>
      <c r="H7281" s="302" t="s">
        <v>3099</v>
      </c>
      <c r="I7281" s="302" t="s">
        <v>3099</v>
      </c>
      <c r="J7281" s="302">
        <v>135500</v>
      </c>
      <c r="K7281" s="302" t="s">
        <v>88</v>
      </c>
      <c r="L7281" s="302">
        <v>9974793</v>
      </c>
      <c r="M7281" s="302" t="s">
        <v>3062</v>
      </c>
      <c r="N7281" s="305">
        <v>26846</v>
      </c>
      <c r="O7281" s="305">
        <v>26846</v>
      </c>
      <c r="P7281" s="302" t="s">
        <v>1062</v>
      </c>
    </row>
    <row r="7282" spans="1:16">
      <c r="A7282" s="303">
        <v>0</v>
      </c>
      <c r="B7282" s="303">
        <v>0</v>
      </c>
      <c r="C7282" s="303">
        <v>0</v>
      </c>
      <c r="D7282" s="304">
        <f t="shared" si="113"/>
        <v>0</v>
      </c>
      <c r="E7282" s="305">
        <v>45992</v>
      </c>
      <c r="F7282" s="302" t="s">
        <v>69</v>
      </c>
      <c r="G7282" s="302" t="s">
        <v>70</v>
      </c>
      <c r="H7282" s="302" t="s">
        <v>3099</v>
      </c>
      <c r="I7282" s="302" t="s">
        <v>3099</v>
      </c>
      <c r="J7282" s="302">
        <v>135500</v>
      </c>
      <c r="K7282" s="302" t="s">
        <v>88</v>
      </c>
      <c r="L7282" s="302">
        <v>9974795</v>
      </c>
      <c r="M7282" s="302" t="s">
        <v>3062</v>
      </c>
      <c r="N7282" s="305">
        <v>25750</v>
      </c>
      <c r="O7282" s="305">
        <v>25750</v>
      </c>
      <c r="P7282" s="302" t="s">
        <v>1062</v>
      </c>
    </row>
    <row r="7283" spans="1:16">
      <c r="A7283" s="303">
        <v>0</v>
      </c>
      <c r="B7283" s="303">
        <v>0</v>
      </c>
      <c r="C7283" s="303">
        <v>0</v>
      </c>
      <c r="D7283" s="304">
        <f t="shared" si="113"/>
        <v>0</v>
      </c>
      <c r="E7283" s="305">
        <v>45992</v>
      </c>
      <c r="F7283" s="302" t="s">
        <v>69</v>
      </c>
      <c r="G7283" s="302" t="s">
        <v>70</v>
      </c>
      <c r="H7283" s="302" t="s">
        <v>3099</v>
      </c>
      <c r="I7283" s="302" t="s">
        <v>3099</v>
      </c>
      <c r="J7283" s="302">
        <v>135500</v>
      </c>
      <c r="K7283" s="302" t="s">
        <v>88</v>
      </c>
      <c r="L7283" s="302">
        <v>9974563</v>
      </c>
      <c r="M7283" s="302" t="s">
        <v>3062</v>
      </c>
      <c r="N7283" s="305">
        <v>28672</v>
      </c>
      <c r="O7283" s="305">
        <v>28672</v>
      </c>
      <c r="P7283" s="302" t="s">
        <v>1062</v>
      </c>
    </row>
    <row r="7284" spans="1:16">
      <c r="A7284" s="303">
        <v>0</v>
      </c>
      <c r="B7284" s="303">
        <v>0</v>
      </c>
      <c r="C7284" s="303">
        <v>0</v>
      </c>
      <c r="D7284" s="304">
        <f t="shared" si="113"/>
        <v>0</v>
      </c>
      <c r="E7284" s="305">
        <v>45992</v>
      </c>
      <c r="F7284" s="302" t="s">
        <v>69</v>
      </c>
      <c r="G7284" s="302" t="s">
        <v>70</v>
      </c>
      <c r="H7284" s="302" t="s">
        <v>3099</v>
      </c>
      <c r="I7284" s="302" t="s">
        <v>3099</v>
      </c>
      <c r="J7284" s="302">
        <v>135500</v>
      </c>
      <c r="K7284" s="302" t="s">
        <v>88</v>
      </c>
      <c r="L7284" s="302">
        <v>9974704</v>
      </c>
      <c r="M7284" s="302" t="s">
        <v>3062</v>
      </c>
      <c r="N7284" s="305">
        <v>24654</v>
      </c>
      <c r="O7284" s="305">
        <v>24654</v>
      </c>
      <c r="P7284" s="302" t="s">
        <v>1062</v>
      </c>
    </row>
    <row r="7285" spans="1:16">
      <c r="A7285" s="303">
        <v>0</v>
      </c>
      <c r="B7285" s="303">
        <v>0</v>
      </c>
      <c r="C7285" s="303">
        <v>0</v>
      </c>
      <c r="D7285" s="304">
        <f t="shared" si="113"/>
        <v>0</v>
      </c>
      <c r="E7285" s="305">
        <v>45992</v>
      </c>
      <c r="F7285" s="302" t="s">
        <v>69</v>
      </c>
      <c r="G7285" s="302" t="s">
        <v>70</v>
      </c>
      <c r="H7285" s="302" t="s">
        <v>3099</v>
      </c>
      <c r="I7285" s="302" t="s">
        <v>3099</v>
      </c>
      <c r="J7285" s="302">
        <v>135500</v>
      </c>
      <c r="K7285" s="302" t="s">
        <v>88</v>
      </c>
      <c r="L7285" s="302">
        <v>9974786</v>
      </c>
      <c r="M7285" s="302" t="s">
        <v>3062</v>
      </c>
      <c r="N7285" s="305">
        <v>29768</v>
      </c>
      <c r="O7285" s="305">
        <v>29768</v>
      </c>
      <c r="P7285" s="302" t="s">
        <v>1062</v>
      </c>
    </row>
    <row r="7286" spans="1:16">
      <c r="A7286" s="303">
        <v>0</v>
      </c>
      <c r="B7286" s="303">
        <v>0</v>
      </c>
      <c r="C7286" s="303">
        <v>0</v>
      </c>
      <c r="D7286" s="304">
        <f t="shared" si="113"/>
        <v>0</v>
      </c>
      <c r="E7286" s="305">
        <v>45992</v>
      </c>
      <c r="F7286" s="302" t="s">
        <v>69</v>
      </c>
      <c r="G7286" s="302" t="s">
        <v>70</v>
      </c>
      <c r="H7286" s="302" t="s">
        <v>3099</v>
      </c>
      <c r="I7286" s="302" t="s">
        <v>3099</v>
      </c>
      <c r="J7286" s="302">
        <v>135500</v>
      </c>
      <c r="K7286" s="302" t="s">
        <v>88</v>
      </c>
      <c r="L7286" s="302">
        <v>9974789</v>
      </c>
      <c r="M7286" s="302" t="s">
        <v>3062</v>
      </c>
      <c r="N7286" s="305">
        <v>28672</v>
      </c>
      <c r="O7286" s="305">
        <v>28672</v>
      </c>
      <c r="P7286" s="302" t="s">
        <v>1062</v>
      </c>
    </row>
    <row r="7287" spans="1:16">
      <c r="A7287" s="303">
        <v>0</v>
      </c>
      <c r="B7287" s="303">
        <v>0</v>
      </c>
      <c r="C7287" s="303">
        <v>0</v>
      </c>
      <c r="D7287" s="304">
        <f t="shared" si="113"/>
        <v>0</v>
      </c>
      <c r="E7287" s="305">
        <v>45992</v>
      </c>
      <c r="F7287" s="302" t="s">
        <v>69</v>
      </c>
      <c r="G7287" s="302" t="s">
        <v>70</v>
      </c>
      <c r="H7287" s="302" t="s">
        <v>3099</v>
      </c>
      <c r="I7287" s="302" t="s">
        <v>3099</v>
      </c>
      <c r="J7287" s="302">
        <v>135500</v>
      </c>
      <c r="K7287" s="302" t="s">
        <v>88</v>
      </c>
      <c r="L7287" s="302">
        <v>9974794</v>
      </c>
      <c r="M7287" s="302" t="s">
        <v>3062</v>
      </c>
      <c r="N7287" s="305">
        <v>26481</v>
      </c>
      <c r="O7287" s="305">
        <v>26481</v>
      </c>
      <c r="P7287" s="302" t="s">
        <v>1062</v>
      </c>
    </row>
    <row r="7288" spans="1:16">
      <c r="A7288" s="303">
        <v>0</v>
      </c>
      <c r="B7288" s="303">
        <v>0</v>
      </c>
      <c r="C7288" s="303">
        <v>0</v>
      </c>
      <c r="D7288" s="304">
        <f t="shared" si="113"/>
        <v>0</v>
      </c>
      <c r="E7288" s="305">
        <v>45992</v>
      </c>
      <c r="F7288" s="302" t="s">
        <v>69</v>
      </c>
      <c r="G7288" s="302" t="s">
        <v>70</v>
      </c>
      <c r="H7288" s="302" t="s">
        <v>3099</v>
      </c>
      <c r="I7288" s="302" t="s">
        <v>3099</v>
      </c>
      <c r="J7288" s="302">
        <v>135500</v>
      </c>
      <c r="K7288" s="302" t="s">
        <v>88</v>
      </c>
      <c r="L7288" s="302">
        <v>9706644</v>
      </c>
      <c r="M7288" s="302" t="s">
        <v>3062</v>
      </c>
      <c r="N7288" s="305">
        <v>25385</v>
      </c>
      <c r="O7288" s="305">
        <v>25385</v>
      </c>
      <c r="P7288" s="302" t="s">
        <v>1062</v>
      </c>
    </row>
    <row r="7289" spans="1:16">
      <c r="A7289" s="303">
        <v>0</v>
      </c>
      <c r="B7289" s="303">
        <v>0</v>
      </c>
      <c r="C7289" s="303">
        <v>0</v>
      </c>
      <c r="D7289" s="304">
        <f t="shared" si="113"/>
        <v>0</v>
      </c>
      <c r="E7289" s="305">
        <v>45992</v>
      </c>
      <c r="F7289" s="302" t="s">
        <v>69</v>
      </c>
      <c r="G7289" s="302" t="s">
        <v>70</v>
      </c>
      <c r="H7289" s="302" t="s">
        <v>3099</v>
      </c>
      <c r="I7289" s="302" t="s">
        <v>3099</v>
      </c>
      <c r="J7289" s="302">
        <v>135500</v>
      </c>
      <c r="K7289" s="302" t="s">
        <v>88</v>
      </c>
      <c r="L7289" s="302">
        <v>9974708</v>
      </c>
      <c r="M7289" s="302" t="s">
        <v>3062</v>
      </c>
      <c r="N7289" s="305">
        <v>23193</v>
      </c>
      <c r="O7289" s="305">
        <v>23193</v>
      </c>
      <c r="P7289" s="302" t="s">
        <v>1062</v>
      </c>
    </row>
    <row r="7290" spans="1:16">
      <c r="A7290" s="303">
        <v>0</v>
      </c>
      <c r="B7290" s="303">
        <v>0</v>
      </c>
      <c r="C7290" s="303">
        <v>0</v>
      </c>
      <c r="D7290" s="304">
        <f t="shared" si="113"/>
        <v>0</v>
      </c>
      <c r="E7290" s="305">
        <v>45992</v>
      </c>
      <c r="F7290" s="302" t="s">
        <v>69</v>
      </c>
      <c r="G7290" s="302" t="s">
        <v>70</v>
      </c>
      <c r="H7290" s="302" t="s">
        <v>3099</v>
      </c>
      <c r="I7290" s="302" t="s">
        <v>3099</v>
      </c>
      <c r="J7290" s="302">
        <v>135500</v>
      </c>
      <c r="K7290" s="302" t="s">
        <v>88</v>
      </c>
      <c r="L7290" s="302">
        <v>9974792</v>
      </c>
      <c r="M7290" s="302" t="s">
        <v>3062</v>
      </c>
      <c r="N7290" s="305">
        <v>27211</v>
      </c>
      <c r="O7290" s="305">
        <v>27211</v>
      </c>
      <c r="P7290" s="302" t="s">
        <v>1062</v>
      </c>
    </row>
    <row r="7291" spans="1:16">
      <c r="A7291" s="303">
        <v>0</v>
      </c>
      <c r="B7291" s="303">
        <v>0</v>
      </c>
      <c r="C7291" s="303">
        <v>0</v>
      </c>
      <c r="D7291" s="304">
        <f t="shared" si="113"/>
        <v>0</v>
      </c>
      <c r="E7291" s="305">
        <v>45992</v>
      </c>
      <c r="F7291" s="302" t="s">
        <v>69</v>
      </c>
      <c r="G7291" s="302" t="s">
        <v>70</v>
      </c>
      <c r="H7291" s="302" t="s">
        <v>3099</v>
      </c>
      <c r="I7291" s="302" t="s">
        <v>3099</v>
      </c>
      <c r="J7291" s="302">
        <v>135500</v>
      </c>
      <c r="K7291" s="302" t="s">
        <v>93</v>
      </c>
      <c r="L7291" s="302">
        <v>9974773</v>
      </c>
      <c r="M7291" s="302" t="s">
        <v>3063</v>
      </c>
      <c r="N7291" s="305">
        <v>26115</v>
      </c>
      <c r="O7291" s="305">
        <v>26115</v>
      </c>
      <c r="P7291" s="302" t="s">
        <v>1062</v>
      </c>
    </row>
    <row r="7292" spans="1:16">
      <c r="A7292" s="303">
        <v>0</v>
      </c>
      <c r="B7292" s="303">
        <v>0</v>
      </c>
      <c r="C7292" s="303">
        <v>0</v>
      </c>
      <c r="D7292" s="304">
        <f t="shared" si="113"/>
        <v>0</v>
      </c>
      <c r="E7292" s="305">
        <v>45992</v>
      </c>
      <c r="F7292" s="302" t="s">
        <v>69</v>
      </c>
      <c r="G7292" s="302" t="s">
        <v>70</v>
      </c>
      <c r="H7292" s="302" t="s">
        <v>3099</v>
      </c>
      <c r="I7292" s="302" t="s">
        <v>3099</v>
      </c>
      <c r="J7292" s="302">
        <v>135500</v>
      </c>
      <c r="K7292" s="302" t="s">
        <v>93</v>
      </c>
      <c r="L7292" s="302">
        <v>9974781</v>
      </c>
      <c r="M7292" s="302" t="s">
        <v>3063</v>
      </c>
      <c r="N7292" s="305">
        <v>22098</v>
      </c>
      <c r="O7292" s="305">
        <v>22098</v>
      </c>
      <c r="P7292" s="302" t="s">
        <v>1062</v>
      </c>
    </row>
    <row r="7293" spans="1:16">
      <c r="A7293" s="303">
        <v>0</v>
      </c>
      <c r="B7293" s="303">
        <v>0</v>
      </c>
      <c r="C7293" s="303">
        <v>0</v>
      </c>
      <c r="D7293" s="304">
        <f t="shared" si="113"/>
        <v>0</v>
      </c>
      <c r="E7293" s="305">
        <v>45992</v>
      </c>
      <c r="F7293" s="302" t="s">
        <v>69</v>
      </c>
      <c r="G7293" s="302" t="s">
        <v>70</v>
      </c>
      <c r="H7293" s="302" t="s">
        <v>3099</v>
      </c>
      <c r="I7293" s="302" t="s">
        <v>3099</v>
      </c>
      <c r="J7293" s="302">
        <v>135500</v>
      </c>
      <c r="K7293" s="302" t="s">
        <v>93</v>
      </c>
      <c r="L7293" s="302">
        <v>9974784</v>
      </c>
      <c r="M7293" s="302" t="s">
        <v>3063</v>
      </c>
      <c r="N7293" s="305">
        <v>20271</v>
      </c>
      <c r="O7293" s="305">
        <v>20271</v>
      </c>
      <c r="P7293" s="302" t="s">
        <v>1062</v>
      </c>
    </row>
    <row r="7294" spans="1:16">
      <c r="A7294" s="303">
        <v>0</v>
      </c>
      <c r="B7294" s="303">
        <v>0</v>
      </c>
      <c r="C7294" s="303">
        <v>0</v>
      </c>
      <c r="D7294" s="304">
        <f t="shared" si="113"/>
        <v>0</v>
      </c>
      <c r="E7294" s="305">
        <v>45992</v>
      </c>
      <c r="F7294" s="302" t="s">
        <v>69</v>
      </c>
      <c r="G7294" s="302" t="s">
        <v>70</v>
      </c>
      <c r="H7294" s="302" t="s">
        <v>3099</v>
      </c>
      <c r="I7294" s="302" t="s">
        <v>3099</v>
      </c>
      <c r="J7294" s="302">
        <v>135500</v>
      </c>
      <c r="K7294" s="302" t="s">
        <v>93</v>
      </c>
      <c r="L7294" s="302">
        <v>9974562</v>
      </c>
      <c r="M7294" s="302" t="s">
        <v>3063</v>
      </c>
      <c r="N7294" s="305">
        <v>28672</v>
      </c>
      <c r="O7294" s="305">
        <v>28672</v>
      </c>
      <c r="P7294" s="302" t="s">
        <v>1062</v>
      </c>
    </row>
    <row r="7295" spans="1:16">
      <c r="A7295" s="303">
        <v>0</v>
      </c>
      <c r="B7295" s="303">
        <v>0</v>
      </c>
      <c r="C7295" s="303">
        <v>0</v>
      </c>
      <c r="D7295" s="304">
        <f t="shared" si="113"/>
        <v>0</v>
      </c>
      <c r="E7295" s="305">
        <v>45992</v>
      </c>
      <c r="F7295" s="302" t="s">
        <v>69</v>
      </c>
      <c r="G7295" s="302" t="s">
        <v>70</v>
      </c>
      <c r="H7295" s="302" t="s">
        <v>3099</v>
      </c>
      <c r="I7295" s="302" t="s">
        <v>3099</v>
      </c>
      <c r="J7295" s="302">
        <v>135500</v>
      </c>
      <c r="K7295" s="302" t="s">
        <v>93</v>
      </c>
      <c r="L7295" s="302">
        <v>9693327</v>
      </c>
      <c r="M7295" s="302" t="s">
        <v>3063</v>
      </c>
      <c r="N7295" s="305">
        <v>27211</v>
      </c>
      <c r="O7295" s="305">
        <v>27211</v>
      </c>
      <c r="P7295" s="302" t="s">
        <v>1062</v>
      </c>
    </row>
    <row r="7296" spans="1:16">
      <c r="A7296" s="303">
        <v>0</v>
      </c>
      <c r="B7296" s="303">
        <v>0</v>
      </c>
      <c r="C7296" s="303">
        <v>0</v>
      </c>
      <c r="D7296" s="304">
        <f t="shared" si="113"/>
        <v>0</v>
      </c>
      <c r="E7296" s="305">
        <v>45992</v>
      </c>
      <c r="F7296" s="302" t="s">
        <v>69</v>
      </c>
      <c r="G7296" s="302" t="s">
        <v>70</v>
      </c>
      <c r="H7296" s="302" t="s">
        <v>3099</v>
      </c>
      <c r="I7296" s="302" t="s">
        <v>3099</v>
      </c>
      <c r="J7296" s="302">
        <v>135500</v>
      </c>
      <c r="K7296" s="302" t="s">
        <v>93</v>
      </c>
      <c r="L7296" s="302">
        <v>9974766</v>
      </c>
      <c r="M7296" s="302" t="s">
        <v>3063</v>
      </c>
      <c r="N7296" s="305">
        <v>30498</v>
      </c>
      <c r="O7296" s="305">
        <v>30498</v>
      </c>
      <c r="P7296" s="302" t="s">
        <v>1062</v>
      </c>
    </row>
    <row r="7297" spans="1:16">
      <c r="A7297" s="303">
        <v>0</v>
      </c>
      <c r="B7297" s="303">
        <v>0</v>
      </c>
      <c r="C7297" s="303">
        <v>0</v>
      </c>
      <c r="D7297" s="304">
        <f t="shared" si="113"/>
        <v>0</v>
      </c>
      <c r="E7297" s="305">
        <v>45992</v>
      </c>
      <c r="F7297" s="302" t="s">
        <v>69</v>
      </c>
      <c r="G7297" s="302" t="s">
        <v>70</v>
      </c>
      <c r="H7297" s="302" t="s">
        <v>3099</v>
      </c>
      <c r="I7297" s="302" t="s">
        <v>3099</v>
      </c>
      <c r="J7297" s="302">
        <v>135500</v>
      </c>
      <c r="K7297" s="302" t="s">
        <v>93</v>
      </c>
      <c r="L7297" s="302">
        <v>9974769</v>
      </c>
      <c r="M7297" s="302" t="s">
        <v>3063</v>
      </c>
      <c r="N7297" s="305">
        <v>28307</v>
      </c>
      <c r="O7297" s="305">
        <v>28307</v>
      </c>
      <c r="P7297" s="302" t="s">
        <v>1062</v>
      </c>
    </row>
    <row r="7298" spans="1:16">
      <c r="A7298" s="303">
        <v>0</v>
      </c>
      <c r="B7298" s="303">
        <v>0</v>
      </c>
      <c r="C7298" s="303">
        <v>0</v>
      </c>
      <c r="D7298" s="304">
        <f t="shared" si="113"/>
        <v>0</v>
      </c>
      <c r="E7298" s="305">
        <v>45992</v>
      </c>
      <c r="F7298" s="302" t="s">
        <v>69</v>
      </c>
      <c r="G7298" s="302" t="s">
        <v>70</v>
      </c>
      <c r="H7298" s="302" t="s">
        <v>3099</v>
      </c>
      <c r="I7298" s="302" t="s">
        <v>3099</v>
      </c>
      <c r="J7298" s="302">
        <v>135500</v>
      </c>
      <c r="K7298" s="302" t="s">
        <v>93</v>
      </c>
      <c r="L7298" s="302">
        <v>9974776</v>
      </c>
      <c r="M7298" s="302" t="s">
        <v>3063</v>
      </c>
      <c r="N7298" s="305">
        <v>24654</v>
      </c>
      <c r="O7298" s="305">
        <v>24654</v>
      </c>
      <c r="P7298" s="302" t="s">
        <v>1062</v>
      </c>
    </row>
    <row r="7299" spans="1:16">
      <c r="A7299" s="303">
        <v>0</v>
      </c>
      <c r="B7299" s="303">
        <v>0</v>
      </c>
      <c r="C7299" s="303">
        <v>0</v>
      </c>
      <c r="D7299" s="304">
        <f t="shared" ref="D7299:D7362" si="114">+B7299-C7299</f>
        <v>0</v>
      </c>
      <c r="E7299" s="305">
        <v>45992</v>
      </c>
      <c r="F7299" s="302" t="s">
        <v>69</v>
      </c>
      <c r="G7299" s="302" t="s">
        <v>70</v>
      </c>
      <c r="H7299" s="302" t="s">
        <v>3099</v>
      </c>
      <c r="I7299" s="302" t="s">
        <v>3099</v>
      </c>
      <c r="J7299" s="302">
        <v>135500</v>
      </c>
      <c r="K7299" s="302" t="s">
        <v>93</v>
      </c>
      <c r="L7299" s="302">
        <v>9974778</v>
      </c>
      <c r="M7299" s="302" t="s">
        <v>3063</v>
      </c>
      <c r="N7299" s="305">
        <v>23559</v>
      </c>
      <c r="O7299" s="305">
        <v>23559</v>
      </c>
      <c r="P7299" s="302" t="s">
        <v>1062</v>
      </c>
    </row>
    <row r="7300" spans="1:16">
      <c r="A7300" s="303">
        <v>0</v>
      </c>
      <c r="B7300" s="303">
        <v>0</v>
      </c>
      <c r="C7300" s="303">
        <v>0</v>
      </c>
      <c r="D7300" s="304">
        <f t="shared" si="114"/>
        <v>0</v>
      </c>
      <c r="E7300" s="305">
        <v>45992</v>
      </c>
      <c r="F7300" s="302" t="s">
        <v>69</v>
      </c>
      <c r="G7300" s="302" t="s">
        <v>70</v>
      </c>
      <c r="H7300" s="302" t="s">
        <v>3099</v>
      </c>
      <c r="I7300" s="302" t="s">
        <v>3099</v>
      </c>
      <c r="J7300" s="302">
        <v>135500</v>
      </c>
      <c r="K7300" s="302" t="s">
        <v>93</v>
      </c>
      <c r="L7300" s="302">
        <v>9974779</v>
      </c>
      <c r="M7300" s="302" t="s">
        <v>3063</v>
      </c>
      <c r="N7300" s="305">
        <v>23193</v>
      </c>
      <c r="O7300" s="305">
        <v>23193</v>
      </c>
      <c r="P7300" s="302" t="s">
        <v>1062</v>
      </c>
    </row>
    <row r="7301" spans="1:16">
      <c r="A7301" s="303">
        <v>0</v>
      </c>
      <c r="B7301" s="303">
        <v>0</v>
      </c>
      <c r="C7301" s="303">
        <v>0</v>
      </c>
      <c r="D7301" s="304">
        <f t="shared" si="114"/>
        <v>0</v>
      </c>
      <c r="E7301" s="305">
        <v>45992</v>
      </c>
      <c r="F7301" s="302" t="s">
        <v>69</v>
      </c>
      <c r="G7301" s="302" t="s">
        <v>70</v>
      </c>
      <c r="H7301" s="302" t="s">
        <v>3099</v>
      </c>
      <c r="I7301" s="302" t="s">
        <v>3099</v>
      </c>
      <c r="J7301" s="302">
        <v>135500</v>
      </c>
      <c r="K7301" s="302" t="s">
        <v>93</v>
      </c>
      <c r="L7301" s="302">
        <v>9974768</v>
      </c>
      <c r="M7301" s="302" t="s">
        <v>3063</v>
      </c>
      <c r="N7301" s="305">
        <v>28672</v>
      </c>
      <c r="O7301" s="305">
        <v>28672</v>
      </c>
      <c r="P7301" s="302" t="s">
        <v>1062</v>
      </c>
    </row>
    <row r="7302" spans="1:16">
      <c r="A7302" s="303">
        <v>0</v>
      </c>
      <c r="B7302" s="303">
        <v>0</v>
      </c>
      <c r="C7302" s="303">
        <v>0</v>
      </c>
      <c r="D7302" s="304">
        <f t="shared" si="114"/>
        <v>0</v>
      </c>
      <c r="E7302" s="305">
        <v>45992</v>
      </c>
      <c r="F7302" s="302" t="s">
        <v>69</v>
      </c>
      <c r="G7302" s="302" t="s">
        <v>70</v>
      </c>
      <c r="H7302" s="302" t="s">
        <v>3099</v>
      </c>
      <c r="I7302" s="302" t="s">
        <v>3099</v>
      </c>
      <c r="J7302" s="302">
        <v>135500</v>
      </c>
      <c r="K7302" s="302" t="s">
        <v>93</v>
      </c>
      <c r="L7302" s="302">
        <v>9974772</v>
      </c>
      <c r="M7302" s="302" t="s">
        <v>3063</v>
      </c>
      <c r="N7302" s="305">
        <v>26481</v>
      </c>
      <c r="O7302" s="305">
        <v>26481</v>
      </c>
      <c r="P7302" s="302" t="s">
        <v>1062</v>
      </c>
    </row>
    <row r="7303" spans="1:16">
      <c r="A7303" s="303">
        <v>0</v>
      </c>
      <c r="B7303" s="303">
        <v>0</v>
      </c>
      <c r="C7303" s="303">
        <v>0</v>
      </c>
      <c r="D7303" s="304">
        <f t="shared" si="114"/>
        <v>0</v>
      </c>
      <c r="E7303" s="305">
        <v>45992</v>
      </c>
      <c r="F7303" s="302" t="s">
        <v>69</v>
      </c>
      <c r="G7303" s="302" t="s">
        <v>70</v>
      </c>
      <c r="H7303" s="302" t="s">
        <v>3099</v>
      </c>
      <c r="I7303" s="302" t="s">
        <v>3099</v>
      </c>
      <c r="J7303" s="302">
        <v>135500</v>
      </c>
      <c r="K7303" s="302" t="s">
        <v>93</v>
      </c>
      <c r="L7303" s="302">
        <v>9974777</v>
      </c>
      <c r="M7303" s="302" t="s">
        <v>3063</v>
      </c>
      <c r="N7303" s="305">
        <v>24289</v>
      </c>
      <c r="O7303" s="305">
        <v>24289</v>
      </c>
      <c r="P7303" s="302" t="s">
        <v>1062</v>
      </c>
    </row>
    <row r="7304" spans="1:16">
      <c r="A7304" s="303">
        <v>0</v>
      </c>
      <c r="B7304" s="303">
        <v>0</v>
      </c>
      <c r="C7304" s="303">
        <v>0</v>
      </c>
      <c r="D7304" s="304">
        <f t="shared" si="114"/>
        <v>0</v>
      </c>
      <c r="E7304" s="305">
        <v>45992</v>
      </c>
      <c r="F7304" s="302" t="s">
        <v>69</v>
      </c>
      <c r="G7304" s="302" t="s">
        <v>70</v>
      </c>
      <c r="H7304" s="302" t="s">
        <v>3099</v>
      </c>
      <c r="I7304" s="302" t="s">
        <v>3099</v>
      </c>
      <c r="J7304" s="302">
        <v>135500</v>
      </c>
      <c r="K7304" s="302" t="s">
        <v>93</v>
      </c>
      <c r="L7304" s="302">
        <v>9974767</v>
      </c>
      <c r="M7304" s="302" t="s">
        <v>3063</v>
      </c>
      <c r="N7304" s="305">
        <v>29403</v>
      </c>
      <c r="O7304" s="305">
        <v>29403</v>
      </c>
      <c r="P7304" s="302" t="s">
        <v>1062</v>
      </c>
    </row>
    <row r="7305" spans="1:16">
      <c r="A7305" s="303">
        <v>0</v>
      </c>
      <c r="B7305" s="303">
        <v>0</v>
      </c>
      <c r="C7305" s="303">
        <v>0</v>
      </c>
      <c r="D7305" s="304">
        <f t="shared" si="114"/>
        <v>0</v>
      </c>
      <c r="E7305" s="305">
        <v>45992</v>
      </c>
      <c r="F7305" s="302" t="s">
        <v>69</v>
      </c>
      <c r="G7305" s="302" t="s">
        <v>70</v>
      </c>
      <c r="H7305" s="302" t="s">
        <v>3099</v>
      </c>
      <c r="I7305" s="302" t="s">
        <v>3099</v>
      </c>
      <c r="J7305" s="302">
        <v>135500</v>
      </c>
      <c r="K7305" s="302" t="s">
        <v>93</v>
      </c>
      <c r="L7305" s="302">
        <v>9974764</v>
      </c>
      <c r="M7305" s="302" t="s">
        <v>3063</v>
      </c>
      <c r="N7305" s="305">
        <v>31959</v>
      </c>
      <c r="O7305" s="305">
        <v>31959</v>
      </c>
      <c r="P7305" s="302" t="s">
        <v>1062</v>
      </c>
    </row>
    <row r="7306" spans="1:16">
      <c r="A7306" s="303">
        <v>0</v>
      </c>
      <c r="B7306" s="303">
        <v>0</v>
      </c>
      <c r="C7306" s="303">
        <v>0</v>
      </c>
      <c r="D7306" s="304">
        <f t="shared" si="114"/>
        <v>0</v>
      </c>
      <c r="E7306" s="305">
        <v>45992</v>
      </c>
      <c r="F7306" s="302" t="s">
        <v>69</v>
      </c>
      <c r="G7306" s="302" t="s">
        <v>70</v>
      </c>
      <c r="H7306" s="302" t="s">
        <v>3099</v>
      </c>
      <c r="I7306" s="302" t="s">
        <v>3099</v>
      </c>
      <c r="J7306" s="302">
        <v>135500</v>
      </c>
      <c r="K7306" s="302" t="s">
        <v>93</v>
      </c>
      <c r="L7306" s="302">
        <v>9974770</v>
      </c>
      <c r="M7306" s="302" t="s">
        <v>3063</v>
      </c>
      <c r="N7306" s="305">
        <v>27942</v>
      </c>
      <c r="O7306" s="305">
        <v>27942</v>
      </c>
      <c r="P7306" s="302" t="s">
        <v>1062</v>
      </c>
    </row>
    <row r="7307" spans="1:16">
      <c r="A7307" s="303">
        <v>0</v>
      </c>
      <c r="B7307" s="303">
        <v>0</v>
      </c>
      <c r="C7307" s="303">
        <v>0</v>
      </c>
      <c r="D7307" s="304">
        <f t="shared" si="114"/>
        <v>0</v>
      </c>
      <c r="E7307" s="305">
        <v>45992</v>
      </c>
      <c r="F7307" s="302" t="s">
        <v>69</v>
      </c>
      <c r="G7307" s="302" t="s">
        <v>70</v>
      </c>
      <c r="H7307" s="302" t="s">
        <v>3099</v>
      </c>
      <c r="I7307" s="302" t="s">
        <v>3099</v>
      </c>
      <c r="J7307" s="302">
        <v>135500</v>
      </c>
      <c r="K7307" s="302" t="s">
        <v>93</v>
      </c>
      <c r="L7307" s="302">
        <v>9974780</v>
      </c>
      <c r="M7307" s="302" t="s">
        <v>3063</v>
      </c>
      <c r="N7307" s="305">
        <v>22828</v>
      </c>
      <c r="O7307" s="305">
        <v>22828</v>
      </c>
      <c r="P7307" s="302" t="s">
        <v>1062</v>
      </c>
    </row>
    <row r="7308" spans="1:16">
      <c r="A7308" s="303">
        <v>0</v>
      </c>
      <c r="B7308" s="303">
        <v>0</v>
      </c>
      <c r="C7308" s="303">
        <v>0</v>
      </c>
      <c r="D7308" s="304">
        <f t="shared" si="114"/>
        <v>0</v>
      </c>
      <c r="E7308" s="305">
        <v>45992</v>
      </c>
      <c r="F7308" s="302" t="s">
        <v>69</v>
      </c>
      <c r="G7308" s="302" t="s">
        <v>70</v>
      </c>
      <c r="H7308" s="302" t="s">
        <v>3099</v>
      </c>
      <c r="I7308" s="302" t="s">
        <v>3099</v>
      </c>
      <c r="J7308" s="302">
        <v>135500</v>
      </c>
      <c r="K7308" s="302" t="s">
        <v>93</v>
      </c>
      <c r="L7308" s="302">
        <v>9974783</v>
      </c>
      <c r="M7308" s="302" t="s">
        <v>3063</v>
      </c>
      <c r="N7308" s="305">
        <v>20637</v>
      </c>
      <c r="O7308" s="305">
        <v>20637</v>
      </c>
      <c r="P7308" s="302" t="s">
        <v>1062</v>
      </c>
    </row>
    <row r="7309" spans="1:16">
      <c r="A7309" s="303">
        <v>0</v>
      </c>
      <c r="B7309" s="303">
        <v>0</v>
      </c>
      <c r="C7309" s="303">
        <v>0</v>
      </c>
      <c r="D7309" s="304">
        <f t="shared" si="114"/>
        <v>0</v>
      </c>
      <c r="E7309" s="305">
        <v>45992</v>
      </c>
      <c r="F7309" s="302" t="s">
        <v>69</v>
      </c>
      <c r="G7309" s="302" t="s">
        <v>70</v>
      </c>
      <c r="H7309" s="302" t="s">
        <v>3099</v>
      </c>
      <c r="I7309" s="302" t="s">
        <v>3099</v>
      </c>
      <c r="J7309" s="302">
        <v>135500</v>
      </c>
      <c r="K7309" s="302" t="s">
        <v>93</v>
      </c>
      <c r="L7309" s="302">
        <v>9974765</v>
      </c>
      <c r="M7309" s="302" t="s">
        <v>3063</v>
      </c>
      <c r="N7309" s="305">
        <v>31594</v>
      </c>
      <c r="O7309" s="305">
        <v>31594</v>
      </c>
      <c r="P7309" s="302" t="s">
        <v>1062</v>
      </c>
    </row>
    <row r="7310" spans="1:16">
      <c r="A7310" s="303">
        <v>0</v>
      </c>
      <c r="B7310" s="303">
        <v>0</v>
      </c>
      <c r="C7310" s="303">
        <v>0</v>
      </c>
      <c r="D7310" s="304">
        <f t="shared" si="114"/>
        <v>0</v>
      </c>
      <c r="E7310" s="305">
        <v>45992</v>
      </c>
      <c r="F7310" s="302" t="s">
        <v>69</v>
      </c>
      <c r="G7310" s="302" t="s">
        <v>70</v>
      </c>
      <c r="H7310" s="302" t="s">
        <v>3099</v>
      </c>
      <c r="I7310" s="302" t="s">
        <v>3099</v>
      </c>
      <c r="J7310" s="302">
        <v>135500</v>
      </c>
      <c r="K7310" s="302" t="s">
        <v>93</v>
      </c>
      <c r="L7310" s="302">
        <v>9974771</v>
      </c>
      <c r="M7310" s="302" t="s">
        <v>3063</v>
      </c>
      <c r="N7310" s="305">
        <v>27576</v>
      </c>
      <c r="O7310" s="305">
        <v>27576</v>
      </c>
      <c r="P7310" s="302" t="s">
        <v>1062</v>
      </c>
    </row>
    <row r="7311" spans="1:16">
      <c r="A7311" s="303">
        <v>0</v>
      </c>
      <c r="B7311" s="303">
        <v>0</v>
      </c>
      <c r="C7311" s="303">
        <v>0</v>
      </c>
      <c r="D7311" s="304">
        <f t="shared" si="114"/>
        <v>0</v>
      </c>
      <c r="E7311" s="305">
        <v>45992</v>
      </c>
      <c r="F7311" s="302" t="s">
        <v>69</v>
      </c>
      <c r="G7311" s="302" t="s">
        <v>70</v>
      </c>
      <c r="H7311" s="302" t="s">
        <v>3099</v>
      </c>
      <c r="I7311" s="302" t="s">
        <v>3099</v>
      </c>
      <c r="J7311" s="302">
        <v>135500</v>
      </c>
      <c r="K7311" s="302" t="s">
        <v>93</v>
      </c>
      <c r="L7311" s="302">
        <v>9728064</v>
      </c>
      <c r="M7311" s="302" t="s">
        <v>3063</v>
      </c>
      <c r="N7311" s="305">
        <v>21367</v>
      </c>
      <c r="O7311" s="305">
        <v>21367</v>
      </c>
      <c r="P7311" s="302" t="s">
        <v>1062</v>
      </c>
    </row>
    <row r="7312" spans="1:16">
      <c r="A7312" s="303">
        <v>0</v>
      </c>
      <c r="B7312" s="303">
        <v>0</v>
      </c>
      <c r="C7312" s="303">
        <v>0</v>
      </c>
      <c r="D7312" s="304">
        <f t="shared" si="114"/>
        <v>0</v>
      </c>
      <c r="E7312" s="305">
        <v>45992</v>
      </c>
      <c r="F7312" s="302" t="s">
        <v>69</v>
      </c>
      <c r="G7312" s="302" t="s">
        <v>70</v>
      </c>
      <c r="H7312" s="302" t="s">
        <v>3099</v>
      </c>
      <c r="I7312" s="302" t="s">
        <v>3099</v>
      </c>
      <c r="J7312" s="302">
        <v>135500</v>
      </c>
      <c r="K7312" s="302" t="s">
        <v>93</v>
      </c>
      <c r="L7312" s="302">
        <v>9974774</v>
      </c>
      <c r="M7312" s="302" t="s">
        <v>3063</v>
      </c>
      <c r="N7312" s="305">
        <v>25385</v>
      </c>
      <c r="O7312" s="305">
        <v>25385</v>
      </c>
      <c r="P7312" s="302" t="s">
        <v>1062</v>
      </c>
    </row>
    <row r="7313" spans="1:16">
      <c r="A7313" s="303">
        <v>0</v>
      </c>
      <c r="B7313" s="303">
        <v>0</v>
      </c>
      <c r="C7313" s="303">
        <v>0</v>
      </c>
      <c r="D7313" s="304">
        <f t="shared" si="114"/>
        <v>0</v>
      </c>
      <c r="E7313" s="305">
        <v>45992</v>
      </c>
      <c r="F7313" s="302" t="s">
        <v>69</v>
      </c>
      <c r="G7313" s="302" t="s">
        <v>70</v>
      </c>
      <c r="H7313" s="302" t="s">
        <v>3099</v>
      </c>
      <c r="I7313" s="302" t="s">
        <v>3099</v>
      </c>
      <c r="J7313" s="302">
        <v>135500</v>
      </c>
      <c r="K7313" s="302" t="s">
        <v>93</v>
      </c>
      <c r="L7313" s="302">
        <v>9974775</v>
      </c>
      <c r="M7313" s="302" t="s">
        <v>3063</v>
      </c>
      <c r="N7313" s="305">
        <v>25020</v>
      </c>
      <c r="O7313" s="305">
        <v>25020</v>
      </c>
      <c r="P7313" s="302" t="s">
        <v>1062</v>
      </c>
    </row>
    <row r="7314" spans="1:16">
      <c r="A7314" s="303">
        <v>0</v>
      </c>
      <c r="B7314" s="303">
        <v>0</v>
      </c>
      <c r="C7314" s="303">
        <v>0</v>
      </c>
      <c r="D7314" s="304">
        <f t="shared" si="114"/>
        <v>0</v>
      </c>
      <c r="E7314" s="305">
        <v>45992</v>
      </c>
      <c r="F7314" s="302" t="s">
        <v>69</v>
      </c>
      <c r="G7314" s="302" t="s">
        <v>70</v>
      </c>
      <c r="H7314" s="302" t="s">
        <v>3099</v>
      </c>
      <c r="I7314" s="302" t="s">
        <v>3099</v>
      </c>
      <c r="J7314" s="302">
        <v>135500</v>
      </c>
      <c r="K7314" s="302" t="s">
        <v>93</v>
      </c>
      <c r="L7314" s="302">
        <v>9706638</v>
      </c>
      <c r="M7314" s="302" t="s">
        <v>3063</v>
      </c>
      <c r="N7314" s="305">
        <v>27576</v>
      </c>
      <c r="O7314" s="305">
        <v>27576</v>
      </c>
      <c r="P7314" s="302" t="s">
        <v>1062</v>
      </c>
    </row>
    <row r="7315" spans="1:16">
      <c r="A7315" s="303">
        <v>0</v>
      </c>
      <c r="B7315" s="303">
        <v>0</v>
      </c>
      <c r="C7315" s="303">
        <v>0</v>
      </c>
      <c r="D7315" s="304">
        <f t="shared" si="114"/>
        <v>0</v>
      </c>
      <c r="E7315" s="305">
        <v>45992</v>
      </c>
      <c r="F7315" s="302" t="s">
        <v>69</v>
      </c>
      <c r="G7315" s="302" t="s">
        <v>70</v>
      </c>
      <c r="H7315" s="302" t="s">
        <v>3099</v>
      </c>
      <c r="I7315" s="302" t="s">
        <v>3099</v>
      </c>
      <c r="J7315" s="302">
        <v>135500</v>
      </c>
      <c r="K7315" s="302" t="s">
        <v>93</v>
      </c>
      <c r="L7315" s="302">
        <v>9724178</v>
      </c>
      <c r="M7315" s="302" t="s">
        <v>3063</v>
      </c>
      <c r="N7315" s="305">
        <v>23924</v>
      </c>
      <c r="O7315" s="305">
        <v>23924</v>
      </c>
      <c r="P7315" s="302" t="s">
        <v>1062</v>
      </c>
    </row>
    <row r="7316" spans="1:16">
      <c r="A7316" s="303">
        <v>0</v>
      </c>
      <c r="B7316" s="303">
        <v>0</v>
      </c>
      <c r="C7316" s="303">
        <v>0</v>
      </c>
      <c r="D7316" s="304">
        <f t="shared" si="114"/>
        <v>0</v>
      </c>
      <c r="E7316" s="305">
        <v>45992</v>
      </c>
      <c r="F7316" s="302" t="s">
        <v>69</v>
      </c>
      <c r="G7316" s="302" t="s">
        <v>70</v>
      </c>
      <c r="H7316" s="302" t="s">
        <v>3099</v>
      </c>
      <c r="I7316" s="302" t="s">
        <v>3099</v>
      </c>
      <c r="J7316" s="302">
        <v>135500</v>
      </c>
      <c r="K7316" s="302" t="s">
        <v>93</v>
      </c>
      <c r="L7316" s="302">
        <v>9974763</v>
      </c>
      <c r="M7316" s="302" t="s">
        <v>3063</v>
      </c>
      <c r="N7316" s="305">
        <v>33055</v>
      </c>
      <c r="O7316" s="305">
        <v>33055</v>
      </c>
      <c r="P7316" s="302" t="s">
        <v>1062</v>
      </c>
    </row>
    <row r="7317" spans="1:16">
      <c r="A7317" s="303">
        <v>0</v>
      </c>
      <c r="B7317" s="303">
        <v>0</v>
      </c>
      <c r="C7317" s="303">
        <v>0</v>
      </c>
      <c r="D7317" s="304">
        <f t="shared" si="114"/>
        <v>0</v>
      </c>
      <c r="E7317" s="305">
        <v>45992</v>
      </c>
      <c r="F7317" s="302" t="s">
        <v>69</v>
      </c>
      <c r="G7317" s="302" t="s">
        <v>70</v>
      </c>
      <c r="H7317" s="302" t="s">
        <v>3099</v>
      </c>
      <c r="I7317" s="302" t="s">
        <v>3099</v>
      </c>
      <c r="J7317" s="302">
        <v>135500</v>
      </c>
      <c r="K7317" s="302" t="s">
        <v>93</v>
      </c>
      <c r="L7317" s="302">
        <v>9974782</v>
      </c>
      <c r="M7317" s="302" t="s">
        <v>3063</v>
      </c>
      <c r="N7317" s="305">
        <v>21732</v>
      </c>
      <c r="O7317" s="305">
        <v>21732</v>
      </c>
      <c r="P7317" s="302" t="s">
        <v>1062</v>
      </c>
    </row>
    <row r="7318" spans="1:16">
      <c r="A7318" s="303">
        <v>0</v>
      </c>
      <c r="B7318" s="303">
        <v>0</v>
      </c>
      <c r="C7318" s="303">
        <v>0</v>
      </c>
      <c r="D7318" s="304">
        <f t="shared" si="114"/>
        <v>0</v>
      </c>
      <c r="E7318" s="305">
        <v>45992</v>
      </c>
      <c r="F7318" s="302" t="s">
        <v>69</v>
      </c>
      <c r="G7318" s="302" t="s">
        <v>70</v>
      </c>
      <c r="H7318" s="302" t="s">
        <v>3099</v>
      </c>
      <c r="I7318" s="302" t="s">
        <v>3099</v>
      </c>
      <c r="J7318" s="302">
        <v>135500</v>
      </c>
      <c r="K7318" s="302" t="s">
        <v>94</v>
      </c>
      <c r="L7318" s="302">
        <v>9974754</v>
      </c>
      <c r="M7318" s="302" t="s">
        <v>3064</v>
      </c>
      <c r="N7318" s="305">
        <v>25385</v>
      </c>
      <c r="O7318" s="305">
        <v>25385</v>
      </c>
      <c r="P7318" s="302" t="s">
        <v>1062</v>
      </c>
    </row>
    <row r="7319" spans="1:16">
      <c r="A7319" s="303">
        <v>0</v>
      </c>
      <c r="B7319" s="303">
        <v>0</v>
      </c>
      <c r="C7319" s="303">
        <v>0</v>
      </c>
      <c r="D7319" s="304">
        <f t="shared" si="114"/>
        <v>0</v>
      </c>
      <c r="E7319" s="305">
        <v>45992</v>
      </c>
      <c r="F7319" s="302" t="s">
        <v>69</v>
      </c>
      <c r="G7319" s="302" t="s">
        <v>70</v>
      </c>
      <c r="H7319" s="302" t="s">
        <v>3099</v>
      </c>
      <c r="I7319" s="302" t="s">
        <v>3099</v>
      </c>
      <c r="J7319" s="302">
        <v>135500</v>
      </c>
      <c r="K7319" s="302" t="s">
        <v>94</v>
      </c>
      <c r="L7319" s="302">
        <v>9974755</v>
      </c>
      <c r="M7319" s="302" t="s">
        <v>3064</v>
      </c>
      <c r="N7319" s="305">
        <v>25020</v>
      </c>
      <c r="O7319" s="305">
        <v>25020</v>
      </c>
      <c r="P7319" s="302" t="s">
        <v>1062</v>
      </c>
    </row>
    <row r="7320" spans="1:16">
      <c r="A7320" s="303">
        <v>0</v>
      </c>
      <c r="B7320" s="303">
        <v>0</v>
      </c>
      <c r="C7320" s="303">
        <v>0</v>
      </c>
      <c r="D7320" s="304">
        <f t="shared" si="114"/>
        <v>0</v>
      </c>
      <c r="E7320" s="305">
        <v>45992</v>
      </c>
      <c r="F7320" s="302" t="s">
        <v>69</v>
      </c>
      <c r="G7320" s="302" t="s">
        <v>70</v>
      </c>
      <c r="H7320" s="302" t="s">
        <v>3099</v>
      </c>
      <c r="I7320" s="302" t="s">
        <v>3099</v>
      </c>
      <c r="J7320" s="302">
        <v>135500</v>
      </c>
      <c r="K7320" s="302" t="s">
        <v>94</v>
      </c>
      <c r="L7320" s="302">
        <v>9974757</v>
      </c>
      <c r="M7320" s="302" t="s">
        <v>3064</v>
      </c>
      <c r="N7320" s="305">
        <v>24289</v>
      </c>
      <c r="O7320" s="305">
        <v>24289</v>
      </c>
      <c r="P7320" s="302" t="s">
        <v>1062</v>
      </c>
    </row>
    <row r="7321" spans="1:16">
      <c r="A7321" s="303">
        <v>0</v>
      </c>
      <c r="B7321" s="303">
        <v>0</v>
      </c>
      <c r="C7321" s="303">
        <v>0</v>
      </c>
      <c r="D7321" s="304">
        <f t="shared" si="114"/>
        <v>0</v>
      </c>
      <c r="E7321" s="305">
        <v>45992</v>
      </c>
      <c r="F7321" s="302" t="s">
        <v>69</v>
      </c>
      <c r="G7321" s="302" t="s">
        <v>70</v>
      </c>
      <c r="H7321" s="302" t="s">
        <v>3099</v>
      </c>
      <c r="I7321" s="302" t="s">
        <v>3099</v>
      </c>
      <c r="J7321" s="302">
        <v>135500</v>
      </c>
      <c r="K7321" s="302" t="s">
        <v>94</v>
      </c>
      <c r="L7321" s="302">
        <v>9974762</v>
      </c>
      <c r="M7321" s="302" t="s">
        <v>3064</v>
      </c>
      <c r="N7321" s="305">
        <v>22098</v>
      </c>
      <c r="O7321" s="305">
        <v>22098</v>
      </c>
      <c r="P7321" s="302" t="s">
        <v>1062</v>
      </c>
    </row>
    <row r="7322" spans="1:16">
      <c r="A7322" s="303">
        <v>0</v>
      </c>
      <c r="B7322" s="303">
        <v>0</v>
      </c>
      <c r="C7322" s="303">
        <v>0</v>
      </c>
      <c r="D7322" s="304">
        <f t="shared" si="114"/>
        <v>0</v>
      </c>
      <c r="E7322" s="305">
        <v>45992</v>
      </c>
      <c r="F7322" s="302" t="s">
        <v>69</v>
      </c>
      <c r="G7322" s="302" t="s">
        <v>70</v>
      </c>
      <c r="H7322" s="302" t="s">
        <v>3099</v>
      </c>
      <c r="I7322" s="302" t="s">
        <v>3099</v>
      </c>
      <c r="J7322" s="302">
        <v>135500</v>
      </c>
      <c r="K7322" s="302" t="s">
        <v>94</v>
      </c>
      <c r="L7322" s="302">
        <v>9709886</v>
      </c>
      <c r="M7322" s="302" t="s">
        <v>3064</v>
      </c>
      <c r="N7322" s="305">
        <v>29768</v>
      </c>
      <c r="O7322" s="305">
        <v>29768</v>
      </c>
      <c r="P7322" s="302" t="s">
        <v>1062</v>
      </c>
    </row>
    <row r="7323" spans="1:16">
      <c r="A7323" s="303">
        <v>0</v>
      </c>
      <c r="B7323" s="303">
        <v>0</v>
      </c>
      <c r="C7323" s="303">
        <v>0</v>
      </c>
      <c r="D7323" s="304">
        <f t="shared" si="114"/>
        <v>0</v>
      </c>
      <c r="E7323" s="305">
        <v>45992</v>
      </c>
      <c r="F7323" s="302" t="s">
        <v>69</v>
      </c>
      <c r="G7323" s="302" t="s">
        <v>70</v>
      </c>
      <c r="H7323" s="302" t="s">
        <v>3099</v>
      </c>
      <c r="I7323" s="302" t="s">
        <v>3099</v>
      </c>
      <c r="J7323" s="302">
        <v>135500</v>
      </c>
      <c r="K7323" s="302" t="s">
        <v>94</v>
      </c>
      <c r="L7323" s="302">
        <v>9974758</v>
      </c>
      <c r="M7323" s="302" t="s">
        <v>3064</v>
      </c>
      <c r="N7323" s="305">
        <v>23924</v>
      </c>
      <c r="O7323" s="305">
        <v>23924</v>
      </c>
      <c r="P7323" s="302" t="s">
        <v>1062</v>
      </c>
    </row>
    <row r="7324" spans="1:16">
      <c r="A7324" s="303">
        <v>0</v>
      </c>
      <c r="B7324" s="303">
        <v>0</v>
      </c>
      <c r="C7324" s="303">
        <v>0</v>
      </c>
      <c r="D7324" s="304">
        <f t="shared" si="114"/>
        <v>0</v>
      </c>
      <c r="E7324" s="305">
        <v>45992</v>
      </c>
      <c r="F7324" s="302" t="s">
        <v>69</v>
      </c>
      <c r="G7324" s="302" t="s">
        <v>70</v>
      </c>
      <c r="H7324" s="302" t="s">
        <v>3099</v>
      </c>
      <c r="I7324" s="302" t="s">
        <v>3099</v>
      </c>
      <c r="J7324" s="302">
        <v>135500</v>
      </c>
      <c r="K7324" s="302" t="s">
        <v>94</v>
      </c>
      <c r="L7324" s="302">
        <v>9974761</v>
      </c>
      <c r="M7324" s="302" t="s">
        <v>3064</v>
      </c>
      <c r="N7324" s="305">
        <v>22828</v>
      </c>
      <c r="O7324" s="305">
        <v>22828</v>
      </c>
      <c r="P7324" s="302" t="s">
        <v>1062</v>
      </c>
    </row>
    <row r="7325" spans="1:16">
      <c r="A7325" s="303">
        <v>0</v>
      </c>
      <c r="B7325" s="303">
        <v>0</v>
      </c>
      <c r="C7325" s="303">
        <v>0</v>
      </c>
      <c r="D7325" s="304">
        <f t="shared" si="114"/>
        <v>0</v>
      </c>
      <c r="E7325" s="305">
        <v>45992</v>
      </c>
      <c r="F7325" s="302" t="s">
        <v>69</v>
      </c>
      <c r="G7325" s="302" t="s">
        <v>70</v>
      </c>
      <c r="H7325" s="302" t="s">
        <v>3099</v>
      </c>
      <c r="I7325" s="302" t="s">
        <v>3099</v>
      </c>
      <c r="J7325" s="302">
        <v>135500</v>
      </c>
      <c r="K7325" s="302" t="s">
        <v>94</v>
      </c>
      <c r="L7325" s="302">
        <v>9974561</v>
      </c>
      <c r="M7325" s="302" t="s">
        <v>3064</v>
      </c>
      <c r="N7325" s="305">
        <v>27576</v>
      </c>
      <c r="O7325" s="305">
        <v>27576</v>
      </c>
      <c r="P7325" s="302" t="s">
        <v>1062</v>
      </c>
    </row>
    <row r="7326" spans="1:16">
      <c r="A7326" s="303">
        <v>0</v>
      </c>
      <c r="B7326" s="303">
        <v>0</v>
      </c>
      <c r="C7326" s="303">
        <v>0</v>
      </c>
      <c r="D7326" s="304">
        <f t="shared" si="114"/>
        <v>0</v>
      </c>
      <c r="E7326" s="305">
        <v>45992</v>
      </c>
      <c r="F7326" s="302" t="s">
        <v>69</v>
      </c>
      <c r="G7326" s="302" t="s">
        <v>70</v>
      </c>
      <c r="H7326" s="302" t="s">
        <v>3099</v>
      </c>
      <c r="I7326" s="302" t="s">
        <v>3099</v>
      </c>
      <c r="J7326" s="302">
        <v>135500</v>
      </c>
      <c r="K7326" s="302" t="s">
        <v>94</v>
      </c>
      <c r="L7326" s="302">
        <v>9724176</v>
      </c>
      <c r="M7326" s="302" t="s">
        <v>3064</v>
      </c>
      <c r="N7326" s="305">
        <v>28307</v>
      </c>
      <c r="O7326" s="305">
        <v>28307</v>
      </c>
      <c r="P7326" s="302" t="s">
        <v>1062</v>
      </c>
    </row>
    <row r="7327" spans="1:16">
      <c r="A7327" s="303">
        <v>0</v>
      </c>
      <c r="B7327" s="303">
        <v>0</v>
      </c>
      <c r="C7327" s="303">
        <v>0</v>
      </c>
      <c r="D7327" s="304">
        <f t="shared" si="114"/>
        <v>0</v>
      </c>
      <c r="E7327" s="305">
        <v>45992</v>
      </c>
      <c r="F7327" s="302" t="s">
        <v>69</v>
      </c>
      <c r="G7327" s="302" t="s">
        <v>70</v>
      </c>
      <c r="H7327" s="302" t="s">
        <v>3099</v>
      </c>
      <c r="I7327" s="302" t="s">
        <v>3099</v>
      </c>
      <c r="J7327" s="302">
        <v>135500</v>
      </c>
      <c r="K7327" s="302" t="s">
        <v>94</v>
      </c>
      <c r="L7327" s="302">
        <v>9724177</v>
      </c>
      <c r="M7327" s="302" t="s">
        <v>3064</v>
      </c>
      <c r="N7327" s="305">
        <v>21732</v>
      </c>
      <c r="O7327" s="305">
        <v>21732</v>
      </c>
      <c r="P7327" s="302" t="s">
        <v>1062</v>
      </c>
    </row>
    <row r="7328" spans="1:16">
      <c r="A7328" s="303">
        <v>0</v>
      </c>
      <c r="B7328" s="303">
        <v>0</v>
      </c>
      <c r="C7328" s="303">
        <v>0</v>
      </c>
      <c r="D7328" s="304">
        <f t="shared" si="114"/>
        <v>0</v>
      </c>
      <c r="E7328" s="305">
        <v>45992</v>
      </c>
      <c r="F7328" s="302" t="s">
        <v>69</v>
      </c>
      <c r="G7328" s="302" t="s">
        <v>70</v>
      </c>
      <c r="H7328" s="302" t="s">
        <v>3099</v>
      </c>
      <c r="I7328" s="302" t="s">
        <v>3099</v>
      </c>
      <c r="J7328" s="302">
        <v>135500</v>
      </c>
      <c r="K7328" s="302" t="s">
        <v>94</v>
      </c>
      <c r="L7328" s="302">
        <v>9974752</v>
      </c>
      <c r="M7328" s="302" t="s">
        <v>3064</v>
      </c>
      <c r="N7328" s="305">
        <v>27942</v>
      </c>
      <c r="O7328" s="305">
        <v>27942</v>
      </c>
      <c r="P7328" s="302" t="s">
        <v>1062</v>
      </c>
    </row>
    <row r="7329" spans="1:16">
      <c r="A7329" s="303">
        <v>0</v>
      </c>
      <c r="B7329" s="303">
        <v>0</v>
      </c>
      <c r="C7329" s="303">
        <v>0</v>
      </c>
      <c r="D7329" s="304">
        <f t="shared" si="114"/>
        <v>0</v>
      </c>
      <c r="E7329" s="305">
        <v>45992</v>
      </c>
      <c r="F7329" s="302" t="s">
        <v>69</v>
      </c>
      <c r="G7329" s="302" t="s">
        <v>70</v>
      </c>
      <c r="H7329" s="302" t="s">
        <v>3099</v>
      </c>
      <c r="I7329" s="302" t="s">
        <v>3099</v>
      </c>
      <c r="J7329" s="302">
        <v>135500</v>
      </c>
      <c r="K7329" s="302" t="s">
        <v>94</v>
      </c>
      <c r="L7329" s="302">
        <v>9974759</v>
      </c>
      <c r="M7329" s="302" t="s">
        <v>3064</v>
      </c>
      <c r="N7329" s="305">
        <v>23559</v>
      </c>
      <c r="O7329" s="305">
        <v>23559</v>
      </c>
      <c r="P7329" s="302" t="s">
        <v>1062</v>
      </c>
    </row>
    <row r="7330" spans="1:16">
      <c r="A7330" s="303">
        <v>0</v>
      </c>
      <c r="B7330" s="303">
        <v>0</v>
      </c>
      <c r="C7330" s="303">
        <v>0</v>
      </c>
      <c r="D7330" s="304">
        <f t="shared" si="114"/>
        <v>0</v>
      </c>
      <c r="E7330" s="305">
        <v>45992</v>
      </c>
      <c r="F7330" s="302" t="s">
        <v>69</v>
      </c>
      <c r="G7330" s="302" t="s">
        <v>70</v>
      </c>
      <c r="H7330" s="302" t="s">
        <v>3099</v>
      </c>
      <c r="I7330" s="302" t="s">
        <v>3099</v>
      </c>
      <c r="J7330" s="302">
        <v>135500</v>
      </c>
      <c r="K7330" s="302" t="s">
        <v>94</v>
      </c>
      <c r="L7330" s="302">
        <v>9974760</v>
      </c>
      <c r="M7330" s="302" t="s">
        <v>3064</v>
      </c>
      <c r="N7330" s="305">
        <v>23193</v>
      </c>
      <c r="O7330" s="305">
        <v>23193</v>
      </c>
      <c r="P7330" s="302" t="s">
        <v>1062</v>
      </c>
    </row>
    <row r="7331" spans="1:16">
      <c r="A7331" s="303">
        <v>0</v>
      </c>
      <c r="B7331" s="303">
        <v>0</v>
      </c>
      <c r="C7331" s="303">
        <v>0</v>
      </c>
      <c r="D7331" s="304">
        <f t="shared" si="114"/>
        <v>0</v>
      </c>
      <c r="E7331" s="305">
        <v>45992</v>
      </c>
      <c r="F7331" s="302" t="s">
        <v>69</v>
      </c>
      <c r="G7331" s="302" t="s">
        <v>70</v>
      </c>
      <c r="H7331" s="302" t="s">
        <v>3099</v>
      </c>
      <c r="I7331" s="302" t="s">
        <v>3099</v>
      </c>
      <c r="J7331" s="302">
        <v>135500</v>
      </c>
      <c r="K7331" s="302" t="s">
        <v>94</v>
      </c>
      <c r="L7331" s="302">
        <v>9974750</v>
      </c>
      <c r="M7331" s="302" t="s">
        <v>3064</v>
      </c>
      <c r="N7331" s="305">
        <v>32325</v>
      </c>
      <c r="O7331" s="305">
        <v>32325</v>
      </c>
      <c r="P7331" s="302" t="s">
        <v>1062</v>
      </c>
    </row>
    <row r="7332" spans="1:16">
      <c r="A7332" s="303">
        <v>0</v>
      </c>
      <c r="B7332" s="303">
        <v>0</v>
      </c>
      <c r="C7332" s="303">
        <v>0</v>
      </c>
      <c r="D7332" s="304">
        <f t="shared" si="114"/>
        <v>0</v>
      </c>
      <c r="E7332" s="305">
        <v>45992</v>
      </c>
      <c r="F7332" s="302" t="s">
        <v>69</v>
      </c>
      <c r="G7332" s="302" t="s">
        <v>70</v>
      </c>
      <c r="H7332" s="302" t="s">
        <v>3099</v>
      </c>
      <c r="I7332" s="302" t="s">
        <v>3099</v>
      </c>
      <c r="J7332" s="302">
        <v>135500</v>
      </c>
      <c r="K7332" s="302" t="s">
        <v>94</v>
      </c>
      <c r="L7332" s="302">
        <v>9974751</v>
      </c>
      <c r="M7332" s="302" t="s">
        <v>3064</v>
      </c>
      <c r="N7332" s="305">
        <v>29037</v>
      </c>
      <c r="O7332" s="305">
        <v>29037</v>
      </c>
      <c r="P7332" s="302" t="s">
        <v>1062</v>
      </c>
    </row>
    <row r="7333" spans="1:16">
      <c r="A7333" s="303">
        <v>0</v>
      </c>
      <c r="B7333" s="303">
        <v>0</v>
      </c>
      <c r="C7333" s="303">
        <v>0</v>
      </c>
      <c r="D7333" s="304">
        <f t="shared" si="114"/>
        <v>0</v>
      </c>
      <c r="E7333" s="305">
        <v>45992</v>
      </c>
      <c r="F7333" s="302" t="s">
        <v>69</v>
      </c>
      <c r="G7333" s="302" t="s">
        <v>70</v>
      </c>
      <c r="H7333" s="302" t="s">
        <v>3099</v>
      </c>
      <c r="I7333" s="302" t="s">
        <v>3099</v>
      </c>
      <c r="J7333" s="302">
        <v>135500</v>
      </c>
      <c r="K7333" s="302" t="s">
        <v>94</v>
      </c>
      <c r="L7333" s="302">
        <v>9706643</v>
      </c>
      <c r="M7333" s="302" t="s">
        <v>3064</v>
      </c>
      <c r="N7333" s="305">
        <v>27576</v>
      </c>
      <c r="O7333" s="305">
        <v>27576</v>
      </c>
      <c r="P7333" s="302" t="s">
        <v>1062</v>
      </c>
    </row>
    <row r="7334" spans="1:16">
      <c r="A7334" s="303">
        <v>0</v>
      </c>
      <c r="B7334" s="303">
        <v>0</v>
      </c>
      <c r="C7334" s="303">
        <v>0</v>
      </c>
      <c r="D7334" s="304">
        <f t="shared" si="114"/>
        <v>0</v>
      </c>
      <c r="E7334" s="305">
        <v>45992</v>
      </c>
      <c r="F7334" s="302" t="s">
        <v>69</v>
      </c>
      <c r="G7334" s="302" t="s">
        <v>70</v>
      </c>
      <c r="H7334" s="302" t="s">
        <v>3099</v>
      </c>
      <c r="I7334" s="302" t="s">
        <v>3099</v>
      </c>
      <c r="J7334" s="302">
        <v>135500</v>
      </c>
      <c r="K7334" s="302" t="s">
        <v>94</v>
      </c>
      <c r="L7334" s="302">
        <v>9974753</v>
      </c>
      <c r="M7334" s="302" t="s">
        <v>3064</v>
      </c>
      <c r="N7334" s="305">
        <v>26115</v>
      </c>
      <c r="O7334" s="305">
        <v>26115</v>
      </c>
      <c r="P7334" s="302" t="s">
        <v>1062</v>
      </c>
    </row>
    <row r="7335" spans="1:16">
      <c r="A7335" s="303">
        <v>0</v>
      </c>
      <c r="B7335" s="303">
        <v>0</v>
      </c>
      <c r="C7335" s="303">
        <v>0</v>
      </c>
      <c r="D7335" s="304">
        <f t="shared" si="114"/>
        <v>0</v>
      </c>
      <c r="E7335" s="305">
        <v>45992</v>
      </c>
      <c r="F7335" s="302" t="s">
        <v>69</v>
      </c>
      <c r="G7335" s="302" t="s">
        <v>70</v>
      </c>
      <c r="H7335" s="302" t="s">
        <v>3099</v>
      </c>
      <c r="I7335" s="302" t="s">
        <v>3099</v>
      </c>
      <c r="J7335" s="302">
        <v>135500</v>
      </c>
      <c r="K7335" s="302" t="s">
        <v>94</v>
      </c>
      <c r="L7335" s="302">
        <v>9974749</v>
      </c>
      <c r="M7335" s="302" t="s">
        <v>3064</v>
      </c>
      <c r="N7335" s="305">
        <v>33786</v>
      </c>
      <c r="O7335" s="305">
        <v>33786</v>
      </c>
      <c r="P7335" s="302" t="s">
        <v>1062</v>
      </c>
    </row>
    <row r="7336" spans="1:16">
      <c r="A7336" s="303">
        <v>0</v>
      </c>
      <c r="B7336" s="303">
        <v>0</v>
      </c>
      <c r="C7336" s="303">
        <v>0</v>
      </c>
      <c r="D7336" s="304">
        <f t="shared" si="114"/>
        <v>0</v>
      </c>
      <c r="E7336" s="305">
        <v>45992</v>
      </c>
      <c r="F7336" s="302" t="s">
        <v>69</v>
      </c>
      <c r="G7336" s="302" t="s">
        <v>70</v>
      </c>
      <c r="H7336" s="302" t="s">
        <v>3099</v>
      </c>
      <c r="I7336" s="302" t="s">
        <v>3099</v>
      </c>
      <c r="J7336" s="302">
        <v>135500</v>
      </c>
      <c r="K7336" s="302" t="s">
        <v>94</v>
      </c>
      <c r="L7336" s="302">
        <v>9974756</v>
      </c>
      <c r="M7336" s="302" t="s">
        <v>3064</v>
      </c>
      <c r="N7336" s="305">
        <v>24654</v>
      </c>
      <c r="O7336" s="305">
        <v>24654</v>
      </c>
      <c r="P7336" s="302" t="s">
        <v>1062</v>
      </c>
    </row>
    <row r="7337" spans="1:16">
      <c r="A7337" s="303">
        <v>0</v>
      </c>
      <c r="B7337" s="303">
        <v>0</v>
      </c>
      <c r="C7337" s="303">
        <v>0</v>
      </c>
      <c r="D7337" s="304">
        <f t="shared" si="114"/>
        <v>0</v>
      </c>
      <c r="E7337" s="305">
        <v>45992</v>
      </c>
      <c r="F7337" s="302" t="s">
        <v>69</v>
      </c>
      <c r="G7337" s="302" t="s">
        <v>70</v>
      </c>
      <c r="H7337" s="302" t="s">
        <v>3099</v>
      </c>
      <c r="I7337" s="302" t="s">
        <v>3099</v>
      </c>
      <c r="J7337" s="302">
        <v>135500</v>
      </c>
      <c r="K7337" s="302" t="s">
        <v>94</v>
      </c>
      <c r="L7337" s="302">
        <v>9974560</v>
      </c>
      <c r="M7337" s="302" t="s">
        <v>3064</v>
      </c>
      <c r="N7337" s="305">
        <v>28672</v>
      </c>
      <c r="O7337" s="305">
        <v>28672</v>
      </c>
      <c r="P7337" s="302" t="s">
        <v>1062</v>
      </c>
    </row>
    <row r="7338" spans="1:16">
      <c r="A7338" s="303">
        <v>0</v>
      </c>
      <c r="B7338" s="303">
        <v>0</v>
      </c>
      <c r="C7338" s="303">
        <v>0</v>
      </c>
      <c r="D7338" s="304">
        <f t="shared" si="114"/>
        <v>0</v>
      </c>
      <c r="E7338" s="305">
        <v>45992</v>
      </c>
      <c r="F7338" s="302" t="s">
        <v>69</v>
      </c>
      <c r="G7338" s="302" t="s">
        <v>70</v>
      </c>
      <c r="H7338" s="302" t="s">
        <v>3099</v>
      </c>
      <c r="I7338" s="302" t="s">
        <v>3099</v>
      </c>
      <c r="J7338" s="302">
        <v>135500</v>
      </c>
      <c r="K7338" s="302" t="s">
        <v>112</v>
      </c>
      <c r="L7338" s="302">
        <v>9974829</v>
      </c>
      <c r="M7338" s="302" t="s">
        <v>3065</v>
      </c>
      <c r="N7338" s="305">
        <v>30498</v>
      </c>
      <c r="O7338" s="305">
        <v>30498</v>
      </c>
      <c r="P7338" s="302" t="s">
        <v>1062</v>
      </c>
    </row>
    <row r="7339" spans="1:16">
      <c r="A7339" s="303">
        <v>0</v>
      </c>
      <c r="B7339" s="303">
        <v>0</v>
      </c>
      <c r="C7339" s="303">
        <v>0</v>
      </c>
      <c r="D7339" s="304">
        <f t="shared" si="114"/>
        <v>0</v>
      </c>
      <c r="E7339" s="305">
        <v>45992</v>
      </c>
      <c r="F7339" s="302" t="s">
        <v>69</v>
      </c>
      <c r="G7339" s="302" t="s">
        <v>70</v>
      </c>
      <c r="H7339" s="302" t="s">
        <v>3099</v>
      </c>
      <c r="I7339" s="302" t="s">
        <v>3099</v>
      </c>
      <c r="J7339" s="302">
        <v>135500</v>
      </c>
      <c r="K7339" s="302" t="s">
        <v>112</v>
      </c>
      <c r="L7339" s="302">
        <v>9974834</v>
      </c>
      <c r="M7339" s="302" t="s">
        <v>3065</v>
      </c>
      <c r="N7339" s="305">
        <v>25020</v>
      </c>
      <c r="O7339" s="305">
        <v>25020</v>
      </c>
      <c r="P7339" s="302" t="s">
        <v>1062</v>
      </c>
    </row>
    <row r="7340" spans="1:16">
      <c r="A7340" s="303">
        <v>0</v>
      </c>
      <c r="B7340" s="303">
        <v>0</v>
      </c>
      <c r="C7340" s="303">
        <v>0</v>
      </c>
      <c r="D7340" s="304">
        <f t="shared" si="114"/>
        <v>0</v>
      </c>
      <c r="E7340" s="305">
        <v>45992</v>
      </c>
      <c r="F7340" s="302" t="s">
        <v>69</v>
      </c>
      <c r="G7340" s="302" t="s">
        <v>70</v>
      </c>
      <c r="H7340" s="302" t="s">
        <v>3099</v>
      </c>
      <c r="I7340" s="302" t="s">
        <v>3099</v>
      </c>
      <c r="J7340" s="302">
        <v>135500</v>
      </c>
      <c r="K7340" s="302" t="s">
        <v>112</v>
      </c>
      <c r="L7340" s="302">
        <v>9697434</v>
      </c>
      <c r="M7340" s="302" t="s">
        <v>3065</v>
      </c>
      <c r="N7340" s="305">
        <v>23924</v>
      </c>
      <c r="O7340" s="305">
        <v>23924</v>
      </c>
      <c r="P7340" s="302" t="s">
        <v>1062</v>
      </c>
    </row>
    <row r="7341" spans="1:16">
      <c r="A7341" s="303">
        <v>0</v>
      </c>
      <c r="B7341" s="303">
        <v>0</v>
      </c>
      <c r="C7341" s="303">
        <v>0</v>
      </c>
      <c r="D7341" s="304">
        <f t="shared" si="114"/>
        <v>0</v>
      </c>
      <c r="E7341" s="305">
        <v>45992</v>
      </c>
      <c r="F7341" s="302" t="s">
        <v>69</v>
      </c>
      <c r="G7341" s="302" t="s">
        <v>70</v>
      </c>
      <c r="H7341" s="302" t="s">
        <v>3099</v>
      </c>
      <c r="I7341" s="302" t="s">
        <v>3099</v>
      </c>
      <c r="J7341" s="302">
        <v>135500</v>
      </c>
      <c r="K7341" s="302" t="s">
        <v>112</v>
      </c>
      <c r="L7341" s="302">
        <v>9701189</v>
      </c>
      <c r="M7341" s="302" t="s">
        <v>3065</v>
      </c>
      <c r="N7341" s="305">
        <v>26115</v>
      </c>
      <c r="O7341" s="305">
        <v>26115</v>
      </c>
      <c r="P7341" s="302" t="s">
        <v>1062</v>
      </c>
    </row>
    <row r="7342" spans="1:16">
      <c r="A7342" s="303">
        <v>0</v>
      </c>
      <c r="B7342" s="303">
        <v>0</v>
      </c>
      <c r="C7342" s="303">
        <v>0</v>
      </c>
      <c r="D7342" s="304">
        <f t="shared" si="114"/>
        <v>0</v>
      </c>
      <c r="E7342" s="305">
        <v>45992</v>
      </c>
      <c r="F7342" s="302" t="s">
        <v>69</v>
      </c>
      <c r="G7342" s="302" t="s">
        <v>70</v>
      </c>
      <c r="H7342" s="302" t="s">
        <v>3099</v>
      </c>
      <c r="I7342" s="302" t="s">
        <v>3099</v>
      </c>
      <c r="J7342" s="302">
        <v>135500</v>
      </c>
      <c r="K7342" s="302" t="s">
        <v>112</v>
      </c>
      <c r="L7342" s="302">
        <v>9974828</v>
      </c>
      <c r="M7342" s="302" t="s">
        <v>3065</v>
      </c>
      <c r="N7342" s="305">
        <v>31594</v>
      </c>
      <c r="O7342" s="305">
        <v>31594</v>
      </c>
      <c r="P7342" s="302" t="s">
        <v>1062</v>
      </c>
    </row>
    <row r="7343" spans="1:16">
      <c r="A7343" s="303">
        <v>0</v>
      </c>
      <c r="B7343" s="303">
        <v>0</v>
      </c>
      <c r="C7343" s="303">
        <v>0</v>
      </c>
      <c r="D7343" s="304">
        <f t="shared" si="114"/>
        <v>0</v>
      </c>
      <c r="E7343" s="305">
        <v>45992</v>
      </c>
      <c r="F7343" s="302" t="s">
        <v>69</v>
      </c>
      <c r="G7343" s="302" t="s">
        <v>70</v>
      </c>
      <c r="H7343" s="302" t="s">
        <v>3099</v>
      </c>
      <c r="I7343" s="302" t="s">
        <v>3099</v>
      </c>
      <c r="J7343" s="302">
        <v>135500</v>
      </c>
      <c r="K7343" s="302" t="s">
        <v>112</v>
      </c>
      <c r="L7343" s="302">
        <v>9974830</v>
      </c>
      <c r="M7343" s="302" t="s">
        <v>3065</v>
      </c>
      <c r="N7343" s="305">
        <v>28307</v>
      </c>
      <c r="O7343" s="305">
        <v>28307</v>
      </c>
      <c r="P7343" s="302" t="s">
        <v>1062</v>
      </c>
    </row>
    <row r="7344" spans="1:16">
      <c r="A7344" s="303">
        <v>0</v>
      </c>
      <c r="B7344" s="303">
        <v>0</v>
      </c>
      <c r="C7344" s="303">
        <v>0</v>
      </c>
      <c r="D7344" s="304">
        <f t="shared" si="114"/>
        <v>0</v>
      </c>
      <c r="E7344" s="305">
        <v>45992</v>
      </c>
      <c r="F7344" s="302" t="s">
        <v>69</v>
      </c>
      <c r="G7344" s="302" t="s">
        <v>70</v>
      </c>
      <c r="H7344" s="302" t="s">
        <v>3099</v>
      </c>
      <c r="I7344" s="302" t="s">
        <v>3099</v>
      </c>
      <c r="J7344" s="302">
        <v>135500</v>
      </c>
      <c r="K7344" s="302" t="s">
        <v>112</v>
      </c>
      <c r="L7344" s="302">
        <v>9974833</v>
      </c>
      <c r="M7344" s="302" t="s">
        <v>3065</v>
      </c>
      <c r="N7344" s="305">
        <v>25385</v>
      </c>
      <c r="O7344" s="305">
        <v>25385</v>
      </c>
      <c r="P7344" s="302" t="s">
        <v>1062</v>
      </c>
    </row>
    <row r="7345" spans="1:16">
      <c r="A7345" s="303">
        <v>0</v>
      </c>
      <c r="B7345" s="303">
        <v>0</v>
      </c>
      <c r="C7345" s="303">
        <v>0</v>
      </c>
      <c r="D7345" s="304">
        <f t="shared" si="114"/>
        <v>0</v>
      </c>
      <c r="E7345" s="305">
        <v>45992</v>
      </c>
      <c r="F7345" s="302" t="s">
        <v>69</v>
      </c>
      <c r="G7345" s="302" t="s">
        <v>70</v>
      </c>
      <c r="H7345" s="302" t="s">
        <v>3099</v>
      </c>
      <c r="I7345" s="302" t="s">
        <v>3099</v>
      </c>
      <c r="J7345" s="302">
        <v>135500</v>
      </c>
      <c r="K7345" s="302" t="s">
        <v>112</v>
      </c>
      <c r="L7345" s="302">
        <v>9974559</v>
      </c>
      <c r="M7345" s="302" t="s">
        <v>3065</v>
      </c>
      <c r="N7345" s="305">
        <v>28672</v>
      </c>
      <c r="O7345" s="305">
        <v>28672</v>
      </c>
      <c r="P7345" s="302" t="s">
        <v>1062</v>
      </c>
    </row>
    <row r="7346" spans="1:16">
      <c r="A7346" s="303">
        <v>0</v>
      </c>
      <c r="B7346" s="303">
        <v>0</v>
      </c>
      <c r="C7346" s="303">
        <v>0</v>
      </c>
      <c r="D7346" s="304">
        <f t="shared" si="114"/>
        <v>0</v>
      </c>
      <c r="E7346" s="305">
        <v>45992</v>
      </c>
      <c r="F7346" s="302" t="s">
        <v>69</v>
      </c>
      <c r="G7346" s="302" t="s">
        <v>70</v>
      </c>
      <c r="H7346" s="302" t="s">
        <v>3099</v>
      </c>
      <c r="I7346" s="302" t="s">
        <v>3099</v>
      </c>
      <c r="J7346" s="302">
        <v>135500</v>
      </c>
      <c r="K7346" s="302" t="s">
        <v>112</v>
      </c>
      <c r="L7346" s="302">
        <v>9974831</v>
      </c>
      <c r="M7346" s="302" t="s">
        <v>3065</v>
      </c>
      <c r="N7346" s="305">
        <v>27942</v>
      </c>
      <c r="O7346" s="305">
        <v>27942</v>
      </c>
      <c r="P7346" s="302" t="s">
        <v>1062</v>
      </c>
    </row>
    <row r="7347" spans="1:16">
      <c r="A7347" s="303">
        <v>0</v>
      </c>
      <c r="B7347" s="303">
        <v>0</v>
      </c>
      <c r="C7347" s="303">
        <v>0</v>
      </c>
      <c r="D7347" s="304">
        <f t="shared" si="114"/>
        <v>0</v>
      </c>
      <c r="E7347" s="305">
        <v>45992</v>
      </c>
      <c r="F7347" s="302" t="s">
        <v>69</v>
      </c>
      <c r="G7347" s="302" t="s">
        <v>70</v>
      </c>
      <c r="H7347" s="302" t="s">
        <v>3099</v>
      </c>
      <c r="I7347" s="302" t="s">
        <v>3099</v>
      </c>
      <c r="J7347" s="302">
        <v>135500</v>
      </c>
      <c r="K7347" s="302" t="s">
        <v>112</v>
      </c>
      <c r="L7347" s="302">
        <v>9974835</v>
      </c>
      <c r="M7347" s="302" t="s">
        <v>3065</v>
      </c>
      <c r="N7347" s="305">
        <v>24654</v>
      </c>
      <c r="O7347" s="305">
        <v>24654</v>
      </c>
      <c r="P7347" s="302" t="s">
        <v>1062</v>
      </c>
    </row>
    <row r="7348" spans="1:16">
      <c r="A7348" s="303">
        <v>0</v>
      </c>
      <c r="B7348" s="303">
        <v>0</v>
      </c>
      <c r="C7348" s="303">
        <v>0</v>
      </c>
      <c r="D7348" s="304">
        <f t="shared" si="114"/>
        <v>0</v>
      </c>
      <c r="E7348" s="305">
        <v>45992</v>
      </c>
      <c r="F7348" s="302" t="s">
        <v>69</v>
      </c>
      <c r="G7348" s="302" t="s">
        <v>70</v>
      </c>
      <c r="H7348" s="302" t="s">
        <v>3099</v>
      </c>
      <c r="I7348" s="302" t="s">
        <v>3099</v>
      </c>
      <c r="J7348" s="302">
        <v>135500</v>
      </c>
      <c r="K7348" s="302" t="s">
        <v>112</v>
      </c>
      <c r="L7348" s="302">
        <v>9974832</v>
      </c>
      <c r="M7348" s="302" t="s">
        <v>3065</v>
      </c>
      <c r="N7348" s="305">
        <v>26481</v>
      </c>
      <c r="O7348" s="305">
        <v>26481</v>
      </c>
      <c r="P7348" s="302" t="s">
        <v>1062</v>
      </c>
    </row>
    <row r="7349" spans="1:16">
      <c r="A7349" s="303">
        <v>0</v>
      </c>
      <c r="B7349" s="303">
        <v>0</v>
      </c>
      <c r="C7349" s="303">
        <v>0</v>
      </c>
      <c r="D7349" s="304">
        <f t="shared" si="114"/>
        <v>0</v>
      </c>
      <c r="E7349" s="305">
        <v>45992</v>
      </c>
      <c r="F7349" s="302" t="s">
        <v>69</v>
      </c>
      <c r="G7349" s="302" t="s">
        <v>70</v>
      </c>
      <c r="H7349" s="302" t="s">
        <v>3099</v>
      </c>
      <c r="I7349" s="302" t="s">
        <v>3099</v>
      </c>
      <c r="J7349" s="302">
        <v>135500</v>
      </c>
      <c r="K7349" s="302" t="s">
        <v>89</v>
      </c>
      <c r="L7349" s="302">
        <v>9706645</v>
      </c>
      <c r="M7349" s="302" t="s">
        <v>3066</v>
      </c>
      <c r="N7349" s="305">
        <v>26115</v>
      </c>
      <c r="O7349" s="305">
        <v>26115</v>
      </c>
      <c r="P7349" s="302" t="s">
        <v>1062</v>
      </c>
    </row>
    <row r="7350" spans="1:16">
      <c r="A7350" s="303">
        <v>0</v>
      </c>
      <c r="B7350" s="303">
        <v>0</v>
      </c>
      <c r="C7350" s="303">
        <v>0</v>
      </c>
      <c r="D7350" s="304">
        <f t="shared" si="114"/>
        <v>0</v>
      </c>
      <c r="E7350" s="305">
        <v>45992</v>
      </c>
      <c r="F7350" s="302" t="s">
        <v>69</v>
      </c>
      <c r="G7350" s="302" t="s">
        <v>70</v>
      </c>
      <c r="H7350" s="302" t="s">
        <v>3099</v>
      </c>
      <c r="I7350" s="302" t="s">
        <v>3099</v>
      </c>
      <c r="J7350" s="302">
        <v>135500</v>
      </c>
      <c r="K7350" s="302" t="s">
        <v>89</v>
      </c>
      <c r="L7350" s="302">
        <v>9724182</v>
      </c>
      <c r="M7350" s="302" t="s">
        <v>3066</v>
      </c>
      <c r="N7350" s="305">
        <v>23924</v>
      </c>
      <c r="O7350" s="305">
        <v>23924</v>
      </c>
      <c r="P7350" s="302" t="s">
        <v>1062</v>
      </c>
    </row>
    <row r="7351" spans="1:16">
      <c r="A7351" s="303">
        <v>0</v>
      </c>
      <c r="B7351" s="303">
        <v>0</v>
      </c>
      <c r="C7351" s="303">
        <v>0</v>
      </c>
      <c r="D7351" s="304">
        <f t="shared" si="114"/>
        <v>0</v>
      </c>
      <c r="E7351" s="305">
        <v>45992</v>
      </c>
      <c r="F7351" s="302" t="s">
        <v>69</v>
      </c>
      <c r="G7351" s="302" t="s">
        <v>70</v>
      </c>
      <c r="H7351" s="302" t="s">
        <v>3099</v>
      </c>
      <c r="I7351" s="302" t="s">
        <v>3099</v>
      </c>
      <c r="J7351" s="302">
        <v>135500</v>
      </c>
      <c r="K7351" s="302" t="s">
        <v>89</v>
      </c>
      <c r="L7351" s="302">
        <v>9974823</v>
      </c>
      <c r="M7351" s="302" t="s">
        <v>3066</v>
      </c>
      <c r="N7351" s="305">
        <v>28307</v>
      </c>
      <c r="O7351" s="305">
        <v>28307</v>
      </c>
      <c r="P7351" s="302" t="s">
        <v>1062</v>
      </c>
    </row>
    <row r="7352" spans="1:16">
      <c r="A7352" s="303">
        <v>0</v>
      </c>
      <c r="B7352" s="303">
        <v>0</v>
      </c>
      <c r="C7352" s="303">
        <v>0</v>
      </c>
      <c r="D7352" s="304">
        <f t="shared" si="114"/>
        <v>0</v>
      </c>
      <c r="E7352" s="305">
        <v>45992</v>
      </c>
      <c r="F7352" s="302" t="s">
        <v>69</v>
      </c>
      <c r="G7352" s="302" t="s">
        <v>70</v>
      </c>
      <c r="H7352" s="302" t="s">
        <v>3099</v>
      </c>
      <c r="I7352" s="302" t="s">
        <v>3099</v>
      </c>
      <c r="J7352" s="302">
        <v>135500</v>
      </c>
      <c r="K7352" s="302" t="s">
        <v>89</v>
      </c>
      <c r="L7352" s="302">
        <v>9974825</v>
      </c>
      <c r="M7352" s="302" t="s">
        <v>3066</v>
      </c>
      <c r="N7352" s="305">
        <v>24289</v>
      </c>
      <c r="O7352" s="305">
        <v>24289</v>
      </c>
      <c r="P7352" s="302" t="s">
        <v>1062</v>
      </c>
    </row>
    <row r="7353" spans="1:16">
      <c r="A7353" s="303">
        <v>0</v>
      </c>
      <c r="B7353" s="303">
        <v>0</v>
      </c>
      <c r="C7353" s="303">
        <v>0</v>
      </c>
      <c r="D7353" s="304">
        <f t="shared" si="114"/>
        <v>0</v>
      </c>
      <c r="E7353" s="305">
        <v>45992</v>
      </c>
      <c r="F7353" s="302" t="s">
        <v>69</v>
      </c>
      <c r="G7353" s="302" t="s">
        <v>70</v>
      </c>
      <c r="H7353" s="302" t="s">
        <v>3099</v>
      </c>
      <c r="I7353" s="302" t="s">
        <v>3099</v>
      </c>
      <c r="J7353" s="302">
        <v>135500</v>
      </c>
      <c r="K7353" s="302" t="s">
        <v>89</v>
      </c>
      <c r="L7353" s="302">
        <v>9728065</v>
      </c>
      <c r="M7353" s="302" t="s">
        <v>3066</v>
      </c>
      <c r="N7353" s="305">
        <v>27942</v>
      </c>
      <c r="O7353" s="305">
        <v>27942</v>
      </c>
      <c r="P7353" s="302" t="s">
        <v>1062</v>
      </c>
    </row>
    <row r="7354" spans="1:16">
      <c r="A7354" s="303">
        <v>0</v>
      </c>
      <c r="B7354" s="303">
        <v>0</v>
      </c>
      <c r="C7354" s="303">
        <v>0</v>
      </c>
      <c r="D7354" s="304">
        <f t="shared" si="114"/>
        <v>0</v>
      </c>
      <c r="E7354" s="305">
        <v>45992</v>
      </c>
      <c r="F7354" s="302" t="s">
        <v>69</v>
      </c>
      <c r="G7354" s="302" t="s">
        <v>70</v>
      </c>
      <c r="H7354" s="302" t="s">
        <v>3099</v>
      </c>
      <c r="I7354" s="302" t="s">
        <v>3099</v>
      </c>
      <c r="J7354" s="302">
        <v>135500</v>
      </c>
      <c r="K7354" s="302" t="s">
        <v>89</v>
      </c>
      <c r="L7354" s="302">
        <v>9974827</v>
      </c>
      <c r="M7354" s="302" t="s">
        <v>3066</v>
      </c>
      <c r="N7354" s="305">
        <v>23193</v>
      </c>
      <c r="O7354" s="305">
        <v>23193</v>
      </c>
      <c r="P7354" s="302" t="s">
        <v>1062</v>
      </c>
    </row>
    <row r="7355" spans="1:16">
      <c r="A7355" s="303">
        <v>0</v>
      </c>
      <c r="B7355" s="303">
        <v>0</v>
      </c>
      <c r="C7355" s="303">
        <v>0</v>
      </c>
      <c r="D7355" s="304">
        <f t="shared" si="114"/>
        <v>0</v>
      </c>
      <c r="E7355" s="305">
        <v>45992</v>
      </c>
      <c r="F7355" s="302" t="s">
        <v>69</v>
      </c>
      <c r="G7355" s="302" t="s">
        <v>70</v>
      </c>
      <c r="H7355" s="302" t="s">
        <v>3099</v>
      </c>
      <c r="I7355" s="302" t="s">
        <v>3099</v>
      </c>
      <c r="J7355" s="302">
        <v>135500</v>
      </c>
      <c r="K7355" s="302" t="s">
        <v>89</v>
      </c>
      <c r="L7355" s="302">
        <v>9974826</v>
      </c>
      <c r="M7355" s="302" t="s">
        <v>3066</v>
      </c>
      <c r="N7355" s="305">
        <v>23559</v>
      </c>
      <c r="O7355" s="305">
        <v>23559</v>
      </c>
      <c r="P7355" s="302" t="s">
        <v>1062</v>
      </c>
    </row>
    <row r="7356" spans="1:16">
      <c r="A7356" s="303">
        <v>0</v>
      </c>
      <c r="B7356" s="303">
        <v>0</v>
      </c>
      <c r="C7356" s="303">
        <v>0</v>
      </c>
      <c r="D7356" s="304">
        <f t="shared" si="114"/>
        <v>0</v>
      </c>
      <c r="E7356" s="305">
        <v>45992</v>
      </c>
      <c r="F7356" s="302" t="s">
        <v>69</v>
      </c>
      <c r="G7356" s="302" t="s">
        <v>70</v>
      </c>
      <c r="H7356" s="302" t="s">
        <v>3099</v>
      </c>
      <c r="I7356" s="302" t="s">
        <v>3099</v>
      </c>
      <c r="J7356" s="302">
        <v>135500</v>
      </c>
      <c r="K7356" s="302" t="s">
        <v>89</v>
      </c>
      <c r="L7356" s="302">
        <v>9974824</v>
      </c>
      <c r="M7356" s="302" t="s">
        <v>3066</v>
      </c>
      <c r="N7356" s="305">
        <v>24654</v>
      </c>
      <c r="O7356" s="305">
        <v>24654</v>
      </c>
      <c r="P7356" s="302" t="s">
        <v>1062</v>
      </c>
    </row>
    <row r="7357" spans="1:16">
      <c r="A7357" s="303">
        <v>0</v>
      </c>
      <c r="B7357" s="303">
        <v>0</v>
      </c>
      <c r="C7357" s="303">
        <v>0</v>
      </c>
      <c r="D7357" s="304">
        <f t="shared" si="114"/>
        <v>0</v>
      </c>
      <c r="E7357" s="305">
        <v>45992</v>
      </c>
      <c r="F7357" s="302" t="s">
        <v>69</v>
      </c>
      <c r="G7357" s="302" t="s">
        <v>70</v>
      </c>
      <c r="H7357" s="302" t="s">
        <v>3099</v>
      </c>
      <c r="I7357" s="302" t="s">
        <v>3099</v>
      </c>
      <c r="J7357" s="302">
        <v>135500</v>
      </c>
      <c r="K7357" s="302" t="s">
        <v>113</v>
      </c>
      <c r="L7357" s="302">
        <v>9974819</v>
      </c>
      <c r="M7357" s="302" t="s">
        <v>3067</v>
      </c>
      <c r="N7357" s="305">
        <v>30498</v>
      </c>
      <c r="O7357" s="305">
        <v>30498</v>
      </c>
      <c r="P7357" s="302" t="s">
        <v>1062</v>
      </c>
    </row>
    <row r="7358" spans="1:16">
      <c r="A7358" s="303">
        <v>0</v>
      </c>
      <c r="B7358" s="303">
        <v>0</v>
      </c>
      <c r="C7358" s="303">
        <v>0</v>
      </c>
      <c r="D7358" s="304">
        <f t="shared" si="114"/>
        <v>0</v>
      </c>
      <c r="E7358" s="305">
        <v>45992</v>
      </c>
      <c r="F7358" s="302" t="s">
        <v>69</v>
      </c>
      <c r="G7358" s="302" t="s">
        <v>70</v>
      </c>
      <c r="H7358" s="302" t="s">
        <v>3099</v>
      </c>
      <c r="I7358" s="302" t="s">
        <v>3099</v>
      </c>
      <c r="J7358" s="302">
        <v>135500</v>
      </c>
      <c r="K7358" s="302" t="s">
        <v>113</v>
      </c>
      <c r="L7358" s="302">
        <v>9974821</v>
      </c>
      <c r="M7358" s="302" t="s">
        <v>3067</v>
      </c>
      <c r="N7358" s="305">
        <v>26481</v>
      </c>
      <c r="O7358" s="305">
        <v>26481</v>
      </c>
      <c r="P7358" s="302" t="s">
        <v>1062</v>
      </c>
    </row>
    <row r="7359" spans="1:16">
      <c r="A7359" s="303">
        <v>0</v>
      </c>
      <c r="B7359" s="303">
        <v>0</v>
      </c>
      <c r="C7359" s="303">
        <v>0</v>
      </c>
      <c r="D7359" s="304">
        <f t="shared" si="114"/>
        <v>0</v>
      </c>
      <c r="E7359" s="305">
        <v>45992</v>
      </c>
      <c r="F7359" s="302" t="s">
        <v>69</v>
      </c>
      <c r="G7359" s="302" t="s">
        <v>70</v>
      </c>
      <c r="H7359" s="302" t="s">
        <v>3099</v>
      </c>
      <c r="I7359" s="302" t="s">
        <v>3099</v>
      </c>
      <c r="J7359" s="302">
        <v>135500</v>
      </c>
      <c r="K7359" s="302" t="s">
        <v>113</v>
      </c>
      <c r="L7359" s="302">
        <v>9974822</v>
      </c>
      <c r="M7359" s="302" t="s">
        <v>3067</v>
      </c>
      <c r="N7359" s="305">
        <v>24654</v>
      </c>
      <c r="O7359" s="305">
        <v>24654</v>
      </c>
      <c r="P7359" s="302" t="s">
        <v>1062</v>
      </c>
    </row>
    <row r="7360" spans="1:16">
      <c r="A7360" s="303">
        <v>0</v>
      </c>
      <c r="B7360" s="303">
        <v>0</v>
      </c>
      <c r="C7360" s="303">
        <v>0</v>
      </c>
      <c r="D7360" s="304">
        <f t="shared" si="114"/>
        <v>0</v>
      </c>
      <c r="E7360" s="305">
        <v>45992</v>
      </c>
      <c r="F7360" s="302" t="s">
        <v>69</v>
      </c>
      <c r="G7360" s="302" t="s">
        <v>70</v>
      </c>
      <c r="H7360" s="302" t="s">
        <v>3099</v>
      </c>
      <c r="I7360" s="302" t="s">
        <v>3099</v>
      </c>
      <c r="J7360" s="302">
        <v>135500</v>
      </c>
      <c r="K7360" s="302" t="s">
        <v>113</v>
      </c>
      <c r="L7360" s="302">
        <v>9974820</v>
      </c>
      <c r="M7360" s="302" t="s">
        <v>3067</v>
      </c>
      <c r="N7360" s="305">
        <v>29403</v>
      </c>
      <c r="O7360" s="305">
        <v>29403</v>
      </c>
      <c r="P7360" s="302" t="s">
        <v>1062</v>
      </c>
    </row>
    <row r="7361" spans="1:16">
      <c r="A7361" s="303">
        <v>0</v>
      </c>
      <c r="B7361" s="303">
        <v>0</v>
      </c>
      <c r="C7361" s="303">
        <v>0</v>
      </c>
      <c r="D7361" s="304">
        <f t="shared" si="114"/>
        <v>0</v>
      </c>
      <c r="E7361" s="305">
        <v>45992</v>
      </c>
      <c r="F7361" s="302" t="s">
        <v>69</v>
      </c>
      <c r="G7361" s="302" t="s">
        <v>70</v>
      </c>
      <c r="H7361" s="302" t="s">
        <v>3099</v>
      </c>
      <c r="I7361" s="302" t="s">
        <v>3099</v>
      </c>
      <c r="J7361" s="302">
        <v>135500</v>
      </c>
      <c r="K7361" s="302" t="s">
        <v>115</v>
      </c>
      <c r="L7361" s="302">
        <v>9974818</v>
      </c>
      <c r="M7361" s="302" t="s">
        <v>3159</v>
      </c>
      <c r="N7361" s="305">
        <v>26481</v>
      </c>
      <c r="O7361" s="305">
        <v>26481</v>
      </c>
      <c r="P7361" s="302" t="s">
        <v>1062</v>
      </c>
    </row>
    <row r="7362" spans="1:16">
      <c r="A7362" s="303">
        <v>0</v>
      </c>
      <c r="B7362" s="303">
        <v>0</v>
      </c>
      <c r="C7362" s="303">
        <v>0</v>
      </c>
      <c r="D7362" s="304">
        <f t="shared" si="114"/>
        <v>0</v>
      </c>
      <c r="E7362" s="305">
        <v>45992</v>
      </c>
      <c r="F7362" s="302" t="s">
        <v>69</v>
      </c>
      <c r="G7362" s="302" t="s">
        <v>70</v>
      </c>
      <c r="H7362" s="302" t="s">
        <v>3099</v>
      </c>
      <c r="I7362" s="302" t="s">
        <v>3099</v>
      </c>
      <c r="J7362" s="302">
        <v>135500</v>
      </c>
      <c r="K7362" s="302" t="s">
        <v>115</v>
      </c>
      <c r="L7362" s="302">
        <v>9693329</v>
      </c>
      <c r="M7362" s="302" t="s">
        <v>3159</v>
      </c>
      <c r="N7362" s="305">
        <v>25020</v>
      </c>
      <c r="O7362" s="305">
        <v>25020</v>
      </c>
      <c r="P7362" s="302" t="s">
        <v>1062</v>
      </c>
    </row>
    <row r="7363" spans="1:16">
      <c r="A7363" s="303">
        <v>0</v>
      </c>
      <c r="B7363" s="303">
        <v>0</v>
      </c>
      <c r="C7363" s="303">
        <v>0</v>
      </c>
      <c r="D7363" s="304">
        <f t="shared" ref="D7363:D7426" si="115">+B7363-C7363</f>
        <v>0</v>
      </c>
      <c r="E7363" s="305">
        <v>45992</v>
      </c>
      <c r="F7363" s="302" t="s">
        <v>69</v>
      </c>
      <c r="G7363" s="302" t="s">
        <v>70</v>
      </c>
      <c r="H7363" s="302" t="s">
        <v>3099</v>
      </c>
      <c r="I7363" s="302" t="s">
        <v>3099</v>
      </c>
      <c r="J7363" s="302">
        <v>135600</v>
      </c>
      <c r="K7363" s="302" t="s">
        <v>91</v>
      </c>
      <c r="L7363" s="302">
        <v>9974811</v>
      </c>
      <c r="M7363" s="302" t="s">
        <v>971</v>
      </c>
      <c r="N7363" s="305">
        <v>23193</v>
      </c>
      <c r="O7363" s="305">
        <v>23193</v>
      </c>
      <c r="P7363" s="302" t="s">
        <v>1062</v>
      </c>
    </row>
    <row r="7364" spans="1:16">
      <c r="A7364" s="303">
        <v>0</v>
      </c>
      <c r="B7364" s="303">
        <v>0</v>
      </c>
      <c r="C7364" s="303">
        <v>0</v>
      </c>
      <c r="D7364" s="304">
        <f t="shared" si="115"/>
        <v>0</v>
      </c>
      <c r="E7364" s="305">
        <v>45992</v>
      </c>
      <c r="F7364" s="302" t="s">
        <v>69</v>
      </c>
      <c r="G7364" s="302" t="s">
        <v>70</v>
      </c>
      <c r="H7364" s="302" t="s">
        <v>3099</v>
      </c>
      <c r="I7364" s="302" t="s">
        <v>3099</v>
      </c>
      <c r="J7364" s="302">
        <v>135600</v>
      </c>
      <c r="K7364" s="302" t="s">
        <v>91</v>
      </c>
      <c r="L7364" s="302">
        <v>9974808</v>
      </c>
      <c r="M7364" s="302" t="s">
        <v>971</v>
      </c>
      <c r="N7364" s="305">
        <v>20637</v>
      </c>
      <c r="O7364" s="305">
        <v>20637</v>
      </c>
      <c r="P7364" s="302" t="s">
        <v>1062</v>
      </c>
    </row>
    <row r="7365" spans="1:16">
      <c r="A7365" s="303">
        <v>0</v>
      </c>
      <c r="B7365" s="303">
        <v>0</v>
      </c>
      <c r="C7365" s="303">
        <v>0</v>
      </c>
      <c r="D7365" s="304">
        <f t="shared" si="115"/>
        <v>0</v>
      </c>
      <c r="E7365" s="305">
        <v>45992</v>
      </c>
      <c r="F7365" s="302" t="s">
        <v>69</v>
      </c>
      <c r="G7365" s="302" t="s">
        <v>70</v>
      </c>
      <c r="H7365" s="302" t="s">
        <v>3099</v>
      </c>
      <c r="I7365" s="302" t="s">
        <v>3099</v>
      </c>
      <c r="J7365" s="302">
        <v>135600</v>
      </c>
      <c r="K7365" s="302" t="s">
        <v>91</v>
      </c>
      <c r="L7365" s="302">
        <v>9974814</v>
      </c>
      <c r="M7365" s="302" t="s">
        <v>971</v>
      </c>
      <c r="N7365" s="305">
        <v>22828</v>
      </c>
      <c r="O7365" s="305">
        <v>22828</v>
      </c>
      <c r="P7365" s="302" t="s">
        <v>1062</v>
      </c>
    </row>
    <row r="7366" spans="1:16">
      <c r="A7366" s="303">
        <v>0</v>
      </c>
      <c r="B7366" s="303">
        <v>0</v>
      </c>
      <c r="C7366" s="303">
        <v>0</v>
      </c>
      <c r="D7366" s="304">
        <f t="shared" si="115"/>
        <v>0</v>
      </c>
      <c r="E7366" s="305">
        <v>45992</v>
      </c>
      <c r="F7366" s="302" t="s">
        <v>69</v>
      </c>
      <c r="G7366" s="302" t="s">
        <v>70</v>
      </c>
      <c r="H7366" s="302" t="s">
        <v>3099</v>
      </c>
      <c r="I7366" s="302" t="s">
        <v>3099</v>
      </c>
      <c r="J7366" s="302">
        <v>135600</v>
      </c>
      <c r="K7366" s="302" t="s">
        <v>91</v>
      </c>
      <c r="L7366" s="302">
        <v>9974805</v>
      </c>
      <c r="M7366" s="302" t="s">
        <v>971</v>
      </c>
      <c r="N7366" s="305">
        <v>27576</v>
      </c>
      <c r="O7366" s="305">
        <v>27576</v>
      </c>
      <c r="P7366" s="302" t="s">
        <v>1062</v>
      </c>
    </row>
    <row r="7367" spans="1:16">
      <c r="A7367" s="303">
        <v>0</v>
      </c>
      <c r="B7367" s="303">
        <v>0</v>
      </c>
      <c r="C7367" s="303">
        <v>0</v>
      </c>
      <c r="D7367" s="304">
        <f t="shared" si="115"/>
        <v>0</v>
      </c>
      <c r="E7367" s="305">
        <v>45992</v>
      </c>
      <c r="F7367" s="302" t="s">
        <v>69</v>
      </c>
      <c r="G7367" s="302" t="s">
        <v>70</v>
      </c>
      <c r="H7367" s="302" t="s">
        <v>3099</v>
      </c>
      <c r="I7367" s="302" t="s">
        <v>3099</v>
      </c>
      <c r="J7367" s="302">
        <v>135600</v>
      </c>
      <c r="K7367" s="302" t="s">
        <v>91</v>
      </c>
      <c r="L7367" s="302">
        <v>9974812</v>
      </c>
      <c r="M7367" s="302" t="s">
        <v>971</v>
      </c>
      <c r="N7367" s="305">
        <v>21002</v>
      </c>
      <c r="O7367" s="305">
        <v>21002</v>
      </c>
      <c r="P7367" s="302" t="s">
        <v>1062</v>
      </c>
    </row>
    <row r="7368" spans="1:16">
      <c r="A7368" s="303">
        <v>0</v>
      </c>
      <c r="B7368" s="303">
        <v>0</v>
      </c>
      <c r="C7368" s="303">
        <v>0</v>
      </c>
      <c r="D7368" s="304">
        <f t="shared" si="115"/>
        <v>0</v>
      </c>
      <c r="E7368" s="305">
        <v>45992</v>
      </c>
      <c r="F7368" s="302" t="s">
        <v>69</v>
      </c>
      <c r="G7368" s="302" t="s">
        <v>70</v>
      </c>
      <c r="H7368" s="302" t="s">
        <v>3099</v>
      </c>
      <c r="I7368" s="302" t="s">
        <v>3099</v>
      </c>
      <c r="J7368" s="302">
        <v>135600</v>
      </c>
      <c r="K7368" s="302" t="s">
        <v>91</v>
      </c>
      <c r="L7368" s="302">
        <v>9724180</v>
      </c>
      <c r="M7368" s="302" t="s">
        <v>971</v>
      </c>
      <c r="N7368" s="305">
        <v>25750</v>
      </c>
      <c r="O7368" s="305">
        <v>25750</v>
      </c>
      <c r="P7368" s="302" t="s">
        <v>1062</v>
      </c>
    </row>
    <row r="7369" spans="1:16">
      <c r="A7369" s="303">
        <v>0</v>
      </c>
      <c r="B7369" s="303">
        <v>0</v>
      </c>
      <c r="C7369" s="303">
        <v>0</v>
      </c>
      <c r="D7369" s="304">
        <f t="shared" si="115"/>
        <v>0</v>
      </c>
      <c r="E7369" s="305">
        <v>45992</v>
      </c>
      <c r="F7369" s="302" t="s">
        <v>69</v>
      </c>
      <c r="G7369" s="302" t="s">
        <v>70</v>
      </c>
      <c r="H7369" s="302" t="s">
        <v>3099</v>
      </c>
      <c r="I7369" s="302" t="s">
        <v>3099</v>
      </c>
      <c r="J7369" s="302">
        <v>135600</v>
      </c>
      <c r="K7369" s="302" t="s">
        <v>91</v>
      </c>
      <c r="L7369" s="302">
        <v>9974815</v>
      </c>
      <c r="M7369" s="302" t="s">
        <v>886</v>
      </c>
      <c r="N7369" s="305">
        <v>21367</v>
      </c>
      <c r="O7369" s="305">
        <v>21367</v>
      </c>
      <c r="P7369" s="302" t="s">
        <v>1062</v>
      </c>
    </row>
    <row r="7370" spans="1:16">
      <c r="A7370" s="303">
        <v>0</v>
      </c>
      <c r="B7370" s="303">
        <v>0</v>
      </c>
      <c r="C7370" s="303">
        <v>0</v>
      </c>
      <c r="D7370" s="304">
        <f t="shared" si="115"/>
        <v>0</v>
      </c>
      <c r="E7370" s="305">
        <v>45992</v>
      </c>
      <c r="F7370" s="302" t="s">
        <v>69</v>
      </c>
      <c r="G7370" s="302" t="s">
        <v>70</v>
      </c>
      <c r="H7370" s="302" t="s">
        <v>3099</v>
      </c>
      <c r="I7370" s="302" t="s">
        <v>3099</v>
      </c>
      <c r="J7370" s="302">
        <v>135600</v>
      </c>
      <c r="K7370" s="302" t="s">
        <v>91</v>
      </c>
      <c r="L7370" s="302">
        <v>9974806</v>
      </c>
      <c r="M7370" s="302" t="s">
        <v>971</v>
      </c>
      <c r="N7370" s="305">
        <v>26481</v>
      </c>
      <c r="O7370" s="305">
        <v>26481</v>
      </c>
      <c r="P7370" s="302" t="s">
        <v>1062</v>
      </c>
    </row>
    <row r="7371" spans="1:16">
      <c r="A7371" s="303">
        <v>0</v>
      </c>
      <c r="B7371" s="303">
        <v>0</v>
      </c>
      <c r="C7371" s="303">
        <v>0</v>
      </c>
      <c r="D7371" s="304">
        <f t="shared" si="115"/>
        <v>0</v>
      </c>
      <c r="E7371" s="305">
        <v>45992</v>
      </c>
      <c r="F7371" s="302" t="s">
        <v>69</v>
      </c>
      <c r="G7371" s="302" t="s">
        <v>70</v>
      </c>
      <c r="H7371" s="302" t="s">
        <v>3099</v>
      </c>
      <c r="I7371" s="302" t="s">
        <v>3099</v>
      </c>
      <c r="J7371" s="302">
        <v>135600</v>
      </c>
      <c r="K7371" s="302" t="s">
        <v>91</v>
      </c>
      <c r="L7371" s="302">
        <v>9974801</v>
      </c>
      <c r="M7371" s="302" t="s">
        <v>971</v>
      </c>
      <c r="N7371" s="305">
        <v>27211</v>
      </c>
      <c r="O7371" s="305">
        <v>27211</v>
      </c>
      <c r="P7371" s="302" t="s">
        <v>1062</v>
      </c>
    </row>
    <row r="7372" spans="1:16">
      <c r="A7372" s="303">
        <v>0</v>
      </c>
      <c r="B7372" s="303">
        <v>0</v>
      </c>
      <c r="C7372" s="303">
        <v>0</v>
      </c>
      <c r="D7372" s="304">
        <f t="shared" si="115"/>
        <v>0</v>
      </c>
      <c r="E7372" s="305">
        <v>45992</v>
      </c>
      <c r="F7372" s="302" t="s">
        <v>69</v>
      </c>
      <c r="G7372" s="302" t="s">
        <v>70</v>
      </c>
      <c r="H7372" s="302" t="s">
        <v>3099</v>
      </c>
      <c r="I7372" s="302" t="s">
        <v>3099</v>
      </c>
      <c r="J7372" s="302">
        <v>135600</v>
      </c>
      <c r="K7372" s="302" t="s">
        <v>91</v>
      </c>
      <c r="L7372" s="302">
        <v>9693328</v>
      </c>
      <c r="M7372" s="302" t="s">
        <v>971</v>
      </c>
      <c r="N7372" s="305">
        <v>29037</v>
      </c>
      <c r="O7372" s="305">
        <v>29037</v>
      </c>
      <c r="P7372" s="302" t="s">
        <v>1062</v>
      </c>
    </row>
    <row r="7373" spans="1:16">
      <c r="A7373" s="303">
        <v>0</v>
      </c>
      <c r="B7373" s="303">
        <v>0</v>
      </c>
      <c r="C7373" s="303">
        <v>0</v>
      </c>
      <c r="D7373" s="304">
        <f t="shared" si="115"/>
        <v>0</v>
      </c>
      <c r="E7373" s="305">
        <v>45992</v>
      </c>
      <c r="F7373" s="302" t="s">
        <v>69</v>
      </c>
      <c r="G7373" s="302" t="s">
        <v>70</v>
      </c>
      <c r="H7373" s="302" t="s">
        <v>3099</v>
      </c>
      <c r="I7373" s="302" t="s">
        <v>3099</v>
      </c>
      <c r="J7373" s="302">
        <v>135600</v>
      </c>
      <c r="K7373" s="302" t="s">
        <v>91</v>
      </c>
      <c r="L7373" s="302">
        <v>9974558</v>
      </c>
      <c r="M7373" s="302" t="s">
        <v>886</v>
      </c>
      <c r="N7373" s="305">
        <v>27576</v>
      </c>
      <c r="O7373" s="305">
        <v>27576</v>
      </c>
      <c r="P7373" s="302" t="s">
        <v>1062</v>
      </c>
    </row>
    <row r="7374" spans="1:16">
      <c r="A7374" s="303">
        <v>0</v>
      </c>
      <c r="B7374" s="303">
        <v>0</v>
      </c>
      <c r="C7374" s="303">
        <v>0</v>
      </c>
      <c r="D7374" s="304">
        <f t="shared" si="115"/>
        <v>0</v>
      </c>
      <c r="E7374" s="305">
        <v>45992</v>
      </c>
      <c r="F7374" s="302" t="s">
        <v>69</v>
      </c>
      <c r="G7374" s="302" t="s">
        <v>70</v>
      </c>
      <c r="H7374" s="302" t="s">
        <v>3099</v>
      </c>
      <c r="I7374" s="302" t="s">
        <v>3099</v>
      </c>
      <c r="J7374" s="302">
        <v>135600</v>
      </c>
      <c r="K7374" s="302" t="s">
        <v>91</v>
      </c>
      <c r="L7374" s="302">
        <v>9974796</v>
      </c>
      <c r="M7374" s="302" t="s">
        <v>971</v>
      </c>
      <c r="N7374" s="305">
        <v>15523</v>
      </c>
      <c r="O7374" s="305">
        <v>15523</v>
      </c>
      <c r="P7374" s="302" t="s">
        <v>1062</v>
      </c>
    </row>
    <row r="7375" spans="1:16">
      <c r="A7375" s="303">
        <v>0</v>
      </c>
      <c r="B7375" s="303">
        <v>0</v>
      </c>
      <c r="C7375" s="303">
        <v>0</v>
      </c>
      <c r="D7375" s="304">
        <f t="shared" si="115"/>
        <v>0</v>
      </c>
      <c r="E7375" s="305">
        <v>45992</v>
      </c>
      <c r="F7375" s="302" t="s">
        <v>69</v>
      </c>
      <c r="G7375" s="302" t="s">
        <v>70</v>
      </c>
      <c r="H7375" s="302" t="s">
        <v>3099</v>
      </c>
      <c r="I7375" s="302" t="s">
        <v>3099</v>
      </c>
      <c r="J7375" s="302">
        <v>135600</v>
      </c>
      <c r="K7375" s="302" t="s">
        <v>91</v>
      </c>
      <c r="L7375" s="302">
        <v>9701188</v>
      </c>
      <c r="M7375" s="302" t="s">
        <v>971</v>
      </c>
      <c r="N7375" s="305">
        <v>24654</v>
      </c>
      <c r="O7375" s="305">
        <v>24654</v>
      </c>
      <c r="P7375" s="302" t="s">
        <v>1062</v>
      </c>
    </row>
    <row r="7376" spans="1:16">
      <c r="A7376" s="303">
        <v>0</v>
      </c>
      <c r="B7376" s="303">
        <v>0</v>
      </c>
      <c r="C7376" s="303">
        <v>0</v>
      </c>
      <c r="D7376" s="304">
        <f t="shared" si="115"/>
        <v>0</v>
      </c>
      <c r="E7376" s="305">
        <v>45992</v>
      </c>
      <c r="F7376" s="302" t="s">
        <v>69</v>
      </c>
      <c r="G7376" s="302" t="s">
        <v>70</v>
      </c>
      <c r="H7376" s="302" t="s">
        <v>3099</v>
      </c>
      <c r="I7376" s="302" t="s">
        <v>3099</v>
      </c>
      <c r="J7376" s="302">
        <v>135600</v>
      </c>
      <c r="K7376" s="302" t="s">
        <v>91</v>
      </c>
      <c r="L7376" s="302">
        <v>9974799</v>
      </c>
      <c r="M7376" s="302" t="s">
        <v>971</v>
      </c>
      <c r="N7376" s="305">
        <v>28672</v>
      </c>
      <c r="O7376" s="305">
        <v>28672</v>
      </c>
      <c r="P7376" s="302" t="s">
        <v>1062</v>
      </c>
    </row>
    <row r="7377" spans="1:16">
      <c r="A7377" s="303">
        <v>0</v>
      </c>
      <c r="B7377" s="303">
        <v>0</v>
      </c>
      <c r="C7377" s="303">
        <v>0</v>
      </c>
      <c r="D7377" s="304">
        <f t="shared" si="115"/>
        <v>0</v>
      </c>
      <c r="E7377" s="305">
        <v>45992</v>
      </c>
      <c r="F7377" s="302" t="s">
        <v>69</v>
      </c>
      <c r="G7377" s="302" t="s">
        <v>70</v>
      </c>
      <c r="H7377" s="302" t="s">
        <v>3099</v>
      </c>
      <c r="I7377" s="302" t="s">
        <v>3099</v>
      </c>
      <c r="J7377" s="302">
        <v>135600</v>
      </c>
      <c r="K7377" s="302" t="s">
        <v>91</v>
      </c>
      <c r="L7377" s="302">
        <v>9974813</v>
      </c>
      <c r="M7377" s="302" t="s">
        <v>971</v>
      </c>
      <c r="N7377" s="305">
        <v>19541</v>
      </c>
      <c r="O7377" s="305">
        <v>19541</v>
      </c>
      <c r="P7377" s="302" t="s">
        <v>1062</v>
      </c>
    </row>
    <row r="7378" spans="1:16">
      <c r="A7378" s="303">
        <v>0</v>
      </c>
      <c r="B7378" s="303">
        <v>0</v>
      </c>
      <c r="C7378" s="303">
        <v>0</v>
      </c>
      <c r="D7378" s="304">
        <f t="shared" si="115"/>
        <v>0</v>
      </c>
      <c r="E7378" s="305">
        <v>45992</v>
      </c>
      <c r="F7378" s="302" t="s">
        <v>69</v>
      </c>
      <c r="G7378" s="302" t="s">
        <v>70</v>
      </c>
      <c r="H7378" s="302" t="s">
        <v>3099</v>
      </c>
      <c r="I7378" s="302" t="s">
        <v>3099</v>
      </c>
      <c r="J7378" s="302">
        <v>135600</v>
      </c>
      <c r="K7378" s="302" t="s">
        <v>91</v>
      </c>
      <c r="L7378" s="302">
        <v>9974797</v>
      </c>
      <c r="M7378" s="302" t="s">
        <v>971</v>
      </c>
      <c r="N7378" s="305">
        <v>14062</v>
      </c>
      <c r="O7378" s="305">
        <v>14062</v>
      </c>
      <c r="P7378" s="302" t="s">
        <v>1062</v>
      </c>
    </row>
    <row r="7379" spans="1:16">
      <c r="A7379" s="303">
        <v>0</v>
      </c>
      <c r="B7379" s="303">
        <v>0</v>
      </c>
      <c r="C7379" s="303">
        <v>0</v>
      </c>
      <c r="D7379" s="304">
        <f t="shared" si="115"/>
        <v>0</v>
      </c>
      <c r="E7379" s="305">
        <v>45992</v>
      </c>
      <c r="F7379" s="302" t="s">
        <v>69</v>
      </c>
      <c r="G7379" s="302" t="s">
        <v>70</v>
      </c>
      <c r="H7379" s="302" t="s">
        <v>3099</v>
      </c>
      <c r="I7379" s="302" t="s">
        <v>3099</v>
      </c>
      <c r="J7379" s="302">
        <v>135600</v>
      </c>
      <c r="K7379" s="302" t="s">
        <v>91</v>
      </c>
      <c r="L7379" s="302">
        <v>9974809</v>
      </c>
      <c r="M7379" s="302" t="s">
        <v>971</v>
      </c>
      <c r="N7379" s="305">
        <v>26846</v>
      </c>
      <c r="O7379" s="305">
        <v>26846</v>
      </c>
      <c r="P7379" s="302" t="s">
        <v>1062</v>
      </c>
    </row>
    <row r="7380" spans="1:16">
      <c r="A7380" s="303">
        <v>0</v>
      </c>
      <c r="B7380" s="303">
        <v>0</v>
      </c>
      <c r="C7380" s="303">
        <v>0</v>
      </c>
      <c r="D7380" s="304">
        <f t="shared" si="115"/>
        <v>0</v>
      </c>
      <c r="E7380" s="305">
        <v>45992</v>
      </c>
      <c r="F7380" s="302" t="s">
        <v>69</v>
      </c>
      <c r="G7380" s="302" t="s">
        <v>70</v>
      </c>
      <c r="H7380" s="302" t="s">
        <v>3099</v>
      </c>
      <c r="I7380" s="302" t="s">
        <v>3099</v>
      </c>
      <c r="J7380" s="302">
        <v>135600</v>
      </c>
      <c r="K7380" s="302" t="s">
        <v>91</v>
      </c>
      <c r="L7380" s="302">
        <v>9974802</v>
      </c>
      <c r="M7380" s="302" t="s">
        <v>971</v>
      </c>
      <c r="N7380" s="305">
        <v>25020</v>
      </c>
      <c r="O7380" s="305">
        <v>25020</v>
      </c>
      <c r="P7380" s="302" t="s">
        <v>1062</v>
      </c>
    </row>
    <row r="7381" spans="1:16">
      <c r="A7381" s="303">
        <v>0</v>
      </c>
      <c r="B7381" s="303">
        <v>0</v>
      </c>
      <c r="C7381" s="303">
        <v>0</v>
      </c>
      <c r="D7381" s="304">
        <f t="shared" si="115"/>
        <v>0</v>
      </c>
      <c r="E7381" s="305">
        <v>45992</v>
      </c>
      <c r="F7381" s="302" t="s">
        <v>69</v>
      </c>
      <c r="G7381" s="302" t="s">
        <v>70</v>
      </c>
      <c r="H7381" s="302" t="s">
        <v>3099</v>
      </c>
      <c r="I7381" s="302" t="s">
        <v>3099</v>
      </c>
      <c r="J7381" s="302">
        <v>135600</v>
      </c>
      <c r="K7381" s="302" t="s">
        <v>91</v>
      </c>
      <c r="L7381" s="302">
        <v>9974807</v>
      </c>
      <c r="M7381" s="302" t="s">
        <v>971</v>
      </c>
      <c r="N7381" s="305">
        <v>21732</v>
      </c>
      <c r="O7381" s="305">
        <v>21732</v>
      </c>
      <c r="P7381" s="302" t="s">
        <v>1062</v>
      </c>
    </row>
    <row r="7382" spans="1:16">
      <c r="A7382" s="303">
        <v>0</v>
      </c>
      <c r="B7382" s="303">
        <v>0</v>
      </c>
      <c r="C7382" s="303">
        <v>0</v>
      </c>
      <c r="D7382" s="304">
        <f t="shared" si="115"/>
        <v>0</v>
      </c>
      <c r="E7382" s="305">
        <v>45992</v>
      </c>
      <c r="F7382" s="302" t="s">
        <v>69</v>
      </c>
      <c r="G7382" s="302" t="s">
        <v>70</v>
      </c>
      <c r="H7382" s="302" t="s">
        <v>3099</v>
      </c>
      <c r="I7382" s="302" t="s">
        <v>3099</v>
      </c>
      <c r="J7382" s="302">
        <v>135600</v>
      </c>
      <c r="K7382" s="302" t="s">
        <v>91</v>
      </c>
      <c r="L7382" s="302">
        <v>9974804</v>
      </c>
      <c r="M7382" s="302" t="s">
        <v>971</v>
      </c>
      <c r="N7382" s="305">
        <v>29403</v>
      </c>
      <c r="O7382" s="305">
        <v>29403</v>
      </c>
      <c r="P7382" s="302" t="s">
        <v>1062</v>
      </c>
    </row>
    <row r="7383" spans="1:16">
      <c r="A7383" s="303">
        <v>0</v>
      </c>
      <c r="B7383" s="303">
        <v>0</v>
      </c>
      <c r="C7383" s="303">
        <v>0</v>
      </c>
      <c r="D7383" s="304">
        <f t="shared" si="115"/>
        <v>0</v>
      </c>
      <c r="E7383" s="305">
        <v>45992</v>
      </c>
      <c r="F7383" s="302" t="s">
        <v>69</v>
      </c>
      <c r="G7383" s="302" t="s">
        <v>70</v>
      </c>
      <c r="H7383" s="302" t="s">
        <v>3099</v>
      </c>
      <c r="I7383" s="302" t="s">
        <v>3099</v>
      </c>
      <c r="J7383" s="302">
        <v>135600</v>
      </c>
      <c r="K7383" s="302" t="s">
        <v>91</v>
      </c>
      <c r="L7383" s="302">
        <v>9974810</v>
      </c>
      <c r="M7383" s="302" t="s">
        <v>971</v>
      </c>
      <c r="N7383" s="305">
        <v>26115</v>
      </c>
      <c r="O7383" s="305">
        <v>26115</v>
      </c>
      <c r="P7383" s="302" t="s">
        <v>1062</v>
      </c>
    </row>
    <row r="7384" spans="1:16">
      <c r="A7384" s="303">
        <v>0</v>
      </c>
      <c r="B7384" s="303">
        <v>0</v>
      </c>
      <c r="C7384" s="303">
        <v>0</v>
      </c>
      <c r="D7384" s="304">
        <f t="shared" si="115"/>
        <v>0</v>
      </c>
      <c r="E7384" s="305">
        <v>45992</v>
      </c>
      <c r="F7384" s="302" t="s">
        <v>69</v>
      </c>
      <c r="G7384" s="302" t="s">
        <v>70</v>
      </c>
      <c r="H7384" s="302" t="s">
        <v>3099</v>
      </c>
      <c r="I7384" s="302" t="s">
        <v>3099</v>
      </c>
      <c r="J7384" s="302">
        <v>135600</v>
      </c>
      <c r="K7384" s="302" t="s">
        <v>91</v>
      </c>
      <c r="L7384" s="302">
        <v>9974803</v>
      </c>
      <c r="M7384" s="302" t="s">
        <v>971</v>
      </c>
      <c r="N7384" s="305">
        <v>31594</v>
      </c>
      <c r="O7384" s="305">
        <v>31594</v>
      </c>
      <c r="P7384" s="302" t="s">
        <v>1062</v>
      </c>
    </row>
    <row r="7385" spans="1:16">
      <c r="A7385" s="303">
        <v>0</v>
      </c>
      <c r="B7385" s="303">
        <v>0</v>
      </c>
      <c r="C7385" s="303">
        <v>0</v>
      </c>
      <c r="D7385" s="304">
        <f t="shared" si="115"/>
        <v>0</v>
      </c>
      <c r="E7385" s="305">
        <v>45992</v>
      </c>
      <c r="F7385" s="302" t="s">
        <v>69</v>
      </c>
      <c r="G7385" s="302" t="s">
        <v>70</v>
      </c>
      <c r="H7385" s="302" t="s">
        <v>3099</v>
      </c>
      <c r="I7385" s="302" t="s">
        <v>3099</v>
      </c>
      <c r="J7385" s="302">
        <v>135600</v>
      </c>
      <c r="K7385" s="302" t="s">
        <v>91</v>
      </c>
      <c r="L7385" s="302">
        <v>9974798</v>
      </c>
      <c r="M7385" s="302" t="s">
        <v>971</v>
      </c>
      <c r="N7385" s="305">
        <v>13332</v>
      </c>
      <c r="O7385" s="305">
        <v>13332</v>
      </c>
      <c r="P7385" s="302" t="s">
        <v>1062</v>
      </c>
    </row>
    <row r="7386" spans="1:16">
      <c r="A7386" s="303">
        <v>0</v>
      </c>
      <c r="B7386" s="303">
        <v>0</v>
      </c>
      <c r="C7386" s="303">
        <v>0</v>
      </c>
      <c r="D7386" s="304">
        <f t="shared" si="115"/>
        <v>0</v>
      </c>
      <c r="E7386" s="305">
        <v>45992</v>
      </c>
      <c r="F7386" s="302" t="s">
        <v>69</v>
      </c>
      <c r="G7386" s="302" t="s">
        <v>70</v>
      </c>
      <c r="H7386" s="302" t="s">
        <v>3099</v>
      </c>
      <c r="I7386" s="302" t="s">
        <v>3099</v>
      </c>
      <c r="J7386" s="302">
        <v>135600</v>
      </c>
      <c r="K7386" s="302" t="s">
        <v>91</v>
      </c>
      <c r="L7386" s="302">
        <v>9724181</v>
      </c>
      <c r="M7386" s="302" t="s">
        <v>971</v>
      </c>
      <c r="N7386" s="305">
        <v>27942</v>
      </c>
      <c r="O7386" s="305">
        <v>27942</v>
      </c>
      <c r="P7386" s="302" t="s">
        <v>1062</v>
      </c>
    </row>
    <row r="7387" spans="1:16">
      <c r="A7387" s="303">
        <v>0</v>
      </c>
      <c r="B7387" s="303">
        <v>0</v>
      </c>
      <c r="C7387" s="303">
        <v>0</v>
      </c>
      <c r="D7387" s="304">
        <f t="shared" si="115"/>
        <v>0</v>
      </c>
      <c r="E7387" s="305">
        <v>45992</v>
      </c>
      <c r="F7387" s="302" t="s">
        <v>69</v>
      </c>
      <c r="G7387" s="302" t="s">
        <v>70</v>
      </c>
      <c r="H7387" s="302" t="s">
        <v>3099</v>
      </c>
      <c r="I7387" s="302" t="s">
        <v>3099</v>
      </c>
      <c r="J7387" s="302">
        <v>135600</v>
      </c>
      <c r="K7387" s="302" t="s">
        <v>91</v>
      </c>
      <c r="L7387" s="302">
        <v>9974800</v>
      </c>
      <c r="M7387" s="302" t="s">
        <v>971</v>
      </c>
      <c r="N7387" s="305">
        <v>28307</v>
      </c>
      <c r="O7387" s="305">
        <v>28307</v>
      </c>
      <c r="P7387" s="302" t="s">
        <v>1062</v>
      </c>
    </row>
    <row r="7388" spans="1:16">
      <c r="A7388" s="303">
        <v>0</v>
      </c>
      <c r="B7388" s="303">
        <v>0</v>
      </c>
      <c r="C7388" s="303">
        <v>0</v>
      </c>
      <c r="D7388" s="304">
        <f t="shared" si="115"/>
        <v>0</v>
      </c>
      <c r="E7388" s="305">
        <v>45992</v>
      </c>
      <c r="F7388" s="302" t="s">
        <v>69</v>
      </c>
      <c r="G7388" s="302" t="s">
        <v>70</v>
      </c>
      <c r="H7388" s="302" t="s">
        <v>3099</v>
      </c>
      <c r="I7388" s="302" t="s">
        <v>3099</v>
      </c>
      <c r="J7388" s="302">
        <v>135600</v>
      </c>
      <c r="K7388" s="302" t="s">
        <v>91</v>
      </c>
      <c r="L7388" s="302">
        <v>9709887</v>
      </c>
      <c r="M7388" s="302" t="s">
        <v>971</v>
      </c>
      <c r="N7388" s="305">
        <v>13697</v>
      </c>
      <c r="O7388" s="305">
        <v>13697</v>
      </c>
      <c r="P7388" s="302" t="s">
        <v>1062</v>
      </c>
    </row>
    <row r="7389" spans="1:16">
      <c r="A7389" s="303">
        <v>0</v>
      </c>
      <c r="B7389" s="303">
        <v>0</v>
      </c>
      <c r="C7389" s="303">
        <v>0</v>
      </c>
      <c r="D7389" s="304">
        <f t="shared" si="115"/>
        <v>0</v>
      </c>
      <c r="E7389" s="305">
        <v>45992</v>
      </c>
      <c r="F7389" s="302" t="s">
        <v>69</v>
      </c>
      <c r="G7389" s="302" t="s">
        <v>70</v>
      </c>
      <c r="H7389" s="302" t="s">
        <v>3099</v>
      </c>
      <c r="I7389" s="302" t="s">
        <v>3099</v>
      </c>
      <c r="J7389" s="302">
        <v>135600</v>
      </c>
      <c r="K7389" s="302" t="s">
        <v>91</v>
      </c>
      <c r="L7389" s="302">
        <v>9697433</v>
      </c>
      <c r="M7389" s="302" t="s">
        <v>971</v>
      </c>
      <c r="N7389" s="305">
        <v>25385</v>
      </c>
      <c r="O7389" s="305">
        <v>25385</v>
      </c>
      <c r="P7389" s="302" t="s">
        <v>1062</v>
      </c>
    </row>
    <row r="7390" spans="1:16">
      <c r="A7390" s="303">
        <v>0</v>
      </c>
      <c r="B7390" s="303">
        <v>0</v>
      </c>
      <c r="C7390" s="303">
        <v>0</v>
      </c>
      <c r="D7390" s="304">
        <f t="shared" si="115"/>
        <v>0</v>
      </c>
      <c r="E7390" s="305">
        <v>45992</v>
      </c>
      <c r="F7390" s="302" t="s">
        <v>69</v>
      </c>
      <c r="G7390" s="302" t="s">
        <v>70</v>
      </c>
      <c r="H7390" s="302" t="s">
        <v>3099</v>
      </c>
      <c r="I7390" s="302" t="s">
        <v>3099</v>
      </c>
      <c r="J7390" s="302">
        <v>135600</v>
      </c>
      <c r="K7390" s="302" t="s">
        <v>91</v>
      </c>
      <c r="L7390" s="302">
        <v>9974557</v>
      </c>
      <c r="M7390" s="302" t="s">
        <v>971</v>
      </c>
      <c r="N7390" s="305">
        <v>28672</v>
      </c>
      <c r="O7390" s="305">
        <v>28672</v>
      </c>
      <c r="P7390" s="302" t="s">
        <v>1062</v>
      </c>
    </row>
    <row r="7391" spans="1:16">
      <c r="A7391" s="303">
        <v>0</v>
      </c>
      <c r="B7391" s="303">
        <v>0</v>
      </c>
      <c r="C7391" s="303">
        <v>0</v>
      </c>
      <c r="D7391" s="304">
        <f t="shared" si="115"/>
        <v>0</v>
      </c>
      <c r="E7391" s="305">
        <v>45992</v>
      </c>
      <c r="F7391" s="302" t="s">
        <v>69</v>
      </c>
      <c r="G7391" s="302" t="s">
        <v>70</v>
      </c>
      <c r="H7391" s="302" t="s">
        <v>3099</v>
      </c>
      <c r="I7391" s="302" t="s">
        <v>3099</v>
      </c>
      <c r="J7391" s="302">
        <v>135600</v>
      </c>
      <c r="K7391" s="302" t="s">
        <v>99</v>
      </c>
      <c r="L7391" s="302">
        <v>9974874</v>
      </c>
      <c r="M7391" s="302" t="s">
        <v>973</v>
      </c>
      <c r="N7391" s="305">
        <v>24289</v>
      </c>
      <c r="O7391" s="305">
        <v>24289</v>
      </c>
      <c r="P7391" s="302" t="s">
        <v>1062</v>
      </c>
    </row>
    <row r="7392" spans="1:16">
      <c r="A7392" s="303">
        <v>0</v>
      </c>
      <c r="B7392" s="303">
        <v>0</v>
      </c>
      <c r="C7392" s="303">
        <v>0</v>
      </c>
      <c r="D7392" s="304">
        <f t="shared" si="115"/>
        <v>0</v>
      </c>
      <c r="E7392" s="305">
        <v>45992</v>
      </c>
      <c r="F7392" s="302" t="s">
        <v>69</v>
      </c>
      <c r="G7392" s="302" t="s">
        <v>70</v>
      </c>
      <c r="H7392" s="302" t="s">
        <v>3099</v>
      </c>
      <c r="I7392" s="302" t="s">
        <v>3099</v>
      </c>
      <c r="J7392" s="302">
        <v>135600</v>
      </c>
      <c r="K7392" s="302" t="s">
        <v>99</v>
      </c>
      <c r="L7392" s="302">
        <v>9974863</v>
      </c>
      <c r="M7392" s="302" t="s">
        <v>973</v>
      </c>
      <c r="N7392" s="305">
        <v>31594</v>
      </c>
      <c r="O7392" s="305">
        <v>31594</v>
      </c>
      <c r="P7392" s="302" t="s">
        <v>1062</v>
      </c>
    </row>
    <row r="7393" spans="1:16">
      <c r="A7393" s="303">
        <v>0</v>
      </c>
      <c r="B7393" s="303">
        <v>0</v>
      </c>
      <c r="C7393" s="303">
        <v>0</v>
      </c>
      <c r="D7393" s="304">
        <f t="shared" si="115"/>
        <v>0</v>
      </c>
      <c r="E7393" s="305">
        <v>45992</v>
      </c>
      <c r="F7393" s="302" t="s">
        <v>69</v>
      </c>
      <c r="G7393" s="302" t="s">
        <v>70</v>
      </c>
      <c r="H7393" s="302" t="s">
        <v>3099</v>
      </c>
      <c r="I7393" s="302" t="s">
        <v>3099</v>
      </c>
      <c r="J7393" s="302">
        <v>135600</v>
      </c>
      <c r="K7393" s="302" t="s">
        <v>99</v>
      </c>
      <c r="L7393" s="302">
        <v>9974866</v>
      </c>
      <c r="M7393" s="302" t="s">
        <v>973</v>
      </c>
      <c r="N7393" s="305">
        <v>28307</v>
      </c>
      <c r="O7393" s="305">
        <v>28307</v>
      </c>
      <c r="P7393" s="302" t="s">
        <v>1062</v>
      </c>
    </row>
    <row r="7394" spans="1:16">
      <c r="A7394" s="303">
        <v>0</v>
      </c>
      <c r="B7394" s="303">
        <v>0</v>
      </c>
      <c r="C7394" s="303">
        <v>0</v>
      </c>
      <c r="D7394" s="304">
        <f t="shared" si="115"/>
        <v>0</v>
      </c>
      <c r="E7394" s="305">
        <v>45992</v>
      </c>
      <c r="F7394" s="302" t="s">
        <v>69</v>
      </c>
      <c r="G7394" s="302" t="s">
        <v>70</v>
      </c>
      <c r="H7394" s="302" t="s">
        <v>3099</v>
      </c>
      <c r="I7394" s="302" t="s">
        <v>3099</v>
      </c>
      <c r="J7394" s="302">
        <v>135600</v>
      </c>
      <c r="K7394" s="302" t="s">
        <v>99</v>
      </c>
      <c r="L7394" s="302">
        <v>9974873</v>
      </c>
      <c r="M7394" s="302" t="s">
        <v>973</v>
      </c>
      <c r="N7394" s="305">
        <v>15523</v>
      </c>
      <c r="O7394" s="305">
        <v>15523</v>
      </c>
      <c r="P7394" s="302" t="s">
        <v>1062</v>
      </c>
    </row>
    <row r="7395" spans="1:16">
      <c r="A7395" s="303">
        <v>0</v>
      </c>
      <c r="B7395" s="303">
        <v>0</v>
      </c>
      <c r="C7395" s="303">
        <v>0</v>
      </c>
      <c r="D7395" s="304">
        <f t="shared" si="115"/>
        <v>0</v>
      </c>
      <c r="E7395" s="305">
        <v>45992</v>
      </c>
      <c r="F7395" s="302" t="s">
        <v>69</v>
      </c>
      <c r="G7395" s="302" t="s">
        <v>70</v>
      </c>
      <c r="H7395" s="302" t="s">
        <v>3099</v>
      </c>
      <c r="I7395" s="302" t="s">
        <v>3099</v>
      </c>
      <c r="J7395" s="302">
        <v>135600</v>
      </c>
      <c r="K7395" s="302" t="s">
        <v>99</v>
      </c>
      <c r="L7395" s="302">
        <v>9974864</v>
      </c>
      <c r="M7395" s="302" t="s">
        <v>973</v>
      </c>
      <c r="N7395" s="305">
        <v>29403</v>
      </c>
      <c r="O7395" s="305">
        <v>29403</v>
      </c>
      <c r="P7395" s="302" t="s">
        <v>1062</v>
      </c>
    </row>
    <row r="7396" spans="1:16">
      <c r="A7396" s="303">
        <v>0</v>
      </c>
      <c r="B7396" s="303">
        <v>0</v>
      </c>
      <c r="C7396" s="303">
        <v>0</v>
      </c>
      <c r="D7396" s="304">
        <f t="shared" si="115"/>
        <v>0</v>
      </c>
      <c r="E7396" s="305">
        <v>45992</v>
      </c>
      <c r="F7396" s="302" t="s">
        <v>69</v>
      </c>
      <c r="G7396" s="302" t="s">
        <v>70</v>
      </c>
      <c r="H7396" s="302" t="s">
        <v>3099</v>
      </c>
      <c r="I7396" s="302" t="s">
        <v>3099</v>
      </c>
      <c r="J7396" s="302">
        <v>135600</v>
      </c>
      <c r="K7396" s="302" t="s">
        <v>99</v>
      </c>
      <c r="L7396" s="302">
        <v>9724186</v>
      </c>
      <c r="M7396" s="302" t="s">
        <v>973</v>
      </c>
      <c r="N7396" s="305">
        <v>27576</v>
      </c>
      <c r="O7396" s="305">
        <v>27576</v>
      </c>
      <c r="P7396" s="302" t="s">
        <v>1062</v>
      </c>
    </row>
    <row r="7397" spans="1:16">
      <c r="A7397" s="303">
        <v>0</v>
      </c>
      <c r="B7397" s="303">
        <v>0</v>
      </c>
      <c r="C7397" s="303">
        <v>0</v>
      </c>
      <c r="D7397" s="304">
        <f t="shared" si="115"/>
        <v>0</v>
      </c>
      <c r="E7397" s="305">
        <v>45992</v>
      </c>
      <c r="F7397" s="302" t="s">
        <v>69</v>
      </c>
      <c r="G7397" s="302" t="s">
        <v>70</v>
      </c>
      <c r="H7397" s="302" t="s">
        <v>3099</v>
      </c>
      <c r="I7397" s="302" t="s">
        <v>3099</v>
      </c>
      <c r="J7397" s="302">
        <v>135600</v>
      </c>
      <c r="K7397" s="302" t="s">
        <v>99</v>
      </c>
      <c r="L7397" s="302">
        <v>9974875</v>
      </c>
      <c r="M7397" s="302" t="s">
        <v>973</v>
      </c>
      <c r="N7397" s="305">
        <v>19906</v>
      </c>
      <c r="O7397" s="305">
        <v>19906</v>
      </c>
      <c r="P7397" s="302" t="s">
        <v>1062</v>
      </c>
    </row>
    <row r="7398" spans="1:16">
      <c r="A7398" s="303">
        <v>0</v>
      </c>
      <c r="B7398" s="303">
        <v>0</v>
      </c>
      <c r="C7398" s="303">
        <v>0</v>
      </c>
      <c r="D7398" s="304">
        <f t="shared" si="115"/>
        <v>0</v>
      </c>
      <c r="E7398" s="305">
        <v>45992</v>
      </c>
      <c r="F7398" s="302" t="s">
        <v>69</v>
      </c>
      <c r="G7398" s="302" t="s">
        <v>70</v>
      </c>
      <c r="H7398" s="302" t="s">
        <v>3099</v>
      </c>
      <c r="I7398" s="302" t="s">
        <v>3099</v>
      </c>
      <c r="J7398" s="302">
        <v>135600</v>
      </c>
      <c r="K7398" s="302" t="s">
        <v>99</v>
      </c>
      <c r="L7398" s="302">
        <v>9974876</v>
      </c>
      <c r="M7398" s="302" t="s">
        <v>973</v>
      </c>
      <c r="N7398" s="305">
        <v>14427</v>
      </c>
      <c r="O7398" s="305">
        <v>14427</v>
      </c>
      <c r="P7398" s="302" t="s">
        <v>1062</v>
      </c>
    </row>
    <row r="7399" spans="1:16">
      <c r="A7399" s="303">
        <v>0</v>
      </c>
      <c r="B7399" s="303">
        <v>0</v>
      </c>
      <c r="C7399" s="303">
        <v>0</v>
      </c>
      <c r="D7399" s="304">
        <f t="shared" si="115"/>
        <v>0</v>
      </c>
      <c r="E7399" s="305">
        <v>45992</v>
      </c>
      <c r="F7399" s="302" t="s">
        <v>69</v>
      </c>
      <c r="G7399" s="302" t="s">
        <v>70</v>
      </c>
      <c r="H7399" s="302" t="s">
        <v>3099</v>
      </c>
      <c r="I7399" s="302" t="s">
        <v>3099</v>
      </c>
      <c r="J7399" s="302">
        <v>135600</v>
      </c>
      <c r="K7399" s="302" t="s">
        <v>99</v>
      </c>
      <c r="L7399" s="302">
        <v>9974865</v>
      </c>
      <c r="M7399" s="302" t="s">
        <v>973</v>
      </c>
      <c r="N7399" s="305">
        <v>28672</v>
      </c>
      <c r="O7399" s="305">
        <v>28672</v>
      </c>
      <c r="P7399" s="302" t="s">
        <v>1062</v>
      </c>
    </row>
    <row r="7400" spans="1:16">
      <c r="A7400" s="303">
        <v>0</v>
      </c>
      <c r="B7400" s="303">
        <v>0</v>
      </c>
      <c r="C7400" s="303">
        <v>0</v>
      </c>
      <c r="D7400" s="304">
        <f t="shared" si="115"/>
        <v>0</v>
      </c>
      <c r="E7400" s="305">
        <v>45992</v>
      </c>
      <c r="F7400" s="302" t="s">
        <v>69</v>
      </c>
      <c r="G7400" s="302" t="s">
        <v>70</v>
      </c>
      <c r="H7400" s="302" t="s">
        <v>3099</v>
      </c>
      <c r="I7400" s="302" t="s">
        <v>3099</v>
      </c>
      <c r="J7400" s="302">
        <v>135600</v>
      </c>
      <c r="K7400" s="302" t="s">
        <v>99</v>
      </c>
      <c r="L7400" s="302">
        <v>9701190</v>
      </c>
      <c r="M7400" s="302" t="s">
        <v>973</v>
      </c>
      <c r="N7400" s="305">
        <v>26115</v>
      </c>
      <c r="O7400" s="305">
        <v>26115</v>
      </c>
      <c r="P7400" s="302" t="s">
        <v>1062</v>
      </c>
    </row>
    <row r="7401" spans="1:16">
      <c r="A7401" s="303">
        <v>0</v>
      </c>
      <c r="B7401" s="303">
        <v>0</v>
      </c>
      <c r="C7401" s="303">
        <v>0</v>
      </c>
      <c r="D7401" s="304">
        <f t="shared" si="115"/>
        <v>0</v>
      </c>
      <c r="E7401" s="305">
        <v>45992</v>
      </c>
      <c r="F7401" s="302" t="s">
        <v>69</v>
      </c>
      <c r="G7401" s="302" t="s">
        <v>70</v>
      </c>
      <c r="H7401" s="302" t="s">
        <v>3099</v>
      </c>
      <c r="I7401" s="302" t="s">
        <v>3099</v>
      </c>
      <c r="J7401" s="302">
        <v>135600</v>
      </c>
      <c r="K7401" s="302" t="s">
        <v>99</v>
      </c>
      <c r="L7401" s="302">
        <v>9974877</v>
      </c>
      <c r="M7401" s="302" t="s">
        <v>973</v>
      </c>
      <c r="N7401" s="305">
        <v>13697</v>
      </c>
      <c r="O7401" s="305">
        <v>13697</v>
      </c>
      <c r="P7401" s="302" t="s">
        <v>1062</v>
      </c>
    </row>
    <row r="7402" spans="1:16">
      <c r="A7402" s="303">
        <v>0</v>
      </c>
      <c r="B7402" s="303">
        <v>0</v>
      </c>
      <c r="C7402" s="303">
        <v>0</v>
      </c>
      <c r="D7402" s="304">
        <f t="shared" si="115"/>
        <v>0</v>
      </c>
      <c r="E7402" s="305">
        <v>45992</v>
      </c>
      <c r="F7402" s="302" t="s">
        <v>69</v>
      </c>
      <c r="G7402" s="302" t="s">
        <v>70</v>
      </c>
      <c r="H7402" s="302" t="s">
        <v>3099</v>
      </c>
      <c r="I7402" s="302" t="s">
        <v>3099</v>
      </c>
      <c r="J7402" s="302">
        <v>135600</v>
      </c>
      <c r="K7402" s="302" t="s">
        <v>99</v>
      </c>
      <c r="L7402" s="302">
        <v>9974872</v>
      </c>
      <c r="M7402" s="302" t="s">
        <v>973</v>
      </c>
      <c r="N7402" s="305">
        <v>24654</v>
      </c>
      <c r="O7402" s="305">
        <v>24654</v>
      </c>
      <c r="P7402" s="302" t="s">
        <v>1062</v>
      </c>
    </row>
    <row r="7403" spans="1:16">
      <c r="A7403" s="303">
        <v>0</v>
      </c>
      <c r="B7403" s="303">
        <v>0</v>
      </c>
      <c r="C7403" s="303">
        <v>0</v>
      </c>
      <c r="D7403" s="304">
        <f t="shared" si="115"/>
        <v>0</v>
      </c>
      <c r="E7403" s="305">
        <v>45992</v>
      </c>
      <c r="F7403" s="302" t="s">
        <v>69</v>
      </c>
      <c r="G7403" s="302" t="s">
        <v>70</v>
      </c>
      <c r="H7403" s="302" t="s">
        <v>3099</v>
      </c>
      <c r="I7403" s="302" t="s">
        <v>3099</v>
      </c>
      <c r="J7403" s="302">
        <v>135600</v>
      </c>
      <c r="K7403" s="302" t="s">
        <v>99</v>
      </c>
      <c r="L7403" s="302">
        <v>9974869</v>
      </c>
      <c r="M7403" s="302" t="s">
        <v>973</v>
      </c>
      <c r="N7403" s="305">
        <v>26481</v>
      </c>
      <c r="O7403" s="305">
        <v>26481</v>
      </c>
      <c r="P7403" s="302" t="s">
        <v>1062</v>
      </c>
    </row>
    <row r="7404" spans="1:16">
      <c r="A7404" s="303">
        <v>0</v>
      </c>
      <c r="B7404" s="303">
        <v>0</v>
      </c>
      <c r="C7404" s="303">
        <v>0</v>
      </c>
      <c r="D7404" s="304">
        <f t="shared" si="115"/>
        <v>0</v>
      </c>
      <c r="E7404" s="305">
        <v>45992</v>
      </c>
      <c r="F7404" s="302" t="s">
        <v>69</v>
      </c>
      <c r="G7404" s="302" t="s">
        <v>70</v>
      </c>
      <c r="H7404" s="302" t="s">
        <v>3099</v>
      </c>
      <c r="I7404" s="302" t="s">
        <v>3099</v>
      </c>
      <c r="J7404" s="302">
        <v>135600</v>
      </c>
      <c r="K7404" s="302" t="s">
        <v>99</v>
      </c>
      <c r="L7404" s="302">
        <v>9974871</v>
      </c>
      <c r="M7404" s="302" t="s">
        <v>973</v>
      </c>
      <c r="N7404" s="305">
        <v>25385</v>
      </c>
      <c r="O7404" s="305">
        <v>25385</v>
      </c>
      <c r="P7404" s="302" t="s">
        <v>1062</v>
      </c>
    </row>
    <row r="7405" spans="1:16">
      <c r="A7405" s="303">
        <v>0</v>
      </c>
      <c r="B7405" s="303">
        <v>0</v>
      </c>
      <c r="C7405" s="303">
        <v>0</v>
      </c>
      <c r="D7405" s="304">
        <f t="shared" si="115"/>
        <v>0</v>
      </c>
      <c r="E7405" s="305">
        <v>45992</v>
      </c>
      <c r="F7405" s="302" t="s">
        <v>69</v>
      </c>
      <c r="G7405" s="302" t="s">
        <v>70</v>
      </c>
      <c r="H7405" s="302" t="s">
        <v>3099</v>
      </c>
      <c r="I7405" s="302" t="s">
        <v>3099</v>
      </c>
      <c r="J7405" s="302">
        <v>135600</v>
      </c>
      <c r="K7405" s="302" t="s">
        <v>99</v>
      </c>
      <c r="L7405" s="302">
        <v>9693331</v>
      </c>
      <c r="M7405" s="302" t="s">
        <v>973</v>
      </c>
      <c r="N7405" s="305">
        <v>14062</v>
      </c>
      <c r="O7405" s="305">
        <v>14062</v>
      </c>
      <c r="P7405" s="302" t="s">
        <v>1062</v>
      </c>
    </row>
    <row r="7406" spans="1:16">
      <c r="A7406" s="303">
        <v>0</v>
      </c>
      <c r="B7406" s="303">
        <v>0</v>
      </c>
      <c r="C7406" s="303">
        <v>0</v>
      </c>
      <c r="D7406" s="304">
        <f t="shared" si="115"/>
        <v>0</v>
      </c>
      <c r="E7406" s="305">
        <v>45992</v>
      </c>
      <c r="F7406" s="302" t="s">
        <v>69</v>
      </c>
      <c r="G7406" s="302" t="s">
        <v>70</v>
      </c>
      <c r="H7406" s="302" t="s">
        <v>3099</v>
      </c>
      <c r="I7406" s="302" t="s">
        <v>3099</v>
      </c>
      <c r="J7406" s="302">
        <v>135600</v>
      </c>
      <c r="K7406" s="302" t="s">
        <v>99</v>
      </c>
      <c r="L7406" s="302">
        <v>9724160</v>
      </c>
      <c r="M7406" s="302" t="s">
        <v>887</v>
      </c>
      <c r="N7406" s="305">
        <v>27576</v>
      </c>
      <c r="O7406" s="305">
        <v>27576</v>
      </c>
      <c r="P7406" s="302" t="s">
        <v>1062</v>
      </c>
    </row>
    <row r="7407" spans="1:16">
      <c r="A7407" s="303">
        <v>0</v>
      </c>
      <c r="B7407" s="303">
        <v>0</v>
      </c>
      <c r="C7407" s="303">
        <v>0</v>
      </c>
      <c r="D7407" s="304">
        <f t="shared" si="115"/>
        <v>0</v>
      </c>
      <c r="E7407" s="305">
        <v>45992</v>
      </c>
      <c r="F7407" s="302" t="s">
        <v>69</v>
      </c>
      <c r="G7407" s="302" t="s">
        <v>70</v>
      </c>
      <c r="H7407" s="302" t="s">
        <v>3099</v>
      </c>
      <c r="I7407" s="302" t="s">
        <v>3099</v>
      </c>
      <c r="J7407" s="302">
        <v>135600</v>
      </c>
      <c r="K7407" s="302" t="s">
        <v>99</v>
      </c>
      <c r="L7407" s="302">
        <v>9974878</v>
      </c>
      <c r="M7407" s="302" t="s">
        <v>887</v>
      </c>
      <c r="N7407" s="305">
        <v>13332</v>
      </c>
      <c r="O7407" s="305">
        <v>13332</v>
      </c>
      <c r="P7407" s="302" t="s">
        <v>1062</v>
      </c>
    </row>
    <row r="7408" spans="1:16">
      <c r="A7408" s="303">
        <v>0</v>
      </c>
      <c r="B7408" s="303">
        <v>0</v>
      </c>
      <c r="C7408" s="303">
        <v>0</v>
      </c>
      <c r="D7408" s="304">
        <f t="shared" si="115"/>
        <v>0</v>
      </c>
      <c r="E7408" s="305">
        <v>45992</v>
      </c>
      <c r="F7408" s="302" t="s">
        <v>69</v>
      </c>
      <c r="G7408" s="302" t="s">
        <v>70</v>
      </c>
      <c r="H7408" s="302" t="s">
        <v>3099</v>
      </c>
      <c r="I7408" s="302" t="s">
        <v>3099</v>
      </c>
      <c r="J7408" s="302">
        <v>135600</v>
      </c>
      <c r="K7408" s="302" t="s">
        <v>99</v>
      </c>
      <c r="L7408" s="302">
        <v>9974867</v>
      </c>
      <c r="M7408" s="302" t="s">
        <v>973</v>
      </c>
      <c r="N7408" s="305">
        <v>27942</v>
      </c>
      <c r="O7408" s="305">
        <v>27942</v>
      </c>
      <c r="P7408" s="302" t="s">
        <v>1062</v>
      </c>
    </row>
    <row r="7409" spans="1:16">
      <c r="A7409" s="303">
        <v>0</v>
      </c>
      <c r="B7409" s="303">
        <v>0</v>
      </c>
      <c r="C7409" s="303">
        <v>0</v>
      </c>
      <c r="D7409" s="304">
        <f t="shared" si="115"/>
        <v>0</v>
      </c>
      <c r="E7409" s="305">
        <v>45992</v>
      </c>
      <c r="F7409" s="302" t="s">
        <v>69</v>
      </c>
      <c r="G7409" s="302" t="s">
        <v>70</v>
      </c>
      <c r="H7409" s="302" t="s">
        <v>3099</v>
      </c>
      <c r="I7409" s="302" t="s">
        <v>3099</v>
      </c>
      <c r="J7409" s="302">
        <v>135600</v>
      </c>
      <c r="K7409" s="302" t="s">
        <v>99</v>
      </c>
      <c r="L7409" s="302">
        <v>9974870</v>
      </c>
      <c r="M7409" s="302" t="s">
        <v>973</v>
      </c>
      <c r="N7409" s="305">
        <v>25750</v>
      </c>
      <c r="O7409" s="305">
        <v>25750</v>
      </c>
      <c r="P7409" s="302" t="s">
        <v>1062</v>
      </c>
    </row>
    <row r="7410" spans="1:16">
      <c r="A7410" s="303">
        <v>0</v>
      </c>
      <c r="B7410" s="303">
        <v>0</v>
      </c>
      <c r="C7410" s="303">
        <v>0</v>
      </c>
      <c r="D7410" s="304">
        <f t="shared" si="115"/>
        <v>0</v>
      </c>
      <c r="E7410" s="305">
        <v>45992</v>
      </c>
      <c r="F7410" s="302" t="s">
        <v>69</v>
      </c>
      <c r="G7410" s="302" t="s">
        <v>70</v>
      </c>
      <c r="H7410" s="302" t="s">
        <v>3099</v>
      </c>
      <c r="I7410" s="302" t="s">
        <v>3099</v>
      </c>
      <c r="J7410" s="302">
        <v>135600</v>
      </c>
      <c r="K7410" s="302" t="s">
        <v>99</v>
      </c>
      <c r="L7410" s="302">
        <v>9974556</v>
      </c>
      <c r="M7410" s="302" t="s">
        <v>973</v>
      </c>
      <c r="N7410" s="305">
        <v>28672</v>
      </c>
      <c r="O7410" s="305">
        <v>28672</v>
      </c>
      <c r="P7410" s="302" t="s">
        <v>1062</v>
      </c>
    </row>
    <row r="7411" spans="1:16">
      <c r="A7411" s="303">
        <v>0</v>
      </c>
      <c r="B7411" s="303">
        <v>0</v>
      </c>
      <c r="C7411" s="303">
        <v>0</v>
      </c>
      <c r="D7411" s="304">
        <f t="shared" si="115"/>
        <v>0</v>
      </c>
      <c r="E7411" s="305">
        <v>45992</v>
      </c>
      <c r="F7411" s="302" t="s">
        <v>69</v>
      </c>
      <c r="G7411" s="302" t="s">
        <v>70</v>
      </c>
      <c r="H7411" s="302" t="s">
        <v>3099</v>
      </c>
      <c r="I7411" s="302" t="s">
        <v>3099</v>
      </c>
      <c r="J7411" s="302">
        <v>135600</v>
      </c>
      <c r="K7411" s="302" t="s">
        <v>99</v>
      </c>
      <c r="L7411" s="302">
        <v>9974868</v>
      </c>
      <c r="M7411" s="302" t="s">
        <v>973</v>
      </c>
      <c r="N7411" s="305">
        <v>27211</v>
      </c>
      <c r="O7411" s="305">
        <v>27211</v>
      </c>
      <c r="P7411" s="302" t="s">
        <v>1062</v>
      </c>
    </row>
    <row r="7412" spans="1:16">
      <c r="A7412" s="303">
        <v>0</v>
      </c>
      <c r="B7412" s="303">
        <v>0</v>
      </c>
      <c r="C7412" s="303">
        <v>0</v>
      </c>
      <c r="D7412" s="304">
        <f t="shared" si="115"/>
        <v>0</v>
      </c>
      <c r="E7412" s="305">
        <v>45992</v>
      </c>
      <c r="F7412" s="302" t="s">
        <v>69</v>
      </c>
      <c r="G7412" s="302" t="s">
        <v>70</v>
      </c>
      <c r="H7412" s="302" t="s">
        <v>3099</v>
      </c>
      <c r="I7412" s="302" t="s">
        <v>3099</v>
      </c>
      <c r="J7412" s="302">
        <v>135600</v>
      </c>
      <c r="K7412" s="302" t="s">
        <v>99</v>
      </c>
      <c r="L7412" s="302">
        <v>9706647</v>
      </c>
      <c r="M7412" s="302" t="s">
        <v>973</v>
      </c>
      <c r="N7412" s="305">
        <v>25020</v>
      </c>
      <c r="O7412" s="305">
        <v>25020</v>
      </c>
      <c r="P7412" s="302" t="s">
        <v>1062</v>
      </c>
    </row>
    <row r="7413" spans="1:16">
      <c r="A7413" s="303">
        <v>0</v>
      </c>
      <c r="B7413" s="303">
        <v>0</v>
      </c>
      <c r="C7413" s="303">
        <v>0</v>
      </c>
      <c r="D7413" s="304">
        <f t="shared" si="115"/>
        <v>0</v>
      </c>
      <c r="E7413" s="305">
        <v>45992</v>
      </c>
      <c r="F7413" s="302" t="s">
        <v>69</v>
      </c>
      <c r="G7413" s="302" t="s">
        <v>70</v>
      </c>
      <c r="H7413" s="302" t="s">
        <v>3099</v>
      </c>
      <c r="I7413" s="302" t="s">
        <v>3099</v>
      </c>
      <c r="J7413" s="302">
        <v>135600</v>
      </c>
      <c r="K7413" s="302" t="s">
        <v>763</v>
      </c>
      <c r="L7413" s="302">
        <v>9974862</v>
      </c>
      <c r="M7413" s="302" t="s">
        <v>3160</v>
      </c>
      <c r="N7413" s="305">
        <v>22098</v>
      </c>
      <c r="O7413" s="305">
        <v>22098</v>
      </c>
      <c r="P7413" s="302" t="s">
        <v>1062</v>
      </c>
    </row>
    <row r="7414" spans="1:16">
      <c r="A7414" s="303">
        <v>0</v>
      </c>
      <c r="B7414" s="303">
        <v>0</v>
      </c>
      <c r="C7414" s="303">
        <v>0</v>
      </c>
      <c r="D7414" s="304">
        <f t="shared" si="115"/>
        <v>0</v>
      </c>
      <c r="E7414" s="305">
        <v>45992</v>
      </c>
      <c r="F7414" s="302" t="s">
        <v>69</v>
      </c>
      <c r="G7414" s="302" t="s">
        <v>70</v>
      </c>
      <c r="H7414" s="302" t="s">
        <v>3099</v>
      </c>
      <c r="I7414" s="302" t="s">
        <v>3099</v>
      </c>
      <c r="J7414" s="302">
        <v>135600</v>
      </c>
      <c r="K7414" s="302" t="s">
        <v>110</v>
      </c>
      <c r="L7414" s="302">
        <v>9974861</v>
      </c>
      <c r="M7414" s="302" t="s">
        <v>2047</v>
      </c>
      <c r="N7414" s="305">
        <v>27942</v>
      </c>
      <c r="O7414" s="305">
        <v>27942</v>
      </c>
      <c r="P7414" s="302" t="s">
        <v>1062</v>
      </c>
    </row>
    <row r="7415" spans="1:16">
      <c r="A7415" s="303">
        <v>0</v>
      </c>
      <c r="B7415" s="303">
        <v>0</v>
      </c>
      <c r="C7415" s="303">
        <v>0</v>
      </c>
      <c r="D7415" s="304">
        <f t="shared" si="115"/>
        <v>0</v>
      </c>
      <c r="E7415" s="305">
        <v>45992</v>
      </c>
      <c r="F7415" s="302" t="s">
        <v>69</v>
      </c>
      <c r="G7415" s="302" t="s">
        <v>70</v>
      </c>
      <c r="H7415" s="302" t="s">
        <v>3099</v>
      </c>
      <c r="I7415" s="302" t="s">
        <v>3099</v>
      </c>
      <c r="J7415" s="302">
        <v>135600</v>
      </c>
      <c r="K7415" s="302" t="s">
        <v>110</v>
      </c>
      <c r="L7415" s="302">
        <v>9974555</v>
      </c>
      <c r="M7415" s="302" t="s">
        <v>2047</v>
      </c>
      <c r="N7415" s="305">
        <v>22098</v>
      </c>
      <c r="O7415" s="305">
        <v>22098</v>
      </c>
      <c r="P7415" s="302" t="s">
        <v>1062</v>
      </c>
    </row>
    <row r="7416" spans="1:16">
      <c r="A7416" s="303">
        <v>0</v>
      </c>
      <c r="B7416" s="303">
        <v>0</v>
      </c>
      <c r="C7416" s="303">
        <v>0</v>
      </c>
      <c r="D7416" s="304">
        <f t="shared" si="115"/>
        <v>0</v>
      </c>
      <c r="E7416" s="305">
        <v>45992</v>
      </c>
      <c r="F7416" s="302" t="s">
        <v>69</v>
      </c>
      <c r="G7416" s="302" t="s">
        <v>70</v>
      </c>
      <c r="H7416" s="302" t="s">
        <v>3099</v>
      </c>
      <c r="I7416" s="302" t="s">
        <v>3099</v>
      </c>
      <c r="J7416" s="302">
        <v>135500</v>
      </c>
      <c r="K7416" s="302" t="s">
        <v>80</v>
      </c>
      <c r="L7416" s="302">
        <v>9758748</v>
      </c>
      <c r="M7416" s="302" t="s">
        <v>891</v>
      </c>
      <c r="N7416" s="305">
        <v>35780</v>
      </c>
      <c r="O7416" s="305">
        <v>35796</v>
      </c>
      <c r="P7416" s="302" t="s">
        <v>1617</v>
      </c>
    </row>
    <row r="7417" spans="1:16">
      <c r="A7417" s="303">
        <v>0</v>
      </c>
      <c r="B7417" s="303">
        <v>0</v>
      </c>
      <c r="C7417" s="303">
        <v>0</v>
      </c>
      <c r="D7417" s="304">
        <f t="shared" si="115"/>
        <v>0</v>
      </c>
      <c r="E7417" s="305">
        <v>45992</v>
      </c>
      <c r="F7417" s="302" t="s">
        <v>69</v>
      </c>
      <c r="G7417" s="302" t="s">
        <v>70</v>
      </c>
      <c r="H7417" s="302" t="s">
        <v>3099</v>
      </c>
      <c r="I7417" s="302" t="s">
        <v>3099</v>
      </c>
      <c r="J7417" s="302">
        <v>135500</v>
      </c>
      <c r="K7417" s="302" t="s">
        <v>83</v>
      </c>
      <c r="L7417" s="302">
        <v>9802699</v>
      </c>
      <c r="M7417" s="302" t="s">
        <v>879</v>
      </c>
      <c r="N7417" s="305">
        <v>36357</v>
      </c>
      <c r="O7417" s="305">
        <v>36161</v>
      </c>
      <c r="P7417" s="302" t="s">
        <v>1052</v>
      </c>
    </row>
    <row r="7418" spans="1:16">
      <c r="A7418" s="303">
        <v>0</v>
      </c>
      <c r="B7418" s="303">
        <v>0</v>
      </c>
      <c r="C7418" s="303">
        <v>0</v>
      </c>
      <c r="D7418" s="304">
        <f t="shared" si="115"/>
        <v>0</v>
      </c>
      <c r="E7418" s="305">
        <v>45992</v>
      </c>
      <c r="F7418" s="302" t="s">
        <v>69</v>
      </c>
      <c r="G7418" s="302" t="s">
        <v>70</v>
      </c>
      <c r="H7418" s="302" t="s">
        <v>3099</v>
      </c>
      <c r="I7418" s="302" t="s">
        <v>3099</v>
      </c>
      <c r="J7418" s="302">
        <v>135500</v>
      </c>
      <c r="K7418" s="302" t="s">
        <v>83</v>
      </c>
      <c r="L7418" s="302">
        <v>9802387</v>
      </c>
      <c r="M7418" s="302" t="s">
        <v>879</v>
      </c>
      <c r="N7418" s="305">
        <v>32690</v>
      </c>
      <c r="O7418" s="305">
        <v>32690</v>
      </c>
      <c r="P7418" s="302" t="s">
        <v>1052</v>
      </c>
    </row>
    <row r="7419" spans="1:16">
      <c r="A7419" s="303">
        <v>0</v>
      </c>
      <c r="B7419" s="303">
        <v>0</v>
      </c>
      <c r="C7419" s="303">
        <v>0</v>
      </c>
      <c r="D7419" s="304">
        <f t="shared" si="115"/>
        <v>0</v>
      </c>
      <c r="E7419" s="305">
        <v>45992</v>
      </c>
      <c r="F7419" s="302" t="s">
        <v>69</v>
      </c>
      <c r="G7419" s="302" t="s">
        <v>70</v>
      </c>
      <c r="H7419" s="302" t="s">
        <v>3099</v>
      </c>
      <c r="I7419" s="302" t="s">
        <v>3099</v>
      </c>
      <c r="J7419" s="302">
        <v>135500</v>
      </c>
      <c r="K7419" s="302" t="s">
        <v>83</v>
      </c>
      <c r="L7419" s="302">
        <v>9802473</v>
      </c>
      <c r="M7419" s="302" t="s">
        <v>879</v>
      </c>
      <c r="N7419" s="305">
        <v>36357</v>
      </c>
      <c r="O7419" s="305">
        <v>36161</v>
      </c>
      <c r="P7419" s="302" t="s">
        <v>1052</v>
      </c>
    </row>
    <row r="7420" spans="1:16">
      <c r="A7420" s="303">
        <v>0</v>
      </c>
      <c r="B7420" s="303">
        <v>0</v>
      </c>
      <c r="C7420" s="303">
        <v>0</v>
      </c>
      <c r="D7420" s="304">
        <f t="shared" si="115"/>
        <v>0</v>
      </c>
      <c r="E7420" s="305">
        <v>45992</v>
      </c>
      <c r="F7420" s="302" t="s">
        <v>69</v>
      </c>
      <c r="G7420" s="302" t="s">
        <v>70</v>
      </c>
      <c r="H7420" s="302" t="s">
        <v>3099</v>
      </c>
      <c r="I7420" s="302" t="s">
        <v>3099</v>
      </c>
      <c r="J7420" s="302">
        <v>135500</v>
      </c>
      <c r="K7420" s="302" t="s">
        <v>83</v>
      </c>
      <c r="L7420" s="302">
        <v>9802589</v>
      </c>
      <c r="M7420" s="302" t="s">
        <v>879</v>
      </c>
      <c r="N7420" s="305">
        <v>36357</v>
      </c>
      <c r="O7420" s="305">
        <v>36161</v>
      </c>
      <c r="P7420" s="302" t="s">
        <v>1052</v>
      </c>
    </row>
    <row r="7421" spans="1:16">
      <c r="A7421" s="303">
        <v>0</v>
      </c>
      <c r="B7421" s="303">
        <v>0</v>
      </c>
      <c r="C7421" s="303">
        <v>0</v>
      </c>
      <c r="D7421" s="304">
        <f t="shared" si="115"/>
        <v>0</v>
      </c>
      <c r="E7421" s="305">
        <v>45992</v>
      </c>
      <c r="F7421" s="302" t="s">
        <v>69</v>
      </c>
      <c r="G7421" s="302" t="s">
        <v>70</v>
      </c>
      <c r="H7421" s="302" t="s">
        <v>3099</v>
      </c>
      <c r="I7421" s="302" t="s">
        <v>3099</v>
      </c>
      <c r="J7421" s="302">
        <v>135500</v>
      </c>
      <c r="K7421" s="302" t="s">
        <v>85</v>
      </c>
      <c r="L7421" s="302">
        <v>9694469</v>
      </c>
      <c r="M7421" s="302" t="s">
        <v>901</v>
      </c>
      <c r="N7421" s="305">
        <v>35780</v>
      </c>
      <c r="O7421" s="305">
        <v>35796</v>
      </c>
      <c r="P7421" s="302" t="s">
        <v>1617</v>
      </c>
    </row>
    <row r="7422" spans="1:16">
      <c r="A7422" s="303">
        <v>0</v>
      </c>
      <c r="B7422" s="303">
        <v>0</v>
      </c>
      <c r="C7422" s="303">
        <v>0</v>
      </c>
      <c r="D7422" s="304">
        <f t="shared" si="115"/>
        <v>0</v>
      </c>
      <c r="E7422" s="305">
        <v>45992</v>
      </c>
      <c r="F7422" s="302" t="s">
        <v>69</v>
      </c>
      <c r="G7422" s="302" t="s">
        <v>70</v>
      </c>
      <c r="H7422" s="302" t="s">
        <v>3099</v>
      </c>
      <c r="I7422" s="302" t="s">
        <v>3099</v>
      </c>
      <c r="J7422" s="302">
        <v>135500</v>
      </c>
      <c r="K7422" s="302" t="s">
        <v>86</v>
      </c>
      <c r="L7422" s="302">
        <v>9803012</v>
      </c>
      <c r="M7422" s="302" t="s">
        <v>885</v>
      </c>
      <c r="N7422" s="305">
        <v>36357</v>
      </c>
      <c r="O7422" s="305">
        <v>36161</v>
      </c>
      <c r="P7422" s="302" t="s">
        <v>1052</v>
      </c>
    </row>
    <row r="7423" spans="1:16">
      <c r="A7423" s="303">
        <v>0</v>
      </c>
      <c r="B7423" s="303">
        <v>0</v>
      </c>
      <c r="C7423" s="303">
        <v>0</v>
      </c>
      <c r="D7423" s="304">
        <f t="shared" si="115"/>
        <v>0</v>
      </c>
      <c r="E7423" s="305">
        <v>45992</v>
      </c>
      <c r="F7423" s="302" t="s">
        <v>69</v>
      </c>
      <c r="G7423" s="302" t="s">
        <v>70</v>
      </c>
      <c r="H7423" s="302" t="s">
        <v>3099</v>
      </c>
      <c r="I7423" s="302" t="s">
        <v>3099</v>
      </c>
      <c r="J7423" s="302">
        <v>135500</v>
      </c>
      <c r="K7423" s="302" t="s">
        <v>86</v>
      </c>
      <c r="L7423" s="302">
        <v>9803237</v>
      </c>
      <c r="M7423" s="302" t="s">
        <v>885</v>
      </c>
      <c r="N7423" s="305">
        <v>36357</v>
      </c>
      <c r="O7423" s="305">
        <v>36161</v>
      </c>
      <c r="P7423" s="302" t="s">
        <v>1052</v>
      </c>
    </row>
    <row r="7424" spans="1:16">
      <c r="A7424" s="303">
        <v>0</v>
      </c>
      <c r="B7424" s="303">
        <v>0</v>
      </c>
      <c r="C7424" s="303">
        <v>0</v>
      </c>
      <c r="D7424" s="304">
        <f t="shared" si="115"/>
        <v>0</v>
      </c>
      <c r="E7424" s="305">
        <v>45992</v>
      </c>
      <c r="F7424" s="302" t="s">
        <v>69</v>
      </c>
      <c r="G7424" s="302" t="s">
        <v>70</v>
      </c>
      <c r="H7424" s="302" t="s">
        <v>3099</v>
      </c>
      <c r="I7424" s="302" t="s">
        <v>3099</v>
      </c>
      <c r="J7424" s="302">
        <v>135500</v>
      </c>
      <c r="K7424" s="302" t="s">
        <v>86</v>
      </c>
      <c r="L7424" s="302">
        <v>9803128</v>
      </c>
      <c r="M7424" s="302" t="s">
        <v>885</v>
      </c>
      <c r="N7424" s="305">
        <v>36357</v>
      </c>
      <c r="O7424" s="305">
        <v>36161</v>
      </c>
      <c r="P7424" s="302" t="s">
        <v>1052</v>
      </c>
    </row>
    <row r="7425" spans="1:16">
      <c r="A7425" s="303">
        <v>0</v>
      </c>
      <c r="B7425" s="303">
        <v>0</v>
      </c>
      <c r="C7425" s="303">
        <v>0</v>
      </c>
      <c r="D7425" s="304">
        <f t="shared" si="115"/>
        <v>0</v>
      </c>
      <c r="E7425" s="305">
        <v>45992</v>
      </c>
      <c r="F7425" s="302" t="s">
        <v>69</v>
      </c>
      <c r="G7425" s="302" t="s">
        <v>70</v>
      </c>
      <c r="H7425" s="302" t="s">
        <v>3099</v>
      </c>
      <c r="I7425" s="302" t="s">
        <v>3099</v>
      </c>
      <c r="J7425" s="302">
        <v>135500</v>
      </c>
      <c r="K7425" s="302" t="s">
        <v>86</v>
      </c>
      <c r="L7425" s="302">
        <v>9802926</v>
      </c>
      <c r="M7425" s="302" t="s">
        <v>885</v>
      </c>
      <c r="N7425" s="305">
        <v>32690</v>
      </c>
      <c r="O7425" s="305">
        <v>32690</v>
      </c>
      <c r="P7425" s="302" t="s">
        <v>1052</v>
      </c>
    </row>
    <row r="7426" spans="1:16">
      <c r="A7426" s="303">
        <v>0</v>
      </c>
      <c r="B7426" s="303">
        <v>0</v>
      </c>
      <c r="C7426" s="303">
        <v>0</v>
      </c>
      <c r="D7426" s="304">
        <f t="shared" si="115"/>
        <v>0</v>
      </c>
      <c r="E7426" s="305">
        <v>45992</v>
      </c>
      <c r="F7426" s="302" t="s">
        <v>69</v>
      </c>
      <c r="G7426" s="302" t="s">
        <v>70</v>
      </c>
      <c r="H7426" s="302" t="s">
        <v>3099</v>
      </c>
      <c r="I7426" s="302" t="s">
        <v>3099</v>
      </c>
      <c r="J7426" s="302">
        <v>135500</v>
      </c>
      <c r="K7426" s="302" t="s">
        <v>701</v>
      </c>
      <c r="L7426" s="302">
        <v>9758788</v>
      </c>
      <c r="M7426" s="302" t="s">
        <v>3087</v>
      </c>
      <c r="N7426" s="305">
        <v>35780</v>
      </c>
      <c r="O7426" s="305">
        <v>35796</v>
      </c>
      <c r="P7426" s="302" t="s">
        <v>1617</v>
      </c>
    </row>
    <row r="7427" spans="1:16">
      <c r="A7427" s="303">
        <v>0</v>
      </c>
      <c r="B7427" s="303">
        <v>0</v>
      </c>
      <c r="C7427" s="303">
        <v>0</v>
      </c>
      <c r="D7427" s="304">
        <f t="shared" ref="D7427:D7490" si="116">+B7427-C7427</f>
        <v>0</v>
      </c>
      <c r="E7427" s="305">
        <v>45992</v>
      </c>
      <c r="F7427" s="302" t="s">
        <v>69</v>
      </c>
      <c r="G7427" s="302" t="s">
        <v>70</v>
      </c>
      <c r="H7427" s="302" t="s">
        <v>3099</v>
      </c>
      <c r="I7427" s="302" t="s">
        <v>3099</v>
      </c>
      <c r="J7427" s="302">
        <v>135500</v>
      </c>
      <c r="K7427" s="302" t="s">
        <v>111</v>
      </c>
      <c r="L7427" s="302">
        <v>9758789</v>
      </c>
      <c r="M7427" s="302" t="s">
        <v>3084</v>
      </c>
      <c r="N7427" s="305">
        <v>35780</v>
      </c>
      <c r="O7427" s="305">
        <v>35796</v>
      </c>
      <c r="P7427" s="302" t="s">
        <v>1617</v>
      </c>
    </row>
    <row r="7428" spans="1:16">
      <c r="A7428" s="303">
        <v>0</v>
      </c>
      <c r="B7428" s="303">
        <v>0</v>
      </c>
      <c r="C7428" s="303">
        <v>0</v>
      </c>
      <c r="D7428" s="304">
        <f t="shared" si="116"/>
        <v>0</v>
      </c>
      <c r="E7428" s="305">
        <v>45992</v>
      </c>
      <c r="F7428" s="302" t="s">
        <v>69</v>
      </c>
      <c r="G7428" s="302" t="s">
        <v>70</v>
      </c>
      <c r="H7428" s="302" t="s">
        <v>3099</v>
      </c>
      <c r="I7428" s="302" t="s">
        <v>3099</v>
      </c>
      <c r="J7428" s="302">
        <v>135500</v>
      </c>
      <c r="K7428" s="302" t="s">
        <v>88</v>
      </c>
      <c r="L7428" s="302">
        <v>9975142</v>
      </c>
      <c r="M7428" s="302" t="s">
        <v>3062</v>
      </c>
      <c r="N7428" s="305">
        <v>32690</v>
      </c>
      <c r="O7428" s="305">
        <v>32690</v>
      </c>
      <c r="P7428" s="302" t="s">
        <v>1062</v>
      </c>
    </row>
    <row r="7429" spans="1:16">
      <c r="A7429" s="303">
        <v>0</v>
      </c>
      <c r="B7429" s="303">
        <v>0</v>
      </c>
      <c r="C7429" s="303">
        <v>0</v>
      </c>
      <c r="D7429" s="304">
        <f t="shared" si="116"/>
        <v>0</v>
      </c>
      <c r="E7429" s="305">
        <v>45992</v>
      </c>
      <c r="F7429" s="302" t="s">
        <v>69</v>
      </c>
      <c r="G7429" s="302" t="s">
        <v>70</v>
      </c>
      <c r="H7429" s="302" t="s">
        <v>3099</v>
      </c>
      <c r="I7429" s="302" t="s">
        <v>3099</v>
      </c>
      <c r="J7429" s="302">
        <v>135500</v>
      </c>
      <c r="K7429" s="302" t="s">
        <v>93</v>
      </c>
      <c r="L7429" s="302">
        <v>9968990</v>
      </c>
      <c r="M7429" s="302" t="s">
        <v>3063</v>
      </c>
      <c r="N7429" s="305">
        <v>36357</v>
      </c>
      <c r="O7429" s="305">
        <v>36161</v>
      </c>
      <c r="P7429" s="302" t="s">
        <v>3161</v>
      </c>
    </row>
    <row r="7430" spans="1:16">
      <c r="A7430" s="303">
        <v>0</v>
      </c>
      <c r="B7430" s="303">
        <v>0</v>
      </c>
      <c r="C7430" s="303">
        <v>0</v>
      </c>
      <c r="D7430" s="304">
        <f t="shared" si="116"/>
        <v>0</v>
      </c>
      <c r="E7430" s="305">
        <v>45992</v>
      </c>
      <c r="F7430" s="302" t="s">
        <v>69</v>
      </c>
      <c r="G7430" s="302" t="s">
        <v>70</v>
      </c>
      <c r="H7430" s="302" t="s">
        <v>3099</v>
      </c>
      <c r="I7430" s="302" t="s">
        <v>3099</v>
      </c>
      <c r="J7430" s="302">
        <v>135500</v>
      </c>
      <c r="K7430" s="302" t="s">
        <v>94</v>
      </c>
      <c r="L7430" s="302">
        <v>9969025</v>
      </c>
      <c r="M7430" s="302" t="s">
        <v>3064</v>
      </c>
      <c r="N7430" s="305">
        <v>36357</v>
      </c>
      <c r="O7430" s="305">
        <v>36161</v>
      </c>
      <c r="P7430" s="302" t="s">
        <v>3161</v>
      </c>
    </row>
    <row r="7431" spans="1:16">
      <c r="A7431" s="303">
        <v>0</v>
      </c>
      <c r="B7431" s="303">
        <v>0</v>
      </c>
      <c r="C7431" s="303">
        <v>0</v>
      </c>
      <c r="D7431" s="304">
        <f t="shared" si="116"/>
        <v>0</v>
      </c>
      <c r="E7431" s="305">
        <v>45992</v>
      </c>
      <c r="F7431" s="302" t="s">
        <v>69</v>
      </c>
      <c r="G7431" s="302" t="s">
        <v>70</v>
      </c>
      <c r="H7431" s="302" t="s">
        <v>3099</v>
      </c>
      <c r="I7431" s="302" t="s">
        <v>3099</v>
      </c>
      <c r="J7431" s="302">
        <v>135500</v>
      </c>
      <c r="K7431" s="302" t="s">
        <v>112</v>
      </c>
      <c r="L7431" s="302">
        <v>9969024</v>
      </c>
      <c r="M7431" s="302" t="s">
        <v>3065</v>
      </c>
      <c r="N7431" s="305">
        <v>36357</v>
      </c>
      <c r="O7431" s="305">
        <v>36161</v>
      </c>
      <c r="P7431" s="302" t="s">
        <v>3161</v>
      </c>
    </row>
    <row r="7432" spans="1:16">
      <c r="A7432" s="303">
        <v>0</v>
      </c>
      <c r="B7432" s="303">
        <v>0</v>
      </c>
      <c r="C7432" s="303">
        <v>0</v>
      </c>
      <c r="D7432" s="304">
        <f t="shared" si="116"/>
        <v>0</v>
      </c>
      <c r="E7432" s="305">
        <v>45992</v>
      </c>
      <c r="F7432" s="302" t="s">
        <v>69</v>
      </c>
      <c r="G7432" s="302" t="s">
        <v>70</v>
      </c>
      <c r="H7432" s="302" t="s">
        <v>3099</v>
      </c>
      <c r="I7432" s="302" t="s">
        <v>3099</v>
      </c>
      <c r="J7432" s="302">
        <v>135600</v>
      </c>
      <c r="K7432" s="302" t="s">
        <v>101</v>
      </c>
      <c r="L7432" s="302">
        <v>9968993</v>
      </c>
      <c r="M7432" s="302" t="s">
        <v>1073</v>
      </c>
      <c r="N7432" s="305">
        <v>36357</v>
      </c>
      <c r="O7432" s="305">
        <v>36161</v>
      </c>
      <c r="P7432" s="302" t="s">
        <v>3161</v>
      </c>
    </row>
    <row r="7433" spans="1:16">
      <c r="A7433" s="303">
        <v>0</v>
      </c>
      <c r="B7433" s="303">
        <v>0</v>
      </c>
      <c r="C7433" s="303">
        <v>0</v>
      </c>
      <c r="D7433" s="304">
        <f t="shared" si="116"/>
        <v>0</v>
      </c>
      <c r="E7433" s="305">
        <v>45992</v>
      </c>
      <c r="F7433" s="302" t="s">
        <v>69</v>
      </c>
      <c r="G7433" s="302" t="s">
        <v>70</v>
      </c>
      <c r="H7433" s="302" t="s">
        <v>3099</v>
      </c>
      <c r="I7433" s="302" t="s">
        <v>3099</v>
      </c>
      <c r="J7433" s="302">
        <v>135600</v>
      </c>
      <c r="K7433" s="302" t="s">
        <v>320</v>
      </c>
      <c r="L7433" s="302">
        <v>9758747</v>
      </c>
      <c r="M7433" s="302" t="s">
        <v>1836</v>
      </c>
      <c r="N7433" s="305">
        <v>35780</v>
      </c>
      <c r="O7433" s="305">
        <v>35796</v>
      </c>
      <c r="P7433" s="302" t="s">
        <v>1617</v>
      </c>
    </row>
    <row r="7434" spans="1:16">
      <c r="A7434" s="303">
        <v>0</v>
      </c>
      <c r="B7434" s="303">
        <v>0</v>
      </c>
      <c r="C7434" s="303">
        <v>0</v>
      </c>
      <c r="D7434" s="304">
        <f t="shared" si="116"/>
        <v>0</v>
      </c>
      <c r="E7434" s="305">
        <v>45992</v>
      </c>
      <c r="F7434" s="302" t="s">
        <v>69</v>
      </c>
      <c r="G7434" s="302" t="s">
        <v>70</v>
      </c>
      <c r="H7434" s="302" t="s">
        <v>3099</v>
      </c>
      <c r="I7434" s="302" t="s">
        <v>3099</v>
      </c>
      <c r="J7434" s="302">
        <v>135600</v>
      </c>
      <c r="K7434" s="302" t="s">
        <v>758</v>
      </c>
      <c r="L7434" s="302">
        <v>9758746</v>
      </c>
      <c r="M7434" s="302" t="s">
        <v>3162</v>
      </c>
      <c r="N7434" s="305">
        <v>35780</v>
      </c>
      <c r="O7434" s="305">
        <v>35796</v>
      </c>
      <c r="P7434" s="302" t="s">
        <v>1617</v>
      </c>
    </row>
    <row r="7435" spans="1:16">
      <c r="A7435" s="303">
        <v>0</v>
      </c>
      <c r="B7435" s="303">
        <v>0</v>
      </c>
      <c r="C7435" s="303">
        <v>0</v>
      </c>
      <c r="D7435" s="304">
        <f t="shared" si="116"/>
        <v>0</v>
      </c>
      <c r="E7435" s="305">
        <v>45992</v>
      </c>
      <c r="F7435" s="302" t="s">
        <v>69</v>
      </c>
      <c r="G7435" s="302" t="s">
        <v>70</v>
      </c>
      <c r="H7435" s="302" t="s">
        <v>3099</v>
      </c>
      <c r="I7435" s="302" t="s">
        <v>3099</v>
      </c>
      <c r="J7435" s="302">
        <v>135600</v>
      </c>
      <c r="K7435" s="302" t="s">
        <v>759</v>
      </c>
      <c r="L7435" s="302">
        <v>9758744</v>
      </c>
      <c r="M7435" s="302" t="s">
        <v>3163</v>
      </c>
      <c r="N7435" s="305">
        <v>35780</v>
      </c>
      <c r="O7435" s="305">
        <v>35796</v>
      </c>
      <c r="P7435" s="302" t="s">
        <v>1617</v>
      </c>
    </row>
    <row r="7436" spans="1:16">
      <c r="A7436" s="303">
        <v>0</v>
      </c>
      <c r="B7436" s="303">
        <v>0</v>
      </c>
      <c r="C7436" s="303">
        <v>0</v>
      </c>
      <c r="D7436" s="304">
        <f t="shared" si="116"/>
        <v>0</v>
      </c>
      <c r="E7436" s="305">
        <v>45992</v>
      </c>
      <c r="F7436" s="302" t="s">
        <v>69</v>
      </c>
      <c r="G7436" s="302" t="s">
        <v>70</v>
      </c>
      <c r="H7436" s="302" t="s">
        <v>3099</v>
      </c>
      <c r="I7436" s="302" t="s">
        <v>3099</v>
      </c>
      <c r="J7436" s="302">
        <v>135600</v>
      </c>
      <c r="K7436" s="302" t="s">
        <v>168</v>
      </c>
      <c r="L7436" s="302">
        <v>9758745</v>
      </c>
      <c r="M7436" s="302" t="s">
        <v>3164</v>
      </c>
      <c r="N7436" s="305">
        <v>35780</v>
      </c>
      <c r="O7436" s="305">
        <v>35796</v>
      </c>
      <c r="P7436" s="302" t="s">
        <v>1617</v>
      </c>
    </row>
    <row r="7437" spans="1:16">
      <c r="A7437" s="303">
        <v>0</v>
      </c>
      <c r="B7437" s="303">
        <v>0</v>
      </c>
      <c r="C7437" s="303">
        <v>0</v>
      </c>
      <c r="D7437" s="304">
        <f t="shared" si="116"/>
        <v>0</v>
      </c>
      <c r="E7437" s="305">
        <v>45992</v>
      </c>
      <c r="F7437" s="302" t="s">
        <v>69</v>
      </c>
      <c r="G7437" s="302" t="s">
        <v>70</v>
      </c>
      <c r="H7437" s="302" t="s">
        <v>3099</v>
      </c>
      <c r="I7437" s="302" t="s">
        <v>3099</v>
      </c>
      <c r="J7437" s="302">
        <v>135600</v>
      </c>
      <c r="K7437" s="302" t="s">
        <v>91</v>
      </c>
      <c r="L7437" s="302">
        <v>9968992</v>
      </c>
      <c r="M7437" s="302" t="s">
        <v>886</v>
      </c>
      <c r="N7437" s="305">
        <v>36357</v>
      </c>
      <c r="O7437" s="305">
        <v>36161</v>
      </c>
      <c r="P7437" s="302" t="s">
        <v>3161</v>
      </c>
    </row>
    <row r="7438" spans="1:16">
      <c r="A7438" s="303">
        <v>0</v>
      </c>
      <c r="B7438" s="303">
        <v>0</v>
      </c>
      <c r="C7438" s="303">
        <v>0</v>
      </c>
      <c r="D7438" s="304">
        <f t="shared" si="116"/>
        <v>0</v>
      </c>
      <c r="E7438" s="305">
        <v>45992</v>
      </c>
      <c r="F7438" s="302" t="s">
        <v>69</v>
      </c>
      <c r="G7438" s="302" t="s">
        <v>70</v>
      </c>
      <c r="H7438" s="302" t="s">
        <v>3099</v>
      </c>
      <c r="I7438" s="302" t="s">
        <v>3099</v>
      </c>
      <c r="J7438" s="302">
        <v>135600</v>
      </c>
      <c r="K7438" s="302" t="s">
        <v>635</v>
      </c>
      <c r="L7438" s="302">
        <v>9758743</v>
      </c>
      <c r="M7438" s="302" t="s">
        <v>2836</v>
      </c>
      <c r="N7438" s="305">
        <v>35780</v>
      </c>
      <c r="O7438" s="305">
        <v>35796</v>
      </c>
      <c r="P7438" s="302" t="s">
        <v>1617</v>
      </c>
    </row>
    <row r="7439" spans="1:16">
      <c r="A7439" s="303">
        <v>0</v>
      </c>
      <c r="B7439" s="303">
        <v>0</v>
      </c>
      <c r="C7439" s="303">
        <v>0</v>
      </c>
      <c r="D7439" s="304">
        <f t="shared" si="116"/>
        <v>0</v>
      </c>
      <c r="E7439" s="305">
        <v>45992</v>
      </c>
      <c r="F7439" s="302" t="s">
        <v>69</v>
      </c>
      <c r="G7439" s="302" t="s">
        <v>70</v>
      </c>
      <c r="H7439" s="302" t="s">
        <v>3099</v>
      </c>
      <c r="I7439" s="302" t="s">
        <v>3099</v>
      </c>
      <c r="J7439" s="302">
        <v>135600</v>
      </c>
      <c r="K7439" s="302" t="s">
        <v>84</v>
      </c>
      <c r="L7439" s="302">
        <v>9878238</v>
      </c>
      <c r="M7439" s="302" t="s">
        <v>3165</v>
      </c>
      <c r="N7439" s="305">
        <v>36357</v>
      </c>
      <c r="O7439" s="305">
        <v>36342</v>
      </c>
      <c r="P7439" s="302" t="s">
        <v>3161</v>
      </c>
    </row>
    <row r="7440" spans="1:16">
      <c r="A7440" s="303">
        <v>0</v>
      </c>
      <c r="B7440" s="303">
        <v>0</v>
      </c>
      <c r="C7440" s="303">
        <v>0</v>
      </c>
      <c r="D7440" s="304">
        <f t="shared" si="116"/>
        <v>0</v>
      </c>
      <c r="E7440" s="305">
        <v>45992</v>
      </c>
      <c r="F7440" s="302" t="s">
        <v>69</v>
      </c>
      <c r="G7440" s="302" t="s">
        <v>70</v>
      </c>
      <c r="H7440" s="302" t="s">
        <v>3099</v>
      </c>
      <c r="I7440" s="302" t="s">
        <v>3099</v>
      </c>
      <c r="J7440" s="302">
        <v>135600</v>
      </c>
      <c r="K7440" s="302" t="s">
        <v>106</v>
      </c>
      <c r="L7440" s="302">
        <v>9968991</v>
      </c>
      <c r="M7440" s="302" t="s">
        <v>2327</v>
      </c>
      <c r="N7440" s="305">
        <v>36357</v>
      </c>
      <c r="O7440" s="305">
        <v>36161</v>
      </c>
      <c r="P7440" s="302" t="s">
        <v>3161</v>
      </c>
    </row>
    <row r="7441" spans="1:16">
      <c r="A7441" s="303">
        <v>0</v>
      </c>
      <c r="B7441" s="303">
        <v>0</v>
      </c>
      <c r="C7441" s="303">
        <v>0</v>
      </c>
      <c r="D7441" s="304">
        <f t="shared" si="116"/>
        <v>0</v>
      </c>
      <c r="E7441" s="305">
        <v>45992</v>
      </c>
      <c r="F7441" s="302" t="s">
        <v>69</v>
      </c>
      <c r="G7441" s="302" t="s">
        <v>70</v>
      </c>
      <c r="H7441" s="302" t="s">
        <v>3099</v>
      </c>
      <c r="I7441" s="302" t="s">
        <v>3099</v>
      </c>
      <c r="J7441" s="302">
        <v>135600</v>
      </c>
      <c r="K7441" s="302" t="s">
        <v>106</v>
      </c>
      <c r="L7441" s="302">
        <v>9758741</v>
      </c>
      <c r="M7441" s="302" t="s">
        <v>2327</v>
      </c>
      <c r="N7441" s="305">
        <v>35780</v>
      </c>
      <c r="O7441" s="305">
        <v>35796</v>
      </c>
      <c r="P7441" s="302" t="s">
        <v>1617</v>
      </c>
    </row>
    <row r="7442" spans="1:16">
      <c r="A7442" s="303">
        <v>0</v>
      </c>
      <c r="B7442" s="303">
        <v>0</v>
      </c>
      <c r="C7442" s="303">
        <v>0</v>
      </c>
      <c r="D7442" s="304">
        <f t="shared" si="116"/>
        <v>0</v>
      </c>
      <c r="E7442" s="305">
        <v>45992</v>
      </c>
      <c r="F7442" s="302" t="s">
        <v>69</v>
      </c>
      <c r="G7442" s="302" t="s">
        <v>70</v>
      </c>
      <c r="H7442" s="302" t="s">
        <v>3099</v>
      </c>
      <c r="I7442" s="302" t="s">
        <v>3099</v>
      </c>
      <c r="J7442" s="302">
        <v>135600</v>
      </c>
      <c r="K7442" s="302" t="s">
        <v>97</v>
      </c>
      <c r="L7442" s="302">
        <v>9758742</v>
      </c>
      <c r="M7442" s="302" t="s">
        <v>1167</v>
      </c>
      <c r="N7442" s="305">
        <v>35780</v>
      </c>
      <c r="O7442" s="305">
        <v>35796</v>
      </c>
      <c r="P7442" s="302" t="s">
        <v>1617</v>
      </c>
    </row>
    <row r="7443" spans="1:16">
      <c r="A7443" s="303">
        <v>0</v>
      </c>
      <c r="B7443" s="303">
        <v>0</v>
      </c>
      <c r="C7443" s="303">
        <v>0</v>
      </c>
      <c r="D7443" s="304">
        <f t="shared" si="116"/>
        <v>0</v>
      </c>
      <c r="E7443" s="305">
        <v>45992</v>
      </c>
      <c r="F7443" s="302" t="s">
        <v>69</v>
      </c>
      <c r="G7443" s="302" t="s">
        <v>70</v>
      </c>
      <c r="H7443" s="302" t="s">
        <v>3099</v>
      </c>
      <c r="I7443" s="302" t="s">
        <v>3099</v>
      </c>
      <c r="J7443" s="302">
        <v>135600</v>
      </c>
      <c r="K7443" s="302" t="s">
        <v>92</v>
      </c>
      <c r="L7443" s="302">
        <v>9758790</v>
      </c>
      <c r="M7443" s="302" t="s">
        <v>948</v>
      </c>
      <c r="N7443" s="305">
        <v>35780</v>
      </c>
      <c r="O7443" s="305">
        <v>35796</v>
      </c>
      <c r="P7443" s="302" t="s">
        <v>1617</v>
      </c>
    </row>
    <row r="7444" spans="1:16">
      <c r="A7444" s="303">
        <v>0</v>
      </c>
      <c r="B7444" s="303">
        <v>0</v>
      </c>
      <c r="C7444" s="303">
        <v>0</v>
      </c>
      <c r="D7444" s="304">
        <f t="shared" si="116"/>
        <v>0</v>
      </c>
      <c r="E7444" s="305">
        <v>45992</v>
      </c>
      <c r="F7444" s="302" t="s">
        <v>69</v>
      </c>
      <c r="G7444" s="302" t="s">
        <v>70</v>
      </c>
      <c r="H7444" s="302" t="s">
        <v>3166</v>
      </c>
      <c r="I7444" s="302" t="s">
        <v>756</v>
      </c>
      <c r="J7444" s="302">
        <v>135500</v>
      </c>
      <c r="K7444" s="302" t="s">
        <v>83</v>
      </c>
      <c r="L7444" s="302">
        <v>9802390</v>
      </c>
      <c r="M7444" s="302" t="s">
        <v>879</v>
      </c>
      <c r="N7444" s="305">
        <v>33786</v>
      </c>
      <c r="O7444" s="305">
        <v>33786</v>
      </c>
      <c r="P7444" s="302" t="s">
        <v>1052</v>
      </c>
    </row>
    <row r="7445" spans="1:16">
      <c r="A7445" s="303">
        <v>0</v>
      </c>
      <c r="B7445" s="303">
        <v>0</v>
      </c>
      <c r="C7445" s="303">
        <v>0</v>
      </c>
      <c r="D7445" s="304">
        <f t="shared" si="116"/>
        <v>0</v>
      </c>
      <c r="E7445" s="305">
        <v>45992</v>
      </c>
      <c r="F7445" s="302" t="s">
        <v>69</v>
      </c>
      <c r="G7445" s="302" t="s">
        <v>70</v>
      </c>
      <c r="H7445" s="302" t="s">
        <v>3166</v>
      </c>
      <c r="I7445" s="302" t="s">
        <v>756</v>
      </c>
      <c r="J7445" s="302">
        <v>135500</v>
      </c>
      <c r="K7445" s="302" t="s">
        <v>83</v>
      </c>
      <c r="L7445" s="302">
        <v>9802748</v>
      </c>
      <c r="M7445" s="302" t="s">
        <v>879</v>
      </c>
      <c r="N7445" s="305">
        <v>35247</v>
      </c>
      <c r="O7445" s="305">
        <v>35247</v>
      </c>
      <c r="P7445" s="302" t="s">
        <v>1052</v>
      </c>
    </row>
    <row r="7446" spans="1:16">
      <c r="A7446" s="303">
        <v>0</v>
      </c>
      <c r="B7446" s="303">
        <v>0</v>
      </c>
      <c r="C7446" s="303">
        <v>0</v>
      </c>
      <c r="D7446" s="304">
        <f t="shared" si="116"/>
        <v>0</v>
      </c>
      <c r="E7446" s="305">
        <v>45992</v>
      </c>
      <c r="F7446" s="302" t="s">
        <v>69</v>
      </c>
      <c r="G7446" s="302" t="s">
        <v>70</v>
      </c>
      <c r="H7446" s="302" t="s">
        <v>3166</v>
      </c>
      <c r="I7446" s="302" t="s">
        <v>756</v>
      </c>
      <c r="J7446" s="302">
        <v>135500</v>
      </c>
      <c r="K7446" s="302" t="s">
        <v>83</v>
      </c>
      <c r="L7446" s="302">
        <v>9802592</v>
      </c>
      <c r="M7446" s="302" t="s">
        <v>879</v>
      </c>
      <c r="N7446" s="305">
        <v>34516</v>
      </c>
      <c r="O7446" s="305">
        <v>34516</v>
      </c>
      <c r="P7446" s="302" t="s">
        <v>1052</v>
      </c>
    </row>
    <row r="7447" spans="1:16">
      <c r="A7447" s="303">
        <v>0</v>
      </c>
      <c r="B7447" s="303">
        <v>0</v>
      </c>
      <c r="C7447" s="303">
        <v>0</v>
      </c>
      <c r="D7447" s="304">
        <f t="shared" si="116"/>
        <v>0</v>
      </c>
      <c r="E7447" s="305">
        <v>45992</v>
      </c>
      <c r="F7447" s="302" t="s">
        <v>69</v>
      </c>
      <c r="G7447" s="302" t="s">
        <v>70</v>
      </c>
      <c r="H7447" s="302" t="s">
        <v>3166</v>
      </c>
      <c r="I7447" s="302" t="s">
        <v>756</v>
      </c>
      <c r="J7447" s="302">
        <v>135500</v>
      </c>
      <c r="K7447" s="302" t="s">
        <v>83</v>
      </c>
      <c r="L7447" s="302">
        <v>9802389</v>
      </c>
      <c r="M7447" s="302" t="s">
        <v>879</v>
      </c>
      <c r="N7447" s="305">
        <v>30133</v>
      </c>
      <c r="O7447" s="305">
        <v>30133</v>
      </c>
      <c r="P7447" s="302" t="s">
        <v>1052</v>
      </c>
    </row>
    <row r="7448" spans="1:16">
      <c r="A7448" s="303">
        <v>0</v>
      </c>
      <c r="B7448" s="303">
        <v>0</v>
      </c>
      <c r="C7448" s="303">
        <v>0</v>
      </c>
      <c r="D7448" s="304">
        <f t="shared" si="116"/>
        <v>0</v>
      </c>
      <c r="E7448" s="305">
        <v>45992</v>
      </c>
      <c r="F7448" s="302" t="s">
        <v>69</v>
      </c>
      <c r="G7448" s="302" t="s">
        <v>70</v>
      </c>
      <c r="H7448" s="302" t="s">
        <v>3166</v>
      </c>
      <c r="I7448" s="302" t="s">
        <v>756</v>
      </c>
      <c r="J7448" s="302">
        <v>135500</v>
      </c>
      <c r="K7448" s="302" t="s">
        <v>83</v>
      </c>
      <c r="L7448" s="302">
        <v>9802865</v>
      </c>
      <c r="M7448" s="302" t="s">
        <v>879</v>
      </c>
      <c r="N7448" s="305">
        <v>34151</v>
      </c>
      <c r="O7448" s="305">
        <v>34151</v>
      </c>
      <c r="P7448" s="302" t="s">
        <v>1052</v>
      </c>
    </row>
    <row r="7449" spans="1:16">
      <c r="A7449" s="303">
        <v>0</v>
      </c>
      <c r="B7449" s="303">
        <v>0</v>
      </c>
      <c r="C7449" s="303">
        <v>0</v>
      </c>
      <c r="D7449" s="304">
        <f t="shared" si="116"/>
        <v>0</v>
      </c>
      <c r="E7449" s="305">
        <v>45992</v>
      </c>
      <c r="F7449" s="302" t="s">
        <v>69</v>
      </c>
      <c r="G7449" s="302" t="s">
        <v>70</v>
      </c>
      <c r="H7449" s="302" t="s">
        <v>3166</v>
      </c>
      <c r="I7449" s="302" t="s">
        <v>756</v>
      </c>
      <c r="J7449" s="302">
        <v>135500</v>
      </c>
      <c r="K7449" s="302" t="s">
        <v>83</v>
      </c>
      <c r="L7449" s="302">
        <v>9802701</v>
      </c>
      <c r="M7449" s="302" t="s">
        <v>879</v>
      </c>
      <c r="N7449" s="305">
        <v>34516</v>
      </c>
      <c r="O7449" s="305">
        <v>34516</v>
      </c>
      <c r="P7449" s="302" t="s">
        <v>1052</v>
      </c>
    </row>
    <row r="7450" spans="1:16">
      <c r="A7450" s="303">
        <v>0</v>
      </c>
      <c r="B7450" s="303">
        <v>0</v>
      </c>
      <c r="C7450" s="303">
        <v>0</v>
      </c>
      <c r="D7450" s="304">
        <f t="shared" si="116"/>
        <v>0</v>
      </c>
      <c r="E7450" s="305">
        <v>45992</v>
      </c>
      <c r="F7450" s="302" t="s">
        <v>69</v>
      </c>
      <c r="G7450" s="302" t="s">
        <v>70</v>
      </c>
      <c r="H7450" s="302" t="s">
        <v>3166</v>
      </c>
      <c r="I7450" s="302" t="s">
        <v>756</v>
      </c>
      <c r="J7450" s="302">
        <v>135500</v>
      </c>
      <c r="K7450" s="302" t="s">
        <v>83</v>
      </c>
      <c r="L7450" s="302">
        <v>9802439</v>
      </c>
      <c r="M7450" s="302" t="s">
        <v>879</v>
      </c>
      <c r="N7450" s="305">
        <v>33420</v>
      </c>
      <c r="O7450" s="305">
        <v>33420</v>
      </c>
      <c r="P7450" s="302" t="s">
        <v>1052</v>
      </c>
    </row>
    <row r="7451" spans="1:16">
      <c r="A7451" s="303">
        <v>0</v>
      </c>
      <c r="B7451" s="303">
        <v>0</v>
      </c>
      <c r="C7451" s="303">
        <v>0</v>
      </c>
      <c r="D7451" s="304">
        <f t="shared" si="116"/>
        <v>0</v>
      </c>
      <c r="E7451" s="305">
        <v>45992</v>
      </c>
      <c r="F7451" s="302" t="s">
        <v>69</v>
      </c>
      <c r="G7451" s="302" t="s">
        <v>70</v>
      </c>
      <c r="H7451" s="302" t="s">
        <v>3166</v>
      </c>
      <c r="I7451" s="302" t="s">
        <v>756</v>
      </c>
      <c r="J7451" s="302">
        <v>135500</v>
      </c>
      <c r="K7451" s="302" t="s">
        <v>86</v>
      </c>
      <c r="L7451" s="302">
        <v>9803513</v>
      </c>
      <c r="M7451" s="302" t="s">
        <v>885</v>
      </c>
      <c r="N7451" s="305">
        <v>34151</v>
      </c>
      <c r="O7451" s="305">
        <v>34151</v>
      </c>
      <c r="P7451" s="302" t="s">
        <v>1052</v>
      </c>
    </row>
    <row r="7452" spans="1:16">
      <c r="A7452" s="303">
        <v>0</v>
      </c>
      <c r="B7452" s="303">
        <v>0</v>
      </c>
      <c r="C7452" s="303">
        <v>0</v>
      </c>
      <c r="D7452" s="304">
        <f t="shared" si="116"/>
        <v>0</v>
      </c>
      <c r="E7452" s="305">
        <v>45992</v>
      </c>
      <c r="F7452" s="302" t="s">
        <v>69</v>
      </c>
      <c r="G7452" s="302" t="s">
        <v>70</v>
      </c>
      <c r="H7452" s="302" t="s">
        <v>3166</v>
      </c>
      <c r="I7452" s="302" t="s">
        <v>756</v>
      </c>
      <c r="J7452" s="302">
        <v>135500</v>
      </c>
      <c r="K7452" s="302" t="s">
        <v>86</v>
      </c>
      <c r="L7452" s="302">
        <v>9802929</v>
      </c>
      <c r="M7452" s="302" t="s">
        <v>885</v>
      </c>
      <c r="N7452" s="305">
        <v>33786</v>
      </c>
      <c r="O7452" s="305">
        <v>33786</v>
      </c>
      <c r="P7452" s="302" t="s">
        <v>1052</v>
      </c>
    </row>
    <row r="7453" spans="1:16">
      <c r="A7453" s="303">
        <v>0</v>
      </c>
      <c r="B7453" s="303">
        <v>0</v>
      </c>
      <c r="C7453" s="303">
        <v>0</v>
      </c>
      <c r="D7453" s="304">
        <f t="shared" si="116"/>
        <v>0</v>
      </c>
      <c r="E7453" s="305">
        <v>45992</v>
      </c>
      <c r="F7453" s="302" t="s">
        <v>69</v>
      </c>
      <c r="G7453" s="302" t="s">
        <v>70</v>
      </c>
      <c r="H7453" s="302" t="s">
        <v>3166</v>
      </c>
      <c r="I7453" s="302" t="s">
        <v>756</v>
      </c>
      <c r="J7453" s="302">
        <v>135500</v>
      </c>
      <c r="K7453" s="302" t="s">
        <v>86</v>
      </c>
      <c r="L7453" s="302">
        <v>9803239</v>
      </c>
      <c r="M7453" s="302" t="s">
        <v>885</v>
      </c>
      <c r="N7453" s="305">
        <v>34516</v>
      </c>
      <c r="O7453" s="305">
        <v>34516</v>
      </c>
      <c r="P7453" s="302" t="s">
        <v>1052</v>
      </c>
    </row>
    <row r="7454" spans="1:16">
      <c r="A7454" s="303">
        <v>0</v>
      </c>
      <c r="B7454" s="303">
        <v>0</v>
      </c>
      <c r="C7454" s="303">
        <v>0</v>
      </c>
      <c r="D7454" s="304">
        <f t="shared" si="116"/>
        <v>0</v>
      </c>
      <c r="E7454" s="305">
        <v>45992</v>
      </c>
      <c r="F7454" s="302" t="s">
        <v>69</v>
      </c>
      <c r="G7454" s="302" t="s">
        <v>70</v>
      </c>
      <c r="H7454" s="302" t="s">
        <v>3166</v>
      </c>
      <c r="I7454" s="302" t="s">
        <v>756</v>
      </c>
      <c r="J7454" s="302">
        <v>135500</v>
      </c>
      <c r="K7454" s="302" t="s">
        <v>86</v>
      </c>
      <c r="L7454" s="302">
        <v>9802928</v>
      </c>
      <c r="M7454" s="302" t="s">
        <v>885</v>
      </c>
      <c r="N7454" s="305">
        <v>30133</v>
      </c>
      <c r="O7454" s="305">
        <v>30133</v>
      </c>
      <c r="P7454" s="302" t="s">
        <v>1052</v>
      </c>
    </row>
    <row r="7455" spans="1:16">
      <c r="A7455" s="303">
        <v>0</v>
      </c>
      <c r="B7455" s="303">
        <v>0</v>
      </c>
      <c r="C7455" s="303">
        <v>0</v>
      </c>
      <c r="D7455" s="304">
        <f t="shared" si="116"/>
        <v>0</v>
      </c>
      <c r="E7455" s="305">
        <v>45992</v>
      </c>
      <c r="F7455" s="302" t="s">
        <v>69</v>
      </c>
      <c r="G7455" s="302" t="s">
        <v>70</v>
      </c>
      <c r="H7455" s="302" t="s">
        <v>3166</v>
      </c>
      <c r="I7455" s="302" t="s">
        <v>756</v>
      </c>
      <c r="J7455" s="302">
        <v>135500</v>
      </c>
      <c r="K7455" s="302" t="s">
        <v>86</v>
      </c>
      <c r="L7455" s="302">
        <v>9803314</v>
      </c>
      <c r="M7455" s="302" t="s">
        <v>885</v>
      </c>
      <c r="N7455" s="305">
        <v>35247</v>
      </c>
      <c r="O7455" s="305">
        <v>35247</v>
      </c>
      <c r="P7455" s="302" t="s">
        <v>1052</v>
      </c>
    </row>
    <row r="7456" spans="1:16">
      <c r="A7456" s="303">
        <v>0</v>
      </c>
      <c r="B7456" s="303">
        <v>0</v>
      </c>
      <c r="C7456" s="303">
        <v>0</v>
      </c>
      <c r="D7456" s="304">
        <f t="shared" si="116"/>
        <v>0</v>
      </c>
      <c r="E7456" s="305">
        <v>45992</v>
      </c>
      <c r="F7456" s="302" t="s">
        <v>69</v>
      </c>
      <c r="G7456" s="302" t="s">
        <v>70</v>
      </c>
      <c r="H7456" s="302" t="s">
        <v>3166</v>
      </c>
      <c r="I7456" s="302" t="s">
        <v>756</v>
      </c>
      <c r="J7456" s="302">
        <v>135500</v>
      </c>
      <c r="K7456" s="302" t="s">
        <v>86</v>
      </c>
      <c r="L7456" s="302">
        <v>9803130</v>
      </c>
      <c r="M7456" s="302" t="s">
        <v>885</v>
      </c>
      <c r="N7456" s="305">
        <v>34516</v>
      </c>
      <c r="O7456" s="305">
        <v>34516</v>
      </c>
      <c r="P7456" s="302" t="s">
        <v>1052</v>
      </c>
    </row>
    <row r="7457" spans="1:16">
      <c r="A7457" s="303">
        <v>0</v>
      </c>
      <c r="B7457" s="303">
        <v>0</v>
      </c>
      <c r="C7457" s="303">
        <v>0</v>
      </c>
      <c r="D7457" s="304">
        <f t="shared" si="116"/>
        <v>0</v>
      </c>
      <c r="E7457" s="305">
        <v>45992</v>
      </c>
      <c r="F7457" s="302" t="s">
        <v>69</v>
      </c>
      <c r="G7457" s="302" t="s">
        <v>70</v>
      </c>
      <c r="H7457" s="302" t="s">
        <v>3166</v>
      </c>
      <c r="I7457" s="302" t="s">
        <v>756</v>
      </c>
      <c r="J7457" s="302">
        <v>135500</v>
      </c>
      <c r="K7457" s="302" t="s">
        <v>86</v>
      </c>
      <c r="L7457" s="302">
        <v>9803014</v>
      </c>
      <c r="M7457" s="302" t="s">
        <v>885</v>
      </c>
      <c r="N7457" s="305">
        <v>33420</v>
      </c>
      <c r="O7457" s="305">
        <v>33420</v>
      </c>
      <c r="P7457" s="302" t="s">
        <v>1052</v>
      </c>
    </row>
    <row r="7458" spans="1:16">
      <c r="A7458" s="303">
        <v>0</v>
      </c>
      <c r="B7458" s="303">
        <v>0</v>
      </c>
      <c r="C7458" s="303">
        <v>0</v>
      </c>
      <c r="D7458" s="304">
        <f t="shared" si="116"/>
        <v>0</v>
      </c>
      <c r="E7458" s="305">
        <v>45992</v>
      </c>
      <c r="F7458" s="302" t="s">
        <v>69</v>
      </c>
      <c r="G7458" s="302" t="s">
        <v>70</v>
      </c>
      <c r="H7458" s="302" t="s">
        <v>3166</v>
      </c>
      <c r="I7458" s="302" t="s">
        <v>756</v>
      </c>
      <c r="J7458" s="302">
        <v>135500</v>
      </c>
      <c r="K7458" s="302" t="s">
        <v>88</v>
      </c>
      <c r="L7458" s="302">
        <v>9693323</v>
      </c>
      <c r="M7458" s="302" t="s">
        <v>3062</v>
      </c>
      <c r="N7458" s="305">
        <v>33786</v>
      </c>
      <c r="O7458" s="305">
        <v>33786</v>
      </c>
      <c r="P7458" s="302" t="s">
        <v>1062</v>
      </c>
    </row>
    <row r="7459" spans="1:16">
      <c r="A7459" s="303">
        <v>0</v>
      </c>
      <c r="B7459" s="303">
        <v>0</v>
      </c>
      <c r="C7459" s="303">
        <v>0</v>
      </c>
      <c r="D7459" s="304">
        <f t="shared" si="116"/>
        <v>0</v>
      </c>
      <c r="E7459" s="305">
        <v>45992</v>
      </c>
      <c r="F7459" s="302" t="s">
        <v>69</v>
      </c>
      <c r="G7459" s="302" t="s">
        <v>70</v>
      </c>
      <c r="H7459" s="302" t="s">
        <v>3166</v>
      </c>
      <c r="I7459" s="302" t="s">
        <v>756</v>
      </c>
      <c r="J7459" s="302">
        <v>135500</v>
      </c>
      <c r="K7459" s="302" t="s">
        <v>88</v>
      </c>
      <c r="L7459" s="302">
        <v>9974632</v>
      </c>
      <c r="M7459" s="302" t="s">
        <v>3062</v>
      </c>
      <c r="N7459" s="305">
        <v>30133</v>
      </c>
      <c r="O7459" s="305">
        <v>30133</v>
      </c>
      <c r="P7459" s="302" t="s">
        <v>1062</v>
      </c>
    </row>
    <row r="7460" spans="1:16">
      <c r="A7460" s="303">
        <v>0</v>
      </c>
      <c r="B7460" s="303">
        <v>0</v>
      </c>
      <c r="C7460" s="303">
        <v>0</v>
      </c>
      <c r="D7460" s="304">
        <f t="shared" si="116"/>
        <v>0</v>
      </c>
      <c r="E7460" s="305">
        <v>45992</v>
      </c>
      <c r="F7460" s="302" t="s">
        <v>69</v>
      </c>
      <c r="G7460" s="302" t="s">
        <v>70</v>
      </c>
      <c r="H7460" s="302" t="s">
        <v>3166</v>
      </c>
      <c r="I7460" s="302" t="s">
        <v>756</v>
      </c>
      <c r="J7460" s="302">
        <v>135500</v>
      </c>
      <c r="K7460" s="302" t="s">
        <v>93</v>
      </c>
      <c r="L7460" s="302">
        <v>9974630</v>
      </c>
      <c r="M7460" s="302" t="s">
        <v>3063</v>
      </c>
      <c r="N7460" s="305">
        <v>33420</v>
      </c>
      <c r="O7460" s="305">
        <v>33420</v>
      </c>
      <c r="P7460" s="302" t="s">
        <v>1062</v>
      </c>
    </row>
    <row r="7461" spans="1:16">
      <c r="A7461" s="303">
        <v>0</v>
      </c>
      <c r="B7461" s="303">
        <v>0</v>
      </c>
      <c r="C7461" s="303">
        <v>0</v>
      </c>
      <c r="D7461" s="304">
        <f t="shared" si="116"/>
        <v>0</v>
      </c>
      <c r="E7461" s="305">
        <v>45992</v>
      </c>
      <c r="F7461" s="302" t="s">
        <v>69</v>
      </c>
      <c r="G7461" s="302" t="s">
        <v>70</v>
      </c>
      <c r="H7461" s="302" t="s">
        <v>3166</v>
      </c>
      <c r="I7461" s="302" t="s">
        <v>756</v>
      </c>
      <c r="J7461" s="302">
        <v>135500</v>
      </c>
      <c r="K7461" s="302" t="s">
        <v>94</v>
      </c>
      <c r="L7461" s="302">
        <v>9724166</v>
      </c>
      <c r="M7461" s="302" t="s">
        <v>3064</v>
      </c>
      <c r="N7461" s="305">
        <v>34516</v>
      </c>
      <c r="O7461" s="305">
        <v>34516</v>
      </c>
      <c r="P7461" s="302" t="s">
        <v>1062</v>
      </c>
    </row>
    <row r="7462" spans="1:16">
      <c r="A7462" s="303">
        <v>0</v>
      </c>
      <c r="B7462" s="303">
        <v>0</v>
      </c>
      <c r="C7462" s="303">
        <v>0</v>
      </c>
      <c r="D7462" s="304">
        <f t="shared" si="116"/>
        <v>0</v>
      </c>
      <c r="E7462" s="305">
        <v>45992</v>
      </c>
      <c r="F7462" s="302" t="s">
        <v>69</v>
      </c>
      <c r="G7462" s="302" t="s">
        <v>70</v>
      </c>
      <c r="H7462" s="302" t="s">
        <v>3166</v>
      </c>
      <c r="I7462" s="302" t="s">
        <v>756</v>
      </c>
      <c r="J7462" s="302">
        <v>135500</v>
      </c>
      <c r="K7462" s="302" t="s">
        <v>112</v>
      </c>
      <c r="L7462" s="302">
        <v>9974631</v>
      </c>
      <c r="M7462" s="302" t="s">
        <v>3065</v>
      </c>
      <c r="N7462" s="305">
        <v>34516</v>
      </c>
      <c r="O7462" s="305">
        <v>34516</v>
      </c>
      <c r="P7462" s="302" t="s">
        <v>1062</v>
      </c>
    </row>
    <row r="7463" spans="1:16">
      <c r="A7463" s="303">
        <v>0</v>
      </c>
      <c r="B7463" s="303">
        <v>0</v>
      </c>
      <c r="C7463" s="303">
        <v>0</v>
      </c>
      <c r="D7463" s="304">
        <f t="shared" si="116"/>
        <v>0</v>
      </c>
      <c r="E7463" s="305">
        <v>45992</v>
      </c>
      <c r="F7463" s="302" t="s">
        <v>69</v>
      </c>
      <c r="G7463" s="302" t="s">
        <v>70</v>
      </c>
      <c r="H7463" s="302" t="s">
        <v>3166</v>
      </c>
      <c r="I7463" s="302" t="s">
        <v>756</v>
      </c>
      <c r="J7463" s="302">
        <v>135500</v>
      </c>
      <c r="K7463" s="302" t="s">
        <v>89</v>
      </c>
      <c r="L7463" s="302">
        <v>9780255</v>
      </c>
      <c r="M7463" s="302" t="s">
        <v>3066</v>
      </c>
      <c r="N7463" s="305">
        <v>35247</v>
      </c>
      <c r="O7463" s="305">
        <v>35247</v>
      </c>
      <c r="P7463" s="302" t="s">
        <v>1062</v>
      </c>
    </row>
    <row r="7464" spans="1:16">
      <c r="A7464" s="303">
        <v>0</v>
      </c>
      <c r="B7464" s="303">
        <v>0</v>
      </c>
      <c r="C7464" s="303">
        <v>0</v>
      </c>
      <c r="D7464" s="304">
        <f t="shared" si="116"/>
        <v>0</v>
      </c>
      <c r="E7464" s="305">
        <v>45992</v>
      </c>
      <c r="F7464" s="302" t="s">
        <v>69</v>
      </c>
      <c r="G7464" s="302" t="s">
        <v>70</v>
      </c>
      <c r="H7464" s="302" t="s">
        <v>3166</v>
      </c>
      <c r="I7464" s="302" t="s">
        <v>756</v>
      </c>
      <c r="J7464" s="302">
        <v>135500</v>
      </c>
      <c r="K7464" s="302" t="s">
        <v>666</v>
      </c>
      <c r="L7464" s="302">
        <v>9728060</v>
      </c>
      <c r="M7464" s="302" t="s">
        <v>3098</v>
      </c>
      <c r="N7464" s="305">
        <v>34151</v>
      </c>
      <c r="O7464" s="305">
        <v>34151</v>
      </c>
      <c r="P7464" s="302" t="s">
        <v>1062</v>
      </c>
    </row>
    <row r="7465" spans="1:16">
      <c r="A7465" s="303">
        <v>0</v>
      </c>
      <c r="B7465" s="303">
        <v>0</v>
      </c>
      <c r="C7465" s="303">
        <v>0</v>
      </c>
      <c r="D7465" s="304">
        <f t="shared" si="116"/>
        <v>0</v>
      </c>
      <c r="E7465" s="305">
        <v>45992</v>
      </c>
      <c r="F7465" s="302" t="s">
        <v>69</v>
      </c>
      <c r="G7465" s="302" t="s">
        <v>70</v>
      </c>
      <c r="H7465" s="302" t="s">
        <v>3166</v>
      </c>
      <c r="I7465" s="302" t="s">
        <v>756</v>
      </c>
      <c r="J7465" s="302">
        <v>135600</v>
      </c>
      <c r="K7465" s="302" t="s">
        <v>91</v>
      </c>
      <c r="L7465" s="302">
        <v>9974629</v>
      </c>
      <c r="M7465" s="302" t="s">
        <v>886</v>
      </c>
      <c r="N7465" s="305">
        <v>34516</v>
      </c>
      <c r="O7465" s="305">
        <v>34516</v>
      </c>
      <c r="P7465" s="302" t="s">
        <v>1062</v>
      </c>
    </row>
    <row r="7466" spans="1:16">
      <c r="A7466" s="303">
        <v>0</v>
      </c>
      <c r="B7466" s="303">
        <v>0</v>
      </c>
      <c r="C7466" s="303">
        <v>0</v>
      </c>
      <c r="D7466" s="304">
        <f t="shared" si="116"/>
        <v>0</v>
      </c>
      <c r="E7466" s="305">
        <v>45992</v>
      </c>
      <c r="F7466" s="302" t="s">
        <v>69</v>
      </c>
      <c r="G7466" s="302" t="s">
        <v>70</v>
      </c>
      <c r="H7466" s="302" t="s">
        <v>3166</v>
      </c>
      <c r="I7466" s="302" t="s">
        <v>756</v>
      </c>
      <c r="J7466" s="302">
        <v>135600</v>
      </c>
      <c r="K7466" s="302" t="s">
        <v>99</v>
      </c>
      <c r="L7466" s="302">
        <v>9974628</v>
      </c>
      <c r="M7466" s="302" t="s">
        <v>887</v>
      </c>
      <c r="N7466" s="305">
        <v>34516</v>
      </c>
      <c r="O7466" s="305">
        <v>34516</v>
      </c>
      <c r="P7466" s="302" t="s">
        <v>1062</v>
      </c>
    </row>
    <row r="7467" spans="1:16">
      <c r="A7467" s="303">
        <v>0</v>
      </c>
      <c r="B7467" s="303">
        <v>0</v>
      </c>
      <c r="C7467" s="303">
        <v>0</v>
      </c>
      <c r="D7467" s="304">
        <f t="shared" si="116"/>
        <v>0</v>
      </c>
      <c r="E7467" s="305">
        <v>45992</v>
      </c>
      <c r="F7467" s="302" t="s">
        <v>69</v>
      </c>
      <c r="G7467" s="302" t="s">
        <v>70</v>
      </c>
      <c r="H7467" s="302" t="s">
        <v>3167</v>
      </c>
      <c r="I7467" s="302" t="s">
        <v>662</v>
      </c>
      <c r="J7467" s="302">
        <v>135002</v>
      </c>
      <c r="K7467" s="302" t="s">
        <v>107</v>
      </c>
      <c r="L7467" s="302">
        <v>9869912</v>
      </c>
      <c r="M7467" s="302" t="s">
        <v>888</v>
      </c>
      <c r="N7467" s="305">
        <v>21367</v>
      </c>
      <c r="O7467" s="305">
        <v>21367</v>
      </c>
      <c r="P7467" s="302" t="s">
        <v>1062</v>
      </c>
    </row>
    <row r="7468" spans="1:16">
      <c r="A7468" s="303">
        <v>0</v>
      </c>
      <c r="B7468" s="303">
        <v>0</v>
      </c>
      <c r="C7468" s="303">
        <v>0</v>
      </c>
      <c r="D7468" s="304">
        <f t="shared" si="116"/>
        <v>0</v>
      </c>
      <c r="E7468" s="305">
        <v>45992</v>
      </c>
      <c r="F7468" s="302" t="s">
        <v>69</v>
      </c>
      <c r="G7468" s="302" t="s">
        <v>70</v>
      </c>
      <c r="H7468" s="302" t="s">
        <v>3167</v>
      </c>
      <c r="I7468" s="302" t="s">
        <v>662</v>
      </c>
      <c r="J7468" s="302">
        <v>135002</v>
      </c>
      <c r="K7468" s="302" t="s">
        <v>107</v>
      </c>
      <c r="L7468" s="302">
        <v>9704823</v>
      </c>
      <c r="M7468" s="302" t="s">
        <v>888</v>
      </c>
      <c r="N7468" s="305">
        <v>21367</v>
      </c>
      <c r="O7468" s="305">
        <v>21367</v>
      </c>
      <c r="P7468" s="302" t="s">
        <v>1062</v>
      </c>
    </row>
    <row r="7469" spans="1:16">
      <c r="A7469" s="303">
        <v>0</v>
      </c>
      <c r="B7469" s="303">
        <v>0</v>
      </c>
      <c r="C7469" s="303">
        <v>0</v>
      </c>
      <c r="D7469" s="304">
        <f t="shared" si="116"/>
        <v>0</v>
      </c>
      <c r="E7469" s="305">
        <v>45992</v>
      </c>
      <c r="F7469" s="302" t="s">
        <v>69</v>
      </c>
      <c r="G7469" s="302" t="s">
        <v>70</v>
      </c>
      <c r="H7469" s="302" t="s">
        <v>3167</v>
      </c>
      <c r="I7469" s="302" t="s">
        <v>662</v>
      </c>
      <c r="J7469" s="302">
        <v>135002</v>
      </c>
      <c r="K7469" s="302" t="s">
        <v>107</v>
      </c>
      <c r="L7469" s="302">
        <v>9869919</v>
      </c>
      <c r="M7469" s="302" t="s">
        <v>888</v>
      </c>
      <c r="N7469" s="305">
        <v>21367</v>
      </c>
      <c r="O7469" s="305">
        <v>21367</v>
      </c>
      <c r="P7469" s="302" t="s">
        <v>1062</v>
      </c>
    </row>
    <row r="7470" spans="1:16">
      <c r="A7470" s="303">
        <v>0</v>
      </c>
      <c r="B7470" s="303">
        <v>0</v>
      </c>
      <c r="C7470" s="303">
        <v>0</v>
      </c>
      <c r="D7470" s="304">
        <f t="shared" si="116"/>
        <v>0</v>
      </c>
      <c r="E7470" s="305">
        <v>45992</v>
      </c>
      <c r="F7470" s="302" t="s">
        <v>69</v>
      </c>
      <c r="G7470" s="302" t="s">
        <v>70</v>
      </c>
      <c r="H7470" s="302" t="s">
        <v>3167</v>
      </c>
      <c r="I7470" s="302" t="s">
        <v>662</v>
      </c>
      <c r="J7470" s="302">
        <v>135002</v>
      </c>
      <c r="K7470" s="302" t="s">
        <v>107</v>
      </c>
      <c r="L7470" s="302">
        <v>9869915</v>
      </c>
      <c r="M7470" s="302" t="s">
        <v>888</v>
      </c>
      <c r="N7470" s="305">
        <v>21367</v>
      </c>
      <c r="O7470" s="305">
        <v>21367</v>
      </c>
      <c r="P7470" s="302" t="s">
        <v>1062</v>
      </c>
    </row>
    <row r="7471" spans="1:16">
      <c r="A7471" s="303">
        <v>0</v>
      </c>
      <c r="B7471" s="303">
        <v>0</v>
      </c>
      <c r="C7471" s="303">
        <v>0</v>
      </c>
      <c r="D7471" s="304">
        <f t="shared" si="116"/>
        <v>0</v>
      </c>
      <c r="E7471" s="305">
        <v>45992</v>
      </c>
      <c r="F7471" s="302" t="s">
        <v>69</v>
      </c>
      <c r="G7471" s="302" t="s">
        <v>70</v>
      </c>
      <c r="H7471" s="302" t="s">
        <v>3167</v>
      </c>
      <c r="I7471" s="302" t="s">
        <v>662</v>
      </c>
      <c r="J7471" s="302">
        <v>135002</v>
      </c>
      <c r="K7471" s="302" t="s">
        <v>107</v>
      </c>
      <c r="L7471" s="302">
        <v>9869917</v>
      </c>
      <c r="M7471" s="302" t="s">
        <v>888</v>
      </c>
      <c r="N7471" s="305">
        <v>21367</v>
      </c>
      <c r="O7471" s="305">
        <v>21367</v>
      </c>
      <c r="P7471" s="302" t="s">
        <v>1062</v>
      </c>
    </row>
    <row r="7472" spans="1:16">
      <c r="A7472" s="303">
        <v>0</v>
      </c>
      <c r="B7472" s="303">
        <v>0</v>
      </c>
      <c r="C7472" s="303">
        <v>0</v>
      </c>
      <c r="D7472" s="304">
        <f t="shared" si="116"/>
        <v>0</v>
      </c>
      <c r="E7472" s="305">
        <v>45992</v>
      </c>
      <c r="F7472" s="302" t="s">
        <v>69</v>
      </c>
      <c r="G7472" s="302" t="s">
        <v>70</v>
      </c>
      <c r="H7472" s="302" t="s">
        <v>3167</v>
      </c>
      <c r="I7472" s="302" t="s">
        <v>662</v>
      </c>
      <c r="J7472" s="302">
        <v>135002</v>
      </c>
      <c r="K7472" s="302" t="s">
        <v>107</v>
      </c>
      <c r="L7472" s="302">
        <v>9869916</v>
      </c>
      <c r="M7472" s="302" t="s">
        <v>888</v>
      </c>
      <c r="N7472" s="305">
        <v>21367</v>
      </c>
      <c r="O7472" s="305">
        <v>21367</v>
      </c>
      <c r="P7472" s="302" t="s">
        <v>1062</v>
      </c>
    </row>
    <row r="7473" spans="1:16">
      <c r="A7473" s="303">
        <v>0</v>
      </c>
      <c r="B7473" s="303">
        <v>0</v>
      </c>
      <c r="C7473" s="303">
        <v>0</v>
      </c>
      <c r="D7473" s="304">
        <f t="shared" si="116"/>
        <v>0</v>
      </c>
      <c r="E7473" s="305">
        <v>45992</v>
      </c>
      <c r="F7473" s="302" t="s">
        <v>69</v>
      </c>
      <c r="G7473" s="302" t="s">
        <v>70</v>
      </c>
      <c r="H7473" s="302" t="s">
        <v>3167</v>
      </c>
      <c r="I7473" s="302" t="s">
        <v>662</v>
      </c>
      <c r="J7473" s="302">
        <v>135002</v>
      </c>
      <c r="K7473" s="302" t="s">
        <v>107</v>
      </c>
      <c r="L7473" s="302">
        <v>9699856</v>
      </c>
      <c r="M7473" s="302" t="s">
        <v>888</v>
      </c>
      <c r="N7473" s="305">
        <v>21367</v>
      </c>
      <c r="O7473" s="305">
        <v>21367</v>
      </c>
      <c r="P7473" s="302" t="s">
        <v>1062</v>
      </c>
    </row>
    <row r="7474" spans="1:16">
      <c r="A7474" s="303">
        <v>0</v>
      </c>
      <c r="B7474" s="303">
        <v>0</v>
      </c>
      <c r="C7474" s="303">
        <v>0</v>
      </c>
      <c r="D7474" s="304">
        <f t="shared" si="116"/>
        <v>0</v>
      </c>
      <c r="E7474" s="305">
        <v>45992</v>
      </c>
      <c r="F7474" s="302" t="s">
        <v>69</v>
      </c>
      <c r="G7474" s="302" t="s">
        <v>70</v>
      </c>
      <c r="H7474" s="302" t="s">
        <v>3167</v>
      </c>
      <c r="I7474" s="302" t="s">
        <v>662</v>
      </c>
      <c r="J7474" s="302">
        <v>135002</v>
      </c>
      <c r="K7474" s="302" t="s">
        <v>107</v>
      </c>
      <c r="L7474" s="302">
        <v>9869922</v>
      </c>
      <c r="M7474" s="302" t="s">
        <v>888</v>
      </c>
      <c r="N7474" s="305">
        <v>21367</v>
      </c>
      <c r="O7474" s="305">
        <v>21367</v>
      </c>
      <c r="P7474" s="302" t="s">
        <v>1062</v>
      </c>
    </row>
    <row r="7475" spans="1:16">
      <c r="A7475" s="303">
        <v>0</v>
      </c>
      <c r="B7475" s="303">
        <v>0</v>
      </c>
      <c r="C7475" s="303">
        <v>0</v>
      </c>
      <c r="D7475" s="304">
        <f t="shared" si="116"/>
        <v>0</v>
      </c>
      <c r="E7475" s="305">
        <v>45992</v>
      </c>
      <c r="F7475" s="302" t="s">
        <v>69</v>
      </c>
      <c r="G7475" s="302" t="s">
        <v>70</v>
      </c>
      <c r="H7475" s="302" t="s">
        <v>3167</v>
      </c>
      <c r="I7475" s="302" t="s">
        <v>662</v>
      </c>
      <c r="J7475" s="302">
        <v>135002</v>
      </c>
      <c r="K7475" s="302" t="s">
        <v>107</v>
      </c>
      <c r="L7475" s="302">
        <v>9869918</v>
      </c>
      <c r="M7475" s="302" t="s">
        <v>888</v>
      </c>
      <c r="N7475" s="305">
        <v>21367</v>
      </c>
      <c r="O7475" s="305">
        <v>21367</v>
      </c>
      <c r="P7475" s="302" t="s">
        <v>1062</v>
      </c>
    </row>
    <row r="7476" spans="1:16">
      <c r="A7476" s="303">
        <v>0</v>
      </c>
      <c r="B7476" s="303">
        <v>0</v>
      </c>
      <c r="C7476" s="303">
        <v>0</v>
      </c>
      <c r="D7476" s="304">
        <f t="shared" si="116"/>
        <v>0</v>
      </c>
      <c r="E7476" s="305">
        <v>45992</v>
      </c>
      <c r="F7476" s="302" t="s">
        <v>69</v>
      </c>
      <c r="G7476" s="302" t="s">
        <v>70</v>
      </c>
      <c r="H7476" s="302" t="s">
        <v>3167</v>
      </c>
      <c r="I7476" s="302" t="s">
        <v>662</v>
      </c>
      <c r="J7476" s="302">
        <v>135002</v>
      </c>
      <c r="K7476" s="302" t="s">
        <v>107</v>
      </c>
      <c r="L7476" s="302">
        <v>9869911</v>
      </c>
      <c r="M7476" s="302" t="s">
        <v>888</v>
      </c>
      <c r="N7476" s="305">
        <v>21367</v>
      </c>
      <c r="O7476" s="305">
        <v>21367</v>
      </c>
      <c r="P7476" s="302" t="s">
        <v>1062</v>
      </c>
    </row>
    <row r="7477" spans="1:16">
      <c r="A7477" s="303">
        <v>0</v>
      </c>
      <c r="B7477" s="303">
        <v>0</v>
      </c>
      <c r="C7477" s="303">
        <v>0</v>
      </c>
      <c r="D7477" s="304">
        <f t="shared" si="116"/>
        <v>0</v>
      </c>
      <c r="E7477" s="305">
        <v>45992</v>
      </c>
      <c r="F7477" s="302" t="s">
        <v>69</v>
      </c>
      <c r="G7477" s="302" t="s">
        <v>70</v>
      </c>
      <c r="H7477" s="302" t="s">
        <v>3167</v>
      </c>
      <c r="I7477" s="302" t="s">
        <v>662</v>
      </c>
      <c r="J7477" s="302">
        <v>135002</v>
      </c>
      <c r="K7477" s="302" t="s">
        <v>107</v>
      </c>
      <c r="L7477" s="302">
        <v>9718835</v>
      </c>
      <c r="M7477" s="302" t="s">
        <v>888</v>
      </c>
      <c r="N7477" s="305">
        <v>21367</v>
      </c>
      <c r="O7477" s="305">
        <v>21367</v>
      </c>
      <c r="P7477" s="302" t="s">
        <v>1062</v>
      </c>
    </row>
    <row r="7478" spans="1:16">
      <c r="A7478" s="303">
        <v>0</v>
      </c>
      <c r="B7478" s="303">
        <v>0</v>
      </c>
      <c r="C7478" s="303">
        <v>0</v>
      </c>
      <c r="D7478" s="304">
        <f t="shared" si="116"/>
        <v>0</v>
      </c>
      <c r="E7478" s="305">
        <v>45992</v>
      </c>
      <c r="F7478" s="302" t="s">
        <v>69</v>
      </c>
      <c r="G7478" s="302" t="s">
        <v>70</v>
      </c>
      <c r="H7478" s="302" t="s">
        <v>3167</v>
      </c>
      <c r="I7478" s="302" t="s">
        <v>662</v>
      </c>
      <c r="J7478" s="302">
        <v>135002</v>
      </c>
      <c r="K7478" s="302" t="s">
        <v>107</v>
      </c>
      <c r="L7478" s="302">
        <v>9869921</v>
      </c>
      <c r="M7478" s="302" t="s">
        <v>888</v>
      </c>
      <c r="N7478" s="305">
        <v>21367</v>
      </c>
      <c r="O7478" s="305">
        <v>21367</v>
      </c>
      <c r="P7478" s="302" t="s">
        <v>1062</v>
      </c>
    </row>
    <row r="7479" spans="1:16">
      <c r="A7479" s="303">
        <v>0</v>
      </c>
      <c r="B7479" s="303">
        <v>0</v>
      </c>
      <c r="C7479" s="303">
        <v>0</v>
      </c>
      <c r="D7479" s="304">
        <f t="shared" si="116"/>
        <v>0</v>
      </c>
      <c r="E7479" s="305">
        <v>45992</v>
      </c>
      <c r="F7479" s="302" t="s">
        <v>69</v>
      </c>
      <c r="G7479" s="302" t="s">
        <v>70</v>
      </c>
      <c r="H7479" s="302" t="s">
        <v>3167</v>
      </c>
      <c r="I7479" s="302" t="s">
        <v>662</v>
      </c>
      <c r="J7479" s="302">
        <v>135002</v>
      </c>
      <c r="K7479" s="302" t="s">
        <v>107</v>
      </c>
      <c r="L7479" s="302">
        <v>9869920</v>
      </c>
      <c r="M7479" s="302" t="s">
        <v>888</v>
      </c>
      <c r="N7479" s="305">
        <v>21367</v>
      </c>
      <c r="O7479" s="305">
        <v>21367</v>
      </c>
      <c r="P7479" s="302" t="s">
        <v>1062</v>
      </c>
    </row>
    <row r="7480" spans="1:16">
      <c r="A7480" s="303">
        <v>0</v>
      </c>
      <c r="B7480" s="303">
        <v>0</v>
      </c>
      <c r="C7480" s="303">
        <v>0</v>
      </c>
      <c r="D7480" s="304">
        <f t="shared" si="116"/>
        <v>0</v>
      </c>
      <c r="E7480" s="305">
        <v>45992</v>
      </c>
      <c r="F7480" s="302" t="s">
        <v>69</v>
      </c>
      <c r="G7480" s="302" t="s">
        <v>70</v>
      </c>
      <c r="H7480" s="302" t="s">
        <v>3167</v>
      </c>
      <c r="I7480" s="302" t="s">
        <v>662</v>
      </c>
      <c r="J7480" s="302">
        <v>135002</v>
      </c>
      <c r="K7480" s="302" t="s">
        <v>107</v>
      </c>
      <c r="L7480" s="302">
        <v>9869914</v>
      </c>
      <c r="M7480" s="302" t="s">
        <v>888</v>
      </c>
      <c r="N7480" s="305">
        <v>21367</v>
      </c>
      <c r="O7480" s="305">
        <v>21367</v>
      </c>
      <c r="P7480" s="302" t="s">
        <v>1062</v>
      </c>
    </row>
    <row r="7481" spans="1:16">
      <c r="A7481" s="303">
        <v>0</v>
      </c>
      <c r="B7481" s="303">
        <v>0</v>
      </c>
      <c r="C7481" s="303">
        <v>0</v>
      </c>
      <c r="D7481" s="304">
        <f t="shared" si="116"/>
        <v>0</v>
      </c>
      <c r="E7481" s="305">
        <v>45992</v>
      </c>
      <c r="F7481" s="302" t="s">
        <v>69</v>
      </c>
      <c r="G7481" s="302" t="s">
        <v>70</v>
      </c>
      <c r="H7481" s="302" t="s">
        <v>3167</v>
      </c>
      <c r="I7481" s="302" t="s">
        <v>662</v>
      </c>
      <c r="J7481" s="302">
        <v>135002</v>
      </c>
      <c r="K7481" s="302" t="s">
        <v>107</v>
      </c>
      <c r="L7481" s="302">
        <v>9869913</v>
      </c>
      <c r="M7481" s="302" t="s">
        <v>888</v>
      </c>
      <c r="N7481" s="305">
        <v>21367</v>
      </c>
      <c r="O7481" s="305">
        <v>21367</v>
      </c>
      <c r="P7481" s="302" t="s">
        <v>1062</v>
      </c>
    </row>
    <row r="7482" spans="1:16">
      <c r="A7482" s="303">
        <v>0</v>
      </c>
      <c r="B7482" s="303">
        <v>0</v>
      </c>
      <c r="C7482" s="303">
        <v>0</v>
      </c>
      <c r="D7482" s="304">
        <f t="shared" si="116"/>
        <v>0</v>
      </c>
      <c r="E7482" s="305">
        <v>45992</v>
      </c>
      <c r="F7482" s="302" t="s">
        <v>69</v>
      </c>
      <c r="G7482" s="302" t="s">
        <v>70</v>
      </c>
      <c r="H7482" s="302" t="s">
        <v>3167</v>
      </c>
      <c r="I7482" s="302" t="s">
        <v>662</v>
      </c>
      <c r="J7482" s="302">
        <v>135002</v>
      </c>
      <c r="K7482" s="302" t="s">
        <v>107</v>
      </c>
      <c r="L7482" s="302">
        <v>9704824</v>
      </c>
      <c r="M7482" s="302" t="s">
        <v>888</v>
      </c>
      <c r="N7482" s="305">
        <v>21367</v>
      </c>
      <c r="O7482" s="305">
        <v>21367</v>
      </c>
      <c r="P7482" s="302" t="s">
        <v>1062</v>
      </c>
    </row>
    <row r="7483" spans="1:16">
      <c r="A7483" s="303">
        <v>0</v>
      </c>
      <c r="B7483" s="303">
        <v>0</v>
      </c>
      <c r="C7483" s="303">
        <v>0</v>
      </c>
      <c r="D7483" s="304">
        <f t="shared" si="116"/>
        <v>0</v>
      </c>
      <c r="E7483" s="305">
        <v>45992</v>
      </c>
      <c r="F7483" s="302" t="s">
        <v>69</v>
      </c>
      <c r="G7483" s="302" t="s">
        <v>70</v>
      </c>
      <c r="H7483" s="302" t="s">
        <v>3167</v>
      </c>
      <c r="I7483" s="302" t="s">
        <v>662</v>
      </c>
      <c r="J7483" s="302">
        <v>135002</v>
      </c>
      <c r="K7483" s="302" t="s">
        <v>107</v>
      </c>
      <c r="L7483" s="302">
        <v>9727119</v>
      </c>
      <c r="M7483" s="302" t="s">
        <v>888</v>
      </c>
      <c r="N7483" s="305">
        <v>21367</v>
      </c>
      <c r="O7483" s="305">
        <v>21367</v>
      </c>
      <c r="P7483" s="302" t="s">
        <v>1062</v>
      </c>
    </row>
    <row r="7484" spans="1:16">
      <c r="A7484" s="303">
        <v>0</v>
      </c>
      <c r="B7484" s="303">
        <v>0</v>
      </c>
      <c r="C7484" s="303">
        <v>0</v>
      </c>
      <c r="D7484" s="304">
        <f t="shared" si="116"/>
        <v>0</v>
      </c>
      <c r="E7484" s="305">
        <v>45992</v>
      </c>
      <c r="F7484" s="302" t="s">
        <v>69</v>
      </c>
      <c r="G7484" s="302" t="s">
        <v>70</v>
      </c>
      <c r="H7484" s="302" t="s">
        <v>3167</v>
      </c>
      <c r="I7484" s="302" t="s">
        <v>662</v>
      </c>
      <c r="J7484" s="302">
        <v>135300</v>
      </c>
      <c r="K7484" s="302" t="s">
        <v>84</v>
      </c>
      <c r="L7484" s="302">
        <v>12472396</v>
      </c>
      <c r="M7484" s="302" t="s">
        <v>3170</v>
      </c>
      <c r="N7484" s="305">
        <v>41778</v>
      </c>
      <c r="O7484" s="305">
        <v>41760</v>
      </c>
      <c r="P7484" s="302" t="s">
        <v>3171</v>
      </c>
    </row>
    <row r="7485" spans="1:16">
      <c r="A7485" s="303">
        <v>0</v>
      </c>
      <c r="B7485" s="303">
        <v>0</v>
      </c>
      <c r="C7485" s="303">
        <v>0</v>
      </c>
      <c r="D7485" s="304">
        <f t="shared" si="116"/>
        <v>0</v>
      </c>
      <c r="E7485" s="305">
        <v>45992</v>
      </c>
      <c r="F7485" s="302" t="s">
        <v>69</v>
      </c>
      <c r="G7485" s="302" t="s">
        <v>70</v>
      </c>
      <c r="H7485" s="302" t="s">
        <v>3167</v>
      </c>
      <c r="I7485" s="302" t="s">
        <v>662</v>
      </c>
      <c r="J7485" s="302">
        <v>135300</v>
      </c>
      <c r="K7485" s="302" t="s">
        <v>84</v>
      </c>
      <c r="L7485" s="302">
        <v>11672943</v>
      </c>
      <c r="M7485" s="302" t="s">
        <v>3168</v>
      </c>
      <c r="N7485" s="305">
        <v>40948</v>
      </c>
      <c r="O7485" s="305">
        <v>41183</v>
      </c>
      <c r="P7485" s="302" t="s">
        <v>3169</v>
      </c>
    </row>
    <row r="7486" spans="1:16">
      <c r="A7486" s="303">
        <v>0</v>
      </c>
      <c r="B7486" s="303">
        <v>0</v>
      </c>
      <c r="C7486" s="303">
        <v>0</v>
      </c>
      <c r="D7486" s="304">
        <f t="shared" si="116"/>
        <v>0</v>
      </c>
      <c r="E7486" s="305">
        <v>45992</v>
      </c>
      <c r="F7486" s="302" t="s">
        <v>69</v>
      </c>
      <c r="G7486" s="302" t="s">
        <v>70</v>
      </c>
      <c r="H7486" s="302" t="s">
        <v>3167</v>
      </c>
      <c r="I7486" s="302" t="s">
        <v>662</v>
      </c>
      <c r="J7486" s="302">
        <v>135300</v>
      </c>
      <c r="K7486" s="302" t="s">
        <v>171</v>
      </c>
      <c r="L7486" s="302">
        <v>11834755</v>
      </c>
      <c r="M7486" s="302" t="s">
        <v>902</v>
      </c>
      <c r="N7486" s="305">
        <v>40963</v>
      </c>
      <c r="O7486" s="305">
        <v>40909</v>
      </c>
      <c r="P7486" s="302" t="s">
        <v>3173</v>
      </c>
    </row>
    <row r="7487" spans="1:16">
      <c r="A7487" s="303">
        <v>0</v>
      </c>
      <c r="B7487" s="303">
        <v>0</v>
      </c>
      <c r="C7487" s="303">
        <v>0</v>
      </c>
      <c r="D7487" s="304">
        <f t="shared" si="116"/>
        <v>0</v>
      </c>
      <c r="E7487" s="305">
        <v>45992</v>
      </c>
      <c r="F7487" s="302" t="s">
        <v>69</v>
      </c>
      <c r="G7487" s="302" t="s">
        <v>70</v>
      </c>
      <c r="H7487" s="302" t="s">
        <v>3167</v>
      </c>
      <c r="I7487" s="302" t="s">
        <v>662</v>
      </c>
      <c r="J7487" s="302">
        <v>135300</v>
      </c>
      <c r="K7487" s="302" t="s">
        <v>171</v>
      </c>
      <c r="L7487" s="302">
        <v>11630316</v>
      </c>
      <c r="M7487" s="302" t="s">
        <v>902</v>
      </c>
      <c r="N7487" s="305">
        <v>41106</v>
      </c>
      <c r="O7487" s="305">
        <v>40909</v>
      </c>
      <c r="P7487" s="302" t="s">
        <v>3172</v>
      </c>
    </row>
    <row r="7488" spans="1:16">
      <c r="A7488" s="303">
        <v>0</v>
      </c>
      <c r="B7488" s="303">
        <v>0</v>
      </c>
      <c r="C7488" s="303">
        <v>0</v>
      </c>
      <c r="D7488" s="304">
        <f t="shared" si="116"/>
        <v>0</v>
      </c>
      <c r="E7488" s="305">
        <v>45992</v>
      </c>
      <c r="F7488" s="302" t="s">
        <v>69</v>
      </c>
      <c r="G7488" s="302" t="s">
        <v>70</v>
      </c>
      <c r="H7488" s="302" t="s">
        <v>3167</v>
      </c>
      <c r="I7488" s="302" t="s">
        <v>662</v>
      </c>
      <c r="J7488" s="302">
        <v>135500</v>
      </c>
      <c r="K7488" s="302" t="s">
        <v>80</v>
      </c>
      <c r="L7488" s="302">
        <v>19791373</v>
      </c>
      <c r="M7488" s="302" t="s">
        <v>865</v>
      </c>
      <c r="N7488" s="305">
        <v>42454</v>
      </c>
      <c r="O7488" s="305">
        <v>42370</v>
      </c>
      <c r="P7488" s="302" t="s">
        <v>3175</v>
      </c>
    </row>
    <row r="7489" spans="1:16">
      <c r="A7489" s="303">
        <v>0</v>
      </c>
      <c r="B7489" s="303">
        <v>0</v>
      </c>
      <c r="C7489" s="303">
        <v>0</v>
      </c>
      <c r="D7489" s="304">
        <f t="shared" si="116"/>
        <v>0</v>
      </c>
      <c r="E7489" s="305">
        <v>45992</v>
      </c>
      <c r="F7489" s="302" t="s">
        <v>69</v>
      </c>
      <c r="G7489" s="302" t="s">
        <v>70</v>
      </c>
      <c r="H7489" s="302" t="s">
        <v>3167</v>
      </c>
      <c r="I7489" s="302" t="s">
        <v>662</v>
      </c>
      <c r="J7489" s="302">
        <v>135500</v>
      </c>
      <c r="K7489" s="302" t="s">
        <v>80</v>
      </c>
      <c r="L7489" s="302">
        <v>9811632</v>
      </c>
      <c r="M7489" s="302" t="s">
        <v>891</v>
      </c>
      <c r="N7489" s="305">
        <v>37433</v>
      </c>
      <c r="O7489" s="305">
        <v>37257</v>
      </c>
      <c r="P7489" s="302" t="s">
        <v>3174</v>
      </c>
    </row>
    <row r="7490" spans="1:16">
      <c r="A7490" s="303">
        <v>0</v>
      </c>
      <c r="B7490" s="303">
        <v>0</v>
      </c>
      <c r="C7490" s="303">
        <v>0</v>
      </c>
      <c r="D7490" s="304">
        <f t="shared" si="116"/>
        <v>0</v>
      </c>
      <c r="E7490" s="305">
        <v>45992</v>
      </c>
      <c r="F7490" s="302" t="s">
        <v>69</v>
      </c>
      <c r="G7490" s="302" t="s">
        <v>70</v>
      </c>
      <c r="H7490" s="302" t="s">
        <v>3167</v>
      </c>
      <c r="I7490" s="302" t="s">
        <v>662</v>
      </c>
      <c r="J7490" s="302">
        <v>135500</v>
      </c>
      <c r="K7490" s="302" t="s">
        <v>83</v>
      </c>
      <c r="L7490" s="302">
        <v>9802436</v>
      </c>
      <c r="M7490" s="302" t="s">
        <v>879</v>
      </c>
      <c r="N7490" s="305">
        <v>34516</v>
      </c>
      <c r="O7490" s="305">
        <v>34516</v>
      </c>
      <c r="P7490" s="302" t="s">
        <v>1052</v>
      </c>
    </row>
    <row r="7491" spans="1:16">
      <c r="A7491" s="303">
        <v>0</v>
      </c>
      <c r="B7491" s="303">
        <v>0</v>
      </c>
      <c r="C7491" s="303">
        <v>0</v>
      </c>
      <c r="D7491" s="304">
        <f t="shared" ref="D7491:D7554" si="117">+B7491-C7491</f>
        <v>0</v>
      </c>
      <c r="E7491" s="305">
        <v>45992</v>
      </c>
      <c r="F7491" s="302" t="s">
        <v>69</v>
      </c>
      <c r="G7491" s="302" t="s">
        <v>70</v>
      </c>
      <c r="H7491" s="302" t="s">
        <v>3167</v>
      </c>
      <c r="I7491" s="302" t="s">
        <v>662</v>
      </c>
      <c r="J7491" s="302">
        <v>135500</v>
      </c>
      <c r="K7491" s="302" t="s">
        <v>83</v>
      </c>
      <c r="L7491" s="302">
        <v>9802434</v>
      </c>
      <c r="M7491" s="302" t="s">
        <v>879</v>
      </c>
      <c r="N7491" s="305">
        <v>21367</v>
      </c>
      <c r="O7491" s="305">
        <v>21367</v>
      </c>
      <c r="P7491" s="302" t="s">
        <v>1052</v>
      </c>
    </row>
    <row r="7492" spans="1:16">
      <c r="A7492" s="303">
        <v>0</v>
      </c>
      <c r="B7492" s="303">
        <v>0</v>
      </c>
      <c r="C7492" s="303">
        <v>0</v>
      </c>
      <c r="D7492" s="304">
        <f t="shared" si="117"/>
        <v>0</v>
      </c>
      <c r="E7492" s="305">
        <v>45992</v>
      </c>
      <c r="F7492" s="302" t="s">
        <v>69</v>
      </c>
      <c r="G7492" s="302" t="s">
        <v>70</v>
      </c>
      <c r="H7492" s="302" t="s">
        <v>3167</v>
      </c>
      <c r="I7492" s="302" t="s">
        <v>662</v>
      </c>
      <c r="J7492" s="302">
        <v>135500</v>
      </c>
      <c r="K7492" s="302" t="s">
        <v>83</v>
      </c>
      <c r="L7492" s="302">
        <v>9802435</v>
      </c>
      <c r="M7492" s="302" t="s">
        <v>879</v>
      </c>
      <c r="N7492" s="305">
        <v>23193</v>
      </c>
      <c r="O7492" s="305">
        <v>23193</v>
      </c>
      <c r="P7492" s="302" t="s">
        <v>1052</v>
      </c>
    </row>
    <row r="7493" spans="1:16">
      <c r="A7493" s="303">
        <v>0</v>
      </c>
      <c r="B7493" s="303">
        <v>0</v>
      </c>
      <c r="C7493" s="303">
        <v>0</v>
      </c>
      <c r="D7493" s="304">
        <f t="shared" si="117"/>
        <v>0</v>
      </c>
      <c r="E7493" s="305">
        <v>45992</v>
      </c>
      <c r="F7493" s="302" t="s">
        <v>69</v>
      </c>
      <c r="G7493" s="302" t="s">
        <v>70</v>
      </c>
      <c r="H7493" s="302" t="s">
        <v>3167</v>
      </c>
      <c r="I7493" s="302" t="s">
        <v>662</v>
      </c>
      <c r="J7493" s="302">
        <v>135500</v>
      </c>
      <c r="K7493" s="302" t="s">
        <v>83</v>
      </c>
      <c r="L7493" s="302">
        <v>9802679</v>
      </c>
      <c r="M7493" s="302" t="s">
        <v>879</v>
      </c>
      <c r="N7493" s="305">
        <v>21367</v>
      </c>
      <c r="O7493" s="305">
        <v>21367</v>
      </c>
      <c r="P7493" s="302" t="s">
        <v>1052</v>
      </c>
    </row>
    <row r="7494" spans="1:16">
      <c r="A7494" s="303">
        <v>0</v>
      </c>
      <c r="B7494" s="303">
        <v>0</v>
      </c>
      <c r="C7494" s="303">
        <v>0</v>
      </c>
      <c r="D7494" s="304">
        <f t="shared" si="117"/>
        <v>0</v>
      </c>
      <c r="E7494" s="305">
        <v>45992</v>
      </c>
      <c r="F7494" s="302" t="s">
        <v>69</v>
      </c>
      <c r="G7494" s="302" t="s">
        <v>70</v>
      </c>
      <c r="H7494" s="302" t="s">
        <v>3167</v>
      </c>
      <c r="I7494" s="302" t="s">
        <v>662</v>
      </c>
      <c r="J7494" s="302">
        <v>135500</v>
      </c>
      <c r="K7494" s="302" t="s">
        <v>83</v>
      </c>
      <c r="L7494" s="302">
        <v>9802834</v>
      </c>
      <c r="M7494" s="302" t="s">
        <v>879</v>
      </c>
      <c r="N7494" s="305">
        <v>34516</v>
      </c>
      <c r="O7494" s="305">
        <v>34516</v>
      </c>
      <c r="P7494" s="302" t="s">
        <v>1052</v>
      </c>
    </row>
    <row r="7495" spans="1:16">
      <c r="A7495" s="303">
        <v>0</v>
      </c>
      <c r="B7495" s="303">
        <v>0</v>
      </c>
      <c r="C7495" s="303">
        <v>0</v>
      </c>
      <c r="D7495" s="304">
        <f t="shared" si="117"/>
        <v>0</v>
      </c>
      <c r="E7495" s="305">
        <v>45992</v>
      </c>
      <c r="F7495" s="302" t="s">
        <v>69</v>
      </c>
      <c r="G7495" s="302" t="s">
        <v>70</v>
      </c>
      <c r="H7495" s="302" t="s">
        <v>3167</v>
      </c>
      <c r="I7495" s="302" t="s">
        <v>662</v>
      </c>
      <c r="J7495" s="302">
        <v>135500</v>
      </c>
      <c r="K7495" s="302" t="s">
        <v>83</v>
      </c>
      <c r="L7495" s="302">
        <v>9802751</v>
      </c>
      <c r="M7495" s="302" t="s">
        <v>879</v>
      </c>
      <c r="N7495" s="305">
        <v>21367</v>
      </c>
      <c r="O7495" s="305">
        <v>21367</v>
      </c>
      <c r="P7495" s="302" t="s">
        <v>1052</v>
      </c>
    </row>
    <row r="7496" spans="1:16">
      <c r="A7496" s="303">
        <v>0</v>
      </c>
      <c r="B7496" s="303">
        <v>0</v>
      </c>
      <c r="C7496" s="303">
        <v>0</v>
      </c>
      <c r="D7496" s="304">
        <f t="shared" si="117"/>
        <v>0</v>
      </c>
      <c r="E7496" s="305">
        <v>45992</v>
      </c>
      <c r="F7496" s="302" t="s">
        <v>69</v>
      </c>
      <c r="G7496" s="302" t="s">
        <v>70</v>
      </c>
      <c r="H7496" s="302" t="s">
        <v>3167</v>
      </c>
      <c r="I7496" s="302" t="s">
        <v>662</v>
      </c>
      <c r="J7496" s="302">
        <v>135500</v>
      </c>
      <c r="K7496" s="302" t="s">
        <v>83</v>
      </c>
      <c r="L7496" s="302">
        <v>12675967</v>
      </c>
      <c r="M7496" s="302" t="s">
        <v>892</v>
      </c>
      <c r="N7496" s="305">
        <v>41778</v>
      </c>
      <c r="O7496" s="305">
        <v>41760</v>
      </c>
      <c r="P7496" s="302" t="s">
        <v>3171</v>
      </c>
    </row>
    <row r="7497" spans="1:16">
      <c r="A7497" s="303">
        <v>0</v>
      </c>
      <c r="B7497" s="303">
        <v>0</v>
      </c>
      <c r="C7497" s="303">
        <v>0</v>
      </c>
      <c r="D7497" s="304">
        <f t="shared" si="117"/>
        <v>0</v>
      </c>
      <c r="E7497" s="305">
        <v>45992</v>
      </c>
      <c r="F7497" s="302" t="s">
        <v>69</v>
      </c>
      <c r="G7497" s="302" t="s">
        <v>70</v>
      </c>
      <c r="H7497" s="302" t="s">
        <v>3167</v>
      </c>
      <c r="I7497" s="302" t="s">
        <v>662</v>
      </c>
      <c r="J7497" s="302">
        <v>135500</v>
      </c>
      <c r="K7497" s="302" t="s">
        <v>83</v>
      </c>
      <c r="L7497" s="302">
        <v>9802787</v>
      </c>
      <c r="M7497" s="302" t="s">
        <v>879</v>
      </c>
      <c r="N7497" s="305">
        <v>21367</v>
      </c>
      <c r="O7497" s="305">
        <v>21367</v>
      </c>
      <c r="P7497" s="302" t="s">
        <v>1052</v>
      </c>
    </row>
    <row r="7498" spans="1:16">
      <c r="A7498" s="303">
        <v>0</v>
      </c>
      <c r="B7498" s="303">
        <v>0</v>
      </c>
      <c r="C7498" s="303">
        <v>0</v>
      </c>
      <c r="D7498" s="304">
        <f t="shared" si="117"/>
        <v>0</v>
      </c>
      <c r="E7498" s="305">
        <v>45992</v>
      </c>
      <c r="F7498" s="302" t="s">
        <v>69</v>
      </c>
      <c r="G7498" s="302" t="s">
        <v>70</v>
      </c>
      <c r="H7498" s="302" t="s">
        <v>3167</v>
      </c>
      <c r="I7498" s="302" t="s">
        <v>662</v>
      </c>
      <c r="J7498" s="302">
        <v>135500</v>
      </c>
      <c r="K7498" s="302" t="s">
        <v>83</v>
      </c>
      <c r="L7498" s="302">
        <v>9802355</v>
      </c>
      <c r="M7498" s="302" t="s">
        <v>879</v>
      </c>
      <c r="N7498" s="305">
        <v>23193</v>
      </c>
      <c r="O7498" s="305">
        <v>23193</v>
      </c>
      <c r="P7498" s="302" t="s">
        <v>1052</v>
      </c>
    </row>
    <row r="7499" spans="1:16">
      <c r="A7499" s="303">
        <v>0</v>
      </c>
      <c r="B7499" s="303">
        <v>0</v>
      </c>
      <c r="C7499" s="303">
        <v>0</v>
      </c>
      <c r="D7499" s="304">
        <f t="shared" si="117"/>
        <v>0</v>
      </c>
      <c r="E7499" s="305">
        <v>45992</v>
      </c>
      <c r="F7499" s="302" t="s">
        <v>69</v>
      </c>
      <c r="G7499" s="302" t="s">
        <v>70</v>
      </c>
      <c r="H7499" s="302" t="s">
        <v>3167</v>
      </c>
      <c r="I7499" s="302" t="s">
        <v>662</v>
      </c>
      <c r="J7499" s="302">
        <v>135500</v>
      </c>
      <c r="K7499" s="302" t="s">
        <v>128</v>
      </c>
      <c r="L7499" s="302">
        <v>11582864</v>
      </c>
      <c r="M7499" s="302" t="s">
        <v>866</v>
      </c>
      <c r="N7499" s="305">
        <v>40963</v>
      </c>
      <c r="O7499" s="305">
        <v>40909</v>
      </c>
      <c r="P7499" s="302" t="s">
        <v>3173</v>
      </c>
    </row>
    <row r="7500" spans="1:16">
      <c r="A7500" s="303">
        <v>0</v>
      </c>
      <c r="B7500" s="303">
        <v>0</v>
      </c>
      <c r="C7500" s="303">
        <v>0</v>
      </c>
      <c r="D7500" s="304">
        <f t="shared" si="117"/>
        <v>0</v>
      </c>
      <c r="E7500" s="305">
        <v>45992</v>
      </c>
      <c r="F7500" s="302" t="s">
        <v>69</v>
      </c>
      <c r="G7500" s="302" t="s">
        <v>70</v>
      </c>
      <c r="H7500" s="302" t="s">
        <v>3167</v>
      </c>
      <c r="I7500" s="302" t="s">
        <v>662</v>
      </c>
      <c r="J7500" s="302">
        <v>135500</v>
      </c>
      <c r="K7500" s="302" t="s">
        <v>128</v>
      </c>
      <c r="L7500" s="302">
        <v>11481695</v>
      </c>
      <c r="M7500" s="302" t="s">
        <v>866</v>
      </c>
      <c r="N7500" s="305">
        <v>21367</v>
      </c>
      <c r="O7500" s="305">
        <v>21367</v>
      </c>
      <c r="P7500" s="302" t="s">
        <v>1052</v>
      </c>
    </row>
    <row r="7501" spans="1:16">
      <c r="A7501" s="303">
        <v>0</v>
      </c>
      <c r="B7501" s="303">
        <v>0</v>
      </c>
      <c r="C7501" s="303">
        <v>0</v>
      </c>
      <c r="D7501" s="304">
        <f t="shared" si="117"/>
        <v>0</v>
      </c>
      <c r="E7501" s="305">
        <v>45992</v>
      </c>
      <c r="F7501" s="302" t="s">
        <v>69</v>
      </c>
      <c r="G7501" s="302" t="s">
        <v>70</v>
      </c>
      <c r="H7501" s="302" t="s">
        <v>3167</v>
      </c>
      <c r="I7501" s="302" t="s">
        <v>662</v>
      </c>
      <c r="J7501" s="302">
        <v>135500</v>
      </c>
      <c r="K7501" s="302" t="s">
        <v>169</v>
      </c>
      <c r="L7501" s="302">
        <v>19791378</v>
      </c>
      <c r="M7501" s="302" t="s">
        <v>894</v>
      </c>
      <c r="N7501" s="305">
        <v>42454</v>
      </c>
      <c r="O7501" s="305">
        <v>42370</v>
      </c>
      <c r="P7501" s="302" t="s">
        <v>3175</v>
      </c>
    </row>
    <row r="7502" spans="1:16">
      <c r="A7502" s="303">
        <v>0</v>
      </c>
      <c r="B7502" s="303">
        <v>0</v>
      </c>
      <c r="C7502" s="303">
        <v>0</v>
      </c>
      <c r="D7502" s="304">
        <f t="shared" si="117"/>
        <v>0</v>
      </c>
      <c r="E7502" s="305">
        <v>45992</v>
      </c>
      <c r="F7502" s="302" t="s">
        <v>69</v>
      </c>
      <c r="G7502" s="302" t="s">
        <v>70</v>
      </c>
      <c r="H7502" s="302" t="s">
        <v>3167</v>
      </c>
      <c r="I7502" s="302" t="s">
        <v>662</v>
      </c>
      <c r="J7502" s="302">
        <v>135500</v>
      </c>
      <c r="K7502" s="302" t="s">
        <v>169</v>
      </c>
      <c r="L7502" s="302">
        <v>20408559</v>
      </c>
      <c r="M7502" s="302" t="s">
        <v>894</v>
      </c>
      <c r="N7502" s="305">
        <v>40948</v>
      </c>
      <c r="O7502" s="305">
        <v>40909</v>
      </c>
      <c r="P7502" s="302" t="s">
        <v>880</v>
      </c>
    </row>
    <row r="7503" spans="1:16">
      <c r="A7503" s="303">
        <v>0</v>
      </c>
      <c r="B7503" s="303">
        <v>0</v>
      </c>
      <c r="C7503" s="303">
        <v>0</v>
      </c>
      <c r="D7503" s="304">
        <f t="shared" si="117"/>
        <v>0</v>
      </c>
      <c r="E7503" s="305">
        <v>45992</v>
      </c>
      <c r="F7503" s="302" t="s">
        <v>69</v>
      </c>
      <c r="G7503" s="302" t="s">
        <v>70</v>
      </c>
      <c r="H7503" s="302" t="s">
        <v>3167</v>
      </c>
      <c r="I7503" s="302" t="s">
        <v>662</v>
      </c>
      <c r="J7503" s="302">
        <v>135500</v>
      </c>
      <c r="K7503" s="302" t="s">
        <v>84</v>
      </c>
      <c r="L7503" s="302">
        <v>9811774</v>
      </c>
      <c r="M7503" s="302" t="s">
        <v>3176</v>
      </c>
      <c r="N7503" s="305">
        <v>37433</v>
      </c>
      <c r="O7503" s="305">
        <v>37500</v>
      </c>
      <c r="P7503" s="302" t="s">
        <v>3174</v>
      </c>
    </row>
    <row r="7504" spans="1:16">
      <c r="A7504" s="303">
        <v>0</v>
      </c>
      <c r="B7504" s="303">
        <v>0</v>
      </c>
      <c r="C7504" s="303">
        <v>0</v>
      </c>
      <c r="D7504" s="304">
        <f t="shared" si="117"/>
        <v>0</v>
      </c>
      <c r="E7504" s="305">
        <v>45992</v>
      </c>
      <c r="F7504" s="302" t="s">
        <v>69</v>
      </c>
      <c r="G7504" s="302" t="s">
        <v>70</v>
      </c>
      <c r="H7504" s="302" t="s">
        <v>3167</v>
      </c>
      <c r="I7504" s="302" t="s">
        <v>662</v>
      </c>
      <c r="J7504" s="302">
        <v>135500</v>
      </c>
      <c r="K7504" s="302" t="s">
        <v>84</v>
      </c>
      <c r="L7504" s="302">
        <v>9815309</v>
      </c>
      <c r="M7504" s="302" t="s">
        <v>3176</v>
      </c>
      <c r="N7504" s="305">
        <v>37433</v>
      </c>
      <c r="O7504" s="305">
        <v>37803</v>
      </c>
      <c r="P7504" s="302" t="s">
        <v>3174</v>
      </c>
    </row>
    <row r="7505" spans="1:16">
      <c r="A7505" s="303">
        <v>0</v>
      </c>
      <c r="B7505" s="303">
        <v>0</v>
      </c>
      <c r="C7505" s="303">
        <v>0</v>
      </c>
      <c r="D7505" s="304">
        <f t="shared" si="117"/>
        <v>0</v>
      </c>
      <c r="E7505" s="305">
        <v>45992</v>
      </c>
      <c r="F7505" s="302" t="s">
        <v>69</v>
      </c>
      <c r="G7505" s="302" t="s">
        <v>70</v>
      </c>
      <c r="H7505" s="302" t="s">
        <v>3167</v>
      </c>
      <c r="I7505" s="302" t="s">
        <v>662</v>
      </c>
      <c r="J7505" s="302">
        <v>135500</v>
      </c>
      <c r="K7505" s="302" t="s">
        <v>84</v>
      </c>
      <c r="L7505" s="302">
        <v>14696747</v>
      </c>
      <c r="M7505" s="302" t="s">
        <v>3177</v>
      </c>
      <c r="N7505" s="305">
        <v>42454</v>
      </c>
      <c r="O7505" s="305">
        <v>42461</v>
      </c>
      <c r="P7505" s="302" t="s">
        <v>3175</v>
      </c>
    </row>
    <row r="7506" spans="1:16">
      <c r="A7506" s="303">
        <v>0</v>
      </c>
      <c r="B7506" s="303">
        <v>0</v>
      </c>
      <c r="C7506" s="303">
        <v>0</v>
      </c>
      <c r="D7506" s="304">
        <f t="shared" si="117"/>
        <v>0</v>
      </c>
      <c r="E7506" s="305">
        <v>45992</v>
      </c>
      <c r="F7506" s="302" t="s">
        <v>69</v>
      </c>
      <c r="G7506" s="302" t="s">
        <v>70</v>
      </c>
      <c r="H7506" s="302" t="s">
        <v>3167</v>
      </c>
      <c r="I7506" s="302" t="s">
        <v>662</v>
      </c>
      <c r="J7506" s="302">
        <v>135500</v>
      </c>
      <c r="K7506" s="302" t="s">
        <v>84</v>
      </c>
      <c r="L7506" s="302">
        <v>9813528</v>
      </c>
      <c r="M7506" s="302" t="s">
        <v>3176</v>
      </c>
      <c r="N7506" s="305">
        <v>37433</v>
      </c>
      <c r="O7506" s="305">
        <v>37622</v>
      </c>
      <c r="P7506" s="302" t="s">
        <v>3174</v>
      </c>
    </row>
    <row r="7507" spans="1:16">
      <c r="A7507" s="303">
        <v>0</v>
      </c>
      <c r="B7507" s="303">
        <v>0</v>
      </c>
      <c r="C7507" s="303">
        <v>0</v>
      </c>
      <c r="D7507" s="304">
        <f t="shared" si="117"/>
        <v>0</v>
      </c>
      <c r="E7507" s="305">
        <v>45992</v>
      </c>
      <c r="F7507" s="302" t="s">
        <v>69</v>
      </c>
      <c r="G7507" s="302" t="s">
        <v>70</v>
      </c>
      <c r="H7507" s="302" t="s">
        <v>3167</v>
      </c>
      <c r="I7507" s="302" t="s">
        <v>662</v>
      </c>
      <c r="J7507" s="302">
        <v>135500</v>
      </c>
      <c r="K7507" s="302" t="s">
        <v>84</v>
      </c>
      <c r="L7507" s="302">
        <v>9813334</v>
      </c>
      <c r="M7507" s="302" t="s">
        <v>3176</v>
      </c>
      <c r="N7507" s="305">
        <v>37433</v>
      </c>
      <c r="O7507" s="305">
        <v>37591</v>
      </c>
      <c r="P7507" s="302" t="s">
        <v>3174</v>
      </c>
    </row>
    <row r="7508" spans="1:16">
      <c r="A7508" s="303">
        <v>0</v>
      </c>
      <c r="B7508" s="303">
        <v>0</v>
      </c>
      <c r="C7508" s="303">
        <v>0</v>
      </c>
      <c r="D7508" s="304">
        <f t="shared" si="117"/>
        <v>0</v>
      </c>
      <c r="E7508" s="305">
        <v>45992</v>
      </c>
      <c r="F7508" s="302" t="s">
        <v>69</v>
      </c>
      <c r="G7508" s="302" t="s">
        <v>70</v>
      </c>
      <c r="H7508" s="302" t="s">
        <v>3167</v>
      </c>
      <c r="I7508" s="302" t="s">
        <v>662</v>
      </c>
      <c r="J7508" s="302">
        <v>135500</v>
      </c>
      <c r="K7508" s="302" t="s">
        <v>84</v>
      </c>
      <c r="L7508" s="302">
        <v>9812487</v>
      </c>
      <c r="M7508" s="302" t="s">
        <v>3176</v>
      </c>
      <c r="N7508" s="305">
        <v>37433</v>
      </c>
      <c r="O7508" s="305">
        <v>37530</v>
      </c>
      <c r="P7508" s="302" t="s">
        <v>3174</v>
      </c>
    </row>
    <row r="7509" spans="1:16">
      <c r="A7509" s="303">
        <v>0</v>
      </c>
      <c r="B7509" s="303">
        <v>0</v>
      </c>
      <c r="C7509" s="303">
        <v>0</v>
      </c>
      <c r="D7509" s="304">
        <f t="shared" si="117"/>
        <v>0</v>
      </c>
      <c r="E7509" s="305">
        <v>45992</v>
      </c>
      <c r="F7509" s="302" t="s">
        <v>69</v>
      </c>
      <c r="G7509" s="302" t="s">
        <v>70</v>
      </c>
      <c r="H7509" s="302" t="s">
        <v>3167</v>
      </c>
      <c r="I7509" s="302" t="s">
        <v>662</v>
      </c>
      <c r="J7509" s="302">
        <v>135500</v>
      </c>
      <c r="K7509" s="302" t="s">
        <v>84</v>
      </c>
      <c r="L7509" s="302">
        <v>11485387</v>
      </c>
      <c r="M7509" s="302" t="s">
        <v>3178</v>
      </c>
      <c r="N7509" s="305">
        <v>40963</v>
      </c>
      <c r="O7509" s="305">
        <v>41061</v>
      </c>
      <c r="P7509" s="302" t="s">
        <v>3173</v>
      </c>
    </row>
    <row r="7510" spans="1:16">
      <c r="A7510" s="303">
        <v>0</v>
      </c>
      <c r="B7510" s="303">
        <v>0</v>
      </c>
      <c r="C7510" s="303">
        <v>0</v>
      </c>
      <c r="D7510" s="304">
        <f t="shared" si="117"/>
        <v>0</v>
      </c>
      <c r="E7510" s="305">
        <v>45992</v>
      </c>
      <c r="F7510" s="302" t="s">
        <v>69</v>
      </c>
      <c r="G7510" s="302" t="s">
        <v>70</v>
      </c>
      <c r="H7510" s="302" t="s">
        <v>3167</v>
      </c>
      <c r="I7510" s="302" t="s">
        <v>662</v>
      </c>
      <c r="J7510" s="302">
        <v>135500</v>
      </c>
      <c r="K7510" s="302" t="s">
        <v>84</v>
      </c>
      <c r="L7510" s="302">
        <v>9811328</v>
      </c>
      <c r="M7510" s="302" t="s">
        <v>3176</v>
      </c>
      <c r="N7510" s="305">
        <v>37433</v>
      </c>
      <c r="O7510" s="305">
        <v>37408</v>
      </c>
      <c r="P7510" s="302" t="s">
        <v>3174</v>
      </c>
    </row>
    <row r="7511" spans="1:16">
      <c r="A7511" s="303">
        <v>0</v>
      </c>
      <c r="B7511" s="303">
        <v>0</v>
      </c>
      <c r="C7511" s="303">
        <v>0</v>
      </c>
      <c r="D7511" s="304">
        <f t="shared" si="117"/>
        <v>0</v>
      </c>
      <c r="E7511" s="305">
        <v>45992</v>
      </c>
      <c r="F7511" s="302" t="s">
        <v>69</v>
      </c>
      <c r="G7511" s="302" t="s">
        <v>70</v>
      </c>
      <c r="H7511" s="302" t="s">
        <v>3167</v>
      </c>
      <c r="I7511" s="302" t="s">
        <v>662</v>
      </c>
      <c r="J7511" s="302">
        <v>135500</v>
      </c>
      <c r="K7511" s="302" t="s">
        <v>84</v>
      </c>
      <c r="L7511" s="302">
        <v>20969825</v>
      </c>
      <c r="M7511" s="302" t="s">
        <v>896</v>
      </c>
      <c r="N7511" s="305">
        <v>43129</v>
      </c>
      <c r="O7511" s="305">
        <v>43101</v>
      </c>
      <c r="P7511" s="302" t="s">
        <v>889</v>
      </c>
    </row>
    <row r="7512" spans="1:16">
      <c r="A7512" s="303">
        <v>0</v>
      </c>
      <c r="B7512" s="303">
        <v>0</v>
      </c>
      <c r="C7512" s="303">
        <v>0</v>
      </c>
      <c r="D7512" s="304">
        <f t="shared" si="117"/>
        <v>0</v>
      </c>
      <c r="E7512" s="305">
        <v>45992</v>
      </c>
      <c r="F7512" s="302" t="s">
        <v>69</v>
      </c>
      <c r="G7512" s="302" t="s">
        <v>70</v>
      </c>
      <c r="H7512" s="302" t="s">
        <v>3167</v>
      </c>
      <c r="I7512" s="302" t="s">
        <v>662</v>
      </c>
      <c r="J7512" s="302">
        <v>135500</v>
      </c>
      <c r="K7512" s="302" t="s">
        <v>85</v>
      </c>
      <c r="L7512" s="302">
        <v>9811630</v>
      </c>
      <c r="M7512" s="302" t="s">
        <v>901</v>
      </c>
      <c r="N7512" s="305">
        <v>37433</v>
      </c>
      <c r="O7512" s="305">
        <v>37257</v>
      </c>
      <c r="P7512" s="302" t="s">
        <v>3174</v>
      </c>
    </row>
    <row r="7513" spans="1:16">
      <c r="A7513" s="303">
        <v>0</v>
      </c>
      <c r="B7513" s="303">
        <v>0</v>
      </c>
      <c r="C7513" s="303">
        <v>0</v>
      </c>
      <c r="D7513" s="304">
        <f t="shared" si="117"/>
        <v>0</v>
      </c>
      <c r="E7513" s="305">
        <v>45992</v>
      </c>
      <c r="F7513" s="302" t="s">
        <v>69</v>
      </c>
      <c r="G7513" s="302" t="s">
        <v>70</v>
      </c>
      <c r="H7513" s="302" t="s">
        <v>3167</v>
      </c>
      <c r="I7513" s="302" t="s">
        <v>662</v>
      </c>
      <c r="J7513" s="302">
        <v>135500</v>
      </c>
      <c r="K7513" s="302" t="s">
        <v>171</v>
      </c>
      <c r="L7513" s="302">
        <v>21153575</v>
      </c>
      <c r="M7513" s="302" t="s">
        <v>902</v>
      </c>
      <c r="N7513" s="305">
        <v>40963</v>
      </c>
      <c r="O7513" s="305">
        <v>40909</v>
      </c>
      <c r="P7513" s="302" t="s">
        <v>3173</v>
      </c>
    </row>
    <row r="7514" spans="1:16">
      <c r="A7514" s="303">
        <v>0</v>
      </c>
      <c r="B7514" s="303">
        <v>0</v>
      </c>
      <c r="C7514" s="303">
        <v>0</v>
      </c>
      <c r="D7514" s="304">
        <f t="shared" si="117"/>
        <v>0</v>
      </c>
      <c r="E7514" s="305">
        <v>45992</v>
      </c>
      <c r="F7514" s="302" t="s">
        <v>69</v>
      </c>
      <c r="G7514" s="302" t="s">
        <v>70</v>
      </c>
      <c r="H7514" s="302" t="s">
        <v>3167</v>
      </c>
      <c r="I7514" s="302" t="s">
        <v>662</v>
      </c>
      <c r="J7514" s="302">
        <v>135500</v>
      </c>
      <c r="K7514" s="302" t="s">
        <v>108</v>
      </c>
      <c r="L7514" s="302">
        <v>9811627</v>
      </c>
      <c r="M7514" s="302" t="s">
        <v>884</v>
      </c>
      <c r="N7514" s="305">
        <v>37433</v>
      </c>
      <c r="O7514" s="305">
        <v>37257</v>
      </c>
      <c r="P7514" s="302" t="s">
        <v>3174</v>
      </c>
    </row>
    <row r="7515" spans="1:16">
      <c r="A7515" s="303">
        <v>0</v>
      </c>
      <c r="B7515" s="303">
        <v>0</v>
      </c>
      <c r="C7515" s="303">
        <v>0</v>
      </c>
      <c r="D7515" s="304">
        <f t="shared" si="117"/>
        <v>0</v>
      </c>
      <c r="E7515" s="305">
        <v>45992</v>
      </c>
      <c r="F7515" s="302" t="s">
        <v>69</v>
      </c>
      <c r="G7515" s="302" t="s">
        <v>70</v>
      </c>
      <c r="H7515" s="302" t="s">
        <v>3167</v>
      </c>
      <c r="I7515" s="302" t="s">
        <v>662</v>
      </c>
      <c r="J7515" s="302">
        <v>135500</v>
      </c>
      <c r="K7515" s="302" t="s">
        <v>134</v>
      </c>
      <c r="L7515" s="302">
        <v>11582861</v>
      </c>
      <c r="M7515" s="302" t="s">
        <v>871</v>
      </c>
      <c r="N7515" s="305">
        <v>40963</v>
      </c>
      <c r="O7515" s="305">
        <v>40909</v>
      </c>
      <c r="P7515" s="302" t="s">
        <v>3173</v>
      </c>
    </row>
    <row r="7516" spans="1:16">
      <c r="A7516" s="303">
        <v>0</v>
      </c>
      <c r="B7516" s="303">
        <v>0</v>
      </c>
      <c r="C7516" s="303">
        <v>0</v>
      </c>
      <c r="D7516" s="304">
        <f t="shared" si="117"/>
        <v>0</v>
      </c>
      <c r="E7516" s="305">
        <v>45992</v>
      </c>
      <c r="F7516" s="302" t="s">
        <v>69</v>
      </c>
      <c r="G7516" s="302" t="s">
        <v>70</v>
      </c>
      <c r="H7516" s="302" t="s">
        <v>3167</v>
      </c>
      <c r="I7516" s="302" t="s">
        <v>662</v>
      </c>
      <c r="J7516" s="302">
        <v>135500</v>
      </c>
      <c r="K7516" s="302" t="s">
        <v>134</v>
      </c>
      <c r="L7516" s="302">
        <v>11481688</v>
      </c>
      <c r="M7516" s="302" t="s">
        <v>871</v>
      </c>
      <c r="N7516" s="305">
        <v>21367</v>
      </c>
      <c r="O7516" s="305">
        <v>21367</v>
      </c>
      <c r="P7516" s="302" t="s">
        <v>1052</v>
      </c>
    </row>
    <row r="7517" spans="1:16">
      <c r="A7517" s="303">
        <v>0</v>
      </c>
      <c r="B7517" s="303">
        <v>0</v>
      </c>
      <c r="C7517" s="303">
        <v>0</v>
      </c>
      <c r="D7517" s="304">
        <f t="shared" si="117"/>
        <v>0</v>
      </c>
      <c r="E7517" s="305">
        <v>45992</v>
      </c>
      <c r="F7517" s="302" t="s">
        <v>69</v>
      </c>
      <c r="G7517" s="302" t="s">
        <v>70</v>
      </c>
      <c r="H7517" s="302" t="s">
        <v>3167</v>
      </c>
      <c r="I7517" s="302" t="s">
        <v>662</v>
      </c>
      <c r="J7517" s="302">
        <v>135500</v>
      </c>
      <c r="K7517" s="302" t="s">
        <v>135</v>
      </c>
      <c r="L7517" s="302">
        <v>20408570</v>
      </c>
      <c r="M7517" s="302" t="s">
        <v>872</v>
      </c>
      <c r="N7517" s="305">
        <v>40948</v>
      </c>
      <c r="O7517" s="305">
        <v>40909</v>
      </c>
      <c r="P7517" s="302" t="s">
        <v>880</v>
      </c>
    </row>
    <row r="7518" spans="1:16">
      <c r="A7518" s="303">
        <v>0</v>
      </c>
      <c r="B7518" s="303">
        <v>0</v>
      </c>
      <c r="C7518" s="303">
        <v>0</v>
      </c>
      <c r="D7518" s="304">
        <f t="shared" si="117"/>
        <v>0</v>
      </c>
      <c r="E7518" s="305">
        <v>45992</v>
      </c>
      <c r="F7518" s="302" t="s">
        <v>69</v>
      </c>
      <c r="G7518" s="302" t="s">
        <v>70</v>
      </c>
      <c r="H7518" s="302" t="s">
        <v>3167</v>
      </c>
      <c r="I7518" s="302" t="s">
        <v>662</v>
      </c>
      <c r="J7518" s="302">
        <v>135500</v>
      </c>
      <c r="K7518" s="302" t="s">
        <v>173</v>
      </c>
      <c r="L7518" s="302">
        <v>19791384</v>
      </c>
      <c r="M7518" s="302" t="s">
        <v>905</v>
      </c>
      <c r="N7518" s="305">
        <v>42454</v>
      </c>
      <c r="O7518" s="305">
        <v>42370</v>
      </c>
      <c r="P7518" s="302" t="s">
        <v>3175</v>
      </c>
    </row>
    <row r="7519" spans="1:16">
      <c r="A7519" s="303">
        <v>0</v>
      </c>
      <c r="B7519" s="303">
        <v>0</v>
      </c>
      <c r="C7519" s="303">
        <v>0</v>
      </c>
      <c r="D7519" s="304">
        <f t="shared" si="117"/>
        <v>0</v>
      </c>
      <c r="E7519" s="305">
        <v>45992</v>
      </c>
      <c r="F7519" s="302" t="s">
        <v>69</v>
      </c>
      <c r="G7519" s="302" t="s">
        <v>70</v>
      </c>
      <c r="H7519" s="302" t="s">
        <v>3167</v>
      </c>
      <c r="I7519" s="302" t="s">
        <v>662</v>
      </c>
      <c r="J7519" s="302">
        <v>135500</v>
      </c>
      <c r="K7519" s="302" t="s">
        <v>86</v>
      </c>
      <c r="L7519" s="302">
        <v>9803356</v>
      </c>
      <c r="M7519" s="302" t="s">
        <v>885</v>
      </c>
      <c r="N7519" s="305">
        <v>21367</v>
      </c>
      <c r="O7519" s="305">
        <v>21367</v>
      </c>
      <c r="P7519" s="302" t="s">
        <v>1052</v>
      </c>
    </row>
    <row r="7520" spans="1:16">
      <c r="A7520" s="303">
        <v>0</v>
      </c>
      <c r="B7520" s="303">
        <v>0</v>
      </c>
      <c r="C7520" s="303">
        <v>0</v>
      </c>
      <c r="D7520" s="304">
        <f t="shared" si="117"/>
        <v>0</v>
      </c>
      <c r="E7520" s="305">
        <v>45992</v>
      </c>
      <c r="F7520" s="302" t="s">
        <v>69</v>
      </c>
      <c r="G7520" s="302" t="s">
        <v>70</v>
      </c>
      <c r="H7520" s="302" t="s">
        <v>3167</v>
      </c>
      <c r="I7520" s="302" t="s">
        <v>662</v>
      </c>
      <c r="J7520" s="302">
        <v>135500</v>
      </c>
      <c r="K7520" s="302" t="s">
        <v>86</v>
      </c>
      <c r="L7520" s="302">
        <v>9802974</v>
      </c>
      <c r="M7520" s="302" t="s">
        <v>885</v>
      </c>
      <c r="N7520" s="305">
        <v>23193</v>
      </c>
      <c r="O7520" s="305">
        <v>23193</v>
      </c>
      <c r="P7520" s="302" t="s">
        <v>1052</v>
      </c>
    </row>
    <row r="7521" spans="1:16">
      <c r="A7521" s="303">
        <v>0</v>
      </c>
      <c r="B7521" s="303">
        <v>0</v>
      </c>
      <c r="C7521" s="303">
        <v>0</v>
      </c>
      <c r="D7521" s="304">
        <f t="shared" si="117"/>
        <v>0</v>
      </c>
      <c r="E7521" s="305">
        <v>45992</v>
      </c>
      <c r="F7521" s="302" t="s">
        <v>69</v>
      </c>
      <c r="G7521" s="302" t="s">
        <v>70</v>
      </c>
      <c r="H7521" s="302" t="s">
        <v>3167</v>
      </c>
      <c r="I7521" s="302" t="s">
        <v>662</v>
      </c>
      <c r="J7521" s="302">
        <v>135500</v>
      </c>
      <c r="K7521" s="302" t="s">
        <v>86</v>
      </c>
      <c r="L7521" s="302">
        <v>9803286</v>
      </c>
      <c r="M7521" s="302" t="s">
        <v>885</v>
      </c>
      <c r="N7521" s="305">
        <v>21367</v>
      </c>
      <c r="O7521" s="305">
        <v>21367</v>
      </c>
      <c r="P7521" s="302" t="s">
        <v>1052</v>
      </c>
    </row>
    <row r="7522" spans="1:16">
      <c r="A7522" s="303">
        <v>0</v>
      </c>
      <c r="B7522" s="303">
        <v>0</v>
      </c>
      <c r="C7522" s="303">
        <v>0</v>
      </c>
      <c r="D7522" s="304">
        <f t="shared" si="117"/>
        <v>0</v>
      </c>
      <c r="E7522" s="305">
        <v>45992</v>
      </c>
      <c r="F7522" s="302" t="s">
        <v>69</v>
      </c>
      <c r="G7522" s="302" t="s">
        <v>70</v>
      </c>
      <c r="H7522" s="302" t="s">
        <v>3167</v>
      </c>
      <c r="I7522" s="302" t="s">
        <v>662</v>
      </c>
      <c r="J7522" s="302">
        <v>135500</v>
      </c>
      <c r="K7522" s="302" t="s">
        <v>86</v>
      </c>
      <c r="L7522" s="302">
        <v>9802975</v>
      </c>
      <c r="M7522" s="302" t="s">
        <v>885</v>
      </c>
      <c r="N7522" s="305">
        <v>34516</v>
      </c>
      <c r="O7522" s="305">
        <v>34516</v>
      </c>
      <c r="P7522" s="302" t="s">
        <v>1052</v>
      </c>
    </row>
    <row r="7523" spans="1:16">
      <c r="A7523" s="303">
        <v>0</v>
      </c>
      <c r="B7523" s="303">
        <v>0</v>
      </c>
      <c r="C7523" s="303">
        <v>0</v>
      </c>
      <c r="D7523" s="304">
        <f t="shared" si="117"/>
        <v>0</v>
      </c>
      <c r="E7523" s="305">
        <v>45992</v>
      </c>
      <c r="F7523" s="302" t="s">
        <v>69</v>
      </c>
      <c r="G7523" s="302" t="s">
        <v>70</v>
      </c>
      <c r="H7523" s="302" t="s">
        <v>3167</v>
      </c>
      <c r="I7523" s="302" t="s">
        <v>662</v>
      </c>
      <c r="J7523" s="302">
        <v>135500</v>
      </c>
      <c r="K7523" s="302" t="s">
        <v>86</v>
      </c>
      <c r="L7523" s="302">
        <v>9802973</v>
      </c>
      <c r="M7523" s="302" t="s">
        <v>885</v>
      </c>
      <c r="N7523" s="305">
        <v>21367</v>
      </c>
      <c r="O7523" s="305">
        <v>21367</v>
      </c>
      <c r="P7523" s="302" t="s">
        <v>1052</v>
      </c>
    </row>
    <row r="7524" spans="1:16">
      <c r="A7524" s="303">
        <v>0</v>
      </c>
      <c r="B7524" s="303">
        <v>0</v>
      </c>
      <c r="C7524" s="303">
        <v>0</v>
      </c>
      <c r="D7524" s="304">
        <f t="shared" si="117"/>
        <v>0</v>
      </c>
      <c r="E7524" s="305">
        <v>45992</v>
      </c>
      <c r="F7524" s="302" t="s">
        <v>69</v>
      </c>
      <c r="G7524" s="302" t="s">
        <v>70</v>
      </c>
      <c r="H7524" s="302" t="s">
        <v>3167</v>
      </c>
      <c r="I7524" s="302" t="s">
        <v>662</v>
      </c>
      <c r="J7524" s="302">
        <v>135500</v>
      </c>
      <c r="K7524" s="302" t="s">
        <v>86</v>
      </c>
      <c r="L7524" s="302">
        <v>9803368</v>
      </c>
      <c r="M7524" s="302" t="s">
        <v>885</v>
      </c>
      <c r="N7524" s="305">
        <v>34516</v>
      </c>
      <c r="O7524" s="305">
        <v>34516</v>
      </c>
      <c r="P7524" s="302" t="s">
        <v>1052</v>
      </c>
    </row>
    <row r="7525" spans="1:16">
      <c r="A7525" s="303">
        <v>0</v>
      </c>
      <c r="B7525" s="303">
        <v>0</v>
      </c>
      <c r="C7525" s="303">
        <v>0</v>
      </c>
      <c r="D7525" s="304">
        <f t="shared" si="117"/>
        <v>0</v>
      </c>
      <c r="E7525" s="305">
        <v>45992</v>
      </c>
      <c r="F7525" s="302" t="s">
        <v>69</v>
      </c>
      <c r="G7525" s="302" t="s">
        <v>70</v>
      </c>
      <c r="H7525" s="302" t="s">
        <v>3167</v>
      </c>
      <c r="I7525" s="302" t="s">
        <v>662</v>
      </c>
      <c r="J7525" s="302">
        <v>135500</v>
      </c>
      <c r="K7525" s="302" t="s">
        <v>86</v>
      </c>
      <c r="L7525" s="302">
        <v>9802894</v>
      </c>
      <c r="M7525" s="302" t="s">
        <v>885</v>
      </c>
      <c r="N7525" s="305">
        <v>23193</v>
      </c>
      <c r="O7525" s="305">
        <v>23193</v>
      </c>
      <c r="P7525" s="302" t="s">
        <v>1052</v>
      </c>
    </row>
    <row r="7526" spans="1:16">
      <c r="A7526" s="303">
        <v>0</v>
      </c>
      <c r="B7526" s="303">
        <v>0</v>
      </c>
      <c r="C7526" s="303">
        <v>0</v>
      </c>
      <c r="D7526" s="304">
        <f t="shared" si="117"/>
        <v>0</v>
      </c>
      <c r="E7526" s="305">
        <v>45992</v>
      </c>
      <c r="F7526" s="302" t="s">
        <v>69</v>
      </c>
      <c r="G7526" s="302" t="s">
        <v>70</v>
      </c>
      <c r="H7526" s="302" t="s">
        <v>3167</v>
      </c>
      <c r="I7526" s="302" t="s">
        <v>662</v>
      </c>
      <c r="J7526" s="302">
        <v>135500</v>
      </c>
      <c r="K7526" s="302" t="s">
        <v>86</v>
      </c>
      <c r="L7526" s="302">
        <v>9803217</v>
      </c>
      <c r="M7526" s="302" t="s">
        <v>885</v>
      </c>
      <c r="N7526" s="305">
        <v>21367</v>
      </c>
      <c r="O7526" s="305">
        <v>21367</v>
      </c>
      <c r="P7526" s="302" t="s">
        <v>1052</v>
      </c>
    </row>
    <row r="7527" spans="1:16">
      <c r="A7527" s="303">
        <v>0</v>
      </c>
      <c r="B7527" s="303">
        <v>0</v>
      </c>
      <c r="C7527" s="303">
        <v>0</v>
      </c>
      <c r="D7527" s="304">
        <f t="shared" si="117"/>
        <v>0</v>
      </c>
      <c r="E7527" s="305">
        <v>45992</v>
      </c>
      <c r="F7527" s="302" t="s">
        <v>69</v>
      </c>
      <c r="G7527" s="302" t="s">
        <v>70</v>
      </c>
      <c r="H7527" s="302" t="s">
        <v>3167</v>
      </c>
      <c r="I7527" s="302" t="s">
        <v>662</v>
      </c>
      <c r="J7527" s="302">
        <v>135500</v>
      </c>
      <c r="K7527" s="302" t="s">
        <v>663</v>
      </c>
      <c r="L7527" s="302">
        <v>9974436</v>
      </c>
      <c r="M7527" s="302" t="s">
        <v>3085</v>
      </c>
      <c r="N7527" s="305">
        <v>23193</v>
      </c>
      <c r="O7527" s="305">
        <v>23193</v>
      </c>
      <c r="P7527" s="302" t="s">
        <v>1062</v>
      </c>
    </row>
    <row r="7528" spans="1:16">
      <c r="A7528" s="303">
        <v>0</v>
      </c>
      <c r="B7528" s="303">
        <v>0</v>
      </c>
      <c r="C7528" s="303">
        <v>0</v>
      </c>
      <c r="D7528" s="304">
        <f t="shared" si="117"/>
        <v>0</v>
      </c>
      <c r="E7528" s="305">
        <v>45992</v>
      </c>
      <c r="F7528" s="302" t="s">
        <v>69</v>
      </c>
      <c r="G7528" s="302" t="s">
        <v>70</v>
      </c>
      <c r="H7528" s="302" t="s">
        <v>3167</v>
      </c>
      <c r="I7528" s="302" t="s">
        <v>662</v>
      </c>
      <c r="J7528" s="302">
        <v>135500</v>
      </c>
      <c r="K7528" s="302" t="s">
        <v>93</v>
      </c>
      <c r="L7528" s="302">
        <v>9724151</v>
      </c>
      <c r="M7528" s="302" t="s">
        <v>3063</v>
      </c>
      <c r="N7528" s="305">
        <v>21367</v>
      </c>
      <c r="O7528" s="305">
        <v>21367</v>
      </c>
      <c r="P7528" s="302" t="s">
        <v>1062</v>
      </c>
    </row>
    <row r="7529" spans="1:16">
      <c r="A7529" s="303">
        <v>0</v>
      </c>
      <c r="B7529" s="303">
        <v>0</v>
      </c>
      <c r="C7529" s="303">
        <v>0</v>
      </c>
      <c r="D7529" s="304">
        <f t="shared" si="117"/>
        <v>0</v>
      </c>
      <c r="E7529" s="305">
        <v>45992</v>
      </c>
      <c r="F7529" s="302" t="s">
        <v>69</v>
      </c>
      <c r="G7529" s="302" t="s">
        <v>70</v>
      </c>
      <c r="H7529" s="302" t="s">
        <v>3167</v>
      </c>
      <c r="I7529" s="302" t="s">
        <v>662</v>
      </c>
      <c r="J7529" s="302">
        <v>135500</v>
      </c>
      <c r="K7529" s="302" t="s">
        <v>93</v>
      </c>
      <c r="L7529" s="302">
        <v>9974434</v>
      </c>
      <c r="M7529" s="302" t="s">
        <v>3063</v>
      </c>
      <c r="N7529" s="305">
        <v>34516</v>
      </c>
      <c r="O7529" s="305">
        <v>34516</v>
      </c>
      <c r="P7529" s="302" t="s">
        <v>1062</v>
      </c>
    </row>
    <row r="7530" spans="1:16">
      <c r="A7530" s="303">
        <v>0</v>
      </c>
      <c r="B7530" s="303">
        <v>0</v>
      </c>
      <c r="C7530" s="303">
        <v>0</v>
      </c>
      <c r="D7530" s="304">
        <f t="shared" si="117"/>
        <v>0</v>
      </c>
      <c r="E7530" s="305">
        <v>45992</v>
      </c>
      <c r="F7530" s="302" t="s">
        <v>69</v>
      </c>
      <c r="G7530" s="302" t="s">
        <v>70</v>
      </c>
      <c r="H7530" s="302" t="s">
        <v>3167</v>
      </c>
      <c r="I7530" s="302" t="s">
        <v>662</v>
      </c>
      <c r="J7530" s="302">
        <v>135500</v>
      </c>
      <c r="K7530" s="302" t="s">
        <v>93</v>
      </c>
      <c r="L7530" s="302">
        <v>9974435</v>
      </c>
      <c r="M7530" s="302" t="s">
        <v>3063</v>
      </c>
      <c r="N7530" s="305">
        <v>23193</v>
      </c>
      <c r="O7530" s="305">
        <v>23193</v>
      </c>
      <c r="P7530" s="302" t="s">
        <v>1062</v>
      </c>
    </row>
    <row r="7531" spans="1:16">
      <c r="A7531" s="303">
        <v>0</v>
      </c>
      <c r="B7531" s="303">
        <v>0</v>
      </c>
      <c r="C7531" s="303">
        <v>0</v>
      </c>
      <c r="D7531" s="304">
        <f t="shared" si="117"/>
        <v>0</v>
      </c>
      <c r="E7531" s="305">
        <v>45992</v>
      </c>
      <c r="F7531" s="302" t="s">
        <v>69</v>
      </c>
      <c r="G7531" s="302" t="s">
        <v>70</v>
      </c>
      <c r="H7531" s="302" t="s">
        <v>3167</v>
      </c>
      <c r="I7531" s="302" t="s">
        <v>662</v>
      </c>
      <c r="J7531" s="302">
        <v>135500</v>
      </c>
      <c r="K7531" s="302" t="s">
        <v>112</v>
      </c>
      <c r="L7531" s="302">
        <v>9974433</v>
      </c>
      <c r="M7531" s="302" t="s">
        <v>3065</v>
      </c>
      <c r="N7531" s="305">
        <v>21367</v>
      </c>
      <c r="O7531" s="305">
        <v>21367</v>
      </c>
      <c r="P7531" s="302" t="s">
        <v>1062</v>
      </c>
    </row>
    <row r="7532" spans="1:16">
      <c r="A7532" s="303">
        <v>0</v>
      </c>
      <c r="B7532" s="303">
        <v>0</v>
      </c>
      <c r="C7532" s="303">
        <v>0</v>
      </c>
      <c r="D7532" s="304">
        <f t="shared" si="117"/>
        <v>0</v>
      </c>
      <c r="E7532" s="305">
        <v>45992</v>
      </c>
      <c r="F7532" s="302" t="s">
        <v>69</v>
      </c>
      <c r="G7532" s="302" t="s">
        <v>70</v>
      </c>
      <c r="H7532" s="302" t="s">
        <v>3167</v>
      </c>
      <c r="I7532" s="302" t="s">
        <v>662</v>
      </c>
      <c r="J7532" s="302">
        <v>135500</v>
      </c>
      <c r="K7532" s="302" t="s">
        <v>89</v>
      </c>
      <c r="L7532" s="302">
        <v>9709881</v>
      </c>
      <c r="M7532" s="302" t="s">
        <v>3066</v>
      </c>
      <c r="N7532" s="305">
        <v>21367</v>
      </c>
      <c r="O7532" s="305">
        <v>21367</v>
      </c>
      <c r="P7532" s="302" t="s">
        <v>1062</v>
      </c>
    </row>
    <row r="7533" spans="1:16">
      <c r="A7533" s="303">
        <v>0</v>
      </c>
      <c r="B7533" s="303">
        <v>0</v>
      </c>
      <c r="C7533" s="303">
        <v>0</v>
      </c>
      <c r="D7533" s="304">
        <f t="shared" si="117"/>
        <v>0</v>
      </c>
      <c r="E7533" s="305">
        <v>45992</v>
      </c>
      <c r="F7533" s="302" t="s">
        <v>69</v>
      </c>
      <c r="G7533" s="302" t="s">
        <v>70</v>
      </c>
      <c r="H7533" s="302" t="s">
        <v>3167</v>
      </c>
      <c r="I7533" s="302" t="s">
        <v>662</v>
      </c>
      <c r="J7533" s="302">
        <v>135500</v>
      </c>
      <c r="K7533" s="302" t="s">
        <v>113</v>
      </c>
      <c r="L7533" s="302">
        <v>9974432</v>
      </c>
      <c r="M7533" s="302" t="s">
        <v>3067</v>
      </c>
      <c r="N7533" s="305">
        <v>21367</v>
      </c>
      <c r="O7533" s="305">
        <v>21367</v>
      </c>
      <c r="P7533" s="302" t="s">
        <v>1062</v>
      </c>
    </row>
    <row r="7534" spans="1:16">
      <c r="A7534" s="303">
        <v>0</v>
      </c>
      <c r="B7534" s="303">
        <v>0</v>
      </c>
      <c r="C7534" s="303">
        <v>0</v>
      </c>
      <c r="D7534" s="304">
        <f t="shared" si="117"/>
        <v>0</v>
      </c>
      <c r="E7534" s="305">
        <v>45992</v>
      </c>
      <c r="F7534" s="302" t="s">
        <v>69</v>
      </c>
      <c r="G7534" s="302" t="s">
        <v>70</v>
      </c>
      <c r="H7534" s="302" t="s">
        <v>3167</v>
      </c>
      <c r="I7534" s="302" t="s">
        <v>662</v>
      </c>
      <c r="J7534" s="302">
        <v>135500</v>
      </c>
      <c r="K7534" s="302" t="s">
        <v>114</v>
      </c>
      <c r="L7534" s="302">
        <v>9974431</v>
      </c>
      <c r="M7534" s="302" t="s">
        <v>3134</v>
      </c>
      <c r="N7534" s="305">
        <v>34516</v>
      </c>
      <c r="O7534" s="305">
        <v>34516</v>
      </c>
      <c r="P7534" s="302" t="s">
        <v>1062</v>
      </c>
    </row>
    <row r="7535" spans="1:16">
      <c r="A7535" s="303">
        <v>0</v>
      </c>
      <c r="B7535" s="303">
        <v>0</v>
      </c>
      <c r="C7535" s="303">
        <v>0</v>
      </c>
      <c r="D7535" s="304">
        <f t="shared" si="117"/>
        <v>0</v>
      </c>
      <c r="E7535" s="305">
        <v>45992</v>
      </c>
      <c r="F7535" s="302" t="s">
        <v>69</v>
      </c>
      <c r="G7535" s="302" t="s">
        <v>70</v>
      </c>
      <c r="H7535" s="302" t="s">
        <v>3167</v>
      </c>
      <c r="I7535" s="302" t="s">
        <v>662</v>
      </c>
      <c r="J7535" s="302">
        <v>135600</v>
      </c>
      <c r="K7535" s="302" t="s">
        <v>168</v>
      </c>
      <c r="L7535" s="302">
        <v>11481702</v>
      </c>
      <c r="M7535" s="302" t="s">
        <v>906</v>
      </c>
      <c r="N7535" s="305">
        <v>21367</v>
      </c>
      <c r="O7535" s="305">
        <v>21367</v>
      </c>
      <c r="P7535" s="302" t="s">
        <v>1062</v>
      </c>
    </row>
    <row r="7536" spans="1:16">
      <c r="A7536" s="303">
        <v>0</v>
      </c>
      <c r="B7536" s="303">
        <v>0</v>
      </c>
      <c r="C7536" s="303">
        <v>0</v>
      </c>
      <c r="D7536" s="304">
        <f t="shared" si="117"/>
        <v>0</v>
      </c>
      <c r="E7536" s="305">
        <v>45992</v>
      </c>
      <c r="F7536" s="302" t="s">
        <v>69</v>
      </c>
      <c r="G7536" s="302" t="s">
        <v>70</v>
      </c>
      <c r="H7536" s="302" t="s">
        <v>3167</v>
      </c>
      <c r="I7536" s="302" t="s">
        <v>662</v>
      </c>
      <c r="J7536" s="302">
        <v>135600</v>
      </c>
      <c r="K7536" s="302" t="s">
        <v>168</v>
      </c>
      <c r="L7536" s="302">
        <v>11582854</v>
      </c>
      <c r="M7536" s="302" t="s">
        <v>906</v>
      </c>
      <c r="N7536" s="305">
        <v>40963</v>
      </c>
      <c r="O7536" s="305">
        <v>40909</v>
      </c>
      <c r="P7536" s="302" t="s">
        <v>3173</v>
      </c>
    </row>
    <row r="7537" spans="1:16">
      <c r="A7537" s="303">
        <v>0</v>
      </c>
      <c r="B7537" s="303">
        <v>0</v>
      </c>
      <c r="C7537" s="303">
        <v>0</v>
      </c>
      <c r="D7537" s="304">
        <f t="shared" si="117"/>
        <v>0</v>
      </c>
      <c r="E7537" s="305">
        <v>45992</v>
      </c>
      <c r="F7537" s="302" t="s">
        <v>69</v>
      </c>
      <c r="G7537" s="302" t="s">
        <v>70</v>
      </c>
      <c r="H7537" s="302" t="s">
        <v>3167</v>
      </c>
      <c r="I7537" s="302" t="s">
        <v>662</v>
      </c>
      <c r="J7537" s="302">
        <v>135600</v>
      </c>
      <c r="K7537" s="302" t="s">
        <v>104</v>
      </c>
      <c r="L7537" s="302">
        <v>9811626</v>
      </c>
      <c r="M7537" s="302" t="s">
        <v>907</v>
      </c>
      <c r="N7537" s="305">
        <v>37433</v>
      </c>
      <c r="O7537" s="305">
        <v>37257</v>
      </c>
      <c r="P7537" s="302" t="s">
        <v>3174</v>
      </c>
    </row>
    <row r="7538" spans="1:16">
      <c r="A7538" s="303">
        <v>0</v>
      </c>
      <c r="B7538" s="303">
        <v>0</v>
      </c>
      <c r="C7538" s="303">
        <v>0</v>
      </c>
      <c r="D7538" s="304">
        <f t="shared" si="117"/>
        <v>0</v>
      </c>
      <c r="E7538" s="305">
        <v>45992</v>
      </c>
      <c r="F7538" s="302" t="s">
        <v>69</v>
      </c>
      <c r="G7538" s="302" t="s">
        <v>70</v>
      </c>
      <c r="H7538" s="302" t="s">
        <v>3167</v>
      </c>
      <c r="I7538" s="302" t="s">
        <v>662</v>
      </c>
      <c r="J7538" s="302">
        <v>135600</v>
      </c>
      <c r="K7538" s="302" t="s">
        <v>91</v>
      </c>
      <c r="L7538" s="302">
        <v>9974430</v>
      </c>
      <c r="M7538" s="302" t="s">
        <v>886</v>
      </c>
      <c r="N7538" s="305">
        <v>21367</v>
      </c>
      <c r="O7538" s="305">
        <v>21367</v>
      </c>
      <c r="P7538" s="302" t="s">
        <v>1062</v>
      </c>
    </row>
    <row r="7539" spans="1:16">
      <c r="A7539" s="303">
        <v>0</v>
      </c>
      <c r="B7539" s="303">
        <v>0</v>
      </c>
      <c r="C7539" s="303">
        <v>0</v>
      </c>
      <c r="D7539" s="304">
        <f t="shared" si="117"/>
        <v>0</v>
      </c>
      <c r="E7539" s="305">
        <v>45992</v>
      </c>
      <c r="F7539" s="302" t="s">
        <v>69</v>
      </c>
      <c r="G7539" s="302" t="s">
        <v>70</v>
      </c>
      <c r="H7539" s="302" t="s">
        <v>3167</v>
      </c>
      <c r="I7539" s="302" t="s">
        <v>662</v>
      </c>
      <c r="J7539" s="302">
        <v>135600</v>
      </c>
      <c r="K7539" s="302" t="s">
        <v>84</v>
      </c>
      <c r="L7539" s="302">
        <v>9815308</v>
      </c>
      <c r="M7539" s="302" t="s">
        <v>3176</v>
      </c>
      <c r="N7539" s="305">
        <v>37433</v>
      </c>
      <c r="O7539" s="305">
        <v>37803</v>
      </c>
      <c r="P7539" s="302" t="s">
        <v>3174</v>
      </c>
    </row>
    <row r="7540" spans="1:16">
      <c r="A7540" s="303">
        <v>0</v>
      </c>
      <c r="B7540" s="303">
        <v>0</v>
      </c>
      <c r="C7540" s="303">
        <v>0</v>
      </c>
      <c r="D7540" s="304">
        <f t="shared" si="117"/>
        <v>0</v>
      </c>
      <c r="E7540" s="305">
        <v>45992</v>
      </c>
      <c r="F7540" s="302" t="s">
        <v>69</v>
      </c>
      <c r="G7540" s="302" t="s">
        <v>70</v>
      </c>
      <c r="H7540" s="302" t="s">
        <v>3167</v>
      </c>
      <c r="I7540" s="302" t="s">
        <v>662</v>
      </c>
      <c r="J7540" s="302">
        <v>135600</v>
      </c>
      <c r="K7540" s="302" t="s">
        <v>84</v>
      </c>
      <c r="L7540" s="302">
        <v>11485390</v>
      </c>
      <c r="M7540" s="302" t="s">
        <v>3178</v>
      </c>
      <c r="N7540" s="305">
        <v>40963</v>
      </c>
      <c r="O7540" s="305">
        <v>41061</v>
      </c>
      <c r="P7540" s="302" t="s">
        <v>3173</v>
      </c>
    </row>
    <row r="7541" spans="1:16">
      <c r="A7541" s="303">
        <v>0</v>
      </c>
      <c r="B7541" s="303">
        <v>0</v>
      </c>
      <c r="C7541" s="303">
        <v>0</v>
      </c>
      <c r="D7541" s="304">
        <f t="shared" si="117"/>
        <v>0</v>
      </c>
      <c r="E7541" s="305">
        <v>45992</v>
      </c>
      <c r="F7541" s="302" t="s">
        <v>69</v>
      </c>
      <c r="G7541" s="302" t="s">
        <v>70</v>
      </c>
      <c r="H7541" s="302" t="s">
        <v>3167</v>
      </c>
      <c r="I7541" s="302" t="s">
        <v>662</v>
      </c>
      <c r="J7541" s="302">
        <v>135600</v>
      </c>
      <c r="K7541" s="302" t="s">
        <v>84</v>
      </c>
      <c r="L7541" s="302">
        <v>9811773</v>
      </c>
      <c r="M7541" s="302" t="s">
        <v>3176</v>
      </c>
      <c r="N7541" s="305">
        <v>37433</v>
      </c>
      <c r="O7541" s="305">
        <v>37500</v>
      </c>
      <c r="P7541" s="302" t="s">
        <v>3174</v>
      </c>
    </row>
    <row r="7542" spans="1:16">
      <c r="A7542" s="303">
        <v>0</v>
      </c>
      <c r="B7542" s="303">
        <v>0</v>
      </c>
      <c r="C7542" s="303">
        <v>0</v>
      </c>
      <c r="D7542" s="304">
        <f t="shared" si="117"/>
        <v>0</v>
      </c>
      <c r="E7542" s="305">
        <v>45992</v>
      </c>
      <c r="F7542" s="302" t="s">
        <v>69</v>
      </c>
      <c r="G7542" s="302" t="s">
        <v>70</v>
      </c>
      <c r="H7542" s="302" t="s">
        <v>3167</v>
      </c>
      <c r="I7542" s="302" t="s">
        <v>662</v>
      </c>
      <c r="J7542" s="302">
        <v>135600</v>
      </c>
      <c r="K7542" s="302" t="s">
        <v>84</v>
      </c>
      <c r="L7542" s="302">
        <v>9812486</v>
      </c>
      <c r="M7542" s="302" t="s">
        <v>3176</v>
      </c>
      <c r="N7542" s="305">
        <v>37433</v>
      </c>
      <c r="O7542" s="305">
        <v>37530</v>
      </c>
      <c r="P7542" s="302" t="s">
        <v>3174</v>
      </c>
    </row>
    <row r="7543" spans="1:16">
      <c r="A7543" s="303">
        <v>0</v>
      </c>
      <c r="B7543" s="303">
        <v>0</v>
      </c>
      <c r="C7543" s="303">
        <v>0</v>
      </c>
      <c r="D7543" s="304">
        <f t="shared" si="117"/>
        <v>0</v>
      </c>
      <c r="E7543" s="305">
        <v>45992</v>
      </c>
      <c r="F7543" s="302" t="s">
        <v>69</v>
      </c>
      <c r="G7543" s="302" t="s">
        <v>70</v>
      </c>
      <c r="H7543" s="302" t="s">
        <v>3167</v>
      </c>
      <c r="I7543" s="302" t="s">
        <v>662</v>
      </c>
      <c r="J7543" s="302">
        <v>135600</v>
      </c>
      <c r="K7543" s="302" t="s">
        <v>84</v>
      </c>
      <c r="L7543" s="302">
        <v>9811329</v>
      </c>
      <c r="M7543" s="302" t="s">
        <v>3176</v>
      </c>
      <c r="N7543" s="305">
        <v>37433</v>
      </c>
      <c r="O7543" s="305">
        <v>37408</v>
      </c>
      <c r="P7543" s="302" t="s">
        <v>3174</v>
      </c>
    </row>
    <row r="7544" spans="1:16">
      <c r="A7544" s="303">
        <v>0</v>
      </c>
      <c r="B7544" s="303">
        <v>0</v>
      </c>
      <c r="C7544" s="303">
        <v>0</v>
      </c>
      <c r="D7544" s="304">
        <f t="shared" si="117"/>
        <v>0</v>
      </c>
      <c r="E7544" s="305">
        <v>45992</v>
      </c>
      <c r="F7544" s="302" t="s">
        <v>69</v>
      </c>
      <c r="G7544" s="302" t="s">
        <v>70</v>
      </c>
      <c r="H7544" s="302" t="s">
        <v>3167</v>
      </c>
      <c r="I7544" s="302" t="s">
        <v>662</v>
      </c>
      <c r="J7544" s="302">
        <v>135600</v>
      </c>
      <c r="K7544" s="302" t="s">
        <v>84</v>
      </c>
      <c r="L7544" s="302">
        <v>9813333</v>
      </c>
      <c r="M7544" s="302" t="s">
        <v>3176</v>
      </c>
      <c r="N7544" s="305">
        <v>37433</v>
      </c>
      <c r="O7544" s="305">
        <v>37591</v>
      </c>
      <c r="P7544" s="302" t="s">
        <v>3174</v>
      </c>
    </row>
    <row r="7545" spans="1:16">
      <c r="A7545" s="303">
        <v>0</v>
      </c>
      <c r="B7545" s="303">
        <v>0</v>
      </c>
      <c r="C7545" s="303">
        <v>0</v>
      </c>
      <c r="D7545" s="304">
        <f t="shared" si="117"/>
        <v>0</v>
      </c>
      <c r="E7545" s="305">
        <v>45992</v>
      </c>
      <c r="F7545" s="302" t="s">
        <v>69</v>
      </c>
      <c r="G7545" s="302" t="s">
        <v>70</v>
      </c>
      <c r="H7545" s="302" t="s">
        <v>3167</v>
      </c>
      <c r="I7545" s="302" t="s">
        <v>662</v>
      </c>
      <c r="J7545" s="302">
        <v>135600</v>
      </c>
      <c r="K7545" s="302" t="s">
        <v>84</v>
      </c>
      <c r="L7545" s="302">
        <v>9811466</v>
      </c>
      <c r="M7545" s="302" t="s">
        <v>3176</v>
      </c>
      <c r="N7545" s="305">
        <v>37433</v>
      </c>
      <c r="O7545" s="305">
        <v>37438</v>
      </c>
      <c r="P7545" s="302" t="s">
        <v>3174</v>
      </c>
    </row>
    <row r="7546" spans="1:16">
      <c r="A7546" s="303">
        <v>0</v>
      </c>
      <c r="B7546" s="303">
        <v>0</v>
      </c>
      <c r="C7546" s="303">
        <v>0</v>
      </c>
      <c r="D7546" s="304">
        <f t="shared" si="117"/>
        <v>0</v>
      </c>
      <c r="E7546" s="305">
        <v>45992</v>
      </c>
      <c r="F7546" s="302" t="s">
        <v>69</v>
      </c>
      <c r="G7546" s="302" t="s">
        <v>70</v>
      </c>
      <c r="H7546" s="302" t="s">
        <v>3167</v>
      </c>
      <c r="I7546" s="302" t="s">
        <v>662</v>
      </c>
      <c r="J7546" s="302">
        <v>135600</v>
      </c>
      <c r="K7546" s="302" t="s">
        <v>84</v>
      </c>
      <c r="L7546" s="302">
        <v>9813527</v>
      </c>
      <c r="M7546" s="302" t="s">
        <v>3176</v>
      </c>
      <c r="N7546" s="305">
        <v>37433</v>
      </c>
      <c r="O7546" s="305">
        <v>37622</v>
      </c>
      <c r="P7546" s="302" t="s">
        <v>3174</v>
      </c>
    </row>
    <row r="7547" spans="1:16">
      <c r="A7547" s="303">
        <v>0</v>
      </c>
      <c r="B7547" s="303">
        <v>0</v>
      </c>
      <c r="C7547" s="303">
        <v>0</v>
      </c>
      <c r="D7547" s="304">
        <f t="shared" si="117"/>
        <v>0</v>
      </c>
      <c r="E7547" s="305">
        <v>45992</v>
      </c>
      <c r="F7547" s="302" t="s">
        <v>69</v>
      </c>
      <c r="G7547" s="302" t="s">
        <v>70</v>
      </c>
      <c r="H7547" s="302" t="s">
        <v>3167</v>
      </c>
      <c r="I7547" s="302" t="s">
        <v>662</v>
      </c>
      <c r="J7547" s="302">
        <v>135600</v>
      </c>
      <c r="K7547" s="302" t="s">
        <v>170</v>
      </c>
      <c r="L7547" s="302">
        <v>20408581</v>
      </c>
      <c r="M7547" s="302" t="s">
        <v>908</v>
      </c>
      <c r="N7547" s="305">
        <v>40948</v>
      </c>
      <c r="O7547" s="305">
        <v>40909</v>
      </c>
      <c r="P7547" s="302" t="s">
        <v>880</v>
      </c>
    </row>
    <row r="7548" spans="1:16">
      <c r="A7548" s="303">
        <v>0</v>
      </c>
      <c r="B7548" s="303">
        <v>0</v>
      </c>
      <c r="C7548" s="303">
        <v>0</v>
      </c>
      <c r="D7548" s="304">
        <f t="shared" si="117"/>
        <v>0</v>
      </c>
      <c r="E7548" s="305">
        <v>45992</v>
      </c>
      <c r="F7548" s="302" t="s">
        <v>69</v>
      </c>
      <c r="G7548" s="302" t="s">
        <v>70</v>
      </c>
      <c r="H7548" s="302" t="s">
        <v>3167</v>
      </c>
      <c r="I7548" s="302" t="s">
        <v>662</v>
      </c>
      <c r="J7548" s="302">
        <v>135600</v>
      </c>
      <c r="K7548" s="302" t="s">
        <v>98</v>
      </c>
      <c r="L7548" s="302">
        <v>9811629</v>
      </c>
      <c r="M7548" s="302" t="s">
        <v>909</v>
      </c>
      <c r="N7548" s="305">
        <v>37433</v>
      </c>
      <c r="O7548" s="305">
        <v>37257</v>
      </c>
      <c r="P7548" s="302" t="s">
        <v>3174</v>
      </c>
    </row>
    <row r="7549" spans="1:16">
      <c r="A7549" s="303">
        <v>0</v>
      </c>
      <c r="B7549" s="303">
        <v>0</v>
      </c>
      <c r="C7549" s="303">
        <v>0</v>
      </c>
      <c r="D7549" s="304">
        <f t="shared" si="117"/>
        <v>0</v>
      </c>
      <c r="E7549" s="305">
        <v>45992</v>
      </c>
      <c r="F7549" s="302" t="s">
        <v>69</v>
      </c>
      <c r="G7549" s="302" t="s">
        <v>70</v>
      </c>
      <c r="H7549" s="302" t="s">
        <v>3167</v>
      </c>
      <c r="I7549" s="302" t="s">
        <v>662</v>
      </c>
      <c r="J7549" s="302">
        <v>135600</v>
      </c>
      <c r="K7549" s="302" t="s">
        <v>99</v>
      </c>
      <c r="L7549" s="302">
        <v>9974429</v>
      </c>
      <c r="M7549" s="302" t="s">
        <v>887</v>
      </c>
      <c r="N7549" s="305">
        <v>21367</v>
      </c>
      <c r="O7549" s="305">
        <v>21367</v>
      </c>
      <c r="P7549" s="302" t="s">
        <v>1062</v>
      </c>
    </row>
    <row r="7550" spans="1:16">
      <c r="A7550" s="303">
        <v>0</v>
      </c>
      <c r="B7550" s="303">
        <v>0</v>
      </c>
      <c r="C7550" s="303">
        <v>0</v>
      </c>
      <c r="D7550" s="304">
        <f t="shared" si="117"/>
        <v>0</v>
      </c>
      <c r="E7550" s="305">
        <v>45992</v>
      </c>
      <c r="F7550" s="302" t="s">
        <v>69</v>
      </c>
      <c r="G7550" s="302" t="s">
        <v>70</v>
      </c>
      <c r="H7550" s="302" t="s">
        <v>3167</v>
      </c>
      <c r="I7550" s="302" t="s">
        <v>662</v>
      </c>
      <c r="J7550" s="302">
        <v>135600</v>
      </c>
      <c r="K7550" s="302" t="s">
        <v>99</v>
      </c>
      <c r="L7550" s="302">
        <v>9811631</v>
      </c>
      <c r="M7550" s="302" t="s">
        <v>887</v>
      </c>
      <c r="N7550" s="305">
        <v>37433</v>
      </c>
      <c r="O7550" s="305">
        <v>37257</v>
      </c>
      <c r="P7550" s="302" t="s">
        <v>3174</v>
      </c>
    </row>
    <row r="7551" spans="1:16">
      <c r="A7551" s="303">
        <v>0</v>
      </c>
      <c r="B7551" s="303">
        <v>0</v>
      </c>
      <c r="C7551" s="303">
        <v>0</v>
      </c>
      <c r="D7551" s="304">
        <f t="shared" si="117"/>
        <v>0</v>
      </c>
      <c r="E7551" s="305">
        <v>45992</v>
      </c>
      <c r="F7551" s="302" t="s">
        <v>69</v>
      </c>
      <c r="G7551" s="302" t="s">
        <v>70</v>
      </c>
      <c r="H7551" s="302" t="s">
        <v>3167</v>
      </c>
      <c r="I7551" s="302" t="s">
        <v>662</v>
      </c>
      <c r="J7551" s="302">
        <v>135600</v>
      </c>
      <c r="K7551" s="302" t="s">
        <v>92</v>
      </c>
      <c r="L7551" s="302">
        <v>9811628</v>
      </c>
      <c r="M7551" s="302" t="s">
        <v>948</v>
      </c>
      <c r="N7551" s="305">
        <v>37433</v>
      </c>
      <c r="O7551" s="305">
        <v>37257</v>
      </c>
      <c r="P7551" s="302" t="s">
        <v>3174</v>
      </c>
    </row>
    <row r="7552" spans="1:16">
      <c r="A7552" s="303">
        <v>0</v>
      </c>
      <c r="B7552" s="303">
        <v>0</v>
      </c>
      <c r="C7552" s="303">
        <v>0</v>
      </c>
      <c r="D7552" s="304">
        <f t="shared" si="117"/>
        <v>0</v>
      </c>
      <c r="E7552" s="305">
        <v>45992</v>
      </c>
      <c r="F7552" s="302" t="s">
        <v>69</v>
      </c>
      <c r="G7552" s="302" t="s">
        <v>70</v>
      </c>
      <c r="H7552" s="302" t="s">
        <v>3167</v>
      </c>
      <c r="I7552" s="302" t="s">
        <v>662</v>
      </c>
      <c r="J7552" s="302">
        <v>135600</v>
      </c>
      <c r="K7552" s="302" t="s">
        <v>92</v>
      </c>
      <c r="L7552" s="302">
        <v>9818620</v>
      </c>
      <c r="M7552" s="302" t="s">
        <v>948</v>
      </c>
      <c r="N7552" s="305">
        <v>38353</v>
      </c>
      <c r="O7552" s="305">
        <v>38353</v>
      </c>
      <c r="P7552" s="302" t="s">
        <v>3179</v>
      </c>
    </row>
    <row r="7553" spans="1:16">
      <c r="A7553" s="303">
        <v>0</v>
      </c>
      <c r="B7553" s="303">
        <v>0</v>
      </c>
      <c r="C7553" s="303">
        <v>0</v>
      </c>
      <c r="D7553" s="304">
        <f t="shared" si="117"/>
        <v>0</v>
      </c>
      <c r="E7553" s="305">
        <v>45992</v>
      </c>
      <c r="F7553" s="302" t="s">
        <v>69</v>
      </c>
      <c r="G7553" s="302" t="s">
        <v>70</v>
      </c>
      <c r="H7553" s="302" t="s">
        <v>3167</v>
      </c>
      <c r="I7553" s="302" t="s">
        <v>662</v>
      </c>
      <c r="J7553" s="302">
        <v>135600</v>
      </c>
      <c r="K7553" s="302" t="s">
        <v>92</v>
      </c>
      <c r="L7553" s="302">
        <v>9813650</v>
      </c>
      <c r="M7553" s="302" t="s">
        <v>948</v>
      </c>
      <c r="N7553" s="305">
        <v>37653</v>
      </c>
      <c r="O7553" s="305">
        <v>37622</v>
      </c>
      <c r="P7553" s="302" t="s">
        <v>3179</v>
      </c>
    </row>
    <row r="7554" spans="1:16">
      <c r="A7554" s="303">
        <v>0</v>
      </c>
      <c r="B7554" s="303">
        <v>0</v>
      </c>
      <c r="C7554" s="303">
        <v>0</v>
      </c>
      <c r="D7554" s="304">
        <f t="shared" si="117"/>
        <v>0</v>
      </c>
      <c r="E7554" s="305">
        <v>45992</v>
      </c>
      <c r="F7554" s="302" t="s">
        <v>69</v>
      </c>
      <c r="G7554" s="302" t="s">
        <v>70</v>
      </c>
      <c r="H7554" s="302" t="s">
        <v>3167</v>
      </c>
      <c r="I7554" s="302" t="s">
        <v>662</v>
      </c>
      <c r="J7554" s="302">
        <v>135600</v>
      </c>
      <c r="K7554" s="302" t="s">
        <v>92</v>
      </c>
      <c r="L7554" s="302">
        <v>19791381</v>
      </c>
      <c r="M7554" s="302" t="s">
        <v>877</v>
      </c>
      <c r="N7554" s="305">
        <v>42454</v>
      </c>
      <c r="O7554" s="305">
        <v>42370</v>
      </c>
      <c r="P7554" s="302" t="s">
        <v>3175</v>
      </c>
    </row>
    <row r="7555" spans="1:16">
      <c r="A7555" s="303">
        <v>0</v>
      </c>
      <c r="B7555" s="303">
        <v>0</v>
      </c>
      <c r="C7555" s="303">
        <v>0</v>
      </c>
      <c r="D7555" s="304">
        <f t="shared" ref="D7555:D7618" si="118">+B7555-C7555</f>
        <v>0</v>
      </c>
      <c r="E7555" s="305">
        <v>45992</v>
      </c>
      <c r="F7555" s="302" t="s">
        <v>69</v>
      </c>
      <c r="G7555" s="302" t="s">
        <v>70</v>
      </c>
      <c r="H7555" s="302" t="s">
        <v>3180</v>
      </c>
      <c r="I7555" s="302" t="s">
        <v>669</v>
      </c>
      <c r="J7555" s="302">
        <v>135002</v>
      </c>
      <c r="K7555" s="302" t="s">
        <v>107</v>
      </c>
      <c r="L7555" s="302">
        <v>9869910</v>
      </c>
      <c r="M7555" s="302" t="s">
        <v>910</v>
      </c>
      <c r="N7555" s="305">
        <v>33055</v>
      </c>
      <c r="O7555" s="305">
        <v>33055</v>
      </c>
      <c r="P7555" s="302" t="s">
        <v>1062</v>
      </c>
    </row>
    <row r="7556" spans="1:16">
      <c r="A7556" s="303">
        <v>0</v>
      </c>
      <c r="B7556" s="303">
        <v>0</v>
      </c>
      <c r="C7556" s="303">
        <v>0</v>
      </c>
      <c r="D7556" s="304">
        <f t="shared" si="118"/>
        <v>0</v>
      </c>
      <c r="E7556" s="305">
        <v>45992</v>
      </c>
      <c r="F7556" s="302" t="s">
        <v>69</v>
      </c>
      <c r="G7556" s="302" t="s">
        <v>70</v>
      </c>
      <c r="H7556" s="302" t="s">
        <v>3180</v>
      </c>
      <c r="I7556" s="302" t="s">
        <v>669</v>
      </c>
      <c r="J7556" s="302">
        <v>135500</v>
      </c>
      <c r="K7556" s="302" t="s">
        <v>105</v>
      </c>
      <c r="L7556" s="302">
        <v>9801986</v>
      </c>
      <c r="M7556" s="302" t="s">
        <v>1045</v>
      </c>
      <c r="N7556" s="305">
        <v>33420</v>
      </c>
      <c r="O7556" s="305">
        <v>33420</v>
      </c>
      <c r="P7556" s="302" t="s">
        <v>1052</v>
      </c>
    </row>
    <row r="7557" spans="1:16">
      <c r="A7557" s="303">
        <v>0</v>
      </c>
      <c r="B7557" s="303">
        <v>0</v>
      </c>
      <c r="C7557" s="303">
        <v>0</v>
      </c>
      <c r="D7557" s="304">
        <f t="shared" si="118"/>
        <v>0</v>
      </c>
      <c r="E7557" s="305">
        <v>45992</v>
      </c>
      <c r="F7557" s="302" t="s">
        <v>69</v>
      </c>
      <c r="G7557" s="302" t="s">
        <v>70</v>
      </c>
      <c r="H7557" s="302" t="s">
        <v>3180</v>
      </c>
      <c r="I7557" s="302" t="s">
        <v>669</v>
      </c>
      <c r="J7557" s="302">
        <v>135500</v>
      </c>
      <c r="K7557" s="302" t="s">
        <v>105</v>
      </c>
      <c r="L7557" s="302">
        <v>9801953</v>
      </c>
      <c r="M7557" s="302" t="s">
        <v>1045</v>
      </c>
      <c r="N7557" s="305">
        <v>33420</v>
      </c>
      <c r="O7557" s="305">
        <v>33420</v>
      </c>
      <c r="P7557" s="302" t="s">
        <v>1052</v>
      </c>
    </row>
    <row r="7558" spans="1:16">
      <c r="A7558" s="303">
        <v>0</v>
      </c>
      <c r="B7558" s="303">
        <v>0</v>
      </c>
      <c r="C7558" s="303">
        <v>0</v>
      </c>
      <c r="D7558" s="304">
        <f t="shared" si="118"/>
        <v>0</v>
      </c>
      <c r="E7558" s="305">
        <v>45992</v>
      </c>
      <c r="F7558" s="302" t="s">
        <v>69</v>
      </c>
      <c r="G7558" s="302" t="s">
        <v>70</v>
      </c>
      <c r="H7558" s="302" t="s">
        <v>3180</v>
      </c>
      <c r="I7558" s="302" t="s">
        <v>669</v>
      </c>
      <c r="J7558" s="302">
        <v>135500</v>
      </c>
      <c r="K7558" s="302" t="s">
        <v>108</v>
      </c>
      <c r="L7558" s="302">
        <v>9802262</v>
      </c>
      <c r="M7558" s="302" t="s">
        <v>884</v>
      </c>
      <c r="N7558" s="305">
        <v>33420</v>
      </c>
      <c r="O7558" s="305">
        <v>33420</v>
      </c>
      <c r="P7558" s="302" t="s">
        <v>1052</v>
      </c>
    </row>
    <row r="7559" spans="1:16">
      <c r="A7559" s="303">
        <v>0</v>
      </c>
      <c r="B7559" s="303">
        <v>0</v>
      </c>
      <c r="C7559" s="303">
        <v>0</v>
      </c>
      <c r="D7559" s="304">
        <f t="shared" si="118"/>
        <v>0</v>
      </c>
      <c r="E7559" s="305">
        <v>45992</v>
      </c>
      <c r="F7559" s="302" t="s">
        <v>69</v>
      </c>
      <c r="G7559" s="302" t="s">
        <v>70</v>
      </c>
      <c r="H7559" s="302" t="s">
        <v>3180</v>
      </c>
      <c r="I7559" s="302" t="s">
        <v>669</v>
      </c>
      <c r="J7559" s="302">
        <v>135500</v>
      </c>
      <c r="K7559" s="302" t="s">
        <v>86</v>
      </c>
      <c r="L7559" s="302">
        <v>9804974</v>
      </c>
      <c r="M7559" s="302" t="s">
        <v>885</v>
      </c>
      <c r="N7559" s="305">
        <v>33420</v>
      </c>
      <c r="O7559" s="305">
        <v>33420</v>
      </c>
      <c r="P7559" s="302" t="s">
        <v>1052</v>
      </c>
    </row>
    <row r="7560" spans="1:16">
      <c r="A7560" s="303">
        <v>0</v>
      </c>
      <c r="B7560" s="303">
        <v>0</v>
      </c>
      <c r="C7560" s="303">
        <v>0</v>
      </c>
      <c r="D7560" s="304">
        <f t="shared" si="118"/>
        <v>0</v>
      </c>
      <c r="E7560" s="305">
        <v>45992</v>
      </c>
      <c r="F7560" s="302" t="s">
        <v>69</v>
      </c>
      <c r="G7560" s="302" t="s">
        <v>70</v>
      </c>
      <c r="H7560" s="302" t="s">
        <v>3180</v>
      </c>
      <c r="I7560" s="302" t="s">
        <v>669</v>
      </c>
      <c r="J7560" s="302">
        <v>135500</v>
      </c>
      <c r="K7560" s="302" t="s">
        <v>195</v>
      </c>
      <c r="L7560" s="302">
        <v>9974427</v>
      </c>
      <c r="M7560" s="302" t="s">
        <v>3089</v>
      </c>
      <c r="N7560" s="305">
        <v>33420</v>
      </c>
      <c r="O7560" s="305">
        <v>33420</v>
      </c>
      <c r="P7560" s="302" t="s">
        <v>1062</v>
      </c>
    </row>
    <row r="7561" spans="1:16">
      <c r="A7561" s="303">
        <v>0</v>
      </c>
      <c r="B7561" s="303">
        <v>0</v>
      </c>
      <c r="C7561" s="303">
        <v>0</v>
      </c>
      <c r="D7561" s="304">
        <f t="shared" si="118"/>
        <v>0</v>
      </c>
      <c r="E7561" s="305">
        <v>45992</v>
      </c>
      <c r="F7561" s="302" t="s">
        <v>69</v>
      </c>
      <c r="G7561" s="302" t="s">
        <v>70</v>
      </c>
      <c r="H7561" s="302" t="s">
        <v>3180</v>
      </c>
      <c r="I7561" s="302" t="s">
        <v>669</v>
      </c>
      <c r="J7561" s="302">
        <v>135500</v>
      </c>
      <c r="K7561" s="302" t="s">
        <v>670</v>
      </c>
      <c r="L7561" s="302">
        <v>9974426</v>
      </c>
      <c r="M7561" s="302" t="s">
        <v>3181</v>
      </c>
      <c r="N7561" s="305">
        <v>33420</v>
      </c>
      <c r="O7561" s="305">
        <v>33420</v>
      </c>
      <c r="P7561" s="302" t="s">
        <v>1062</v>
      </c>
    </row>
    <row r="7562" spans="1:16">
      <c r="A7562" s="303">
        <v>0</v>
      </c>
      <c r="B7562" s="303">
        <v>0</v>
      </c>
      <c r="C7562" s="303">
        <v>0</v>
      </c>
      <c r="D7562" s="304">
        <f t="shared" si="118"/>
        <v>0</v>
      </c>
      <c r="E7562" s="305">
        <v>45992</v>
      </c>
      <c r="F7562" s="302" t="s">
        <v>69</v>
      </c>
      <c r="G7562" s="302" t="s">
        <v>70</v>
      </c>
      <c r="H7562" s="302" t="s">
        <v>3180</v>
      </c>
      <c r="I7562" s="302" t="s">
        <v>669</v>
      </c>
      <c r="J7562" s="302">
        <v>135600</v>
      </c>
      <c r="K7562" s="302" t="s">
        <v>91</v>
      </c>
      <c r="L7562" s="302">
        <v>9728057</v>
      </c>
      <c r="M7562" s="302" t="s">
        <v>886</v>
      </c>
      <c r="N7562" s="305">
        <v>33420</v>
      </c>
      <c r="O7562" s="305">
        <v>33420</v>
      </c>
      <c r="P7562" s="302" t="s">
        <v>1062</v>
      </c>
    </row>
    <row r="7563" spans="1:16">
      <c r="A7563" s="303">
        <v>0</v>
      </c>
      <c r="B7563" s="303">
        <v>0</v>
      </c>
      <c r="C7563" s="303">
        <v>0</v>
      </c>
      <c r="D7563" s="304">
        <f t="shared" si="118"/>
        <v>0</v>
      </c>
      <c r="E7563" s="305">
        <v>45992</v>
      </c>
      <c r="F7563" s="302" t="s">
        <v>69</v>
      </c>
      <c r="G7563" s="302" t="s">
        <v>70</v>
      </c>
      <c r="H7563" s="302" t="s">
        <v>3180</v>
      </c>
      <c r="I7563" s="302" t="s">
        <v>669</v>
      </c>
      <c r="J7563" s="302">
        <v>135600</v>
      </c>
      <c r="K7563" s="302" t="s">
        <v>99</v>
      </c>
      <c r="L7563" s="302">
        <v>9974425</v>
      </c>
      <c r="M7563" s="302" t="s">
        <v>887</v>
      </c>
      <c r="N7563" s="305">
        <v>33420</v>
      </c>
      <c r="O7563" s="305">
        <v>33420</v>
      </c>
      <c r="P7563" s="302" t="s">
        <v>1062</v>
      </c>
    </row>
    <row r="7564" spans="1:16">
      <c r="A7564" s="303">
        <v>0</v>
      </c>
      <c r="B7564" s="303">
        <v>0</v>
      </c>
      <c r="C7564" s="303">
        <v>0</v>
      </c>
      <c r="D7564" s="304">
        <f t="shared" si="118"/>
        <v>0</v>
      </c>
      <c r="E7564" s="305">
        <v>45992</v>
      </c>
      <c r="F7564" s="302" t="s">
        <v>69</v>
      </c>
      <c r="G7564" s="302" t="s">
        <v>70</v>
      </c>
      <c r="H7564" s="302" t="s">
        <v>3182</v>
      </c>
      <c r="I7564" s="302" t="s">
        <v>671</v>
      </c>
      <c r="J7564" s="302">
        <v>135001</v>
      </c>
      <c r="K7564" s="302" t="s">
        <v>130</v>
      </c>
      <c r="L7564" s="302">
        <v>9868938</v>
      </c>
      <c r="M7564" s="302" t="s">
        <v>952</v>
      </c>
      <c r="N7564" s="305">
        <v>20271</v>
      </c>
      <c r="O7564" s="305">
        <v>20271</v>
      </c>
      <c r="P7564" s="302" t="s">
        <v>1062</v>
      </c>
    </row>
    <row r="7565" spans="1:16">
      <c r="A7565" s="303">
        <v>0</v>
      </c>
      <c r="B7565" s="303">
        <v>0</v>
      </c>
      <c r="C7565" s="303">
        <v>0</v>
      </c>
      <c r="D7565" s="304">
        <f t="shared" si="118"/>
        <v>0</v>
      </c>
      <c r="E7565" s="305">
        <v>45992</v>
      </c>
      <c r="F7565" s="302" t="s">
        <v>69</v>
      </c>
      <c r="G7565" s="302" t="s">
        <v>70</v>
      </c>
      <c r="H7565" s="302" t="s">
        <v>3182</v>
      </c>
      <c r="I7565" s="302" t="s">
        <v>671</v>
      </c>
      <c r="J7565" s="302">
        <v>135001</v>
      </c>
      <c r="K7565" s="302" t="s">
        <v>130</v>
      </c>
      <c r="L7565" s="302">
        <v>9868941</v>
      </c>
      <c r="M7565" s="302" t="s">
        <v>950</v>
      </c>
      <c r="N7565" s="305">
        <v>20271</v>
      </c>
      <c r="O7565" s="305">
        <v>20271</v>
      </c>
      <c r="P7565" s="302" t="s">
        <v>1062</v>
      </c>
    </row>
    <row r="7566" spans="1:16">
      <c r="A7566" s="303">
        <v>0</v>
      </c>
      <c r="B7566" s="303">
        <v>0</v>
      </c>
      <c r="C7566" s="303">
        <v>0</v>
      </c>
      <c r="D7566" s="304">
        <f t="shared" si="118"/>
        <v>0</v>
      </c>
      <c r="E7566" s="305">
        <v>45992</v>
      </c>
      <c r="F7566" s="302" t="s">
        <v>69</v>
      </c>
      <c r="G7566" s="302" t="s">
        <v>70</v>
      </c>
      <c r="H7566" s="302" t="s">
        <v>3182</v>
      </c>
      <c r="I7566" s="302" t="s">
        <v>671</v>
      </c>
      <c r="J7566" s="302">
        <v>135001</v>
      </c>
      <c r="K7566" s="302" t="s">
        <v>130</v>
      </c>
      <c r="L7566" s="302">
        <v>9868940</v>
      </c>
      <c r="M7566" s="302" t="s">
        <v>951</v>
      </c>
      <c r="N7566" s="305">
        <v>20271</v>
      </c>
      <c r="O7566" s="305">
        <v>20271</v>
      </c>
      <c r="P7566" s="302" t="s">
        <v>1062</v>
      </c>
    </row>
    <row r="7567" spans="1:16">
      <c r="A7567" s="303">
        <v>0</v>
      </c>
      <c r="B7567" s="303">
        <v>0</v>
      </c>
      <c r="C7567" s="303">
        <v>0</v>
      </c>
      <c r="D7567" s="304">
        <f t="shared" si="118"/>
        <v>0</v>
      </c>
      <c r="E7567" s="305">
        <v>45992</v>
      </c>
      <c r="F7567" s="302" t="s">
        <v>69</v>
      </c>
      <c r="G7567" s="302" t="s">
        <v>70</v>
      </c>
      <c r="H7567" s="302" t="s">
        <v>3182</v>
      </c>
      <c r="I7567" s="302" t="s">
        <v>671</v>
      </c>
      <c r="J7567" s="302">
        <v>135001</v>
      </c>
      <c r="K7567" s="302" t="s">
        <v>130</v>
      </c>
      <c r="L7567" s="302">
        <v>9868939</v>
      </c>
      <c r="M7567" s="302" t="s">
        <v>953</v>
      </c>
      <c r="N7567" s="305">
        <v>20271</v>
      </c>
      <c r="O7567" s="305">
        <v>20271</v>
      </c>
      <c r="P7567" s="302" t="s">
        <v>1062</v>
      </c>
    </row>
    <row r="7568" spans="1:16">
      <c r="A7568" s="303">
        <v>0</v>
      </c>
      <c r="B7568" s="303">
        <v>0</v>
      </c>
      <c r="C7568" s="303">
        <v>0</v>
      </c>
      <c r="D7568" s="304">
        <f t="shared" si="118"/>
        <v>0</v>
      </c>
      <c r="E7568" s="305">
        <v>45992</v>
      </c>
      <c r="F7568" s="302" t="s">
        <v>69</v>
      </c>
      <c r="G7568" s="302" t="s">
        <v>70</v>
      </c>
      <c r="H7568" s="302" t="s">
        <v>3182</v>
      </c>
      <c r="I7568" s="302" t="s">
        <v>671</v>
      </c>
      <c r="J7568" s="302">
        <v>135001</v>
      </c>
      <c r="K7568" s="302" t="s">
        <v>130</v>
      </c>
      <c r="L7568" s="302">
        <v>9718781</v>
      </c>
      <c r="M7568" s="302" t="s">
        <v>949</v>
      </c>
      <c r="N7568" s="305">
        <v>20271</v>
      </c>
      <c r="O7568" s="305">
        <v>20271</v>
      </c>
      <c r="P7568" s="302" t="s">
        <v>1062</v>
      </c>
    </row>
    <row r="7569" spans="1:16">
      <c r="A7569" s="303">
        <v>0</v>
      </c>
      <c r="B7569" s="303">
        <v>0</v>
      </c>
      <c r="C7569" s="303">
        <v>0</v>
      </c>
      <c r="D7569" s="304">
        <f t="shared" si="118"/>
        <v>0</v>
      </c>
      <c r="E7569" s="305">
        <v>45992</v>
      </c>
      <c r="F7569" s="302" t="s">
        <v>69</v>
      </c>
      <c r="G7569" s="302" t="s">
        <v>70</v>
      </c>
      <c r="H7569" s="302" t="s">
        <v>3182</v>
      </c>
      <c r="I7569" s="302" t="s">
        <v>671</v>
      </c>
      <c r="J7569" s="302">
        <v>135001</v>
      </c>
      <c r="K7569" s="302" t="s">
        <v>130</v>
      </c>
      <c r="L7569" s="302">
        <v>9696109</v>
      </c>
      <c r="M7569" s="302" t="s">
        <v>954</v>
      </c>
      <c r="N7569" s="305">
        <v>20271</v>
      </c>
      <c r="O7569" s="305">
        <v>20271</v>
      </c>
      <c r="P7569" s="302" t="s">
        <v>1062</v>
      </c>
    </row>
    <row r="7570" spans="1:16">
      <c r="A7570" s="303">
        <v>0</v>
      </c>
      <c r="B7570" s="303">
        <v>0</v>
      </c>
      <c r="C7570" s="303">
        <v>0</v>
      </c>
      <c r="D7570" s="304">
        <f t="shared" si="118"/>
        <v>0</v>
      </c>
      <c r="E7570" s="305">
        <v>45992</v>
      </c>
      <c r="F7570" s="302" t="s">
        <v>69</v>
      </c>
      <c r="G7570" s="302" t="s">
        <v>70</v>
      </c>
      <c r="H7570" s="302" t="s">
        <v>3182</v>
      </c>
      <c r="I7570" s="302" t="s">
        <v>671</v>
      </c>
      <c r="J7570" s="302">
        <v>135001</v>
      </c>
      <c r="K7570" s="302" t="s">
        <v>130</v>
      </c>
      <c r="L7570" s="302">
        <v>9868942</v>
      </c>
      <c r="M7570" s="302" t="s">
        <v>955</v>
      </c>
      <c r="N7570" s="305">
        <v>20271</v>
      </c>
      <c r="O7570" s="305">
        <v>20271</v>
      </c>
      <c r="P7570" s="302" t="s">
        <v>1062</v>
      </c>
    </row>
    <row r="7571" spans="1:16">
      <c r="A7571" s="303">
        <v>0</v>
      </c>
      <c r="B7571" s="303">
        <v>0</v>
      </c>
      <c r="C7571" s="303">
        <v>0</v>
      </c>
      <c r="D7571" s="304">
        <f t="shared" si="118"/>
        <v>0</v>
      </c>
      <c r="E7571" s="305">
        <v>45992</v>
      </c>
      <c r="F7571" s="302" t="s">
        <v>69</v>
      </c>
      <c r="G7571" s="302" t="s">
        <v>70</v>
      </c>
      <c r="H7571" s="302" t="s">
        <v>3182</v>
      </c>
      <c r="I7571" s="302" t="s">
        <v>671</v>
      </c>
      <c r="J7571" s="302">
        <v>135002</v>
      </c>
      <c r="K7571" s="302" t="s">
        <v>107</v>
      </c>
      <c r="L7571" s="302">
        <v>21283814</v>
      </c>
      <c r="M7571" s="302" t="s">
        <v>960</v>
      </c>
      <c r="N7571" s="305">
        <v>21732</v>
      </c>
      <c r="O7571" s="305">
        <v>21732</v>
      </c>
      <c r="P7571" s="302" t="s">
        <v>880</v>
      </c>
    </row>
    <row r="7572" spans="1:16">
      <c r="A7572" s="303">
        <v>0</v>
      </c>
      <c r="B7572" s="303">
        <v>0</v>
      </c>
      <c r="C7572" s="303">
        <v>0</v>
      </c>
      <c r="D7572" s="304">
        <f t="shared" si="118"/>
        <v>0</v>
      </c>
      <c r="E7572" s="305">
        <v>45992</v>
      </c>
      <c r="F7572" s="302" t="s">
        <v>69</v>
      </c>
      <c r="G7572" s="302" t="s">
        <v>70</v>
      </c>
      <c r="H7572" s="302" t="s">
        <v>3182</v>
      </c>
      <c r="I7572" s="302" t="s">
        <v>671</v>
      </c>
      <c r="J7572" s="302">
        <v>135002</v>
      </c>
      <c r="K7572" s="302" t="s">
        <v>107</v>
      </c>
      <c r="L7572" s="302">
        <v>9869960</v>
      </c>
      <c r="M7572" s="302" t="s">
        <v>959</v>
      </c>
      <c r="N7572" s="305">
        <v>29768</v>
      </c>
      <c r="O7572" s="305">
        <v>29768</v>
      </c>
      <c r="P7572" s="302" t="s">
        <v>1062</v>
      </c>
    </row>
    <row r="7573" spans="1:16">
      <c r="A7573" s="303">
        <v>0</v>
      </c>
      <c r="B7573" s="303">
        <v>0</v>
      </c>
      <c r="C7573" s="303">
        <v>0</v>
      </c>
      <c r="D7573" s="304">
        <f t="shared" si="118"/>
        <v>0</v>
      </c>
      <c r="E7573" s="305">
        <v>45992</v>
      </c>
      <c r="F7573" s="302" t="s">
        <v>69</v>
      </c>
      <c r="G7573" s="302" t="s">
        <v>70</v>
      </c>
      <c r="H7573" s="302" t="s">
        <v>3182</v>
      </c>
      <c r="I7573" s="302" t="s">
        <v>671</v>
      </c>
      <c r="J7573" s="302">
        <v>135002</v>
      </c>
      <c r="K7573" s="302" t="s">
        <v>107</v>
      </c>
      <c r="L7573" s="302">
        <v>21283799</v>
      </c>
      <c r="M7573" s="302" t="s">
        <v>956</v>
      </c>
      <c r="N7573" s="305">
        <v>15523</v>
      </c>
      <c r="O7573" s="305">
        <v>15523</v>
      </c>
      <c r="P7573" s="302" t="s">
        <v>880</v>
      </c>
    </row>
    <row r="7574" spans="1:16">
      <c r="A7574" s="303">
        <v>0</v>
      </c>
      <c r="B7574" s="303">
        <v>0</v>
      </c>
      <c r="C7574" s="303">
        <v>0</v>
      </c>
      <c r="D7574" s="304">
        <f t="shared" si="118"/>
        <v>0</v>
      </c>
      <c r="E7574" s="305">
        <v>45992</v>
      </c>
      <c r="F7574" s="302" t="s">
        <v>69</v>
      </c>
      <c r="G7574" s="302" t="s">
        <v>70</v>
      </c>
      <c r="H7574" s="302" t="s">
        <v>3182</v>
      </c>
      <c r="I7574" s="302" t="s">
        <v>671</v>
      </c>
      <c r="J7574" s="302">
        <v>135002</v>
      </c>
      <c r="K7574" s="302" t="s">
        <v>107</v>
      </c>
      <c r="L7574" s="302">
        <v>21283806</v>
      </c>
      <c r="M7574" s="302" t="s">
        <v>956</v>
      </c>
      <c r="N7574" s="305">
        <v>15888</v>
      </c>
      <c r="O7574" s="305">
        <v>15888</v>
      </c>
      <c r="P7574" s="302" t="s">
        <v>880</v>
      </c>
    </row>
    <row r="7575" spans="1:16">
      <c r="A7575" s="303">
        <v>0</v>
      </c>
      <c r="B7575" s="303">
        <v>0</v>
      </c>
      <c r="C7575" s="303">
        <v>0</v>
      </c>
      <c r="D7575" s="304">
        <f t="shared" si="118"/>
        <v>0</v>
      </c>
      <c r="E7575" s="305">
        <v>45992</v>
      </c>
      <c r="F7575" s="302" t="s">
        <v>69</v>
      </c>
      <c r="G7575" s="302" t="s">
        <v>70</v>
      </c>
      <c r="H7575" s="302" t="s">
        <v>3182</v>
      </c>
      <c r="I7575" s="302" t="s">
        <v>671</v>
      </c>
      <c r="J7575" s="302">
        <v>135002</v>
      </c>
      <c r="K7575" s="302" t="s">
        <v>107</v>
      </c>
      <c r="L7575" s="302">
        <v>21283811</v>
      </c>
      <c r="M7575" s="302" t="s">
        <v>961</v>
      </c>
      <c r="N7575" s="305">
        <v>21732</v>
      </c>
      <c r="O7575" s="305">
        <v>21732</v>
      </c>
      <c r="P7575" s="302" t="s">
        <v>880</v>
      </c>
    </row>
    <row r="7576" spans="1:16">
      <c r="A7576" s="303">
        <v>0</v>
      </c>
      <c r="B7576" s="303">
        <v>0</v>
      </c>
      <c r="C7576" s="303">
        <v>0</v>
      </c>
      <c r="D7576" s="304">
        <f t="shared" si="118"/>
        <v>0</v>
      </c>
      <c r="E7576" s="305">
        <v>45992</v>
      </c>
      <c r="F7576" s="302" t="s">
        <v>69</v>
      </c>
      <c r="G7576" s="302" t="s">
        <v>70</v>
      </c>
      <c r="H7576" s="302" t="s">
        <v>3182</v>
      </c>
      <c r="I7576" s="302" t="s">
        <v>671</v>
      </c>
      <c r="J7576" s="302">
        <v>135002</v>
      </c>
      <c r="K7576" s="302" t="s">
        <v>107</v>
      </c>
      <c r="L7576" s="302">
        <v>21283833</v>
      </c>
      <c r="M7576" s="302" t="s">
        <v>957</v>
      </c>
      <c r="N7576" s="305">
        <v>25020</v>
      </c>
      <c r="O7576" s="305">
        <v>25020</v>
      </c>
      <c r="P7576" s="302" t="s">
        <v>880</v>
      </c>
    </row>
    <row r="7577" spans="1:16">
      <c r="A7577" s="303">
        <v>0</v>
      </c>
      <c r="B7577" s="303">
        <v>0</v>
      </c>
      <c r="C7577" s="303">
        <v>0</v>
      </c>
      <c r="D7577" s="304">
        <f t="shared" si="118"/>
        <v>0</v>
      </c>
      <c r="E7577" s="305">
        <v>45992</v>
      </c>
      <c r="F7577" s="302" t="s">
        <v>69</v>
      </c>
      <c r="G7577" s="302" t="s">
        <v>70</v>
      </c>
      <c r="H7577" s="302" t="s">
        <v>3182</v>
      </c>
      <c r="I7577" s="302" t="s">
        <v>671</v>
      </c>
      <c r="J7577" s="302">
        <v>135002</v>
      </c>
      <c r="K7577" s="302" t="s">
        <v>107</v>
      </c>
      <c r="L7577" s="302">
        <v>21283821</v>
      </c>
      <c r="M7577" s="302" t="s">
        <v>956</v>
      </c>
      <c r="N7577" s="305">
        <v>21732</v>
      </c>
      <c r="O7577" s="305">
        <v>21732</v>
      </c>
      <c r="P7577" s="302" t="s">
        <v>880</v>
      </c>
    </row>
    <row r="7578" spans="1:16">
      <c r="A7578" s="303">
        <v>0</v>
      </c>
      <c r="B7578" s="303">
        <v>0</v>
      </c>
      <c r="C7578" s="303">
        <v>0</v>
      </c>
      <c r="D7578" s="304">
        <f t="shared" si="118"/>
        <v>0</v>
      </c>
      <c r="E7578" s="305">
        <v>45992</v>
      </c>
      <c r="F7578" s="302" t="s">
        <v>69</v>
      </c>
      <c r="G7578" s="302" t="s">
        <v>70</v>
      </c>
      <c r="H7578" s="302" t="s">
        <v>3182</v>
      </c>
      <c r="I7578" s="302" t="s">
        <v>671</v>
      </c>
      <c r="J7578" s="302">
        <v>135002</v>
      </c>
      <c r="K7578" s="302" t="s">
        <v>107</v>
      </c>
      <c r="L7578" s="302">
        <v>21283826</v>
      </c>
      <c r="M7578" s="302" t="s">
        <v>956</v>
      </c>
      <c r="N7578" s="305">
        <v>24289</v>
      </c>
      <c r="O7578" s="305">
        <v>24289</v>
      </c>
      <c r="P7578" s="302" t="s">
        <v>880</v>
      </c>
    </row>
    <row r="7579" spans="1:16">
      <c r="A7579" s="303">
        <v>0</v>
      </c>
      <c r="B7579" s="303">
        <v>0</v>
      </c>
      <c r="C7579" s="303">
        <v>0</v>
      </c>
      <c r="D7579" s="304">
        <f t="shared" si="118"/>
        <v>0</v>
      </c>
      <c r="E7579" s="305">
        <v>45992</v>
      </c>
      <c r="F7579" s="302" t="s">
        <v>69</v>
      </c>
      <c r="G7579" s="302" t="s">
        <v>70</v>
      </c>
      <c r="H7579" s="302" t="s">
        <v>3182</v>
      </c>
      <c r="I7579" s="302" t="s">
        <v>671</v>
      </c>
      <c r="J7579" s="302">
        <v>135002</v>
      </c>
      <c r="K7579" s="302" t="s">
        <v>107</v>
      </c>
      <c r="L7579" s="302">
        <v>21283840</v>
      </c>
      <c r="M7579" s="302" t="s">
        <v>958</v>
      </c>
      <c r="N7579" s="305">
        <v>25020</v>
      </c>
      <c r="O7579" s="305">
        <v>25020</v>
      </c>
      <c r="P7579" s="302" t="s">
        <v>880</v>
      </c>
    </row>
    <row r="7580" spans="1:16">
      <c r="A7580" s="303">
        <v>0</v>
      </c>
      <c r="B7580" s="303">
        <v>0</v>
      </c>
      <c r="C7580" s="303">
        <v>0</v>
      </c>
      <c r="D7580" s="304">
        <f t="shared" si="118"/>
        <v>0</v>
      </c>
      <c r="E7580" s="305">
        <v>45992</v>
      </c>
      <c r="F7580" s="302" t="s">
        <v>69</v>
      </c>
      <c r="G7580" s="302" t="s">
        <v>70</v>
      </c>
      <c r="H7580" s="302" t="s">
        <v>3182</v>
      </c>
      <c r="I7580" s="302" t="s">
        <v>671</v>
      </c>
      <c r="J7580" s="302">
        <v>135300</v>
      </c>
      <c r="K7580" s="302" t="s">
        <v>180</v>
      </c>
      <c r="L7580" s="302">
        <v>12550861</v>
      </c>
      <c r="M7580" s="302" t="s">
        <v>965</v>
      </c>
      <c r="N7580" s="305">
        <v>41656</v>
      </c>
      <c r="O7580" s="305">
        <v>41640</v>
      </c>
      <c r="P7580" s="302" t="s">
        <v>1628</v>
      </c>
    </row>
    <row r="7581" spans="1:16">
      <c r="A7581" s="303">
        <v>0</v>
      </c>
      <c r="B7581" s="303">
        <v>0</v>
      </c>
      <c r="C7581" s="303">
        <v>0</v>
      </c>
      <c r="D7581" s="304">
        <f t="shared" si="118"/>
        <v>0</v>
      </c>
      <c r="E7581" s="305">
        <v>45992</v>
      </c>
      <c r="F7581" s="302" t="s">
        <v>69</v>
      </c>
      <c r="G7581" s="302" t="s">
        <v>70</v>
      </c>
      <c r="H7581" s="302" t="s">
        <v>3182</v>
      </c>
      <c r="I7581" s="302" t="s">
        <v>671</v>
      </c>
      <c r="J7581" s="302">
        <v>135300</v>
      </c>
      <c r="K7581" s="302" t="s">
        <v>133</v>
      </c>
      <c r="L7581" s="302">
        <v>12550864</v>
      </c>
      <c r="M7581" s="302" t="s">
        <v>870</v>
      </c>
      <c r="N7581" s="305">
        <v>41656</v>
      </c>
      <c r="O7581" s="305">
        <v>41640</v>
      </c>
      <c r="P7581" s="302" t="s">
        <v>1628</v>
      </c>
    </row>
    <row r="7582" spans="1:16">
      <c r="A7582" s="303">
        <v>0</v>
      </c>
      <c r="B7582" s="303">
        <v>0</v>
      </c>
      <c r="C7582" s="303">
        <v>0</v>
      </c>
      <c r="D7582" s="304">
        <f t="shared" si="118"/>
        <v>0</v>
      </c>
      <c r="E7582" s="305">
        <v>45992</v>
      </c>
      <c r="F7582" s="302" t="s">
        <v>69</v>
      </c>
      <c r="G7582" s="302" t="s">
        <v>70</v>
      </c>
      <c r="H7582" s="302" t="s">
        <v>3182</v>
      </c>
      <c r="I7582" s="302" t="s">
        <v>671</v>
      </c>
      <c r="J7582" s="302">
        <v>135300</v>
      </c>
      <c r="K7582" s="302" t="s">
        <v>134</v>
      </c>
      <c r="L7582" s="302">
        <v>12550867</v>
      </c>
      <c r="M7582" s="302" t="s">
        <v>871</v>
      </c>
      <c r="N7582" s="305">
        <v>41656</v>
      </c>
      <c r="O7582" s="305">
        <v>41640</v>
      </c>
      <c r="P7582" s="302" t="s">
        <v>1628</v>
      </c>
    </row>
    <row r="7583" spans="1:16">
      <c r="A7583" s="303">
        <v>0</v>
      </c>
      <c r="B7583" s="303">
        <v>0</v>
      </c>
      <c r="C7583" s="303">
        <v>0</v>
      </c>
      <c r="D7583" s="304">
        <f t="shared" si="118"/>
        <v>0</v>
      </c>
      <c r="E7583" s="305">
        <v>45992</v>
      </c>
      <c r="F7583" s="302" t="s">
        <v>69</v>
      </c>
      <c r="G7583" s="302" t="s">
        <v>70</v>
      </c>
      <c r="H7583" s="302" t="s">
        <v>3182</v>
      </c>
      <c r="I7583" s="302" t="s">
        <v>671</v>
      </c>
      <c r="J7583" s="302">
        <v>135300</v>
      </c>
      <c r="K7583" s="302" t="s">
        <v>135</v>
      </c>
      <c r="L7583" s="302">
        <v>12550870</v>
      </c>
      <c r="M7583" s="302" t="s">
        <v>966</v>
      </c>
      <c r="N7583" s="305">
        <v>41656</v>
      </c>
      <c r="O7583" s="305">
        <v>41640</v>
      </c>
      <c r="P7583" s="302" t="s">
        <v>1628</v>
      </c>
    </row>
    <row r="7584" spans="1:16">
      <c r="A7584" s="303">
        <v>0</v>
      </c>
      <c r="B7584" s="303">
        <v>0</v>
      </c>
      <c r="C7584" s="303">
        <v>0</v>
      </c>
      <c r="D7584" s="304">
        <f t="shared" si="118"/>
        <v>0</v>
      </c>
      <c r="E7584" s="305">
        <v>45992</v>
      </c>
      <c r="F7584" s="302" t="s">
        <v>69</v>
      </c>
      <c r="G7584" s="302" t="s">
        <v>70</v>
      </c>
      <c r="H7584" s="302" t="s">
        <v>3182</v>
      </c>
      <c r="I7584" s="302" t="s">
        <v>671</v>
      </c>
      <c r="J7584" s="302">
        <v>135500</v>
      </c>
      <c r="K7584" s="302" t="s">
        <v>83</v>
      </c>
      <c r="L7584" s="302">
        <v>9802872</v>
      </c>
      <c r="M7584" s="302" t="s">
        <v>879</v>
      </c>
      <c r="N7584" s="305">
        <v>26846</v>
      </c>
      <c r="O7584" s="305">
        <v>26846</v>
      </c>
      <c r="P7584" s="302" t="s">
        <v>1052</v>
      </c>
    </row>
    <row r="7585" spans="1:16">
      <c r="A7585" s="303">
        <v>0</v>
      </c>
      <c r="B7585" s="303">
        <v>0</v>
      </c>
      <c r="C7585" s="303">
        <v>0</v>
      </c>
      <c r="D7585" s="304">
        <f t="shared" si="118"/>
        <v>0</v>
      </c>
      <c r="E7585" s="305">
        <v>45992</v>
      </c>
      <c r="F7585" s="302" t="s">
        <v>69</v>
      </c>
      <c r="G7585" s="302" t="s">
        <v>70</v>
      </c>
      <c r="H7585" s="302" t="s">
        <v>3182</v>
      </c>
      <c r="I7585" s="302" t="s">
        <v>671</v>
      </c>
      <c r="J7585" s="302">
        <v>135500</v>
      </c>
      <c r="K7585" s="302" t="s">
        <v>83</v>
      </c>
      <c r="L7585" s="302">
        <v>9802750</v>
      </c>
      <c r="M7585" s="302" t="s">
        <v>879</v>
      </c>
      <c r="N7585" s="305">
        <v>22098</v>
      </c>
      <c r="O7585" s="305">
        <v>22098</v>
      </c>
      <c r="P7585" s="302" t="s">
        <v>1052</v>
      </c>
    </row>
    <row r="7586" spans="1:16">
      <c r="A7586" s="303">
        <v>0</v>
      </c>
      <c r="B7586" s="303">
        <v>0</v>
      </c>
      <c r="C7586" s="303">
        <v>0</v>
      </c>
      <c r="D7586" s="304">
        <f t="shared" si="118"/>
        <v>0</v>
      </c>
      <c r="E7586" s="305">
        <v>45992</v>
      </c>
      <c r="F7586" s="302" t="s">
        <v>69</v>
      </c>
      <c r="G7586" s="302" t="s">
        <v>70</v>
      </c>
      <c r="H7586" s="302" t="s">
        <v>3182</v>
      </c>
      <c r="I7586" s="302" t="s">
        <v>671</v>
      </c>
      <c r="J7586" s="302">
        <v>135500</v>
      </c>
      <c r="K7586" s="302" t="s">
        <v>83</v>
      </c>
      <c r="L7586" s="302">
        <v>9802785</v>
      </c>
      <c r="M7586" s="302" t="s">
        <v>879</v>
      </c>
      <c r="N7586" s="305">
        <v>19541</v>
      </c>
      <c r="O7586" s="305">
        <v>19541</v>
      </c>
      <c r="P7586" s="302" t="s">
        <v>1052</v>
      </c>
    </row>
    <row r="7587" spans="1:16">
      <c r="A7587" s="303">
        <v>0</v>
      </c>
      <c r="B7587" s="303">
        <v>0</v>
      </c>
      <c r="C7587" s="303">
        <v>0</v>
      </c>
      <c r="D7587" s="304">
        <f t="shared" si="118"/>
        <v>0</v>
      </c>
      <c r="E7587" s="305">
        <v>45992</v>
      </c>
      <c r="F7587" s="302" t="s">
        <v>69</v>
      </c>
      <c r="G7587" s="302" t="s">
        <v>70</v>
      </c>
      <c r="H7587" s="302" t="s">
        <v>3182</v>
      </c>
      <c r="I7587" s="302" t="s">
        <v>671</v>
      </c>
      <c r="J7587" s="302">
        <v>135500</v>
      </c>
      <c r="K7587" s="302" t="s">
        <v>83</v>
      </c>
      <c r="L7587" s="302">
        <v>9802870</v>
      </c>
      <c r="M7587" s="302" t="s">
        <v>879</v>
      </c>
      <c r="N7587" s="305">
        <v>30133</v>
      </c>
      <c r="O7587" s="305">
        <v>30133</v>
      </c>
      <c r="P7587" s="302" t="s">
        <v>1052</v>
      </c>
    </row>
    <row r="7588" spans="1:16">
      <c r="A7588" s="303">
        <v>0</v>
      </c>
      <c r="B7588" s="303">
        <v>0</v>
      </c>
      <c r="C7588" s="303">
        <v>0</v>
      </c>
      <c r="D7588" s="304">
        <f t="shared" si="118"/>
        <v>0</v>
      </c>
      <c r="E7588" s="305">
        <v>45992</v>
      </c>
      <c r="F7588" s="302" t="s">
        <v>69</v>
      </c>
      <c r="G7588" s="302" t="s">
        <v>70</v>
      </c>
      <c r="H7588" s="302" t="s">
        <v>3182</v>
      </c>
      <c r="I7588" s="302" t="s">
        <v>671</v>
      </c>
      <c r="J7588" s="302">
        <v>135500</v>
      </c>
      <c r="K7588" s="302" t="s">
        <v>83</v>
      </c>
      <c r="L7588" s="302">
        <v>9802598</v>
      </c>
      <c r="M7588" s="302" t="s">
        <v>879</v>
      </c>
      <c r="N7588" s="305">
        <v>30498</v>
      </c>
      <c r="O7588" s="305">
        <v>30498</v>
      </c>
      <c r="P7588" s="302" t="s">
        <v>1052</v>
      </c>
    </row>
    <row r="7589" spans="1:16">
      <c r="A7589" s="303">
        <v>0</v>
      </c>
      <c r="B7589" s="303">
        <v>0</v>
      </c>
      <c r="C7589" s="303">
        <v>0</v>
      </c>
      <c r="D7589" s="304">
        <f t="shared" si="118"/>
        <v>0</v>
      </c>
      <c r="E7589" s="305">
        <v>45992</v>
      </c>
      <c r="F7589" s="302" t="s">
        <v>69</v>
      </c>
      <c r="G7589" s="302" t="s">
        <v>70</v>
      </c>
      <c r="H7589" s="302" t="s">
        <v>3182</v>
      </c>
      <c r="I7589" s="302" t="s">
        <v>671</v>
      </c>
      <c r="J7589" s="302">
        <v>135500</v>
      </c>
      <c r="K7589" s="302" t="s">
        <v>83</v>
      </c>
      <c r="L7589" s="302">
        <v>9802597</v>
      </c>
      <c r="M7589" s="302" t="s">
        <v>879</v>
      </c>
      <c r="N7589" s="305">
        <v>29768</v>
      </c>
      <c r="O7589" s="305">
        <v>29768</v>
      </c>
      <c r="P7589" s="302" t="s">
        <v>1052</v>
      </c>
    </row>
    <row r="7590" spans="1:16">
      <c r="A7590" s="303">
        <v>0</v>
      </c>
      <c r="B7590" s="303">
        <v>0</v>
      </c>
      <c r="C7590" s="303">
        <v>0</v>
      </c>
      <c r="D7590" s="304">
        <f t="shared" si="118"/>
        <v>0</v>
      </c>
      <c r="E7590" s="305">
        <v>45992</v>
      </c>
      <c r="F7590" s="302" t="s">
        <v>69</v>
      </c>
      <c r="G7590" s="302" t="s">
        <v>70</v>
      </c>
      <c r="H7590" s="302" t="s">
        <v>3182</v>
      </c>
      <c r="I7590" s="302" t="s">
        <v>671</v>
      </c>
      <c r="J7590" s="302">
        <v>135500</v>
      </c>
      <c r="K7590" s="302" t="s">
        <v>83</v>
      </c>
      <c r="L7590" s="302">
        <v>9802391</v>
      </c>
      <c r="M7590" s="302" t="s">
        <v>879</v>
      </c>
      <c r="N7590" s="305">
        <v>19541</v>
      </c>
      <c r="O7590" s="305">
        <v>19541</v>
      </c>
      <c r="P7590" s="302" t="s">
        <v>1052</v>
      </c>
    </row>
    <row r="7591" spans="1:16">
      <c r="A7591" s="303">
        <v>0</v>
      </c>
      <c r="B7591" s="303">
        <v>0</v>
      </c>
      <c r="C7591" s="303">
        <v>0</v>
      </c>
      <c r="D7591" s="304">
        <f t="shared" si="118"/>
        <v>0</v>
      </c>
      <c r="E7591" s="305">
        <v>45992</v>
      </c>
      <c r="F7591" s="302" t="s">
        <v>69</v>
      </c>
      <c r="G7591" s="302" t="s">
        <v>70</v>
      </c>
      <c r="H7591" s="302" t="s">
        <v>3182</v>
      </c>
      <c r="I7591" s="302" t="s">
        <v>671</v>
      </c>
      <c r="J7591" s="302">
        <v>135500</v>
      </c>
      <c r="K7591" s="302" t="s">
        <v>83</v>
      </c>
      <c r="L7591" s="302">
        <v>9802441</v>
      </c>
      <c r="M7591" s="302" t="s">
        <v>879</v>
      </c>
      <c r="N7591" s="305">
        <v>22098</v>
      </c>
      <c r="O7591" s="305">
        <v>22098</v>
      </c>
      <c r="P7591" s="302" t="s">
        <v>1052</v>
      </c>
    </row>
    <row r="7592" spans="1:16">
      <c r="A7592" s="303">
        <v>0</v>
      </c>
      <c r="B7592" s="303">
        <v>0</v>
      </c>
      <c r="C7592" s="303">
        <v>0</v>
      </c>
      <c r="D7592" s="304">
        <f t="shared" si="118"/>
        <v>0</v>
      </c>
      <c r="E7592" s="305">
        <v>45992</v>
      </c>
      <c r="F7592" s="302" t="s">
        <v>69</v>
      </c>
      <c r="G7592" s="302" t="s">
        <v>70</v>
      </c>
      <c r="H7592" s="302" t="s">
        <v>3182</v>
      </c>
      <c r="I7592" s="302" t="s">
        <v>671</v>
      </c>
      <c r="J7592" s="302">
        <v>135500</v>
      </c>
      <c r="K7592" s="302" t="s">
        <v>83</v>
      </c>
      <c r="L7592" s="302">
        <v>9802704</v>
      </c>
      <c r="M7592" s="302" t="s">
        <v>879</v>
      </c>
      <c r="N7592" s="305">
        <v>34881</v>
      </c>
      <c r="O7592" s="305">
        <v>34881</v>
      </c>
      <c r="P7592" s="302" t="s">
        <v>1052</v>
      </c>
    </row>
    <row r="7593" spans="1:16">
      <c r="A7593" s="303">
        <v>0</v>
      </c>
      <c r="B7593" s="303">
        <v>0</v>
      </c>
      <c r="C7593" s="303">
        <v>0</v>
      </c>
      <c r="D7593" s="304">
        <f t="shared" si="118"/>
        <v>0</v>
      </c>
      <c r="E7593" s="305">
        <v>45992</v>
      </c>
      <c r="F7593" s="302" t="s">
        <v>69</v>
      </c>
      <c r="G7593" s="302" t="s">
        <v>70</v>
      </c>
      <c r="H7593" s="302" t="s">
        <v>3182</v>
      </c>
      <c r="I7593" s="302" t="s">
        <v>671</v>
      </c>
      <c r="J7593" s="302">
        <v>135500</v>
      </c>
      <c r="K7593" s="302" t="s">
        <v>83</v>
      </c>
      <c r="L7593" s="302">
        <v>9802392</v>
      </c>
      <c r="M7593" s="302" t="s">
        <v>879</v>
      </c>
      <c r="N7593" s="305">
        <v>29768</v>
      </c>
      <c r="O7593" s="305">
        <v>29768</v>
      </c>
      <c r="P7593" s="302" t="s">
        <v>1052</v>
      </c>
    </row>
    <row r="7594" spans="1:16">
      <c r="A7594" s="303">
        <v>0</v>
      </c>
      <c r="B7594" s="303">
        <v>0</v>
      </c>
      <c r="C7594" s="303">
        <v>0</v>
      </c>
      <c r="D7594" s="304">
        <f t="shared" si="118"/>
        <v>0</v>
      </c>
      <c r="E7594" s="305">
        <v>45992</v>
      </c>
      <c r="F7594" s="302" t="s">
        <v>69</v>
      </c>
      <c r="G7594" s="302" t="s">
        <v>70</v>
      </c>
      <c r="H7594" s="302" t="s">
        <v>3182</v>
      </c>
      <c r="I7594" s="302" t="s">
        <v>671</v>
      </c>
      <c r="J7594" s="302">
        <v>135500</v>
      </c>
      <c r="K7594" s="302" t="s">
        <v>83</v>
      </c>
      <c r="L7594" s="302">
        <v>19704933</v>
      </c>
      <c r="M7594" s="302" t="s">
        <v>911</v>
      </c>
      <c r="N7594" s="305">
        <v>42552</v>
      </c>
      <c r="O7594" s="305">
        <v>42552</v>
      </c>
      <c r="P7594" s="302" t="s">
        <v>3184</v>
      </c>
    </row>
    <row r="7595" spans="1:16">
      <c r="A7595" s="303">
        <v>0</v>
      </c>
      <c r="B7595" s="303">
        <v>0</v>
      </c>
      <c r="C7595" s="303">
        <v>0</v>
      </c>
      <c r="D7595" s="304">
        <f t="shared" si="118"/>
        <v>0</v>
      </c>
      <c r="E7595" s="305">
        <v>45992</v>
      </c>
      <c r="F7595" s="302" t="s">
        <v>69</v>
      </c>
      <c r="G7595" s="302" t="s">
        <v>70</v>
      </c>
      <c r="H7595" s="302" t="s">
        <v>3182</v>
      </c>
      <c r="I7595" s="302" t="s">
        <v>671</v>
      </c>
      <c r="J7595" s="302">
        <v>135500</v>
      </c>
      <c r="K7595" s="302" t="s">
        <v>83</v>
      </c>
      <c r="L7595" s="302">
        <v>9802593</v>
      </c>
      <c r="M7595" s="302" t="s">
        <v>879</v>
      </c>
      <c r="N7595" s="305">
        <v>19541</v>
      </c>
      <c r="O7595" s="305">
        <v>19541</v>
      </c>
      <c r="P7595" s="302" t="s">
        <v>1052</v>
      </c>
    </row>
    <row r="7596" spans="1:16">
      <c r="A7596" s="303">
        <v>0</v>
      </c>
      <c r="B7596" s="303">
        <v>0</v>
      </c>
      <c r="C7596" s="303">
        <v>0</v>
      </c>
      <c r="D7596" s="304">
        <f t="shared" si="118"/>
        <v>0</v>
      </c>
      <c r="E7596" s="305">
        <v>45992</v>
      </c>
      <c r="F7596" s="302" t="s">
        <v>69</v>
      </c>
      <c r="G7596" s="302" t="s">
        <v>70</v>
      </c>
      <c r="H7596" s="302" t="s">
        <v>3182</v>
      </c>
      <c r="I7596" s="302" t="s">
        <v>671</v>
      </c>
      <c r="J7596" s="302">
        <v>135500</v>
      </c>
      <c r="K7596" s="302" t="s">
        <v>83</v>
      </c>
      <c r="L7596" s="302">
        <v>9802594</v>
      </c>
      <c r="M7596" s="302" t="s">
        <v>879</v>
      </c>
      <c r="N7596" s="305">
        <v>22098</v>
      </c>
      <c r="O7596" s="305">
        <v>22098</v>
      </c>
      <c r="P7596" s="302" t="s">
        <v>1052</v>
      </c>
    </row>
    <row r="7597" spans="1:16">
      <c r="A7597" s="303">
        <v>0</v>
      </c>
      <c r="B7597" s="303">
        <v>0</v>
      </c>
      <c r="C7597" s="303">
        <v>0</v>
      </c>
      <c r="D7597" s="304">
        <f t="shared" si="118"/>
        <v>0</v>
      </c>
      <c r="E7597" s="305">
        <v>45992</v>
      </c>
      <c r="F7597" s="302" t="s">
        <v>69</v>
      </c>
      <c r="G7597" s="302" t="s">
        <v>70</v>
      </c>
      <c r="H7597" s="302" t="s">
        <v>3182</v>
      </c>
      <c r="I7597" s="302" t="s">
        <v>671</v>
      </c>
      <c r="J7597" s="302">
        <v>135500</v>
      </c>
      <c r="K7597" s="302" t="s">
        <v>83</v>
      </c>
      <c r="L7597" s="302">
        <v>9802595</v>
      </c>
      <c r="M7597" s="302" t="s">
        <v>879</v>
      </c>
      <c r="N7597" s="305">
        <v>22828</v>
      </c>
      <c r="O7597" s="305">
        <v>22828</v>
      </c>
      <c r="P7597" s="302" t="s">
        <v>1052</v>
      </c>
    </row>
    <row r="7598" spans="1:16">
      <c r="A7598" s="303">
        <v>0</v>
      </c>
      <c r="B7598" s="303">
        <v>0</v>
      </c>
      <c r="C7598" s="303">
        <v>0</v>
      </c>
      <c r="D7598" s="304">
        <f t="shared" si="118"/>
        <v>0</v>
      </c>
      <c r="E7598" s="305">
        <v>45992</v>
      </c>
      <c r="F7598" s="302" t="s">
        <v>69</v>
      </c>
      <c r="G7598" s="302" t="s">
        <v>70</v>
      </c>
      <c r="H7598" s="302" t="s">
        <v>3182</v>
      </c>
      <c r="I7598" s="302" t="s">
        <v>671</v>
      </c>
      <c r="J7598" s="302">
        <v>135500</v>
      </c>
      <c r="K7598" s="302" t="s">
        <v>83</v>
      </c>
      <c r="L7598" s="302">
        <v>9802702</v>
      </c>
      <c r="M7598" s="302" t="s">
        <v>879</v>
      </c>
      <c r="N7598" s="305">
        <v>19541</v>
      </c>
      <c r="O7598" s="305">
        <v>19541</v>
      </c>
      <c r="P7598" s="302" t="s">
        <v>1052</v>
      </c>
    </row>
    <row r="7599" spans="1:16">
      <c r="A7599" s="303">
        <v>0</v>
      </c>
      <c r="B7599" s="303">
        <v>0</v>
      </c>
      <c r="C7599" s="303">
        <v>0</v>
      </c>
      <c r="D7599" s="304">
        <f t="shared" si="118"/>
        <v>0</v>
      </c>
      <c r="E7599" s="305">
        <v>45992</v>
      </c>
      <c r="F7599" s="302" t="s">
        <v>69</v>
      </c>
      <c r="G7599" s="302" t="s">
        <v>70</v>
      </c>
      <c r="H7599" s="302" t="s">
        <v>3182</v>
      </c>
      <c r="I7599" s="302" t="s">
        <v>671</v>
      </c>
      <c r="J7599" s="302">
        <v>135500</v>
      </c>
      <c r="K7599" s="302" t="s">
        <v>83</v>
      </c>
      <c r="L7599" s="302">
        <v>9741885</v>
      </c>
      <c r="M7599" s="302" t="s">
        <v>879</v>
      </c>
      <c r="N7599" s="305">
        <v>39417</v>
      </c>
      <c r="O7599" s="305">
        <v>39083</v>
      </c>
      <c r="P7599" s="302" t="s">
        <v>3183</v>
      </c>
    </row>
    <row r="7600" spans="1:16">
      <c r="A7600" s="303">
        <v>0</v>
      </c>
      <c r="B7600" s="303">
        <v>0</v>
      </c>
      <c r="C7600" s="303">
        <v>0</v>
      </c>
      <c r="D7600" s="304">
        <f t="shared" si="118"/>
        <v>0</v>
      </c>
      <c r="E7600" s="305">
        <v>45992</v>
      </c>
      <c r="F7600" s="302" t="s">
        <v>69</v>
      </c>
      <c r="G7600" s="302" t="s">
        <v>70</v>
      </c>
      <c r="H7600" s="302" t="s">
        <v>3182</v>
      </c>
      <c r="I7600" s="302" t="s">
        <v>671</v>
      </c>
      <c r="J7600" s="302">
        <v>135500</v>
      </c>
      <c r="K7600" s="302" t="s">
        <v>83</v>
      </c>
      <c r="L7600" s="302">
        <v>9802442</v>
      </c>
      <c r="M7600" s="302" t="s">
        <v>879</v>
      </c>
      <c r="N7600" s="305">
        <v>22828</v>
      </c>
      <c r="O7600" s="305">
        <v>22828</v>
      </c>
      <c r="P7600" s="302" t="s">
        <v>1052</v>
      </c>
    </row>
    <row r="7601" spans="1:16">
      <c r="A7601" s="303">
        <v>0</v>
      </c>
      <c r="B7601" s="303">
        <v>0</v>
      </c>
      <c r="C7601" s="303">
        <v>0</v>
      </c>
      <c r="D7601" s="304">
        <f t="shared" si="118"/>
        <v>0</v>
      </c>
      <c r="E7601" s="305">
        <v>45992</v>
      </c>
      <c r="F7601" s="302" t="s">
        <v>69</v>
      </c>
      <c r="G7601" s="302" t="s">
        <v>70</v>
      </c>
      <c r="H7601" s="302" t="s">
        <v>3182</v>
      </c>
      <c r="I7601" s="302" t="s">
        <v>671</v>
      </c>
      <c r="J7601" s="302">
        <v>135500</v>
      </c>
      <c r="K7601" s="302" t="s">
        <v>83</v>
      </c>
      <c r="L7601" s="302">
        <v>9802873</v>
      </c>
      <c r="M7601" s="302" t="s">
        <v>879</v>
      </c>
      <c r="N7601" s="305">
        <v>28307</v>
      </c>
      <c r="O7601" s="305">
        <v>28307</v>
      </c>
      <c r="P7601" s="302" t="s">
        <v>1052</v>
      </c>
    </row>
    <row r="7602" spans="1:16">
      <c r="A7602" s="303">
        <v>0</v>
      </c>
      <c r="B7602" s="303">
        <v>0</v>
      </c>
      <c r="C7602" s="303">
        <v>0</v>
      </c>
      <c r="D7602" s="304">
        <f t="shared" si="118"/>
        <v>0</v>
      </c>
      <c r="E7602" s="305">
        <v>45992</v>
      </c>
      <c r="F7602" s="302" t="s">
        <v>69</v>
      </c>
      <c r="G7602" s="302" t="s">
        <v>70</v>
      </c>
      <c r="H7602" s="302" t="s">
        <v>3182</v>
      </c>
      <c r="I7602" s="302" t="s">
        <v>671</v>
      </c>
      <c r="J7602" s="302">
        <v>135500</v>
      </c>
      <c r="K7602" s="302" t="s">
        <v>83</v>
      </c>
      <c r="L7602" s="302">
        <v>9802874</v>
      </c>
      <c r="M7602" s="302" t="s">
        <v>879</v>
      </c>
      <c r="N7602" s="305">
        <v>31959</v>
      </c>
      <c r="O7602" s="305">
        <v>31959</v>
      </c>
      <c r="P7602" s="302" t="s">
        <v>1052</v>
      </c>
    </row>
    <row r="7603" spans="1:16">
      <c r="A7603" s="303">
        <v>0</v>
      </c>
      <c r="B7603" s="303">
        <v>0</v>
      </c>
      <c r="C7603" s="303">
        <v>0</v>
      </c>
      <c r="D7603" s="304">
        <f t="shared" si="118"/>
        <v>0</v>
      </c>
      <c r="E7603" s="305">
        <v>45992</v>
      </c>
      <c r="F7603" s="302" t="s">
        <v>69</v>
      </c>
      <c r="G7603" s="302" t="s">
        <v>70</v>
      </c>
      <c r="H7603" s="302" t="s">
        <v>3182</v>
      </c>
      <c r="I7603" s="302" t="s">
        <v>671</v>
      </c>
      <c r="J7603" s="302">
        <v>135500</v>
      </c>
      <c r="K7603" s="302" t="s">
        <v>83</v>
      </c>
      <c r="L7603" s="302">
        <v>9802869</v>
      </c>
      <c r="M7603" s="302" t="s">
        <v>879</v>
      </c>
      <c r="N7603" s="305">
        <v>29768</v>
      </c>
      <c r="O7603" s="305">
        <v>29768</v>
      </c>
      <c r="P7603" s="302" t="s">
        <v>1052</v>
      </c>
    </row>
    <row r="7604" spans="1:16">
      <c r="A7604" s="303">
        <v>0</v>
      </c>
      <c r="B7604" s="303">
        <v>0</v>
      </c>
      <c r="C7604" s="303">
        <v>0</v>
      </c>
      <c r="D7604" s="304">
        <f t="shared" si="118"/>
        <v>0</v>
      </c>
      <c r="E7604" s="305">
        <v>45992</v>
      </c>
      <c r="F7604" s="302" t="s">
        <v>69</v>
      </c>
      <c r="G7604" s="302" t="s">
        <v>70</v>
      </c>
      <c r="H7604" s="302" t="s">
        <v>3182</v>
      </c>
      <c r="I7604" s="302" t="s">
        <v>671</v>
      </c>
      <c r="J7604" s="302">
        <v>135500</v>
      </c>
      <c r="K7604" s="302" t="s">
        <v>83</v>
      </c>
      <c r="L7604" s="302">
        <v>9802786</v>
      </c>
      <c r="M7604" s="302" t="s">
        <v>879</v>
      </c>
      <c r="N7604" s="305">
        <v>29768</v>
      </c>
      <c r="O7604" s="305">
        <v>29768</v>
      </c>
      <c r="P7604" s="302" t="s">
        <v>1052</v>
      </c>
    </row>
    <row r="7605" spans="1:16">
      <c r="A7605" s="303">
        <v>0</v>
      </c>
      <c r="B7605" s="303">
        <v>0</v>
      </c>
      <c r="C7605" s="303">
        <v>0</v>
      </c>
      <c r="D7605" s="304">
        <f t="shared" si="118"/>
        <v>0</v>
      </c>
      <c r="E7605" s="305">
        <v>45992</v>
      </c>
      <c r="F7605" s="302" t="s">
        <v>69</v>
      </c>
      <c r="G7605" s="302" t="s">
        <v>70</v>
      </c>
      <c r="H7605" s="302" t="s">
        <v>3182</v>
      </c>
      <c r="I7605" s="302" t="s">
        <v>671</v>
      </c>
      <c r="J7605" s="302">
        <v>135500</v>
      </c>
      <c r="K7605" s="302" t="s">
        <v>83</v>
      </c>
      <c r="L7605" s="302">
        <v>12550889</v>
      </c>
      <c r="M7605" s="302" t="s">
        <v>911</v>
      </c>
      <c r="N7605" s="305">
        <v>41656</v>
      </c>
      <c r="O7605" s="305">
        <v>41640</v>
      </c>
      <c r="P7605" s="302" t="s">
        <v>1628</v>
      </c>
    </row>
    <row r="7606" spans="1:16">
      <c r="A7606" s="303">
        <v>0</v>
      </c>
      <c r="B7606" s="303">
        <v>0</v>
      </c>
      <c r="C7606" s="303">
        <v>0</v>
      </c>
      <c r="D7606" s="304">
        <f t="shared" si="118"/>
        <v>0</v>
      </c>
      <c r="E7606" s="305">
        <v>45992</v>
      </c>
      <c r="F7606" s="302" t="s">
        <v>69</v>
      </c>
      <c r="G7606" s="302" t="s">
        <v>70</v>
      </c>
      <c r="H7606" s="302" t="s">
        <v>3182</v>
      </c>
      <c r="I7606" s="302" t="s">
        <v>671</v>
      </c>
      <c r="J7606" s="302">
        <v>135500</v>
      </c>
      <c r="K7606" s="302" t="s">
        <v>83</v>
      </c>
      <c r="L7606" s="302">
        <v>9802440</v>
      </c>
      <c r="M7606" s="302" t="s">
        <v>879</v>
      </c>
      <c r="N7606" s="305">
        <v>19541</v>
      </c>
      <c r="O7606" s="305">
        <v>19541</v>
      </c>
      <c r="P7606" s="302" t="s">
        <v>1052</v>
      </c>
    </row>
    <row r="7607" spans="1:16">
      <c r="A7607" s="303">
        <v>0</v>
      </c>
      <c r="B7607" s="303">
        <v>0</v>
      </c>
      <c r="C7607" s="303">
        <v>0</v>
      </c>
      <c r="D7607" s="304">
        <f t="shared" si="118"/>
        <v>0</v>
      </c>
      <c r="E7607" s="305">
        <v>45992</v>
      </c>
      <c r="F7607" s="302" t="s">
        <v>69</v>
      </c>
      <c r="G7607" s="302" t="s">
        <v>70</v>
      </c>
      <c r="H7607" s="302" t="s">
        <v>3182</v>
      </c>
      <c r="I7607" s="302" t="s">
        <v>671</v>
      </c>
      <c r="J7607" s="302">
        <v>135500</v>
      </c>
      <c r="K7607" s="302" t="s">
        <v>83</v>
      </c>
      <c r="L7607" s="302">
        <v>9816548</v>
      </c>
      <c r="M7607" s="302" t="s">
        <v>879</v>
      </c>
      <c r="N7607" s="305">
        <v>38044</v>
      </c>
      <c r="O7607" s="305">
        <v>37987</v>
      </c>
      <c r="P7607" s="302" t="s">
        <v>3183</v>
      </c>
    </row>
    <row r="7608" spans="1:16">
      <c r="A7608" s="303">
        <v>0</v>
      </c>
      <c r="B7608" s="303">
        <v>0</v>
      </c>
      <c r="C7608" s="303">
        <v>0</v>
      </c>
      <c r="D7608" s="304">
        <f t="shared" si="118"/>
        <v>0</v>
      </c>
      <c r="E7608" s="305">
        <v>45992</v>
      </c>
      <c r="F7608" s="302" t="s">
        <v>69</v>
      </c>
      <c r="G7608" s="302" t="s">
        <v>70</v>
      </c>
      <c r="H7608" s="302" t="s">
        <v>3182</v>
      </c>
      <c r="I7608" s="302" t="s">
        <v>671</v>
      </c>
      <c r="J7608" s="302">
        <v>135500</v>
      </c>
      <c r="K7608" s="302" t="s">
        <v>83</v>
      </c>
      <c r="L7608" s="302">
        <v>9802868</v>
      </c>
      <c r="M7608" s="302" t="s">
        <v>879</v>
      </c>
      <c r="N7608" s="305">
        <v>19541</v>
      </c>
      <c r="O7608" s="305">
        <v>19541</v>
      </c>
      <c r="P7608" s="302" t="s">
        <v>1052</v>
      </c>
    </row>
    <row r="7609" spans="1:16">
      <c r="A7609" s="303">
        <v>0</v>
      </c>
      <c r="B7609" s="303">
        <v>0</v>
      </c>
      <c r="C7609" s="303">
        <v>0</v>
      </c>
      <c r="D7609" s="304">
        <f t="shared" si="118"/>
        <v>0</v>
      </c>
      <c r="E7609" s="305">
        <v>45992</v>
      </c>
      <c r="F7609" s="302" t="s">
        <v>69</v>
      </c>
      <c r="G7609" s="302" t="s">
        <v>70</v>
      </c>
      <c r="H7609" s="302" t="s">
        <v>3182</v>
      </c>
      <c r="I7609" s="302" t="s">
        <v>671</v>
      </c>
      <c r="J7609" s="302">
        <v>135500</v>
      </c>
      <c r="K7609" s="302" t="s">
        <v>83</v>
      </c>
      <c r="L7609" s="302">
        <v>9802596</v>
      </c>
      <c r="M7609" s="302" t="s">
        <v>879</v>
      </c>
      <c r="N7609" s="305">
        <v>27576</v>
      </c>
      <c r="O7609" s="305">
        <v>27576</v>
      </c>
      <c r="P7609" s="302" t="s">
        <v>1052</v>
      </c>
    </row>
    <row r="7610" spans="1:16">
      <c r="A7610" s="303">
        <v>0</v>
      </c>
      <c r="B7610" s="303">
        <v>0</v>
      </c>
      <c r="C7610" s="303">
        <v>0</v>
      </c>
      <c r="D7610" s="304">
        <f t="shared" si="118"/>
        <v>0</v>
      </c>
      <c r="E7610" s="305">
        <v>45992</v>
      </c>
      <c r="F7610" s="302" t="s">
        <v>69</v>
      </c>
      <c r="G7610" s="302" t="s">
        <v>70</v>
      </c>
      <c r="H7610" s="302" t="s">
        <v>3182</v>
      </c>
      <c r="I7610" s="302" t="s">
        <v>671</v>
      </c>
      <c r="J7610" s="302">
        <v>135500</v>
      </c>
      <c r="K7610" s="302" t="s">
        <v>83</v>
      </c>
      <c r="L7610" s="302">
        <v>9802833</v>
      </c>
      <c r="M7610" s="302" t="s">
        <v>879</v>
      </c>
      <c r="N7610" s="305">
        <v>34881</v>
      </c>
      <c r="O7610" s="305">
        <v>34881</v>
      </c>
      <c r="P7610" s="302" t="s">
        <v>1052</v>
      </c>
    </row>
    <row r="7611" spans="1:16">
      <c r="A7611" s="303">
        <v>0</v>
      </c>
      <c r="B7611" s="303">
        <v>0</v>
      </c>
      <c r="C7611" s="303">
        <v>0</v>
      </c>
      <c r="D7611" s="304">
        <f t="shared" si="118"/>
        <v>0</v>
      </c>
      <c r="E7611" s="305">
        <v>45992</v>
      </c>
      <c r="F7611" s="302" t="s">
        <v>69</v>
      </c>
      <c r="G7611" s="302" t="s">
        <v>70</v>
      </c>
      <c r="H7611" s="302" t="s">
        <v>3182</v>
      </c>
      <c r="I7611" s="302" t="s">
        <v>671</v>
      </c>
      <c r="J7611" s="302">
        <v>135500</v>
      </c>
      <c r="K7611" s="302" t="s">
        <v>83</v>
      </c>
      <c r="L7611" s="302">
        <v>9802703</v>
      </c>
      <c r="M7611" s="302" t="s">
        <v>879</v>
      </c>
      <c r="N7611" s="305">
        <v>23924</v>
      </c>
      <c r="O7611" s="305">
        <v>23924</v>
      </c>
      <c r="P7611" s="302" t="s">
        <v>1052</v>
      </c>
    </row>
    <row r="7612" spans="1:16">
      <c r="A7612" s="303">
        <v>0</v>
      </c>
      <c r="B7612" s="303">
        <v>0</v>
      </c>
      <c r="C7612" s="303">
        <v>0</v>
      </c>
      <c r="D7612" s="304">
        <f t="shared" si="118"/>
        <v>0</v>
      </c>
      <c r="E7612" s="305">
        <v>45992</v>
      </c>
      <c r="F7612" s="302" t="s">
        <v>69</v>
      </c>
      <c r="G7612" s="302" t="s">
        <v>70</v>
      </c>
      <c r="H7612" s="302" t="s">
        <v>3182</v>
      </c>
      <c r="I7612" s="302" t="s">
        <v>671</v>
      </c>
      <c r="J7612" s="302">
        <v>135500</v>
      </c>
      <c r="K7612" s="302" t="s">
        <v>84</v>
      </c>
      <c r="L7612" s="302">
        <v>9742931</v>
      </c>
      <c r="M7612" s="302" t="s">
        <v>3185</v>
      </c>
      <c r="N7612" s="305">
        <v>39356</v>
      </c>
      <c r="O7612" s="305">
        <v>39356</v>
      </c>
      <c r="P7612" s="302" t="s">
        <v>3183</v>
      </c>
    </row>
    <row r="7613" spans="1:16">
      <c r="A7613" s="303">
        <v>0</v>
      </c>
      <c r="B7613" s="303">
        <v>0</v>
      </c>
      <c r="C7613" s="303">
        <v>0</v>
      </c>
      <c r="D7613" s="304">
        <f t="shared" si="118"/>
        <v>0</v>
      </c>
      <c r="E7613" s="305">
        <v>45992</v>
      </c>
      <c r="F7613" s="302" t="s">
        <v>69</v>
      </c>
      <c r="G7613" s="302" t="s">
        <v>70</v>
      </c>
      <c r="H7613" s="302" t="s">
        <v>3182</v>
      </c>
      <c r="I7613" s="302" t="s">
        <v>671</v>
      </c>
      <c r="J7613" s="302">
        <v>135500</v>
      </c>
      <c r="K7613" s="302" t="s">
        <v>84</v>
      </c>
      <c r="L7613" s="302">
        <v>9818206</v>
      </c>
      <c r="M7613" s="302" t="s">
        <v>3186</v>
      </c>
      <c r="N7613" s="305">
        <v>38044</v>
      </c>
      <c r="O7613" s="305">
        <v>38292</v>
      </c>
      <c r="P7613" s="302" t="s">
        <v>3187</v>
      </c>
    </row>
    <row r="7614" spans="1:16">
      <c r="A7614" s="303">
        <v>0</v>
      </c>
      <c r="B7614" s="303">
        <v>0</v>
      </c>
      <c r="C7614" s="303">
        <v>0</v>
      </c>
      <c r="D7614" s="304">
        <f t="shared" si="118"/>
        <v>0</v>
      </c>
      <c r="E7614" s="305">
        <v>45992</v>
      </c>
      <c r="F7614" s="302" t="s">
        <v>69</v>
      </c>
      <c r="G7614" s="302" t="s">
        <v>70</v>
      </c>
      <c r="H7614" s="302" t="s">
        <v>3182</v>
      </c>
      <c r="I7614" s="302" t="s">
        <v>671</v>
      </c>
      <c r="J7614" s="302">
        <v>135500</v>
      </c>
      <c r="K7614" s="302" t="s">
        <v>84</v>
      </c>
      <c r="L7614" s="302">
        <v>10764701</v>
      </c>
      <c r="M7614" s="302" t="s">
        <v>3185</v>
      </c>
      <c r="N7614" s="305">
        <v>38018</v>
      </c>
      <c r="O7614" s="305">
        <v>40603</v>
      </c>
      <c r="P7614" s="302" t="s">
        <v>3183</v>
      </c>
    </row>
    <row r="7615" spans="1:16">
      <c r="A7615" s="303">
        <v>0</v>
      </c>
      <c r="B7615" s="303">
        <v>0</v>
      </c>
      <c r="C7615" s="303">
        <v>0</v>
      </c>
      <c r="D7615" s="304">
        <f t="shared" si="118"/>
        <v>0</v>
      </c>
      <c r="E7615" s="305">
        <v>45992</v>
      </c>
      <c r="F7615" s="302" t="s">
        <v>69</v>
      </c>
      <c r="G7615" s="302" t="s">
        <v>70</v>
      </c>
      <c r="H7615" s="302" t="s">
        <v>3182</v>
      </c>
      <c r="I7615" s="302" t="s">
        <v>671</v>
      </c>
      <c r="J7615" s="302">
        <v>135500</v>
      </c>
      <c r="K7615" s="302" t="s">
        <v>108</v>
      </c>
      <c r="L7615" s="302">
        <v>9741541</v>
      </c>
      <c r="M7615" s="302" t="s">
        <v>964</v>
      </c>
      <c r="N7615" s="305">
        <v>39457</v>
      </c>
      <c r="O7615" s="305">
        <v>39448</v>
      </c>
      <c r="P7615" s="302" t="s">
        <v>3188</v>
      </c>
    </row>
    <row r="7616" spans="1:16">
      <c r="A7616" s="303">
        <v>0</v>
      </c>
      <c r="B7616" s="303">
        <v>0</v>
      </c>
      <c r="C7616" s="303">
        <v>0</v>
      </c>
      <c r="D7616" s="304">
        <f t="shared" si="118"/>
        <v>0</v>
      </c>
      <c r="E7616" s="305">
        <v>45992</v>
      </c>
      <c r="F7616" s="302" t="s">
        <v>69</v>
      </c>
      <c r="G7616" s="302" t="s">
        <v>70</v>
      </c>
      <c r="H7616" s="302" t="s">
        <v>3182</v>
      </c>
      <c r="I7616" s="302" t="s">
        <v>671</v>
      </c>
      <c r="J7616" s="302">
        <v>135500</v>
      </c>
      <c r="K7616" s="302" t="s">
        <v>180</v>
      </c>
      <c r="L7616" s="302">
        <v>19697214</v>
      </c>
      <c r="M7616" s="302" t="s">
        <v>965</v>
      </c>
      <c r="N7616" s="305">
        <v>41656</v>
      </c>
      <c r="O7616" s="305">
        <v>41640</v>
      </c>
      <c r="P7616" s="302" t="s">
        <v>1628</v>
      </c>
    </row>
    <row r="7617" spans="1:16">
      <c r="A7617" s="303">
        <v>0</v>
      </c>
      <c r="B7617" s="303">
        <v>0</v>
      </c>
      <c r="C7617" s="303">
        <v>0</v>
      </c>
      <c r="D7617" s="304">
        <f t="shared" si="118"/>
        <v>0</v>
      </c>
      <c r="E7617" s="305">
        <v>45992</v>
      </c>
      <c r="F7617" s="302" t="s">
        <v>69</v>
      </c>
      <c r="G7617" s="302" t="s">
        <v>70</v>
      </c>
      <c r="H7617" s="302" t="s">
        <v>3182</v>
      </c>
      <c r="I7617" s="302" t="s">
        <v>671</v>
      </c>
      <c r="J7617" s="302">
        <v>135500</v>
      </c>
      <c r="K7617" s="302" t="s">
        <v>133</v>
      </c>
      <c r="L7617" s="302">
        <v>19697225</v>
      </c>
      <c r="M7617" s="302" t="s">
        <v>870</v>
      </c>
      <c r="N7617" s="305">
        <v>41656</v>
      </c>
      <c r="O7617" s="305">
        <v>41640</v>
      </c>
      <c r="P7617" s="302" t="s">
        <v>1628</v>
      </c>
    </row>
    <row r="7618" spans="1:16">
      <c r="A7618" s="303">
        <v>0</v>
      </c>
      <c r="B7618" s="303">
        <v>0</v>
      </c>
      <c r="C7618" s="303">
        <v>0</v>
      </c>
      <c r="D7618" s="304">
        <f t="shared" si="118"/>
        <v>0</v>
      </c>
      <c r="E7618" s="305">
        <v>45992</v>
      </c>
      <c r="F7618" s="302" t="s">
        <v>69</v>
      </c>
      <c r="G7618" s="302" t="s">
        <v>70</v>
      </c>
      <c r="H7618" s="302" t="s">
        <v>3182</v>
      </c>
      <c r="I7618" s="302" t="s">
        <v>671</v>
      </c>
      <c r="J7618" s="302">
        <v>135500</v>
      </c>
      <c r="K7618" s="302" t="s">
        <v>134</v>
      </c>
      <c r="L7618" s="302">
        <v>19697236</v>
      </c>
      <c r="M7618" s="302" t="s">
        <v>871</v>
      </c>
      <c r="N7618" s="305">
        <v>41656</v>
      </c>
      <c r="O7618" s="305">
        <v>41640</v>
      </c>
      <c r="P7618" s="302" t="s">
        <v>1628</v>
      </c>
    </row>
    <row r="7619" spans="1:16">
      <c r="A7619" s="303">
        <v>0</v>
      </c>
      <c r="B7619" s="303">
        <v>0</v>
      </c>
      <c r="C7619" s="303">
        <v>0</v>
      </c>
      <c r="D7619" s="304">
        <f t="shared" ref="D7619:D7682" si="119">+B7619-C7619</f>
        <v>0</v>
      </c>
      <c r="E7619" s="305">
        <v>45992</v>
      </c>
      <c r="F7619" s="302" t="s">
        <v>69</v>
      </c>
      <c r="G7619" s="302" t="s">
        <v>70</v>
      </c>
      <c r="H7619" s="302" t="s">
        <v>3182</v>
      </c>
      <c r="I7619" s="302" t="s">
        <v>671</v>
      </c>
      <c r="J7619" s="302">
        <v>135500</v>
      </c>
      <c r="K7619" s="302" t="s">
        <v>135</v>
      </c>
      <c r="L7619" s="302">
        <v>19697247</v>
      </c>
      <c r="M7619" s="302" t="s">
        <v>966</v>
      </c>
      <c r="N7619" s="305">
        <v>41656</v>
      </c>
      <c r="O7619" s="305">
        <v>41640</v>
      </c>
      <c r="P7619" s="302" t="s">
        <v>1628</v>
      </c>
    </row>
    <row r="7620" spans="1:16">
      <c r="A7620" s="303">
        <v>0</v>
      </c>
      <c r="B7620" s="303">
        <v>0</v>
      </c>
      <c r="C7620" s="303">
        <v>0</v>
      </c>
      <c r="D7620" s="304">
        <f t="shared" si="119"/>
        <v>0</v>
      </c>
      <c r="E7620" s="305">
        <v>45992</v>
      </c>
      <c r="F7620" s="302" t="s">
        <v>69</v>
      </c>
      <c r="G7620" s="302" t="s">
        <v>70</v>
      </c>
      <c r="H7620" s="302" t="s">
        <v>3182</v>
      </c>
      <c r="I7620" s="302" t="s">
        <v>671</v>
      </c>
      <c r="J7620" s="302">
        <v>135500</v>
      </c>
      <c r="K7620" s="302" t="s">
        <v>135</v>
      </c>
      <c r="L7620" s="302">
        <v>19704930</v>
      </c>
      <c r="M7620" s="302" t="s">
        <v>872</v>
      </c>
      <c r="N7620" s="305">
        <v>42552</v>
      </c>
      <c r="O7620" s="305">
        <v>42370</v>
      </c>
      <c r="P7620" s="302" t="s">
        <v>3184</v>
      </c>
    </row>
    <row r="7621" spans="1:16">
      <c r="A7621" s="303">
        <v>0</v>
      </c>
      <c r="B7621" s="303">
        <v>0</v>
      </c>
      <c r="C7621" s="303">
        <v>0</v>
      </c>
      <c r="D7621" s="304">
        <f t="shared" si="119"/>
        <v>0</v>
      </c>
      <c r="E7621" s="305">
        <v>45992</v>
      </c>
      <c r="F7621" s="302" t="s">
        <v>69</v>
      </c>
      <c r="G7621" s="302" t="s">
        <v>70</v>
      </c>
      <c r="H7621" s="302" t="s">
        <v>3182</v>
      </c>
      <c r="I7621" s="302" t="s">
        <v>671</v>
      </c>
      <c r="J7621" s="302">
        <v>135500</v>
      </c>
      <c r="K7621" s="302" t="s">
        <v>86</v>
      </c>
      <c r="L7621" s="302">
        <v>9803131</v>
      </c>
      <c r="M7621" s="302" t="s">
        <v>885</v>
      </c>
      <c r="N7621" s="305">
        <v>19541</v>
      </c>
      <c r="O7621" s="305">
        <v>19541</v>
      </c>
      <c r="P7621" s="302" t="s">
        <v>1052</v>
      </c>
    </row>
    <row r="7622" spans="1:16">
      <c r="A7622" s="303">
        <v>0</v>
      </c>
      <c r="B7622" s="303">
        <v>0</v>
      </c>
      <c r="C7622" s="303">
        <v>0</v>
      </c>
      <c r="D7622" s="304">
        <f t="shared" si="119"/>
        <v>0</v>
      </c>
      <c r="E7622" s="305">
        <v>45992</v>
      </c>
      <c r="F7622" s="302" t="s">
        <v>69</v>
      </c>
      <c r="G7622" s="302" t="s">
        <v>70</v>
      </c>
      <c r="H7622" s="302" t="s">
        <v>3182</v>
      </c>
      <c r="I7622" s="302" t="s">
        <v>671</v>
      </c>
      <c r="J7622" s="302">
        <v>135500</v>
      </c>
      <c r="K7622" s="302" t="s">
        <v>86</v>
      </c>
      <c r="L7622" s="302">
        <v>9803367</v>
      </c>
      <c r="M7622" s="302" t="s">
        <v>885</v>
      </c>
      <c r="N7622" s="305">
        <v>34881</v>
      </c>
      <c r="O7622" s="305">
        <v>34881</v>
      </c>
      <c r="P7622" s="302" t="s">
        <v>1052</v>
      </c>
    </row>
    <row r="7623" spans="1:16">
      <c r="A7623" s="303">
        <v>0</v>
      </c>
      <c r="B7623" s="303">
        <v>0</v>
      </c>
      <c r="C7623" s="303">
        <v>0</v>
      </c>
      <c r="D7623" s="304">
        <f t="shared" si="119"/>
        <v>0</v>
      </c>
      <c r="E7623" s="305">
        <v>45992</v>
      </c>
      <c r="F7623" s="302" t="s">
        <v>69</v>
      </c>
      <c r="G7623" s="302" t="s">
        <v>70</v>
      </c>
      <c r="H7623" s="302" t="s">
        <v>3182</v>
      </c>
      <c r="I7623" s="302" t="s">
        <v>671</v>
      </c>
      <c r="J7623" s="302">
        <v>135500</v>
      </c>
      <c r="K7623" s="302" t="s">
        <v>86</v>
      </c>
      <c r="L7623" s="302">
        <v>9803136</v>
      </c>
      <c r="M7623" s="302" t="s">
        <v>885</v>
      </c>
      <c r="N7623" s="305">
        <v>30498</v>
      </c>
      <c r="O7623" s="305">
        <v>30498</v>
      </c>
      <c r="P7623" s="302" t="s">
        <v>1052</v>
      </c>
    </row>
    <row r="7624" spans="1:16">
      <c r="A7624" s="303">
        <v>0</v>
      </c>
      <c r="B7624" s="303">
        <v>0</v>
      </c>
      <c r="C7624" s="303">
        <v>0</v>
      </c>
      <c r="D7624" s="304">
        <f t="shared" si="119"/>
        <v>0</v>
      </c>
      <c r="E7624" s="305">
        <v>45992</v>
      </c>
      <c r="F7624" s="302" t="s">
        <v>69</v>
      </c>
      <c r="G7624" s="302" t="s">
        <v>70</v>
      </c>
      <c r="H7624" s="302" t="s">
        <v>3182</v>
      </c>
      <c r="I7624" s="302" t="s">
        <v>671</v>
      </c>
      <c r="J7624" s="302">
        <v>135500</v>
      </c>
      <c r="K7624" s="302" t="s">
        <v>86</v>
      </c>
      <c r="L7624" s="302">
        <v>9802980</v>
      </c>
      <c r="M7624" s="302" t="s">
        <v>885</v>
      </c>
      <c r="N7624" s="305">
        <v>22098</v>
      </c>
      <c r="O7624" s="305">
        <v>22098</v>
      </c>
      <c r="P7624" s="302" t="s">
        <v>1052</v>
      </c>
    </row>
    <row r="7625" spans="1:16">
      <c r="A7625" s="303">
        <v>0</v>
      </c>
      <c r="B7625" s="303">
        <v>0</v>
      </c>
      <c r="C7625" s="303">
        <v>0</v>
      </c>
      <c r="D7625" s="304">
        <f t="shared" si="119"/>
        <v>0</v>
      </c>
      <c r="E7625" s="305">
        <v>45992</v>
      </c>
      <c r="F7625" s="302" t="s">
        <v>69</v>
      </c>
      <c r="G7625" s="302" t="s">
        <v>70</v>
      </c>
      <c r="H7625" s="302" t="s">
        <v>3182</v>
      </c>
      <c r="I7625" s="302" t="s">
        <v>671</v>
      </c>
      <c r="J7625" s="302">
        <v>135500</v>
      </c>
      <c r="K7625" s="302" t="s">
        <v>86</v>
      </c>
      <c r="L7625" s="302">
        <v>9816549</v>
      </c>
      <c r="M7625" s="302" t="s">
        <v>885</v>
      </c>
      <c r="N7625" s="305">
        <v>38044</v>
      </c>
      <c r="O7625" s="305">
        <v>37987</v>
      </c>
      <c r="P7625" s="302" t="s">
        <v>3183</v>
      </c>
    </row>
    <row r="7626" spans="1:16">
      <c r="A7626" s="303">
        <v>0</v>
      </c>
      <c r="B7626" s="303">
        <v>0</v>
      </c>
      <c r="C7626" s="303">
        <v>0</v>
      </c>
      <c r="D7626" s="304">
        <f t="shared" si="119"/>
        <v>0</v>
      </c>
      <c r="E7626" s="305">
        <v>45992</v>
      </c>
      <c r="F7626" s="302" t="s">
        <v>69</v>
      </c>
      <c r="G7626" s="302" t="s">
        <v>70</v>
      </c>
      <c r="H7626" s="302" t="s">
        <v>3182</v>
      </c>
      <c r="I7626" s="302" t="s">
        <v>671</v>
      </c>
      <c r="J7626" s="302">
        <v>135500</v>
      </c>
      <c r="K7626" s="302" t="s">
        <v>86</v>
      </c>
      <c r="L7626" s="302">
        <v>9804943</v>
      </c>
      <c r="M7626" s="302" t="s">
        <v>885</v>
      </c>
      <c r="N7626" s="305">
        <v>19541</v>
      </c>
      <c r="O7626" s="305">
        <v>19541</v>
      </c>
      <c r="P7626" s="302" t="s">
        <v>1052</v>
      </c>
    </row>
    <row r="7627" spans="1:16">
      <c r="A7627" s="303">
        <v>0</v>
      </c>
      <c r="B7627" s="303">
        <v>0</v>
      </c>
      <c r="C7627" s="303">
        <v>0</v>
      </c>
      <c r="D7627" s="304">
        <f t="shared" si="119"/>
        <v>0</v>
      </c>
      <c r="E7627" s="305">
        <v>45992</v>
      </c>
      <c r="F7627" s="302" t="s">
        <v>69</v>
      </c>
      <c r="G7627" s="302" t="s">
        <v>70</v>
      </c>
      <c r="H7627" s="302" t="s">
        <v>3182</v>
      </c>
      <c r="I7627" s="302" t="s">
        <v>671</v>
      </c>
      <c r="J7627" s="302">
        <v>135500</v>
      </c>
      <c r="K7627" s="302" t="s">
        <v>86</v>
      </c>
      <c r="L7627" s="302">
        <v>9802931</v>
      </c>
      <c r="M7627" s="302" t="s">
        <v>885</v>
      </c>
      <c r="N7627" s="305">
        <v>29768</v>
      </c>
      <c r="O7627" s="305">
        <v>29768</v>
      </c>
      <c r="P7627" s="302" t="s">
        <v>1052</v>
      </c>
    </row>
    <row r="7628" spans="1:16">
      <c r="A7628" s="303">
        <v>0</v>
      </c>
      <c r="B7628" s="303">
        <v>0</v>
      </c>
      <c r="C7628" s="303">
        <v>0</v>
      </c>
      <c r="D7628" s="304">
        <f t="shared" si="119"/>
        <v>0</v>
      </c>
      <c r="E7628" s="305">
        <v>45992</v>
      </c>
      <c r="F7628" s="302" t="s">
        <v>69</v>
      </c>
      <c r="G7628" s="302" t="s">
        <v>70</v>
      </c>
      <c r="H7628" s="302" t="s">
        <v>3182</v>
      </c>
      <c r="I7628" s="302" t="s">
        <v>671</v>
      </c>
      <c r="J7628" s="302">
        <v>135500</v>
      </c>
      <c r="K7628" s="302" t="s">
        <v>86</v>
      </c>
      <c r="L7628" s="302">
        <v>9803133</v>
      </c>
      <c r="M7628" s="302" t="s">
        <v>885</v>
      </c>
      <c r="N7628" s="305">
        <v>22828</v>
      </c>
      <c r="O7628" s="305">
        <v>22828</v>
      </c>
      <c r="P7628" s="302" t="s">
        <v>1052</v>
      </c>
    </row>
    <row r="7629" spans="1:16">
      <c r="A7629" s="303">
        <v>0</v>
      </c>
      <c r="B7629" s="303">
        <v>0</v>
      </c>
      <c r="C7629" s="303">
        <v>0</v>
      </c>
      <c r="D7629" s="304">
        <f t="shared" si="119"/>
        <v>0</v>
      </c>
      <c r="E7629" s="305">
        <v>45992</v>
      </c>
      <c r="F7629" s="302" t="s">
        <v>69</v>
      </c>
      <c r="G7629" s="302" t="s">
        <v>70</v>
      </c>
      <c r="H7629" s="302" t="s">
        <v>3182</v>
      </c>
      <c r="I7629" s="302" t="s">
        <v>671</v>
      </c>
      <c r="J7629" s="302">
        <v>135500</v>
      </c>
      <c r="K7629" s="302" t="s">
        <v>86</v>
      </c>
      <c r="L7629" s="302">
        <v>9803241</v>
      </c>
      <c r="M7629" s="302" t="s">
        <v>885</v>
      </c>
      <c r="N7629" s="305">
        <v>23924</v>
      </c>
      <c r="O7629" s="305">
        <v>23924</v>
      </c>
      <c r="P7629" s="302" t="s">
        <v>1052</v>
      </c>
    </row>
    <row r="7630" spans="1:16">
      <c r="A7630" s="303">
        <v>0</v>
      </c>
      <c r="B7630" s="303">
        <v>0</v>
      </c>
      <c r="C7630" s="303">
        <v>0</v>
      </c>
      <c r="D7630" s="304">
        <f t="shared" si="119"/>
        <v>0</v>
      </c>
      <c r="E7630" s="305">
        <v>45992</v>
      </c>
      <c r="F7630" s="302" t="s">
        <v>69</v>
      </c>
      <c r="G7630" s="302" t="s">
        <v>70</v>
      </c>
      <c r="H7630" s="302" t="s">
        <v>3182</v>
      </c>
      <c r="I7630" s="302" t="s">
        <v>671</v>
      </c>
      <c r="J7630" s="302">
        <v>135500</v>
      </c>
      <c r="K7630" s="302" t="s">
        <v>86</v>
      </c>
      <c r="L7630" s="302">
        <v>9803242</v>
      </c>
      <c r="M7630" s="302" t="s">
        <v>885</v>
      </c>
      <c r="N7630" s="305">
        <v>34881</v>
      </c>
      <c r="O7630" s="305">
        <v>34881</v>
      </c>
      <c r="P7630" s="302" t="s">
        <v>1052</v>
      </c>
    </row>
    <row r="7631" spans="1:16">
      <c r="A7631" s="303">
        <v>0</v>
      </c>
      <c r="B7631" s="303">
        <v>0</v>
      </c>
      <c r="C7631" s="303">
        <v>0</v>
      </c>
      <c r="D7631" s="304">
        <f t="shared" si="119"/>
        <v>0</v>
      </c>
      <c r="E7631" s="305">
        <v>45992</v>
      </c>
      <c r="F7631" s="302" t="s">
        <v>69</v>
      </c>
      <c r="G7631" s="302" t="s">
        <v>70</v>
      </c>
      <c r="H7631" s="302" t="s">
        <v>3182</v>
      </c>
      <c r="I7631" s="302" t="s">
        <v>671</v>
      </c>
      <c r="J7631" s="302">
        <v>135500</v>
      </c>
      <c r="K7631" s="302" t="s">
        <v>86</v>
      </c>
      <c r="L7631" s="302">
        <v>9802979</v>
      </c>
      <c r="M7631" s="302" t="s">
        <v>885</v>
      </c>
      <c r="N7631" s="305">
        <v>19541</v>
      </c>
      <c r="O7631" s="305">
        <v>19541</v>
      </c>
      <c r="P7631" s="302" t="s">
        <v>1052</v>
      </c>
    </row>
    <row r="7632" spans="1:16">
      <c r="A7632" s="303">
        <v>0</v>
      </c>
      <c r="B7632" s="303">
        <v>0</v>
      </c>
      <c r="C7632" s="303">
        <v>0</v>
      </c>
      <c r="D7632" s="304">
        <f t="shared" si="119"/>
        <v>0</v>
      </c>
      <c r="E7632" s="305">
        <v>45992</v>
      </c>
      <c r="F7632" s="302" t="s">
        <v>69</v>
      </c>
      <c r="G7632" s="302" t="s">
        <v>70</v>
      </c>
      <c r="H7632" s="302" t="s">
        <v>3182</v>
      </c>
      <c r="I7632" s="302" t="s">
        <v>671</v>
      </c>
      <c r="J7632" s="302">
        <v>135500</v>
      </c>
      <c r="K7632" s="302" t="s">
        <v>86</v>
      </c>
      <c r="L7632" s="302">
        <v>9803315</v>
      </c>
      <c r="M7632" s="302" t="s">
        <v>885</v>
      </c>
      <c r="N7632" s="305">
        <v>22098</v>
      </c>
      <c r="O7632" s="305">
        <v>22098</v>
      </c>
      <c r="P7632" s="302" t="s">
        <v>1052</v>
      </c>
    </row>
    <row r="7633" spans="1:16">
      <c r="A7633" s="303">
        <v>0</v>
      </c>
      <c r="B7633" s="303">
        <v>0</v>
      </c>
      <c r="C7633" s="303">
        <v>0</v>
      </c>
      <c r="D7633" s="304">
        <f t="shared" si="119"/>
        <v>0</v>
      </c>
      <c r="E7633" s="305">
        <v>45992</v>
      </c>
      <c r="F7633" s="302" t="s">
        <v>69</v>
      </c>
      <c r="G7633" s="302" t="s">
        <v>70</v>
      </c>
      <c r="H7633" s="302" t="s">
        <v>3182</v>
      </c>
      <c r="I7633" s="302" t="s">
        <v>671</v>
      </c>
      <c r="J7633" s="302">
        <v>135500</v>
      </c>
      <c r="K7633" s="302" t="s">
        <v>86</v>
      </c>
      <c r="L7633" s="302">
        <v>9804927</v>
      </c>
      <c r="M7633" s="302" t="s">
        <v>885</v>
      </c>
      <c r="N7633" s="305">
        <v>31959</v>
      </c>
      <c r="O7633" s="305">
        <v>31959</v>
      </c>
      <c r="P7633" s="302" t="s">
        <v>1052</v>
      </c>
    </row>
    <row r="7634" spans="1:16">
      <c r="A7634" s="303">
        <v>0</v>
      </c>
      <c r="B7634" s="303">
        <v>0</v>
      </c>
      <c r="C7634" s="303">
        <v>0</v>
      </c>
      <c r="D7634" s="304">
        <f t="shared" si="119"/>
        <v>0</v>
      </c>
      <c r="E7634" s="305">
        <v>45992</v>
      </c>
      <c r="F7634" s="302" t="s">
        <v>69</v>
      </c>
      <c r="G7634" s="302" t="s">
        <v>70</v>
      </c>
      <c r="H7634" s="302" t="s">
        <v>3182</v>
      </c>
      <c r="I7634" s="302" t="s">
        <v>671</v>
      </c>
      <c r="J7634" s="302">
        <v>135500</v>
      </c>
      <c r="K7634" s="302" t="s">
        <v>86</v>
      </c>
      <c r="L7634" s="302">
        <v>9803351</v>
      </c>
      <c r="M7634" s="302" t="s">
        <v>885</v>
      </c>
      <c r="N7634" s="305">
        <v>29768</v>
      </c>
      <c r="O7634" s="305">
        <v>29768</v>
      </c>
      <c r="P7634" s="302" t="s">
        <v>1052</v>
      </c>
    </row>
    <row r="7635" spans="1:16">
      <c r="A7635" s="303">
        <v>0</v>
      </c>
      <c r="B7635" s="303">
        <v>0</v>
      </c>
      <c r="C7635" s="303">
        <v>0</v>
      </c>
      <c r="D7635" s="304">
        <f t="shared" si="119"/>
        <v>0</v>
      </c>
      <c r="E7635" s="305">
        <v>45992</v>
      </c>
      <c r="F7635" s="302" t="s">
        <v>69</v>
      </c>
      <c r="G7635" s="302" t="s">
        <v>70</v>
      </c>
      <c r="H7635" s="302" t="s">
        <v>3182</v>
      </c>
      <c r="I7635" s="302" t="s">
        <v>671</v>
      </c>
      <c r="J7635" s="302">
        <v>135500</v>
      </c>
      <c r="K7635" s="302" t="s">
        <v>86</v>
      </c>
      <c r="L7635" s="302">
        <v>9803135</v>
      </c>
      <c r="M7635" s="302" t="s">
        <v>885</v>
      </c>
      <c r="N7635" s="305">
        <v>29768</v>
      </c>
      <c r="O7635" s="305">
        <v>29768</v>
      </c>
      <c r="P7635" s="302" t="s">
        <v>1052</v>
      </c>
    </row>
    <row r="7636" spans="1:16">
      <c r="A7636" s="303">
        <v>0</v>
      </c>
      <c r="B7636" s="303">
        <v>0</v>
      </c>
      <c r="C7636" s="303">
        <v>0</v>
      </c>
      <c r="D7636" s="304">
        <f t="shared" si="119"/>
        <v>0</v>
      </c>
      <c r="E7636" s="305">
        <v>45992</v>
      </c>
      <c r="F7636" s="302" t="s">
        <v>69</v>
      </c>
      <c r="G7636" s="302" t="s">
        <v>70</v>
      </c>
      <c r="H7636" s="302" t="s">
        <v>3182</v>
      </c>
      <c r="I7636" s="302" t="s">
        <v>671</v>
      </c>
      <c r="J7636" s="302">
        <v>135500</v>
      </c>
      <c r="K7636" s="302" t="s">
        <v>86</v>
      </c>
      <c r="L7636" s="302">
        <v>9803132</v>
      </c>
      <c r="M7636" s="302" t="s">
        <v>885</v>
      </c>
      <c r="N7636" s="305">
        <v>22098</v>
      </c>
      <c r="O7636" s="305">
        <v>22098</v>
      </c>
      <c r="P7636" s="302" t="s">
        <v>1052</v>
      </c>
    </row>
    <row r="7637" spans="1:16">
      <c r="A7637" s="303">
        <v>0</v>
      </c>
      <c r="B7637" s="303">
        <v>0</v>
      </c>
      <c r="C7637" s="303">
        <v>0</v>
      </c>
      <c r="D7637" s="304">
        <f t="shared" si="119"/>
        <v>0</v>
      </c>
      <c r="E7637" s="305">
        <v>45992</v>
      </c>
      <c r="F7637" s="302" t="s">
        <v>69</v>
      </c>
      <c r="G7637" s="302" t="s">
        <v>70</v>
      </c>
      <c r="H7637" s="302" t="s">
        <v>3182</v>
      </c>
      <c r="I7637" s="302" t="s">
        <v>671</v>
      </c>
      <c r="J7637" s="302">
        <v>135500</v>
      </c>
      <c r="K7637" s="302" t="s">
        <v>86</v>
      </c>
      <c r="L7637" s="302">
        <v>9803240</v>
      </c>
      <c r="M7637" s="302" t="s">
        <v>885</v>
      </c>
      <c r="N7637" s="305">
        <v>19541</v>
      </c>
      <c r="O7637" s="305">
        <v>19541</v>
      </c>
      <c r="P7637" s="302" t="s">
        <v>1052</v>
      </c>
    </row>
    <row r="7638" spans="1:16">
      <c r="A7638" s="303">
        <v>0</v>
      </c>
      <c r="B7638" s="303">
        <v>0</v>
      </c>
      <c r="C7638" s="303">
        <v>0</v>
      </c>
      <c r="D7638" s="304">
        <f t="shared" si="119"/>
        <v>0</v>
      </c>
      <c r="E7638" s="305">
        <v>45992</v>
      </c>
      <c r="F7638" s="302" t="s">
        <v>69</v>
      </c>
      <c r="G7638" s="302" t="s">
        <v>70</v>
      </c>
      <c r="H7638" s="302" t="s">
        <v>3182</v>
      </c>
      <c r="I7638" s="302" t="s">
        <v>671</v>
      </c>
      <c r="J7638" s="302">
        <v>135500</v>
      </c>
      <c r="K7638" s="302" t="s">
        <v>86</v>
      </c>
      <c r="L7638" s="302">
        <v>9803350</v>
      </c>
      <c r="M7638" s="302" t="s">
        <v>885</v>
      </c>
      <c r="N7638" s="305">
        <v>19541</v>
      </c>
      <c r="O7638" s="305">
        <v>19541</v>
      </c>
      <c r="P7638" s="302" t="s">
        <v>1052</v>
      </c>
    </row>
    <row r="7639" spans="1:16">
      <c r="A7639" s="303">
        <v>0</v>
      </c>
      <c r="B7639" s="303">
        <v>0</v>
      </c>
      <c r="C7639" s="303">
        <v>0</v>
      </c>
      <c r="D7639" s="304">
        <f t="shared" si="119"/>
        <v>0</v>
      </c>
      <c r="E7639" s="305">
        <v>45992</v>
      </c>
      <c r="F7639" s="302" t="s">
        <v>69</v>
      </c>
      <c r="G7639" s="302" t="s">
        <v>70</v>
      </c>
      <c r="H7639" s="302" t="s">
        <v>3182</v>
      </c>
      <c r="I7639" s="302" t="s">
        <v>671</v>
      </c>
      <c r="J7639" s="302">
        <v>135500</v>
      </c>
      <c r="K7639" s="302" t="s">
        <v>86</v>
      </c>
      <c r="L7639" s="302">
        <v>9804944</v>
      </c>
      <c r="M7639" s="302" t="s">
        <v>885</v>
      </c>
      <c r="N7639" s="305">
        <v>29768</v>
      </c>
      <c r="O7639" s="305">
        <v>29768</v>
      </c>
      <c r="P7639" s="302" t="s">
        <v>1052</v>
      </c>
    </row>
    <row r="7640" spans="1:16">
      <c r="A7640" s="303">
        <v>0</v>
      </c>
      <c r="B7640" s="303">
        <v>0</v>
      </c>
      <c r="C7640" s="303">
        <v>0</v>
      </c>
      <c r="D7640" s="304">
        <f t="shared" si="119"/>
        <v>0</v>
      </c>
      <c r="E7640" s="305">
        <v>45992</v>
      </c>
      <c r="F7640" s="302" t="s">
        <v>69</v>
      </c>
      <c r="G7640" s="302" t="s">
        <v>70</v>
      </c>
      <c r="H7640" s="302" t="s">
        <v>3182</v>
      </c>
      <c r="I7640" s="302" t="s">
        <v>671</v>
      </c>
      <c r="J7640" s="302">
        <v>135500</v>
      </c>
      <c r="K7640" s="302" t="s">
        <v>86</v>
      </c>
      <c r="L7640" s="302">
        <v>9804926</v>
      </c>
      <c r="M7640" s="302" t="s">
        <v>885</v>
      </c>
      <c r="N7640" s="305">
        <v>28307</v>
      </c>
      <c r="O7640" s="305">
        <v>28307</v>
      </c>
      <c r="P7640" s="302" t="s">
        <v>1052</v>
      </c>
    </row>
    <row r="7641" spans="1:16">
      <c r="A7641" s="303">
        <v>0</v>
      </c>
      <c r="B7641" s="303">
        <v>0</v>
      </c>
      <c r="C7641" s="303">
        <v>0</v>
      </c>
      <c r="D7641" s="304">
        <f t="shared" si="119"/>
        <v>0</v>
      </c>
      <c r="E7641" s="305">
        <v>45992</v>
      </c>
      <c r="F7641" s="302" t="s">
        <v>69</v>
      </c>
      <c r="G7641" s="302" t="s">
        <v>70</v>
      </c>
      <c r="H7641" s="302" t="s">
        <v>3182</v>
      </c>
      <c r="I7641" s="302" t="s">
        <v>671</v>
      </c>
      <c r="J7641" s="302">
        <v>135500</v>
      </c>
      <c r="K7641" s="302" t="s">
        <v>86</v>
      </c>
      <c r="L7641" s="302">
        <v>9803394</v>
      </c>
      <c r="M7641" s="302" t="s">
        <v>885</v>
      </c>
      <c r="N7641" s="305">
        <v>30133</v>
      </c>
      <c r="O7641" s="305">
        <v>30133</v>
      </c>
      <c r="P7641" s="302" t="s">
        <v>1052</v>
      </c>
    </row>
    <row r="7642" spans="1:16">
      <c r="A7642" s="303">
        <v>0</v>
      </c>
      <c r="B7642" s="303">
        <v>0</v>
      </c>
      <c r="C7642" s="303">
        <v>0</v>
      </c>
      <c r="D7642" s="304">
        <f t="shared" si="119"/>
        <v>0</v>
      </c>
      <c r="E7642" s="305">
        <v>45992</v>
      </c>
      <c r="F7642" s="302" t="s">
        <v>69</v>
      </c>
      <c r="G7642" s="302" t="s">
        <v>70</v>
      </c>
      <c r="H7642" s="302" t="s">
        <v>3182</v>
      </c>
      <c r="I7642" s="302" t="s">
        <v>671</v>
      </c>
      <c r="J7642" s="302">
        <v>135500</v>
      </c>
      <c r="K7642" s="302" t="s">
        <v>86</v>
      </c>
      <c r="L7642" s="302">
        <v>9803393</v>
      </c>
      <c r="M7642" s="302" t="s">
        <v>885</v>
      </c>
      <c r="N7642" s="305">
        <v>29768</v>
      </c>
      <c r="O7642" s="305">
        <v>29768</v>
      </c>
      <c r="P7642" s="302" t="s">
        <v>1052</v>
      </c>
    </row>
    <row r="7643" spans="1:16">
      <c r="A7643" s="303">
        <v>0</v>
      </c>
      <c r="B7643" s="303">
        <v>0</v>
      </c>
      <c r="C7643" s="303">
        <v>0</v>
      </c>
      <c r="D7643" s="304">
        <f t="shared" si="119"/>
        <v>0</v>
      </c>
      <c r="E7643" s="305">
        <v>45992</v>
      </c>
      <c r="F7643" s="302" t="s">
        <v>69</v>
      </c>
      <c r="G7643" s="302" t="s">
        <v>70</v>
      </c>
      <c r="H7643" s="302" t="s">
        <v>3182</v>
      </c>
      <c r="I7643" s="302" t="s">
        <v>671</v>
      </c>
      <c r="J7643" s="302">
        <v>135500</v>
      </c>
      <c r="K7643" s="302" t="s">
        <v>86</v>
      </c>
      <c r="L7643" s="302">
        <v>9803134</v>
      </c>
      <c r="M7643" s="302" t="s">
        <v>885</v>
      </c>
      <c r="N7643" s="305">
        <v>27576</v>
      </c>
      <c r="O7643" s="305">
        <v>27576</v>
      </c>
      <c r="P7643" s="302" t="s">
        <v>1052</v>
      </c>
    </row>
    <row r="7644" spans="1:16">
      <c r="A7644" s="303">
        <v>0</v>
      </c>
      <c r="B7644" s="303">
        <v>0</v>
      </c>
      <c r="C7644" s="303">
        <v>0</v>
      </c>
      <c r="D7644" s="304">
        <f t="shared" si="119"/>
        <v>0</v>
      </c>
      <c r="E7644" s="305">
        <v>45992</v>
      </c>
      <c r="F7644" s="302" t="s">
        <v>69</v>
      </c>
      <c r="G7644" s="302" t="s">
        <v>70</v>
      </c>
      <c r="H7644" s="302" t="s">
        <v>3182</v>
      </c>
      <c r="I7644" s="302" t="s">
        <v>671</v>
      </c>
      <c r="J7644" s="302">
        <v>135500</v>
      </c>
      <c r="K7644" s="302" t="s">
        <v>86</v>
      </c>
      <c r="L7644" s="302">
        <v>9802981</v>
      </c>
      <c r="M7644" s="302" t="s">
        <v>885</v>
      </c>
      <c r="N7644" s="305">
        <v>22828</v>
      </c>
      <c r="O7644" s="305">
        <v>22828</v>
      </c>
      <c r="P7644" s="302" t="s">
        <v>1052</v>
      </c>
    </row>
    <row r="7645" spans="1:16">
      <c r="A7645" s="303">
        <v>0</v>
      </c>
      <c r="B7645" s="303">
        <v>0</v>
      </c>
      <c r="C7645" s="303">
        <v>0</v>
      </c>
      <c r="D7645" s="304">
        <f t="shared" si="119"/>
        <v>0</v>
      </c>
      <c r="E7645" s="305">
        <v>45992</v>
      </c>
      <c r="F7645" s="302" t="s">
        <v>69</v>
      </c>
      <c r="G7645" s="302" t="s">
        <v>70</v>
      </c>
      <c r="H7645" s="302" t="s">
        <v>3182</v>
      </c>
      <c r="I7645" s="302" t="s">
        <v>671</v>
      </c>
      <c r="J7645" s="302">
        <v>135500</v>
      </c>
      <c r="K7645" s="302" t="s">
        <v>86</v>
      </c>
      <c r="L7645" s="302">
        <v>9803515</v>
      </c>
      <c r="M7645" s="302" t="s">
        <v>885</v>
      </c>
      <c r="N7645" s="305">
        <v>19541</v>
      </c>
      <c r="O7645" s="305">
        <v>19541</v>
      </c>
      <c r="P7645" s="302" t="s">
        <v>1052</v>
      </c>
    </row>
    <row r="7646" spans="1:16">
      <c r="A7646" s="303">
        <v>0</v>
      </c>
      <c r="B7646" s="303">
        <v>0</v>
      </c>
      <c r="C7646" s="303">
        <v>0</v>
      </c>
      <c r="D7646" s="304">
        <f t="shared" si="119"/>
        <v>0</v>
      </c>
      <c r="E7646" s="305">
        <v>45992</v>
      </c>
      <c r="F7646" s="302" t="s">
        <v>69</v>
      </c>
      <c r="G7646" s="302" t="s">
        <v>70</v>
      </c>
      <c r="H7646" s="302" t="s">
        <v>3182</v>
      </c>
      <c r="I7646" s="302" t="s">
        <v>671</v>
      </c>
      <c r="J7646" s="302">
        <v>135500</v>
      </c>
      <c r="K7646" s="302" t="s">
        <v>86</v>
      </c>
      <c r="L7646" s="302">
        <v>9804947</v>
      </c>
      <c r="M7646" s="302" t="s">
        <v>885</v>
      </c>
      <c r="N7646" s="305">
        <v>19541</v>
      </c>
      <c r="O7646" s="305">
        <v>19541</v>
      </c>
      <c r="P7646" s="302" t="s">
        <v>1052</v>
      </c>
    </row>
    <row r="7647" spans="1:16">
      <c r="A7647" s="303">
        <v>0</v>
      </c>
      <c r="B7647" s="303">
        <v>0</v>
      </c>
      <c r="C7647" s="303">
        <v>0</v>
      </c>
      <c r="D7647" s="304">
        <f t="shared" si="119"/>
        <v>0</v>
      </c>
      <c r="E7647" s="305">
        <v>45992</v>
      </c>
      <c r="F7647" s="302" t="s">
        <v>69</v>
      </c>
      <c r="G7647" s="302" t="s">
        <v>70</v>
      </c>
      <c r="H7647" s="302" t="s">
        <v>3182</v>
      </c>
      <c r="I7647" s="302" t="s">
        <v>671</v>
      </c>
      <c r="J7647" s="302">
        <v>135500</v>
      </c>
      <c r="K7647" s="302" t="s">
        <v>86</v>
      </c>
      <c r="L7647" s="302">
        <v>9804925</v>
      </c>
      <c r="M7647" s="302" t="s">
        <v>885</v>
      </c>
      <c r="N7647" s="305">
        <v>26846</v>
      </c>
      <c r="O7647" s="305">
        <v>26846</v>
      </c>
      <c r="P7647" s="302" t="s">
        <v>1052</v>
      </c>
    </row>
    <row r="7648" spans="1:16">
      <c r="A7648" s="303">
        <v>0</v>
      </c>
      <c r="B7648" s="303">
        <v>0</v>
      </c>
      <c r="C7648" s="303">
        <v>0</v>
      </c>
      <c r="D7648" s="304">
        <f t="shared" si="119"/>
        <v>0</v>
      </c>
      <c r="E7648" s="305">
        <v>45992</v>
      </c>
      <c r="F7648" s="302" t="s">
        <v>69</v>
      </c>
      <c r="G7648" s="302" t="s">
        <v>70</v>
      </c>
      <c r="H7648" s="302" t="s">
        <v>3182</v>
      </c>
      <c r="I7648" s="302" t="s">
        <v>671</v>
      </c>
      <c r="J7648" s="302">
        <v>135500</v>
      </c>
      <c r="K7648" s="302" t="s">
        <v>86</v>
      </c>
      <c r="L7648" s="302">
        <v>9802930</v>
      </c>
      <c r="M7648" s="302" t="s">
        <v>885</v>
      </c>
      <c r="N7648" s="305">
        <v>19541</v>
      </c>
      <c r="O7648" s="305">
        <v>19541</v>
      </c>
      <c r="P7648" s="302" t="s">
        <v>1052</v>
      </c>
    </row>
    <row r="7649" spans="1:16">
      <c r="A7649" s="303">
        <v>0</v>
      </c>
      <c r="B7649" s="303">
        <v>0</v>
      </c>
      <c r="C7649" s="303">
        <v>0</v>
      </c>
      <c r="D7649" s="304">
        <f t="shared" si="119"/>
        <v>0</v>
      </c>
      <c r="E7649" s="305">
        <v>45992</v>
      </c>
      <c r="F7649" s="302" t="s">
        <v>69</v>
      </c>
      <c r="G7649" s="302" t="s">
        <v>70</v>
      </c>
      <c r="H7649" s="302" t="s">
        <v>3182</v>
      </c>
      <c r="I7649" s="302" t="s">
        <v>671</v>
      </c>
      <c r="J7649" s="302">
        <v>135500</v>
      </c>
      <c r="K7649" s="302" t="s">
        <v>88</v>
      </c>
      <c r="L7649" s="302">
        <v>9974587</v>
      </c>
      <c r="M7649" s="302" t="s">
        <v>3062</v>
      </c>
      <c r="N7649" s="305">
        <v>19541</v>
      </c>
      <c r="O7649" s="305">
        <v>19541</v>
      </c>
      <c r="P7649" s="302" t="s">
        <v>1062</v>
      </c>
    </row>
    <row r="7650" spans="1:16">
      <c r="A7650" s="303">
        <v>0</v>
      </c>
      <c r="B7650" s="303">
        <v>0</v>
      </c>
      <c r="C7650" s="303">
        <v>0</v>
      </c>
      <c r="D7650" s="304">
        <f t="shared" si="119"/>
        <v>0</v>
      </c>
      <c r="E7650" s="305">
        <v>45992</v>
      </c>
      <c r="F7650" s="302" t="s">
        <v>69</v>
      </c>
      <c r="G7650" s="302" t="s">
        <v>70</v>
      </c>
      <c r="H7650" s="302" t="s">
        <v>3182</v>
      </c>
      <c r="I7650" s="302" t="s">
        <v>671</v>
      </c>
      <c r="J7650" s="302">
        <v>135500</v>
      </c>
      <c r="K7650" s="302" t="s">
        <v>88</v>
      </c>
      <c r="L7650" s="302">
        <v>9974657</v>
      </c>
      <c r="M7650" s="302" t="s">
        <v>3062</v>
      </c>
      <c r="N7650" s="305">
        <v>29768</v>
      </c>
      <c r="O7650" s="305">
        <v>29768</v>
      </c>
      <c r="P7650" s="302" t="s">
        <v>1062</v>
      </c>
    </row>
    <row r="7651" spans="1:16">
      <c r="A7651" s="303">
        <v>0</v>
      </c>
      <c r="B7651" s="303">
        <v>0</v>
      </c>
      <c r="C7651" s="303">
        <v>0</v>
      </c>
      <c r="D7651" s="304">
        <f t="shared" si="119"/>
        <v>0</v>
      </c>
      <c r="E7651" s="305">
        <v>45992</v>
      </c>
      <c r="F7651" s="302" t="s">
        <v>69</v>
      </c>
      <c r="G7651" s="302" t="s">
        <v>70</v>
      </c>
      <c r="H7651" s="302" t="s">
        <v>3182</v>
      </c>
      <c r="I7651" s="302" t="s">
        <v>671</v>
      </c>
      <c r="J7651" s="302">
        <v>135500</v>
      </c>
      <c r="K7651" s="302" t="s">
        <v>93</v>
      </c>
      <c r="L7651" s="302">
        <v>9724162</v>
      </c>
      <c r="M7651" s="302" t="s">
        <v>3063</v>
      </c>
      <c r="N7651" s="305">
        <v>22828</v>
      </c>
      <c r="O7651" s="305">
        <v>22828</v>
      </c>
      <c r="P7651" s="302" t="s">
        <v>1062</v>
      </c>
    </row>
    <row r="7652" spans="1:16">
      <c r="A7652" s="303">
        <v>0</v>
      </c>
      <c r="B7652" s="303">
        <v>0</v>
      </c>
      <c r="C7652" s="303">
        <v>0</v>
      </c>
      <c r="D7652" s="304">
        <f t="shared" si="119"/>
        <v>0</v>
      </c>
      <c r="E7652" s="305">
        <v>45992</v>
      </c>
      <c r="F7652" s="302" t="s">
        <v>69</v>
      </c>
      <c r="G7652" s="302" t="s">
        <v>70</v>
      </c>
      <c r="H7652" s="302" t="s">
        <v>3182</v>
      </c>
      <c r="I7652" s="302" t="s">
        <v>671</v>
      </c>
      <c r="J7652" s="302">
        <v>135500</v>
      </c>
      <c r="K7652" s="302" t="s">
        <v>93</v>
      </c>
      <c r="L7652" s="302">
        <v>9728059</v>
      </c>
      <c r="M7652" s="302" t="s">
        <v>3063</v>
      </c>
      <c r="N7652" s="305">
        <v>19541</v>
      </c>
      <c r="O7652" s="305">
        <v>19541</v>
      </c>
      <c r="P7652" s="302" t="s">
        <v>1062</v>
      </c>
    </row>
    <row r="7653" spans="1:16">
      <c r="A7653" s="303">
        <v>0</v>
      </c>
      <c r="B7653" s="303">
        <v>0</v>
      </c>
      <c r="C7653" s="303">
        <v>0</v>
      </c>
      <c r="D7653" s="304">
        <f t="shared" si="119"/>
        <v>0</v>
      </c>
      <c r="E7653" s="305">
        <v>45992</v>
      </c>
      <c r="F7653" s="302" t="s">
        <v>69</v>
      </c>
      <c r="G7653" s="302" t="s">
        <v>70</v>
      </c>
      <c r="H7653" s="302" t="s">
        <v>3182</v>
      </c>
      <c r="I7653" s="302" t="s">
        <v>671</v>
      </c>
      <c r="J7653" s="302">
        <v>135500</v>
      </c>
      <c r="K7653" s="302" t="s">
        <v>93</v>
      </c>
      <c r="L7653" s="302">
        <v>9974586</v>
      </c>
      <c r="M7653" s="302" t="s">
        <v>3063</v>
      </c>
      <c r="N7653" s="305">
        <v>22098</v>
      </c>
      <c r="O7653" s="305">
        <v>22098</v>
      </c>
      <c r="P7653" s="302" t="s">
        <v>1062</v>
      </c>
    </row>
    <row r="7654" spans="1:16">
      <c r="A7654" s="303">
        <v>0</v>
      </c>
      <c r="B7654" s="303">
        <v>0</v>
      </c>
      <c r="C7654" s="303">
        <v>0</v>
      </c>
      <c r="D7654" s="304">
        <f t="shared" si="119"/>
        <v>0</v>
      </c>
      <c r="E7654" s="305">
        <v>45992</v>
      </c>
      <c r="F7654" s="302" t="s">
        <v>69</v>
      </c>
      <c r="G7654" s="302" t="s">
        <v>70</v>
      </c>
      <c r="H7654" s="302" t="s">
        <v>3182</v>
      </c>
      <c r="I7654" s="302" t="s">
        <v>671</v>
      </c>
      <c r="J7654" s="302">
        <v>135500</v>
      </c>
      <c r="K7654" s="302" t="s">
        <v>94</v>
      </c>
      <c r="L7654" s="302">
        <v>9693321</v>
      </c>
      <c r="M7654" s="302" t="s">
        <v>3064</v>
      </c>
      <c r="N7654" s="305">
        <v>19541</v>
      </c>
      <c r="O7654" s="305">
        <v>19541</v>
      </c>
      <c r="P7654" s="302" t="s">
        <v>1062</v>
      </c>
    </row>
    <row r="7655" spans="1:16">
      <c r="A7655" s="303">
        <v>0</v>
      </c>
      <c r="B7655" s="303">
        <v>0</v>
      </c>
      <c r="C7655" s="303">
        <v>0</v>
      </c>
      <c r="D7655" s="304">
        <f t="shared" si="119"/>
        <v>0</v>
      </c>
      <c r="E7655" s="305">
        <v>45992</v>
      </c>
      <c r="F7655" s="302" t="s">
        <v>69</v>
      </c>
      <c r="G7655" s="302" t="s">
        <v>70</v>
      </c>
      <c r="H7655" s="302" t="s">
        <v>3182</v>
      </c>
      <c r="I7655" s="302" t="s">
        <v>671</v>
      </c>
      <c r="J7655" s="302">
        <v>135500</v>
      </c>
      <c r="K7655" s="302" t="s">
        <v>94</v>
      </c>
      <c r="L7655" s="302">
        <v>9974582</v>
      </c>
      <c r="M7655" s="302" t="s">
        <v>3064</v>
      </c>
      <c r="N7655" s="305">
        <v>30498</v>
      </c>
      <c r="O7655" s="305">
        <v>30498</v>
      </c>
      <c r="P7655" s="302" t="s">
        <v>1062</v>
      </c>
    </row>
    <row r="7656" spans="1:16">
      <c r="A7656" s="303">
        <v>0</v>
      </c>
      <c r="B7656" s="303">
        <v>0</v>
      </c>
      <c r="C7656" s="303">
        <v>0</v>
      </c>
      <c r="D7656" s="304">
        <f t="shared" si="119"/>
        <v>0</v>
      </c>
      <c r="E7656" s="305">
        <v>45992</v>
      </c>
      <c r="F7656" s="302" t="s">
        <v>69</v>
      </c>
      <c r="G7656" s="302" t="s">
        <v>70</v>
      </c>
      <c r="H7656" s="302" t="s">
        <v>3182</v>
      </c>
      <c r="I7656" s="302" t="s">
        <v>671</v>
      </c>
      <c r="J7656" s="302">
        <v>135500</v>
      </c>
      <c r="K7656" s="302" t="s">
        <v>94</v>
      </c>
      <c r="L7656" s="302">
        <v>9974583</v>
      </c>
      <c r="M7656" s="302" t="s">
        <v>3064</v>
      </c>
      <c r="N7656" s="305">
        <v>27576</v>
      </c>
      <c r="O7656" s="305">
        <v>27576</v>
      </c>
      <c r="P7656" s="302" t="s">
        <v>1062</v>
      </c>
    </row>
    <row r="7657" spans="1:16">
      <c r="A7657" s="303">
        <v>0</v>
      </c>
      <c r="B7657" s="303">
        <v>0</v>
      </c>
      <c r="C7657" s="303">
        <v>0</v>
      </c>
      <c r="D7657" s="304">
        <f t="shared" si="119"/>
        <v>0</v>
      </c>
      <c r="E7657" s="305">
        <v>45992</v>
      </c>
      <c r="F7657" s="302" t="s">
        <v>69</v>
      </c>
      <c r="G7657" s="302" t="s">
        <v>70</v>
      </c>
      <c r="H7657" s="302" t="s">
        <v>3182</v>
      </c>
      <c r="I7657" s="302" t="s">
        <v>671</v>
      </c>
      <c r="J7657" s="302">
        <v>135500</v>
      </c>
      <c r="K7657" s="302" t="s">
        <v>94</v>
      </c>
      <c r="L7657" s="302">
        <v>9974577</v>
      </c>
      <c r="M7657" s="302" t="s">
        <v>3064</v>
      </c>
      <c r="N7657" s="305">
        <v>29768</v>
      </c>
      <c r="O7657" s="305">
        <v>29768</v>
      </c>
      <c r="P7657" s="302" t="s">
        <v>1062</v>
      </c>
    </row>
    <row r="7658" spans="1:16">
      <c r="A7658" s="303">
        <v>0</v>
      </c>
      <c r="B7658" s="303">
        <v>0</v>
      </c>
      <c r="C7658" s="303">
        <v>0</v>
      </c>
      <c r="D7658" s="304">
        <f t="shared" si="119"/>
        <v>0</v>
      </c>
      <c r="E7658" s="305">
        <v>45992</v>
      </c>
      <c r="F7658" s="302" t="s">
        <v>69</v>
      </c>
      <c r="G7658" s="302" t="s">
        <v>70</v>
      </c>
      <c r="H7658" s="302" t="s">
        <v>3182</v>
      </c>
      <c r="I7658" s="302" t="s">
        <v>671</v>
      </c>
      <c r="J7658" s="302">
        <v>135500</v>
      </c>
      <c r="K7658" s="302" t="s">
        <v>94</v>
      </c>
      <c r="L7658" s="302">
        <v>9974584</v>
      </c>
      <c r="M7658" s="302" t="s">
        <v>3064</v>
      </c>
      <c r="N7658" s="305">
        <v>22828</v>
      </c>
      <c r="O7658" s="305">
        <v>22828</v>
      </c>
      <c r="P7658" s="302" t="s">
        <v>1062</v>
      </c>
    </row>
    <row r="7659" spans="1:16">
      <c r="A7659" s="303">
        <v>0</v>
      </c>
      <c r="B7659" s="303">
        <v>0</v>
      </c>
      <c r="C7659" s="303">
        <v>0</v>
      </c>
      <c r="D7659" s="304">
        <f t="shared" si="119"/>
        <v>0</v>
      </c>
      <c r="E7659" s="305">
        <v>45992</v>
      </c>
      <c r="F7659" s="302" t="s">
        <v>69</v>
      </c>
      <c r="G7659" s="302" t="s">
        <v>70</v>
      </c>
      <c r="H7659" s="302" t="s">
        <v>3182</v>
      </c>
      <c r="I7659" s="302" t="s">
        <v>671</v>
      </c>
      <c r="J7659" s="302">
        <v>135500</v>
      </c>
      <c r="K7659" s="302" t="s">
        <v>94</v>
      </c>
      <c r="L7659" s="302">
        <v>9974585</v>
      </c>
      <c r="M7659" s="302" t="s">
        <v>3064</v>
      </c>
      <c r="N7659" s="305">
        <v>22098</v>
      </c>
      <c r="O7659" s="305">
        <v>22098</v>
      </c>
      <c r="P7659" s="302" t="s">
        <v>1062</v>
      </c>
    </row>
    <row r="7660" spans="1:16">
      <c r="A7660" s="303">
        <v>0</v>
      </c>
      <c r="B7660" s="303">
        <v>0</v>
      </c>
      <c r="C7660" s="303">
        <v>0</v>
      </c>
      <c r="D7660" s="304">
        <f t="shared" si="119"/>
        <v>0</v>
      </c>
      <c r="E7660" s="305">
        <v>45992</v>
      </c>
      <c r="F7660" s="302" t="s">
        <v>69</v>
      </c>
      <c r="G7660" s="302" t="s">
        <v>70</v>
      </c>
      <c r="H7660" s="302" t="s">
        <v>3182</v>
      </c>
      <c r="I7660" s="302" t="s">
        <v>671</v>
      </c>
      <c r="J7660" s="302">
        <v>135500</v>
      </c>
      <c r="K7660" s="302" t="s">
        <v>112</v>
      </c>
      <c r="L7660" s="302">
        <v>9974581</v>
      </c>
      <c r="M7660" s="302" t="s">
        <v>3065</v>
      </c>
      <c r="N7660" s="305">
        <v>19541</v>
      </c>
      <c r="O7660" s="305">
        <v>19541</v>
      </c>
      <c r="P7660" s="302" t="s">
        <v>1062</v>
      </c>
    </row>
    <row r="7661" spans="1:16">
      <c r="A7661" s="303">
        <v>0</v>
      </c>
      <c r="B7661" s="303">
        <v>0</v>
      </c>
      <c r="C7661" s="303">
        <v>0</v>
      </c>
      <c r="D7661" s="304">
        <f t="shared" si="119"/>
        <v>0</v>
      </c>
      <c r="E7661" s="305">
        <v>45992</v>
      </c>
      <c r="F7661" s="302" t="s">
        <v>69</v>
      </c>
      <c r="G7661" s="302" t="s">
        <v>70</v>
      </c>
      <c r="H7661" s="302" t="s">
        <v>3182</v>
      </c>
      <c r="I7661" s="302" t="s">
        <v>671</v>
      </c>
      <c r="J7661" s="302">
        <v>135500</v>
      </c>
      <c r="K7661" s="302" t="s">
        <v>112</v>
      </c>
      <c r="L7661" s="302">
        <v>9773823</v>
      </c>
      <c r="M7661" s="302" t="s">
        <v>3065</v>
      </c>
      <c r="N7661" s="305">
        <v>34881</v>
      </c>
      <c r="O7661" s="305">
        <v>34881</v>
      </c>
      <c r="P7661" s="302" t="s">
        <v>1062</v>
      </c>
    </row>
    <row r="7662" spans="1:16">
      <c r="A7662" s="303">
        <v>0</v>
      </c>
      <c r="B7662" s="303">
        <v>0</v>
      </c>
      <c r="C7662" s="303">
        <v>0</v>
      </c>
      <c r="D7662" s="304">
        <f t="shared" si="119"/>
        <v>0</v>
      </c>
      <c r="E7662" s="305">
        <v>45992</v>
      </c>
      <c r="F7662" s="302" t="s">
        <v>69</v>
      </c>
      <c r="G7662" s="302" t="s">
        <v>70</v>
      </c>
      <c r="H7662" s="302" t="s">
        <v>3182</v>
      </c>
      <c r="I7662" s="302" t="s">
        <v>671</v>
      </c>
      <c r="J7662" s="302">
        <v>135500</v>
      </c>
      <c r="K7662" s="302" t="s">
        <v>112</v>
      </c>
      <c r="L7662" s="302">
        <v>9974580</v>
      </c>
      <c r="M7662" s="302" t="s">
        <v>3065</v>
      </c>
      <c r="N7662" s="305">
        <v>23924</v>
      </c>
      <c r="O7662" s="305">
        <v>23924</v>
      </c>
      <c r="P7662" s="302" t="s">
        <v>1062</v>
      </c>
    </row>
    <row r="7663" spans="1:16">
      <c r="A7663" s="303">
        <v>0</v>
      </c>
      <c r="B7663" s="303">
        <v>0</v>
      </c>
      <c r="C7663" s="303">
        <v>0</v>
      </c>
      <c r="D7663" s="304">
        <f t="shared" si="119"/>
        <v>0</v>
      </c>
      <c r="E7663" s="305">
        <v>45992</v>
      </c>
      <c r="F7663" s="302" t="s">
        <v>69</v>
      </c>
      <c r="G7663" s="302" t="s">
        <v>70</v>
      </c>
      <c r="H7663" s="302" t="s">
        <v>3182</v>
      </c>
      <c r="I7663" s="302" t="s">
        <v>671</v>
      </c>
      <c r="J7663" s="302">
        <v>135500</v>
      </c>
      <c r="K7663" s="302" t="s">
        <v>89</v>
      </c>
      <c r="L7663" s="302">
        <v>9974579</v>
      </c>
      <c r="M7663" s="302" t="s">
        <v>3066</v>
      </c>
      <c r="N7663" s="305">
        <v>22098</v>
      </c>
      <c r="O7663" s="305">
        <v>22098</v>
      </c>
      <c r="P7663" s="302" t="s">
        <v>1062</v>
      </c>
    </row>
    <row r="7664" spans="1:16">
      <c r="A7664" s="303">
        <v>0</v>
      </c>
      <c r="B7664" s="303">
        <v>0</v>
      </c>
      <c r="C7664" s="303">
        <v>0</v>
      </c>
      <c r="D7664" s="304">
        <f t="shared" si="119"/>
        <v>0</v>
      </c>
      <c r="E7664" s="305">
        <v>45992</v>
      </c>
      <c r="F7664" s="302" t="s">
        <v>69</v>
      </c>
      <c r="G7664" s="302" t="s">
        <v>70</v>
      </c>
      <c r="H7664" s="302" t="s">
        <v>3182</v>
      </c>
      <c r="I7664" s="302" t="s">
        <v>671</v>
      </c>
      <c r="J7664" s="302">
        <v>135500</v>
      </c>
      <c r="K7664" s="302" t="s">
        <v>113</v>
      </c>
      <c r="L7664" s="302">
        <v>9701183</v>
      </c>
      <c r="M7664" s="302" t="s">
        <v>3067</v>
      </c>
      <c r="N7664" s="305">
        <v>29768</v>
      </c>
      <c r="O7664" s="305">
        <v>29768</v>
      </c>
      <c r="P7664" s="302" t="s">
        <v>1062</v>
      </c>
    </row>
    <row r="7665" spans="1:16">
      <c r="A7665" s="303">
        <v>0</v>
      </c>
      <c r="B7665" s="303">
        <v>0</v>
      </c>
      <c r="C7665" s="303">
        <v>0</v>
      </c>
      <c r="D7665" s="304">
        <f t="shared" si="119"/>
        <v>0</v>
      </c>
      <c r="E7665" s="305">
        <v>45992</v>
      </c>
      <c r="F7665" s="302" t="s">
        <v>69</v>
      </c>
      <c r="G7665" s="302" t="s">
        <v>70</v>
      </c>
      <c r="H7665" s="302" t="s">
        <v>3182</v>
      </c>
      <c r="I7665" s="302" t="s">
        <v>671</v>
      </c>
      <c r="J7665" s="302">
        <v>135500</v>
      </c>
      <c r="K7665" s="302" t="s">
        <v>113</v>
      </c>
      <c r="L7665" s="302">
        <v>9974578</v>
      </c>
      <c r="M7665" s="302" t="s">
        <v>3067</v>
      </c>
      <c r="N7665" s="305">
        <v>19541</v>
      </c>
      <c r="O7665" s="305">
        <v>19541</v>
      </c>
      <c r="P7665" s="302" t="s">
        <v>1062</v>
      </c>
    </row>
    <row r="7666" spans="1:16">
      <c r="A7666" s="303">
        <v>0</v>
      </c>
      <c r="B7666" s="303">
        <v>0</v>
      </c>
      <c r="C7666" s="303">
        <v>0</v>
      </c>
      <c r="D7666" s="304">
        <f t="shared" si="119"/>
        <v>0</v>
      </c>
      <c r="E7666" s="305">
        <v>45992</v>
      </c>
      <c r="F7666" s="302" t="s">
        <v>69</v>
      </c>
      <c r="G7666" s="302" t="s">
        <v>70</v>
      </c>
      <c r="H7666" s="302" t="s">
        <v>3182</v>
      </c>
      <c r="I7666" s="302" t="s">
        <v>671</v>
      </c>
      <c r="J7666" s="302">
        <v>135500</v>
      </c>
      <c r="K7666" s="302" t="s">
        <v>114</v>
      </c>
      <c r="L7666" s="302">
        <v>9698424</v>
      </c>
      <c r="M7666" s="302" t="s">
        <v>3134</v>
      </c>
      <c r="N7666" s="305">
        <v>34881</v>
      </c>
      <c r="O7666" s="305">
        <v>34881</v>
      </c>
      <c r="P7666" s="302" t="s">
        <v>1062</v>
      </c>
    </row>
    <row r="7667" spans="1:16">
      <c r="A7667" s="303">
        <v>0</v>
      </c>
      <c r="B7667" s="303">
        <v>0</v>
      </c>
      <c r="C7667" s="303">
        <v>0</v>
      </c>
      <c r="D7667" s="304">
        <f t="shared" si="119"/>
        <v>0</v>
      </c>
      <c r="E7667" s="305">
        <v>45992</v>
      </c>
      <c r="F7667" s="302" t="s">
        <v>69</v>
      </c>
      <c r="G7667" s="302" t="s">
        <v>70</v>
      </c>
      <c r="H7667" s="302" t="s">
        <v>3182</v>
      </c>
      <c r="I7667" s="302" t="s">
        <v>671</v>
      </c>
      <c r="J7667" s="302">
        <v>135500</v>
      </c>
      <c r="K7667" s="302" t="s">
        <v>666</v>
      </c>
      <c r="L7667" s="302">
        <v>9974660</v>
      </c>
      <c r="M7667" s="302" t="s">
        <v>3098</v>
      </c>
      <c r="N7667" s="305">
        <v>30133</v>
      </c>
      <c r="O7667" s="305">
        <v>30133</v>
      </c>
      <c r="P7667" s="302" t="s">
        <v>1062</v>
      </c>
    </row>
    <row r="7668" spans="1:16">
      <c r="A7668" s="303">
        <v>0</v>
      </c>
      <c r="B7668" s="303">
        <v>0</v>
      </c>
      <c r="C7668" s="303">
        <v>0</v>
      </c>
      <c r="D7668" s="304">
        <f t="shared" si="119"/>
        <v>0</v>
      </c>
      <c r="E7668" s="305">
        <v>45992</v>
      </c>
      <c r="F7668" s="302" t="s">
        <v>69</v>
      </c>
      <c r="G7668" s="302" t="s">
        <v>70</v>
      </c>
      <c r="H7668" s="302" t="s">
        <v>3182</v>
      </c>
      <c r="I7668" s="302" t="s">
        <v>671</v>
      </c>
      <c r="J7668" s="302">
        <v>135500</v>
      </c>
      <c r="K7668" s="302" t="s">
        <v>666</v>
      </c>
      <c r="L7668" s="302">
        <v>9974661</v>
      </c>
      <c r="M7668" s="302" t="s">
        <v>3098</v>
      </c>
      <c r="N7668" s="305">
        <v>19541</v>
      </c>
      <c r="O7668" s="305">
        <v>19541</v>
      </c>
      <c r="P7668" s="302" t="s">
        <v>1062</v>
      </c>
    </row>
    <row r="7669" spans="1:16">
      <c r="A7669" s="303">
        <v>0</v>
      </c>
      <c r="B7669" s="303">
        <v>0</v>
      </c>
      <c r="C7669" s="303">
        <v>0</v>
      </c>
      <c r="D7669" s="304">
        <f t="shared" si="119"/>
        <v>0</v>
      </c>
      <c r="E7669" s="305">
        <v>45992</v>
      </c>
      <c r="F7669" s="302" t="s">
        <v>69</v>
      </c>
      <c r="G7669" s="302" t="s">
        <v>70</v>
      </c>
      <c r="H7669" s="302" t="s">
        <v>3182</v>
      </c>
      <c r="I7669" s="302" t="s">
        <v>671</v>
      </c>
      <c r="J7669" s="302">
        <v>135500</v>
      </c>
      <c r="K7669" s="302" t="s">
        <v>666</v>
      </c>
      <c r="L7669" s="302">
        <v>9701185</v>
      </c>
      <c r="M7669" s="302" t="s">
        <v>3098</v>
      </c>
      <c r="N7669" s="305">
        <v>29768</v>
      </c>
      <c r="O7669" s="305">
        <v>29768</v>
      </c>
      <c r="P7669" s="302" t="s">
        <v>1062</v>
      </c>
    </row>
    <row r="7670" spans="1:16">
      <c r="A7670" s="303">
        <v>0</v>
      </c>
      <c r="B7670" s="303">
        <v>0</v>
      </c>
      <c r="C7670" s="303">
        <v>0</v>
      </c>
      <c r="D7670" s="304">
        <f t="shared" si="119"/>
        <v>0</v>
      </c>
      <c r="E7670" s="305">
        <v>45992</v>
      </c>
      <c r="F7670" s="302" t="s">
        <v>69</v>
      </c>
      <c r="G7670" s="302" t="s">
        <v>70</v>
      </c>
      <c r="H7670" s="302" t="s">
        <v>3182</v>
      </c>
      <c r="I7670" s="302" t="s">
        <v>671</v>
      </c>
      <c r="J7670" s="302">
        <v>135500</v>
      </c>
      <c r="K7670" s="302" t="s">
        <v>672</v>
      </c>
      <c r="L7670" s="302">
        <v>9974574</v>
      </c>
      <c r="M7670" s="302" t="s">
        <v>3189</v>
      </c>
      <c r="N7670" s="305">
        <v>31959</v>
      </c>
      <c r="O7670" s="305">
        <v>31959</v>
      </c>
      <c r="P7670" s="302" t="s">
        <v>1062</v>
      </c>
    </row>
    <row r="7671" spans="1:16">
      <c r="A7671" s="303">
        <v>0</v>
      </c>
      <c r="B7671" s="303">
        <v>0</v>
      </c>
      <c r="C7671" s="303">
        <v>0</v>
      </c>
      <c r="D7671" s="304">
        <f t="shared" si="119"/>
        <v>0</v>
      </c>
      <c r="E7671" s="305">
        <v>45992</v>
      </c>
      <c r="F7671" s="302" t="s">
        <v>69</v>
      </c>
      <c r="G7671" s="302" t="s">
        <v>70</v>
      </c>
      <c r="H7671" s="302" t="s">
        <v>3182</v>
      </c>
      <c r="I7671" s="302" t="s">
        <v>671</v>
      </c>
      <c r="J7671" s="302">
        <v>135500</v>
      </c>
      <c r="K7671" s="302" t="s">
        <v>672</v>
      </c>
      <c r="L7671" s="302">
        <v>9974575</v>
      </c>
      <c r="M7671" s="302" t="s">
        <v>3189</v>
      </c>
      <c r="N7671" s="305">
        <v>28307</v>
      </c>
      <c r="O7671" s="305">
        <v>28307</v>
      </c>
      <c r="P7671" s="302" t="s">
        <v>1062</v>
      </c>
    </row>
    <row r="7672" spans="1:16">
      <c r="A7672" s="303">
        <v>0</v>
      </c>
      <c r="B7672" s="303">
        <v>0</v>
      </c>
      <c r="C7672" s="303">
        <v>0</v>
      </c>
      <c r="D7672" s="304">
        <f t="shared" si="119"/>
        <v>0</v>
      </c>
      <c r="E7672" s="305">
        <v>45992</v>
      </c>
      <c r="F7672" s="302" t="s">
        <v>69</v>
      </c>
      <c r="G7672" s="302" t="s">
        <v>70</v>
      </c>
      <c r="H7672" s="302" t="s">
        <v>3182</v>
      </c>
      <c r="I7672" s="302" t="s">
        <v>671</v>
      </c>
      <c r="J7672" s="302">
        <v>135500</v>
      </c>
      <c r="K7672" s="302" t="s">
        <v>672</v>
      </c>
      <c r="L7672" s="302">
        <v>9974576</v>
      </c>
      <c r="M7672" s="302" t="s">
        <v>3189</v>
      </c>
      <c r="N7672" s="305">
        <v>26846</v>
      </c>
      <c r="O7672" s="305">
        <v>26846</v>
      </c>
      <c r="P7672" s="302" t="s">
        <v>1062</v>
      </c>
    </row>
    <row r="7673" spans="1:16">
      <c r="A7673" s="303">
        <v>0</v>
      </c>
      <c r="B7673" s="303">
        <v>0</v>
      </c>
      <c r="C7673" s="303">
        <v>0</v>
      </c>
      <c r="D7673" s="304">
        <f t="shared" si="119"/>
        <v>0</v>
      </c>
      <c r="E7673" s="305">
        <v>45992</v>
      </c>
      <c r="F7673" s="302" t="s">
        <v>69</v>
      </c>
      <c r="G7673" s="302" t="s">
        <v>70</v>
      </c>
      <c r="H7673" s="302" t="s">
        <v>3182</v>
      </c>
      <c r="I7673" s="302" t="s">
        <v>671</v>
      </c>
      <c r="J7673" s="302">
        <v>135500</v>
      </c>
      <c r="K7673" s="302" t="s">
        <v>673</v>
      </c>
      <c r="L7673" s="302">
        <v>9974656</v>
      </c>
      <c r="M7673" s="302" t="s">
        <v>3190</v>
      </c>
      <c r="N7673" s="305">
        <v>19541</v>
      </c>
      <c r="O7673" s="305">
        <v>19541</v>
      </c>
      <c r="P7673" s="302" t="s">
        <v>1062</v>
      </c>
    </row>
    <row r="7674" spans="1:16">
      <c r="A7674" s="303">
        <v>0</v>
      </c>
      <c r="B7674" s="303">
        <v>0</v>
      </c>
      <c r="C7674" s="303">
        <v>0</v>
      </c>
      <c r="D7674" s="304">
        <f t="shared" si="119"/>
        <v>0</v>
      </c>
      <c r="E7674" s="305">
        <v>45992</v>
      </c>
      <c r="F7674" s="302" t="s">
        <v>69</v>
      </c>
      <c r="G7674" s="302" t="s">
        <v>70</v>
      </c>
      <c r="H7674" s="302" t="s">
        <v>3182</v>
      </c>
      <c r="I7674" s="302" t="s">
        <v>671</v>
      </c>
      <c r="J7674" s="302">
        <v>135500</v>
      </c>
      <c r="K7674" s="302" t="s">
        <v>95</v>
      </c>
      <c r="L7674" s="302">
        <v>9974658</v>
      </c>
      <c r="M7674" s="302" t="s">
        <v>3070</v>
      </c>
      <c r="N7674" s="305">
        <v>19541</v>
      </c>
      <c r="O7674" s="305">
        <v>19541</v>
      </c>
      <c r="P7674" s="302" t="s">
        <v>1062</v>
      </c>
    </row>
    <row r="7675" spans="1:16">
      <c r="A7675" s="303">
        <v>0</v>
      </c>
      <c r="B7675" s="303">
        <v>0</v>
      </c>
      <c r="C7675" s="303">
        <v>0</v>
      </c>
      <c r="D7675" s="304">
        <f t="shared" si="119"/>
        <v>0</v>
      </c>
      <c r="E7675" s="305">
        <v>45992</v>
      </c>
      <c r="F7675" s="302" t="s">
        <v>69</v>
      </c>
      <c r="G7675" s="302" t="s">
        <v>70</v>
      </c>
      <c r="H7675" s="302" t="s">
        <v>3182</v>
      </c>
      <c r="I7675" s="302" t="s">
        <v>671</v>
      </c>
      <c r="J7675" s="302">
        <v>135500</v>
      </c>
      <c r="K7675" s="302" t="s">
        <v>95</v>
      </c>
      <c r="L7675" s="302">
        <v>9974659</v>
      </c>
      <c r="M7675" s="302" t="s">
        <v>3070</v>
      </c>
      <c r="N7675" s="305">
        <v>29768</v>
      </c>
      <c r="O7675" s="305">
        <v>29768</v>
      </c>
      <c r="P7675" s="302" t="s">
        <v>1062</v>
      </c>
    </row>
    <row r="7676" spans="1:16">
      <c r="A7676" s="303">
        <v>0</v>
      </c>
      <c r="B7676" s="303">
        <v>0</v>
      </c>
      <c r="C7676" s="303">
        <v>0</v>
      </c>
      <c r="D7676" s="304">
        <f t="shared" si="119"/>
        <v>0</v>
      </c>
      <c r="E7676" s="305">
        <v>45992</v>
      </c>
      <c r="F7676" s="302" t="s">
        <v>69</v>
      </c>
      <c r="G7676" s="302" t="s">
        <v>70</v>
      </c>
      <c r="H7676" s="302" t="s">
        <v>3182</v>
      </c>
      <c r="I7676" s="302" t="s">
        <v>671</v>
      </c>
      <c r="J7676" s="302">
        <v>135600</v>
      </c>
      <c r="K7676" s="302" t="s">
        <v>81</v>
      </c>
      <c r="L7676" s="302">
        <v>9818425</v>
      </c>
      <c r="M7676" s="302" t="s">
        <v>969</v>
      </c>
      <c r="N7676" s="305">
        <v>38044</v>
      </c>
      <c r="O7676" s="305">
        <v>37987</v>
      </c>
      <c r="P7676" s="302" t="s">
        <v>3187</v>
      </c>
    </row>
    <row r="7677" spans="1:16">
      <c r="A7677" s="303">
        <v>0</v>
      </c>
      <c r="B7677" s="303">
        <v>0</v>
      </c>
      <c r="C7677" s="303">
        <v>0</v>
      </c>
      <c r="D7677" s="304">
        <f t="shared" si="119"/>
        <v>0</v>
      </c>
      <c r="E7677" s="305">
        <v>45992</v>
      </c>
      <c r="F7677" s="302" t="s">
        <v>69</v>
      </c>
      <c r="G7677" s="302" t="s">
        <v>70</v>
      </c>
      <c r="H7677" s="302" t="s">
        <v>3182</v>
      </c>
      <c r="I7677" s="302" t="s">
        <v>671</v>
      </c>
      <c r="J7677" s="302">
        <v>135600</v>
      </c>
      <c r="K7677" s="302" t="s">
        <v>127</v>
      </c>
      <c r="L7677" s="302">
        <v>12550886</v>
      </c>
      <c r="M7677" s="302" t="s">
        <v>873</v>
      </c>
      <c r="N7677" s="305">
        <v>41656</v>
      </c>
      <c r="O7677" s="305">
        <v>41640</v>
      </c>
      <c r="P7677" s="302" t="s">
        <v>1628</v>
      </c>
    </row>
    <row r="7678" spans="1:16">
      <c r="A7678" s="303">
        <v>0</v>
      </c>
      <c r="B7678" s="303">
        <v>0</v>
      </c>
      <c r="C7678" s="303">
        <v>0</v>
      </c>
      <c r="D7678" s="304">
        <f t="shared" si="119"/>
        <v>0</v>
      </c>
      <c r="E7678" s="305">
        <v>45992</v>
      </c>
      <c r="F7678" s="302" t="s">
        <v>69</v>
      </c>
      <c r="G7678" s="302" t="s">
        <v>70</v>
      </c>
      <c r="H7678" s="302" t="s">
        <v>3182</v>
      </c>
      <c r="I7678" s="302" t="s">
        <v>671</v>
      </c>
      <c r="J7678" s="302">
        <v>135600</v>
      </c>
      <c r="K7678" s="302" t="s">
        <v>179</v>
      </c>
      <c r="L7678" s="302">
        <v>9773825</v>
      </c>
      <c r="M7678" s="302" t="s">
        <v>970</v>
      </c>
      <c r="N7678" s="305">
        <v>34881</v>
      </c>
      <c r="O7678" s="305">
        <v>34881</v>
      </c>
      <c r="P7678" s="302" t="s">
        <v>1062</v>
      </c>
    </row>
    <row r="7679" spans="1:16">
      <c r="A7679" s="303">
        <v>0</v>
      </c>
      <c r="B7679" s="303">
        <v>0</v>
      </c>
      <c r="C7679" s="303">
        <v>0</v>
      </c>
      <c r="D7679" s="304">
        <f t="shared" si="119"/>
        <v>0</v>
      </c>
      <c r="E7679" s="305">
        <v>45992</v>
      </c>
      <c r="F7679" s="302" t="s">
        <v>69</v>
      </c>
      <c r="G7679" s="302" t="s">
        <v>70</v>
      </c>
      <c r="H7679" s="302" t="s">
        <v>3182</v>
      </c>
      <c r="I7679" s="302" t="s">
        <v>671</v>
      </c>
      <c r="J7679" s="302">
        <v>135600</v>
      </c>
      <c r="K7679" s="302" t="s">
        <v>91</v>
      </c>
      <c r="L7679" s="302">
        <v>9724168</v>
      </c>
      <c r="M7679" s="302" t="s">
        <v>971</v>
      </c>
      <c r="N7679" s="305">
        <v>29768</v>
      </c>
      <c r="O7679" s="305">
        <v>29768</v>
      </c>
      <c r="P7679" s="302" t="s">
        <v>1062</v>
      </c>
    </row>
    <row r="7680" spans="1:16">
      <c r="A7680" s="303">
        <v>0</v>
      </c>
      <c r="B7680" s="303">
        <v>0</v>
      </c>
      <c r="C7680" s="303">
        <v>0</v>
      </c>
      <c r="D7680" s="304">
        <f t="shared" si="119"/>
        <v>0</v>
      </c>
      <c r="E7680" s="305">
        <v>45992</v>
      </c>
      <c r="F7680" s="302" t="s">
        <v>69</v>
      </c>
      <c r="G7680" s="302" t="s">
        <v>70</v>
      </c>
      <c r="H7680" s="302" t="s">
        <v>3182</v>
      </c>
      <c r="I7680" s="302" t="s">
        <v>671</v>
      </c>
      <c r="J7680" s="302">
        <v>135600</v>
      </c>
      <c r="K7680" s="302" t="s">
        <v>91</v>
      </c>
      <c r="L7680" s="302">
        <v>9974655</v>
      </c>
      <c r="M7680" s="302" t="s">
        <v>886</v>
      </c>
      <c r="N7680" s="305">
        <v>19541</v>
      </c>
      <c r="O7680" s="305">
        <v>19541</v>
      </c>
      <c r="P7680" s="302" t="s">
        <v>1062</v>
      </c>
    </row>
    <row r="7681" spans="1:16">
      <c r="A7681" s="303">
        <v>0</v>
      </c>
      <c r="B7681" s="303">
        <v>0</v>
      </c>
      <c r="C7681" s="303">
        <v>0</v>
      </c>
      <c r="D7681" s="304">
        <f t="shared" si="119"/>
        <v>0</v>
      </c>
      <c r="E7681" s="305">
        <v>45992</v>
      </c>
      <c r="F7681" s="302" t="s">
        <v>69</v>
      </c>
      <c r="G7681" s="302" t="s">
        <v>70</v>
      </c>
      <c r="H7681" s="302" t="s">
        <v>3182</v>
      </c>
      <c r="I7681" s="302" t="s">
        <v>671</v>
      </c>
      <c r="J7681" s="302">
        <v>135600</v>
      </c>
      <c r="K7681" s="302" t="s">
        <v>84</v>
      </c>
      <c r="L7681" s="302">
        <v>10764698</v>
      </c>
      <c r="M7681" s="302" t="s">
        <v>3185</v>
      </c>
      <c r="N7681" s="305">
        <v>38018</v>
      </c>
      <c r="O7681" s="305">
        <v>40603</v>
      </c>
      <c r="P7681" s="302" t="s">
        <v>3183</v>
      </c>
    </row>
    <row r="7682" spans="1:16">
      <c r="A7682" s="303">
        <v>0</v>
      </c>
      <c r="B7682" s="303">
        <v>0</v>
      </c>
      <c r="C7682" s="303">
        <v>0</v>
      </c>
      <c r="D7682" s="304">
        <f t="shared" si="119"/>
        <v>0</v>
      </c>
      <c r="E7682" s="305">
        <v>45992</v>
      </c>
      <c r="F7682" s="302" t="s">
        <v>69</v>
      </c>
      <c r="G7682" s="302" t="s">
        <v>70</v>
      </c>
      <c r="H7682" s="302" t="s">
        <v>3182</v>
      </c>
      <c r="I7682" s="302" t="s">
        <v>671</v>
      </c>
      <c r="J7682" s="302">
        <v>135600</v>
      </c>
      <c r="K7682" s="302" t="s">
        <v>84</v>
      </c>
      <c r="L7682" s="302">
        <v>9742930</v>
      </c>
      <c r="M7682" s="302" t="s">
        <v>3185</v>
      </c>
      <c r="N7682" s="305">
        <v>39356</v>
      </c>
      <c r="O7682" s="305">
        <v>39356</v>
      </c>
      <c r="P7682" s="302" t="s">
        <v>3183</v>
      </c>
    </row>
    <row r="7683" spans="1:16">
      <c r="A7683" s="303">
        <v>0</v>
      </c>
      <c r="B7683" s="303">
        <v>0</v>
      </c>
      <c r="C7683" s="303">
        <v>0</v>
      </c>
      <c r="D7683" s="304">
        <f t="shared" ref="D7683:D7746" si="120">+B7683-C7683</f>
        <v>0</v>
      </c>
      <c r="E7683" s="305">
        <v>45992</v>
      </c>
      <c r="F7683" s="302" t="s">
        <v>69</v>
      </c>
      <c r="G7683" s="302" t="s">
        <v>70</v>
      </c>
      <c r="H7683" s="302" t="s">
        <v>3182</v>
      </c>
      <c r="I7683" s="302" t="s">
        <v>671</v>
      </c>
      <c r="J7683" s="302">
        <v>135600</v>
      </c>
      <c r="K7683" s="302" t="s">
        <v>84</v>
      </c>
      <c r="L7683" s="302">
        <v>9818207</v>
      </c>
      <c r="M7683" s="302" t="s">
        <v>3186</v>
      </c>
      <c r="N7683" s="305">
        <v>38044</v>
      </c>
      <c r="O7683" s="305">
        <v>38292</v>
      </c>
      <c r="P7683" s="302" t="s">
        <v>3187</v>
      </c>
    </row>
    <row r="7684" spans="1:16">
      <c r="A7684" s="303">
        <v>0</v>
      </c>
      <c r="B7684" s="303">
        <v>0</v>
      </c>
      <c r="C7684" s="303">
        <v>0</v>
      </c>
      <c r="D7684" s="304">
        <f t="shared" si="120"/>
        <v>0</v>
      </c>
      <c r="E7684" s="305">
        <v>45992</v>
      </c>
      <c r="F7684" s="302" t="s">
        <v>69</v>
      </c>
      <c r="G7684" s="302" t="s">
        <v>70</v>
      </c>
      <c r="H7684" s="302" t="s">
        <v>3182</v>
      </c>
      <c r="I7684" s="302" t="s">
        <v>671</v>
      </c>
      <c r="J7684" s="302">
        <v>135600</v>
      </c>
      <c r="K7684" s="302" t="s">
        <v>129</v>
      </c>
      <c r="L7684" s="302">
        <v>12550855</v>
      </c>
      <c r="M7684" s="302" t="s">
        <v>972</v>
      </c>
      <c r="N7684" s="305">
        <v>41656</v>
      </c>
      <c r="O7684" s="305">
        <v>41640</v>
      </c>
      <c r="P7684" s="302" t="s">
        <v>1628</v>
      </c>
    </row>
    <row r="7685" spans="1:16">
      <c r="A7685" s="303">
        <v>0</v>
      </c>
      <c r="B7685" s="303">
        <v>0</v>
      </c>
      <c r="C7685" s="303">
        <v>0</v>
      </c>
      <c r="D7685" s="304">
        <f t="shared" si="120"/>
        <v>0</v>
      </c>
      <c r="E7685" s="305">
        <v>45992</v>
      </c>
      <c r="F7685" s="302" t="s">
        <v>69</v>
      </c>
      <c r="G7685" s="302" t="s">
        <v>70</v>
      </c>
      <c r="H7685" s="302" t="s">
        <v>3182</v>
      </c>
      <c r="I7685" s="302" t="s">
        <v>671</v>
      </c>
      <c r="J7685" s="302">
        <v>135600</v>
      </c>
      <c r="K7685" s="302" t="s">
        <v>98</v>
      </c>
      <c r="L7685" s="302">
        <v>9773824</v>
      </c>
      <c r="M7685" s="302" t="s">
        <v>909</v>
      </c>
      <c r="N7685" s="305">
        <v>34881</v>
      </c>
      <c r="O7685" s="305">
        <v>34881</v>
      </c>
      <c r="P7685" s="302" t="s">
        <v>1062</v>
      </c>
    </row>
    <row r="7686" spans="1:16">
      <c r="A7686" s="303">
        <v>0</v>
      </c>
      <c r="B7686" s="303">
        <v>0</v>
      </c>
      <c r="C7686" s="303">
        <v>0</v>
      </c>
      <c r="D7686" s="304">
        <f t="shared" si="120"/>
        <v>0</v>
      </c>
      <c r="E7686" s="305">
        <v>45992</v>
      </c>
      <c r="F7686" s="302" t="s">
        <v>69</v>
      </c>
      <c r="G7686" s="302" t="s">
        <v>70</v>
      </c>
      <c r="H7686" s="302" t="s">
        <v>3182</v>
      </c>
      <c r="I7686" s="302" t="s">
        <v>671</v>
      </c>
      <c r="J7686" s="302">
        <v>135600</v>
      </c>
      <c r="K7686" s="302" t="s">
        <v>98</v>
      </c>
      <c r="L7686" s="302">
        <v>9816551</v>
      </c>
      <c r="M7686" s="302" t="s">
        <v>909</v>
      </c>
      <c r="N7686" s="305">
        <v>38018</v>
      </c>
      <c r="O7686" s="305">
        <v>37987</v>
      </c>
      <c r="P7686" s="302" t="s">
        <v>3183</v>
      </c>
    </row>
    <row r="7687" spans="1:16">
      <c r="A7687" s="303">
        <v>0</v>
      </c>
      <c r="B7687" s="303">
        <v>0</v>
      </c>
      <c r="C7687" s="303">
        <v>0</v>
      </c>
      <c r="D7687" s="304">
        <f t="shared" si="120"/>
        <v>0</v>
      </c>
      <c r="E7687" s="305">
        <v>45992</v>
      </c>
      <c r="F7687" s="302" t="s">
        <v>69</v>
      </c>
      <c r="G7687" s="302" t="s">
        <v>70</v>
      </c>
      <c r="H7687" s="302" t="s">
        <v>3182</v>
      </c>
      <c r="I7687" s="302" t="s">
        <v>671</v>
      </c>
      <c r="J7687" s="302">
        <v>135600</v>
      </c>
      <c r="K7687" s="302" t="s">
        <v>98</v>
      </c>
      <c r="L7687" s="302">
        <v>12550883</v>
      </c>
      <c r="M7687" s="302" t="s">
        <v>909</v>
      </c>
      <c r="N7687" s="305">
        <v>41656</v>
      </c>
      <c r="O7687" s="305">
        <v>41640</v>
      </c>
      <c r="P7687" s="302" t="s">
        <v>1628</v>
      </c>
    </row>
    <row r="7688" spans="1:16">
      <c r="A7688" s="303">
        <v>0</v>
      </c>
      <c r="B7688" s="303">
        <v>0</v>
      </c>
      <c r="C7688" s="303">
        <v>0</v>
      </c>
      <c r="D7688" s="304">
        <f t="shared" si="120"/>
        <v>0</v>
      </c>
      <c r="E7688" s="305">
        <v>45992</v>
      </c>
      <c r="F7688" s="302" t="s">
        <v>69</v>
      </c>
      <c r="G7688" s="302" t="s">
        <v>70</v>
      </c>
      <c r="H7688" s="302" t="s">
        <v>3182</v>
      </c>
      <c r="I7688" s="302" t="s">
        <v>671</v>
      </c>
      <c r="J7688" s="302">
        <v>135600</v>
      </c>
      <c r="K7688" s="302" t="s">
        <v>99</v>
      </c>
      <c r="L7688" s="302">
        <v>9974652</v>
      </c>
      <c r="M7688" s="302" t="s">
        <v>973</v>
      </c>
      <c r="N7688" s="305">
        <v>29768</v>
      </c>
      <c r="O7688" s="305">
        <v>29768</v>
      </c>
      <c r="P7688" s="302" t="s">
        <v>1062</v>
      </c>
    </row>
    <row r="7689" spans="1:16">
      <c r="A7689" s="303">
        <v>0</v>
      </c>
      <c r="B7689" s="303">
        <v>0</v>
      </c>
      <c r="C7689" s="303">
        <v>0</v>
      </c>
      <c r="D7689" s="304">
        <f t="shared" si="120"/>
        <v>0</v>
      </c>
      <c r="E7689" s="305">
        <v>45992</v>
      </c>
      <c r="F7689" s="302" t="s">
        <v>69</v>
      </c>
      <c r="G7689" s="302" t="s">
        <v>70</v>
      </c>
      <c r="H7689" s="302" t="s">
        <v>3182</v>
      </c>
      <c r="I7689" s="302" t="s">
        <v>671</v>
      </c>
      <c r="J7689" s="302">
        <v>135600</v>
      </c>
      <c r="K7689" s="302" t="s">
        <v>99</v>
      </c>
      <c r="L7689" s="302">
        <v>9974653</v>
      </c>
      <c r="M7689" s="302" t="s">
        <v>973</v>
      </c>
      <c r="N7689" s="305">
        <v>19541</v>
      </c>
      <c r="O7689" s="305">
        <v>19541</v>
      </c>
      <c r="P7689" s="302" t="s">
        <v>1062</v>
      </c>
    </row>
    <row r="7690" spans="1:16">
      <c r="A7690" s="303">
        <v>0</v>
      </c>
      <c r="B7690" s="303">
        <v>0</v>
      </c>
      <c r="C7690" s="303">
        <v>0</v>
      </c>
      <c r="D7690" s="304">
        <f t="shared" si="120"/>
        <v>0</v>
      </c>
      <c r="E7690" s="305">
        <v>45992</v>
      </c>
      <c r="F7690" s="302" t="s">
        <v>69</v>
      </c>
      <c r="G7690" s="302" t="s">
        <v>70</v>
      </c>
      <c r="H7690" s="302" t="s">
        <v>3182</v>
      </c>
      <c r="I7690" s="302" t="s">
        <v>671</v>
      </c>
      <c r="J7690" s="302">
        <v>135600</v>
      </c>
      <c r="K7690" s="302" t="s">
        <v>99</v>
      </c>
      <c r="L7690" s="302">
        <v>12550848</v>
      </c>
      <c r="M7690" s="302" t="s">
        <v>974</v>
      </c>
      <c r="N7690" s="305">
        <v>41656</v>
      </c>
      <c r="O7690" s="305">
        <v>41640</v>
      </c>
      <c r="P7690" s="302" t="s">
        <v>1628</v>
      </c>
    </row>
    <row r="7691" spans="1:16">
      <c r="A7691" s="303">
        <v>0</v>
      </c>
      <c r="B7691" s="303">
        <v>0</v>
      </c>
      <c r="C7691" s="303">
        <v>0</v>
      </c>
      <c r="D7691" s="304">
        <f t="shared" si="120"/>
        <v>0</v>
      </c>
      <c r="E7691" s="305">
        <v>45992</v>
      </c>
      <c r="F7691" s="302" t="s">
        <v>69</v>
      </c>
      <c r="G7691" s="302" t="s">
        <v>70</v>
      </c>
      <c r="H7691" s="302" t="s">
        <v>3182</v>
      </c>
      <c r="I7691" s="302" t="s">
        <v>671</v>
      </c>
      <c r="J7691" s="302">
        <v>135600</v>
      </c>
      <c r="K7691" s="302" t="s">
        <v>99</v>
      </c>
      <c r="L7691" s="302">
        <v>9974654</v>
      </c>
      <c r="M7691" s="302" t="s">
        <v>887</v>
      </c>
      <c r="N7691" s="305">
        <v>22098</v>
      </c>
      <c r="O7691" s="305">
        <v>22098</v>
      </c>
      <c r="P7691" s="302" t="s">
        <v>1062</v>
      </c>
    </row>
    <row r="7692" spans="1:16">
      <c r="A7692" s="303">
        <v>0</v>
      </c>
      <c r="B7692" s="303">
        <v>0</v>
      </c>
      <c r="C7692" s="303">
        <v>0</v>
      </c>
      <c r="D7692" s="304">
        <f t="shared" si="120"/>
        <v>0</v>
      </c>
      <c r="E7692" s="305">
        <v>45992</v>
      </c>
      <c r="F7692" s="302" t="s">
        <v>69</v>
      </c>
      <c r="G7692" s="302" t="s">
        <v>70</v>
      </c>
      <c r="H7692" s="302" t="s">
        <v>3182</v>
      </c>
      <c r="I7692" s="302" t="s">
        <v>671</v>
      </c>
      <c r="J7692" s="302">
        <v>135600</v>
      </c>
      <c r="K7692" s="302" t="s">
        <v>92</v>
      </c>
      <c r="L7692" s="302">
        <v>9816550</v>
      </c>
      <c r="M7692" s="302" t="s">
        <v>948</v>
      </c>
      <c r="N7692" s="305">
        <v>38018</v>
      </c>
      <c r="O7692" s="305">
        <v>37987</v>
      </c>
      <c r="P7692" s="302" t="s">
        <v>3183</v>
      </c>
    </row>
    <row r="7693" spans="1:16">
      <c r="A7693" s="303">
        <v>0</v>
      </c>
      <c r="B7693" s="303">
        <v>0</v>
      </c>
      <c r="C7693" s="303">
        <v>0</v>
      </c>
      <c r="D7693" s="304">
        <f t="shared" si="120"/>
        <v>0</v>
      </c>
      <c r="E7693" s="305">
        <v>45992</v>
      </c>
      <c r="F7693" s="302" t="s">
        <v>69</v>
      </c>
      <c r="G7693" s="302" t="s">
        <v>70</v>
      </c>
      <c r="H7693" s="302" t="s">
        <v>3182</v>
      </c>
      <c r="I7693" s="302" t="s">
        <v>671</v>
      </c>
      <c r="J7693" s="302">
        <v>135600</v>
      </c>
      <c r="K7693" s="302" t="s">
        <v>92</v>
      </c>
      <c r="L7693" s="302">
        <v>12550858</v>
      </c>
      <c r="M7693" s="302" t="s">
        <v>948</v>
      </c>
      <c r="N7693" s="305">
        <v>41656</v>
      </c>
      <c r="O7693" s="305">
        <v>41640</v>
      </c>
      <c r="P7693" s="302" t="s">
        <v>1628</v>
      </c>
    </row>
    <row r="7694" spans="1:16">
      <c r="A7694" s="303">
        <v>0</v>
      </c>
      <c r="B7694" s="303">
        <v>0</v>
      </c>
      <c r="C7694" s="303">
        <v>0</v>
      </c>
      <c r="D7694" s="304">
        <f t="shared" si="120"/>
        <v>0</v>
      </c>
      <c r="E7694" s="305">
        <v>45992</v>
      </c>
      <c r="F7694" s="302" t="s">
        <v>69</v>
      </c>
      <c r="G7694" s="302" t="s">
        <v>70</v>
      </c>
      <c r="H7694" s="302" t="s">
        <v>3182</v>
      </c>
      <c r="I7694" s="302" t="s">
        <v>671</v>
      </c>
      <c r="J7694" s="302">
        <v>135600</v>
      </c>
      <c r="K7694" s="302" t="s">
        <v>92</v>
      </c>
      <c r="L7694" s="302">
        <v>19704925</v>
      </c>
      <c r="M7694" s="302" t="s">
        <v>877</v>
      </c>
      <c r="N7694" s="305">
        <v>42552</v>
      </c>
      <c r="O7694" s="305">
        <v>42370</v>
      </c>
      <c r="P7694" s="302" t="s">
        <v>3184</v>
      </c>
    </row>
    <row r="7695" spans="1:16">
      <c r="A7695" s="303">
        <v>0</v>
      </c>
      <c r="B7695" s="303">
        <v>0</v>
      </c>
      <c r="C7695" s="303">
        <v>0</v>
      </c>
      <c r="D7695" s="304">
        <f t="shared" si="120"/>
        <v>0</v>
      </c>
      <c r="E7695" s="305">
        <v>45992</v>
      </c>
      <c r="F7695" s="302" t="s">
        <v>69</v>
      </c>
      <c r="G7695" s="302" t="s">
        <v>70</v>
      </c>
      <c r="H7695" s="302" t="s">
        <v>3182</v>
      </c>
      <c r="I7695" s="302" t="s">
        <v>671</v>
      </c>
      <c r="J7695" s="302">
        <v>135600</v>
      </c>
      <c r="K7695" s="302" t="s">
        <v>92</v>
      </c>
      <c r="L7695" s="302">
        <v>9741542</v>
      </c>
      <c r="M7695" s="302" t="s">
        <v>948</v>
      </c>
      <c r="N7695" s="305">
        <v>39457</v>
      </c>
      <c r="O7695" s="305">
        <v>39448</v>
      </c>
      <c r="P7695" s="302" t="s">
        <v>3188</v>
      </c>
    </row>
    <row r="7696" spans="1:16">
      <c r="A7696" s="303">
        <v>0</v>
      </c>
      <c r="B7696" s="303">
        <v>0</v>
      </c>
      <c r="C7696" s="303">
        <v>0</v>
      </c>
      <c r="D7696" s="304">
        <f t="shared" si="120"/>
        <v>0</v>
      </c>
      <c r="E7696" s="305">
        <v>45992</v>
      </c>
      <c r="F7696" s="302" t="s">
        <v>69</v>
      </c>
      <c r="G7696" s="302" t="s">
        <v>70</v>
      </c>
      <c r="H7696" s="302" t="s">
        <v>3191</v>
      </c>
      <c r="I7696" s="302" t="s">
        <v>683</v>
      </c>
      <c r="J7696" s="302">
        <v>135002</v>
      </c>
      <c r="K7696" s="302" t="s">
        <v>136</v>
      </c>
      <c r="L7696" s="302">
        <v>20199985</v>
      </c>
      <c r="M7696" s="302" t="s">
        <v>864</v>
      </c>
      <c r="N7696" s="305">
        <v>42035</v>
      </c>
      <c r="O7696" s="305">
        <v>42036</v>
      </c>
      <c r="P7696" s="302" t="s">
        <v>1622</v>
      </c>
    </row>
    <row r="7697" spans="1:16">
      <c r="A7697" s="303">
        <v>0</v>
      </c>
      <c r="B7697" s="303">
        <v>0</v>
      </c>
      <c r="C7697" s="303">
        <v>0</v>
      </c>
      <c r="D7697" s="304">
        <f t="shared" si="120"/>
        <v>0</v>
      </c>
      <c r="E7697" s="305">
        <v>45992</v>
      </c>
      <c r="F7697" s="302" t="s">
        <v>69</v>
      </c>
      <c r="G7697" s="302" t="s">
        <v>70</v>
      </c>
      <c r="H7697" s="302" t="s">
        <v>3191</v>
      </c>
      <c r="I7697" s="302" t="s">
        <v>683</v>
      </c>
      <c r="J7697" s="302">
        <v>135500</v>
      </c>
      <c r="K7697" s="302" t="s">
        <v>80</v>
      </c>
      <c r="L7697" s="302">
        <v>20199957</v>
      </c>
      <c r="M7697" s="302" t="s">
        <v>865</v>
      </c>
      <c r="N7697" s="305">
        <v>42035</v>
      </c>
      <c r="O7697" s="305">
        <v>42005</v>
      </c>
      <c r="P7697" s="302" t="s">
        <v>1622</v>
      </c>
    </row>
    <row r="7698" spans="1:16">
      <c r="A7698" s="303">
        <v>0</v>
      </c>
      <c r="B7698" s="303">
        <v>0</v>
      </c>
      <c r="C7698" s="303">
        <v>0</v>
      </c>
      <c r="D7698" s="304">
        <f t="shared" si="120"/>
        <v>0</v>
      </c>
      <c r="E7698" s="305">
        <v>45992</v>
      </c>
      <c r="F7698" s="302" t="s">
        <v>69</v>
      </c>
      <c r="G7698" s="302" t="s">
        <v>70</v>
      </c>
      <c r="H7698" s="302" t="s">
        <v>3191</v>
      </c>
      <c r="I7698" s="302" t="s">
        <v>683</v>
      </c>
      <c r="J7698" s="302">
        <v>135500</v>
      </c>
      <c r="K7698" s="302" t="s">
        <v>83</v>
      </c>
      <c r="L7698" s="302">
        <v>9816209</v>
      </c>
      <c r="M7698" s="302" t="s">
        <v>879</v>
      </c>
      <c r="N7698" s="305">
        <v>37956</v>
      </c>
      <c r="O7698" s="305">
        <v>37622</v>
      </c>
      <c r="P7698" s="302" t="s">
        <v>3192</v>
      </c>
    </row>
    <row r="7699" spans="1:16">
      <c r="A7699" s="303">
        <v>0</v>
      </c>
      <c r="B7699" s="303">
        <v>0</v>
      </c>
      <c r="C7699" s="303">
        <v>0</v>
      </c>
      <c r="D7699" s="304">
        <f t="shared" si="120"/>
        <v>0</v>
      </c>
      <c r="E7699" s="305">
        <v>45992</v>
      </c>
      <c r="F7699" s="302" t="s">
        <v>69</v>
      </c>
      <c r="G7699" s="302" t="s">
        <v>70</v>
      </c>
      <c r="H7699" s="302" t="s">
        <v>3191</v>
      </c>
      <c r="I7699" s="302" t="s">
        <v>683</v>
      </c>
      <c r="J7699" s="302">
        <v>135500</v>
      </c>
      <c r="K7699" s="302" t="s">
        <v>83</v>
      </c>
      <c r="L7699" s="302">
        <v>9816906</v>
      </c>
      <c r="M7699" s="302" t="s">
        <v>879</v>
      </c>
      <c r="N7699" s="305">
        <v>38047</v>
      </c>
      <c r="O7699" s="305">
        <v>37987</v>
      </c>
      <c r="P7699" s="302" t="s">
        <v>3192</v>
      </c>
    </row>
    <row r="7700" spans="1:16">
      <c r="A7700" s="303">
        <v>0</v>
      </c>
      <c r="B7700" s="303">
        <v>0</v>
      </c>
      <c r="C7700" s="303">
        <v>0</v>
      </c>
      <c r="D7700" s="304">
        <f t="shared" si="120"/>
        <v>0</v>
      </c>
      <c r="E7700" s="305">
        <v>45992</v>
      </c>
      <c r="F7700" s="302" t="s">
        <v>69</v>
      </c>
      <c r="G7700" s="302" t="s">
        <v>70</v>
      </c>
      <c r="H7700" s="302" t="s">
        <v>3191</v>
      </c>
      <c r="I7700" s="302" t="s">
        <v>683</v>
      </c>
      <c r="J7700" s="302">
        <v>135500</v>
      </c>
      <c r="K7700" s="302" t="s">
        <v>83</v>
      </c>
      <c r="L7700" s="302">
        <v>9802855</v>
      </c>
      <c r="M7700" s="302" t="s">
        <v>879</v>
      </c>
      <c r="N7700" s="305">
        <v>34516</v>
      </c>
      <c r="O7700" s="305">
        <v>34516</v>
      </c>
      <c r="P7700" s="302" t="s">
        <v>1052</v>
      </c>
    </row>
    <row r="7701" spans="1:16">
      <c r="A7701" s="303">
        <v>0</v>
      </c>
      <c r="B7701" s="303">
        <v>0</v>
      </c>
      <c r="C7701" s="303">
        <v>0</v>
      </c>
      <c r="D7701" s="304">
        <f t="shared" si="120"/>
        <v>0</v>
      </c>
      <c r="E7701" s="305">
        <v>45992</v>
      </c>
      <c r="F7701" s="302" t="s">
        <v>69</v>
      </c>
      <c r="G7701" s="302" t="s">
        <v>70</v>
      </c>
      <c r="H7701" s="302" t="s">
        <v>3191</v>
      </c>
      <c r="I7701" s="302" t="s">
        <v>683</v>
      </c>
      <c r="J7701" s="302">
        <v>135500</v>
      </c>
      <c r="K7701" s="302" t="s">
        <v>83</v>
      </c>
      <c r="L7701" s="302">
        <v>9813648</v>
      </c>
      <c r="M7701" s="302" t="s">
        <v>879</v>
      </c>
      <c r="N7701" s="305">
        <v>37653</v>
      </c>
      <c r="O7701" s="305">
        <v>37622</v>
      </c>
      <c r="P7701" s="302" t="s">
        <v>3192</v>
      </c>
    </row>
    <row r="7702" spans="1:16">
      <c r="A7702" s="303">
        <v>0</v>
      </c>
      <c r="B7702" s="303">
        <v>0</v>
      </c>
      <c r="C7702" s="303">
        <v>0</v>
      </c>
      <c r="D7702" s="304">
        <f t="shared" si="120"/>
        <v>0</v>
      </c>
      <c r="E7702" s="305">
        <v>45992</v>
      </c>
      <c r="F7702" s="302" t="s">
        <v>69</v>
      </c>
      <c r="G7702" s="302" t="s">
        <v>70</v>
      </c>
      <c r="H7702" s="302" t="s">
        <v>3191</v>
      </c>
      <c r="I7702" s="302" t="s">
        <v>683</v>
      </c>
      <c r="J7702" s="302">
        <v>135500</v>
      </c>
      <c r="K7702" s="302" t="s">
        <v>108</v>
      </c>
      <c r="L7702" s="302">
        <v>20199988</v>
      </c>
      <c r="M7702" s="302" t="s">
        <v>868</v>
      </c>
      <c r="N7702" s="305">
        <v>42035</v>
      </c>
      <c r="O7702" s="305">
        <v>42036</v>
      </c>
      <c r="P7702" s="302" t="s">
        <v>1622</v>
      </c>
    </row>
    <row r="7703" spans="1:16">
      <c r="A7703" s="303">
        <v>0</v>
      </c>
      <c r="B7703" s="303">
        <v>0</v>
      </c>
      <c r="C7703" s="303">
        <v>0</v>
      </c>
      <c r="D7703" s="304">
        <f t="shared" si="120"/>
        <v>0</v>
      </c>
      <c r="E7703" s="305">
        <v>45992</v>
      </c>
      <c r="F7703" s="302" t="s">
        <v>69</v>
      </c>
      <c r="G7703" s="302" t="s">
        <v>70</v>
      </c>
      <c r="H7703" s="302" t="s">
        <v>3191</v>
      </c>
      <c r="I7703" s="302" t="s">
        <v>683</v>
      </c>
      <c r="J7703" s="302">
        <v>135500</v>
      </c>
      <c r="K7703" s="302" t="s">
        <v>135</v>
      </c>
      <c r="L7703" s="302">
        <v>20199970</v>
      </c>
      <c r="M7703" s="302" t="s">
        <v>872</v>
      </c>
      <c r="N7703" s="305">
        <v>42035</v>
      </c>
      <c r="O7703" s="305">
        <v>42005</v>
      </c>
      <c r="P7703" s="302" t="s">
        <v>1622</v>
      </c>
    </row>
    <row r="7704" spans="1:16">
      <c r="A7704" s="303">
        <v>0</v>
      </c>
      <c r="B7704" s="303">
        <v>0</v>
      </c>
      <c r="C7704" s="303">
        <v>0</v>
      </c>
      <c r="D7704" s="304">
        <f t="shared" si="120"/>
        <v>0</v>
      </c>
      <c r="E7704" s="305">
        <v>45992</v>
      </c>
      <c r="F7704" s="302" t="s">
        <v>69</v>
      </c>
      <c r="G7704" s="302" t="s">
        <v>70</v>
      </c>
      <c r="H7704" s="302" t="s">
        <v>3191</v>
      </c>
      <c r="I7704" s="302" t="s">
        <v>683</v>
      </c>
      <c r="J7704" s="302">
        <v>135500</v>
      </c>
      <c r="K7704" s="302" t="s">
        <v>86</v>
      </c>
      <c r="L7704" s="302">
        <v>9803510</v>
      </c>
      <c r="M7704" s="302" t="s">
        <v>885</v>
      </c>
      <c r="N7704" s="305">
        <v>34516</v>
      </c>
      <c r="O7704" s="305">
        <v>34516</v>
      </c>
      <c r="P7704" s="302" t="s">
        <v>1052</v>
      </c>
    </row>
    <row r="7705" spans="1:16">
      <c r="A7705" s="303">
        <v>0</v>
      </c>
      <c r="B7705" s="303">
        <v>0</v>
      </c>
      <c r="C7705" s="303">
        <v>0</v>
      </c>
      <c r="D7705" s="304">
        <f t="shared" si="120"/>
        <v>0</v>
      </c>
      <c r="E7705" s="305">
        <v>45992</v>
      </c>
      <c r="F7705" s="302" t="s">
        <v>69</v>
      </c>
      <c r="G7705" s="302" t="s">
        <v>70</v>
      </c>
      <c r="H7705" s="302" t="s">
        <v>3191</v>
      </c>
      <c r="I7705" s="302" t="s">
        <v>683</v>
      </c>
      <c r="J7705" s="302">
        <v>135500</v>
      </c>
      <c r="K7705" s="302" t="s">
        <v>666</v>
      </c>
      <c r="L7705" s="302">
        <v>9974735</v>
      </c>
      <c r="M7705" s="302" t="s">
        <v>3098</v>
      </c>
      <c r="N7705" s="305">
        <v>34516</v>
      </c>
      <c r="O7705" s="305">
        <v>34516</v>
      </c>
      <c r="P7705" s="302" t="s">
        <v>1062</v>
      </c>
    </row>
    <row r="7706" spans="1:16">
      <c r="A7706" s="303">
        <v>0</v>
      </c>
      <c r="B7706" s="303">
        <v>0</v>
      </c>
      <c r="C7706" s="303">
        <v>0</v>
      </c>
      <c r="D7706" s="304">
        <f t="shared" si="120"/>
        <v>0</v>
      </c>
      <c r="E7706" s="305">
        <v>45992</v>
      </c>
      <c r="F7706" s="302" t="s">
        <v>69</v>
      </c>
      <c r="G7706" s="302" t="s">
        <v>70</v>
      </c>
      <c r="H7706" s="302" t="s">
        <v>3191</v>
      </c>
      <c r="I7706" s="302" t="s">
        <v>683</v>
      </c>
      <c r="J7706" s="302">
        <v>135600</v>
      </c>
      <c r="K7706" s="302" t="s">
        <v>182</v>
      </c>
      <c r="L7706" s="302">
        <v>20199976</v>
      </c>
      <c r="M7706" s="302" t="s">
        <v>989</v>
      </c>
      <c r="N7706" s="305">
        <v>42035</v>
      </c>
      <c r="O7706" s="305">
        <v>42005</v>
      </c>
      <c r="P7706" s="302" t="s">
        <v>1622</v>
      </c>
    </row>
    <row r="7707" spans="1:16">
      <c r="A7707" s="303">
        <v>0</v>
      </c>
      <c r="B7707" s="303">
        <v>0</v>
      </c>
      <c r="C7707" s="303">
        <v>0</v>
      </c>
      <c r="D7707" s="304">
        <f t="shared" si="120"/>
        <v>0</v>
      </c>
      <c r="E7707" s="305">
        <v>45992</v>
      </c>
      <c r="F7707" s="302" t="s">
        <v>69</v>
      </c>
      <c r="G7707" s="302" t="s">
        <v>70</v>
      </c>
      <c r="H7707" s="302" t="s">
        <v>3191</v>
      </c>
      <c r="I7707" s="302" t="s">
        <v>683</v>
      </c>
      <c r="J7707" s="302">
        <v>135600</v>
      </c>
      <c r="K7707" s="302" t="s">
        <v>82</v>
      </c>
      <c r="L7707" s="302">
        <v>20199964</v>
      </c>
      <c r="M7707" s="302" t="s">
        <v>1095</v>
      </c>
      <c r="N7707" s="305">
        <v>42035</v>
      </c>
      <c r="O7707" s="305">
        <v>42005</v>
      </c>
      <c r="P7707" s="302" t="s">
        <v>1622</v>
      </c>
    </row>
    <row r="7708" spans="1:16">
      <c r="A7708" s="303">
        <v>0</v>
      </c>
      <c r="B7708" s="303">
        <v>0</v>
      </c>
      <c r="C7708" s="303">
        <v>0</v>
      </c>
      <c r="D7708" s="304">
        <f t="shared" si="120"/>
        <v>0</v>
      </c>
      <c r="E7708" s="305">
        <v>45992</v>
      </c>
      <c r="F7708" s="302" t="s">
        <v>69</v>
      </c>
      <c r="G7708" s="302" t="s">
        <v>70</v>
      </c>
      <c r="H7708" s="302" t="s">
        <v>3191</v>
      </c>
      <c r="I7708" s="302" t="s">
        <v>683</v>
      </c>
      <c r="J7708" s="302">
        <v>135600</v>
      </c>
      <c r="K7708" s="302" t="s">
        <v>127</v>
      </c>
      <c r="L7708" s="302">
        <v>20199979</v>
      </c>
      <c r="M7708" s="302" t="s">
        <v>873</v>
      </c>
      <c r="N7708" s="305">
        <v>42035</v>
      </c>
      <c r="O7708" s="305">
        <v>42005</v>
      </c>
      <c r="P7708" s="302" t="s">
        <v>1622</v>
      </c>
    </row>
    <row r="7709" spans="1:16">
      <c r="A7709" s="303">
        <v>0</v>
      </c>
      <c r="B7709" s="303">
        <v>0</v>
      </c>
      <c r="C7709" s="303">
        <v>0</v>
      </c>
      <c r="D7709" s="304">
        <f t="shared" si="120"/>
        <v>0</v>
      </c>
      <c r="E7709" s="305">
        <v>45992</v>
      </c>
      <c r="F7709" s="302" t="s">
        <v>69</v>
      </c>
      <c r="G7709" s="302" t="s">
        <v>70</v>
      </c>
      <c r="H7709" s="302" t="s">
        <v>3191</v>
      </c>
      <c r="I7709" s="302" t="s">
        <v>683</v>
      </c>
      <c r="J7709" s="302">
        <v>135600</v>
      </c>
      <c r="K7709" s="302" t="s">
        <v>191</v>
      </c>
      <c r="L7709" s="302">
        <v>20199982</v>
      </c>
      <c r="M7709" s="302" t="s">
        <v>1039</v>
      </c>
      <c r="N7709" s="305">
        <v>42035</v>
      </c>
      <c r="O7709" s="305">
        <v>42005</v>
      </c>
      <c r="P7709" s="302" t="s">
        <v>1622</v>
      </c>
    </row>
    <row r="7710" spans="1:16">
      <c r="A7710" s="303">
        <v>0</v>
      </c>
      <c r="B7710" s="303">
        <v>0</v>
      </c>
      <c r="C7710" s="303">
        <v>0</v>
      </c>
      <c r="D7710" s="304">
        <f t="shared" si="120"/>
        <v>0</v>
      </c>
      <c r="E7710" s="305">
        <v>45992</v>
      </c>
      <c r="F7710" s="302" t="s">
        <v>69</v>
      </c>
      <c r="G7710" s="302" t="s">
        <v>70</v>
      </c>
      <c r="H7710" s="302" t="s">
        <v>3191</v>
      </c>
      <c r="I7710" s="302" t="s">
        <v>683</v>
      </c>
      <c r="J7710" s="302">
        <v>135600</v>
      </c>
      <c r="K7710" s="302" t="s">
        <v>98</v>
      </c>
      <c r="L7710" s="302">
        <v>20199973</v>
      </c>
      <c r="M7710" s="302" t="s">
        <v>875</v>
      </c>
      <c r="N7710" s="305">
        <v>42035</v>
      </c>
      <c r="O7710" s="305">
        <v>42005</v>
      </c>
      <c r="P7710" s="302" t="s">
        <v>1622</v>
      </c>
    </row>
    <row r="7711" spans="1:16">
      <c r="A7711" s="303">
        <v>0</v>
      </c>
      <c r="B7711" s="303">
        <v>0</v>
      </c>
      <c r="C7711" s="303">
        <v>0</v>
      </c>
      <c r="D7711" s="304">
        <f t="shared" si="120"/>
        <v>0</v>
      </c>
      <c r="E7711" s="305">
        <v>45992</v>
      </c>
      <c r="F7711" s="302" t="s">
        <v>69</v>
      </c>
      <c r="G7711" s="302" t="s">
        <v>70</v>
      </c>
      <c r="H7711" s="302" t="s">
        <v>3191</v>
      </c>
      <c r="I7711" s="302" t="s">
        <v>683</v>
      </c>
      <c r="J7711" s="302">
        <v>135600</v>
      </c>
      <c r="K7711" s="302" t="s">
        <v>92</v>
      </c>
      <c r="L7711" s="302">
        <v>9813649</v>
      </c>
      <c r="M7711" s="302" t="s">
        <v>948</v>
      </c>
      <c r="N7711" s="305">
        <v>37653</v>
      </c>
      <c r="O7711" s="305">
        <v>37622</v>
      </c>
      <c r="P7711" s="302" t="s">
        <v>3192</v>
      </c>
    </row>
    <row r="7712" spans="1:16">
      <c r="A7712" s="303">
        <v>0</v>
      </c>
      <c r="B7712" s="303">
        <v>0</v>
      </c>
      <c r="C7712" s="303">
        <v>0</v>
      </c>
      <c r="D7712" s="304">
        <f t="shared" si="120"/>
        <v>0</v>
      </c>
      <c r="E7712" s="305">
        <v>45992</v>
      </c>
      <c r="F7712" s="302" t="s">
        <v>69</v>
      </c>
      <c r="G7712" s="302" t="s">
        <v>70</v>
      </c>
      <c r="H7712" s="302" t="s">
        <v>3191</v>
      </c>
      <c r="I7712" s="302" t="s">
        <v>683</v>
      </c>
      <c r="J7712" s="302">
        <v>135600</v>
      </c>
      <c r="K7712" s="302" t="s">
        <v>92</v>
      </c>
      <c r="L7712" s="302">
        <v>20199967</v>
      </c>
      <c r="M7712" s="302" t="s">
        <v>877</v>
      </c>
      <c r="N7712" s="305">
        <v>42035</v>
      </c>
      <c r="O7712" s="305">
        <v>42005</v>
      </c>
      <c r="P7712" s="302" t="s">
        <v>1622</v>
      </c>
    </row>
    <row r="7713" spans="1:16">
      <c r="A7713" s="303">
        <v>0</v>
      </c>
      <c r="B7713" s="303">
        <v>0</v>
      </c>
      <c r="C7713" s="303">
        <v>0</v>
      </c>
      <c r="D7713" s="304">
        <f t="shared" si="120"/>
        <v>0</v>
      </c>
      <c r="E7713" s="305">
        <v>45992</v>
      </c>
      <c r="F7713" s="302" t="s">
        <v>69</v>
      </c>
      <c r="G7713" s="302" t="s">
        <v>70</v>
      </c>
      <c r="H7713" s="302" t="s">
        <v>3193</v>
      </c>
      <c r="I7713" s="302" t="s">
        <v>685</v>
      </c>
      <c r="J7713" s="302">
        <v>135002</v>
      </c>
      <c r="K7713" s="302" t="s">
        <v>107</v>
      </c>
      <c r="L7713" s="302">
        <v>9996250</v>
      </c>
      <c r="M7713" s="302" t="s">
        <v>1103</v>
      </c>
      <c r="N7713" s="305">
        <v>38200</v>
      </c>
      <c r="O7713" s="305">
        <v>38384</v>
      </c>
      <c r="P7713" s="302" t="s">
        <v>3194</v>
      </c>
    </row>
    <row r="7714" spans="1:16">
      <c r="A7714" s="303">
        <v>0</v>
      </c>
      <c r="B7714" s="303">
        <v>0</v>
      </c>
      <c r="C7714" s="303">
        <v>0</v>
      </c>
      <c r="D7714" s="304">
        <f t="shared" si="120"/>
        <v>0</v>
      </c>
      <c r="E7714" s="305">
        <v>45992</v>
      </c>
      <c r="F7714" s="302" t="s">
        <v>69</v>
      </c>
      <c r="G7714" s="302" t="s">
        <v>70</v>
      </c>
      <c r="H7714" s="302" t="s">
        <v>3193</v>
      </c>
      <c r="I7714" s="302" t="s">
        <v>685</v>
      </c>
      <c r="J7714" s="302">
        <v>135500</v>
      </c>
      <c r="K7714" s="302" t="s">
        <v>80</v>
      </c>
      <c r="L7714" s="302">
        <v>9995808</v>
      </c>
      <c r="M7714" s="302" t="s">
        <v>891</v>
      </c>
      <c r="N7714" s="305">
        <v>38200</v>
      </c>
      <c r="O7714" s="305">
        <v>38353</v>
      </c>
      <c r="P7714" s="302" t="s">
        <v>3194</v>
      </c>
    </row>
    <row r="7715" spans="1:16">
      <c r="A7715" s="303">
        <v>0</v>
      </c>
      <c r="B7715" s="303">
        <v>0</v>
      </c>
      <c r="C7715" s="303">
        <v>0</v>
      </c>
      <c r="D7715" s="304">
        <f t="shared" si="120"/>
        <v>0</v>
      </c>
      <c r="E7715" s="305">
        <v>45992</v>
      </c>
      <c r="F7715" s="302" t="s">
        <v>69</v>
      </c>
      <c r="G7715" s="302" t="s">
        <v>70</v>
      </c>
      <c r="H7715" s="302" t="s">
        <v>3193</v>
      </c>
      <c r="I7715" s="302" t="s">
        <v>685</v>
      </c>
      <c r="J7715" s="302">
        <v>135500</v>
      </c>
      <c r="K7715" s="302" t="s">
        <v>83</v>
      </c>
      <c r="L7715" s="302">
        <v>9996205</v>
      </c>
      <c r="M7715" s="302" t="s">
        <v>879</v>
      </c>
      <c r="N7715" s="305">
        <v>38200</v>
      </c>
      <c r="O7715" s="305">
        <v>38353</v>
      </c>
      <c r="P7715" s="302" t="s">
        <v>3194</v>
      </c>
    </row>
    <row r="7716" spans="1:16">
      <c r="A7716" s="303">
        <v>0</v>
      </c>
      <c r="B7716" s="303">
        <v>0</v>
      </c>
      <c r="C7716" s="303">
        <v>0</v>
      </c>
      <c r="D7716" s="304">
        <f t="shared" si="120"/>
        <v>0</v>
      </c>
      <c r="E7716" s="305">
        <v>45992</v>
      </c>
      <c r="F7716" s="302" t="s">
        <v>69</v>
      </c>
      <c r="G7716" s="302" t="s">
        <v>70</v>
      </c>
      <c r="H7716" s="302" t="s">
        <v>3193</v>
      </c>
      <c r="I7716" s="302" t="s">
        <v>685</v>
      </c>
      <c r="J7716" s="302">
        <v>135500</v>
      </c>
      <c r="K7716" s="302" t="s">
        <v>84</v>
      </c>
      <c r="L7716" s="302">
        <v>9710630</v>
      </c>
      <c r="M7716" s="302" t="s">
        <v>3195</v>
      </c>
      <c r="N7716" s="305">
        <v>38200</v>
      </c>
      <c r="O7716" s="305">
        <v>39569</v>
      </c>
      <c r="P7716" s="302" t="s">
        <v>3194</v>
      </c>
    </row>
    <row r="7717" spans="1:16">
      <c r="A7717" s="303">
        <v>1</v>
      </c>
      <c r="B7717" s="303">
        <v>0</v>
      </c>
      <c r="C7717" s="303">
        <v>0</v>
      </c>
      <c r="D7717" s="304">
        <f t="shared" si="120"/>
        <v>0</v>
      </c>
      <c r="E7717" s="305">
        <v>45992</v>
      </c>
      <c r="F7717" s="302" t="s">
        <v>69</v>
      </c>
      <c r="G7717" s="302" t="s">
        <v>70</v>
      </c>
      <c r="H7717" s="302" t="s">
        <v>3193</v>
      </c>
      <c r="I7717" s="302" t="s">
        <v>685</v>
      </c>
      <c r="J7717" s="302">
        <v>135500</v>
      </c>
      <c r="K7717" s="302" t="s">
        <v>84</v>
      </c>
      <c r="L7717" s="302">
        <v>9818763</v>
      </c>
      <c r="M7717" s="302" t="s">
        <v>3195</v>
      </c>
      <c r="N7717" s="305">
        <v>38200</v>
      </c>
      <c r="O7717" s="305">
        <v>38384</v>
      </c>
      <c r="P7717" s="302" t="s">
        <v>3194</v>
      </c>
    </row>
    <row r="7718" spans="1:16">
      <c r="A7718" s="303">
        <v>0</v>
      </c>
      <c r="B7718" s="303">
        <v>0</v>
      </c>
      <c r="C7718" s="303">
        <v>0</v>
      </c>
      <c r="D7718" s="304">
        <f t="shared" si="120"/>
        <v>0</v>
      </c>
      <c r="E7718" s="305">
        <v>45992</v>
      </c>
      <c r="F7718" s="302" t="s">
        <v>69</v>
      </c>
      <c r="G7718" s="302" t="s">
        <v>70</v>
      </c>
      <c r="H7718" s="302" t="s">
        <v>3193</v>
      </c>
      <c r="I7718" s="302" t="s">
        <v>685</v>
      </c>
      <c r="J7718" s="302">
        <v>135500</v>
      </c>
      <c r="K7718" s="302" t="s">
        <v>85</v>
      </c>
      <c r="L7718" s="302">
        <v>9995806</v>
      </c>
      <c r="M7718" s="302" t="s">
        <v>901</v>
      </c>
      <c r="N7718" s="305">
        <v>38200</v>
      </c>
      <c r="O7718" s="305">
        <v>38353</v>
      </c>
      <c r="P7718" s="302" t="s">
        <v>3194</v>
      </c>
    </row>
    <row r="7719" spans="1:16">
      <c r="A7719" s="303">
        <v>0</v>
      </c>
      <c r="B7719" s="303">
        <v>0</v>
      </c>
      <c r="C7719" s="303">
        <v>0</v>
      </c>
      <c r="D7719" s="304">
        <f t="shared" si="120"/>
        <v>0</v>
      </c>
      <c r="E7719" s="305">
        <v>45992</v>
      </c>
      <c r="F7719" s="302" t="s">
        <v>69</v>
      </c>
      <c r="G7719" s="302" t="s">
        <v>70</v>
      </c>
      <c r="H7719" s="302" t="s">
        <v>3193</v>
      </c>
      <c r="I7719" s="302" t="s">
        <v>685</v>
      </c>
      <c r="J7719" s="302">
        <v>135500</v>
      </c>
      <c r="K7719" s="302" t="s">
        <v>108</v>
      </c>
      <c r="L7719" s="302">
        <v>9995803</v>
      </c>
      <c r="M7719" s="302" t="s">
        <v>884</v>
      </c>
      <c r="N7719" s="305">
        <v>38200</v>
      </c>
      <c r="O7719" s="305">
        <v>38353</v>
      </c>
      <c r="P7719" s="302" t="s">
        <v>3194</v>
      </c>
    </row>
    <row r="7720" spans="1:16">
      <c r="A7720" s="303">
        <v>0</v>
      </c>
      <c r="B7720" s="303">
        <v>0</v>
      </c>
      <c r="C7720" s="303">
        <v>0</v>
      </c>
      <c r="D7720" s="304">
        <f t="shared" si="120"/>
        <v>0</v>
      </c>
      <c r="E7720" s="305">
        <v>45992</v>
      </c>
      <c r="F7720" s="302" t="s">
        <v>69</v>
      </c>
      <c r="G7720" s="302" t="s">
        <v>70</v>
      </c>
      <c r="H7720" s="302" t="s">
        <v>3193</v>
      </c>
      <c r="I7720" s="302" t="s">
        <v>685</v>
      </c>
      <c r="J7720" s="302">
        <v>135500</v>
      </c>
      <c r="K7720" s="302" t="s">
        <v>86</v>
      </c>
      <c r="L7720" s="302">
        <v>9742416</v>
      </c>
      <c r="M7720" s="302" t="s">
        <v>885</v>
      </c>
      <c r="N7720" s="305">
        <v>38200</v>
      </c>
      <c r="O7720" s="305">
        <v>39448</v>
      </c>
      <c r="P7720" s="302" t="s">
        <v>3194</v>
      </c>
    </row>
    <row r="7721" spans="1:16">
      <c r="A7721" s="303">
        <v>0</v>
      </c>
      <c r="B7721" s="303">
        <v>0</v>
      </c>
      <c r="C7721" s="303">
        <v>0</v>
      </c>
      <c r="D7721" s="304">
        <f t="shared" si="120"/>
        <v>0</v>
      </c>
      <c r="E7721" s="305">
        <v>45992</v>
      </c>
      <c r="F7721" s="302" t="s">
        <v>69</v>
      </c>
      <c r="G7721" s="302" t="s">
        <v>70</v>
      </c>
      <c r="H7721" s="302" t="s">
        <v>3193</v>
      </c>
      <c r="I7721" s="302" t="s">
        <v>685</v>
      </c>
      <c r="J7721" s="302">
        <v>135500</v>
      </c>
      <c r="K7721" s="302" t="s">
        <v>86</v>
      </c>
      <c r="L7721" s="302">
        <v>9995804</v>
      </c>
      <c r="M7721" s="302" t="s">
        <v>885</v>
      </c>
      <c r="N7721" s="305">
        <v>38200</v>
      </c>
      <c r="O7721" s="305">
        <v>38353</v>
      </c>
      <c r="P7721" s="302" t="s">
        <v>3194</v>
      </c>
    </row>
    <row r="7722" spans="1:16">
      <c r="A7722" s="303">
        <v>0</v>
      </c>
      <c r="B7722" s="303">
        <v>0</v>
      </c>
      <c r="C7722" s="303">
        <v>0</v>
      </c>
      <c r="D7722" s="304">
        <f t="shared" si="120"/>
        <v>0</v>
      </c>
      <c r="E7722" s="305">
        <v>45992</v>
      </c>
      <c r="F7722" s="302" t="s">
        <v>69</v>
      </c>
      <c r="G7722" s="302" t="s">
        <v>70</v>
      </c>
      <c r="H7722" s="302" t="s">
        <v>3193</v>
      </c>
      <c r="I7722" s="302" t="s">
        <v>685</v>
      </c>
      <c r="J7722" s="302">
        <v>135600</v>
      </c>
      <c r="K7722" s="302" t="s">
        <v>104</v>
      </c>
      <c r="L7722" s="302">
        <v>9995802</v>
      </c>
      <c r="M7722" s="302" t="s">
        <v>907</v>
      </c>
      <c r="N7722" s="305">
        <v>38200</v>
      </c>
      <c r="O7722" s="305">
        <v>38353</v>
      </c>
      <c r="P7722" s="302" t="s">
        <v>3194</v>
      </c>
    </row>
    <row r="7723" spans="1:16">
      <c r="A7723" s="303">
        <v>1</v>
      </c>
      <c r="B7723" s="303">
        <v>0</v>
      </c>
      <c r="C7723" s="303">
        <v>0</v>
      </c>
      <c r="D7723" s="304">
        <f t="shared" si="120"/>
        <v>0</v>
      </c>
      <c r="E7723" s="305">
        <v>45992</v>
      </c>
      <c r="F7723" s="302" t="s">
        <v>69</v>
      </c>
      <c r="G7723" s="302" t="s">
        <v>70</v>
      </c>
      <c r="H7723" s="302" t="s">
        <v>3193</v>
      </c>
      <c r="I7723" s="302" t="s">
        <v>685</v>
      </c>
      <c r="J7723" s="302">
        <v>135600</v>
      </c>
      <c r="K7723" s="302" t="s">
        <v>84</v>
      </c>
      <c r="L7723" s="302">
        <v>9818762</v>
      </c>
      <c r="M7723" s="302" t="s">
        <v>3195</v>
      </c>
      <c r="N7723" s="305">
        <v>38200</v>
      </c>
      <c r="O7723" s="305">
        <v>38384</v>
      </c>
      <c r="P7723" s="302" t="s">
        <v>3194</v>
      </c>
    </row>
    <row r="7724" spans="1:16">
      <c r="A7724" s="303">
        <v>0</v>
      </c>
      <c r="B7724" s="303">
        <v>0</v>
      </c>
      <c r="C7724" s="303">
        <v>0</v>
      </c>
      <c r="D7724" s="304">
        <f t="shared" si="120"/>
        <v>0</v>
      </c>
      <c r="E7724" s="305">
        <v>45992</v>
      </c>
      <c r="F7724" s="302" t="s">
        <v>69</v>
      </c>
      <c r="G7724" s="302" t="s">
        <v>70</v>
      </c>
      <c r="H7724" s="302" t="s">
        <v>3193</v>
      </c>
      <c r="I7724" s="302" t="s">
        <v>685</v>
      </c>
      <c r="J7724" s="302">
        <v>135600</v>
      </c>
      <c r="K7724" s="302" t="s">
        <v>84</v>
      </c>
      <c r="L7724" s="302">
        <v>9688035</v>
      </c>
      <c r="M7724" s="302" t="s">
        <v>3195</v>
      </c>
      <c r="N7724" s="305">
        <v>38200</v>
      </c>
      <c r="O7724" s="305">
        <v>39569</v>
      </c>
      <c r="P7724" s="302" t="s">
        <v>3194</v>
      </c>
    </row>
    <row r="7725" spans="1:16">
      <c r="A7725" s="303">
        <v>0</v>
      </c>
      <c r="B7725" s="303">
        <v>0</v>
      </c>
      <c r="C7725" s="303">
        <v>0</v>
      </c>
      <c r="D7725" s="304">
        <f t="shared" si="120"/>
        <v>0</v>
      </c>
      <c r="E7725" s="305">
        <v>45992</v>
      </c>
      <c r="F7725" s="302" t="s">
        <v>69</v>
      </c>
      <c r="G7725" s="302" t="s">
        <v>70</v>
      </c>
      <c r="H7725" s="302" t="s">
        <v>3193</v>
      </c>
      <c r="I7725" s="302" t="s">
        <v>685</v>
      </c>
      <c r="J7725" s="302">
        <v>135600</v>
      </c>
      <c r="K7725" s="302" t="s">
        <v>99</v>
      </c>
      <c r="L7725" s="302">
        <v>9995807</v>
      </c>
      <c r="M7725" s="302" t="s">
        <v>887</v>
      </c>
      <c r="N7725" s="305">
        <v>38200</v>
      </c>
      <c r="O7725" s="305">
        <v>38353</v>
      </c>
      <c r="P7725" s="302" t="s">
        <v>3194</v>
      </c>
    </row>
    <row r="7726" spans="1:16">
      <c r="A7726" s="303">
        <v>0</v>
      </c>
      <c r="B7726" s="303">
        <v>0</v>
      </c>
      <c r="C7726" s="303">
        <v>0</v>
      </c>
      <c r="D7726" s="304">
        <f t="shared" si="120"/>
        <v>0</v>
      </c>
      <c r="E7726" s="305">
        <v>45992</v>
      </c>
      <c r="F7726" s="302" t="s">
        <v>69</v>
      </c>
      <c r="G7726" s="302" t="s">
        <v>70</v>
      </c>
      <c r="H7726" s="302" t="s">
        <v>3193</v>
      </c>
      <c r="I7726" s="302" t="s">
        <v>685</v>
      </c>
      <c r="J7726" s="302">
        <v>135600</v>
      </c>
      <c r="K7726" s="302" t="s">
        <v>92</v>
      </c>
      <c r="L7726" s="302">
        <v>9996199</v>
      </c>
      <c r="M7726" s="302" t="s">
        <v>948</v>
      </c>
      <c r="N7726" s="305">
        <v>38200</v>
      </c>
      <c r="O7726" s="305">
        <v>38353</v>
      </c>
      <c r="P7726" s="302" t="s">
        <v>3194</v>
      </c>
    </row>
    <row r="7727" spans="1:16">
      <c r="A7727" s="303">
        <v>0</v>
      </c>
      <c r="B7727" s="303">
        <v>0</v>
      </c>
      <c r="C7727" s="303">
        <v>0</v>
      </c>
      <c r="D7727" s="304">
        <f t="shared" si="120"/>
        <v>0</v>
      </c>
      <c r="E7727" s="305">
        <v>45992</v>
      </c>
      <c r="F7727" s="302" t="s">
        <v>69</v>
      </c>
      <c r="G7727" s="302" t="s">
        <v>70</v>
      </c>
      <c r="H7727" s="302" t="s">
        <v>3193</v>
      </c>
      <c r="I7727" s="302" t="s">
        <v>685</v>
      </c>
      <c r="J7727" s="302">
        <v>135600</v>
      </c>
      <c r="K7727" s="302" t="s">
        <v>213</v>
      </c>
      <c r="L7727" s="302">
        <v>9995805</v>
      </c>
      <c r="M7727" s="302" t="s">
        <v>1104</v>
      </c>
      <c r="N7727" s="305">
        <v>38200</v>
      </c>
      <c r="O7727" s="305">
        <v>38353</v>
      </c>
      <c r="P7727" s="302" t="s">
        <v>3194</v>
      </c>
    </row>
    <row r="7728" spans="1:16">
      <c r="A7728" s="303">
        <v>0</v>
      </c>
      <c r="B7728" s="303">
        <v>0</v>
      </c>
      <c r="C7728" s="303">
        <v>0</v>
      </c>
      <c r="D7728" s="304">
        <f t="shared" si="120"/>
        <v>0</v>
      </c>
      <c r="E7728" s="305">
        <v>45992</v>
      </c>
      <c r="F7728" s="302" t="s">
        <v>69</v>
      </c>
      <c r="G7728" s="302" t="s">
        <v>70</v>
      </c>
      <c r="H7728" s="302" t="s">
        <v>3196</v>
      </c>
      <c r="I7728" s="302" t="s">
        <v>691</v>
      </c>
      <c r="J7728" s="302">
        <v>135001</v>
      </c>
      <c r="K7728" s="302" t="s">
        <v>130</v>
      </c>
      <c r="L7728" s="302">
        <v>9868932</v>
      </c>
      <c r="M7728" s="302" t="s">
        <v>1160</v>
      </c>
      <c r="N7728" s="305">
        <v>29768</v>
      </c>
      <c r="O7728" s="305">
        <v>29768</v>
      </c>
      <c r="P7728" s="302" t="s">
        <v>1062</v>
      </c>
    </row>
    <row r="7729" spans="1:16">
      <c r="A7729" s="303">
        <v>0</v>
      </c>
      <c r="B7729" s="303">
        <v>0</v>
      </c>
      <c r="C7729" s="303">
        <v>0</v>
      </c>
      <c r="D7729" s="304">
        <f t="shared" si="120"/>
        <v>0</v>
      </c>
      <c r="E7729" s="305">
        <v>45992</v>
      </c>
      <c r="F7729" s="302" t="s">
        <v>69</v>
      </c>
      <c r="G7729" s="302" t="s">
        <v>70</v>
      </c>
      <c r="H7729" s="302" t="s">
        <v>3196</v>
      </c>
      <c r="I7729" s="302" t="s">
        <v>691</v>
      </c>
      <c r="J7729" s="302">
        <v>135002</v>
      </c>
      <c r="K7729" s="302" t="s">
        <v>107</v>
      </c>
      <c r="L7729" s="302">
        <v>9870099</v>
      </c>
      <c r="M7729" s="302" t="s">
        <v>1164</v>
      </c>
      <c r="N7729" s="305">
        <v>27942</v>
      </c>
      <c r="O7729" s="305">
        <v>27942</v>
      </c>
      <c r="P7729" s="302" t="s">
        <v>1062</v>
      </c>
    </row>
    <row r="7730" spans="1:16">
      <c r="A7730" s="303">
        <v>0</v>
      </c>
      <c r="B7730" s="303">
        <v>0</v>
      </c>
      <c r="C7730" s="303">
        <v>0</v>
      </c>
      <c r="D7730" s="304">
        <f t="shared" si="120"/>
        <v>0</v>
      </c>
      <c r="E7730" s="305">
        <v>45992</v>
      </c>
      <c r="F7730" s="302" t="s">
        <v>69</v>
      </c>
      <c r="G7730" s="302" t="s">
        <v>70</v>
      </c>
      <c r="H7730" s="302" t="s">
        <v>3196</v>
      </c>
      <c r="I7730" s="302" t="s">
        <v>691</v>
      </c>
      <c r="J7730" s="302">
        <v>135002</v>
      </c>
      <c r="K7730" s="302" t="s">
        <v>107</v>
      </c>
      <c r="L7730" s="302">
        <v>9870102</v>
      </c>
      <c r="M7730" s="302" t="s">
        <v>1164</v>
      </c>
      <c r="N7730" s="305">
        <v>28672</v>
      </c>
      <c r="O7730" s="305">
        <v>28672</v>
      </c>
      <c r="P7730" s="302" t="s">
        <v>1062</v>
      </c>
    </row>
    <row r="7731" spans="1:16">
      <c r="A7731" s="303">
        <v>0</v>
      </c>
      <c r="B7731" s="303">
        <v>0</v>
      </c>
      <c r="C7731" s="303">
        <v>0</v>
      </c>
      <c r="D7731" s="304">
        <f t="shared" si="120"/>
        <v>0</v>
      </c>
      <c r="E7731" s="305">
        <v>45992</v>
      </c>
      <c r="F7731" s="302" t="s">
        <v>69</v>
      </c>
      <c r="G7731" s="302" t="s">
        <v>70</v>
      </c>
      <c r="H7731" s="302" t="s">
        <v>3196</v>
      </c>
      <c r="I7731" s="302" t="s">
        <v>691</v>
      </c>
      <c r="J7731" s="302">
        <v>135002</v>
      </c>
      <c r="K7731" s="302" t="s">
        <v>107</v>
      </c>
      <c r="L7731" s="302">
        <v>9727123</v>
      </c>
      <c r="M7731" s="302" t="s">
        <v>1163</v>
      </c>
      <c r="N7731" s="305">
        <v>29403</v>
      </c>
      <c r="O7731" s="305">
        <v>29403</v>
      </c>
      <c r="P7731" s="302" t="s">
        <v>1062</v>
      </c>
    </row>
    <row r="7732" spans="1:16">
      <c r="A7732" s="303">
        <v>0</v>
      </c>
      <c r="B7732" s="303">
        <v>0</v>
      </c>
      <c r="C7732" s="303">
        <v>0</v>
      </c>
      <c r="D7732" s="304">
        <f t="shared" si="120"/>
        <v>0</v>
      </c>
      <c r="E7732" s="305">
        <v>45992</v>
      </c>
      <c r="F7732" s="302" t="s">
        <v>69</v>
      </c>
      <c r="G7732" s="302" t="s">
        <v>70</v>
      </c>
      <c r="H7732" s="302" t="s">
        <v>3196</v>
      </c>
      <c r="I7732" s="302" t="s">
        <v>691</v>
      </c>
      <c r="J7732" s="302">
        <v>135002</v>
      </c>
      <c r="K7732" s="302" t="s">
        <v>107</v>
      </c>
      <c r="L7732" s="302">
        <v>9870103</v>
      </c>
      <c r="M7732" s="302" t="s">
        <v>1162</v>
      </c>
      <c r="N7732" s="305">
        <v>29403</v>
      </c>
      <c r="O7732" s="305">
        <v>29403</v>
      </c>
      <c r="P7732" s="302" t="s">
        <v>1062</v>
      </c>
    </row>
    <row r="7733" spans="1:16">
      <c r="A7733" s="303">
        <v>0</v>
      </c>
      <c r="B7733" s="303">
        <v>0</v>
      </c>
      <c r="C7733" s="303">
        <v>0</v>
      </c>
      <c r="D7733" s="304">
        <f t="shared" si="120"/>
        <v>0</v>
      </c>
      <c r="E7733" s="305">
        <v>45992</v>
      </c>
      <c r="F7733" s="302" t="s">
        <v>69</v>
      </c>
      <c r="G7733" s="302" t="s">
        <v>70</v>
      </c>
      <c r="H7733" s="302" t="s">
        <v>3196</v>
      </c>
      <c r="I7733" s="302" t="s">
        <v>691</v>
      </c>
      <c r="J7733" s="302">
        <v>135002</v>
      </c>
      <c r="K7733" s="302" t="s">
        <v>107</v>
      </c>
      <c r="L7733" s="302">
        <v>9870098</v>
      </c>
      <c r="M7733" s="302" t="s">
        <v>1164</v>
      </c>
      <c r="N7733" s="305">
        <v>23924</v>
      </c>
      <c r="O7733" s="305">
        <v>23924</v>
      </c>
      <c r="P7733" s="302" t="s">
        <v>1062</v>
      </c>
    </row>
    <row r="7734" spans="1:16">
      <c r="A7734" s="303">
        <v>0</v>
      </c>
      <c r="B7734" s="303">
        <v>0</v>
      </c>
      <c r="C7734" s="303">
        <v>0</v>
      </c>
      <c r="D7734" s="304">
        <f t="shared" si="120"/>
        <v>0</v>
      </c>
      <c r="E7734" s="305">
        <v>45992</v>
      </c>
      <c r="F7734" s="302" t="s">
        <v>69</v>
      </c>
      <c r="G7734" s="302" t="s">
        <v>70</v>
      </c>
      <c r="H7734" s="302" t="s">
        <v>3196</v>
      </c>
      <c r="I7734" s="302" t="s">
        <v>691</v>
      </c>
      <c r="J7734" s="302">
        <v>135002</v>
      </c>
      <c r="K7734" s="302" t="s">
        <v>107</v>
      </c>
      <c r="L7734" s="302">
        <v>9870104</v>
      </c>
      <c r="M7734" s="302" t="s">
        <v>1164</v>
      </c>
      <c r="N7734" s="305">
        <v>29403</v>
      </c>
      <c r="O7734" s="305">
        <v>29403</v>
      </c>
      <c r="P7734" s="302" t="s">
        <v>1062</v>
      </c>
    </row>
    <row r="7735" spans="1:16">
      <c r="A7735" s="303">
        <v>0</v>
      </c>
      <c r="B7735" s="303">
        <v>0</v>
      </c>
      <c r="C7735" s="303">
        <v>0</v>
      </c>
      <c r="D7735" s="304">
        <f t="shared" si="120"/>
        <v>0</v>
      </c>
      <c r="E7735" s="305">
        <v>45992</v>
      </c>
      <c r="F7735" s="302" t="s">
        <v>69</v>
      </c>
      <c r="G7735" s="302" t="s">
        <v>70</v>
      </c>
      <c r="H7735" s="302" t="s">
        <v>3196</v>
      </c>
      <c r="I7735" s="302" t="s">
        <v>691</v>
      </c>
      <c r="J7735" s="302">
        <v>135002</v>
      </c>
      <c r="K7735" s="302" t="s">
        <v>107</v>
      </c>
      <c r="L7735" s="302">
        <v>9870100</v>
      </c>
      <c r="M7735" s="302" t="s">
        <v>1163</v>
      </c>
      <c r="N7735" s="305">
        <v>28672</v>
      </c>
      <c r="O7735" s="305">
        <v>28672</v>
      </c>
      <c r="P7735" s="302" t="s">
        <v>1062</v>
      </c>
    </row>
    <row r="7736" spans="1:16">
      <c r="A7736" s="303">
        <v>0</v>
      </c>
      <c r="B7736" s="303">
        <v>0</v>
      </c>
      <c r="C7736" s="303">
        <v>0</v>
      </c>
      <c r="D7736" s="304">
        <f t="shared" si="120"/>
        <v>0</v>
      </c>
      <c r="E7736" s="305">
        <v>45992</v>
      </c>
      <c r="F7736" s="302" t="s">
        <v>69</v>
      </c>
      <c r="G7736" s="302" t="s">
        <v>70</v>
      </c>
      <c r="H7736" s="302" t="s">
        <v>3196</v>
      </c>
      <c r="I7736" s="302" t="s">
        <v>691</v>
      </c>
      <c r="J7736" s="302">
        <v>135002</v>
      </c>
      <c r="K7736" s="302" t="s">
        <v>107</v>
      </c>
      <c r="L7736" s="302">
        <v>9691245</v>
      </c>
      <c r="M7736" s="302" t="s">
        <v>1162</v>
      </c>
      <c r="N7736" s="305">
        <v>23924</v>
      </c>
      <c r="O7736" s="305">
        <v>23924</v>
      </c>
      <c r="P7736" s="302" t="s">
        <v>1062</v>
      </c>
    </row>
    <row r="7737" spans="1:16">
      <c r="A7737" s="303">
        <v>0</v>
      </c>
      <c r="B7737" s="303">
        <v>0</v>
      </c>
      <c r="C7737" s="303">
        <v>0</v>
      </c>
      <c r="D7737" s="304">
        <f t="shared" si="120"/>
        <v>0</v>
      </c>
      <c r="E7737" s="305">
        <v>45992</v>
      </c>
      <c r="F7737" s="302" t="s">
        <v>69</v>
      </c>
      <c r="G7737" s="302" t="s">
        <v>70</v>
      </c>
      <c r="H7737" s="302" t="s">
        <v>3196</v>
      </c>
      <c r="I7737" s="302" t="s">
        <v>691</v>
      </c>
      <c r="J7737" s="302">
        <v>135002</v>
      </c>
      <c r="K7737" s="302" t="s">
        <v>107</v>
      </c>
      <c r="L7737" s="302">
        <v>9718851</v>
      </c>
      <c r="M7737" s="302" t="s">
        <v>1161</v>
      </c>
      <c r="N7737" s="305">
        <v>30133</v>
      </c>
      <c r="O7737" s="305">
        <v>30133</v>
      </c>
      <c r="P7737" s="302" t="s">
        <v>1062</v>
      </c>
    </row>
    <row r="7738" spans="1:16">
      <c r="A7738" s="303">
        <v>0</v>
      </c>
      <c r="B7738" s="303">
        <v>0</v>
      </c>
      <c r="C7738" s="303">
        <v>0</v>
      </c>
      <c r="D7738" s="304">
        <f t="shared" si="120"/>
        <v>0</v>
      </c>
      <c r="E7738" s="305">
        <v>45992</v>
      </c>
      <c r="F7738" s="302" t="s">
        <v>69</v>
      </c>
      <c r="G7738" s="302" t="s">
        <v>70</v>
      </c>
      <c r="H7738" s="302" t="s">
        <v>3196</v>
      </c>
      <c r="I7738" s="302" t="s">
        <v>691</v>
      </c>
      <c r="J7738" s="302">
        <v>135002</v>
      </c>
      <c r="K7738" s="302" t="s">
        <v>107</v>
      </c>
      <c r="L7738" s="302">
        <v>9870105</v>
      </c>
      <c r="M7738" s="302" t="s">
        <v>1163</v>
      </c>
      <c r="N7738" s="305">
        <v>13697</v>
      </c>
      <c r="O7738" s="305">
        <v>13697</v>
      </c>
      <c r="P7738" s="302" t="s">
        <v>1062</v>
      </c>
    </row>
    <row r="7739" spans="1:16">
      <c r="A7739" s="303">
        <v>0</v>
      </c>
      <c r="B7739" s="303">
        <v>0</v>
      </c>
      <c r="C7739" s="303">
        <v>0</v>
      </c>
      <c r="D7739" s="304">
        <f t="shared" si="120"/>
        <v>0</v>
      </c>
      <c r="E7739" s="305">
        <v>45992</v>
      </c>
      <c r="F7739" s="302" t="s">
        <v>69</v>
      </c>
      <c r="G7739" s="302" t="s">
        <v>70</v>
      </c>
      <c r="H7739" s="302" t="s">
        <v>3196</v>
      </c>
      <c r="I7739" s="302" t="s">
        <v>691</v>
      </c>
      <c r="J7739" s="302">
        <v>135002</v>
      </c>
      <c r="K7739" s="302" t="s">
        <v>107</v>
      </c>
      <c r="L7739" s="302">
        <v>9870101</v>
      </c>
      <c r="M7739" s="302" t="s">
        <v>1162</v>
      </c>
      <c r="N7739" s="305">
        <v>28672</v>
      </c>
      <c r="O7739" s="305">
        <v>28672</v>
      </c>
      <c r="P7739" s="302" t="s">
        <v>1062</v>
      </c>
    </row>
    <row r="7740" spans="1:16">
      <c r="A7740" s="303">
        <v>0</v>
      </c>
      <c r="B7740" s="303">
        <v>0</v>
      </c>
      <c r="C7740" s="303">
        <v>0</v>
      </c>
      <c r="D7740" s="304">
        <f t="shared" si="120"/>
        <v>0</v>
      </c>
      <c r="E7740" s="305">
        <v>45992</v>
      </c>
      <c r="F7740" s="302" t="s">
        <v>69</v>
      </c>
      <c r="G7740" s="302" t="s">
        <v>70</v>
      </c>
      <c r="H7740" s="302" t="s">
        <v>3196</v>
      </c>
      <c r="I7740" s="302" t="s">
        <v>691</v>
      </c>
      <c r="J7740" s="302">
        <v>135300</v>
      </c>
      <c r="K7740" s="302" t="s">
        <v>97</v>
      </c>
      <c r="L7740" s="302">
        <v>9816546</v>
      </c>
      <c r="M7740" s="302" t="s">
        <v>1167</v>
      </c>
      <c r="N7740" s="305">
        <v>38018</v>
      </c>
      <c r="O7740" s="305">
        <v>37987</v>
      </c>
      <c r="P7740" s="302" t="s">
        <v>3197</v>
      </c>
    </row>
    <row r="7741" spans="1:16">
      <c r="A7741" s="303">
        <v>0</v>
      </c>
      <c r="B7741" s="303">
        <v>0</v>
      </c>
      <c r="C7741" s="303">
        <v>0</v>
      </c>
      <c r="D7741" s="304">
        <f t="shared" si="120"/>
        <v>0</v>
      </c>
      <c r="E7741" s="305">
        <v>45992</v>
      </c>
      <c r="F7741" s="302" t="s">
        <v>69</v>
      </c>
      <c r="G7741" s="302" t="s">
        <v>70</v>
      </c>
      <c r="H7741" s="302" t="s">
        <v>3196</v>
      </c>
      <c r="I7741" s="302" t="s">
        <v>691</v>
      </c>
      <c r="J7741" s="302">
        <v>135500</v>
      </c>
      <c r="K7741" s="302" t="s">
        <v>83</v>
      </c>
      <c r="L7741" s="302">
        <v>14913231</v>
      </c>
      <c r="M7741" s="302" t="s">
        <v>1165</v>
      </c>
      <c r="N7741" s="305">
        <v>42185</v>
      </c>
      <c r="O7741" s="305">
        <v>42430</v>
      </c>
      <c r="P7741" s="302" t="s">
        <v>3198</v>
      </c>
    </row>
    <row r="7742" spans="1:16">
      <c r="A7742" s="303">
        <v>0</v>
      </c>
      <c r="B7742" s="303">
        <v>0</v>
      </c>
      <c r="C7742" s="303">
        <v>0</v>
      </c>
      <c r="D7742" s="304">
        <f t="shared" si="120"/>
        <v>0</v>
      </c>
      <c r="E7742" s="305">
        <v>45992</v>
      </c>
      <c r="F7742" s="302" t="s">
        <v>69</v>
      </c>
      <c r="G7742" s="302" t="s">
        <v>70</v>
      </c>
      <c r="H7742" s="302" t="s">
        <v>3196</v>
      </c>
      <c r="I7742" s="302" t="s">
        <v>691</v>
      </c>
      <c r="J7742" s="302">
        <v>135500</v>
      </c>
      <c r="K7742" s="302" t="s">
        <v>83</v>
      </c>
      <c r="L7742" s="302">
        <v>9802863</v>
      </c>
      <c r="M7742" s="302" t="s">
        <v>879</v>
      </c>
      <c r="N7742" s="305">
        <v>27576</v>
      </c>
      <c r="O7742" s="305">
        <v>27576</v>
      </c>
      <c r="P7742" s="302" t="s">
        <v>1052</v>
      </c>
    </row>
    <row r="7743" spans="1:16">
      <c r="A7743" s="303">
        <v>0</v>
      </c>
      <c r="B7743" s="303">
        <v>0</v>
      </c>
      <c r="C7743" s="303">
        <v>0</v>
      </c>
      <c r="D7743" s="304">
        <f t="shared" si="120"/>
        <v>0</v>
      </c>
      <c r="E7743" s="305">
        <v>45992</v>
      </c>
      <c r="F7743" s="302" t="s">
        <v>69</v>
      </c>
      <c r="G7743" s="302" t="s">
        <v>70</v>
      </c>
      <c r="H7743" s="302" t="s">
        <v>3196</v>
      </c>
      <c r="I7743" s="302" t="s">
        <v>691</v>
      </c>
      <c r="J7743" s="302">
        <v>135500</v>
      </c>
      <c r="K7743" s="302" t="s">
        <v>83</v>
      </c>
      <c r="L7743" s="302">
        <v>9802804</v>
      </c>
      <c r="M7743" s="302" t="s">
        <v>879</v>
      </c>
      <c r="N7743" s="305">
        <v>29403</v>
      </c>
      <c r="O7743" s="305">
        <v>29403</v>
      </c>
      <c r="P7743" s="302" t="s">
        <v>1052</v>
      </c>
    </row>
    <row r="7744" spans="1:16">
      <c r="A7744" s="303">
        <v>0</v>
      </c>
      <c r="B7744" s="303">
        <v>0</v>
      </c>
      <c r="C7744" s="303">
        <v>0</v>
      </c>
      <c r="D7744" s="304">
        <f t="shared" si="120"/>
        <v>0</v>
      </c>
      <c r="E7744" s="305">
        <v>45992</v>
      </c>
      <c r="F7744" s="302" t="s">
        <v>69</v>
      </c>
      <c r="G7744" s="302" t="s">
        <v>70</v>
      </c>
      <c r="H7744" s="302" t="s">
        <v>3196</v>
      </c>
      <c r="I7744" s="302" t="s">
        <v>691</v>
      </c>
      <c r="J7744" s="302">
        <v>135500</v>
      </c>
      <c r="K7744" s="302" t="s">
        <v>83</v>
      </c>
      <c r="L7744" s="302">
        <v>9802516</v>
      </c>
      <c r="M7744" s="302" t="s">
        <v>879</v>
      </c>
      <c r="N7744" s="305">
        <v>29037</v>
      </c>
      <c r="O7744" s="305">
        <v>29037</v>
      </c>
      <c r="P7744" s="302" t="s">
        <v>1052</v>
      </c>
    </row>
    <row r="7745" spans="1:16">
      <c r="A7745" s="303">
        <v>0</v>
      </c>
      <c r="B7745" s="303">
        <v>0</v>
      </c>
      <c r="C7745" s="303">
        <v>0</v>
      </c>
      <c r="D7745" s="304">
        <f t="shared" si="120"/>
        <v>0</v>
      </c>
      <c r="E7745" s="305">
        <v>45992</v>
      </c>
      <c r="F7745" s="302" t="s">
        <v>69</v>
      </c>
      <c r="G7745" s="302" t="s">
        <v>70</v>
      </c>
      <c r="H7745" s="302" t="s">
        <v>3196</v>
      </c>
      <c r="I7745" s="302" t="s">
        <v>691</v>
      </c>
      <c r="J7745" s="302">
        <v>135500</v>
      </c>
      <c r="K7745" s="302" t="s">
        <v>83</v>
      </c>
      <c r="L7745" s="302">
        <v>9802515</v>
      </c>
      <c r="M7745" s="302" t="s">
        <v>879</v>
      </c>
      <c r="N7745" s="305">
        <v>24654</v>
      </c>
      <c r="O7745" s="305">
        <v>24654</v>
      </c>
      <c r="P7745" s="302" t="s">
        <v>1052</v>
      </c>
    </row>
    <row r="7746" spans="1:16">
      <c r="A7746" s="303">
        <v>0</v>
      </c>
      <c r="B7746" s="303">
        <v>0</v>
      </c>
      <c r="C7746" s="303">
        <v>0</v>
      </c>
      <c r="D7746" s="304">
        <f t="shared" si="120"/>
        <v>0</v>
      </c>
      <c r="E7746" s="305">
        <v>45992</v>
      </c>
      <c r="F7746" s="302" t="s">
        <v>69</v>
      </c>
      <c r="G7746" s="302" t="s">
        <v>70</v>
      </c>
      <c r="H7746" s="302" t="s">
        <v>3196</v>
      </c>
      <c r="I7746" s="302" t="s">
        <v>691</v>
      </c>
      <c r="J7746" s="302">
        <v>135500</v>
      </c>
      <c r="K7746" s="302" t="s">
        <v>83</v>
      </c>
      <c r="L7746" s="302">
        <v>9802803</v>
      </c>
      <c r="M7746" s="302" t="s">
        <v>879</v>
      </c>
      <c r="N7746" s="305">
        <v>29037</v>
      </c>
      <c r="O7746" s="305">
        <v>29037</v>
      </c>
      <c r="P7746" s="302" t="s">
        <v>1052</v>
      </c>
    </row>
    <row r="7747" spans="1:16">
      <c r="A7747" s="303">
        <v>0</v>
      </c>
      <c r="B7747" s="303">
        <v>0</v>
      </c>
      <c r="C7747" s="303">
        <v>0</v>
      </c>
      <c r="D7747" s="304">
        <f t="shared" ref="D7747:D7810" si="121">+B7747-C7747</f>
        <v>0</v>
      </c>
      <c r="E7747" s="305">
        <v>45992</v>
      </c>
      <c r="F7747" s="302" t="s">
        <v>69</v>
      </c>
      <c r="G7747" s="302" t="s">
        <v>70</v>
      </c>
      <c r="H7747" s="302" t="s">
        <v>3196</v>
      </c>
      <c r="I7747" s="302" t="s">
        <v>691</v>
      </c>
      <c r="J7747" s="302">
        <v>135500</v>
      </c>
      <c r="K7747" s="302" t="s">
        <v>83</v>
      </c>
      <c r="L7747" s="302">
        <v>9802650</v>
      </c>
      <c r="M7747" s="302" t="s">
        <v>879</v>
      </c>
      <c r="N7747" s="305">
        <v>24654</v>
      </c>
      <c r="O7747" s="305">
        <v>24654</v>
      </c>
      <c r="P7747" s="302" t="s">
        <v>1052</v>
      </c>
    </row>
    <row r="7748" spans="1:16">
      <c r="A7748" s="303">
        <v>0</v>
      </c>
      <c r="B7748" s="303">
        <v>0</v>
      </c>
      <c r="C7748" s="303">
        <v>0</v>
      </c>
      <c r="D7748" s="304">
        <f t="shared" si="121"/>
        <v>0</v>
      </c>
      <c r="E7748" s="305">
        <v>45992</v>
      </c>
      <c r="F7748" s="302" t="s">
        <v>69</v>
      </c>
      <c r="G7748" s="302" t="s">
        <v>70</v>
      </c>
      <c r="H7748" s="302" t="s">
        <v>3196</v>
      </c>
      <c r="I7748" s="302" t="s">
        <v>691</v>
      </c>
      <c r="J7748" s="302">
        <v>135500</v>
      </c>
      <c r="K7748" s="302" t="s">
        <v>83</v>
      </c>
      <c r="L7748" s="302">
        <v>9802802</v>
      </c>
      <c r="M7748" s="302" t="s">
        <v>879</v>
      </c>
      <c r="N7748" s="305">
        <v>27942</v>
      </c>
      <c r="O7748" s="305">
        <v>27942</v>
      </c>
      <c r="P7748" s="302" t="s">
        <v>1052</v>
      </c>
    </row>
    <row r="7749" spans="1:16">
      <c r="A7749" s="303">
        <v>0</v>
      </c>
      <c r="B7749" s="303">
        <v>0</v>
      </c>
      <c r="C7749" s="303">
        <v>0</v>
      </c>
      <c r="D7749" s="304">
        <f t="shared" si="121"/>
        <v>0</v>
      </c>
      <c r="E7749" s="305">
        <v>45992</v>
      </c>
      <c r="F7749" s="302" t="s">
        <v>69</v>
      </c>
      <c r="G7749" s="302" t="s">
        <v>70</v>
      </c>
      <c r="H7749" s="302" t="s">
        <v>3196</v>
      </c>
      <c r="I7749" s="302" t="s">
        <v>691</v>
      </c>
      <c r="J7749" s="302">
        <v>135500</v>
      </c>
      <c r="K7749" s="302" t="s">
        <v>83</v>
      </c>
      <c r="L7749" s="302">
        <v>9802864</v>
      </c>
      <c r="M7749" s="302" t="s">
        <v>879</v>
      </c>
      <c r="N7749" s="305">
        <v>29403</v>
      </c>
      <c r="O7749" s="305">
        <v>29403</v>
      </c>
      <c r="P7749" s="302" t="s">
        <v>1052</v>
      </c>
    </row>
    <row r="7750" spans="1:16">
      <c r="A7750" s="303">
        <v>0</v>
      </c>
      <c r="B7750" s="303">
        <v>0</v>
      </c>
      <c r="C7750" s="303">
        <v>0</v>
      </c>
      <c r="D7750" s="304">
        <f t="shared" si="121"/>
        <v>0</v>
      </c>
      <c r="E7750" s="305">
        <v>45992</v>
      </c>
      <c r="F7750" s="302" t="s">
        <v>69</v>
      </c>
      <c r="G7750" s="302" t="s">
        <v>70</v>
      </c>
      <c r="H7750" s="302" t="s">
        <v>3196</v>
      </c>
      <c r="I7750" s="302" t="s">
        <v>691</v>
      </c>
      <c r="J7750" s="302">
        <v>135500</v>
      </c>
      <c r="K7750" s="302" t="s">
        <v>83</v>
      </c>
      <c r="L7750" s="302">
        <v>9802739</v>
      </c>
      <c r="M7750" s="302" t="s">
        <v>879</v>
      </c>
      <c r="N7750" s="305">
        <v>29403</v>
      </c>
      <c r="O7750" s="305">
        <v>29403</v>
      </c>
      <c r="P7750" s="302" t="s">
        <v>1052</v>
      </c>
    </row>
    <row r="7751" spans="1:16">
      <c r="A7751" s="303">
        <v>0</v>
      </c>
      <c r="B7751" s="303">
        <v>0</v>
      </c>
      <c r="C7751" s="303">
        <v>0</v>
      </c>
      <c r="D7751" s="304">
        <f t="shared" si="121"/>
        <v>0</v>
      </c>
      <c r="E7751" s="305">
        <v>45992</v>
      </c>
      <c r="F7751" s="302" t="s">
        <v>69</v>
      </c>
      <c r="G7751" s="302" t="s">
        <v>70</v>
      </c>
      <c r="H7751" s="302" t="s">
        <v>3196</v>
      </c>
      <c r="I7751" s="302" t="s">
        <v>691</v>
      </c>
      <c r="J7751" s="302">
        <v>135500</v>
      </c>
      <c r="K7751" s="302" t="s">
        <v>83</v>
      </c>
      <c r="L7751" s="302">
        <v>9802826</v>
      </c>
      <c r="M7751" s="302" t="s">
        <v>879</v>
      </c>
      <c r="N7751" s="305">
        <v>29403</v>
      </c>
      <c r="O7751" s="305">
        <v>29403</v>
      </c>
      <c r="P7751" s="302" t="s">
        <v>1052</v>
      </c>
    </row>
    <row r="7752" spans="1:16">
      <c r="A7752" s="303">
        <v>0</v>
      </c>
      <c r="B7752" s="303">
        <v>0</v>
      </c>
      <c r="C7752" s="303">
        <v>0</v>
      </c>
      <c r="D7752" s="304">
        <f t="shared" si="121"/>
        <v>0</v>
      </c>
      <c r="E7752" s="305">
        <v>45992</v>
      </c>
      <c r="F7752" s="302" t="s">
        <v>69</v>
      </c>
      <c r="G7752" s="302" t="s">
        <v>70</v>
      </c>
      <c r="H7752" s="302" t="s">
        <v>3196</v>
      </c>
      <c r="I7752" s="302" t="s">
        <v>691</v>
      </c>
      <c r="J7752" s="302">
        <v>135500</v>
      </c>
      <c r="K7752" s="302" t="s">
        <v>83</v>
      </c>
      <c r="L7752" s="302">
        <v>9802801</v>
      </c>
      <c r="M7752" s="302" t="s">
        <v>879</v>
      </c>
      <c r="N7752" s="305">
        <v>25020</v>
      </c>
      <c r="O7752" s="305">
        <v>25020</v>
      </c>
      <c r="P7752" s="302" t="s">
        <v>1052</v>
      </c>
    </row>
    <row r="7753" spans="1:16">
      <c r="A7753" s="303">
        <v>0</v>
      </c>
      <c r="B7753" s="303">
        <v>0</v>
      </c>
      <c r="C7753" s="303">
        <v>0</v>
      </c>
      <c r="D7753" s="304">
        <f t="shared" si="121"/>
        <v>0</v>
      </c>
      <c r="E7753" s="305">
        <v>45992</v>
      </c>
      <c r="F7753" s="302" t="s">
        <v>69</v>
      </c>
      <c r="G7753" s="302" t="s">
        <v>70</v>
      </c>
      <c r="H7753" s="302" t="s">
        <v>3196</v>
      </c>
      <c r="I7753" s="302" t="s">
        <v>691</v>
      </c>
      <c r="J7753" s="302">
        <v>135500</v>
      </c>
      <c r="K7753" s="302" t="s">
        <v>83</v>
      </c>
      <c r="L7753" s="302">
        <v>9802652</v>
      </c>
      <c r="M7753" s="302" t="s">
        <v>879</v>
      </c>
      <c r="N7753" s="305">
        <v>29403</v>
      </c>
      <c r="O7753" s="305">
        <v>29403</v>
      </c>
      <c r="P7753" s="302" t="s">
        <v>1052</v>
      </c>
    </row>
    <row r="7754" spans="1:16">
      <c r="A7754" s="303">
        <v>0</v>
      </c>
      <c r="B7754" s="303">
        <v>0</v>
      </c>
      <c r="C7754" s="303">
        <v>0</v>
      </c>
      <c r="D7754" s="304">
        <f t="shared" si="121"/>
        <v>0</v>
      </c>
      <c r="E7754" s="305">
        <v>45992</v>
      </c>
      <c r="F7754" s="302" t="s">
        <v>69</v>
      </c>
      <c r="G7754" s="302" t="s">
        <v>70</v>
      </c>
      <c r="H7754" s="302" t="s">
        <v>3196</v>
      </c>
      <c r="I7754" s="302" t="s">
        <v>691</v>
      </c>
      <c r="J7754" s="302">
        <v>135500</v>
      </c>
      <c r="K7754" s="302" t="s">
        <v>83</v>
      </c>
      <c r="L7754" s="302">
        <v>9802651</v>
      </c>
      <c r="M7754" s="302" t="s">
        <v>879</v>
      </c>
      <c r="N7754" s="305">
        <v>29037</v>
      </c>
      <c r="O7754" s="305">
        <v>29037</v>
      </c>
      <c r="P7754" s="302" t="s">
        <v>1052</v>
      </c>
    </row>
    <row r="7755" spans="1:16">
      <c r="A7755" s="303">
        <v>0</v>
      </c>
      <c r="B7755" s="303">
        <v>0</v>
      </c>
      <c r="C7755" s="303">
        <v>0</v>
      </c>
      <c r="D7755" s="304">
        <f t="shared" si="121"/>
        <v>0</v>
      </c>
      <c r="E7755" s="305">
        <v>45992</v>
      </c>
      <c r="F7755" s="302" t="s">
        <v>69</v>
      </c>
      <c r="G7755" s="302" t="s">
        <v>70</v>
      </c>
      <c r="H7755" s="302" t="s">
        <v>3196</v>
      </c>
      <c r="I7755" s="302" t="s">
        <v>691</v>
      </c>
      <c r="J7755" s="302">
        <v>135500</v>
      </c>
      <c r="K7755" s="302" t="s">
        <v>83</v>
      </c>
      <c r="L7755" s="302">
        <v>9802517</v>
      </c>
      <c r="M7755" s="302" t="s">
        <v>879</v>
      </c>
      <c r="N7755" s="305">
        <v>29403</v>
      </c>
      <c r="O7755" s="305">
        <v>29403</v>
      </c>
      <c r="P7755" s="302" t="s">
        <v>1052</v>
      </c>
    </row>
    <row r="7756" spans="1:16">
      <c r="A7756" s="303">
        <v>0</v>
      </c>
      <c r="B7756" s="303">
        <v>0</v>
      </c>
      <c r="C7756" s="303">
        <v>0</v>
      </c>
      <c r="D7756" s="304">
        <f t="shared" si="121"/>
        <v>0</v>
      </c>
      <c r="E7756" s="305">
        <v>45992</v>
      </c>
      <c r="F7756" s="302" t="s">
        <v>69</v>
      </c>
      <c r="G7756" s="302" t="s">
        <v>70</v>
      </c>
      <c r="H7756" s="302" t="s">
        <v>3196</v>
      </c>
      <c r="I7756" s="302" t="s">
        <v>691</v>
      </c>
      <c r="J7756" s="302">
        <v>135500</v>
      </c>
      <c r="K7756" s="302" t="s">
        <v>83</v>
      </c>
      <c r="L7756" s="302">
        <v>9816545</v>
      </c>
      <c r="M7756" s="302" t="s">
        <v>879</v>
      </c>
      <c r="N7756" s="305">
        <v>38018</v>
      </c>
      <c r="O7756" s="305">
        <v>37987</v>
      </c>
      <c r="P7756" s="302" t="s">
        <v>3197</v>
      </c>
    </row>
    <row r="7757" spans="1:16">
      <c r="A7757" s="303">
        <v>0</v>
      </c>
      <c r="B7757" s="303">
        <v>0</v>
      </c>
      <c r="C7757" s="303">
        <v>0</v>
      </c>
      <c r="D7757" s="304">
        <f t="shared" si="121"/>
        <v>0</v>
      </c>
      <c r="E7757" s="305">
        <v>45992</v>
      </c>
      <c r="F7757" s="302" t="s">
        <v>69</v>
      </c>
      <c r="G7757" s="302" t="s">
        <v>70</v>
      </c>
      <c r="H7757" s="302" t="s">
        <v>3196</v>
      </c>
      <c r="I7757" s="302" t="s">
        <v>691</v>
      </c>
      <c r="J7757" s="302">
        <v>135500</v>
      </c>
      <c r="K7757" s="302" t="s">
        <v>83</v>
      </c>
      <c r="L7757" s="302">
        <v>9802825</v>
      </c>
      <c r="M7757" s="302" t="s">
        <v>879</v>
      </c>
      <c r="N7757" s="305">
        <v>26481</v>
      </c>
      <c r="O7757" s="305">
        <v>26481</v>
      </c>
      <c r="P7757" s="302" t="s">
        <v>1052</v>
      </c>
    </row>
    <row r="7758" spans="1:16">
      <c r="A7758" s="303">
        <v>0</v>
      </c>
      <c r="B7758" s="303">
        <v>0</v>
      </c>
      <c r="C7758" s="303">
        <v>0</v>
      </c>
      <c r="D7758" s="304">
        <f t="shared" si="121"/>
        <v>0</v>
      </c>
      <c r="E7758" s="305">
        <v>45992</v>
      </c>
      <c r="F7758" s="302" t="s">
        <v>69</v>
      </c>
      <c r="G7758" s="302" t="s">
        <v>70</v>
      </c>
      <c r="H7758" s="302" t="s">
        <v>3196</v>
      </c>
      <c r="I7758" s="302" t="s">
        <v>691</v>
      </c>
      <c r="J7758" s="302">
        <v>135500</v>
      </c>
      <c r="K7758" s="302" t="s">
        <v>84</v>
      </c>
      <c r="L7758" s="302">
        <v>14542210</v>
      </c>
      <c r="M7758" s="302" t="s">
        <v>3199</v>
      </c>
      <c r="N7758" s="305">
        <v>42185</v>
      </c>
      <c r="O7758" s="305">
        <v>42430</v>
      </c>
      <c r="P7758" s="302" t="s">
        <v>3198</v>
      </c>
    </row>
    <row r="7759" spans="1:16">
      <c r="A7759" s="303">
        <v>0</v>
      </c>
      <c r="B7759" s="303">
        <v>0</v>
      </c>
      <c r="C7759" s="303">
        <v>0</v>
      </c>
      <c r="D7759" s="304">
        <f t="shared" si="121"/>
        <v>0</v>
      </c>
      <c r="E7759" s="305">
        <v>45992</v>
      </c>
      <c r="F7759" s="302" t="s">
        <v>69</v>
      </c>
      <c r="G7759" s="302" t="s">
        <v>70</v>
      </c>
      <c r="H7759" s="302" t="s">
        <v>3196</v>
      </c>
      <c r="I7759" s="302" t="s">
        <v>691</v>
      </c>
      <c r="J7759" s="302">
        <v>135500</v>
      </c>
      <c r="K7759" s="302" t="s">
        <v>84</v>
      </c>
      <c r="L7759" s="302">
        <v>14696731</v>
      </c>
      <c r="M7759" s="302" t="s">
        <v>3199</v>
      </c>
      <c r="N7759" s="305">
        <v>42185</v>
      </c>
      <c r="O7759" s="305">
        <v>42461</v>
      </c>
      <c r="P7759" s="302" t="s">
        <v>3198</v>
      </c>
    </row>
    <row r="7760" spans="1:16">
      <c r="A7760" s="303">
        <v>0</v>
      </c>
      <c r="B7760" s="303">
        <v>0</v>
      </c>
      <c r="C7760" s="303">
        <v>0</v>
      </c>
      <c r="D7760" s="304">
        <f t="shared" si="121"/>
        <v>0</v>
      </c>
      <c r="E7760" s="305">
        <v>45992</v>
      </c>
      <c r="F7760" s="302" t="s">
        <v>69</v>
      </c>
      <c r="G7760" s="302" t="s">
        <v>70</v>
      </c>
      <c r="H7760" s="302" t="s">
        <v>3196</v>
      </c>
      <c r="I7760" s="302" t="s">
        <v>691</v>
      </c>
      <c r="J7760" s="302">
        <v>135500</v>
      </c>
      <c r="K7760" s="302" t="s">
        <v>135</v>
      </c>
      <c r="L7760" s="302">
        <v>14913224</v>
      </c>
      <c r="M7760" s="302" t="s">
        <v>1166</v>
      </c>
      <c r="N7760" s="305">
        <v>42185</v>
      </c>
      <c r="O7760" s="305">
        <v>42370</v>
      </c>
      <c r="P7760" s="302" t="s">
        <v>3198</v>
      </c>
    </row>
    <row r="7761" spans="1:16">
      <c r="A7761" s="303">
        <v>0</v>
      </c>
      <c r="B7761" s="303">
        <v>0</v>
      </c>
      <c r="C7761" s="303">
        <v>0</v>
      </c>
      <c r="D7761" s="304">
        <f t="shared" si="121"/>
        <v>0</v>
      </c>
      <c r="E7761" s="305">
        <v>45992</v>
      </c>
      <c r="F7761" s="302" t="s">
        <v>69</v>
      </c>
      <c r="G7761" s="302" t="s">
        <v>70</v>
      </c>
      <c r="H7761" s="302" t="s">
        <v>3196</v>
      </c>
      <c r="I7761" s="302" t="s">
        <v>691</v>
      </c>
      <c r="J7761" s="302">
        <v>135500</v>
      </c>
      <c r="K7761" s="302" t="s">
        <v>173</v>
      </c>
      <c r="L7761" s="302">
        <v>11637537</v>
      </c>
      <c r="M7761" s="302" t="s">
        <v>905</v>
      </c>
      <c r="N7761" s="305">
        <v>39783</v>
      </c>
      <c r="O7761" s="305">
        <v>39448</v>
      </c>
      <c r="P7761" s="302" t="s">
        <v>3197</v>
      </c>
    </row>
    <row r="7762" spans="1:16">
      <c r="A7762" s="303">
        <v>0</v>
      </c>
      <c r="B7762" s="303">
        <v>0</v>
      </c>
      <c r="C7762" s="303">
        <v>0</v>
      </c>
      <c r="D7762" s="304">
        <f t="shared" si="121"/>
        <v>0</v>
      </c>
      <c r="E7762" s="305">
        <v>45992</v>
      </c>
      <c r="F7762" s="302" t="s">
        <v>69</v>
      </c>
      <c r="G7762" s="302" t="s">
        <v>70</v>
      </c>
      <c r="H7762" s="302" t="s">
        <v>3196</v>
      </c>
      <c r="I7762" s="302" t="s">
        <v>691</v>
      </c>
      <c r="J7762" s="302">
        <v>135500</v>
      </c>
      <c r="K7762" s="302" t="s">
        <v>86</v>
      </c>
      <c r="L7762" s="302">
        <v>9803339</v>
      </c>
      <c r="M7762" s="302" t="s">
        <v>885</v>
      </c>
      <c r="N7762" s="305">
        <v>27942</v>
      </c>
      <c r="O7762" s="305">
        <v>27942</v>
      </c>
      <c r="P7762" s="302" t="s">
        <v>1052</v>
      </c>
    </row>
    <row r="7763" spans="1:16">
      <c r="A7763" s="303">
        <v>0</v>
      </c>
      <c r="B7763" s="303">
        <v>0</v>
      </c>
      <c r="C7763" s="303">
        <v>0</v>
      </c>
      <c r="D7763" s="304">
        <f t="shared" si="121"/>
        <v>0</v>
      </c>
      <c r="E7763" s="305">
        <v>45992</v>
      </c>
      <c r="F7763" s="302" t="s">
        <v>69</v>
      </c>
      <c r="G7763" s="302" t="s">
        <v>70</v>
      </c>
      <c r="H7763" s="302" t="s">
        <v>3196</v>
      </c>
      <c r="I7763" s="302" t="s">
        <v>691</v>
      </c>
      <c r="J7763" s="302">
        <v>135500</v>
      </c>
      <c r="K7763" s="302" t="s">
        <v>86</v>
      </c>
      <c r="L7763" s="302">
        <v>9803056</v>
      </c>
      <c r="M7763" s="302" t="s">
        <v>885</v>
      </c>
      <c r="N7763" s="305">
        <v>29403</v>
      </c>
      <c r="O7763" s="305">
        <v>29403</v>
      </c>
      <c r="P7763" s="302" t="s">
        <v>1052</v>
      </c>
    </row>
    <row r="7764" spans="1:16">
      <c r="A7764" s="303">
        <v>0</v>
      </c>
      <c r="B7764" s="303">
        <v>0</v>
      </c>
      <c r="C7764" s="303">
        <v>0</v>
      </c>
      <c r="D7764" s="304">
        <f t="shared" si="121"/>
        <v>0</v>
      </c>
      <c r="E7764" s="305">
        <v>45992</v>
      </c>
      <c r="F7764" s="302" t="s">
        <v>69</v>
      </c>
      <c r="G7764" s="302" t="s">
        <v>70</v>
      </c>
      <c r="H7764" s="302" t="s">
        <v>3196</v>
      </c>
      <c r="I7764" s="302" t="s">
        <v>691</v>
      </c>
      <c r="J7764" s="302">
        <v>135500</v>
      </c>
      <c r="K7764" s="302" t="s">
        <v>86</v>
      </c>
      <c r="L7764" s="302">
        <v>9803508</v>
      </c>
      <c r="M7764" s="302" t="s">
        <v>885</v>
      </c>
      <c r="N7764" s="305">
        <v>27576</v>
      </c>
      <c r="O7764" s="305">
        <v>27576</v>
      </c>
      <c r="P7764" s="302" t="s">
        <v>1052</v>
      </c>
    </row>
    <row r="7765" spans="1:16">
      <c r="A7765" s="303">
        <v>0</v>
      </c>
      <c r="B7765" s="303">
        <v>0</v>
      </c>
      <c r="C7765" s="303">
        <v>0</v>
      </c>
      <c r="D7765" s="304">
        <f t="shared" si="121"/>
        <v>0</v>
      </c>
      <c r="E7765" s="305">
        <v>45992</v>
      </c>
      <c r="F7765" s="302" t="s">
        <v>69</v>
      </c>
      <c r="G7765" s="302" t="s">
        <v>70</v>
      </c>
      <c r="H7765" s="302" t="s">
        <v>3196</v>
      </c>
      <c r="I7765" s="302" t="s">
        <v>691</v>
      </c>
      <c r="J7765" s="302">
        <v>135500</v>
      </c>
      <c r="K7765" s="302" t="s">
        <v>86</v>
      </c>
      <c r="L7765" s="302">
        <v>9803374</v>
      </c>
      <c r="M7765" s="302" t="s">
        <v>885</v>
      </c>
      <c r="N7765" s="305">
        <v>25020</v>
      </c>
      <c r="O7765" s="305">
        <v>25020</v>
      </c>
      <c r="P7765" s="302" t="s">
        <v>1052</v>
      </c>
    </row>
    <row r="7766" spans="1:16">
      <c r="A7766" s="303">
        <v>0</v>
      </c>
      <c r="B7766" s="303">
        <v>0</v>
      </c>
      <c r="C7766" s="303">
        <v>0</v>
      </c>
      <c r="D7766" s="304">
        <f t="shared" si="121"/>
        <v>0</v>
      </c>
      <c r="E7766" s="305">
        <v>45992</v>
      </c>
      <c r="F7766" s="302" t="s">
        <v>69</v>
      </c>
      <c r="G7766" s="302" t="s">
        <v>70</v>
      </c>
      <c r="H7766" s="302" t="s">
        <v>3196</v>
      </c>
      <c r="I7766" s="302" t="s">
        <v>691</v>
      </c>
      <c r="J7766" s="302">
        <v>135500</v>
      </c>
      <c r="K7766" s="302" t="s">
        <v>86</v>
      </c>
      <c r="L7766" s="302">
        <v>9803188</v>
      </c>
      <c r="M7766" s="302" t="s">
        <v>885</v>
      </c>
      <c r="N7766" s="305">
        <v>24654</v>
      </c>
      <c r="O7766" s="305">
        <v>24654</v>
      </c>
      <c r="P7766" s="302" t="s">
        <v>1052</v>
      </c>
    </row>
    <row r="7767" spans="1:16">
      <c r="A7767" s="303">
        <v>0</v>
      </c>
      <c r="B7767" s="303">
        <v>0</v>
      </c>
      <c r="C7767" s="303">
        <v>0</v>
      </c>
      <c r="D7767" s="304">
        <f t="shared" si="121"/>
        <v>0</v>
      </c>
      <c r="E7767" s="305">
        <v>45992</v>
      </c>
      <c r="F7767" s="302" t="s">
        <v>69</v>
      </c>
      <c r="G7767" s="302" t="s">
        <v>70</v>
      </c>
      <c r="H7767" s="302" t="s">
        <v>3196</v>
      </c>
      <c r="I7767" s="302" t="s">
        <v>691</v>
      </c>
      <c r="J7767" s="302">
        <v>135500</v>
      </c>
      <c r="K7767" s="302" t="s">
        <v>86</v>
      </c>
      <c r="L7767" s="302">
        <v>9803055</v>
      </c>
      <c r="M7767" s="302" t="s">
        <v>885</v>
      </c>
      <c r="N7767" s="305">
        <v>29037</v>
      </c>
      <c r="O7767" s="305">
        <v>29037</v>
      </c>
      <c r="P7767" s="302" t="s">
        <v>1052</v>
      </c>
    </row>
    <row r="7768" spans="1:16">
      <c r="A7768" s="303">
        <v>0</v>
      </c>
      <c r="B7768" s="303">
        <v>0</v>
      </c>
      <c r="C7768" s="303">
        <v>0</v>
      </c>
      <c r="D7768" s="304">
        <f t="shared" si="121"/>
        <v>0</v>
      </c>
      <c r="E7768" s="305">
        <v>45992</v>
      </c>
      <c r="F7768" s="302" t="s">
        <v>69</v>
      </c>
      <c r="G7768" s="302" t="s">
        <v>70</v>
      </c>
      <c r="H7768" s="302" t="s">
        <v>3196</v>
      </c>
      <c r="I7768" s="302" t="s">
        <v>691</v>
      </c>
      <c r="J7768" s="302">
        <v>135500</v>
      </c>
      <c r="K7768" s="302" t="s">
        <v>86</v>
      </c>
      <c r="L7768" s="302">
        <v>9816207</v>
      </c>
      <c r="M7768" s="302" t="s">
        <v>885</v>
      </c>
      <c r="N7768" s="305">
        <v>37956</v>
      </c>
      <c r="O7768" s="305">
        <v>37622</v>
      </c>
      <c r="P7768" s="302" t="s">
        <v>3197</v>
      </c>
    </row>
    <row r="7769" spans="1:16">
      <c r="A7769" s="303">
        <v>0</v>
      </c>
      <c r="B7769" s="303">
        <v>0</v>
      </c>
      <c r="C7769" s="303">
        <v>0</v>
      </c>
      <c r="D7769" s="304">
        <f t="shared" si="121"/>
        <v>0</v>
      </c>
      <c r="E7769" s="305">
        <v>45992</v>
      </c>
      <c r="F7769" s="302" t="s">
        <v>69</v>
      </c>
      <c r="G7769" s="302" t="s">
        <v>70</v>
      </c>
      <c r="H7769" s="302" t="s">
        <v>3196</v>
      </c>
      <c r="I7769" s="302" t="s">
        <v>691</v>
      </c>
      <c r="J7769" s="302">
        <v>135500</v>
      </c>
      <c r="K7769" s="302" t="s">
        <v>86</v>
      </c>
      <c r="L7769" s="302">
        <v>9803362</v>
      </c>
      <c r="M7769" s="302" t="s">
        <v>885</v>
      </c>
      <c r="N7769" s="305">
        <v>29403</v>
      </c>
      <c r="O7769" s="305">
        <v>29403</v>
      </c>
      <c r="P7769" s="302" t="s">
        <v>1052</v>
      </c>
    </row>
    <row r="7770" spans="1:16">
      <c r="A7770" s="303">
        <v>0</v>
      </c>
      <c r="B7770" s="303">
        <v>0</v>
      </c>
      <c r="C7770" s="303">
        <v>0</v>
      </c>
      <c r="D7770" s="304">
        <f t="shared" si="121"/>
        <v>0</v>
      </c>
      <c r="E7770" s="305">
        <v>45992</v>
      </c>
      <c r="F7770" s="302" t="s">
        <v>69</v>
      </c>
      <c r="G7770" s="302" t="s">
        <v>70</v>
      </c>
      <c r="H7770" s="302" t="s">
        <v>3196</v>
      </c>
      <c r="I7770" s="302" t="s">
        <v>691</v>
      </c>
      <c r="J7770" s="302">
        <v>135500</v>
      </c>
      <c r="K7770" s="302" t="s">
        <v>86</v>
      </c>
      <c r="L7770" s="302">
        <v>9803361</v>
      </c>
      <c r="M7770" s="302" t="s">
        <v>885</v>
      </c>
      <c r="N7770" s="305">
        <v>26481</v>
      </c>
      <c r="O7770" s="305">
        <v>26481</v>
      </c>
      <c r="P7770" s="302" t="s">
        <v>1052</v>
      </c>
    </row>
    <row r="7771" spans="1:16">
      <c r="A7771" s="303">
        <v>0</v>
      </c>
      <c r="B7771" s="303">
        <v>0</v>
      </c>
      <c r="C7771" s="303">
        <v>0</v>
      </c>
      <c r="D7771" s="304">
        <f t="shared" si="121"/>
        <v>0</v>
      </c>
      <c r="E7771" s="305">
        <v>45992</v>
      </c>
      <c r="F7771" s="302" t="s">
        <v>69</v>
      </c>
      <c r="G7771" s="302" t="s">
        <v>70</v>
      </c>
      <c r="H7771" s="302" t="s">
        <v>3196</v>
      </c>
      <c r="I7771" s="302" t="s">
        <v>691</v>
      </c>
      <c r="J7771" s="302">
        <v>135500</v>
      </c>
      <c r="K7771" s="302" t="s">
        <v>86</v>
      </c>
      <c r="L7771" s="302">
        <v>9804942</v>
      </c>
      <c r="M7771" s="302" t="s">
        <v>885</v>
      </c>
      <c r="N7771" s="305">
        <v>29403</v>
      </c>
      <c r="O7771" s="305">
        <v>29403</v>
      </c>
      <c r="P7771" s="302" t="s">
        <v>1052</v>
      </c>
    </row>
    <row r="7772" spans="1:16">
      <c r="A7772" s="303">
        <v>0</v>
      </c>
      <c r="B7772" s="303">
        <v>0</v>
      </c>
      <c r="C7772" s="303">
        <v>0</v>
      </c>
      <c r="D7772" s="304">
        <f t="shared" si="121"/>
        <v>0</v>
      </c>
      <c r="E7772" s="305">
        <v>45992</v>
      </c>
      <c r="F7772" s="302" t="s">
        <v>69</v>
      </c>
      <c r="G7772" s="302" t="s">
        <v>70</v>
      </c>
      <c r="H7772" s="302" t="s">
        <v>3196</v>
      </c>
      <c r="I7772" s="302" t="s">
        <v>691</v>
      </c>
      <c r="J7772" s="302">
        <v>135500</v>
      </c>
      <c r="K7772" s="302" t="s">
        <v>86</v>
      </c>
      <c r="L7772" s="302">
        <v>9803509</v>
      </c>
      <c r="M7772" s="302" t="s">
        <v>885</v>
      </c>
      <c r="N7772" s="305">
        <v>29403</v>
      </c>
      <c r="O7772" s="305">
        <v>29403</v>
      </c>
      <c r="P7772" s="302" t="s">
        <v>1052</v>
      </c>
    </row>
    <row r="7773" spans="1:16">
      <c r="A7773" s="303">
        <v>0</v>
      </c>
      <c r="B7773" s="303">
        <v>0</v>
      </c>
      <c r="C7773" s="303">
        <v>0</v>
      </c>
      <c r="D7773" s="304">
        <f t="shared" si="121"/>
        <v>0</v>
      </c>
      <c r="E7773" s="305">
        <v>45992</v>
      </c>
      <c r="F7773" s="302" t="s">
        <v>69</v>
      </c>
      <c r="G7773" s="302" t="s">
        <v>70</v>
      </c>
      <c r="H7773" s="302" t="s">
        <v>3196</v>
      </c>
      <c r="I7773" s="302" t="s">
        <v>691</v>
      </c>
      <c r="J7773" s="302">
        <v>135500</v>
      </c>
      <c r="K7773" s="302" t="s">
        <v>86</v>
      </c>
      <c r="L7773" s="302">
        <v>9803340</v>
      </c>
      <c r="M7773" s="302" t="s">
        <v>885</v>
      </c>
      <c r="N7773" s="305">
        <v>29037</v>
      </c>
      <c r="O7773" s="305">
        <v>29037</v>
      </c>
      <c r="P7773" s="302" t="s">
        <v>1052</v>
      </c>
    </row>
    <row r="7774" spans="1:16">
      <c r="A7774" s="303">
        <v>0</v>
      </c>
      <c r="B7774" s="303">
        <v>0</v>
      </c>
      <c r="C7774" s="303">
        <v>0</v>
      </c>
      <c r="D7774" s="304">
        <f t="shared" si="121"/>
        <v>0</v>
      </c>
      <c r="E7774" s="305">
        <v>45992</v>
      </c>
      <c r="F7774" s="302" t="s">
        <v>69</v>
      </c>
      <c r="G7774" s="302" t="s">
        <v>70</v>
      </c>
      <c r="H7774" s="302" t="s">
        <v>3196</v>
      </c>
      <c r="I7774" s="302" t="s">
        <v>691</v>
      </c>
      <c r="J7774" s="302">
        <v>135500</v>
      </c>
      <c r="K7774" s="302" t="s">
        <v>86</v>
      </c>
      <c r="L7774" s="302">
        <v>9803189</v>
      </c>
      <c r="M7774" s="302" t="s">
        <v>885</v>
      </c>
      <c r="N7774" s="305">
        <v>29037</v>
      </c>
      <c r="O7774" s="305">
        <v>29037</v>
      </c>
      <c r="P7774" s="302" t="s">
        <v>1052</v>
      </c>
    </row>
    <row r="7775" spans="1:16">
      <c r="A7775" s="303">
        <v>0</v>
      </c>
      <c r="B7775" s="303">
        <v>0</v>
      </c>
      <c r="C7775" s="303">
        <v>0</v>
      </c>
      <c r="D7775" s="304">
        <f t="shared" si="121"/>
        <v>0</v>
      </c>
      <c r="E7775" s="305">
        <v>45992</v>
      </c>
      <c r="F7775" s="302" t="s">
        <v>69</v>
      </c>
      <c r="G7775" s="302" t="s">
        <v>70</v>
      </c>
      <c r="H7775" s="302" t="s">
        <v>3196</v>
      </c>
      <c r="I7775" s="302" t="s">
        <v>691</v>
      </c>
      <c r="J7775" s="302">
        <v>135500</v>
      </c>
      <c r="K7775" s="302" t="s">
        <v>86</v>
      </c>
      <c r="L7775" s="302">
        <v>9803190</v>
      </c>
      <c r="M7775" s="302" t="s">
        <v>885</v>
      </c>
      <c r="N7775" s="305">
        <v>29403</v>
      </c>
      <c r="O7775" s="305">
        <v>29403</v>
      </c>
      <c r="P7775" s="302" t="s">
        <v>1052</v>
      </c>
    </row>
    <row r="7776" spans="1:16">
      <c r="A7776" s="303">
        <v>0</v>
      </c>
      <c r="B7776" s="303">
        <v>0</v>
      </c>
      <c r="C7776" s="303">
        <v>0</v>
      </c>
      <c r="D7776" s="304">
        <f t="shared" si="121"/>
        <v>0</v>
      </c>
      <c r="E7776" s="305">
        <v>45992</v>
      </c>
      <c r="F7776" s="302" t="s">
        <v>69</v>
      </c>
      <c r="G7776" s="302" t="s">
        <v>70</v>
      </c>
      <c r="H7776" s="302" t="s">
        <v>3196</v>
      </c>
      <c r="I7776" s="302" t="s">
        <v>691</v>
      </c>
      <c r="J7776" s="302">
        <v>135500</v>
      </c>
      <c r="K7776" s="302" t="s">
        <v>86</v>
      </c>
      <c r="L7776" s="302">
        <v>9803054</v>
      </c>
      <c r="M7776" s="302" t="s">
        <v>885</v>
      </c>
      <c r="N7776" s="305">
        <v>24654</v>
      </c>
      <c r="O7776" s="305">
        <v>24654</v>
      </c>
      <c r="P7776" s="302" t="s">
        <v>1052</v>
      </c>
    </row>
    <row r="7777" spans="1:16">
      <c r="A7777" s="303">
        <v>0</v>
      </c>
      <c r="B7777" s="303">
        <v>0</v>
      </c>
      <c r="C7777" s="303">
        <v>0</v>
      </c>
      <c r="D7777" s="304">
        <f t="shared" si="121"/>
        <v>0</v>
      </c>
      <c r="E7777" s="305">
        <v>45992</v>
      </c>
      <c r="F7777" s="302" t="s">
        <v>69</v>
      </c>
      <c r="G7777" s="302" t="s">
        <v>70</v>
      </c>
      <c r="H7777" s="302" t="s">
        <v>3196</v>
      </c>
      <c r="I7777" s="302" t="s">
        <v>691</v>
      </c>
      <c r="J7777" s="302">
        <v>135500</v>
      </c>
      <c r="K7777" s="302" t="s">
        <v>86</v>
      </c>
      <c r="L7777" s="302">
        <v>9733488</v>
      </c>
      <c r="M7777" s="302" t="s">
        <v>885</v>
      </c>
      <c r="N7777" s="305">
        <v>39783</v>
      </c>
      <c r="O7777" s="305">
        <v>39448</v>
      </c>
      <c r="P7777" s="302" t="s">
        <v>3197</v>
      </c>
    </row>
    <row r="7778" spans="1:16">
      <c r="A7778" s="303">
        <v>0</v>
      </c>
      <c r="B7778" s="303">
        <v>0</v>
      </c>
      <c r="C7778" s="303">
        <v>0</v>
      </c>
      <c r="D7778" s="304">
        <f t="shared" si="121"/>
        <v>0</v>
      </c>
      <c r="E7778" s="305">
        <v>45992</v>
      </c>
      <c r="F7778" s="302" t="s">
        <v>69</v>
      </c>
      <c r="G7778" s="302" t="s">
        <v>70</v>
      </c>
      <c r="H7778" s="302" t="s">
        <v>3196</v>
      </c>
      <c r="I7778" s="302" t="s">
        <v>691</v>
      </c>
      <c r="J7778" s="302">
        <v>135500</v>
      </c>
      <c r="K7778" s="302" t="s">
        <v>86</v>
      </c>
      <c r="L7778" s="302">
        <v>9803341</v>
      </c>
      <c r="M7778" s="302" t="s">
        <v>885</v>
      </c>
      <c r="N7778" s="305">
        <v>29403</v>
      </c>
      <c r="O7778" s="305">
        <v>29403</v>
      </c>
      <c r="P7778" s="302" t="s">
        <v>1052</v>
      </c>
    </row>
    <row r="7779" spans="1:16">
      <c r="A7779" s="303">
        <v>0</v>
      </c>
      <c r="B7779" s="303">
        <v>0</v>
      </c>
      <c r="C7779" s="303">
        <v>0</v>
      </c>
      <c r="D7779" s="304">
        <f t="shared" si="121"/>
        <v>0</v>
      </c>
      <c r="E7779" s="305">
        <v>45992</v>
      </c>
      <c r="F7779" s="302" t="s">
        <v>69</v>
      </c>
      <c r="G7779" s="302" t="s">
        <v>70</v>
      </c>
      <c r="H7779" s="302" t="s">
        <v>3196</v>
      </c>
      <c r="I7779" s="302" t="s">
        <v>691</v>
      </c>
      <c r="J7779" s="302">
        <v>135500</v>
      </c>
      <c r="K7779" s="302" t="s">
        <v>86</v>
      </c>
      <c r="L7779" s="302">
        <v>9803277</v>
      </c>
      <c r="M7779" s="302" t="s">
        <v>885</v>
      </c>
      <c r="N7779" s="305">
        <v>29403</v>
      </c>
      <c r="O7779" s="305">
        <v>29403</v>
      </c>
      <c r="P7779" s="302" t="s">
        <v>1052</v>
      </c>
    </row>
    <row r="7780" spans="1:16">
      <c r="A7780" s="303">
        <v>0</v>
      </c>
      <c r="B7780" s="303">
        <v>0</v>
      </c>
      <c r="C7780" s="303">
        <v>0</v>
      </c>
      <c r="D7780" s="304">
        <f t="shared" si="121"/>
        <v>0</v>
      </c>
      <c r="E7780" s="305">
        <v>45992</v>
      </c>
      <c r="F7780" s="302" t="s">
        <v>69</v>
      </c>
      <c r="G7780" s="302" t="s">
        <v>70</v>
      </c>
      <c r="H7780" s="302" t="s">
        <v>3196</v>
      </c>
      <c r="I7780" s="302" t="s">
        <v>691</v>
      </c>
      <c r="J7780" s="302">
        <v>135500</v>
      </c>
      <c r="K7780" s="302" t="s">
        <v>93</v>
      </c>
      <c r="L7780" s="302">
        <v>9974889</v>
      </c>
      <c r="M7780" s="302" t="s">
        <v>3063</v>
      </c>
      <c r="N7780" s="305">
        <v>29403</v>
      </c>
      <c r="O7780" s="305">
        <v>29403</v>
      </c>
      <c r="P7780" s="302" t="s">
        <v>1062</v>
      </c>
    </row>
    <row r="7781" spans="1:16">
      <c r="A7781" s="303">
        <v>0</v>
      </c>
      <c r="B7781" s="303">
        <v>0</v>
      </c>
      <c r="C7781" s="303">
        <v>0</v>
      </c>
      <c r="D7781" s="304">
        <f t="shared" si="121"/>
        <v>0</v>
      </c>
      <c r="E7781" s="305">
        <v>45992</v>
      </c>
      <c r="F7781" s="302" t="s">
        <v>69</v>
      </c>
      <c r="G7781" s="302" t="s">
        <v>70</v>
      </c>
      <c r="H7781" s="302" t="s">
        <v>3196</v>
      </c>
      <c r="I7781" s="302" t="s">
        <v>691</v>
      </c>
      <c r="J7781" s="302">
        <v>135500</v>
      </c>
      <c r="K7781" s="302" t="s">
        <v>93</v>
      </c>
      <c r="L7781" s="302">
        <v>9974891</v>
      </c>
      <c r="M7781" s="302" t="s">
        <v>3063</v>
      </c>
      <c r="N7781" s="305">
        <v>24654</v>
      </c>
      <c r="O7781" s="305">
        <v>24654</v>
      </c>
      <c r="P7781" s="302" t="s">
        <v>1062</v>
      </c>
    </row>
    <row r="7782" spans="1:16">
      <c r="A7782" s="303">
        <v>0</v>
      </c>
      <c r="B7782" s="303">
        <v>0</v>
      </c>
      <c r="C7782" s="303">
        <v>0</v>
      </c>
      <c r="D7782" s="304">
        <f t="shared" si="121"/>
        <v>0</v>
      </c>
      <c r="E7782" s="305">
        <v>45992</v>
      </c>
      <c r="F7782" s="302" t="s">
        <v>69</v>
      </c>
      <c r="G7782" s="302" t="s">
        <v>70</v>
      </c>
      <c r="H7782" s="302" t="s">
        <v>3196</v>
      </c>
      <c r="I7782" s="302" t="s">
        <v>691</v>
      </c>
      <c r="J7782" s="302">
        <v>135500</v>
      </c>
      <c r="K7782" s="302" t="s">
        <v>93</v>
      </c>
      <c r="L7782" s="302">
        <v>9974890</v>
      </c>
      <c r="M7782" s="302" t="s">
        <v>3063</v>
      </c>
      <c r="N7782" s="305">
        <v>29037</v>
      </c>
      <c r="O7782" s="305">
        <v>29037</v>
      </c>
      <c r="P7782" s="302" t="s">
        <v>1062</v>
      </c>
    </row>
    <row r="7783" spans="1:16">
      <c r="A7783" s="303">
        <v>0</v>
      </c>
      <c r="B7783" s="303">
        <v>0</v>
      </c>
      <c r="C7783" s="303">
        <v>0</v>
      </c>
      <c r="D7783" s="304">
        <f t="shared" si="121"/>
        <v>0</v>
      </c>
      <c r="E7783" s="305">
        <v>45992</v>
      </c>
      <c r="F7783" s="302" t="s">
        <v>69</v>
      </c>
      <c r="G7783" s="302" t="s">
        <v>70</v>
      </c>
      <c r="H7783" s="302" t="s">
        <v>3196</v>
      </c>
      <c r="I7783" s="302" t="s">
        <v>691</v>
      </c>
      <c r="J7783" s="302">
        <v>135500</v>
      </c>
      <c r="K7783" s="302" t="s">
        <v>94</v>
      </c>
      <c r="L7783" s="302">
        <v>9974885</v>
      </c>
      <c r="M7783" s="302" t="s">
        <v>3064</v>
      </c>
      <c r="N7783" s="305">
        <v>29037</v>
      </c>
      <c r="O7783" s="305">
        <v>29037</v>
      </c>
      <c r="P7783" s="302" t="s">
        <v>1062</v>
      </c>
    </row>
    <row r="7784" spans="1:16">
      <c r="A7784" s="303">
        <v>0</v>
      </c>
      <c r="B7784" s="303">
        <v>0</v>
      </c>
      <c r="C7784" s="303">
        <v>0</v>
      </c>
      <c r="D7784" s="304">
        <f t="shared" si="121"/>
        <v>0</v>
      </c>
      <c r="E7784" s="305">
        <v>45992</v>
      </c>
      <c r="F7784" s="302" t="s">
        <v>69</v>
      </c>
      <c r="G7784" s="302" t="s">
        <v>70</v>
      </c>
      <c r="H7784" s="302" t="s">
        <v>3196</v>
      </c>
      <c r="I7784" s="302" t="s">
        <v>691</v>
      </c>
      <c r="J7784" s="302">
        <v>135500</v>
      </c>
      <c r="K7784" s="302" t="s">
        <v>94</v>
      </c>
      <c r="L7784" s="302">
        <v>9974886</v>
      </c>
      <c r="M7784" s="302" t="s">
        <v>3064</v>
      </c>
      <c r="N7784" s="305">
        <v>24654</v>
      </c>
      <c r="O7784" s="305">
        <v>24654</v>
      </c>
      <c r="P7784" s="302" t="s">
        <v>1062</v>
      </c>
    </row>
    <row r="7785" spans="1:16">
      <c r="A7785" s="303">
        <v>0</v>
      </c>
      <c r="B7785" s="303">
        <v>0</v>
      </c>
      <c r="C7785" s="303">
        <v>0</v>
      </c>
      <c r="D7785" s="304">
        <f t="shared" si="121"/>
        <v>0</v>
      </c>
      <c r="E7785" s="305">
        <v>45992</v>
      </c>
      <c r="F7785" s="302" t="s">
        <v>69</v>
      </c>
      <c r="G7785" s="302" t="s">
        <v>70</v>
      </c>
      <c r="H7785" s="302" t="s">
        <v>3196</v>
      </c>
      <c r="I7785" s="302" t="s">
        <v>691</v>
      </c>
      <c r="J7785" s="302">
        <v>135500</v>
      </c>
      <c r="K7785" s="302" t="s">
        <v>94</v>
      </c>
      <c r="L7785" s="302">
        <v>9974884</v>
      </c>
      <c r="M7785" s="302" t="s">
        <v>3064</v>
      </c>
      <c r="N7785" s="305">
        <v>29403</v>
      </c>
      <c r="O7785" s="305">
        <v>29403</v>
      </c>
      <c r="P7785" s="302" t="s">
        <v>1062</v>
      </c>
    </row>
    <row r="7786" spans="1:16">
      <c r="A7786" s="303">
        <v>0</v>
      </c>
      <c r="B7786" s="303">
        <v>0</v>
      </c>
      <c r="C7786" s="303">
        <v>0</v>
      </c>
      <c r="D7786" s="304">
        <f t="shared" si="121"/>
        <v>0</v>
      </c>
      <c r="E7786" s="305">
        <v>45992</v>
      </c>
      <c r="F7786" s="302" t="s">
        <v>69</v>
      </c>
      <c r="G7786" s="302" t="s">
        <v>70</v>
      </c>
      <c r="H7786" s="302" t="s">
        <v>3196</v>
      </c>
      <c r="I7786" s="302" t="s">
        <v>691</v>
      </c>
      <c r="J7786" s="302">
        <v>135500</v>
      </c>
      <c r="K7786" s="302" t="s">
        <v>112</v>
      </c>
      <c r="L7786" s="302">
        <v>9724188</v>
      </c>
      <c r="M7786" s="302" t="s">
        <v>3065</v>
      </c>
      <c r="N7786" s="305">
        <v>29403</v>
      </c>
      <c r="O7786" s="305">
        <v>29403</v>
      </c>
      <c r="P7786" s="302" t="s">
        <v>1062</v>
      </c>
    </row>
    <row r="7787" spans="1:16">
      <c r="A7787" s="303">
        <v>0</v>
      </c>
      <c r="B7787" s="303">
        <v>0</v>
      </c>
      <c r="C7787" s="303">
        <v>0</v>
      </c>
      <c r="D7787" s="304">
        <f t="shared" si="121"/>
        <v>0</v>
      </c>
      <c r="E7787" s="305">
        <v>45992</v>
      </c>
      <c r="F7787" s="302" t="s">
        <v>69</v>
      </c>
      <c r="G7787" s="302" t="s">
        <v>70</v>
      </c>
      <c r="H7787" s="302" t="s">
        <v>3196</v>
      </c>
      <c r="I7787" s="302" t="s">
        <v>691</v>
      </c>
      <c r="J7787" s="302">
        <v>135500</v>
      </c>
      <c r="K7787" s="302" t="s">
        <v>113</v>
      </c>
      <c r="L7787" s="302">
        <v>9974893</v>
      </c>
      <c r="M7787" s="302" t="s">
        <v>3067</v>
      </c>
      <c r="N7787" s="305">
        <v>29037</v>
      </c>
      <c r="O7787" s="305">
        <v>29037</v>
      </c>
      <c r="P7787" s="302" t="s">
        <v>1062</v>
      </c>
    </row>
    <row r="7788" spans="1:16">
      <c r="A7788" s="303">
        <v>0</v>
      </c>
      <c r="B7788" s="303">
        <v>0</v>
      </c>
      <c r="C7788" s="303">
        <v>0</v>
      </c>
      <c r="D7788" s="304">
        <f t="shared" si="121"/>
        <v>0</v>
      </c>
      <c r="E7788" s="305">
        <v>45992</v>
      </c>
      <c r="F7788" s="302" t="s">
        <v>69</v>
      </c>
      <c r="G7788" s="302" t="s">
        <v>70</v>
      </c>
      <c r="H7788" s="302" t="s">
        <v>3196</v>
      </c>
      <c r="I7788" s="302" t="s">
        <v>691</v>
      </c>
      <c r="J7788" s="302">
        <v>135500</v>
      </c>
      <c r="K7788" s="302" t="s">
        <v>113</v>
      </c>
      <c r="L7788" s="302">
        <v>9974894</v>
      </c>
      <c r="M7788" s="302" t="s">
        <v>3067</v>
      </c>
      <c r="N7788" s="305">
        <v>27942</v>
      </c>
      <c r="O7788" s="305">
        <v>27942</v>
      </c>
      <c r="P7788" s="302" t="s">
        <v>1062</v>
      </c>
    </row>
    <row r="7789" spans="1:16">
      <c r="A7789" s="303">
        <v>0</v>
      </c>
      <c r="B7789" s="303">
        <v>0</v>
      </c>
      <c r="C7789" s="303">
        <v>0</v>
      </c>
      <c r="D7789" s="304">
        <f t="shared" si="121"/>
        <v>0</v>
      </c>
      <c r="E7789" s="305">
        <v>45992</v>
      </c>
      <c r="F7789" s="302" t="s">
        <v>69</v>
      </c>
      <c r="G7789" s="302" t="s">
        <v>70</v>
      </c>
      <c r="H7789" s="302" t="s">
        <v>3196</v>
      </c>
      <c r="I7789" s="302" t="s">
        <v>691</v>
      </c>
      <c r="J7789" s="302">
        <v>135500</v>
      </c>
      <c r="K7789" s="302" t="s">
        <v>113</v>
      </c>
      <c r="L7789" s="302">
        <v>9974895</v>
      </c>
      <c r="M7789" s="302" t="s">
        <v>3067</v>
      </c>
      <c r="N7789" s="305">
        <v>25020</v>
      </c>
      <c r="O7789" s="305">
        <v>25020</v>
      </c>
      <c r="P7789" s="302" t="s">
        <v>1062</v>
      </c>
    </row>
    <row r="7790" spans="1:16">
      <c r="A7790" s="303">
        <v>0</v>
      </c>
      <c r="B7790" s="303">
        <v>0</v>
      </c>
      <c r="C7790" s="303">
        <v>0</v>
      </c>
      <c r="D7790" s="304">
        <f t="shared" si="121"/>
        <v>0</v>
      </c>
      <c r="E7790" s="305">
        <v>45992</v>
      </c>
      <c r="F7790" s="302" t="s">
        <v>69</v>
      </c>
      <c r="G7790" s="302" t="s">
        <v>70</v>
      </c>
      <c r="H7790" s="302" t="s">
        <v>3196</v>
      </c>
      <c r="I7790" s="302" t="s">
        <v>691</v>
      </c>
      <c r="J7790" s="302">
        <v>135500</v>
      </c>
      <c r="K7790" s="302" t="s">
        <v>113</v>
      </c>
      <c r="L7790" s="302">
        <v>9974892</v>
      </c>
      <c r="M7790" s="302" t="s">
        <v>3067</v>
      </c>
      <c r="N7790" s="305">
        <v>29403</v>
      </c>
      <c r="O7790" s="305">
        <v>29403</v>
      </c>
      <c r="P7790" s="302" t="s">
        <v>1062</v>
      </c>
    </row>
    <row r="7791" spans="1:16">
      <c r="A7791" s="303">
        <v>0</v>
      </c>
      <c r="B7791" s="303">
        <v>0</v>
      </c>
      <c r="C7791" s="303">
        <v>0</v>
      </c>
      <c r="D7791" s="304">
        <f t="shared" si="121"/>
        <v>0</v>
      </c>
      <c r="E7791" s="305">
        <v>45992</v>
      </c>
      <c r="F7791" s="302" t="s">
        <v>69</v>
      </c>
      <c r="G7791" s="302" t="s">
        <v>70</v>
      </c>
      <c r="H7791" s="302" t="s">
        <v>3196</v>
      </c>
      <c r="I7791" s="302" t="s">
        <v>691</v>
      </c>
      <c r="J7791" s="302">
        <v>135500</v>
      </c>
      <c r="K7791" s="302" t="s">
        <v>114</v>
      </c>
      <c r="L7791" s="302">
        <v>9974887</v>
      </c>
      <c r="M7791" s="302" t="s">
        <v>3134</v>
      </c>
      <c r="N7791" s="305">
        <v>29403</v>
      </c>
      <c r="O7791" s="305">
        <v>29403</v>
      </c>
      <c r="P7791" s="302" t="s">
        <v>1062</v>
      </c>
    </row>
    <row r="7792" spans="1:16">
      <c r="A7792" s="303">
        <v>0</v>
      </c>
      <c r="B7792" s="303">
        <v>0</v>
      </c>
      <c r="C7792" s="303">
        <v>0</v>
      </c>
      <c r="D7792" s="304">
        <f t="shared" si="121"/>
        <v>0</v>
      </c>
      <c r="E7792" s="305">
        <v>45992</v>
      </c>
      <c r="F7792" s="302" t="s">
        <v>69</v>
      </c>
      <c r="G7792" s="302" t="s">
        <v>70</v>
      </c>
      <c r="H7792" s="302" t="s">
        <v>3196</v>
      </c>
      <c r="I7792" s="302" t="s">
        <v>691</v>
      </c>
      <c r="J7792" s="302">
        <v>135500</v>
      </c>
      <c r="K7792" s="302" t="s">
        <v>114</v>
      </c>
      <c r="L7792" s="302">
        <v>9974888</v>
      </c>
      <c r="M7792" s="302" t="s">
        <v>3134</v>
      </c>
      <c r="N7792" s="305">
        <v>26481</v>
      </c>
      <c r="O7792" s="305">
        <v>26481</v>
      </c>
      <c r="P7792" s="302" t="s">
        <v>1062</v>
      </c>
    </row>
    <row r="7793" spans="1:16">
      <c r="A7793" s="303">
        <v>0</v>
      </c>
      <c r="B7793" s="303">
        <v>0</v>
      </c>
      <c r="C7793" s="303">
        <v>0</v>
      </c>
      <c r="D7793" s="304">
        <f t="shared" si="121"/>
        <v>0</v>
      </c>
      <c r="E7793" s="305">
        <v>45992</v>
      </c>
      <c r="F7793" s="302" t="s">
        <v>69</v>
      </c>
      <c r="G7793" s="302" t="s">
        <v>70</v>
      </c>
      <c r="H7793" s="302" t="s">
        <v>3196</v>
      </c>
      <c r="I7793" s="302" t="s">
        <v>691</v>
      </c>
      <c r="J7793" s="302">
        <v>135500</v>
      </c>
      <c r="K7793" s="302" t="s">
        <v>666</v>
      </c>
      <c r="L7793" s="302">
        <v>9974882</v>
      </c>
      <c r="M7793" s="302" t="s">
        <v>3098</v>
      </c>
      <c r="N7793" s="305">
        <v>27576</v>
      </c>
      <c r="O7793" s="305">
        <v>27576</v>
      </c>
      <c r="P7793" s="302" t="s">
        <v>1062</v>
      </c>
    </row>
    <row r="7794" spans="1:16">
      <c r="A7794" s="303">
        <v>0</v>
      </c>
      <c r="B7794" s="303">
        <v>0</v>
      </c>
      <c r="C7794" s="303">
        <v>0</v>
      </c>
      <c r="D7794" s="304">
        <f t="shared" si="121"/>
        <v>0</v>
      </c>
      <c r="E7794" s="305">
        <v>45992</v>
      </c>
      <c r="F7794" s="302" t="s">
        <v>69</v>
      </c>
      <c r="G7794" s="302" t="s">
        <v>70</v>
      </c>
      <c r="H7794" s="302" t="s">
        <v>3196</v>
      </c>
      <c r="I7794" s="302" t="s">
        <v>691</v>
      </c>
      <c r="J7794" s="302">
        <v>135500</v>
      </c>
      <c r="K7794" s="302" t="s">
        <v>666</v>
      </c>
      <c r="L7794" s="302">
        <v>9974883</v>
      </c>
      <c r="M7794" s="302" t="s">
        <v>3098</v>
      </c>
      <c r="N7794" s="305">
        <v>29403</v>
      </c>
      <c r="O7794" s="305">
        <v>29403</v>
      </c>
      <c r="P7794" s="302" t="s">
        <v>1062</v>
      </c>
    </row>
    <row r="7795" spans="1:16">
      <c r="A7795" s="303">
        <v>0</v>
      </c>
      <c r="B7795" s="303">
        <v>0</v>
      </c>
      <c r="C7795" s="303">
        <v>0</v>
      </c>
      <c r="D7795" s="304">
        <f t="shared" si="121"/>
        <v>0</v>
      </c>
      <c r="E7795" s="305">
        <v>45992</v>
      </c>
      <c r="F7795" s="302" t="s">
        <v>69</v>
      </c>
      <c r="G7795" s="302" t="s">
        <v>70</v>
      </c>
      <c r="H7795" s="302" t="s">
        <v>3196</v>
      </c>
      <c r="I7795" s="302" t="s">
        <v>691</v>
      </c>
      <c r="J7795" s="302">
        <v>135500</v>
      </c>
      <c r="K7795" s="302" t="s">
        <v>95</v>
      </c>
      <c r="L7795" s="302">
        <v>9974881</v>
      </c>
      <c r="M7795" s="302" t="s">
        <v>3070</v>
      </c>
      <c r="N7795" s="305">
        <v>29403</v>
      </c>
      <c r="O7795" s="305">
        <v>29403</v>
      </c>
      <c r="P7795" s="302" t="s">
        <v>1062</v>
      </c>
    </row>
    <row r="7796" spans="1:16">
      <c r="A7796" s="303">
        <v>0</v>
      </c>
      <c r="B7796" s="303">
        <v>0</v>
      </c>
      <c r="C7796" s="303">
        <v>0</v>
      </c>
      <c r="D7796" s="304">
        <f t="shared" si="121"/>
        <v>0</v>
      </c>
      <c r="E7796" s="305">
        <v>45992</v>
      </c>
      <c r="F7796" s="302" t="s">
        <v>69</v>
      </c>
      <c r="G7796" s="302" t="s">
        <v>70</v>
      </c>
      <c r="H7796" s="302" t="s">
        <v>3196</v>
      </c>
      <c r="I7796" s="302" t="s">
        <v>691</v>
      </c>
      <c r="J7796" s="302">
        <v>135600</v>
      </c>
      <c r="K7796" s="302" t="s">
        <v>176</v>
      </c>
      <c r="L7796" s="302">
        <v>20408539</v>
      </c>
      <c r="M7796" s="302" t="s">
        <v>937</v>
      </c>
      <c r="N7796" s="305">
        <v>38018</v>
      </c>
      <c r="O7796" s="305">
        <v>42370</v>
      </c>
      <c r="P7796" s="302" t="s">
        <v>880</v>
      </c>
    </row>
    <row r="7797" spans="1:16">
      <c r="A7797" s="303">
        <v>0</v>
      </c>
      <c r="B7797" s="303">
        <v>0</v>
      </c>
      <c r="C7797" s="303">
        <v>0</v>
      </c>
      <c r="D7797" s="304">
        <f t="shared" si="121"/>
        <v>0</v>
      </c>
      <c r="E7797" s="305">
        <v>45992</v>
      </c>
      <c r="F7797" s="302" t="s">
        <v>69</v>
      </c>
      <c r="G7797" s="302" t="s">
        <v>70</v>
      </c>
      <c r="H7797" s="302" t="s">
        <v>3196</v>
      </c>
      <c r="I7797" s="302" t="s">
        <v>691</v>
      </c>
      <c r="J7797" s="302">
        <v>135600</v>
      </c>
      <c r="K7797" s="302" t="s">
        <v>91</v>
      </c>
      <c r="L7797" s="302">
        <v>9974880</v>
      </c>
      <c r="M7797" s="302" t="s">
        <v>886</v>
      </c>
      <c r="N7797" s="305">
        <v>29403</v>
      </c>
      <c r="O7797" s="305">
        <v>29403</v>
      </c>
      <c r="P7797" s="302" t="s">
        <v>1062</v>
      </c>
    </row>
    <row r="7798" spans="1:16">
      <c r="A7798" s="303">
        <v>0</v>
      </c>
      <c r="B7798" s="303">
        <v>0</v>
      </c>
      <c r="C7798" s="303">
        <v>0</v>
      </c>
      <c r="D7798" s="304">
        <f t="shared" si="121"/>
        <v>0</v>
      </c>
      <c r="E7798" s="305">
        <v>45992</v>
      </c>
      <c r="F7798" s="302" t="s">
        <v>69</v>
      </c>
      <c r="G7798" s="302" t="s">
        <v>70</v>
      </c>
      <c r="H7798" s="302" t="s">
        <v>3196</v>
      </c>
      <c r="I7798" s="302" t="s">
        <v>691</v>
      </c>
      <c r="J7798" s="302">
        <v>135600</v>
      </c>
      <c r="K7798" s="302" t="s">
        <v>91</v>
      </c>
      <c r="L7798" s="302">
        <v>9724187</v>
      </c>
      <c r="M7798" s="302" t="s">
        <v>971</v>
      </c>
      <c r="N7798" s="305">
        <v>29037</v>
      </c>
      <c r="O7798" s="305">
        <v>29037</v>
      </c>
      <c r="P7798" s="302" t="s">
        <v>1062</v>
      </c>
    </row>
    <row r="7799" spans="1:16">
      <c r="A7799" s="303">
        <v>0</v>
      </c>
      <c r="B7799" s="303">
        <v>0</v>
      </c>
      <c r="C7799" s="303">
        <v>0</v>
      </c>
      <c r="D7799" s="304">
        <f t="shared" si="121"/>
        <v>0</v>
      </c>
      <c r="E7799" s="305">
        <v>45992</v>
      </c>
      <c r="F7799" s="302" t="s">
        <v>69</v>
      </c>
      <c r="G7799" s="302" t="s">
        <v>70</v>
      </c>
      <c r="H7799" s="302" t="s">
        <v>3196</v>
      </c>
      <c r="I7799" s="302" t="s">
        <v>691</v>
      </c>
      <c r="J7799" s="302">
        <v>135600</v>
      </c>
      <c r="K7799" s="302" t="s">
        <v>84</v>
      </c>
      <c r="L7799" s="302">
        <v>14542216</v>
      </c>
      <c r="M7799" s="302" t="s">
        <v>3200</v>
      </c>
      <c r="N7799" s="305">
        <v>42348</v>
      </c>
      <c r="O7799" s="305">
        <v>42430</v>
      </c>
      <c r="P7799" s="302" t="s">
        <v>3201</v>
      </c>
    </row>
    <row r="7800" spans="1:16">
      <c r="A7800" s="303">
        <v>0</v>
      </c>
      <c r="B7800" s="303">
        <v>0</v>
      </c>
      <c r="C7800" s="303">
        <v>0</v>
      </c>
      <c r="D7800" s="304">
        <f t="shared" si="121"/>
        <v>0</v>
      </c>
      <c r="E7800" s="305">
        <v>45992</v>
      </c>
      <c r="F7800" s="302" t="s">
        <v>69</v>
      </c>
      <c r="G7800" s="302" t="s">
        <v>70</v>
      </c>
      <c r="H7800" s="302" t="s">
        <v>3196</v>
      </c>
      <c r="I7800" s="302" t="s">
        <v>691</v>
      </c>
      <c r="J7800" s="302">
        <v>135600</v>
      </c>
      <c r="K7800" s="302" t="s">
        <v>84</v>
      </c>
      <c r="L7800" s="302">
        <v>13799945</v>
      </c>
      <c r="M7800" s="302" t="s">
        <v>3200</v>
      </c>
      <c r="N7800" s="305">
        <v>42348</v>
      </c>
      <c r="O7800" s="305">
        <v>42339</v>
      </c>
      <c r="P7800" s="302" t="s">
        <v>3201</v>
      </c>
    </row>
    <row r="7801" spans="1:16">
      <c r="A7801" s="303">
        <v>0</v>
      </c>
      <c r="B7801" s="303">
        <v>0</v>
      </c>
      <c r="C7801" s="303">
        <v>0</v>
      </c>
      <c r="D7801" s="304">
        <f t="shared" si="121"/>
        <v>0</v>
      </c>
      <c r="E7801" s="305">
        <v>45992</v>
      </c>
      <c r="F7801" s="302" t="s">
        <v>69</v>
      </c>
      <c r="G7801" s="302" t="s">
        <v>70</v>
      </c>
      <c r="H7801" s="302" t="s">
        <v>3196</v>
      </c>
      <c r="I7801" s="302" t="s">
        <v>691</v>
      </c>
      <c r="J7801" s="302">
        <v>135600</v>
      </c>
      <c r="K7801" s="302" t="s">
        <v>201</v>
      </c>
      <c r="L7801" s="302">
        <v>14663194</v>
      </c>
      <c r="M7801" s="302" t="s">
        <v>1066</v>
      </c>
      <c r="N7801" s="305">
        <v>42348</v>
      </c>
      <c r="O7801" s="305">
        <v>42005</v>
      </c>
      <c r="P7801" s="302" t="s">
        <v>3201</v>
      </c>
    </row>
    <row r="7802" spans="1:16">
      <c r="A7802" s="303">
        <v>0</v>
      </c>
      <c r="B7802" s="303">
        <v>0</v>
      </c>
      <c r="C7802" s="303">
        <v>0</v>
      </c>
      <c r="D7802" s="304">
        <f t="shared" si="121"/>
        <v>0</v>
      </c>
      <c r="E7802" s="305">
        <v>45992</v>
      </c>
      <c r="F7802" s="302" t="s">
        <v>69</v>
      </c>
      <c r="G7802" s="302" t="s">
        <v>70</v>
      </c>
      <c r="H7802" s="302" t="s">
        <v>3196</v>
      </c>
      <c r="I7802" s="302" t="s">
        <v>691</v>
      </c>
      <c r="J7802" s="302">
        <v>135600</v>
      </c>
      <c r="K7802" s="302" t="s">
        <v>97</v>
      </c>
      <c r="L7802" s="302">
        <v>20759458</v>
      </c>
      <c r="M7802" s="302" t="s">
        <v>1167</v>
      </c>
      <c r="N7802" s="305">
        <v>38018</v>
      </c>
      <c r="O7802" s="305">
        <v>37987</v>
      </c>
      <c r="P7802" s="302" t="s">
        <v>880</v>
      </c>
    </row>
    <row r="7803" spans="1:16">
      <c r="A7803" s="303">
        <v>0</v>
      </c>
      <c r="B7803" s="303">
        <v>0</v>
      </c>
      <c r="C7803" s="303">
        <v>0</v>
      </c>
      <c r="D7803" s="304">
        <f t="shared" si="121"/>
        <v>0</v>
      </c>
      <c r="E7803" s="305">
        <v>45992</v>
      </c>
      <c r="F7803" s="302" t="s">
        <v>69</v>
      </c>
      <c r="G7803" s="302" t="s">
        <v>70</v>
      </c>
      <c r="H7803" s="302" t="s">
        <v>3196</v>
      </c>
      <c r="I7803" s="302" t="s">
        <v>691</v>
      </c>
      <c r="J7803" s="302">
        <v>135600</v>
      </c>
      <c r="K7803" s="302" t="s">
        <v>97</v>
      </c>
      <c r="L7803" s="302">
        <v>20408548</v>
      </c>
      <c r="M7803" s="302" t="s">
        <v>1167</v>
      </c>
      <c r="N7803" s="305">
        <v>38018</v>
      </c>
      <c r="O7803" s="305">
        <v>37987</v>
      </c>
      <c r="P7803" s="302" t="s">
        <v>880</v>
      </c>
    </row>
    <row r="7804" spans="1:16">
      <c r="A7804" s="303">
        <v>0</v>
      </c>
      <c r="B7804" s="303">
        <v>0</v>
      </c>
      <c r="C7804" s="303">
        <v>0</v>
      </c>
      <c r="D7804" s="304">
        <f t="shared" si="121"/>
        <v>0</v>
      </c>
      <c r="E7804" s="305">
        <v>45992</v>
      </c>
      <c r="F7804" s="302" t="s">
        <v>69</v>
      </c>
      <c r="G7804" s="302" t="s">
        <v>70</v>
      </c>
      <c r="H7804" s="302" t="s">
        <v>3196</v>
      </c>
      <c r="I7804" s="302" t="s">
        <v>691</v>
      </c>
      <c r="J7804" s="302">
        <v>135600</v>
      </c>
      <c r="K7804" s="302" t="s">
        <v>98</v>
      </c>
      <c r="L7804" s="302">
        <v>19767371</v>
      </c>
      <c r="M7804" s="302" t="s">
        <v>875</v>
      </c>
      <c r="N7804" s="305">
        <v>42814</v>
      </c>
      <c r="O7804" s="305">
        <v>42736</v>
      </c>
      <c r="P7804" s="302" t="s">
        <v>1630</v>
      </c>
    </row>
    <row r="7805" spans="1:16">
      <c r="A7805" s="303">
        <v>0</v>
      </c>
      <c r="B7805" s="303">
        <v>0</v>
      </c>
      <c r="C7805" s="303">
        <v>0</v>
      </c>
      <c r="D7805" s="304">
        <f t="shared" si="121"/>
        <v>0</v>
      </c>
      <c r="E7805" s="305">
        <v>45992</v>
      </c>
      <c r="F7805" s="302" t="s">
        <v>69</v>
      </c>
      <c r="G7805" s="302" t="s">
        <v>70</v>
      </c>
      <c r="H7805" s="302" t="s">
        <v>3196</v>
      </c>
      <c r="I7805" s="302" t="s">
        <v>691</v>
      </c>
      <c r="J7805" s="302">
        <v>135600</v>
      </c>
      <c r="K7805" s="302" t="s">
        <v>98</v>
      </c>
      <c r="L7805" s="302">
        <v>9816208</v>
      </c>
      <c r="M7805" s="302" t="s">
        <v>909</v>
      </c>
      <c r="N7805" s="305">
        <v>37956</v>
      </c>
      <c r="O7805" s="305">
        <v>37622</v>
      </c>
      <c r="P7805" s="302" t="s">
        <v>3197</v>
      </c>
    </row>
    <row r="7806" spans="1:16">
      <c r="A7806" s="303">
        <v>0</v>
      </c>
      <c r="B7806" s="303">
        <v>0</v>
      </c>
      <c r="C7806" s="303">
        <v>0</v>
      </c>
      <c r="D7806" s="304">
        <f t="shared" si="121"/>
        <v>0</v>
      </c>
      <c r="E7806" s="305">
        <v>45992</v>
      </c>
      <c r="F7806" s="302" t="s">
        <v>69</v>
      </c>
      <c r="G7806" s="302" t="s">
        <v>70</v>
      </c>
      <c r="H7806" s="302" t="s">
        <v>3196</v>
      </c>
      <c r="I7806" s="302" t="s">
        <v>691</v>
      </c>
      <c r="J7806" s="302">
        <v>135600</v>
      </c>
      <c r="K7806" s="302" t="s">
        <v>98</v>
      </c>
      <c r="L7806" s="302">
        <v>9701888</v>
      </c>
      <c r="M7806" s="302" t="s">
        <v>909</v>
      </c>
      <c r="N7806" s="305">
        <v>39783</v>
      </c>
      <c r="O7806" s="305">
        <v>39448</v>
      </c>
      <c r="P7806" s="302" t="s">
        <v>3197</v>
      </c>
    </row>
    <row r="7807" spans="1:16">
      <c r="A7807" s="303">
        <v>0</v>
      </c>
      <c r="B7807" s="303">
        <v>0</v>
      </c>
      <c r="C7807" s="303">
        <v>0</v>
      </c>
      <c r="D7807" s="304">
        <f t="shared" si="121"/>
        <v>0</v>
      </c>
      <c r="E7807" s="305">
        <v>45992</v>
      </c>
      <c r="F7807" s="302" t="s">
        <v>69</v>
      </c>
      <c r="G7807" s="302" t="s">
        <v>70</v>
      </c>
      <c r="H7807" s="302" t="s">
        <v>3196</v>
      </c>
      <c r="I7807" s="302" t="s">
        <v>691</v>
      </c>
      <c r="J7807" s="302">
        <v>135600</v>
      </c>
      <c r="K7807" s="302" t="s">
        <v>99</v>
      </c>
      <c r="L7807" s="302">
        <v>9974966</v>
      </c>
      <c r="M7807" s="302" t="s">
        <v>973</v>
      </c>
      <c r="N7807" s="305">
        <v>29403</v>
      </c>
      <c r="O7807" s="305">
        <v>29403</v>
      </c>
      <c r="P7807" s="302" t="s">
        <v>1062</v>
      </c>
    </row>
    <row r="7808" spans="1:16">
      <c r="A7808" s="303">
        <v>0</v>
      </c>
      <c r="B7808" s="303">
        <v>0</v>
      </c>
      <c r="C7808" s="303">
        <v>0</v>
      </c>
      <c r="D7808" s="304">
        <f t="shared" si="121"/>
        <v>0</v>
      </c>
      <c r="E7808" s="305">
        <v>45992</v>
      </c>
      <c r="F7808" s="302" t="s">
        <v>69</v>
      </c>
      <c r="G7808" s="302" t="s">
        <v>70</v>
      </c>
      <c r="H7808" s="302" t="s">
        <v>3196</v>
      </c>
      <c r="I7808" s="302" t="s">
        <v>691</v>
      </c>
      <c r="J7808" s="302">
        <v>135600</v>
      </c>
      <c r="K7808" s="302" t="s">
        <v>99</v>
      </c>
      <c r="L7808" s="302">
        <v>9974879</v>
      </c>
      <c r="M7808" s="302" t="s">
        <v>887</v>
      </c>
      <c r="N7808" s="305">
        <v>22828</v>
      </c>
      <c r="O7808" s="305">
        <v>22828</v>
      </c>
      <c r="P7808" s="302" t="s">
        <v>1062</v>
      </c>
    </row>
    <row r="7809" spans="1:16">
      <c r="A7809" s="303">
        <v>0</v>
      </c>
      <c r="B7809" s="303">
        <v>0</v>
      </c>
      <c r="C7809" s="303">
        <v>0</v>
      </c>
      <c r="D7809" s="304">
        <f t="shared" si="121"/>
        <v>0</v>
      </c>
      <c r="E7809" s="305">
        <v>45992</v>
      </c>
      <c r="F7809" s="302" t="s">
        <v>69</v>
      </c>
      <c r="G7809" s="302" t="s">
        <v>70</v>
      </c>
      <c r="H7809" s="302" t="s">
        <v>3196</v>
      </c>
      <c r="I7809" s="302" t="s">
        <v>691</v>
      </c>
      <c r="J7809" s="302">
        <v>135600</v>
      </c>
      <c r="K7809" s="302" t="s">
        <v>99</v>
      </c>
      <c r="L7809" s="302">
        <v>9974968</v>
      </c>
      <c r="M7809" s="302" t="s">
        <v>973</v>
      </c>
      <c r="N7809" s="305">
        <v>24654</v>
      </c>
      <c r="O7809" s="305">
        <v>24654</v>
      </c>
      <c r="P7809" s="302" t="s">
        <v>1062</v>
      </c>
    </row>
    <row r="7810" spans="1:16">
      <c r="A7810" s="303">
        <v>0</v>
      </c>
      <c r="B7810" s="303">
        <v>0</v>
      </c>
      <c r="C7810" s="303">
        <v>0</v>
      </c>
      <c r="D7810" s="304">
        <f t="shared" si="121"/>
        <v>0</v>
      </c>
      <c r="E7810" s="305">
        <v>45992</v>
      </c>
      <c r="F7810" s="302" t="s">
        <v>69</v>
      </c>
      <c r="G7810" s="302" t="s">
        <v>70</v>
      </c>
      <c r="H7810" s="302" t="s">
        <v>3196</v>
      </c>
      <c r="I7810" s="302" t="s">
        <v>691</v>
      </c>
      <c r="J7810" s="302">
        <v>135600</v>
      </c>
      <c r="K7810" s="302" t="s">
        <v>99</v>
      </c>
      <c r="L7810" s="302">
        <v>9974967</v>
      </c>
      <c r="M7810" s="302" t="s">
        <v>973</v>
      </c>
      <c r="N7810" s="305">
        <v>29037</v>
      </c>
      <c r="O7810" s="305">
        <v>29037</v>
      </c>
      <c r="P7810" s="302" t="s">
        <v>1062</v>
      </c>
    </row>
    <row r="7811" spans="1:16">
      <c r="A7811" s="303">
        <v>0</v>
      </c>
      <c r="B7811" s="303">
        <v>0</v>
      </c>
      <c r="C7811" s="303">
        <v>0</v>
      </c>
      <c r="D7811" s="304">
        <f t="shared" ref="D7811:D7874" si="122">+B7811-C7811</f>
        <v>0</v>
      </c>
      <c r="E7811" s="305">
        <v>45992</v>
      </c>
      <c r="F7811" s="302" t="s">
        <v>69</v>
      </c>
      <c r="G7811" s="302" t="s">
        <v>70</v>
      </c>
      <c r="H7811" s="302" t="s">
        <v>3196</v>
      </c>
      <c r="I7811" s="302" t="s">
        <v>691</v>
      </c>
      <c r="J7811" s="302">
        <v>135700</v>
      </c>
      <c r="K7811" s="302" t="s">
        <v>692</v>
      </c>
      <c r="L7811" s="302">
        <v>9733489</v>
      </c>
      <c r="M7811" s="302" t="s">
        <v>3202</v>
      </c>
      <c r="N7811" s="305">
        <v>39783</v>
      </c>
      <c r="O7811" s="305">
        <v>39448</v>
      </c>
      <c r="P7811" s="302" t="s">
        <v>3197</v>
      </c>
    </row>
    <row r="7812" spans="1:16">
      <c r="A7812" s="303">
        <v>0</v>
      </c>
      <c r="B7812" s="303">
        <v>0</v>
      </c>
      <c r="C7812" s="303">
        <v>0</v>
      </c>
      <c r="D7812" s="304">
        <f t="shared" si="122"/>
        <v>0</v>
      </c>
      <c r="E7812" s="305">
        <v>45992</v>
      </c>
      <c r="F7812" s="302" t="s">
        <v>69</v>
      </c>
      <c r="G7812" s="302" t="s">
        <v>70</v>
      </c>
      <c r="H7812" s="302" t="s">
        <v>3203</v>
      </c>
      <c r="I7812" s="302" t="s">
        <v>694</v>
      </c>
      <c r="J7812" s="302">
        <v>135500</v>
      </c>
      <c r="K7812" s="302" t="s">
        <v>83</v>
      </c>
      <c r="L7812" s="302">
        <v>20759474</v>
      </c>
      <c r="M7812" s="302" t="s">
        <v>879</v>
      </c>
      <c r="N7812" s="305">
        <v>34151</v>
      </c>
      <c r="O7812" s="305">
        <v>34151</v>
      </c>
      <c r="P7812" s="302" t="s">
        <v>880</v>
      </c>
    </row>
    <row r="7813" spans="1:16">
      <c r="A7813" s="303">
        <v>0</v>
      </c>
      <c r="B7813" s="303">
        <v>0</v>
      </c>
      <c r="C7813" s="303">
        <v>0</v>
      </c>
      <c r="D7813" s="304">
        <f t="shared" si="122"/>
        <v>0</v>
      </c>
      <c r="E7813" s="305">
        <v>45992</v>
      </c>
      <c r="F7813" s="302" t="s">
        <v>69</v>
      </c>
      <c r="G7813" s="302" t="s">
        <v>70</v>
      </c>
      <c r="H7813" s="302" t="s">
        <v>3203</v>
      </c>
      <c r="I7813" s="302" t="s">
        <v>694</v>
      </c>
      <c r="J7813" s="302">
        <v>135500</v>
      </c>
      <c r="K7813" s="302" t="s">
        <v>83</v>
      </c>
      <c r="L7813" s="302">
        <v>9802854</v>
      </c>
      <c r="M7813" s="302" t="s">
        <v>879</v>
      </c>
      <c r="N7813" s="305">
        <v>34151</v>
      </c>
      <c r="O7813" s="305">
        <v>34151</v>
      </c>
      <c r="P7813" s="302" t="s">
        <v>1052</v>
      </c>
    </row>
    <row r="7814" spans="1:16">
      <c r="A7814" s="303">
        <v>0</v>
      </c>
      <c r="B7814" s="303">
        <v>0</v>
      </c>
      <c r="C7814" s="303">
        <v>0</v>
      </c>
      <c r="D7814" s="304">
        <f t="shared" si="122"/>
        <v>0</v>
      </c>
      <c r="E7814" s="305">
        <v>45992</v>
      </c>
      <c r="F7814" s="302" t="s">
        <v>69</v>
      </c>
      <c r="G7814" s="302" t="s">
        <v>70</v>
      </c>
      <c r="H7814" s="302" t="s">
        <v>3203</v>
      </c>
      <c r="I7814" s="302" t="s">
        <v>694</v>
      </c>
      <c r="J7814" s="302">
        <v>135500</v>
      </c>
      <c r="K7814" s="302" t="s">
        <v>83</v>
      </c>
      <c r="L7814" s="302">
        <v>9810967</v>
      </c>
      <c r="M7814" s="302" t="s">
        <v>879</v>
      </c>
      <c r="N7814" s="305">
        <v>37408</v>
      </c>
      <c r="O7814" s="305">
        <v>37257</v>
      </c>
      <c r="P7814" s="302" t="s">
        <v>3204</v>
      </c>
    </row>
    <row r="7815" spans="1:16">
      <c r="A7815" s="303">
        <v>0</v>
      </c>
      <c r="B7815" s="303">
        <v>0</v>
      </c>
      <c r="C7815" s="303">
        <v>0</v>
      </c>
      <c r="D7815" s="304">
        <f t="shared" si="122"/>
        <v>0</v>
      </c>
      <c r="E7815" s="305">
        <v>45992</v>
      </c>
      <c r="F7815" s="302" t="s">
        <v>69</v>
      </c>
      <c r="G7815" s="302" t="s">
        <v>70</v>
      </c>
      <c r="H7815" s="302" t="s">
        <v>3203</v>
      </c>
      <c r="I7815" s="302" t="s">
        <v>694</v>
      </c>
      <c r="J7815" s="302">
        <v>135500</v>
      </c>
      <c r="K7815" s="302" t="s">
        <v>83</v>
      </c>
      <c r="L7815" s="302">
        <v>9818326</v>
      </c>
      <c r="M7815" s="302" t="s">
        <v>879</v>
      </c>
      <c r="N7815" s="305">
        <v>38322</v>
      </c>
      <c r="O7815" s="305">
        <v>37987</v>
      </c>
      <c r="P7815" s="302" t="s">
        <v>3204</v>
      </c>
    </row>
    <row r="7816" spans="1:16">
      <c r="A7816" s="303">
        <v>0</v>
      </c>
      <c r="B7816" s="303">
        <v>0</v>
      </c>
      <c r="C7816" s="303">
        <v>0</v>
      </c>
      <c r="D7816" s="304">
        <f t="shared" si="122"/>
        <v>0</v>
      </c>
      <c r="E7816" s="305">
        <v>45992</v>
      </c>
      <c r="F7816" s="302" t="s">
        <v>69</v>
      </c>
      <c r="G7816" s="302" t="s">
        <v>70</v>
      </c>
      <c r="H7816" s="302" t="s">
        <v>3203</v>
      </c>
      <c r="I7816" s="302" t="s">
        <v>694</v>
      </c>
      <c r="J7816" s="302">
        <v>135500</v>
      </c>
      <c r="K7816" s="302" t="s">
        <v>83</v>
      </c>
      <c r="L7816" s="302">
        <v>20759481</v>
      </c>
      <c r="M7816" s="302" t="s">
        <v>879</v>
      </c>
      <c r="N7816" s="305">
        <v>34151</v>
      </c>
      <c r="O7816" s="305">
        <v>34151</v>
      </c>
      <c r="P7816" s="302" t="s">
        <v>880</v>
      </c>
    </row>
    <row r="7817" spans="1:16">
      <c r="A7817" s="303">
        <v>0</v>
      </c>
      <c r="B7817" s="303">
        <v>0</v>
      </c>
      <c r="C7817" s="303">
        <v>0</v>
      </c>
      <c r="D7817" s="304">
        <f t="shared" si="122"/>
        <v>0</v>
      </c>
      <c r="E7817" s="305">
        <v>45992</v>
      </c>
      <c r="F7817" s="302" t="s">
        <v>69</v>
      </c>
      <c r="G7817" s="302" t="s">
        <v>70</v>
      </c>
      <c r="H7817" s="302" t="s">
        <v>3203</v>
      </c>
      <c r="I7817" s="302" t="s">
        <v>694</v>
      </c>
      <c r="J7817" s="302">
        <v>135500</v>
      </c>
      <c r="K7817" s="302" t="s">
        <v>83</v>
      </c>
      <c r="L7817" s="302">
        <v>20759495</v>
      </c>
      <c r="M7817" s="302" t="s">
        <v>879</v>
      </c>
      <c r="N7817" s="305">
        <v>38322</v>
      </c>
      <c r="O7817" s="305">
        <v>37987</v>
      </c>
      <c r="P7817" s="302" t="s">
        <v>880</v>
      </c>
    </row>
    <row r="7818" spans="1:16">
      <c r="A7818" s="303">
        <v>0</v>
      </c>
      <c r="B7818" s="303">
        <v>0</v>
      </c>
      <c r="C7818" s="303">
        <v>0</v>
      </c>
      <c r="D7818" s="304">
        <f t="shared" si="122"/>
        <v>0</v>
      </c>
      <c r="E7818" s="305">
        <v>45992</v>
      </c>
      <c r="F7818" s="302" t="s">
        <v>69</v>
      </c>
      <c r="G7818" s="302" t="s">
        <v>70</v>
      </c>
      <c r="H7818" s="302" t="s">
        <v>3203</v>
      </c>
      <c r="I7818" s="302" t="s">
        <v>694</v>
      </c>
      <c r="J7818" s="302">
        <v>135500</v>
      </c>
      <c r="K7818" s="302" t="s">
        <v>83</v>
      </c>
      <c r="L7818" s="302">
        <v>9741313</v>
      </c>
      <c r="M7818" s="302" t="s">
        <v>879</v>
      </c>
      <c r="N7818" s="305">
        <v>39417</v>
      </c>
      <c r="O7818" s="305">
        <v>39083</v>
      </c>
      <c r="P7818" s="302" t="s">
        <v>3204</v>
      </c>
    </row>
    <row r="7819" spans="1:16">
      <c r="A7819" s="303">
        <v>0</v>
      </c>
      <c r="B7819" s="303">
        <v>0</v>
      </c>
      <c r="C7819" s="303">
        <v>0</v>
      </c>
      <c r="D7819" s="304">
        <f t="shared" si="122"/>
        <v>0</v>
      </c>
      <c r="E7819" s="305">
        <v>45992</v>
      </c>
      <c r="F7819" s="302" t="s">
        <v>69</v>
      </c>
      <c r="G7819" s="302" t="s">
        <v>70</v>
      </c>
      <c r="H7819" s="302" t="s">
        <v>3203</v>
      </c>
      <c r="I7819" s="302" t="s">
        <v>694</v>
      </c>
      <c r="J7819" s="302">
        <v>135500</v>
      </c>
      <c r="K7819" s="302" t="s">
        <v>83</v>
      </c>
      <c r="L7819" s="302">
        <v>9815115</v>
      </c>
      <c r="M7819" s="302" t="s">
        <v>879</v>
      </c>
      <c r="N7819" s="305">
        <v>37773</v>
      </c>
      <c r="O7819" s="305">
        <v>37622</v>
      </c>
      <c r="P7819" s="302" t="s">
        <v>3204</v>
      </c>
    </row>
    <row r="7820" spans="1:16">
      <c r="A7820" s="303">
        <v>0</v>
      </c>
      <c r="B7820" s="303">
        <v>0</v>
      </c>
      <c r="C7820" s="303">
        <v>0</v>
      </c>
      <c r="D7820" s="304">
        <f t="shared" si="122"/>
        <v>0</v>
      </c>
      <c r="E7820" s="305">
        <v>45992</v>
      </c>
      <c r="F7820" s="302" t="s">
        <v>69</v>
      </c>
      <c r="G7820" s="302" t="s">
        <v>70</v>
      </c>
      <c r="H7820" s="302" t="s">
        <v>3203</v>
      </c>
      <c r="I7820" s="302" t="s">
        <v>694</v>
      </c>
      <c r="J7820" s="302">
        <v>135500</v>
      </c>
      <c r="K7820" s="302" t="s">
        <v>128</v>
      </c>
      <c r="L7820" s="302">
        <v>12217084</v>
      </c>
      <c r="M7820" s="302" t="s">
        <v>866</v>
      </c>
      <c r="N7820" s="305">
        <v>40024</v>
      </c>
      <c r="O7820" s="305">
        <v>39814</v>
      </c>
      <c r="P7820" s="302" t="s">
        <v>3127</v>
      </c>
    </row>
    <row r="7821" spans="1:16">
      <c r="A7821" s="303">
        <v>0</v>
      </c>
      <c r="B7821" s="303">
        <v>0</v>
      </c>
      <c r="C7821" s="303">
        <v>0</v>
      </c>
      <c r="D7821" s="304">
        <f t="shared" si="122"/>
        <v>0</v>
      </c>
      <c r="E7821" s="305">
        <v>45992</v>
      </c>
      <c r="F7821" s="302" t="s">
        <v>69</v>
      </c>
      <c r="G7821" s="302" t="s">
        <v>70</v>
      </c>
      <c r="H7821" s="302" t="s">
        <v>3203</v>
      </c>
      <c r="I7821" s="302" t="s">
        <v>694</v>
      </c>
      <c r="J7821" s="302">
        <v>135500</v>
      </c>
      <c r="K7821" s="302" t="s">
        <v>84</v>
      </c>
      <c r="L7821" s="302">
        <v>10594685</v>
      </c>
      <c r="M7821" s="302" t="s">
        <v>3206</v>
      </c>
      <c r="N7821" s="305">
        <v>40513</v>
      </c>
      <c r="O7821" s="305">
        <v>40513</v>
      </c>
      <c r="P7821" s="302" t="s">
        <v>3204</v>
      </c>
    </row>
    <row r="7822" spans="1:16">
      <c r="A7822" s="303">
        <v>0</v>
      </c>
      <c r="B7822" s="303">
        <v>0</v>
      </c>
      <c r="C7822" s="303">
        <v>0</v>
      </c>
      <c r="D7822" s="304">
        <f t="shared" si="122"/>
        <v>0</v>
      </c>
      <c r="E7822" s="305">
        <v>45992</v>
      </c>
      <c r="F7822" s="302" t="s">
        <v>69</v>
      </c>
      <c r="G7822" s="302" t="s">
        <v>70</v>
      </c>
      <c r="H7822" s="302" t="s">
        <v>3203</v>
      </c>
      <c r="I7822" s="302" t="s">
        <v>694</v>
      </c>
      <c r="J7822" s="302">
        <v>135500</v>
      </c>
      <c r="K7822" s="302" t="s">
        <v>84</v>
      </c>
      <c r="L7822" s="302">
        <v>28866378</v>
      </c>
      <c r="M7822" s="302" t="s">
        <v>3205</v>
      </c>
      <c r="N7822" s="305">
        <v>43847</v>
      </c>
      <c r="O7822" s="305">
        <v>43831</v>
      </c>
      <c r="P7822" s="302" t="s">
        <v>1177</v>
      </c>
    </row>
    <row r="7823" spans="1:16">
      <c r="A7823" s="303">
        <v>0</v>
      </c>
      <c r="B7823" s="303">
        <v>0</v>
      </c>
      <c r="C7823" s="303">
        <v>0</v>
      </c>
      <c r="D7823" s="304">
        <f t="shared" si="122"/>
        <v>0</v>
      </c>
      <c r="E7823" s="305">
        <v>45992</v>
      </c>
      <c r="F7823" s="302" t="s">
        <v>69</v>
      </c>
      <c r="G7823" s="302" t="s">
        <v>70</v>
      </c>
      <c r="H7823" s="302" t="s">
        <v>3203</v>
      </c>
      <c r="I7823" s="302" t="s">
        <v>694</v>
      </c>
      <c r="J7823" s="302">
        <v>135500</v>
      </c>
      <c r="K7823" s="302" t="s">
        <v>84</v>
      </c>
      <c r="L7823" s="302">
        <v>21682863</v>
      </c>
      <c r="M7823" s="302" t="s">
        <v>1178</v>
      </c>
      <c r="N7823" s="305">
        <v>43231</v>
      </c>
      <c r="O7823" s="305">
        <v>43282</v>
      </c>
      <c r="P7823" s="302" t="s">
        <v>1176</v>
      </c>
    </row>
    <row r="7824" spans="1:16">
      <c r="A7824" s="303">
        <v>0</v>
      </c>
      <c r="B7824" s="303">
        <v>0</v>
      </c>
      <c r="C7824" s="303">
        <v>0</v>
      </c>
      <c r="D7824" s="304">
        <f t="shared" si="122"/>
        <v>0</v>
      </c>
      <c r="E7824" s="305">
        <v>45992</v>
      </c>
      <c r="F7824" s="302" t="s">
        <v>69</v>
      </c>
      <c r="G7824" s="302" t="s">
        <v>70</v>
      </c>
      <c r="H7824" s="302" t="s">
        <v>3203</v>
      </c>
      <c r="I7824" s="302" t="s">
        <v>694</v>
      </c>
      <c r="J7824" s="302">
        <v>135500</v>
      </c>
      <c r="K7824" s="302" t="s">
        <v>84</v>
      </c>
      <c r="L7824" s="302">
        <v>28960898</v>
      </c>
      <c r="M7824" s="302" t="s">
        <v>3205</v>
      </c>
      <c r="N7824" s="305">
        <v>43847</v>
      </c>
      <c r="O7824" s="305">
        <v>43862</v>
      </c>
      <c r="P7824" s="302" t="s">
        <v>1177</v>
      </c>
    </row>
    <row r="7825" spans="1:16">
      <c r="A7825" s="303">
        <v>0</v>
      </c>
      <c r="B7825" s="303">
        <v>0</v>
      </c>
      <c r="C7825" s="303">
        <v>0</v>
      </c>
      <c r="D7825" s="304">
        <f t="shared" si="122"/>
        <v>0</v>
      </c>
      <c r="E7825" s="305">
        <v>45992</v>
      </c>
      <c r="F7825" s="302" t="s">
        <v>69</v>
      </c>
      <c r="G7825" s="302" t="s">
        <v>70</v>
      </c>
      <c r="H7825" s="302" t="s">
        <v>3203</v>
      </c>
      <c r="I7825" s="302" t="s">
        <v>694</v>
      </c>
      <c r="J7825" s="302">
        <v>135500</v>
      </c>
      <c r="K7825" s="302" t="s">
        <v>84</v>
      </c>
      <c r="L7825" s="302">
        <v>29101024</v>
      </c>
      <c r="M7825" s="302" t="s">
        <v>3205</v>
      </c>
      <c r="N7825" s="305">
        <v>43847</v>
      </c>
      <c r="O7825" s="305">
        <v>43891</v>
      </c>
      <c r="P7825" s="302" t="s">
        <v>1177</v>
      </c>
    </row>
    <row r="7826" spans="1:16">
      <c r="A7826" s="303">
        <v>0</v>
      </c>
      <c r="B7826" s="303">
        <v>0</v>
      </c>
      <c r="C7826" s="303">
        <v>0</v>
      </c>
      <c r="D7826" s="304">
        <f t="shared" si="122"/>
        <v>0</v>
      </c>
      <c r="E7826" s="305">
        <v>45992</v>
      </c>
      <c r="F7826" s="302" t="s">
        <v>69</v>
      </c>
      <c r="G7826" s="302" t="s">
        <v>70</v>
      </c>
      <c r="H7826" s="302" t="s">
        <v>3203</v>
      </c>
      <c r="I7826" s="302" t="s">
        <v>694</v>
      </c>
      <c r="J7826" s="302">
        <v>135500</v>
      </c>
      <c r="K7826" s="302" t="s">
        <v>84</v>
      </c>
      <c r="L7826" s="302">
        <v>12221362</v>
      </c>
      <c r="M7826" s="302" t="s">
        <v>3209</v>
      </c>
      <c r="N7826" s="305">
        <v>41445</v>
      </c>
      <c r="O7826" s="305">
        <v>41609</v>
      </c>
      <c r="P7826" s="302" t="s">
        <v>3210</v>
      </c>
    </row>
    <row r="7827" spans="1:16">
      <c r="A7827" s="303">
        <v>0</v>
      </c>
      <c r="B7827" s="303">
        <v>0</v>
      </c>
      <c r="C7827" s="303">
        <v>0</v>
      </c>
      <c r="D7827" s="304">
        <f t="shared" si="122"/>
        <v>0</v>
      </c>
      <c r="E7827" s="305">
        <v>45992</v>
      </c>
      <c r="F7827" s="302" t="s">
        <v>69</v>
      </c>
      <c r="G7827" s="302" t="s">
        <v>70</v>
      </c>
      <c r="H7827" s="302" t="s">
        <v>3203</v>
      </c>
      <c r="I7827" s="302" t="s">
        <v>694</v>
      </c>
      <c r="J7827" s="302">
        <v>135500</v>
      </c>
      <c r="K7827" s="302" t="s">
        <v>84</v>
      </c>
      <c r="L7827" s="302">
        <v>14542186</v>
      </c>
      <c r="M7827" s="302" t="s">
        <v>3207</v>
      </c>
      <c r="N7827" s="305">
        <v>42373</v>
      </c>
      <c r="O7827" s="305">
        <v>42430</v>
      </c>
      <c r="P7827" s="302" t="s">
        <v>3208</v>
      </c>
    </row>
    <row r="7828" spans="1:16">
      <c r="A7828" s="303">
        <v>0</v>
      </c>
      <c r="B7828" s="303">
        <v>0</v>
      </c>
      <c r="C7828" s="303">
        <v>0</v>
      </c>
      <c r="D7828" s="304">
        <f t="shared" si="122"/>
        <v>0</v>
      </c>
      <c r="E7828" s="305">
        <v>45992</v>
      </c>
      <c r="F7828" s="302" t="s">
        <v>69</v>
      </c>
      <c r="G7828" s="302" t="s">
        <v>70</v>
      </c>
      <c r="H7828" s="302" t="s">
        <v>3203</v>
      </c>
      <c r="I7828" s="302" t="s">
        <v>694</v>
      </c>
      <c r="J7828" s="302">
        <v>135500</v>
      </c>
      <c r="K7828" s="302" t="s">
        <v>84</v>
      </c>
      <c r="L7828" s="302">
        <v>14696715</v>
      </c>
      <c r="M7828" s="302" t="s">
        <v>3207</v>
      </c>
      <c r="N7828" s="305">
        <v>42373</v>
      </c>
      <c r="O7828" s="305">
        <v>42461</v>
      </c>
      <c r="P7828" s="302" t="s">
        <v>3208</v>
      </c>
    </row>
    <row r="7829" spans="1:16">
      <c r="A7829" s="303">
        <v>0</v>
      </c>
      <c r="B7829" s="303">
        <v>0</v>
      </c>
      <c r="C7829" s="303">
        <v>0</v>
      </c>
      <c r="D7829" s="304">
        <f t="shared" si="122"/>
        <v>0</v>
      </c>
      <c r="E7829" s="305">
        <v>45992</v>
      </c>
      <c r="F7829" s="302" t="s">
        <v>69</v>
      </c>
      <c r="G7829" s="302" t="s">
        <v>70</v>
      </c>
      <c r="H7829" s="302" t="s">
        <v>3203</v>
      </c>
      <c r="I7829" s="302" t="s">
        <v>694</v>
      </c>
      <c r="J7829" s="302">
        <v>135500</v>
      </c>
      <c r="K7829" s="302" t="s">
        <v>84</v>
      </c>
      <c r="L7829" s="302">
        <v>29083387</v>
      </c>
      <c r="M7829" s="302" t="s">
        <v>3205</v>
      </c>
      <c r="N7829" s="305">
        <v>43847</v>
      </c>
      <c r="O7829" s="305">
        <v>43891</v>
      </c>
      <c r="P7829" s="302" t="s">
        <v>1177</v>
      </c>
    </row>
    <row r="7830" spans="1:16">
      <c r="A7830" s="303">
        <v>0</v>
      </c>
      <c r="B7830" s="303">
        <v>0</v>
      </c>
      <c r="C7830" s="303">
        <v>0</v>
      </c>
      <c r="D7830" s="304">
        <f t="shared" si="122"/>
        <v>0</v>
      </c>
      <c r="E7830" s="305">
        <v>45992</v>
      </c>
      <c r="F7830" s="302" t="s">
        <v>69</v>
      </c>
      <c r="G7830" s="302" t="s">
        <v>70</v>
      </c>
      <c r="H7830" s="302" t="s">
        <v>3203</v>
      </c>
      <c r="I7830" s="302" t="s">
        <v>694</v>
      </c>
      <c r="J7830" s="302">
        <v>135500</v>
      </c>
      <c r="K7830" s="302" t="s">
        <v>84</v>
      </c>
      <c r="L7830" s="302">
        <v>10637774</v>
      </c>
      <c r="M7830" s="302" t="s">
        <v>3206</v>
      </c>
      <c r="N7830" s="305">
        <v>40544</v>
      </c>
      <c r="O7830" s="305">
        <v>40544</v>
      </c>
      <c r="P7830" s="302" t="s">
        <v>3204</v>
      </c>
    </row>
    <row r="7831" spans="1:16">
      <c r="A7831" s="303">
        <v>0</v>
      </c>
      <c r="B7831" s="303">
        <v>0</v>
      </c>
      <c r="C7831" s="303">
        <v>0</v>
      </c>
      <c r="D7831" s="304">
        <f t="shared" si="122"/>
        <v>0</v>
      </c>
      <c r="E7831" s="305">
        <v>45992</v>
      </c>
      <c r="F7831" s="302" t="s">
        <v>69</v>
      </c>
      <c r="G7831" s="302" t="s">
        <v>70</v>
      </c>
      <c r="H7831" s="302" t="s">
        <v>3203</v>
      </c>
      <c r="I7831" s="302" t="s">
        <v>694</v>
      </c>
      <c r="J7831" s="302">
        <v>135500</v>
      </c>
      <c r="K7831" s="302" t="s">
        <v>84</v>
      </c>
      <c r="L7831" s="302">
        <v>13659177</v>
      </c>
      <c r="M7831" s="302" t="s">
        <v>3211</v>
      </c>
      <c r="N7831" s="305">
        <v>42283</v>
      </c>
      <c r="O7831" s="305">
        <v>42278</v>
      </c>
      <c r="P7831" s="302" t="s">
        <v>3212</v>
      </c>
    </row>
    <row r="7832" spans="1:16">
      <c r="A7832" s="303">
        <v>0</v>
      </c>
      <c r="B7832" s="303">
        <v>0</v>
      </c>
      <c r="C7832" s="303">
        <v>0</v>
      </c>
      <c r="D7832" s="304">
        <f t="shared" si="122"/>
        <v>0</v>
      </c>
      <c r="E7832" s="305">
        <v>45992</v>
      </c>
      <c r="F7832" s="302" t="s">
        <v>69</v>
      </c>
      <c r="G7832" s="302" t="s">
        <v>70</v>
      </c>
      <c r="H7832" s="302" t="s">
        <v>3203</v>
      </c>
      <c r="I7832" s="302" t="s">
        <v>694</v>
      </c>
      <c r="J7832" s="302">
        <v>135500</v>
      </c>
      <c r="K7832" s="302" t="s">
        <v>134</v>
      </c>
      <c r="L7832" s="302">
        <v>14038855</v>
      </c>
      <c r="M7832" s="302" t="s">
        <v>871</v>
      </c>
      <c r="N7832" s="305">
        <v>42283</v>
      </c>
      <c r="O7832" s="305">
        <v>42005</v>
      </c>
      <c r="P7832" s="302" t="s">
        <v>3212</v>
      </c>
    </row>
    <row r="7833" spans="1:16">
      <c r="A7833" s="303">
        <v>0</v>
      </c>
      <c r="B7833" s="303">
        <v>0</v>
      </c>
      <c r="C7833" s="303">
        <v>0</v>
      </c>
      <c r="D7833" s="304">
        <f t="shared" si="122"/>
        <v>0</v>
      </c>
      <c r="E7833" s="305">
        <v>45992</v>
      </c>
      <c r="F7833" s="302" t="s">
        <v>69</v>
      </c>
      <c r="G7833" s="302" t="s">
        <v>70</v>
      </c>
      <c r="H7833" s="302" t="s">
        <v>3203</v>
      </c>
      <c r="I7833" s="302" t="s">
        <v>694</v>
      </c>
      <c r="J7833" s="302">
        <v>135500</v>
      </c>
      <c r="K7833" s="302" t="s">
        <v>135</v>
      </c>
      <c r="L7833" s="302">
        <v>12217091</v>
      </c>
      <c r="M7833" s="302" t="s">
        <v>872</v>
      </c>
      <c r="N7833" s="305">
        <v>40330</v>
      </c>
      <c r="O7833" s="305">
        <v>40179</v>
      </c>
      <c r="P7833" s="302" t="s">
        <v>3213</v>
      </c>
    </row>
    <row r="7834" spans="1:16">
      <c r="A7834" s="303">
        <v>0</v>
      </c>
      <c r="B7834" s="303">
        <v>0</v>
      </c>
      <c r="C7834" s="303">
        <v>0</v>
      </c>
      <c r="D7834" s="304">
        <f t="shared" si="122"/>
        <v>0</v>
      </c>
      <c r="E7834" s="305">
        <v>45992</v>
      </c>
      <c r="F7834" s="302" t="s">
        <v>69</v>
      </c>
      <c r="G7834" s="302" t="s">
        <v>70</v>
      </c>
      <c r="H7834" s="302" t="s">
        <v>3203</v>
      </c>
      <c r="I7834" s="302" t="s">
        <v>694</v>
      </c>
      <c r="J7834" s="302">
        <v>135500</v>
      </c>
      <c r="K7834" s="302" t="s">
        <v>135</v>
      </c>
      <c r="L7834" s="302">
        <v>12246866</v>
      </c>
      <c r="M7834" s="302" t="s">
        <v>872</v>
      </c>
      <c r="N7834" s="305">
        <v>41445</v>
      </c>
      <c r="O7834" s="305">
        <v>41275</v>
      </c>
      <c r="P7834" s="302" t="s">
        <v>3210</v>
      </c>
    </row>
    <row r="7835" spans="1:16">
      <c r="A7835" s="303">
        <v>0</v>
      </c>
      <c r="B7835" s="303">
        <v>0</v>
      </c>
      <c r="C7835" s="303">
        <v>0</v>
      </c>
      <c r="D7835" s="304">
        <f t="shared" si="122"/>
        <v>0</v>
      </c>
      <c r="E7835" s="305">
        <v>45992</v>
      </c>
      <c r="F7835" s="302" t="s">
        <v>69</v>
      </c>
      <c r="G7835" s="302" t="s">
        <v>70</v>
      </c>
      <c r="H7835" s="302" t="s">
        <v>3203</v>
      </c>
      <c r="I7835" s="302" t="s">
        <v>694</v>
      </c>
      <c r="J7835" s="302">
        <v>135500</v>
      </c>
      <c r="K7835" s="302" t="s">
        <v>86</v>
      </c>
      <c r="L7835" s="302">
        <v>9810968</v>
      </c>
      <c r="M7835" s="302" t="s">
        <v>885</v>
      </c>
      <c r="N7835" s="305">
        <v>37408</v>
      </c>
      <c r="O7835" s="305">
        <v>37257</v>
      </c>
      <c r="P7835" s="302" t="s">
        <v>3204</v>
      </c>
    </row>
    <row r="7836" spans="1:16">
      <c r="A7836" s="303">
        <v>0</v>
      </c>
      <c r="B7836" s="303">
        <v>0</v>
      </c>
      <c r="C7836" s="303">
        <v>0</v>
      </c>
      <c r="D7836" s="304">
        <f t="shared" si="122"/>
        <v>0</v>
      </c>
      <c r="E7836" s="305">
        <v>45992</v>
      </c>
      <c r="F7836" s="302" t="s">
        <v>69</v>
      </c>
      <c r="G7836" s="302" t="s">
        <v>70</v>
      </c>
      <c r="H7836" s="302" t="s">
        <v>3203</v>
      </c>
      <c r="I7836" s="302" t="s">
        <v>694</v>
      </c>
      <c r="J7836" s="302">
        <v>135500</v>
      </c>
      <c r="K7836" s="302" t="s">
        <v>86</v>
      </c>
      <c r="L7836" s="302">
        <v>20759488</v>
      </c>
      <c r="M7836" s="302" t="s">
        <v>885</v>
      </c>
      <c r="N7836" s="305">
        <v>34151</v>
      </c>
      <c r="O7836" s="305">
        <v>34151</v>
      </c>
      <c r="P7836" s="302" t="s">
        <v>880</v>
      </c>
    </row>
    <row r="7837" spans="1:16">
      <c r="A7837" s="303">
        <v>0</v>
      </c>
      <c r="B7837" s="303">
        <v>0</v>
      </c>
      <c r="C7837" s="303">
        <v>0</v>
      </c>
      <c r="D7837" s="304">
        <f t="shared" si="122"/>
        <v>0</v>
      </c>
      <c r="E7837" s="305">
        <v>45992</v>
      </c>
      <c r="F7837" s="302" t="s">
        <v>69</v>
      </c>
      <c r="G7837" s="302" t="s">
        <v>70</v>
      </c>
      <c r="H7837" s="302" t="s">
        <v>3203</v>
      </c>
      <c r="I7837" s="302" t="s">
        <v>694</v>
      </c>
      <c r="J7837" s="302">
        <v>135500</v>
      </c>
      <c r="K7837" s="302" t="s">
        <v>86</v>
      </c>
      <c r="L7837" s="302">
        <v>20759467</v>
      </c>
      <c r="M7837" s="302" t="s">
        <v>885</v>
      </c>
      <c r="N7837" s="305">
        <v>34151</v>
      </c>
      <c r="O7837" s="305">
        <v>34151</v>
      </c>
      <c r="P7837" s="302" t="s">
        <v>880</v>
      </c>
    </row>
    <row r="7838" spans="1:16">
      <c r="A7838" s="303">
        <v>0</v>
      </c>
      <c r="B7838" s="303">
        <v>0</v>
      </c>
      <c r="C7838" s="303">
        <v>0</v>
      </c>
      <c r="D7838" s="304">
        <f t="shared" si="122"/>
        <v>0</v>
      </c>
      <c r="E7838" s="305">
        <v>45992</v>
      </c>
      <c r="F7838" s="302" t="s">
        <v>69</v>
      </c>
      <c r="G7838" s="302" t="s">
        <v>70</v>
      </c>
      <c r="H7838" s="302" t="s">
        <v>3203</v>
      </c>
      <c r="I7838" s="302" t="s">
        <v>694</v>
      </c>
      <c r="J7838" s="302">
        <v>135500</v>
      </c>
      <c r="K7838" s="302" t="s">
        <v>86</v>
      </c>
      <c r="L7838" s="302">
        <v>20759509</v>
      </c>
      <c r="M7838" s="302" t="s">
        <v>885</v>
      </c>
      <c r="N7838" s="305">
        <v>38322</v>
      </c>
      <c r="O7838" s="305">
        <v>37987</v>
      </c>
      <c r="P7838" s="302" t="s">
        <v>880</v>
      </c>
    </row>
    <row r="7839" spans="1:16">
      <c r="A7839" s="303">
        <v>0</v>
      </c>
      <c r="B7839" s="303">
        <v>0</v>
      </c>
      <c r="C7839" s="303">
        <v>0</v>
      </c>
      <c r="D7839" s="304">
        <f t="shared" si="122"/>
        <v>0</v>
      </c>
      <c r="E7839" s="305">
        <v>45992</v>
      </c>
      <c r="F7839" s="302" t="s">
        <v>69</v>
      </c>
      <c r="G7839" s="302" t="s">
        <v>70</v>
      </c>
      <c r="H7839" s="302" t="s">
        <v>3203</v>
      </c>
      <c r="I7839" s="302" t="s">
        <v>694</v>
      </c>
      <c r="J7839" s="302">
        <v>135500</v>
      </c>
      <c r="K7839" s="302" t="s">
        <v>86</v>
      </c>
      <c r="L7839" s="302">
        <v>9803507</v>
      </c>
      <c r="M7839" s="302" t="s">
        <v>885</v>
      </c>
      <c r="N7839" s="305">
        <v>34151</v>
      </c>
      <c r="O7839" s="305">
        <v>34151</v>
      </c>
      <c r="P7839" s="302" t="s">
        <v>1052</v>
      </c>
    </row>
    <row r="7840" spans="1:16">
      <c r="A7840" s="303">
        <v>0</v>
      </c>
      <c r="B7840" s="303">
        <v>0</v>
      </c>
      <c r="C7840" s="303">
        <v>0</v>
      </c>
      <c r="D7840" s="304">
        <f t="shared" si="122"/>
        <v>0</v>
      </c>
      <c r="E7840" s="305">
        <v>45992</v>
      </c>
      <c r="F7840" s="302" t="s">
        <v>69</v>
      </c>
      <c r="G7840" s="302" t="s">
        <v>70</v>
      </c>
      <c r="H7840" s="302" t="s">
        <v>3203</v>
      </c>
      <c r="I7840" s="302" t="s">
        <v>694</v>
      </c>
      <c r="J7840" s="302">
        <v>135500</v>
      </c>
      <c r="K7840" s="302" t="s">
        <v>86</v>
      </c>
      <c r="L7840" s="302">
        <v>9818327</v>
      </c>
      <c r="M7840" s="302" t="s">
        <v>885</v>
      </c>
      <c r="N7840" s="305">
        <v>38322</v>
      </c>
      <c r="O7840" s="305">
        <v>37987</v>
      </c>
      <c r="P7840" s="302" t="s">
        <v>3204</v>
      </c>
    </row>
    <row r="7841" spans="1:16">
      <c r="A7841" s="303">
        <v>0</v>
      </c>
      <c r="B7841" s="303">
        <v>0</v>
      </c>
      <c r="C7841" s="303">
        <v>0</v>
      </c>
      <c r="D7841" s="304">
        <f t="shared" si="122"/>
        <v>0</v>
      </c>
      <c r="E7841" s="305">
        <v>45992</v>
      </c>
      <c r="F7841" s="302" t="s">
        <v>69</v>
      </c>
      <c r="G7841" s="302" t="s">
        <v>70</v>
      </c>
      <c r="H7841" s="302" t="s">
        <v>3203</v>
      </c>
      <c r="I7841" s="302" t="s">
        <v>694</v>
      </c>
      <c r="J7841" s="302">
        <v>135500</v>
      </c>
      <c r="K7841" s="302" t="s">
        <v>177</v>
      </c>
      <c r="L7841" s="302">
        <v>18616606</v>
      </c>
      <c r="M7841" s="302" t="s">
        <v>1180</v>
      </c>
      <c r="N7841" s="305">
        <v>42373</v>
      </c>
      <c r="O7841" s="305">
        <v>42430</v>
      </c>
      <c r="P7841" s="302" t="s">
        <v>3208</v>
      </c>
    </row>
    <row r="7842" spans="1:16">
      <c r="A7842" s="303">
        <v>0</v>
      </c>
      <c r="B7842" s="303">
        <v>0</v>
      </c>
      <c r="C7842" s="303">
        <v>0</v>
      </c>
      <c r="D7842" s="304">
        <f t="shared" si="122"/>
        <v>0</v>
      </c>
      <c r="E7842" s="305">
        <v>45992</v>
      </c>
      <c r="F7842" s="302" t="s">
        <v>69</v>
      </c>
      <c r="G7842" s="302" t="s">
        <v>70</v>
      </c>
      <c r="H7842" s="302" t="s">
        <v>3203</v>
      </c>
      <c r="I7842" s="302" t="s">
        <v>694</v>
      </c>
      <c r="J7842" s="302">
        <v>135500</v>
      </c>
      <c r="K7842" s="302" t="s">
        <v>666</v>
      </c>
      <c r="L7842" s="302">
        <v>9974947</v>
      </c>
      <c r="M7842" s="302" t="s">
        <v>3098</v>
      </c>
      <c r="N7842" s="305">
        <v>34151</v>
      </c>
      <c r="O7842" s="305">
        <v>34151</v>
      </c>
      <c r="P7842" s="302" t="s">
        <v>1062</v>
      </c>
    </row>
    <row r="7843" spans="1:16">
      <c r="A7843" s="303">
        <v>0</v>
      </c>
      <c r="B7843" s="303">
        <v>0</v>
      </c>
      <c r="C7843" s="303">
        <v>0</v>
      </c>
      <c r="D7843" s="304">
        <f t="shared" si="122"/>
        <v>0</v>
      </c>
      <c r="E7843" s="305">
        <v>45992</v>
      </c>
      <c r="F7843" s="302" t="s">
        <v>69</v>
      </c>
      <c r="G7843" s="302" t="s">
        <v>70</v>
      </c>
      <c r="H7843" s="302" t="s">
        <v>3203</v>
      </c>
      <c r="I7843" s="302" t="s">
        <v>694</v>
      </c>
      <c r="J7843" s="302">
        <v>135600</v>
      </c>
      <c r="K7843" s="302" t="s">
        <v>91</v>
      </c>
      <c r="L7843" s="302">
        <v>10909522</v>
      </c>
      <c r="M7843" s="302" t="s">
        <v>1038</v>
      </c>
      <c r="N7843" s="305">
        <v>40695</v>
      </c>
      <c r="O7843" s="305">
        <v>40544</v>
      </c>
      <c r="P7843" s="302" t="s">
        <v>3204</v>
      </c>
    </row>
    <row r="7844" spans="1:16">
      <c r="A7844" s="303">
        <v>0</v>
      </c>
      <c r="B7844" s="303">
        <v>0</v>
      </c>
      <c r="C7844" s="303">
        <v>0</v>
      </c>
      <c r="D7844" s="304">
        <f t="shared" si="122"/>
        <v>0</v>
      </c>
      <c r="E7844" s="305">
        <v>45992</v>
      </c>
      <c r="F7844" s="302" t="s">
        <v>69</v>
      </c>
      <c r="G7844" s="302" t="s">
        <v>70</v>
      </c>
      <c r="H7844" s="302" t="s">
        <v>3203</v>
      </c>
      <c r="I7844" s="302" t="s">
        <v>694</v>
      </c>
      <c r="J7844" s="302">
        <v>135600</v>
      </c>
      <c r="K7844" s="302" t="s">
        <v>84</v>
      </c>
      <c r="L7844" s="302">
        <v>12221365</v>
      </c>
      <c r="M7844" s="302" t="s">
        <v>3209</v>
      </c>
      <c r="N7844" s="305">
        <v>41445</v>
      </c>
      <c r="O7844" s="305">
        <v>41609</v>
      </c>
      <c r="P7844" s="302" t="s">
        <v>3210</v>
      </c>
    </row>
    <row r="7845" spans="1:16">
      <c r="A7845" s="303">
        <v>0</v>
      </c>
      <c r="B7845" s="303">
        <v>0</v>
      </c>
      <c r="C7845" s="303">
        <v>0</v>
      </c>
      <c r="D7845" s="304">
        <f t="shared" si="122"/>
        <v>0</v>
      </c>
      <c r="E7845" s="305">
        <v>45992</v>
      </c>
      <c r="F7845" s="302" t="s">
        <v>69</v>
      </c>
      <c r="G7845" s="302" t="s">
        <v>70</v>
      </c>
      <c r="H7845" s="302" t="s">
        <v>3203</v>
      </c>
      <c r="I7845" s="302" t="s">
        <v>694</v>
      </c>
      <c r="J7845" s="302">
        <v>135600</v>
      </c>
      <c r="K7845" s="302" t="s">
        <v>84</v>
      </c>
      <c r="L7845" s="302">
        <v>28960901</v>
      </c>
      <c r="M7845" s="302" t="s">
        <v>3205</v>
      </c>
      <c r="N7845" s="305">
        <v>43847</v>
      </c>
      <c r="O7845" s="305">
        <v>43862</v>
      </c>
      <c r="P7845" s="302" t="s">
        <v>1177</v>
      </c>
    </row>
    <row r="7846" spans="1:16">
      <c r="A7846" s="303">
        <v>0</v>
      </c>
      <c r="B7846" s="303">
        <v>0</v>
      </c>
      <c r="C7846" s="303">
        <v>0</v>
      </c>
      <c r="D7846" s="304">
        <f t="shared" si="122"/>
        <v>0</v>
      </c>
      <c r="E7846" s="305">
        <v>45992</v>
      </c>
      <c r="F7846" s="302" t="s">
        <v>69</v>
      </c>
      <c r="G7846" s="302" t="s">
        <v>70</v>
      </c>
      <c r="H7846" s="302" t="s">
        <v>3203</v>
      </c>
      <c r="I7846" s="302" t="s">
        <v>694</v>
      </c>
      <c r="J7846" s="302">
        <v>135600</v>
      </c>
      <c r="K7846" s="302" t="s">
        <v>84</v>
      </c>
      <c r="L7846" s="302">
        <v>29083390</v>
      </c>
      <c r="M7846" s="302" t="s">
        <v>3205</v>
      </c>
      <c r="N7846" s="305">
        <v>43847</v>
      </c>
      <c r="O7846" s="305">
        <v>43891</v>
      </c>
      <c r="P7846" s="302" t="s">
        <v>1177</v>
      </c>
    </row>
    <row r="7847" spans="1:16">
      <c r="A7847" s="303">
        <v>0</v>
      </c>
      <c r="B7847" s="303">
        <v>0</v>
      </c>
      <c r="C7847" s="303">
        <v>0</v>
      </c>
      <c r="D7847" s="304">
        <f t="shared" si="122"/>
        <v>0</v>
      </c>
      <c r="E7847" s="305">
        <v>45992</v>
      </c>
      <c r="F7847" s="302" t="s">
        <v>69</v>
      </c>
      <c r="G7847" s="302" t="s">
        <v>70</v>
      </c>
      <c r="H7847" s="302" t="s">
        <v>3203</v>
      </c>
      <c r="I7847" s="302" t="s">
        <v>694</v>
      </c>
      <c r="J7847" s="302">
        <v>135600</v>
      </c>
      <c r="K7847" s="302" t="s">
        <v>84</v>
      </c>
      <c r="L7847" s="302">
        <v>29101027</v>
      </c>
      <c r="M7847" s="302" t="s">
        <v>3205</v>
      </c>
      <c r="N7847" s="305">
        <v>43847</v>
      </c>
      <c r="O7847" s="305">
        <v>43891</v>
      </c>
      <c r="P7847" s="302" t="s">
        <v>1177</v>
      </c>
    </row>
    <row r="7848" spans="1:16">
      <c r="A7848" s="303">
        <v>0</v>
      </c>
      <c r="B7848" s="303">
        <v>0</v>
      </c>
      <c r="C7848" s="303">
        <v>0</v>
      </c>
      <c r="D7848" s="304">
        <f t="shared" si="122"/>
        <v>0</v>
      </c>
      <c r="E7848" s="305">
        <v>45992</v>
      </c>
      <c r="F7848" s="302" t="s">
        <v>69</v>
      </c>
      <c r="G7848" s="302" t="s">
        <v>70</v>
      </c>
      <c r="H7848" s="302" t="s">
        <v>3203</v>
      </c>
      <c r="I7848" s="302" t="s">
        <v>694</v>
      </c>
      <c r="J7848" s="302">
        <v>135600</v>
      </c>
      <c r="K7848" s="302" t="s">
        <v>84</v>
      </c>
      <c r="L7848" s="302">
        <v>10594688</v>
      </c>
      <c r="M7848" s="302" t="s">
        <v>3206</v>
      </c>
      <c r="N7848" s="305">
        <v>40513</v>
      </c>
      <c r="O7848" s="305">
        <v>40513</v>
      </c>
      <c r="P7848" s="302" t="s">
        <v>3204</v>
      </c>
    </row>
    <row r="7849" spans="1:16">
      <c r="A7849" s="303">
        <v>0</v>
      </c>
      <c r="B7849" s="303">
        <v>0</v>
      </c>
      <c r="C7849" s="303">
        <v>0</v>
      </c>
      <c r="D7849" s="304">
        <f t="shared" si="122"/>
        <v>0</v>
      </c>
      <c r="E7849" s="305">
        <v>45992</v>
      </c>
      <c r="F7849" s="302" t="s">
        <v>69</v>
      </c>
      <c r="G7849" s="302" t="s">
        <v>70</v>
      </c>
      <c r="H7849" s="302" t="s">
        <v>3203</v>
      </c>
      <c r="I7849" s="302" t="s">
        <v>694</v>
      </c>
      <c r="J7849" s="302">
        <v>135600</v>
      </c>
      <c r="K7849" s="302" t="s">
        <v>84</v>
      </c>
      <c r="L7849" s="302">
        <v>10637777</v>
      </c>
      <c r="M7849" s="302" t="s">
        <v>3206</v>
      </c>
      <c r="N7849" s="305">
        <v>40544</v>
      </c>
      <c r="O7849" s="305">
        <v>40544</v>
      </c>
      <c r="P7849" s="302" t="s">
        <v>3204</v>
      </c>
    </row>
    <row r="7850" spans="1:16">
      <c r="A7850" s="303">
        <v>0</v>
      </c>
      <c r="B7850" s="303">
        <v>0</v>
      </c>
      <c r="C7850" s="303">
        <v>0</v>
      </c>
      <c r="D7850" s="304">
        <f t="shared" si="122"/>
        <v>0</v>
      </c>
      <c r="E7850" s="305">
        <v>45992</v>
      </c>
      <c r="F7850" s="302" t="s">
        <v>69</v>
      </c>
      <c r="G7850" s="302" t="s">
        <v>70</v>
      </c>
      <c r="H7850" s="302" t="s">
        <v>3203</v>
      </c>
      <c r="I7850" s="302" t="s">
        <v>694</v>
      </c>
      <c r="J7850" s="302">
        <v>135600</v>
      </c>
      <c r="K7850" s="302" t="s">
        <v>84</v>
      </c>
      <c r="L7850" s="302">
        <v>28866381</v>
      </c>
      <c r="M7850" s="302" t="s">
        <v>3205</v>
      </c>
      <c r="N7850" s="305">
        <v>43847</v>
      </c>
      <c r="O7850" s="305">
        <v>43831</v>
      </c>
      <c r="P7850" s="302" t="s">
        <v>1177</v>
      </c>
    </row>
    <row r="7851" spans="1:16">
      <c r="A7851" s="303">
        <v>0</v>
      </c>
      <c r="B7851" s="303">
        <v>0</v>
      </c>
      <c r="C7851" s="303">
        <v>0</v>
      </c>
      <c r="D7851" s="304">
        <f t="shared" si="122"/>
        <v>0</v>
      </c>
      <c r="E7851" s="305">
        <v>45992</v>
      </c>
      <c r="F7851" s="302" t="s">
        <v>69</v>
      </c>
      <c r="G7851" s="302" t="s">
        <v>70</v>
      </c>
      <c r="H7851" s="302" t="s">
        <v>3203</v>
      </c>
      <c r="I7851" s="302" t="s">
        <v>694</v>
      </c>
      <c r="J7851" s="302">
        <v>135600</v>
      </c>
      <c r="K7851" s="302" t="s">
        <v>129</v>
      </c>
      <c r="L7851" s="302">
        <v>11379768</v>
      </c>
      <c r="M7851" s="302" t="s">
        <v>1157</v>
      </c>
      <c r="N7851" s="305">
        <v>40543</v>
      </c>
      <c r="O7851" s="305">
        <v>40544</v>
      </c>
      <c r="P7851" s="302" t="s">
        <v>1158</v>
      </c>
    </row>
    <row r="7852" spans="1:16">
      <c r="A7852" s="303">
        <v>0</v>
      </c>
      <c r="B7852" s="303">
        <v>0</v>
      </c>
      <c r="C7852" s="303">
        <v>0</v>
      </c>
      <c r="D7852" s="304">
        <f t="shared" si="122"/>
        <v>0</v>
      </c>
      <c r="E7852" s="305">
        <v>45992</v>
      </c>
      <c r="F7852" s="302" t="s">
        <v>69</v>
      </c>
      <c r="G7852" s="302" t="s">
        <v>70</v>
      </c>
      <c r="H7852" s="302" t="s">
        <v>3203</v>
      </c>
      <c r="I7852" s="302" t="s">
        <v>694</v>
      </c>
      <c r="J7852" s="302">
        <v>135600</v>
      </c>
      <c r="K7852" s="302" t="s">
        <v>208</v>
      </c>
      <c r="L7852" s="302">
        <v>18616603</v>
      </c>
      <c r="M7852" s="302" t="s">
        <v>1182</v>
      </c>
      <c r="N7852" s="305">
        <v>42373</v>
      </c>
      <c r="O7852" s="305">
        <v>42370</v>
      </c>
      <c r="P7852" s="302" t="s">
        <v>3208</v>
      </c>
    </row>
    <row r="7853" spans="1:16">
      <c r="A7853" s="303">
        <v>0</v>
      </c>
      <c r="B7853" s="303">
        <v>0</v>
      </c>
      <c r="C7853" s="303">
        <v>0</v>
      </c>
      <c r="D7853" s="304">
        <f t="shared" si="122"/>
        <v>0</v>
      </c>
      <c r="E7853" s="305">
        <v>45992</v>
      </c>
      <c r="F7853" s="302" t="s">
        <v>69</v>
      </c>
      <c r="G7853" s="302" t="s">
        <v>70</v>
      </c>
      <c r="H7853" s="302" t="s">
        <v>3203</v>
      </c>
      <c r="I7853" s="302" t="s">
        <v>694</v>
      </c>
      <c r="J7853" s="302">
        <v>135600</v>
      </c>
      <c r="K7853" s="302" t="s">
        <v>99</v>
      </c>
      <c r="L7853" s="302">
        <v>18616596</v>
      </c>
      <c r="M7853" s="302" t="s">
        <v>876</v>
      </c>
      <c r="N7853" s="305">
        <v>42373</v>
      </c>
      <c r="O7853" s="305">
        <v>42370</v>
      </c>
      <c r="P7853" s="302" t="s">
        <v>3208</v>
      </c>
    </row>
    <row r="7854" spans="1:16">
      <c r="A7854" s="303">
        <v>0</v>
      </c>
      <c r="B7854" s="303">
        <v>0</v>
      </c>
      <c r="C7854" s="303">
        <v>0</v>
      </c>
      <c r="D7854" s="304">
        <f t="shared" si="122"/>
        <v>0</v>
      </c>
      <c r="E7854" s="305">
        <v>45992</v>
      </c>
      <c r="F7854" s="302" t="s">
        <v>69</v>
      </c>
      <c r="G7854" s="302" t="s">
        <v>70</v>
      </c>
      <c r="H7854" s="302" t="s">
        <v>3203</v>
      </c>
      <c r="I7854" s="302" t="s">
        <v>694</v>
      </c>
      <c r="J7854" s="302">
        <v>135600</v>
      </c>
      <c r="K7854" s="302" t="s">
        <v>92</v>
      </c>
      <c r="L7854" s="302">
        <v>9741314</v>
      </c>
      <c r="M7854" s="302" t="s">
        <v>948</v>
      </c>
      <c r="N7854" s="305">
        <v>39417</v>
      </c>
      <c r="O7854" s="305">
        <v>39083</v>
      </c>
      <c r="P7854" s="302" t="s">
        <v>3204</v>
      </c>
    </row>
    <row r="7855" spans="1:16">
      <c r="A7855" s="303">
        <v>0</v>
      </c>
      <c r="B7855" s="303">
        <v>0</v>
      </c>
      <c r="C7855" s="303">
        <v>0</v>
      </c>
      <c r="D7855" s="304">
        <f t="shared" si="122"/>
        <v>0</v>
      </c>
      <c r="E7855" s="305">
        <v>45992</v>
      </c>
      <c r="F7855" s="302" t="s">
        <v>69</v>
      </c>
      <c r="G7855" s="302" t="s">
        <v>70</v>
      </c>
      <c r="H7855" s="302" t="s">
        <v>3203</v>
      </c>
      <c r="I7855" s="302" t="s">
        <v>694</v>
      </c>
      <c r="J7855" s="302">
        <v>135600</v>
      </c>
      <c r="K7855" s="302" t="s">
        <v>92</v>
      </c>
      <c r="L7855" s="302">
        <v>20759502</v>
      </c>
      <c r="M7855" s="302" t="s">
        <v>948</v>
      </c>
      <c r="N7855" s="305">
        <v>38322</v>
      </c>
      <c r="O7855" s="305">
        <v>37987</v>
      </c>
      <c r="P7855" s="302" t="s">
        <v>880</v>
      </c>
    </row>
    <row r="7856" spans="1:16">
      <c r="A7856" s="303">
        <v>0</v>
      </c>
      <c r="B7856" s="303">
        <v>0</v>
      </c>
      <c r="C7856" s="303">
        <v>0</v>
      </c>
      <c r="D7856" s="304">
        <f t="shared" si="122"/>
        <v>0</v>
      </c>
      <c r="E7856" s="305">
        <v>45992</v>
      </c>
      <c r="F7856" s="302" t="s">
        <v>69</v>
      </c>
      <c r="G7856" s="302" t="s">
        <v>70</v>
      </c>
      <c r="H7856" s="302" t="s">
        <v>3203</v>
      </c>
      <c r="I7856" s="302" t="s">
        <v>694</v>
      </c>
      <c r="J7856" s="302">
        <v>135600</v>
      </c>
      <c r="K7856" s="302" t="s">
        <v>92</v>
      </c>
      <c r="L7856" s="302">
        <v>9817903</v>
      </c>
      <c r="M7856" s="302" t="s">
        <v>948</v>
      </c>
      <c r="N7856" s="305">
        <v>38261</v>
      </c>
      <c r="O7856" s="305">
        <v>37987</v>
      </c>
      <c r="P7856" s="302" t="s">
        <v>3204</v>
      </c>
    </row>
    <row r="7857" spans="1:16">
      <c r="A7857" s="303">
        <v>0</v>
      </c>
      <c r="B7857" s="303">
        <v>0</v>
      </c>
      <c r="C7857" s="303">
        <v>0</v>
      </c>
      <c r="D7857" s="304">
        <f t="shared" si="122"/>
        <v>0</v>
      </c>
      <c r="E7857" s="305">
        <v>45992</v>
      </c>
      <c r="F7857" s="302" t="s">
        <v>69</v>
      </c>
      <c r="G7857" s="302" t="s">
        <v>70</v>
      </c>
      <c r="H7857" s="302" t="s">
        <v>3203</v>
      </c>
      <c r="I7857" s="302" t="s">
        <v>694</v>
      </c>
      <c r="J7857" s="302">
        <v>135600</v>
      </c>
      <c r="K7857" s="302" t="s">
        <v>92</v>
      </c>
      <c r="L7857" s="302">
        <v>9815116</v>
      </c>
      <c r="M7857" s="302" t="s">
        <v>948</v>
      </c>
      <c r="N7857" s="305">
        <v>37773</v>
      </c>
      <c r="O7857" s="305">
        <v>37622</v>
      </c>
      <c r="P7857" s="302" t="s">
        <v>3204</v>
      </c>
    </row>
    <row r="7858" spans="1:16">
      <c r="A7858" s="303">
        <v>0</v>
      </c>
      <c r="B7858" s="303">
        <v>0</v>
      </c>
      <c r="C7858" s="303">
        <v>0</v>
      </c>
      <c r="D7858" s="304">
        <f t="shared" si="122"/>
        <v>0</v>
      </c>
      <c r="E7858" s="305">
        <v>45992</v>
      </c>
      <c r="F7858" s="302" t="s">
        <v>69</v>
      </c>
      <c r="G7858" s="302" t="s">
        <v>70</v>
      </c>
      <c r="H7858" s="302" t="s">
        <v>3214</v>
      </c>
      <c r="I7858" s="302" t="s">
        <v>661</v>
      </c>
      <c r="J7858" s="302">
        <v>135002</v>
      </c>
      <c r="K7858" s="302" t="s">
        <v>107</v>
      </c>
      <c r="L7858" s="302">
        <v>14599496</v>
      </c>
      <c r="M7858" s="302" t="s">
        <v>1188</v>
      </c>
      <c r="N7858" s="305">
        <v>40024</v>
      </c>
      <c r="O7858" s="305">
        <v>40057</v>
      </c>
      <c r="P7858" s="302" t="s">
        <v>880</v>
      </c>
    </row>
    <row r="7859" spans="1:16">
      <c r="A7859" s="303">
        <v>0</v>
      </c>
      <c r="B7859" s="303">
        <v>0</v>
      </c>
      <c r="C7859" s="303">
        <v>0</v>
      </c>
      <c r="D7859" s="304">
        <f t="shared" si="122"/>
        <v>0</v>
      </c>
      <c r="E7859" s="305">
        <v>45992</v>
      </c>
      <c r="F7859" s="302" t="s">
        <v>69</v>
      </c>
      <c r="G7859" s="302" t="s">
        <v>70</v>
      </c>
      <c r="H7859" s="302" t="s">
        <v>3214</v>
      </c>
      <c r="I7859" s="302" t="s">
        <v>661</v>
      </c>
      <c r="J7859" s="302">
        <v>135002</v>
      </c>
      <c r="K7859" s="302" t="s">
        <v>107</v>
      </c>
      <c r="L7859" s="302">
        <v>9995800</v>
      </c>
      <c r="M7859" s="302" t="s">
        <v>1205</v>
      </c>
      <c r="N7859" s="305">
        <v>38573</v>
      </c>
      <c r="O7859" s="305">
        <v>38596</v>
      </c>
      <c r="P7859" s="302" t="s">
        <v>3215</v>
      </c>
    </row>
    <row r="7860" spans="1:16">
      <c r="A7860" s="303">
        <v>0</v>
      </c>
      <c r="B7860" s="303">
        <v>0</v>
      </c>
      <c r="C7860" s="303">
        <v>0</v>
      </c>
      <c r="D7860" s="304">
        <f t="shared" si="122"/>
        <v>0</v>
      </c>
      <c r="E7860" s="305">
        <v>45992</v>
      </c>
      <c r="F7860" s="302" t="s">
        <v>69</v>
      </c>
      <c r="G7860" s="302" t="s">
        <v>70</v>
      </c>
      <c r="H7860" s="302" t="s">
        <v>3214</v>
      </c>
      <c r="I7860" s="302" t="s">
        <v>661</v>
      </c>
      <c r="J7860" s="302">
        <v>135002</v>
      </c>
      <c r="K7860" s="302" t="s">
        <v>107</v>
      </c>
      <c r="L7860" s="302">
        <v>9996201</v>
      </c>
      <c r="M7860" s="302" t="s">
        <v>1200</v>
      </c>
      <c r="N7860" s="305">
        <v>38573</v>
      </c>
      <c r="O7860" s="305">
        <v>38596</v>
      </c>
      <c r="P7860" s="302" t="s">
        <v>3215</v>
      </c>
    </row>
    <row r="7861" spans="1:16">
      <c r="A7861" s="303">
        <v>0</v>
      </c>
      <c r="B7861" s="303">
        <v>0</v>
      </c>
      <c r="C7861" s="303">
        <v>0</v>
      </c>
      <c r="D7861" s="304">
        <f t="shared" si="122"/>
        <v>0</v>
      </c>
      <c r="E7861" s="305">
        <v>45992</v>
      </c>
      <c r="F7861" s="302" t="s">
        <v>69</v>
      </c>
      <c r="G7861" s="302" t="s">
        <v>70</v>
      </c>
      <c r="H7861" s="302" t="s">
        <v>3214</v>
      </c>
      <c r="I7861" s="302" t="s">
        <v>661</v>
      </c>
      <c r="J7861" s="302">
        <v>135002</v>
      </c>
      <c r="K7861" s="302" t="s">
        <v>107</v>
      </c>
      <c r="L7861" s="302">
        <v>9995796</v>
      </c>
      <c r="M7861" s="302" t="s">
        <v>1199</v>
      </c>
      <c r="N7861" s="305">
        <v>38573</v>
      </c>
      <c r="O7861" s="305">
        <v>38596</v>
      </c>
      <c r="P7861" s="302" t="s">
        <v>3215</v>
      </c>
    </row>
    <row r="7862" spans="1:16">
      <c r="A7862" s="303">
        <v>0</v>
      </c>
      <c r="B7862" s="303">
        <v>0</v>
      </c>
      <c r="C7862" s="303">
        <v>0</v>
      </c>
      <c r="D7862" s="304">
        <f t="shared" si="122"/>
        <v>0</v>
      </c>
      <c r="E7862" s="305">
        <v>45992</v>
      </c>
      <c r="F7862" s="302" t="s">
        <v>69</v>
      </c>
      <c r="G7862" s="302" t="s">
        <v>70</v>
      </c>
      <c r="H7862" s="302" t="s">
        <v>3214</v>
      </c>
      <c r="I7862" s="302" t="s">
        <v>661</v>
      </c>
      <c r="J7862" s="302">
        <v>135002</v>
      </c>
      <c r="K7862" s="302" t="s">
        <v>107</v>
      </c>
      <c r="L7862" s="302">
        <v>9995798</v>
      </c>
      <c r="M7862" s="302" t="s">
        <v>1203</v>
      </c>
      <c r="N7862" s="305">
        <v>38573</v>
      </c>
      <c r="O7862" s="305">
        <v>38596</v>
      </c>
      <c r="P7862" s="302" t="s">
        <v>3215</v>
      </c>
    </row>
    <row r="7863" spans="1:16">
      <c r="A7863" s="303">
        <v>0</v>
      </c>
      <c r="B7863" s="303">
        <v>0</v>
      </c>
      <c r="C7863" s="303">
        <v>0</v>
      </c>
      <c r="D7863" s="304">
        <f t="shared" si="122"/>
        <v>0</v>
      </c>
      <c r="E7863" s="305">
        <v>45992</v>
      </c>
      <c r="F7863" s="302" t="s">
        <v>69</v>
      </c>
      <c r="G7863" s="302" t="s">
        <v>70</v>
      </c>
      <c r="H7863" s="302" t="s">
        <v>3214</v>
      </c>
      <c r="I7863" s="302" t="s">
        <v>661</v>
      </c>
      <c r="J7863" s="302">
        <v>135002</v>
      </c>
      <c r="K7863" s="302" t="s">
        <v>107</v>
      </c>
      <c r="L7863" s="302">
        <v>9996276</v>
      </c>
      <c r="M7863" s="302" t="s">
        <v>1204</v>
      </c>
      <c r="N7863" s="305">
        <v>38573</v>
      </c>
      <c r="O7863" s="305">
        <v>38596</v>
      </c>
      <c r="P7863" s="302" t="s">
        <v>3215</v>
      </c>
    </row>
    <row r="7864" spans="1:16">
      <c r="A7864" s="303">
        <v>0</v>
      </c>
      <c r="B7864" s="303">
        <v>0</v>
      </c>
      <c r="C7864" s="303">
        <v>0</v>
      </c>
      <c r="D7864" s="304">
        <f t="shared" si="122"/>
        <v>0</v>
      </c>
      <c r="E7864" s="305">
        <v>45992</v>
      </c>
      <c r="F7864" s="302" t="s">
        <v>69</v>
      </c>
      <c r="G7864" s="302" t="s">
        <v>70</v>
      </c>
      <c r="H7864" s="302" t="s">
        <v>3214</v>
      </c>
      <c r="I7864" s="302" t="s">
        <v>661</v>
      </c>
      <c r="J7864" s="302">
        <v>135002</v>
      </c>
      <c r="K7864" s="302" t="s">
        <v>107</v>
      </c>
      <c r="L7864" s="302">
        <v>9996200</v>
      </c>
      <c r="M7864" s="302" t="s">
        <v>1189</v>
      </c>
      <c r="N7864" s="305">
        <v>38573</v>
      </c>
      <c r="O7864" s="305">
        <v>38596</v>
      </c>
      <c r="P7864" s="302" t="s">
        <v>3215</v>
      </c>
    </row>
    <row r="7865" spans="1:16">
      <c r="A7865" s="303">
        <v>0</v>
      </c>
      <c r="B7865" s="303">
        <v>0</v>
      </c>
      <c r="C7865" s="303">
        <v>0</v>
      </c>
      <c r="D7865" s="304">
        <f t="shared" si="122"/>
        <v>0</v>
      </c>
      <c r="E7865" s="305">
        <v>45992</v>
      </c>
      <c r="F7865" s="302" t="s">
        <v>69</v>
      </c>
      <c r="G7865" s="302" t="s">
        <v>70</v>
      </c>
      <c r="H7865" s="302" t="s">
        <v>3214</v>
      </c>
      <c r="I7865" s="302" t="s">
        <v>661</v>
      </c>
      <c r="J7865" s="302">
        <v>135002</v>
      </c>
      <c r="K7865" s="302" t="s">
        <v>107</v>
      </c>
      <c r="L7865" s="302">
        <v>14599463</v>
      </c>
      <c r="M7865" s="302" t="s">
        <v>1194</v>
      </c>
      <c r="N7865" s="305">
        <v>40024</v>
      </c>
      <c r="O7865" s="305">
        <v>40057</v>
      </c>
      <c r="P7865" s="302" t="s">
        <v>880</v>
      </c>
    </row>
    <row r="7866" spans="1:16">
      <c r="A7866" s="303">
        <v>0</v>
      </c>
      <c r="B7866" s="303">
        <v>0</v>
      </c>
      <c r="C7866" s="303">
        <v>0</v>
      </c>
      <c r="D7866" s="304">
        <f t="shared" si="122"/>
        <v>0</v>
      </c>
      <c r="E7866" s="305">
        <v>45992</v>
      </c>
      <c r="F7866" s="302" t="s">
        <v>69</v>
      </c>
      <c r="G7866" s="302" t="s">
        <v>70</v>
      </c>
      <c r="H7866" s="302" t="s">
        <v>3214</v>
      </c>
      <c r="I7866" s="302" t="s">
        <v>661</v>
      </c>
      <c r="J7866" s="302">
        <v>135002</v>
      </c>
      <c r="K7866" s="302" t="s">
        <v>107</v>
      </c>
      <c r="L7866" s="302">
        <v>9996264</v>
      </c>
      <c r="M7866" s="302" t="s">
        <v>1196</v>
      </c>
      <c r="N7866" s="305">
        <v>38573</v>
      </c>
      <c r="O7866" s="305">
        <v>38596</v>
      </c>
      <c r="P7866" s="302" t="s">
        <v>3215</v>
      </c>
    </row>
    <row r="7867" spans="1:16">
      <c r="A7867" s="303">
        <v>0</v>
      </c>
      <c r="B7867" s="303">
        <v>0</v>
      </c>
      <c r="C7867" s="303">
        <v>0</v>
      </c>
      <c r="D7867" s="304">
        <f t="shared" si="122"/>
        <v>0</v>
      </c>
      <c r="E7867" s="305">
        <v>45992</v>
      </c>
      <c r="F7867" s="302" t="s">
        <v>69</v>
      </c>
      <c r="G7867" s="302" t="s">
        <v>70</v>
      </c>
      <c r="H7867" s="302" t="s">
        <v>3214</v>
      </c>
      <c r="I7867" s="302" t="s">
        <v>661</v>
      </c>
      <c r="J7867" s="302">
        <v>135002</v>
      </c>
      <c r="K7867" s="302" t="s">
        <v>107</v>
      </c>
      <c r="L7867" s="302">
        <v>9995799</v>
      </c>
      <c r="M7867" s="302" t="s">
        <v>1191</v>
      </c>
      <c r="N7867" s="305">
        <v>38573</v>
      </c>
      <c r="O7867" s="305">
        <v>38596</v>
      </c>
      <c r="P7867" s="302" t="s">
        <v>3215</v>
      </c>
    </row>
    <row r="7868" spans="1:16">
      <c r="A7868" s="303">
        <v>0</v>
      </c>
      <c r="B7868" s="303">
        <v>0</v>
      </c>
      <c r="C7868" s="303">
        <v>0</v>
      </c>
      <c r="D7868" s="304">
        <f t="shared" si="122"/>
        <v>0</v>
      </c>
      <c r="E7868" s="305">
        <v>45992</v>
      </c>
      <c r="F7868" s="302" t="s">
        <v>69</v>
      </c>
      <c r="G7868" s="302" t="s">
        <v>70</v>
      </c>
      <c r="H7868" s="302" t="s">
        <v>3214</v>
      </c>
      <c r="I7868" s="302" t="s">
        <v>661</v>
      </c>
      <c r="J7868" s="302">
        <v>135002</v>
      </c>
      <c r="K7868" s="302" t="s">
        <v>107</v>
      </c>
      <c r="L7868" s="302">
        <v>14599452</v>
      </c>
      <c r="M7868" s="302" t="s">
        <v>1202</v>
      </c>
      <c r="N7868" s="305">
        <v>40024</v>
      </c>
      <c r="O7868" s="305">
        <v>40057</v>
      </c>
      <c r="P7868" s="302" t="s">
        <v>880</v>
      </c>
    </row>
    <row r="7869" spans="1:16">
      <c r="A7869" s="303">
        <v>0</v>
      </c>
      <c r="B7869" s="303">
        <v>0</v>
      </c>
      <c r="C7869" s="303">
        <v>0</v>
      </c>
      <c r="D7869" s="304">
        <f t="shared" si="122"/>
        <v>0</v>
      </c>
      <c r="E7869" s="305">
        <v>45992</v>
      </c>
      <c r="F7869" s="302" t="s">
        <v>69</v>
      </c>
      <c r="G7869" s="302" t="s">
        <v>70</v>
      </c>
      <c r="H7869" s="302" t="s">
        <v>3214</v>
      </c>
      <c r="I7869" s="302" t="s">
        <v>661</v>
      </c>
      <c r="J7869" s="302">
        <v>135002</v>
      </c>
      <c r="K7869" s="302" t="s">
        <v>107</v>
      </c>
      <c r="L7869" s="302">
        <v>9995801</v>
      </c>
      <c r="M7869" s="302" t="s">
        <v>1193</v>
      </c>
      <c r="N7869" s="305">
        <v>38573</v>
      </c>
      <c r="O7869" s="305">
        <v>38596</v>
      </c>
      <c r="P7869" s="302" t="s">
        <v>3215</v>
      </c>
    </row>
    <row r="7870" spans="1:16">
      <c r="A7870" s="303">
        <v>0</v>
      </c>
      <c r="B7870" s="303">
        <v>0</v>
      </c>
      <c r="C7870" s="303">
        <v>0</v>
      </c>
      <c r="D7870" s="304">
        <f t="shared" si="122"/>
        <v>0</v>
      </c>
      <c r="E7870" s="305">
        <v>45992</v>
      </c>
      <c r="F7870" s="302" t="s">
        <v>69</v>
      </c>
      <c r="G7870" s="302" t="s">
        <v>70</v>
      </c>
      <c r="H7870" s="302" t="s">
        <v>3214</v>
      </c>
      <c r="I7870" s="302" t="s">
        <v>661</v>
      </c>
      <c r="J7870" s="302">
        <v>135002</v>
      </c>
      <c r="K7870" s="302" t="s">
        <v>107</v>
      </c>
      <c r="L7870" s="302">
        <v>14599430</v>
      </c>
      <c r="M7870" s="302" t="s">
        <v>1195</v>
      </c>
      <c r="N7870" s="305">
        <v>40024</v>
      </c>
      <c r="O7870" s="305">
        <v>40057</v>
      </c>
      <c r="P7870" s="302" t="s">
        <v>880</v>
      </c>
    </row>
    <row r="7871" spans="1:16">
      <c r="A7871" s="303">
        <v>0</v>
      </c>
      <c r="B7871" s="303">
        <v>0</v>
      </c>
      <c r="C7871" s="303">
        <v>0</v>
      </c>
      <c r="D7871" s="304">
        <f t="shared" si="122"/>
        <v>0</v>
      </c>
      <c r="E7871" s="305">
        <v>45992</v>
      </c>
      <c r="F7871" s="302" t="s">
        <v>69</v>
      </c>
      <c r="G7871" s="302" t="s">
        <v>70</v>
      </c>
      <c r="H7871" s="302" t="s">
        <v>3214</v>
      </c>
      <c r="I7871" s="302" t="s">
        <v>661</v>
      </c>
      <c r="J7871" s="302">
        <v>135002</v>
      </c>
      <c r="K7871" s="302" t="s">
        <v>107</v>
      </c>
      <c r="L7871" s="302">
        <v>14599441</v>
      </c>
      <c r="M7871" s="302" t="s">
        <v>1197</v>
      </c>
      <c r="N7871" s="305">
        <v>40024</v>
      </c>
      <c r="O7871" s="305">
        <v>40057</v>
      </c>
      <c r="P7871" s="302" t="s">
        <v>880</v>
      </c>
    </row>
    <row r="7872" spans="1:16">
      <c r="A7872" s="303">
        <v>0</v>
      </c>
      <c r="B7872" s="303">
        <v>0</v>
      </c>
      <c r="C7872" s="303">
        <v>0</v>
      </c>
      <c r="D7872" s="304">
        <f t="shared" si="122"/>
        <v>0</v>
      </c>
      <c r="E7872" s="305">
        <v>45992</v>
      </c>
      <c r="F7872" s="302" t="s">
        <v>69</v>
      </c>
      <c r="G7872" s="302" t="s">
        <v>70</v>
      </c>
      <c r="H7872" s="302" t="s">
        <v>3214</v>
      </c>
      <c r="I7872" s="302" t="s">
        <v>661</v>
      </c>
      <c r="J7872" s="302">
        <v>135002</v>
      </c>
      <c r="K7872" s="302" t="s">
        <v>107</v>
      </c>
      <c r="L7872" s="302">
        <v>14599474</v>
      </c>
      <c r="M7872" s="302" t="s">
        <v>1190</v>
      </c>
      <c r="N7872" s="305">
        <v>40024</v>
      </c>
      <c r="O7872" s="305">
        <v>40057</v>
      </c>
      <c r="P7872" s="302" t="s">
        <v>880</v>
      </c>
    </row>
    <row r="7873" spans="1:16">
      <c r="A7873" s="303">
        <v>0</v>
      </c>
      <c r="B7873" s="303">
        <v>0</v>
      </c>
      <c r="C7873" s="303">
        <v>0</v>
      </c>
      <c r="D7873" s="304">
        <f t="shared" si="122"/>
        <v>0</v>
      </c>
      <c r="E7873" s="305">
        <v>45992</v>
      </c>
      <c r="F7873" s="302" t="s">
        <v>69</v>
      </c>
      <c r="G7873" s="302" t="s">
        <v>70</v>
      </c>
      <c r="H7873" s="302" t="s">
        <v>3214</v>
      </c>
      <c r="I7873" s="302" t="s">
        <v>661</v>
      </c>
      <c r="J7873" s="302">
        <v>135002</v>
      </c>
      <c r="K7873" s="302" t="s">
        <v>107</v>
      </c>
      <c r="L7873" s="302">
        <v>14599485</v>
      </c>
      <c r="M7873" s="302" t="s">
        <v>1198</v>
      </c>
      <c r="N7873" s="305">
        <v>40024</v>
      </c>
      <c r="O7873" s="305">
        <v>40057</v>
      </c>
      <c r="P7873" s="302" t="s">
        <v>880</v>
      </c>
    </row>
    <row r="7874" spans="1:16">
      <c r="A7874" s="303">
        <v>0</v>
      </c>
      <c r="B7874" s="303">
        <v>0</v>
      </c>
      <c r="C7874" s="303">
        <v>0</v>
      </c>
      <c r="D7874" s="304">
        <f t="shared" si="122"/>
        <v>0</v>
      </c>
      <c r="E7874" s="305">
        <v>45992</v>
      </c>
      <c r="F7874" s="302" t="s">
        <v>69</v>
      </c>
      <c r="G7874" s="302" t="s">
        <v>70</v>
      </c>
      <c r="H7874" s="302" t="s">
        <v>3214</v>
      </c>
      <c r="I7874" s="302" t="s">
        <v>661</v>
      </c>
      <c r="J7874" s="302">
        <v>135002</v>
      </c>
      <c r="K7874" s="302" t="s">
        <v>107</v>
      </c>
      <c r="L7874" s="302">
        <v>9996202</v>
      </c>
      <c r="M7874" s="302" t="s">
        <v>1201</v>
      </c>
      <c r="N7874" s="305">
        <v>38573</v>
      </c>
      <c r="O7874" s="305">
        <v>38596</v>
      </c>
      <c r="P7874" s="302" t="s">
        <v>3215</v>
      </c>
    </row>
    <row r="7875" spans="1:16">
      <c r="A7875" s="303">
        <v>0</v>
      </c>
      <c r="B7875" s="303">
        <v>0</v>
      </c>
      <c r="C7875" s="303">
        <v>0</v>
      </c>
      <c r="D7875" s="304">
        <f t="shared" ref="D7875:D7938" si="123">+B7875-C7875</f>
        <v>0</v>
      </c>
      <c r="E7875" s="305">
        <v>45992</v>
      </c>
      <c r="F7875" s="302" t="s">
        <v>69</v>
      </c>
      <c r="G7875" s="302" t="s">
        <v>70</v>
      </c>
      <c r="H7875" s="302" t="s">
        <v>3214</v>
      </c>
      <c r="I7875" s="302" t="s">
        <v>661</v>
      </c>
      <c r="J7875" s="302">
        <v>135002</v>
      </c>
      <c r="K7875" s="302" t="s">
        <v>107</v>
      </c>
      <c r="L7875" s="302">
        <v>9995797</v>
      </c>
      <c r="M7875" s="302" t="s">
        <v>1187</v>
      </c>
      <c r="N7875" s="305">
        <v>38573</v>
      </c>
      <c r="O7875" s="305">
        <v>38596</v>
      </c>
      <c r="P7875" s="302" t="s">
        <v>3215</v>
      </c>
    </row>
    <row r="7876" spans="1:16">
      <c r="A7876" s="303">
        <v>0</v>
      </c>
      <c r="B7876" s="303">
        <v>0</v>
      </c>
      <c r="C7876" s="303">
        <v>0</v>
      </c>
      <c r="D7876" s="304">
        <f t="shared" si="123"/>
        <v>0</v>
      </c>
      <c r="E7876" s="305">
        <v>45992</v>
      </c>
      <c r="F7876" s="302" t="s">
        <v>69</v>
      </c>
      <c r="G7876" s="302" t="s">
        <v>70</v>
      </c>
      <c r="H7876" s="302" t="s">
        <v>3214</v>
      </c>
      <c r="I7876" s="302" t="s">
        <v>661</v>
      </c>
      <c r="J7876" s="302">
        <v>135002</v>
      </c>
      <c r="K7876" s="302" t="s">
        <v>107</v>
      </c>
      <c r="L7876" s="302">
        <v>14599419</v>
      </c>
      <c r="M7876" s="302" t="s">
        <v>1192</v>
      </c>
      <c r="N7876" s="305">
        <v>40024</v>
      </c>
      <c r="O7876" s="305">
        <v>40057</v>
      </c>
      <c r="P7876" s="302" t="s">
        <v>880</v>
      </c>
    </row>
    <row r="7877" spans="1:16">
      <c r="A7877" s="303">
        <v>0</v>
      </c>
      <c r="B7877" s="303">
        <v>0</v>
      </c>
      <c r="C7877" s="303">
        <v>0</v>
      </c>
      <c r="D7877" s="304">
        <f t="shared" si="123"/>
        <v>0</v>
      </c>
      <c r="E7877" s="305">
        <v>45992</v>
      </c>
      <c r="F7877" s="302" t="s">
        <v>69</v>
      </c>
      <c r="G7877" s="302" t="s">
        <v>70</v>
      </c>
      <c r="H7877" s="302" t="s">
        <v>3214</v>
      </c>
      <c r="I7877" s="302" t="s">
        <v>661</v>
      </c>
      <c r="J7877" s="302">
        <v>135002</v>
      </c>
      <c r="K7877" s="302" t="s">
        <v>136</v>
      </c>
      <c r="L7877" s="302">
        <v>10932103</v>
      </c>
      <c r="M7877" s="302" t="s">
        <v>1206</v>
      </c>
      <c r="N7877" s="305">
        <v>40024</v>
      </c>
      <c r="O7877" s="305">
        <v>40057</v>
      </c>
      <c r="P7877" s="302" t="s">
        <v>3127</v>
      </c>
    </row>
    <row r="7878" spans="1:16">
      <c r="A7878" s="303">
        <v>0</v>
      </c>
      <c r="B7878" s="303">
        <v>0</v>
      </c>
      <c r="C7878" s="303">
        <v>0</v>
      </c>
      <c r="D7878" s="304">
        <f t="shared" si="123"/>
        <v>0</v>
      </c>
      <c r="E7878" s="305">
        <v>45992</v>
      </c>
      <c r="F7878" s="302" t="s">
        <v>69</v>
      </c>
      <c r="G7878" s="302" t="s">
        <v>70</v>
      </c>
      <c r="H7878" s="302" t="s">
        <v>3214</v>
      </c>
      <c r="I7878" s="302" t="s">
        <v>661</v>
      </c>
      <c r="J7878" s="302">
        <v>135002</v>
      </c>
      <c r="K7878" s="302" t="s">
        <v>136</v>
      </c>
      <c r="L7878" s="302">
        <v>10932106</v>
      </c>
      <c r="M7878" s="302" t="s">
        <v>1208</v>
      </c>
      <c r="N7878" s="305">
        <v>40024</v>
      </c>
      <c r="O7878" s="305">
        <v>40057</v>
      </c>
      <c r="P7878" s="302" t="s">
        <v>3127</v>
      </c>
    </row>
    <row r="7879" spans="1:16">
      <c r="A7879" s="303">
        <v>0</v>
      </c>
      <c r="B7879" s="303">
        <v>0</v>
      </c>
      <c r="C7879" s="303">
        <v>0</v>
      </c>
      <c r="D7879" s="304">
        <f t="shared" si="123"/>
        <v>0</v>
      </c>
      <c r="E7879" s="305">
        <v>45992</v>
      </c>
      <c r="F7879" s="302" t="s">
        <v>69</v>
      </c>
      <c r="G7879" s="302" t="s">
        <v>70</v>
      </c>
      <c r="H7879" s="302" t="s">
        <v>3214</v>
      </c>
      <c r="I7879" s="302" t="s">
        <v>661</v>
      </c>
      <c r="J7879" s="302">
        <v>135002</v>
      </c>
      <c r="K7879" s="302" t="s">
        <v>136</v>
      </c>
      <c r="L7879" s="302">
        <v>10932109</v>
      </c>
      <c r="M7879" s="302" t="s">
        <v>1207</v>
      </c>
      <c r="N7879" s="305">
        <v>40024</v>
      </c>
      <c r="O7879" s="305">
        <v>40057</v>
      </c>
      <c r="P7879" s="302" t="s">
        <v>3127</v>
      </c>
    </row>
    <row r="7880" spans="1:16">
      <c r="A7880" s="303">
        <v>0</v>
      </c>
      <c r="B7880" s="303">
        <v>0</v>
      </c>
      <c r="C7880" s="303">
        <v>0</v>
      </c>
      <c r="D7880" s="304">
        <f t="shared" si="123"/>
        <v>0</v>
      </c>
      <c r="E7880" s="305">
        <v>45992</v>
      </c>
      <c r="F7880" s="302" t="s">
        <v>69</v>
      </c>
      <c r="G7880" s="302" t="s">
        <v>70</v>
      </c>
      <c r="H7880" s="302" t="s">
        <v>3214</v>
      </c>
      <c r="I7880" s="302" t="s">
        <v>661</v>
      </c>
      <c r="J7880" s="302">
        <v>135003</v>
      </c>
      <c r="K7880" s="302" t="s">
        <v>224</v>
      </c>
      <c r="L7880" s="302">
        <v>13171895</v>
      </c>
      <c r="M7880" s="302" t="s">
        <v>1195</v>
      </c>
      <c r="N7880" s="305">
        <v>40024</v>
      </c>
      <c r="O7880" s="305">
        <v>40057</v>
      </c>
      <c r="P7880" s="302" t="s">
        <v>880</v>
      </c>
    </row>
    <row r="7881" spans="1:16">
      <c r="A7881" s="303">
        <v>0</v>
      </c>
      <c r="B7881" s="303">
        <v>0</v>
      </c>
      <c r="C7881" s="303">
        <v>0</v>
      </c>
      <c r="D7881" s="304">
        <f t="shared" si="123"/>
        <v>0</v>
      </c>
      <c r="E7881" s="305">
        <v>45992</v>
      </c>
      <c r="F7881" s="302" t="s">
        <v>69</v>
      </c>
      <c r="G7881" s="302" t="s">
        <v>70</v>
      </c>
      <c r="H7881" s="302" t="s">
        <v>3214</v>
      </c>
      <c r="I7881" s="302" t="s">
        <v>661</v>
      </c>
      <c r="J7881" s="302">
        <v>135003</v>
      </c>
      <c r="K7881" s="302" t="s">
        <v>224</v>
      </c>
      <c r="L7881" s="302">
        <v>13196770</v>
      </c>
      <c r="M7881" s="302" t="s">
        <v>1194</v>
      </c>
      <c r="N7881" s="305">
        <v>40024</v>
      </c>
      <c r="O7881" s="305">
        <v>40057</v>
      </c>
      <c r="P7881" s="302" t="s">
        <v>880</v>
      </c>
    </row>
    <row r="7882" spans="1:16">
      <c r="A7882" s="303">
        <v>0</v>
      </c>
      <c r="B7882" s="303">
        <v>0</v>
      </c>
      <c r="C7882" s="303">
        <v>0</v>
      </c>
      <c r="D7882" s="304">
        <f t="shared" si="123"/>
        <v>0</v>
      </c>
      <c r="E7882" s="305">
        <v>45992</v>
      </c>
      <c r="F7882" s="302" t="s">
        <v>69</v>
      </c>
      <c r="G7882" s="302" t="s">
        <v>70</v>
      </c>
      <c r="H7882" s="302" t="s">
        <v>3214</v>
      </c>
      <c r="I7882" s="302" t="s">
        <v>661</v>
      </c>
      <c r="J7882" s="302">
        <v>135003</v>
      </c>
      <c r="K7882" s="302" t="s">
        <v>224</v>
      </c>
      <c r="L7882" s="302">
        <v>10932163</v>
      </c>
      <c r="M7882" s="302" t="s">
        <v>1194</v>
      </c>
      <c r="N7882" s="305">
        <v>40024</v>
      </c>
      <c r="O7882" s="305">
        <v>40057</v>
      </c>
      <c r="P7882" s="302" t="s">
        <v>3127</v>
      </c>
    </row>
    <row r="7883" spans="1:16">
      <c r="A7883" s="303">
        <v>0</v>
      </c>
      <c r="B7883" s="303">
        <v>0</v>
      </c>
      <c r="C7883" s="303">
        <v>0</v>
      </c>
      <c r="D7883" s="304">
        <f t="shared" si="123"/>
        <v>0</v>
      </c>
      <c r="E7883" s="305">
        <v>45992</v>
      </c>
      <c r="F7883" s="302" t="s">
        <v>69</v>
      </c>
      <c r="G7883" s="302" t="s">
        <v>70</v>
      </c>
      <c r="H7883" s="302" t="s">
        <v>3214</v>
      </c>
      <c r="I7883" s="302" t="s">
        <v>661</v>
      </c>
      <c r="J7883" s="302">
        <v>135003</v>
      </c>
      <c r="K7883" s="302" t="s">
        <v>224</v>
      </c>
      <c r="L7883" s="302">
        <v>10932148</v>
      </c>
      <c r="M7883" s="302" t="s">
        <v>1195</v>
      </c>
      <c r="N7883" s="305">
        <v>40024</v>
      </c>
      <c r="O7883" s="305">
        <v>40057</v>
      </c>
      <c r="P7883" s="302" t="s">
        <v>3127</v>
      </c>
    </row>
    <row r="7884" spans="1:16">
      <c r="A7884" s="303">
        <v>0</v>
      </c>
      <c r="B7884" s="303">
        <v>0</v>
      </c>
      <c r="C7884" s="303">
        <v>0</v>
      </c>
      <c r="D7884" s="304">
        <f t="shared" si="123"/>
        <v>0</v>
      </c>
      <c r="E7884" s="305">
        <v>45992</v>
      </c>
      <c r="F7884" s="302" t="s">
        <v>69</v>
      </c>
      <c r="G7884" s="302" t="s">
        <v>70</v>
      </c>
      <c r="H7884" s="302" t="s">
        <v>3214</v>
      </c>
      <c r="I7884" s="302" t="s">
        <v>661</v>
      </c>
      <c r="J7884" s="302">
        <v>135003</v>
      </c>
      <c r="K7884" s="302" t="s">
        <v>224</v>
      </c>
      <c r="L7884" s="302">
        <v>13171905</v>
      </c>
      <c r="M7884" s="302" t="s">
        <v>1202</v>
      </c>
      <c r="N7884" s="305">
        <v>40024</v>
      </c>
      <c r="O7884" s="305">
        <v>40057</v>
      </c>
      <c r="P7884" s="302" t="s">
        <v>880</v>
      </c>
    </row>
    <row r="7885" spans="1:16">
      <c r="A7885" s="303">
        <v>0</v>
      </c>
      <c r="B7885" s="303">
        <v>0</v>
      </c>
      <c r="C7885" s="303">
        <v>0</v>
      </c>
      <c r="D7885" s="304">
        <f t="shared" si="123"/>
        <v>0</v>
      </c>
      <c r="E7885" s="305">
        <v>45992</v>
      </c>
      <c r="F7885" s="302" t="s">
        <v>69</v>
      </c>
      <c r="G7885" s="302" t="s">
        <v>70</v>
      </c>
      <c r="H7885" s="302" t="s">
        <v>3214</v>
      </c>
      <c r="I7885" s="302" t="s">
        <v>661</v>
      </c>
      <c r="J7885" s="302">
        <v>135003</v>
      </c>
      <c r="K7885" s="302" t="s">
        <v>224</v>
      </c>
      <c r="L7885" s="302">
        <v>10932154</v>
      </c>
      <c r="M7885" s="302" t="s">
        <v>1197</v>
      </c>
      <c r="N7885" s="305">
        <v>40024</v>
      </c>
      <c r="O7885" s="305">
        <v>40057</v>
      </c>
      <c r="P7885" s="302" t="s">
        <v>3127</v>
      </c>
    </row>
    <row r="7886" spans="1:16">
      <c r="A7886" s="303">
        <v>0</v>
      </c>
      <c r="B7886" s="303">
        <v>0</v>
      </c>
      <c r="C7886" s="303">
        <v>0</v>
      </c>
      <c r="D7886" s="304">
        <f t="shared" si="123"/>
        <v>0</v>
      </c>
      <c r="E7886" s="305">
        <v>45992</v>
      </c>
      <c r="F7886" s="302" t="s">
        <v>69</v>
      </c>
      <c r="G7886" s="302" t="s">
        <v>70</v>
      </c>
      <c r="H7886" s="302" t="s">
        <v>3214</v>
      </c>
      <c r="I7886" s="302" t="s">
        <v>661</v>
      </c>
      <c r="J7886" s="302">
        <v>135003</v>
      </c>
      <c r="K7886" s="302" t="s">
        <v>224</v>
      </c>
      <c r="L7886" s="302">
        <v>10932157</v>
      </c>
      <c r="M7886" s="302" t="s">
        <v>1188</v>
      </c>
      <c r="N7886" s="305">
        <v>40024</v>
      </c>
      <c r="O7886" s="305">
        <v>40057</v>
      </c>
      <c r="P7886" s="302" t="s">
        <v>3127</v>
      </c>
    </row>
    <row r="7887" spans="1:16">
      <c r="A7887" s="303">
        <v>0</v>
      </c>
      <c r="B7887" s="303">
        <v>0</v>
      </c>
      <c r="C7887" s="303">
        <v>0</v>
      </c>
      <c r="D7887" s="304">
        <f t="shared" si="123"/>
        <v>0</v>
      </c>
      <c r="E7887" s="305">
        <v>45992</v>
      </c>
      <c r="F7887" s="302" t="s">
        <v>69</v>
      </c>
      <c r="G7887" s="302" t="s">
        <v>70</v>
      </c>
      <c r="H7887" s="302" t="s">
        <v>3214</v>
      </c>
      <c r="I7887" s="302" t="s">
        <v>661</v>
      </c>
      <c r="J7887" s="302">
        <v>135003</v>
      </c>
      <c r="K7887" s="302" t="s">
        <v>224</v>
      </c>
      <c r="L7887" s="302">
        <v>13171890</v>
      </c>
      <c r="M7887" s="302" t="s">
        <v>1192</v>
      </c>
      <c r="N7887" s="305">
        <v>40024</v>
      </c>
      <c r="O7887" s="305">
        <v>40057</v>
      </c>
      <c r="P7887" s="302" t="s">
        <v>880</v>
      </c>
    </row>
    <row r="7888" spans="1:16">
      <c r="A7888" s="303">
        <v>0</v>
      </c>
      <c r="B7888" s="303">
        <v>0</v>
      </c>
      <c r="C7888" s="303">
        <v>0</v>
      </c>
      <c r="D7888" s="304">
        <f t="shared" si="123"/>
        <v>0</v>
      </c>
      <c r="E7888" s="305">
        <v>45992</v>
      </c>
      <c r="F7888" s="302" t="s">
        <v>69</v>
      </c>
      <c r="G7888" s="302" t="s">
        <v>70</v>
      </c>
      <c r="H7888" s="302" t="s">
        <v>3214</v>
      </c>
      <c r="I7888" s="302" t="s">
        <v>661</v>
      </c>
      <c r="J7888" s="302">
        <v>135003</v>
      </c>
      <c r="K7888" s="302" t="s">
        <v>224</v>
      </c>
      <c r="L7888" s="302">
        <v>13196740</v>
      </c>
      <c r="M7888" s="302" t="s">
        <v>1198</v>
      </c>
      <c r="N7888" s="305">
        <v>40024</v>
      </c>
      <c r="O7888" s="305">
        <v>40057</v>
      </c>
      <c r="P7888" s="302" t="s">
        <v>880</v>
      </c>
    </row>
    <row r="7889" spans="1:16">
      <c r="A7889" s="303">
        <v>0</v>
      </c>
      <c r="B7889" s="303">
        <v>0</v>
      </c>
      <c r="C7889" s="303">
        <v>0</v>
      </c>
      <c r="D7889" s="304">
        <f t="shared" si="123"/>
        <v>0</v>
      </c>
      <c r="E7889" s="305">
        <v>45992</v>
      </c>
      <c r="F7889" s="302" t="s">
        <v>69</v>
      </c>
      <c r="G7889" s="302" t="s">
        <v>70</v>
      </c>
      <c r="H7889" s="302" t="s">
        <v>3214</v>
      </c>
      <c r="I7889" s="302" t="s">
        <v>661</v>
      </c>
      <c r="J7889" s="302">
        <v>135003</v>
      </c>
      <c r="K7889" s="302" t="s">
        <v>224</v>
      </c>
      <c r="L7889" s="302">
        <v>13196750</v>
      </c>
      <c r="M7889" s="302" t="s">
        <v>1192</v>
      </c>
      <c r="N7889" s="305">
        <v>40024</v>
      </c>
      <c r="O7889" s="305">
        <v>40057</v>
      </c>
      <c r="P7889" s="302" t="s">
        <v>880</v>
      </c>
    </row>
    <row r="7890" spans="1:16">
      <c r="A7890" s="303">
        <v>0</v>
      </c>
      <c r="B7890" s="303">
        <v>0</v>
      </c>
      <c r="C7890" s="303">
        <v>0</v>
      </c>
      <c r="D7890" s="304">
        <f t="shared" si="123"/>
        <v>0</v>
      </c>
      <c r="E7890" s="305">
        <v>45992</v>
      </c>
      <c r="F7890" s="302" t="s">
        <v>69</v>
      </c>
      <c r="G7890" s="302" t="s">
        <v>70</v>
      </c>
      <c r="H7890" s="302" t="s">
        <v>3214</v>
      </c>
      <c r="I7890" s="302" t="s">
        <v>661</v>
      </c>
      <c r="J7890" s="302">
        <v>135003</v>
      </c>
      <c r="K7890" s="302" t="s">
        <v>224</v>
      </c>
      <c r="L7890" s="302">
        <v>13196760</v>
      </c>
      <c r="M7890" s="302" t="s">
        <v>1197</v>
      </c>
      <c r="N7890" s="305">
        <v>40024</v>
      </c>
      <c r="O7890" s="305">
        <v>40057</v>
      </c>
      <c r="P7890" s="302" t="s">
        <v>880</v>
      </c>
    </row>
    <row r="7891" spans="1:16">
      <c r="A7891" s="303">
        <v>0</v>
      </c>
      <c r="B7891" s="303">
        <v>0</v>
      </c>
      <c r="C7891" s="303">
        <v>0</v>
      </c>
      <c r="D7891" s="304">
        <f t="shared" si="123"/>
        <v>0</v>
      </c>
      <c r="E7891" s="305">
        <v>45992</v>
      </c>
      <c r="F7891" s="302" t="s">
        <v>69</v>
      </c>
      <c r="G7891" s="302" t="s">
        <v>70</v>
      </c>
      <c r="H7891" s="302" t="s">
        <v>3214</v>
      </c>
      <c r="I7891" s="302" t="s">
        <v>661</v>
      </c>
      <c r="J7891" s="302">
        <v>135003</v>
      </c>
      <c r="K7891" s="302" t="s">
        <v>224</v>
      </c>
      <c r="L7891" s="302">
        <v>10932166</v>
      </c>
      <c r="M7891" s="302" t="s">
        <v>1190</v>
      </c>
      <c r="N7891" s="305">
        <v>40024</v>
      </c>
      <c r="O7891" s="305">
        <v>40057</v>
      </c>
      <c r="P7891" s="302" t="s">
        <v>3127</v>
      </c>
    </row>
    <row r="7892" spans="1:16">
      <c r="A7892" s="303">
        <v>0</v>
      </c>
      <c r="B7892" s="303">
        <v>0</v>
      </c>
      <c r="C7892" s="303">
        <v>0</v>
      </c>
      <c r="D7892" s="304">
        <f t="shared" si="123"/>
        <v>0</v>
      </c>
      <c r="E7892" s="305">
        <v>45992</v>
      </c>
      <c r="F7892" s="302" t="s">
        <v>69</v>
      </c>
      <c r="G7892" s="302" t="s">
        <v>70</v>
      </c>
      <c r="H7892" s="302" t="s">
        <v>3214</v>
      </c>
      <c r="I7892" s="302" t="s">
        <v>661</v>
      </c>
      <c r="J7892" s="302">
        <v>135003</v>
      </c>
      <c r="K7892" s="302" t="s">
        <v>224</v>
      </c>
      <c r="L7892" s="302">
        <v>13171920</v>
      </c>
      <c r="M7892" s="302" t="s">
        <v>1198</v>
      </c>
      <c r="N7892" s="305">
        <v>40024</v>
      </c>
      <c r="O7892" s="305">
        <v>40057</v>
      </c>
      <c r="P7892" s="302" t="s">
        <v>880</v>
      </c>
    </row>
    <row r="7893" spans="1:16">
      <c r="A7893" s="303">
        <v>0</v>
      </c>
      <c r="B7893" s="303">
        <v>0</v>
      </c>
      <c r="C7893" s="303">
        <v>0</v>
      </c>
      <c r="D7893" s="304">
        <f t="shared" si="123"/>
        <v>0</v>
      </c>
      <c r="E7893" s="305">
        <v>45992</v>
      </c>
      <c r="F7893" s="302" t="s">
        <v>69</v>
      </c>
      <c r="G7893" s="302" t="s">
        <v>70</v>
      </c>
      <c r="H7893" s="302" t="s">
        <v>3214</v>
      </c>
      <c r="I7893" s="302" t="s">
        <v>661</v>
      </c>
      <c r="J7893" s="302">
        <v>135003</v>
      </c>
      <c r="K7893" s="302" t="s">
        <v>224</v>
      </c>
      <c r="L7893" s="302">
        <v>13171925</v>
      </c>
      <c r="M7893" s="302" t="s">
        <v>1188</v>
      </c>
      <c r="N7893" s="305">
        <v>40024</v>
      </c>
      <c r="O7893" s="305">
        <v>40057</v>
      </c>
      <c r="P7893" s="302" t="s">
        <v>880</v>
      </c>
    </row>
    <row r="7894" spans="1:16">
      <c r="A7894" s="303">
        <v>0</v>
      </c>
      <c r="B7894" s="303">
        <v>0</v>
      </c>
      <c r="C7894" s="303">
        <v>0</v>
      </c>
      <c r="D7894" s="304">
        <f t="shared" si="123"/>
        <v>0</v>
      </c>
      <c r="E7894" s="305">
        <v>45992</v>
      </c>
      <c r="F7894" s="302" t="s">
        <v>69</v>
      </c>
      <c r="G7894" s="302" t="s">
        <v>70</v>
      </c>
      <c r="H7894" s="302" t="s">
        <v>3214</v>
      </c>
      <c r="I7894" s="302" t="s">
        <v>661</v>
      </c>
      <c r="J7894" s="302">
        <v>135003</v>
      </c>
      <c r="K7894" s="302" t="s">
        <v>224</v>
      </c>
      <c r="L7894" s="302">
        <v>13196745</v>
      </c>
      <c r="M7894" s="302" t="s">
        <v>1188</v>
      </c>
      <c r="N7894" s="305">
        <v>40024</v>
      </c>
      <c r="O7894" s="305">
        <v>40057</v>
      </c>
      <c r="P7894" s="302" t="s">
        <v>880</v>
      </c>
    </row>
    <row r="7895" spans="1:16">
      <c r="A7895" s="303">
        <v>0</v>
      </c>
      <c r="B7895" s="303">
        <v>0</v>
      </c>
      <c r="C7895" s="303">
        <v>0</v>
      </c>
      <c r="D7895" s="304">
        <f t="shared" si="123"/>
        <v>0</v>
      </c>
      <c r="E7895" s="305">
        <v>45992</v>
      </c>
      <c r="F7895" s="302" t="s">
        <v>69</v>
      </c>
      <c r="G7895" s="302" t="s">
        <v>70</v>
      </c>
      <c r="H7895" s="302" t="s">
        <v>3214</v>
      </c>
      <c r="I7895" s="302" t="s">
        <v>661</v>
      </c>
      <c r="J7895" s="302">
        <v>135003</v>
      </c>
      <c r="K7895" s="302" t="s">
        <v>224</v>
      </c>
      <c r="L7895" s="302">
        <v>13196765</v>
      </c>
      <c r="M7895" s="302" t="s">
        <v>1202</v>
      </c>
      <c r="N7895" s="305">
        <v>40024</v>
      </c>
      <c r="O7895" s="305">
        <v>40057</v>
      </c>
      <c r="P7895" s="302" t="s">
        <v>880</v>
      </c>
    </row>
    <row r="7896" spans="1:16">
      <c r="A7896" s="303">
        <v>0</v>
      </c>
      <c r="B7896" s="303">
        <v>0</v>
      </c>
      <c r="C7896" s="303">
        <v>0</v>
      </c>
      <c r="D7896" s="304">
        <f t="shared" si="123"/>
        <v>0</v>
      </c>
      <c r="E7896" s="305">
        <v>45992</v>
      </c>
      <c r="F7896" s="302" t="s">
        <v>69</v>
      </c>
      <c r="G7896" s="302" t="s">
        <v>70</v>
      </c>
      <c r="H7896" s="302" t="s">
        <v>3214</v>
      </c>
      <c r="I7896" s="302" t="s">
        <v>661</v>
      </c>
      <c r="J7896" s="302">
        <v>135003</v>
      </c>
      <c r="K7896" s="302" t="s">
        <v>224</v>
      </c>
      <c r="L7896" s="302">
        <v>13171915</v>
      </c>
      <c r="M7896" s="302" t="s">
        <v>1190</v>
      </c>
      <c r="N7896" s="305">
        <v>40024</v>
      </c>
      <c r="O7896" s="305">
        <v>40057</v>
      </c>
      <c r="P7896" s="302" t="s">
        <v>880</v>
      </c>
    </row>
    <row r="7897" spans="1:16">
      <c r="A7897" s="303">
        <v>0</v>
      </c>
      <c r="B7897" s="303">
        <v>0</v>
      </c>
      <c r="C7897" s="303">
        <v>0</v>
      </c>
      <c r="D7897" s="304">
        <f t="shared" si="123"/>
        <v>0</v>
      </c>
      <c r="E7897" s="305">
        <v>45992</v>
      </c>
      <c r="F7897" s="302" t="s">
        <v>69</v>
      </c>
      <c r="G7897" s="302" t="s">
        <v>70</v>
      </c>
      <c r="H7897" s="302" t="s">
        <v>3214</v>
      </c>
      <c r="I7897" s="302" t="s">
        <v>661</v>
      </c>
      <c r="J7897" s="302">
        <v>135003</v>
      </c>
      <c r="K7897" s="302" t="s">
        <v>224</v>
      </c>
      <c r="L7897" s="302">
        <v>10932169</v>
      </c>
      <c r="M7897" s="302" t="s">
        <v>1198</v>
      </c>
      <c r="N7897" s="305">
        <v>40024</v>
      </c>
      <c r="O7897" s="305">
        <v>40057</v>
      </c>
      <c r="P7897" s="302" t="s">
        <v>3127</v>
      </c>
    </row>
    <row r="7898" spans="1:16">
      <c r="A7898" s="303">
        <v>0</v>
      </c>
      <c r="B7898" s="303">
        <v>0</v>
      </c>
      <c r="C7898" s="303">
        <v>0</v>
      </c>
      <c r="D7898" s="304">
        <f t="shared" si="123"/>
        <v>0</v>
      </c>
      <c r="E7898" s="305">
        <v>45992</v>
      </c>
      <c r="F7898" s="302" t="s">
        <v>69</v>
      </c>
      <c r="G7898" s="302" t="s">
        <v>70</v>
      </c>
      <c r="H7898" s="302" t="s">
        <v>3214</v>
      </c>
      <c r="I7898" s="302" t="s">
        <v>661</v>
      </c>
      <c r="J7898" s="302">
        <v>135003</v>
      </c>
      <c r="K7898" s="302" t="s">
        <v>224</v>
      </c>
      <c r="L7898" s="302">
        <v>10932151</v>
      </c>
      <c r="M7898" s="302" t="s">
        <v>1192</v>
      </c>
      <c r="N7898" s="305">
        <v>40024</v>
      </c>
      <c r="O7898" s="305">
        <v>40057</v>
      </c>
      <c r="P7898" s="302" t="s">
        <v>3127</v>
      </c>
    </row>
    <row r="7899" spans="1:16">
      <c r="A7899" s="303">
        <v>0</v>
      </c>
      <c r="B7899" s="303">
        <v>0</v>
      </c>
      <c r="C7899" s="303">
        <v>0</v>
      </c>
      <c r="D7899" s="304">
        <f t="shared" si="123"/>
        <v>0</v>
      </c>
      <c r="E7899" s="305">
        <v>45992</v>
      </c>
      <c r="F7899" s="302" t="s">
        <v>69</v>
      </c>
      <c r="G7899" s="302" t="s">
        <v>70</v>
      </c>
      <c r="H7899" s="302" t="s">
        <v>3214</v>
      </c>
      <c r="I7899" s="302" t="s">
        <v>661</v>
      </c>
      <c r="J7899" s="302">
        <v>135003</v>
      </c>
      <c r="K7899" s="302" t="s">
        <v>224</v>
      </c>
      <c r="L7899" s="302">
        <v>13171900</v>
      </c>
      <c r="M7899" s="302" t="s">
        <v>1197</v>
      </c>
      <c r="N7899" s="305">
        <v>40024</v>
      </c>
      <c r="O7899" s="305">
        <v>40057</v>
      </c>
      <c r="P7899" s="302" t="s">
        <v>880</v>
      </c>
    </row>
    <row r="7900" spans="1:16">
      <c r="A7900" s="303">
        <v>0</v>
      </c>
      <c r="B7900" s="303">
        <v>0</v>
      </c>
      <c r="C7900" s="303">
        <v>0</v>
      </c>
      <c r="D7900" s="304">
        <f t="shared" si="123"/>
        <v>0</v>
      </c>
      <c r="E7900" s="305">
        <v>45992</v>
      </c>
      <c r="F7900" s="302" t="s">
        <v>69</v>
      </c>
      <c r="G7900" s="302" t="s">
        <v>70</v>
      </c>
      <c r="H7900" s="302" t="s">
        <v>3214</v>
      </c>
      <c r="I7900" s="302" t="s">
        <v>661</v>
      </c>
      <c r="J7900" s="302">
        <v>135003</v>
      </c>
      <c r="K7900" s="302" t="s">
        <v>224</v>
      </c>
      <c r="L7900" s="302">
        <v>10932160</v>
      </c>
      <c r="M7900" s="302" t="s">
        <v>1202</v>
      </c>
      <c r="N7900" s="305">
        <v>40024</v>
      </c>
      <c r="O7900" s="305">
        <v>40057</v>
      </c>
      <c r="P7900" s="302" t="s">
        <v>3127</v>
      </c>
    </row>
    <row r="7901" spans="1:16">
      <c r="A7901" s="303">
        <v>0</v>
      </c>
      <c r="B7901" s="303">
        <v>0</v>
      </c>
      <c r="C7901" s="303">
        <v>0</v>
      </c>
      <c r="D7901" s="304">
        <f t="shared" si="123"/>
        <v>0</v>
      </c>
      <c r="E7901" s="305">
        <v>45992</v>
      </c>
      <c r="F7901" s="302" t="s">
        <v>69</v>
      </c>
      <c r="G7901" s="302" t="s">
        <v>70</v>
      </c>
      <c r="H7901" s="302" t="s">
        <v>3214</v>
      </c>
      <c r="I7901" s="302" t="s">
        <v>661</v>
      </c>
      <c r="J7901" s="302">
        <v>135003</v>
      </c>
      <c r="K7901" s="302" t="s">
        <v>224</v>
      </c>
      <c r="L7901" s="302">
        <v>13171910</v>
      </c>
      <c r="M7901" s="302" t="s">
        <v>1194</v>
      </c>
      <c r="N7901" s="305">
        <v>40024</v>
      </c>
      <c r="O7901" s="305">
        <v>40057</v>
      </c>
      <c r="P7901" s="302" t="s">
        <v>880</v>
      </c>
    </row>
    <row r="7902" spans="1:16">
      <c r="A7902" s="303">
        <v>0</v>
      </c>
      <c r="B7902" s="303">
        <v>0</v>
      </c>
      <c r="C7902" s="303">
        <v>0</v>
      </c>
      <c r="D7902" s="304">
        <f t="shared" si="123"/>
        <v>0</v>
      </c>
      <c r="E7902" s="305">
        <v>45992</v>
      </c>
      <c r="F7902" s="302" t="s">
        <v>69</v>
      </c>
      <c r="G7902" s="302" t="s">
        <v>70</v>
      </c>
      <c r="H7902" s="302" t="s">
        <v>3214</v>
      </c>
      <c r="I7902" s="302" t="s">
        <v>661</v>
      </c>
      <c r="J7902" s="302">
        <v>135003</v>
      </c>
      <c r="K7902" s="302" t="s">
        <v>224</v>
      </c>
      <c r="L7902" s="302">
        <v>13196735</v>
      </c>
      <c r="M7902" s="302" t="s">
        <v>1190</v>
      </c>
      <c r="N7902" s="305">
        <v>40024</v>
      </c>
      <c r="O7902" s="305">
        <v>40057</v>
      </c>
      <c r="P7902" s="302" t="s">
        <v>880</v>
      </c>
    </row>
    <row r="7903" spans="1:16">
      <c r="A7903" s="303">
        <v>0</v>
      </c>
      <c r="B7903" s="303">
        <v>0</v>
      </c>
      <c r="C7903" s="303">
        <v>0</v>
      </c>
      <c r="D7903" s="304">
        <f t="shared" si="123"/>
        <v>0</v>
      </c>
      <c r="E7903" s="305">
        <v>45992</v>
      </c>
      <c r="F7903" s="302" t="s">
        <v>69</v>
      </c>
      <c r="G7903" s="302" t="s">
        <v>70</v>
      </c>
      <c r="H7903" s="302" t="s">
        <v>3214</v>
      </c>
      <c r="I7903" s="302" t="s">
        <v>661</v>
      </c>
      <c r="J7903" s="302">
        <v>135003</v>
      </c>
      <c r="K7903" s="302" t="s">
        <v>224</v>
      </c>
      <c r="L7903" s="302">
        <v>13196755</v>
      </c>
      <c r="M7903" s="302" t="s">
        <v>1195</v>
      </c>
      <c r="N7903" s="305">
        <v>40024</v>
      </c>
      <c r="O7903" s="305">
        <v>40057</v>
      </c>
      <c r="P7903" s="302" t="s">
        <v>880</v>
      </c>
    </row>
    <row r="7904" spans="1:16">
      <c r="A7904" s="303">
        <v>0</v>
      </c>
      <c r="B7904" s="303">
        <v>0</v>
      </c>
      <c r="C7904" s="303">
        <v>0</v>
      </c>
      <c r="D7904" s="304">
        <f t="shared" si="123"/>
        <v>0</v>
      </c>
      <c r="E7904" s="305">
        <v>45992</v>
      </c>
      <c r="F7904" s="302" t="s">
        <v>69</v>
      </c>
      <c r="G7904" s="302" t="s">
        <v>70</v>
      </c>
      <c r="H7904" s="302" t="s">
        <v>3214</v>
      </c>
      <c r="I7904" s="302" t="s">
        <v>661</v>
      </c>
      <c r="J7904" s="302">
        <v>135500</v>
      </c>
      <c r="K7904" s="302" t="s">
        <v>80</v>
      </c>
      <c r="L7904" s="302">
        <v>10932055</v>
      </c>
      <c r="M7904" s="302" t="s">
        <v>865</v>
      </c>
      <c r="N7904" s="305">
        <v>40024</v>
      </c>
      <c r="O7904" s="305">
        <v>39814</v>
      </c>
      <c r="P7904" s="302" t="s">
        <v>3127</v>
      </c>
    </row>
    <row r="7905" spans="1:16">
      <c r="A7905" s="303">
        <v>0</v>
      </c>
      <c r="B7905" s="303">
        <v>0</v>
      </c>
      <c r="C7905" s="303">
        <v>0</v>
      </c>
      <c r="D7905" s="304">
        <f t="shared" si="123"/>
        <v>0</v>
      </c>
      <c r="E7905" s="305">
        <v>45992</v>
      </c>
      <c r="F7905" s="302" t="s">
        <v>69</v>
      </c>
      <c r="G7905" s="302" t="s">
        <v>70</v>
      </c>
      <c r="H7905" s="302" t="s">
        <v>3214</v>
      </c>
      <c r="I7905" s="302" t="s">
        <v>661</v>
      </c>
      <c r="J7905" s="302">
        <v>135500</v>
      </c>
      <c r="K7905" s="302" t="s">
        <v>83</v>
      </c>
      <c r="L7905" s="302">
        <v>21294069</v>
      </c>
      <c r="M7905" s="302" t="s">
        <v>879</v>
      </c>
      <c r="N7905" s="305">
        <v>24654</v>
      </c>
      <c r="O7905" s="305">
        <v>24654</v>
      </c>
      <c r="P7905" s="302" t="s">
        <v>880</v>
      </c>
    </row>
    <row r="7906" spans="1:16">
      <c r="A7906" s="303">
        <v>0</v>
      </c>
      <c r="B7906" s="303">
        <v>0</v>
      </c>
      <c r="C7906" s="303">
        <v>0</v>
      </c>
      <c r="D7906" s="304">
        <f t="shared" si="123"/>
        <v>0</v>
      </c>
      <c r="E7906" s="305">
        <v>45992</v>
      </c>
      <c r="F7906" s="302" t="s">
        <v>69</v>
      </c>
      <c r="G7906" s="302" t="s">
        <v>70</v>
      </c>
      <c r="H7906" s="302" t="s">
        <v>3214</v>
      </c>
      <c r="I7906" s="302" t="s">
        <v>661</v>
      </c>
      <c r="J7906" s="302">
        <v>135500</v>
      </c>
      <c r="K7906" s="302" t="s">
        <v>83</v>
      </c>
      <c r="L7906" s="302">
        <v>21294062</v>
      </c>
      <c r="M7906" s="302" t="s">
        <v>879</v>
      </c>
      <c r="N7906" s="305">
        <v>23924</v>
      </c>
      <c r="O7906" s="305">
        <v>23924</v>
      </c>
      <c r="P7906" s="302" t="s">
        <v>880</v>
      </c>
    </row>
    <row r="7907" spans="1:16">
      <c r="A7907" s="303">
        <v>0</v>
      </c>
      <c r="B7907" s="303">
        <v>0</v>
      </c>
      <c r="C7907" s="303">
        <v>0</v>
      </c>
      <c r="D7907" s="304">
        <f t="shared" si="123"/>
        <v>0</v>
      </c>
      <c r="E7907" s="305">
        <v>45992</v>
      </c>
      <c r="F7907" s="302" t="s">
        <v>69</v>
      </c>
      <c r="G7907" s="302" t="s">
        <v>70</v>
      </c>
      <c r="H7907" s="302" t="s">
        <v>3214</v>
      </c>
      <c r="I7907" s="302" t="s">
        <v>661</v>
      </c>
      <c r="J7907" s="302">
        <v>135500</v>
      </c>
      <c r="K7907" s="302" t="s">
        <v>221</v>
      </c>
      <c r="L7907" s="302">
        <v>11624749</v>
      </c>
      <c r="M7907" s="302" t="s">
        <v>1209</v>
      </c>
      <c r="N7907" s="305">
        <v>40024</v>
      </c>
      <c r="O7907" s="305">
        <v>40909</v>
      </c>
      <c r="P7907" s="302" t="s">
        <v>3127</v>
      </c>
    </row>
    <row r="7908" spans="1:16">
      <c r="A7908" s="303">
        <v>0</v>
      </c>
      <c r="B7908" s="303">
        <v>0</v>
      </c>
      <c r="C7908" s="303">
        <v>0</v>
      </c>
      <c r="D7908" s="304">
        <f t="shared" si="123"/>
        <v>0</v>
      </c>
      <c r="E7908" s="305">
        <v>45992</v>
      </c>
      <c r="F7908" s="302" t="s">
        <v>69</v>
      </c>
      <c r="G7908" s="302" t="s">
        <v>70</v>
      </c>
      <c r="H7908" s="302" t="s">
        <v>3214</v>
      </c>
      <c r="I7908" s="302" t="s">
        <v>661</v>
      </c>
      <c r="J7908" s="302">
        <v>135500</v>
      </c>
      <c r="K7908" s="302" t="s">
        <v>169</v>
      </c>
      <c r="L7908" s="302">
        <v>10932077</v>
      </c>
      <c r="M7908" s="302" t="s">
        <v>894</v>
      </c>
      <c r="N7908" s="305">
        <v>40024</v>
      </c>
      <c r="O7908" s="305">
        <v>39814</v>
      </c>
      <c r="P7908" s="302" t="s">
        <v>3127</v>
      </c>
    </row>
    <row r="7909" spans="1:16">
      <c r="A7909" s="303">
        <v>1</v>
      </c>
      <c r="B7909" s="303">
        <v>0</v>
      </c>
      <c r="C7909" s="303">
        <v>0</v>
      </c>
      <c r="D7909" s="304">
        <f t="shared" si="123"/>
        <v>0</v>
      </c>
      <c r="E7909" s="305">
        <v>45992</v>
      </c>
      <c r="F7909" s="302" t="s">
        <v>69</v>
      </c>
      <c r="G7909" s="302" t="s">
        <v>70</v>
      </c>
      <c r="H7909" s="302" t="s">
        <v>3214</v>
      </c>
      <c r="I7909" s="302" t="s">
        <v>661</v>
      </c>
      <c r="J7909" s="302">
        <v>135500</v>
      </c>
      <c r="K7909" s="302" t="s">
        <v>84</v>
      </c>
      <c r="L7909" s="302">
        <v>9995055</v>
      </c>
      <c r="M7909" s="302" t="s">
        <v>3217</v>
      </c>
      <c r="N7909" s="305">
        <v>38573</v>
      </c>
      <c r="O7909" s="305">
        <v>38596</v>
      </c>
      <c r="P7909" s="302" t="s">
        <v>3215</v>
      </c>
    </row>
    <row r="7910" spans="1:16">
      <c r="A7910" s="303">
        <v>0</v>
      </c>
      <c r="B7910" s="303">
        <v>0</v>
      </c>
      <c r="C7910" s="303">
        <v>0</v>
      </c>
      <c r="D7910" s="304">
        <f t="shared" si="123"/>
        <v>0</v>
      </c>
      <c r="E7910" s="305">
        <v>45992</v>
      </c>
      <c r="F7910" s="302" t="s">
        <v>69</v>
      </c>
      <c r="G7910" s="302" t="s">
        <v>70</v>
      </c>
      <c r="H7910" s="302" t="s">
        <v>3214</v>
      </c>
      <c r="I7910" s="302" t="s">
        <v>661</v>
      </c>
      <c r="J7910" s="302">
        <v>135500</v>
      </c>
      <c r="K7910" s="302" t="s">
        <v>84</v>
      </c>
      <c r="L7910" s="302">
        <v>9710337</v>
      </c>
      <c r="M7910" s="302" t="s">
        <v>3216</v>
      </c>
      <c r="N7910" s="305">
        <v>40023</v>
      </c>
      <c r="O7910" s="305">
        <v>40057</v>
      </c>
      <c r="P7910" s="302" t="s">
        <v>3127</v>
      </c>
    </row>
    <row r="7911" spans="1:16">
      <c r="A7911" s="303">
        <v>0</v>
      </c>
      <c r="B7911" s="303">
        <v>0</v>
      </c>
      <c r="C7911" s="303">
        <v>0</v>
      </c>
      <c r="D7911" s="304">
        <f t="shared" si="123"/>
        <v>0</v>
      </c>
      <c r="E7911" s="305">
        <v>45992</v>
      </c>
      <c r="F7911" s="302" t="s">
        <v>69</v>
      </c>
      <c r="G7911" s="302" t="s">
        <v>70</v>
      </c>
      <c r="H7911" s="302" t="s">
        <v>3214</v>
      </c>
      <c r="I7911" s="302" t="s">
        <v>661</v>
      </c>
      <c r="J7911" s="302">
        <v>135500</v>
      </c>
      <c r="K7911" s="302" t="s">
        <v>84</v>
      </c>
      <c r="L7911" s="302">
        <v>11613024</v>
      </c>
      <c r="M7911" s="302" t="s">
        <v>3216</v>
      </c>
      <c r="N7911" s="305">
        <v>40024</v>
      </c>
      <c r="O7911" s="305">
        <v>41153</v>
      </c>
      <c r="P7911" s="302" t="s">
        <v>3127</v>
      </c>
    </row>
    <row r="7912" spans="1:16">
      <c r="A7912" s="303">
        <v>0</v>
      </c>
      <c r="B7912" s="303">
        <v>0</v>
      </c>
      <c r="C7912" s="303">
        <v>0</v>
      </c>
      <c r="D7912" s="304">
        <f t="shared" si="123"/>
        <v>0</v>
      </c>
      <c r="E7912" s="305">
        <v>45992</v>
      </c>
      <c r="F7912" s="302" t="s">
        <v>69</v>
      </c>
      <c r="G7912" s="302" t="s">
        <v>70</v>
      </c>
      <c r="H7912" s="302" t="s">
        <v>3214</v>
      </c>
      <c r="I7912" s="302" t="s">
        <v>661</v>
      </c>
      <c r="J7912" s="302">
        <v>135500</v>
      </c>
      <c r="K7912" s="302" t="s">
        <v>85</v>
      </c>
      <c r="L7912" s="302">
        <v>10932080</v>
      </c>
      <c r="M7912" s="302" t="s">
        <v>867</v>
      </c>
      <c r="N7912" s="305">
        <v>40024</v>
      </c>
      <c r="O7912" s="305">
        <v>39814</v>
      </c>
      <c r="P7912" s="302" t="s">
        <v>3127</v>
      </c>
    </row>
    <row r="7913" spans="1:16">
      <c r="A7913" s="303">
        <v>0</v>
      </c>
      <c r="B7913" s="303">
        <v>0</v>
      </c>
      <c r="C7913" s="303">
        <v>0</v>
      </c>
      <c r="D7913" s="304">
        <f t="shared" si="123"/>
        <v>0</v>
      </c>
      <c r="E7913" s="305">
        <v>45992</v>
      </c>
      <c r="F7913" s="302" t="s">
        <v>69</v>
      </c>
      <c r="G7913" s="302" t="s">
        <v>70</v>
      </c>
      <c r="H7913" s="302" t="s">
        <v>3214</v>
      </c>
      <c r="I7913" s="302" t="s">
        <v>661</v>
      </c>
      <c r="J7913" s="302">
        <v>135500</v>
      </c>
      <c r="K7913" s="302" t="s">
        <v>135</v>
      </c>
      <c r="L7913" s="302">
        <v>10932083</v>
      </c>
      <c r="M7913" s="302" t="s">
        <v>1218</v>
      </c>
      <c r="N7913" s="305">
        <v>40024</v>
      </c>
      <c r="O7913" s="305">
        <v>39814</v>
      </c>
      <c r="P7913" s="302" t="s">
        <v>3127</v>
      </c>
    </row>
    <row r="7914" spans="1:16">
      <c r="A7914" s="303">
        <v>0</v>
      </c>
      <c r="B7914" s="303">
        <v>0</v>
      </c>
      <c r="C7914" s="303">
        <v>0</v>
      </c>
      <c r="D7914" s="304">
        <f t="shared" si="123"/>
        <v>0</v>
      </c>
      <c r="E7914" s="305">
        <v>45992</v>
      </c>
      <c r="F7914" s="302" t="s">
        <v>69</v>
      </c>
      <c r="G7914" s="302" t="s">
        <v>70</v>
      </c>
      <c r="H7914" s="302" t="s">
        <v>3214</v>
      </c>
      <c r="I7914" s="302" t="s">
        <v>661</v>
      </c>
      <c r="J7914" s="302">
        <v>135500</v>
      </c>
      <c r="K7914" s="302" t="s">
        <v>86</v>
      </c>
      <c r="L7914" s="302">
        <v>21294076</v>
      </c>
      <c r="M7914" s="302" t="s">
        <v>885</v>
      </c>
      <c r="N7914" s="305">
        <v>24654</v>
      </c>
      <c r="O7914" s="305">
        <v>24654</v>
      </c>
      <c r="P7914" s="302" t="s">
        <v>880</v>
      </c>
    </row>
    <row r="7915" spans="1:16">
      <c r="A7915" s="303">
        <v>0</v>
      </c>
      <c r="B7915" s="303">
        <v>0</v>
      </c>
      <c r="C7915" s="303">
        <v>0</v>
      </c>
      <c r="D7915" s="304">
        <f t="shared" si="123"/>
        <v>0</v>
      </c>
      <c r="E7915" s="305">
        <v>45992</v>
      </c>
      <c r="F7915" s="302" t="s">
        <v>69</v>
      </c>
      <c r="G7915" s="302" t="s">
        <v>70</v>
      </c>
      <c r="H7915" s="302" t="s">
        <v>3214</v>
      </c>
      <c r="I7915" s="302" t="s">
        <v>661</v>
      </c>
      <c r="J7915" s="302">
        <v>135500</v>
      </c>
      <c r="K7915" s="302" t="s">
        <v>86</v>
      </c>
      <c r="L7915" s="302">
        <v>10932172</v>
      </c>
      <c r="M7915" s="302" t="s">
        <v>905</v>
      </c>
      <c r="N7915" s="305">
        <v>40024</v>
      </c>
      <c r="O7915" s="305">
        <v>40057</v>
      </c>
      <c r="P7915" s="302" t="s">
        <v>3127</v>
      </c>
    </row>
    <row r="7916" spans="1:16">
      <c r="A7916" s="303">
        <v>0</v>
      </c>
      <c r="B7916" s="303">
        <v>0</v>
      </c>
      <c r="C7916" s="303">
        <v>0</v>
      </c>
      <c r="D7916" s="304">
        <f t="shared" si="123"/>
        <v>0</v>
      </c>
      <c r="E7916" s="305">
        <v>45992</v>
      </c>
      <c r="F7916" s="302" t="s">
        <v>69</v>
      </c>
      <c r="G7916" s="302" t="s">
        <v>70</v>
      </c>
      <c r="H7916" s="302" t="s">
        <v>3214</v>
      </c>
      <c r="I7916" s="302" t="s">
        <v>661</v>
      </c>
      <c r="J7916" s="302">
        <v>135500</v>
      </c>
      <c r="K7916" s="302" t="s">
        <v>86</v>
      </c>
      <c r="L7916" s="302">
        <v>10932091</v>
      </c>
      <c r="M7916" s="302" t="s">
        <v>905</v>
      </c>
      <c r="N7916" s="305">
        <v>40024</v>
      </c>
      <c r="O7916" s="305">
        <v>39814</v>
      </c>
      <c r="P7916" s="302" t="s">
        <v>3127</v>
      </c>
    </row>
    <row r="7917" spans="1:16">
      <c r="A7917" s="303">
        <v>0</v>
      </c>
      <c r="B7917" s="303">
        <v>0</v>
      </c>
      <c r="C7917" s="303">
        <v>0</v>
      </c>
      <c r="D7917" s="304">
        <f t="shared" si="123"/>
        <v>0</v>
      </c>
      <c r="E7917" s="305">
        <v>45992</v>
      </c>
      <c r="F7917" s="302" t="s">
        <v>69</v>
      </c>
      <c r="G7917" s="302" t="s">
        <v>70</v>
      </c>
      <c r="H7917" s="302" t="s">
        <v>3214</v>
      </c>
      <c r="I7917" s="302" t="s">
        <v>661</v>
      </c>
      <c r="J7917" s="302">
        <v>135500</v>
      </c>
      <c r="K7917" s="302" t="s">
        <v>111</v>
      </c>
      <c r="L7917" s="302">
        <v>10932112</v>
      </c>
      <c r="M7917" s="302" t="s">
        <v>1220</v>
      </c>
      <c r="N7917" s="305">
        <v>40024</v>
      </c>
      <c r="O7917" s="305">
        <v>40057</v>
      </c>
      <c r="P7917" s="302" t="s">
        <v>3127</v>
      </c>
    </row>
    <row r="7918" spans="1:16">
      <c r="A7918" s="303">
        <v>0</v>
      </c>
      <c r="B7918" s="303">
        <v>0</v>
      </c>
      <c r="C7918" s="303">
        <v>0</v>
      </c>
      <c r="D7918" s="304">
        <f t="shared" si="123"/>
        <v>0</v>
      </c>
      <c r="E7918" s="305">
        <v>45992</v>
      </c>
      <c r="F7918" s="302" t="s">
        <v>69</v>
      </c>
      <c r="G7918" s="302" t="s">
        <v>70</v>
      </c>
      <c r="H7918" s="302" t="s">
        <v>3214</v>
      </c>
      <c r="I7918" s="302" t="s">
        <v>661</v>
      </c>
      <c r="J7918" s="302">
        <v>135500</v>
      </c>
      <c r="K7918" s="302" t="s">
        <v>111</v>
      </c>
      <c r="L7918" s="302">
        <v>10932115</v>
      </c>
      <c r="M7918" s="302" t="s">
        <v>1220</v>
      </c>
      <c r="N7918" s="305">
        <v>40024</v>
      </c>
      <c r="O7918" s="305">
        <v>40057</v>
      </c>
      <c r="P7918" s="302" t="s">
        <v>3127</v>
      </c>
    </row>
    <row r="7919" spans="1:16">
      <c r="A7919" s="303">
        <v>0</v>
      </c>
      <c r="B7919" s="303">
        <v>0</v>
      </c>
      <c r="C7919" s="303">
        <v>0</v>
      </c>
      <c r="D7919" s="304">
        <f t="shared" si="123"/>
        <v>0</v>
      </c>
      <c r="E7919" s="305">
        <v>45992</v>
      </c>
      <c r="F7919" s="302" t="s">
        <v>69</v>
      </c>
      <c r="G7919" s="302" t="s">
        <v>70</v>
      </c>
      <c r="H7919" s="302" t="s">
        <v>3214</v>
      </c>
      <c r="I7919" s="302" t="s">
        <v>661</v>
      </c>
      <c r="J7919" s="302">
        <v>135500</v>
      </c>
      <c r="K7919" s="302" t="s">
        <v>88</v>
      </c>
      <c r="L7919" s="302">
        <v>10932118</v>
      </c>
      <c r="M7919" s="302" t="s">
        <v>1222</v>
      </c>
      <c r="N7919" s="305">
        <v>40024</v>
      </c>
      <c r="O7919" s="305">
        <v>40057</v>
      </c>
      <c r="P7919" s="302" t="s">
        <v>3127</v>
      </c>
    </row>
    <row r="7920" spans="1:16">
      <c r="A7920" s="303">
        <v>0</v>
      </c>
      <c r="B7920" s="303">
        <v>0</v>
      </c>
      <c r="C7920" s="303">
        <v>0</v>
      </c>
      <c r="D7920" s="304">
        <f t="shared" si="123"/>
        <v>0</v>
      </c>
      <c r="E7920" s="305">
        <v>45992</v>
      </c>
      <c r="F7920" s="302" t="s">
        <v>69</v>
      </c>
      <c r="G7920" s="302" t="s">
        <v>70</v>
      </c>
      <c r="H7920" s="302" t="s">
        <v>3214</v>
      </c>
      <c r="I7920" s="302" t="s">
        <v>661</v>
      </c>
      <c r="J7920" s="302">
        <v>135500</v>
      </c>
      <c r="K7920" s="302" t="s">
        <v>88</v>
      </c>
      <c r="L7920" s="302">
        <v>10932088</v>
      </c>
      <c r="M7920" s="302" t="s">
        <v>1221</v>
      </c>
      <c r="N7920" s="305">
        <v>40024</v>
      </c>
      <c r="O7920" s="305">
        <v>39814</v>
      </c>
      <c r="P7920" s="302" t="s">
        <v>3127</v>
      </c>
    </row>
    <row r="7921" spans="1:16">
      <c r="A7921" s="303">
        <v>0</v>
      </c>
      <c r="B7921" s="303">
        <v>0</v>
      </c>
      <c r="C7921" s="303">
        <v>0</v>
      </c>
      <c r="D7921" s="304">
        <f t="shared" si="123"/>
        <v>0</v>
      </c>
      <c r="E7921" s="305">
        <v>45992</v>
      </c>
      <c r="F7921" s="302" t="s">
        <v>69</v>
      </c>
      <c r="G7921" s="302" t="s">
        <v>70</v>
      </c>
      <c r="H7921" s="302" t="s">
        <v>3214</v>
      </c>
      <c r="I7921" s="302" t="s">
        <v>661</v>
      </c>
      <c r="J7921" s="302">
        <v>135500</v>
      </c>
      <c r="K7921" s="302" t="s">
        <v>93</v>
      </c>
      <c r="L7921" s="302">
        <v>10932121</v>
      </c>
      <c r="M7921" s="302" t="s">
        <v>1223</v>
      </c>
      <c r="N7921" s="305">
        <v>40024</v>
      </c>
      <c r="O7921" s="305">
        <v>40057</v>
      </c>
      <c r="P7921" s="302" t="s">
        <v>3127</v>
      </c>
    </row>
    <row r="7922" spans="1:16">
      <c r="A7922" s="303">
        <v>0</v>
      </c>
      <c r="B7922" s="303">
        <v>0</v>
      </c>
      <c r="C7922" s="303">
        <v>0</v>
      </c>
      <c r="D7922" s="304">
        <f t="shared" si="123"/>
        <v>0</v>
      </c>
      <c r="E7922" s="305">
        <v>45992</v>
      </c>
      <c r="F7922" s="302" t="s">
        <v>69</v>
      </c>
      <c r="G7922" s="302" t="s">
        <v>70</v>
      </c>
      <c r="H7922" s="302" t="s">
        <v>3214</v>
      </c>
      <c r="I7922" s="302" t="s">
        <v>661</v>
      </c>
      <c r="J7922" s="302">
        <v>135500</v>
      </c>
      <c r="K7922" s="302" t="s">
        <v>93</v>
      </c>
      <c r="L7922" s="302">
        <v>10932124</v>
      </c>
      <c r="M7922" s="302" t="s">
        <v>1223</v>
      </c>
      <c r="N7922" s="305">
        <v>40024</v>
      </c>
      <c r="O7922" s="305">
        <v>40057</v>
      </c>
      <c r="P7922" s="302" t="s">
        <v>3127</v>
      </c>
    </row>
    <row r="7923" spans="1:16">
      <c r="A7923" s="303">
        <v>0</v>
      </c>
      <c r="B7923" s="303">
        <v>0</v>
      </c>
      <c r="C7923" s="303">
        <v>0</v>
      </c>
      <c r="D7923" s="304">
        <f t="shared" si="123"/>
        <v>0</v>
      </c>
      <c r="E7923" s="305">
        <v>45992</v>
      </c>
      <c r="F7923" s="302" t="s">
        <v>69</v>
      </c>
      <c r="G7923" s="302" t="s">
        <v>70</v>
      </c>
      <c r="H7923" s="302" t="s">
        <v>3214</v>
      </c>
      <c r="I7923" s="302" t="s">
        <v>661</v>
      </c>
      <c r="J7923" s="302">
        <v>135500</v>
      </c>
      <c r="K7923" s="302" t="s">
        <v>94</v>
      </c>
      <c r="L7923" s="302">
        <v>10932127</v>
      </c>
      <c r="M7923" s="302" t="s">
        <v>1060</v>
      </c>
      <c r="N7923" s="305">
        <v>40024</v>
      </c>
      <c r="O7923" s="305">
        <v>40057</v>
      </c>
      <c r="P7923" s="302" t="s">
        <v>3127</v>
      </c>
    </row>
    <row r="7924" spans="1:16">
      <c r="A7924" s="303">
        <v>0</v>
      </c>
      <c r="B7924" s="303">
        <v>0</v>
      </c>
      <c r="C7924" s="303">
        <v>0</v>
      </c>
      <c r="D7924" s="304">
        <f t="shared" si="123"/>
        <v>0</v>
      </c>
      <c r="E7924" s="305">
        <v>45992</v>
      </c>
      <c r="F7924" s="302" t="s">
        <v>69</v>
      </c>
      <c r="G7924" s="302" t="s">
        <v>70</v>
      </c>
      <c r="H7924" s="302" t="s">
        <v>3214</v>
      </c>
      <c r="I7924" s="302" t="s">
        <v>661</v>
      </c>
      <c r="J7924" s="302">
        <v>135500</v>
      </c>
      <c r="K7924" s="302" t="s">
        <v>112</v>
      </c>
      <c r="L7924" s="302">
        <v>10932130</v>
      </c>
      <c r="M7924" s="302" t="s">
        <v>1022</v>
      </c>
      <c r="N7924" s="305">
        <v>40024</v>
      </c>
      <c r="O7924" s="305">
        <v>40057</v>
      </c>
      <c r="P7924" s="302" t="s">
        <v>3127</v>
      </c>
    </row>
    <row r="7925" spans="1:16">
      <c r="A7925" s="303">
        <v>0</v>
      </c>
      <c r="B7925" s="303">
        <v>0</v>
      </c>
      <c r="C7925" s="303">
        <v>0</v>
      </c>
      <c r="D7925" s="304">
        <f t="shared" si="123"/>
        <v>0</v>
      </c>
      <c r="E7925" s="305">
        <v>45992</v>
      </c>
      <c r="F7925" s="302" t="s">
        <v>69</v>
      </c>
      <c r="G7925" s="302" t="s">
        <v>70</v>
      </c>
      <c r="H7925" s="302" t="s">
        <v>3214</v>
      </c>
      <c r="I7925" s="302" t="s">
        <v>661</v>
      </c>
      <c r="J7925" s="302">
        <v>135500</v>
      </c>
      <c r="K7925" s="302" t="s">
        <v>89</v>
      </c>
      <c r="L7925" s="302">
        <v>10932133</v>
      </c>
      <c r="M7925" s="302" t="s">
        <v>1061</v>
      </c>
      <c r="N7925" s="305">
        <v>40024</v>
      </c>
      <c r="O7925" s="305">
        <v>40057</v>
      </c>
      <c r="P7925" s="302" t="s">
        <v>3127</v>
      </c>
    </row>
    <row r="7926" spans="1:16">
      <c r="A7926" s="303">
        <v>0</v>
      </c>
      <c r="B7926" s="303">
        <v>0</v>
      </c>
      <c r="C7926" s="303">
        <v>0</v>
      </c>
      <c r="D7926" s="304">
        <f t="shared" si="123"/>
        <v>0</v>
      </c>
      <c r="E7926" s="305">
        <v>45992</v>
      </c>
      <c r="F7926" s="302" t="s">
        <v>69</v>
      </c>
      <c r="G7926" s="302" t="s">
        <v>70</v>
      </c>
      <c r="H7926" s="302" t="s">
        <v>3214</v>
      </c>
      <c r="I7926" s="302" t="s">
        <v>661</v>
      </c>
      <c r="J7926" s="302">
        <v>135500</v>
      </c>
      <c r="K7926" s="302" t="s">
        <v>113</v>
      </c>
      <c r="L7926" s="302">
        <v>10932136</v>
      </c>
      <c r="M7926" s="302" t="s">
        <v>1024</v>
      </c>
      <c r="N7926" s="305">
        <v>40024</v>
      </c>
      <c r="O7926" s="305">
        <v>40057</v>
      </c>
      <c r="P7926" s="302" t="s">
        <v>3127</v>
      </c>
    </row>
    <row r="7927" spans="1:16">
      <c r="A7927" s="303">
        <v>0</v>
      </c>
      <c r="B7927" s="303">
        <v>0</v>
      </c>
      <c r="C7927" s="303">
        <v>0</v>
      </c>
      <c r="D7927" s="304">
        <f t="shared" si="123"/>
        <v>0</v>
      </c>
      <c r="E7927" s="305">
        <v>45992</v>
      </c>
      <c r="F7927" s="302" t="s">
        <v>69</v>
      </c>
      <c r="G7927" s="302" t="s">
        <v>70</v>
      </c>
      <c r="H7927" s="302" t="s">
        <v>3214</v>
      </c>
      <c r="I7927" s="302" t="s">
        <v>661</v>
      </c>
      <c r="J7927" s="302">
        <v>135500</v>
      </c>
      <c r="K7927" s="302" t="s">
        <v>114</v>
      </c>
      <c r="L7927" s="302">
        <v>10932139</v>
      </c>
      <c r="M7927" s="302" t="s">
        <v>1027</v>
      </c>
      <c r="N7927" s="305">
        <v>40024</v>
      </c>
      <c r="O7927" s="305">
        <v>40057</v>
      </c>
      <c r="P7927" s="302" t="s">
        <v>3127</v>
      </c>
    </row>
    <row r="7928" spans="1:16">
      <c r="A7928" s="303">
        <v>0</v>
      </c>
      <c r="B7928" s="303">
        <v>0</v>
      </c>
      <c r="C7928" s="303">
        <v>0</v>
      </c>
      <c r="D7928" s="304">
        <f t="shared" si="123"/>
        <v>0</v>
      </c>
      <c r="E7928" s="305">
        <v>45992</v>
      </c>
      <c r="F7928" s="302" t="s">
        <v>69</v>
      </c>
      <c r="G7928" s="302" t="s">
        <v>70</v>
      </c>
      <c r="H7928" s="302" t="s">
        <v>3214</v>
      </c>
      <c r="I7928" s="302" t="s">
        <v>661</v>
      </c>
      <c r="J7928" s="302">
        <v>135500</v>
      </c>
      <c r="K7928" s="302" t="s">
        <v>115</v>
      </c>
      <c r="L7928" s="302">
        <v>10932142</v>
      </c>
      <c r="M7928" s="302" t="s">
        <v>1224</v>
      </c>
      <c r="N7928" s="305">
        <v>40024</v>
      </c>
      <c r="O7928" s="305">
        <v>40057</v>
      </c>
      <c r="P7928" s="302" t="s">
        <v>3127</v>
      </c>
    </row>
    <row r="7929" spans="1:16">
      <c r="A7929" s="303">
        <v>0</v>
      </c>
      <c r="B7929" s="303">
        <v>0</v>
      </c>
      <c r="C7929" s="303">
        <v>0</v>
      </c>
      <c r="D7929" s="304">
        <f t="shared" si="123"/>
        <v>0</v>
      </c>
      <c r="E7929" s="305">
        <v>45992</v>
      </c>
      <c r="F7929" s="302" t="s">
        <v>69</v>
      </c>
      <c r="G7929" s="302" t="s">
        <v>70</v>
      </c>
      <c r="H7929" s="302" t="s">
        <v>3214</v>
      </c>
      <c r="I7929" s="302" t="s">
        <v>661</v>
      </c>
      <c r="J7929" s="302">
        <v>135500</v>
      </c>
      <c r="K7929" s="302" t="s">
        <v>196</v>
      </c>
      <c r="L7929" s="302">
        <v>10932145</v>
      </c>
      <c r="M7929" s="302" t="s">
        <v>1225</v>
      </c>
      <c r="N7929" s="305">
        <v>40024</v>
      </c>
      <c r="O7929" s="305">
        <v>40057</v>
      </c>
      <c r="P7929" s="302" t="s">
        <v>3127</v>
      </c>
    </row>
    <row r="7930" spans="1:16">
      <c r="A7930" s="303">
        <v>0</v>
      </c>
      <c r="B7930" s="303">
        <v>0</v>
      </c>
      <c r="C7930" s="303">
        <v>0</v>
      </c>
      <c r="D7930" s="304">
        <f t="shared" si="123"/>
        <v>0</v>
      </c>
      <c r="E7930" s="305">
        <v>45992</v>
      </c>
      <c r="F7930" s="302" t="s">
        <v>69</v>
      </c>
      <c r="G7930" s="302" t="s">
        <v>70</v>
      </c>
      <c r="H7930" s="302" t="s">
        <v>3214</v>
      </c>
      <c r="I7930" s="302" t="s">
        <v>661</v>
      </c>
      <c r="J7930" s="302">
        <v>135600</v>
      </c>
      <c r="K7930" s="302" t="s">
        <v>101</v>
      </c>
      <c r="L7930" s="302">
        <v>10932062</v>
      </c>
      <c r="M7930" s="302" t="s">
        <v>1226</v>
      </c>
      <c r="N7930" s="305">
        <v>40024</v>
      </c>
      <c r="O7930" s="305">
        <v>39814</v>
      </c>
      <c r="P7930" s="302" t="s">
        <v>3127</v>
      </c>
    </row>
    <row r="7931" spans="1:16">
      <c r="A7931" s="303">
        <v>0</v>
      </c>
      <c r="B7931" s="303">
        <v>0</v>
      </c>
      <c r="C7931" s="303">
        <v>0</v>
      </c>
      <c r="D7931" s="304">
        <f t="shared" si="123"/>
        <v>0</v>
      </c>
      <c r="E7931" s="305">
        <v>45992</v>
      </c>
      <c r="F7931" s="302" t="s">
        <v>69</v>
      </c>
      <c r="G7931" s="302" t="s">
        <v>70</v>
      </c>
      <c r="H7931" s="302" t="s">
        <v>3214</v>
      </c>
      <c r="I7931" s="302" t="s">
        <v>661</v>
      </c>
      <c r="J7931" s="302">
        <v>135600</v>
      </c>
      <c r="K7931" s="302" t="s">
        <v>188</v>
      </c>
      <c r="L7931" s="302">
        <v>10932065</v>
      </c>
      <c r="M7931" s="302" t="s">
        <v>1034</v>
      </c>
      <c r="N7931" s="305">
        <v>40024</v>
      </c>
      <c r="O7931" s="305">
        <v>39814</v>
      </c>
      <c r="P7931" s="302" t="s">
        <v>3127</v>
      </c>
    </row>
    <row r="7932" spans="1:16">
      <c r="A7932" s="303">
        <v>0</v>
      </c>
      <c r="B7932" s="303">
        <v>0</v>
      </c>
      <c r="C7932" s="303">
        <v>0</v>
      </c>
      <c r="D7932" s="304">
        <f t="shared" si="123"/>
        <v>0</v>
      </c>
      <c r="E7932" s="305">
        <v>45992</v>
      </c>
      <c r="F7932" s="302" t="s">
        <v>69</v>
      </c>
      <c r="G7932" s="302" t="s">
        <v>70</v>
      </c>
      <c r="H7932" s="302" t="s">
        <v>3214</v>
      </c>
      <c r="I7932" s="302" t="s">
        <v>661</v>
      </c>
      <c r="J7932" s="302">
        <v>135600</v>
      </c>
      <c r="K7932" s="302" t="s">
        <v>103</v>
      </c>
      <c r="L7932" s="302">
        <v>10932068</v>
      </c>
      <c r="M7932" s="302" t="s">
        <v>1119</v>
      </c>
      <c r="N7932" s="305">
        <v>40024</v>
      </c>
      <c r="O7932" s="305">
        <v>39814</v>
      </c>
      <c r="P7932" s="302" t="s">
        <v>3127</v>
      </c>
    </row>
    <row r="7933" spans="1:16">
      <c r="A7933" s="303">
        <v>0</v>
      </c>
      <c r="B7933" s="303">
        <v>0</v>
      </c>
      <c r="C7933" s="303">
        <v>0</v>
      </c>
      <c r="D7933" s="304">
        <f t="shared" si="123"/>
        <v>0</v>
      </c>
      <c r="E7933" s="305">
        <v>45992</v>
      </c>
      <c r="F7933" s="302" t="s">
        <v>69</v>
      </c>
      <c r="G7933" s="302" t="s">
        <v>70</v>
      </c>
      <c r="H7933" s="302" t="s">
        <v>3214</v>
      </c>
      <c r="I7933" s="302" t="s">
        <v>661</v>
      </c>
      <c r="J7933" s="302">
        <v>135600</v>
      </c>
      <c r="K7933" s="302" t="s">
        <v>236</v>
      </c>
      <c r="L7933" s="302">
        <v>10932074</v>
      </c>
      <c r="M7933" s="302" t="s">
        <v>1227</v>
      </c>
      <c r="N7933" s="305">
        <v>40024</v>
      </c>
      <c r="O7933" s="305">
        <v>39814</v>
      </c>
      <c r="P7933" s="302" t="s">
        <v>3127</v>
      </c>
    </row>
    <row r="7934" spans="1:16">
      <c r="A7934" s="303">
        <v>0</v>
      </c>
      <c r="B7934" s="303">
        <v>0</v>
      </c>
      <c r="C7934" s="303">
        <v>0</v>
      </c>
      <c r="D7934" s="304">
        <f t="shared" si="123"/>
        <v>0</v>
      </c>
      <c r="E7934" s="305">
        <v>45992</v>
      </c>
      <c r="F7934" s="302" t="s">
        <v>69</v>
      </c>
      <c r="G7934" s="302" t="s">
        <v>70</v>
      </c>
      <c r="H7934" s="302" t="s">
        <v>3214</v>
      </c>
      <c r="I7934" s="302" t="s">
        <v>661</v>
      </c>
      <c r="J7934" s="302">
        <v>135600</v>
      </c>
      <c r="K7934" s="302" t="s">
        <v>84</v>
      </c>
      <c r="L7934" s="302">
        <v>9731513</v>
      </c>
      <c r="M7934" s="302" t="s">
        <v>3216</v>
      </c>
      <c r="N7934" s="305">
        <v>40023</v>
      </c>
      <c r="O7934" s="305">
        <v>40057</v>
      </c>
      <c r="P7934" s="302" t="s">
        <v>3127</v>
      </c>
    </row>
    <row r="7935" spans="1:16">
      <c r="A7935" s="303">
        <v>1</v>
      </c>
      <c r="B7935" s="303">
        <v>0</v>
      </c>
      <c r="C7935" s="303">
        <v>0</v>
      </c>
      <c r="D7935" s="304">
        <f t="shared" si="123"/>
        <v>0</v>
      </c>
      <c r="E7935" s="305">
        <v>45992</v>
      </c>
      <c r="F7935" s="302" t="s">
        <v>69</v>
      </c>
      <c r="G7935" s="302" t="s">
        <v>70</v>
      </c>
      <c r="H7935" s="302" t="s">
        <v>3214</v>
      </c>
      <c r="I7935" s="302" t="s">
        <v>661</v>
      </c>
      <c r="J7935" s="302">
        <v>135600</v>
      </c>
      <c r="K7935" s="302" t="s">
        <v>84</v>
      </c>
      <c r="L7935" s="302">
        <v>9697802</v>
      </c>
      <c r="M7935" s="302" t="s">
        <v>3217</v>
      </c>
      <c r="N7935" s="305">
        <v>38573</v>
      </c>
      <c r="O7935" s="305">
        <v>38596</v>
      </c>
      <c r="P7935" s="302" t="s">
        <v>3215</v>
      </c>
    </row>
    <row r="7936" spans="1:16">
      <c r="A7936" s="303">
        <v>0</v>
      </c>
      <c r="B7936" s="303">
        <v>0</v>
      </c>
      <c r="C7936" s="303">
        <v>0</v>
      </c>
      <c r="D7936" s="304">
        <f t="shared" si="123"/>
        <v>0</v>
      </c>
      <c r="E7936" s="305">
        <v>45992</v>
      </c>
      <c r="F7936" s="302" t="s">
        <v>69</v>
      </c>
      <c r="G7936" s="302" t="s">
        <v>70</v>
      </c>
      <c r="H7936" s="302" t="s">
        <v>3214</v>
      </c>
      <c r="I7936" s="302" t="s">
        <v>661</v>
      </c>
      <c r="J7936" s="302">
        <v>135600</v>
      </c>
      <c r="K7936" s="302" t="s">
        <v>84</v>
      </c>
      <c r="L7936" s="302">
        <v>11613027</v>
      </c>
      <c r="M7936" s="302" t="s">
        <v>3216</v>
      </c>
      <c r="N7936" s="305">
        <v>40024</v>
      </c>
      <c r="O7936" s="305">
        <v>41153</v>
      </c>
      <c r="P7936" s="302" t="s">
        <v>3127</v>
      </c>
    </row>
    <row r="7937" spans="1:16">
      <c r="A7937" s="303">
        <v>0</v>
      </c>
      <c r="B7937" s="303">
        <v>0</v>
      </c>
      <c r="C7937" s="303">
        <v>0</v>
      </c>
      <c r="D7937" s="304">
        <f t="shared" si="123"/>
        <v>0</v>
      </c>
      <c r="E7937" s="305">
        <v>45992</v>
      </c>
      <c r="F7937" s="302" t="s">
        <v>69</v>
      </c>
      <c r="G7937" s="302" t="s">
        <v>70</v>
      </c>
      <c r="H7937" s="302" t="s">
        <v>3214</v>
      </c>
      <c r="I7937" s="302" t="s">
        <v>661</v>
      </c>
      <c r="J7937" s="302">
        <v>135600</v>
      </c>
      <c r="K7937" s="302" t="s">
        <v>192</v>
      </c>
      <c r="L7937" s="302">
        <v>10932094</v>
      </c>
      <c r="M7937" s="302" t="s">
        <v>1228</v>
      </c>
      <c r="N7937" s="305">
        <v>40024</v>
      </c>
      <c r="O7937" s="305">
        <v>39814</v>
      </c>
      <c r="P7937" s="302" t="s">
        <v>3127</v>
      </c>
    </row>
    <row r="7938" spans="1:16">
      <c r="A7938" s="303">
        <v>0</v>
      </c>
      <c r="B7938" s="303">
        <v>0</v>
      </c>
      <c r="C7938" s="303">
        <v>0</v>
      </c>
      <c r="D7938" s="304">
        <f t="shared" si="123"/>
        <v>0</v>
      </c>
      <c r="E7938" s="305">
        <v>45992</v>
      </c>
      <c r="F7938" s="302" t="s">
        <v>69</v>
      </c>
      <c r="G7938" s="302" t="s">
        <v>70</v>
      </c>
      <c r="H7938" s="302" t="s">
        <v>3214</v>
      </c>
      <c r="I7938" s="302" t="s">
        <v>661</v>
      </c>
      <c r="J7938" s="302">
        <v>135600</v>
      </c>
      <c r="K7938" s="302" t="s">
        <v>207</v>
      </c>
      <c r="L7938" s="302">
        <v>10932097</v>
      </c>
      <c r="M7938" s="302" t="s">
        <v>1229</v>
      </c>
      <c r="N7938" s="305">
        <v>40024</v>
      </c>
      <c r="O7938" s="305">
        <v>39814</v>
      </c>
      <c r="P7938" s="302" t="s">
        <v>3127</v>
      </c>
    </row>
    <row r="7939" spans="1:16">
      <c r="A7939" s="303">
        <v>0</v>
      </c>
      <c r="B7939" s="303">
        <v>0</v>
      </c>
      <c r="C7939" s="303">
        <v>0</v>
      </c>
      <c r="D7939" s="304">
        <f t="shared" ref="D7939:D8002" si="124">+B7939-C7939</f>
        <v>0</v>
      </c>
      <c r="E7939" s="305">
        <v>45992</v>
      </c>
      <c r="F7939" s="302" t="s">
        <v>69</v>
      </c>
      <c r="G7939" s="302" t="s">
        <v>70</v>
      </c>
      <c r="H7939" s="302" t="s">
        <v>3214</v>
      </c>
      <c r="I7939" s="302" t="s">
        <v>661</v>
      </c>
      <c r="J7939" s="302">
        <v>135600</v>
      </c>
      <c r="K7939" s="302" t="s">
        <v>170</v>
      </c>
      <c r="L7939" s="302">
        <v>10932100</v>
      </c>
      <c r="M7939" s="302" t="s">
        <v>908</v>
      </c>
      <c r="N7939" s="305">
        <v>40024</v>
      </c>
      <c r="O7939" s="305">
        <v>39814</v>
      </c>
      <c r="P7939" s="302" t="s">
        <v>3127</v>
      </c>
    </row>
    <row r="7940" spans="1:16">
      <c r="A7940" s="303">
        <v>0</v>
      </c>
      <c r="B7940" s="303">
        <v>0</v>
      </c>
      <c r="C7940" s="303">
        <v>0</v>
      </c>
      <c r="D7940" s="304">
        <f t="shared" si="124"/>
        <v>0</v>
      </c>
      <c r="E7940" s="305">
        <v>45992</v>
      </c>
      <c r="F7940" s="302" t="s">
        <v>69</v>
      </c>
      <c r="G7940" s="302" t="s">
        <v>70</v>
      </c>
      <c r="H7940" s="302" t="s">
        <v>3214</v>
      </c>
      <c r="I7940" s="302" t="s">
        <v>661</v>
      </c>
      <c r="J7940" s="302">
        <v>135600</v>
      </c>
      <c r="K7940" s="302" t="s">
        <v>99</v>
      </c>
      <c r="L7940" s="302">
        <v>10932071</v>
      </c>
      <c r="M7940" s="302" t="s">
        <v>876</v>
      </c>
      <c r="N7940" s="305">
        <v>40024</v>
      </c>
      <c r="O7940" s="305">
        <v>39814</v>
      </c>
      <c r="P7940" s="302" t="s">
        <v>3127</v>
      </c>
    </row>
    <row r="7941" spans="1:16">
      <c r="A7941" s="303">
        <v>0</v>
      </c>
      <c r="B7941" s="303">
        <v>0</v>
      </c>
      <c r="C7941" s="303">
        <v>0</v>
      </c>
      <c r="D7941" s="304">
        <f t="shared" si="124"/>
        <v>0</v>
      </c>
      <c r="E7941" s="305">
        <v>45992</v>
      </c>
      <c r="F7941" s="302" t="s">
        <v>69</v>
      </c>
      <c r="G7941" s="302" t="s">
        <v>70</v>
      </c>
      <c r="H7941" s="302" t="s">
        <v>3214</v>
      </c>
      <c r="I7941" s="302" t="s">
        <v>661</v>
      </c>
      <c r="J7941" s="302">
        <v>135600</v>
      </c>
      <c r="K7941" s="302" t="s">
        <v>99</v>
      </c>
      <c r="L7941" s="302">
        <v>21294083</v>
      </c>
      <c r="M7941" s="302" t="s">
        <v>887</v>
      </c>
      <c r="N7941" s="305">
        <v>13332</v>
      </c>
      <c r="O7941" s="305">
        <v>13332</v>
      </c>
      <c r="P7941" s="302" t="s">
        <v>880</v>
      </c>
    </row>
    <row r="7942" spans="1:16">
      <c r="A7942" s="303">
        <v>0</v>
      </c>
      <c r="B7942" s="303">
        <v>0</v>
      </c>
      <c r="C7942" s="303">
        <v>0</v>
      </c>
      <c r="D7942" s="304">
        <f t="shared" si="124"/>
        <v>0</v>
      </c>
      <c r="E7942" s="305">
        <v>45992</v>
      </c>
      <c r="F7942" s="302" t="s">
        <v>69</v>
      </c>
      <c r="G7942" s="302" t="s">
        <v>70</v>
      </c>
      <c r="H7942" s="302" t="s">
        <v>3214</v>
      </c>
      <c r="I7942" s="302" t="s">
        <v>661</v>
      </c>
      <c r="J7942" s="302">
        <v>135600</v>
      </c>
      <c r="K7942" s="302" t="s">
        <v>99</v>
      </c>
      <c r="L7942" s="302">
        <v>21294097</v>
      </c>
      <c r="M7942" s="302" t="s">
        <v>973</v>
      </c>
      <c r="N7942" s="305">
        <v>24654</v>
      </c>
      <c r="O7942" s="305">
        <v>24654</v>
      </c>
      <c r="P7942" s="302" t="s">
        <v>880</v>
      </c>
    </row>
    <row r="7943" spans="1:16">
      <c r="A7943" s="303">
        <v>0</v>
      </c>
      <c r="B7943" s="303">
        <v>0</v>
      </c>
      <c r="C7943" s="303">
        <v>0</v>
      </c>
      <c r="D7943" s="304">
        <f t="shared" si="124"/>
        <v>0</v>
      </c>
      <c r="E7943" s="305">
        <v>45992</v>
      </c>
      <c r="F7943" s="302" t="s">
        <v>69</v>
      </c>
      <c r="G7943" s="302" t="s">
        <v>70</v>
      </c>
      <c r="H7943" s="302" t="s">
        <v>3214</v>
      </c>
      <c r="I7943" s="302" t="s">
        <v>661</v>
      </c>
      <c r="J7943" s="302">
        <v>135600</v>
      </c>
      <c r="K7943" s="302" t="s">
        <v>99</v>
      </c>
      <c r="L7943" s="302">
        <v>21294090</v>
      </c>
      <c r="M7943" s="302" t="s">
        <v>973</v>
      </c>
      <c r="N7943" s="305">
        <v>23924</v>
      </c>
      <c r="O7943" s="305">
        <v>23924</v>
      </c>
      <c r="P7943" s="302" t="s">
        <v>880</v>
      </c>
    </row>
    <row r="7944" spans="1:16">
      <c r="A7944" s="303">
        <v>0</v>
      </c>
      <c r="B7944" s="303">
        <v>0</v>
      </c>
      <c r="C7944" s="303">
        <v>0</v>
      </c>
      <c r="D7944" s="304">
        <f t="shared" si="124"/>
        <v>0</v>
      </c>
      <c r="E7944" s="305">
        <v>45992</v>
      </c>
      <c r="F7944" s="302" t="s">
        <v>69</v>
      </c>
      <c r="G7944" s="302" t="s">
        <v>70</v>
      </c>
      <c r="H7944" s="302" t="s">
        <v>3218</v>
      </c>
      <c r="I7944" s="302" t="s">
        <v>696</v>
      </c>
      <c r="J7944" s="302">
        <v>135002</v>
      </c>
      <c r="K7944" s="302" t="s">
        <v>107</v>
      </c>
      <c r="L7944" s="302">
        <v>21265404</v>
      </c>
      <c r="M7944" s="302" t="s">
        <v>1252</v>
      </c>
      <c r="N7944" s="305">
        <v>28307</v>
      </c>
      <c r="O7944" s="305">
        <v>28307</v>
      </c>
      <c r="P7944" s="302" t="s">
        <v>3219</v>
      </c>
    </row>
    <row r="7945" spans="1:16">
      <c r="A7945" s="303">
        <v>0</v>
      </c>
      <c r="B7945" s="303">
        <v>0</v>
      </c>
      <c r="C7945" s="303">
        <v>0</v>
      </c>
      <c r="D7945" s="304">
        <f t="shared" si="124"/>
        <v>0</v>
      </c>
      <c r="E7945" s="305">
        <v>45992</v>
      </c>
      <c r="F7945" s="302" t="s">
        <v>69</v>
      </c>
      <c r="G7945" s="302" t="s">
        <v>70</v>
      </c>
      <c r="H7945" s="302" t="s">
        <v>3218</v>
      </c>
      <c r="I7945" s="302" t="s">
        <v>696</v>
      </c>
      <c r="J7945" s="302">
        <v>135002</v>
      </c>
      <c r="K7945" s="302" t="s">
        <v>107</v>
      </c>
      <c r="L7945" s="302">
        <v>21265454</v>
      </c>
      <c r="M7945" s="302" t="s">
        <v>1254</v>
      </c>
      <c r="N7945" s="305">
        <v>19906</v>
      </c>
      <c r="O7945" s="305">
        <v>19906</v>
      </c>
      <c r="P7945" s="302" t="s">
        <v>3219</v>
      </c>
    </row>
    <row r="7946" spans="1:16">
      <c r="A7946" s="303">
        <v>0</v>
      </c>
      <c r="B7946" s="303">
        <v>0</v>
      </c>
      <c r="C7946" s="303">
        <v>0</v>
      </c>
      <c r="D7946" s="304">
        <f t="shared" si="124"/>
        <v>0</v>
      </c>
      <c r="E7946" s="305">
        <v>45992</v>
      </c>
      <c r="F7946" s="302" t="s">
        <v>69</v>
      </c>
      <c r="G7946" s="302" t="s">
        <v>70</v>
      </c>
      <c r="H7946" s="302" t="s">
        <v>3218</v>
      </c>
      <c r="I7946" s="302" t="s">
        <v>696</v>
      </c>
      <c r="J7946" s="302">
        <v>135002</v>
      </c>
      <c r="K7946" s="302" t="s">
        <v>107</v>
      </c>
      <c r="L7946" s="302">
        <v>21265506</v>
      </c>
      <c r="M7946" s="302" t="s">
        <v>1237</v>
      </c>
      <c r="N7946" s="305">
        <v>24289</v>
      </c>
      <c r="O7946" s="305">
        <v>24289</v>
      </c>
      <c r="P7946" s="302" t="s">
        <v>3219</v>
      </c>
    </row>
    <row r="7947" spans="1:16">
      <c r="A7947" s="303">
        <v>0</v>
      </c>
      <c r="B7947" s="303">
        <v>0</v>
      </c>
      <c r="C7947" s="303">
        <v>0</v>
      </c>
      <c r="D7947" s="304">
        <f t="shared" si="124"/>
        <v>0</v>
      </c>
      <c r="E7947" s="305">
        <v>45992</v>
      </c>
      <c r="F7947" s="302" t="s">
        <v>69</v>
      </c>
      <c r="G7947" s="302" t="s">
        <v>70</v>
      </c>
      <c r="H7947" s="302" t="s">
        <v>3218</v>
      </c>
      <c r="I7947" s="302" t="s">
        <v>696</v>
      </c>
      <c r="J7947" s="302">
        <v>135002</v>
      </c>
      <c r="K7947" s="302" t="s">
        <v>107</v>
      </c>
      <c r="L7947" s="302">
        <v>21265498</v>
      </c>
      <c r="M7947" s="302" t="s">
        <v>1247</v>
      </c>
      <c r="N7947" s="305">
        <v>19906</v>
      </c>
      <c r="O7947" s="305">
        <v>19906</v>
      </c>
      <c r="P7947" s="302" t="s">
        <v>3219</v>
      </c>
    </row>
    <row r="7948" spans="1:16">
      <c r="A7948" s="303">
        <v>0</v>
      </c>
      <c r="B7948" s="303">
        <v>0</v>
      </c>
      <c r="C7948" s="303">
        <v>0</v>
      </c>
      <c r="D7948" s="304">
        <f t="shared" si="124"/>
        <v>0</v>
      </c>
      <c r="E7948" s="305">
        <v>45992</v>
      </c>
      <c r="F7948" s="302" t="s">
        <v>69</v>
      </c>
      <c r="G7948" s="302" t="s">
        <v>70</v>
      </c>
      <c r="H7948" s="302" t="s">
        <v>3218</v>
      </c>
      <c r="I7948" s="302" t="s">
        <v>696</v>
      </c>
      <c r="J7948" s="302">
        <v>135002</v>
      </c>
      <c r="K7948" s="302" t="s">
        <v>107</v>
      </c>
      <c r="L7948" s="302">
        <v>21265441</v>
      </c>
      <c r="M7948" s="302" t="s">
        <v>1247</v>
      </c>
      <c r="N7948" s="305">
        <v>18810</v>
      </c>
      <c r="O7948" s="305">
        <v>18810</v>
      </c>
      <c r="P7948" s="302" t="s">
        <v>3219</v>
      </c>
    </row>
    <row r="7949" spans="1:16">
      <c r="A7949" s="303">
        <v>0</v>
      </c>
      <c r="B7949" s="303">
        <v>0</v>
      </c>
      <c r="C7949" s="303">
        <v>0</v>
      </c>
      <c r="D7949" s="304">
        <f t="shared" si="124"/>
        <v>0</v>
      </c>
      <c r="E7949" s="305">
        <v>45992</v>
      </c>
      <c r="F7949" s="302" t="s">
        <v>69</v>
      </c>
      <c r="G7949" s="302" t="s">
        <v>70</v>
      </c>
      <c r="H7949" s="302" t="s">
        <v>3218</v>
      </c>
      <c r="I7949" s="302" t="s">
        <v>696</v>
      </c>
      <c r="J7949" s="302">
        <v>135002</v>
      </c>
      <c r="K7949" s="302" t="s">
        <v>107</v>
      </c>
      <c r="L7949" s="302">
        <v>21265464</v>
      </c>
      <c r="M7949" s="302" t="s">
        <v>1260</v>
      </c>
      <c r="N7949" s="305">
        <v>19906</v>
      </c>
      <c r="O7949" s="305">
        <v>19906</v>
      </c>
      <c r="P7949" s="302" t="s">
        <v>3219</v>
      </c>
    </row>
    <row r="7950" spans="1:16">
      <c r="A7950" s="303">
        <v>0</v>
      </c>
      <c r="B7950" s="303">
        <v>0</v>
      </c>
      <c r="C7950" s="303">
        <v>0</v>
      </c>
      <c r="D7950" s="304">
        <f t="shared" si="124"/>
        <v>0</v>
      </c>
      <c r="E7950" s="305">
        <v>45992</v>
      </c>
      <c r="F7950" s="302" t="s">
        <v>69</v>
      </c>
      <c r="G7950" s="302" t="s">
        <v>70</v>
      </c>
      <c r="H7950" s="302" t="s">
        <v>3218</v>
      </c>
      <c r="I7950" s="302" t="s">
        <v>696</v>
      </c>
      <c r="J7950" s="302">
        <v>135002</v>
      </c>
      <c r="K7950" s="302" t="s">
        <v>107</v>
      </c>
      <c r="L7950" s="302">
        <v>21265525</v>
      </c>
      <c r="M7950" s="302" t="s">
        <v>1246</v>
      </c>
      <c r="N7950" s="305">
        <v>24289</v>
      </c>
      <c r="O7950" s="305">
        <v>24289</v>
      </c>
      <c r="P7950" s="302" t="s">
        <v>3219</v>
      </c>
    </row>
    <row r="7951" spans="1:16">
      <c r="A7951" s="303">
        <v>0</v>
      </c>
      <c r="B7951" s="303">
        <v>0</v>
      </c>
      <c r="C7951" s="303">
        <v>0</v>
      </c>
      <c r="D7951" s="304">
        <f t="shared" si="124"/>
        <v>0</v>
      </c>
      <c r="E7951" s="305">
        <v>45992</v>
      </c>
      <c r="F7951" s="302" t="s">
        <v>69</v>
      </c>
      <c r="G7951" s="302" t="s">
        <v>70</v>
      </c>
      <c r="H7951" s="302" t="s">
        <v>3218</v>
      </c>
      <c r="I7951" s="302" t="s">
        <v>696</v>
      </c>
      <c r="J7951" s="302">
        <v>135002</v>
      </c>
      <c r="K7951" s="302" t="s">
        <v>107</v>
      </c>
      <c r="L7951" s="302">
        <v>21265546</v>
      </c>
      <c r="M7951" s="302" t="s">
        <v>1261</v>
      </c>
      <c r="N7951" s="305">
        <v>27942</v>
      </c>
      <c r="O7951" s="305">
        <v>27942</v>
      </c>
      <c r="P7951" s="302" t="s">
        <v>3219</v>
      </c>
    </row>
    <row r="7952" spans="1:16">
      <c r="A7952" s="303">
        <v>0</v>
      </c>
      <c r="B7952" s="303">
        <v>0</v>
      </c>
      <c r="C7952" s="303">
        <v>0</v>
      </c>
      <c r="D7952" s="304">
        <f t="shared" si="124"/>
        <v>0</v>
      </c>
      <c r="E7952" s="305">
        <v>45992</v>
      </c>
      <c r="F7952" s="302" t="s">
        <v>69</v>
      </c>
      <c r="G7952" s="302" t="s">
        <v>70</v>
      </c>
      <c r="H7952" s="302" t="s">
        <v>3218</v>
      </c>
      <c r="I7952" s="302" t="s">
        <v>696</v>
      </c>
      <c r="J7952" s="302">
        <v>135002</v>
      </c>
      <c r="K7952" s="302" t="s">
        <v>107</v>
      </c>
      <c r="L7952" s="302">
        <v>21265457</v>
      </c>
      <c r="M7952" s="302" t="s">
        <v>1230</v>
      </c>
      <c r="N7952" s="305">
        <v>19906</v>
      </c>
      <c r="O7952" s="305">
        <v>19906</v>
      </c>
      <c r="P7952" s="302" t="s">
        <v>3219</v>
      </c>
    </row>
    <row r="7953" spans="1:16">
      <c r="A7953" s="303">
        <v>0</v>
      </c>
      <c r="B7953" s="303">
        <v>0</v>
      </c>
      <c r="C7953" s="303">
        <v>0</v>
      </c>
      <c r="D7953" s="304">
        <f t="shared" si="124"/>
        <v>0</v>
      </c>
      <c r="E7953" s="305">
        <v>45992</v>
      </c>
      <c r="F7953" s="302" t="s">
        <v>69</v>
      </c>
      <c r="G7953" s="302" t="s">
        <v>70</v>
      </c>
      <c r="H7953" s="302" t="s">
        <v>3218</v>
      </c>
      <c r="I7953" s="302" t="s">
        <v>696</v>
      </c>
      <c r="J7953" s="302">
        <v>135002</v>
      </c>
      <c r="K7953" s="302" t="s">
        <v>107</v>
      </c>
      <c r="L7953" s="302">
        <v>21265393</v>
      </c>
      <c r="M7953" s="302" t="s">
        <v>1243</v>
      </c>
      <c r="N7953" s="305">
        <v>28307</v>
      </c>
      <c r="O7953" s="305">
        <v>28307</v>
      </c>
      <c r="P7953" s="302" t="s">
        <v>3219</v>
      </c>
    </row>
    <row r="7954" spans="1:16">
      <c r="A7954" s="303">
        <v>0</v>
      </c>
      <c r="B7954" s="303">
        <v>0</v>
      </c>
      <c r="C7954" s="303">
        <v>0</v>
      </c>
      <c r="D7954" s="304">
        <f t="shared" si="124"/>
        <v>0</v>
      </c>
      <c r="E7954" s="305">
        <v>45992</v>
      </c>
      <c r="F7954" s="302" t="s">
        <v>69</v>
      </c>
      <c r="G7954" s="302" t="s">
        <v>70</v>
      </c>
      <c r="H7954" s="302" t="s">
        <v>3218</v>
      </c>
      <c r="I7954" s="302" t="s">
        <v>696</v>
      </c>
      <c r="J7954" s="302">
        <v>135002</v>
      </c>
      <c r="K7954" s="302" t="s">
        <v>107</v>
      </c>
      <c r="L7954" s="302">
        <v>21265423</v>
      </c>
      <c r="M7954" s="302" t="s">
        <v>1232</v>
      </c>
      <c r="N7954" s="305">
        <v>14427</v>
      </c>
      <c r="O7954" s="305">
        <v>14427</v>
      </c>
      <c r="P7954" s="302" t="s">
        <v>3219</v>
      </c>
    </row>
    <row r="7955" spans="1:16">
      <c r="A7955" s="303">
        <v>0</v>
      </c>
      <c r="B7955" s="303">
        <v>0</v>
      </c>
      <c r="C7955" s="303">
        <v>0</v>
      </c>
      <c r="D7955" s="304">
        <f t="shared" si="124"/>
        <v>0</v>
      </c>
      <c r="E7955" s="305">
        <v>45992</v>
      </c>
      <c r="F7955" s="302" t="s">
        <v>69</v>
      </c>
      <c r="G7955" s="302" t="s">
        <v>70</v>
      </c>
      <c r="H7955" s="302" t="s">
        <v>3218</v>
      </c>
      <c r="I7955" s="302" t="s">
        <v>696</v>
      </c>
      <c r="J7955" s="302">
        <v>135002</v>
      </c>
      <c r="K7955" s="302" t="s">
        <v>107</v>
      </c>
      <c r="L7955" s="302">
        <v>21265600</v>
      </c>
      <c r="M7955" s="302" t="s">
        <v>1258</v>
      </c>
      <c r="N7955" s="305">
        <v>28307</v>
      </c>
      <c r="O7955" s="305">
        <v>28307</v>
      </c>
      <c r="P7955" s="302" t="s">
        <v>3219</v>
      </c>
    </row>
    <row r="7956" spans="1:16">
      <c r="A7956" s="303">
        <v>0</v>
      </c>
      <c r="B7956" s="303">
        <v>0</v>
      </c>
      <c r="C7956" s="303">
        <v>0</v>
      </c>
      <c r="D7956" s="304">
        <f t="shared" si="124"/>
        <v>0</v>
      </c>
      <c r="E7956" s="305">
        <v>45992</v>
      </c>
      <c r="F7956" s="302" t="s">
        <v>69</v>
      </c>
      <c r="G7956" s="302" t="s">
        <v>70</v>
      </c>
      <c r="H7956" s="302" t="s">
        <v>3218</v>
      </c>
      <c r="I7956" s="302" t="s">
        <v>696</v>
      </c>
      <c r="J7956" s="302">
        <v>135002</v>
      </c>
      <c r="K7956" s="302" t="s">
        <v>107</v>
      </c>
      <c r="L7956" s="302">
        <v>21265438</v>
      </c>
      <c r="M7956" s="302" t="s">
        <v>1255</v>
      </c>
      <c r="N7956" s="305">
        <v>15888</v>
      </c>
      <c r="O7956" s="305">
        <v>15888</v>
      </c>
      <c r="P7956" s="302" t="s">
        <v>3219</v>
      </c>
    </row>
    <row r="7957" spans="1:16">
      <c r="A7957" s="303">
        <v>0</v>
      </c>
      <c r="B7957" s="303">
        <v>0</v>
      </c>
      <c r="C7957" s="303">
        <v>0</v>
      </c>
      <c r="D7957" s="304">
        <f t="shared" si="124"/>
        <v>0</v>
      </c>
      <c r="E7957" s="305">
        <v>45992</v>
      </c>
      <c r="F7957" s="302" t="s">
        <v>69</v>
      </c>
      <c r="G7957" s="302" t="s">
        <v>70</v>
      </c>
      <c r="H7957" s="302" t="s">
        <v>3218</v>
      </c>
      <c r="I7957" s="302" t="s">
        <v>696</v>
      </c>
      <c r="J7957" s="302">
        <v>135002</v>
      </c>
      <c r="K7957" s="302" t="s">
        <v>107</v>
      </c>
      <c r="L7957" s="302">
        <v>21265359</v>
      </c>
      <c r="M7957" s="302" t="s">
        <v>1232</v>
      </c>
      <c r="N7957" s="305">
        <v>13697</v>
      </c>
      <c r="O7957" s="305">
        <v>13697</v>
      </c>
      <c r="P7957" s="302" t="s">
        <v>3219</v>
      </c>
    </row>
    <row r="7958" spans="1:16">
      <c r="A7958" s="303">
        <v>0</v>
      </c>
      <c r="B7958" s="303">
        <v>0</v>
      </c>
      <c r="C7958" s="303">
        <v>0</v>
      </c>
      <c r="D7958" s="304">
        <f t="shared" si="124"/>
        <v>0</v>
      </c>
      <c r="E7958" s="305">
        <v>45992</v>
      </c>
      <c r="F7958" s="302" t="s">
        <v>69</v>
      </c>
      <c r="G7958" s="302" t="s">
        <v>70</v>
      </c>
      <c r="H7958" s="302" t="s">
        <v>3218</v>
      </c>
      <c r="I7958" s="302" t="s">
        <v>696</v>
      </c>
      <c r="J7958" s="302">
        <v>135002</v>
      </c>
      <c r="K7958" s="302" t="s">
        <v>107</v>
      </c>
      <c r="L7958" s="302">
        <v>21265413</v>
      </c>
      <c r="M7958" s="302" t="s">
        <v>1232</v>
      </c>
      <c r="N7958" s="305">
        <v>14062</v>
      </c>
      <c r="O7958" s="305">
        <v>14062</v>
      </c>
      <c r="P7958" s="302" t="s">
        <v>3219</v>
      </c>
    </row>
    <row r="7959" spans="1:16">
      <c r="A7959" s="303">
        <v>0</v>
      </c>
      <c r="B7959" s="303">
        <v>0</v>
      </c>
      <c r="C7959" s="303">
        <v>0</v>
      </c>
      <c r="D7959" s="304">
        <f t="shared" si="124"/>
        <v>0</v>
      </c>
      <c r="E7959" s="305">
        <v>45992</v>
      </c>
      <c r="F7959" s="302" t="s">
        <v>69</v>
      </c>
      <c r="G7959" s="302" t="s">
        <v>70</v>
      </c>
      <c r="H7959" s="302" t="s">
        <v>3218</v>
      </c>
      <c r="I7959" s="302" t="s">
        <v>696</v>
      </c>
      <c r="J7959" s="302">
        <v>135002</v>
      </c>
      <c r="K7959" s="302" t="s">
        <v>107</v>
      </c>
      <c r="L7959" s="302">
        <v>21265426</v>
      </c>
      <c r="M7959" s="302" t="s">
        <v>1232</v>
      </c>
      <c r="N7959" s="305">
        <v>15158</v>
      </c>
      <c r="O7959" s="305">
        <v>15158</v>
      </c>
      <c r="P7959" s="302" t="s">
        <v>3219</v>
      </c>
    </row>
    <row r="7960" spans="1:16">
      <c r="A7960" s="303">
        <v>0</v>
      </c>
      <c r="B7960" s="303">
        <v>0</v>
      </c>
      <c r="C7960" s="303">
        <v>0</v>
      </c>
      <c r="D7960" s="304">
        <f t="shared" si="124"/>
        <v>0</v>
      </c>
      <c r="E7960" s="305">
        <v>45992</v>
      </c>
      <c r="F7960" s="302" t="s">
        <v>69</v>
      </c>
      <c r="G7960" s="302" t="s">
        <v>70</v>
      </c>
      <c r="H7960" s="302" t="s">
        <v>3218</v>
      </c>
      <c r="I7960" s="302" t="s">
        <v>696</v>
      </c>
      <c r="J7960" s="302">
        <v>135002</v>
      </c>
      <c r="K7960" s="302" t="s">
        <v>107</v>
      </c>
      <c r="L7960" s="302">
        <v>21265448</v>
      </c>
      <c r="M7960" s="302" t="s">
        <v>1249</v>
      </c>
      <c r="N7960" s="305">
        <v>18810</v>
      </c>
      <c r="O7960" s="305">
        <v>18810</v>
      </c>
      <c r="P7960" s="302" t="s">
        <v>3219</v>
      </c>
    </row>
    <row r="7961" spans="1:16">
      <c r="A7961" s="303">
        <v>0</v>
      </c>
      <c r="B7961" s="303">
        <v>0</v>
      </c>
      <c r="C7961" s="303">
        <v>0</v>
      </c>
      <c r="D7961" s="304">
        <f t="shared" si="124"/>
        <v>0</v>
      </c>
      <c r="E7961" s="305">
        <v>45992</v>
      </c>
      <c r="F7961" s="302" t="s">
        <v>69</v>
      </c>
      <c r="G7961" s="302" t="s">
        <v>70</v>
      </c>
      <c r="H7961" s="302" t="s">
        <v>3218</v>
      </c>
      <c r="I7961" s="302" t="s">
        <v>696</v>
      </c>
      <c r="J7961" s="302">
        <v>135002</v>
      </c>
      <c r="K7961" s="302" t="s">
        <v>107</v>
      </c>
      <c r="L7961" s="302">
        <v>21265553</v>
      </c>
      <c r="M7961" s="302" t="s">
        <v>1163</v>
      </c>
      <c r="N7961" s="305">
        <v>27942</v>
      </c>
      <c r="O7961" s="305">
        <v>27942</v>
      </c>
      <c r="P7961" s="302" t="s">
        <v>3219</v>
      </c>
    </row>
    <row r="7962" spans="1:16">
      <c r="A7962" s="303">
        <v>0</v>
      </c>
      <c r="B7962" s="303">
        <v>0</v>
      </c>
      <c r="C7962" s="303">
        <v>0</v>
      </c>
      <c r="D7962" s="304">
        <f t="shared" si="124"/>
        <v>0</v>
      </c>
      <c r="E7962" s="305">
        <v>45992</v>
      </c>
      <c r="F7962" s="302" t="s">
        <v>69</v>
      </c>
      <c r="G7962" s="302" t="s">
        <v>70</v>
      </c>
      <c r="H7962" s="302" t="s">
        <v>3218</v>
      </c>
      <c r="I7962" s="302" t="s">
        <v>696</v>
      </c>
      <c r="J7962" s="302">
        <v>135002</v>
      </c>
      <c r="K7962" s="302" t="s">
        <v>107</v>
      </c>
      <c r="L7962" s="302">
        <v>21265567</v>
      </c>
      <c r="M7962" s="302" t="s">
        <v>1244</v>
      </c>
      <c r="N7962" s="305">
        <v>28307</v>
      </c>
      <c r="O7962" s="305">
        <v>28307</v>
      </c>
      <c r="P7962" s="302" t="s">
        <v>3219</v>
      </c>
    </row>
    <row r="7963" spans="1:16">
      <c r="A7963" s="303">
        <v>0</v>
      </c>
      <c r="B7963" s="303">
        <v>0</v>
      </c>
      <c r="C7963" s="303">
        <v>0</v>
      </c>
      <c r="D7963" s="304">
        <f t="shared" si="124"/>
        <v>0</v>
      </c>
      <c r="E7963" s="305">
        <v>45992</v>
      </c>
      <c r="F7963" s="302" t="s">
        <v>69</v>
      </c>
      <c r="G7963" s="302" t="s">
        <v>70</v>
      </c>
      <c r="H7963" s="302" t="s">
        <v>3218</v>
      </c>
      <c r="I7963" s="302" t="s">
        <v>696</v>
      </c>
      <c r="J7963" s="302">
        <v>135002</v>
      </c>
      <c r="K7963" s="302" t="s">
        <v>107</v>
      </c>
      <c r="L7963" s="302">
        <v>21265572</v>
      </c>
      <c r="M7963" s="302" t="s">
        <v>1242</v>
      </c>
      <c r="N7963" s="305">
        <v>28307</v>
      </c>
      <c r="O7963" s="305">
        <v>28307</v>
      </c>
      <c r="P7963" s="302" t="s">
        <v>3219</v>
      </c>
    </row>
    <row r="7964" spans="1:16">
      <c r="A7964" s="303">
        <v>0</v>
      </c>
      <c r="B7964" s="303">
        <v>0</v>
      </c>
      <c r="C7964" s="303">
        <v>0</v>
      </c>
      <c r="D7964" s="304">
        <f t="shared" si="124"/>
        <v>0</v>
      </c>
      <c r="E7964" s="305">
        <v>45992</v>
      </c>
      <c r="F7964" s="302" t="s">
        <v>69</v>
      </c>
      <c r="G7964" s="302" t="s">
        <v>70</v>
      </c>
      <c r="H7964" s="302" t="s">
        <v>3218</v>
      </c>
      <c r="I7964" s="302" t="s">
        <v>696</v>
      </c>
      <c r="J7964" s="302">
        <v>135002</v>
      </c>
      <c r="K7964" s="302" t="s">
        <v>107</v>
      </c>
      <c r="L7964" s="302">
        <v>21265493</v>
      </c>
      <c r="M7964" s="302" t="s">
        <v>1236</v>
      </c>
      <c r="N7964" s="305">
        <v>19906</v>
      </c>
      <c r="O7964" s="305">
        <v>19906</v>
      </c>
      <c r="P7964" s="302" t="s">
        <v>3219</v>
      </c>
    </row>
    <row r="7965" spans="1:16">
      <c r="A7965" s="303">
        <v>0</v>
      </c>
      <c r="B7965" s="303">
        <v>0</v>
      </c>
      <c r="C7965" s="303">
        <v>0</v>
      </c>
      <c r="D7965" s="304">
        <f t="shared" si="124"/>
        <v>0</v>
      </c>
      <c r="E7965" s="305">
        <v>45992</v>
      </c>
      <c r="F7965" s="302" t="s">
        <v>69</v>
      </c>
      <c r="G7965" s="302" t="s">
        <v>70</v>
      </c>
      <c r="H7965" s="302" t="s">
        <v>3218</v>
      </c>
      <c r="I7965" s="302" t="s">
        <v>696</v>
      </c>
      <c r="J7965" s="302">
        <v>135002</v>
      </c>
      <c r="K7965" s="302" t="s">
        <v>107</v>
      </c>
      <c r="L7965" s="302">
        <v>21265382</v>
      </c>
      <c r="M7965" s="302" t="s">
        <v>1256</v>
      </c>
      <c r="N7965" s="305">
        <v>28307</v>
      </c>
      <c r="O7965" s="305">
        <v>28307</v>
      </c>
      <c r="P7965" s="302" t="s">
        <v>3219</v>
      </c>
    </row>
    <row r="7966" spans="1:16">
      <c r="A7966" s="303">
        <v>0</v>
      </c>
      <c r="B7966" s="303">
        <v>0</v>
      </c>
      <c r="C7966" s="303">
        <v>0</v>
      </c>
      <c r="D7966" s="304">
        <f t="shared" si="124"/>
        <v>0</v>
      </c>
      <c r="E7966" s="305">
        <v>45992</v>
      </c>
      <c r="F7966" s="302" t="s">
        <v>69</v>
      </c>
      <c r="G7966" s="302" t="s">
        <v>70</v>
      </c>
      <c r="H7966" s="302" t="s">
        <v>3218</v>
      </c>
      <c r="I7966" s="302" t="s">
        <v>696</v>
      </c>
      <c r="J7966" s="302">
        <v>135002</v>
      </c>
      <c r="K7966" s="302" t="s">
        <v>107</v>
      </c>
      <c r="L7966" s="302">
        <v>21265501</v>
      </c>
      <c r="M7966" s="302" t="s">
        <v>1241</v>
      </c>
      <c r="N7966" s="305">
        <v>22828</v>
      </c>
      <c r="O7966" s="305">
        <v>22828</v>
      </c>
      <c r="P7966" s="302" t="s">
        <v>3219</v>
      </c>
    </row>
    <row r="7967" spans="1:16">
      <c r="A7967" s="303">
        <v>0</v>
      </c>
      <c r="B7967" s="303">
        <v>0</v>
      </c>
      <c r="C7967" s="303">
        <v>0</v>
      </c>
      <c r="D7967" s="304">
        <f t="shared" si="124"/>
        <v>0</v>
      </c>
      <c r="E7967" s="305">
        <v>45992</v>
      </c>
      <c r="F7967" s="302" t="s">
        <v>69</v>
      </c>
      <c r="G7967" s="302" t="s">
        <v>70</v>
      </c>
      <c r="H7967" s="302" t="s">
        <v>3218</v>
      </c>
      <c r="I7967" s="302" t="s">
        <v>696</v>
      </c>
      <c r="J7967" s="302">
        <v>135002</v>
      </c>
      <c r="K7967" s="302" t="s">
        <v>107</v>
      </c>
      <c r="L7967" s="302">
        <v>21265593</v>
      </c>
      <c r="M7967" s="302" t="s">
        <v>1233</v>
      </c>
      <c r="N7967" s="305">
        <v>28307</v>
      </c>
      <c r="O7967" s="305">
        <v>28307</v>
      </c>
      <c r="P7967" s="302" t="s">
        <v>3219</v>
      </c>
    </row>
    <row r="7968" spans="1:16">
      <c r="A7968" s="303">
        <v>0</v>
      </c>
      <c r="B7968" s="303">
        <v>0</v>
      </c>
      <c r="C7968" s="303">
        <v>0</v>
      </c>
      <c r="D7968" s="304">
        <f t="shared" si="124"/>
        <v>0</v>
      </c>
      <c r="E7968" s="305">
        <v>45992</v>
      </c>
      <c r="F7968" s="302" t="s">
        <v>69</v>
      </c>
      <c r="G7968" s="302" t="s">
        <v>70</v>
      </c>
      <c r="H7968" s="302" t="s">
        <v>3218</v>
      </c>
      <c r="I7968" s="302" t="s">
        <v>696</v>
      </c>
      <c r="J7968" s="302">
        <v>135002</v>
      </c>
      <c r="K7968" s="302" t="s">
        <v>107</v>
      </c>
      <c r="L7968" s="302">
        <v>21265614</v>
      </c>
      <c r="M7968" s="302" t="s">
        <v>1251</v>
      </c>
      <c r="N7968" s="305">
        <v>28307</v>
      </c>
      <c r="O7968" s="305">
        <v>28307</v>
      </c>
      <c r="P7968" s="302" t="s">
        <v>3219</v>
      </c>
    </row>
    <row r="7969" spans="1:16">
      <c r="A7969" s="303">
        <v>0</v>
      </c>
      <c r="B7969" s="303">
        <v>0</v>
      </c>
      <c r="C7969" s="303">
        <v>0</v>
      </c>
      <c r="D7969" s="304">
        <f t="shared" si="124"/>
        <v>0</v>
      </c>
      <c r="E7969" s="305">
        <v>45992</v>
      </c>
      <c r="F7969" s="302" t="s">
        <v>69</v>
      </c>
      <c r="G7969" s="302" t="s">
        <v>70</v>
      </c>
      <c r="H7969" s="302" t="s">
        <v>3218</v>
      </c>
      <c r="I7969" s="302" t="s">
        <v>696</v>
      </c>
      <c r="J7969" s="302">
        <v>135002</v>
      </c>
      <c r="K7969" s="302" t="s">
        <v>107</v>
      </c>
      <c r="L7969" s="302">
        <v>21265430</v>
      </c>
      <c r="M7969" s="302" t="s">
        <v>1232</v>
      </c>
      <c r="N7969" s="305">
        <v>15523</v>
      </c>
      <c r="O7969" s="305">
        <v>15523</v>
      </c>
      <c r="P7969" s="302" t="s">
        <v>3219</v>
      </c>
    </row>
    <row r="7970" spans="1:16">
      <c r="A7970" s="303">
        <v>0</v>
      </c>
      <c r="B7970" s="303">
        <v>0</v>
      </c>
      <c r="C7970" s="303">
        <v>0</v>
      </c>
      <c r="D7970" s="304">
        <f t="shared" si="124"/>
        <v>0</v>
      </c>
      <c r="E7970" s="305">
        <v>45992</v>
      </c>
      <c r="F7970" s="302" t="s">
        <v>69</v>
      </c>
      <c r="G7970" s="302" t="s">
        <v>70</v>
      </c>
      <c r="H7970" s="302" t="s">
        <v>3218</v>
      </c>
      <c r="I7970" s="302" t="s">
        <v>696</v>
      </c>
      <c r="J7970" s="302">
        <v>135002</v>
      </c>
      <c r="K7970" s="302" t="s">
        <v>107</v>
      </c>
      <c r="L7970" s="302">
        <v>21265451</v>
      </c>
      <c r="M7970" s="302" t="s">
        <v>1249</v>
      </c>
      <c r="N7970" s="305">
        <v>19906</v>
      </c>
      <c r="O7970" s="305">
        <v>19906</v>
      </c>
      <c r="P7970" s="302" t="s">
        <v>3219</v>
      </c>
    </row>
    <row r="7971" spans="1:16">
      <c r="A7971" s="303">
        <v>0</v>
      </c>
      <c r="B7971" s="303">
        <v>0</v>
      </c>
      <c r="C7971" s="303">
        <v>0</v>
      </c>
      <c r="D7971" s="304">
        <f t="shared" si="124"/>
        <v>0</v>
      </c>
      <c r="E7971" s="305">
        <v>45992</v>
      </c>
      <c r="F7971" s="302" t="s">
        <v>69</v>
      </c>
      <c r="G7971" s="302" t="s">
        <v>70</v>
      </c>
      <c r="H7971" s="302" t="s">
        <v>3218</v>
      </c>
      <c r="I7971" s="302" t="s">
        <v>696</v>
      </c>
      <c r="J7971" s="302">
        <v>135002</v>
      </c>
      <c r="K7971" s="302" t="s">
        <v>107</v>
      </c>
      <c r="L7971" s="302">
        <v>21265471</v>
      </c>
      <c r="M7971" s="302" t="s">
        <v>1239</v>
      </c>
      <c r="N7971" s="305">
        <v>19906</v>
      </c>
      <c r="O7971" s="305">
        <v>19906</v>
      </c>
      <c r="P7971" s="302" t="s">
        <v>3219</v>
      </c>
    </row>
    <row r="7972" spans="1:16">
      <c r="A7972" s="303">
        <v>0</v>
      </c>
      <c r="B7972" s="303">
        <v>0</v>
      </c>
      <c r="C7972" s="303">
        <v>0</v>
      </c>
      <c r="D7972" s="304">
        <f t="shared" si="124"/>
        <v>0</v>
      </c>
      <c r="E7972" s="305">
        <v>45992</v>
      </c>
      <c r="F7972" s="302" t="s">
        <v>69</v>
      </c>
      <c r="G7972" s="302" t="s">
        <v>70</v>
      </c>
      <c r="H7972" s="302" t="s">
        <v>3218</v>
      </c>
      <c r="I7972" s="302" t="s">
        <v>696</v>
      </c>
      <c r="J7972" s="302">
        <v>135002</v>
      </c>
      <c r="K7972" s="302" t="s">
        <v>107</v>
      </c>
      <c r="L7972" s="302">
        <v>21265486</v>
      </c>
      <c r="M7972" s="302" t="s">
        <v>1240</v>
      </c>
      <c r="N7972" s="305">
        <v>19906</v>
      </c>
      <c r="O7972" s="305">
        <v>19906</v>
      </c>
      <c r="P7972" s="302" t="s">
        <v>3219</v>
      </c>
    </row>
    <row r="7973" spans="1:16">
      <c r="A7973" s="303">
        <v>0</v>
      </c>
      <c r="B7973" s="303">
        <v>0</v>
      </c>
      <c r="C7973" s="303">
        <v>0</v>
      </c>
      <c r="D7973" s="304">
        <f t="shared" si="124"/>
        <v>0</v>
      </c>
      <c r="E7973" s="305">
        <v>45992</v>
      </c>
      <c r="F7973" s="302" t="s">
        <v>69</v>
      </c>
      <c r="G7973" s="302" t="s">
        <v>70</v>
      </c>
      <c r="H7973" s="302" t="s">
        <v>3218</v>
      </c>
      <c r="I7973" s="302" t="s">
        <v>696</v>
      </c>
      <c r="J7973" s="302">
        <v>135002</v>
      </c>
      <c r="K7973" s="302" t="s">
        <v>107</v>
      </c>
      <c r="L7973" s="302">
        <v>21265518</v>
      </c>
      <c r="M7973" s="302" t="s">
        <v>1248</v>
      </c>
      <c r="N7973" s="305">
        <v>24289</v>
      </c>
      <c r="O7973" s="305">
        <v>24289</v>
      </c>
      <c r="P7973" s="302" t="s">
        <v>3219</v>
      </c>
    </row>
    <row r="7974" spans="1:16">
      <c r="A7974" s="303">
        <v>0</v>
      </c>
      <c r="B7974" s="303">
        <v>0</v>
      </c>
      <c r="C7974" s="303">
        <v>0</v>
      </c>
      <c r="D7974" s="304">
        <f t="shared" si="124"/>
        <v>0</v>
      </c>
      <c r="E7974" s="305">
        <v>45992</v>
      </c>
      <c r="F7974" s="302" t="s">
        <v>69</v>
      </c>
      <c r="G7974" s="302" t="s">
        <v>70</v>
      </c>
      <c r="H7974" s="302" t="s">
        <v>3218</v>
      </c>
      <c r="I7974" s="302" t="s">
        <v>696</v>
      </c>
      <c r="J7974" s="302">
        <v>135002</v>
      </c>
      <c r="K7974" s="302" t="s">
        <v>107</v>
      </c>
      <c r="L7974" s="302">
        <v>21265532</v>
      </c>
      <c r="M7974" s="302" t="s">
        <v>1248</v>
      </c>
      <c r="N7974" s="305">
        <v>24654</v>
      </c>
      <c r="O7974" s="305">
        <v>24654</v>
      </c>
      <c r="P7974" s="302" t="s">
        <v>3219</v>
      </c>
    </row>
    <row r="7975" spans="1:16">
      <c r="A7975" s="303">
        <v>0</v>
      </c>
      <c r="B7975" s="303">
        <v>0</v>
      </c>
      <c r="C7975" s="303">
        <v>0</v>
      </c>
      <c r="D7975" s="304">
        <f t="shared" si="124"/>
        <v>0</v>
      </c>
      <c r="E7975" s="305">
        <v>45992</v>
      </c>
      <c r="F7975" s="302" t="s">
        <v>69</v>
      </c>
      <c r="G7975" s="302" t="s">
        <v>70</v>
      </c>
      <c r="H7975" s="302" t="s">
        <v>3218</v>
      </c>
      <c r="I7975" s="302" t="s">
        <v>696</v>
      </c>
      <c r="J7975" s="302">
        <v>135002</v>
      </c>
      <c r="K7975" s="302" t="s">
        <v>107</v>
      </c>
      <c r="L7975" s="302">
        <v>21265511</v>
      </c>
      <c r="M7975" s="302" t="s">
        <v>1250</v>
      </c>
      <c r="N7975" s="305">
        <v>24289</v>
      </c>
      <c r="O7975" s="305">
        <v>24289</v>
      </c>
      <c r="P7975" s="302" t="s">
        <v>3219</v>
      </c>
    </row>
    <row r="7976" spans="1:16">
      <c r="A7976" s="303">
        <v>0</v>
      </c>
      <c r="B7976" s="303">
        <v>0</v>
      </c>
      <c r="C7976" s="303">
        <v>0</v>
      </c>
      <c r="D7976" s="304">
        <f t="shared" si="124"/>
        <v>0</v>
      </c>
      <c r="E7976" s="305">
        <v>45992</v>
      </c>
      <c r="F7976" s="302" t="s">
        <v>69</v>
      </c>
      <c r="G7976" s="302" t="s">
        <v>70</v>
      </c>
      <c r="H7976" s="302" t="s">
        <v>3218</v>
      </c>
      <c r="I7976" s="302" t="s">
        <v>696</v>
      </c>
      <c r="J7976" s="302">
        <v>135002</v>
      </c>
      <c r="K7976" s="302" t="s">
        <v>107</v>
      </c>
      <c r="L7976" s="302">
        <v>21265539</v>
      </c>
      <c r="M7976" s="302" t="s">
        <v>1259</v>
      </c>
      <c r="N7976" s="305">
        <v>25385</v>
      </c>
      <c r="O7976" s="305">
        <v>25385</v>
      </c>
      <c r="P7976" s="302" t="s">
        <v>3219</v>
      </c>
    </row>
    <row r="7977" spans="1:16">
      <c r="A7977" s="303">
        <v>0</v>
      </c>
      <c r="B7977" s="303">
        <v>0</v>
      </c>
      <c r="C7977" s="303">
        <v>0</v>
      </c>
      <c r="D7977" s="304">
        <f t="shared" si="124"/>
        <v>0</v>
      </c>
      <c r="E7977" s="305">
        <v>45992</v>
      </c>
      <c r="F7977" s="302" t="s">
        <v>69</v>
      </c>
      <c r="G7977" s="302" t="s">
        <v>70</v>
      </c>
      <c r="H7977" s="302" t="s">
        <v>3218</v>
      </c>
      <c r="I7977" s="302" t="s">
        <v>696</v>
      </c>
      <c r="J7977" s="302">
        <v>135002</v>
      </c>
      <c r="K7977" s="302" t="s">
        <v>107</v>
      </c>
      <c r="L7977" s="302">
        <v>21265375</v>
      </c>
      <c r="M7977" s="302" t="s">
        <v>1231</v>
      </c>
      <c r="N7977" s="305">
        <v>28307</v>
      </c>
      <c r="O7977" s="305">
        <v>28307</v>
      </c>
      <c r="P7977" s="302" t="s">
        <v>3219</v>
      </c>
    </row>
    <row r="7978" spans="1:16">
      <c r="A7978" s="303">
        <v>0</v>
      </c>
      <c r="B7978" s="303">
        <v>0</v>
      </c>
      <c r="C7978" s="303">
        <v>0</v>
      </c>
      <c r="D7978" s="304">
        <f t="shared" si="124"/>
        <v>0</v>
      </c>
      <c r="E7978" s="305">
        <v>45992</v>
      </c>
      <c r="F7978" s="302" t="s">
        <v>69</v>
      </c>
      <c r="G7978" s="302" t="s">
        <v>70</v>
      </c>
      <c r="H7978" s="302" t="s">
        <v>3218</v>
      </c>
      <c r="I7978" s="302" t="s">
        <v>696</v>
      </c>
      <c r="J7978" s="302">
        <v>135002</v>
      </c>
      <c r="K7978" s="302" t="s">
        <v>107</v>
      </c>
      <c r="L7978" s="302">
        <v>21265476</v>
      </c>
      <c r="M7978" s="302" t="s">
        <v>1245</v>
      </c>
      <c r="N7978" s="305">
        <v>19906</v>
      </c>
      <c r="O7978" s="305">
        <v>19906</v>
      </c>
      <c r="P7978" s="302" t="s">
        <v>3219</v>
      </c>
    </row>
    <row r="7979" spans="1:16">
      <c r="A7979" s="303">
        <v>0</v>
      </c>
      <c r="B7979" s="303">
        <v>0</v>
      </c>
      <c r="C7979" s="303">
        <v>0</v>
      </c>
      <c r="D7979" s="304">
        <f t="shared" si="124"/>
        <v>0</v>
      </c>
      <c r="E7979" s="305">
        <v>45992</v>
      </c>
      <c r="F7979" s="302" t="s">
        <v>69</v>
      </c>
      <c r="G7979" s="302" t="s">
        <v>70</v>
      </c>
      <c r="H7979" s="302" t="s">
        <v>3218</v>
      </c>
      <c r="I7979" s="302" t="s">
        <v>696</v>
      </c>
      <c r="J7979" s="302">
        <v>135002</v>
      </c>
      <c r="K7979" s="302" t="s">
        <v>107</v>
      </c>
      <c r="L7979" s="302">
        <v>21265607</v>
      </c>
      <c r="M7979" s="302" t="s">
        <v>1232</v>
      </c>
      <c r="N7979" s="305">
        <v>28307</v>
      </c>
      <c r="O7979" s="305">
        <v>28307</v>
      </c>
      <c r="P7979" s="302" t="s">
        <v>3219</v>
      </c>
    </row>
    <row r="7980" spans="1:16">
      <c r="A7980" s="303">
        <v>0</v>
      </c>
      <c r="B7980" s="303">
        <v>0</v>
      </c>
      <c r="C7980" s="303">
        <v>0</v>
      </c>
      <c r="D7980" s="304">
        <f t="shared" si="124"/>
        <v>0</v>
      </c>
      <c r="E7980" s="305">
        <v>45992</v>
      </c>
      <c r="F7980" s="302" t="s">
        <v>69</v>
      </c>
      <c r="G7980" s="302" t="s">
        <v>70</v>
      </c>
      <c r="H7980" s="302" t="s">
        <v>3218</v>
      </c>
      <c r="I7980" s="302" t="s">
        <v>696</v>
      </c>
      <c r="J7980" s="302">
        <v>135002</v>
      </c>
      <c r="K7980" s="302" t="s">
        <v>107</v>
      </c>
      <c r="L7980" s="302">
        <v>21265483</v>
      </c>
      <c r="M7980" s="302" t="s">
        <v>1234</v>
      </c>
      <c r="N7980" s="305">
        <v>19906</v>
      </c>
      <c r="O7980" s="305">
        <v>19906</v>
      </c>
      <c r="P7980" s="302" t="s">
        <v>3219</v>
      </c>
    </row>
    <row r="7981" spans="1:16">
      <c r="A7981" s="303">
        <v>0</v>
      </c>
      <c r="B7981" s="303">
        <v>0</v>
      </c>
      <c r="C7981" s="303">
        <v>0</v>
      </c>
      <c r="D7981" s="304">
        <f t="shared" si="124"/>
        <v>0</v>
      </c>
      <c r="E7981" s="305">
        <v>45992</v>
      </c>
      <c r="F7981" s="302" t="s">
        <v>69</v>
      </c>
      <c r="G7981" s="302" t="s">
        <v>70</v>
      </c>
      <c r="H7981" s="302" t="s">
        <v>3218</v>
      </c>
      <c r="I7981" s="302" t="s">
        <v>696</v>
      </c>
      <c r="J7981" s="302">
        <v>135002</v>
      </c>
      <c r="K7981" s="302" t="s">
        <v>107</v>
      </c>
      <c r="L7981" s="302">
        <v>21265560</v>
      </c>
      <c r="M7981" s="302" t="s">
        <v>1257</v>
      </c>
      <c r="N7981" s="305">
        <v>28307</v>
      </c>
      <c r="O7981" s="305">
        <v>28307</v>
      </c>
      <c r="P7981" s="302" t="s">
        <v>3219</v>
      </c>
    </row>
    <row r="7982" spans="1:16">
      <c r="A7982" s="303">
        <v>0</v>
      </c>
      <c r="B7982" s="303">
        <v>0</v>
      </c>
      <c r="C7982" s="303">
        <v>0</v>
      </c>
      <c r="D7982" s="304">
        <f t="shared" si="124"/>
        <v>0</v>
      </c>
      <c r="E7982" s="305">
        <v>45992</v>
      </c>
      <c r="F7982" s="302" t="s">
        <v>69</v>
      </c>
      <c r="G7982" s="302" t="s">
        <v>70</v>
      </c>
      <c r="H7982" s="302" t="s">
        <v>3218</v>
      </c>
      <c r="I7982" s="302" t="s">
        <v>696</v>
      </c>
      <c r="J7982" s="302">
        <v>135002</v>
      </c>
      <c r="K7982" s="302" t="s">
        <v>107</v>
      </c>
      <c r="L7982" s="302">
        <v>21265579</v>
      </c>
      <c r="M7982" s="302" t="s">
        <v>1238</v>
      </c>
      <c r="N7982" s="305">
        <v>28307</v>
      </c>
      <c r="O7982" s="305">
        <v>28307</v>
      </c>
      <c r="P7982" s="302" t="s">
        <v>3219</v>
      </c>
    </row>
    <row r="7983" spans="1:16">
      <c r="A7983" s="303">
        <v>0</v>
      </c>
      <c r="B7983" s="303">
        <v>0</v>
      </c>
      <c r="C7983" s="303">
        <v>0</v>
      </c>
      <c r="D7983" s="304">
        <f t="shared" si="124"/>
        <v>0</v>
      </c>
      <c r="E7983" s="305">
        <v>45992</v>
      </c>
      <c r="F7983" s="302" t="s">
        <v>69</v>
      </c>
      <c r="G7983" s="302" t="s">
        <v>70</v>
      </c>
      <c r="H7983" s="302" t="s">
        <v>3218</v>
      </c>
      <c r="I7983" s="302" t="s">
        <v>696</v>
      </c>
      <c r="J7983" s="302">
        <v>135002</v>
      </c>
      <c r="K7983" s="302" t="s">
        <v>107</v>
      </c>
      <c r="L7983" s="302">
        <v>21265586</v>
      </c>
      <c r="M7983" s="302" t="s">
        <v>1253</v>
      </c>
      <c r="N7983" s="305">
        <v>28307</v>
      </c>
      <c r="O7983" s="305">
        <v>28307</v>
      </c>
      <c r="P7983" s="302" t="s">
        <v>3219</v>
      </c>
    </row>
    <row r="7984" spans="1:16">
      <c r="A7984" s="303">
        <v>0</v>
      </c>
      <c r="B7984" s="303">
        <v>0</v>
      </c>
      <c r="C7984" s="303">
        <v>0</v>
      </c>
      <c r="D7984" s="304">
        <f t="shared" si="124"/>
        <v>0</v>
      </c>
      <c r="E7984" s="305">
        <v>45992</v>
      </c>
      <c r="F7984" s="302" t="s">
        <v>69</v>
      </c>
      <c r="G7984" s="302" t="s">
        <v>70</v>
      </c>
      <c r="H7984" s="302" t="s">
        <v>3218</v>
      </c>
      <c r="I7984" s="302" t="s">
        <v>696</v>
      </c>
      <c r="J7984" s="302">
        <v>135002</v>
      </c>
      <c r="K7984" s="302" t="s">
        <v>107</v>
      </c>
      <c r="L7984" s="302">
        <v>21265621</v>
      </c>
      <c r="M7984" s="302" t="s">
        <v>1235</v>
      </c>
      <c r="N7984" s="305">
        <v>28307</v>
      </c>
      <c r="O7984" s="305">
        <v>28307</v>
      </c>
      <c r="P7984" s="302" t="s">
        <v>3219</v>
      </c>
    </row>
    <row r="7985" spans="1:16">
      <c r="A7985" s="303">
        <v>0</v>
      </c>
      <c r="B7985" s="303">
        <v>0</v>
      </c>
      <c r="C7985" s="303">
        <v>0</v>
      </c>
      <c r="D7985" s="304">
        <f t="shared" si="124"/>
        <v>0</v>
      </c>
      <c r="E7985" s="305">
        <v>45992</v>
      </c>
      <c r="F7985" s="302" t="s">
        <v>69</v>
      </c>
      <c r="G7985" s="302" t="s">
        <v>70</v>
      </c>
      <c r="H7985" s="302" t="s">
        <v>3218</v>
      </c>
      <c r="I7985" s="302" t="s">
        <v>696</v>
      </c>
      <c r="J7985" s="302">
        <v>135002</v>
      </c>
      <c r="K7985" s="302" t="s">
        <v>136</v>
      </c>
      <c r="L7985" s="302">
        <v>10498037</v>
      </c>
      <c r="M7985" s="302" t="s">
        <v>1267</v>
      </c>
      <c r="N7985" s="305">
        <v>40011</v>
      </c>
      <c r="O7985" s="305">
        <v>39995</v>
      </c>
      <c r="P7985" s="302" t="s">
        <v>3220</v>
      </c>
    </row>
    <row r="7986" spans="1:16">
      <c r="A7986" s="303">
        <v>0</v>
      </c>
      <c r="B7986" s="303">
        <v>0</v>
      </c>
      <c r="C7986" s="303">
        <v>0</v>
      </c>
      <c r="D7986" s="304">
        <f t="shared" si="124"/>
        <v>0</v>
      </c>
      <c r="E7986" s="305">
        <v>45992</v>
      </c>
      <c r="F7986" s="302" t="s">
        <v>69</v>
      </c>
      <c r="G7986" s="302" t="s">
        <v>70</v>
      </c>
      <c r="H7986" s="302" t="s">
        <v>3218</v>
      </c>
      <c r="I7986" s="302" t="s">
        <v>696</v>
      </c>
      <c r="J7986" s="302">
        <v>135002</v>
      </c>
      <c r="K7986" s="302" t="s">
        <v>136</v>
      </c>
      <c r="L7986" s="302">
        <v>10498040</v>
      </c>
      <c r="M7986" s="302" t="s">
        <v>1269</v>
      </c>
      <c r="N7986" s="305">
        <v>40011</v>
      </c>
      <c r="O7986" s="305">
        <v>39995</v>
      </c>
      <c r="P7986" s="302" t="s">
        <v>3220</v>
      </c>
    </row>
    <row r="7987" spans="1:16">
      <c r="A7987" s="303">
        <v>0</v>
      </c>
      <c r="B7987" s="303">
        <v>0</v>
      </c>
      <c r="C7987" s="303">
        <v>0</v>
      </c>
      <c r="D7987" s="304">
        <f t="shared" si="124"/>
        <v>0</v>
      </c>
      <c r="E7987" s="305">
        <v>45992</v>
      </c>
      <c r="F7987" s="302" t="s">
        <v>69</v>
      </c>
      <c r="G7987" s="302" t="s">
        <v>70</v>
      </c>
      <c r="H7987" s="302" t="s">
        <v>3218</v>
      </c>
      <c r="I7987" s="302" t="s">
        <v>696</v>
      </c>
      <c r="J7987" s="302">
        <v>135002</v>
      </c>
      <c r="K7987" s="302" t="s">
        <v>136</v>
      </c>
      <c r="L7987" s="302">
        <v>10498043</v>
      </c>
      <c r="M7987" s="302" t="s">
        <v>1268</v>
      </c>
      <c r="N7987" s="305">
        <v>40011</v>
      </c>
      <c r="O7987" s="305">
        <v>39995</v>
      </c>
      <c r="P7987" s="302" t="s">
        <v>3220</v>
      </c>
    </row>
    <row r="7988" spans="1:16">
      <c r="A7988" s="303">
        <v>0</v>
      </c>
      <c r="B7988" s="303">
        <v>0</v>
      </c>
      <c r="C7988" s="303">
        <v>0</v>
      </c>
      <c r="D7988" s="304">
        <f t="shared" si="124"/>
        <v>0</v>
      </c>
      <c r="E7988" s="305">
        <v>45992</v>
      </c>
      <c r="F7988" s="302" t="s">
        <v>69</v>
      </c>
      <c r="G7988" s="302" t="s">
        <v>70</v>
      </c>
      <c r="H7988" s="302" t="s">
        <v>3218</v>
      </c>
      <c r="I7988" s="302" t="s">
        <v>696</v>
      </c>
      <c r="J7988" s="302">
        <v>135002</v>
      </c>
      <c r="K7988" s="302" t="s">
        <v>136</v>
      </c>
      <c r="L7988" s="302">
        <v>10498031</v>
      </c>
      <c r="M7988" s="302" t="s">
        <v>1262</v>
      </c>
      <c r="N7988" s="305">
        <v>40011</v>
      </c>
      <c r="O7988" s="305">
        <v>39995</v>
      </c>
      <c r="P7988" s="302" t="s">
        <v>3220</v>
      </c>
    </row>
    <row r="7989" spans="1:16">
      <c r="A7989" s="303">
        <v>0</v>
      </c>
      <c r="B7989" s="303">
        <v>0</v>
      </c>
      <c r="C7989" s="303">
        <v>0</v>
      </c>
      <c r="D7989" s="304">
        <f t="shared" si="124"/>
        <v>0</v>
      </c>
      <c r="E7989" s="305">
        <v>45992</v>
      </c>
      <c r="F7989" s="302" t="s">
        <v>69</v>
      </c>
      <c r="G7989" s="302" t="s">
        <v>70</v>
      </c>
      <c r="H7989" s="302" t="s">
        <v>3218</v>
      </c>
      <c r="I7989" s="302" t="s">
        <v>696</v>
      </c>
      <c r="J7989" s="302">
        <v>135002</v>
      </c>
      <c r="K7989" s="302" t="s">
        <v>136</v>
      </c>
      <c r="L7989" s="302">
        <v>10498046</v>
      </c>
      <c r="M7989" s="302" t="s">
        <v>1264</v>
      </c>
      <c r="N7989" s="305">
        <v>40011</v>
      </c>
      <c r="O7989" s="305">
        <v>39995</v>
      </c>
      <c r="P7989" s="302" t="s">
        <v>3220</v>
      </c>
    </row>
    <row r="7990" spans="1:16">
      <c r="A7990" s="303">
        <v>0</v>
      </c>
      <c r="B7990" s="303">
        <v>0</v>
      </c>
      <c r="C7990" s="303">
        <v>0</v>
      </c>
      <c r="D7990" s="304">
        <f t="shared" si="124"/>
        <v>0</v>
      </c>
      <c r="E7990" s="305">
        <v>45992</v>
      </c>
      <c r="F7990" s="302" t="s">
        <v>69</v>
      </c>
      <c r="G7990" s="302" t="s">
        <v>70</v>
      </c>
      <c r="H7990" s="302" t="s">
        <v>3218</v>
      </c>
      <c r="I7990" s="302" t="s">
        <v>696</v>
      </c>
      <c r="J7990" s="302">
        <v>135002</v>
      </c>
      <c r="K7990" s="302" t="s">
        <v>136</v>
      </c>
      <c r="L7990" s="302">
        <v>10498021</v>
      </c>
      <c r="M7990" s="302" t="s">
        <v>1263</v>
      </c>
      <c r="N7990" s="305">
        <v>40011</v>
      </c>
      <c r="O7990" s="305">
        <v>39995</v>
      </c>
      <c r="P7990" s="302" t="s">
        <v>3220</v>
      </c>
    </row>
    <row r="7991" spans="1:16">
      <c r="A7991" s="303">
        <v>0</v>
      </c>
      <c r="B7991" s="303">
        <v>0</v>
      </c>
      <c r="C7991" s="303">
        <v>0</v>
      </c>
      <c r="D7991" s="304">
        <f t="shared" si="124"/>
        <v>0</v>
      </c>
      <c r="E7991" s="305">
        <v>45992</v>
      </c>
      <c r="F7991" s="302" t="s">
        <v>69</v>
      </c>
      <c r="G7991" s="302" t="s">
        <v>70</v>
      </c>
      <c r="H7991" s="302" t="s">
        <v>3218</v>
      </c>
      <c r="I7991" s="302" t="s">
        <v>696</v>
      </c>
      <c r="J7991" s="302">
        <v>135002</v>
      </c>
      <c r="K7991" s="302" t="s">
        <v>136</v>
      </c>
      <c r="L7991" s="302">
        <v>10498034</v>
      </c>
      <c r="M7991" s="302" t="s">
        <v>1265</v>
      </c>
      <c r="N7991" s="305">
        <v>40011</v>
      </c>
      <c r="O7991" s="305">
        <v>39995</v>
      </c>
      <c r="P7991" s="302" t="s">
        <v>3220</v>
      </c>
    </row>
    <row r="7992" spans="1:16">
      <c r="A7992" s="303">
        <v>0</v>
      </c>
      <c r="B7992" s="303">
        <v>0</v>
      </c>
      <c r="C7992" s="303">
        <v>0</v>
      </c>
      <c r="D7992" s="304">
        <f t="shared" si="124"/>
        <v>0</v>
      </c>
      <c r="E7992" s="305">
        <v>45992</v>
      </c>
      <c r="F7992" s="302" t="s">
        <v>69</v>
      </c>
      <c r="G7992" s="302" t="s">
        <v>70</v>
      </c>
      <c r="H7992" s="302" t="s">
        <v>3218</v>
      </c>
      <c r="I7992" s="302" t="s">
        <v>696</v>
      </c>
      <c r="J7992" s="302">
        <v>135002</v>
      </c>
      <c r="K7992" s="302" t="s">
        <v>136</v>
      </c>
      <c r="L7992" s="302">
        <v>10498028</v>
      </c>
      <c r="M7992" s="302" t="s">
        <v>1266</v>
      </c>
      <c r="N7992" s="305">
        <v>40011</v>
      </c>
      <c r="O7992" s="305">
        <v>39995</v>
      </c>
      <c r="P7992" s="302" t="s">
        <v>3220</v>
      </c>
    </row>
    <row r="7993" spans="1:16">
      <c r="A7993" s="303">
        <v>0</v>
      </c>
      <c r="B7993" s="303">
        <v>0</v>
      </c>
      <c r="C7993" s="303">
        <v>0</v>
      </c>
      <c r="D7993" s="304">
        <f t="shared" si="124"/>
        <v>0</v>
      </c>
      <c r="E7993" s="305">
        <v>45992</v>
      </c>
      <c r="F7993" s="302" t="s">
        <v>69</v>
      </c>
      <c r="G7993" s="302" t="s">
        <v>70</v>
      </c>
      <c r="H7993" s="302" t="s">
        <v>3218</v>
      </c>
      <c r="I7993" s="302" t="s">
        <v>696</v>
      </c>
      <c r="J7993" s="302">
        <v>135500</v>
      </c>
      <c r="K7993" s="302" t="s">
        <v>138</v>
      </c>
      <c r="L7993" s="302">
        <v>10204210</v>
      </c>
      <c r="M7993" s="302" t="s">
        <v>3221</v>
      </c>
      <c r="N7993" s="305">
        <v>40011</v>
      </c>
      <c r="O7993" s="305">
        <v>39814</v>
      </c>
      <c r="P7993" s="302" t="s">
        <v>3222</v>
      </c>
    </row>
    <row r="7994" spans="1:16">
      <c r="A7994" s="303">
        <v>0</v>
      </c>
      <c r="B7994" s="303">
        <v>0</v>
      </c>
      <c r="C7994" s="303">
        <v>0</v>
      </c>
      <c r="D7994" s="304">
        <f t="shared" si="124"/>
        <v>0</v>
      </c>
      <c r="E7994" s="305">
        <v>45992</v>
      </c>
      <c r="F7994" s="302" t="s">
        <v>69</v>
      </c>
      <c r="G7994" s="302" t="s">
        <v>70</v>
      </c>
      <c r="H7994" s="302" t="s">
        <v>3218</v>
      </c>
      <c r="I7994" s="302" t="s">
        <v>696</v>
      </c>
      <c r="J7994" s="302">
        <v>135500</v>
      </c>
      <c r="K7994" s="302" t="s">
        <v>80</v>
      </c>
      <c r="L7994" s="302">
        <v>10990923</v>
      </c>
      <c r="M7994" s="302" t="s">
        <v>891</v>
      </c>
      <c r="N7994" s="305">
        <v>40330</v>
      </c>
      <c r="O7994" s="305">
        <v>40179</v>
      </c>
      <c r="P7994" s="302" t="s">
        <v>3213</v>
      </c>
    </row>
    <row r="7995" spans="1:16">
      <c r="A7995" s="303">
        <v>0</v>
      </c>
      <c r="B7995" s="303">
        <v>0</v>
      </c>
      <c r="C7995" s="303">
        <v>0</v>
      </c>
      <c r="D7995" s="304">
        <f t="shared" si="124"/>
        <v>0</v>
      </c>
      <c r="E7995" s="305">
        <v>45992</v>
      </c>
      <c r="F7995" s="302" t="s">
        <v>69</v>
      </c>
      <c r="G7995" s="302" t="s">
        <v>70</v>
      </c>
      <c r="H7995" s="302" t="s">
        <v>3218</v>
      </c>
      <c r="I7995" s="302" t="s">
        <v>696</v>
      </c>
      <c r="J7995" s="302">
        <v>135500</v>
      </c>
      <c r="K7995" s="302" t="s">
        <v>83</v>
      </c>
      <c r="L7995" s="302">
        <v>10990994</v>
      </c>
      <c r="M7995" s="302" t="s">
        <v>911</v>
      </c>
      <c r="N7995" s="305">
        <v>40330</v>
      </c>
      <c r="O7995" s="305">
        <v>40330</v>
      </c>
      <c r="P7995" s="302" t="s">
        <v>3213</v>
      </c>
    </row>
    <row r="7996" spans="1:16">
      <c r="A7996" s="303">
        <v>0</v>
      </c>
      <c r="B7996" s="303">
        <v>0</v>
      </c>
      <c r="C7996" s="303">
        <v>0</v>
      </c>
      <c r="D7996" s="304">
        <f t="shared" si="124"/>
        <v>0</v>
      </c>
      <c r="E7996" s="305">
        <v>45992</v>
      </c>
      <c r="F7996" s="302" t="s">
        <v>69</v>
      </c>
      <c r="G7996" s="302" t="s">
        <v>70</v>
      </c>
      <c r="H7996" s="302" t="s">
        <v>3218</v>
      </c>
      <c r="I7996" s="302" t="s">
        <v>696</v>
      </c>
      <c r="J7996" s="302">
        <v>135500</v>
      </c>
      <c r="K7996" s="302" t="s">
        <v>84</v>
      </c>
      <c r="L7996" s="302">
        <v>9728863</v>
      </c>
      <c r="M7996" s="302" t="s">
        <v>3224</v>
      </c>
      <c r="N7996" s="305">
        <v>40011</v>
      </c>
      <c r="O7996" s="305">
        <v>39995</v>
      </c>
      <c r="P7996" s="302" t="s">
        <v>3222</v>
      </c>
    </row>
    <row r="7997" spans="1:16">
      <c r="A7997" s="303">
        <v>0</v>
      </c>
      <c r="B7997" s="303">
        <v>0</v>
      </c>
      <c r="C7997" s="303">
        <v>0</v>
      </c>
      <c r="D7997" s="304">
        <f t="shared" si="124"/>
        <v>0</v>
      </c>
      <c r="E7997" s="305">
        <v>45992</v>
      </c>
      <c r="F7997" s="302" t="s">
        <v>69</v>
      </c>
      <c r="G7997" s="302" t="s">
        <v>70</v>
      </c>
      <c r="H7997" s="302" t="s">
        <v>3218</v>
      </c>
      <c r="I7997" s="302" t="s">
        <v>696</v>
      </c>
      <c r="J7997" s="302">
        <v>135500</v>
      </c>
      <c r="K7997" s="302" t="s">
        <v>84</v>
      </c>
      <c r="L7997" s="302">
        <v>10374217</v>
      </c>
      <c r="M7997" s="302" t="s">
        <v>3223</v>
      </c>
      <c r="N7997" s="305">
        <v>40330</v>
      </c>
      <c r="O7997" s="305">
        <v>40330</v>
      </c>
      <c r="P7997" s="302" t="s">
        <v>3213</v>
      </c>
    </row>
    <row r="7998" spans="1:16">
      <c r="A7998" s="303">
        <v>0</v>
      </c>
      <c r="B7998" s="303">
        <v>0</v>
      </c>
      <c r="C7998" s="303">
        <v>0</v>
      </c>
      <c r="D7998" s="304">
        <f t="shared" si="124"/>
        <v>0</v>
      </c>
      <c r="E7998" s="305">
        <v>45992</v>
      </c>
      <c r="F7998" s="302" t="s">
        <v>69</v>
      </c>
      <c r="G7998" s="302" t="s">
        <v>70</v>
      </c>
      <c r="H7998" s="302" t="s">
        <v>3218</v>
      </c>
      <c r="I7998" s="302" t="s">
        <v>696</v>
      </c>
      <c r="J7998" s="302">
        <v>135500</v>
      </c>
      <c r="K7998" s="302" t="s">
        <v>84</v>
      </c>
      <c r="L7998" s="302">
        <v>11213802</v>
      </c>
      <c r="M7998" s="302" t="s">
        <v>3223</v>
      </c>
      <c r="N7998" s="305">
        <v>40330</v>
      </c>
      <c r="O7998" s="305">
        <v>40878</v>
      </c>
      <c r="P7998" s="302" t="s">
        <v>3213</v>
      </c>
    </row>
    <row r="7999" spans="1:16">
      <c r="A7999" s="303">
        <v>0</v>
      </c>
      <c r="B7999" s="303">
        <v>0</v>
      </c>
      <c r="C7999" s="303">
        <v>0</v>
      </c>
      <c r="D7999" s="304">
        <f t="shared" si="124"/>
        <v>0</v>
      </c>
      <c r="E7999" s="305">
        <v>45992</v>
      </c>
      <c r="F7999" s="302" t="s">
        <v>69</v>
      </c>
      <c r="G7999" s="302" t="s">
        <v>70</v>
      </c>
      <c r="H7999" s="302" t="s">
        <v>3218</v>
      </c>
      <c r="I7999" s="302" t="s">
        <v>696</v>
      </c>
      <c r="J7999" s="302">
        <v>135500</v>
      </c>
      <c r="K7999" s="302" t="s">
        <v>84</v>
      </c>
      <c r="L7999" s="302">
        <v>9729239</v>
      </c>
      <c r="M7999" s="302" t="s">
        <v>3225</v>
      </c>
      <c r="N7999" s="305">
        <v>40011</v>
      </c>
      <c r="O7999" s="305">
        <v>39995</v>
      </c>
      <c r="P7999" s="302" t="s">
        <v>3220</v>
      </c>
    </row>
    <row r="8000" spans="1:16">
      <c r="A8000" s="303">
        <v>0</v>
      </c>
      <c r="B8000" s="303">
        <v>0</v>
      </c>
      <c r="C8000" s="303">
        <v>0</v>
      </c>
      <c r="D8000" s="304">
        <f t="shared" si="124"/>
        <v>0</v>
      </c>
      <c r="E8000" s="305">
        <v>45992</v>
      </c>
      <c r="F8000" s="302" t="s">
        <v>69</v>
      </c>
      <c r="G8000" s="302" t="s">
        <v>70</v>
      </c>
      <c r="H8000" s="302" t="s">
        <v>3218</v>
      </c>
      <c r="I8000" s="302" t="s">
        <v>696</v>
      </c>
      <c r="J8000" s="302">
        <v>135500</v>
      </c>
      <c r="K8000" s="302" t="s">
        <v>85</v>
      </c>
      <c r="L8000" s="302">
        <v>10990939</v>
      </c>
      <c r="M8000" s="302" t="s">
        <v>867</v>
      </c>
      <c r="N8000" s="305">
        <v>40330</v>
      </c>
      <c r="O8000" s="305">
        <v>40179</v>
      </c>
      <c r="P8000" s="302" t="s">
        <v>3213</v>
      </c>
    </row>
    <row r="8001" spans="1:16">
      <c r="A8001" s="303">
        <v>0</v>
      </c>
      <c r="B8001" s="303">
        <v>0</v>
      </c>
      <c r="C8001" s="303">
        <v>0</v>
      </c>
      <c r="D8001" s="304">
        <f t="shared" si="124"/>
        <v>0</v>
      </c>
      <c r="E8001" s="305">
        <v>45992</v>
      </c>
      <c r="F8001" s="302" t="s">
        <v>69</v>
      </c>
      <c r="G8001" s="302" t="s">
        <v>70</v>
      </c>
      <c r="H8001" s="302" t="s">
        <v>3218</v>
      </c>
      <c r="I8001" s="302" t="s">
        <v>696</v>
      </c>
      <c r="J8001" s="302">
        <v>135500</v>
      </c>
      <c r="K8001" s="302" t="s">
        <v>240</v>
      </c>
      <c r="L8001" s="302">
        <v>10990979</v>
      </c>
      <c r="M8001" s="302" t="s">
        <v>1270</v>
      </c>
      <c r="N8001" s="305">
        <v>40330</v>
      </c>
      <c r="O8001" s="305">
        <v>40179</v>
      </c>
      <c r="P8001" s="302" t="s">
        <v>3213</v>
      </c>
    </row>
    <row r="8002" spans="1:16">
      <c r="A8002" s="303">
        <v>0</v>
      </c>
      <c r="B8002" s="303">
        <v>0</v>
      </c>
      <c r="C8002" s="303">
        <v>0</v>
      </c>
      <c r="D8002" s="304">
        <f t="shared" si="124"/>
        <v>0</v>
      </c>
      <c r="E8002" s="305">
        <v>45992</v>
      </c>
      <c r="F8002" s="302" t="s">
        <v>69</v>
      </c>
      <c r="G8002" s="302" t="s">
        <v>70</v>
      </c>
      <c r="H8002" s="302" t="s">
        <v>3218</v>
      </c>
      <c r="I8002" s="302" t="s">
        <v>696</v>
      </c>
      <c r="J8002" s="302">
        <v>135500</v>
      </c>
      <c r="K8002" s="302" t="s">
        <v>217</v>
      </c>
      <c r="L8002" s="302">
        <v>10990951</v>
      </c>
      <c r="M8002" s="302" t="s">
        <v>1271</v>
      </c>
      <c r="N8002" s="305">
        <v>40330</v>
      </c>
      <c r="O8002" s="305">
        <v>40179</v>
      </c>
      <c r="P8002" s="302" t="s">
        <v>3213</v>
      </c>
    </row>
    <row r="8003" spans="1:16">
      <c r="A8003" s="303">
        <v>0</v>
      </c>
      <c r="B8003" s="303">
        <v>0</v>
      </c>
      <c r="C8003" s="303">
        <v>0</v>
      </c>
      <c r="D8003" s="304">
        <f t="shared" ref="D8003:D8066" si="125">+B8003-C8003</f>
        <v>0</v>
      </c>
      <c r="E8003" s="305">
        <v>45992</v>
      </c>
      <c r="F8003" s="302" t="s">
        <v>69</v>
      </c>
      <c r="G8003" s="302" t="s">
        <v>70</v>
      </c>
      <c r="H8003" s="302" t="s">
        <v>3218</v>
      </c>
      <c r="I8003" s="302" t="s">
        <v>696</v>
      </c>
      <c r="J8003" s="302">
        <v>135500</v>
      </c>
      <c r="K8003" s="302" t="s">
        <v>134</v>
      </c>
      <c r="L8003" s="302">
        <v>10990954</v>
      </c>
      <c r="M8003" s="302" t="s">
        <v>1272</v>
      </c>
      <c r="N8003" s="305">
        <v>40330</v>
      </c>
      <c r="O8003" s="305">
        <v>40179</v>
      </c>
      <c r="P8003" s="302" t="s">
        <v>3213</v>
      </c>
    </row>
    <row r="8004" spans="1:16">
      <c r="A8004" s="303">
        <v>0</v>
      </c>
      <c r="B8004" s="303">
        <v>0</v>
      </c>
      <c r="C8004" s="303">
        <v>0</v>
      </c>
      <c r="D8004" s="304">
        <f t="shared" si="125"/>
        <v>0</v>
      </c>
      <c r="E8004" s="305">
        <v>45992</v>
      </c>
      <c r="F8004" s="302" t="s">
        <v>69</v>
      </c>
      <c r="G8004" s="302" t="s">
        <v>70</v>
      </c>
      <c r="H8004" s="302" t="s">
        <v>3218</v>
      </c>
      <c r="I8004" s="302" t="s">
        <v>696</v>
      </c>
      <c r="J8004" s="302">
        <v>135500</v>
      </c>
      <c r="K8004" s="302" t="s">
        <v>135</v>
      </c>
      <c r="L8004" s="302">
        <v>10990957</v>
      </c>
      <c r="M8004" s="302" t="s">
        <v>1273</v>
      </c>
      <c r="N8004" s="305">
        <v>40330</v>
      </c>
      <c r="O8004" s="305">
        <v>40179</v>
      </c>
      <c r="P8004" s="302" t="s">
        <v>3213</v>
      </c>
    </row>
    <row r="8005" spans="1:16">
      <c r="A8005" s="303">
        <v>0</v>
      </c>
      <c r="B8005" s="303">
        <v>0</v>
      </c>
      <c r="C8005" s="303">
        <v>0</v>
      </c>
      <c r="D8005" s="304">
        <f t="shared" si="125"/>
        <v>0</v>
      </c>
      <c r="E8005" s="305">
        <v>45992</v>
      </c>
      <c r="F8005" s="302" t="s">
        <v>69</v>
      </c>
      <c r="G8005" s="302" t="s">
        <v>70</v>
      </c>
      <c r="H8005" s="302" t="s">
        <v>3218</v>
      </c>
      <c r="I8005" s="302" t="s">
        <v>696</v>
      </c>
      <c r="J8005" s="302">
        <v>135500</v>
      </c>
      <c r="K8005" s="302" t="s">
        <v>86</v>
      </c>
      <c r="L8005" s="302">
        <v>10990991</v>
      </c>
      <c r="M8005" s="302" t="s">
        <v>905</v>
      </c>
      <c r="N8005" s="305">
        <v>40330</v>
      </c>
      <c r="O8005" s="305">
        <v>40330</v>
      </c>
      <c r="P8005" s="302" t="s">
        <v>3213</v>
      </c>
    </row>
    <row r="8006" spans="1:16">
      <c r="A8006" s="303">
        <v>0</v>
      </c>
      <c r="B8006" s="303">
        <v>0</v>
      </c>
      <c r="C8006" s="303">
        <v>0</v>
      </c>
      <c r="D8006" s="304">
        <f t="shared" si="125"/>
        <v>0</v>
      </c>
      <c r="E8006" s="305">
        <v>45992</v>
      </c>
      <c r="F8006" s="302" t="s">
        <v>69</v>
      </c>
      <c r="G8006" s="302" t="s">
        <v>70</v>
      </c>
      <c r="H8006" s="302" t="s">
        <v>3218</v>
      </c>
      <c r="I8006" s="302" t="s">
        <v>696</v>
      </c>
      <c r="J8006" s="302">
        <v>135600</v>
      </c>
      <c r="K8006" s="302" t="s">
        <v>238</v>
      </c>
      <c r="L8006" s="302">
        <v>10990930</v>
      </c>
      <c r="M8006" s="302" t="s">
        <v>1274</v>
      </c>
      <c r="N8006" s="305">
        <v>40330</v>
      </c>
      <c r="O8006" s="305">
        <v>40179</v>
      </c>
      <c r="P8006" s="302" t="s">
        <v>3213</v>
      </c>
    </row>
    <row r="8007" spans="1:16">
      <c r="A8007" s="303">
        <v>0</v>
      </c>
      <c r="B8007" s="303">
        <v>0</v>
      </c>
      <c r="C8007" s="303">
        <v>0</v>
      </c>
      <c r="D8007" s="304">
        <f t="shared" si="125"/>
        <v>0</v>
      </c>
      <c r="E8007" s="305">
        <v>45992</v>
      </c>
      <c r="F8007" s="302" t="s">
        <v>69</v>
      </c>
      <c r="G8007" s="302" t="s">
        <v>70</v>
      </c>
      <c r="H8007" s="302" t="s">
        <v>3218</v>
      </c>
      <c r="I8007" s="302" t="s">
        <v>696</v>
      </c>
      <c r="J8007" s="302">
        <v>135600</v>
      </c>
      <c r="K8007" s="302" t="s">
        <v>127</v>
      </c>
      <c r="L8007" s="302">
        <v>10990988</v>
      </c>
      <c r="M8007" s="302" t="s">
        <v>873</v>
      </c>
      <c r="N8007" s="305">
        <v>40330</v>
      </c>
      <c r="O8007" s="305">
        <v>40179</v>
      </c>
      <c r="P8007" s="302" t="s">
        <v>3213</v>
      </c>
    </row>
    <row r="8008" spans="1:16">
      <c r="A8008" s="303">
        <v>0</v>
      </c>
      <c r="B8008" s="303">
        <v>0</v>
      </c>
      <c r="C8008" s="303">
        <v>0</v>
      </c>
      <c r="D8008" s="304">
        <f t="shared" si="125"/>
        <v>0</v>
      </c>
      <c r="E8008" s="305">
        <v>45992</v>
      </c>
      <c r="F8008" s="302" t="s">
        <v>69</v>
      </c>
      <c r="G8008" s="302" t="s">
        <v>70</v>
      </c>
      <c r="H8008" s="302" t="s">
        <v>3218</v>
      </c>
      <c r="I8008" s="302" t="s">
        <v>696</v>
      </c>
      <c r="J8008" s="302">
        <v>135600</v>
      </c>
      <c r="K8008" s="302" t="s">
        <v>168</v>
      </c>
      <c r="L8008" s="302">
        <v>10990936</v>
      </c>
      <c r="M8008" s="302" t="s">
        <v>1275</v>
      </c>
      <c r="N8008" s="305">
        <v>40330</v>
      </c>
      <c r="O8008" s="305">
        <v>40179</v>
      </c>
      <c r="P8008" s="302" t="s">
        <v>3213</v>
      </c>
    </row>
    <row r="8009" spans="1:16">
      <c r="A8009" s="303">
        <v>0</v>
      </c>
      <c r="B8009" s="303">
        <v>0</v>
      </c>
      <c r="C8009" s="303">
        <v>0</v>
      </c>
      <c r="D8009" s="304">
        <f t="shared" si="125"/>
        <v>0</v>
      </c>
      <c r="E8009" s="305">
        <v>45992</v>
      </c>
      <c r="F8009" s="302" t="s">
        <v>69</v>
      </c>
      <c r="G8009" s="302" t="s">
        <v>70</v>
      </c>
      <c r="H8009" s="302" t="s">
        <v>3218</v>
      </c>
      <c r="I8009" s="302" t="s">
        <v>696</v>
      </c>
      <c r="J8009" s="302">
        <v>135600</v>
      </c>
      <c r="K8009" s="302" t="s">
        <v>84</v>
      </c>
      <c r="L8009" s="302">
        <v>9729240</v>
      </c>
      <c r="M8009" s="302" t="s">
        <v>3225</v>
      </c>
      <c r="N8009" s="305">
        <v>40011</v>
      </c>
      <c r="O8009" s="305">
        <v>39995</v>
      </c>
      <c r="P8009" s="302" t="s">
        <v>3220</v>
      </c>
    </row>
    <row r="8010" spans="1:16">
      <c r="A8010" s="303">
        <v>0</v>
      </c>
      <c r="B8010" s="303">
        <v>0</v>
      </c>
      <c r="C8010" s="303">
        <v>0</v>
      </c>
      <c r="D8010" s="304">
        <f t="shared" si="125"/>
        <v>0</v>
      </c>
      <c r="E8010" s="305">
        <v>45992</v>
      </c>
      <c r="F8010" s="302" t="s">
        <v>69</v>
      </c>
      <c r="G8010" s="302" t="s">
        <v>70</v>
      </c>
      <c r="H8010" s="302" t="s">
        <v>3218</v>
      </c>
      <c r="I8010" s="302" t="s">
        <v>696</v>
      </c>
      <c r="J8010" s="302">
        <v>135600</v>
      </c>
      <c r="K8010" s="302" t="s">
        <v>84</v>
      </c>
      <c r="L8010" s="302">
        <v>9728864</v>
      </c>
      <c r="M8010" s="302" t="s">
        <v>3224</v>
      </c>
      <c r="N8010" s="305">
        <v>40011</v>
      </c>
      <c r="O8010" s="305">
        <v>39995</v>
      </c>
      <c r="P8010" s="302" t="s">
        <v>3222</v>
      </c>
    </row>
    <row r="8011" spans="1:16">
      <c r="A8011" s="303">
        <v>0</v>
      </c>
      <c r="B8011" s="303">
        <v>0</v>
      </c>
      <c r="C8011" s="303">
        <v>0</v>
      </c>
      <c r="D8011" s="304">
        <f t="shared" si="125"/>
        <v>0</v>
      </c>
      <c r="E8011" s="305">
        <v>45992</v>
      </c>
      <c r="F8011" s="302" t="s">
        <v>69</v>
      </c>
      <c r="G8011" s="302" t="s">
        <v>70</v>
      </c>
      <c r="H8011" s="302" t="s">
        <v>3218</v>
      </c>
      <c r="I8011" s="302" t="s">
        <v>696</v>
      </c>
      <c r="J8011" s="302">
        <v>135600</v>
      </c>
      <c r="K8011" s="302" t="s">
        <v>84</v>
      </c>
      <c r="L8011" s="302">
        <v>10374220</v>
      </c>
      <c r="M8011" s="302" t="s">
        <v>3223</v>
      </c>
      <c r="N8011" s="305">
        <v>40330</v>
      </c>
      <c r="O8011" s="305">
        <v>40330</v>
      </c>
      <c r="P8011" s="302" t="s">
        <v>3213</v>
      </c>
    </row>
    <row r="8012" spans="1:16">
      <c r="A8012" s="303">
        <v>0</v>
      </c>
      <c r="B8012" s="303">
        <v>0</v>
      </c>
      <c r="C8012" s="303">
        <v>0</v>
      </c>
      <c r="D8012" s="304">
        <f t="shared" si="125"/>
        <v>0</v>
      </c>
      <c r="E8012" s="305">
        <v>45992</v>
      </c>
      <c r="F8012" s="302" t="s">
        <v>69</v>
      </c>
      <c r="G8012" s="302" t="s">
        <v>70</v>
      </c>
      <c r="H8012" s="302" t="s">
        <v>3218</v>
      </c>
      <c r="I8012" s="302" t="s">
        <v>696</v>
      </c>
      <c r="J8012" s="302">
        <v>135600</v>
      </c>
      <c r="K8012" s="302" t="s">
        <v>84</v>
      </c>
      <c r="L8012" s="302">
        <v>11213805</v>
      </c>
      <c r="M8012" s="302" t="s">
        <v>3223</v>
      </c>
      <c r="N8012" s="305">
        <v>40330</v>
      </c>
      <c r="O8012" s="305">
        <v>40878</v>
      </c>
      <c r="P8012" s="302" t="s">
        <v>3213</v>
      </c>
    </row>
    <row r="8013" spans="1:16">
      <c r="A8013" s="303">
        <v>0</v>
      </c>
      <c r="B8013" s="303">
        <v>0</v>
      </c>
      <c r="C8013" s="303">
        <v>0</v>
      </c>
      <c r="D8013" s="304">
        <f t="shared" si="125"/>
        <v>0</v>
      </c>
      <c r="E8013" s="305">
        <v>45992</v>
      </c>
      <c r="F8013" s="302" t="s">
        <v>69</v>
      </c>
      <c r="G8013" s="302" t="s">
        <v>70</v>
      </c>
      <c r="H8013" s="302" t="s">
        <v>3218</v>
      </c>
      <c r="I8013" s="302" t="s">
        <v>696</v>
      </c>
      <c r="J8013" s="302">
        <v>135600</v>
      </c>
      <c r="K8013" s="302" t="s">
        <v>192</v>
      </c>
      <c r="L8013" s="302">
        <v>10990982</v>
      </c>
      <c r="M8013" s="302" t="s">
        <v>1276</v>
      </c>
      <c r="N8013" s="305">
        <v>40330</v>
      </c>
      <c r="O8013" s="305">
        <v>40179</v>
      </c>
      <c r="P8013" s="302" t="s">
        <v>3213</v>
      </c>
    </row>
    <row r="8014" spans="1:16">
      <c r="A8014" s="303">
        <v>0</v>
      </c>
      <c r="B8014" s="303">
        <v>0</v>
      </c>
      <c r="C8014" s="303">
        <v>0</v>
      </c>
      <c r="D8014" s="304">
        <f t="shared" si="125"/>
        <v>0</v>
      </c>
      <c r="E8014" s="305">
        <v>45992</v>
      </c>
      <c r="F8014" s="302" t="s">
        <v>69</v>
      </c>
      <c r="G8014" s="302" t="s">
        <v>70</v>
      </c>
      <c r="H8014" s="302" t="s">
        <v>3218</v>
      </c>
      <c r="I8014" s="302" t="s">
        <v>696</v>
      </c>
      <c r="J8014" s="302">
        <v>135600</v>
      </c>
      <c r="K8014" s="302" t="s">
        <v>170</v>
      </c>
      <c r="L8014" s="302">
        <v>10990985</v>
      </c>
      <c r="M8014" s="302" t="s">
        <v>1277</v>
      </c>
      <c r="N8014" s="305">
        <v>40330</v>
      </c>
      <c r="O8014" s="305">
        <v>40179</v>
      </c>
      <c r="P8014" s="302" t="s">
        <v>3213</v>
      </c>
    </row>
    <row r="8015" spans="1:16">
      <c r="A8015" s="303">
        <v>0</v>
      </c>
      <c r="B8015" s="303">
        <v>0</v>
      </c>
      <c r="C8015" s="303">
        <v>0</v>
      </c>
      <c r="D8015" s="304">
        <f t="shared" si="125"/>
        <v>0</v>
      </c>
      <c r="E8015" s="305">
        <v>45992</v>
      </c>
      <c r="F8015" s="302" t="s">
        <v>69</v>
      </c>
      <c r="G8015" s="302" t="s">
        <v>70</v>
      </c>
      <c r="H8015" s="302" t="s">
        <v>3218</v>
      </c>
      <c r="I8015" s="302" t="s">
        <v>696</v>
      </c>
      <c r="J8015" s="302">
        <v>135600</v>
      </c>
      <c r="K8015" s="302" t="s">
        <v>239</v>
      </c>
      <c r="L8015" s="302">
        <v>10990942</v>
      </c>
      <c r="M8015" s="302" t="s">
        <v>1278</v>
      </c>
      <c r="N8015" s="305">
        <v>40330</v>
      </c>
      <c r="O8015" s="305">
        <v>40179</v>
      </c>
      <c r="P8015" s="302" t="s">
        <v>3213</v>
      </c>
    </row>
    <row r="8016" spans="1:16">
      <c r="A8016" s="303">
        <v>0</v>
      </c>
      <c r="B8016" s="303">
        <v>0</v>
      </c>
      <c r="C8016" s="303">
        <v>0</v>
      </c>
      <c r="D8016" s="304">
        <f t="shared" si="125"/>
        <v>0</v>
      </c>
      <c r="E8016" s="305">
        <v>45992</v>
      </c>
      <c r="F8016" s="302" t="s">
        <v>69</v>
      </c>
      <c r="G8016" s="302" t="s">
        <v>70</v>
      </c>
      <c r="H8016" s="302" t="s">
        <v>3218</v>
      </c>
      <c r="I8016" s="302" t="s">
        <v>696</v>
      </c>
      <c r="J8016" s="302">
        <v>135600</v>
      </c>
      <c r="K8016" s="302" t="s">
        <v>106</v>
      </c>
      <c r="L8016" s="302">
        <v>10990945</v>
      </c>
      <c r="M8016" s="302" t="s">
        <v>1279</v>
      </c>
      <c r="N8016" s="305">
        <v>40330</v>
      </c>
      <c r="O8016" s="305">
        <v>40179</v>
      </c>
      <c r="P8016" s="302" t="s">
        <v>3213</v>
      </c>
    </row>
    <row r="8017" spans="1:16">
      <c r="A8017" s="303">
        <v>0</v>
      </c>
      <c r="B8017" s="303">
        <v>0</v>
      </c>
      <c r="C8017" s="303">
        <v>0</v>
      </c>
      <c r="D8017" s="304">
        <f t="shared" si="125"/>
        <v>0</v>
      </c>
      <c r="E8017" s="305">
        <v>45992</v>
      </c>
      <c r="F8017" s="302" t="s">
        <v>69</v>
      </c>
      <c r="G8017" s="302" t="s">
        <v>70</v>
      </c>
      <c r="H8017" s="302" t="s">
        <v>3218</v>
      </c>
      <c r="I8017" s="302" t="s">
        <v>696</v>
      </c>
      <c r="J8017" s="302">
        <v>135600</v>
      </c>
      <c r="K8017" s="302" t="s">
        <v>98</v>
      </c>
      <c r="L8017" s="302">
        <v>10990976</v>
      </c>
      <c r="M8017" s="302" t="s">
        <v>875</v>
      </c>
      <c r="N8017" s="305">
        <v>40330</v>
      </c>
      <c r="O8017" s="305">
        <v>40179</v>
      </c>
      <c r="P8017" s="302" t="s">
        <v>3213</v>
      </c>
    </row>
    <row r="8018" spans="1:16">
      <c r="A8018" s="303">
        <v>0</v>
      </c>
      <c r="B8018" s="303">
        <v>0</v>
      </c>
      <c r="C8018" s="303">
        <v>0</v>
      </c>
      <c r="D8018" s="304">
        <f t="shared" si="125"/>
        <v>0</v>
      </c>
      <c r="E8018" s="305">
        <v>45992</v>
      </c>
      <c r="F8018" s="302" t="s">
        <v>69</v>
      </c>
      <c r="G8018" s="302" t="s">
        <v>70</v>
      </c>
      <c r="H8018" s="302" t="s">
        <v>3218</v>
      </c>
      <c r="I8018" s="302" t="s">
        <v>696</v>
      </c>
      <c r="J8018" s="302">
        <v>135600</v>
      </c>
      <c r="K8018" s="302" t="s">
        <v>99</v>
      </c>
      <c r="L8018" s="302">
        <v>10990933</v>
      </c>
      <c r="M8018" s="302" t="s">
        <v>876</v>
      </c>
      <c r="N8018" s="305">
        <v>40330</v>
      </c>
      <c r="O8018" s="305">
        <v>40179</v>
      </c>
      <c r="P8018" s="302" t="s">
        <v>3213</v>
      </c>
    </row>
    <row r="8019" spans="1:16">
      <c r="A8019" s="303">
        <v>0</v>
      </c>
      <c r="B8019" s="303">
        <v>0</v>
      </c>
      <c r="C8019" s="303">
        <v>0</v>
      </c>
      <c r="D8019" s="304">
        <f t="shared" si="125"/>
        <v>0</v>
      </c>
      <c r="E8019" s="305">
        <v>45992</v>
      </c>
      <c r="F8019" s="302" t="s">
        <v>69</v>
      </c>
      <c r="G8019" s="302" t="s">
        <v>70</v>
      </c>
      <c r="H8019" s="302" t="s">
        <v>3218</v>
      </c>
      <c r="I8019" s="302" t="s">
        <v>696</v>
      </c>
      <c r="J8019" s="302">
        <v>135600</v>
      </c>
      <c r="K8019" s="302" t="s">
        <v>92</v>
      </c>
      <c r="L8019" s="302">
        <v>10990948</v>
      </c>
      <c r="M8019" s="302" t="s">
        <v>1280</v>
      </c>
      <c r="N8019" s="305">
        <v>40330</v>
      </c>
      <c r="O8019" s="305">
        <v>40179</v>
      </c>
      <c r="P8019" s="302" t="s">
        <v>3213</v>
      </c>
    </row>
    <row r="8020" spans="1:16">
      <c r="A8020" s="303">
        <v>0</v>
      </c>
      <c r="B8020" s="303">
        <v>0</v>
      </c>
      <c r="C8020" s="303">
        <v>0</v>
      </c>
      <c r="D8020" s="304">
        <f t="shared" si="125"/>
        <v>0</v>
      </c>
      <c r="E8020" s="305">
        <v>45992</v>
      </c>
      <c r="F8020" s="302" t="s">
        <v>69</v>
      </c>
      <c r="G8020" s="302" t="s">
        <v>70</v>
      </c>
      <c r="H8020" s="302" t="s">
        <v>3226</v>
      </c>
      <c r="I8020" s="302" t="s">
        <v>697</v>
      </c>
      <c r="J8020" s="302">
        <v>135002</v>
      </c>
      <c r="K8020" s="302" t="s">
        <v>136</v>
      </c>
      <c r="L8020" s="302">
        <v>11907865</v>
      </c>
      <c r="M8020" s="302" t="s">
        <v>1281</v>
      </c>
      <c r="N8020" s="305">
        <v>41193</v>
      </c>
      <c r="O8020" s="305">
        <v>41214</v>
      </c>
      <c r="P8020" s="302" t="s">
        <v>2299</v>
      </c>
    </row>
    <row r="8021" spans="1:16">
      <c r="A8021" s="303">
        <v>0</v>
      </c>
      <c r="B8021" s="303">
        <v>0</v>
      </c>
      <c r="C8021" s="303">
        <v>0</v>
      </c>
      <c r="D8021" s="304">
        <f t="shared" si="125"/>
        <v>0</v>
      </c>
      <c r="E8021" s="305">
        <v>45992</v>
      </c>
      <c r="F8021" s="302" t="s">
        <v>69</v>
      </c>
      <c r="G8021" s="302" t="s">
        <v>70</v>
      </c>
      <c r="H8021" s="302" t="s">
        <v>3226</v>
      </c>
      <c r="I8021" s="302" t="s">
        <v>697</v>
      </c>
      <c r="J8021" s="302">
        <v>135300</v>
      </c>
      <c r="K8021" s="302" t="s">
        <v>84</v>
      </c>
      <c r="L8021" s="302">
        <v>11888661</v>
      </c>
      <c r="M8021" s="302" t="s">
        <v>2309</v>
      </c>
      <c r="N8021" s="305">
        <v>41193</v>
      </c>
      <c r="O8021" s="305">
        <v>41365</v>
      </c>
      <c r="P8021" s="302" t="s">
        <v>2299</v>
      </c>
    </row>
    <row r="8022" spans="1:16">
      <c r="A8022" s="303">
        <v>0</v>
      </c>
      <c r="B8022" s="303">
        <v>0</v>
      </c>
      <c r="C8022" s="303">
        <v>0</v>
      </c>
      <c r="D8022" s="304">
        <f t="shared" si="125"/>
        <v>0</v>
      </c>
      <c r="E8022" s="305">
        <v>45992</v>
      </c>
      <c r="F8022" s="302" t="s">
        <v>69</v>
      </c>
      <c r="G8022" s="302" t="s">
        <v>70</v>
      </c>
      <c r="H8022" s="302" t="s">
        <v>3226</v>
      </c>
      <c r="I8022" s="302" t="s">
        <v>697</v>
      </c>
      <c r="J8022" s="302">
        <v>135300</v>
      </c>
      <c r="K8022" s="302" t="s">
        <v>84</v>
      </c>
      <c r="L8022" s="302">
        <v>11888668</v>
      </c>
      <c r="M8022" s="302" t="s">
        <v>2309</v>
      </c>
      <c r="N8022" s="305">
        <v>41193</v>
      </c>
      <c r="O8022" s="305">
        <v>41214</v>
      </c>
      <c r="P8022" s="302" t="s">
        <v>2299</v>
      </c>
    </row>
    <row r="8023" spans="1:16">
      <c r="A8023" s="303">
        <v>0</v>
      </c>
      <c r="B8023" s="303">
        <v>0</v>
      </c>
      <c r="C8023" s="303">
        <v>0</v>
      </c>
      <c r="D8023" s="304">
        <f t="shared" si="125"/>
        <v>0</v>
      </c>
      <c r="E8023" s="305">
        <v>45992</v>
      </c>
      <c r="F8023" s="302" t="s">
        <v>69</v>
      </c>
      <c r="G8023" s="302" t="s">
        <v>70</v>
      </c>
      <c r="H8023" s="302" t="s">
        <v>3226</v>
      </c>
      <c r="I8023" s="302" t="s">
        <v>697</v>
      </c>
      <c r="J8023" s="302">
        <v>135500</v>
      </c>
      <c r="K8023" s="302" t="s">
        <v>83</v>
      </c>
      <c r="L8023" s="302">
        <v>11907868</v>
      </c>
      <c r="M8023" s="302" t="s">
        <v>1282</v>
      </c>
      <c r="N8023" s="305">
        <v>41193</v>
      </c>
      <c r="O8023" s="305">
        <v>41214</v>
      </c>
      <c r="P8023" s="302" t="s">
        <v>2299</v>
      </c>
    </row>
    <row r="8024" spans="1:16">
      <c r="A8024" s="303">
        <v>0</v>
      </c>
      <c r="B8024" s="303">
        <v>0</v>
      </c>
      <c r="C8024" s="303">
        <v>0</v>
      </c>
      <c r="D8024" s="304">
        <f t="shared" si="125"/>
        <v>0</v>
      </c>
      <c r="E8024" s="305">
        <v>45992</v>
      </c>
      <c r="F8024" s="302" t="s">
        <v>69</v>
      </c>
      <c r="G8024" s="302" t="s">
        <v>70</v>
      </c>
      <c r="H8024" s="302" t="s">
        <v>3226</v>
      </c>
      <c r="I8024" s="302" t="s">
        <v>697</v>
      </c>
      <c r="J8024" s="302">
        <v>135500</v>
      </c>
      <c r="K8024" s="302" t="s">
        <v>134</v>
      </c>
      <c r="L8024" s="302">
        <v>11907821</v>
      </c>
      <c r="M8024" s="302" t="s">
        <v>1283</v>
      </c>
      <c r="N8024" s="305">
        <v>41193</v>
      </c>
      <c r="O8024" s="305">
        <v>40909</v>
      </c>
      <c r="P8024" s="302" t="s">
        <v>2299</v>
      </c>
    </row>
    <row r="8025" spans="1:16">
      <c r="A8025" s="303">
        <v>0</v>
      </c>
      <c r="B8025" s="303">
        <v>0</v>
      </c>
      <c r="C8025" s="303">
        <v>0</v>
      </c>
      <c r="D8025" s="304">
        <f t="shared" si="125"/>
        <v>0</v>
      </c>
      <c r="E8025" s="305">
        <v>45992</v>
      </c>
      <c r="F8025" s="302" t="s">
        <v>69</v>
      </c>
      <c r="G8025" s="302" t="s">
        <v>70</v>
      </c>
      <c r="H8025" s="302" t="s">
        <v>3226</v>
      </c>
      <c r="I8025" s="302" t="s">
        <v>697</v>
      </c>
      <c r="J8025" s="302">
        <v>135500</v>
      </c>
      <c r="K8025" s="302" t="s">
        <v>135</v>
      </c>
      <c r="L8025" s="302">
        <v>11907824</v>
      </c>
      <c r="M8025" s="302" t="s">
        <v>1284</v>
      </c>
      <c r="N8025" s="305">
        <v>41193</v>
      </c>
      <c r="O8025" s="305">
        <v>40909</v>
      </c>
      <c r="P8025" s="302" t="s">
        <v>2299</v>
      </c>
    </row>
    <row r="8026" spans="1:16">
      <c r="A8026" s="303">
        <v>0</v>
      </c>
      <c r="B8026" s="303">
        <v>0</v>
      </c>
      <c r="C8026" s="303">
        <v>0</v>
      </c>
      <c r="D8026" s="304">
        <f t="shared" si="125"/>
        <v>0</v>
      </c>
      <c r="E8026" s="305">
        <v>45992</v>
      </c>
      <c r="F8026" s="302" t="s">
        <v>69</v>
      </c>
      <c r="G8026" s="302" t="s">
        <v>70</v>
      </c>
      <c r="H8026" s="302" t="s">
        <v>3226</v>
      </c>
      <c r="I8026" s="302" t="s">
        <v>697</v>
      </c>
      <c r="J8026" s="302">
        <v>135600</v>
      </c>
      <c r="K8026" s="302" t="s">
        <v>203</v>
      </c>
      <c r="L8026" s="302">
        <v>11907857</v>
      </c>
      <c r="M8026" s="302" t="s">
        <v>972</v>
      </c>
      <c r="N8026" s="305">
        <v>41193</v>
      </c>
      <c r="O8026" s="305">
        <v>40909</v>
      </c>
      <c r="P8026" s="302" t="s">
        <v>2299</v>
      </c>
    </row>
    <row r="8027" spans="1:16">
      <c r="A8027" s="303">
        <v>0</v>
      </c>
      <c r="B8027" s="303">
        <v>0</v>
      </c>
      <c r="C8027" s="303">
        <v>0</v>
      </c>
      <c r="D8027" s="304">
        <f t="shared" si="125"/>
        <v>0</v>
      </c>
      <c r="E8027" s="305">
        <v>45992</v>
      </c>
      <c r="F8027" s="302" t="s">
        <v>69</v>
      </c>
      <c r="G8027" s="302" t="s">
        <v>70</v>
      </c>
      <c r="H8027" s="302" t="s">
        <v>3226</v>
      </c>
      <c r="I8027" s="302" t="s">
        <v>697</v>
      </c>
      <c r="J8027" s="302">
        <v>135600</v>
      </c>
      <c r="K8027" s="302" t="s">
        <v>127</v>
      </c>
      <c r="L8027" s="302">
        <v>11907854</v>
      </c>
      <c r="M8027" s="302" t="s">
        <v>1285</v>
      </c>
      <c r="N8027" s="305">
        <v>41193</v>
      </c>
      <c r="O8027" s="305">
        <v>40909</v>
      </c>
      <c r="P8027" s="302" t="s">
        <v>2299</v>
      </c>
    </row>
    <row r="8028" spans="1:16">
      <c r="A8028" s="303">
        <v>0</v>
      </c>
      <c r="B8028" s="303">
        <v>0</v>
      </c>
      <c r="C8028" s="303">
        <v>0</v>
      </c>
      <c r="D8028" s="304">
        <f t="shared" si="125"/>
        <v>0</v>
      </c>
      <c r="E8028" s="305">
        <v>45992</v>
      </c>
      <c r="F8028" s="302" t="s">
        <v>69</v>
      </c>
      <c r="G8028" s="302" t="s">
        <v>70</v>
      </c>
      <c r="H8028" s="302" t="s">
        <v>3226</v>
      </c>
      <c r="I8028" s="302" t="s">
        <v>697</v>
      </c>
      <c r="J8028" s="302">
        <v>135600</v>
      </c>
      <c r="K8028" s="302" t="s">
        <v>168</v>
      </c>
      <c r="L8028" s="302">
        <v>11907815</v>
      </c>
      <c r="M8028" s="302" t="s">
        <v>1286</v>
      </c>
      <c r="N8028" s="305">
        <v>41193</v>
      </c>
      <c r="O8028" s="305">
        <v>40909</v>
      </c>
      <c r="P8028" s="302" t="s">
        <v>2299</v>
      </c>
    </row>
    <row r="8029" spans="1:16">
      <c r="A8029" s="303">
        <v>0</v>
      </c>
      <c r="B8029" s="303">
        <v>0</v>
      </c>
      <c r="C8029" s="303">
        <v>0</v>
      </c>
      <c r="D8029" s="304">
        <f t="shared" si="125"/>
        <v>0</v>
      </c>
      <c r="E8029" s="305">
        <v>45992</v>
      </c>
      <c r="F8029" s="302" t="s">
        <v>69</v>
      </c>
      <c r="G8029" s="302" t="s">
        <v>70</v>
      </c>
      <c r="H8029" s="302" t="s">
        <v>3226</v>
      </c>
      <c r="I8029" s="302" t="s">
        <v>697</v>
      </c>
      <c r="J8029" s="302">
        <v>135600</v>
      </c>
      <c r="K8029" s="302" t="s">
        <v>191</v>
      </c>
      <c r="L8029" s="302">
        <v>11907860</v>
      </c>
      <c r="M8029" s="302" t="s">
        <v>1287</v>
      </c>
      <c r="N8029" s="305">
        <v>41193</v>
      </c>
      <c r="O8029" s="305">
        <v>40909</v>
      </c>
      <c r="P8029" s="302" t="s">
        <v>2299</v>
      </c>
    </row>
    <row r="8030" spans="1:16">
      <c r="A8030" s="303">
        <v>0</v>
      </c>
      <c r="B8030" s="303">
        <v>0</v>
      </c>
      <c r="C8030" s="303">
        <v>0</v>
      </c>
      <c r="D8030" s="304">
        <f t="shared" si="125"/>
        <v>0</v>
      </c>
      <c r="E8030" s="305">
        <v>45992</v>
      </c>
      <c r="F8030" s="302" t="s">
        <v>69</v>
      </c>
      <c r="G8030" s="302" t="s">
        <v>70</v>
      </c>
      <c r="H8030" s="302" t="s">
        <v>3226</v>
      </c>
      <c r="I8030" s="302" t="s">
        <v>697</v>
      </c>
      <c r="J8030" s="302">
        <v>135600</v>
      </c>
      <c r="K8030" s="302" t="s">
        <v>192</v>
      </c>
      <c r="L8030" s="302">
        <v>11907848</v>
      </c>
      <c r="M8030" s="302" t="s">
        <v>1288</v>
      </c>
      <c r="N8030" s="305">
        <v>41193</v>
      </c>
      <c r="O8030" s="305">
        <v>40909</v>
      </c>
      <c r="P8030" s="302" t="s">
        <v>2299</v>
      </c>
    </row>
    <row r="8031" spans="1:16">
      <c r="A8031" s="303">
        <v>0</v>
      </c>
      <c r="B8031" s="303">
        <v>0</v>
      </c>
      <c r="C8031" s="303">
        <v>0</v>
      </c>
      <c r="D8031" s="304">
        <f t="shared" si="125"/>
        <v>0</v>
      </c>
      <c r="E8031" s="305">
        <v>45992</v>
      </c>
      <c r="F8031" s="302" t="s">
        <v>69</v>
      </c>
      <c r="G8031" s="302" t="s">
        <v>70</v>
      </c>
      <c r="H8031" s="302" t="s">
        <v>3226</v>
      </c>
      <c r="I8031" s="302" t="s">
        <v>697</v>
      </c>
      <c r="J8031" s="302">
        <v>135600</v>
      </c>
      <c r="K8031" s="302" t="s">
        <v>170</v>
      </c>
      <c r="L8031" s="302">
        <v>11907851</v>
      </c>
      <c r="M8031" s="302" t="s">
        <v>1289</v>
      </c>
      <c r="N8031" s="305">
        <v>41193</v>
      </c>
      <c r="O8031" s="305">
        <v>40909</v>
      </c>
      <c r="P8031" s="302" t="s">
        <v>2299</v>
      </c>
    </row>
    <row r="8032" spans="1:16">
      <c r="A8032" s="303">
        <v>0</v>
      </c>
      <c r="B8032" s="303">
        <v>0</v>
      </c>
      <c r="C8032" s="303">
        <v>0</v>
      </c>
      <c r="D8032" s="304">
        <f t="shared" si="125"/>
        <v>0</v>
      </c>
      <c r="E8032" s="305">
        <v>45992</v>
      </c>
      <c r="F8032" s="302" t="s">
        <v>69</v>
      </c>
      <c r="G8032" s="302" t="s">
        <v>70</v>
      </c>
      <c r="H8032" s="302" t="s">
        <v>3226</v>
      </c>
      <c r="I8032" s="302" t="s">
        <v>697</v>
      </c>
      <c r="J8032" s="302">
        <v>135600</v>
      </c>
      <c r="K8032" s="302" t="s">
        <v>99</v>
      </c>
      <c r="L8032" s="302">
        <v>11907806</v>
      </c>
      <c r="M8032" s="302" t="s">
        <v>1290</v>
      </c>
      <c r="N8032" s="305">
        <v>41193</v>
      </c>
      <c r="O8032" s="305">
        <v>40909</v>
      </c>
      <c r="P8032" s="302" t="s">
        <v>2299</v>
      </c>
    </row>
    <row r="8033" spans="1:16">
      <c r="A8033" s="303">
        <v>0</v>
      </c>
      <c r="B8033" s="303">
        <v>0</v>
      </c>
      <c r="C8033" s="303">
        <v>0</v>
      </c>
      <c r="D8033" s="304">
        <f t="shared" si="125"/>
        <v>0</v>
      </c>
      <c r="E8033" s="305">
        <v>45992</v>
      </c>
      <c r="F8033" s="302" t="s">
        <v>69</v>
      </c>
      <c r="G8033" s="302" t="s">
        <v>70</v>
      </c>
      <c r="H8033" s="302" t="s">
        <v>3226</v>
      </c>
      <c r="I8033" s="302" t="s">
        <v>697</v>
      </c>
      <c r="J8033" s="302">
        <v>135600</v>
      </c>
      <c r="K8033" s="302" t="s">
        <v>92</v>
      </c>
      <c r="L8033" s="302">
        <v>11907818</v>
      </c>
      <c r="M8033" s="302" t="s">
        <v>1044</v>
      </c>
      <c r="N8033" s="305">
        <v>41193</v>
      </c>
      <c r="O8033" s="305">
        <v>40909</v>
      </c>
      <c r="P8033" s="302" t="s">
        <v>2299</v>
      </c>
    </row>
    <row r="8034" spans="1:16">
      <c r="A8034" s="303">
        <v>0</v>
      </c>
      <c r="B8034" s="303">
        <v>0</v>
      </c>
      <c r="C8034" s="303">
        <v>0</v>
      </c>
      <c r="D8034" s="304">
        <f t="shared" si="125"/>
        <v>0</v>
      </c>
      <c r="E8034" s="305">
        <v>45992</v>
      </c>
      <c r="F8034" s="302" t="s">
        <v>69</v>
      </c>
      <c r="G8034" s="302" t="s">
        <v>70</v>
      </c>
      <c r="H8034" s="302" t="s">
        <v>3227</v>
      </c>
      <c r="I8034" s="302" t="s">
        <v>704</v>
      </c>
      <c r="J8034" s="302">
        <v>135300</v>
      </c>
      <c r="K8034" s="302" t="s">
        <v>179</v>
      </c>
      <c r="L8034" s="302">
        <v>11457590</v>
      </c>
      <c r="M8034" s="302" t="s">
        <v>3228</v>
      </c>
      <c r="N8034" s="305">
        <v>40750</v>
      </c>
      <c r="O8034" s="305">
        <v>40544</v>
      </c>
      <c r="P8034" s="302" t="s">
        <v>3229</v>
      </c>
    </row>
    <row r="8035" spans="1:16">
      <c r="A8035" s="303">
        <v>0</v>
      </c>
      <c r="B8035" s="303">
        <v>0</v>
      </c>
      <c r="C8035" s="303">
        <v>0</v>
      </c>
      <c r="D8035" s="304">
        <f t="shared" si="125"/>
        <v>0</v>
      </c>
      <c r="E8035" s="305">
        <v>45992</v>
      </c>
      <c r="F8035" s="302" t="s">
        <v>69</v>
      </c>
      <c r="G8035" s="302" t="s">
        <v>70</v>
      </c>
      <c r="H8035" s="302" t="s">
        <v>3227</v>
      </c>
      <c r="I8035" s="302" t="s">
        <v>704</v>
      </c>
      <c r="J8035" s="302">
        <v>135300</v>
      </c>
      <c r="K8035" s="302" t="s">
        <v>705</v>
      </c>
      <c r="L8035" s="302">
        <v>11104555</v>
      </c>
      <c r="M8035" s="302" t="s">
        <v>3228</v>
      </c>
      <c r="N8035" s="305">
        <v>40750</v>
      </c>
      <c r="O8035" s="305">
        <v>40544</v>
      </c>
      <c r="P8035" s="302" t="s">
        <v>3229</v>
      </c>
    </row>
    <row r="8036" spans="1:16">
      <c r="A8036" s="303">
        <v>0</v>
      </c>
      <c r="B8036" s="303">
        <v>0</v>
      </c>
      <c r="C8036" s="303">
        <v>0</v>
      </c>
      <c r="D8036" s="304">
        <f t="shared" si="125"/>
        <v>0</v>
      </c>
      <c r="E8036" s="305">
        <v>45992</v>
      </c>
      <c r="F8036" s="302" t="s">
        <v>69</v>
      </c>
      <c r="G8036" s="302" t="s">
        <v>70</v>
      </c>
      <c r="H8036" s="302" t="s">
        <v>3227</v>
      </c>
      <c r="I8036" s="302" t="s">
        <v>704</v>
      </c>
      <c r="J8036" s="302">
        <v>135300</v>
      </c>
      <c r="K8036" s="302" t="s">
        <v>84</v>
      </c>
      <c r="L8036" s="302">
        <v>11008231</v>
      </c>
      <c r="M8036" s="302" t="s">
        <v>3230</v>
      </c>
      <c r="N8036" s="305">
        <v>40750</v>
      </c>
      <c r="O8036" s="305">
        <v>40756</v>
      </c>
      <c r="P8036" s="302" t="s">
        <v>3229</v>
      </c>
    </row>
    <row r="8037" spans="1:16">
      <c r="A8037" s="303">
        <v>0</v>
      </c>
      <c r="B8037" s="303">
        <v>0</v>
      </c>
      <c r="C8037" s="303">
        <v>0</v>
      </c>
      <c r="D8037" s="304">
        <f t="shared" si="125"/>
        <v>0</v>
      </c>
      <c r="E8037" s="305">
        <v>45992</v>
      </c>
      <c r="F8037" s="302" t="s">
        <v>69</v>
      </c>
      <c r="G8037" s="302" t="s">
        <v>70</v>
      </c>
      <c r="H8037" s="302" t="s">
        <v>3227</v>
      </c>
      <c r="I8037" s="302" t="s">
        <v>704</v>
      </c>
      <c r="J8037" s="302">
        <v>135500</v>
      </c>
      <c r="K8037" s="302" t="s">
        <v>80</v>
      </c>
      <c r="L8037" s="302">
        <v>9741918</v>
      </c>
      <c r="M8037" s="302" t="s">
        <v>891</v>
      </c>
      <c r="N8037" s="305">
        <v>38887</v>
      </c>
      <c r="O8037" s="305">
        <v>38718</v>
      </c>
      <c r="P8037" s="302" t="s">
        <v>3231</v>
      </c>
    </row>
    <row r="8038" spans="1:16">
      <c r="A8038" s="303">
        <v>0</v>
      </c>
      <c r="B8038" s="303">
        <v>0</v>
      </c>
      <c r="C8038" s="303">
        <v>0</v>
      </c>
      <c r="D8038" s="304">
        <f t="shared" si="125"/>
        <v>0</v>
      </c>
      <c r="E8038" s="305">
        <v>45992</v>
      </c>
      <c r="F8038" s="302" t="s">
        <v>69</v>
      </c>
      <c r="G8038" s="302" t="s">
        <v>70</v>
      </c>
      <c r="H8038" s="302" t="s">
        <v>3227</v>
      </c>
      <c r="I8038" s="302" t="s">
        <v>704</v>
      </c>
      <c r="J8038" s="302">
        <v>135500</v>
      </c>
      <c r="K8038" s="302" t="s">
        <v>83</v>
      </c>
      <c r="L8038" s="302">
        <v>9802819</v>
      </c>
      <c r="M8038" s="302" t="s">
        <v>879</v>
      </c>
      <c r="N8038" s="305">
        <v>34151</v>
      </c>
      <c r="O8038" s="305">
        <v>34151</v>
      </c>
      <c r="P8038" s="302" t="s">
        <v>1052</v>
      </c>
    </row>
    <row r="8039" spans="1:16">
      <c r="A8039" s="303">
        <v>0</v>
      </c>
      <c r="B8039" s="303">
        <v>0</v>
      </c>
      <c r="C8039" s="303">
        <v>0</v>
      </c>
      <c r="D8039" s="304">
        <f t="shared" si="125"/>
        <v>0</v>
      </c>
      <c r="E8039" s="305">
        <v>45992</v>
      </c>
      <c r="F8039" s="302" t="s">
        <v>69</v>
      </c>
      <c r="G8039" s="302" t="s">
        <v>70</v>
      </c>
      <c r="H8039" s="302" t="s">
        <v>3227</v>
      </c>
      <c r="I8039" s="302" t="s">
        <v>704</v>
      </c>
      <c r="J8039" s="302">
        <v>135500</v>
      </c>
      <c r="K8039" s="302" t="s">
        <v>83</v>
      </c>
      <c r="L8039" s="302">
        <v>9814658</v>
      </c>
      <c r="M8039" s="302" t="s">
        <v>879</v>
      </c>
      <c r="N8039" s="305">
        <v>37712</v>
      </c>
      <c r="O8039" s="305">
        <v>37622</v>
      </c>
      <c r="P8039" s="302" t="s">
        <v>3232</v>
      </c>
    </row>
    <row r="8040" spans="1:16">
      <c r="A8040" s="303">
        <v>0</v>
      </c>
      <c r="B8040" s="303">
        <v>0</v>
      </c>
      <c r="C8040" s="303">
        <v>0</v>
      </c>
      <c r="D8040" s="304">
        <f t="shared" si="125"/>
        <v>0</v>
      </c>
      <c r="E8040" s="305">
        <v>45992</v>
      </c>
      <c r="F8040" s="302" t="s">
        <v>69</v>
      </c>
      <c r="G8040" s="302" t="s">
        <v>70</v>
      </c>
      <c r="H8040" s="302" t="s">
        <v>3227</v>
      </c>
      <c r="I8040" s="302" t="s">
        <v>704</v>
      </c>
      <c r="J8040" s="302">
        <v>135500</v>
      </c>
      <c r="K8040" s="302" t="s">
        <v>83</v>
      </c>
      <c r="L8040" s="302">
        <v>9816902</v>
      </c>
      <c r="M8040" s="302" t="s">
        <v>879</v>
      </c>
      <c r="N8040" s="305">
        <v>38047</v>
      </c>
      <c r="O8040" s="305">
        <v>37987</v>
      </c>
      <c r="P8040" s="302" t="s">
        <v>3232</v>
      </c>
    </row>
    <row r="8041" spans="1:16">
      <c r="A8041" s="303">
        <v>0</v>
      </c>
      <c r="B8041" s="303">
        <v>0</v>
      </c>
      <c r="C8041" s="303">
        <v>0</v>
      </c>
      <c r="D8041" s="304">
        <f t="shared" si="125"/>
        <v>0</v>
      </c>
      <c r="E8041" s="305">
        <v>45992</v>
      </c>
      <c r="F8041" s="302" t="s">
        <v>69</v>
      </c>
      <c r="G8041" s="302" t="s">
        <v>70</v>
      </c>
      <c r="H8041" s="302" t="s">
        <v>3227</v>
      </c>
      <c r="I8041" s="302" t="s">
        <v>704</v>
      </c>
      <c r="J8041" s="302">
        <v>135500</v>
      </c>
      <c r="K8041" s="302" t="s">
        <v>83</v>
      </c>
      <c r="L8041" s="302">
        <v>9802590</v>
      </c>
      <c r="M8041" s="302" t="s">
        <v>879</v>
      </c>
      <c r="N8041" s="305">
        <v>34151</v>
      </c>
      <c r="O8041" s="305">
        <v>34151</v>
      </c>
      <c r="P8041" s="302" t="s">
        <v>1052</v>
      </c>
    </row>
    <row r="8042" spans="1:16">
      <c r="A8042" s="303">
        <v>0</v>
      </c>
      <c r="B8042" s="303">
        <v>0</v>
      </c>
      <c r="C8042" s="303">
        <v>0</v>
      </c>
      <c r="D8042" s="304">
        <f t="shared" si="125"/>
        <v>0</v>
      </c>
      <c r="E8042" s="305">
        <v>45992</v>
      </c>
      <c r="F8042" s="302" t="s">
        <v>69</v>
      </c>
      <c r="G8042" s="302" t="s">
        <v>70</v>
      </c>
      <c r="H8042" s="302" t="s">
        <v>3227</v>
      </c>
      <c r="I8042" s="302" t="s">
        <v>704</v>
      </c>
      <c r="J8042" s="302">
        <v>135500</v>
      </c>
      <c r="K8042" s="302" t="s">
        <v>83</v>
      </c>
      <c r="L8042" s="302">
        <v>11262304</v>
      </c>
      <c r="M8042" s="302" t="s">
        <v>911</v>
      </c>
      <c r="N8042" s="305">
        <v>40940</v>
      </c>
      <c r="O8042" s="305">
        <v>40940</v>
      </c>
      <c r="P8042" s="302" t="s">
        <v>3232</v>
      </c>
    </row>
    <row r="8043" spans="1:16">
      <c r="A8043" s="303">
        <v>0</v>
      </c>
      <c r="B8043" s="303">
        <v>0</v>
      </c>
      <c r="C8043" s="303">
        <v>0</v>
      </c>
      <c r="D8043" s="304">
        <f t="shared" si="125"/>
        <v>0</v>
      </c>
      <c r="E8043" s="305">
        <v>45992</v>
      </c>
      <c r="F8043" s="302" t="s">
        <v>69</v>
      </c>
      <c r="G8043" s="302" t="s">
        <v>70</v>
      </c>
      <c r="H8043" s="302" t="s">
        <v>3227</v>
      </c>
      <c r="I8043" s="302" t="s">
        <v>704</v>
      </c>
      <c r="J8043" s="302">
        <v>135500</v>
      </c>
      <c r="K8043" s="302" t="s">
        <v>169</v>
      </c>
      <c r="L8043" s="302">
        <v>11104540</v>
      </c>
      <c r="M8043" s="302" t="s">
        <v>894</v>
      </c>
      <c r="N8043" s="305">
        <v>40750</v>
      </c>
      <c r="O8043" s="305">
        <v>40544</v>
      </c>
      <c r="P8043" s="302" t="s">
        <v>3229</v>
      </c>
    </row>
    <row r="8044" spans="1:16">
      <c r="A8044" s="303">
        <v>0</v>
      </c>
      <c r="B8044" s="303">
        <v>0</v>
      </c>
      <c r="C8044" s="303">
        <v>0</v>
      </c>
      <c r="D8044" s="304">
        <f t="shared" si="125"/>
        <v>0</v>
      </c>
      <c r="E8044" s="305">
        <v>45992</v>
      </c>
      <c r="F8044" s="302" t="s">
        <v>69</v>
      </c>
      <c r="G8044" s="302" t="s">
        <v>70</v>
      </c>
      <c r="H8044" s="302" t="s">
        <v>3227</v>
      </c>
      <c r="I8044" s="302" t="s">
        <v>704</v>
      </c>
      <c r="J8044" s="302">
        <v>135500</v>
      </c>
      <c r="K8044" s="302" t="s">
        <v>84</v>
      </c>
      <c r="L8044" s="302">
        <v>9750550</v>
      </c>
      <c r="M8044" s="302" t="s">
        <v>3233</v>
      </c>
      <c r="N8044" s="305">
        <v>38887</v>
      </c>
      <c r="O8044" s="305">
        <v>38869</v>
      </c>
      <c r="P8044" s="302" t="s">
        <v>3231</v>
      </c>
    </row>
    <row r="8045" spans="1:16">
      <c r="A8045" s="303">
        <v>0</v>
      </c>
      <c r="B8045" s="303">
        <v>0</v>
      </c>
      <c r="C8045" s="303">
        <v>0</v>
      </c>
      <c r="D8045" s="304">
        <f t="shared" si="125"/>
        <v>0</v>
      </c>
      <c r="E8045" s="305">
        <v>45992</v>
      </c>
      <c r="F8045" s="302" t="s">
        <v>69</v>
      </c>
      <c r="G8045" s="302" t="s">
        <v>70</v>
      </c>
      <c r="H8045" s="302" t="s">
        <v>3227</v>
      </c>
      <c r="I8045" s="302" t="s">
        <v>704</v>
      </c>
      <c r="J8045" s="302">
        <v>135500</v>
      </c>
      <c r="K8045" s="302" t="s">
        <v>84</v>
      </c>
      <c r="L8045" s="302">
        <v>10951277</v>
      </c>
      <c r="M8045" s="302" t="s">
        <v>3230</v>
      </c>
      <c r="N8045" s="305">
        <v>40750</v>
      </c>
      <c r="O8045" s="305">
        <v>40725</v>
      </c>
      <c r="P8045" s="302" t="s">
        <v>3229</v>
      </c>
    </row>
    <row r="8046" spans="1:16">
      <c r="A8046" s="303">
        <v>0</v>
      </c>
      <c r="B8046" s="303">
        <v>0</v>
      </c>
      <c r="C8046" s="303">
        <v>0</v>
      </c>
      <c r="D8046" s="304">
        <f t="shared" si="125"/>
        <v>0</v>
      </c>
      <c r="E8046" s="305">
        <v>45992</v>
      </c>
      <c r="F8046" s="302" t="s">
        <v>69</v>
      </c>
      <c r="G8046" s="302" t="s">
        <v>70</v>
      </c>
      <c r="H8046" s="302" t="s">
        <v>3227</v>
      </c>
      <c r="I8046" s="302" t="s">
        <v>704</v>
      </c>
      <c r="J8046" s="302">
        <v>135500</v>
      </c>
      <c r="K8046" s="302" t="s">
        <v>85</v>
      </c>
      <c r="L8046" s="302">
        <v>9710928</v>
      </c>
      <c r="M8046" s="302" t="s">
        <v>901</v>
      </c>
      <c r="N8046" s="305">
        <v>38887</v>
      </c>
      <c r="O8046" s="305">
        <v>38718</v>
      </c>
      <c r="P8046" s="302" t="s">
        <v>3231</v>
      </c>
    </row>
    <row r="8047" spans="1:16">
      <c r="A8047" s="303">
        <v>0</v>
      </c>
      <c r="B8047" s="303">
        <v>0</v>
      </c>
      <c r="C8047" s="303">
        <v>0</v>
      </c>
      <c r="D8047" s="304">
        <f t="shared" si="125"/>
        <v>0</v>
      </c>
      <c r="E8047" s="305">
        <v>45992</v>
      </c>
      <c r="F8047" s="302" t="s">
        <v>69</v>
      </c>
      <c r="G8047" s="302" t="s">
        <v>70</v>
      </c>
      <c r="H8047" s="302" t="s">
        <v>3227</v>
      </c>
      <c r="I8047" s="302" t="s">
        <v>704</v>
      </c>
      <c r="J8047" s="302">
        <v>135500</v>
      </c>
      <c r="K8047" s="302" t="s">
        <v>134</v>
      </c>
      <c r="L8047" s="302">
        <v>11104549</v>
      </c>
      <c r="M8047" s="302" t="s">
        <v>871</v>
      </c>
      <c r="N8047" s="305">
        <v>40750</v>
      </c>
      <c r="O8047" s="305">
        <v>40544</v>
      </c>
      <c r="P8047" s="302" t="s">
        <v>3229</v>
      </c>
    </row>
    <row r="8048" spans="1:16">
      <c r="A8048" s="303">
        <v>0</v>
      </c>
      <c r="B8048" s="303">
        <v>0</v>
      </c>
      <c r="C8048" s="303">
        <v>0</v>
      </c>
      <c r="D8048" s="304">
        <f t="shared" si="125"/>
        <v>0</v>
      </c>
      <c r="E8048" s="305">
        <v>45992</v>
      </c>
      <c r="F8048" s="302" t="s">
        <v>69</v>
      </c>
      <c r="G8048" s="302" t="s">
        <v>70</v>
      </c>
      <c r="H8048" s="302" t="s">
        <v>3227</v>
      </c>
      <c r="I8048" s="302" t="s">
        <v>704</v>
      </c>
      <c r="J8048" s="302">
        <v>135500</v>
      </c>
      <c r="K8048" s="302" t="s">
        <v>86</v>
      </c>
      <c r="L8048" s="302">
        <v>9742321</v>
      </c>
      <c r="M8048" s="302" t="s">
        <v>885</v>
      </c>
      <c r="N8048" s="305">
        <v>39387</v>
      </c>
      <c r="O8048" s="305">
        <v>39083</v>
      </c>
      <c r="P8048" s="302" t="s">
        <v>3232</v>
      </c>
    </row>
    <row r="8049" spans="1:16">
      <c r="A8049" s="303">
        <v>0</v>
      </c>
      <c r="B8049" s="303">
        <v>0</v>
      </c>
      <c r="C8049" s="303">
        <v>0</v>
      </c>
      <c r="D8049" s="304">
        <f t="shared" si="125"/>
        <v>0</v>
      </c>
      <c r="E8049" s="305">
        <v>45992</v>
      </c>
      <c r="F8049" s="302" t="s">
        <v>69</v>
      </c>
      <c r="G8049" s="302" t="s">
        <v>70</v>
      </c>
      <c r="H8049" s="302" t="s">
        <v>3227</v>
      </c>
      <c r="I8049" s="302" t="s">
        <v>704</v>
      </c>
      <c r="J8049" s="302">
        <v>135500</v>
      </c>
      <c r="K8049" s="302" t="s">
        <v>86</v>
      </c>
      <c r="L8049" s="302">
        <v>9801698</v>
      </c>
      <c r="M8049" s="302" t="s">
        <v>885</v>
      </c>
      <c r="N8049" s="305">
        <v>36923</v>
      </c>
      <c r="O8049" s="305">
        <v>36892</v>
      </c>
      <c r="P8049" s="302" t="s">
        <v>3232</v>
      </c>
    </row>
    <row r="8050" spans="1:16">
      <c r="A8050" s="303">
        <v>0</v>
      </c>
      <c r="B8050" s="303">
        <v>0</v>
      </c>
      <c r="C8050" s="303">
        <v>0</v>
      </c>
      <c r="D8050" s="304">
        <f t="shared" si="125"/>
        <v>0</v>
      </c>
      <c r="E8050" s="305">
        <v>45992</v>
      </c>
      <c r="F8050" s="302" t="s">
        <v>69</v>
      </c>
      <c r="G8050" s="302" t="s">
        <v>70</v>
      </c>
      <c r="H8050" s="302" t="s">
        <v>3227</v>
      </c>
      <c r="I8050" s="302" t="s">
        <v>704</v>
      </c>
      <c r="J8050" s="302">
        <v>135500</v>
      </c>
      <c r="K8050" s="302" t="s">
        <v>86</v>
      </c>
      <c r="L8050" s="302">
        <v>9803390</v>
      </c>
      <c r="M8050" s="302" t="s">
        <v>885</v>
      </c>
      <c r="N8050" s="305">
        <v>34151</v>
      </c>
      <c r="O8050" s="305">
        <v>34151</v>
      </c>
      <c r="P8050" s="302" t="s">
        <v>1052</v>
      </c>
    </row>
    <row r="8051" spans="1:16">
      <c r="A8051" s="303">
        <v>0</v>
      </c>
      <c r="B8051" s="303">
        <v>0</v>
      </c>
      <c r="C8051" s="303">
        <v>0</v>
      </c>
      <c r="D8051" s="304">
        <f t="shared" si="125"/>
        <v>0</v>
      </c>
      <c r="E8051" s="305">
        <v>45992</v>
      </c>
      <c r="F8051" s="302" t="s">
        <v>69</v>
      </c>
      <c r="G8051" s="302" t="s">
        <v>70</v>
      </c>
      <c r="H8051" s="302" t="s">
        <v>3227</v>
      </c>
      <c r="I8051" s="302" t="s">
        <v>704</v>
      </c>
      <c r="J8051" s="302">
        <v>135500</v>
      </c>
      <c r="K8051" s="302" t="s">
        <v>86</v>
      </c>
      <c r="L8051" s="302">
        <v>9816903</v>
      </c>
      <c r="M8051" s="302" t="s">
        <v>885</v>
      </c>
      <c r="N8051" s="305">
        <v>38047</v>
      </c>
      <c r="O8051" s="305">
        <v>37987</v>
      </c>
      <c r="P8051" s="302" t="s">
        <v>3232</v>
      </c>
    </row>
    <row r="8052" spans="1:16">
      <c r="A8052" s="303">
        <v>0</v>
      </c>
      <c r="B8052" s="303">
        <v>0</v>
      </c>
      <c r="C8052" s="303">
        <v>0</v>
      </c>
      <c r="D8052" s="304">
        <f t="shared" si="125"/>
        <v>0</v>
      </c>
      <c r="E8052" s="305">
        <v>45992</v>
      </c>
      <c r="F8052" s="302" t="s">
        <v>69</v>
      </c>
      <c r="G8052" s="302" t="s">
        <v>70</v>
      </c>
      <c r="H8052" s="302" t="s">
        <v>3227</v>
      </c>
      <c r="I8052" s="302" t="s">
        <v>704</v>
      </c>
      <c r="J8052" s="302">
        <v>135500</v>
      </c>
      <c r="K8052" s="302" t="s">
        <v>86</v>
      </c>
      <c r="L8052" s="302">
        <v>9741917</v>
      </c>
      <c r="M8052" s="302" t="s">
        <v>885</v>
      </c>
      <c r="N8052" s="305">
        <v>38887</v>
      </c>
      <c r="O8052" s="305">
        <v>38718</v>
      </c>
      <c r="P8052" s="302" t="s">
        <v>3231</v>
      </c>
    </row>
    <row r="8053" spans="1:16">
      <c r="A8053" s="303">
        <v>0</v>
      </c>
      <c r="B8053" s="303">
        <v>0</v>
      </c>
      <c r="C8053" s="303">
        <v>0</v>
      </c>
      <c r="D8053" s="304">
        <f t="shared" si="125"/>
        <v>0</v>
      </c>
      <c r="E8053" s="305">
        <v>45992</v>
      </c>
      <c r="F8053" s="302" t="s">
        <v>69</v>
      </c>
      <c r="G8053" s="302" t="s">
        <v>70</v>
      </c>
      <c r="H8053" s="302" t="s">
        <v>3227</v>
      </c>
      <c r="I8053" s="302" t="s">
        <v>704</v>
      </c>
      <c r="J8053" s="302">
        <v>135500</v>
      </c>
      <c r="K8053" s="302" t="s">
        <v>86</v>
      </c>
      <c r="L8053" s="302">
        <v>9803195</v>
      </c>
      <c r="M8053" s="302" t="s">
        <v>885</v>
      </c>
      <c r="N8053" s="305">
        <v>34151</v>
      </c>
      <c r="O8053" s="305">
        <v>34151</v>
      </c>
      <c r="P8053" s="302" t="s">
        <v>1052</v>
      </c>
    </row>
    <row r="8054" spans="1:16">
      <c r="A8054" s="303">
        <v>0</v>
      </c>
      <c r="B8054" s="303">
        <v>0</v>
      </c>
      <c r="C8054" s="303">
        <v>0</v>
      </c>
      <c r="D8054" s="304">
        <f t="shared" si="125"/>
        <v>0</v>
      </c>
      <c r="E8054" s="305">
        <v>45992</v>
      </c>
      <c r="F8054" s="302" t="s">
        <v>69</v>
      </c>
      <c r="G8054" s="302" t="s">
        <v>70</v>
      </c>
      <c r="H8054" s="302" t="s">
        <v>3227</v>
      </c>
      <c r="I8054" s="302" t="s">
        <v>704</v>
      </c>
      <c r="J8054" s="302">
        <v>135500</v>
      </c>
      <c r="K8054" s="302" t="s">
        <v>86</v>
      </c>
      <c r="L8054" s="302">
        <v>9814659</v>
      </c>
      <c r="M8054" s="302" t="s">
        <v>885</v>
      </c>
      <c r="N8054" s="305">
        <v>37712</v>
      </c>
      <c r="O8054" s="305">
        <v>37622</v>
      </c>
      <c r="P8054" s="302" t="s">
        <v>3232</v>
      </c>
    </row>
    <row r="8055" spans="1:16">
      <c r="A8055" s="303">
        <v>0</v>
      </c>
      <c r="B8055" s="303">
        <v>0</v>
      </c>
      <c r="C8055" s="303">
        <v>0</v>
      </c>
      <c r="D8055" s="304">
        <f t="shared" si="125"/>
        <v>0</v>
      </c>
      <c r="E8055" s="305">
        <v>45992</v>
      </c>
      <c r="F8055" s="302" t="s">
        <v>69</v>
      </c>
      <c r="G8055" s="302" t="s">
        <v>70</v>
      </c>
      <c r="H8055" s="302" t="s">
        <v>3227</v>
      </c>
      <c r="I8055" s="302" t="s">
        <v>704</v>
      </c>
      <c r="J8055" s="302">
        <v>135500</v>
      </c>
      <c r="K8055" s="302" t="s">
        <v>88</v>
      </c>
      <c r="L8055" s="302">
        <v>9728069</v>
      </c>
      <c r="M8055" s="302" t="s">
        <v>3062</v>
      </c>
      <c r="N8055" s="305">
        <v>33420</v>
      </c>
      <c r="O8055" s="305">
        <v>33420</v>
      </c>
      <c r="P8055" s="302" t="s">
        <v>1062</v>
      </c>
    </row>
    <row r="8056" spans="1:16">
      <c r="A8056" s="303">
        <v>0</v>
      </c>
      <c r="B8056" s="303">
        <v>0</v>
      </c>
      <c r="C8056" s="303">
        <v>0</v>
      </c>
      <c r="D8056" s="304">
        <f t="shared" si="125"/>
        <v>0</v>
      </c>
      <c r="E8056" s="305">
        <v>45992</v>
      </c>
      <c r="F8056" s="302" t="s">
        <v>69</v>
      </c>
      <c r="G8056" s="302" t="s">
        <v>70</v>
      </c>
      <c r="H8056" s="302" t="s">
        <v>3227</v>
      </c>
      <c r="I8056" s="302" t="s">
        <v>704</v>
      </c>
      <c r="J8056" s="302">
        <v>135500</v>
      </c>
      <c r="K8056" s="302" t="s">
        <v>94</v>
      </c>
      <c r="L8056" s="302">
        <v>9975057</v>
      </c>
      <c r="M8056" s="302" t="s">
        <v>3064</v>
      </c>
      <c r="N8056" s="305">
        <v>34151</v>
      </c>
      <c r="O8056" s="305">
        <v>34151</v>
      </c>
      <c r="P8056" s="302" t="s">
        <v>1062</v>
      </c>
    </row>
    <row r="8057" spans="1:16">
      <c r="A8057" s="303">
        <v>0</v>
      </c>
      <c r="B8057" s="303">
        <v>0</v>
      </c>
      <c r="C8057" s="303">
        <v>0</v>
      </c>
      <c r="D8057" s="304">
        <f t="shared" si="125"/>
        <v>0</v>
      </c>
      <c r="E8057" s="305">
        <v>45992</v>
      </c>
      <c r="F8057" s="302" t="s">
        <v>69</v>
      </c>
      <c r="G8057" s="302" t="s">
        <v>70</v>
      </c>
      <c r="H8057" s="302" t="s">
        <v>3227</v>
      </c>
      <c r="I8057" s="302" t="s">
        <v>704</v>
      </c>
      <c r="J8057" s="302">
        <v>135500</v>
      </c>
      <c r="K8057" s="302" t="s">
        <v>115</v>
      </c>
      <c r="L8057" s="302">
        <v>9975056</v>
      </c>
      <c r="M8057" s="302" t="s">
        <v>3159</v>
      </c>
      <c r="N8057" s="305">
        <v>34151</v>
      </c>
      <c r="O8057" s="305">
        <v>34151</v>
      </c>
      <c r="P8057" s="302" t="s">
        <v>1062</v>
      </c>
    </row>
    <row r="8058" spans="1:16">
      <c r="A8058" s="303">
        <v>0</v>
      </c>
      <c r="B8058" s="303">
        <v>0</v>
      </c>
      <c r="C8058" s="303">
        <v>0</v>
      </c>
      <c r="D8058" s="304">
        <f t="shared" si="125"/>
        <v>0</v>
      </c>
      <c r="E8058" s="305">
        <v>45992</v>
      </c>
      <c r="F8058" s="302" t="s">
        <v>69</v>
      </c>
      <c r="G8058" s="302" t="s">
        <v>70</v>
      </c>
      <c r="H8058" s="302" t="s">
        <v>3227</v>
      </c>
      <c r="I8058" s="302" t="s">
        <v>704</v>
      </c>
      <c r="J8058" s="302">
        <v>135600</v>
      </c>
      <c r="K8058" s="302" t="s">
        <v>101</v>
      </c>
      <c r="L8058" s="302">
        <v>9816905</v>
      </c>
      <c r="M8058" s="302" t="s">
        <v>2261</v>
      </c>
      <c r="N8058" s="305">
        <v>38047</v>
      </c>
      <c r="O8058" s="305">
        <v>37987</v>
      </c>
      <c r="P8058" s="302" t="s">
        <v>3232</v>
      </c>
    </row>
    <row r="8059" spans="1:16">
      <c r="A8059" s="303">
        <v>0</v>
      </c>
      <c r="B8059" s="303">
        <v>0</v>
      </c>
      <c r="C8059" s="303">
        <v>0</v>
      </c>
      <c r="D8059" s="304">
        <f t="shared" si="125"/>
        <v>0</v>
      </c>
      <c r="E8059" s="305">
        <v>45992</v>
      </c>
      <c r="F8059" s="302" t="s">
        <v>69</v>
      </c>
      <c r="G8059" s="302" t="s">
        <v>70</v>
      </c>
      <c r="H8059" s="302" t="s">
        <v>3227</v>
      </c>
      <c r="I8059" s="302" t="s">
        <v>704</v>
      </c>
      <c r="J8059" s="302">
        <v>135600</v>
      </c>
      <c r="K8059" s="302" t="s">
        <v>101</v>
      </c>
      <c r="L8059" s="302">
        <v>9814661</v>
      </c>
      <c r="M8059" s="302" t="s">
        <v>1073</v>
      </c>
      <c r="N8059" s="305">
        <v>37712</v>
      </c>
      <c r="O8059" s="305">
        <v>37622</v>
      </c>
      <c r="P8059" s="302" t="s">
        <v>3232</v>
      </c>
    </row>
    <row r="8060" spans="1:16">
      <c r="A8060" s="303">
        <v>0</v>
      </c>
      <c r="B8060" s="303">
        <v>0</v>
      </c>
      <c r="C8060" s="303">
        <v>0</v>
      </c>
      <c r="D8060" s="304">
        <f t="shared" si="125"/>
        <v>0</v>
      </c>
      <c r="E8060" s="305">
        <v>45992</v>
      </c>
      <c r="F8060" s="302" t="s">
        <v>69</v>
      </c>
      <c r="G8060" s="302" t="s">
        <v>70</v>
      </c>
      <c r="H8060" s="302" t="s">
        <v>3227</v>
      </c>
      <c r="I8060" s="302" t="s">
        <v>704</v>
      </c>
      <c r="J8060" s="302">
        <v>135600</v>
      </c>
      <c r="K8060" s="302" t="s">
        <v>204</v>
      </c>
      <c r="L8060" s="302">
        <v>9814660</v>
      </c>
      <c r="M8060" s="302" t="s">
        <v>1075</v>
      </c>
      <c r="N8060" s="305">
        <v>37712</v>
      </c>
      <c r="O8060" s="305">
        <v>37622</v>
      </c>
      <c r="P8060" s="302" t="s">
        <v>3232</v>
      </c>
    </row>
    <row r="8061" spans="1:16">
      <c r="A8061" s="303">
        <v>0</v>
      </c>
      <c r="B8061" s="303">
        <v>0</v>
      </c>
      <c r="C8061" s="303">
        <v>0</v>
      </c>
      <c r="D8061" s="304">
        <f t="shared" si="125"/>
        <v>0</v>
      </c>
      <c r="E8061" s="305">
        <v>45992</v>
      </c>
      <c r="F8061" s="302" t="s">
        <v>69</v>
      </c>
      <c r="G8061" s="302" t="s">
        <v>70</v>
      </c>
      <c r="H8061" s="302" t="s">
        <v>3227</v>
      </c>
      <c r="I8061" s="302" t="s">
        <v>704</v>
      </c>
      <c r="J8061" s="302">
        <v>135600</v>
      </c>
      <c r="K8061" s="302" t="s">
        <v>204</v>
      </c>
      <c r="L8061" s="302">
        <v>9816904</v>
      </c>
      <c r="M8061" s="302" t="s">
        <v>2263</v>
      </c>
      <c r="N8061" s="305">
        <v>38047</v>
      </c>
      <c r="O8061" s="305">
        <v>37987</v>
      </c>
      <c r="P8061" s="302" t="s">
        <v>3232</v>
      </c>
    </row>
    <row r="8062" spans="1:16">
      <c r="A8062" s="303">
        <v>0</v>
      </c>
      <c r="B8062" s="303">
        <v>0</v>
      </c>
      <c r="C8062" s="303">
        <v>0</v>
      </c>
      <c r="D8062" s="304">
        <f t="shared" si="125"/>
        <v>0</v>
      </c>
      <c r="E8062" s="305">
        <v>45992</v>
      </c>
      <c r="F8062" s="302" t="s">
        <v>69</v>
      </c>
      <c r="G8062" s="302" t="s">
        <v>70</v>
      </c>
      <c r="H8062" s="302" t="s">
        <v>3227</v>
      </c>
      <c r="I8062" s="302" t="s">
        <v>704</v>
      </c>
      <c r="J8062" s="302">
        <v>135600</v>
      </c>
      <c r="K8062" s="302" t="s">
        <v>204</v>
      </c>
      <c r="L8062" s="302">
        <v>11262301</v>
      </c>
      <c r="M8062" s="302" t="s">
        <v>1311</v>
      </c>
      <c r="N8062" s="305">
        <v>40940</v>
      </c>
      <c r="O8062" s="305">
        <v>40909</v>
      </c>
      <c r="P8062" s="302" t="s">
        <v>3232</v>
      </c>
    </row>
    <row r="8063" spans="1:16">
      <c r="A8063" s="303">
        <v>0</v>
      </c>
      <c r="B8063" s="303">
        <v>0</v>
      </c>
      <c r="C8063" s="303">
        <v>0</v>
      </c>
      <c r="D8063" s="304">
        <f t="shared" si="125"/>
        <v>0</v>
      </c>
      <c r="E8063" s="305">
        <v>45992</v>
      </c>
      <c r="F8063" s="302" t="s">
        <v>69</v>
      </c>
      <c r="G8063" s="302" t="s">
        <v>70</v>
      </c>
      <c r="H8063" s="302" t="s">
        <v>3227</v>
      </c>
      <c r="I8063" s="302" t="s">
        <v>704</v>
      </c>
      <c r="J8063" s="302">
        <v>135600</v>
      </c>
      <c r="K8063" s="302" t="s">
        <v>84</v>
      </c>
      <c r="L8063" s="302">
        <v>11008228</v>
      </c>
      <c r="M8063" s="302" t="s">
        <v>3230</v>
      </c>
      <c r="N8063" s="305">
        <v>40750</v>
      </c>
      <c r="O8063" s="305">
        <v>40756</v>
      </c>
      <c r="P8063" s="302" t="s">
        <v>3229</v>
      </c>
    </row>
    <row r="8064" spans="1:16">
      <c r="A8064" s="303">
        <v>0</v>
      </c>
      <c r="B8064" s="303">
        <v>0</v>
      </c>
      <c r="C8064" s="303">
        <v>0</v>
      </c>
      <c r="D8064" s="304">
        <f t="shared" si="125"/>
        <v>0</v>
      </c>
      <c r="E8064" s="305">
        <v>45992</v>
      </c>
      <c r="F8064" s="302" t="s">
        <v>69</v>
      </c>
      <c r="G8064" s="302" t="s">
        <v>70</v>
      </c>
      <c r="H8064" s="302" t="s">
        <v>3227</v>
      </c>
      <c r="I8064" s="302" t="s">
        <v>704</v>
      </c>
      <c r="J8064" s="302">
        <v>135600</v>
      </c>
      <c r="K8064" s="302" t="s">
        <v>257</v>
      </c>
      <c r="L8064" s="302">
        <v>11104552</v>
      </c>
      <c r="M8064" s="302" t="s">
        <v>1312</v>
      </c>
      <c r="N8064" s="305">
        <v>40750</v>
      </c>
      <c r="O8064" s="305">
        <v>40544</v>
      </c>
      <c r="P8064" s="302" t="s">
        <v>3229</v>
      </c>
    </row>
    <row r="8065" spans="1:16">
      <c r="A8065" s="303">
        <v>0</v>
      </c>
      <c r="B8065" s="303">
        <v>0</v>
      </c>
      <c r="C8065" s="303">
        <v>0</v>
      </c>
      <c r="D8065" s="304">
        <f t="shared" si="125"/>
        <v>0</v>
      </c>
      <c r="E8065" s="305">
        <v>45992</v>
      </c>
      <c r="F8065" s="302" t="s">
        <v>69</v>
      </c>
      <c r="G8065" s="302" t="s">
        <v>70</v>
      </c>
      <c r="H8065" s="302" t="s">
        <v>3227</v>
      </c>
      <c r="I8065" s="302" t="s">
        <v>704</v>
      </c>
      <c r="J8065" s="302">
        <v>135600</v>
      </c>
      <c r="K8065" s="302" t="s">
        <v>98</v>
      </c>
      <c r="L8065" s="302">
        <v>9742322</v>
      </c>
      <c r="M8065" s="302" t="s">
        <v>909</v>
      </c>
      <c r="N8065" s="305">
        <v>39387</v>
      </c>
      <c r="O8065" s="305">
        <v>39083</v>
      </c>
      <c r="P8065" s="302" t="s">
        <v>3232</v>
      </c>
    </row>
    <row r="8066" spans="1:16">
      <c r="A8066" s="303">
        <v>0</v>
      </c>
      <c r="B8066" s="303">
        <v>0</v>
      </c>
      <c r="C8066" s="303">
        <v>0</v>
      </c>
      <c r="D8066" s="304">
        <f t="shared" si="125"/>
        <v>0</v>
      </c>
      <c r="E8066" s="305">
        <v>45992</v>
      </c>
      <c r="F8066" s="302" t="s">
        <v>69</v>
      </c>
      <c r="G8066" s="302" t="s">
        <v>70</v>
      </c>
      <c r="H8066" s="302" t="s">
        <v>3227</v>
      </c>
      <c r="I8066" s="302" t="s">
        <v>704</v>
      </c>
      <c r="J8066" s="302">
        <v>135600</v>
      </c>
      <c r="K8066" s="302" t="s">
        <v>98</v>
      </c>
      <c r="L8066" s="302">
        <v>9801699</v>
      </c>
      <c r="M8066" s="302" t="s">
        <v>909</v>
      </c>
      <c r="N8066" s="305">
        <v>36923</v>
      </c>
      <c r="O8066" s="305">
        <v>36892</v>
      </c>
      <c r="P8066" s="302" t="s">
        <v>3232</v>
      </c>
    </row>
    <row r="8067" spans="1:16">
      <c r="A8067" s="303">
        <v>0</v>
      </c>
      <c r="B8067" s="303">
        <v>0</v>
      </c>
      <c r="C8067" s="303">
        <v>0</v>
      </c>
      <c r="D8067" s="304">
        <f t="shared" ref="D8067:D8130" si="126">+B8067-C8067</f>
        <v>0</v>
      </c>
      <c r="E8067" s="305">
        <v>45992</v>
      </c>
      <c r="F8067" s="302" t="s">
        <v>69</v>
      </c>
      <c r="G8067" s="302" t="s">
        <v>70</v>
      </c>
      <c r="H8067" s="302" t="s">
        <v>3227</v>
      </c>
      <c r="I8067" s="302" t="s">
        <v>704</v>
      </c>
      <c r="J8067" s="302">
        <v>135600</v>
      </c>
      <c r="K8067" s="302" t="s">
        <v>98</v>
      </c>
      <c r="L8067" s="302">
        <v>10580983</v>
      </c>
      <c r="M8067" s="302" t="s">
        <v>909</v>
      </c>
      <c r="N8067" s="305">
        <v>39387</v>
      </c>
      <c r="O8067" s="305">
        <v>39083</v>
      </c>
      <c r="P8067" s="302" t="s">
        <v>3232</v>
      </c>
    </row>
    <row r="8068" spans="1:16">
      <c r="A8068" s="303">
        <v>0</v>
      </c>
      <c r="B8068" s="303">
        <v>0</v>
      </c>
      <c r="C8068" s="303">
        <v>0</v>
      </c>
      <c r="D8068" s="304">
        <f t="shared" si="126"/>
        <v>0</v>
      </c>
      <c r="E8068" s="305">
        <v>45992</v>
      </c>
      <c r="F8068" s="302" t="s">
        <v>69</v>
      </c>
      <c r="G8068" s="302" t="s">
        <v>70</v>
      </c>
      <c r="H8068" s="302" t="s">
        <v>3234</v>
      </c>
      <c r="I8068" s="302" t="s">
        <v>79</v>
      </c>
      <c r="J8068" s="302">
        <v>135500</v>
      </c>
      <c r="K8068" s="302" t="s">
        <v>80</v>
      </c>
      <c r="L8068" s="302">
        <v>9869561</v>
      </c>
      <c r="M8068" s="302" t="s">
        <v>891</v>
      </c>
      <c r="N8068" s="305">
        <v>36412</v>
      </c>
      <c r="O8068" s="305">
        <v>36161</v>
      </c>
      <c r="P8068" s="302" t="s">
        <v>3235</v>
      </c>
    </row>
    <row r="8069" spans="1:16">
      <c r="A8069" s="303">
        <v>0</v>
      </c>
      <c r="B8069" s="303">
        <v>0</v>
      </c>
      <c r="C8069" s="303">
        <v>0</v>
      </c>
      <c r="D8069" s="304">
        <f t="shared" si="126"/>
        <v>0</v>
      </c>
      <c r="E8069" s="305">
        <v>45992</v>
      </c>
      <c r="F8069" s="302" t="s">
        <v>69</v>
      </c>
      <c r="G8069" s="302" t="s">
        <v>70</v>
      </c>
      <c r="H8069" s="302" t="s">
        <v>3234</v>
      </c>
      <c r="I8069" s="302" t="s">
        <v>79</v>
      </c>
      <c r="J8069" s="302">
        <v>135500</v>
      </c>
      <c r="K8069" s="302" t="s">
        <v>83</v>
      </c>
      <c r="L8069" s="302">
        <v>9802792</v>
      </c>
      <c r="M8069" s="302" t="s">
        <v>879</v>
      </c>
      <c r="N8069" s="305">
        <v>36412</v>
      </c>
      <c r="O8069" s="305">
        <v>36161</v>
      </c>
      <c r="P8069" s="302" t="s">
        <v>1052</v>
      </c>
    </row>
    <row r="8070" spans="1:16">
      <c r="A8070" s="303">
        <v>0</v>
      </c>
      <c r="B8070" s="303">
        <v>0</v>
      </c>
      <c r="C8070" s="303">
        <v>0</v>
      </c>
      <c r="D8070" s="304">
        <f t="shared" si="126"/>
        <v>0</v>
      </c>
      <c r="E8070" s="305">
        <v>45992</v>
      </c>
      <c r="F8070" s="302" t="s">
        <v>69</v>
      </c>
      <c r="G8070" s="302" t="s">
        <v>70</v>
      </c>
      <c r="H8070" s="302" t="s">
        <v>3234</v>
      </c>
      <c r="I8070" s="302" t="s">
        <v>79</v>
      </c>
      <c r="J8070" s="302">
        <v>135500</v>
      </c>
      <c r="K8070" s="302" t="s">
        <v>83</v>
      </c>
      <c r="L8070" s="302">
        <v>9802377</v>
      </c>
      <c r="M8070" s="302" t="s">
        <v>879</v>
      </c>
      <c r="N8070" s="305">
        <v>36412</v>
      </c>
      <c r="O8070" s="305">
        <v>36161</v>
      </c>
      <c r="P8070" s="302" t="s">
        <v>1052</v>
      </c>
    </row>
    <row r="8071" spans="1:16">
      <c r="A8071" s="303">
        <v>0</v>
      </c>
      <c r="B8071" s="303">
        <v>0</v>
      </c>
      <c r="C8071" s="303">
        <v>0</v>
      </c>
      <c r="D8071" s="304">
        <f t="shared" si="126"/>
        <v>0</v>
      </c>
      <c r="E8071" s="305">
        <v>45992</v>
      </c>
      <c r="F8071" s="302" t="s">
        <v>69</v>
      </c>
      <c r="G8071" s="302" t="s">
        <v>70</v>
      </c>
      <c r="H8071" s="302" t="s">
        <v>3234</v>
      </c>
      <c r="I8071" s="302" t="s">
        <v>79</v>
      </c>
      <c r="J8071" s="302">
        <v>135500</v>
      </c>
      <c r="K8071" s="302" t="s">
        <v>83</v>
      </c>
      <c r="L8071" s="302">
        <v>9802793</v>
      </c>
      <c r="M8071" s="302" t="s">
        <v>879</v>
      </c>
      <c r="N8071" s="305">
        <v>36412</v>
      </c>
      <c r="O8071" s="305">
        <v>36526</v>
      </c>
      <c r="P8071" s="302" t="s">
        <v>1052</v>
      </c>
    </row>
    <row r="8072" spans="1:16">
      <c r="A8072" s="303">
        <v>0</v>
      </c>
      <c r="B8072" s="303">
        <v>0</v>
      </c>
      <c r="C8072" s="303">
        <v>0</v>
      </c>
      <c r="D8072" s="304">
        <f t="shared" si="126"/>
        <v>0</v>
      </c>
      <c r="E8072" s="305">
        <v>45992</v>
      </c>
      <c r="F8072" s="302" t="s">
        <v>69</v>
      </c>
      <c r="G8072" s="302" t="s">
        <v>70</v>
      </c>
      <c r="H8072" s="302" t="s">
        <v>3234</v>
      </c>
      <c r="I8072" s="302" t="s">
        <v>79</v>
      </c>
      <c r="J8072" s="302">
        <v>135500</v>
      </c>
      <c r="K8072" s="302" t="s">
        <v>83</v>
      </c>
      <c r="L8072" s="302">
        <v>9816205</v>
      </c>
      <c r="M8072" s="302" t="s">
        <v>879</v>
      </c>
      <c r="N8072" s="305">
        <v>37956</v>
      </c>
      <c r="O8072" s="305">
        <v>37622</v>
      </c>
      <c r="P8072" s="302" t="s">
        <v>3236</v>
      </c>
    </row>
    <row r="8073" spans="1:16">
      <c r="A8073" s="303">
        <v>0</v>
      </c>
      <c r="B8073" s="303">
        <v>0</v>
      </c>
      <c r="C8073" s="303">
        <v>0</v>
      </c>
      <c r="D8073" s="304">
        <f t="shared" si="126"/>
        <v>0</v>
      </c>
      <c r="E8073" s="305">
        <v>45992</v>
      </c>
      <c r="F8073" s="302" t="s">
        <v>69</v>
      </c>
      <c r="G8073" s="302" t="s">
        <v>70</v>
      </c>
      <c r="H8073" s="302" t="s">
        <v>3234</v>
      </c>
      <c r="I8073" s="302" t="s">
        <v>79</v>
      </c>
      <c r="J8073" s="302">
        <v>135500</v>
      </c>
      <c r="K8073" s="302" t="s">
        <v>84</v>
      </c>
      <c r="L8073" s="302">
        <v>9878604</v>
      </c>
      <c r="M8073" s="302" t="s">
        <v>3237</v>
      </c>
      <c r="N8073" s="305">
        <v>36412</v>
      </c>
      <c r="O8073" s="305">
        <v>36404</v>
      </c>
      <c r="P8073" s="302" t="s">
        <v>3235</v>
      </c>
    </row>
    <row r="8074" spans="1:16">
      <c r="A8074" s="303">
        <v>0</v>
      </c>
      <c r="B8074" s="303">
        <v>0</v>
      </c>
      <c r="C8074" s="303">
        <v>0</v>
      </c>
      <c r="D8074" s="304">
        <f t="shared" si="126"/>
        <v>0</v>
      </c>
      <c r="E8074" s="305">
        <v>45992</v>
      </c>
      <c r="F8074" s="302" t="s">
        <v>69</v>
      </c>
      <c r="G8074" s="302" t="s">
        <v>70</v>
      </c>
      <c r="H8074" s="302" t="s">
        <v>3234</v>
      </c>
      <c r="I8074" s="302" t="s">
        <v>79</v>
      </c>
      <c r="J8074" s="302">
        <v>135500</v>
      </c>
      <c r="K8074" s="302" t="s">
        <v>85</v>
      </c>
      <c r="L8074" s="302">
        <v>9869558</v>
      </c>
      <c r="M8074" s="302" t="s">
        <v>901</v>
      </c>
      <c r="N8074" s="305">
        <v>36412</v>
      </c>
      <c r="O8074" s="305">
        <v>36161</v>
      </c>
      <c r="P8074" s="302" t="s">
        <v>3235</v>
      </c>
    </row>
    <row r="8075" spans="1:16">
      <c r="A8075" s="303">
        <v>0</v>
      </c>
      <c r="B8075" s="303">
        <v>0</v>
      </c>
      <c r="C8075" s="303">
        <v>0</v>
      </c>
      <c r="D8075" s="304">
        <f t="shared" si="126"/>
        <v>0</v>
      </c>
      <c r="E8075" s="305">
        <v>45992</v>
      </c>
      <c r="F8075" s="302" t="s">
        <v>69</v>
      </c>
      <c r="G8075" s="302" t="s">
        <v>70</v>
      </c>
      <c r="H8075" s="302" t="s">
        <v>3234</v>
      </c>
      <c r="I8075" s="302" t="s">
        <v>79</v>
      </c>
      <c r="J8075" s="302">
        <v>135500</v>
      </c>
      <c r="K8075" s="302" t="s">
        <v>86</v>
      </c>
      <c r="L8075" s="302">
        <v>9816206</v>
      </c>
      <c r="M8075" s="302" t="s">
        <v>885</v>
      </c>
      <c r="N8075" s="305">
        <v>37956</v>
      </c>
      <c r="O8075" s="305">
        <v>37622</v>
      </c>
      <c r="P8075" s="302" t="s">
        <v>3236</v>
      </c>
    </row>
    <row r="8076" spans="1:16">
      <c r="A8076" s="303">
        <v>0</v>
      </c>
      <c r="B8076" s="303">
        <v>0</v>
      </c>
      <c r="C8076" s="303">
        <v>0</v>
      </c>
      <c r="D8076" s="304">
        <f t="shared" si="126"/>
        <v>0</v>
      </c>
      <c r="E8076" s="305">
        <v>45992</v>
      </c>
      <c r="F8076" s="302" t="s">
        <v>69</v>
      </c>
      <c r="G8076" s="302" t="s">
        <v>70</v>
      </c>
      <c r="H8076" s="302" t="s">
        <v>3234</v>
      </c>
      <c r="I8076" s="302" t="s">
        <v>79</v>
      </c>
      <c r="J8076" s="302">
        <v>135500</v>
      </c>
      <c r="K8076" s="302" t="s">
        <v>86</v>
      </c>
      <c r="L8076" s="302">
        <v>9803316</v>
      </c>
      <c r="M8076" s="302" t="s">
        <v>885</v>
      </c>
      <c r="N8076" s="305">
        <v>36412</v>
      </c>
      <c r="O8076" s="305">
        <v>36161</v>
      </c>
      <c r="P8076" s="302" t="s">
        <v>1052</v>
      </c>
    </row>
    <row r="8077" spans="1:16">
      <c r="A8077" s="303">
        <v>0</v>
      </c>
      <c r="B8077" s="303">
        <v>0</v>
      </c>
      <c r="C8077" s="303">
        <v>0</v>
      </c>
      <c r="D8077" s="304">
        <f t="shared" si="126"/>
        <v>0</v>
      </c>
      <c r="E8077" s="305">
        <v>45992</v>
      </c>
      <c r="F8077" s="302" t="s">
        <v>69</v>
      </c>
      <c r="G8077" s="302" t="s">
        <v>70</v>
      </c>
      <c r="H8077" s="302" t="s">
        <v>3234</v>
      </c>
      <c r="I8077" s="302" t="s">
        <v>79</v>
      </c>
      <c r="J8077" s="302">
        <v>135500</v>
      </c>
      <c r="K8077" s="302" t="s">
        <v>86</v>
      </c>
      <c r="L8077" s="302">
        <v>9817565</v>
      </c>
      <c r="M8077" s="302" t="s">
        <v>885</v>
      </c>
      <c r="N8077" s="305">
        <v>38169</v>
      </c>
      <c r="O8077" s="305">
        <v>37987</v>
      </c>
      <c r="P8077" s="302" t="s">
        <v>3236</v>
      </c>
    </row>
    <row r="8078" spans="1:16">
      <c r="A8078" s="303">
        <v>0</v>
      </c>
      <c r="B8078" s="303">
        <v>0</v>
      </c>
      <c r="C8078" s="303">
        <v>0</v>
      </c>
      <c r="D8078" s="304">
        <f t="shared" si="126"/>
        <v>0</v>
      </c>
      <c r="E8078" s="305">
        <v>45992</v>
      </c>
      <c r="F8078" s="302" t="s">
        <v>69</v>
      </c>
      <c r="G8078" s="302" t="s">
        <v>70</v>
      </c>
      <c r="H8078" s="302" t="s">
        <v>3234</v>
      </c>
      <c r="I8078" s="302" t="s">
        <v>79</v>
      </c>
      <c r="J8078" s="302">
        <v>135500</v>
      </c>
      <c r="K8078" s="302" t="s">
        <v>86</v>
      </c>
      <c r="L8078" s="302">
        <v>9803317</v>
      </c>
      <c r="M8078" s="302" t="s">
        <v>885</v>
      </c>
      <c r="N8078" s="305">
        <v>36412</v>
      </c>
      <c r="O8078" s="305">
        <v>36526</v>
      </c>
      <c r="P8078" s="302" t="s">
        <v>1052</v>
      </c>
    </row>
    <row r="8079" spans="1:16">
      <c r="A8079" s="303">
        <v>0</v>
      </c>
      <c r="B8079" s="303">
        <v>0</v>
      </c>
      <c r="C8079" s="303">
        <v>0</v>
      </c>
      <c r="D8079" s="304">
        <f t="shared" si="126"/>
        <v>0</v>
      </c>
      <c r="E8079" s="305">
        <v>45992</v>
      </c>
      <c r="F8079" s="302" t="s">
        <v>69</v>
      </c>
      <c r="G8079" s="302" t="s">
        <v>70</v>
      </c>
      <c r="H8079" s="302" t="s">
        <v>3234</v>
      </c>
      <c r="I8079" s="302" t="s">
        <v>79</v>
      </c>
      <c r="J8079" s="302">
        <v>135500</v>
      </c>
      <c r="K8079" s="302" t="s">
        <v>86</v>
      </c>
      <c r="L8079" s="302">
        <v>9802916</v>
      </c>
      <c r="M8079" s="302" t="s">
        <v>885</v>
      </c>
      <c r="N8079" s="305">
        <v>36412</v>
      </c>
      <c r="O8079" s="305">
        <v>36161</v>
      </c>
      <c r="P8079" s="302" t="s">
        <v>1052</v>
      </c>
    </row>
    <row r="8080" spans="1:16">
      <c r="A8080" s="303">
        <v>0</v>
      </c>
      <c r="B8080" s="303">
        <v>0</v>
      </c>
      <c r="C8080" s="303">
        <v>0</v>
      </c>
      <c r="D8080" s="304">
        <f t="shared" si="126"/>
        <v>0</v>
      </c>
      <c r="E8080" s="305">
        <v>45992</v>
      </c>
      <c r="F8080" s="302" t="s">
        <v>69</v>
      </c>
      <c r="G8080" s="302" t="s">
        <v>70</v>
      </c>
      <c r="H8080" s="302" t="s">
        <v>3234</v>
      </c>
      <c r="I8080" s="302" t="s">
        <v>79</v>
      </c>
      <c r="J8080" s="302">
        <v>135500</v>
      </c>
      <c r="K8080" s="302" t="s">
        <v>87</v>
      </c>
      <c r="L8080" s="302">
        <v>9869557</v>
      </c>
      <c r="M8080" s="302" t="s">
        <v>3061</v>
      </c>
      <c r="N8080" s="305">
        <v>36412</v>
      </c>
      <c r="O8080" s="305">
        <v>36161</v>
      </c>
      <c r="P8080" s="302" t="s">
        <v>3235</v>
      </c>
    </row>
    <row r="8081" spans="1:16">
      <c r="A8081" s="303">
        <v>0</v>
      </c>
      <c r="B8081" s="303">
        <v>0</v>
      </c>
      <c r="C8081" s="303">
        <v>0</v>
      </c>
      <c r="D8081" s="304">
        <f t="shared" si="126"/>
        <v>0</v>
      </c>
      <c r="E8081" s="305">
        <v>45992</v>
      </c>
      <c r="F8081" s="302" t="s">
        <v>69</v>
      </c>
      <c r="G8081" s="302" t="s">
        <v>70</v>
      </c>
      <c r="H8081" s="302" t="s">
        <v>3234</v>
      </c>
      <c r="I8081" s="302" t="s">
        <v>79</v>
      </c>
      <c r="J8081" s="302">
        <v>135500</v>
      </c>
      <c r="K8081" s="302" t="s">
        <v>88</v>
      </c>
      <c r="L8081" s="302">
        <v>9709892</v>
      </c>
      <c r="M8081" s="302" t="s">
        <v>3062</v>
      </c>
      <c r="N8081" s="305">
        <v>32325</v>
      </c>
      <c r="O8081" s="305">
        <v>32325</v>
      </c>
      <c r="P8081" s="302" t="s">
        <v>1062</v>
      </c>
    </row>
    <row r="8082" spans="1:16">
      <c r="A8082" s="303">
        <v>0</v>
      </c>
      <c r="B8082" s="303">
        <v>0</v>
      </c>
      <c r="C8082" s="303">
        <v>0</v>
      </c>
      <c r="D8082" s="304">
        <f t="shared" si="126"/>
        <v>0</v>
      </c>
      <c r="E8082" s="305">
        <v>45992</v>
      </c>
      <c r="F8082" s="302" t="s">
        <v>69</v>
      </c>
      <c r="G8082" s="302" t="s">
        <v>70</v>
      </c>
      <c r="H8082" s="302" t="s">
        <v>3234</v>
      </c>
      <c r="I8082" s="302" t="s">
        <v>79</v>
      </c>
      <c r="J8082" s="302">
        <v>135500</v>
      </c>
      <c r="K8082" s="302" t="s">
        <v>89</v>
      </c>
      <c r="L8082" s="302">
        <v>9829854</v>
      </c>
      <c r="M8082" s="302" t="s">
        <v>3066</v>
      </c>
      <c r="N8082" s="305">
        <v>36412</v>
      </c>
      <c r="O8082" s="305">
        <v>36526</v>
      </c>
      <c r="P8082" s="302" t="s">
        <v>3235</v>
      </c>
    </row>
    <row r="8083" spans="1:16">
      <c r="A8083" s="303">
        <v>0</v>
      </c>
      <c r="B8083" s="303">
        <v>0</v>
      </c>
      <c r="C8083" s="303">
        <v>0</v>
      </c>
      <c r="D8083" s="304">
        <f t="shared" si="126"/>
        <v>0</v>
      </c>
      <c r="E8083" s="305">
        <v>45992</v>
      </c>
      <c r="F8083" s="302" t="s">
        <v>69</v>
      </c>
      <c r="G8083" s="302" t="s">
        <v>70</v>
      </c>
      <c r="H8083" s="302" t="s">
        <v>3234</v>
      </c>
      <c r="I8083" s="302" t="s">
        <v>79</v>
      </c>
      <c r="J8083" s="302">
        <v>135500</v>
      </c>
      <c r="K8083" s="302" t="s">
        <v>89</v>
      </c>
      <c r="L8083" s="302">
        <v>9869556</v>
      </c>
      <c r="M8083" s="302" t="s">
        <v>3066</v>
      </c>
      <c r="N8083" s="305">
        <v>36412</v>
      </c>
      <c r="O8083" s="305">
        <v>36161</v>
      </c>
      <c r="P8083" s="302" t="s">
        <v>3235</v>
      </c>
    </row>
    <row r="8084" spans="1:16">
      <c r="A8084" s="303">
        <v>0</v>
      </c>
      <c r="B8084" s="303">
        <v>0</v>
      </c>
      <c r="C8084" s="303">
        <v>0</v>
      </c>
      <c r="D8084" s="304">
        <f t="shared" si="126"/>
        <v>0</v>
      </c>
      <c r="E8084" s="305">
        <v>45992</v>
      </c>
      <c r="F8084" s="302" t="s">
        <v>69</v>
      </c>
      <c r="G8084" s="302" t="s">
        <v>70</v>
      </c>
      <c r="H8084" s="302" t="s">
        <v>3234</v>
      </c>
      <c r="I8084" s="302" t="s">
        <v>79</v>
      </c>
      <c r="J8084" s="302">
        <v>135600</v>
      </c>
      <c r="K8084" s="302" t="s">
        <v>81</v>
      </c>
      <c r="L8084" s="302">
        <v>9869560</v>
      </c>
      <c r="M8084" s="302" t="s">
        <v>3238</v>
      </c>
      <c r="N8084" s="305">
        <v>36412</v>
      </c>
      <c r="O8084" s="305">
        <v>36161</v>
      </c>
      <c r="P8084" s="302" t="s">
        <v>3235</v>
      </c>
    </row>
    <row r="8085" spans="1:16">
      <c r="A8085" s="303">
        <v>0</v>
      </c>
      <c r="B8085" s="303">
        <v>0</v>
      </c>
      <c r="C8085" s="303">
        <v>0</v>
      </c>
      <c r="D8085" s="304">
        <f t="shared" si="126"/>
        <v>0</v>
      </c>
      <c r="E8085" s="305">
        <v>45992</v>
      </c>
      <c r="F8085" s="302" t="s">
        <v>69</v>
      </c>
      <c r="G8085" s="302" t="s">
        <v>70</v>
      </c>
      <c r="H8085" s="302" t="s">
        <v>3234</v>
      </c>
      <c r="I8085" s="302" t="s">
        <v>79</v>
      </c>
      <c r="J8085" s="302">
        <v>135600</v>
      </c>
      <c r="K8085" s="302" t="s">
        <v>82</v>
      </c>
      <c r="L8085" s="302">
        <v>9869559</v>
      </c>
      <c r="M8085" s="302" t="s">
        <v>3239</v>
      </c>
      <c r="N8085" s="305">
        <v>36412</v>
      </c>
      <c r="O8085" s="305">
        <v>36161</v>
      </c>
      <c r="P8085" s="302" t="s">
        <v>3235</v>
      </c>
    </row>
    <row r="8086" spans="1:16">
      <c r="A8086" s="303">
        <v>0</v>
      </c>
      <c r="B8086" s="303">
        <v>0</v>
      </c>
      <c r="C8086" s="303">
        <v>0</v>
      </c>
      <c r="D8086" s="304">
        <f t="shared" si="126"/>
        <v>0</v>
      </c>
      <c r="E8086" s="305">
        <v>45992</v>
      </c>
      <c r="F8086" s="302" t="s">
        <v>69</v>
      </c>
      <c r="G8086" s="302" t="s">
        <v>70</v>
      </c>
      <c r="H8086" s="302" t="s">
        <v>3234</v>
      </c>
      <c r="I8086" s="302" t="s">
        <v>79</v>
      </c>
      <c r="J8086" s="302">
        <v>135600</v>
      </c>
      <c r="K8086" s="302" t="s">
        <v>82</v>
      </c>
      <c r="L8086" s="302">
        <v>9829855</v>
      </c>
      <c r="M8086" s="302" t="s">
        <v>3239</v>
      </c>
      <c r="N8086" s="305">
        <v>36412</v>
      </c>
      <c r="O8086" s="305">
        <v>36526</v>
      </c>
      <c r="P8086" s="302" t="s">
        <v>3235</v>
      </c>
    </row>
    <row r="8087" spans="1:16">
      <c r="A8087" s="303">
        <v>0</v>
      </c>
      <c r="B8087" s="303">
        <v>0</v>
      </c>
      <c r="C8087" s="303">
        <v>0</v>
      </c>
      <c r="D8087" s="304">
        <f t="shared" si="126"/>
        <v>0</v>
      </c>
      <c r="E8087" s="305">
        <v>45992</v>
      </c>
      <c r="F8087" s="302" t="s">
        <v>69</v>
      </c>
      <c r="G8087" s="302" t="s">
        <v>70</v>
      </c>
      <c r="H8087" s="302" t="s">
        <v>3234</v>
      </c>
      <c r="I8087" s="302" t="s">
        <v>79</v>
      </c>
      <c r="J8087" s="302">
        <v>135600</v>
      </c>
      <c r="K8087" s="302" t="s">
        <v>84</v>
      </c>
      <c r="L8087" s="302">
        <v>9878602</v>
      </c>
      <c r="M8087" s="302" t="s">
        <v>3237</v>
      </c>
      <c r="N8087" s="305">
        <v>36412</v>
      </c>
      <c r="O8087" s="305">
        <v>36404</v>
      </c>
      <c r="P8087" s="302" t="s">
        <v>3235</v>
      </c>
    </row>
    <row r="8088" spans="1:16">
      <c r="A8088" s="303">
        <v>0</v>
      </c>
      <c r="B8088" s="303">
        <v>0</v>
      </c>
      <c r="C8088" s="303">
        <v>0</v>
      </c>
      <c r="D8088" s="304">
        <f t="shared" si="126"/>
        <v>0</v>
      </c>
      <c r="E8088" s="305">
        <v>45992</v>
      </c>
      <c r="F8088" s="302" t="s">
        <v>69</v>
      </c>
      <c r="G8088" s="302" t="s">
        <v>70</v>
      </c>
      <c r="H8088" s="302" t="s">
        <v>3240</v>
      </c>
      <c r="I8088" s="302" t="s">
        <v>707</v>
      </c>
      <c r="J8088" s="302">
        <v>135500</v>
      </c>
      <c r="K8088" s="302" t="s">
        <v>83</v>
      </c>
      <c r="L8088" s="302">
        <v>9802386</v>
      </c>
      <c r="M8088" s="302" t="s">
        <v>879</v>
      </c>
      <c r="N8088" s="305">
        <v>33420</v>
      </c>
      <c r="O8088" s="305">
        <v>33420</v>
      </c>
      <c r="P8088" s="302" t="s">
        <v>1052</v>
      </c>
    </row>
    <row r="8089" spans="1:16">
      <c r="A8089" s="303">
        <v>0</v>
      </c>
      <c r="B8089" s="303">
        <v>0</v>
      </c>
      <c r="C8089" s="303">
        <v>0</v>
      </c>
      <c r="D8089" s="304">
        <f t="shared" si="126"/>
        <v>0</v>
      </c>
      <c r="E8089" s="305">
        <v>45992</v>
      </c>
      <c r="F8089" s="302" t="s">
        <v>69</v>
      </c>
      <c r="G8089" s="302" t="s">
        <v>70</v>
      </c>
      <c r="H8089" s="302" t="s">
        <v>3240</v>
      </c>
      <c r="I8089" s="302" t="s">
        <v>707</v>
      </c>
      <c r="J8089" s="302">
        <v>135500</v>
      </c>
      <c r="K8089" s="302" t="s">
        <v>83</v>
      </c>
      <c r="L8089" s="302">
        <v>9731655</v>
      </c>
      <c r="M8089" s="302" t="s">
        <v>879</v>
      </c>
      <c r="N8089" s="305">
        <v>39873</v>
      </c>
      <c r="O8089" s="305">
        <v>39814</v>
      </c>
      <c r="P8089" s="302" t="s">
        <v>3241</v>
      </c>
    </row>
    <row r="8090" spans="1:16">
      <c r="A8090" s="303">
        <v>0</v>
      </c>
      <c r="B8090" s="303">
        <v>0</v>
      </c>
      <c r="C8090" s="303">
        <v>0</v>
      </c>
      <c r="D8090" s="304">
        <f t="shared" si="126"/>
        <v>0</v>
      </c>
      <c r="E8090" s="305">
        <v>45992</v>
      </c>
      <c r="F8090" s="302" t="s">
        <v>69</v>
      </c>
      <c r="G8090" s="302" t="s">
        <v>70</v>
      </c>
      <c r="H8090" s="302" t="s">
        <v>3240</v>
      </c>
      <c r="I8090" s="302" t="s">
        <v>707</v>
      </c>
      <c r="J8090" s="302">
        <v>135500</v>
      </c>
      <c r="K8090" s="302" t="s">
        <v>86</v>
      </c>
      <c r="L8090" s="302">
        <v>9802925</v>
      </c>
      <c r="M8090" s="302" t="s">
        <v>885</v>
      </c>
      <c r="N8090" s="305">
        <v>33420</v>
      </c>
      <c r="O8090" s="305">
        <v>33420</v>
      </c>
      <c r="P8090" s="302" t="s">
        <v>1052</v>
      </c>
    </row>
    <row r="8091" spans="1:16">
      <c r="A8091" s="303">
        <v>0</v>
      </c>
      <c r="B8091" s="303">
        <v>0</v>
      </c>
      <c r="C8091" s="303">
        <v>0</v>
      </c>
      <c r="D8091" s="304">
        <f t="shared" si="126"/>
        <v>0</v>
      </c>
      <c r="E8091" s="305">
        <v>45992</v>
      </c>
      <c r="F8091" s="302" t="s">
        <v>69</v>
      </c>
      <c r="G8091" s="302" t="s">
        <v>70</v>
      </c>
      <c r="H8091" s="302" t="s">
        <v>3240</v>
      </c>
      <c r="I8091" s="302" t="s">
        <v>707</v>
      </c>
      <c r="J8091" s="302">
        <v>135500</v>
      </c>
      <c r="K8091" s="302" t="s">
        <v>88</v>
      </c>
      <c r="L8091" s="302">
        <v>9724209</v>
      </c>
      <c r="M8091" s="302" t="s">
        <v>3062</v>
      </c>
      <c r="N8091" s="305">
        <v>33420</v>
      </c>
      <c r="O8091" s="305">
        <v>33420</v>
      </c>
      <c r="P8091" s="302" t="s">
        <v>1062</v>
      </c>
    </row>
    <row r="8092" spans="1:16">
      <c r="A8092" s="303">
        <v>0</v>
      </c>
      <c r="B8092" s="303">
        <v>0</v>
      </c>
      <c r="C8092" s="303">
        <v>0</v>
      </c>
      <c r="D8092" s="304">
        <f t="shared" si="126"/>
        <v>0</v>
      </c>
      <c r="E8092" s="305">
        <v>45992</v>
      </c>
      <c r="F8092" s="302" t="s">
        <v>69</v>
      </c>
      <c r="G8092" s="302" t="s">
        <v>70</v>
      </c>
      <c r="H8092" s="302" t="s">
        <v>3240</v>
      </c>
      <c r="I8092" s="302" t="s">
        <v>707</v>
      </c>
      <c r="J8092" s="302">
        <v>135600</v>
      </c>
      <c r="K8092" s="302" t="s">
        <v>91</v>
      </c>
      <c r="L8092" s="302">
        <v>9975141</v>
      </c>
      <c r="M8092" s="302" t="s">
        <v>886</v>
      </c>
      <c r="N8092" s="305">
        <v>33420</v>
      </c>
      <c r="O8092" s="305">
        <v>33420</v>
      </c>
      <c r="P8092" s="302" t="s">
        <v>1062</v>
      </c>
    </row>
    <row r="8093" spans="1:16">
      <c r="A8093" s="303">
        <v>0</v>
      </c>
      <c r="B8093" s="303">
        <v>0</v>
      </c>
      <c r="C8093" s="303">
        <v>0</v>
      </c>
      <c r="D8093" s="304">
        <f t="shared" si="126"/>
        <v>0</v>
      </c>
      <c r="E8093" s="305">
        <v>45992</v>
      </c>
      <c r="F8093" s="302" t="s">
        <v>69</v>
      </c>
      <c r="G8093" s="302" t="s">
        <v>70</v>
      </c>
      <c r="H8093" s="302" t="s">
        <v>3240</v>
      </c>
      <c r="I8093" s="302" t="s">
        <v>707</v>
      </c>
      <c r="J8093" s="302">
        <v>135600</v>
      </c>
      <c r="K8093" s="302" t="s">
        <v>92</v>
      </c>
      <c r="L8093" s="302">
        <v>9731656</v>
      </c>
      <c r="M8093" s="302" t="s">
        <v>948</v>
      </c>
      <c r="N8093" s="305">
        <v>39873</v>
      </c>
      <c r="O8093" s="305">
        <v>39814</v>
      </c>
      <c r="P8093" s="302" t="s">
        <v>3241</v>
      </c>
    </row>
    <row r="8094" spans="1:16">
      <c r="A8094" s="303">
        <v>0</v>
      </c>
      <c r="B8094" s="303">
        <v>0</v>
      </c>
      <c r="C8094" s="303">
        <v>0</v>
      </c>
      <c r="D8094" s="304">
        <f t="shared" si="126"/>
        <v>0</v>
      </c>
      <c r="E8094" s="305">
        <v>45992</v>
      </c>
      <c r="F8094" s="302" t="s">
        <v>69</v>
      </c>
      <c r="G8094" s="302" t="s">
        <v>70</v>
      </c>
      <c r="H8094" s="302" t="s">
        <v>3242</v>
      </c>
      <c r="I8094" s="302" t="s">
        <v>708</v>
      </c>
      <c r="J8094" s="302">
        <v>135500</v>
      </c>
      <c r="K8094" s="302" t="s">
        <v>86</v>
      </c>
      <c r="L8094" s="302">
        <v>9816121</v>
      </c>
      <c r="M8094" s="302" t="s">
        <v>885</v>
      </c>
      <c r="N8094" s="305">
        <v>37956</v>
      </c>
      <c r="O8094" s="305">
        <v>37622</v>
      </c>
      <c r="P8094" s="302" t="s">
        <v>3243</v>
      </c>
    </row>
    <row r="8095" spans="1:16">
      <c r="A8095" s="303">
        <v>0</v>
      </c>
      <c r="B8095" s="303">
        <v>0</v>
      </c>
      <c r="C8095" s="303">
        <v>0</v>
      </c>
      <c r="D8095" s="304">
        <f t="shared" si="126"/>
        <v>0</v>
      </c>
      <c r="E8095" s="305">
        <v>45992</v>
      </c>
      <c r="F8095" s="302" t="s">
        <v>69</v>
      </c>
      <c r="G8095" s="302" t="s">
        <v>70</v>
      </c>
      <c r="H8095" s="302" t="s">
        <v>3242</v>
      </c>
      <c r="I8095" s="302" t="s">
        <v>708</v>
      </c>
      <c r="J8095" s="302">
        <v>135600</v>
      </c>
      <c r="K8095" s="302" t="s">
        <v>630</v>
      </c>
      <c r="L8095" s="302">
        <v>9812613</v>
      </c>
      <c r="M8095" s="302" t="s">
        <v>2806</v>
      </c>
      <c r="N8095" s="305">
        <v>35780</v>
      </c>
      <c r="O8095" s="305">
        <v>35796</v>
      </c>
      <c r="P8095" s="302" t="s">
        <v>1615</v>
      </c>
    </row>
    <row r="8096" spans="1:16">
      <c r="A8096" s="303">
        <v>0</v>
      </c>
      <c r="B8096" s="303">
        <v>0</v>
      </c>
      <c r="C8096" s="303">
        <v>0</v>
      </c>
      <c r="D8096" s="304">
        <f t="shared" si="126"/>
        <v>0</v>
      </c>
      <c r="E8096" s="305">
        <v>45992</v>
      </c>
      <c r="F8096" s="302" t="s">
        <v>69</v>
      </c>
      <c r="G8096" s="302" t="s">
        <v>70</v>
      </c>
      <c r="H8096" s="302" t="s">
        <v>3242</v>
      </c>
      <c r="I8096" s="302" t="s">
        <v>708</v>
      </c>
      <c r="J8096" s="302">
        <v>135600</v>
      </c>
      <c r="K8096" s="302" t="s">
        <v>98</v>
      </c>
      <c r="L8096" s="302">
        <v>9815347</v>
      </c>
      <c r="M8096" s="302" t="s">
        <v>909</v>
      </c>
      <c r="N8096" s="305">
        <v>37834</v>
      </c>
      <c r="O8096" s="305">
        <v>37622</v>
      </c>
      <c r="P8096" s="302" t="s">
        <v>3243</v>
      </c>
    </row>
    <row r="8097" spans="1:16">
      <c r="A8097" s="303">
        <v>0</v>
      </c>
      <c r="B8097" s="303">
        <v>0</v>
      </c>
      <c r="C8097" s="303">
        <v>0</v>
      </c>
      <c r="D8097" s="304">
        <f t="shared" si="126"/>
        <v>0</v>
      </c>
      <c r="E8097" s="305">
        <v>45992</v>
      </c>
      <c r="F8097" s="302" t="s">
        <v>69</v>
      </c>
      <c r="G8097" s="302" t="s">
        <v>70</v>
      </c>
      <c r="H8097" s="302" t="s">
        <v>3242</v>
      </c>
      <c r="I8097" s="302" t="s">
        <v>708</v>
      </c>
      <c r="J8097" s="302">
        <v>135600</v>
      </c>
      <c r="K8097" s="302" t="s">
        <v>92</v>
      </c>
      <c r="L8097" s="302">
        <v>9812612</v>
      </c>
      <c r="M8097" s="302" t="s">
        <v>948</v>
      </c>
      <c r="N8097" s="305">
        <v>35780</v>
      </c>
      <c r="O8097" s="305">
        <v>35796</v>
      </c>
      <c r="P8097" s="302" t="s">
        <v>1615</v>
      </c>
    </row>
    <row r="8098" spans="1:16">
      <c r="A8098" s="303">
        <v>0</v>
      </c>
      <c r="B8098" s="303">
        <v>0</v>
      </c>
      <c r="C8098" s="303">
        <v>0</v>
      </c>
      <c r="D8098" s="304">
        <f t="shared" si="126"/>
        <v>0</v>
      </c>
      <c r="E8098" s="305">
        <v>45992</v>
      </c>
      <c r="F8098" s="302" t="s">
        <v>69</v>
      </c>
      <c r="G8098" s="302" t="s">
        <v>70</v>
      </c>
      <c r="H8098" s="302" t="s">
        <v>3244</v>
      </c>
      <c r="I8098" s="302" t="s">
        <v>710</v>
      </c>
      <c r="J8098" s="302">
        <v>135300</v>
      </c>
      <c r="K8098" s="302" t="s">
        <v>84</v>
      </c>
      <c r="L8098" s="302">
        <v>13315897</v>
      </c>
      <c r="M8098" s="302" t="s">
        <v>3245</v>
      </c>
      <c r="N8098" s="305">
        <v>42185</v>
      </c>
      <c r="O8098" s="305">
        <v>42156</v>
      </c>
      <c r="P8098" s="302" t="s">
        <v>3246</v>
      </c>
    </row>
    <row r="8099" spans="1:16">
      <c r="A8099" s="303">
        <v>0</v>
      </c>
      <c r="B8099" s="303">
        <v>0</v>
      </c>
      <c r="C8099" s="303">
        <v>0</v>
      </c>
      <c r="D8099" s="304">
        <f t="shared" si="126"/>
        <v>0</v>
      </c>
      <c r="E8099" s="305">
        <v>45992</v>
      </c>
      <c r="F8099" s="302" t="s">
        <v>69</v>
      </c>
      <c r="G8099" s="302" t="s">
        <v>70</v>
      </c>
      <c r="H8099" s="302" t="s">
        <v>3244</v>
      </c>
      <c r="I8099" s="302" t="s">
        <v>710</v>
      </c>
      <c r="J8099" s="302">
        <v>135500</v>
      </c>
      <c r="K8099" s="302" t="s">
        <v>80</v>
      </c>
      <c r="L8099" s="302">
        <v>9726054</v>
      </c>
      <c r="M8099" s="302" t="s">
        <v>891</v>
      </c>
      <c r="N8099" s="305">
        <v>34881</v>
      </c>
      <c r="O8099" s="305">
        <v>34881</v>
      </c>
      <c r="P8099" s="302" t="s">
        <v>1062</v>
      </c>
    </row>
    <row r="8100" spans="1:16">
      <c r="A8100" s="303">
        <v>0</v>
      </c>
      <c r="B8100" s="303">
        <v>0</v>
      </c>
      <c r="C8100" s="303">
        <v>0</v>
      </c>
      <c r="D8100" s="304">
        <f t="shared" si="126"/>
        <v>0</v>
      </c>
      <c r="E8100" s="305">
        <v>45992</v>
      </c>
      <c r="F8100" s="302" t="s">
        <v>69</v>
      </c>
      <c r="G8100" s="302" t="s">
        <v>70</v>
      </c>
      <c r="H8100" s="302" t="s">
        <v>3244</v>
      </c>
      <c r="I8100" s="302" t="s">
        <v>710</v>
      </c>
      <c r="J8100" s="302">
        <v>135500</v>
      </c>
      <c r="K8100" s="302" t="s">
        <v>83</v>
      </c>
      <c r="L8100" s="302">
        <v>9802670</v>
      </c>
      <c r="M8100" s="302" t="s">
        <v>879</v>
      </c>
      <c r="N8100" s="305">
        <v>36067</v>
      </c>
      <c r="O8100" s="305">
        <v>35796</v>
      </c>
      <c r="P8100" s="302" t="s">
        <v>1052</v>
      </c>
    </row>
    <row r="8101" spans="1:16">
      <c r="A8101" s="303">
        <v>0</v>
      </c>
      <c r="B8101" s="303">
        <v>0</v>
      </c>
      <c r="C8101" s="303">
        <v>0</v>
      </c>
      <c r="D8101" s="304">
        <f t="shared" si="126"/>
        <v>0</v>
      </c>
      <c r="E8101" s="305">
        <v>45992</v>
      </c>
      <c r="F8101" s="302" t="s">
        <v>69</v>
      </c>
      <c r="G8101" s="302" t="s">
        <v>70</v>
      </c>
      <c r="H8101" s="302" t="s">
        <v>3244</v>
      </c>
      <c r="I8101" s="302" t="s">
        <v>710</v>
      </c>
      <c r="J8101" s="302">
        <v>135500</v>
      </c>
      <c r="K8101" s="302" t="s">
        <v>83</v>
      </c>
      <c r="L8101" s="302">
        <v>9802534</v>
      </c>
      <c r="M8101" s="302" t="s">
        <v>879</v>
      </c>
      <c r="N8101" s="305">
        <v>35642</v>
      </c>
      <c r="O8101" s="305">
        <v>36526</v>
      </c>
      <c r="P8101" s="302" t="s">
        <v>1052</v>
      </c>
    </row>
    <row r="8102" spans="1:16">
      <c r="A8102" s="303">
        <v>0</v>
      </c>
      <c r="B8102" s="303">
        <v>0</v>
      </c>
      <c r="C8102" s="303">
        <v>0</v>
      </c>
      <c r="D8102" s="304">
        <f t="shared" si="126"/>
        <v>0</v>
      </c>
      <c r="E8102" s="305">
        <v>45992</v>
      </c>
      <c r="F8102" s="302" t="s">
        <v>69</v>
      </c>
      <c r="G8102" s="302" t="s">
        <v>70</v>
      </c>
      <c r="H8102" s="302" t="s">
        <v>3244</v>
      </c>
      <c r="I8102" s="302" t="s">
        <v>710</v>
      </c>
      <c r="J8102" s="302">
        <v>135500</v>
      </c>
      <c r="K8102" s="302" t="s">
        <v>83</v>
      </c>
      <c r="L8102" s="302">
        <v>9802669</v>
      </c>
      <c r="M8102" s="302" t="s">
        <v>879</v>
      </c>
      <c r="N8102" s="305">
        <v>32325</v>
      </c>
      <c r="O8102" s="305">
        <v>32325</v>
      </c>
      <c r="P8102" s="302" t="s">
        <v>1052</v>
      </c>
    </row>
    <row r="8103" spans="1:16">
      <c r="A8103" s="303">
        <v>0</v>
      </c>
      <c r="B8103" s="303">
        <v>0</v>
      </c>
      <c r="C8103" s="303">
        <v>0</v>
      </c>
      <c r="D8103" s="304">
        <f t="shared" si="126"/>
        <v>0</v>
      </c>
      <c r="E8103" s="305">
        <v>45992</v>
      </c>
      <c r="F8103" s="302" t="s">
        <v>69</v>
      </c>
      <c r="G8103" s="302" t="s">
        <v>70</v>
      </c>
      <c r="H8103" s="302" t="s">
        <v>3244</v>
      </c>
      <c r="I8103" s="302" t="s">
        <v>710</v>
      </c>
      <c r="J8103" s="302">
        <v>135500</v>
      </c>
      <c r="K8103" s="302" t="s">
        <v>83</v>
      </c>
      <c r="L8103" s="302">
        <v>9802876</v>
      </c>
      <c r="M8103" s="302" t="s">
        <v>879</v>
      </c>
      <c r="N8103" s="305">
        <v>30133</v>
      </c>
      <c r="O8103" s="305">
        <v>30133</v>
      </c>
      <c r="P8103" s="302" t="s">
        <v>1052</v>
      </c>
    </row>
    <row r="8104" spans="1:16">
      <c r="A8104" s="303">
        <v>0</v>
      </c>
      <c r="B8104" s="303">
        <v>0</v>
      </c>
      <c r="C8104" s="303">
        <v>0</v>
      </c>
      <c r="D8104" s="304">
        <f t="shared" si="126"/>
        <v>0</v>
      </c>
      <c r="E8104" s="305">
        <v>45992</v>
      </c>
      <c r="F8104" s="302" t="s">
        <v>69</v>
      </c>
      <c r="G8104" s="302" t="s">
        <v>70</v>
      </c>
      <c r="H8104" s="302" t="s">
        <v>3244</v>
      </c>
      <c r="I8104" s="302" t="s">
        <v>710</v>
      </c>
      <c r="J8104" s="302">
        <v>135500</v>
      </c>
      <c r="K8104" s="302" t="s">
        <v>108</v>
      </c>
      <c r="L8104" s="302">
        <v>9741539</v>
      </c>
      <c r="M8104" s="302" t="s">
        <v>964</v>
      </c>
      <c r="N8104" s="305">
        <v>39456</v>
      </c>
      <c r="O8104" s="305">
        <v>39448</v>
      </c>
      <c r="P8104" s="302" t="s">
        <v>3247</v>
      </c>
    </row>
    <row r="8105" spans="1:16">
      <c r="A8105" s="303">
        <v>0</v>
      </c>
      <c r="B8105" s="303">
        <v>0</v>
      </c>
      <c r="C8105" s="303">
        <v>0</v>
      </c>
      <c r="D8105" s="304">
        <f t="shared" si="126"/>
        <v>0</v>
      </c>
      <c r="E8105" s="305">
        <v>45992</v>
      </c>
      <c r="F8105" s="302" t="s">
        <v>69</v>
      </c>
      <c r="G8105" s="302" t="s">
        <v>70</v>
      </c>
      <c r="H8105" s="302" t="s">
        <v>3244</v>
      </c>
      <c r="I8105" s="302" t="s">
        <v>710</v>
      </c>
      <c r="J8105" s="302">
        <v>135500</v>
      </c>
      <c r="K8105" s="302" t="s">
        <v>86</v>
      </c>
      <c r="L8105" s="302">
        <v>9803073</v>
      </c>
      <c r="M8105" s="302" t="s">
        <v>885</v>
      </c>
      <c r="N8105" s="305">
        <v>35642</v>
      </c>
      <c r="O8105" s="305">
        <v>36526</v>
      </c>
      <c r="P8105" s="302" t="s">
        <v>1052</v>
      </c>
    </row>
    <row r="8106" spans="1:16">
      <c r="A8106" s="303">
        <v>0</v>
      </c>
      <c r="B8106" s="303">
        <v>0</v>
      </c>
      <c r="C8106" s="303">
        <v>0</v>
      </c>
      <c r="D8106" s="304">
        <f t="shared" si="126"/>
        <v>0</v>
      </c>
      <c r="E8106" s="305">
        <v>45992</v>
      </c>
      <c r="F8106" s="302" t="s">
        <v>69</v>
      </c>
      <c r="G8106" s="302" t="s">
        <v>70</v>
      </c>
      <c r="H8106" s="302" t="s">
        <v>3244</v>
      </c>
      <c r="I8106" s="302" t="s">
        <v>710</v>
      </c>
      <c r="J8106" s="302">
        <v>135500</v>
      </c>
      <c r="K8106" s="302" t="s">
        <v>86</v>
      </c>
      <c r="L8106" s="302">
        <v>9804929</v>
      </c>
      <c r="M8106" s="302" t="s">
        <v>885</v>
      </c>
      <c r="N8106" s="305">
        <v>30133</v>
      </c>
      <c r="O8106" s="305">
        <v>30133</v>
      </c>
      <c r="P8106" s="302" t="s">
        <v>1052</v>
      </c>
    </row>
    <row r="8107" spans="1:16">
      <c r="A8107" s="303">
        <v>0</v>
      </c>
      <c r="B8107" s="303">
        <v>0</v>
      </c>
      <c r="C8107" s="303">
        <v>0</v>
      </c>
      <c r="D8107" s="304">
        <f t="shared" si="126"/>
        <v>0</v>
      </c>
      <c r="E8107" s="305">
        <v>45992</v>
      </c>
      <c r="F8107" s="302" t="s">
        <v>69</v>
      </c>
      <c r="G8107" s="302" t="s">
        <v>70</v>
      </c>
      <c r="H8107" s="302" t="s">
        <v>3244</v>
      </c>
      <c r="I8107" s="302" t="s">
        <v>710</v>
      </c>
      <c r="J8107" s="302">
        <v>135500</v>
      </c>
      <c r="K8107" s="302" t="s">
        <v>86</v>
      </c>
      <c r="L8107" s="302">
        <v>9803208</v>
      </c>
      <c r="M8107" s="302" t="s">
        <v>885</v>
      </c>
      <c r="N8107" s="305">
        <v>36067</v>
      </c>
      <c r="O8107" s="305">
        <v>35796</v>
      </c>
      <c r="P8107" s="302" t="s">
        <v>1052</v>
      </c>
    </row>
    <row r="8108" spans="1:16">
      <c r="A8108" s="303">
        <v>0</v>
      </c>
      <c r="B8108" s="303">
        <v>0</v>
      </c>
      <c r="C8108" s="303">
        <v>0</v>
      </c>
      <c r="D8108" s="304">
        <f t="shared" si="126"/>
        <v>0</v>
      </c>
      <c r="E8108" s="305">
        <v>45992</v>
      </c>
      <c r="F8108" s="302" t="s">
        <v>69</v>
      </c>
      <c r="G8108" s="302" t="s">
        <v>70</v>
      </c>
      <c r="H8108" s="302" t="s">
        <v>3244</v>
      </c>
      <c r="I8108" s="302" t="s">
        <v>710</v>
      </c>
      <c r="J8108" s="302">
        <v>135500</v>
      </c>
      <c r="K8108" s="302" t="s">
        <v>86</v>
      </c>
      <c r="L8108" s="302">
        <v>9803207</v>
      </c>
      <c r="M8108" s="302" t="s">
        <v>885</v>
      </c>
      <c r="N8108" s="305">
        <v>32325</v>
      </c>
      <c r="O8108" s="305">
        <v>32325</v>
      </c>
      <c r="P8108" s="302" t="s">
        <v>1052</v>
      </c>
    </row>
    <row r="8109" spans="1:16">
      <c r="A8109" s="303">
        <v>0</v>
      </c>
      <c r="B8109" s="303">
        <v>0</v>
      </c>
      <c r="C8109" s="303">
        <v>0</v>
      </c>
      <c r="D8109" s="304">
        <f t="shared" si="126"/>
        <v>0</v>
      </c>
      <c r="E8109" s="305">
        <v>45992</v>
      </c>
      <c r="F8109" s="302" t="s">
        <v>69</v>
      </c>
      <c r="G8109" s="302" t="s">
        <v>70</v>
      </c>
      <c r="H8109" s="302" t="s">
        <v>3244</v>
      </c>
      <c r="I8109" s="302" t="s">
        <v>710</v>
      </c>
      <c r="J8109" s="302">
        <v>135500</v>
      </c>
      <c r="K8109" s="302" t="s">
        <v>86</v>
      </c>
      <c r="L8109" s="302">
        <v>9804938</v>
      </c>
      <c r="M8109" s="302" t="s">
        <v>885</v>
      </c>
      <c r="N8109" s="305">
        <v>30133</v>
      </c>
      <c r="O8109" s="305">
        <v>30133</v>
      </c>
      <c r="P8109" s="302" t="s">
        <v>1052</v>
      </c>
    </row>
    <row r="8110" spans="1:16">
      <c r="A8110" s="303">
        <v>0</v>
      </c>
      <c r="B8110" s="303">
        <v>0</v>
      </c>
      <c r="C8110" s="303">
        <v>0</v>
      </c>
      <c r="D8110" s="304">
        <f t="shared" si="126"/>
        <v>0</v>
      </c>
      <c r="E8110" s="305">
        <v>45992</v>
      </c>
      <c r="F8110" s="302" t="s">
        <v>69</v>
      </c>
      <c r="G8110" s="302" t="s">
        <v>70</v>
      </c>
      <c r="H8110" s="302" t="s">
        <v>3244</v>
      </c>
      <c r="I8110" s="302" t="s">
        <v>710</v>
      </c>
      <c r="J8110" s="302">
        <v>135500</v>
      </c>
      <c r="K8110" s="302" t="s">
        <v>93</v>
      </c>
      <c r="L8110" s="302">
        <v>9973789</v>
      </c>
      <c r="M8110" s="302" t="s">
        <v>3063</v>
      </c>
      <c r="N8110" s="305">
        <v>35642</v>
      </c>
      <c r="O8110" s="305">
        <v>36526</v>
      </c>
      <c r="P8110" s="302" t="s">
        <v>1605</v>
      </c>
    </row>
    <row r="8111" spans="1:16">
      <c r="A8111" s="303">
        <v>0</v>
      </c>
      <c r="B8111" s="303">
        <v>0</v>
      </c>
      <c r="C8111" s="303">
        <v>0</v>
      </c>
      <c r="D8111" s="304">
        <f t="shared" si="126"/>
        <v>0</v>
      </c>
      <c r="E8111" s="305">
        <v>45992</v>
      </c>
      <c r="F8111" s="302" t="s">
        <v>69</v>
      </c>
      <c r="G8111" s="302" t="s">
        <v>70</v>
      </c>
      <c r="H8111" s="302" t="s">
        <v>3244</v>
      </c>
      <c r="I8111" s="302" t="s">
        <v>710</v>
      </c>
      <c r="J8111" s="302">
        <v>135500</v>
      </c>
      <c r="K8111" s="302" t="s">
        <v>94</v>
      </c>
      <c r="L8111" s="302">
        <v>9975132</v>
      </c>
      <c r="M8111" s="302" t="s">
        <v>3064</v>
      </c>
      <c r="N8111" s="305">
        <v>32325</v>
      </c>
      <c r="O8111" s="305">
        <v>32325</v>
      </c>
      <c r="P8111" s="302" t="s">
        <v>1062</v>
      </c>
    </row>
    <row r="8112" spans="1:16">
      <c r="A8112" s="303">
        <v>0</v>
      </c>
      <c r="B8112" s="303">
        <v>0</v>
      </c>
      <c r="C8112" s="303">
        <v>0</v>
      </c>
      <c r="D8112" s="304">
        <f t="shared" si="126"/>
        <v>0</v>
      </c>
      <c r="E8112" s="305">
        <v>45992</v>
      </c>
      <c r="F8112" s="302" t="s">
        <v>69</v>
      </c>
      <c r="G8112" s="302" t="s">
        <v>70</v>
      </c>
      <c r="H8112" s="302" t="s">
        <v>3244</v>
      </c>
      <c r="I8112" s="302" t="s">
        <v>710</v>
      </c>
      <c r="J8112" s="302">
        <v>135500</v>
      </c>
      <c r="K8112" s="302" t="s">
        <v>94</v>
      </c>
      <c r="L8112" s="302">
        <v>9863911</v>
      </c>
      <c r="M8112" s="302" t="s">
        <v>3064</v>
      </c>
      <c r="N8112" s="305">
        <v>36067</v>
      </c>
      <c r="O8112" s="305">
        <v>35796</v>
      </c>
      <c r="P8112" s="302" t="s">
        <v>1794</v>
      </c>
    </row>
    <row r="8113" spans="1:16">
      <c r="A8113" s="303">
        <v>0</v>
      </c>
      <c r="B8113" s="303">
        <v>0</v>
      </c>
      <c r="C8113" s="303">
        <v>0</v>
      </c>
      <c r="D8113" s="304">
        <f t="shared" si="126"/>
        <v>0</v>
      </c>
      <c r="E8113" s="305">
        <v>45992</v>
      </c>
      <c r="F8113" s="302" t="s">
        <v>69</v>
      </c>
      <c r="G8113" s="302" t="s">
        <v>70</v>
      </c>
      <c r="H8113" s="302" t="s">
        <v>3244</v>
      </c>
      <c r="I8113" s="302" t="s">
        <v>710</v>
      </c>
      <c r="J8113" s="302">
        <v>135500</v>
      </c>
      <c r="K8113" s="302" t="s">
        <v>676</v>
      </c>
      <c r="L8113" s="302">
        <v>9975134</v>
      </c>
      <c r="M8113" s="302" t="s">
        <v>3069</v>
      </c>
      <c r="N8113" s="305">
        <v>30133</v>
      </c>
      <c r="O8113" s="305">
        <v>30133</v>
      </c>
      <c r="P8113" s="302" t="s">
        <v>1062</v>
      </c>
    </row>
    <row r="8114" spans="1:16">
      <c r="A8114" s="303">
        <v>0</v>
      </c>
      <c r="B8114" s="303">
        <v>0</v>
      </c>
      <c r="C8114" s="303">
        <v>0</v>
      </c>
      <c r="D8114" s="304">
        <f t="shared" si="126"/>
        <v>0</v>
      </c>
      <c r="E8114" s="305">
        <v>45992</v>
      </c>
      <c r="F8114" s="302" t="s">
        <v>69</v>
      </c>
      <c r="G8114" s="302" t="s">
        <v>70</v>
      </c>
      <c r="H8114" s="302" t="s">
        <v>3244</v>
      </c>
      <c r="I8114" s="302" t="s">
        <v>710</v>
      </c>
      <c r="J8114" s="302">
        <v>135500</v>
      </c>
      <c r="K8114" s="302" t="s">
        <v>95</v>
      </c>
      <c r="L8114" s="302">
        <v>9975133</v>
      </c>
      <c r="M8114" s="302" t="s">
        <v>3070</v>
      </c>
      <c r="N8114" s="305">
        <v>30133</v>
      </c>
      <c r="O8114" s="305">
        <v>30133</v>
      </c>
      <c r="P8114" s="302" t="s">
        <v>1062</v>
      </c>
    </row>
    <row r="8115" spans="1:16">
      <c r="A8115" s="303">
        <v>0</v>
      </c>
      <c r="B8115" s="303">
        <v>0</v>
      </c>
      <c r="C8115" s="303">
        <v>0</v>
      </c>
      <c r="D8115" s="304">
        <f t="shared" si="126"/>
        <v>0</v>
      </c>
      <c r="E8115" s="305">
        <v>45992</v>
      </c>
      <c r="F8115" s="302" t="s">
        <v>69</v>
      </c>
      <c r="G8115" s="302" t="s">
        <v>70</v>
      </c>
      <c r="H8115" s="302" t="s">
        <v>3244</v>
      </c>
      <c r="I8115" s="302" t="s">
        <v>710</v>
      </c>
      <c r="J8115" s="302">
        <v>135600</v>
      </c>
      <c r="K8115" s="302" t="s">
        <v>91</v>
      </c>
      <c r="L8115" s="302">
        <v>9975131</v>
      </c>
      <c r="M8115" s="302" t="s">
        <v>886</v>
      </c>
      <c r="N8115" s="305">
        <v>30133</v>
      </c>
      <c r="O8115" s="305">
        <v>30133</v>
      </c>
      <c r="P8115" s="302" t="s">
        <v>1062</v>
      </c>
    </row>
    <row r="8116" spans="1:16">
      <c r="A8116" s="303">
        <v>0</v>
      </c>
      <c r="B8116" s="303">
        <v>0</v>
      </c>
      <c r="C8116" s="303">
        <v>0</v>
      </c>
      <c r="D8116" s="304">
        <f t="shared" si="126"/>
        <v>0</v>
      </c>
      <c r="E8116" s="305">
        <v>45992</v>
      </c>
      <c r="F8116" s="302" t="s">
        <v>69</v>
      </c>
      <c r="G8116" s="302" t="s">
        <v>70</v>
      </c>
      <c r="H8116" s="302" t="s">
        <v>3244</v>
      </c>
      <c r="I8116" s="302" t="s">
        <v>710</v>
      </c>
      <c r="J8116" s="302">
        <v>135600</v>
      </c>
      <c r="K8116" s="302" t="s">
        <v>630</v>
      </c>
      <c r="L8116" s="302">
        <v>9973670</v>
      </c>
      <c r="M8116" s="302" t="s">
        <v>2806</v>
      </c>
      <c r="N8116" s="305">
        <v>35642</v>
      </c>
      <c r="O8116" s="305">
        <v>36526</v>
      </c>
      <c r="P8116" s="302" t="s">
        <v>1605</v>
      </c>
    </row>
    <row r="8117" spans="1:16">
      <c r="A8117" s="303">
        <v>0</v>
      </c>
      <c r="B8117" s="303">
        <v>0</v>
      </c>
      <c r="C8117" s="303">
        <v>0</v>
      </c>
      <c r="D8117" s="304">
        <f t="shared" si="126"/>
        <v>0</v>
      </c>
      <c r="E8117" s="305">
        <v>45992</v>
      </c>
      <c r="F8117" s="302" t="s">
        <v>69</v>
      </c>
      <c r="G8117" s="302" t="s">
        <v>70</v>
      </c>
      <c r="H8117" s="302" t="s">
        <v>3244</v>
      </c>
      <c r="I8117" s="302" t="s">
        <v>710</v>
      </c>
      <c r="J8117" s="302">
        <v>135600</v>
      </c>
      <c r="K8117" s="302" t="s">
        <v>98</v>
      </c>
      <c r="L8117" s="302">
        <v>9817245</v>
      </c>
      <c r="M8117" s="302" t="s">
        <v>909</v>
      </c>
      <c r="N8117" s="305">
        <v>38108</v>
      </c>
      <c r="O8117" s="305">
        <v>37987</v>
      </c>
      <c r="P8117" s="302" t="s">
        <v>3248</v>
      </c>
    </row>
    <row r="8118" spans="1:16">
      <c r="A8118" s="303">
        <v>0</v>
      </c>
      <c r="B8118" s="303">
        <v>0</v>
      </c>
      <c r="C8118" s="303">
        <v>0</v>
      </c>
      <c r="D8118" s="304">
        <f t="shared" si="126"/>
        <v>0</v>
      </c>
      <c r="E8118" s="305">
        <v>45992</v>
      </c>
      <c r="F8118" s="302" t="s">
        <v>69</v>
      </c>
      <c r="G8118" s="302" t="s">
        <v>70</v>
      </c>
      <c r="H8118" s="302" t="s">
        <v>3244</v>
      </c>
      <c r="I8118" s="302" t="s">
        <v>710</v>
      </c>
      <c r="J8118" s="302">
        <v>135600</v>
      </c>
      <c r="K8118" s="302" t="s">
        <v>99</v>
      </c>
      <c r="L8118" s="302">
        <v>9694707</v>
      </c>
      <c r="M8118" s="302" t="s">
        <v>887</v>
      </c>
      <c r="N8118" s="305">
        <v>34881</v>
      </c>
      <c r="O8118" s="305">
        <v>34881</v>
      </c>
      <c r="P8118" s="302" t="s">
        <v>1062</v>
      </c>
    </row>
    <row r="8119" spans="1:16">
      <c r="A8119" s="303">
        <v>0</v>
      </c>
      <c r="B8119" s="303">
        <v>0</v>
      </c>
      <c r="C8119" s="303">
        <v>0</v>
      </c>
      <c r="D8119" s="304">
        <f t="shared" si="126"/>
        <v>0</v>
      </c>
      <c r="E8119" s="305">
        <v>45992</v>
      </c>
      <c r="F8119" s="302" t="s">
        <v>69</v>
      </c>
      <c r="G8119" s="302" t="s">
        <v>70</v>
      </c>
      <c r="H8119" s="302" t="s">
        <v>3244</v>
      </c>
      <c r="I8119" s="302" t="s">
        <v>710</v>
      </c>
      <c r="J8119" s="302">
        <v>135600</v>
      </c>
      <c r="K8119" s="302" t="s">
        <v>99</v>
      </c>
      <c r="L8119" s="302">
        <v>9975130</v>
      </c>
      <c r="M8119" s="302" t="s">
        <v>887</v>
      </c>
      <c r="N8119" s="305">
        <v>30133</v>
      </c>
      <c r="O8119" s="305">
        <v>30133</v>
      </c>
      <c r="P8119" s="302" t="s">
        <v>1062</v>
      </c>
    </row>
    <row r="8120" spans="1:16">
      <c r="A8120" s="303">
        <v>0</v>
      </c>
      <c r="B8120" s="303">
        <v>0</v>
      </c>
      <c r="C8120" s="303">
        <v>0</v>
      </c>
      <c r="D8120" s="304">
        <f t="shared" si="126"/>
        <v>0</v>
      </c>
      <c r="E8120" s="305">
        <v>45992</v>
      </c>
      <c r="F8120" s="302" t="s">
        <v>69</v>
      </c>
      <c r="G8120" s="302" t="s">
        <v>70</v>
      </c>
      <c r="H8120" s="302" t="s">
        <v>3244</v>
      </c>
      <c r="I8120" s="302" t="s">
        <v>710</v>
      </c>
      <c r="J8120" s="302">
        <v>135600</v>
      </c>
      <c r="K8120" s="302" t="s">
        <v>92</v>
      </c>
      <c r="L8120" s="302">
        <v>9742244</v>
      </c>
      <c r="M8120" s="302" t="s">
        <v>948</v>
      </c>
      <c r="N8120" s="305">
        <v>39387</v>
      </c>
      <c r="O8120" s="305">
        <v>39083</v>
      </c>
      <c r="P8120" s="302" t="s">
        <v>3248</v>
      </c>
    </row>
    <row r="8121" spans="1:16">
      <c r="A8121" s="303">
        <v>0</v>
      </c>
      <c r="B8121" s="303">
        <v>0</v>
      </c>
      <c r="C8121" s="303">
        <v>0</v>
      </c>
      <c r="D8121" s="304">
        <f t="shared" si="126"/>
        <v>0</v>
      </c>
      <c r="E8121" s="305">
        <v>45992</v>
      </c>
      <c r="F8121" s="302" t="s">
        <v>69</v>
      </c>
      <c r="G8121" s="302" t="s">
        <v>70</v>
      </c>
      <c r="H8121" s="302" t="s">
        <v>3244</v>
      </c>
      <c r="I8121" s="302" t="s">
        <v>710</v>
      </c>
      <c r="J8121" s="302">
        <v>135600</v>
      </c>
      <c r="K8121" s="302" t="s">
        <v>92</v>
      </c>
      <c r="L8121" s="302">
        <v>9741540</v>
      </c>
      <c r="M8121" s="302" t="s">
        <v>948</v>
      </c>
      <c r="N8121" s="305">
        <v>39456</v>
      </c>
      <c r="O8121" s="305">
        <v>39448</v>
      </c>
      <c r="P8121" s="302" t="s">
        <v>3247</v>
      </c>
    </row>
    <row r="8122" spans="1:16">
      <c r="A8122" s="303">
        <v>0</v>
      </c>
      <c r="B8122" s="303">
        <v>0</v>
      </c>
      <c r="C8122" s="303">
        <v>0</v>
      </c>
      <c r="D8122" s="304">
        <f t="shared" si="126"/>
        <v>0</v>
      </c>
      <c r="E8122" s="305">
        <v>45992</v>
      </c>
      <c r="F8122" s="302" t="s">
        <v>69</v>
      </c>
      <c r="G8122" s="302" t="s">
        <v>70</v>
      </c>
      <c r="H8122" s="302" t="s">
        <v>3249</v>
      </c>
      <c r="I8122" s="302" t="s">
        <v>711</v>
      </c>
      <c r="J8122" s="302">
        <v>135300</v>
      </c>
      <c r="K8122" s="302" t="s">
        <v>84</v>
      </c>
      <c r="L8122" s="302">
        <v>14944065</v>
      </c>
      <c r="M8122" s="302" t="s">
        <v>3250</v>
      </c>
      <c r="N8122" s="305">
        <v>42552</v>
      </c>
      <c r="O8122" s="305">
        <v>42552</v>
      </c>
      <c r="P8122" s="302" t="s">
        <v>3184</v>
      </c>
    </row>
    <row r="8123" spans="1:16">
      <c r="A8123" s="303">
        <v>0</v>
      </c>
      <c r="B8123" s="303">
        <v>0</v>
      </c>
      <c r="C8123" s="303">
        <v>0</v>
      </c>
      <c r="D8123" s="304">
        <f t="shared" si="126"/>
        <v>0</v>
      </c>
      <c r="E8123" s="305">
        <v>45992</v>
      </c>
      <c r="F8123" s="302" t="s">
        <v>69</v>
      </c>
      <c r="G8123" s="302" t="s">
        <v>70</v>
      </c>
      <c r="H8123" s="302" t="s">
        <v>3249</v>
      </c>
      <c r="I8123" s="302" t="s">
        <v>711</v>
      </c>
      <c r="J8123" s="302">
        <v>135500</v>
      </c>
      <c r="K8123" s="302" t="s">
        <v>83</v>
      </c>
      <c r="L8123" s="302">
        <v>9816504</v>
      </c>
      <c r="M8123" s="302" t="s">
        <v>879</v>
      </c>
      <c r="N8123" s="305">
        <v>37987</v>
      </c>
      <c r="O8123" s="305">
        <v>37987</v>
      </c>
      <c r="P8123" s="302" t="s">
        <v>3251</v>
      </c>
    </row>
    <row r="8124" spans="1:16">
      <c r="A8124" s="303">
        <v>0</v>
      </c>
      <c r="B8124" s="303">
        <v>0</v>
      </c>
      <c r="C8124" s="303">
        <v>0</v>
      </c>
      <c r="D8124" s="304">
        <f t="shared" si="126"/>
        <v>0</v>
      </c>
      <c r="E8124" s="305">
        <v>45992</v>
      </c>
      <c r="F8124" s="302" t="s">
        <v>69</v>
      </c>
      <c r="G8124" s="302" t="s">
        <v>70</v>
      </c>
      <c r="H8124" s="302" t="s">
        <v>3249</v>
      </c>
      <c r="I8124" s="302" t="s">
        <v>711</v>
      </c>
      <c r="J8124" s="302">
        <v>135500</v>
      </c>
      <c r="K8124" s="302" t="s">
        <v>86</v>
      </c>
      <c r="L8124" s="302">
        <v>9816505</v>
      </c>
      <c r="M8124" s="302" t="s">
        <v>885</v>
      </c>
      <c r="N8124" s="305">
        <v>37987</v>
      </c>
      <c r="O8124" s="305">
        <v>37987</v>
      </c>
      <c r="P8124" s="302" t="s">
        <v>3251</v>
      </c>
    </row>
    <row r="8125" spans="1:16">
      <c r="A8125" s="303">
        <v>0</v>
      </c>
      <c r="B8125" s="303">
        <v>0</v>
      </c>
      <c r="C8125" s="303">
        <v>0</v>
      </c>
      <c r="D8125" s="304">
        <f t="shared" si="126"/>
        <v>0</v>
      </c>
      <c r="E8125" s="305">
        <v>45992</v>
      </c>
      <c r="F8125" s="302" t="s">
        <v>69</v>
      </c>
      <c r="G8125" s="302" t="s">
        <v>70</v>
      </c>
      <c r="H8125" s="302" t="s">
        <v>3252</v>
      </c>
      <c r="I8125" s="302" t="s">
        <v>712</v>
      </c>
      <c r="J8125" s="302">
        <v>135500</v>
      </c>
      <c r="K8125" s="302" t="s">
        <v>83</v>
      </c>
      <c r="L8125" s="302">
        <v>9802533</v>
      </c>
      <c r="M8125" s="302" t="s">
        <v>879</v>
      </c>
      <c r="N8125" s="305">
        <v>30498</v>
      </c>
      <c r="O8125" s="305">
        <v>30498</v>
      </c>
      <c r="P8125" s="302" t="s">
        <v>1052</v>
      </c>
    </row>
    <row r="8126" spans="1:16">
      <c r="A8126" s="303">
        <v>0</v>
      </c>
      <c r="B8126" s="303">
        <v>0</v>
      </c>
      <c r="C8126" s="303">
        <v>0</v>
      </c>
      <c r="D8126" s="304">
        <f t="shared" si="126"/>
        <v>0</v>
      </c>
      <c r="E8126" s="305">
        <v>45992</v>
      </c>
      <c r="F8126" s="302" t="s">
        <v>69</v>
      </c>
      <c r="G8126" s="302" t="s">
        <v>70</v>
      </c>
      <c r="H8126" s="302" t="s">
        <v>3252</v>
      </c>
      <c r="I8126" s="302" t="s">
        <v>712</v>
      </c>
      <c r="J8126" s="302">
        <v>135500</v>
      </c>
      <c r="K8126" s="302" t="s">
        <v>86</v>
      </c>
      <c r="L8126" s="302">
        <v>9803072</v>
      </c>
      <c r="M8126" s="302" t="s">
        <v>885</v>
      </c>
      <c r="N8126" s="305">
        <v>30498</v>
      </c>
      <c r="O8126" s="305">
        <v>30498</v>
      </c>
      <c r="P8126" s="302" t="s">
        <v>1052</v>
      </c>
    </row>
    <row r="8127" spans="1:16">
      <c r="A8127" s="303">
        <v>0</v>
      </c>
      <c r="B8127" s="303">
        <v>0</v>
      </c>
      <c r="C8127" s="303">
        <v>0</v>
      </c>
      <c r="D8127" s="304">
        <f t="shared" si="126"/>
        <v>0</v>
      </c>
      <c r="E8127" s="305">
        <v>45992</v>
      </c>
      <c r="F8127" s="302" t="s">
        <v>69</v>
      </c>
      <c r="G8127" s="302" t="s">
        <v>70</v>
      </c>
      <c r="H8127" s="302" t="s">
        <v>3252</v>
      </c>
      <c r="I8127" s="302" t="s">
        <v>712</v>
      </c>
      <c r="J8127" s="302">
        <v>135500</v>
      </c>
      <c r="K8127" s="302" t="s">
        <v>93</v>
      </c>
      <c r="L8127" s="302">
        <v>9724208</v>
      </c>
      <c r="M8127" s="302" t="s">
        <v>3063</v>
      </c>
      <c r="N8127" s="305">
        <v>30498</v>
      </c>
      <c r="O8127" s="305">
        <v>30498</v>
      </c>
      <c r="P8127" s="302" t="s">
        <v>1062</v>
      </c>
    </row>
    <row r="8128" spans="1:16">
      <c r="A8128" s="303">
        <v>0</v>
      </c>
      <c r="B8128" s="303">
        <v>0</v>
      </c>
      <c r="C8128" s="303">
        <v>0</v>
      </c>
      <c r="D8128" s="304">
        <f t="shared" si="126"/>
        <v>0</v>
      </c>
      <c r="E8128" s="305">
        <v>45992</v>
      </c>
      <c r="F8128" s="302" t="s">
        <v>69</v>
      </c>
      <c r="G8128" s="302" t="s">
        <v>70</v>
      </c>
      <c r="H8128" s="302" t="s">
        <v>3252</v>
      </c>
      <c r="I8128" s="302" t="s">
        <v>712</v>
      </c>
      <c r="J8128" s="302">
        <v>135600</v>
      </c>
      <c r="K8128" s="302" t="s">
        <v>92</v>
      </c>
      <c r="L8128" s="302">
        <v>10253002</v>
      </c>
      <c r="M8128" s="302" t="s">
        <v>877</v>
      </c>
      <c r="N8128" s="305">
        <v>40210</v>
      </c>
      <c r="O8128" s="305">
        <v>40179</v>
      </c>
      <c r="P8128" s="302" t="s">
        <v>3253</v>
      </c>
    </row>
    <row r="8129" spans="1:16">
      <c r="A8129" s="303">
        <v>0</v>
      </c>
      <c r="B8129" s="303">
        <v>0</v>
      </c>
      <c r="C8129" s="303">
        <v>0</v>
      </c>
      <c r="D8129" s="304">
        <f t="shared" si="126"/>
        <v>0</v>
      </c>
      <c r="E8129" s="305">
        <v>45992</v>
      </c>
      <c r="F8129" s="302" t="s">
        <v>69</v>
      </c>
      <c r="G8129" s="302" t="s">
        <v>70</v>
      </c>
      <c r="H8129" s="302" t="s">
        <v>3252</v>
      </c>
      <c r="I8129" s="302" t="s">
        <v>712</v>
      </c>
      <c r="J8129" s="302">
        <v>135600</v>
      </c>
      <c r="K8129" s="302" t="s">
        <v>92</v>
      </c>
      <c r="L8129" s="302">
        <v>9743152</v>
      </c>
      <c r="M8129" s="302" t="s">
        <v>948</v>
      </c>
      <c r="N8129" s="305">
        <v>39356</v>
      </c>
      <c r="O8129" s="305">
        <v>39083</v>
      </c>
      <c r="P8129" s="302" t="s">
        <v>3253</v>
      </c>
    </row>
    <row r="8130" spans="1:16">
      <c r="A8130" s="303">
        <v>0</v>
      </c>
      <c r="B8130" s="303">
        <v>0</v>
      </c>
      <c r="C8130" s="303">
        <v>0</v>
      </c>
      <c r="D8130" s="304">
        <f t="shared" si="126"/>
        <v>0</v>
      </c>
      <c r="E8130" s="305">
        <v>45992</v>
      </c>
      <c r="F8130" s="302" t="s">
        <v>69</v>
      </c>
      <c r="G8130" s="302" t="s">
        <v>70</v>
      </c>
      <c r="H8130" s="302" t="s">
        <v>3254</v>
      </c>
      <c r="I8130" s="302" t="s">
        <v>713</v>
      </c>
      <c r="J8130" s="302">
        <v>135300</v>
      </c>
      <c r="K8130" s="302" t="s">
        <v>84</v>
      </c>
      <c r="L8130" s="302">
        <v>12361072</v>
      </c>
      <c r="M8130" s="302" t="s">
        <v>3255</v>
      </c>
      <c r="N8130" s="305">
        <v>41699</v>
      </c>
      <c r="O8130" s="305">
        <v>41699</v>
      </c>
      <c r="P8130" s="302" t="s">
        <v>1313</v>
      </c>
    </row>
    <row r="8131" spans="1:16">
      <c r="A8131" s="303">
        <v>0</v>
      </c>
      <c r="B8131" s="303">
        <v>0</v>
      </c>
      <c r="C8131" s="303">
        <v>0</v>
      </c>
      <c r="D8131" s="304">
        <f t="shared" ref="D8131:D8194" si="127">+B8131-C8131</f>
        <v>0</v>
      </c>
      <c r="E8131" s="305">
        <v>45992</v>
      </c>
      <c r="F8131" s="302" t="s">
        <v>69</v>
      </c>
      <c r="G8131" s="302" t="s">
        <v>70</v>
      </c>
      <c r="H8131" s="302" t="s">
        <v>3254</v>
      </c>
      <c r="I8131" s="302" t="s">
        <v>713</v>
      </c>
      <c r="J8131" s="302">
        <v>135500</v>
      </c>
      <c r="K8131" s="302" t="s">
        <v>83</v>
      </c>
      <c r="L8131" s="302">
        <v>9802532</v>
      </c>
      <c r="M8131" s="302" t="s">
        <v>879</v>
      </c>
      <c r="N8131" s="305">
        <v>35642</v>
      </c>
      <c r="O8131" s="305">
        <v>36526</v>
      </c>
      <c r="P8131" s="302" t="s">
        <v>1052</v>
      </c>
    </row>
    <row r="8132" spans="1:16">
      <c r="A8132" s="303">
        <v>0</v>
      </c>
      <c r="B8132" s="303">
        <v>0</v>
      </c>
      <c r="C8132" s="303">
        <v>0</v>
      </c>
      <c r="D8132" s="304">
        <f t="shared" si="127"/>
        <v>0</v>
      </c>
      <c r="E8132" s="305">
        <v>45992</v>
      </c>
      <c r="F8132" s="302" t="s">
        <v>69</v>
      </c>
      <c r="G8132" s="302" t="s">
        <v>70</v>
      </c>
      <c r="H8132" s="302" t="s">
        <v>3254</v>
      </c>
      <c r="I8132" s="302" t="s">
        <v>713</v>
      </c>
      <c r="J8132" s="302">
        <v>135500</v>
      </c>
      <c r="K8132" s="302" t="s">
        <v>83</v>
      </c>
      <c r="L8132" s="302">
        <v>12374241</v>
      </c>
      <c r="M8132" s="302" t="s">
        <v>911</v>
      </c>
      <c r="N8132" s="305">
        <v>41730</v>
      </c>
      <c r="O8132" s="305">
        <v>41699</v>
      </c>
      <c r="P8132" s="302" t="s">
        <v>1313</v>
      </c>
    </row>
    <row r="8133" spans="1:16">
      <c r="A8133" s="303">
        <v>0</v>
      </c>
      <c r="B8133" s="303">
        <v>0</v>
      </c>
      <c r="C8133" s="303">
        <v>0</v>
      </c>
      <c r="D8133" s="304">
        <f t="shared" si="127"/>
        <v>0</v>
      </c>
      <c r="E8133" s="305">
        <v>45992</v>
      </c>
      <c r="F8133" s="302" t="s">
        <v>69</v>
      </c>
      <c r="G8133" s="302" t="s">
        <v>70</v>
      </c>
      <c r="H8133" s="302" t="s">
        <v>3254</v>
      </c>
      <c r="I8133" s="302" t="s">
        <v>713</v>
      </c>
      <c r="J8133" s="302">
        <v>135500</v>
      </c>
      <c r="K8133" s="302" t="s">
        <v>714</v>
      </c>
      <c r="L8133" s="302">
        <v>12667877</v>
      </c>
      <c r="M8133" s="302" t="s">
        <v>3256</v>
      </c>
      <c r="N8133" s="305">
        <v>41883</v>
      </c>
      <c r="O8133" s="305">
        <v>41640</v>
      </c>
      <c r="P8133" s="302" t="s">
        <v>1313</v>
      </c>
    </row>
    <row r="8134" spans="1:16">
      <c r="A8134" s="303">
        <v>0</v>
      </c>
      <c r="B8134" s="303">
        <v>0</v>
      </c>
      <c r="C8134" s="303">
        <v>0</v>
      </c>
      <c r="D8134" s="304">
        <f t="shared" si="127"/>
        <v>0</v>
      </c>
      <c r="E8134" s="305">
        <v>45992</v>
      </c>
      <c r="F8134" s="302" t="s">
        <v>69</v>
      </c>
      <c r="G8134" s="302" t="s">
        <v>70</v>
      </c>
      <c r="H8134" s="302" t="s">
        <v>3254</v>
      </c>
      <c r="I8134" s="302" t="s">
        <v>713</v>
      </c>
      <c r="J8134" s="302">
        <v>135500</v>
      </c>
      <c r="K8134" s="302" t="s">
        <v>86</v>
      </c>
      <c r="L8134" s="302">
        <v>9742727</v>
      </c>
      <c r="M8134" s="302" t="s">
        <v>885</v>
      </c>
      <c r="N8134" s="305">
        <v>39387</v>
      </c>
      <c r="O8134" s="305">
        <v>39083</v>
      </c>
      <c r="P8134" s="302" t="s">
        <v>1313</v>
      </c>
    </row>
    <row r="8135" spans="1:16">
      <c r="A8135" s="303">
        <v>0</v>
      </c>
      <c r="B8135" s="303">
        <v>0</v>
      </c>
      <c r="C8135" s="303">
        <v>0</v>
      </c>
      <c r="D8135" s="304">
        <f t="shared" si="127"/>
        <v>0</v>
      </c>
      <c r="E8135" s="305">
        <v>45992</v>
      </c>
      <c r="F8135" s="302" t="s">
        <v>69</v>
      </c>
      <c r="G8135" s="302" t="s">
        <v>70</v>
      </c>
      <c r="H8135" s="302" t="s">
        <v>3254</v>
      </c>
      <c r="I8135" s="302" t="s">
        <v>713</v>
      </c>
      <c r="J8135" s="302">
        <v>135500</v>
      </c>
      <c r="K8135" s="302" t="s">
        <v>86</v>
      </c>
      <c r="L8135" s="302">
        <v>9807414</v>
      </c>
      <c r="M8135" s="302" t="s">
        <v>885</v>
      </c>
      <c r="N8135" s="305">
        <v>35642</v>
      </c>
      <c r="O8135" s="305">
        <v>36526</v>
      </c>
      <c r="P8135" s="302" t="s">
        <v>1052</v>
      </c>
    </row>
    <row r="8136" spans="1:16">
      <c r="A8136" s="303">
        <v>0</v>
      </c>
      <c r="B8136" s="303">
        <v>0</v>
      </c>
      <c r="C8136" s="303">
        <v>0</v>
      </c>
      <c r="D8136" s="304">
        <f t="shared" si="127"/>
        <v>0</v>
      </c>
      <c r="E8136" s="305">
        <v>45992</v>
      </c>
      <c r="F8136" s="302" t="s">
        <v>69</v>
      </c>
      <c r="G8136" s="302" t="s">
        <v>70</v>
      </c>
      <c r="H8136" s="302" t="s">
        <v>3254</v>
      </c>
      <c r="I8136" s="302" t="s">
        <v>713</v>
      </c>
      <c r="J8136" s="302">
        <v>135500</v>
      </c>
      <c r="K8136" s="302" t="s">
        <v>93</v>
      </c>
      <c r="L8136" s="302">
        <v>9803071</v>
      </c>
      <c r="M8136" s="302" t="s">
        <v>885</v>
      </c>
      <c r="N8136" s="305">
        <v>35642</v>
      </c>
      <c r="O8136" s="305">
        <v>36526</v>
      </c>
      <c r="P8136" s="302" t="s">
        <v>1052</v>
      </c>
    </row>
    <row r="8137" spans="1:16">
      <c r="A8137" s="303">
        <v>0</v>
      </c>
      <c r="B8137" s="303">
        <v>0</v>
      </c>
      <c r="C8137" s="303">
        <v>0</v>
      </c>
      <c r="D8137" s="304">
        <f t="shared" si="127"/>
        <v>0</v>
      </c>
      <c r="E8137" s="305">
        <v>45992</v>
      </c>
      <c r="F8137" s="302" t="s">
        <v>69</v>
      </c>
      <c r="G8137" s="302" t="s">
        <v>70</v>
      </c>
      <c r="H8137" s="302" t="s">
        <v>3254</v>
      </c>
      <c r="I8137" s="302" t="s">
        <v>713</v>
      </c>
      <c r="J8137" s="302">
        <v>135500</v>
      </c>
      <c r="K8137" s="302" t="s">
        <v>93</v>
      </c>
      <c r="L8137" s="302">
        <v>9973790</v>
      </c>
      <c r="M8137" s="302" t="s">
        <v>3063</v>
      </c>
      <c r="N8137" s="305">
        <v>35642</v>
      </c>
      <c r="O8137" s="305">
        <v>36526</v>
      </c>
      <c r="P8137" s="302" t="s">
        <v>1605</v>
      </c>
    </row>
    <row r="8138" spans="1:16">
      <c r="A8138" s="303">
        <v>0</v>
      </c>
      <c r="B8138" s="303">
        <v>0</v>
      </c>
      <c r="C8138" s="303">
        <v>0</v>
      </c>
      <c r="D8138" s="304">
        <f t="shared" si="127"/>
        <v>0</v>
      </c>
      <c r="E8138" s="305">
        <v>45992</v>
      </c>
      <c r="F8138" s="302" t="s">
        <v>69</v>
      </c>
      <c r="G8138" s="302" t="s">
        <v>70</v>
      </c>
      <c r="H8138" s="302" t="s">
        <v>3254</v>
      </c>
      <c r="I8138" s="302" t="s">
        <v>713</v>
      </c>
      <c r="J8138" s="302">
        <v>135600</v>
      </c>
      <c r="K8138" s="302" t="s">
        <v>98</v>
      </c>
      <c r="L8138" s="302">
        <v>9817065</v>
      </c>
      <c r="M8138" s="302" t="s">
        <v>909</v>
      </c>
      <c r="N8138" s="305">
        <v>38108</v>
      </c>
      <c r="O8138" s="305">
        <v>37987</v>
      </c>
      <c r="P8138" s="302" t="s">
        <v>1313</v>
      </c>
    </row>
    <row r="8139" spans="1:16">
      <c r="A8139" s="303">
        <v>0</v>
      </c>
      <c r="B8139" s="303">
        <v>0</v>
      </c>
      <c r="C8139" s="303">
        <v>0</v>
      </c>
      <c r="D8139" s="304">
        <f t="shared" si="127"/>
        <v>0</v>
      </c>
      <c r="E8139" s="305">
        <v>45992</v>
      </c>
      <c r="F8139" s="302" t="s">
        <v>69</v>
      </c>
      <c r="G8139" s="302" t="s">
        <v>70</v>
      </c>
      <c r="H8139" s="302" t="s">
        <v>3254</v>
      </c>
      <c r="I8139" s="302" t="s">
        <v>713</v>
      </c>
      <c r="J8139" s="302">
        <v>135600</v>
      </c>
      <c r="K8139" s="302" t="s">
        <v>98</v>
      </c>
      <c r="L8139" s="302">
        <v>9750306</v>
      </c>
      <c r="M8139" s="302" t="s">
        <v>909</v>
      </c>
      <c r="N8139" s="305">
        <v>38899</v>
      </c>
      <c r="O8139" s="305">
        <v>38718</v>
      </c>
      <c r="P8139" s="302" t="s">
        <v>1313</v>
      </c>
    </row>
    <row r="8140" spans="1:16">
      <c r="A8140" s="303">
        <v>0</v>
      </c>
      <c r="B8140" s="303">
        <v>0</v>
      </c>
      <c r="C8140" s="303">
        <v>0</v>
      </c>
      <c r="D8140" s="304">
        <f t="shared" si="127"/>
        <v>0</v>
      </c>
      <c r="E8140" s="305">
        <v>45992</v>
      </c>
      <c r="F8140" s="302" t="s">
        <v>69</v>
      </c>
      <c r="G8140" s="302" t="s">
        <v>70</v>
      </c>
      <c r="H8140" s="302" t="s">
        <v>3254</v>
      </c>
      <c r="I8140" s="302" t="s">
        <v>713</v>
      </c>
      <c r="J8140" s="302">
        <v>135600</v>
      </c>
      <c r="K8140" s="302" t="s">
        <v>92</v>
      </c>
      <c r="L8140" s="302">
        <v>12374236</v>
      </c>
      <c r="M8140" s="302" t="s">
        <v>877</v>
      </c>
      <c r="N8140" s="305">
        <v>41730</v>
      </c>
      <c r="O8140" s="305">
        <v>41640</v>
      </c>
      <c r="P8140" s="302" t="s">
        <v>1313</v>
      </c>
    </row>
    <row r="8141" spans="1:16">
      <c r="A8141" s="303">
        <v>0</v>
      </c>
      <c r="B8141" s="303">
        <v>0</v>
      </c>
      <c r="C8141" s="303">
        <v>0</v>
      </c>
      <c r="D8141" s="304">
        <f t="shared" si="127"/>
        <v>0</v>
      </c>
      <c r="E8141" s="305">
        <v>45992</v>
      </c>
      <c r="F8141" s="302" t="s">
        <v>69</v>
      </c>
      <c r="G8141" s="302" t="s">
        <v>70</v>
      </c>
      <c r="H8141" s="302" t="s">
        <v>3254</v>
      </c>
      <c r="I8141" s="302" t="s">
        <v>713</v>
      </c>
      <c r="J8141" s="302">
        <v>135600</v>
      </c>
      <c r="K8141" s="302" t="s">
        <v>92</v>
      </c>
      <c r="L8141" s="302">
        <v>9973793</v>
      </c>
      <c r="M8141" s="302" t="s">
        <v>948</v>
      </c>
      <c r="N8141" s="305">
        <v>35642</v>
      </c>
      <c r="O8141" s="305">
        <v>36526</v>
      </c>
      <c r="P8141" s="302" t="s">
        <v>1605</v>
      </c>
    </row>
    <row r="8142" spans="1:16">
      <c r="A8142" s="303">
        <v>0</v>
      </c>
      <c r="B8142" s="303">
        <v>0</v>
      </c>
      <c r="C8142" s="303">
        <v>0</v>
      </c>
      <c r="D8142" s="304">
        <f t="shared" si="127"/>
        <v>0</v>
      </c>
      <c r="E8142" s="305">
        <v>45992</v>
      </c>
      <c r="F8142" s="302" t="s">
        <v>69</v>
      </c>
      <c r="G8142" s="302" t="s">
        <v>70</v>
      </c>
      <c r="H8142" s="302" t="s">
        <v>3257</v>
      </c>
      <c r="I8142" s="302" t="s">
        <v>715</v>
      </c>
      <c r="J8142" s="302">
        <v>135500</v>
      </c>
      <c r="K8142" s="302" t="s">
        <v>80</v>
      </c>
      <c r="L8142" s="302">
        <v>9815946</v>
      </c>
      <c r="M8142" s="302" t="s">
        <v>891</v>
      </c>
      <c r="N8142" s="305">
        <v>37741</v>
      </c>
      <c r="O8142" s="305">
        <v>37622</v>
      </c>
      <c r="P8142" s="302" t="s">
        <v>3258</v>
      </c>
    </row>
    <row r="8143" spans="1:16">
      <c r="A8143" s="303">
        <v>0</v>
      </c>
      <c r="B8143" s="303">
        <v>0</v>
      </c>
      <c r="C8143" s="303">
        <v>0</v>
      </c>
      <c r="D8143" s="304">
        <f t="shared" si="127"/>
        <v>0</v>
      </c>
      <c r="E8143" s="305">
        <v>45992</v>
      </c>
      <c r="F8143" s="302" t="s">
        <v>69</v>
      </c>
      <c r="G8143" s="302" t="s">
        <v>70</v>
      </c>
      <c r="H8143" s="302" t="s">
        <v>3257</v>
      </c>
      <c r="I8143" s="302" t="s">
        <v>715</v>
      </c>
      <c r="J8143" s="302">
        <v>135500</v>
      </c>
      <c r="K8143" s="302" t="s">
        <v>83</v>
      </c>
      <c r="L8143" s="302">
        <v>9814377</v>
      </c>
      <c r="M8143" s="302" t="s">
        <v>879</v>
      </c>
      <c r="N8143" s="305">
        <v>37681</v>
      </c>
      <c r="O8143" s="305">
        <v>37622</v>
      </c>
      <c r="P8143" s="302" t="s">
        <v>3259</v>
      </c>
    </row>
    <row r="8144" spans="1:16">
      <c r="A8144" s="303">
        <v>0</v>
      </c>
      <c r="B8144" s="303">
        <v>0</v>
      </c>
      <c r="C8144" s="303">
        <v>0</v>
      </c>
      <c r="D8144" s="304">
        <f t="shared" si="127"/>
        <v>0</v>
      </c>
      <c r="E8144" s="305">
        <v>45992</v>
      </c>
      <c r="F8144" s="302" t="s">
        <v>69</v>
      </c>
      <c r="G8144" s="302" t="s">
        <v>70</v>
      </c>
      <c r="H8144" s="302" t="s">
        <v>3257</v>
      </c>
      <c r="I8144" s="302" t="s">
        <v>715</v>
      </c>
      <c r="J8144" s="302">
        <v>135500</v>
      </c>
      <c r="K8144" s="302" t="s">
        <v>84</v>
      </c>
      <c r="L8144" s="302">
        <v>9815108</v>
      </c>
      <c r="M8144" s="302" t="s">
        <v>3260</v>
      </c>
      <c r="N8144" s="305">
        <v>37741</v>
      </c>
      <c r="O8144" s="305">
        <v>37773</v>
      </c>
      <c r="P8144" s="302" t="s">
        <v>3258</v>
      </c>
    </row>
    <row r="8145" spans="1:16">
      <c r="A8145" s="303">
        <v>0</v>
      </c>
      <c r="B8145" s="303">
        <v>0</v>
      </c>
      <c r="C8145" s="303">
        <v>0</v>
      </c>
      <c r="D8145" s="304">
        <f t="shared" si="127"/>
        <v>0</v>
      </c>
      <c r="E8145" s="305">
        <v>45992</v>
      </c>
      <c r="F8145" s="302" t="s">
        <v>69</v>
      </c>
      <c r="G8145" s="302" t="s">
        <v>70</v>
      </c>
      <c r="H8145" s="302" t="s">
        <v>3257</v>
      </c>
      <c r="I8145" s="302" t="s">
        <v>715</v>
      </c>
      <c r="J8145" s="302">
        <v>135500</v>
      </c>
      <c r="K8145" s="302" t="s">
        <v>84</v>
      </c>
      <c r="L8145" s="302">
        <v>9814833</v>
      </c>
      <c r="M8145" s="302" t="s">
        <v>3260</v>
      </c>
      <c r="N8145" s="305">
        <v>37741</v>
      </c>
      <c r="O8145" s="305">
        <v>37742</v>
      </c>
      <c r="P8145" s="302" t="s">
        <v>3258</v>
      </c>
    </row>
    <row r="8146" spans="1:16">
      <c r="A8146" s="303">
        <v>0</v>
      </c>
      <c r="B8146" s="303">
        <v>0</v>
      </c>
      <c r="C8146" s="303">
        <v>0</v>
      </c>
      <c r="D8146" s="304">
        <f t="shared" si="127"/>
        <v>0</v>
      </c>
      <c r="E8146" s="305">
        <v>45992</v>
      </c>
      <c r="F8146" s="302" t="s">
        <v>69</v>
      </c>
      <c r="G8146" s="302" t="s">
        <v>70</v>
      </c>
      <c r="H8146" s="302" t="s">
        <v>3257</v>
      </c>
      <c r="I8146" s="302" t="s">
        <v>715</v>
      </c>
      <c r="J8146" s="302">
        <v>135500</v>
      </c>
      <c r="K8146" s="302" t="s">
        <v>85</v>
      </c>
      <c r="L8146" s="302">
        <v>9815945</v>
      </c>
      <c r="M8146" s="302" t="s">
        <v>901</v>
      </c>
      <c r="N8146" s="305">
        <v>37741</v>
      </c>
      <c r="O8146" s="305">
        <v>37622</v>
      </c>
      <c r="P8146" s="302" t="s">
        <v>3258</v>
      </c>
    </row>
    <row r="8147" spans="1:16">
      <c r="A8147" s="303">
        <v>0</v>
      </c>
      <c r="B8147" s="303">
        <v>0</v>
      </c>
      <c r="C8147" s="303">
        <v>0</v>
      </c>
      <c r="D8147" s="304">
        <f t="shared" si="127"/>
        <v>0</v>
      </c>
      <c r="E8147" s="305">
        <v>45992</v>
      </c>
      <c r="F8147" s="302" t="s">
        <v>69</v>
      </c>
      <c r="G8147" s="302" t="s">
        <v>70</v>
      </c>
      <c r="H8147" s="302" t="s">
        <v>3257</v>
      </c>
      <c r="I8147" s="302" t="s">
        <v>715</v>
      </c>
      <c r="J8147" s="302">
        <v>135500</v>
      </c>
      <c r="K8147" s="302" t="s">
        <v>86</v>
      </c>
      <c r="L8147" s="302">
        <v>9814378</v>
      </c>
      <c r="M8147" s="302" t="s">
        <v>885</v>
      </c>
      <c r="N8147" s="305">
        <v>37681</v>
      </c>
      <c r="O8147" s="305">
        <v>37622</v>
      </c>
      <c r="P8147" s="302" t="s">
        <v>3259</v>
      </c>
    </row>
    <row r="8148" spans="1:16">
      <c r="A8148" s="303">
        <v>0</v>
      </c>
      <c r="B8148" s="303">
        <v>0</v>
      </c>
      <c r="C8148" s="303">
        <v>0</v>
      </c>
      <c r="D8148" s="304">
        <f t="shared" si="127"/>
        <v>0</v>
      </c>
      <c r="E8148" s="305">
        <v>45992</v>
      </c>
      <c r="F8148" s="302" t="s">
        <v>69</v>
      </c>
      <c r="G8148" s="302" t="s">
        <v>70</v>
      </c>
      <c r="H8148" s="302" t="s">
        <v>3257</v>
      </c>
      <c r="I8148" s="302" t="s">
        <v>715</v>
      </c>
      <c r="J8148" s="302">
        <v>135500</v>
      </c>
      <c r="K8148" s="302" t="s">
        <v>86</v>
      </c>
      <c r="L8148" s="302">
        <v>9814721</v>
      </c>
      <c r="M8148" s="302" t="s">
        <v>885</v>
      </c>
      <c r="N8148" s="305">
        <v>37742</v>
      </c>
      <c r="O8148" s="305">
        <v>37622</v>
      </c>
      <c r="P8148" s="302" t="s">
        <v>3259</v>
      </c>
    </row>
    <row r="8149" spans="1:16">
      <c r="A8149" s="303">
        <v>0</v>
      </c>
      <c r="B8149" s="303">
        <v>0</v>
      </c>
      <c r="C8149" s="303">
        <v>0</v>
      </c>
      <c r="D8149" s="304">
        <f t="shared" si="127"/>
        <v>0</v>
      </c>
      <c r="E8149" s="305">
        <v>45992</v>
      </c>
      <c r="F8149" s="302" t="s">
        <v>69</v>
      </c>
      <c r="G8149" s="302" t="s">
        <v>70</v>
      </c>
      <c r="H8149" s="302" t="s">
        <v>3257</v>
      </c>
      <c r="I8149" s="302" t="s">
        <v>715</v>
      </c>
      <c r="J8149" s="302">
        <v>135600</v>
      </c>
      <c r="K8149" s="302" t="s">
        <v>104</v>
      </c>
      <c r="L8149" s="302">
        <v>9815943</v>
      </c>
      <c r="M8149" s="302" t="s">
        <v>907</v>
      </c>
      <c r="N8149" s="305">
        <v>37741</v>
      </c>
      <c r="O8149" s="305">
        <v>37622</v>
      </c>
      <c r="P8149" s="302" t="s">
        <v>3258</v>
      </c>
    </row>
    <row r="8150" spans="1:16">
      <c r="A8150" s="303">
        <v>0</v>
      </c>
      <c r="B8150" s="303">
        <v>0</v>
      </c>
      <c r="C8150" s="303">
        <v>0</v>
      </c>
      <c r="D8150" s="304">
        <f t="shared" si="127"/>
        <v>0</v>
      </c>
      <c r="E8150" s="305">
        <v>45992</v>
      </c>
      <c r="F8150" s="302" t="s">
        <v>69</v>
      </c>
      <c r="G8150" s="302" t="s">
        <v>70</v>
      </c>
      <c r="H8150" s="302" t="s">
        <v>3257</v>
      </c>
      <c r="I8150" s="302" t="s">
        <v>715</v>
      </c>
      <c r="J8150" s="302">
        <v>135600</v>
      </c>
      <c r="K8150" s="302" t="s">
        <v>84</v>
      </c>
      <c r="L8150" s="302">
        <v>9814834</v>
      </c>
      <c r="M8150" s="302" t="s">
        <v>3260</v>
      </c>
      <c r="N8150" s="305">
        <v>37741</v>
      </c>
      <c r="O8150" s="305">
        <v>37742</v>
      </c>
      <c r="P8150" s="302" t="s">
        <v>3258</v>
      </c>
    </row>
    <row r="8151" spans="1:16">
      <c r="A8151" s="303">
        <v>0</v>
      </c>
      <c r="B8151" s="303">
        <v>0</v>
      </c>
      <c r="C8151" s="303">
        <v>0</v>
      </c>
      <c r="D8151" s="304">
        <f t="shared" si="127"/>
        <v>0</v>
      </c>
      <c r="E8151" s="305">
        <v>45992</v>
      </c>
      <c r="F8151" s="302" t="s">
        <v>69</v>
      </c>
      <c r="G8151" s="302" t="s">
        <v>70</v>
      </c>
      <c r="H8151" s="302" t="s">
        <v>3257</v>
      </c>
      <c r="I8151" s="302" t="s">
        <v>715</v>
      </c>
      <c r="J8151" s="302">
        <v>135600</v>
      </c>
      <c r="K8151" s="302" t="s">
        <v>84</v>
      </c>
      <c r="L8151" s="302">
        <v>9815107</v>
      </c>
      <c r="M8151" s="302" t="s">
        <v>3260</v>
      </c>
      <c r="N8151" s="305">
        <v>37741</v>
      </c>
      <c r="O8151" s="305">
        <v>37773</v>
      </c>
      <c r="P8151" s="302" t="s">
        <v>3258</v>
      </c>
    </row>
    <row r="8152" spans="1:16">
      <c r="A8152" s="303">
        <v>0</v>
      </c>
      <c r="B8152" s="303">
        <v>0</v>
      </c>
      <c r="C8152" s="303">
        <v>0</v>
      </c>
      <c r="D8152" s="304">
        <f t="shared" si="127"/>
        <v>0</v>
      </c>
      <c r="E8152" s="305">
        <v>45992</v>
      </c>
      <c r="F8152" s="302" t="s">
        <v>69</v>
      </c>
      <c r="G8152" s="302" t="s">
        <v>70</v>
      </c>
      <c r="H8152" s="302" t="s">
        <v>3257</v>
      </c>
      <c r="I8152" s="302" t="s">
        <v>715</v>
      </c>
      <c r="J8152" s="302">
        <v>135600</v>
      </c>
      <c r="K8152" s="302" t="s">
        <v>98</v>
      </c>
      <c r="L8152" s="302">
        <v>9815944</v>
      </c>
      <c r="M8152" s="302" t="s">
        <v>909</v>
      </c>
      <c r="N8152" s="305">
        <v>37741</v>
      </c>
      <c r="O8152" s="305">
        <v>37622</v>
      </c>
      <c r="P8152" s="302" t="s">
        <v>3258</v>
      </c>
    </row>
    <row r="8153" spans="1:16">
      <c r="A8153" s="303">
        <v>0</v>
      </c>
      <c r="B8153" s="303">
        <v>0</v>
      </c>
      <c r="C8153" s="303">
        <v>0</v>
      </c>
      <c r="D8153" s="304">
        <f t="shared" si="127"/>
        <v>0</v>
      </c>
      <c r="E8153" s="305">
        <v>45992</v>
      </c>
      <c r="F8153" s="302" t="s">
        <v>69</v>
      </c>
      <c r="G8153" s="302" t="s">
        <v>70</v>
      </c>
      <c r="H8153" s="302" t="s">
        <v>3257</v>
      </c>
      <c r="I8153" s="302" t="s">
        <v>715</v>
      </c>
      <c r="J8153" s="302">
        <v>135600</v>
      </c>
      <c r="K8153" s="302" t="s">
        <v>92</v>
      </c>
      <c r="L8153" s="302">
        <v>9814379</v>
      </c>
      <c r="M8153" s="302" t="s">
        <v>948</v>
      </c>
      <c r="N8153" s="305">
        <v>37681</v>
      </c>
      <c r="O8153" s="305">
        <v>37622</v>
      </c>
      <c r="P8153" s="302" t="s">
        <v>3259</v>
      </c>
    </row>
    <row r="8154" spans="1:16">
      <c r="A8154" s="303">
        <v>0</v>
      </c>
      <c r="B8154" s="303">
        <v>0</v>
      </c>
      <c r="C8154" s="303">
        <v>0</v>
      </c>
      <c r="D8154" s="304">
        <f t="shared" si="127"/>
        <v>0</v>
      </c>
      <c r="E8154" s="305">
        <v>45992</v>
      </c>
      <c r="F8154" s="302" t="s">
        <v>69</v>
      </c>
      <c r="G8154" s="302" t="s">
        <v>70</v>
      </c>
      <c r="H8154" s="302" t="s">
        <v>3261</v>
      </c>
      <c r="I8154" s="302" t="s">
        <v>716</v>
      </c>
      <c r="J8154" s="302">
        <v>135002</v>
      </c>
      <c r="K8154" s="302" t="s">
        <v>107</v>
      </c>
      <c r="L8154" s="302">
        <v>9737382</v>
      </c>
      <c r="M8154" s="302" t="s">
        <v>3264</v>
      </c>
      <c r="N8154" s="305">
        <v>39577</v>
      </c>
      <c r="O8154" s="305">
        <v>39569</v>
      </c>
      <c r="P8154" s="302" t="s">
        <v>3263</v>
      </c>
    </row>
    <row r="8155" spans="1:16">
      <c r="A8155" s="303">
        <v>0</v>
      </c>
      <c r="B8155" s="303">
        <v>0</v>
      </c>
      <c r="C8155" s="303">
        <v>0</v>
      </c>
      <c r="D8155" s="304">
        <f t="shared" si="127"/>
        <v>0</v>
      </c>
      <c r="E8155" s="305">
        <v>45992</v>
      </c>
      <c r="F8155" s="302" t="s">
        <v>69</v>
      </c>
      <c r="G8155" s="302" t="s">
        <v>70</v>
      </c>
      <c r="H8155" s="302" t="s">
        <v>3261</v>
      </c>
      <c r="I8155" s="302" t="s">
        <v>716</v>
      </c>
      <c r="J8155" s="302">
        <v>135002</v>
      </c>
      <c r="K8155" s="302" t="s">
        <v>107</v>
      </c>
      <c r="L8155" s="302">
        <v>9737386</v>
      </c>
      <c r="M8155" s="302" t="s">
        <v>3267</v>
      </c>
      <c r="N8155" s="305">
        <v>39577</v>
      </c>
      <c r="O8155" s="305">
        <v>39569</v>
      </c>
      <c r="P8155" s="302" t="s">
        <v>3263</v>
      </c>
    </row>
    <row r="8156" spans="1:16">
      <c r="A8156" s="303">
        <v>0</v>
      </c>
      <c r="B8156" s="303">
        <v>0</v>
      </c>
      <c r="C8156" s="303">
        <v>0</v>
      </c>
      <c r="D8156" s="304">
        <f t="shared" si="127"/>
        <v>0</v>
      </c>
      <c r="E8156" s="305">
        <v>45992</v>
      </c>
      <c r="F8156" s="302" t="s">
        <v>69</v>
      </c>
      <c r="G8156" s="302" t="s">
        <v>70</v>
      </c>
      <c r="H8156" s="302" t="s">
        <v>3261</v>
      </c>
      <c r="I8156" s="302" t="s">
        <v>716</v>
      </c>
      <c r="J8156" s="302">
        <v>135002</v>
      </c>
      <c r="K8156" s="302" t="s">
        <v>107</v>
      </c>
      <c r="L8156" s="302">
        <v>9737387</v>
      </c>
      <c r="M8156" s="302" t="s">
        <v>3266</v>
      </c>
      <c r="N8156" s="305">
        <v>39577</v>
      </c>
      <c r="O8156" s="305">
        <v>39569</v>
      </c>
      <c r="P8156" s="302" t="s">
        <v>3263</v>
      </c>
    </row>
    <row r="8157" spans="1:16">
      <c r="A8157" s="303">
        <v>0</v>
      </c>
      <c r="B8157" s="303">
        <v>0</v>
      </c>
      <c r="C8157" s="303">
        <v>0</v>
      </c>
      <c r="D8157" s="304">
        <f t="shared" si="127"/>
        <v>0</v>
      </c>
      <c r="E8157" s="305">
        <v>45992</v>
      </c>
      <c r="F8157" s="302" t="s">
        <v>69</v>
      </c>
      <c r="G8157" s="302" t="s">
        <v>70</v>
      </c>
      <c r="H8157" s="302" t="s">
        <v>3261</v>
      </c>
      <c r="I8157" s="302" t="s">
        <v>716</v>
      </c>
      <c r="J8157" s="302">
        <v>135002</v>
      </c>
      <c r="K8157" s="302" t="s">
        <v>107</v>
      </c>
      <c r="L8157" s="302">
        <v>9737385</v>
      </c>
      <c r="M8157" s="302" t="s">
        <v>3265</v>
      </c>
      <c r="N8157" s="305">
        <v>39577</v>
      </c>
      <c r="O8157" s="305">
        <v>39569</v>
      </c>
      <c r="P8157" s="302" t="s">
        <v>3263</v>
      </c>
    </row>
    <row r="8158" spans="1:16">
      <c r="A8158" s="303">
        <v>0</v>
      </c>
      <c r="B8158" s="303">
        <v>0</v>
      </c>
      <c r="C8158" s="303">
        <v>0</v>
      </c>
      <c r="D8158" s="304">
        <f t="shared" si="127"/>
        <v>0</v>
      </c>
      <c r="E8158" s="305">
        <v>45992</v>
      </c>
      <c r="F8158" s="302" t="s">
        <v>69</v>
      </c>
      <c r="G8158" s="302" t="s">
        <v>70</v>
      </c>
      <c r="H8158" s="302" t="s">
        <v>3261</v>
      </c>
      <c r="I8158" s="302" t="s">
        <v>716</v>
      </c>
      <c r="J8158" s="302">
        <v>135002</v>
      </c>
      <c r="K8158" s="302" t="s">
        <v>107</v>
      </c>
      <c r="L8158" s="302">
        <v>9737383</v>
      </c>
      <c r="M8158" s="302" t="s">
        <v>3262</v>
      </c>
      <c r="N8158" s="305">
        <v>39577</v>
      </c>
      <c r="O8158" s="305">
        <v>39569</v>
      </c>
      <c r="P8158" s="302" t="s">
        <v>3263</v>
      </c>
    </row>
    <row r="8159" spans="1:16">
      <c r="A8159" s="303">
        <v>0</v>
      </c>
      <c r="B8159" s="303">
        <v>0</v>
      </c>
      <c r="C8159" s="303">
        <v>0</v>
      </c>
      <c r="D8159" s="304">
        <f t="shared" si="127"/>
        <v>0</v>
      </c>
      <c r="E8159" s="305">
        <v>45992</v>
      </c>
      <c r="F8159" s="302" t="s">
        <v>69</v>
      </c>
      <c r="G8159" s="302" t="s">
        <v>70</v>
      </c>
      <c r="H8159" s="302" t="s">
        <v>3261</v>
      </c>
      <c r="I8159" s="302" t="s">
        <v>716</v>
      </c>
      <c r="J8159" s="302">
        <v>135002</v>
      </c>
      <c r="K8159" s="302" t="s">
        <v>107</v>
      </c>
      <c r="L8159" s="302">
        <v>9737384</v>
      </c>
      <c r="M8159" s="302" t="s">
        <v>3266</v>
      </c>
      <c r="N8159" s="305">
        <v>39577</v>
      </c>
      <c r="O8159" s="305">
        <v>39569</v>
      </c>
      <c r="P8159" s="302" t="s">
        <v>3263</v>
      </c>
    </row>
    <row r="8160" spans="1:16">
      <c r="A8160" s="303">
        <v>0</v>
      </c>
      <c r="B8160" s="303">
        <v>0</v>
      </c>
      <c r="C8160" s="303">
        <v>0</v>
      </c>
      <c r="D8160" s="304">
        <f t="shared" si="127"/>
        <v>0</v>
      </c>
      <c r="E8160" s="305">
        <v>45992</v>
      </c>
      <c r="F8160" s="302" t="s">
        <v>69</v>
      </c>
      <c r="G8160" s="302" t="s">
        <v>70</v>
      </c>
      <c r="H8160" s="302" t="s">
        <v>3261</v>
      </c>
      <c r="I8160" s="302" t="s">
        <v>716</v>
      </c>
      <c r="J8160" s="302">
        <v>135500</v>
      </c>
      <c r="K8160" s="302" t="s">
        <v>83</v>
      </c>
      <c r="L8160" s="302">
        <v>9802531</v>
      </c>
      <c r="M8160" s="302" t="s">
        <v>879</v>
      </c>
      <c r="N8160" s="305">
        <v>30498</v>
      </c>
      <c r="O8160" s="305">
        <v>30498</v>
      </c>
      <c r="P8160" s="302" t="s">
        <v>1052</v>
      </c>
    </row>
    <row r="8161" spans="1:16">
      <c r="A8161" s="303">
        <v>0</v>
      </c>
      <c r="B8161" s="303">
        <v>0</v>
      </c>
      <c r="C8161" s="303">
        <v>0</v>
      </c>
      <c r="D8161" s="304">
        <f t="shared" si="127"/>
        <v>0</v>
      </c>
      <c r="E8161" s="305">
        <v>45992</v>
      </c>
      <c r="F8161" s="302" t="s">
        <v>69</v>
      </c>
      <c r="G8161" s="302" t="s">
        <v>70</v>
      </c>
      <c r="H8161" s="302" t="s">
        <v>3261</v>
      </c>
      <c r="I8161" s="302" t="s">
        <v>716</v>
      </c>
      <c r="J8161" s="302">
        <v>135500</v>
      </c>
      <c r="K8161" s="302" t="s">
        <v>83</v>
      </c>
      <c r="L8161" s="302">
        <v>9802758</v>
      </c>
      <c r="M8161" s="302" t="s">
        <v>879</v>
      </c>
      <c r="N8161" s="305">
        <v>34881</v>
      </c>
      <c r="O8161" s="305">
        <v>34881</v>
      </c>
      <c r="P8161" s="302" t="s">
        <v>1052</v>
      </c>
    </row>
    <row r="8162" spans="1:16">
      <c r="A8162" s="303">
        <v>0</v>
      </c>
      <c r="B8162" s="303">
        <v>0</v>
      </c>
      <c r="C8162" s="303">
        <v>0</v>
      </c>
      <c r="D8162" s="304">
        <f t="shared" si="127"/>
        <v>0</v>
      </c>
      <c r="E8162" s="305">
        <v>45992</v>
      </c>
      <c r="F8162" s="302" t="s">
        <v>69</v>
      </c>
      <c r="G8162" s="302" t="s">
        <v>70</v>
      </c>
      <c r="H8162" s="302" t="s">
        <v>3261</v>
      </c>
      <c r="I8162" s="302" t="s">
        <v>716</v>
      </c>
      <c r="J8162" s="302">
        <v>135500</v>
      </c>
      <c r="K8162" s="302" t="s">
        <v>84</v>
      </c>
      <c r="L8162" s="302">
        <v>9736848</v>
      </c>
      <c r="M8162" s="302" t="s">
        <v>3268</v>
      </c>
      <c r="N8162" s="305">
        <v>39577</v>
      </c>
      <c r="O8162" s="305">
        <v>39569</v>
      </c>
      <c r="P8162" s="302" t="s">
        <v>3269</v>
      </c>
    </row>
    <row r="8163" spans="1:16">
      <c r="A8163" s="303">
        <v>0</v>
      </c>
      <c r="B8163" s="303">
        <v>0</v>
      </c>
      <c r="C8163" s="303">
        <v>0</v>
      </c>
      <c r="D8163" s="304">
        <f t="shared" si="127"/>
        <v>0</v>
      </c>
      <c r="E8163" s="305">
        <v>45992</v>
      </c>
      <c r="F8163" s="302" t="s">
        <v>69</v>
      </c>
      <c r="G8163" s="302" t="s">
        <v>70</v>
      </c>
      <c r="H8163" s="302" t="s">
        <v>3261</v>
      </c>
      <c r="I8163" s="302" t="s">
        <v>716</v>
      </c>
      <c r="J8163" s="302">
        <v>135500</v>
      </c>
      <c r="K8163" s="302" t="s">
        <v>84</v>
      </c>
      <c r="L8163" s="302">
        <v>12789617</v>
      </c>
      <c r="M8163" s="302" t="s">
        <v>3270</v>
      </c>
      <c r="N8163" s="305">
        <v>41892</v>
      </c>
      <c r="O8163" s="305">
        <v>41913</v>
      </c>
      <c r="P8163" s="302" t="s">
        <v>3271</v>
      </c>
    </row>
    <row r="8164" spans="1:16">
      <c r="A8164" s="303">
        <v>0</v>
      </c>
      <c r="B8164" s="303">
        <v>0</v>
      </c>
      <c r="C8164" s="303">
        <v>0</v>
      </c>
      <c r="D8164" s="304">
        <f t="shared" si="127"/>
        <v>0</v>
      </c>
      <c r="E8164" s="305">
        <v>45992</v>
      </c>
      <c r="F8164" s="302" t="s">
        <v>69</v>
      </c>
      <c r="G8164" s="302" t="s">
        <v>70</v>
      </c>
      <c r="H8164" s="302" t="s">
        <v>3261</v>
      </c>
      <c r="I8164" s="302" t="s">
        <v>716</v>
      </c>
      <c r="J8164" s="302">
        <v>135500</v>
      </c>
      <c r="K8164" s="302" t="s">
        <v>85</v>
      </c>
      <c r="L8164" s="302">
        <v>9772986</v>
      </c>
      <c r="M8164" s="302" t="s">
        <v>901</v>
      </c>
      <c r="N8164" s="305">
        <v>34881</v>
      </c>
      <c r="O8164" s="305">
        <v>34881</v>
      </c>
      <c r="P8164" s="302" t="s">
        <v>1062</v>
      </c>
    </row>
    <row r="8165" spans="1:16">
      <c r="A8165" s="303">
        <v>0</v>
      </c>
      <c r="B8165" s="303">
        <v>0</v>
      </c>
      <c r="C8165" s="303">
        <v>0</v>
      </c>
      <c r="D8165" s="304">
        <f t="shared" si="127"/>
        <v>0</v>
      </c>
      <c r="E8165" s="305">
        <v>45992</v>
      </c>
      <c r="F8165" s="302" t="s">
        <v>69</v>
      </c>
      <c r="G8165" s="302" t="s">
        <v>70</v>
      </c>
      <c r="H8165" s="302" t="s">
        <v>3261</v>
      </c>
      <c r="I8165" s="302" t="s">
        <v>716</v>
      </c>
      <c r="J8165" s="302">
        <v>135500</v>
      </c>
      <c r="K8165" s="302" t="s">
        <v>86</v>
      </c>
      <c r="L8165" s="302">
        <v>9803070</v>
      </c>
      <c r="M8165" s="302" t="s">
        <v>885</v>
      </c>
      <c r="N8165" s="305">
        <v>30498</v>
      </c>
      <c r="O8165" s="305">
        <v>30498</v>
      </c>
      <c r="P8165" s="302" t="s">
        <v>1052</v>
      </c>
    </row>
    <row r="8166" spans="1:16">
      <c r="A8166" s="303">
        <v>0</v>
      </c>
      <c r="B8166" s="303">
        <v>0</v>
      </c>
      <c r="C8166" s="303">
        <v>0</v>
      </c>
      <c r="D8166" s="304">
        <f t="shared" si="127"/>
        <v>0</v>
      </c>
      <c r="E8166" s="305">
        <v>45992</v>
      </c>
      <c r="F8166" s="302" t="s">
        <v>69</v>
      </c>
      <c r="G8166" s="302" t="s">
        <v>70</v>
      </c>
      <c r="H8166" s="302" t="s">
        <v>3261</v>
      </c>
      <c r="I8166" s="302" t="s">
        <v>716</v>
      </c>
      <c r="J8166" s="302">
        <v>135500</v>
      </c>
      <c r="K8166" s="302" t="s">
        <v>86</v>
      </c>
      <c r="L8166" s="302">
        <v>9803296</v>
      </c>
      <c r="M8166" s="302" t="s">
        <v>885</v>
      </c>
      <c r="N8166" s="305">
        <v>34881</v>
      </c>
      <c r="O8166" s="305">
        <v>34881</v>
      </c>
      <c r="P8166" s="302" t="s">
        <v>1052</v>
      </c>
    </row>
    <row r="8167" spans="1:16">
      <c r="A8167" s="303">
        <v>0</v>
      </c>
      <c r="B8167" s="303">
        <v>0</v>
      </c>
      <c r="C8167" s="303">
        <v>0</v>
      </c>
      <c r="D8167" s="304">
        <f t="shared" si="127"/>
        <v>0</v>
      </c>
      <c r="E8167" s="305">
        <v>45992</v>
      </c>
      <c r="F8167" s="302" t="s">
        <v>69</v>
      </c>
      <c r="G8167" s="302" t="s">
        <v>70</v>
      </c>
      <c r="H8167" s="302" t="s">
        <v>3261</v>
      </c>
      <c r="I8167" s="302" t="s">
        <v>716</v>
      </c>
      <c r="J8167" s="302">
        <v>135500</v>
      </c>
      <c r="K8167" s="302" t="s">
        <v>86</v>
      </c>
      <c r="L8167" s="302">
        <v>9739296</v>
      </c>
      <c r="M8167" s="302" t="s">
        <v>885</v>
      </c>
      <c r="N8167" s="305">
        <v>39577</v>
      </c>
      <c r="O8167" s="305">
        <v>39448</v>
      </c>
      <c r="P8167" s="302" t="s">
        <v>3269</v>
      </c>
    </row>
    <row r="8168" spans="1:16">
      <c r="A8168" s="303">
        <v>0</v>
      </c>
      <c r="B8168" s="303">
        <v>0</v>
      </c>
      <c r="C8168" s="303">
        <v>0</v>
      </c>
      <c r="D8168" s="304">
        <f t="shared" si="127"/>
        <v>0</v>
      </c>
      <c r="E8168" s="305">
        <v>45992</v>
      </c>
      <c r="F8168" s="302" t="s">
        <v>69</v>
      </c>
      <c r="G8168" s="302" t="s">
        <v>70</v>
      </c>
      <c r="H8168" s="302" t="s">
        <v>3261</v>
      </c>
      <c r="I8168" s="302" t="s">
        <v>716</v>
      </c>
      <c r="J8168" s="302">
        <v>135500</v>
      </c>
      <c r="K8168" s="302" t="s">
        <v>93</v>
      </c>
      <c r="L8168" s="302">
        <v>9975129</v>
      </c>
      <c r="M8168" s="302" t="s">
        <v>3063</v>
      </c>
      <c r="N8168" s="305">
        <v>30498</v>
      </c>
      <c r="O8168" s="305">
        <v>30498</v>
      </c>
      <c r="P8168" s="302" t="s">
        <v>1062</v>
      </c>
    </row>
    <row r="8169" spans="1:16">
      <c r="A8169" s="303">
        <v>0</v>
      </c>
      <c r="B8169" s="303">
        <v>0</v>
      </c>
      <c r="C8169" s="303">
        <v>0</v>
      </c>
      <c r="D8169" s="304">
        <f t="shared" si="127"/>
        <v>0</v>
      </c>
      <c r="E8169" s="305">
        <v>45992</v>
      </c>
      <c r="F8169" s="302" t="s">
        <v>69</v>
      </c>
      <c r="G8169" s="302" t="s">
        <v>70</v>
      </c>
      <c r="H8169" s="302" t="s">
        <v>3261</v>
      </c>
      <c r="I8169" s="302" t="s">
        <v>716</v>
      </c>
      <c r="J8169" s="302">
        <v>135500</v>
      </c>
      <c r="K8169" s="302" t="s">
        <v>112</v>
      </c>
      <c r="L8169" s="302">
        <v>9772987</v>
      </c>
      <c r="M8169" s="302" t="s">
        <v>3065</v>
      </c>
      <c r="N8169" s="305">
        <v>34881</v>
      </c>
      <c r="O8169" s="305">
        <v>34881</v>
      </c>
      <c r="P8169" s="302" t="s">
        <v>1062</v>
      </c>
    </row>
    <row r="8170" spans="1:16">
      <c r="A8170" s="303">
        <v>0</v>
      </c>
      <c r="B8170" s="303">
        <v>0</v>
      </c>
      <c r="C8170" s="303">
        <v>0</v>
      </c>
      <c r="D8170" s="304">
        <f t="shared" si="127"/>
        <v>0</v>
      </c>
      <c r="E8170" s="305">
        <v>45992</v>
      </c>
      <c r="F8170" s="302" t="s">
        <v>69</v>
      </c>
      <c r="G8170" s="302" t="s">
        <v>70</v>
      </c>
      <c r="H8170" s="302" t="s">
        <v>3261</v>
      </c>
      <c r="I8170" s="302" t="s">
        <v>716</v>
      </c>
      <c r="J8170" s="302">
        <v>135600</v>
      </c>
      <c r="K8170" s="302" t="s">
        <v>84</v>
      </c>
      <c r="L8170" s="302">
        <v>9736847</v>
      </c>
      <c r="M8170" s="302" t="s">
        <v>3268</v>
      </c>
      <c r="N8170" s="305">
        <v>39577</v>
      </c>
      <c r="O8170" s="305">
        <v>39569</v>
      </c>
      <c r="P8170" s="302" t="s">
        <v>3269</v>
      </c>
    </row>
    <row r="8171" spans="1:16">
      <c r="A8171" s="303">
        <v>0</v>
      </c>
      <c r="B8171" s="303">
        <v>0</v>
      </c>
      <c r="C8171" s="303">
        <v>0</v>
      </c>
      <c r="D8171" s="304">
        <f t="shared" si="127"/>
        <v>0</v>
      </c>
      <c r="E8171" s="305">
        <v>45992</v>
      </c>
      <c r="F8171" s="302" t="s">
        <v>69</v>
      </c>
      <c r="G8171" s="302" t="s">
        <v>70</v>
      </c>
      <c r="H8171" s="302" t="s">
        <v>3261</v>
      </c>
      <c r="I8171" s="302" t="s">
        <v>716</v>
      </c>
      <c r="J8171" s="302">
        <v>135600</v>
      </c>
      <c r="K8171" s="302" t="s">
        <v>98</v>
      </c>
      <c r="L8171" s="302">
        <v>9739298</v>
      </c>
      <c r="M8171" s="302" t="s">
        <v>909</v>
      </c>
      <c r="N8171" s="305">
        <v>39577</v>
      </c>
      <c r="O8171" s="305">
        <v>39448</v>
      </c>
      <c r="P8171" s="302" t="s">
        <v>3269</v>
      </c>
    </row>
    <row r="8172" spans="1:16">
      <c r="A8172" s="303">
        <v>0</v>
      </c>
      <c r="B8172" s="303">
        <v>0</v>
      </c>
      <c r="C8172" s="303">
        <v>0</v>
      </c>
      <c r="D8172" s="304">
        <f t="shared" si="127"/>
        <v>0</v>
      </c>
      <c r="E8172" s="305">
        <v>45992</v>
      </c>
      <c r="F8172" s="302" t="s">
        <v>69</v>
      </c>
      <c r="G8172" s="302" t="s">
        <v>70</v>
      </c>
      <c r="H8172" s="302" t="s">
        <v>3261</v>
      </c>
      <c r="I8172" s="302" t="s">
        <v>716</v>
      </c>
      <c r="J8172" s="302">
        <v>135600</v>
      </c>
      <c r="K8172" s="302" t="s">
        <v>92</v>
      </c>
      <c r="L8172" s="302">
        <v>9739297</v>
      </c>
      <c r="M8172" s="302" t="s">
        <v>948</v>
      </c>
      <c r="N8172" s="305">
        <v>39577</v>
      </c>
      <c r="O8172" s="305">
        <v>39448</v>
      </c>
      <c r="P8172" s="302" t="s">
        <v>3269</v>
      </c>
    </row>
    <row r="8173" spans="1:16">
      <c r="A8173" s="303">
        <v>0</v>
      </c>
      <c r="B8173" s="303">
        <v>0</v>
      </c>
      <c r="C8173" s="303">
        <v>0</v>
      </c>
      <c r="D8173" s="304">
        <f t="shared" si="127"/>
        <v>0</v>
      </c>
      <c r="E8173" s="305">
        <v>45992</v>
      </c>
      <c r="F8173" s="302" t="s">
        <v>69</v>
      </c>
      <c r="G8173" s="302" t="s">
        <v>70</v>
      </c>
      <c r="H8173" s="302" t="s">
        <v>3261</v>
      </c>
      <c r="I8173" s="302" t="s">
        <v>716</v>
      </c>
      <c r="J8173" s="302">
        <v>135600</v>
      </c>
      <c r="K8173" s="302" t="s">
        <v>92</v>
      </c>
      <c r="L8173" s="302">
        <v>9814657</v>
      </c>
      <c r="M8173" s="302" t="s">
        <v>948</v>
      </c>
      <c r="N8173" s="305">
        <v>37712</v>
      </c>
      <c r="O8173" s="305">
        <v>37622</v>
      </c>
      <c r="P8173" s="302" t="s">
        <v>1314</v>
      </c>
    </row>
    <row r="8174" spans="1:16">
      <c r="A8174" s="303">
        <v>0</v>
      </c>
      <c r="B8174" s="303">
        <v>0</v>
      </c>
      <c r="C8174" s="303">
        <v>0</v>
      </c>
      <c r="D8174" s="304">
        <f t="shared" si="127"/>
        <v>0</v>
      </c>
      <c r="E8174" s="305">
        <v>45992</v>
      </c>
      <c r="F8174" s="302" t="s">
        <v>69</v>
      </c>
      <c r="G8174" s="302" t="s">
        <v>70</v>
      </c>
      <c r="H8174" s="302" t="s">
        <v>3272</v>
      </c>
      <c r="I8174" s="302" t="s">
        <v>717</v>
      </c>
      <c r="J8174" s="302">
        <v>135300</v>
      </c>
      <c r="K8174" s="302" t="s">
        <v>84</v>
      </c>
      <c r="L8174" s="302">
        <v>11417379</v>
      </c>
      <c r="M8174" s="302" t="s">
        <v>3273</v>
      </c>
      <c r="N8174" s="305">
        <v>41025</v>
      </c>
      <c r="O8174" s="305">
        <v>41030</v>
      </c>
      <c r="P8174" s="302" t="s">
        <v>3274</v>
      </c>
    </row>
    <row r="8175" spans="1:16">
      <c r="A8175" s="303">
        <v>0</v>
      </c>
      <c r="B8175" s="303">
        <v>0</v>
      </c>
      <c r="C8175" s="303">
        <v>0</v>
      </c>
      <c r="D8175" s="304">
        <f t="shared" si="127"/>
        <v>0</v>
      </c>
      <c r="E8175" s="305">
        <v>45992</v>
      </c>
      <c r="F8175" s="302" t="s">
        <v>69</v>
      </c>
      <c r="G8175" s="302" t="s">
        <v>70</v>
      </c>
      <c r="H8175" s="302" t="s">
        <v>3272</v>
      </c>
      <c r="I8175" s="302" t="s">
        <v>717</v>
      </c>
      <c r="J8175" s="302">
        <v>135500</v>
      </c>
      <c r="K8175" s="302" t="s">
        <v>84</v>
      </c>
      <c r="L8175" s="302">
        <v>11417382</v>
      </c>
      <c r="M8175" s="302" t="s">
        <v>3273</v>
      </c>
      <c r="N8175" s="305">
        <v>41025</v>
      </c>
      <c r="O8175" s="305">
        <v>41030</v>
      </c>
      <c r="P8175" s="302" t="s">
        <v>3274</v>
      </c>
    </row>
    <row r="8176" spans="1:16">
      <c r="A8176" s="303">
        <v>0</v>
      </c>
      <c r="B8176" s="303">
        <v>0</v>
      </c>
      <c r="C8176" s="303">
        <v>0</v>
      </c>
      <c r="D8176" s="304">
        <f t="shared" si="127"/>
        <v>0</v>
      </c>
      <c r="E8176" s="305">
        <v>45992</v>
      </c>
      <c r="F8176" s="302" t="s">
        <v>69</v>
      </c>
      <c r="G8176" s="302" t="s">
        <v>70</v>
      </c>
      <c r="H8176" s="302" t="s">
        <v>3275</v>
      </c>
      <c r="I8176" s="302" t="s">
        <v>718</v>
      </c>
      <c r="J8176" s="302">
        <v>135500</v>
      </c>
      <c r="K8176" s="302" t="s">
        <v>80</v>
      </c>
      <c r="L8176" s="302">
        <v>9823218</v>
      </c>
      <c r="M8176" s="302" t="s">
        <v>891</v>
      </c>
      <c r="N8176" s="305">
        <v>36557</v>
      </c>
      <c r="O8176" s="305">
        <v>36526</v>
      </c>
      <c r="P8176" s="302" t="s">
        <v>3277</v>
      </c>
    </row>
    <row r="8177" spans="1:16">
      <c r="A8177" s="303">
        <v>0</v>
      </c>
      <c r="B8177" s="303">
        <v>0</v>
      </c>
      <c r="C8177" s="303">
        <v>0</v>
      </c>
      <c r="D8177" s="304">
        <f t="shared" si="127"/>
        <v>0</v>
      </c>
      <c r="E8177" s="305">
        <v>45992</v>
      </c>
      <c r="F8177" s="302" t="s">
        <v>69</v>
      </c>
      <c r="G8177" s="302" t="s">
        <v>70</v>
      </c>
      <c r="H8177" s="302" t="s">
        <v>3275</v>
      </c>
      <c r="I8177" s="302" t="s">
        <v>718</v>
      </c>
      <c r="J8177" s="302">
        <v>135500</v>
      </c>
      <c r="K8177" s="302" t="s">
        <v>80</v>
      </c>
      <c r="L8177" s="302">
        <v>9809995</v>
      </c>
      <c r="M8177" s="302" t="s">
        <v>891</v>
      </c>
      <c r="N8177" s="305">
        <v>37281</v>
      </c>
      <c r="O8177" s="305">
        <v>37257</v>
      </c>
      <c r="P8177" s="302" t="s">
        <v>3276</v>
      </c>
    </row>
    <row r="8178" spans="1:16">
      <c r="A8178" s="303">
        <v>0</v>
      </c>
      <c r="B8178" s="303">
        <v>0</v>
      </c>
      <c r="C8178" s="303">
        <v>0</v>
      </c>
      <c r="D8178" s="304">
        <f t="shared" si="127"/>
        <v>0</v>
      </c>
      <c r="E8178" s="305">
        <v>45992</v>
      </c>
      <c r="F8178" s="302" t="s">
        <v>69</v>
      </c>
      <c r="G8178" s="302" t="s">
        <v>70</v>
      </c>
      <c r="H8178" s="302" t="s">
        <v>3275</v>
      </c>
      <c r="I8178" s="302" t="s">
        <v>718</v>
      </c>
      <c r="J8178" s="302">
        <v>135500</v>
      </c>
      <c r="K8178" s="302" t="s">
        <v>83</v>
      </c>
      <c r="L8178" s="302">
        <v>9802655</v>
      </c>
      <c r="M8178" s="302" t="s">
        <v>879</v>
      </c>
      <c r="N8178" s="305">
        <v>36557</v>
      </c>
      <c r="O8178" s="305">
        <v>36526</v>
      </c>
      <c r="P8178" s="302" t="s">
        <v>1052</v>
      </c>
    </row>
    <row r="8179" spans="1:16">
      <c r="A8179" s="303">
        <v>0</v>
      </c>
      <c r="B8179" s="303">
        <v>0</v>
      </c>
      <c r="C8179" s="303">
        <v>0</v>
      </c>
      <c r="D8179" s="304">
        <f t="shared" si="127"/>
        <v>0</v>
      </c>
      <c r="E8179" s="305">
        <v>45992</v>
      </c>
      <c r="F8179" s="302" t="s">
        <v>69</v>
      </c>
      <c r="G8179" s="302" t="s">
        <v>70</v>
      </c>
      <c r="H8179" s="302" t="s">
        <v>3275</v>
      </c>
      <c r="I8179" s="302" t="s">
        <v>718</v>
      </c>
      <c r="J8179" s="302">
        <v>135500</v>
      </c>
      <c r="K8179" s="302" t="s">
        <v>83</v>
      </c>
      <c r="L8179" s="302">
        <v>9801860</v>
      </c>
      <c r="M8179" s="302" t="s">
        <v>879</v>
      </c>
      <c r="N8179" s="305">
        <v>36557</v>
      </c>
      <c r="O8179" s="305">
        <v>36526</v>
      </c>
      <c r="P8179" s="302" t="s">
        <v>1052</v>
      </c>
    </row>
    <row r="8180" spans="1:16">
      <c r="A8180" s="303">
        <v>0</v>
      </c>
      <c r="B8180" s="303">
        <v>0</v>
      </c>
      <c r="C8180" s="303">
        <v>0</v>
      </c>
      <c r="D8180" s="304">
        <f t="shared" si="127"/>
        <v>0</v>
      </c>
      <c r="E8180" s="305">
        <v>45992</v>
      </c>
      <c r="F8180" s="302" t="s">
        <v>69</v>
      </c>
      <c r="G8180" s="302" t="s">
        <v>70</v>
      </c>
      <c r="H8180" s="302" t="s">
        <v>3275</v>
      </c>
      <c r="I8180" s="302" t="s">
        <v>718</v>
      </c>
      <c r="J8180" s="302">
        <v>135500</v>
      </c>
      <c r="K8180" s="302" t="s">
        <v>83</v>
      </c>
      <c r="L8180" s="302">
        <v>9802842</v>
      </c>
      <c r="M8180" s="302" t="s">
        <v>879</v>
      </c>
      <c r="N8180" s="305">
        <v>30864</v>
      </c>
      <c r="O8180" s="305">
        <v>30864</v>
      </c>
      <c r="P8180" s="302" t="s">
        <v>1052</v>
      </c>
    </row>
    <row r="8181" spans="1:16">
      <c r="A8181" s="303">
        <v>0</v>
      </c>
      <c r="B8181" s="303">
        <v>0</v>
      </c>
      <c r="C8181" s="303">
        <v>0</v>
      </c>
      <c r="D8181" s="304">
        <f t="shared" si="127"/>
        <v>0</v>
      </c>
      <c r="E8181" s="305">
        <v>45992</v>
      </c>
      <c r="F8181" s="302" t="s">
        <v>69</v>
      </c>
      <c r="G8181" s="302" t="s">
        <v>70</v>
      </c>
      <c r="H8181" s="302" t="s">
        <v>3275</v>
      </c>
      <c r="I8181" s="302" t="s">
        <v>718</v>
      </c>
      <c r="J8181" s="302">
        <v>135500</v>
      </c>
      <c r="K8181" s="302" t="s">
        <v>83</v>
      </c>
      <c r="L8181" s="302">
        <v>9802843</v>
      </c>
      <c r="M8181" s="302" t="s">
        <v>879</v>
      </c>
      <c r="N8181" s="305">
        <v>31959</v>
      </c>
      <c r="O8181" s="305">
        <v>31959</v>
      </c>
      <c r="P8181" s="302" t="s">
        <v>1052</v>
      </c>
    </row>
    <row r="8182" spans="1:16">
      <c r="A8182" s="303">
        <v>0</v>
      </c>
      <c r="B8182" s="303">
        <v>0</v>
      </c>
      <c r="C8182" s="303">
        <v>0</v>
      </c>
      <c r="D8182" s="304">
        <f t="shared" si="127"/>
        <v>0</v>
      </c>
      <c r="E8182" s="305">
        <v>45992</v>
      </c>
      <c r="F8182" s="302" t="s">
        <v>69</v>
      </c>
      <c r="G8182" s="302" t="s">
        <v>70</v>
      </c>
      <c r="H8182" s="302" t="s">
        <v>3275</v>
      </c>
      <c r="I8182" s="302" t="s">
        <v>718</v>
      </c>
      <c r="J8182" s="302">
        <v>135500</v>
      </c>
      <c r="K8182" s="302" t="s">
        <v>84</v>
      </c>
      <c r="L8182" s="302">
        <v>9809883</v>
      </c>
      <c r="M8182" s="302" t="s">
        <v>3278</v>
      </c>
      <c r="N8182" s="305">
        <v>37281</v>
      </c>
      <c r="O8182" s="305">
        <v>37316</v>
      </c>
      <c r="P8182" s="302" t="s">
        <v>3276</v>
      </c>
    </row>
    <row r="8183" spans="1:16">
      <c r="A8183" s="303">
        <v>0</v>
      </c>
      <c r="B8183" s="303">
        <v>0</v>
      </c>
      <c r="C8183" s="303">
        <v>0</v>
      </c>
      <c r="D8183" s="304">
        <f t="shared" si="127"/>
        <v>0</v>
      </c>
      <c r="E8183" s="305">
        <v>45992</v>
      </c>
      <c r="F8183" s="302" t="s">
        <v>69</v>
      </c>
      <c r="G8183" s="302" t="s">
        <v>70</v>
      </c>
      <c r="H8183" s="302" t="s">
        <v>3275</v>
      </c>
      <c r="I8183" s="302" t="s">
        <v>718</v>
      </c>
      <c r="J8183" s="302">
        <v>135500</v>
      </c>
      <c r="K8183" s="302" t="s">
        <v>85</v>
      </c>
      <c r="L8183" s="302">
        <v>9809994</v>
      </c>
      <c r="M8183" s="302" t="s">
        <v>901</v>
      </c>
      <c r="N8183" s="305">
        <v>37281</v>
      </c>
      <c r="O8183" s="305">
        <v>37257</v>
      </c>
      <c r="P8183" s="302" t="s">
        <v>3276</v>
      </c>
    </row>
    <row r="8184" spans="1:16">
      <c r="A8184" s="303">
        <v>0</v>
      </c>
      <c r="B8184" s="303">
        <v>0</v>
      </c>
      <c r="C8184" s="303">
        <v>0</v>
      </c>
      <c r="D8184" s="304">
        <f t="shared" si="127"/>
        <v>0</v>
      </c>
      <c r="E8184" s="305">
        <v>45992</v>
      </c>
      <c r="F8184" s="302" t="s">
        <v>69</v>
      </c>
      <c r="G8184" s="302" t="s">
        <v>70</v>
      </c>
      <c r="H8184" s="302" t="s">
        <v>3275</v>
      </c>
      <c r="I8184" s="302" t="s">
        <v>718</v>
      </c>
      <c r="J8184" s="302">
        <v>135500</v>
      </c>
      <c r="K8184" s="302" t="s">
        <v>85</v>
      </c>
      <c r="L8184" s="302">
        <v>9823217</v>
      </c>
      <c r="M8184" s="302" t="s">
        <v>901</v>
      </c>
      <c r="N8184" s="305">
        <v>36557</v>
      </c>
      <c r="O8184" s="305">
        <v>36526</v>
      </c>
      <c r="P8184" s="302" t="s">
        <v>3277</v>
      </c>
    </row>
    <row r="8185" spans="1:16">
      <c r="A8185" s="303">
        <v>0</v>
      </c>
      <c r="B8185" s="303">
        <v>0</v>
      </c>
      <c r="C8185" s="303">
        <v>0</v>
      </c>
      <c r="D8185" s="304">
        <f t="shared" si="127"/>
        <v>0</v>
      </c>
      <c r="E8185" s="305">
        <v>45992</v>
      </c>
      <c r="F8185" s="302" t="s">
        <v>69</v>
      </c>
      <c r="G8185" s="302" t="s">
        <v>70</v>
      </c>
      <c r="H8185" s="302" t="s">
        <v>3275</v>
      </c>
      <c r="I8185" s="302" t="s">
        <v>718</v>
      </c>
      <c r="J8185" s="302">
        <v>135500</v>
      </c>
      <c r="K8185" s="302" t="s">
        <v>86</v>
      </c>
      <c r="L8185" s="302">
        <v>9809991</v>
      </c>
      <c r="M8185" s="302" t="s">
        <v>885</v>
      </c>
      <c r="N8185" s="305">
        <v>37281</v>
      </c>
      <c r="O8185" s="305">
        <v>37257</v>
      </c>
      <c r="P8185" s="302" t="s">
        <v>3276</v>
      </c>
    </row>
    <row r="8186" spans="1:16">
      <c r="A8186" s="303">
        <v>0</v>
      </c>
      <c r="B8186" s="303">
        <v>0</v>
      </c>
      <c r="C8186" s="303">
        <v>0</v>
      </c>
      <c r="D8186" s="304">
        <f t="shared" si="127"/>
        <v>0</v>
      </c>
      <c r="E8186" s="305">
        <v>45992</v>
      </c>
      <c r="F8186" s="302" t="s">
        <v>69</v>
      </c>
      <c r="G8186" s="302" t="s">
        <v>70</v>
      </c>
      <c r="H8186" s="302" t="s">
        <v>3275</v>
      </c>
      <c r="I8186" s="302" t="s">
        <v>718</v>
      </c>
      <c r="J8186" s="302">
        <v>135500</v>
      </c>
      <c r="K8186" s="302" t="s">
        <v>86</v>
      </c>
      <c r="L8186" s="302">
        <v>9803228</v>
      </c>
      <c r="M8186" s="302" t="s">
        <v>885</v>
      </c>
      <c r="N8186" s="305">
        <v>36557</v>
      </c>
      <c r="O8186" s="305">
        <v>36526</v>
      </c>
      <c r="P8186" s="302" t="s">
        <v>1052</v>
      </c>
    </row>
    <row r="8187" spans="1:16">
      <c r="A8187" s="303">
        <v>0</v>
      </c>
      <c r="B8187" s="303">
        <v>0</v>
      </c>
      <c r="C8187" s="303">
        <v>0</v>
      </c>
      <c r="D8187" s="304">
        <f t="shared" si="127"/>
        <v>0</v>
      </c>
      <c r="E8187" s="305">
        <v>45992</v>
      </c>
      <c r="F8187" s="302" t="s">
        <v>69</v>
      </c>
      <c r="G8187" s="302" t="s">
        <v>70</v>
      </c>
      <c r="H8187" s="302" t="s">
        <v>3275</v>
      </c>
      <c r="I8187" s="302" t="s">
        <v>718</v>
      </c>
      <c r="J8187" s="302">
        <v>135500</v>
      </c>
      <c r="K8187" s="302" t="s">
        <v>86</v>
      </c>
      <c r="L8187" s="302">
        <v>9802133</v>
      </c>
      <c r="M8187" s="302" t="s">
        <v>885</v>
      </c>
      <c r="N8187" s="305">
        <v>36557</v>
      </c>
      <c r="O8187" s="305">
        <v>36526</v>
      </c>
      <c r="P8187" s="302" t="s">
        <v>1052</v>
      </c>
    </row>
    <row r="8188" spans="1:16">
      <c r="A8188" s="303">
        <v>0</v>
      </c>
      <c r="B8188" s="303">
        <v>0</v>
      </c>
      <c r="C8188" s="303">
        <v>0</v>
      </c>
      <c r="D8188" s="304">
        <f t="shared" si="127"/>
        <v>0</v>
      </c>
      <c r="E8188" s="305">
        <v>45992</v>
      </c>
      <c r="F8188" s="302" t="s">
        <v>69</v>
      </c>
      <c r="G8188" s="302" t="s">
        <v>70</v>
      </c>
      <c r="H8188" s="302" t="s">
        <v>3275</v>
      </c>
      <c r="I8188" s="302" t="s">
        <v>718</v>
      </c>
      <c r="J8188" s="302">
        <v>135500</v>
      </c>
      <c r="K8188" s="302" t="s">
        <v>86</v>
      </c>
      <c r="L8188" s="302">
        <v>9803406</v>
      </c>
      <c r="M8188" s="302" t="s">
        <v>885</v>
      </c>
      <c r="N8188" s="305">
        <v>30864</v>
      </c>
      <c r="O8188" s="305">
        <v>30864</v>
      </c>
      <c r="P8188" s="302" t="s">
        <v>1052</v>
      </c>
    </row>
    <row r="8189" spans="1:16">
      <c r="A8189" s="303">
        <v>0</v>
      </c>
      <c r="B8189" s="303">
        <v>0</v>
      </c>
      <c r="C8189" s="303">
        <v>0</v>
      </c>
      <c r="D8189" s="304">
        <f t="shared" si="127"/>
        <v>0</v>
      </c>
      <c r="E8189" s="305">
        <v>45992</v>
      </c>
      <c r="F8189" s="302" t="s">
        <v>69</v>
      </c>
      <c r="G8189" s="302" t="s">
        <v>70</v>
      </c>
      <c r="H8189" s="302" t="s">
        <v>3275</v>
      </c>
      <c r="I8189" s="302" t="s">
        <v>718</v>
      </c>
      <c r="J8189" s="302">
        <v>135500</v>
      </c>
      <c r="K8189" s="302" t="s">
        <v>86</v>
      </c>
      <c r="L8189" s="302">
        <v>9803407</v>
      </c>
      <c r="M8189" s="302" t="s">
        <v>885</v>
      </c>
      <c r="N8189" s="305">
        <v>31959</v>
      </c>
      <c r="O8189" s="305">
        <v>31959</v>
      </c>
      <c r="P8189" s="302" t="s">
        <v>1052</v>
      </c>
    </row>
    <row r="8190" spans="1:16">
      <c r="A8190" s="303">
        <v>0</v>
      </c>
      <c r="B8190" s="303">
        <v>0</v>
      </c>
      <c r="C8190" s="303">
        <v>0</v>
      </c>
      <c r="D8190" s="304">
        <f t="shared" si="127"/>
        <v>0</v>
      </c>
      <c r="E8190" s="305">
        <v>45992</v>
      </c>
      <c r="F8190" s="302" t="s">
        <v>69</v>
      </c>
      <c r="G8190" s="302" t="s">
        <v>70</v>
      </c>
      <c r="H8190" s="302" t="s">
        <v>3275</v>
      </c>
      <c r="I8190" s="302" t="s">
        <v>718</v>
      </c>
      <c r="J8190" s="302">
        <v>135500</v>
      </c>
      <c r="K8190" s="302" t="s">
        <v>675</v>
      </c>
      <c r="L8190" s="302">
        <v>9823216</v>
      </c>
      <c r="M8190" s="302" t="s">
        <v>3083</v>
      </c>
      <c r="N8190" s="305">
        <v>36557</v>
      </c>
      <c r="O8190" s="305">
        <v>36526</v>
      </c>
      <c r="P8190" s="302" t="s">
        <v>3277</v>
      </c>
    </row>
    <row r="8191" spans="1:16">
      <c r="A8191" s="303">
        <v>0</v>
      </c>
      <c r="B8191" s="303">
        <v>0</v>
      </c>
      <c r="C8191" s="303">
        <v>0</v>
      </c>
      <c r="D8191" s="304">
        <f t="shared" si="127"/>
        <v>0</v>
      </c>
      <c r="E8191" s="305">
        <v>45992</v>
      </c>
      <c r="F8191" s="302" t="s">
        <v>69</v>
      </c>
      <c r="G8191" s="302" t="s">
        <v>70</v>
      </c>
      <c r="H8191" s="302" t="s">
        <v>3275</v>
      </c>
      <c r="I8191" s="302" t="s">
        <v>718</v>
      </c>
      <c r="J8191" s="302">
        <v>135500</v>
      </c>
      <c r="K8191" s="302" t="s">
        <v>94</v>
      </c>
      <c r="L8191" s="302">
        <v>9823215</v>
      </c>
      <c r="M8191" s="302" t="s">
        <v>3064</v>
      </c>
      <c r="N8191" s="305">
        <v>36557</v>
      </c>
      <c r="O8191" s="305">
        <v>36526</v>
      </c>
      <c r="P8191" s="302" t="s">
        <v>3277</v>
      </c>
    </row>
    <row r="8192" spans="1:16">
      <c r="A8192" s="303">
        <v>0</v>
      </c>
      <c r="B8192" s="303">
        <v>0</v>
      </c>
      <c r="C8192" s="303">
        <v>0</v>
      </c>
      <c r="D8192" s="304">
        <f t="shared" si="127"/>
        <v>0</v>
      </c>
      <c r="E8192" s="305">
        <v>45992</v>
      </c>
      <c r="F8192" s="302" t="s">
        <v>69</v>
      </c>
      <c r="G8192" s="302" t="s">
        <v>70</v>
      </c>
      <c r="H8192" s="302" t="s">
        <v>3275</v>
      </c>
      <c r="I8192" s="302" t="s">
        <v>718</v>
      </c>
      <c r="J8192" s="302">
        <v>135500</v>
      </c>
      <c r="K8192" s="302" t="s">
        <v>665</v>
      </c>
      <c r="L8192" s="302">
        <v>9975127</v>
      </c>
      <c r="M8192" s="302" t="s">
        <v>3136</v>
      </c>
      <c r="N8192" s="305">
        <v>31959</v>
      </c>
      <c r="O8192" s="305">
        <v>31959</v>
      </c>
      <c r="P8192" s="302" t="s">
        <v>1062</v>
      </c>
    </row>
    <row r="8193" spans="1:16">
      <c r="A8193" s="303">
        <v>0</v>
      </c>
      <c r="B8193" s="303">
        <v>0</v>
      </c>
      <c r="C8193" s="303">
        <v>0</v>
      </c>
      <c r="D8193" s="304">
        <f t="shared" si="127"/>
        <v>0</v>
      </c>
      <c r="E8193" s="305">
        <v>45992</v>
      </c>
      <c r="F8193" s="302" t="s">
        <v>69</v>
      </c>
      <c r="G8193" s="302" t="s">
        <v>70</v>
      </c>
      <c r="H8193" s="302" t="s">
        <v>3275</v>
      </c>
      <c r="I8193" s="302" t="s">
        <v>718</v>
      </c>
      <c r="J8193" s="302">
        <v>135500</v>
      </c>
      <c r="K8193" s="302" t="s">
        <v>665</v>
      </c>
      <c r="L8193" s="302">
        <v>9975128</v>
      </c>
      <c r="M8193" s="302" t="s">
        <v>3136</v>
      </c>
      <c r="N8193" s="305">
        <v>30864</v>
      </c>
      <c r="O8193" s="305">
        <v>30864</v>
      </c>
      <c r="P8193" s="302" t="s">
        <v>1062</v>
      </c>
    </row>
    <row r="8194" spans="1:16">
      <c r="A8194" s="303">
        <v>0</v>
      </c>
      <c r="B8194" s="303">
        <v>0</v>
      </c>
      <c r="C8194" s="303">
        <v>0</v>
      </c>
      <c r="D8194" s="304">
        <f t="shared" si="127"/>
        <v>0</v>
      </c>
      <c r="E8194" s="305">
        <v>45992</v>
      </c>
      <c r="F8194" s="302" t="s">
        <v>69</v>
      </c>
      <c r="G8194" s="302" t="s">
        <v>70</v>
      </c>
      <c r="H8194" s="302" t="s">
        <v>3275</v>
      </c>
      <c r="I8194" s="302" t="s">
        <v>718</v>
      </c>
      <c r="J8194" s="302">
        <v>135600</v>
      </c>
      <c r="K8194" s="302" t="s">
        <v>104</v>
      </c>
      <c r="L8194" s="302">
        <v>9809990</v>
      </c>
      <c r="M8194" s="302" t="s">
        <v>907</v>
      </c>
      <c r="N8194" s="305">
        <v>37281</v>
      </c>
      <c r="O8194" s="305">
        <v>37257</v>
      </c>
      <c r="P8194" s="302" t="s">
        <v>3276</v>
      </c>
    </row>
    <row r="8195" spans="1:16">
      <c r="A8195" s="303">
        <v>0</v>
      </c>
      <c r="B8195" s="303">
        <v>0</v>
      </c>
      <c r="C8195" s="303">
        <v>0</v>
      </c>
      <c r="D8195" s="304">
        <f t="shared" ref="D8195:D8258" si="128">+B8195-C8195</f>
        <v>0</v>
      </c>
      <c r="E8195" s="305">
        <v>45992</v>
      </c>
      <c r="F8195" s="302" t="s">
        <v>69</v>
      </c>
      <c r="G8195" s="302" t="s">
        <v>70</v>
      </c>
      <c r="H8195" s="302" t="s">
        <v>3275</v>
      </c>
      <c r="I8195" s="302" t="s">
        <v>718</v>
      </c>
      <c r="J8195" s="302">
        <v>135600</v>
      </c>
      <c r="K8195" s="302" t="s">
        <v>91</v>
      </c>
      <c r="L8195" s="302">
        <v>9975126</v>
      </c>
      <c r="M8195" s="302" t="s">
        <v>886</v>
      </c>
      <c r="N8195" s="305">
        <v>30864</v>
      </c>
      <c r="O8195" s="305">
        <v>30864</v>
      </c>
      <c r="P8195" s="302" t="s">
        <v>1062</v>
      </c>
    </row>
    <row r="8196" spans="1:16">
      <c r="A8196" s="303">
        <v>0</v>
      </c>
      <c r="B8196" s="303">
        <v>0</v>
      </c>
      <c r="C8196" s="303">
        <v>0</v>
      </c>
      <c r="D8196" s="304">
        <f t="shared" si="128"/>
        <v>0</v>
      </c>
      <c r="E8196" s="305">
        <v>45992</v>
      </c>
      <c r="F8196" s="302" t="s">
        <v>69</v>
      </c>
      <c r="G8196" s="302" t="s">
        <v>70</v>
      </c>
      <c r="H8196" s="302" t="s">
        <v>3275</v>
      </c>
      <c r="I8196" s="302" t="s">
        <v>718</v>
      </c>
      <c r="J8196" s="302">
        <v>135600</v>
      </c>
      <c r="K8196" s="302" t="s">
        <v>84</v>
      </c>
      <c r="L8196" s="302">
        <v>9809884</v>
      </c>
      <c r="M8196" s="302" t="s">
        <v>3278</v>
      </c>
      <c r="N8196" s="305">
        <v>37281</v>
      </c>
      <c r="O8196" s="305">
        <v>37316</v>
      </c>
      <c r="P8196" s="302" t="s">
        <v>3276</v>
      </c>
    </row>
    <row r="8197" spans="1:16">
      <c r="A8197" s="303">
        <v>0</v>
      </c>
      <c r="B8197" s="303">
        <v>0</v>
      </c>
      <c r="C8197" s="303">
        <v>0</v>
      </c>
      <c r="D8197" s="304">
        <f t="shared" si="128"/>
        <v>0</v>
      </c>
      <c r="E8197" s="305">
        <v>45992</v>
      </c>
      <c r="F8197" s="302" t="s">
        <v>69</v>
      </c>
      <c r="G8197" s="302" t="s">
        <v>70</v>
      </c>
      <c r="H8197" s="302" t="s">
        <v>3275</v>
      </c>
      <c r="I8197" s="302" t="s">
        <v>718</v>
      </c>
      <c r="J8197" s="302">
        <v>135600</v>
      </c>
      <c r="K8197" s="302" t="s">
        <v>98</v>
      </c>
      <c r="L8197" s="302">
        <v>9809993</v>
      </c>
      <c r="M8197" s="302" t="s">
        <v>909</v>
      </c>
      <c r="N8197" s="305">
        <v>37281</v>
      </c>
      <c r="O8197" s="305">
        <v>37257</v>
      </c>
      <c r="P8197" s="302" t="s">
        <v>3276</v>
      </c>
    </row>
    <row r="8198" spans="1:16">
      <c r="A8198" s="303">
        <v>0</v>
      </c>
      <c r="B8198" s="303">
        <v>0</v>
      </c>
      <c r="C8198" s="303">
        <v>0</v>
      </c>
      <c r="D8198" s="304">
        <f t="shared" si="128"/>
        <v>0</v>
      </c>
      <c r="E8198" s="305">
        <v>45992</v>
      </c>
      <c r="F8198" s="302" t="s">
        <v>69</v>
      </c>
      <c r="G8198" s="302" t="s">
        <v>70</v>
      </c>
      <c r="H8198" s="302" t="s">
        <v>3275</v>
      </c>
      <c r="I8198" s="302" t="s">
        <v>718</v>
      </c>
      <c r="J8198" s="302">
        <v>135600</v>
      </c>
      <c r="K8198" s="302" t="s">
        <v>92</v>
      </c>
      <c r="L8198" s="302">
        <v>9809992</v>
      </c>
      <c r="M8198" s="302" t="s">
        <v>948</v>
      </c>
      <c r="N8198" s="305">
        <v>37281</v>
      </c>
      <c r="O8198" s="305">
        <v>37257</v>
      </c>
      <c r="P8198" s="302" t="s">
        <v>3276</v>
      </c>
    </row>
    <row r="8199" spans="1:16">
      <c r="A8199" s="303">
        <v>0</v>
      </c>
      <c r="B8199" s="303">
        <v>0</v>
      </c>
      <c r="C8199" s="303">
        <v>0</v>
      </c>
      <c r="D8199" s="304">
        <f t="shared" si="128"/>
        <v>0</v>
      </c>
      <c r="E8199" s="305">
        <v>45992</v>
      </c>
      <c r="F8199" s="302" t="s">
        <v>69</v>
      </c>
      <c r="G8199" s="302" t="s">
        <v>70</v>
      </c>
      <c r="H8199" s="302" t="s">
        <v>3279</v>
      </c>
      <c r="I8199" s="302" t="s">
        <v>719</v>
      </c>
      <c r="J8199" s="302">
        <v>135002</v>
      </c>
      <c r="K8199" s="302" t="s">
        <v>107</v>
      </c>
      <c r="L8199" s="302">
        <v>9870163</v>
      </c>
      <c r="M8199" s="302" t="s">
        <v>1239</v>
      </c>
      <c r="N8199" s="305">
        <v>29768</v>
      </c>
      <c r="O8199" s="305">
        <v>29768</v>
      </c>
      <c r="P8199" s="302" t="s">
        <v>1062</v>
      </c>
    </row>
    <row r="8200" spans="1:16">
      <c r="A8200" s="303">
        <v>0</v>
      </c>
      <c r="B8200" s="303">
        <v>0</v>
      </c>
      <c r="C8200" s="303">
        <v>0</v>
      </c>
      <c r="D8200" s="304">
        <f t="shared" si="128"/>
        <v>0</v>
      </c>
      <c r="E8200" s="305">
        <v>45992</v>
      </c>
      <c r="F8200" s="302" t="s">
        <v>69</v>
      </c>
      <c r="G8200" s="302" t="s">
        <v>70</v>
      </c>
      <c r="H8200" s="302" t="s">
        <v>3279</v>
      </c>
      <c r="I8200" s="302" t="s">
        <v>719</v>
      </c>
      <c r="J8200" s="302">
        <v>135002</v>
      </c>
      <c r="K8200" s="302" t="s">
        <v>107</v>
      </c>
      <c r="L8200" s="302">
        <v>9727124</v>
      </c>
      <c r="M8200" s="302" t="s">
        <v>1236</v>
      </c>
      <c r="N8200" s="305">
        <v>29768</v>
      </c>
      <c r="O8200" s="305">
        <v>29768</v>
      </c>
      <c r="P8200" s="302" t="s">
        <v>1062</v>
      </c>
    </row>
    <row r="8201" spans="1:16">
      <c r="A8201" s="303">
        <v>0</v>
      </c>
      <c r="B8201" s="303">
        <v>0</v>
      </c>
      <c r="C8201" s="303">
        <v>0</v>
      </c>
      <c r="D8201" s="304">
        <f t="shared" si="128"/>
        <v>0</v>
      </c>
      <c r="E8201" s="305">
        <v>45992</v>
      </c>
      <c r="F8201" s="302" t="s">
        <v>69</v>
      </c>
      <c r="G8201" s="302" t="s">
        <v>70</v>
      </c>
      <c r="H8201" s="302" t="s">
        <v>3279</v>
      </c>
      <c r="I8201" s="302" t="s">
        <v>719</v>
      </c>
      <c r="J8201" s="302">
        <v>135002</v>
      </c>
      <c r="K8201" s="302" t="s">
        <v>107</v>
      </c>
      <c r="L8201" s="302">
        <v>9870081</v>
      </c>
      <c r="M8201" s="302" t="s">
        <v>1302</v>
      </c>
      <c r="N8201" s="305">
        <v>29768</v>
      </c>
      <c r="O8201" s="305">
        <v>29768</v>
      </c>
      <c r="P8201" s="302" t="s">
        <v>1062</v>
      </c>
    </row>
    <row r="8202" spans="1:16">
      <c r="A8202" s="303">
        <v>0</v>
      </c>
      <c r="B8202" s="303">
        <v>0</v>
      </c>
      <c r="C8202" s="303">
        <v>0</v>
      </c>
      <c r="D8202" s="304">
        <f t="shared" si="128"/>
        <v>0</v>
      </c>
      <c r="E8202" s="305">
        <v>45992</v>
      </c>
      <c r="F8202" s="302" t="s">
        <v>69</v>
      </c>
      <c r="G8202" s="302" t="s">
        <v>70</v>
      </c>
      <c r="H8202" s="302" t="s">
        <v>3279</v>
      </c>
      <c r="I8202" s="302" t="s">
        <v>719</v>
      </c>
      <c r="J8202" s="302">
        <v>135002</v>
      </c>
      <c r="K8202" s="302" t="s">
        <v>107</v>
      </c>
      <c r="L8202" s="302">
        <v>9870164</v>
      </c>
      <c r="M8202" s="302" t="s">
        <v>1304</v>
      </c>
      <c r="N8202" s="305">
        <v>29768</v>
      </c>
      <c r="O8202" s="305">
        <v>29768</v>
      </c>
      <c r="P8202" s="302" t="s">
        <v>1062</v>
      </c>
    </row>
    <row r="8203" spans="1:16">
      <c r="A8203" s="303">
        <v>0</v>
      </c>
      <c r="B8203" s="303">
        <v>0</v>
      </c>
      <c r="C8203" s="303">
        <v>0</v>
      </c>
      <c r="D8203" s="304">
        <f t="shared" si="128"/>
        <v>0</v>
      </c>
      <c r="E8203" s="305">
        <v>45992</v>
      </c>
      <c r="F8203" s="302" t="s">
        <v>69</v>
      </c>
      <c r="G8203" s="302" t="s">
        <v>70</v>
      </c>
      <c r="H8203" s="302" t="s">
        <v>3279</v>
      </c>
      <c r="I8203" s="302" t="s">
        <v>719</v>
      </c>
      <c r="J8203" s="302">
        <v>135500</v>
      </c>
      <c r="K8203" s="302" t="s">
        <v>83</v>
      </c>
      <c r="L8203" s="302">
        <v>9733149</v>
      </c>
      <c r="M8203" s="302" t="s">
        <v>879</v>
      </c>
      <c r="N8203" s="305">
        <v>40057</v>
      </c>
      <c r="O8203" s="305">
        <v>39814</v>
      </c>
      <c r="P8203" s="302" t="s">
        <v>3280</v>
      </c>
    </row>
    <row r="8204" spans="1:16">
      <c r="A8204" s="303">
        <v>0</v>
      </c>
      <c r="B8204" s="303">
        <v>0</v>
      </c>
      <c r="C8204" s="303">
        <v>0</v>
      </c>
      <c r="D8204" s="304">
        <f t="shared" si="128"/>
        <v>0</v>
      </c>
      <c r="E8204" s="305">
        <v>45992</v>
      </c>
      <c r="F8204" s="302" t="s">
        <v>69</v>
      </c>
      <c r="G8204" s="302" t="s">
        <v>70</v>
      </c>
      <c r="H8204" s="302" t="s">
        <v>3279</v>
      </c>
      <c r="I8204" s="302" t="s">
        <v>719</v>
      </c>
      <c r="J8204" s="302">
        <v>135500</v>
      </c>
      <c r="K8204" s="302" t="s">
        <v>83</v>
      </c>
      <c r="L8204" s="302">
        <v>9802530</v>
      </c>
      <c r="M8204" s="302" t="s">
        <v>879</v>
      </c>
      <c r="N8204" s="305">
        <v>30133</v>
      </c>
      <c r="O8204" s="305">
        <v>30133</v>
      </c>
      <c r="P8204" s="302" t="s">
        <v>1052</v>
      </c>
    </row>
    <row r="8205" spans="1:16">
      <c r="A8205" s="303">
        <v>0</v>
      </c>
      <c r="B8205" s="303">
        <v>0</v>
      </c>
      <c r="C8205" s="303">
        <v>0</v>
      </c>
      <c r="D8205" s="304">
        <f t="shared" si="128"/>
        <v>0</v>
      </c>
      <c r="E8205" s="305">
        <v>45992</v>
      </c>
      <c r="F8205" s="302" t="s">
        <v>69</v>
      </c>
      <c r="G8205" s="302" t="s">
        <v>70</v>
      </c>
      <c r="H8205" s="302" t="s">
        <v>3279</v>
      </c>
      <c r="I8205" s="302" t="s">
        <v>719</v>
      </c>
      <c r="J8205" s="302">
        <v>135500</v>
      </c>
      <c r="K8205" s="302" t="s">
        <v>83</v>
      </c>
      <c r="L8205" s="302">
        <v>9802668</v>
      </c>
      <c r="M8205" s="302" t="s">
        <v>879</v>
      </c>
      <c r="N8205" s="305">
        <v>30133</v>
      </c>
      <c r="O8205" s="305">
        <v>30133</v>
      </c>
      <c r="P8205" s="302" t="s">
        <v>1052</v>
      </c>
    </row>
    <row r="8206" spans="1:16">
      <c r="A8206" s="303">
        <v>0</v>
      </c>
      <c r="B8206" s="303">
        <v>0</v>
      </c>
      <c r="C8206" s="303">
        <v>0</v>
      </c>
      <c r="D8206" s="304">
        <f t="shared" si="128"/>
        <v>0</v>
      </c>
      <c r="E8206" s="305">
        <v>45992</v>
      </c>
      <c r="F8206" s="302" t="s">
        <v>69</v>
      </c>
      <c r="G8206" s="302" t="s">
        <v>70</v>
      </c>
      <c r="H8206" s="302" t="s">
        <v>3279</v>
      </c>
      <c r="I8206" s="302" t="s">
        <v>719</v>
      </c>
      <c r="J8206" s="302">
        <v>135500</v>
      </c>
      <c r="K8206" s="302" t="s">
        <v>84</v>
      </c>
      <c r="L8206" s="302">
        <v>9750093</v>
      </c>
      <c r="M8206" s="302" t="s">
        <v>3281</v>
      </c>
      <c r="N8206" s="305">
        <v>38904</v>
      </c>
      <c r="O8206" s="305">
        <v>38899</v>
      </c>
      <c r="P8206" s="302" t="s">
        <v>3282</v>
      </c>
    </row>
    <row r="8207" spans="1:16">
      <c r="A8207" s="303">
        <v>0</v>
      </c>
      <c r="B8207" s="303">
        <v>0</v>
      </c>
      <c r="C8207" s="303">
        <v>0</v>
      </c>
      <c r="D8207" s="304">
        <f t="shared" si="128"/>
        <v>0</v>
      </c>
      <c r="E8207" s="305">
        <v>45992</v>
      </c>
      <c r="F8207" s="302" t="s">
        <v>69</v>
      </c>
      <c r="G8207" s="302" t="s">
        <v>70</v>
      </c>
      <c r="H8207" s="302" t="s">
        <v>3279</v>
      </c>
      <c r="I8207" s="302" t="s">
        <v>719</v>
      </c>
      <c r="J8207" s="302">
        <v>135500</v>
      </c>
      <c r="K8207" s="302" t="s">
        <v>171</v>
      </c>
      <c r="L8207" s="302">
        <v>14530922</v>
      </c>
      <c r="M8207" s="302" t="s">
        <v>902</v>
      </c>
      <c r="N8207" s="305">
        <v>42430</v>
      </c>
      <c r="O8207" s="305">
        <v>42370</v>
      </c>
      <c r="P8207" s="302" t="s">
        <v>3280</v>
      </c>
    </row>
    <row r="8208" spans="1:16">
      <c r="A8208" s="303">
        <v>0</v>
      </c>
      <c r="B8208" s="303">
        <v>0</v>
      </c>
      <c r="C8208" s="303">
        <v>0</v>
      </c>
      <c r="D8208" s="304">
        <f t="shared" si="128"/>
        <v>0</v>
      </c>
      <c r="E8208" s="305">
        <v>45992</v>
      </c>
      <c r="F8208" s="302" t="s">
        <v>69</v>
      </c>
      <c r="G8208" s="302" t="s">
        <v>70</v>
      </c>
      <c r="H8208" s="302" t="s">
        <v>3279</v>
      </c>
      <c r="I8208" s="302" t="s">
        <v>719</v>
      </c>
      <c r="J8208" s="302">
        <v>135500</v>
      </c>
      <c r="K8208" s="302" t="s">
        <v>86</v>
      </c>
      <c r="L8208" s="302">
        <v>9803069</v>
      </c>
      <c r="M8208" s="302" t="s">
        <v>885</v>
      </c>
      <c r="N8208" s="305">
        <v>30133</v>
      </c>
      <c r="O8208" s="305">
        <v>30133</v>
      </c>
      <c r="P8208" s="302" t="s">
        <v>1052</v>
      </c>
    </row>
    <row r="8209" spans="1:16">
      <c r="A8209" s="303">
        <v>0</v>
      </c>
      <c r="B8209" s="303">
        <v>0</v>
      </c>
      <c r="C8209" s="303">
        <v>0</v>
      </c>
      <c r="D8209" s="304">
        <f t="shared" si="128"/>
        <v>0</v>
      </c>
      <c r="E8209" s="305">
        <v>45992</v>
      </c>
      <c r="F8209" s="302" t="s">
        <v>69</v>
      </c>
      <c r="G8209" s="302" t="s">
        <v>70</v>
      </c>
      <c r="H8209" s="302" t="s">
        <v>3279</v>
      </c>
      <c r="I8209" s="302" t="s">
        <v>719</v>
      </c>
      <c r="J8209" s="302">
        <v>135500</v>
      </c>
      <c r="K8209" s="302" t="s">
        <v>86</v>
      </c>
      <c r="L8209" s="302">
        <v>9733150</v>
      </c>
      <c r="M8209" s="302" t="s">
        <v>885</v>
      </c>
      <c r="N8209" s="305">
        <v>40057</v>
      </c>
      <c r="O8209" s="305">
        <v>39814</v>
      </c>
      <c r="P8209" s="302" t="s">
        <v>3280</v>
      </c>
    </row>
    <row r="8210" spans="1:16">
      <c r="A8210" s="303">
        <v>0</v>
      </c>
      <c r="B8210" s="303">
        <v>0</v>
      </c>
      <c r="C8210" s="303">
        <v>0</v>
      </c>
      <c r="D8210" s="304">
        <f t="shared" si="128"/>
        <v>0</v>
      </c>
      <c r="E8210" s="305">
        <v>45992</v>
      </c>
      <c r="F8210" s="302" t="s">
        <v>69</v>
      </c>
      <c r="G8210" s="302" t="s">
        <v>70</v>
      </c>
      <c r="H8210" s="302" t="s">
        <v>3279</v>
      </c>
      <c r="I8210" s="302" t="s">
        <v>719</v>
      </c>
      <c r="J8210" s="302">
        <v>135500</v>
      </c>
      <c r="K8210" s="302" t="s">
        <v>86</v>
      </c>
      <c r="L8210" s="302">
        <v>9803206</v>
      </c>
      <c r="M8210" s="302" t="s">
        <v>885</v>
      </c>
      <c r="N8210" s="305">
        <v>30133</v>
      </c>
      <c r="O8210" s="305">
        <v>30133</v>
      </c>
      <c r="P8210" s="302" t="s">
        <v>1052</v>
      </c>
    </row>
    <row r="8211" spans="1:16">
      <c r="A8211" s="303">
        <v>0</v>
      </c>
      <c r="B8211" s="303">
        <v>0</v>
      </c>
      <c r="C8211" s="303">
        <v>0</v>
      </c>
      <c r="D8211" s="304">
        <f t="shared" si="128"/>
        <v>0</v>
      </c>
      <c r="E8211" s="305">
        <v>45992</v>
      </c>
      <c r="F8211" s="302" t="s">
        <v>69</v>
      </c>
      <c r="G8211" s="302" t="s">
        <v>70</v>
      </c>
      <c r="H8211" s="302" t="s">
        <v>3279</v>
      </c>
      <c r="I8211" s="302" t="s">
        <v>719</v>
      </c>
      <c r="J8211" s="302">
        <v>135500</v>
      </c>
      <c r="K8211" s="302" t="s">
        <v>86</v>
      </c>
      <c r="L8211" s="302">
        <v>9742323</v>
      </c>
      <c r="M8211" s="302" t="s">
        <v>885</v>
      </c>
      <c r="N8211" s="305">
        <v>38904</v>
      </c>
      <c r="O8211" s="305">
        <v>38718</v>
      </c>
      <c r="P8211" s="302" t="s">
        <v>3282</v>
      </c>
    </row>
    <row r="8212" spans="1:16">
      <c r="A8212" s="303">
        <v>0</v>
      </c>
      <c r="B8212" s="303">
        <v>0</v>
      </c>
      <c r="C8212" s="303">
        <v>0</v>
      </c>
      <c r="D8212" s="304">
        <f t="shared" si="128"/>
        <v>0</v>
      </c>
      <c r="E8212" s="305">
        <v>45992</v>
      </c>
      <c r="F8212" s="302" t="s">
        <v>69</v>
      </c>
      <c r="G8212" s="302" t="s">
        <v>70</v>
      </c>
      <c r="H8212" s="302" t="s">
        <v>3279</v>
      </c>
      <c r="I8212" s="302" t="s">
        <v>719</v>
      </c>
      <c r="J8212" s="302">
        <v>135500</v>
      </c>
      <c r="K8212" s="302" t="s">
        <v>93</v>
      </c>
      <c r="L8212" s="302">
        <v>9975125</v>
      </c>
      <c r="M8212" s="302" t="s">
        <v>3063</v>
      </c>
      <c r="N8212" s="305">
        <v>30133</v>
      </c>
      <c r="O8212" s="305">
        <v>30133</v>
      </c>
      <c r="P8212" s="302" t="s">
        <v>1062</v>
      </c>
    </row>
    <row r="8213" spans="1:16">
      <c r="A8213" s="303">
        <v>0</v>
      </c>
      <c r="B8213" s="303">
        <v>0</v>
      </c>
      <c r="C8213" s="303">
        <v>0</v>
      </c>
      <c r="D8213" s="304">
        <f t="shared" si="128"/>
        <v>0</v>
      </c>
      <c r="E8213" s="305">
        <v>45992</v>
      </c>
      <c r="F8213" s="302" t="s">
        <v>69</v>
      </c>
      <c r="G8213" s="302" t="s">
        <v>70</v>
      </c>
      <c r="H8213" s="302" t="s">
        <v>3279</v>
      </c>
      <c r="I8213" s="302" t="s">
        <v>719</v>
      </c>
      <c r="J8213" s="302">
        <v>135500</v>
      </c>
      <c r="K8213" s="302" t="s">
        <v>94</v>
      </c>
      <c r="L8213" s="302">
        <v>9975124</v>
      </c>
      <c r="M8213" s="302" t="s">
        <v>3064</v>
      </c>
      <c r="N8213" s="305">
        <v>30133</v>
      </c>
      <c r="O8213" s="305">
        <v>30133</v>
      </c>
      <c r="P8213" s="302" t="s">
        <v>1062</v>
      </c>
    </row>
    <row r="8214" spans="1:16">
      <c r="A8214" s="303">
        <v>0</v>
      </c>
      <c r="B8214" s="303">
        <v>0</v>
      </c>
      <c r="C8214" s="303">
        <v>0</v>
      </c>
      <c r="D8214" s="304">
        <f t="shared" si="128"/>
        <v>0</v>
      </c>
      <c r="E8214" s="305">
        <v>45992</v>
      </c>
      <c r="F8214" s="302" t="s">
        <v>69</v>
      </c>
      <c r="G8214" s="302" t="s">
        <v>70</v>
      </c>
      <c r="H8214" s="302" t="s">
        <v>3279</v>
      </c>
      <c r="I8214" s="302" t="s">
        <v>719</v>
      </c>
      <c r="J8214" s="302">
        <v>135600</v>
      </c>
      <c r="K8214" s="302" t="s">
        <v>91</v>
      </c>
      <c r="L8214" s="302">
        <v>9975123</v>
      </c>
      <c r="M8214" s="302" t="s">
        <v>886</v>
      </c>
      <c r="N8214" s="305">
        <v>30133</v>
      </c>
      <c r="O8214" s="305">
        <v>30133</v>
      </c>
      <c r="P8214" s="302" t="s">
        <v>1062</v>
      </c>
    </row>
    <row r="8215" spans="1:16">
      <c r="A8215" s="303">
        <v>0</v>
      </c>
      <c r="B8215" s="303">
        <v>0</v>
      </c>
      <c r="C8215" s="303">
        <v>0</v>
      </c>
      <c r="D8215" s="304">
        <f t="shared" si="128"/>
        <v>0</v>
      </c>
      <c r="E8215" s="305">
        <v>45992</v>
      </c>
      <c r="F8215" s="302" t="s">
        <v>69</v>
      </c>
      <c r="G8215" s="302" t="s">
        <v>70</v>
      </c>
      <c r="H8215" s="302" t="s">
        <v>3279</v>
      </c>
      <c r="I8215" s="302" t="s">
        <v>719</v>
      </c>
      <c r="J8215" s="302">
        <v>135600</v>
      </c>
      <c r="K8215" s="302" t="s">
        <v>98</v>
      </c>
      <c r="L8215" s="302">
        <v>9742324</v>
      </c>
      <c r="M8215" s="302" t="s">
        <v>909</v>
      </c>
      <c r="N8215" s="305">
        <v>38904</v>
      </c>
      <c r="O8215" s="305">
        <v>38718</v>
      </c>
      <c r="P8215" s="302" t="s">
        <v>3282</v>
      </c>
    </row>
    <row r="8216" spans="1:16">
      <c r="A8216" s="303">
        <v>0</v>
      </c>
      <c r="B8216" s="303">
        <v>0</v>
      </c>
      <c r="C8216" s="303">
        <v>0</v>
      </c>
      <c r="D8216" s="304">
        <f t="shared" si="128"/>
        <v>0</v>
      </c>
      <c r="E8216" s="305">
        <v>45992</v>
      </c>
      <c r="F8216" s="302" t="s">
        <v>69</v>
      </c>
      <c r="G8216" s="302" t="s">
        <v>70</v>
      </c>
      <c r="H8216" s="302" t="s">
        <v>3279</v>
      </c>
      <c r="I8216" s="302" t="s">
        <v>719</v>
      </c>
      <c r="J8216" s="302">
        <v>135600</v>
      </c>
      <c r="K8216" s="302" t="s">
        <v>99</v>
      </c>
      <c r="L8216" s="302">
        <v>9975122</v>
      </c>
      <c r="M8216" s="302" t="s">
        <v>887</v>
      </c>
      <c r="N8216" s="305">
        <v>30133</v>
      </c>
      <c r="O8216" s="305">
        <v>30133</v>
      </c>
      <c r="P8216" s="302" t="s">
        <v>1062</v>
      </c>
    </row>
    <row r="8217" spans="1:16">
      <c r="A8217" s="303">
        <v>0</v>
      </c>
      <c r="B8217" s="303">
        <v>0</v>
      </c>
      <c r="C8217" s="303">
        <v>0</v>
      </c>
      <c r="D8217" s="304">
        <f t="shared" si="128"/>
        <v>0</v>
      </c>
      <c r="E8217" s="305">
        <v>45992</v>
      </c>
      <c r="F8217" s="302" t="s">
        <v>69</v>
      </c>
      <c r="G8217" s="302" t="s">
        <v>70</v>
      </c>
      <c r="H8217" s="302" t="s">
        <v>3279</v>
      </c>
      <c r="I8217" s="302" t="s">
        <v>719</v>
      </c>
      <c r="J8217" s="302">
        <v>135600</v>
      </c>
      <c r="K8217" s="302" t="s">
        <v>92</v>
      </c>
      <c r="L8217" s="302">
        <v>9710414</v>
      </c>
      <c r="M8217" s="302" t="s">
        <v>948</v>
      </c>
      <c r="N8217" s="305">
        <v>40057</v>
      </c>
      <c r="O8217" s="305">
        <v>39814</v>
      </c>
      <c r="P8217" s="302" t="s">
        <v>3280</v>
      </c>
    </row>
    <row r="8218" spans="1:16">
      <c r="A8218" s="303">
        <v>0</v>
      </c>
      <c r="B8218" s="303">
        <v>0</v>
      </c>
      <c r="C8218" s="303">
        <v>0</v>
      </c>
      <c r="D8218" s="304">
        <f t="shared" si="128"/>
        <v>0</v>
      </c>
      <c r="E8218" s="305">
        <v>45992</v>
      </c>
      <c r="F8218" s="302" t="s">
        <v>69</v>
      </c>
      <c r="G8218" s="302" t="s">
        <v>70</v>
      </c>
      <c r="H8218" s="302" t="s">
        <v>3283</v>
      </c>
      <c r="I8218" s="302" t="s">
        <v>720</v>
      </c>
      <c r="J8218" s="302">
        <v>135002</v>
      </c>
      <c r="K8218" s="302" t="s">
        <v>107</v>
      </c>
      <c r="L8218" s="302">
        <v>9718855</v>
      </c>
      <c r="M8218" s="302" t="s">
        <v>3286</v>
      </c>
      <c r="N8218" s="305">
        <v>30498</v>
      </c>
      <c r="O8218" s="305">
        <v>30498</v>
      </c>
      <c r="P8218" s="302" t="s">
        <v>1062</v>
      </c>
    </row>
    <row r="8219" spans="1:16">
      <c r="A8219" s="303">
        <v>0</v>
      </c>
      <c r="B8219" s="303">
        <v>0</v>
      </c>
      <c r="C8219" s="303">
        <v>0</v>
      </c>
      <c r="D8219" s="304">
        <f t="shared" si="128"/>
        <v>0</v>
      </c>
      <c r="E8219" s="305">
        <v>45992</v>
      </c>
      <c r="F8219" s="302" t="s">
        <v>69</v>
      </c>
      <c r="G8219" s="302" t="s">
        <v>70</v>
      </c>
      <c r="H8219" s="302" t="s">
        <v>3283</v>
      </c>
      <c r="I8219" s="302" t="s">
        <v>720</v>
      </c>
      <c r="J8219" s="302">
        <v>135002</v>
      </c>
      <c r="K8219" s="302" t="s">
        <v>107</v>
      </c>
      <c r="L8219" s="302">
        <v>9870140</v>
      </c>
      <c r="M8219" s="302" t="s">
        <v>3285</v>
      </c>
      <c r="N8219" s="305">
        <v>30498</v>
      </c>
      <c r="O8219" s="305">
        <v>30498</v>
      </c>
      <c r="P8219" s="302" t="s">
        <v>1062</v>
      </c>
    </row>
    <row r="8220" spans="1:16">
      <c r="A8220" s="303">
        <v>0</v>
      </c>
      <c r="B8220" s="303">
        <v>0</v>
      </c>
      <c r="C8220" s="303">
        <v>0</v>
      </c>
      <c r="D8220" s="304">
        <f t="shared" si="128"/>
        <v>0</v>
      </c>
      <c r="E8220" s="305">
        <v>45992</v>
      </c>
      <c r="F8220" s="302" t="s">
        <v>69</v>
      </c>
      <c r="G8220" s="302" t="s">
        <v>70</v>
      </c>
      <c r="H8220" s="302" t="s">
        <v>3283</v>
      </c>
      <c r="I8220" s="302" t="s">
        <v>720</v>
      </c>
      <c r="J8220" s="302">
        <v>135002</v>
      </c>
      <c r="K8220" s="302" t="s">
        <v>107</v>
      </c>
      <c r="L8220" s="302">
        <v>9870141</v>
      </c>
      <c r="M8220" s="302" t="s">
        <v>3284</v>
      </c>
      <c r="N8220" s="305">
        <v>30498</v>
      </c>
      <c r="O8220" s="305">
        <v>30498</v>
      </c>
      <c r="P8220" s="302" t="s">
        <v>1062</v>
      </c>
    </row>
    <row r="8221" spans="1:16">
      <c r="A8221" s="303">
        <v>0</v>
      </c>
      <c r="B8221" s="303">
        <v>0</v>
      </c>
      <c r="C8221" s="303">
        <v>0</v>
      </c>
      <c r="D8221" s="304">
        <f t="shared" si="128"/>
        <v>0</v>
      </c>
      <c r="E8221" s="305">
        <v>45992</v>
      </c>
      <c r="F8221" s="302" t="s">
        <v>69</v>
      </c>
      <c r="G8221" s="302" t="s">
        <v>70</v>
      </c>
      <c r="H8221" s="302" t="s">
        <v>3283</v>
      </c>
      <c r="I8221" s="302" t="s">
        <v>720</v>
      </c>
      <c r="J8221" s="302">
        <v>135002</v>
      </c>
      <c r="K8221" s="302" t="s">
        <v>107</v>
      </c>
      <c r="L8221" s="302">
        <v>9870139</v>
      </c>
      <c r="M8221" s="302" t="s">
        <v>3054</v>
      </c>
      <c r="N8221" s="305">
        <v>30498</v>
      </c>
      <c r="O8221" s="305">
        <v>30498</v>
      </c>
      <c r="P8221" s="302" t="s">
        <v>1062</v>
      </c>
    </row>
    <row r="8222" spans="1:16">
      <c r="A8222" s="303">
        <v>0</v>
      </c>
      <c r="B8222" s="303">
        <v>0</v>
      </c>
      <c r="C8222" s="303">
        <v>0</v>
      </c>
      <c r="D8222" s="304">
        <f t="shared" si="128"/>
        <v>0</v>
      </c>
      <c r="E8222" s="305">
        <v>45992</v>
      </c>
      <c r="F8222" s="302" t="s">
        <v>69</v>
      </c>
      <c r="G8222" s="302" t="s">
        <v>70</v>
      </c>
      <c r="H8222" s="302" t="s">
        <v>3283</v>
      </c>
      <c r="I8222" s="302" t="s">
        <v>720</v>
      </c>
      <c r="J8222" s="302">
        <v>135500</v>
      </c>
      <c r="K8222" s="302" t="s">
        <v>105</v>
      </c>
      <c r="L8222" s="302">
        <v>9802472</v>
      </c>
      <c r="M8222" s="302" t="s">
        <v>879</v>
      </c>
      <c r="N8222" s="305">
        <v>30498</v>
      </c>
      <c r="O8222" s="305">
        <v>30498</v>
      </c>
      <c r="P8222" s="302" t="s">
        <v>1052</v>
      </c>
    </row>
    <row r="8223" spans="1:16">
      <c r="A8223" s="303">
        <v>0</v>
      </c>
      <c r="B8223" s="303">
        <v>0</v>
      </c>
      <c r="C8223" s="303">
        <v>0</v>
      </c>
      <c r="D8223" s="304">
        <f t="shared" si="128"/>
        <v>0</v>
      </c>
      <c r="E8223" s="305">
        <v>45992</v>
      </c>
      <c r="F8223" s="302" t="s">
        <v>69</v>
      </c>
      <c r="G8223" s="302" t="s">
        <v>70</v>
      </c>
      <c r="H8223" s="302" t="s">
        <v>3283</v>
      </c>
      <c r="I8223" s="302" t="s">
        <v>720</v>
      </c>
      <c r="J8223" s="302">
        <v>135500</v>
      </c>
      <c r="K8223" s="302" t="s">
        <v>105</v>
      </c>
      <c r="L8223" s="302">
        <v>9802385</v>
      </c>
      <c r="M8223" s="302" t="s">
        <v>879</v>
      </c>
      <c r="N8223" s="305">
        <v>30498</v>
      </c>
      <c r="O8223" s="305">
        <v>30498</v>
      </c>
      <c r="P8223" s="302" t="s">
        <v>1052</v>
      </c>
    </row>
    <row r="8224" spans="1:16">
      <c r="A8224" s="303">
        <v>0</v>
      </c>
      <c r="B8224" s="303">
        <v>0</v>
      </c>
      <c r="C8224" s="303">
        <v>0</v>
      </c>
      <c r="D8224" s="304">
        <f t="shared" si="128"/>
        <v>0</v>
      </c>
      <c r="E8224" s="305">
        <v>45992</v>
      </c>
      <c r="F8224" s="302" t="s">
        <v>69</v>
      </c>
      <c r="G8224" s="302" t="s">
        <v>70</v>
      </c>
      <c r="H8224" s="302" t="s">
        <v>3283</v>
      </c>
      <c r="I8224" s="302" t="s">
        <v>720</v>
      </c>
      <c r="J8224" s="302">
        <v>135500</v>
      </c>
      <c r="K8224" s="302" t="s">
        <v>83</v>
      </c>
      <c r="L8224" s="302">
        <v>9802841</v>
      </c>
      <c r="M8224" s="302" t="s">
        <v>879</v>
      </c>
      <c r="N8224" s="305">
        <v>30498</v>
      </c>
      <c r="O8224" s="305">
        <v>30498</v>
      </c>
      <c r="P8224" s="302" t="s">
        <v>1052</v>
      </c>
    </row>
    <row r="8225" spans="1:16">
      <c r="A8225" s="303">
        <v>0</v>
      </c>
      <c r="B8225" s="303">
        <v>0</v>
      </c>
      <c r="C8225" s="303">
        <v>0</v>
      </c>
      <c r="D8225" s="304">
        <f t="shared" si="128"/>
        <v>0</v>
      </c>
      <c r="E8225" s="305">
        <v>45992</v>
      </c>
      <c r="F8225" s="302" t="s">
        <v>69</v>
      </c>
      <c r="G8225" s="302" t="s">
        <v>70</v>
      </c>
      <c r="H8225" s="302" t="s">
        <v>3283</v>
      </c>
      <c r="I8225" s="302" t="s">
        <v>720</v>
      </c>
      <c r="J8225" s="302">
        <v>135500</v>
      </c>
      <c r="K8225" s="302" t="s">
        <v>86</v>
      </c>
      <c r="L8225" s="302">
        <v>9802960</v>
      </c>
      <c r="M8225" s="302" t="s">
        <v>885</v>
      </c>
      <c r="N8225" s="305">
        <v>30498</v>
      </c>
      <c r="O8225" s="305">
        <v>30498</v>
      </c>
      <c r="P8225" s="302" t="s">
        <v>1052</v>
      </c>
    </row>
    <row r="8226" spans="1:16">
      <c r="A8226" s="303">
        <v>0</v>
      </c>
      <c r="B8226" s="303">
        <v>0</v>
      </c>
      <c r="C8226" s="303">
        <v>0</v>
      </c>
      <c r="D8226" s="304">
        <f t="shared" si="128"/>
        <v>0</v>
      </c>
      <c r="E8226" s="305">
        <v>45992</v>
      </c>
      <c r="F8226" s="302" t="s">
        <v>69</v>
      </c>
      <c r="G8226" s="302" t="s">
        <v>70</v>
      </c>
      <c r="H8226" s="302" t="s">
        <v>3283</v>
      </c>
      <c r="I8226" s="302" t="s">
        <v>720</v>
      </c>
      <c r="J8226" s="302">
        <v>135500</v>
      </c>
      <c r="K8226" s="302" t="s">
        <v>86</v>
      </c>
      <c r="L8226" s="302">
        <v>9803011</v>
      </c>
      <c r="M8226" s="302" t="s">
        <v>885</v>
      </c>
      <c r="N8226" s="305">
        <v>30498</v>
      </c>
      <c r="O8226" s="305">
        <v>30498</v>
      </c>
      <c r="P8226" s="302" t="s">
        <v>1052</v>
      </c>
    </row>
    <row r="8227" spans="1:16">
      <c r="A8227" s="303">
        <v>0</v>
      </c>
      <c r="B8227" s="303">
        <v>0</v>
      </c>
      <c r="C8227" s="303">
        <v>0</v>
      </c>
      <c r="D8227" s="304">
        <f t="shared" si="128"/>
        <v>0</v>
      </c>
      <c r="E8227" s="305">
        <v>45992</v>
      </c>
      <c r="F8227" s="302" t="s">
        <v>69</v>
      </c>
      <c r="G8227" s="302" t="s">
        <v>70</v>
      </c>
      <c r="H8227" s="302" t="s">
        <v>3283</v>
      </c>
      <c r="I8227" s="302" t="s">
        <v>720</v>
      </c>
      <c r="J8227" s="302">
        <v>135500</v>
      </c>
      <c r="K8227" s="302" t="s">
        <v>86</v>
      </c>
      <c r="L8227" s="302">
        <v>9819871</v>
      </c>
      <c r="M8227" s="302" t="s">
        <v>885</v>
      </c>
      <c r="N8227" s="305">
        <v>38596</v>
      </c>
      <c r="O8227" s="305">
        <v>38353</v>
      </c>
      <c r="P8227" s="302" t="s">
        <v>3287</v>
      </c>
    </row>
    <row r="8228" spans="1:16">
      <c r="A8228" s="303">
        <v>0</v>
      </c>
      <c r="B8228" s="303">
        <v>0</v>
      </c>
      <c r="C8228" s="303">
        <v>0</v>
      </c>
      <c r="D8228" s="304">
        <f t="shared" si="128"/>
        <v>0</v>
      </c>
      <c r="E8228" s="305">
        <v>45992</v>
      </c>
      <c r="F8228" s="302" t="s">
        <v>69</v>
      </c>
      <c r="G8228" s="302" t="s">
        <v>70</v>
      </c>
      <c r="H8228" s="302" t="s">
        <v>3283</v>
      </c>
      <c r="I8228" s="302" t="s">
        <v>720</v>
      </c>
      <c r="J8228" s="302">
        <v>135500</v>
      </c>
      <c r="K8228" s="302" t="s">
        <v>86</v>
      </c>
      <c r="L8228" s="302">
        <v>9803405</v>
      </c>
      <c r="M8228" s="302" t="s">
        <v>885</v>
      </c>
      <c r="N8228" s="305">
        <v>30498</v>
      </c>
      <c r="O8228" s="305">
        <v>30498</v>
      </c>
      <c r="P8228" s="302" t="s">
        <v>1052</v>
      </c>
    </row>
    <row r="8229" spans="1:16">
      <c r="A8229" s="303">
        <v>0</v>
      </c>
      <c r="B8229" s="303">
        <v>0</v>
      </c>
      <c r="C8229" s="303">
        <v>0</v>
      </c>
      <c r="D8229" s="304">
        <f t="shared" si="128"/>
        <v>0</v>
      </c>
      <c r="E8229" s="305">
        <v>45992</v>
      </c>
      <c r="F8229" s="302" t="s">
        <v>69</v>
      </c>
      <c r="G8229" s="302" t="s">
        <v>70</v>
      </c>
      <c r="H8229" s="302" t="s">
        <v>3283</v>
      </c>
      <c r="I8229" s="302" t="s">
        <v>720</v>
      </c>
      <c r="J8229" s="302">
        <v>135500</v>
      </c>
      <c r="K8229" s="302" t="s">
        <v>88</v>
      </c>
      <c r="L8229" s="302">
        <v>9975157</v>
      </c>
      <c r="M8229" s="302" t="s">
        <v>3062</v>
      </c>
      <c r="N8229" s="305">
        <v>30498</v>
      </c>
      <c r="O8229" s="305">
        <v>30498</v>
      </c>
      <c r="P8229" s="302" t="s">
        <v>1062</v>
      </c>
    </row>
    <row r="8230" spans="1:16">
      <c r="A8230" s="303">
        <v>0</v>
      </c>
      <c r="B8230" s="303">
        <v>0</v>
      </c>
      <c r="C8230" s="303">
        <v>0</v>
      </c>
      <c r="D8230" s="304">
        <f t="shared" si="128"/>
        <v>0</v>
      </c>
      <c r="E8230" s="305">
        <v>45992</v>
      </c>
      <c r="F8230" s="302" t="s">
        <v>69</v>
      </c>
      <c r="G8230" s="302" t="s">
        <v>70</v>
      </c>
      <c r="H8230" s="302" t="s">
        <v>3283</v>
      </c>
      <c r="I8230" s="302" t="s">
        <v>720</v>
      </c>
      <c r="J8230" s="302">
        <v>135500</v>
      </c>
      <c r="K8230" s="302" t="s">
        <v>93</v>
      </c>
      <c r="L8230" s="302">
        <v>9975156</v>
      </c>
      <c r="M8230" s="302" t="s">
        <v>3063</v>
      </c>
      <c r="N8230" s="305">
        <v>30498</v>
      </c>
      <c r="O8230" s="305">
        <v>30498</v>
      </c>
      <c r="P8230" s="302" t="s">
        <v>1062</v>
      </c>
    </row>
    <row r="8231" spans="1:16">
      <c r="A8231" s="303">
        <v>0</v>
      </c>
      <c r="B8231" s="303">
        <v>0</v>
      </c>
      <c r="C8231" s="303">
        <v>0</v>
      </c>
      <c r="D8231" s="304">
        <f t="shared" si="128"/>
        <v>0</v>
      </c>
      <c r="E8231" s="305">
        <v>45992</v>
      </c>
      <c r="F8231" s="302" t="s">
        <v>69</v>
      </c>
      <c r="G8231" s="302" t="s">
        <v>70</v>
      </c>
      <c r="H8231" s="302" t="s">
        <v>3283</v>
      </c>
      <c r="I8231" s="302" t="s">
        <v>720</v>
      </c>
      <c r="J8231" s="302">
        <v>135500</v>
      </c>
      <c r="K8231" s="302" t="s">
        <v>665</v>
      </c>
      <c r="L8231" s="302">
        <v>9975158</v>
      </c>
      <c r="M8231" s="302" t="s">
        <v>3136</v>
      </c>
      <c r="N8231" s="305">
        <v>30498</v>
      </c>
      <c r="O8231" s="305">
        <v>30498</v>
      </c>
      <c r="P8231" s="302" t="s">
        <v>1062</v>
      </c>
    </row>
    <row r="8232" spans="1:16">
      <c r="A8232" s="303">
        <v>0</v>
      </c>
      <c r="B8232" s="303">
        <v>0</v>
      </c>
      <c r="C8232" s="303">
        <v>0</v>
      </c>
      <c r="D8232" s="304">
        <f t="shared" si="128"/>
        <v>0</v>
      </c>
      <c r="E8232" s="305">
        <v>45992</v>
      </c>
      <c r="F8232" s="302" t="s">
        <v>69</v>
      </c>
      <c r="G8232" s="302" t="s">
        <v>70</v>
      </c>
      <c r="H8232" s="302" t="s">
        <v>3283</v>
      </c>
      <c r="I8232" s="302" t="s">
        <v>720</v>
      </c>
      <c r="J8232" s="302">
        <v>135600</v>
      </c>
      <c r="K8232" s="302" t="s">
        <v>91</v>
      </c>
      <c r="L8232" s="302">
        <v>9693341</v>
      </c>
      <c r="M8232" s="302" t="s">
        <v>886</v>
      </c>
      <c r="N8232" s="305">
        <v>30498</v>
      </c>
      <c r="O8232" s="305">
        <v>30498</v>
      </c>
      <c r="P8232" s="302" t="s">
        <v>1062</v>
      </c>
    </row>
    <row r="8233" spans="1:16">
      <c r="A8233" s="303">
        <v>0</v>
      </c>
      <c r="B8233" s="303">
        <v>0</v>
      </c>
      <c r="C8233" s="303">
        <v>0</v>
      </c>
      <c r="D8233" s="304">
        <f t="shared" si="128"/>
        <v>0</v>
      </c>
      <c r="E8233" s="305">
        <v>45992</v>
      </c>
      <c r="F8233" s="302" t="s">
        <v>69</v>
      </c>
      <c r="G8233" s="302" t="s">
        <v>70</v>
      </c>
      <c r="H8233" s="302" t="s">
        <v>3283</v>
      </c>
      <c r="I8233" s="302" t="s">
        <v>720</v>
      </c>
      <c r="J8233" s="302">
        <v>135600</v>
      </c>
      <c r="K8233" s="302" t="s">
        <v>230</v>
      </c>
      <c r="L8233" s="302">
        <v>9728071</v>
      </c>
      <c r="M8233" s="302" t="s">
        <v>2161</v>
      </c>
      <c r="N8233" s="305">
        <v>32325</v>
      </c>
      <c r="O8233" s="305">
        <v>32325</v>
      </c>
      <c r="P8233" s="302" t="s">
        <v>1062</v>
      </c>
    </row>
    <row r="8234" spans="1:16">
      <c r="A8234" s="303">
        <v>0</v>
      </c>
      <c r="B8234" s="303">
        <v>0</v>
      </c>
      <c r="C8234" s="303">
        <v>0</v>
      </c>
      <c r="D8234" s="304">
        <f t="shared" si="128"/>
        <v>0</v>
      </c>
      <c r="E8234" s="305">
        <v>45992</v>
      </c>
      <c r="F8234" s="302" t="s">
        <v>69</v>
      </c>
      <c r="G8234" s="302" t="s">
        <v>70</v>
      </c>
      <c r="H8234" s="302" t="s">
        <v>3283</v>
      </c>
      <c r="I8234" s="302" t="s">
        <v>720</v>
      </c>
      <c r="J8234" s="302">
        <v>135600</v>
      </c>
      <c r="K8234" s="302" t="s">
        <v>230</v>
      </c>
      <c r="L8234" s="302">
        <v>9975154</v>
      </c>
      <c r="M8234" s="302" t="s">
        <v>1951</v>
      </c>
      <c r="N8234" s="305">
        <v>31959</v>
      </c>
      <c r="O8234" s="305">
        <v>31959</v>
      </c>
      <c r="P8234" s="302" t="s">
        <v>1062</v>
      </c>
    </row>
    <row r="8235" spans="1:16">
      <c r="A8235" s="303">
        <v>0</v>
      </c>
      <c r="B8235" s="303">
        <v>0</v>
      </c>
      <c r="C8235" s="303">
        <v>0</v>
      </c>
      <c r="D8235" s="304">
        <f t="shared" si="128"/>
        <v>0</v>
      </c>
      <c r="E8235" s="305">
        <v>45992</v>
      </c>
      <c r="F8235" s="302" t="s">
        <v>69</v>
      </c>
      <c r="G8235" s="302" t="s">
        <v>70</v>
      </c>
      <c r="H8235" s="302" t="s">
        <v>3283</v>
      </c>
      <c r="I8235" s="302" t="s">
        <v>720</v>
      </c>
      <c r="J8235" s="302">
        <v>135600</v>
      </c>
      <c r="K8235" s="302" t="s">
        <v>399</v>
      </c>
      <c r="L8235" s="302">
        <v>9975153</v>
      </c>
      <c r="M8235" s="302" t="s">
        <v>3289</v>
      </c>
      <c r="N8235" s="305">
        <v>31959</v>
      </c>
      <c r="O8235" s="305">
        <v>31959</v>
      </c>
      <c r="P8235" s="302" t="s">
        <v>1062</v>
      </c>
    </row>
    <row r="8236" spans="1:16">
      <c r="A8236" s="303">
        <v>0</v>
      </c>
      <c r="B8236" s="303">
        <v>0</v>
      </c>
      <c r="C8236" s="303">
        <v>0</v>
      </c>
      <c r="D8236" s="304">
        <f t="shared" si="128"/>
        <v>0</v>
      </c>
      <c r="E8236" s="305">
        <v>45992</v>
      </c>
      <c r="F8236" s="302" t="s">
        <v>69</v>
      </c>
      <c r="G8236" s="302" t="s">
        <v>70</v>
      </c>
      <c r="H8236" s="302" t="s">
        <v>3283</v>
      </c>
      <c r="I8236" s="302" t="s">
        <v>720</v>
      </c>
      <c r="J8236" s="302">
        <v>135600</v>
      </c>
      <c r="K8236" s="302" t="s">
        <v>399</v>
      </c>
      <c r="L8236" s="302">
        <v>9724210</v>
      </c>
      <c r="M8236" s="302" t="s">
        <v>3288</v>
      </c>
      <c r="N8236" s="305">
        <v>32325</v>
      </c>
      <c r="O8236" s="305">
        <v>32325</v>
      </c>
      <c r="P8236" s="302" t="s">
        <v>1062</v>
      </c>
    </row>
    <row r="8237" spans="1:16">
      <c r="A8237" s="303">
        <v>0</v>
      </c>
      <c r="B8237" s="303">
        <v>0</v>
      </c>
      <c r="C8237" s="303">
        <v>0</v>
      </c>
      <c r="D8237" s="304">
        <f t="shared" si="128"/>
        <v>0</v>
      </c>
      <c r="E8237" s="305">
        <v>45992</v>
      </c>
      <c r="F8237" s="302" t="s">
        <v>69</v>
      </c>
      <c r="G8237" s="302" t="s">
        <v>70</v>
      </c>
      <c r="H8237" s="302" t="s">
        <v>3283</v>
      </c>
      <c r="I8237" s="302" t="s">
        <v>720</v>
      </c>
      <c r="J8237" s="302">
        <v>135600</v>
      </c>
      <c r="K8237" s="302" t="s">
        <v>99</v>
      </c>
      <c r="L8237" s="302">
        <v>9975155</v>
      </c>
      <c r="M8237" s="302" t="s">
        <v>887</v>
      </c>
      <c r="N8237" s="305">
        <v>30498</v>
      </c>
      <c r="O8237" s="305">
        <v>30498</v>
      </c>
      <c r="P8237" s="302" t="s">
        <v>1062</v>
      </c>
    </row>
    <row r="8238" spans="1:16">
      <c r="A8238" s="303">
        <v>0</v>
      </c>
      <c r="B8238" s="303">
        <v>0</v>
      </c>
      <c r="C8238" s="303">
        <v>0</v>
      </c>
      <c r="D8238" s="304">
        <f t="shared" si="128"/>
        <v>0</v>
      </c>
      <c r="E8238" s="305">
        <v>45992</v>
      </c>
      <c r="F8238" s="302" t="s">
        <v>69</v>
      </c>
      <c r="G8238" s="302" t="s">
        <v>70</v>
      </c>
      <c r="H8238" s="302" t="s">
        <v>3290</v>
      </c>
      <c r="I8238" s="302" t="s">
        <v>721</v>
      </c>
      <c r="J8238" s="302">
        <v>135500</v>
      </c>
      <c r="K8238" s="302" t="s">
        <v>83</v>
      </c>
      <c r="L8238" s="302">
        <v>9802690</v>
      </c>
      <c r="M8238" s="302" t="s">
        <v>879</v>
      </c>
      <c r="N8238" s="305">
        <v>31959</v>
      </c>
      <c r="O8238" s="305">
        <v>31959</v>
      </c>
      <c r="P8238" s="302" t="s">
        <v>1052</v>
      </c>
    </row>
    <row r="8239" spans="1:16">
      <c r="A8239" s="303">
        <v>0</v>
      </c>
      <c r="B8239" s="303">
        <v>0</v>
      </c>
      <c r="C8239" s="303">
        <v>0</v>
      </c>
      <c r="D8239" s="304">
        <f t="shared" si="128"/>
        <v>0</v>
      </c>
      <c r="E8239" s="305">
        <v>45992</v>
      </c>
      <c r="F8239" s="302" t="s">
        <v>69</v>
      </c>
      <c r="G8239" s="302" t="s">
        <v>70</v>
      </c>
      <c r="H8239" s="302" t="s">
        <v>3290</v>
      </c>
      <c r="I8239" s="302" t="s">
        <v>721</v>
      </c>
      <c r="J8239" s="302">
        <v>135500</v>
      </c>
      <c r="K8239" s="302" t="s">
        <v>83</v>
      </c>
      <c r="L8239" s="302">
        <v>9740790</v>
      </c>
      <c r="M8239" s="302" t="s">
        <v>879</v>
      </c>
      <c r="N8239" s="305">
        <v>39630</v>
      </c>
      <c r="O8239" s="305">
        <v>39448</v>
      </c>
      <c r="P8239" s="302" t="s">
        <v>3291</v>
      </c>
    </row>
    <row r="8240" spans="1:16">
      <c r="A8240" s="303">
        <v>0</v>
      </c>
      <c r="B8240" s="303">
        <v>0</v>
      </c>
      <c r="C8240" s="303">
        <v>0</v>
      </c>
      <c r="D8240" s="304">
        <f t="shared" si="128"/>
        <v>0</v>
      </c>
      <c r="E8240" s="305">
        <v>45992</v>
      </c>
      <c r="F8240" s="302" t="s">
        <v>69</v>
      </c>
      <c r="G8240" s="302" t="s">
        <v>70</v>
      </c>
      <c r="H8240" s="302" t="s">
        <v>3290</v>
      </c>
      <c r="I8240" s="302" t="s">
        <v>721</v>
      </c>
      <c r="J8240" s="302">
        <v>135500</v>
      </c>
      <c r="K8240" s="302" t="s">
        <v>83</v>
      </c>
      <c r="L8240" s="302">
        <v>9816204</v>
      </c>
      <c r="M8240" s="302" t="s">
        <v>879</v>
      </c>
      <c r="N8240" s="305">
        <v>37956</v>
      </c>
      <c r="O8240" s="305">
        <v>37622</v>
      </c>
      <c r="P8240" s="302" t="s">
        <v>3291</v>
      </c>
    </row>
    <row r="8241" spans="1:16">
      <c r="A8241" s="303">
        <v>0</v>
      </c>
      <c r="B8241" s="303">
        <v>0</v>
      </c>
      <c r="C8241" s="303">
        <v>0</v>
      </c>
      <c r="D8241" s="304">
        <f t="shared" si="128"/>
        <v>0</v>
      </c>
      <c r="E8241" s="305">
        <v>45992</v>
      </c>
      <c r="F8241" s="302" t="s">
        <v>69</v>
      </c>
      <c r="G8241" s="302" t="s">
        <v>70</v>
      </c>
      <c r="H8241" s="302" t="s">
        <v>3290</v>
      </c>
      <c r="I8241" s="302" t="s">
        <v>721</v>
      </c>
      <c r="J8241" s="302">
        <v>135500</v>
      </c>
      <c r="K8241" s="302" t="s">
        <v>83</v>
      </c>
      <c r="L8241" s="302">
        <v>9816503</v>
      </c>
      <c r="M8241" s="302" t="s">
        <v>879</v>
      </c>
      <c r="N8241" s="305">
        <v>37987</v>
      </c>
      <c r="O8241" s="305">
        <v>37987</v>
      </c>
      <c r="P8241" s="302" t="s">
        <v>3291</v>
      </c>
    </row>
    <row r="8242" spans="1:16">
      <c r="A8242" s="303">
        <v>0</v>
      </c>
      <c r="B8242" s="303">
        <v>0</v>
      </c>
      <c r="C8242" s="303">
        <v>0</v>
      </c>
      <c r="D8242" s="304">
        <f t="shared" si="128"/>
        <v>0</v>
      </c>
      <c r="E8242" s="305">
        <v>45992</v>
      </c>
      <c r="F8242" s="302" t="s">
        <v>69</v>
      </c>
      <c r="G8242" s="302" t="s">
        <v>70</v>
      </c>
      <c r="H8242" s="302" t="s">
        <v>3290</v>
      </c>
      <c r="I8242" s="302" t="s">
        <v>721</v>
      </c>
      <c r="J8242" s="302">
        <v>135500</v>
      </c>
      <c r="K8242" s="302" t="s">
        <v>86</v>
      </c>
      <c r="L8242" s="302">
        <v>9803227</v>
      </c>
      <c r="M8242" s="302" t="s">
        <v>885</v>
      </c>
      <c r="N8242" s="305">
        <v>31959</v>
      </c>
      <c r="O8242" s="305">
        <v>31959</v>
      </c>
      <c r="P8242" s="302" t="s">
        <v>1052</v>
      </c>
    </row>
    <row r="8243" spans="1:16">
      <c r="A8243" s="303">
        <v>0</v>
      </c>
      <c r="B8243" s="303">
        <v>0</v>
      </c>
      <c r="C8243" s="303">
        <v>0</v>
      </c>
      <c r="D8243" s="304">
        <f t="shared" si="128"/>
        <v>0</v>
      </c>
      <c r="E8243" s="305">
        <v>45992</v>
      </c>
      <c r="F8243" s="302" t="s">
        <v>69</v>
      </c>
      <c r="G8243" s="302" t="s">
        <v>70</v>
      </c>
      <c r="H8243" s="302" t="s">
        <v>3290</v>
      </c>
      <c r="I8243" s="302" t="s">
        <v>721</v>
      </c>
      <c r="J8243" s="302">
        <v>135500</v>
      </c>
      <c r="K8243" s="302" t="s">
        <v>94</v>
      </c>
      <c r="L8243" s="302">
        <v>9975112</v>
      </c>
      <c r="M8243" s="302" t="s">
        <v>3064</v>
      </c>
      <c r="N8243" s="305">
        <v>31959</v>
      </c>
      <c r="O8243" s="305">
        <v>31959</v>
      </c>
      <c r="P8243" s="302" t="s">
        <v>1062</v>
      </c>
    </row>
    <row r="8244" spans="1:16">
      <c r="A8244" s="303">
        <v>0</v>
      </c>
      <c r="B8244" s="303">
        <v>0</v>
      </c>
      <c r="C8244" s="303">
        <v>0</v>
      </c>
      <c r="D8244" s="304">
        <f t="shared" si="128"/>
        <v>0</v>
      </c>
      <c r="E8244" s="305">
        <v>45992</v>
      </c>
      <c r="F8244" s="302" t="s">
        <v>69</v>
      </c>
      <c r="G8244" s="302" t="s">
        <v>70</v>
      </c>
      <c r="H8244" s="302" t="s">
        <v>3290</v>
      </c>
      <c r="I8244" s="302" t="s">
        <v>721</v>
      </c>
      <c r="J8244" s="302">
        <v>135600</v>
      </c>
      <c r="K8244" s="302" t="s">
        <v>99</v>
      </c>
      <c r="L8244" s="302">
        <v>9975111</v>
      </c>
      <c r="M8244" s="302" t="s">
        <v>887</v>
      </c>
      <c r="N8244" s="305">
        <v>31959</v>
      </c>
      <c r="O8244" s="305">
        <v>31959</v>
      </c>
      <c r="P8244" s="302" t="s">
        <v>1062</v>
      </c>
    </row>
    <row r="8245" spans="1:16">
      <c r="A8245" s="303">
        <v>0</v>
      </c>
      <c r="B8245" s="303">
        <v>0</v>
      </c>
      <c r="C8245" s="303">
        <v>0</v>
      </c>
      <c r="D8245" s="304">
        <f t="shared" si="128"/>
        <v>0</v>
      </c>
      <c r="E8245" s="305">
        <v>45992</v>
      </c>
      <c r="F8245" s="302" t="s">
        <v>69</v>
      </c>
      <c r="G8245" s="302" t="s">
        <v>70</v>
      </c>
      <c r="H8245" s="302" t="s">
        <v>3290</v>
      </c>
      <c r="I8245" s="302" t="s">
        <v>721</v>
      </c>
      <c r="J8245" s="302">
        <v>135600</v>
      </c>
      <c r="K8245" s="302" t="s">
        <v>92</v>
      </c>
      <c r="L8245" s="302">
        <v>9740791</v>
      </c>
      <c r="M8245" s="302" t="s">
        <v>948</v>
      </c>
      <c r="N8245" s="305">
        <v>39630</v>
      </c>
      <c r="O8245" s="305">
        <v>39448</v>
      </c>
      <c r="P8245" s="302" t="s">
        <v>3291</v>
      </c>
    </row>
    <row r="8246" spans="1:16">
      <c r="A8246" s="303">
        <v>0</v>
      </c>
      <c r="B8246" s="303">
        <v>0</v>
      </c>
      <c r="C8246" s="303">
        <v>0</v>
      </c>
      <c r="D8246" s="304">
        <f t="shared" si="128"/>
        <v>0</v>
      </c>
      <c r="E8246" s="305">
        <v>45992</v>
      </c>
      <c r="F8246" s="302" t="s">
        <v>69</v>
      </c>
      <c r="G8246" s="302" t="s">
        <v>70</v>
      </c>
      <c r="H8246" s="302" t="s">
        <v>3292</v>
      </c>
      <c r="I8246" s="302" t="s">
        <v>722</v>
      </c>
      <c r="J8246" s="302">
        <v>135500</v>
      </c>
      <c r="K8246" s="302" t="s">
        <v>83</v>
      </c>
      <c r="L8246" s="302">
        <v>9802688</v>
      </c>
      <c r="M8246" s="302" t="s">
        <v>879</v>
      </c>
      <c r="N8246" s="305">
        <v>31229</v>
      </c>
      <c r="O8246" s="305">
        <v>31229</v>
      </c>
      <c r="P8246" s="302" t="s">
        <v>1052</v>
      </c>
    </row>
    <row r="8247" spans="1:16">
      <c r="A8247" s="303">
        <v>0</v>
      </c>
      <c r="B8247" s="303">
        <v>0</v>
      </c>
      <c r="C8247" s="303">
        <v>0</v>
      </c>
      <c r="D8247" s="304">
        <f t="shared" si="128"/>
        <v>0</v>
      </c>
      <c r="E8247" s="305">
        <v>45992</v>
      </c>
      <c r="F8247" s="302" t="s">
        <v>69</v>
      </c>
      <c r="G8247" s="302" t="s">
        <v>70</v>
      </c>
      <c r="H8247" s="302" t="s">
        <v>3292</v>
      </c>
      <c r="I8247" s="302" t="s">
        <v>722</v>
      </c>
      <c r="J8247" s="302">
        <v>135500</v>
      </c>
      <c r="K8247" s="302" t="s">
        <v>83</v>
      </c>
      <c r="L8247" s="302">
        <v>9802689</v>
      </c>
      <c r="M8247" s="302" t="s">
        <v>879</v>
      </c>
      <c r="N8247" s="305">
        <v>32325</v>
      </c>
      <c r="O8247" s="305">
        <v>32325</v>
      </c>
      <c r="P8247" s="302" t="s">
        <v>1052</v>
      </c>
    </row>
    <row r="8248" spans="1:16">
      <c r="A8248" s="303">
        <v>0</v>
      </c>
      <c r="B8248" s="303">
        <v>0</v>
      </c>
      <c r="C8248" s="303">
        <v>0</v>
      </c>
      <c r="D8248" s="304">
        <f t="shared" si="128"/>
        <v>0</v>
      </c>
      <c r="E8248" s="305">
        <v>45992</v>
      </c>
      <c r="F8248" s="302" t="s">
        <v>69</v>
      </c>
      <c r="G8248" s="302" t="s">
        <v>70</v>
      </c>
      <c r="H8248" s="302" t="s">
        <v>3292</v>
      </c>
      <c r="I8248" s="302" t="s">
        <v>722</v>
      </c>
      <c r="J8248" s="302">
        <v>135500</v>
      </c>
      <c r="K8248" s="302" t="s">
        <v>83</v>
      </c>
      <c r="L8248" s="302">
        <v>9810963</v>
      </c>
      <c r="M8248" s="302" t="s">
        <v>879</v>
      </c>
      <c r="N8248" s="305">
        <v>37408</v>
      </c>
      <c r="O8248" s="305">
        <v>37257</v>
      </c>
      <c r="P8248" s="302" t="s">
        <v>3293</v>
      </c>
    </row>
    <row r="8249" spans="1:16">
      <c r="A8249" s="303">
        <v>0</v>
      </c>
      <c r="B8249" s="303">
        <v>0</v>
      </c>
      <c r="C8249" s="303">
        <v>0</v>
      </c>
      <c r="D8249" s="304">
        <f t="shared" si="128"/>
        <v>0</v>
      </c>
      <c r="E8249" s="305">
        <v>45992</v>
      </c>
      <c r="F8249" s="302" t="s">
        <v>69</v>
      </c>
      <c r="G8249" s="302" t="s">
        <v>70</v>
      </c>
      <c r="H8249" s="302" t="s">
        <v>3292</v>
      </c>
      <c r="I8249" s="302" t="s">
        <v>722</v>
      </c>
      <c r="J8249" s="302">
        <v>135500</v>
      </c>
      <c r="K8249" s="302" t="s">
        <v>86</v>
      </c>
      <c r="L8249" s="302">
        <v>9803226</v>
      </c>
      <c r="M8249" s="302" t="s">
        <v>885</v>
      </c>
      <c r="N8249" s="305">
        <v>32325</v>
      </c>
      <c r="O8249" s="305">
        <v>32325</v>
      </c>
      <c r="P8249" s="302" t="s">
        <v>1052</v>
      </c>
    </row>
    <row r="8250" spans="1:16">
      <c r="A8250" s="303">
        <v>0</v>
      </c>
      <c r="B8250" s="303">
        <v>0</v>
      </c>
      <c r="C8250" s="303">
        <v>0</v>
      </c>
      <c r="D8250" s="304">
        <f t="shared" si="128"/>
        <v>0</v>
      </c>
      <c r="E8250" s="305">
        <v>45992</v>
      </c>
      <c r="F8250" s="302" t="s">
        <v>69</v>
      </c>
      <c r="G8250" s="302" t="s">
        <v>70</v>
      </c>
      <c r="H8250" s="302" t="s">
        <v>3292</v>
      </c>
      <c r="I8250" s="302" t="s">
        <v>722</v>
      </c>
      <c r="J8250" s="302">
        <v>135500</v>
      </c>
      <c r="K8250" s="302" t="s">
        <v>86</v>
      </c>
      <c r="L8250" s="302">
        <v>9810964</v>
      </c>
      <c r="M8250" s="302" t="s">
        <v>885</v>
      </c>
      <c r="N8250" s="305">
        <v>37408</v>
      </c>
      <c r="O8250" s="305">
        <v>37257</v>
      </c>
      <c r="P8250" s="302" t="s">
        <v>3293</v>
      </c>
    </row>
    <row r="8251" spans="1:16">
      <c r="A8251" s="303">
        <v>0</v>
      </c>
      <c r="B8251" s="303">
        <v>0</v>
      </c>
      <c r="C8251" s="303">
        <v>0</v>
      </c>
      <c r="D8251" s="304">
        <f t="shared" si="128"/>
        <v>0</v>
      </c>
      <c r="E8251" s="305">
        <v>45992</v>
      </c>
      <c r="F8251" s="302" t="s">
        <v>69</v>
      </c>
      <c r="G8251" s="302" t="s">
        <v>70</v>
      </c>
      <c r="H8251" s="302" t="s">
        <v>3292</v>
      </c>
      <c r="I8251" s="302" t="s">
        <v>722</v>
      </c>
      <c r="J8251" s="302">
        <v>135500</v>
      </c>
      <c r="K8251" s="302" t="s">
        <v>86</v>
      </c>
      <c r="L8251" s="302">
        <v>9803225</v>
      </c>
      <c r="M8251" s="302" t="s">
        <v>885</v>
      </c>
      <c r="N8251" s="305">
        <v>31229</v>
      </c>
      <c r="O8251" s="305">
        <v>31229</v>
      </c>
      <c r="P8251" s="302" t="s">
        <v>1052</v>
      </c>
    </row>
    <row r="8252" spans="1:16">
      <c r="A8252" s="303">
        <v>0</v>
      </c>
      <c r="B8252" s="303">
        <v>0</v>
      </c>
      <c r="C8252" s="303">
        <v>0</v>
      </c>
      <c r="D8252" s="304">
        <f t="shared" si="128"/>
        <v>0</v>
      </c>
      <c r="E8252" s="305">
        <v>45992</v>
      </c>
      <c r="F8252" s="302" t="s">
        <v>69</v>
      </c>
      <c r="G8252" s="302" t="s">
        <v>70</v>
      </c>
      <c r="H8252" s="302" t="s">
        <v>3292</v>
      </c>
      <c r="I8252" s="302" t="s">
        <v>722</v>
      </c>
      <c r="J8252" s="302">
        <v>135500</v>
      </c>
      <c r="K8252" s="302" t="s">
        <v>94</v>
      </c>
      <c r="L8252" s="302">
        <v>9975110</v>
      </c>
      <c r="M8252" s="302" t="s">
        <v>3064</v>
      </c>
      <c r="N8252" s="305">
        <v>31229</v>
      </c>
      <c r="O8252" s="305">
        <v>31229</v>
      </c>
      <c r="P8252" s="302" t="s">
        <v>1062</v>
      </c>
    </row>
    <row r="8253" spans="1:16">
      <c r="A8253" s="303">
        <v>0</v>
      </c>
      <c r="B8253" s="303">
        <v>0</v>
      </c>
      <c r="C8253" s="303">
        <v>0</v>
      </c>
      <c r="D8253" s="304">
        <f t="shared" si="128"/>
        <v>0</v>
      </c>
      <c r="E8253" s="305">
        <v>45992</v>
      </c>
      <c r="F8253" s="302" t="s">
        <v>69</v>
      </c>
      <c r="G8253" s="302" t="s">
        <v>70</v>
      </c>
      <c r="H8253" s="302" t="s">
        <v>3292</v>
      </c>
      <c r="I8253" s="302" t="s">
        <v>722</v>
      </c>
      <c r="J8253" s="302">
        <v>135500</v>
      </c>
      <c r="K8253" s="302" t="s">
        <v>94</v>
      </c>
      <c r="L8253" s="302">
        <v>9975109</v>
      </c>
      <c r="M8253" s="302" t="s">
        <v>3064</v>
      </c>
      <c r="N8253" s="305">
        <v>32325</v>
      </c>
      <c r="O8253" s="305">
        <v>32325</v>
      </c>
      <c r="P8253" s="302" t="s">
        <v>1062</v>
      </c>
    </row>
    <row r="8254" spans="1:16">
      <c r="A8254" s="303">
        <v>0</v>
      </c>
      <c r="B8254" s="303">
        <v>0</v>
      </c>
      <c r="C8254" s="303">
        <v>0</v>
      </c>
      <c r="D8254" s="304">
        <f t="shared" si="128"/>
        <v>0</v>
      </c>
      <c r="E8254" s="305">
        <v>45992</v>
      </c>
      <c r="F8254" s="302" t="s">
        <v>69</v>
      </c>
      <c r="G8254" s="302" t="s">
        <v>70</v>
      </c>
      <c r="H8254" s="302" t="s">
        <v>3292</v>
      </c>
      <c r="I8254" s="302" t="s">
        <v>722</v>
      </c>
      <c r="J8254" s="302">
        <v>135600</v>
      </c>
      <c r="K8254" s="302" t="s">
        <v>91</v>
      </c>
      <c r="L8254" s="302">
        <v>9728070</v>
      </c>
      <c r="M8254" s="302" t="s">
        <v>886</v>
      </c>
      <c r="N8254" s="305">
        <v>31229</v>
      </c>
      <c r="O8254" s="305">
        <v>31229</v>
      </c>
      <c r="P8254" s="302" t="s">
        <v>1062</v>
      </c>
    </row>
    <row r="8255" spans="1:16">
      <c r="A8255" s="303">
        <v>0</v>
      </c>
      <c r="B8255" s="303">
        <v>0</v>
      </c>
      <c r="C8255" s="303">
        <v>0</v>
      </c>
      <c r="D8255" s="304">
        <f t="shared" si="128"/>
        <v>0</v>
      </c>
      <c r="E8255" s="305">
        <v>45992</v>
      </c>
      <c r="F8255" s="302" t="s">
        <v>69</v>
      </c>
      <c r="G8255" s="302" t="s">
        <v>70</v>
      </c>
      <c r="H8255" s="302" t="s">
        <v>3292</v>
      </c>
      <c r="I8255" s="302" t="s">
        <v>722</v>
      </c>
      <c r="J8255" s="302">
        <v>135600</v>
      </c>
      <c r="K8255" s="302" t="s">
        <v>99</v>
      </c>
      <c r="L8255" s="302">
        <v>9697439</v>
      </c>
      <c r="M8255" s="302" t="s">
        <v>887</v>
      </c>
      <c r="N8255" s="305">
        <v>31229</v>
      </c>
      <c r="O8255" s="305">
        <v>31229</v>
      </c>
      <c r="P8255" s="302" t="s">
        <v>1062</v>
      </c>
    </row>
    <row r="8256" spans="1:16">
      <c r="A8256" s="303">
        <v>0</v>
      </c>
      <c r="B8256" s="303">
        <v>0</v>
      </c>
      <c r="C8256" s="303">
        <v>0</v>
      </c>
      <c r="D8256" s="304">
        <f t="shared" si="128"/>
        <v>0</v>
      </c>
      <c r="E8256" s="305">
        <v>45992</v>
      </c>
      <c r="F8256" s="302" t="s">
        <v>69</v>
      </c>
      <c r="G8256" s="302" t="s">
        <v>70</v>
      </c>
      <c r="H8256" s="302" t="s">
        <v>3294</v>
      </c>
      <c r="I8256" s="302" t="s">
        <v>723</v>
      </c>
      <c r="J8256" s="302">
        <v>135002</v>
      </c>
      <c r="K8256" s="302" t="s">
        <v>107</v>
      </c>
      <c r="L8256" s="302">
        <v>9696130</v>
      </c>
      <c r="M8256" s="302" t="s">
        <v>1302</v>
      </c>
      <c r="N8256" s="305">
        <v>30133</v>
      </c>
      <c r="O8256" s="305">
        <v>30133</v>
      </c>
      <c r="P8256" s="302" t="s">
        <v>1062</v>
      </c>
    </row>
    <row r="8257" spans="1:16">
      <c r="A8257" s="303">
        <v>0</v>
      </c>
      <c r="B8257" s="303">
        <v>0</v>
      </c>
      <c r="C8257" s="303">
        <v>0</v>
      </c>
      <c r="D8257" s="304">
        <f t="shared" si="128"/>
        <v>0</v>
      </c>
      <c r="E8257" s="305">
        <v>45992</v>
      </c>
      <c r="F8257" s="302" t="s">
        <v>69</v>
      </c>
      <c r="G8257" s="302" t="s">
        <v>70</v>
      </c>
      <c r="H8257" s="302" t="s">
        <v>3294</v>
      </c>
      <c r="I8257" s="302" t="s">
        <v>723</v>
      </c>
      <c r="J8257" s="302">
        <v>135002</v>
      </c>
      <c r="K8257" s="302" t="s">
        <v>107</v>
      </c>
      <c r="L8257" s="302">
        <v>9870162</v>
      </c>
      <c r="M8257" s="302" t="s">
        <v>1161</v>
      </c>
      <c r="N8257" s="305">
        <v>29768</v>
      </c>
      <c r="O8257" s="305">
        <v>29768</v>
      </c>
      <c r="P8257" s="302" t="s">
        <v>1062</v>
      </c>
    </row>
    <row r="8258" spans="1:16">
      <c r="A8258" s="303">
        <v>0</v>
      </c>
      <c r="B8258" s="303">
        <v>0</v>
      </c>
      <c r="C8258" s="303">
        <v>0</v>
      </c>
      <c r="D8258" s="304">
        <f t="shared" si="128"/>
        <v>0</v>
      </c>
      <c r="E8258" s="305">
        <v>45992</v>
      </c>
      <c r="F8258" s="302" t="s">
        <v>69</v>
      </c>
      <c r="G8258" s="302" t="s">
        <v>70</v>
      </c>
      <c r="H8258" s="302" t="s">
        <v>3294</v>
      </c>
      <c r="I8258" s="302" t="s">
        <v>723</v>
      </c>
      <c r="J8258" s="302">
        <v>135002</v>
      </c>
      <c r="K8258" s="302" t="s">
        <v>107</v>
      </c>
      <c r="L8258" s="302">
        <v>9870159</v>
      </c>
      <c r="M8258" s="302" t="s">
        <v>1260</v>
      </c>
      <c r="N8258" s="305">
        <v>29768</v>
      </c>
      <c r="O8258" s="305">
        <v>29768</v>
      </c>
      <c r="P8258" s="302" t="s">
        <v>1062</v>
      </c>
    </row>
    <row r="8259" spans="1:16">
      <c r="A8259" s="303">
        <v>0</v>
      </c>
      <c r="B8259" s="303">
        <v>0</v>
      </c>
      <c r="C8259" s="303">
        <v>0</v>
      </c>
      <c r="D8259" s="304">
        <f t="shared" ref="D8259:D8322" si="129">+B8259-C8259</f>
        <v>0</v>
      </c>
      <c r="E8259" s="305">
        <v>45992</v>
      </c>
      <c r="F8259" s="302" t="s">
        <v>69</v>
      </c>
      <c r="G8259" s="302" t="s">
        <v>70</v>
      </c>
      <c r="H8259" s="302" t="s">
        <v>3294</v>
      </c>
      <c r="I8259" s="302" t="s">
        <v>723</v>
      </c>
      <c r="J8259" s="302">
        <v>135002</v>
      </c>
      <c r="K8259" s="302" t="s">
        <v>107</v>
      </c>
      <c r="L8259" s="302">
        <v>9870161</v>
      </c>
      <c r="M8259" s="302" t="s">
        <v>1161</v>
      </c>
      <c r="N8259" s="305">
        <v>30133</v>
      </c>
      <c r="O8259" s="305">
        <v>30133</v>
      </c>
      <c r="P8259" s="302" t="s">
        <v>1062</v>
      </c>
    </row>
    <row r="8260" spans="1:16">
      <c r="A8260" s="303">
        <v>0</v>
      </c>
      <c r="B8260" s="303">
        <v>0</v>
      </c>
      <c r="C8260" s="303">
        <v>0</v>
      </c>
      <c r="D8260" s="304">
        <f t="shared" si="129"/>
        <v>0</v>
      </c>
      <c r="E8260" s="305">
        <v>45992</v>
      </c>
      <c r="F8260" s="302" t="s">
        <v>69</v>
      </c>
      <c r="G8260" s="302" t="s">
        <v>70</v>
      </c>
      <c r="H8260" s="302" t="s">
        <v>3294</v>
      </c>
      <c r="I8260" s="302" t="s">
        <v>723</v>
      </c>
      <c r="J8260" s="302">
        <v>135002</v>
      </c>
      <c r="K8260" s="302" t="s">
        <v>107</v>
      </c>
      <c r="L8260" s="302">
        <v>9699861</v>
      </c>
      <c r="M8260" s="302" t="s">
        <v>1301</v>
      </c>
      <c r="N8260" s="305">
        <v>29768</v>
      </c>
      <c r="O8260" s="305">
        <v>29768</v>
      </c>
      <c r="P8260" s="302" t="s">
        <v>1062</v>
      </c>
    </row>
    <row r="8261" spans="1:16">
      <c r="A8261" s="303">
        <v>0</v>
      </c>
      <c r="B8261" s="303">
        <v>0</v>
      </c>
      <c r="C8261" s="303">
        <v>0</v>
      </c>
      <c r="D8261" s="304">
        <f t="shared" si="129"/>
        <v>0</v>
      </c>
      <c r="E8261" s="305">
        <v>45992</v>
      </c>
      <c r="F8261" s="302" t="s">
        <v>69</v>
      </c>
      <c r="G8261" s="302" t="s">
        <v>70</v>
      </c>
      <c r="H8261" s="302" t="s">
        <v>3294</v>
      </c>
      <c r="I8261" s="302" t="s">
        <v>723</v>
      </c>
      <c r="J8261" s="302">
        <v>135002</v>
      </c>
      <c r="K8261" s="302" t="s">
        <v>107</v>
      </c>
      <c r="L8261" s="302">
        <v>9870160</v>
      </c>
      <c r="M8261" s="302" t="s">
        <v>1303</v>
      </c>
      <c r="N8261" s="305">
        <v>29768</v>
      </c>
      <c r="O8261" s="305">
        <v>29768</v>
      </c>
      <c r="P8261" s="302" t="s">
        <v>1062</v>
      </c>
    </row>
    <row r="8262" spans="1:16">
      <c r="A8262" s="303">
        <v>0</v>
      </c>
      <c r="B8262" s="303">
        <v>0</v>
      </c>
      <c r="C8262" s="303">
        <v>0</v>
      </c>
      <c r="D8262" s="304">
        <f t="shared" si="129"/>
        <v>0</v>
      </c>
      <c r="E8262" s="305">
        <v>45992</v>
      </c>
      <c r="F8262" s="302" t="s">
        <v>69</v>
      </c>
      <c r="G8262" s="302" t="s">
        <v>70</v>
      </c>
      <c r="H8262" s="302" t="s">
        <v>3294</v>
      </c>
      <c r="I8262" s="302" t="s">
        <v>723</v>
      </c>
      <c r="J8262" s="302">
        <v>135500</v>
      </c>
      <c r="K8262" s="302" t="s">
        <v>83</v>
      </c>
      <c r="L8262" s="302">
        <v>9802419</v>
      </c>
      <c r="M8262" s="302" t="s">
        <v>879</v>
      </c>
      <c r="N8262" s="305">
        <v>30133</v>
      </c>
      <c r="O8262" s="305">
        <v>30133</v>
      </c>
      <c r="P8262" s="302" t="s">
        <v>1052</v>
      </c>
    </row>
    <row r="8263" spans="1:16">
      <c r="A8263" s="303">
        <v>0</v>
      </c>
      <c r="B8263" s="303">
        <v>0</v>
      </c>
      <c r="C8263" s="303">
        <v>0</v>
      </c>
      <c r="D8263" s="304">
        <f t="shared" si="129"/>
        <v>0</v>
      </c>
      <c r="E8263" s="305">
        <v>45992</v>
      </c>
      <c r="F8263" s="302" t="s">
        <v>69</v>
      </c>
      <c r="G8263" s="302" t="s">
        <v>70</v>
      </c>
      <c r="H8263" s="302" t="s">
        <v>3294</v>
      </c>
      <c r="I8263" s="302" t="s">
        <v>723</v>
      </c>
      <c r="J8263" s="302">
        <v>135500</v>
      </c>
      <c r="K8263" s="302" t="s">
        <v>83</v>
      </c>
      <c r="L8263" s="302">
        <v>9802587</v>
      </c>
      <c r="M8263" s="302" t="s">
        <v>879</v>
      </c>
      <c r="N8263" s="305">
        <v>30133</v>
      </c>
      <c r="O8263" s="305">
        <v>30133</v>
      </c>
      <c r="P8263" s="302" t="s">
        <v>1052</v>
      </c>
    </row>
    <row r="8264" spans="1:16">
      <c r="A8264" s="303">
        <v>0</v>
      </c>
      <c r="B8264" s="303">
        <v>0</v>
      </c>
      <c r="C8264" s="303">
        <v>0</v>
      </c>
      <c r="D8264" s="304">
        <f t="shared" si="129"/>
        <v>0</v>
      </c>
      <c r="E8264" s="305">
        <v>45992</v>
      </c>
      <c r="F8264" s="302" t="s">
        <v>69</v>
      </c>
      <c r="G8264" s="302" t="s">
        <v>70</v>
      </c>
      <c r="H8264" s="302" t="s">
        <v>3294</v>
      </c>
      <c r="I8264" s="302" t="s">
        <v>723</v>
      </c>
      <c r="J8264" s="302">
        <v>135500</v>
      </c>
      <c r="K8264" s="302" t="s">
        <v>83</v>
      </c>
      <c r="L8264" s="302">
        <v>9802853</v>
      </c>
      <c r="M8264" s="302" t="s">
        <v>879</v>
      </c>
      <c r="N8264" s="305">
        <v>30133</v>
      </c>
      <c r="O8264" s="305">
        <v>30133</v>
      </c>
      <c r="P8264" s="302" t="s">
        <v>1052</v>
      </c>
    </row>
    <row r="8265" spans="1:16">
      <c r="A8265" s="303">
        <v>0</v>
      </c>
      <c r="B8265" s="303">
        <v>0</v>
      </c>
      <c r="C8265" s="303">
        <v>0</v>
      </c>
      <c r="D8265" s="304">
        <f t="shared" si="129"/>
        <v>0</v>
      </c>
      <c r="E8265" s="305">
        <v>45992</v>
      </c>
      <c r="F8265" s="302" t="s">
        <v>69</v>
      </c>
      <c r="G8265" s="302" t="s">
        <v>70</v>
      </c>
      <c r="H8265" s="302" t="s">
        <v>3294</v>
      </c>
      <c r="I8265" s="302" t="s">
        <v>723</v>
      </c>
      <c r="J8265" s="302">
        <v>135500</v>
      </c>
      <c r="K8265" s="302" t="s">
        <v>86</v>
      </c>
      <c r="L8265" s="302">
        <v>9804969</v>
      </c>
      <c r="M8265" s="302" t="s">
        <v>885</v>
      </c>
      <c r="N8265" s="305">
        <v>30133</v>
      </c>
      <c r="O8265" s="305">
        <v>30133</v>
      </c>
      <c r="P8265" s="302" t="s">
        <v>1052</v>
      </c>
    </row>
    <row r="8266" spans="1:16">
      <c r="A8266" s="303">
        <v>0</v>
      </c>
      <c r="B8266" s="303">
        <v>0</v>
      </c>
      <c r="C8266" s="303">
        <v>0</v>
      </c>
      <c r="D8266" s="304">
        <f t="shared" si="129"/>
        <v>0</v>
      </c>
      <c r="E8266" s="305">
        <v>45992</v>
      </c>
      <c r="F8266" s="302" t="s">
        <v>69</v>
      </c>
      <c r="G8266" s="302" t="s">
        <v>70</v>
      </c>
      <c r="H8266" s="302" t="s">
        <v>3294</v>
      </c>
      <c r="I8266" s="302" t="s">
        <v>723</v>
      </c>
      <c r="J8266" s="302">
        <v>135500</v>
      </c>
      <c r="K8266" s="302" t="s">
        <v>86</v>
      </c>
      <c r="L8266" s="302">
        <v>9803505</v>
      </c>
      <c r="M8266" s="302" t="s">
        <v>885</v>
      </c>
      <c r="N8266" s="305">
        <v>30133</v>
      </c>
      <c r="O8266" s="305">
        <v>30133</v>
      </c>
      <c r="P8266" s="302" t="s">
        <v>1052</v>
      </c>
    </row>
    <row r="8267" spans="1:16">
      <c r="A8267" s="303">
        <v>0</v>
      </c>
      <c r="B8267" s="303">
        <v>0</v>
      </c>
      <c r="C8267" s="303">
        <v>0</v>
      </c>
      <c r="D8267" s="304">
        <f t="shared" si="129"/>
        <v>0</v>
      </c>
      <c r="E8267" s="305">
        <v>45992</v>
      </c>
      <c r="F8267" s="302" t="s">
        <v>69</v>
      </c>
      <c r="G8267" s="302" t="s">
        <v>70</v>
      </c>
      <c r="H8267" s="302" t="s">
        <v>3294</v>
      </c>
      <c r="I8267" s="302" t="s">
        <v>723</v>
      </c>
      <c r="J8267" s="302">
        <v>135500</v>
      </c>
      <c r="K8267" s="302" t="s">
        <v>86</v>
      </c>
      <c r="L8267" s="302">
        <v>9804941</v>
      </c>
      <c r="M8267" s="302" t="s">
        <v>885</v>
      </c>
      <c r="N8267" s="305">
        <v>30133</v>
      </c>
      <c r="O8267" s="305">
        <v>30133</v>
      </c>
      <c r="P8267" s="302" t="s">
        <v>1052</v>
      </c>
    </row>
    <row r="8268" spans="1:16">
      <c r="A8268" s="303">
        <v>0</v>
      </c>
      <c r="B8268" s="303">
        <v>0</v>
      </c>
      <c r="C8268" s="303">
        <v>0</v>
      </c>
      <c r="D8268" s="304">
        <f t="shared" si="129"/>
        <v>0</v>
      </c>
      <c r="E8268" s="305">
        <v>45992</v>
      </c>
      <c r="F8268" s="302" t="s">
        <v>69</v>
      </c>
      <c r="G8268" s="302" t="s">
        <v>70</v>
      </c>
      <c r="H8268" s="302" t="s">
        <v>3294</v>
      </c>
      <c r="I8268" s="302" t="s">
        <v>723</v>
      </c>
      <c r="J8268" s="302">
        <v>135500</v>
      </c>
      <c r="K8268" s="302" t="s">
        <v>86</v>
      </c>
      <c r="L8268" s="302">
        <v>9803126</v>
      </c>
      <c r="M8268" s="302" t="s">
        <v>885</v>
      </c>
      <c r="N8268" s="305">
        <v>30133</v>
      </c>
      <c r="O8268" s="305">
        <v>30133</v>
      </c>
      <c r="P8268" s="302" t="s">
        <v>1052</v>
      </c>
    </row>
    <row r="8269" spans="1:16">
      <c r="A8269" s="303">
        <v>0</v>
      </c>
      <c r="B8269" s="303">
        <v>0</v>
      </c>
      <c r="C8269" s="303">
        <v>0</v>
      </c>
      <c r="D8269" s="304">
        <f t="shared" si="129"/>
        <v>0</v>
      </c>
      <c r="E8269" s="305">
        <v>45992</v>
      </c>
      <c r="F8269" s="302" t="s">
        <v>69</v>
      </c>
      <c r="G8269" s="302" t="s">
        <v>70</v>
      </c>
      <c r="H8269" s="302" t="s">
        <v>3294</v>
      </c>
      <c r="I8269" s="302" t="s">
        <v>723</v>
      </c>
      <c r="J8269" s="302">
        <v>135500</v>
      </c>
      <c r="K8269" s="302" t="s">
        <v>86</v>
      </c>
      <c r="L8269" s="302">
        <v>9802958</v>
      </c>
      <c r="M8269" s="302" t="s">
        <v>885</v>
      </c>
      <c r="N8269" s="305">
        <v>30133</v>
      </c>
      <c r="O8269" s="305">
        <v>30133</v>
      </c>
      <c r="P8269" s="302" t="s">
        <v>1052</v>
      </c>
    </row>
    <row r="8270" spans="1:16">
      <c r="A8270" s="303">
        <v>0</v>
      </c>
      <c r="B8270" s="303">
        <v>0</v>
      </c>
      <c r="C8270" s="303">
        <v>0</v>
      </c>
      <c r="D8270" s="304">
        <f t="shared" si="129"/>
        <v>0</v>
      </c>
      <c r="E8270" s="305">
        <v>45992</v>
      </c>
      <c r="F8270" s="302" t="s">
        <v>69</v>
      </c>
      <c r="G8270" s="302" t="s">
        <v>70</v>
      </c>
      <c r="H8270" s="302" t="s">
        <v>3294</v>
      </c>
      <c r="I8270" s="302" t="s">
        <v>723</v>
      </c>
      <c r="J8270" s="302">
        <v>135500</v>
      </c>
      <c r="K8270" s="302" t="s">
        <v>88</v>
      </c>
      <c r="L8270" s="302">
        <v>9701195</v>
      </c>
      <c r="M8270" s="302" t="s">
        <v>3062</v>
      </c>
      <c r="N8270" s="305">
        <v>30133</v>
      </c>
      <c r="O8270" s="305">
        <v>30133</v>
      </c>
      <c r="P8270" s="302" t="s">
        <v>1062</v>
      </c>
    </row>
    <row r="8271" spans="1:16">
      <c r="A8271" s="303">
        <v>0</v>
      </c>
      <c r="B8271" s="303">
        <v>0</v>
      </c>
      <c r="C8271" s="303">
        <v>0</v>
      </c>
      <c r="D8271" s="304">
        <f t="shared" si="129"/>
        <v>0</v>
      </c>
      <c r="E8271" s="305">
        <v>45992</v>
      </c>
      <c r="F8271" s="302" t="s">
        <v>69</v>
      </c>
      <c r="G8271" s="302" t="s">
        <v>70</v>
      </c>
      <c r="H8271" s="302" t="s">
        <v>3294</v>
      </c>
      <c r="I8271" s="302" t="s">
        <v>723</v>
      </c>
      <c r="J8271" s="302">
        <v>135500</v>
      </c>
      <c r="K8271" s="302" t="s">
        <v>94</v>
      </c>
      <c r="L8271" s="302">
        <v>9975106</v>
      </c>
      <c r="M8271" s="302" t="s">
        <v>3064</v>
      </c>
      <c r="N8271" s="305">
        <v>30133</v>
      </c>
      <c r="O8271" s="305">
        <v>30133</v>
      </c>
      <c r="P8271" s="302" t="s">
        <v>1062</v>
      </c>
    </row>
    <row r="8272" spans="1:16">
      <c r="A8272" s="303">
        <v>0</v>
      </c>
      <c r="B8272" s="303">
        <v>0</v>
      </c>
      <c r="C8272" s="303">
        <v>0</v>
      </c>
      <c r="D8272" s="304">
        <f t="shared" si="129"/>
        <v>0</v>
      </c>
      <c r="E8272" s="305">
        <v>45992</v>
      </c>
      <c r="F8272" s="302" t="s">
        <v>69</v>
      </c>
      <c r="G8272" s="302" t="s">
        <v>70</v>
      </c>
      <c r="H8272" s="302" t="s">
        <v>3294</v>
      </c>
      <c r="I8272" s="302" t="s">
        <v>723</v>
      </c>
      <c r="J8272" s="302">
        <v>135500</v>
      </c>
      <c r="K8272" s="302" t="s">
        <v>666</v>
      </c>
      <c r="L8272" s="302">
        <v>9975108</v>
      </c>
      <c r="M8272" s="302" t="s">
        <v>3098</v>
      </c>
      <c r="N8272" s="305">
        <v>30133</v>
      </c>
      <c r="O8272" s="305">
        <v>30133</v>
      </c>
      <c r="P8272" s="302" t="s">
        <v>1062</v>
      </c>
    </row>
    <row r="8273" spans="1:16">
      <c r="A8273" s="303">
        <v>0</v>
      </c>
      <c r="B8273" s="303">
        <v>0</v>
      </c>
      <c r="C8273" s="303">
        <v>0</v>
      </c>
      <c r="D8273" s="304">
        <f t="shared" si="129"/>
        <v>0</v>
      </c>
      <c r="E8273" s="305">
        <v>45992</v>
      </c>
      <c r="F8273" s="302" t="s">
        <v>69</v>
      </c>
      <c r="G8273" s="302" t="s">
        <v>70</v>
      </c>
      <c r="H8273" s="302" t="s">
        <v>3294</v>
      </c>
      <c r="I8273" s="302" t="s">
        <v>723</v>
      </c>
      <c r="J8273" s="302">
        <v>135500</v>
      </c>
      <c r="K8273" s="302" t="s">
        <v>95</v>
      </c>
      <c r="L8273" s="302">
        <v>9724206</v>
      </c>
      <c r="M8273" s="302" t="s">
        <v>3070</v>
      </c>
      <c r="N8273" s="305">
        <v>30133</v>
      </c>
      <c r="O8273" s="305">
        <v>30133</v>
      </c>
      <c r="P8273" s="302" t="s">
        <v>1062</v>
      </c>
    </row>
    <row r="8274" spans="1:16">
      <c r="A8274" s="303">
        <v>0</v>
      </c>
      <c r="B8274" s="303">
        <v>0</v>
      </c>
      <c r="C8274" s="303">
        <v>0</v>
      </c>
      <c r="D8274" s="304">
        <f t="shared" si="129"/>
        <v>0</v>
      </c>
      <c r="E8274" s="305">
        <v>45992</v>
      </c>
      <c r="F8274" s="302" t="s">
        <v>69</v>
      </c>
      <c r="G8274" s="302" t="s">
        <v>70</v>
      </c>
      <c r="H8274" s="302" t="s">
        <v>3294</v>
      </c>
      <c r="I8274" s="302" t="s">
        <v>723</v>
      </c>
      <c r="J8274" s="302">
        <v>135500</v>
      </c>
      <c r="K8274" s="302" t="s">
        <v>724</v>
      </c>
      <c r="L8274" s="302">
        <v>9975107</v>
      </c>
      <c r="M8274" s="302" t="s">
        <v>3295</v>
      </c>
      <c r="N8274" s="305">
        <v>30133</v>
      </c>
      <c r="O8274" s="305">
        <v>30133</v>
      </c>
      <c r="P8274" s="302" t="s">
        <v>1062</v>
      </c>
    </row>
    <row r="8275" spans="1:16">
      <c r="A8275" s="303">
        <v>0</v>
      </c>
      <c r="B8275" s="303">
        <v>0</v>
      </c>
      <c r="C8275" s="303">
        <v>0</v>
      </c>
      <c r="D8275" s="304">
        <f t="shared" si="129"/>
        <v>0</v>
      </c>
      <c r="E8275" s="305">
        <v>45992</v>
      </c>
      <c r="F8275" s="302" t="s">
        <v>69</v>
      </c>
      <c r="G8275" s="302" t="s">
        <v>70</v>
      </c>
      <c r="H8275" s="302" t="s">
        <v>3294</v>
      </c>
      <c r="I8275" s="302" t="s">
        <v>723</v>
      </c>
      <c r="J8275" s="302">
        <v>135600</v>
      </c>
      <c r="K8275" s="302" t="s">
        <v>91</v>
      </c>
      <c r="L8275" s="302">
        <v>9975105</v>
      </c>
      <c r="M8275" s="302" t="s">
        <v>886</v>
      </c>
      <c r="N8275" s="305">
        <v>30133</v>
      </c>
      <c r="O8275" s="305">
        <v>30133</v>
      </c>
      <c r="P8275" s="302" t="s">
        <v>1062</v>
      </c>
    </row>
    <row r="8276" spans="1:16">
      <c r="A8276" s="303">
        <v>0</v>
      </c>
      <c r="B8276" s="303">
        <v>0</v>
      </c>
      <c r="C8276" s="303">
        <v>0</v>
      </c>
      <c r="D8276" s="304">
        <f t="shared" si="129"/>
        <v>0</v>
      </c>
      <c r="E8276" s="305">
        <v>45992</v>
      </c>
      <c r="F8276" s="302" t="s">
        <v>69</v>
      </c>
      <c r="G8276" s="302" t="s">
        <v>70</v>
      </c>
      <c r="H8276" s="302" t="s">
        <v>3294</v>
      </c>
      <c r="I8276" s="302" t="s">
        <v>723</v>
      </c>
      <c r="J8276" s="302">
        <v>135600</v>
      </c>
      <c r="K8276" s="302" t="s">
        <v>99</v>
      </c>
      <c r="L8276" s="302">
        <v>9975104</v>
      </c>
      <c r="M8276" s="302" t="s">
        <v>887</v>
      </c>
      <c r="N8276" s="305">
        <v>30133</v>
      </c>
      <c r="O8276" s="305">
        <v>30133</v>
      </c>
      <c r="P8276" s="302" t="s">
        <v>1062</v>
      </c>
    </row>
    <row r="8277" spans="1:16">
      <c r="A8277" s="303">
        <v>0</v>
      </c>
      <c r="B8277" s="303">
        <v>0</v>
      </c>
      <c r="C8277" s="303">
        <v>0</v>
      </c>
      <c r="D8277" s="304">
        <f t="shared" si="129"/>
        <v>0</v>
      </c>
      <c r="E8277" s="305">
        <v>45992</v>
      </c>
      <c r="F8277" s="302" t="s">
        <v>69</v>
      </c>
      <c r="G8277" s="302" t="s">
        <v>70</v>
      </c>
      <c r="H8277" s="302" t="s">
        <v>3294</v>
      </c>
      <c r="I8277" s="302" t="s">
        <v>723</v>
      </c>
      <c r="J8277" s="302">
        <v>135600</v>
      </c>
      <c r="K8277" s="302" t="s">
        <v>110</v>
      </c>
      <c r="L8277" s="302">
        <v>9975103</v>
      </c>
      <c r="M8277" s="302" t="s">
        <v>2047</v>
      </c>
      <c r="N8277" s="305">
        <v>30133</v>
      </c>
      <c r="O8277" s="305">
        <v>30133</v>
      </c>
      <c r="P8277" s="302" t="s">
        <v>1062</v>
      </c>
    </row>
    <row r="8278" spans="1:16">
      <c r="A8278" s="303">
        <v>0</v>
      </c>
      <c r="B8278" s="303">
        <v>0</v>
      </c>
      <c r="C8278" s="303">
        <v>0</v>
      </c>
      <c r="D8278" s="304">
        <f t="shared" si="129"/>
        <v>0</v>
      </c>
      <c r="E8278" s="305">
        <v>45992</v>
      </c>
      <c r="F8278" s="302" t="s">
        <v>69</v>
      </c>
      <c r="G8278" s="302" t="s">
        <v>70</v>
      </c>
      <c r="H8278" s="302" t="s">
        <v>3296</v>
      </c>
      <c r="I8278" s="302" t="s">
        <v>726</v>
      </c>
      <c r="J8278" s="302">
        <v>135500</v>
      </c>
      <c r="K8278" s="302" t="s">
        <v>83</v>
      </c>
      <c r="L8278" s="302">
        <v>9802470</v>
      </c>
      <c r="M8278" s="302" t="s">
        <v>879</v>
      </c>
      <c r="N8278" s="305">
        <v>30498</v>
      </c>
      <c r="O8278" s="305">
        <v>30498</v>
      </c>
      <c r="P8278" s="302" t="s">
        <v>1052</v>
      </c>
    </row>
    <row r="8279" spans="1:16">
      <c r="A8279" s="303">
        <v>0</v>
      </c>
      <c r="B8279" s="303">
        <v>0</v>
      </c>
      <c r="C8279" s="303">
        <v>0</v>
      </c>
      <c r="D8279" s="304">
        <f t="shared" si="129"/>
        <v>0</v>
      </c>
      <c r="E8279" s="305">
        <v>45992</v>
      </c>
      <c r="F8279" s="302" t="s">
        <v>69</v>
      </c>
      <c r="G8279" s="302" t="s">
        <v>70</v>
      </c>
      <c r="H8279" s="302" t="s">
        <v>3296</v>
      </c>
      <c r="I8279" s="302" t="s">
        <v>726</v>
      </c>
      <c r="J8279" s="302">
        <v>135500</v>
      </c>
      <c r="K8279" s="302" t="s">
        <v>83</v>
      </c>
      <c r="L8279" s="302">
        <v>9802414</v>
      </c>
      <c r="M8279" s="302" t="s">
        <v>879</v>
      </c>
      <c r="N8279" s="305">
        <v>30498</v>
      </c>
      <c r="O8279" s="305">
        <v>30498</v>
      </c>
      <c r="P8279" s="302" t="s">
        <v>1052</v>
      </c>
    </row>
    <row r="8280" spans="1:16">
      <c r="A8280" s="303">
        <v>0</v>
      </c>
      <c r="B8280" s="303">
        <v>0</v>
      </c>
      <c r="C8280" s="303">
        <v>0</v>
      </c>
      <c r="D8280" s="304">
        <f t="shared" si="129"/>
        <v>0</v>
      </c>
      <c r="E8280" s="305">
        <v>45992</v>
      </c>
      <c r="F8280" s="302" t="s">
        <v>69</v>
      </c>
      <c r="G8280" s="302" t="s">
        <v>70</v>
      </c>
      <c r="H8280" s="302" t="s">
        <v>3296</v>
      </c>
      <c r="I8280" s="302" t="s">
        <v>726</v>
      </c>
      <c r="J8280" s="302">
        <v>135500</v>
      </c>
      <c r="K8280" s="302" t="s">
        <v>83</v>
      </c>
      <c r="L8280" s="302">
        <v>9802698</v>
      </c>
      <c r="M8280" s="302" t="s">
        <v>879</v>
      </c>
      <c r="N8280" s="305">
        <v>30498</v>
      </c>
      <c r="O8280" s="305">
        <v>30498</v>
      </c>
      <c r="P8280" s="302" t="s">
        <v>1052</v>
      </c>
    </row>
    <row r="8281" spans="1:16">
      <c r="A8281" s="303">
        <v>0</v>
      </c>
      <c r="B8281" s="303">
        <v>0</v>
      </c>
      <c r="C8281" s="303">
        <v>0</v>
      </c>
      <c r="D8281" s="304">
        <f t="shared" si="129"/>
        <v>0</v>
      </c>
      <c r="E8281" s="305">
        <v>45992</v>
      </c>
      <c r="F8281" s="302" t="s">
        <v>69</v>
      </c>
      <c r="G8281" s="302" t="s">
        <v>70</v>
      </c>
      <c r="H8281" s="302" t="s">
        <v>3296</v>
      </c>
      <c r="I8281" s="302" t="s">
        <v>726</v>
      </c>
      <c r="J8281" s="302">
        <v>135500</v>
      </c>
      <c r="K8281" s="302" t="s">
        <v>83</v>
      </c>
      <c r="L8281" s="302">
        <v>9802415</v>
      </c>
      <c r="M8281" s="302" t="s">
        <v>879</v>
      </c>
      <c r="N8281" s="305">
        <v>35612</v>
      </c>
      <c r="O8281" s="305">
        <v>35612</v>
      </c>
      <c r="P8281" s="302" t="s">
        <v>1052</v>
      </c>
    </row>
    <row r="8282" spans="1:16">
      <c r="A8282" s="303">
        <v>0</v>
      </c>
      <c r="B8282" s="303">
        <v>0</v>
      </c>
      <c r="C8282" s="303">
        <v>0</v>
      </c>
      <c r="D8282" s="304">
        <f t="shared" si="129"/>
        <v>0</v>
      </c>
      <c r="E8282" s="305">
        <v>45992</v>
      </c>
      <c r="F8282" s="302" t="s">
        <v>69</v>
      </c>
      <c r="G8282" s="302" t="s">
        <v>70</v>
      </c>
      <c r="H8282" s="302" t="s">
        <v>3296</v>
      </c>
      <c r="I8282" s="302" t="s">
        <v>726</v>
      </c>
      <c r="J8282" s="302">
        <v>135500</v>
      </c>
      <c r="K8282" s="302" t="s">
        <v>83</v>
      </c>
      <c r="L8282" s="302">
        <v>9802413</v>
      </c>
      <c r="M8282" s="302" t="s">
        <v>879</v>
      </c>
      <c r="N8282" s="305">
        <v>30133</v>
      </c>
      <c r="O8282" s="305">
        <v>30133</v>
      </c>
      <c r="P8282" s="302" t="s">
        <v>1052</v>
      </c>
    </row>
    <row r="8283" spans="1:16">
      <c r="A8283" s="303">
        <v>0</v>
      </c>
      <c r="B8283" s="303">
        <v>0</v>
      </c>
      <c r="C8283" s="303">
        <v>0</v>
      </c>
      <c r="D8283" s="304">
        <f t="shared" si="129"/>
        <v>0</v>
      </c>
      <c r="E8283" s="305">
        <v>45992</v>
      </c>
      <c r="F8283" s="302" t="s">
        <v>69</v>
      </c>
      <c r="G8283" s="302" t="s">
        <v>70</v>
      </c>
      <c r="H8283" s="302" t="s">
        <v>3296</v>
      </c>
      <c r="I8283" s="302" t="s">
        <v>726</v>
      </c>
      <c r="J8283" s="302">
        <v>135500</v>
      </c>
      <c r="K8283" s="302" t="s">
        <v>86</v>
      </c>
      <c r="L8283" s="302">
        <v>9804945</v>
      </c>
      <c r="M8283" s="302" t="s">
        <v>885</v>
      </c>
      <c r="N8283" s="305">
        <v>30133</v>
      </c>
      <c r="O8283" s="305">
        <v>30133</v>
      </c>
      <c r="P8283" s="302" t="s">
        <v>1052</v>
      </c>
    </row>
    <row r="8284" spans="1:16">
      <c r="A8284" s="303">
        <v>0</v>
      </c>
      <c r="B8284" s="303">
        <v>0</v>
      </c>
      <c r="C8284" s="303">
        <v>0</v>
      </c>
      <c r="D8284" s="304">
        <f t="shared" si="129"/>
        <v>0</v>
      </c>
      <c r="E8284" s="305">
        <v>45992</v>
      </c>
      <c r="F8284" s="302" t="s">
        <v>69</v>
      </c>
      <c r="G8284" s="302" t="s">
        <v>70</v>
      </c>
      <c r="H8284" s="302" t="s">
        <v>3296</v>
      </c>
      <c r="I8284" s="302" t="s">
        <v>726</v>
      </c>
      <c r="J8284" s="302">
        <v>135500</v>
      </c>
      <c r="K8284" s="302" t="s">
        <v>86</v>
      </c>
      <c r="L8284" s="302">
        <v>9802952</v>
      </c>
      <c r="M8284" s="302" t="s">
        <v>885</v>
      </c>
      <c r="N8284" s="305">
        <v>30133</v>
      </c>
      <c r="O8284" s="305">
        <v>30133</v>
      </c>
      <c r="P8284" s="302" t="s">
        <v>1052</v>
      </c>
    </row>
    <row r="8285" spans="1:16">
      <c r="A8285" s="303">
        <v>0</v>
      </c>
      <c r="B8285" s="303">
        <v>0</v>
      </c>
      <c r="C8285" s="303">
        <v>0</v>
      </c>
      <c r="D8285" s="304">
        <f t="shared" si="129"/>
        <v>0</v>
      </c>
      <c r="E8285" s="305">
        <v>45992</v>
      </c>
      <c r="F8285" s="302" t="s">
        <v>69</v>
      </c>
      <c r="G8285" s="302" t="s">
        <v>70</v>
      </c>
      <c r="H8285" s="302" t="s">
        <v>3296</v>
      </c>
      <c r="I8285" s="302" t="s">
        <v>726</v>
      </c>
      <c r="J8285" s="302">
        <v>135500</v>
      </c>
      <c r="K8285" s="302" t="s">
        <v>86</v>
      </c>
      <c r="L8285" s="302">
        <v>9803236</v>
      </c>
      <c r="M8285" s="302" t="s">
        <v>885</v>
      </c>
      <c r="N8285" s="305">
        <v>30498</v>
      </c>
      <c r="O8285" s="305">
        <v>30498</v>
      </c>
      <c r="P8285" s="302" t="s">
        <v>1052</v>
      </c>
    </row>
    <row r="8286" spans="1:16">
      <c r="A8286" s="303">
        <v>0</v>
      </c>
      <c r="B8286" s="303">
        <v>0</v>
      </c>
      <c r="C8286" s="303">
        <v>0</v>
      </c>
      <c r="D8286" s="304">
        <f t="shared" si="129"/>
        <v>0</v>
      </c>
      <c r="E8286" s="305">
        <v>45992</v>
      </c>
      <c r="F8286" s="302" t="s">
        <v>69</v>
      </c>
      <c r="G8286" s="302" t="s">
        <v>70</v>
      </c>
      <c r="H8286" s="302" t="s">
        <v>3296</v>
      </c>
      <c r="I8286" s="302" t="s">
        <v>726</v>
      </c>
      <c r="J8286" s="302">
        <v>135500</v>
      </c>
      <c r="K8286" s="302" t="s">
        <v>86</v>
      </c>
      <c r="L8286" s="302">
        <v>9803009</v>
      </c>
      <c r="M8286" s="302" t="s">
        <v>885</v>
      </c>
      <c r="N8286" s="305">
        <v>30498</v>
      </c>
      <c r="O8286" s="305">
        <v>30498</v>
      </c>
      <c r="P8286" s="302" t="s">
        <v>1052</v>
      </c>
    </row>
    <row r="8287" spans="1:16">
      <c r="A8287" s="303">
        <v>0</v>
      </c>
      <c r="B8287" s="303">
        <v>0</v>
      </c>
      <c r="C8287" s="303">
        <v>0</v>
      </c>
      <c r="D8287" s="304">
        <f t="shared" si="129"/>
        <v>0</v>
      </c>
      <c r="E8287" s="305">
        <v>45992</v>
      </c>
      <c r="F8287" s="302" t="s">
        <v>69</v>
      </c>
      <c r="G8287" s="302" t="s">
        <v>70</v>
      </c>
      <c r="H8287" s="302" t="s">
        <v>3296</v>
      </c>
      <c r="I8287" s="302" t="s">
        <v>726</v>
      </c>
      <c r="J8287" s="302">
        <v>135500</v>
      </c>
      <c r="K8287" s="302" t="s">
        <v>86</v>
      </c>
      <c r="L8287" s="302">
        <v>9802953</v>
      </c>
      <c r="M8287" s="302" t="s">
        <v>885</v>
      </c>
      <c r="N8287" s="305">
        <v>30498</v>
      </c>
      <c r="O8287" s="305">
        <v>30498</v>
      </c>
      <c r="P8287" s="302" t="s">
        <v>1052</v>
      </c>
    </row>
    <row r="8288" spans="1:16">
      <c r="A8288" s="303">
        <v>0</v>
      </c>
      <c r="B8288" s="303">
        <v>0</v>
      </c>
      <c r="C8288" s="303">
        <v>0</v>
      </c>
      <c r="D8288" s="304">
        <f t="shared" si="129"/>
        <v>0</v>
      </c>
      <c r="E8288" s="305">
        <v>45992</v>
      </c>
      <c r="F8288" s="302" t="s">
        <v>69</v>
      </c>
      <c r="G8288" s="302" t="s">
        <v>70</v>
      </c>
      <c r="H8288" s="302" t="s">
        <v>3296</v>
      </c>
      <c r="I8288" s="302" t="s">
        <v>726</v>
      </c>
      <c r="J8288" s="302">
        <v>135500</v>
      </c>
      <c r="K8288" s="302" t="s">
        <v>86</v>
      </c>
      <c r="L8288" s="302">
        <v>9802954</v>
      </c>
      <c r="M8288" s="302" t="s">
        <v>885</v>
      </c>
      <c r="N8288" s="305">
        <v>35612</v>
      </c>
      <c r="O8288" s="305">
        <v>35612</v>
      </c>
      <c r="P8288" s="302" t="s">
        <v>1052</v>
      </c>
    </row>
    <row r="8289" spans="1:16">
      <c r="A8289" s="303">
        <v>0</v>
      </c>
      <c r="B8289" s="303">
        <v>0</v>
      </c>
      <c r="C8289" s="303">
        <v>0</v>
      </c>
      <c r="D8289" s="304">
        <f t="shared" si="129"/>
        <v>0</v>
      </c>
      <c r="E8289" s="305">
        <v>45992</v>
      </c>
      <c r="F8289" s="302" t="s">
        <v>69</v>
      </c>
      <c r="G8289" s="302" t="s">
        <v>70</v>
      </c>
      <c r="H8289" s="302" t="s">
        <v>3296</v>
      </c>
      <c r="I8289" s="302" t="s">
        <v>726</v>
      </c>
      <c r="J8289" s="302">
        <v>135500</v>
      </c>
      <c r="K8289" s="302" t="s">
        <v>88</v>
      </c>
      <c r="L8289" s="302">
        <v>9695992</v>
      </c>
      <c r="M8289" s="302" t="s">
        <v>3062</v>
      </c>
      <c r="N8289" s="305">
        <v>35612</v>
      </c>
      <c r="O8289" s="305">
        <v>35612</v>
      </c>
      <c r="P8289" s="302" t="s">
        <v>1062</v>
      </c>
    </row>
    <row r="8290" spans="1:16">
      <c r="A8290" s="303">
        <v>0</v>
      </c>
      <c r="B8290" s="303">
        <v>0</v>
      </c>
      <c r="C8290" s="303">
        <v>0</v>
      </c>
      <c r="D8290" s="304">
        <f t="shared" si="129"/>
        <v>0</v>
      </c>
      <c r="E8290" s="305">
        <v>45992</v>
      </c>
      <c r="F8290" s="302" t="s">
        <v>69</v>
      </c>
      <c r="G8290" s="302" t="s">
        <v>70</v>
      </c>
      <c r="H8290" s="302" t="s">
        <v>3296</v>
      </c>
      <c r="I8290" s="302" t="s">
        <v>726</v>
      </c>
      <c r="J8290" s="302">
        <v>135500</v>
      </c>
      <c r="K8290" s="302" t="s">
        <v>88</v>
      </c>
      <c r="L8290" s="302">
        <v>9975186</v>
      </c>
      <c r="M8290" s="302" t="s">
        <v>3062</v>
      </c>
      <c r="N8290" s="305">
        <v>30498</v>
      </c>
      <c r="O8290" s="305">
        <v>30498</v>
      </c>
      <c r="P8290" s="302" t="s">
        <v>1062</v>
      </c>
    </row>
    <row r="8291" spans="1:16">
      <c r="A8291" s="303">
        <v>0</v>
      </c>
      <c r="B8291" s="303">
        <v>0</v>
      </c>
      <c r="C8291" s="303">
        <v>0</v>
      </c>
      <c r="D8291" s="304">
        <f t="shared" si="129"/>
        <v>0</v>
      </c>
      <c r="E8291" s="305">
        <v>45992</v>
      </c>
      <c r="F8291" s="302" t="s">
        <v>69</v>
      </c>
      <c r="G8291" s="302" t="s">
        <v>70</v>
      </c>
      <c r="H8291" s="302" t="s">
        <v>3296</v>
      </c>
      <c r="I8291" s="302" t="s">
        <v>726</v>
      </c>
      <c r="J8291" s="302">
        <v>135500</v>
      </c>
      <c r="K8291" s="302" t="s">
        <v>88</v>
      </c>
      <c r="L8291" s="302">
        <v>9697440</v>
      </c>
      <c r="M8291" s="302" t="s">
        <v>3062</v>
      </c>
      <c r="N8291" s="305">
        <v>30133</v>
      </c>
      <c r="O8291" s="305">
        <v>30133</v>
      </c>
      <c r="P8291" s="302" t="s">
        <v>1062</v>
      </c>
    </row>
    <row r="8292" spans="1:16">
      <c r="A8292" s="303">
        <v>0</v>
      </c>
      <c r="B8292" s="303">
        <v>0</v>
      </c>
      <c r="C8292" s="303">
        <v>0</v>
      </c>
      <c r="D8292" s="304">
        <f t="shared" si="129"/>
        <v>0</v>
      </c>
      <c r="E8292" s="305">
        <v>45992</v>
      </c>
      <c r="F8292" s="302" t="s">
        <v>69</v>
      </c>
      <c r="G8292" s="302" t="s">
        <v>70</v>
      </c>
      <c r="H8292" s="302" t="s">
        <v>3296</v>
      </c>
      <c r="I8292" s="302" t="s">
        <v>726</v>
      </c>
      <c r="J8292" s="302">
        <v>135500</v>
      </c>
      <c r="K8292" s="302" t="s">
        <v>93</v>
      </c>
      <c r="L8292" s="302">
        <v>9975185</v>
      </c>
      <c r="M8292" s="302" t="s">
        <v>3063</v>
      </c>
      <c r="N8292" s="305">
        <v>30498</v>
      </c>
      <c r="O8292" s="305">
        <v>30498</v>
      </c>
      <c r="P8292" s="302" t="s">
        <v>1062</v>
      </c>
    </row>
    <row r="8293" spans="1:16">
      <c r="A8293" s="303">
        <v>0</v>
      </c>
      <c r="B8293" s="303">
        <v>0</v>
      </c>
      <c r="C8293" s="303">
        <v>0</v>
      </c>
      <c r="D8293" s="304">
        <f t="shared" si="129"/>
        <v>0</v>
      </c>
      <c r="E8293" s="305">
        <v>45992</v>
      </c>
      <c r="F8293" s="302" t="s">
        <v>69</v>
      </c>
      <c r="G8293" s="302" t="s">
        <v>70</v>
      </c>
      <c r="H8293" s="302" t="s">
        <v>3296</v>
      </c>
      <c r="I8293" s="302" t="s">
        <v>726</v>
      </c>
      <c r="J8293" s="302">
        <v>135500</v>
      </c>
      <c r="K8293" s="302" t="s">
        <v>112</v>
      </c>
      <c r="L8293" s="302">
        <v>9975184</v>
      </c>
      <c r="M8293" s="302" t="s">
        <v>3065</v>
      </c>
      <c r="N8293" s="305">
        <v>30498</v>
      </c>
      <c r="O8293" s="305">
        <v>30498</v>
      </c>
      <c r="P8293" s="302" t="s">
        <v>1062</v>
      </c>
    </row>
    <row r="8294" spans="1:16">
      <c r="A8294" s="303">
        <v>0</v>
      </c>
      <c r="B8294" s="303">
        <v>0</v>
      </c>
      <c r="C8294" s="303">
        <v>0</v>
      </c>
      <c r="D8294" s="304">
        <f t="shared" si="129"/>
        <v>0</v>
      </c>
      <c r="E8294" s="305">
        <v>45992</v>
      </c>
      <c r="F8294" s="302" t="s">
        <v>69</v>
      </c>
      <c r="G8294" s="302" t="s">
        <v>70</v>
      </c>
      <c r="H8294" s="302" t="s">
        <v>3296</v>
      </c>
      <c r="I8294" s="302" t="s">
        <v>726</v>
      </c>
      <c r="J8294" s="302">
        <v>135500</v>
      </c>
      <c r="K8294" s="302" t="s">
        <v>673</v>
      </c>
      <c r="L8294" s="302">
        <v>9975183</v>
      </c>
      <c r="M8294" s="302" t="s">
        <v>3190</v>
      </c>
      <c r="N8294" s="305">
        <v>30133</v>
      </c>
      <c r="O8294" s="305">
        <v>30133</v>
      </c>
      <c r="P8294" s="302" t="s">
        <v>1062</v>
      </c>
    </row>
    <row r="8295" spans="1:16">
      <c r="A8295" s="303">
        <v>0</v>
      </c>
      <c r="B8295" s="303">
        <v>0</v>
      </c>
      <c r="C8295" s="303">
        <v>0</v>
      </c>
      <c r="D8295" s="304">
        <f t="shared" si="129"/>
        <v>0</v>
      </c>
      <c r="E8295" s="305">
        <v>45992</v>
      </c>
      <c r="F8295" s="302" t="s">
        <v>69</v>
      </c>
      <c r="G8295" s="302" t="s">
        <v>70</v>
      </c>
      <c r="H8295" s="302" t="s">
        <v>3296</v>
      </c>
      <c r="I8295" s="302" t="s">
        <v>726</v>
      </c>
      <c r="J8295" s="302">
        <v>135600</v>
      </c>
      <c r="K8295" s="302" t="s">
        <v>91</v>
      </c>
      <c r="L8295" s="302">
        <v>9975182</v>
      </c>
      <c r="M8295" s="302" t="s">
        <v>886</v>
      </c>
      <c r="N8295" s="305">
        <v>30498</v>
      </c>
      <c r="O8295" s="305">
        <v>30498</v>
      </c>
      <c r="P8295" s="302" t="s">
        <v>1062</v>
      </c>
    </row>
    <row r="8296" spans="1:16">
      <c r="A8296" s="303">
        <v>0</v>
      </c>
      <c r="B8296" s="303">
        <v>0</v>
      </c>
      <c r="C8296" s="303">
        <v>0</v>
      </c>
      <c r="D8296" s="304">
        <f t="shared" si="129"/>
        <v>0</v>
      </c>
      <c r="E8296" s="305">
        <v>45992</v>
      </c>
      <c r="F8296" s="302" t="s">
        <v>69</v>
      </c>
      <c r="G8296" s="302" t="s">
        <v>70</v>
      </c>
      <c r="H8296" s="302" t="s">
        <v>3296</v>
      </c>
      <c r="I8296" s="302" t="s">
        <v>726</v>
      </c>
      <c r="J8296" s="302">
        <v>135600</v>
      </c>
      <c r="K8296" s="302" t="s">
        <v>97</v>
      </c>
      <c r="L8296" s="302">
        <v>9691018</v>
      </c>
      <c r="M8296" s="302" t="s">
        <v>1167</v>
      </c>
      <c r="N8296" s="305">
        <v>35612</v>
      </c>
      <c r="O8296" s="305">
        <v>35612</v>
      </c>
      <c r="P8296" s="302" t="s">
        <v>1062</v>
      </c>
    </row>
    <row r="8297" spans="1:16">
      <c r="A8297" s="303">
        <v>0</v>
      </c>
      <c r="B8297" s="303">
        <v>0</v>
      </c>
      <c r="C8297" s="303">
        <v>0</v>
      </c>
      <c r="D8297" s="304">
        <f t="shared" si="129"/>
        <v>0</v>
      </c>
      <c r="E8297" s="305">
        <v>45992</v>
      </c>
      <c r="F8297" s="302" t="s">
        <v>69</v>
      </c>
      <c r="G8297" s="302" t="s">
        <v>70</v>
      </c>
      <c r="H8297" s="302" t="s">
        <v>3296</v>
      </c>
      <c r="I8297" s="302" t="s">
        <v>726</v>
      </c>
      <c r="J8297" s="302">
        <v>135600</v>
      </c>
      <c r="K8297" s="302" t="s">
        <v>99</v>
      </c>
      <c r="L8297" s="302">
        <v>9975181</v>
      </c>
      <c r="M8297" s="302" t="s">
        <v>887</v>
      </c>
      <c r="N8297" s="305">
        <v>30498</v>
      </c>
      <c r="O8297" s="305">
        <v>30498</v>
      </c>
      <c r="P8297" s="302" t="s">
        <v>1062</v>
      </c>
    </row>
    <row r="8298" spans="1:16">
      <c r="A8298" s="303">
        <v>0</v>
      </c>
      <c r="B8298" s="303">
        <v>0</v>
      </c>
      <c r="C8298" s="303">
        <v>0</v>
      </c>
      <c r="D8298" s="304">
        <f t="shared" si="129"/>
        <v>0</v>
      </c>
      <c r="E8298" s="305">
        <v>45992</v>
      </c>
      <c r="F8298" s="302" t="s">
        <v>69</v>
      </c>
      <c r="G8298" s="302" t="s">
        <v>70</v>
      </c>
      <c r="H8298" s="302" t="s">
        <v>3296</v>
      </c>
      <c r="I8298" s="302" t="s">
        <v>726</v>
      </c>
      <c r="J8298" s="302">
        <v>135600</v>
      </c>
      <c r="K8298" s="302" t="s">
        <v>92</v>
      </c>
      <c r="L8298" s="302">
        <v>9861166</v>
      </c>
      <c r="M8298" s="302" t="s">
        <v>948</v>
      </c>
      <c r="N8298" s="305">
        <v>35612</v>
      </c>
      <c r="O8298" s="305">
        <v>35612</v>
      </c>
      <c r="P8298" s="302" t="s">
        <v>1062</v>
      </c>
    </row>
    <row r="8299" spans="1:16">
      <c r="A8299" s="303">
        <v>0</v>
      </c>
      <c r="B8299" s="303">
        <v>0</v>
      </c>
      <c r="C8299" s="303">
        <v>0</v>
      </c>
      <c r="D8299" s="304">
        <f t="shared" si="129"/>
        <v>0</v>
      </c>
      <c r="E8299" s="305">
        <v>45992</v>
      </c>
      <c r="F8299" s="302" t="s">
        <v>69</v>
      </c>
      <c r="G8299" s="302" t="s">
        <v>70</v>
      </c>
      <c r="H8299" s="302" t="s">
        <v>3297</v>
      </c>
      <c r="I8299" s="302" t="s">
        <v>727</v>
      </c>
      <c r="J8299" s="302">
        <v>135300</v>
      </c>
      <c r="K8299" s="302" t="s">
        <v>84</v>
      </c>
      <c r="L8299" s="302">
        <v>11159641</v>
      </c>
      <c r="M8299" s="302" t="s">
        <v>3298</v>
      </c>
      <c r="N8299" s="305">
        <v>40844</v>
      </c>
      <c r="O8299" s="305">
        <v>40848</v>
      </c>
      <c r="P8299" s="302" t="s">
        <v>3299</v>
      </c>
    </row>
    <row r="8300" spans="1:16">
      <c r="A8300" s="303">
        <v>0</v>
      </c>
      <c r="B8300" s="303">
        <v>0</v>
      </c>
      <c r="C8300" s="303">
        <v>0</v>
      </c>
      <c r="D8300" s="304">
        <f t="shared" si="129"/>
        <v>0</v>
      </c>
      <c r="E8300" s="305">
        <v>45992</v>
      </c>
      <c r="F8300" s="302" t="s">
        <v>69</v>
      </c>
      <c r="G8300" s="302" t="s">
        <v>70</v>
      </c>
      <c r="H8300" s="302" t="s">
        <v>3297</v>
      </c>
      <c r="I8300" s="302" t="s">
        <v>727</v>
      </c>
      <c r="J8300" s="302">
        <v>135300</v>
      </c>
      <c r="K8300" s="302" t="s">
        <v>728</v>
      </c>
      <c r="L8300" s="302">
        <v>11194218</v>
      </c>
      <c r="M8300" s="302" t="s">
        <v>3300</v>
      </c>
      <c r="N8300" s="305">
        <v>40844</v>
      </c>
      <c r="O8300" s="305">
        <v>40848</v>
      </c>
      <c r="P8300" s="302" t="s">
        <v>3299</v>
      </c>
    </row>
    <row r="8301" spans="1:16">
      <c r="A8301" s="303">
        <v>0</v>
      </c>
      <c r="B8301" s="303">
        <v>0</v>
      </c>
      <c r="C8301" s="303">
        <v>0</v>
      </c>
      <c r="D8301" s="304">
        <f t="shared" si="129"/>
        <v>0</v>
      </c>
      <c r="E8301" s="305">
        <v>45992</v>
      </c>
      <c r="F8301" s="302" t="s">
        <v>69</v>
      </c>
      <c r="G8301" s="302" t="s">
        <v>70</v>
      </c>
      <c r="H8301" s="302" t="s">
        <v>3297</v>
      </c>
      <c r="I8301" s="302" t="s">
        <v>727</v>
      </c>
      <c r="J8301" s="302">
        <v>135500</v>
      </c>
      <c r="K8301" s="302" t="s">
        <v>83</v>
      </c>
      <c r="L8301" s="302">
        <v>9802557</v>
      </c>
      <c r="M8301" s="302" t="s">
        <v>879</v>
      </c>
      <c r="N8301" s="305">
        <v>35642</v>
      </c>
      <c r="O8301" s="305">
        <v>35796</v>
      </c>
      <c r="P8301" s="302" t="s">
        <v>1052</v>
      </c>
    </row>
    <row r="8302" spans="1:16">
      <c r="A8302" s="303">
        <v>0</v>
      </c>
      <c r="B8302" s="303">
        <v>0</v>
      </c>
      <c r="C8302" s="303">
        <v>0</v>
      </c>
      <c r="D8302" s="304">
        <f t="shared" si="129"/>
        <v>0</v>
      </c>
      <c r="E8302" s="305">
        <v>45992</v>
      </c>
      <c r="F8302" s="302" t="s">
        <v>69</v>
      </c>
      <c r="G8302" s="302" t="s">
        <v>70</v>
      </c>
      <c r="H8302" s="302" t="s">
        <v>3297</v>
      </c>
      <c r="I8302" s="302" t="s">
        <v>727</v>
      </c>
      <c r="J8302" s="302">
        <v>135500</v>
      </c>
      <c r="K8302" s="302" t="s">
        <v>83</v>
      </c>
      <c r="L8302" s="302">
        <v>9802667</v>
      </c>
      <c r="M8302" s="302" t="s">
        <v>879</v>
      </c>
      <c r="N8302" s="305">
        <v>35247</v>
      </c>
      <c r="O8302" s="305">
        <v>35247</v>
      </c>
      <c r="P8302" s="302" t="s">
        <v>1052</v>
      </c>
    </row>
    <row r="8303" spans="1:16">
      <c r="A8303" s="303">
        <v>0</v>
      </c>
      <c r="B8303" s="303">
        <v>0</v>
      </c>
      <c r="C8303" s="303">
        <v>0</v>
      </c>
      <c r="D8303" s="304">
        <f t="shared" si="129"/>
        <v>0</v>
      </c>
      <c r="E8303" s="305">
        <v>45992</v>
      </c>
      <c r="F8303" s="302" t="s">
        <v>69</v>
      </c>
      <c r="G8303" s="302" t="s">
        <v>70</v>
      </c>
      <c r="H8303" s="302" t="s">
        <v>3297</v>
      </c>
      <c r="I8303" s="302" t="s">
        <v>727</v>
      </c>
      <c r="J8303" s="302">
        <v>135500</v>
      </c>
      <c r="K8303" s="302" t="s">
        <v>83</v>
      </c>
      <c r="L8303" s="302">
        <v>9741390</v>
      </c>
      <c r="M8303" s="302" t="s">
        <v>879</v>
      </c>
      <c r="N8303" s="305">
        <v>39492</v>
      </c>
      <c r="O8303" s="305">
        <v>39448</v>
      </c>
      <c r="P8303" s="302" t="s">
        <v>3302</v>
      </c>
    </row>
    <row r="8304" spans="1:16">
      <c r="A8304" s="303">
        <v>0</v>
      </c>
      <c r="B8304" s="303">
        <v>0</v>
      </c>
      <c r="C8304" s="303">
        <v>0</v>
      </c>
      <c r="D8304" s="304">
        <f t="shared" si="129"/>
        <v>0</v>
      </c>
      <c r="E8304" s="305">
        <v>45992</v>
      </c>
      <c r="F8304" s="302" t="s">
        <v>69</v>
      </c>
      <c r="G8304" s="302" t="s">
        <v>70</v>
      </c>
      <c r="H8304" s="302" t="s">
        <v>3297</v>
      </c>
      <c r="I8304" s="302" t="s">
        <v>727</v>
      </c>
      <c r="J8304" s="302">
        <v>135500</v>
      </c>
      <c r="K8304" s="302" t="s">
        <v>83</v>
      </c>
      <c r="L8304" s="302">
        <v>9802665</v>
      </c>
      <c r="M8304" s="302" t="s">
        <v>879</v>
      </c>
      <c r="N8304" s="305">
        <v>33055</v>
      </c>
      <c r="O8304" s="305">
        <v>33055</v>
      </c>
      <c r="P8304" s="302" t="s">
        <v>1052</v>
      </c>
    </row>
    <row r="8305" spans="1:16">
      <c r="A8305" s="303">
        <v>0</v>
      </c>
      <c r="B8305" s="303">
        <v>0</v>
      </c>
      <c r="C8305" s="303">
        <v>0</v>
      </c>
      <c r="D8305" s="304">
        <f t="shared" si="129"/>
        <v>0</v>
      </c>
      <c r="E8305" s="305">
        <v>45992</v>
      </c>
      <c r="F8305" s="302" t="s">
        <v>69</v>
      </c>
      <c r="G8305" s="302" t="s">
        <v>70</v>
      </c>
      <c r="H8305" s="302" t="s">
        <v>3297</v>
      </c>
      <c r="I8305" s="302" t="s">
        <v>727</v>
      </c>
      <c r="J8305" s="302">
        <v>135500</v>
      </c>
      <c r="K8305" s="302" t="s">
        <v>83</v>
      </c>
      <c r="L8305" s="302">
        <v>9732838</v>
      </c>
      <c r="M8305" s="302" t="s">
        <v>879</v>
      </c>
      <c r="N8305" s="305">
        <v>39845</v>
      </c>
      <c r="O8305" s="305">
        <v>39814</v>
      </c>
      <c r="P8305" s="302" t="s">
        <v>3301</v>
      </c>
    </row>
    <row r="8306" spans="1:16">
      <c r="A8306" s="303">
        <v>0</v>
      </c>
      <c r="B8306" s="303">
        <v>0</v>
      </c>
      <c r="C8306" s="303">
        <v>0</v>
      </c>
      <c r="D8306" s="304">
        <f t="shared" si="129"/>
        <v>0</v>
      </c>
      <c r="E8306" s="305">
        <v>45992</v>
      </c>
      <c r="F8306" s="302" t="s">
        <v>69</v>
      </c>
      <c r="G8306" s="302" t="s">
        <v>70</v>
      </c>
      <c r="H8306" s="302" t="s">
        <v>3297</v>
      </c>
      <c r="I8306" s="302" t="s">
        <v>727</v>
      </c>
      <c r="J8306" s="302">
        <v>135500</v>
      </c>
      <c r="K8306" s="302" t="s">
        <v>83</v>
      </c>
      <c r="L8306" s="302">
        <v>9802666</v>
      </c>
      <c r="M8306" s="302" t="s">
        <v>879</v>
      </c>
      <c r="N8306" s="305">
        <v>33420</v>
      </c>
      <c r="O8306" s="305">
        <v>33420</v>
      </c>
      <c r="P8306" s="302" t="s">
        <v>1052</v>
      </c>
    </row>
    <row r="8307" spans="1:16">
      <c r="A8307" s="303">
        <v>0</v>
      </c>
      <c r="B8307" s="303">
        <v>0</v>
      </c>
      <c r="C8307" s="303">
        <v>0</v>
      </c>
      <c r="D8307" s="304">
        <f t="shared" si="129"/>
        <v>0</v>
      </c>
      <c r="E8307" s="305">
        <v>45992</v>
      </c>
      <c r="F8307" s="302" t="s">
        <v>69</v>
      </c>
      <c r="G8307" s="302" t="s">
        <v>70</v>
      </c>
      <c r="H8307" s="302" t="s">
        <v>3297</v>
      </c>
      <c r="I8307" s="302" t="s">
        <v>727</v>
      </c>
      <c r="J8307" s="302">
        <v>135500</v>
      </c>
      <c r="K8307" s="302" t="s">
        <v>83</v>
      </c>
      <c r="L8307" s="302">
        <v>9802558</v>
      </c>
      <c r="M8307" s="302" t="s">
        <v>879</v>
      </c>
      <c r="N8307" s="305">
        <v>35247</v>
      </c>
      <c r="O8307" s="305">
        <v>35247</v>
      </c>
      <c r="P8307" s="302" t="s">
        <v>1052</v>
      </c>
    </row>
    <row r="8308" spans="1:16">
      <c r="A8308" s="303">
        <v>0</v>
      </c>
      <c r="B8308" s="303">
        <v>0</v>
      </c>
      <c r="C8308" s="303">
        <v>0</v>
      </c>
      <c r="D8308" s="304">
        <f t="shared" si="129"/>
        <v>0</v>
      </c>
      <c r="E8308" s="305">
        <v>45992</v>
      </c>
      <c r="F8308" s="302" t="s">
        <v>69</v>
      </c>
      <c r="G8308" s="302" t="s">
        <v>70</v>
      </c>
      <c r="H8308" s="302" t="s">
        <v>3297</v>
      </c>
      <c r="I8308" s="302" t="s">
        <v>727</v>
      </c>
      <c r="J8308" s="302">
        <v>135500</v>
      </c>
      <c r="K8308" s="302" t="s">
        <v>83</v>
      </c>
      <c r="L8308" s="302">
        <v>9802757</v>
      </c>
      <c r="M8308" s="302" t="s">
        <v>879</v>
      </c>
      <c r="N8308" s="305">
        <v>35247</v>
      </c>
      <c r="O8308" s="305">
        <v>35247</v>
      </c>
      <c r="P8308" s="302" t="s">
        <v>1052</v>
      </c>
    </row>
    <row r="8309" spans="1:16">
      <c r="A8309" s="303">
        <v>0</v>
      </c>
      <c r="B8309" s="303">
        <v>0</v>
      </c>
      <c r="C8309" s="303">
        <v>0</v>
      </c>
      <c r="D8309" s="304">
        <f t="shared" si="129"/>
        <v>0</v>
      </c>
      <c r="E8309" s="305">
        <v>45992</v>
      </c>
      <c r="F8309" s="302" t="s">
        <v>69</v>
      </c>
      <c r="G8309" s="302" t="s">
        <v>70</v>
      </c>
      <c r="H8309" s="302" t="s">
        <v>3297</v>
      </c>
      <c r="I8309" s="302" t="s">
        <v>727</v>
      </c>
      <c r="J8309" s="302">
        <v>135500</v>
      </c>
      <c r="K8309" s="302" t="s">
        <v>83</v>
      </c>
      <c r="L8309" s="302">
        <v>9742246</v>
      </c>
      <c r="M8309" s="302" t="s">
        <v>879</v>
      </c>
      <c r="N8309" s="305">
        <v>39387</v>
      </c>
      <c r="O8309" s="305">
        <v>39083</v>
      </c>
      <c r="P8309" s="302" t="s">
        <v>3301</v>
      </c>
    </row>
    <row r="8310" spans="1:16">
      <c r="A8310" s="303">
        <v>0</v>
      </c>
      <c r="B8310" s="303">
        <v>0</v>
      </c>
      <c r="C8310" s="303">
        <v>0</v>
      </c>
      <c r="D8310" s="304">
        <f t="shared" si="129"/>
        <v>0</v>
      </c>
      <c r="E8310" s="305">
        <v>45992</v>
      </c>
      <c r="F8310" s="302" t="s">
        <v>69</v>
      </c>
      <c r="G8310" s="302" t="s">
        <v>70</v>
      </c>
      <c r="H8310" s="302" t="s">
        <v>3297</v>
      </c>
      <c r="I8310" s="302" t="s">
        <v>727</v>
      </c>
      <c r="J8310" s="302">
        <v>135500</v>
      </c>
      <c r="K8310" s="302" t="s">
        <v>83</v>
      </c>
      <c r="L8310" s="302">
        <v>9802664</v>
      </c>
      <c r="M8310" s="302" t="s">
        <v>879</v>
      </c>
      <c r="N8310" s="305">
        <v>31229</v>
      </c>
      <c r="O8310" s="305">
        <v>31229</v>
      </c>
      <c r="P8310" s="302" t="s">
        <v>1052</v>
      </c>
    </row>
    <row r="8311" spans="1:16">
      <c r="A8311" s="303">
        <v>0</v>
      </c>
      <c r="B8311" s="303">
        <v>0</v>
      </c>
      <c r="C8311" s="303">
        <v>0</v>
      </c>
      <c r="D8311" s="304">
        <f t="shared" si="129"/>
        <v>0</v>
      </c>
      <c r="E8311" s="305">
        <v>45992</v>
      </c>
      <c r="F8311" s="302" t="s">
        <v>69</v>
      </c>
      <c r="G8311" s="302" t="s">
        <v>70</v>
      </c>
      <c r="H8311" s="302" t="s">
        <v>3297</v>
      </c>
      <c r="I8311" s="302" t="s">
        <v>727</v>
      </c>
      <c r="J8311" s="302">
        <v>135500</v>
      </c>
      <c r="K8311" s="302" t="s">
        <v>83</v>
      </c>
      <c r="L8311" s="302">
        <v>9808207</v>
      </c>
      <c r="M8311" s="302" t="s">
        <v>879</v>
      </c>
      <c r="N8311" s="305">
        <v>37036</v>
      </c>
      <c r="O8311" s="305">
        <v>36892</v>
      </c>
      <c r="P8311" s="302" t="s">
        <v>3303</v>
      </c>
    </row>
    <row r="8312" spans="1:16">
      <c r="A8312" s="303">
        <v>0</v>
      </c>
      <c r="B8312" s="303">
        <v>0</v>
      </c>
      <c r="C8312" s="303">
        <v>0</v>
      </c>
      <c r="D8312" s="304">
        <f t="shared" si="129"/>
        <v>0</v>
      </c>
      <c r="E8312" s="305">
        <v>45992</v>
      </c>
      <c r="F8312" s="302" t="s">
        <v>69</v>
      </c>
      <c r="G8312" s="302" t="s">
        <v>70</v>
      </c>
      <c r="H8312" s="302" t="s">
        <v>3297</v>
      </c>
      <c r="I8312" s="302" t="s">
        <v>727</v>
      </c>
      <c r="J8312" s="302">
        <v>135500</v>
      </c>
      <c r="K8312" s="302" t="s">
        <v>169</v>
      </c>
      <c r="L8312" s="302">
        <v>11104561</v>
      </c>
      <c r="M8312" s="302" t="s">
        <v>894</v>
      </c>
      <c r="N8312" s="305">
        <v>40844</v>
      </c>
      <c r="O8312" s="305">
        <v>40544</v>
      </c>
      <c r="P8312" s="302" t="s">
        <v>3299</v>
      </c>
    </row>
    <row r="8313" spans="1:16">
      <c r="A8313" s="303">
        <v>0</v>
      </c>
      <c r="B8313" s="303">
        <v>0</v>
      </c>
      <c r="C8313" s="303">
        <v>0</v>
      </c>
      <c r="D8313" s="304">
        <f t="shared" si="129"/>
        <v>0</v>
      </c>
      <c r="E8313" s="305">
        <v>45992</v>
      </c>
      <c r="F8313" s="302" t="s">
        <v>69</v>
      </c>
      <c r="G8313" s="302" t="s">
        <v>70</v>
      </c>
      <c r="H8313" s="302" t="s">
        <v>3297</v>
      </c>
      <c r="I8313" s="302" t="s">
        <v>727</v>
      </c>
      <c r="J8313" s="302">
        <v>135500</v>
      </c>
      <c r="K8313" s="302" t="s">
        <v>84</v>
      </c>
      <c r="L8313" s="302">
        <v>10833439</v>
      </c>
      <c r="M8313" s="302" t="s">
        <v>3304</v>
      </c>
      <c r="N8313" s="305">
        <v>40634</v>
      </c>
      <c r="O8313" s="305">
        <v>40634</v>
      </c>
      <c r="P8313" s="302" t="s">
        <v>3301</v>
      </c>
    </row>
    <row r="8314" spans="1:16">
      <c r="A8314" s="303">
        <v>0</v>
      </c>
      <c r="B8314" s="303">
        <v>0</v>
      </c>
      <c r="C8314" s="303">
        <v>0</v>
      </c>
      <c r="D8314" s="304">
        <f t="shared" si="129"/>
        <v>0</v>
      </c>
      <c r="E8314" s="305">
        <v>45992</v>
      </c>
      <c r="F8314" s="302" t="s">
        <v>69</v>
      </c>
      <c r="G8314" s="302" t="s">
        <v>70</v>
      </c>
      <c r="H8314" s="302" t="s">
        <v>3297</v>
      </c>
      <c r="I8314" s="302" t="s">
        <v>727</v>
      </c>
      <c r="J8314" s="302">
        <v>135500</v>
      </c>
      <c r="K8314" s="302" t="s">
        <v>84</v>
      </c>
      <c r="L8314" s="302">
        <v>11531855</v>
      </c>
      <c r="M8314" s="302" t="s">
        <v>3305</v>
      </c>
      <c r="N8314" s="305">
        <v>41079</v>
      </c>
      <c r="O8314" s="305">
        <v>41091</v>
      </c>
      <c r="P8314" s="302" t="s">
        <v>3306</v>
      </c>
    </row>
    <row r="8315" spans="1:16">
      <c r="A8315" s="303">
        <v>0</v>
      </c>
      <c r="B8315" s="303">
        <v>0</v>
      </c>
      <c r="C8315" s="303">
        <v>0</v>
      </c>
      <c r="D8315" s="304">
        <f t="shared" si="129"/>
        <v>0</v>
      </c>
      <c r="E8315" s="305">
        <v>45992</v>
      </c>
      <c r="F8315" s="302" t="s">
        <v>69</v>
      </c>
      <c r="G8315" s="302" t="s">
        <v>70</v>
      </c>
      <c r="H8315" s="302" t="s">
        <v>3297</v>
      </c>
      <c r="I8315" s="302" t="s">
        <v>727</v>
      </c>
      <c r="J8315" s="302">
        <v>135500</v>
      </c>
      <c r="K8315" s="302" t="s">
        <v>134</v>
      </c>
      <c r="L8315" s="302">
        <v>11104564</v>
      </c>
      <c r="M8315" s="302" t="s">
        <v>871</v>
      </c>
      <c r="N8315" s="305">
        <v>40844</v>
      </c>
      <c r="O8315" s="305">
        <v>40544</v>
      </c>
      <c r="P8315" s="302" t="s">
        <v>3299</v>
      </c>
    </row>
    <row r="8316" spans="1:16">
      <c r="A8316" s="303">
        <v>0</v>
      </c>
      <c r="B8316" s="303">
        <v>0</v>
      </c>
      <c r="C8316" s="303">
        <v>0</v>
      </c>
      <c r="D8316" s="304">
        <f t="shared" si="129"/>
        <v>0</v>
      </c>
      <c r="E8316" s="305">
        <v>45992</v>
      </c>
      <c r="F8316" s="302" t="s">
        <v>69</v>
      </c>
      <c r="G8316" s="302" t="s">
        <v>70</v>
      </c>
      <c r="H8316" s="302" t="s">
        <v>3297</v>
      </c>
      <c r="I8316" s="302" t="s">
        <v>727</v>
      </c>
      <c r="J8316" s="302">
        <v>135500</v>
      </c>
      <c r="K8316" s="302" t="s">
        <v>135</v>
      </c>
      <c r="L8316" s="302">
        <v>11136443</v>
      </c>
      <c r="M8316" s="302" t="s">
        <v>872</v>
      </c>
      <c r="N8316" s="305">
        <v>40637</v>
      </c>
      <c r="O8316" s="305">
        <v>40544</v>
      </c>
      <c r="P8316" s="302" t="s">
        <v>3307</v>
      </c>
    </row>
    <row r="8317" spans="1:16">
      <c r="A8317" s="303">
        <v>0</v>
      </c>
      <c r="B8317" s="303">
        <v>0</v>
      </c>
      <c r="C8317" s="303">
        <v>0</v>
      </c>
      <c r="D8317" s="304">
        <f t="shared" si="129"/>
        <v>0</v>
      </c>
      <c r="E8317" s="305">
        <v>45992</v>
      </c>
      <c r="F8317" s="302" t="s">
        <v>69</v>
      </c>
      <c r="G8317" s="302" t="s">
        <v>70</v>
      </c>
      <c r="H8317" s="302" t="s">
        <v>3297</v>
      </c>
      <c r="I8317" s="302" t="s">
        <v>727</v>
      </c>
      <c r="J8317" s="302">
        <v>135500</v>
      </c>
      <c r="K8317" s="302" t="s">
        <v>173</v>
      </c>
      <c r="L8317" s="302">
        <v>11583082</v>
      </c>
      <c r="M8317" s="302" t="s">
        <v>905</v>
      </c>
      <c r="N8317" s="305">
        <v>41079</v>
      </c>
      <c r="O8317" s="305">
        <v>40909</v>
      </c>
      <c r="P8317" s="302" t="s">
        <v>3306</v>
      </c>
    </row>
    <row r="8318" spans="1:16">
      <c r="A8318" s="303">
        <v>0</v>
      </c>
      <c r="B8318" s="303">
        <v>0</v>
      </c>
      <c r="C8318" s="303">
        <v>0</v>
      </c>
      <c r="D8318" s="304">
        <f t="shared" si="129"/>
        <v>0</v>
      </c>
      <c r="E8318" s="305">
        <v>45992</v>
      </c>
      <c r="F8318" s="302" t="s">
        <v>69</v>
      </c>
      <c r="G8318" s="302" t="s">
        <v>70</v>
      </c>
      <c r="H8318" s="302" t="s">
        <v>3297</v>
      </c>
      <c r="I8318" s="302" t="s">
        <v>727</v>
      </c>
      <c r="J8318" s="302">
        <v>135500</v>
      </c>
      <c r="K8318" s="302" t="s">
        <v>86</v>
      </c>
      <c r="L8318" s="302">
        <v>10930714</v>
      </c>
      <c r="M8318" s="302" t="s">
        <v>905</v>
      </c>
      <c r="N8318" s="305">
        <v>40676</v>
      </c>
      <c r="O8318" s="305">
        <v>40634</v>
      </c>
      <c r="P8318" s="302" t="s">
        <v>3301</v>
      </c>
    </row>
    <row r="8319" spans="1:16">
      <c r="A8319" s="303">
        <v>0</v>
      </c>
      <c r="B8319" s="303">
        <v>0</v>
      </c>
      <c r="C8319" s="303">
        <v>0</v>
      </c>
      <c r="D8319" s="304">
        <f t="shared" si="129"/>
        <v>0</v>
      </c>
      <c r="E8319" s="305">
        <v>45992</v>
      </c>
      <c r="F8319" s="302" t="s">
        <v>69</v>
      </c>
      <c r="G8319" s="302" t="s">
        <v>70</v>
      </c>
      <c r="H8319" s="302" t="s">
        <v>3297</v>
      </c>
      <c r="I8319" s="302" t="s">
        <v>727</v>
      </c>
      <c r="J8319" s="302">
        <v>135500</v>
      </c>
      <c r="K8319" s="302" t="s">
        <v>86</v>
      </c>
      <c r="L8319" s="302">
        <v>9803204</v>
      </c>
      <c r="M8319" s="302" t="s">
        <v>885</v>
      </c>
      <c r="N8319" s="305">
        <v>33420</v>
      </c>
      <c r="O8319" s="305">
        <v>33420</v>
      </c>
      <c r="P8319" s="302" t="s">
        <v>1052</v>
      </c>
    </row>
    <row r="8320" spans="1:16">
      <c r="A8320" s="303">
        <v>0</v>
      </c>
      <c r="B8320" s="303">
        <v>0</v>
      </c>
      <c r="C8320" s="303">
        <v>0</v>
      </c>
      <c r="D8320" s="304">
        <f t="shared" si="129"/>
        <v>0</v>
      </c>
      <c r="E8320" s="305">
        <v>45992</v>
      </c>
      <c r="F8320" s="302" t="s">
        <v>69</v>
      </c>
      <c r="G8320" s="302" t="s">
        <v>70</v>
      </c>
      <c r="H8320" s="302" t="s">
        <v>3297</v>
      </c>
      <c r="I8320" s="302" t="s">
        <v>727</v>
      </c>
      <c r="J8320" s="302">
        <v>135500</v>
      </c>
      <c r="K8320" s="302" t="s">
        <v>86</v>
      </c>
      <c r="L8320" s="302">
        <v>9803097</v>
      </c>
      <c r="M8320" s="302" t="s">
        <v>885</v>
      </c>
      <c r="N8320" s="305">
        <v>35247</v>
      </c>
      <c r="O8320" s="305">
        <v>35247</v>
      </c>
      <c r="P8320" s="302" t="s">
        <v>1052</v>
      </c>
    </row>
    <row r="8321" spans="1:16">
      <c r="A8321" s="303">
        <v>0</v>
      </c>
      <c r="B8321" s="303">
        <v>0</v>
      </c>
      <c r="C8321" s="303">
        <v>0</v>
      </c>
      <c r="D8321" s="304">
        <f t="shared" si="129"/>
        <v>0</v>
      </c>
      <c r="E8321" s="305">
        <v>45992</v>
      </c>
      <c r="F8321" s="302" t="s">
        <v>69</v>
      </c>
      <c r="G8321" s="302" t="s">
        <v>70</v>
      </c>
      <c r="H8321" s="302" t="s">
        <v>3297</v>
      </c>
      <c r="I8321" s="302" t="s">
        <v>727</v>
      </c>
      <c r="J8321" s="302">
        <v>135500</v>
      </c>
      <c r="K8321" s="302" t="s">
        <v>86</v>
      </c>
      <c r="L8321" s="302">
        <v>9742247</v>
      </c>
      <c r="M8321" s="302" t="s">
        <v>885</v>
      </c>
      <c r="N8321" s="305">
        <v>39387</v>
      </c>
      <c r="O8321" s="305">
        <v>39083</v>
      </c>
      <c r="P8321" s="302" t="s">
        <v>3301</v>
      </c>
    </row>
    <row r="8322" spans="1:16">
      <c r="A8322" s="303">
        <v>0</v>
      </c>
      <c r="B8322" s="303">
        <v>0</v>
      </c>
      <c r="C8322" s="303">
        <v>0</v>
      </c>
      <c r="D8322" s="304">
        <f t="shared" si="129"/>
        <v>0</v>
      </c>
      <c r="E8322" s="305">
        <v>45992</v>
      </c>
      <c r="F8322" s="302" t="s">
        <v>69</v>
      </c>
      <c r="G8322" s="302" t="s">
        <v>70</v>
      </c>
      <c r="H8322" s="302" t="s">
        <v>3297</v>
      </c>
      <c r="I8322" s="302" t="s">
        <v>727</v>
      </c>
      <c r="J8322" s="302">
        <v>135500</v>
      </c>
      <c r="K8322" s="302" t="s">
        <v>86</v>
      </c>
      <c r="L8322" s="302">
        <v>9732839</v>
      </c>
      <c r="M8322" s="302" t="s">
        <v>885</v>
      </c>
      <c r="N8322" s="305">
        <v>39845</v>
      </c>
      <c r="O8322" s="305">
        <v>39814</v>
      </c>
      <c r="P8322" s="302" t="s">
        <v>3301</v>
      </c>
    </row>
    <row r="8323" spans="1:16">
      <c r="A8323" s="303">
        <v>0</v>
      </c>
      <c r="B8323" s="303">
        <v>0</v>
      </c>
      <c r="C8323" s="303">
        <v>0</v>
      </c>
      <c r="D8323" s="304">
        <f t="shared" ref="D8323:D8386" si="130">+B8323-C8323</f>
        <v>0</v>
      </c>
      <c r="E8323" s="305">
        <v>45992</v>
      </c>
      <c r="F8323" s="302" t="s">
        <v>69</v>
      </c>
      <c r="G8323" s="302" t="s">
        <v>70</v>
      </c>
      <c r="H8323" s="302" t="s">
        <v>3297</v>
      </c>
      <c r="I8323" s="302" t="s">
        <v>727</v>
      </c>
      <c r="J8323" s="302">
        <v>135500</v>
      </c>
      <c r="K8323" s="302" t="s">
        <v>86</v>
      </c>
      <c r="L8323" s="302">
        <v>9808208</v>
      </c>
      <c r="M8323" s="302" t="s">
        <v>885</v>
      </c>
      <c r="N8323" s="305">
        <v>37036</v>
      </c>
      <c r="O8323" s="305">
        <v>36892</v>
      </c>
      <c r="P8323" s="302" t="s">
        <v>3303</v>
      </c>
    </row>
    <row r="8324" spans="1:16">
      <c r="A8324" s="303">
        <v>0</v>
      </c>
      <c r="B8324" s="303">
        <v>0</v>
      </c>
      <c r="C8324" s="303">
        <v>0</v>
      </c>
      <c r="D8324" s="304">
        <f t="shared" si="130"/>
        <v>0</v>
      </c>
      <c r="E8324" s="305">
        <v>45992</v>
      </c>
      <c r="F8324" s="302" t="s">
        <v>69</v>
      </c>
      <c r="G8324" s="302" t="s">
        <v>70</v>
      </c>
      <c r="H8324" s="302" t="s">
        <v>3297</v>
      </c>
      <c r="I8324" s="302" t="s">
        <v>727</v>
      </c>
      <c r="J8324" s="302">
        <v>135500</v>
      </c>
      <c r="K8324" s="302" t="s">
        <v>86</v>
      </c>
      <c r="L8324" s="302">
        <v>9803203</v>
      </c>
      <c r="M8324" s="302" t="s">
        <v>885</v>
      </c>
      <c r="N8324" s="305">
        <v>33055</v>
      </c>
      <c r="O8324" s="305">
        <v>33055</v>
      </c>
      <c r="P8324" s="302" t="s">
        <v>1052</v>
      </c>
    </row>
    <row r="8325" spans="1:16">
      <c r="A8325" s="303">
        <v>0</v>
      </c>
      <c r="B8325" s="303">
        <v>0</v>
      </c>
      <c r="C8325" s="303">
        <v>0</v>
      </c>
      <c r="D8325" s="304">
        <f t="shared" si="130"/>
        <v>0</v>
      </c>
      <c r="E8325" s="305">
        <v>45992</v>
      </c>
      <c r="F8325" s="302" t="s">
        <v>69</v>
      </c>
      <c r="G8325" s="302" t="s">
        <v>70</v>
      </c>
      <c r="H8325" s="302" t="s">
        <v>3297</v>
      </c>
      <c r="I8325" s="302" t="s">
        <v>727</v>
      </c>
      <c r="J8325" s="302">
        <v>135500</v>
      </c>
      <c r="K8325" s="302" t="s">
        <v>86</v>
      </c>
      <c r="L8325" s="302">
        <v>9803295</v>
      </c>
      <c r="M8325" s="302" t="s">
        <v>885</v>
      </c>
      <c r="N8325" s="305">
        <v>35247</v>
      </c>
      <c r="O8325" s="305">
        <v>35247</v>
      </c>
      <c r="P8325" s="302" t="s">
        <v>1052</v>
      </c>
    </row>
    <row r="8326" spans="1:16">
      <c r="A8326" s="303">
        <v>0</v>
      </c>
      <c r="B8326" s="303">
        <v>0</v>
      </c>
      <c r="C8326" s="303">
        <v>0</v>
      </c>
      <c r="D8326" s="304">
        <f t="shared" si="130"/>
        <v>0</v>
      </c>
      <c r="E8326" s="305">
        <v>45992</v>
      </c>
      <c r="F8326" s="302" t="s">
        <v>69</v>
      </c>
      <c r="G8326" s="302" t="s">
        <v>70</v>
      </c>
      <c r="H8326" s="302" t="s">
        <v>3297</v>
      </c>
      <c r="I8326" s="302" t="s">
        <v>727</v>
      </c>
      <c r="J8326" s="302">
        <v>135500</v>
      </c>
      <c r="K8326" s="302" t="s">
        <v>86</v>
      </c>
      <c r="L8326" s="302">
        <v>9694229</v>
      </c>
      <c r="M8326" s="302" t="s">
        <v>885</v>
      </c>
      <c r="N8326" s="305">
        <v>39492</v>
      </c>
      <c r="O8326" s="305">
        <v>39448</v>
      </c>
      <c r="P8326" s="302" t="s">
        <v>3302</v>
      </c>
    </row>
    <row r="8327" spans="1:16">
      <c r="A8327" s="303">
        <v>0</v>
      </c>
      <c r="B8327" s="303">
        <v>0</v>
      </c>
      <c r="C8327" s="303">
        <v>0</v>
      </c>
      <c r="D8327" s="304">
        <f t="shared" si="130"/>
        <v>0</v>
      </c>
      <c r="E8327" s="305">
        <v>45992</v>
      </c>
      <c r="F8327" s="302" t="s">
        <v>69</v>
      </c>
      <c r="G8327" s="302" t="s">
        <v>70</v>
      </c>
      <c r="H8327" s="302" t="s">
        <v>3297</v>
      </c>
      <c r="I8327" s="302" t="s">
        <v>727</v>
      </c>
      <c r="J8327" s="302">
        <v>135500</v>
      </c>
      <c r="K8327" s="302" t="s">
        <v>86</v>
      </c>
      <c r="L8327" s="302">
        <v>9803096</v>
      </c>
      <c r="M8327" s="302" t="s">
        <v>885</v>
      </c>
      <c r="N8327" s="305">
        <v>35642</v>
      </c>
      <c r="O8327" s="305">
        <v>35796</v>
      </c>
      <c r="P8327" s="302" t="s">
        <v>1052</v>
      </c>
    </row>
    <row r="8328" spans="1:16">
      <c r="A8328" s="303">
        <v>0</v>
      </c>
      <c r="B8328" s="303">
        <v>0</v>
      </c>
      <c r="C8328" s="303">
        <v>0</v>
      </c>
      <c r="D8328" s="304">
        <f t="shared" si="130"/>
        <v>0</v>
      </c>
      <c r="E8328" s="305">
        <v>45992</v>
      </c>
      <c r="F8328" s="302" t="s">
        <v>69</v>
      </c>
      <c r="G8328" s="302" t="s">
        <v>70</v>
      </c>
      <c r="H8328" s="302" t="s">
        <v>3297</v>
      </c>
      <c r="I8328" s="302" t="s">
        <v>727</v>
      </c>
      <c r="J8328" s="302">
        <v>135500</v>
      </c>
      <c r="K8328" s="302" t="s">
        <v>86</v>
      </c>
      <c r="L8328" s="302">
        <v>9803202</v>
      </c>
      <c r="M8328" s="302" t="s">
        <v>885</v>
      </c>
      <c r="N8328" s="305">
        <v>31229</v>
      </c>
      <c r="O8328" s="305">
        <v>31229</v>
      </c>
      <c r="P8328" s="302" t="s">
        <v>1052</v>
      </c>
    </row>
    <row r="8329" spans="1:16">
      <c r="A8329" s="303">
        <v>0</v>
      </c>
      <c r="B8329" s="303">
        <v>0</v>
      </c>
      <c r="C8329" s="303">
        <v>0</v>
      </c>
      <c r="D8329" s="304">
        <f t="shared" si="130"/>
        <v>0</v>
      </c>
      <c r="E8329" s="305">
        <v>45992</v>
      </c>
      <c r="F8329" s="302" t="s">
        <v>69</v>
      </c>
      <c r="G8329" s="302" t="s">
        <v>70</v>
      </c>
      <c r="H8329" s="302" t="s">
        <v>3297</v>
      </c>
      <c r="I8329" s="302" t="s">
        <v>727</v>
      </c>
      <c r="J8329" s="302">
        <v>135500</v>
      </c>
      <c r="K8329" s="302" t="s">
        <v>86</v>
      </c>
      <c r="L8329" s="302">
        <v>9803205</v>
      </c>
      <c r="M8329" s="302" t="s">
        <v>885</v>
      </c>
      <c r="N8329" s="305">
        <v>35247</v>
      </c>
      <c r="O8329" s="305">
        <v>35247</v>
      </c>
      <c r="P8329" s="302" t="s">
        <v>1052</v>
      </c>
    </row>
    <row r="8330" spans="1:16">
      <c r="A8330" s="303">
        <v>0</v>
      </c>
      <c r="B8330" s="303">
        <v>0</v>
      </c>
      <c r="C8330" s="303">
        <v>0</v>
      </c>
      <c r="D8330" s="304">
        <f t="shared" si="130"/>
        <v>0</v>
      </c>
      <c r="E8330" s="305">
        <v>45992</v>
      </c>
      <c r="F8330" s="302" t="s">
        <v>69</v>
      </c>
      <c r="G8330" s="302" t="s">
        <v>70</v>
      </c>
      <c r="H8330" s="302" t="s">
        <v>3297</v>
      </c>
      <c r="I8330" s="302" t="s">
        <v>727</v>
      </c>
      <c r="J8330" s="302">
        <v>135500</v>
      </c>
      <c r="K8330" s="302" t="s">
        <v>86</v>
      </c>
      <c r="L8330" s="302">
        <v>9808788</v>
      </c>
      <c r="M8330" s="302" t="s">
        <v>885</v>
      </c>
      <c r="N8330" s="305">
        <v>37196</v>
      </c>
      <c r="O8330" s="305">
        <v>36892</v>
      </c>
      <c r="P8330" s="302" t="s">
        <v>3301</v>
      </c>
    </row>
    <row r="8331" spans="1:16">
      <c r="A8331" s="303">
        <v>0</v>
      </c>
      <c r="B8331" s="303">
        <v>0</v>
      </c>
      <c r="C8331" s="303">
        <v>0</v>
      </c>
      <c r="D8331" s="304">
        <f t="shared" si="130"/>
        <v>0</v>
      </c>
      <c r="E8331" s="305">
        <v>45992</v>
      </c>
      <c r="F8331" s="302" t="s">
        <v>69</v>
      </c>
      <c r="G8331" s="302" t="s">
        <v>70</v>
      </c>
      <c r="H8331" s="302" t="s">
        <v>3297</v>
      </c>
      <c r="I8331" s="302" t="s">
        <v>727</v>
      </c>
      <c r="J8331" s="302">
        <v>135500</v>
      </c>
      <c r="K8331" s="302" t="s">
        <v>93</v>
      </c>
      <c r="L8331" s="302">
        <v>9758783</v>
      </c>
      <c r="M8331" s="302" t="s">
        <v>3308</v>
      </c>
      <c r="N8331" s="305">
        <v>35642</v>
      </c>
      <c r="O8331" s="305">
        <v>35796</v>
      </c>
      <c r="P8331" s="302" t="s">
        <v>1609</v>
      </c>
    </row>
    <row r="8332" spans="1:16">
      <c r="A8332" s="303">
        <v>0</v>
      </c>
      <c r="B8332" s="303">
        <v>0</v>
      </c>
      <c r="C8332" s="303">
        <v>0</v>
      </c>
      <c r="D8332" s="304">
        <f t="shared" si="130"/>
        <v>0</v>
      </c>
      <c r="E8332" s="305">
        <v>45992</v>
      </c>
      <c r="F8332" s="302" t="s">
        <v>69</v>
      </c>
      <c r="G8332" s="302" t="s">
        <v>70</v>
      </c>
      <c r="H8332" s="302" t="s">
        <v>3297</v>
      </c>
      <c r="I8332" s="302" t="s">
        <v>727</v>
      </c>
      <c r="J8332" s="302">
        <v>135500</v>
      </c>
      <c r="K8332" s="302" t="s">
        <v>93</v>
      </c>
      <c r="L8332" s="302">
        <v>9862133</v>
      </c>
      <c r="M8332" s="302" t="s">
        <v>3063</v>
      </c>
      <c r="N8332" s="305">
        <v>35247</v>
      </c>
      <c r="O8332" s="305">
        <v>35247</v>
      </c>
      <c r="P8332" s="302" t="s">
        <v>1062</v>
      </c>
    </row>
    <row r="8333" spans="1:16">
      <c r="A8333" s="303">
        <v>0</v>
      </c>
      <c r="B8333" s="303">
        <v>0</v>
      </c>
      <c r="C8333" s="303">
        <v>0</v>
      </c>
      <c r="D8333" s="304">
        <f t="shared" si="130"/>
        <v>0</v>
      </c>
      <c r="E8333" s="305">
        <v>45992</v>
      </c>
      <c r="F8333" s="302" t="s">
        <v>69</v>
      </c>
      <c r="G8333" s="302" t="s">
        <v>70</v>
      </c>
      <c r="H8333" s="302" t="s">
        <v>3297</v>
      </c>
      <c r="I8333" s="302" t="s">
        <v>727</v>
      </c>
      <c r="J8333" s="302">
        <v>135500</v>
      </c>
      <c r="K8333" s="302" t="s">
        <v>94</v>
      </c>
      <c r="L8333" s="302">
        <v>9975146</v>
      </c>
      <c r="M8333" s="302" t="s">
        <v>3064</v>
      </c>
      <c r="N8333" s="305">
        <v>33055</v>
      </c>
      <c r="O8333" s="305">
        <v>33055</v>
      </c>
      <c r="P8333" s="302" t="s">
        <v>1062</v>
      </c>
    </row>
    <row r="8334" spans="1:16">
      <c r="A8334" s="303">
        <v>0</v>
      </c>
      <c r="B8334" s="303">
        <v>0</v>
      </c>
      <c r="C8334" s="303">
        <v>0</v>
      </c>
      <c r="D8334" s="304">
        <f t="shared" si="130"/>
        <v>0</v>
      </c>
      <c r="E8334" s="305">
        <v>45992</v>
      </c>
      <c r="F8334" s="302" t="s">
        <v>69</v>
      </c>
      <c r="G8334" s="302" t="s">
        <v>70</v>
      </c>
      <c r="H8334" s="302" t="s">
        <v>3297</v>
      </c>
      <c r="I8334" s="302" t="s">
        <v>727</v>
      </c>
      <c r="J8334" s="302">
        <v>135500</v>
      </c>
      <c r="K8334" s="302" t="s">
        <v>94</v>
      </c>
      <c r="L8334" s="302">
        <v>9975147</v>
      </c>
      <c r="M8334" s="302" t="s">
        <v>3064</v>
      </c>
      <c r="N8334" s="305">
        <v>31229</v>
      </c>
      <c r="O8334" s="305">
        <v>31229</v>
      </c>
      <c r="P8334" s="302" t="s">
        <v>1062</v>
      </c>
    </row>
    <row r="8335" spans="1:16">
      <c r="A8335" s="303">
        <v>0</v>
      </c>
      <c r="B8335" s="303">
        <v>0</v>
      </c>
      <c r="C8335" s="303">
        <v>0</v>
      </c>
      <c r="D8335" s="304">
        <f t="shared" si="130"/>
        <v>0</v>
      </c>
      <c r="E8335" s="305">
        <v>45992</v>
      </c>
      <c r="F8335" s="302" t="s">
        <v>69</v>
      </c>
      <c r="G8335" s="302" t="s">
        <v>70</v>
      </c>
      <c r="H8335" s="302" t="s">
        <v>3297</v>
      </c>
      <c r="I8335" s="302" t="s">
        <v>727</v>
      </c>
      <c r="J8335" s="302">
        <v>135500</v>
      </c>
      <c r="K8335" s="302" t="s">
        <v>94</v>
      </c>
      <c r="L8335" s="302">
        <v>9862132</v>
      </c>
      <c r="M8335" s="302" t="s">
        <v>3064</v>
      </c>
      <c r="N8335" s="305">
        <v>35247</v>
      </c>
      <c r="O8335" s="305">
        <v>35247</v>
      </c>
      <c r="P8335" s="302" t="s">
        <v>1062</v>
      </c>
    </row>
    <row r="8336" spans="1:16">
      <c r="A8336" s="303">
        <v>0</v>
      </c>
      <c r="B8336" s="303">
        <v>0</v>
      </c>
      <c r="C8336" s="303">
        <v>0</v>
      </c>
      <c r="D8336" s="304">
        <f t="shared" si="130"/>
        <v>0</v>
      </c>
      <c r="E8336" s="305">
        <v>45992</v>
      </c>
      <c r="F8336" s="302" t="s">
        <v>69</v>
      </c>
      <c r="G8336" s="302" t="s">
        <v>70</v>
      </c>
      <c r="H8336" s="302" t="s">
        <v>3297</v>
      </c>
      <c r="I8336" s="302" t="s">
        <v>727</v>
      </c>
      <c r="J8336" s="302">
        <v>135500</v>
      </c>
      <c r="K8336" s="302" t="s">
        <v>94</v>
      </c>
      <c r="L8336" s="302">
        <v>9975145</v>
      </c>
      <c r="M8336" s="302" t="s">
        <v>3064</v>
      </c>
      <c r="N8336" s="305">
        <v>33420</v>
      </c>
      <c r="O8336" s="305">
        <v>33420</v>
      </c>
      <c r="P8336" s="302" t="s">
        <v>1062</v>
      </c>
    </row>
    <row r="8337" spans="1:16">
      <c r="A8337" s="303">
        <v>0</v>
      </c>
      <c r="B8337" s="303">
        <v>0</v>
      </c>
      <c r="C8337" s="303">
        <v>0</v>
      </c>
      <c r="D8337" s="304">
        <f t="shared" si="130"/>
        <v>0</v>
      </c>
      <c r="E8337" s="305">
        <v>45992</v>
      </c>
      <c r="F8337" s="302" t="s">
        <v>69</v>
      </c>
      <c r="G8337" s="302" t="s">
        <v>70</v>
      </c>
      <c r="H8337" s="302" t="s">
        <v>3297</v>
      </c>
      <c r="I8337" s="302" t="s">
        <v>727</v>
      </c>
      <c r="J8337" s="302">
        <v>135500</v>
      </c>
      <c r="K8337" s="302" t="s">
        <v>112</v>
      </c>
      <c r="L8337" s="302">
        <v>9861177</v>
      </c>
      <c r="M8337" s="302" t="s">
        <v>3065</v>
      </c>
      <c r="N8337" s="305">
        <v>35247</v>
      </c>
      <c r="O8337" s="305">
        <v>35247</v>
      </c>
      <c r="P8337" s="302" t="s">
        <v>1062</v>
      </c>
    </row>
    <row r="8338" spans="1:16">
      <c r="A8338" s="303">
        <v>0</v>
      </c>
      <c r="B8338" s="303">
        <v>0</v>
      </c>
      <c r="C8338" s="303">
        <v>0</v>
      </c>
      <c r="D8338" s="304">
        <f t="shared" si="130"/>
        <v>0</v>
      </c>
      <c r="E8338" s="305">
        <v>45992</v>
      </c>
      <c r="F8338" s="302" t="s">
        <v>69</v>
      </c>
      <c r="G8338" s="302" t="s">
        <v>70</v>
      </c>
      <c r="H8338" s="302" t="s">
        <v>3297</v>
      </c>
      <c r="I8338" s="302" t="s">
        <v>727</v>
      </c>
      <c r="J8338" s="302">
        <v>135600</v>
      </c>
      <c r="K8338" s="302" t="s">
        <v>168</v>
      </c>
      <c r="L8338" s="302">
        <v>11104558</v>
      </c>
      <c r="M8338" s="302" t="s">
        <v>906</v>
      </c>
      <c r="N8338" s="305">
        <v>40844</v>
      </c>
      <c r="O8338" s="305">
        <v>40544</v>
      </c>
      <c r="P8338" s="302" t="s">
        <v>3299</v>
      </c>
    </row>
    <row r="8339" spans="1:16">
      <c r="A8339" s="303">
        <v>0</v>
      </c>
      <c r="B8339" s="303">
        <v>0</v>
      </c>
      <c r="C8339" s="303">
        <v>0</v>
      </c>
      <c r="D8339" s="304">
        <f t="shared" si="130"/>
        <v>0</v>
      </c>
      <c r="E8339" s="305">
        <v>45992</v>
      </c>
      <c r="F8339" s="302" t="s">
        <v>69</v>
      </c>
      <c r="G8339" s="302" t="s">
        <v>70</v>
      </c>
      <c r="H8339" s="302" t="s">
        <v>3297</v>
      </c>
      <c r="I8339" s="302" t="s">
        <v>727</v>
      </c>
      <c r="J8339" s="302">
        <v>135600</v>
      </c>
      <c r="K8339" s="302" t="s">
        <v>84</v>
      </c>
      <c r="L8339" s="302">
        <v>10833436</v>
      </c>
      <c r="M8339" s="302" t="s">
        <v>3304</v>
      </c>
      <c r="N8339" s="305">
        <v>40634</v>
      </c>
      <c r="O8339" s="305">
        <v>40634</v>
      </c>
      <c r="P8339" s="302" t="s">
        <v>3301</v>
      </c>
    </row>
    <row r="8340" spans="1:16">
      <c r="A8340" s="303">
        <v>0</v>
      </c>
      <c r="B8340" s="303">
        <v>0</v>
      </c>
      <c r="C8340" s="303">
        <v>0</v>
      </c>
      <c r="D8340" s="304">
        <f t="shared" si="130"/>
        <v>0</v>
      </c>
      <c r="E8340" s="305">
        <v>45992</v>
      </c>
      <c r="F8340" s="302" t="s">
        <v>69</v>
      </c>
      <c r="G8340" s="302" t="s">
        <v>70</v>
      </c>
      <c r="H8340" s="302" t="s">
        <v>3297</v>
      </c>
      <c r="I8340" s="302" t="s">
        <v>727</v>
      </c>
      <c r="J8340" s="302">
        <v>135600</v>
      </c>
      <c r="K8340" s="302" t="s">
        <v>97</v>
      </c>
      <c r="L8340" s="302">
        <v>9758786</v>
      </c>
      <c r="M8340" s="302" t="s">
        <v>3309</v>
      </c>
      <c r="N8340" s="305">
        <v>35642</v>
      </c>
      <c r="O8340" s="305">
        <v>35796</v>
      </c>
      <c r="P8340" s="302" t="s">
        <v>1609</v>
      </c>
    </row>
    <row r="8341" spans="1:16">
      <c r="A8341" s="303">
        <v>0</v>
      </c>
      <c r="B8341" s="303">
        <v>0</v>
      </c>
      <c r="C8341" s="303">
        <v>0</v>
      </c>
      <c r="D8341" s="304">
        <f t="shared" si="130"/>
        <v>0</v>
      </c>
      <c r="E8341" s="305">
        <v>45992</v>
      </c>
      <c r="F8341" s="302" t="s">
        <v>69</v>
      </c>
      <c r="G8341" s="302" t="s">
        <v>70</v>
      </c>
      <c r="H8341" s="302" t="s">
        <v>3297</v>
      </c>
      <c r="I8341" s="302" t="s">
        <v>727</v>
      </c>
      <c r="J8341" s="302">
        <v>135600</v>
      </c>
      <c r="K8341" s="302" t="s">
        <v>92</v>
      </c>
      <c r="L8341" s="302">
        <v>9861178</v>
      </c>
      <c r="M8341" s="302" t="s">
        <v>948</v>
      </c>
      <c r="N8341" s="305">
        <v>35247</v>
      </c>
      <c r="O8341" s="305">
        <v>35247</v>
      </c>
      <c r="P8341" s="302" t="s">
        <v>1062</v>
      </c>
    </row>
    <row r="8342" spans="1:16">
      <c r="A8342" s="303">
        <v>0</v>
      </c>
      <c r="B8342" s="303">
        <v>0</v>
      </c>
      <c r="C8342" s="303">
        <v>0</v>
      </c>
      <c r="D8342" s="304">
        <f t="shared" si="130"/>
        <v>0</v>
      </c>
      <c r="E8342" s="305">
        <v>45992</v>
      </c>
      <c r="F8342" s="302" t="s">
        <v>69</v>
      </c>
      <c r="G8342" s="302" t="s">
        <v>70</v>
      </c>
      <c r="H8342" s="302" t="s">
        <v>3297</v>
      </c>
      <c r="I8342" s="302" t="s">
        <v>727</v>
      </c>
      <c r="J8342" s="302">
        <v>135600</v>
      </c>
      <c r="K8342" s="302" t="s">
        <v>92</v>
      </c>
      <c r="L8342" s="302">
        <v>9758785</v>
      </c>
      <c r="M8342" s="302" t="s">
        <v>3310</v>
      </c>
      <c r="N8342" s="305">
        <v>35642</v>
      </c>
      <c r="O8342" s="305">
        <v>35796</v>
      </c>
      <c r="P8342" s="302" t="s">
        <v>1609</v>
      </c>
    </row>
    <row r="8343" spans="1:16">
      <c r="A8343" s="303">
        <v>0</v>
      </c>
      <c r="B8343" s="303">
        <v>0</v>
      </c>
      <c r="C8343" s="303">
        <v>0</v>
      </c>
      <c r="D8343" s="304">
        <f t="shared" si="130"/>
        <v>0</v>
      </c>
      <c r="E8343" s="305">
        <v>45992</v>
      </c>
      <c r="F8343" s="302" t="s">
        <v>69</v>
      </c>
      <c r="G8343" s="302" t="s">
        <v>70</v>
      </c>
      <c r="H8343" s="302" t="s">
        <v>3297</v>
      </c>
      <c r="I8343" s="302" t="s">
        <v>727</v>
      </c>
      <c r="J8343" s="302">
        <v>135600</v>
      </c>
      <c r="K8343" s="302" t="s">
        <v>92</v>
      </c>
      <c r="L8343" s="302">
        <v>9808211</v>
      </c>
      <c r="M8343" s="302" t="s">
        <v>948</v>
      </c>
      <c r="N8343" s="305">
        <v>37036</v>
      </c>
      <c r="O8343" s="305">
        <v>36892</v>
      </c>
      <c r="P8343" s="302" t="s">
        <v>3303</v>
      </c>
    </row>
    <row r="8344" spans="1:16">
      <c r="A8344" s="303">
        <v>0</v>
      </c>
      <c r="B8344" s="303">
        <v>0</v>
      </c>
      <c r="C8344" s="303">
        <v>0</v>
      </c>
      <c r="D8344" s="304">
        <f t="shared" si="130"/>
        <v>0</v>
      </c>
      <c r="E8344" s="305">
        <v>45992</v>
      </c>
      <c r="F8344" s="302" t="s">
        <v>69</v>
      </c>
      <c r="G8344" s="302" t="s">
        <v>70</v>
      </c>
      <c r="H8344" s="302" t="s">
        <v>3297</v>
      </c>
      <c r="I8344" s="302" t="s">
        <v>727</v>
      </c>
      <c r="J8344" s="302">
        <v>135600</v>
      </c>
      <c r="K8344" s="302" t="s">
        <v>92</v>
      </c>
      <c r="L8344" s="302">
        <v>9741391</v>
      </c>
      <c r="M8344" s="302" t="s">
        <v>948</v>
      </c>
      <c r="N8344" s="305">
        <v>39492</v>
      </c>
      <c r="O8344" s="305">
        <v>39448</v>
      </c>
      <c r="P8344" s="302" t="s">
        <v>3302</v>
      </c>
    </row>
    <row r="8345" spans="1:16">
      <c r="A8345" s="303">
        <v>0</v>
      </c>
      <c r="B8345" s="303">
        <v>0</v>
      </c>
      <c r="C8345" s="303">
        <v>0</v>
      </c>
      <c r="D8345" s="304">
        <f t="shared" si="130"/>
        <v>0</v>
      </c>
      <c r="E8345" s="305">
        <v>45992</v>
      </c>
      <c r="F8345" s="302" t="s">
        <v>69</v>
      </c>
      <c r="G8345" s="302" t="s">
        <v>70</v>
      </c>
      <c r="H8345" s="302" t="s">
        <v>3311</v>
      </c>
      <c r="I8345" s="302" t="s">
        <v>730</v>
      </c>
      <c r="J8345" s="302">
        <v>135300</v>
      </c>
      <c r="K8345" s="302" t="s">
        <v>84</v>
      </c>
      <c r="L8345" s="302">
        <v>11007542</v>
      </c>
      <c r="M8345" s="302" t="s">
        <v>3312</v>
      </c>
      <c r="N8345" s="305">
        <v>40768</v>
      </c>
      <c r="O8345" s="305">
        <v>40756</v>
      </c>
      <c r="P8345" s="302" t="s">
        <v>3313</v>
      </c>
    </row>
    <row r="8346" spans="1:16">
      <c r="A8346" s="303">
        <v>0</v>
      </c>
      <c r="B8346" s="303">
        <v>0</v>
      </c>
      <c r="C8346" s="303">
        <v>0</v>
      </c>
      <c r="D8346" s="304">
        <f t="shared" si="130"/>
        <v>0</v>
      </c>
      <c r="E8346" s="305">
        <v>45992</v>
      </c>
      <c r="F8346" s="302" t="s">
        <v>69</v>
      </c>
      <c r="G8346" s="302" t="s">
        <v>70</v>
      </c>
      <c r="H8346" s="302" t="s">
        <v>3311</v>
      </c>
      <c r="I8346" s="302" t="s">
        <v>730</v>
      </c>
      <c r="J8346" s="302">
        <v>135300</v>
      </c>
      <c r="K8346" s="302" t="s">
        <v>134</v>
      </c>
      <c r="L8346" s="302">
        <v>11104534</v>
      </c>
      <c r="M8346" s="302" t="s">
        <v>871</v>
      </c>
      <c r="N8346" s="305">
        <v>40768</v>
      </c>
      <c r="O8346" s="305">
        <v>40544</v>
      </c>
      <c r="P8346" s="302" t="s">
        <v>3313</v>
      </c>
    </row>
    <row r="8347" spans="1:16">
      <c r="A8347" s="303">
        <v>0</v>
      </c>
      <c r="B8347" s="303">
        <v>0</v>
      </c>
      <c r="C8347" s="303">
        <v>0</v>
      </c>
      <c r="D8347" s="304">
        <f t="shared" si="130"/>
        <v>0</v>
      </c>
      <c r="E8347" s="305">
        <v>45992</v>
      </c>
      <c r="F8347" s="302" t="s">
        <v>69</v>
      </c>
      <c r="G8347" s="302" t="s">
        <v>70</v>
      </c>
      <c r="H8347" s="302" t="s">
        <v>3311</v>
      </c>
      <c r="I8347" s="302" t="s">
        <v>730</v>
      </c>
      <c r="J8347" s="302">
        <v>135300</v>
      </c>
      <c r="K8347" s="302" t="s">
        <v>135</v>
      </c>
      <c r="L8347" s="302">
        <v>11104537</v>
      </c>
      <c r="M8347" s="302" t="s">
        <v>872</v>
      </c>
      <c r="N8347" s="305">
        <v>40768</v>
      </c>
      <c r="O8347" s="305">
        <v>40544</v>
      </c>
      <c r="P8347" s="302" t="s">
        <v>3313</v>
      </c>
    </row>
    <row r="8348" spans="1:16">
      <c r="A8348" s="303">
        <v>0</v>
      </c>
      <c r="B8348" s="303">
        <v>0</v>
      </c>
      <c r="C8348" s="303">
        <v>0</v>
      </c>
      <c r="D8348" s="304">
        <f t="shared" si="130"/>
        <v>0</v>
      </c>
      <c r="E8348" s="305">
        <v>45992</v>
      </c>
      <c r="F8348" s="302" t="s">
        <v>69</v>
      </c>
      <c r="G8348" s="302" t="s">
        <v>70</v>
      </c>
      <c r="H8348" s="302" t="s">
        <v>3311</v>
      </c>
      <c r="I8348" s="302" t="s">
        <v>730</v>
      </c>
      <c r="J8348" s="302">
        <v>135500</v>
      </c>
      <c r="K8348" s="302" t="s">
        <v>80</v>
      </c>
      <c r="L8348" s="302">
        <v>11104524</v>
      </c>
      <c r="M8348" s="302" t="s">
        <v>865</v>
      </c>
      <c r="N8348" s="305">
        <v>40768</v>
      </c>
      <c r="O8348" s="305">
        <v>40544</v>
      </c>
      <c r="P8348" s="302" t="s">
        <v>3313</v>
      </c>
    </row>
    <row r="8349" spans="1:16">
      <c r="A8349" s="303">
        <v>0</v>
      </c>
      <c r="B8349" s="303">
        <v>0</v>
      </c>
      <c r="C8349" s="303">
        <v>0</v>
      </c>
      <c r="D8349" s="304">
        <f t="shared" si="130"/>
        <v>0</v>
      </c>
      <c r="E8349" s="305">
        <v>45992</v>
      </c>
      <c r="F8349" s="302" t="s">
        <v>69</v>
      </c>
      <c r="G8349" s="302" t="s">
        <v>70</v>
      </c>
      <c r="H8349" s="302" t="s">
        <v>3311</v>
      </c>
      <c r="I8349" s="302" t="s">
        <v>730</v>
      </c>
      <c r="J8349" s="302">
        <v>135500</v>
      </c>
      <c r="K8349" s="302" t="s">
        <v>83</v>
      </c>
      <c r="L8349" s="302">
        <v>9802468</v>
      </c>
      <c r="M8349" s="302" t="s">
        <v>879</v>
      </c>
      <c r="N8349" s="305">
        <v>34881</v>
      </c>
      <c r="O8349" s="305">
        <v>34881</v>
      </c>
      <c r="P8349" s="302" t="s">
        <v>1052</v>
      </c>
    </row>
    <row r="8350" spans="1:16">
      <c r="A8350" s="303">
        <v>0</v>
      </c>
      <c r="B8350" s="303">
        <v>0</v>
      </c>
      <c r="C8350" s="303">
        <v>0</v>
      </c>
      <c r="D8350" s="304">
        <f t="shared" si="130"/>
        <v>0</v>
      </c>
      <c r="E8350" s="305">
        <v>45992</v>
      </c>
      <c r="F8350" s="302" t="s">
        <v>69</v>
      </c>
      <c r="G8350" s="302" t="s">
        <v>70</v>
      </c>
      <c r="H8350" s="302" t="s">
        <v>3311</v>
      </c>
      <c r="I8350" s="302" t="s">
        <v>730</v>
      </c>
      <c r="J8350" s="302">
        <v>135500</v>
      </c>
      <c r="K8350" s="302" t="s">
        <v>83</v>
      </c>
      <c r="L8350" s="302">
        <v>9802412</v>
      </c>
      <c r="M8350" s="302" t="s">
        <v>879</v>
      </c>
      <c r="N8350" s="305">
        <v>35612</v>
      </c>
      <c r="O8350" s="305">
        <v>35612</v>
      </c>
      <c r="P8350" s="302" t="s">
        <v>1052</v>
      </c>
    </row>
    <row r="8351" spans="1:16">
      <c r="A8351" s="303">
        <v>0</v>
      </c>
      <c r="B8351" s="303">
        <v>0</v>
      </c>
      <c r="C8351" s="303">
        <v>0</v>
      </c>
      <c r="D8351" s="304">
        <f t="shared" si="130"/>
        <v>0</v>
      </c>
      <c r="E8351" s="305">
        <v>45992</v>
      </c>
      <c r="F8351" s="302" t="s">
        <v>69</v>
      </c>
      <c r="G8351" s="302" t="s">
        <v>70</v>
      </c>
      <c r="H8351" s="302" t="s">
        <v>3311</v>
      </c>
      <c r="I8351" s="302" t="s">
        <v>730</v>
      </c>
      <c r="J8351" s="302">
        <v>135500</v>
      </c>
      <c r="K8351" s="302" t="s">
        <v>83</v>
      </c>
      <c r="L8351" s="302">
        <v>9802467</v>
      </c>
      <c r="M8351" s="302" t="s">
        <v>879</v>
      </c>
      <c r="N8351" s="305">
        <v>33420</v>
      </c>
      <c r="O8351" s="305">
        <v>33420</v>
      </c>
      <c r="P8351" s="302" t="s">
        <v>1052</v>
      </c>
    </row>
    <row r="8352" spans="1:16">
      <c r="A8352" s="303">
        <v>0</v>
      </c>
      <c r="B8352" s="303">
        <v>0</v>
      </c>
      <c r="C8352" s="303">
        <v>0</v>
      </c>
      <c r="D8352" s="304">
        <f t="shared" si="130"/>
        <v>0</v>
      </c>
      <c r="E8352" s="305">
        <v>45992</v>
      </c>
      <c r="F8352" s="302" t="s">
        <v>69</v>
      </c>
      <c r="G8352" s="302" t="s">
        <v>70</v>
      </c>
      <c r="H8352" s="302" t="s">
        <v>3311</v>
      </c>
      <c r="I8352" s="302" t="s">
        <v>730</v>
      </c>
      <c r="J8352" s="302">
        <v>135500</v>
      </c>
      <c r="K8352" s="302" t="s">
        <v>83</v>
      </c>
      <c r="L8352" s="302">
        <v>9811480</v>
      </c>
      <c r="M8352" s="302" t="s">
        <v>879</v>
      </c>
      <c r="N8352" s="305">
        <v>37438</v>
      </c>
      <c r="O8352" s="305">
        <v>37257</v>
      </c>
      <c r="P8352" s="302" t="s">
        <v>3315</v>
      </c>
    </row>
    <row r="8353" spans="1:16">
      <c r="A8353" s="303">
        <v>0</v>
      </c>
      <c r="B8353" s="303">
        <v>0</v>
      </c>
      <c r="C8353" s="303">
        <v>0</v>
      </c>
      <c r="D8353" s="304">
        <f t="shared" si="130"/>
        <v>0</v>
      </c>
      <c r="E8353" s="305">
        <v>45992</v>
      </c>
      <c r="F8353" s="302" t="s">
        <v>69</v>
      </c>
      <c r="G8353" s="302" t="s">
        <v>70</v>
      </c>
      <c r="H8353" s="302" t="s">
        <v>3311</v>
      </c>
      <c r="I8353" s="302" t="s">
        <v>730</v>
      </c>
      <c r="J8353" s="302">
        <v>135500</v>
      </c>
      <c r="K8353" s="302" t="s">
        <v>83</v>
      </c>
      <c r="L8353" s="302">
        <v>9802466</v>
      </c>
      <c r="M8353" s="302" t="s">
        <v>879</v>
      </c>
      <c r="N8353" s="305">
        <v>31229</v>
      </c>
      <c r="O8353" s="305">
        <v>31229</v>
      </c>
      <c r="P8353" s="302" t="s">
        <v>1052</v>
      </c>
    </row>
    <row r="8354" spans="1:16">
      <c r="A8354" s="303">
        <v>0</v>
      </c>
      <c r="B8354" s="303">
        <v>0</v>
      </c>
      <c r="C8354" s="303">
        <v>0</v>
      </c>
      <c r="D8354" s="304">
        <f t="shared" si="130"/>
        <v>0</v>
      </c>
      <c r="E8354" s="305">
        <v>45992</v>
      </c>
      <c r="F8354" s="302" t="s">
        <v>69</v>
      </c>
      <c r="G8354" s="302" t="s">
        <v>70</v>
      </c>
      <c r="H8354" s="302" t="s">
        <v>3311</v>
      </c>
      <c r="I8354" s="302" t="s">
        <v>730</v>
      </c>
      <c r="J8354" s="302">
        <v>135500</v>
      </c>
      <c r="K8354" s="302" t="s">
        <v>83</v>
      </c>
      <c r="L8354" s="302">
        <v>9739016</v>
      </c>
      <c r="M8354" s="302" t="s">
        <v>879</v>
      </c>
      <c r="N8354" s="305">
        <v>39458</v>
      </c>
      <c r="O8354" s="305">
        <v>39448</v>
      </c>
      <c r="P8354" s="302" t="s">
        <v>3314</v>
      </c>
    </row>
    <row r="8355" spans="1:16">
      <c r="A8355" s="303">
        <v>0</v>
      </c>
      <c r="B8355" s="303">
        <v>0</v>
      </c>
      <c r="C8355" s="303">
        <v>0</v>
      </c>
      <c r="D8355" s="304">
        <f t="shared" si="130"/>
        <v>0</v>
      </c>
      <c r="E8355" s="305">
        <v>45992</v>
      </c>
      <c r="F8355" s="302" t="s">
        <v>69</v>
      </c>
      <c r="G8355" s="302" t="s">
        <v>70</v>
      </c>
      <c r="H8355" s="302" t="s">
        <v>3311</v>
      </c>
      <c r="I8355" s="302" t="s">
        <v>730</v>
      </c>
      <c r="J8355" s="302">
        <v>135500</v>
      </c>
      <c r="K8355" s="302" t="s">
        <v>83</v>
      </c>
      <c r="L8355" s="302">
        <v>9819696</v>
      </c>
      <c r="M8355" s="302" t="s">
        <v>879</v>
      </c>
      <c r="N8355" s="305">
        <v>38565</v>
      </c>
      <c r="O8355" s="305">
        <v>38353</v>
      </c>
      <c r="P8355" s="302" t="s">
        <v>3315</v>
      </c>
    </row>
    <row r="8356" spans="1:16">
      <c r="A8356" s="303">
        <v>0</v>
      </c>
      <c r="B8356" s="303">
        <v>0</v>
      </c>
      <c r="C8356" s="303">
        <v>0</v>
      </c>
      <c r="D8356" s="304">
        <f t="shared" si="130"/>
        <v>0</v>
      </c>
      <c r="E8356" s="305">
        <v>45992</v>
      </c>
      <c r="F8356" s="302" t="s">
        <v>69</v>
      </c>
      <c r="G8356" s="302" t="s">
        <v>70</v>
      </c>
      <c r="H8356" s="302" t="s">
        <v>3311</v>
      </c>
      <c r="I8356" s="302" t="s">
        <v>730</v>
      </c>
      <c r="J8356" s="302">
        <v>135500</v>
      </c>
      <c r="K8356" s="302" t="s">
        <v>83</v>
      </c>
      <c r="L8356" s="302">
        <v>9802469</v>
      </c>
      <c r="M8356" s="302" t="s">
        <v>879</v>
      </c>
      <c r="N8356" s="305">
        <v>35612</v>
      </c>
      <c r="O8356" s="305">
        <v>35612</v>
      </c>
      <c r="P8356" s="302" t="s">
        <v>1052</v>
      </c>
    </row>
    <row r="8357" spans="1:16">
      <c r="A8357" s="303">
        <v>0</v>
      </c>
      <c r="B8357" s="303">
        <v>0</v>
      </c>
      <c r="C8357" s="303">
        <v>0</v>
      </c>
      <c r="D8357" s="304">
        <f t="shared" si="130"/>
        <v>0</v>
      </c>
      <c r="E8357" s="305">
        <v>45992</v>
      </c>
      <c r="F8357" s="302" t="s">
        <v>69</v>
      </c>
      <c r="G8357" s="302" t="s">
        <v>70</v>
      </c>
      <c r="H8357" s="302" t="s">
        <v>3311</v>
      </c>
      <c r="I8357" s="302" t="s">
        <v>730</v>
      </c>
      <c r="J8357" s="302">
        <v>135500</v>
      </c>
      <c r="K8357" s="302" t="s">
        <v>83</v>
      </c>
      <c r="L8357" s="302">
        <v>9802586</v>
      </c>
      <c r="M8357" s="302" t="s">
        <v>879</v>
      </c>
      <c r="N8357" s="305">
        <v>33786</v>
      </c>
      <c r="O8357" s="305">
        <v>33786</v>
      </c>
      <c r="P8357" s="302" t="s">
        <v>1052</v>
      </c>
    </row>
    <row r="8358" spans="1:16">
      <c r="A8358" s="303">
        <v>0</v>
      </c>
      <c r="B8358" s="303">
        <v>0</v>
      </c>
      <c r="C8358" s="303">
        <v>0</v>
      </c>
      <c r="D8358" s="304">
        <f t="shared" si="130"/>
        <v>0</v>
      </c>
      <c r="E8358" s="305">
        <v>45992</v>
      </c>
      <c r="F8358" s="302" t="s">
        <v>69</v>
      </c>
      <c r="G8358" s="302" t="s">
        <v>70</v>
      </c>
      <c r="H8358" s="302" t="s">
        <v>3311</v>
      </c>
      <c r="I8358" s="302" t="s">
        <v>730</v>
      </c>
      <c r="J8358" s="302">
        <v>135500</v>
      </c>
      <c r="K8358" s="302" t="s">
        <v>83</v>
      </c>
      <c r="L8358" s="302">
        <v>9802411</v>
      </c>
      <c r="M8358" s="302" t="s">
        <v>879</v>
      </c>
      <c r="N8358" s="305">
        <v>34151</v>
      </c>
      <c r="O8358" s="305">
        <v>34151</v>
      </c>
      <c r="P8358" s="302" t="s">
        <v>1052</v>
      </c>
    </row>
    <row r="8359" spans="1:16">
      <c r="A8359" s="303">
        <v>0</v>
      </c>
      <c r="B8359" s="303">
        <v>0</v>
      </c>
      <c r="C8359" s="303">
        <v>0</v>
      </c>
      <c r="D8359" s="304">
        <f t="shared" si="130"/>
        <v>0</v>
      </c>
      <c r="E8359" s="305">
        <v>45992</v>
      </c>
      <c r="F8359" s="302" t="s">
        <v>69</v>
      </c>
      <c r="G8359" s="302" t="s">
        <v>70</v>
      </c>
      <c r="H8359" s="302" t="s">
        <v>3311</v>
      </c>
      <c r="I8359" s="302" t="s">
        <v>730</v>
      </c>
      <c r="J8359" s="302">
        <v>135500</v>
      </c>
      <c r="K8359" s="302" t="s">
        <v>169</v>
      </c>
      <c r="L8359" s="302">
        <v>11104531</v>
      </c>
      <c r="M8359" s="302" t="s">
        <v>894</v>
      </c>
      <c r="N8359" s="305">
        <v>40768</v>
      </c>
      <c r="O8359" s="305">
        <v>40544</v>
      </c>
      <c r="P8359" s="302" t="s">
        <v>3313</v>
      </c>
    </row>
    <row r="8360" spans="1:16">
      <c r="A8360" s="303">
        <v>0</v>
      </c>
      <c r="B8360" s="303">
        <v>0</v>
      </c>
      <c r="C8360" s="303">
        <v>0</v>
      </c>
      <c r="D8360" s="304">
        <f t="shared" si="130"/>
        <v>0</v>
      </c>
      <c r="E8360" s="305">
        <v>45992</v>
      </c>
      <c r="F8360" s="302" t="s">
        <v>69</v>
      </c>
      <c r="G8360" s="302" t="s">
        <v>70</v>
      </c>
      <c r="H8360" s="302" t="s">
        <v>3311</v>
      </c>
      <c r="I8360" s="302" t="s">
        <v>730</v>
      </c>
      <c r="J8360" s="302">
        <v>135500</v>
      </c>
      <c r="K8360" s="302" t="s">
        <v>84</v>
      </c>
      <c r="L8360" s="302">
        <v>11007545</v>
      </c>
      <c r="M8360" s="302" t="s">
        <v>3312</v>
      </c>
      <c r="N8360" s="305">
        <v>40768</v>
      </c>
      <c r="O8360" s="305">
        <v>40756</v>
      </c>
      <c r="P8360" s="302" t="s">
        <v>3313</v>
      </c>
    </row>
    <row r="8361" spans="1:16">
      <c r="A8361" s="303">
        <v>0</v>
      </c>
      <c r="B8361" s="303">
        <v>0</v>
      </c>
      <c r="C8361" s="303">
        <v>0</v>
      </c>
      <c r="D8361" s="304">
        <f t="shared" si="130"/>
        <v>0</v>
      </c>
      <c r="E8361" s="305">
        <v>45992</v>
      </c>
      <c r="F8361" s="302" t="s">
        <v>69</v>
      </c>
      <c r="G8361" s="302" t="s">
        <v>70</v>
      </c>
      <c r="H8361" s="302" t="s">
        <v>3311</v>
      </c>
      <c r="I8361" s="302" t="s">
        <v>730</v>
      </c>
      <c r="J8361" s="302">
        <v>135500</v>
      </c>
      <c r="K8361" s="302" t="s">
        <v>84</v>
      </c>
      <c r="L8361" s="302">
        <v>9741132</v>
      </c>
      <c r="M8361" s="302" t="s">
        <v>3316</v>
      </c>
      <c r="N8361" s="305">
        <v>39458</v>
      </c>
      <c r="O8361" s="305">
        <v>39448</v>
      </c>
      <c r="P8361" s="302" t="s">
        <v>3314</v>
      </c>
    </row>
    <row r="8362" spans="1:16">
      <c r="A8362" s="303">
        <v>0</v>
      </c>
      <c r="B8362" s="303">
        <v>0</v>
      </c>
      <c r="C8362" s="303">
        <v>0</v>
      </c>
      <c r="D8362" s="304">
        <f t="shared" si="130"/>
        <v>0</v>
      </c>
      <c r="E8362" s="305">
        <v>45992</v>
      </c>
      <c r="F8362" s="302" t="s">
        <v>69</v>
      </c>
      <c r="G8362" s="302" t="s">
        <v>70</v>
      </c>
      <c r="H8362" s="302" t="s">
        <v>3311</v>
      </c>
      <c r="I8362" s="302" t="s">
        <v>730</v>
      </c>
      <c r="J8362" s="302">
        <v>135500</v>
      </c>
      <c r="K8362" s="302" t="s">
        <v>86</v>
      </c>
      <c r="L8362" s="302">
        <v>9803005</v>
      </c>
      <c r="M8362" s="302" t="s">
        <v>885</v>
      </c>
      <c r="N8362" s="305">
        <v>31229</v>
      </c>
      <c r="O8362" s="305">
        <v>31229</v>
      </c>
      <c r="P8362" s="302" t="s">
        <v>1052</v>
      </c>
    </row>
    <row r="8363" spans="1:16">
      <c r="A8363" s="303">
        <v>0</v>
      </c>
      <c r="B8363" s="303">
        <v>0</v>
      </c>
      <c r="C8363" s="303">
        <v>0</v>
      </c>
      <c r="D8363" s="304">
        <f t="shared" si="130"/>
        <v>0</v>
      </c>
      <c r="E8363" s="305">
        <v>45992</v>
      </c>
      <c r="F8363" s="302" t="s">
        <v>69</v>
      </c>
      <c r="G8363" s="302" t="s">
        <v>70</v>
      </c>
      <c r="H8363" s="302" t="s">
        <v>3311</v>
      </c>
      <c r="I8363" s="302" t="s">
        <v>730</v>
      </c>
      <c r="J8363" s="302">
        <v>135500</v>
      </c>
      <c r="K8363" s="302" t="s">
        <v>86</v>
      </c>
      <c r="L8363" s="302">
        <v>9803007</v>
      </c>
      <c r="M8363" s="302" t="s">
        <v>885</v>
      </c>
      <c r="N8363" s="305">
        <v>34881</v>
      </c>
      <c r="O8363" s="305">
        <v>34881</v>
      </c>
      <c r="P8363" s="302" t="s">
        <v>1052</v>
      </c>
    </row>
    <row r="8364" spans="1:16">
      <c r="A8364" s="303">
        <v>0</v>
      </c>
      <c r="B8364" s="303">
        <v>0</v>
      </c>
      <c r="C8364" s="303">
        <v>0</v>
      </c>
      <c r="D8364" s="304">
        <f t="shared" si="130"/>
        <v>0</v>
      </c>
      <c r="E8364" s="305">
        <v>45992</v>
      </c>
      <c r="F8364" s="302" t="s">
        <v>69</v>
      </c>
      <c r="G8364" s="302" t="s">
        <v>70</v>
      </c>
      <c r="H8364" s="302" t="s">
        <v>3311</v>
      </c>
      <c r="I8364" s="302" t="s">
        <v>730</v>
      </c>
      <c r="J8364" s="302">
        <v>135500</v>
      </c>
      <c r="K8364" s="302" t="s">
        <v>86</v>
      </c>
      <c r="L8364" s="302">
        <v>9802951</v>
      </c>
      <c r="M8364" s="302" t="s">
        <v>885</v>
      </c>
      <c r="N8364" s="305">
        <v>35612</v>
      </c>
      <c r="O8364" s="305">
        <v>35612</v>
      </c>
      <c r="P8364" s="302" t="s">
        <v>1052</v>
      </c>
    </row>
    <row r="8365" spans="1:16">
      <c r="A8365" s="303">
        <v>0</v>
      </c>
      <c r="B8365" s="303">
        <v>0</v>
      </c>
      <c r="C8365" s="303">
        <v>0</v>
      </c>
      <c r="D8365" s="304">
        <f t="shared" si="130"/>
        <v>0</v>
      </c>
      <c r="E8365" s="305">
        <v>45992</v>
      </c>
      <c r="F8365" s="302" t="s">
        <v>69</v>
      </c>
      <c r="G8365" s="302" t="s">
        <v>70</v>
      </c>
      <c r="H8365" s="302" t="s">
        <v>3311</v>
      </c>
      <c r="I8365" s="302" t="s">
        <v>730</v>
      </c>
      <c r="J8365" s="302">
        <v>135500</v>
      </c>
      <c r="K8365" s="302" t="s">
        <v>86</v>
      </c>
      <c r="L8365" s="302">
        <v>9819697</v>
      </c>
      <c r="M8365" s="302" t="s">
        <v>885</v>
      </c>
      <c r="N8365" s="305">
        <v>38565</v>
      </c>
      <c r="O8365" s="305">
        <v>38353</v>
      </c>
      <c r="P8365" s="302" t="s">
        <v>3315</v>
      </c>
    </row>
    <row r="8366" spans="1:16">
      <c r="A8366" s="303">
        <v>0</v>
      </c>
      <c r="B8366" s="303">
        <v>0</v>
      </c>
      <c r="C8366" s="303">
        <v>0</v>
      </c>
      <c r="D8366" s="304">
        <f t="shared" si="130"/>
        <v>0</v>
      </c>
      <c r="E8366" s="305">
        <v>45992</v>
      </c>
      <c r="F8366" s="302" t="s">
        <v>69</v>
      </c>
      <c r="G8366" s="302" t="s">
        <v>70</v>
      </c>
      <c r="H8366" s="302" t="s">
        <v>3311</v>
      </c>
      <c r="I8366" s="302" t="s">
        <v>730</v>
      </c>
      <c r="J8366" s="302">
        <v>135500</v>
      </c>
      <c r="K8366" s="302" t="s">
        <v>86</v>
      </c>
      <c r="L8366" s="302">
        <v>9803006</v>
      </c>
      <c r="M8366" s="302" t="s">
        <v>885</v>
      </c>
      <c r="N8366" s="305">
        <v>33420</v>
      </c>
      <c r="O8366" s="305">
        <v>33420</v>
      </c>
      <c r="P8366" s="302" t="s">
        <v>1052</v>
      </c>
    </row>
    <row r="8367" spans="1:16">
      <c r="A8367" s="303">
        <v>0</v>
      </c>
      <c r="B8367" s="303">
        <v>0</v>
      </c>
      <c r="C8367" s="303">
        <v>0</v>
      </c>
      <c r="D8367" s="304">
        <f t="shared" si="130"/>
        <v>0</v>
      </c>
      <c r="E8367" s="305">
        <v>45992</v>
      </c>
      <c r="F8367" s="302" t="s">
        <v>69</v>
      </c>
      <c r="G8367" s="302" t="s">
        <v>70</v>
      </c>
      <c r="H8367" s="302" t="s">
        <v>3311</v>
      </c>
      <c r="I8367" s="302" t="s">
        <v>730</v>
      </c>
      <c r="J8367" s="302">
        <v>135500</v>
      </c>
      <c r="K8367" s="302" t="s">
        <v>86</v>
      </c>
      <c r="L8367" s="302">
        <v>9802950</v>
      </c>
      <c r="M8367" s="302" t="s">
        <v>885</v>
      </c>
      <c r="N8367" s="305">
        <v>34151</v>
      </c>
      <c r="O8367" s="305">
        <v>34151</v>
      </c>
      <c r="P8367" s="302" t="s">
        <v>1052</v>
      </c>
    </row>
    <row r="8368" spans="1:16">
      <c r="A8368" s="303">
        <v>0</v>
      </c>
      <c r="B8368" s="303">
        <v>0</v>
      </c>
      <c r="C8368" s="303">
        <v>0</v>
      </c>
      <c r="D8368" s="304">
        <f t="shared" si="130"/>
        <v>0</v>
      </c>
      <c r="E8368" s="305">
        <v>45992</v>
      </c>
      <c r="F8368" s="302" t="s">
        <v>69</v>
      </c>
      <c r="G8368" s="302" t="s">
        <v>70</v>
      </c>
      <c r="H8368" s="302" t="s">
        <v>3311</v>
      </c>
      <c r="I8368" s="302" t="s">
        <v>730</v>
      </c>
      <c r="J8368" s="302">
        <v>135500</v>
      </c>
      <c r="K8368" s="302" t="s">
        <v>86</v>
      </c>
      <c r="L8368" s="302">
        <v>9803124</v>
      </c>
      <c r="M8368" s="302" t="s">
        <v>885</v>
      </c>
      <c r="N8368" s="305">
        <v>33786</v>
      </c>
      <c r="O8368" s="305">
        <v>33786</v>
      </c>
      <c r="P8368" s="302" t="s">
        <v>1052</v>
      </c>
    </row>
    <row r="8369" spans="1:16">
      <c r="A8369" s="303">
        <v>0</v>
      </c>
      <c r="B8369" s="303">
        <v>0</v>
      </c>
      <c r="C8369" s="303">
        <v>0</v>
      </c>
      <c r="D8369" s="304">
        <f t="shared" si="130"/>
        <v>0</v>
      </c>
      <c r="E8369" s="305">
        <v>45992</v>
      </c>
      <c r="F8369" s="302" t="s">
        <v>69</v>
      </c>
      <c r="G8369" s="302" t="s">
        <v>70</v>
      </c>
      <c r="H8369" s="302" t="s">
        <v>3311</v>
      </c>
      <c r="I8369" s="302" t="s">
        <v>730</v>
      </c>
      <c r="J8369" s="302">
        <v>135500</v>
      </c>
      <c r="K8369" s="302" t="s">
        <v>86</v>
      </c>
      <c r="L8369" s="302">
        <v>9803008</v>
      </c>
      <c r="M8369" s="302" t="s">
        <v>885</v>
      </c>
      <c r="N8369" s="305">
        <v>35612</v>
      </c>
      <c r="O8369" s="305">
        <v>35612</v>
      </c>
      <c r="P8369" s="302" t="s">
        <v>1052</v>
      </c>
    </row>
    <row r="8370" spans="1:16">
      <c r="A8370" s="303">
        <v>0</v>
      </c>
      <c r="B8370" s="303">
        <v>0</v>
      </c>
      <c r="C8370" s="303">
        <v>0</v>
      </c>
      <c r="D8370" s="304">
        <f t="shared" si="130"/>
        <v>0</v>
      </c>
      <c r="E8370" s="305">
        <v>45992</v>
      </c>
      <c r="F8370" s="302" t="s">
        <v>69</v>
      </c>
      <c r="G8370" s="302" t="s">
        <v>70</v>
      </c>
      <c r="H8370" s="302" t="s">
        <v>3311</v>
      </c>
      <c r="I8370" s="302" t="s">
        <v>730</v>
      </c>
      <c r="J8370" s="302">
        <v>135500</v>
      </c>
      <c r="K8370" s="302" t="s">
        <v>86</v>
      </c>
      <c r="L8370" s="302">
        <v>9739017</v>
      </c>
      <c r="M8370" s="302" t="s">
        <v>885</v>
      </c>
      <c r="N8370" s="305">
        <v>39458</v>
      </c>
      <c r="O8370" s="305">
        <v>39448</v>
      </c>
      <c r="P8370" s="302" t="s">
        <v>3314</v>
      </c>
    </row>
    <row r="8371" spans="1:16">
      <c r="A8371" s="303">
        <v>0</v>
      </c>
      <c r="B8371" s="303">
        <v>0</v>
      </c>
      <c r="C8371" s="303">
        <v>0</v>
      </c>
      <c r="D8371" s="304">
        <f t="shared" si="130"/>
        <v>0</v>
      </c>
      <c r="E8371" s="305">
        <v>45992</v>
      </c>
      <c r="F8371" s="302" t="s">
        <v>69</v>
      </c>
      <c r="G8371" s="302" t="s">
        <v>70</v>
      </c>
      <c r="H8371" s="302" t="s">
        <v>3311</v>
      </c>
      <c r="I8371" s="302" t="s">
        <v>730</v>
      </c>
      <c r="J8371" s="302">
        <v>135500</v>
      </c>
      <c r="K8371" s="302" t="s">
        <v>86</v>
      </c>
      <c r="L8371" s="302">
        <v>9812457</v>
      </c>
      <c r="M8371" s="302" t="s">
        <v>885</v>
      </c>
      <c r="N8371" s="305">
        <v>37530</v>
      </c>
      <c r="O8371" s="305">
        <v>37257</v>
      </c>
      <c r="P8371" s="302" t="s">
        <v>3315</v>
      </c>
    </row>
    <row r="8372" spans="1:16">
      <c r="A8372" s="303">
        <v>0</v>
      </c>
      <c r="B8372" s="303">
        <v>0</v>
      </c>
      <c r="C8372" s="303">
        <v>0</v>
      </c>
      <c r="D8372" s="304">
        <f t="shared" si="130"/>
        <v>0</v>
      </c>
      <c r="E8372" s="305">
        <v>45992</v>
      </c>
      <c r="F8372" s="302" t="s">
        <v>69</v>
      </c>
      <c r="G8372" s="302" t="s">
        <v>70</v>
      </c>
      <c r="H8372" s="302" t="s">
        <v>3311</v>
      </c>
      <c r="I8372" s="302" t="s">
        <v>730</v>
      </c>
      <c r="J8372" s="302">
        <v>135500</v>
      </c>
      <c r="K8372" s="302" t="s">
        <v>88</v>
      </c>
      <c r="L8372" s="302">
        <v>9975228</v>
      </c>
      <c r="M8372" s="302" t="s">
        <v>3062</v>
      </c>
      <c r="N8372" s="305">
        <v>34151</v>
      </c>
      <c r="O8372" s="305">
        <v>34151</v>
      </c>
      <c r="P8372" s="302" t="s">
        <v>1062</v>
      </c>
    </row>
    <row r="8373" spans="1:16">
      <c r="A8373" s="303">
        <v>0</v>
      </c>
      <c r="B8373" s="303">
        <v>0</v>
      </c>
      <c r="C8373" s="303">
        <v>0</v>
      </c>
      <c r="D8373" s="304">
        <f t="shared" si="130"/>
        <v>0</v>
      </c>
      <c r="E8373" s="305">
        <v>45992</v>
      </c>
      <c r="F8373" s="302" t="s">
        <v>69</v>
      </c>
      <c r="G8373" s="302" t="s">
        <v>70</v>
      </c>
      <c r="H8373" s="302" t="s">
        <v>3311</v>
      </c>
      <c r="I8373" s="302" t="s">
        <v>730</v>
      </c>
      <c r="J8373" s="302">
        <v>135500</v>
      </c>
      <c r="K8373" s="302" t="s">
        <v>88</v>
      </c>
      <c r="L8373" s="302">
        <v>9856207</v>
      </c>
      <c r="M8373" s="302" t="s">
        <v>3062</v>
      </c>
      <c r="N8373" s="305">
        <v>35612</v>
      </c>
      <c r="O8373" s="305">
        <v>35612</v>
      </c>
      <c r="P8373" s="302" t="s">
        <v>1062</v>
      </c>
    </row>
    <row r="8374" spans="1:16">
      <c r="A8374" s="303">
        <v>0</v>
      </c>
      <c r="B8374" s="303">
        <v>0</v>
      </c>
      <c r="C8374" s="303">
        <v>0</v>
      </c>
      <c r="D8374" s="304">
        <f t="shared" si="130"/>
        <v>0</v>
      </c>
      <c r="E8374" s="305">
        <v>45992</v>
      </c>
      <c r="F8374" s="302" t="s">
        <v>69</v>
      </c>
      <c r="G8374" s="302" t="s">
        <v>70</v>
      </c>
      <c r="H8374" s="302" t="s">
        <v>3311</v>
      </c>
      <c r="I8374" s="302" t="s">
        <v>730</v>
      </c>
      <c r="J8374" s="302">
        <v>135500</v>
      </c>
      <c r="K8374" s="302" t="s">
        <v>93</v>
      </c>
      <c r="L8374" s="302">
        <v>9861261</v>
      </c>
      <c r="M8374" s="302" t="s">
        <v>3063</v>
      </c>
      <c r="N8374" s="305">
        <v>35612</v>
      </c>
      <c r="O8374" s="305">
        <v>35612</v>
      </c>
      <c r="P8374" s="302" t="s">
        <v>1062</v>
      </c>
    </row>
    <row r="8375" spans="1:16">
      <c r="A8375" s="303">
        <v>0</v>
      </c>
      <c r="B8375" s="303">
        <v>0</v>
      </c>
      <c r="C8375" s="303">
        <v>0</v>
      </c>
      <c r="D8375" s="304">
        <f t="shared" si="130"/>
        <v>0</v>
      </c>
      <c r="E8375" s="305">
        <v>45992</v>
      </c>
      <c r="F8375" s="302" t="s">
        <v>69</v>
      </c>
      <c r="G8375" s="302" t="s">
        <v>70</v>
      </c>
      <c r="H8375" s="302" t="s">
        <v>3311</v>
      </c>
      <c r="I8375" s="302" t="s">
        <v>730</v>
      </c>
      <c r="J8375" s="302">
        <v>135500</v>
      </c>
      <c r="K8375" s="302" t="s">
        <v>93</v>
      </c>
      <c r="L8375" s="302">
        <v>9975226</v>
      </c>
      <c r="M8375" s="302" t="s">
        <v>3063</v>
      </c>
      <c r="N8375" s="305">
        <v>31229</v>
      </c>
      <c r="O8375" s="305">
        <v>31229</v>
      </c>
      <c r="P8375" s="302" t="s">
        <v>1062</v>
      </c>
    </row>
    <row r="8376" spans="1:16">
      <c r="A8376" s="303">
        <v>0</v>
      </c>
      <c r="B8376" s="303">
        <v>0</v>
      </c>
      <c r="C8376" s="303">
        <v>0</v>
      </c>
      <c r="D8376" s="304">
        <f t="shared" si="130"/>
        <v>0</v>
      </c>
      <c r="E8376" s="305">
        <v>45992</v>
      </c>
      <c r="F8376" s="302" t="s">
        <v>69</v>
      </c>
      <c r="G8376" s="302" t="s">
        <v>70</v>
      </c>
      <c r="H8376" s="302" t="s">
        <v>3311</v>
      </c>
      <c r="I8376" s="302" t="s">
        <v>730</v>
      </c>
      <c r="J8376" s="302">
        <v>135500</v>
      </c>
      <c r="K8376" s="302" t="s">
        <v>93</v>
      </c>
      <c r="L8376" s="302">
        <v>9773819</v>
      </c>
      <c r="M8376" s="302" t="s">
        <v>3063</v>
      </c>
      <c r="N8376" s="305">
        <v>34881</v>
      </c>
      <c r="O8376" s="305">
        <v>34881</v>
      </c>
      <c r="P8376" s="302" t="s">
        <v>1062</v>
      </c>
    </row>
    <row r="8377" spans="1:16">
      <c r="A8377" s="303">
        <v>0</v>
      </c>
      <c r="B8377" s="303">
        <v>0</v>
      </c>
      <c r="C8377" s="303">
        <v>0</v>
      </c>
      <c r="D8377" s="304">
        <f t="shared" si="130"/>
        <v>0</v>
      </c>
      <c r="E8377" s="305">
        <v>45992</v>
      </c>
      <c r="F8377" s="302" t="s">
        <v>69</v>
      </c>
      <c r="G8377" s="302" t="s">
        <v>70</v>
      </c>
      <c r="H8377" s="302" t="s">
        <v>3311</v>
      </c>
      <c r="I8377" s="302" t="s">
        <v>730</v>
      </c>
      <c r="J8377" s="302">
        <v>135500</v>
      </c>
      <c r="K8377" s="302" t="s">
        <v>93</v>
      </c>
      <c r="L8377" s="302">
        <v>9975225</v>
      </c>
      <c r="M8377" s="302" t="s">
        <v>3063</v>
      </c>
      <c r="N8377" s="305">
        <v>33420</v>
      </c>
      <c r="O8377" s="305">
        <v>33420</v>
      </c>
      <c r="P8377" s="302" t="s">
        <v>1062</v>
      </c>
    </row>
    <row r="8378" spans="1:16">
      <c r="A8378" s="303">
        <v>0</v>
      </c>
      <c r="B8378" s="303">
        <v>0</v>
      </c>
      <c r="C8378" s="303">
        <v>0</v>
      </c>
      <c r="D8378" s="304">
        <f t="shared" si="130"/>
        <v>0</v>
      </c>
      <c r="E8378" s="305">
        <v>45992</v>
      </c>
      <c r="F8378" s="302" t="s">
        <v>69</v>
      </c>
      <c r="G8378" s="302" t="s">
        <v>70</v>
      </c>
      <c r="H8378" s="302" t="s">
        <v>3311</v>
      </c>
      <c r="I8378" s="302" t="s">
        <v>730</v>
      </c>
      <c r="J8378" s="302">
        <v>135500</v>
      </c>
      <c r="K8378" s="302" t="s">
        <v>94</v>
      </c>
      <c r="L8378" s="302">
        <v>9975227</v>
      </c>
      <c r="M8378" s="302" t="s">
        <v>3064</v>
      </c>
      <c r="N8378" s="305">
        <v>33786</v>
      </c>
      <c r="O8378" s="305">
        <v>33786</v>
      </c>
      <c r="P8378" s="302" t="s">
        <v>1062</v>
      </c>
    </row>
    <row r="8379" spans="1:16">
      <c r="A8379" s="303">
        <v>0</v>
      </c>
      <c r="B8379" s="303">
        <v>0</v>
      </c>
      <c r="C8379" s="303">
        <v>0</v>
      </c>
      <c r="D8379" s="304">
        <f t="shared" si="130"/>
        <v>0</v>
      </c>
      <c r="E8379" s="305">
        <v>45992</v>
      </c>
      <c r="F8379" s="302" t="s">
        <v>69</v>
      </c>
      <c r="G8379" s="302" t="s">
        <v>70</v>
      </c>
      <c r="H8379" s="302" t="s">
        <v>3311</v>
      </c>
      <c r="I8379" s="302" t="s">
        <v>730</v>
      </c>
      <c r="J8379" s="302">
        <v>135600</v>
      </c>
      <c r="K8379" s="302" t="s">
        <v>84</v>
      </c>
      <c r="L8379" s="302">
        <v>9741131</v>
      </c>
      <c r="M8379" s="302" t="s">
        <v>3316</v>
      </c>
      <c r="N8379" s="305">
        <v>39458</v>
      </c>
      <c r="O8379" s="305">
        <v>39448</v>
      </c>
      <c r="P8379" s="302" t="s">
        <v>3314</v>
      </c>
    </row>
    <row r="8380" spans="1:16">
      <c r="A8380" s="303">
        <v>0</v>
      </c>
      <c r="B8380" s="303">
        <v>0</v>
      </c>
      <c r="C8380" s="303">
        <v>0</v>
      </c>
      <c r="D8380" s="304">
        <f t="shared" si="130"/>
        <v>0</v>
      </c>
      <c r="E8380" s="305">
        <v>45992</v>
      </c>
      <c r="F8380" s="302" t="s">
        <v>69</v>
      </c>
      <c r="G8380" s="302" t="s">
        <v>70</v>
      </c>
      <c r="H8380" s="302" t="s">
        <v>3311</v>
      </c>
      <c r="I8380" s="302" t="s">
        <v>730</v>
      </c>
      <c r="J8380" s="302">
        <v>135600</v>
      </c>
      <c r="K8380" s="302" t="s">
        <v>92</v>
      </c>
      <c r="L8380" s="302">
        <v>9811445</v>
      </c>
      <c r="M8380" s="302" t="s">
        <v>948</v>
      </c>
      <c r="N8380" s="305">
        <v>37438</v>
      </c>
      <c r="O8380" s="305">
        <v>37257</v>
      </c>
      <c r="P8380" s="302" t="s">
        <v>3315</v>
      </c>
    </row>
    <row r="8381" spans="1:16">
      <c r="A8381" s="303">
        <v>0</v>
      </c>
      <c r="B8381" s="303">
        <v>0</v>
      </c>
      <c r="C8381" s="303">
        <v>0</v>
      </c>
      <c r="D8381" s="304">
        <f t="shared" si="130"/>
        <v>0</v>
      </c>
      <c r="E8381" s="305">
        <v>45992</v>
      </c>
      <c r="F8381" s="302" t="s">
        <v>69</v>
      </c>
      <c r="G8381" s="302" t="s">
        <v>70</v>
      </c>
      <c r="H8381" s="302" t="s">
        <v>3311</v>
      </c>
      <c r="I8381" s="302" t="s">
        <v>730</v>
      </c>
      <c r="J8381" s="302">
        <v>135600</v>
      </c>
      <c r="K8381" s="302" t="s">
        <v>92</v>
      </c>
      <c r="L8381" s="302">
        <v>9819698</v>
      </c>
      <c r="M8381" s="302" t="s">
        <v>948</v>
      </c>
      <c r="N8381" s="305">
        <v>38565</v>
      </c>
      <c r="O8381" s="305">
        <v>38353</v>
      </c>
      <c r="P8381" s="302" t="s">
        <v>3315</v>
      </c>
    </row>
    <row r="8382" spans="1:16">
      <c r="A8382" s="303">
        <v>0</v>
      </c>
      <c r="B8382" s="303">
        <v>0</v>
      </c>
      <c r="C8382" s="303">
        <v>0</v>
      </c>
      <c r="D8382" s="304">
        <f t="shared" si="130"/>
        <v>0</v>
      </c>
      <c r="E8382" s="305">
        <v>45992</v>
      </c>
      <c r="F8382" s="302" t="s">
        <v>69</v>
      </c>
      <c r="G8382" s="302" t="s">
        <v>70</v>
      </c>
      <c r="H8382" s="302" t="s">
        <v>3311</v>
      </c>
      <c r="I8382" s="302" t="s">
        <v>730</v>
      </c>
      <c r="J8382" s="302">
        <v>135600</v>
      </c>
      <c r="K8382" s="302" t="s">
        <v>92</v>
      </c>
      <c r="L8382" s="302">
        <v>9861260</v>
      </c>
      <c r="M8382" s="302" t="s">
        <v>948</v>
      </c>
      <c r="N8382" s="305">
        <v>35612</v>
      </c>
      <c r="O8382" s="305">
        <v>35612</v>
      </c>
      <c r="P8382" s="302" t="s">
        <v>1062</v>
      </c>
    </row>
    <row r="8383" spans="1:16">
      <c r="A8383" s="303">
        <v>0</v>
      </c>
      <c r="B8383" s="303">
        <v>0</v>
      </c>
      <c r="C8383" s="303">
        <v>0</v>
      </c>
      <c r="D8383" s="304">
        <f t="shared" si="130"/>
        <v>0</v>
      </c>
      <c r="E8383" s="305">
        <v>45992</v>
      </c>
      <c r="F8383" s="302" t="s">
        <v>69</v>
      </c>
      <c r="G8383" s="302" t="s">
        <v>70</v>
      </c>
      <c r="H8383" s="302" t="s">
        <v>3311</v>
      </c>
      <c r="I8383" s="302" t="s">
        <v>730</v>
      </c>
      <c r="J8383" s="302">
        <v>135600</v>
      </c>
      <c r="K8383" s="302" t="s">
        <v>92</v>
      </c>
      <c r="L8383" s="302">
        <v>9739018</v>
      </c>
      <c r="M8383" s="302" t="s">
        <v>948</v>
      </c>
      <c r="N8383" s="305">
        <v>39458</v>
      </c>
      <c r="O8383" s="305">
        <v>39448</v>
      </c>
      <c r="P8383" s="302" t="s">
        <v>3314</v>
      </c>
    </row>
    <row r="8384" spans="1:16">
      <c r="A8384" s="303">
        <v>0</v>
      </c>
      <c r="B8384" s="303">
        <v>0</v>
      </c>
      <c r="C8384" s="303">
        <v>0</v>
      </c>
      <c r="D8384" s="304">
        <f t="shared" si="130"/>
        <v>0</v>
      </c>
      <c r="E8384" s="305">
        <v>45992</v>
      </c>
      <c r="F8384" s="302" t="s">
        <v>69</v>
      </c>
      <c r="G8384" s="302" t="s">
        <v>70</v>
      </c>
      <c r="H8384" s="302" t="s">
        <v>3311</v>
      </c>
      <c r="I8384" s="302" t="s">
        <v>730</v>
      </c>
      <c r="J8384" s="302">
        <v>135600</v>
      </c>
      <c r="K8384" s="302" t="s">
        <v>92</v>
      </c>
      <c r="L8384" s="302">
        <v>9758784</v>
      </c>
      <c r="M8384" s="302" t="s">
        <v>3317</v>
      </c>
      <c r="N8384" s="305">
        <v>35642</v>
      </c>
      <c r="O8384" s="305">
        <v>35796</v>
      </c>
      <c r="P8384" s="302" t="s">
        <v>1609</v>
      </c>
    </row>
    <row r="8385" spans="1:16">
      <c r="A8385" s="303">
        <v>0</v>
      </c>
      <c r="B8385" s="303">
        <v>0</v>
      </c>
      <c r="C8385" s="303">
        <v>0</v>
      </c>
      <c r="D8385" s="304">
        <f t="shared" si="130"/>
        <v>0</v>
      </c>
      <c r="E8385" s="305">
        <v>45992</v>
      </c>
      <c r="F8385" s="302" t="s">
        <v>69</v>
      </c>
      <c r="G8385" s="302" t="s">
        <v>70</v>
      </c>
      <c r="H8385" s="302" t="s">
        <v>3318</v>
      </c>
      <c r="I8385" s="302" t="s">
        <v>731</v>
      </c>
      <c r="J8385" s="302">
        <v>135500</v>
      </c>
      <c r="K8385" s="302" t="s">
        <v>83</v>
      </c>
      <c r="L8385" s="302">
        <v>9802552</v>
      </c>
      <c r="M8385" s="302" t="s">
        <v>879</v>
      </c>
      <c r="N8385" s="305">
        <v>29768</v>
      </c>
      <c r="O8385" s="305">
        <v>29768</v>
      </c>
      <c r="P8385" s="302" t="s">
        <v>1052</v>
      </c>
    </row>
    <row r="8386" spans="1:16">
      <c r="A8386" s="303">
        <v>0</v>
      </c>
      <c r="B8386" s="303">
        <v>0</v>
      </c>
      <c r="C8386" s="303">
        <v>0</v>
      </c>
      <c r="D8386" s="304">
        <f t="shared" si="130"/>
        <v>0</v>
      </c>
      <c r="E8386" s="305">
        <v>45992</v>
      </c>
      <c r="F8386" s="302" t="s">
        <v>69</v>
      </c>
      <c r="G8386" s="302" t="s">
        <v>70</v>
      </c>
      <c r="H8386" s="302" t="s">
        <v>3318</v>
      </c>
      <c r="I8386" s="302" t="s">
        <v>731</v>
      </c>
      <c r="J8386" s="302">
        <v>135500</v>
      </c>
      <c r="K8386" s="302" t="s">
        <v>83</v>
      </c>
      <c r="L8386" s="302">
        <v>10746829</v>
      </c>
      <c r="M8386" s="302" t="s">
        <v>911</v>
      </c>
      <c r="N8386" s="305">
        <v>40603</v>
      </c>
      <c r="O8386" s="305">
        <v>40603</v>
      </c>
      <c r="P8386" s="302" t="s">
        <v>3319</v>
      </c>
    </row>
    <row r="8387" spans="1:16">
      <c r="A8387" s="303">
        <v>0</v>
      </c>
      <c r="B8387" s="303">
        <v>0</v>
      </c>
      <c r="C8387" s="303">
        <v>0</v>
      </c>
      <c r="D8387" s="304">
        <f t="shared" ref="D8387:D8450" si="131">+B8387-C8387</f>
        <v>0</v>
      </c>
      <c r="E8387" s="305">
        <v>45992</v>
      </c>
      <c r="F8387" s="302" t="s">
        <v>69</v>
      </c>
      <c r="G8387" s="302" t="s">
        <v>70</v>
      </c>
      <c r="H8387" s="302" t="s">
        <v>3318</v>
      </c>
      <c r="I8387" s="302" t="s">
        <v>731</v>
      </c>
      <c r="J8387" s="302">
        <v>135500</v>
      </c>
      <c r="K8387" s="302" t="s">
        <v>83</v>
      </c>
      <c r="L8387" s="302">
        <v>9802554</v>
      </c>
      <c r="M8387" s="302" t="s">
        <v>879</v>
      </c>
      <c r="N8387" s="305">
        <v>33420</v>
      </c>
      <c r="O8387" s="305">
        <v>33420</v>
      </c>
      <c r="P8387" s="302" t="s">
        <v>1052</v>
      </c>
    </row>
    <row r="8388" spans="1:16">
      <c r="A8388" s="303">
        <v>0</v>
      </c>
      <c r="B8388" s="303">
        <v>0</v>
      </c>
      <c r="C8388" s="303">
        <v>0</v>
      </c>
      <c r="D8388" s="304">
        <f t="shared" si="131"/>
        <v>0</v>
      </c>
      <c r="E8388" s="305">
        <v>45992</v>
      </c>
      <c r="F8388" s="302" t="s">
        <v>69</v>
      </c>
      <c r="G8388" s="302" t="s">
        <v>70</v>
      </c>
      <c r="H8388" s="302" t="s">
        <v>3318</v>
      </c>
      <c r="I8388" s="302" t="s">
        <v>731</v>
      </c>
      <c r="J8388" s="302">
        <v>135500</v>
      </c>
      <c r="K8388" s="302" t="s">
        <v>83</v>
      </c>
      <c r="L8388" s="302">
        <v>9802555</v>
      </c>
      <c r="M8388" s="302" t="s">
        <v>879</v>
      </c>
      <c r="N8388" s="305">
        <v>33786</v>
      </c>
      <c r="O8388" s="305">
        <v>33786</v>
      </c>
      <c r="P8388" s="302" t="s">
        <v>1052</v>
      </c>
    </row>
    <row r="8389" spans="1:16">
      <c r="A8389" s="303">
        <v>0</v>
      </c>
      <c r="B8389" s="303">
        <v>0</v>
      </c>
      <c r="C8389" s="303">
        <v>0</v>
      </c>
      <c r="D8389" s="304">
        <f t="shared" si="131"/>
        <v>0</v>
      </c>
      <c r="E8389" s="305">
        <v>45992</v>
      </c>
      <c r="F8389" s="302" t="s">
        <v>69</v>
      </c>
      <c r="G8389" s="302" t="s">
        <v>70</v>
      </c>
      <c r="H8389" s="302" t="s">
        <v>3318</v>
      </c>
      <c r="I8389" s="302" t="s">
        <v>731</v>
      </c>
      <c r="J8389" s="302">
        <v>135500</v>
      </c>
      <c r="K8389" s="302" t="s">
        <v>83</v>
      </c>
      <c r="L8389" s="302">
        <v>9802553</v>
      </c>
      <c r="M8389" s="302" t="s">
        <v>879</v>
      </c>
      <c r="N8389" s="305">
        <v>32325</v>
      </c>
      <c r="O8389" s="305">
        <v>32325</v>
      </c>
      <c r="P8389" s="302" t="s">
        <v>1052</v>
      </c>
    </row>
    <row r="8390" spans="1:16">
      <c r="A8390" s="303">
        <v>0</v>
      </c>
      <c r="B8390" s="303">
        <v>0</v>
      </c>
      <c r="C8390" s="303">
        <v>0</v>
      </c>
      <c r="D8390" s="304">
        <f t="shared" si="131"/>
        <v>0</v>
      </c>
      <c r="E8390" s="305">
        <v>45992</v>
      </c>
      <c r="F8390" s="302" t="s">
        <v>69</v>
      </c>
      <c r="G8390" s="302" t="s">
        <v>70</v>
      </c>
      <c r="H8390" s="302" t="s">
        <v>3318</v>
      </c>
      <c r="I8390" s="302" t="s">
        <v>731</v>
      </c>
      <c r="J8390" s="302">
        <v>135500</v>
      </c>
      <c r="K8390" s="302" t="s">
        <v>83</v>
      </c>
      <c r="L8390" s="302">
        <v>9802888</v>
      </c>
      <c r="M8390" s="302" t="s">
        <v>879</v>
      </c>
      <c r="N8390" s="305">
        <v>29768</v>
      </c>
      <c r="O8390" s="305">
        <v>29768</v>
      </c>
      <c r="P8390" s="302" t="s">
        <v>1052</v>
      </c>
    </row>
    <row r="8391" spans="1:16">
      <c r="A8391" s="303">
        <v>0</v>
      </c>
      <c r="B8391" s="303">
        <v>0</v>
      </c>
      <c r="C8391" s="303">
        <v>0</v>
      </c>
      <c r="D8391" s="304">
        <f t="shared" si="131"/>
        <v>0</v>
      </c>
      <c r="E8391" s="305">
        <v>45992</v>
      </c>
      <c r="F8391" s="302" t="s">
        <v>69</v>
      </c>
      <c r="G8391" s="302" t="s">
        <v>70</v>
      </c>
      <c r="H8391" s="302" t="s">
        <v>3318</v>
      </c>
      <c r="I8391" s="302" t="s">
        <v>731</v>
      </c>
      <c r="J8391" s="302">
        <v>135500</v>
      </c>
      <c r="K8391" s="302" t="s">
        <v>83</v>
      </c>
      <c r="L8391" s="302">
        <v>9817929</v>
      </c>
      <c r="M8391" s="302" t="s">
        <v>879</v>
      </c>
      <c r="N8391" s="305">
        <v>38261</v>
      </c>
      <c r="O8391" s="305">
        <v>37987</v>
      </c>
      <c r="P8391" s="302" t="s">
        <v>3319</v>
      </c>
    </row>
    <row r="8392" spans="1:16">
      <c r="A8392" s="303">
        <v>0</v>
      </c>
      <c r="B8392" s="303">
        <v>0</v>
      </c>
      <c r="C8392" s="303">
        <v>0</v>
      </c>
      <c r="D8392" s="304">
        <f t="shared" si="131"/>
        <v>0</v>
      </c>
      <c r="E8392" s="305">
        <v>45992</v>
      </c>
      <c r="F8392" s="302" t="s">
        <v>69</v>
      </c>
      <c r="G8392" s="302" t="s">
        <v>70</v>
      </c>
      <c r="H8392" s="302" t="s">
        <v>3318</v>
      </c>
      <c r="I8392" s="302" t="s">
        <v>731</v>
      </c>
      <c r="J8392" s="302">
        <v>135500</v>
      </c>
      <c r="K8392" s="302" t="s">
        <v>83</v>
      </c>
      <c r="L8392" s="302">
        <v>9818764</v>
      </c>
      <c r="M8392" s="302" t="s">
        <v>879</v>
      </c>
      <c r="N8392" s="305">
        <v>38384</v>
      </c>
      <c r="O8392" s="305">
        <v>38353</v>
      </c>
      <c r="P8392" s="302" t="s">
        <v>3319</v>
      </c>
    </row>
    <row r="8393" spans="1:16">
      <c r="A8393" s="303">
        <v>0</v>
      </c>
      <c r="B8393" s="303">
        <v>0</v>
      </c>
      <c r="C8393" s="303">
        <v>0</v>
      </c>
      <c r="D8393" s="304">
        <f t="shared" si="131"/>
        <v>0</v>
      </c>
      <c r="E8393" s="305">
        <v>45992</v>
      </c>
      <c r="F8393" s="302" t="s">
        <v>69</v>
      </c>
      <c r="G8393" s="302" t="s">
        <v>70</v>
      </c>
      <c r="H8393" s="302" t="s">
        <v>3318</v>
      </c>
      <c r="I8393" s="302" t="s">
        <v>731</v>
      </c>
      <c r="J8393" s="302">
        <v>135500</v>
      </c>
      <c r="K8393" s="302" t="s">
        <v>83</v>
      </c>
      <c r="L8393" s="302">
        <v>9802551</v>
      </c>
      <c r="M8393" s="302" t="s">
        <v>879</v>
      </c>
      <c r="N8393" s="305">
        <v>35642</v>
      </c>
      <c r="O8393" s="305">
        <v>35796</v>
      </c>
      <c r="P8393" s="302" t="s">
        <v>1052</v>
      </c>
    </row>
    <row r="8394" spans="1:16">
      <c r="A8394" s="303">
        <v>0</v>
      </c>
      <c r="B8394" s="303">
        <v>0</v>
      </c>
      <c r="C8394" s="303">
        <v>0</v>
      </c>
      <c r="D8394" s="304">
        <f t="shared" si="131"/>
        <v>0</v>
      </c>
      <c r="E8394" s="305">
        <v>45992</v>
      </c>
      <c r="F8394" s="302" t="s">
        <v>69</v>
      </c>
      <c r="G8394" s="302" t="s">
        <v>70</v>
      </c>
      <c r="H8394" s="302" t="s">
        <v>3318</v>
      </c>
      <c r="I8394" s="302" t="s">
        <v>731</v>
      </c>
      <c r="J8394" s="302">
        <v>135500</v>
      </c>
      <c r="K8394" s="302" t="s">
        <v>83</v>
      </c>
      <c r="L8394" s="302">
        <v>9802660</v>
      </c>
      <c r="M8394" s="302" t="s">
        <v>879</v>
      </c>
      <c r="N8394" s="305">
        <v>29768</v>
      </c>
      <c r="O8394" s="305">
        <v>29768</v>
      </c>
      <c r="P8394" s="302" t="s">
        <v>1052</v>
      </c>
    </row>
    <row r="8395" spans="1:16">
      <c r="A8395" s="303">
        <v>0</v>
      </c>
      <c r="B8395" s="303">
        <v>0</v>
      </c>
      <c r="C8395" s="303">
        <v>0</v>
      </c>
      <c r="D8395" s="304">
        <f t="shared" si="131"/>
        <v>0</v>
      </c>
      <c r="E8395" s="305">
        <v>45992</v>
      </c>
      <c r="F8395" s="302" t="s">
        <v>69</v>
      </c>
      <c r="G8395" s="302" t="s">
        <v>70</v>
      </c>
      <c r="H8395" s="302" t="s">
        <v>3318</v>
      </c>
      <c r="I8395" s="302" t="s">
        <v>731</v>
      </c>
      <c r="J8395" s="302">
        <v>135500</v>
      </c>
      <c r="K8395" s="302" t="s">
        <v>83</v>
      </c>
      <c r="L8395" s="302">
        <v>9816118</v>
      </c>
      <c r="M8395" s="302" t="s">
        <v>879</v>
      </c>
      <c r="N8395" s="305">
        <v>37841</v>
      </c>
      <c r="O8395" s="305">
        <v>37622</v>
      </c>
      <c r="P8395" s="302" t="s">
        <v>3320</v>
      </c>
    </row>
    <row r="8396" spans="1:16">
      <c r="A8396" s="303">
        <v>0</v>
      </c>
      <c r="B8396" s="303">
        <v>0</v>
      </c>
      <c r="C8396" s="303">
        <v>0</v>
      </c>
      <c r="D8396" s="304">
        <f t="shared" si="131"/>
        <v>0</v>
      </c>
      <c r="E8396" s="305">
        <v>45992</v>
      </c>
      <c r="F8396" s="302" t="s">
        <v>69</v>
      </c>
      <c r="G8396" s="302" t="s">
        <v>70</v>
      </c>
      <c r="H8396" s="302" t="s">
        <v>3318</v>
      </c>
      <c r="I8396" s="302" t="s">
        <v>731</v>
      </c>
      <c r="J8396" s="302">
        <v>135500</v>
      </c>
      <c r="K8396" s="302" t="s">
        <v>169</v>
      </c>
      <c r="L8396" s="302">
        <v>11219961</v>
      </c>
      <c r="M8396" s="302" t="s">
        <v>894</v>
      </c>
      <c r="N8396" s="305">
        <v>40878</v>
      </c>
      <c r="O8396" s="305">
        <v>40544</v>
      </c>
      <c r="P8396" s="302" t="s">
        <v>3319</v>
      </c>
    </row>
    <row r="8397" spans="1:16">
      <c r="A8397" s="303">
        <v>0</v>
      </c>
      <c r="B8397" s="303">
        <v>0</v>
      </c>
      <c r="C8397" s="303">
        <v>0</v>
      </c>
      <c r="D8397" s="304">
        <f t="shared" si="131"/>
        <v>0</v>
      </c>
      <c r="E8397" s="305">
        <v>45992</v>
      </c>
      <c r="F8397" s="302" t="s">
        <v>69</v>
      </c>
      <c r="G8397" s="302" t="s">
        <v>70</v>
      </c>
      <c r="H8397" s="302" t="s">
        <v>3318</v>
      </c>
      <c r="I8397" s="302" t="s">
        <v>731</v>
      </c>
      <c r="J8397" s="302">
        <v>135500</v>
      </c>
      <c r="K8397" s="302" t="s">
        <v>84</v>
      </c>
      <c r="L8397" s="302">
        <v>11160293</v>
      </c>
      <c r="M8397" s="302" t="s">
        <v>3322</v>
      </c>
      <c r="N8397" s="305">
        <v>40848</v>
      </c>
      <c r="O8397" s="305">
        <v>40848</v>
      </c>
      <c r="P8397" s="302" t="s">
        <v>3319</v>
      </c>
    </row>
    <row r="8398" spans="1:16">
      <c r="A8398" s="303">
        <v>0</v>
      </c>
      <c r="B8398" s="303">
        <v>0</v>
      </c>
      <c r="C8398" s="303">
        <v>0</v>
      </c>
      <c r="D8398" s="304">
        <f t="shared" si="131"/>
        <v>0</v>
      </c>
      <c r="E8398" s="305">
        <v>45992</v>
      </c>
      <c r="F8398" s="302" t="s">
        <v>69</v>
      </c>
      <c r="G8398" s="302" t="s">
        <v>70</v>
      </c>
      <c r="H8398" s="302" t="s">
        <v>3318</v>
      </c>
      <c r="I8398" s="302" t="s">
        <v>731</v>
      </c>
      <c r="J8398" s="302">
        <v>135500</v>
      </c>
      <c r="K8398" s="302" t="s">
        <v>84</v>
      </c>
      <c r="L8398" s="302">
        <v>9815872</v>
      </c>
      <c r="M8398" s="302" t="s">
        <v>3321</v>
      </c>
      <c r="N8398" s="305">
        <v>37841</v>
      </c>
      <c r="O8398" s="305">
        <v>37895</v>
      </c>
      <c r="P8398" s="302" t="s">
        <v>3320</v>
      </c>
    </row>
    <row r="8399" spans="1:16">
      <c r="A8399" s="303">
        <v>0</v>
      </c>
      <c r="B8399" s="303">
        <v>0</v>
      </c>
      <c r="C8399" s="303">
        <v>0</v>
      </c>
      <c r="D8399" s="304">
        <f t="shared" si="131"/>
        <v>0</v>
      </c>
      <c r="E8399" s="305">
        <v>45992</v>
      </c>
      <c r="F8399" s="302" t="s">
        <v>69</v>
      </c>
      <c r="G8399" s="302" t="s">
        <v>70</v>
      </c>
      <c r="H8399" s="302" t="s">
        <v>3318</v>
      </c>
      <c r="I8399" s="302" t="s">
        <v>731</v>
      </c>
      <c r="J8399" s="302">
        <v>135500</v>
      </c>
      <c r="K8399" s="302" t="s">
        <v>134</v>
      </c>
      <c r="L8399" s="302">
        <v>11150984</v>
      </c>
      <c r="M8399" s="302" t="s">
        <v>871</v>
      </c>
      <c r="N8399" s="305">
        <v>40633</v>
      </c>
      <c r="O8399" s="305">
        <v>40544</v>
      </c>
      <c r="P8399" s="302" t="s">
        <v>3323</v>
      </c>
    </row>
    <row r="8400" spans="1:16">
      <c r="A8400" s="303">
        <v>0</v>
      </c>
      <c r="B8400" s="303">
        <v>0</v>
      </c>
      <c r="C8400" s="303">
        <v>0</v>
      </c>
      <c r="D8400" s="304">
        <f t="shared" si="131"/>
        <v>0</v>
      </c>
      <c r="E8400" s="305">
        <v>45992</v>
      </c>
      <c r="F8400" s="302" t="s">
        <v>69</v>
      </c>
      <c r="G8400" s="302" t="s">
        <v>70</v>
      </c>
      <c r="H8400" s="302" t="s">
        <v>3318</v>
      </c>
      <c r="I8400" s="302" t="s">
        <v>731</v>
      </c>
      <c r="J8400" s="302">
        <v>135500</v>
      </c>
      <c r="K8400" s="302" t="s">
        <v>86</v>
      </c>
      <c r="L8400" s="302">
        <v>9803094</v>
      </c>
      <c r="M8400" s="302" t="s">
        <v>885</v>
      </c>
      <c r="N8400" s="305">
        <v>33786</v>
      </c>
      <c r="O8400" s="305">
        <v>33786</v>
      </c>
      <c r="P8400" s="302" t="s">
        <v>1052</v>
      </c>
    </row>
    <row r="8401" spans="1:16">
      <c r="A8401" s="303">
        <v>0</v>
      </c>
      <c r="B8401" s="303">
        <v>0</v>
      </c>
      <c r="C8401" s="303">
        <v>0</v>
      </c>
      <c r="D8401" s="304">
        <f t="shared" si="131"/>
        <v>0</v>
      </c>
      <c r="E8401" s="305">
        <v>45992</v>
      </c>
      <c r="F8401" s="302" t="s">
        <v>69</v>
      </c>
      <c r="G8401" s="302" t="s">
        <v>70</v>
      </c>
      <c r="H8401" s="302" t="s">
        <v>3318</v>
      </c>
      <c r="I8401" s="302" t="s">
        <v>731</v>
      </c>
      <c r="J8401" s="302">
        <v>135500</v>
      </c>
      <c r="K8401" s="302" t="s">
        <v>86</v>
      </c>
      <c r="L8401" s="302">
        <v>9804940</v>
      </c>
      <c r="M8401" s="302" t="s">
        <v>885</v>
      </c>
      <c r="N8401" s="305">
        <v>29768</v>
      </c>
      <c r="O8401" s="305">
        <v>29768</v>
      </c>
      <c r="P8401" s="302" t="s">
        <v>1052</v>
      </c>
    </row>
    <row r="8402" spans="1:16">
      <c r="A8402" s="303">
        <v>0</v>
      </c>
      <c r="B8402" s="303">
        <v>0</v>
      </c>
      <c r="C8402" s="303">
        <v>0</v>
      </c>
      <c r="D8402" s="304">
        <f t="shared" si="131"/>
        <v>0</v>
      </c>
      <c r="E8402" s="305">
        <v>45992</v>
      </c>
      <c r="F8402" s="302" t="s">
        <v>69</v>
      </c>
      <c r="G8402" s="302" t="s">
        <v>70</v>
      </c>
      <c r="H8402" s="302" t="s">
        <v>3318</v>
      </c>
      <c r="I8402" s="302" t="s">
        <v>731</v>
      </c>
      <c r="J8402" s="302">
        <v>135500</v>
      </c>
      <c r="K8402" s="302" t="s">
        <v>86</v>
      </c>
      <c r="L8402" s="302">
        <v>9816119</v>
      </c>
      <c r="M8402" s="302" t="s">
        <v>885</v>
      </c>
      <c r="N8402" s="305">
        <v>37841</v>
      </c>
      <c r="O8402" s="305">
        <v>37622</v>
      </c>
      <c r="P8402" s="302" t="s">
        <v>3320</v>
      </c>
    </row>
    <row r="8403" spans="1:16">
      <c r="A8403" s="303">
        <v>0</v>
      </c>
      <c r="B8403" s="303">
        <v>0</v>
      </c>
      <c r="C8403" s="303">
        <v>0</v>
      </c>
      <c r="D8403" s="304">
        <f t="shared" si="131"/>
        <v>0</v>
      </c>
      <c r="E8403" s="305">
        <v>45992</v>
      </c>
      <c r="F8403" s="302" t="s">
        <v>69</v>
      </c>
      <c r="G8403" s="302" t="s">
        <v>70</v>
      </c>
      <c r="H8403" s="302" t="s">
        <v>3318</v>
      </c>
      <c r="I8403" s="302" t="s">
        <v>731</v>
      </c>
      <c r="J8403" s="302">
        <v>135500</v>
      </c>
      <c r="K8403" s="302" t="s">
        <v>86</v>
      </c>
      <c r="L8403" s="302">
        <v>9817930</v>
      </c>
      <c r="M8403" s="302" t="s">
        <v>885</v>
      </c>
      <c r="N8403" s="305">
        <v>38261</v>
      </c>
      <c r="O8403" s="305">
        <v>37987</v>
      </c>
      <c r="P8403" s="302" t="s">
        <v>3319</v>
      </c>
    </row>
    <row r="8404" spans="1:16">
      <c r="A8404" s="303">
        <v>0</v>
      </c>
      <c r="B8404" s="303">
        <v>0</v>
      </c>
      <c r="C8404" s="303">
        <v>0</v>
      </c>
      <c r="D8404" s="304">
        <f t="shared" si="131"/>
        <v>0</v>
      </c>
      <c r="E8404" s="305">
        <v>45992</v>
      </c>
      <c r="F8404" s="302" t="s">
        <v>69</v>
      </c>
      <c r="G8404" s="302" t="s">
        <v>70</v>
      </c>
      <c r="H8404" s="302" t="s">
        <v>3318</v>
      </c>
      <c r="I8404" s="302" t="s">
        <v>731</v>
      </c>
      <c r="J8404" s="302">
        <v>135500</v>
      </c>
      <c r="K8404" s="302" t="s">
        <v>86</v>
      </c>
      <c r="L8404" s="302">
        <v>9803090</v>
      </c>
      <c r="M8404" s="302" t="s">
        <v>885</v>
      </c>
      <c r="N8404" s="305">
        <v>35642</v>
      </c>
      <c r="O8404" s="305">
        <v>35796</v>
      </c>
      <c r="P8404" s="302" t="s">
        <v>1052</v>
      </c>
    </row>
    <row r="8405" spans="1:16">
      <c r="A8405" s="303">
        <v>0</v>
      </c>
      <c r="B8405" s="303">
        <v>0</v>
      </c>
      <c r="C8405" s="303">
        <v>0</v>
      </c>
      <c r="D8405" s="304">
        <f t="shared" si="131"/>
        <v>0</v>
      </c>
      <c r="E8405" s="305">
        <v>45992</v>
      </c>
      <c r="F8405" s="302" t="s">
        <v>69</v>
      </c>
      <c r="G8405" s="302" t="s">
        <v>70</v>
      </c>
      <c r="H8405" s="302" t="s">
        <v>3318</v>
      </c>
      <c r="I8405" s="302" t="s">
        <v>731</v>
      </c>
      <c r="J8405" s="302">
        <v>135500</v>
      </c>
      <c r="K8405" s="302" t="s">
        <v>86</v>
      </c>
      <c r="L8405" s="302">
        <v>9803091</v>
      </c>
      <c r="M8405" s="302" t="s">
        <v>885</v>
      </c>
      <c r="N8405" s="305">
        <v>29768</v>
      </c>
      <c r="O8405" s="305">
        <v>29768</v>
      </c>
      <c r="P8405" s="302" t="s">
        <v>1052</v>
      </c>
    </row>
    <row r="8406" spans="1:16">
      <c r="A8406" s="303">
        <v>0</v>
      </c>
      <c r="B8406" s="303">
        <v>0</v>
      </c>
      <c r="C8406" s="303">
        <v>0</v>
      </c>
      <c r="D8406" s="304">
        <f t="shared" si="131"/>
        <v>0</v>
      </c>
      <c r="E8406" s="305">
        <v>45992</v>
      </c>
      <c r="F8406" s="302" t="s">
        <v>69</v>
      </c>
      <c r="G8406" s="302" t="s">
        <v>70</v>
      </c>
      <c r="H8406" s="302" t="s">
        <v>3318</v>
      </c>
      <c r="I8406" s="302" t="s">
        <v>731</v>
      </c>
      <c r="J8406" s="302">
        <v>135500</v>
      </c>
      <c r="K8406" s="302" t="s">
        <v>86</v>
      </c>
      <c r="L8406" s="302">
        <v>9803093</v>
      </c>
      <c r="M8406" s="302" t="s">
        <v>885</v>
      </c>
      <c r="N8406" s="305">
        <v>33420</v>
      </c>
      <c r="O8406" s="305">
        <v>33420</v>
      </c>
      <c r="P8406" s="302" t="s">
        <v>1052</v>
      </c>
    </row>
    <row r="8407" spans="1:16">
      <c r="A8407" s="303">
        <v>0</v>
      </c>
      <c r="B8407" s="303">
        <v>0</v>
      </c>
      <c r="C8407" s="303">
        <v>0</v>
      </c>
      <c r="D8407" s="304">
        <f t="shared" si="131"/>
        <v>0</v>
      </c>
      <c r="E8407" s="305">
        <v>45992</v>
      </c>
      <c r="F8407" s="302" t="s">
        <v>69</v>
      </c>
      <c r="G8407" s="302" t="s">
        <v>70</v>
      </c>
      <c r="H8407" s="302" t="s">
        <v>3318</v>
      </c>
      <c r="I8407" s="302" t="s">
        <v>731</v>
      </c>
      <c r="J8407" s="302">
        <v>135500</v>
      </c>
      <c r="K8407" s="302" t="s">
        <v>86</v>
      </c>
      <c r="L8407" s="302">
        <v>9803198</v>
      </c>
      <c r="M8407" s="302" t="s">
        <v>885</v>
      </c>
      <c r="N8407" s="305">
        <v>29768</v>
      </c>
      <c r="O8407" s="305">
        <v>29768</v>
      </c>
      <c r="P8407" s="302" t="s">
        <v>1052</v>
      </c>
    </row>
    <row r="8408" spans="1:16">
      <c r="A8408" s="303">
        <v>0</v>
      </c>
      <c r="B8408" s="303">
        <v>0</v>
      </c>
      <c r="C8408" s="303">
        <v>0</v>
      </c>
      <c r="D8408" s="304">
        <f t="shared" si="131"/>
        <v>0</v>
      </c>
      <c r="E8408" s="305">
        <v>45992</v>
      </c>
      <c r="F8408" s="302" t="s">
        <v>69</v>
      </c>
      <c r="G8408" s="302" t="s">
        <v>70</v>
      </c>
      <c r="H8408" s="302" t="s">
        <v>3318</v>
      </c>
      <c r="I8408" s="302" t="s">
        <v>731</v>
      </c>
      <c r="J8408" s="302">
        <v>135500</v>
      </c>
      <c r="K8408" s="302" t="s">
        <v>86</v>
      </c>
      <c r="L8408" s="302">
        <v>9803092</v>
      </c>
      <c r="M8408" s="302" t="s">
        <v>885</v>
      </c>
      <c r="N8408" s="305">
        <v>32325</v>
      </c>
      <c r="O8408" s="305">
        <v>32325</v>
      </c>
      <c r="P8408" s="302" t="s">
        <v>1052</v>
      </c>
    </row>
    <row r="8409" spans="1:16">
      <c r="A8409" s="303">
        <v>0</v>
      </c>
      <c r="B8409" s="303">
        <v>0</v>
      </c>
      <c r="C8409" s="303">
        <v>0</v>
      </c>
      <c r="D8409" s="304">
        <f t="shared" si="131"/>
        <v>0</v>
      </c>
      <c r="E8409" s="305">
        <v>45992</v>
      </c>
      <c r="F8409" s="302" t="s">
        <v>69</v>
      </c>
      <c r="G8409" s="302" t="s">
        <v>70</v>
      </c>
      <c r="H8409" s="302" t="s">
        <v>3318</v>
      </c>
      <c r="I8409" s="302" t="s">
        <v>731</v>
      </c>
      <c r="J8409" s="302">
        <v>135500</v>
      </c>
      <c r="K8409" s="302" t="s">
        <v>86</v>
      </c>
      <c r="L8409" s="302">
        <v>9807449</v>
      </c>
      <c r="M8409" s="302" t="s">
        <v>885</v>
      </c>
      <c r="N8409" s="305">
        <v>29768</v>
      </c>
      <c r="O8409" s="305">
        <v>29768</v>
      </c>
      <c r="P8409" s="302" t="s">
        <v>1052</v>
      </c>
    </row>
    <row r="8410" spans="1:16">
      <c r="A8410" s="303">
        <v>0</v>
      </c>
      <c r="B8410" s="303">
        <v>0</v>
      </c>
      <c r="C8410" s="303">
        <v>0</v>
      </c>
      <c r="D8410" s="304">
        <f t="shared" si="131"/>
        <v>0</v>
      </c>
      <c r="E8410" s="305">
        <v>45992</v>
      </c>
      <c r="F8410" s="302" t="s">
        <v>69</v>
      </c>
      <c r="G8410" s="302" t="s">
        <v>70</v>
      </c>
      <c r="H8410" s="302" t="s">
        <v>3318</v>
      </c>
      <c r="I8410" s="302" t="s">
        <v>731</v>
      </c>
      <c r="J8410" s="302">
        <v>135500</v>
      </c>
      <c r="K8410" s="302" t="s">
        <v>93</v>
      </c>
      <c r="L8410" s="302">
        <v>9975223</v>
      </c>
      <c r="M8410" s="302" t="s">
        <v>3063</v>
      </c>
      <c r="N8410" s="305">
        <v>29768</v>
      </c>
      <c r="O8410" s="305">
        <v>29768</v>
      </c>
      <c r="P8410" s="302" t="s">
        <v>1062</v>
      </c>
    </row>
    <row r="8411" spans="1:16">
      <c r="A8411" s="303">
        <v>0</v>
      </c>
      <c r="B8411" s="303">
        <v>0</v>
      </c>
      <c r="C8411" s="303">
        <v>0</v>
      </c>
      <c r="D8411" s="304">
        <f t="shared" si="131"/>
        <v>0</v>
      </c>
      <c r="E8411" s="305">
        <v>45992</v>
      </c>
      <c r="F8411" s="302" t="s">
        <v>69</v>
      </c>
      <c r="G8411" s="302" t="s">
        <v>70</v>
      </c>
      <c r="H8411" s="302" t="s">
        <v>3318</v>
      </c>
      <c r="I8411" s="302" t="s">
        <v>731</v>
      </c>
      <c r="J8411" s="302">
        <v>135500</v>
      </c>
      <c r="K8411" s="302" t="s">
        <v>93</v>
      </c>
      <c r="L8411" s="302">
        <v>9758782</v>
      </c>
      <c r="M8411" s="302" t="s">
        <v>3324</v>
      </c>
      <c r="N8411" s="305">
        <v>35642</v>
      </c>
      <c r="O8411" s="305">
        <v>35796</v>
      </c>
      <c r="P8411" s="302" t="s">
        <v>1609</v>
      </c>
    </row>
    <row r="8412" spans="1:16">
      <c r="A8412" s="303">
        <v>0</v>
      </c>
      <c r="B8412" s="303">
        <v>0</v>
      </c>
      <c r="C8412" s="303">
        <v>0</v>
      </c>
      <c r="D8412" s="304">
        <f t="shared" si="131"/>
        <v>0</v>
      </c>
      <c r="E8412" s="305">
        <v>45992</v>
      </c>
      <c r="F8412" s="302" t="s">
        <v>69</v>
      </c>
      <c r="G8412" s="302" t="s">
        <v>70</v>
      </c>
      <c r="H8412" s="302" t="s">
        <v>3318</v>
      </c>
      <c r="I8412" s="302" t="s">
        <v>731</v>
      </c>
      <c r="J8412" s="302">
        <v>135500</v>
      </c>
      <c r="K8412" s="302" t="s">
        <v>93</v>
      </c>
      <c r="L8412" s="302">
        <v>9975222</v>
      </c>
      <c r="M8412" s="302" t="s">
        <v>3063</v>
      </c>
      <c r="N8412" s="305">
        <v>32325</v>
      </c>
      <c r="O8412" s="305">
        <v>32325</v>
      </c>
      <c r="P8412" s="302" t="s">
        <v>1062</v>
      </c>
    </row>
    <row r="8413" spans="1:16">
      <c r="A8413" s="303">
        <v>0</v>
      </c>
      <c r="B8413" s="303">
        <v>0</v>
      </c>
      <c r="C8413" s="303">
        <v>0</v>
      </c>
      <c r="D8413" s="304">
        <f t="shared" si="131"/>
        <v>0</v>
      </c>
      <c r="E8413" s="305">
        <v>45992</v>
      </c>
      <c r="F8413" s="302" t="s">
        <v>69</v>
      </c>
      <c r="G8413" s="302" t="s">
        <v>70</v>
      </c>
      <c r="H8413" s="302" t="s">
        <v>3318</v>
      </c>
      <c r="I8413" s="302" t="s">
        <v>731</v>
      </c>
      <c r="J8413" s="302">
        <v>135500</v>
      </c>
      <c r="K8413" s="302" t="s">
        <v>93</v>
      </c>
      <c r="L8413" s="302">
        <v>9724217</v>
      </c>
      <c r="M8413" s="302" t="s">
        <v>3063</v>
      </c>
      <c r="N8413" s="305">
        <v>33786</v>
      </c>
      <c r="O8413" s="305">
        <v>33786</v>
      </c>
      <c r="P8413" s="302" t="s">
        <v>1062</v>
      </c>
    </row>
    <row r="8414" spans="1:16">
      <c r="A8414" s="303">
        <v>0</v>
      </c>
      <c r="B8414" s="303">
        <v>0</v>
      </c>
      <c r="C8414" s="303">
        <v>0</v>
      </c>
      <c r="D8414" s="304">
        <f t="shared" si="131"/>
        <v>0</v>
      </c>
      <c r="E8414" s="305">
        <v>45992</v>
      </c>
      <c r="F8414" s="302" t="s">
        <v>69</v>
      </c>
      <c r="G8414" s="302" t="s">
        <v>70</v>
      </c>
      <c r="H8414" s="302" t="s">
        <v>3318</v>
      </c>
      <c r="I8414" s="302" t="s">
        <v>731</v>
      </c>
      <c r="J8414" s="302">
        <v>135500</v>
      </c>
      <c r="K8414" s="302" t="s">
        <v>93</v>
      </c>
      <c r="L8414" s="302">
        <v>9975221</v>
      </c>
      <c r="M8414" s="302" t="s">
        <v>3063</v>
      </c>
      <c r="N8414" s="305">
        <v>33420</v>
      </c>
      <c r="O8414" s="305">
        <v>33420</v>
      </c>
      <c r="P8414" s="302" t="s">
        <v>1062</v>
      </c>
    </row>
    <row r="8415" spans="1:16">
      <c r="A8415" s="303">
        <v>0</v>
      </c>
      <c r="B8415" s="303">
        <v>0</v>
      </c>
      <c r="C8415" s="303">
        <v>0</v>
      </c>
      <c r="D8415" s="304">
        <f t="shared" si="131"/>
        <v>0</v>
      </c>
      <c r="E8415" s="305">
        <v>45992</v>
      </c>
      <c r="F8415" s="302" t="s">
        <v>69</v>
      </c>
      <c r="G8415" s="302" t="s">
        <v>70</v>
      </c>
      <c r="H8415" s="302" t="s">
        <v>3318</v>
      </c>
      <c r="I8415" s="302" t="s">
        <v>731</v>
      </c>
      <c r="J8415" s="302">
        <v>135500</v>
      </c>
      <c r="K8415" s="302" t="s">
        <v>94</v>
      </c>
      <c r="L8415" s="302">
        <v>9975219</v>
      </c>
      <c r="M8415" s="302" t="s">
        <v>3064</v>
      </c>
      <c r="N8415" s="305">
        <v>29768</v>
      </c>
      <c r="O8415" s="305">
        <v>29768</v>
      </c>
      <c r="P8415" s="302" t="s">
        <v>1062</v>
      </c>
    </row>
    <row r="8416" spans="1:16">
      <c r="A8416" s="303">
        <v>0</v>
      </c>
      <c r="B8416" s="303">
        <v>0</v>
      </c>
      <c r="C8416" s="303">
        <v>0</v>
      </c>
      <c r="D8416" s="304">
        <f t="shared" si="131"/>
        <v>0</v>
      </c>
      <c r="E8416" s="305">
        <v>45992</v>
      </c>
      <c r="F8416" s="302" t="s">
        <v>69</v>
      </c>
      <c r="G8416" s="302" t="s">
        <v>70</v>
      </c>
      <c r="H8416" s="302" t="s">
        <v>3318</v>
      </c>
      <c r="I8416" s="302" t="s">
        <v>731</v>
      </c>
      <c r="J8416" s="302">
        <v>135500</v>
      </c>
      <c r="K8416" s="302" t="s">
        <v>666</v>
      </c>
      <c r="L8416" s="302">
        <v>9975224</v>
      </c>
      <c r="M8416" s="302" t="s">
        <v>3098</v>
      </c>
      <c r="N8416" s="305">
        <v>29768</v>
      </c>
      <c r="O8416" s="305">
        <v>29768</v>
      </c>
      <c r="P8416" s="302" t="s">
        <v>1062</v>
      </c>
    </row>
    <row r="8417" spans="1:16">
      <c r="A8417" s="303">
        <v>0</v>
      </c>
      <c r="B8417" s="303">
        <v>0</v>
      </c>
      <c r="C8417" s="303">
        <v>0</v>
      </c>
      <c r="D8417" s="304">
        <f t="shared" si="131"/>
        <v>0</v>
      </c>
      <c r="E8417" s="305">
        <v>45992</v>
      </c>
      <c r="F8417" s="302" t="s">
        <v>69</v>
      </c>
      <c r="G8417" s="302" t="s">
        <v>70</v>
      </c>
      <c r="H8417" s="302" t="s">
        <v>3318</v>
      </c>
      <c r="I8417" s="302" t="s">
        <v>731</v>
      </c>
      <c r="J8417" s="302">
        <v>135500</v>
      </c>
      <c r="K8417" s="302" t="s">
        <v>95</v>
      </c>
      <c r="L8417" s="302">
        <v>9975220</v>
      </c>
      <c r="M8417" s="302" t="s">
        <v>3070</v>
      </c>
      <c r="N8417" s="305">
        <v>29768</v>
      </c>
      <c r="O8417" s="305">
        <v>29768</v>
      </c>
      <c r="P8417" s="302" t="s">
        <v>1062</v>
      </c>
    </row>
    <row r="8418" spans="1:16">
      <c r="A8418" s="303">
        <v>0</v>
      </c>
      <c r="B8418" s="303">
        <v>0</v>
      </c>
      <c r="C8418" s="303">
        <v>0</v>
      </c>
      <c r="D8418" s="304">
        <f t="shared" si="131"/>
        <v>0</v>
      </c>
      <c r="E8418" s="305">
        <v>45992</v>
      </c>
      <c r="F8418" s="302" t="s">
        <v>69</v>
      </c>
      <c r="G8418" s="302" t="s">
        <v>70</v>
      </c>
      <c r="H8418" s="302" t="s">
        <v>3318</v>
      </c>
      <c r="I8418" s="302" t="s">
        <v>731</v>
      </c>
      <c r="J8418" s="302">
        <v>135600</v>
      </c>
      <c r="K8418" s="302" t="s">
        <v>168</v>
      </c>
      <c r="L8418" s="302">
        <v>11219954</v>
      </c>
      <c r="M8418" s="302" t="s">
        <v>906</v>
      </c>
      <c r="N8418" s="305">
        <v>40878</v>
      </c>
      <c r="O8418" s="305">
        <v>40544</v>
      </c>
      <c r="P8418" s="302" t="s">
        <v>3319</v>
      </c>
    </row>
    <row r="8419" spans="1:16">
      <c r="A8419" s="303">
        <v>0</v>
      </c>
      <c r="B8419" s="303">
        <v>0</v>
      </c>
      <c r="C8419" s="303">
        <v>0</v>
      </c>
      <c r="D8419" s="304">
        <f t="shared" si="131"/>
        <v>0</v>
      </c>
      <c r="E8419" s="305">
        <v>45992</v>
      </c>
      <c r="F8419" s="302" t="s">
        <v>69</v>
      </c>
      <c r="G8419" s="302" t="s">
        <v>70</v>
      </c>
      <c r="H8419" s="302" t="s">
        <v>3318</v>
      </c>
      <c r="I8419" s="302" t="s">
        <v>731</v>
      </c>
      <c r="J8419" s="302">
        <v>135600</v>
      </c>
      <c r="K8419" s="302" t="s">
        <v>91</v>
      </c>
      <c r="L8419" s="302">
        <v>9975217</v>
      </c>
      <c r="M8419" s="302" t="s">
        <v>971</v>
      </c>
      <c r="N8419" s="305">
        <v>31594</v>
      </c>
      <c r="O8419" s="305">
        <v>31594</v>
      </c>
      <c r="P8419" s="302" t="s">
        <v>1062</v>
      </c>
    </row>
    <row r="8420" spans="1:16">
      <c r="A8420" s="303">
        <v>0</v>
      </c>
      <c r="B8420" s="303">
        <v>0</v>
      </c>
      <c r="C8420" s="303">
        <v>0</v>
      </c>
      <c r="D8420" s="304">
        <f t="shared" si="131"/>
        <v>0</v>
      </c>
      <c r="E8420" s="305">
        <v>45992</v>
      </c>
      <c r="F8420" s="302" t="s">
        <v>69</v>
      </c>
      <c r="G8420" s="302" t="s">
        <v>70</v>
      </c>
      <c r="H8420" s="302" t="s">
        <v>3318</v>
      </c>
      <c r="I8420" s="302" t="s">
        <v>731</v>
      </c>
      <c r="J8420" s="302">
        <v>135600</v>
      </c>
      <c r="K8420" s="302" t="s">
        <v>91</v>
      </c>
      <c r="L8420" s="302">
        <v>9975218</v>
      </c>
      <c r="M8420" s="302" t="s">
        <v>886</v>
      </c>
      <c r="N8420" s="305">
        <v>29768</v>
      </c>
      <c r="O8420" s="305">
        <v>29768</v>
      </c>
      <c r="P8420" s="302" t="s">
        <v>1062</v>
      </c>
    </row>
    <row r="8421" spans="1:16">
      <c r="A8421" s="303">
        <v>0</v>
      </c>
      <c r="B8421" s="303">
        <v>0</v>
      </c>
      <c r="C8421" s="303">
        <v>0</v>
      </c>
      <c r="D8421" s="304">
        <f t="shared" si="131"/>
        <v>0</v>
      </c>
      <c r="E8421" s="305">
        <v>45992</v>
      </c>
      <c r="F8421" s="302" t="s">
        <v>69</v>
      </c>
      <c r="G8421" s="302" t="s">
        <v>70</v>
      </c>
      <c r="H8421" s="302" t="s">
        <v>3318</v>
      </c>
      <c r="I8421" s="302" t="s">
        <v>731</v>
      </c>
      <c r="J8421" s="302">
        <v>135600</v>
      </c>
      <c r="K8421" s="302" t="s">
        <v>84</v>
      </c>
      <c r="L8421" s="302">
        <v>9815873</v>
      </c>
      <c r="M8421" s="302" t="s">
        <v>3321</v>
      </c>
      <c r="N8421" s="305">
        <v>37841</v>
      </c>
      <c r="O8421" s="305">
        <v>37895</v>
      </c>
      <c r="P8421" s="302" t="s">
        <v>3320</v>
      </c>
    </row>
    <row r="8422" spans="1:16">
      <c r="A8422" s="303">
        <v>0</v>
      </c>
      <c r="B8422" s="303">
        <v>0</v>
      </c>
      <c r="C8422" s="303">
        <v>0</v>
      </c>
      <c r="D8422" s="304">
        <f t="shared" si="131"/>
        <v>0</v>
      </c>
      <c r="E8422" s="305">
        <v>45992</v>
      </c>
      <c r="F8422" s="302" t="s">
        <v>69</v>
      </c>
      <c r="G8422" s="302" t="s">
        <v>70</v>
      </c>
      <c r="H8422" s="302" t="s">
        <v>3318</v>
      </c>
      <c r="I8422" s="302" t="s">
        <v>731</v>
      </c>
      <c r="J8422" s="302">
        <v>135600</v>
      </c>
      <c r="K8422" s="302" t="s">
        <v>84</v>
      </c>
      <c r="L8422" s="302">
        <v>11160290</v>
      </c>
      <c r="M8422" s="302" t="s">
        <v>3322</v>
      </c>
      <c r="N8422" s="305">
        <v>40848</v>
      </c>
      <c r="O8422" s="305">
        <v>40848</v>
      </c>
      <c r="P8422" s="302" t="s">
        <v>3319</v>
      </c>
    </row>
    <row r="8423" spans="1:16">
      <c r="A8423" s="303">
        <v>0</v>
      </c>
      <c r="B8423" s="303">
        <v>0</v>
      </c>
      <c r="C8423" s="303">
        <v>0</v>
      </c>
      <c r="D8423" s="304">
        <f t="shared" si="131"/>
        <v>0</v>
      </c>
      <c r="E8423" s="305">
        <v>45992</v>
      </c>
      <c r="F8423" s="302" t="s">
        <v>69</v>
      </c>
      <c r="G8423" s="302" t="s">
        <v>70</v>
      </c>
      <c r="H8423" s="302" t="s">
        <v>3318</v>
      </c>
      <c r="I8423" s="302" t="s">
        <v>731</v>
      </c>
      <c r="J8423" s="302">
        <v>135600</v>
      </c>
      <c r="K8423" s="302" t="s">
        <v>92</v>
      </c>
      <c r="L8423" s="302">
        <v>9819080</v>
      </c>
      <c r="M8423" s="302" t="s">
        <v>948</v>
      </c>
      <c r="N8423" s="305">
        <v>38443</v>
      </c>
      <c r="O8423" s="305">
        <v>38353</v>
      </c>
      <c r="P8423" s="302" t="s">
        <v>3319</v>
      </c>
    </row>
    <row r="8424" spans="1:16">
      <c r="A8424" s="303">
        <v>0</v>
      </c>
      <c r="B8424" s="303">
        <v>0</v>
      </c>
      <c r="C8424" s="303">
        <v>0</v>
      </c>
      <c r="D8424" s="304">
        <f t="shared" si="131"/>
        <v>0</v>
      </c>
      <c r="E8424" s="305">
        <v>45992</v>
      </c>
      <c r="F8424" s="302" t="s">
        <v>69</v>
      </c>
      <c r="G8424" s="302" t="s">
        <v>70</v>
      </c>
      <c r="H8424" s="302" t="s">
        <v>3318</v>
      </c>
      <c r="I8424" s="302" t="s">
        <v>731</v>
      </c>
      <c r="J8424" s="302">
        <v>135600</v>
      </c>
      <c r="K8424" s="302" t="s">
        <v>92</v>
      </c>
      <c r="L8424" s="302">
        <v>9817931</v>
      </c>
      <c r="M8424" s="302" t="s">
        <v>948</v>
      </c>
      <c r="N8424" s="305">
        <v>38261</v>
      </c>
      <c r="O8424" s="305">
        <v>37987</v>
      </c>
      <c r="P8424" s="302" t="s">
        <v>3319</v>
      </c>
    </row>
    <row r="8425" spans="1:16">
      <c r="A8425" s="303">
        <v>0</v>
      </c>
      <c r="B8425" s="303">
        <v>0</v>
      </c>
      <c r="C8425" s="303">
        <v>0</v>
      </c>
      <c r="D8425" s="304">
        <f t="shared" si="131"/>
        <v>0</v>
      </c>
      <c r="E8425" s="305">
        <v>45992</v>
      </c>
      <c r="F8425" s="302" t="s">
        <v>69</v>
      </c>
      <c r="G8425" s="302" t="s">
        <v>70</v>
      </c>
      <c r="H8425" s="302" t="s">
        <v>3318</v>
      </c>
      <c r="I8425" s="302" t="s">
        <v>731</v>
      </c>
      <c r="J8425" s="302">
        <v>135600</v>
      </c>
      <c r="K8425" s="302" t="s">
        <v>92</v>
      </c>
      <c r="L8425" s="302">
        <v>11028393</v>
      </c>
      <c r="M8425" s="302" t="s">
        <v>877</v>
      </c>
      <c r="N8425" s="305">
        <v>40787</v>
      </c>
      <c r="O8425" s="305">
        <v>40544</v>
      </c>
      <c r="P8425" s="302" t="s">
        <v>3319</v>
      </c>
    </row>
    <row r="8426" spans="1:16">
      <c r="A8426" s="303">
        <v>0</v>
      </c>
      <c r="B8426" s="303">
        <v>0</v>
      </c>
      <c r="C8426" s="303">
        <v>0</v>
      </c>
      <c r="D8426" s="304">
        <f t="shared" si="131"/>
        <v>0</v>
      </c>
      <c r="E8426" s="305">
        <v>45992</v>
      </c>
      <c r="F8426" s="302" t="s">
        <v>69</v>
      </c>
      <c r="G8426" s="302" t="s">
        <v>70</v>
      </c>
      <c r="H8426" s="302" t="s">
        <v>3318</v>
      </c>
      <c r="I8426" s="302" t="s">
        <v>731</v>
      </c>
      <c r="J8426" s="302">
        <v>135600</v>
      </c>
      <c r="K8426" s="302" t="s">
        <v>92</v>
      </c>
      <c r="L8426" s="302">
        <v>9816120</v>
      </c>
      <c r="M8426" s="302" t="s">
        <v>948</v>
      </c>
      <c r="N8426" s="305">
        <v>37841</v>
      </c>
      <c r="O8426" s="305">
        <v>37622</v>
      </c>
      <c r="P8426" s="302" t="s">
        <v>3320</v>
      </c>
    </row>
    <row r="8427" spans="1:16">
      <c r="A8427" s="303">
        <v>0</v>
      </c>
      <c r="B8427" s="303">
        <v>0</v>
      </c>
      <c r="C8427" s="303">
        <v>0</v>
      </c>
      <c r="D8427" s="304">
        <f t="shared" si="131"/>
        <v>0</v>
      </c>
      <c r="E8427" s="305">
        <v>45992</v>
      </c>
      <c r="F8427" s="302" t="s">
        <v>69</v>
      </c>
      <c r="G8427" s="302" t="s">
        <v>70</v>
      </c>
      <c r="H8427" s="302" t="s">
        <v>3325</v>
      </c>
      <c r="I8427" s="302" t="s">
        <v>733</v>
      </c>
      <c r="J8427" s="302">
        <v>135002</v>
      </c>
      <c r="K8427" s="302" t="s">
        <v>107</v>
      </c>
      <c r="L8427" s="302">
        <v>9699860</v>
      </c>
      <c r="M8427" s="302" t="s">
        <v>3326</v>
      </c>
      <c r="N8427" s="305">
        <v>31229</v>
      </c>
      <c r="O8427" s="305">
        <v>31229</v>
      </c>
      <c r="P8427" s="302" t="s">
        <v>1062</v>
      </c>
    </row>
    <row r="8428" spans="1:16">
      <c r="A8428" s="303">
        <v>0</v>
      </c>
      <c r="B8428" s="303">
        <v>0</v>
      </c>
      <c r="C8428" s="303">
        <v>0</v>
      </c>
      <c r="D8428" s="304">
        <f t="shared" si="131"/>
        <v>0</v>
      </c>
      <c r="E8428" s="305">
        <v>45992</v>
      </c>
      <c r="F8428" s="302" t="s">
        <v>69</v>
      </c>
      <c r="G8428" s="302" t="s">
        <v>70</v>
      </c>
      <c r="H8428" s="302" t="s">
        <v>3325</v>
      </c>
      <c r="I8428" s="302" t="s">
        <v>733</v>
      </c>
      <c r="J8428" s="302">
        <v>135500</v>
      </c>
      <c r="K8428" s="302" t="s">
        <v>80</v>
      </c>
      <c r="L8428" s="302">
        <v>9718354</v>
      </c>
      <c r="M8428" s="302" t="s">
        <v>891</v>
      </c>
      <c r="N8428" s="305">
        <v>35247</v>
      </c>
      <c r="O8428" s="305">
        <v>35247</v>
      </c>
      <c r="P8428" s="302" t="s">
        <v>1062</v>
      </c>
    </row>
    <row r="8429" spans="1:16">
      <c r="A8429" s="303">
        <v>0</v>
      </c>
      <c r="B8429" s="303">
        <v>0</v>
      </c>
      <c r="C8429" s="303">
        <v>0</v>
      </c>
      <c r="D8429" s="304">
        <f t="shared" si="131"/>
        <v>0</v>
      </c>
      <c r="E8429" s="305">
        <v>45992</v>
      </c>
      <c r="F8429" s="302" t="s">
        <v>69</v>
      </c>
      <c r="G8429" s="302" t="s">
        <v>70</v>
      </c>
      <c r="H8429" s="302" t="s">
        <v>3325</v>
      </c>
      <c r="I8429" s="302" t="s">
        <v>733</v>
      </c>
      <c r="J8429" s="302">
        <v>135500</v>
      </c>
      <c r="K8429" s="302" t="s">
        <v>83</v>
      </c>
      <c r="L8429" s="302">
        <v>9802465</v>
      </c>
      <c r="M8429" s="302" t="s">
        <v>879</v>
      </c>
      <c r="N8429" s="305">
        <v>35247</v>
      </c>
      <c r="O8429" s="305">
        <v>35247</v>
      </c>
      <c r="P8429" s="302" t="s">
        <v>1052</v>
      </c>
    </row>
    <row r="8430" spans="1:16">
      <c r="A8430" s="303">
        <v>0</v>
      </c>
      <c r="B8430" s="303">
        <v>0</v>
      </c>
      <c r="C8430" s="303">
        <v>0</v>
      </c>
      <c r="D8430" s="304">
        <f t="shared" si="131"/>
        <v>0</v>
      </c>
      <c r="E8430" s="305">
        <v>45992</v>
      </c>
      <c r="F8430" s="302" t="s">
        <v>69</v>
      </c>
      <c r="G8430" s="302" t="s">
        <v>70</v>
      </c>
      <c r="H8430" s="302" t="s">
        <v>3325</v>
      </c>
      <c r="I8430" s="302" t="s">
        <v>733</v>
      </c>
      <c r="J8430" s="302">
        <v>135500</v>
      </c>
      <c r="K8430" s="302" t="s">
        <v>83</v>
      </c>
      <c r="L8430" s="302">
        <v>9802585</v>
      </c>
      <c r="M8430" s="302" t="s">
        <v>879</v>
      </c>
      <c r="N8430" s="305">
        <v>31229</v>
      </c>
      <c r="O8430" s="305">
        <v>31229</v>
      </c>
      <c r="P8430" s="302" t="s">
        <v>1052</v>
      </c>
    </row>
    <row r="8431" spans="1:16">
      <c r="A8431" s="303">
        <v>0</v>
      </c>
      <c r="B8431" s="303">
        <v>0</v>
      </c>
      <c r="C8431" s="303">
        <v>0</v>
      </c>
      <c r="D8431" s="304">
        <f t="shared" si="131"/>
        <v>0</v>
      </c>
      <c r="E8431" s="305">
        <v>45992</v>
      </c>
      <c r="F8431" s="302" t="s">
        <v>69</v>
      </c>
      <c r="G8431" s="302" t="s">
        <v>70</v>
      </c>
      <c r="H8431" s="302" t="s">
        <v>3325</v>
      </c>
      <c r="I8431" s="302" t="s">
        <v>733</v>
      </c>
      <c r="J8431" s="302">
        <v>135500</v>
      </c>
      <c r="K8431" s="302" t="s">
        <v>83</v>
      </c>
      <c r="L8431" s="302">
        <v>9802410</v>
      </c>
      <c r="M8431" s="302" t="s">
        <v>879</v>
      </c>
      <c r="N8431" s="305">
        <v>31229</v>
      </c>
      <c r="O8431" s="305">
        <v>31229</v>
      </c>
      <c r="P8431" s="302" t="s">
        <v>1052</v>
      </c>
    </row>
    <row r="8432" spans="1:16">
      <c r="A8432" s="303">
        <v>0</v>
      </c>
      <c r="B8432" s="303">
        <v>0</v>
      </c>
      <c r="C8432" s="303">
        <v>0</v>
      </c>
      <c r="D8432" s="304">
        <f t="shared" si="131"/>
        <v>0</v>
      </c>
      <c r="E8432" s="305">
        <v>45992</v>
      </c>
      <c r="F8432" s="302" t="s">
        <v>69</v>
      </c>
      <c r="G8432" s="302" t="s">
        <v>70</v>
      </c>
      <c r="H8432" s="302" t="s">
        <v>3325</v>
      </c>
      <c r="I8432" s="302" t="s">
        <v>733</v>
      </c>
      <c r="J8432" s="302">
        <v>135500</v>
      </c>
      <c r="K8432" s="302" t="s">
        <v>85</v>
      </c>
      <c r="L8432" s="302">
        <v>9861229</v>
      </c>
      <c r="M8432" s="302" t="s">
        <v>901</v>
      </c>
      <c r="N8432" s="305">
        <v>35247</v>
      </c>
      <c r="O8432" s="305">
        <v>35247</v>
      </c>
      <c r="P8432" s="302" t="s">
        <v>1062</v>
      </c>
    </row>
    <row r="8433" spans="1:16">
      <c r="A8433" s="303">
        <v>0</v>
      </c>
      <c r="B8433" s="303">
        <v>0</v>
      </c>
      <c r="C8433" s="303">
        <v>0</v>
      </c>
      <c r="D8433" s="304">
        <f t="shared" si="131"/>
        <v>0</v>
      </c>
      <c r="E8433" s="305">
        <v>45992</v>
      </c>
      <c r="F8433" s="302" t="s">
        <v>69</v>
      </c>
      <c r="G8433" s="302" t="s">
        <v>70</v>
      </c>
      <c r="H8433" s="302" t="s">
        <v>3325</v>
      </c>
      <c r="I8433" s="302" t="s">
        <v>733</v>
      </c>
      <c r="J8433" s="302">
        <v>135500</v>
      </c>
      <c r="K8433" s="302" t="s">
        <v>86</v>
      </c>
      <c r="L8433" s="302">
        <v>9802949</v>
      </c>
      <c r="M8433" s="302" t="s">
        <v>885</v>
      </c>
      <c r="N8433" s="305">
        <v>31229</v>
      </c>
      <c r="O8433" s="305">
        <v>31229</v>
      </c>
      <c r="P8433" s="302" t="s">
        <v>1052</v>
      </c>
    </row>
    <row r="8434" spans="1:16">
      <c r="A8434" s="303">
        <v>0</v>
      </c>
      <c r="B8434" s="303">
        <v>0</v>
      </c>
      <c r="C8434" s="303">
        <v>0</v>
      </c>
      <c r="D8434" s="304">
        <f t="shared" si="131"/>
        <v>0</v>
      </c>
      <c r="E8434" s="305">
        <v>45992</v>
      </c>
      <c r="F8434" s="302" t="s">
        <v>69</v>
      </c>
      <c r="G8434" s="302" t="s">
        <v>70</v>
      </c>
      <c r="H8434" s="302" t="s">
        <v>3325</v>
      </c>
      <c r="I8434" s="302" t="s">
        <v>733</v>
      </c>
      <c r="J8434" s="302">
        <v>135500</v>
      </c>
      <c r="K8434" s="302" t="s">
        <v>86</v>
      </c>
      <c r="L8434" s="302">
        <v>9803004</v>
      </c>
      <c r="M8434" s="302" t="s">
        <v>885</v>
      </c>
      <c r="N8434" s="305">
        <v>35247</v>
      </c>
      <c r="O8434" s="305">
        <v>35247</v>
      </c>
      <c r="P8434" s="302" t="s">
        <v>1052</v>
      </c>
    </row>
    <row r="8435" spans="1:16">
      <c r="A8435" s="303">
        <v>0</v>
      </c>
      <c r="B8435" s="303">
        <v>0</v>
      </c>
      <c r="C8435" s="303">
        <v>0</v>
      </c>
      <c r="D8435" s="304">
        <f t="shared" si="131"/>
        <v>0</v>
      </c>
      <c r="E8435" s="305">
        <v>45992</v>
      </c>
      <c r="F8435" s="302" t="s">
        <v>69</v>
      </c>
      <c r="G8435" s="302" t="s">
        <v>70</v>
      </c>
      <c r="H8435" s="302" t="s">
        <v>3325</v>
      </c>
      <c r="I8435" s="302" t="s">
        <v>733</v>
      </c>
      <c r="J8435" s="302">
        <v>135500</v>
      </c>
      <c r="K8435" s="302" t="s">
        <v>86</v>
      </c>
      <c r="L8435" s="302">
        <v>9803123</v>
      </c>
      <c r="M8435" s="302" t="s">
        <v>885</v>
      </c>
      <c r="N8435" s="305">
        <v>31229</v>
      </c>
      <c r="O8435" s="305">
        <v>31229</v>
      </c>
      <c r="P8435" s="302" t="s">
        <v>1052</v>
      </c>
    </row>
    <row r="8436" spans="1:16">
      <c r="A8436" s="303">
        <v>0</v>
      </c>
      <c r="B8436" s="303">
        <v>0</v>
      </c>
      <c r="C8436" s="303">
        <v>0</v>
      </c>
      <c r="D8436" s="304">
        <f t="shared" si="131"/>
        <v>0</v>
      </c>
      <c r="E8436" s="305">
        <v>45992</v>
      </c>
      <c r="F8436" s="302" t="s">
        <v>69</v>
      </c>
      <c r="G8436" s="302" t="s">
        <v>70</v>
      </c>
      <c r="H8436" s="302" t="s">
        <v>3325</v>
      </c>
      <c r="I8436" s="302" t="s">
        <v>733</v>
      </c>
      <c r="J8436" s="302">
        <v>135500</v>
      </c>
      <c r="K8436" s="302" t="s">
        <v>88</v>
      </c>
      <c r="L8436" s="302">
        <v>9724216</v>
      </c>
      <c r="M8436" s="302" t="s">
        <v>3062</v>
      </c>
      <c r="N8436" s="305">
        <v>31229</v>
      </c>
      <c r="O8436" s="305">
        <v>31229</v>
      </c>
      <c r="P8436" s="302" t="s">
        <v>1062</v>
      </c>
    </row>
    <row r="8437" spans="1:16">
      <c r="A8437" s="303">
        <v>0</v>
      </c>
      <c r="B8437" s="303">
        <v>0</v>
      </c>
      <c r="C8437" s="303">
        <v>0</v>
      </c>
      <c r="D8437" s="304">
        <f t="shared" si="131"/>
        <v>0</v>
      </c>
      <c r="E8437" s="305">
        <v>45992</v>
      </c>
      <c r="F8437" s="302" t="s">
        <v>69</v>
      </c>
      <c r="G8437" s="302" t="s">
        <v>70</v>
      </c>
      <c r="H8437" s="302" t="s">
        <v>3325</v>
      </c>
      <c r="I8437" s="302" t="s">
        <v>733</v>
      </c>
      <c r="J8437" s="302">
        <v>135500</v>
      </c>
      <c r="K8437" s="302" t="s">
        <v>93</v>
      </c>
      <c r="L8437" s="302">
        <v>9695995</v>
      </c>
      <c r="M8437" s="302" t="s">
        <v>3063</v>
      </c>
      <c r="N8437" s="305">
        <v>35247</v>
      </c>
      <c r="O8437" s="305">
        <v>35247</v>
      </c>
      <c r="P8437" s="302" t="s">
        <v>1062</v>
      </c>
    </row>
    <row r="8438" spans="1:16">
      <c r="A8438" s="303">
        <v>0</v>
      </c>
      <c r="B8438" s="303">
        <v>0</v>
      </c>
      <c r="C8438" s="303">
        <v>0</v>
      </c>
      <c r="D8438" s="304">
        <f t="shared" si="131"/>
        <v>0</v>
      </c>
      <c r="E8438" s="305">
        <v>45992</v>
      </c>
      <c r="F8438" s="302" t="s">
        <v>69</v>
      </c>
      <c r="G8438" s="302" t="s">
        <v>70</v>
      </c>
      <c r="H8438" s="302" t="s">
        <v>3325</v>
      </c>
      <c r="I8438" s="302" t="s">
        <v>733</v>
      </c>
      <c r="J8438" s="302">
        <v>135500</v>
      </c>
      <c r="K8438" s="302" t="s">
        <v>94</v>
      </c>
      <c r="L8438" s="302">
        <v>9975213</v>
      </c>
      <c r="M8438" s="302" t="s">
        <v>3064</v>
      </c>
      <c r="N8438" s="305">
        <v>31229</v>
      </c>
      <c r="O8438" s="305">
        <v>31229</v>
      </c>
      <c r="P8438" s="302" t="s">
        <v>1062</v>
      </c>
    </row>
    <row r="8439" spans="1:16">
      <c r="A8439" s="303">
        <v>0</v>
      </c>
      <c r="B8439" s="303">
        <v>0</v>
      </c>
      <c r="C8439" s="303">
        <v>0</v>
      </c>
      <c r="D8439" s="304">
        <f t="shared" si="131"/>
        <v>0</v>
      </c>
      <c r="E8439" s="305">
        <v>45992</v>
      </c>
      <c r="F8439" s="302" t="s">
        <v>69</v>
      </c>
      <c r="G8439" s="302" t="s">
        <v>70</v>
      </c>
      <c r="H8439" s="302" t="s">
        <v>3325</v>
      </c>
      <c r="I8439" s="302" t="s">
        <v>733</v>
      </c>
      <c r="J8439" s="302">
        <v>135600</v>
      </c>
      <c r="K8439" s="302" t="s">
        <v>91</v>
      </c>
      <c r="L8439" s="302">
        <v>9975212</v>
      </c>
      <c r="M8439" s="302" t="s">
        <v>886</v>
      </c>
      <c r="N8439" s="305">
        <v>31229</v>
      </c>
      <c r="O8439" s="305">
        <v>31229</v>
      </c>
      <c r="P8439" s="302" t="s">
        <v>1062</v>
      </c>
    </row>
    <row r="8440" spans="1:16">
      <c r="A8440" s="303">
        <v>0</v>
      </c>
      <c r="B8440" s="303">
        <v>0</v>
      </c>
      <c r="C8440" s="303">
        <v>0</v>
      </c>
      <c r="D8440" s="304">
        <f t="shared" si="131"/>
        <v>0</v>
      </c>
      <c r="E8440" s="305">
        <v>45992</v>
      </c>
      <c r="F8440" s="302" t="s">
        <v>69</v>
      </c>
      <c r="G8440" s="302" t="s">
        <v>70</v>
      </c>
      <c r="H8440" s="302" t="s">
        <v>3325</v>
      </c>
      <c r="I8440" s="302" t="s">
        <v>733</v>
      </c>
      <c r="J8440" s="302">
        <v>135600</v>
      </c>
      <c r="K8440" s="302" t="s">
        <v>91</v>
      </c>
      <c r="L8440" s="302">
        <v>9708796</v>
      </c>
      <c r="M8440" s="302" t="s">
        <v>886</v>
      </c>
      <c r="N8440" s="305">
        <v>35247</v>
      </c>
      <c r="O8440" s="305">
        <v>35247</v>
      </c>
      <c r="P8440" s="302" t="s">
        <v>1062</v>
      </c>
    </row>
    <row r="8441" spans="1:16">
      <c r="A8441" s="303">
        <v>0</v>
      </c>
      <c r="B8441" s="303">
        <v>0</v>
      </c>
      <c r="C8441" s="303">
        <v>0</v>
      </c>
      <c r="D8441" s="304">
        <f t="shared" si="131"/>
        <v>0</v>
      </c>
      <c r="E8441" s="305">
        <v>45992</v>
      </c>
      <c r="F8441" s="302" t="s">
        <v>69</v>
      </c>
      <c r="G8441" s="302" t="s">
        <v>70</v>
      </c>
      <c r="H8441" s="302" t="s">
        <v>3325</v>
      </c>
      <c r="I8441" s="302" t="s">
        <v>733</v>
      </c>
      <c r="J8441" s="302">
        <v>135600</v>
      </c>
      <c r="K8441" s="302" t="s">
        <v>98</v>
      </c>
      <c r="L8441" s="302">
        <v>9861228</v>
      </c>
      <c r="M8441" s="302" t="s">
        <v>909</v>
      </c>
      <c r="N8441" s="305">
        <v>35247</v>
      </c>
      <c r="O8441" s="305">
        <v>35247</v>
      </c>
      <c r="P8441" s="302" t="s">
        <v>1062</v>
      </c>
    </row>
    <row r="8442" spans="1:16">
      <c r="A8442" s="303">
        <v>0</v>
      </c>
      <c r="B8442" s="303">
        <v>0</v>
      </c>
      <c r="C8442" s="303">
        <v>0</v>
      </c>
      <c r="D8442" s="304">
        <f t="shared" si="131"/>
        <v>0</v>
      </c>
      <c r="E8442" s="305">
        <v>45992</v>
      </c>
      <c r="F8442" s="302" t="s">
        <v>69</v>
      </c>
      <c r="G8442" s="302" t="s">
        <v>70</v>
      </c>
      <c r="H8442" s="302" t="s">
        <v>3325</v>
      </c>
      <c r="I8442" s="302" t="s">
        <v>733</v>
      </c>
      <c r="J8442" s="302">
        <v>135600</v>
      </c>
      <c r="K8442" s="302" t="s">
        <v>99</v>
      </c>
      <c r="L8442" s="302">
        <v>9975211</v>
      </c>
      <c r="M8442" s="302" t="s">
        <v>887</v>
      </c>
      <c r="N8442" s="305">
        <v>31229</v>
      </c>
      <c r="O8442" s="305">
        <v>31229</v>
      </c>
      <c r="P8442" s="302" t="s">
        <v>1062</v>
      </c>
    </row>
    <row r="8443" spans="1:16">
      <c r="A8443" s="303">
        <v>0</v>
      </c>
      <c r="B8443" s="303">
        <v>0</v>
      </c>
      <c r="C8443" s="303">
        <v>0</v>
      </c>
      <c r="D8443" s="304">
        <f t="shared" si="131"/>
        <v>0</v>
      </c>
      <c r="E8443" s="305">
        <v>45992</v>
      </c>
      <c r="F8443" s="302" t="s">
        <v>69</v>
      </c>
      <c r="G8443" s="302" t="s">
        <v>70</v>
      </c>
      <c r="H8443" s="302" t="s">
        <v>3325</v>
      </c>
      <c r="I8443" s="302" t="s">
        <v>733</v>
      </c>
      <c r="J8443" s="302">
        <v>135600</v>
      </c>
      <c r="K8443" s="302" t="s">
        <v>92</v>
      </c>
      <c r="L8443" s="302">
        <v>9861227</v>
      </c>
      <c r="M8443" s="302" t="s">
        <v>948</v>
      </c>
      <c r="N8443" s="305">
        <v>35247</v>
      </c>
      <c r="O8443" s="305">
        <v>35247</v>
      </c>
      <c r="P8443" s="302" t="s">
        <v>1062</v>
      </c>
    </row>
    <row r="8444" spans="1:16">
      <c r="A8444" s="303">
        <v>0</v>
      </c>
      <c r="B8444" s="303">
        <v>0</v>
      </c>
      <c r="C8444" s="303">
        <v>0</v>
      </c>
      <c r="D8444" s="304">
        <f t="shared" si="131"/>
        <v>0</v>
      </c>
      <c r="E8444" s="305">
        <v>45992</v>
      </c>
      <c r="F8444" s="302" t="s">
        <v>69</v>
      </c>
      <c r="G8444" s="302" t="s">
        <v>70</v>
      </c>
      <c r="H8444" s="302" t="s">
        <v>3327</v>
      </c>
      <c r="I8444" s="302" t="s">
        <v>735</v>
      </c>
      <c r="J8444" s="302">
        <v>135500</v>
      </c>
      <c r="K8444" s="302" t="s">
        <v>83</v>
      </c>
      <c r="L8444" s="302">
        <v>9802684</v>
      </c>
      <c r="M8444" s="302" t="s">
        <v>879</v>
      </c>
      <c r="N8444" s="305">
        <v>30864</v>
      </c>
      <c r="O8444" s="305">
        <v>30864</v>
      </c>
      <c r="P8444" s="302" t="s">
        <v>1052</v>
      </c>
    </row>
    <row r="8445" spans="1:16">
      <c r="A8445" s="303">
        <v>0</v>
      </c>
      <c r="B8445" s="303">
        <v>0</v>
      </c>
      <c r="C8445" s="303">
        <v>0</v>
      </c>
      <c r="D8445" s="304">
        <f t="shared" si="131"/>
        <v>0</v>
      </c>
      <c r="E8445" s="305">
        <v>45992</v>
      </c>
      <c r="F8445" s="302" t="s">
        <v>69</v>
      </c>
      <c r="G8445" s="302" t="s">
        <v>70</v>
      </c>
      <c r="H8445" s="302" t="s">
        <v>3327</v>
      </c>
      <c r="I8445" s="302" t="s">
        <v>735</v>
      </c>
      <c r="J8445" s="302">
        <v>135500</v>
      </c>
      <c r="K8445" s="302" t="s">
        <v>83</v>
      </c>
      <c r="L8445" s="302">
        <v>10379934</v>
      </c>
      <c r="M8445" s="302" t="s">
        <v>911</v>
      </c>
      <c r="N8445" s="305">
        <v>40330</v>
      </c>
      <c r="O8445" s="305">
        <v>40179</v>
      </c>
      <c r="P8445" s="302" t="s">
        <v>3328</v>
      </c>
    </row>
    <row r="8446" spans="1:16">
      <c r="A8446" s="303">
        <v>0</v>
      </c>
      <c r="B8446" s="303">
        <v>0</v>
      </c>
      <c r="C8446" s="303">
        <v>0</v>
      </c>
      <c r="D8446" s="304">
        <f t="shared" si="131"/>
        <v>0</v>
      </c>
      <c r="E8446" s="305">
        <v>45992</v>
      </c>
      <c r="F8446" s="302" t="s">
        <v>69</v>
      </c>
      <c r="G8446" s="302" t="s">
        <v>70</v>
      </c>
      <c r="H8446" s="302" t="s">
        <v>3327</v>
      </c>
      <c r="I8446" s="302" t="s">
        <v>735</v>
      </c>
      <c r="J8446" s="302">
        <v>135500</v>
      </c>
      <c r="K8446" s="302" t="s">
        <v>83</v>
      </c>
      <c r="L8446" s="302">
        <v>9802685</v>
      </c>
      <c r="M8446" s="302" t="s">
        <v>879</v>
      </c>
      <c r="N8446" s="305">
        <v>33786</v>
      </c>
      <c r="O8446" s="305">
        <v>33786</v>
      </c>
      <c r="P8446" s="302" t="s">
        <v>1052</v>
      </c>
    </row>
    <row r="8447" spans="1:16">
      <c r="A8447" s="303">
        <v>0</v>
      </c>
      <c r="B8447" s="303">
        <v>0</v>
      </c>
      <c r="C8447" s="303">
        <v>0</v>
      </c>
      <c r="D8447" s="304">
        <f t="shared" si="131"/>
        <v>0</v>
      </c>
      <c r="E8447" s="305">
        <v>45992</v>
      </c>
      <c r="F8447" s="302" t="s">
        <v>69</v>
      </c>
      <c r="G8447" s="302" t="s">
        <v>70</v>
      </c>
      <c r="H8447" s="302" t="s">
        <v>3327</v>
      </c>
      <c r="I8447" s="302" t="s">
        <v>735</v>
      </c>
      <c r="J8447" s="302">
        <v>135500</v>
      </c>
      <c r="K8447" s="302" t="s">
        <v>83</v>
      </c>
      <c r="L8447" s="302">
        <v>9802875</v>
      </c>
      <c r="M8447" s="302" t="s">
        <v>879</v>
      </c>
      <c r="N8447" s="305">
        <v>30864</v>
      </c>
      <c r="O8447" s="305">
        <v>30864</v>
      </c>
      <c r="P8447" s="302" t="s">
        <v>1052</v>
      </c>
    </row>
    <row r="8448" spans="1:16">
      <c r="A8448" s="303">
        <v>0</v>
      </c>
      <c r="B8448" s="303">
        <v>0</v>
      </c>
      <c r="C8448" s="303">
        <v>0</v>
      </c>
      <c r="D8448" s="304">
        <f t="shared" si="131"/>
        <v>0</v>
      </c>
      <c r="E8448" s="305">
        <v>45992</v>
      </c>
      <c r="F8448" s="302" t="s">
        <v>69</v>
      </c>
      <c r="G8448" s="302" t="s">
        <v>70</v>
      </c>
      <c r="H8448" s="302" t="s">
        <v>3327</v>
      </c>
      <c r="I8448" s="302" t="s">
        <v>735</v>
      </c>
      <c r="J8448" s="302">
        <v>135500</v>
      </c>
      <c r="K8448" s="302" t="s">
        <v>85</v>
      </c>
      <c r="L8448" s="302">
        <v>10379925</v>
      </c>
      <c r="M8448" s="302" t="s">
        <v>867</v>
      </c>
      <c r="N8448" s="305">
        <v>40330</v>
      </c>
      <c r="O8448" s="305">
        <v>40179</v>
      </c>
      <c r="P8448" s="302" t="s">
        <v>3328</v>
      </c>
    </row>
    <row r="8449" spans="1:16">
      <c r="A8449" s="303">
        <v>0</v>
      </c>
      <c r="B8449" s="303">
        <v>0</v>
      </c>
      <c r="C8449" s="303">
        <v>0</v>
      </c>
      <c r="D8449" s="304">
        <f t="shared" si="131"/>
        <v>0</v>
      </c>
      <c r="E8449" s="305">
        <v>45992</v>
      </c>
      <c r="F8449" s="302" t="s">
        <v>69</v>
      </c>
      <c r="G8449" s="302" t="s">
        <v>70</v>
      </c>
      <c r="H8449" s="302" t="s">
        <v>3327</v>
      </c>
      <c r="I8449" s="302" t="s">
        <v>735</v>
      </c>
      <c r="J8449" s="302">
        <v>135500</v>
      </c>
      <c r="K8449" s="302" t="s">
        <v>86</v>
      </c>
      <c r="L8449" s="302">
        <v>9803223</v>
      </c>
      <c r="M8449" s="302" t="s">
        <v>885</v>
      </c>
      <c r="N8449" s="305">
        <v>33786</v>
      </c>
      <c r="O8449" s="305">
        <v>33786</v>
      </c>
      <c r="P8449" s="302" t="s">
        <v>1052</v>
      </c>
    </row>
    <row r="8450" spans="1:16">
      <c r="A8450" s="303">
        <v>0</v>
      </c>
      <c r="B8450" s="303">
        <v>0</v>
      </c>
      <c r="C8450" s="303">
        <v>0</v>
      </c>
      <c r="D8450" s="304">
        <f t="shared" si="131"/>
        <v>0</v>
      </c>
      <c r="E8450" s="305">
        <v>45992</v>
      </c>
      <c r="F8450" s="302" t="s">
        <v>69</v>
      </c>
      <c r="G8450" s="302" t="s">
        <v>70</v>
      </c>
      <c r="H8450" s="302" t="s">
        <v>3327</v>
      </c>
      <c r="I8450" s="302" t="s">
        <v>735</v>
      </c>
      <c r="J8450" s="302">
        <v>135500</v>
      </c>
      <c r="K8450" s="302" t="s">
        <v>86</v>
      </c>
      <c r="L8450" s="302">
        <v>9804928</v>
      </c>
      <c r="M8450" s="302" t="s">
        <v>885</v>
      </c>
      <c r="N8450" s="305">
        <v>30864</v>
      </c>
      <c r="O8450" s="305">
        <v>30864</v>
      </c>
      <c r="P8450" s="302" t="s">
        <v>1052</v>
      </c>
    </row>
    <row r="8451" spans="1:16">
      <c r="A8451" s="303">
        <v>0</v>
      </c>
      <c r="B8451" s="303">
        <v>0</v>
      </c>
      <c r="C8451" s="303">
        <v>0</v>
      </c>
      <c r="D8451" s="304">
        <f t="shared" ref="D8451:D8514" si="132">+B8451-C8451</f>
        <v>0</v>
      </c>
      <c r="E8451" s="305">
        <v>45992</v>
      </c>
      <c r="F8451" s="302" t="s">
        <v>69</v>
      </c>
      <c r="G8451" s="302" t="s">
        <v>70</v>
      </c>
      <c r="H8451" s="302" t="s">
        <v>3327</v>
      </c>
      <c r="I8451" s="302" t="s">
        <v>735</v>
      </c>
      <c r="J8451" s="302">
        <v>135500</v>
      </c>
      <c r="K8451" s="302" t="s">
        <v>86</v>
      </c>
      <c r="L8451" s="302">
        <v>10379931</v>
      </c>
      <c r="M8451" s="302" t="s">
        <v>905</v>
      </c>
      <c r="N8451" s="305">
        <v>40330</v>
      </c>
      <c r="O8451" s="305">
        <v>40179</v>
      </c>
      <c r="P8451" s="302" t="s">
        <v>3328</v>
      </c>
    </row>
    <row r="8452" spans="1:16">
      <c r="A8452" s="303">
        <v>0</v>
      </c>
      <c r="B8452" s="303">
        <v>0</v>
      </c>
      <c r="C8452" s="303">
        <v>0</v>
      </c>
      <c r="D8452" s="304">
        <f t="shared" si="132"/>
        <v>0</v>
      </c>
      <c r="E8452" s="305">
        <v>45992</v>
      </c>
      <c r="F8452" s="302" t="s">
        <v>69</v>
      </c>
      <c r="G8452" s="302" t="s">
        <v>70</v>
      </c>
      <c r="H8452" s="302" t="s">
        <v>3327</v>
      </c>
      <c r="I8452" s="302" t="s">
        <v>735</v>
      </c>
      <c r="J8452" s="302">
        <v>135500</v>
      </c>
      <c r="K8452" s="302" t="s">
        <v>86</v>
      </c>
      <c r="L8452" s="302">
        <v>9803222</v>
      </c>
      <c r="M8452" s="302" t="s">
        <v>885</v>
      </c>
      <c r="N8452" s="305">
        <v>30864</v>
      </c>
      <c r="O8452" s="305">
        <v>30864</v>
      </c>
      <c r="P8452" s="302" t="s">
        <v>1052</v>
      </c>
    </row>
    <row r="8453" spans="1:16">
      <c r="A8453" s="303">
        <v>0</v>
      </c>
      <c r="B8453" s="303">
        <v>0</v>
      </c>
      <c r="C8453" s="303">
        <v>0</v>
      </c>
      <c r="D8453" s="304">
        <f t="shared" si="132"/>
        <v>0</v>
      </c>
      <c r="E8453" s="305">
        <v>45992</v>
      </c>
      <c r="F8453" s="302" t="s">
        <v>69</v>
      </c>
      <c r="G8453" s="302" t="s">
        <v>70</v>
      </c>
      <c r="H8453" s="302" t="s">
        <v>3327</v>
      </c>
      <c r="I8453" s="302" t="s">
        <v>735</v>
      </c>
      <c r="J8453" s="302">
        <v>135500</v>
      </c>
      <c r="K8453" s="302" t="s">
        <v>94</v>
      </c>
      <c r="L8453" s="302">
        <v>9975209</v>
      </c>
      <c r="M8453" s="302" t="s">
        <v>3064</v>
      </c>
      <c r="N8453" s="305">
        <v>30864</v>
      </c>
      <c r="O8453" s="305">
        <v>30864</v>
      </c>
      <c r="P8453" s="302" t="s">
        <v>1062</v>
      </c>
    </row>
    <row r="8454" spans="1:16">
      <c r="A8454" s="303">
        <v>0</v>
      </c>
      <c r="B8454" s="303">
        <v>0</v>
      </c>
      <c r="C8454" s="303">
        <v>0</v>
      </c>
      <c r="D8454" s="304">
        <f t="shared" si="132"/>
        <v>0</v>
      </c>
      <c r="E8454" s="305">
        <v>45992</v>
      </c>
      <c r="F8454" s="302" t="s">
        <v>69</v>
      </c>
      <c r="G8454" s="302" t="s">
        <v>70</v>
      </c>
      <c r="H8454" s="302" t="s">
        <v>3327</v>
      </c>
      <c r="I8454" s="302" t="s">
        <v>735</v>
      </c>
      <c r="J8454" s="302">
        <v>135500</v>
      </c>
      <c r="K8454" s="302" t="s">
        <v>94</v>
      </c>
      <c r="L8454" s="302">
        <v>9975210</v>
      </c>
      <c r="M8454" s="302" t="s">
        <v>3064</v>
      </c>
      <c r="N8454" s="305">
        <v>33786</v>
      </c>
      <c r="O8454" s="305">
        <v>33786</v>
      </c>
      <c r="P8454" s="302" t="s">
        <v>1062</v>
      </c>
    </row>
    <row r="8455" spans="1:16">
      <c r="A8455" s="303">
        <v>0</v>
      </c>
      <c r="B8455" s="303">
        <v>0</v>
      </c>
      <c r="C8455" s="303">
        <v>0</v>
      </c>
      <c r="D8455" s="304">
        <f t="shared" si="132"/>
        <v>0</v>
      </c>
      <c r="E8455" s="305">
        <v>45992</v>
      </c>
      <c r="F8455" s="302" t="s">
        <v>69</v>
      </c>
      <c r="G8455" s="302" t="s">
        <v>70</v>
      </c>
      <c r="H8455" s="302" t="s">
        <v>3327</v>
      </c>
      <c r="I8455" s="302" t="s">
        <v>735</v>
      </c>
      <c r="J8455" s="302">
        <v>135500</v>
      </c>
      <c r="K8455" s="302" t="s">
        <v>676</v>
      </c>
      <c r="L8455" s="302">
        <v>9975208</v>
      </c>
      <c r="M8455" s="302" t="s">
        <v>3069</v>
      </c>
      <c r="N8455" s="305">
        <v>30864</v>
      </c>
      <c r="O8455" s="305">
        <v>30864</v>
      </c>
      <c r="P8455" s="302" t="s">
        <v>1062</v>
      </c>
    </row>
    <row r="8456" spans="1:16">
      <c r="A8456" s="303">
        <v>0</v>
      </c>
      <c r="B8456" s="303">
        <v>0</v>
      </c>
      <c r="C8456" s="303">
        <v>0</v>
      </c>
      <c r="D8456" s="304">
        <f t="shared" si="132"/>
        <v>0</v>
      </c>
      <c r="E8456" s="305">
        <v>45992</v>
      </c>
      <c r="F8456" s="302" t="s">
        <v>69</v>
      </c>
      <c r="G8456" s="302" t="s">
        <v>70</v>
      </c>
      <c r="H8456" s="302" t="s">
        <v>3327</v>
      </c>
      <c r="I8456" s="302" t="s">
        <v>735</v>
      </c>
      <c r="J8456" s="302">
        <v>135600</v>
      </c>
      <c r="K8456" s="302" t="s">
        <v>91</v>
      </c>
      <c r="L8456" s="302">
        <v>9975207</v>
      </c>
      <c r="M8456" s="302" t="s">
        <v>886</v>
      </c>
      <c r="N8456" s="305">
        <v>30864</v>
      </c>
      <c r="O8456" s="305">
        <v>30864</v>
      </c>
      <c r="P8456" s="302" t="s">
        <v>1062</v>
      </c>
    </row>
    <row r="8457" spans="1:16">
      <c r="A8457" s="303">
        <v>0</v>
      </c>
      <c r="B8457" s="303">
        <v>0</v>
      </c>
      <c r="C8457" s="303">
        <v>0</v>
      </c>
      <c r="D8457" s="304">
        <f t="shared" si="132"/>
        <v>0</v>
      </c>
      <c r="E8457" s="305">
        <v>45992</v>
      </c>
      <c r="F8457" s="302" t="s">
        <v>69</v>
      </c>
      <c r="G8457" s="302" t="s">
        <v>70</v>
      </c>
      <c r="H8457" s="302" t="s">
        <v>3327</v>
      </c>
      <c r="I8457" s="302" t="s">
        <v>735</v>
      </c>
      <c r="J8457" s="302">
        <v>135600</v>
      </c>
      <c r="K8457" s="302" t="s">
        <v>98</v>
      </c>
      <c r="L8457" s="302">
        <v>9814716</v>
      </c>
      <c r="M8457" s="302" t="s">
        <v>909</v>
      </c>
      <c r="N8457" s="305">
        <v>37742</v>
      </c>
      <c r="O8457" s="305">
        <v>37622</v>
      </c>
      <c r="P8457" s="302" t="s">
        <v>3328</v>
      </c>
    </row>
    <row r="8458" spans="1:16">
      <c r="A8458" s="303">
        <v>0</v>
      </c>
      <c r="B8458" s="303">
        <v>0</v>
      </c>
      <c r="C8458" s="303">
        <v>0</v>
      </c>
      <c r="D8458" s="304">
        <f t="shared" si="132"/>
        <v>0</v>
      </c>
      <c r="E8458" s="305">
        <v>45992</v>
      </c>
      <c r="F8458" s="302" t="s">
        <v>69</v>
      </c>
      <c r="G8458" s="302" t="s">
        <v>70</v>
      </c>
      <c r="H8458" s="302" t="s">
        <v>3327</v>
      </c>
      <c r="I8458" s="302" t="s">
        <v>735</v>
      </c>
      <c r="J8458" s="302">
        <v>135600</v>
      </c>
      <c r="K8458" s="302" t="s">
        <v>99</v>
      </c>
      <c r="L8458" s="302">
        <v>9975206</v>
      </c>
      <c r="M8458" s="302" t="s">
        <v>887</v>
      </c>
      <c r="N8458" s="305">
        <v>30864</v>
      </c>
      <c r="O8458" s="305">
        <v>30864</v>
      </c>
      <c r="P8458" s="302" t="s">
        <v>1062</v>
      </c>
    </row>
    <row r="8459" spans="1:16">
      <c r="A8459" s="303">
        <v>0</v>
      </c>
      <c r="B8459" s="303">
        <v>0</v>
      </c>
      <c r="C8459" s="303">
        <v>0</v>
      </c>
      <c r="D8459" s="304">
        <f t="shared" si="132"/>
        <v>0</v>
      </c>
      <c r="E8459" s="305">
        <v>45992</v>
      </c>
      <c r="F8459" s="302" t="s">
        <v>69</v>
      </c>
      <c r="G8459" s="302" t="s">
        <v>70</v>
      </c>
      <c r="H8459" s="302" t="s">
        <v>3327</v>
      </c>
      <c r="I8459" s="302" t="s">
        <v>735</v>
      </c>
      <c r="J8459" s="302">
        <v>135600</v>
      </c>
      <c r="K8459" s="302" t="s">
        <v>92</v>
      </c>
      <c r="L8459" s="302">
        <v>10379928</v>
      </c>
      <c r="M8459" s="302" t="s">
        <v>877</v>
      </c>
      <c r="N8459" s="305">
        <v>40330</v>
      </c>
      <c r="O8459" s="305">
        <v>40179</v>
      </c>
      <c r="P8459" s="302" t="s">
        <v>3328</v>
      </c>
    </row>
    <row r="8460" spans="1:16">
      <c r="A8460" s="303">
        <v>0</v>
      </c>
      <c r="B8460" s="303">
        <v>0</v>
      </c>
      <c r="C8460" s="303">
        <v>0</v>
      </c>
      <c r="D8460" s="304">
        <f t="shared" si="132"/>
        <v>0</v>
      </c>
      <c r="E8460" s="305">
        <v>45992</v>
      </c>
      <c r="F8460" s="302" t="s">
        <v>69</v>
      </c>
      <c r="G8460" s="302" t="s">
        <v>70</v>
      </c>
      <c r="H8460" s="302" t="s">
        <v>3327</v>
      </c>
      <c r="I8460" s="302" t="s">
        <v>735</v>
      </c>
      <c r="J8460" s="302">
        <v>135600</v>
      </c>
      <c r="K8460" s="302" t="s">
        <v>92</v>
      </c>
      <c r="L8460" s="302">
        <v>9818275</v>
      </c>
      <c r="M8460" s="302" t="s">
        <v>948</v>
      </c>
      <c r="N8460" s="305">
        <v>38322</v>
      </c>
      <c r="O8460" s="305">
        <v>37987</v>
      </c>
      <c r="P8460" s="302" t="s">
        <v>3328</v>
      </c>
    </row>
    <row r="8461" spans="1:16">
      <c r="A8461" s="303">
        <v>0</v>
      </c>
      <c r="B8461" s="303">
        <v>0</v>
      </c>
      <c r="C8461" s="303">
        <v>0</v>
      </c>
      <c r="D8461" s="304">
        <f t="shared" si="132"/>
        <v>0</v>
      </c>
      <c r="E8461" s="305">
        <v>45992</v>
      </c>
      <c r="F8461" s="302" t="s">
        <v>69</v>
      </c>
      <c r="G8461" s="302" t="s">
        <v>70</v>
      </c>
      <c r="H8461" s="302" t="s">
        <v>3329</v>
      </c>
      <c r="I8461" s="302" t="s">
        <v>736</v>
      </c>
      <c r="J8461" s="302">
        <v>135300</v>
      </c>
      <c r="K8461" s="302" t="s">
        <v>84</v>
      </c>
      <c r="L8461" s="302">
        <v>11659091</v>
      </c>
      <c r="M8461" s="302" t="s">
        <v>3168</v>
      </c>
      <c r="N8461" s="305">
        <v>40948</v>
      </c>
      <c r="O8461" s="305">
        <v>41183</v>
      </c>
      <c r="P8461" s="302" t="s">
        <v>3169</v>
      </c>
    </row>
    <row r="8462" spans="1:16">
      <c r="A8462" s="303">
        <v>0</v>
      </c>
      <c r="B8462" s="303">
        <v>0</v>
      </c>
      <c r="C8462" s="303">
        <v>0</v>
      </c>
      <c r="D8462" s="304">
        <f t="shared" si="132"/>
        <v>0</v>
      </c>
      <c r="E8462" s="305">
        <v>45992</v>
      </c>
      <c r="F8462" s="302" t="s">
        <v>69</v>
      </c>
      <c r="G8462" s="302" t="s">
        <v>70</v>
      </c>
      <c r="H8462" s="302" t="s">
        <v>3329</v>
      </c>
      <c r="I8462" s="302" t="s">
        <v>736</v>
      </c>
      <c r="J8462" s="302">
        <v>135300</v>
      </c>
      <c r="K8462" s="302" t="s">
        <v>171</v>
      </c>
      <c r="L8462" s="302">
        <v>11630313</v>
      </c>
      <c r="M8462" s="302" t="s">
        <v>902</v>
      </c>
      <c r="N8462" s="305">
        <v>41067</v>
      </c>
      <c r="O8462" s="305">
        <v>40909</v>
      </c>
      <c r="P8462" s="302" t="s">
        <v>3330</v>
      </c>
    </row>
    <row r="8463" spans="1:16">
      <c r="A8463" s="303">
        <v>0</v>
      </c>
      <c r="B8463" s="303">
        <v>0</v>
      </c>
      <c r="C8463" s="303">
        <v>0</v>
      </c>
      <c r="D8463" s="304">
        <f t="shared" si="132"/>
        <v>0</v>
      </c>
      <c r="E8463" s="305">
        <v>45992</v>
      </c>
      <c r="F8463" s="302" t="s">
        <v>69</v>
      </c>
      <c r="G8463" s="302" t="s">
        <v>70</v>
      </c>
      <c r="H8463" s="302" t="s">
        <v>3329</v>
      </c>
      <c r="I8463" s="302" t="s">
        <v>736</v>
      </c>
      <c r="J8463" s="302">
        <v>135500</v>
      </c>
      <c r="K8463" s="302" t="s">
        <v>83</v>
      </c>
      <c r="L8463" s="302">
        <v>9802887</v>
      </c>
      <c r="M8463" s="302" t="s">
        <v>879</v>
      </c>
      <c r="N8463" s="305">
        <v>30498</v>
      </c>
      <c r="O8463" s="305">
        <v>30498</v>
      </c>
      <c r="P8463" s="302" t="s">
        <v>1052</v>
      </c>
    </row>
    <row r="8464" spans="1:16">
      <c r="A8464" s="303">
        <v>0</v>
      </c>
      <c r="B8464" s="303">
        <v>0</v>
      </c>
      <c r="C8464" s="303">
        <v>0</v>
      </c>
      <c r="D8464" s="304">
        <f t="shared" si="132"/>
        <v>0</v>
      </c>
      <c r="E8464" s="305">
        <v>45992</v>
      </c>
      <c r="F8464" s="302" t="s">
        <v>69</v>
      </c>
      <c r="G8464" s="302" t="s">
        <v>70</v>
      </c>
      <c r="H8464" s="302" t="s">
        <v>3329</v>
      </c>
      <c r="I8464" s="302" t="s">
        <v>736</v>
      </c>
      <c r="J8464" s="302">
        <v>135500</v>
      </c>
      <c r="K8464" s="302" t="s">
        <v>83</v>
      </c>
      <c r="L8464" s="302">
        <v>10500637</v>
      </c>
      <c r="M8464" s="302" t="s">
        <v>911</v>
      </c>
      <c r="N8464" s="305">
        <v>40452</v>
      </c>
      <c r="O8464" s="305">
        <v>40452</v>
      </c>
      <c r="P8464" s="302" t="s">
        <v>3331</v>
      </c>
    </row>
    <row r="8465" spans="1:16">
      <c r="A8465" s="303">
        <v>0</v>
      </c>
      <c r="B8465" s="303">
        <v>0</v>
      </c>
      <c r="C8465" s="303">
        <v>0</v>
      </c>
      <c r="D8465" s="304">
        <f t="shared" si="132"/>
        <v>0</v>
      </c>
      <c r="E8465" s="305">
        <v>45992</v>
      </c>
      <c r="F8465" s="302" t="s">
        <v>69</v>
      </c>
      <c r="G8465" s="302" t="s">
        <v>70</v>
      </c>
      <c r="H8465" s="302" t="s">
        <v>3329</v>
      </c>
      <c r="I8465" s="302" t="s">
        <v>736</v>
      </c>
      <c r="J8465" s="302">
        <v>135500</v>
      </c>
      <c r="K8465" s="302" t="s">
        <v>83</v>
      </c>
      <c r="L8465" s="302">
        <v>11028403</v>
      </c>
      <c r="M8465" s="302" t="s">
        <v>911</v>
      </c>
      <c r="N8465" s="305">
        <v>40787</v>
      </c>
      <c r="O8465" s="305">
        <v>40544</v>
      </c>
      <c r="P8465" s="302" t="s">
        <v>3331</v>
      </c>
    </row>
    <row r="8466" spans="1:16">
      <c r="A8466" s="303">
        <v>0</v>
      </c>
      <c r="B8466" s="303">
        <v>0</v>
      </c>
      <c r="C8466" s="303">
        <v>0</v>
      </c>
      <c r="D8466" s="304">
        <f t="shared" si="132"/>
        <v>0</v>
      </c>
      <c r="E8466" s="305">
        <v>45992</v>
      </c>
      <c r="F8466" s="302" t="s">
        <v>69</v>
      </c>
      <c r="G8466" s="302" t="s">
        <v>70</v>
      </c>
      <c r="H8466" s="302" t="s">
        <v>3329</v>
      </c>
      <c r="I8466" s="302" t="s">
        <v>736</v>
      </c>
      <c r="J8466" s="302">
        <v>135500</v>
      </c>
      <c r="K8466" s="302" t="s">
        <v>83</v>
      </c>
      <c r="L8466" s="302">
        <v>9802409</v>
      </c>
      <c r="M8466" s="302" t="s">
        <v>879</v>
      </c>
      <c r="N8466" s="305">
        <v>34881</v>
      </c>
      <c r="O8466" s="305">
        <v>34881</v>
      </c>
      <c r="P8466" s="302" t="s">
        <v>1052</v>
      </c>
    </row>
    <row r="8467" spans="1:16">
      <c r="A8467" s="303">
        <v>0</v>
      </c>
      <c r="B8467" s="303">
        <v>0</v>
      </c>
      <c r="C8467" s="303">
        <v>0</v>
      </c>
      <c r="D8467" s="304">
        <f t="shared" si="132"/>
        <v>0</v>
      </c>
      <c r="E8467" s="305">
        <v>45992</v>
      </c>
      <c r="F8467" s="302" t="s">
        <v>69</v>
      </c>
      <c r="G8467" s="302" t="s">
        <v>70</v>
      </c>
      <c r="H8467" s="302" t="s">
        <v>3329</v>
      </c>
      <c r="I8467" s="302" t="s">
        <v>736</v>
      </c>
      <c r="J8467" s="302">
        <v>135500</v>
      </c>
      <c r="K8467" s="302" t="s">
        <v>83</v>
      </c>
      <c r="L8467" s="302">
        <v>9802584</v>
      </c>
      <c r="M8467" s="302" t="s">
        <v>879</v>
      </c>
      <c r="N8467" s="305">
        <v>30498</v>
      </c>
      <c r="O8467" s="305">
        <v>30498</v>
      </c>
      <c r="P8467" s="302" t="s">
        <v>1052</v>
      </c>
    </row>
    <row r="8468" spans="1:16">
      <c r="A8468" s="303">
        <v>0</v>
      </c>
      <c r="B8468" s="303">
        <v>0</v>
      </c>
      <c r="C8468" s="303">
        <v>0</v>
      </c>
      <c r="D8468" s="304">
        <f t="shared" si="132"/>
        <v>0</v>
      </c>
      <c r="E8468" s="305">
        <v>45992</v>
      </c>
      <c r="F8468" s="302" t="s">
        <v>69</v>
      </c>
      <c r="G8468" s="302" t="s">
        <v>70</v>
      </c>
      <c r="H8468" s="302" t="s">
        <v>3329</v>
      </c>
      <c r="I8468" s="302" t="s">
        <v>736</v>
      </c>
      <c r="J8468" s="302">
        <v>135500</v>
      </c>
      <c r="K8468" s="302" t="s">
        <v>84</v>
      </c>
      <c r="L8468" s="302">
        <v>11532412</v>
      </c>
      <c r="M8468" s="302" t="s">
        <v>3332</v>
      </c>
      <c r="N8468" s="305">
        <v>41106</v>
      </c>
      <c r="O8468" s="305">
        <v>41091</v>
      </c>
      <c r="P8468" s="302" t="s">
        <v>3333</v>
      </c>
    </row>
    <row r="8469" spans="1:16">
      <c r="A8469" s="303">
        <v>0</v>
      </c>
      <c r="B8469" s="303">
        <v>0</v>
      </c>
      <c r="C8469" s="303">
        <v>0</v>
      </c>
      <c r="D8469" s="304">
        <f t="shared" si="132"/>
        <v>0</v>
      </c>
      <c r="E8469" s="305">
        <v>45992</v>
      </c>
      <c r="F8469" s="302" t="s">
        <v>69</v>
      </c>
      <c r="G8469" s="302" t="s">
        <v>70</v>
      </c>
      <c r="H8469" s="302" t="s">
        <v>3329</v>
      </c>
      <c r="I8469" s="302" t="s">
        <v>736</v>
      </c>
      <c r="J8469" s="302">
        <v>135500</v>
      </c>
      <c r="K8469" s="302" t="s">
        <v>84</v>
      </c>
      <c r="L8469" s="302">
        <v>10638062</v>
      </c>
      <c r="M8469" s="302" t="s">
        <v>3334</v>
      </c>
      <c r="N8469" s="305">
        <v>40544</v>
      </c>
      <c r="O8469" s="305">
        <v>40544</v>
      </c>
      <c r="P8469" s="302" t="s">
        <v>3331</v>
      </c>
    </row>
    <row r="8470" spans="1:16">
      <c r="A8470" s="303">
        <v>0</v>
      </c>
      <c r="B8470" s="303">
        <v>0</v>
      </c>
      <c r="C8470" s="303">
        <v>0</v>
      </c>
      <c r="D8470" s="304">
        <f t="shared" si="132"/>
        <v>0</v>
      </c>
      <c r="E8470" s="305">
        <v>45992</v>
      </c>
      <c r="F8470" s="302" t="s">
        <v>69</v>
      </c>
      <c r="G8470" s="302" t="s">
        <v>70</v>
      </c>
      <c r="H8470" s="302" t="s">
        <v>3329</v>
      </c>
      <c r="I8470" s="302" t="s">
        <v>736</v>
      </c>
      <c r="J8470" s="302">
        <v>135500</v>
      </c>
      <c r="K8470" s="302" t="s">
        <v>217</v>
      </c>
      <c r="L8470" s="302">
        <v>11220138</v>
      </c>
      <c r="M8470" s="302" t="s">
        <v>1118</v>
      </c>
      <c r="N8470" s="305">
        <v>40878</v>
      </c>
      <c r="O8470" s="305">
        <v>40544</v>
      </c>
      <c r="P8470" s="302" t="s">
        <v>3331</v>
      </c>
    </row>
    <row r="8471" spans="1:16">
      <c r="A8471" s="303">
        <v>0</v>
      </c>
      <c r="B8471" s="303">
        <v>0</v>
      </c>
      <c r="C8471" s="303">
        <v>0</v>
      </c>
      <c r="D8471" s="304">
        <f t="shared" si="132"/>
        <v>0</v>
      </c>
      <c r="E8471" s="305">
        <v>45992</v>
      </c>
      <c r="F8471" s="302" t="s">
        <v>69</v>
      </c>
      <c r="G8471" s="302" t="s">
        <v>70</v>
      </c>
      <c r="H8471" s="302" t="s">
        <v>3329</v>
      </c>
      <c r="I8471" s="302" t="s">
        <v>736</v>
      </c>
      <c r="J8471" s="302">
        <v>135500</v>
      </c>
      <c r="K8471" s="302" t="s">
        <v>173</v>
      </c>
      <c r="L8471" s="302">
        <v>11548958</v>
      </c>
      <c r="M8471" s="302" t="s">
        <v>905</v>
      </c>
      <c r="N8471" s="305">
        <v>41106</v>
      </c>
      <c r="O8471" s="305">
        <v>40909</v>
      </c>
      <c r="P8471" s="302" t="s">
        <v>3333</v>
      </c>
    </row>
    <row r="8472" spans="1:16">
      <c r="A8472" s="303">
        <v>0</v>
      </c>
      <c r="B8472" s="303">
        <v>0</v>
      </c>
      <c r="C8472" s="303">
        <v>0</v>
      </c>
      <c r="D8472" s="304">
        <f t="shared" si="132"/>
        <v>0</v>
      </c>
      <c r="E8472" s="305">
        <v>45992</v>
      </c>
      <c r="F8472" s="302" t="s">
        <v>69</v>
      </c>
      <c r="G8472" s="302" t="s">
        <v>70</v>
      </c>
      <c r="H8472" s="302" t="s">
        <v>3329</v>
      </c>
      <c r="I8472" s="302" t="s">
        <v>736</v>
      </c>
      <c r="J8472" s="302">
        <v>135500</v>
      </c>
      <c r="K8472" s="302" t="s">
        <v>86</v>
      </c>
      <c r="L8472" s="302">
        <v>9803158</v>
      </c>
      <c r="M8472" s="302" t="s">
        <v>885</v>
      </c>
      <c r="N8472" s="305">
        <v>30498</v>
      </c>
      <c r="O8472" s="305">
        <v>30498</v>
      </c>
      <c r="P8472" s="302" t="s">
        <v>1052</v>
      </c>
    </row>
    <row r="8473" spans="1:16">
      <c r="A8473" s="303">
        <v>0</v>
      </c>
      <c r="B8473" s="303">
        <v>0</v>
      </c>
      <c r="C8473" s="303">
        <v>0</v>
      </c>
      <c r="D8473" s="304">
        <f t="shared" si="132"/>
        <v>0</v>
      </c>
      <c r="E8473" s="305">
        <v>45992</v>
      </c>
      <c r="F8473" s="302" t="s">
        <v>69</v>
      </c>
      <c r="G8473" s="302" t="s">
        <v>70</v>
      </c>
      <c r="H8473" s="302" t="s">
        <v>3329</v>
      </c>
      <c r="I8473" s="302" t="s">
        <v>736</v>
      </c>
      <c r="J8473" s="302">
        <v>135500</v>
      </c>
      <c r="K8473" s="302" t="s">
        <v>86</v>
      </c>
      <c r="L8473" s="302">
        <v>10500634</v>
      </c>
      <c r="M8473" s="302" t="s">
        <v>3335</v>
      </c>
      <c r="N8473" s="305">
        <v>40452</v>
      </c>
      <c r="O8473" s="305">
        <v>40452</v>
      </c>
      <c r="P8473" s="302" t="s">
        <v>3331</v>
      </c>
    </row>
    <row r="8474" spans="1:16">
      <c r="A8474" s="303">
        <v>0</v>
      </c>
      <c r="B8474" s="303">
        <v>0</v>
      </c>
      <c r="C8474" s="303">
        <v>0</v>
      </c>
      <c r="D8474" s="304">
        <f t="shared" si="132"/>
        <v>0</v>
      </c>
      <c r="E8474" s="305">
        <v>45992</v>
      </c>
      <c r="F8474" s="302" t="s">
        <v>69</v>
      </c>
      <c r="G8474" s="302" t="s">
        <v>70</v>
      </c>
      <c r="H8474" s="302" t="s">
        <v>3329</v>
      </c>
      <c r="I8474" s="302" t="s">
        <v>736</v>
      </c>
      <c r="J8474" s="302">
        <v>135500</v>
      </c>
      <c r="K8474" s="302" t="s">
        <v>86</v>
      </c>
      <c r="L8474" s="302">
        <v>9802948</v>
      </c>
      <c r="M8474" s="302" t="s">
        <v>885</v>
      </c>
      <c r="N8474" s="305">
        <v>34881</v>
      </c>
      <c r="O8474" s="305">
        <v>34881</v>
      </c>
      <c r="P8474" s="302" t="s">
        <v>1052</v>
      </c>
    </row>
    <row r="8475" spans="1:16">
      <c r="A8475" s="303">
        <v>0</v>
      </c>
      <c r="B8475" s="303">
        <v>0</v>
      </c>
      <c r="C8475" s="303">
        <v>0</v>
      </c>
      <c r="D8475" s="304">
        <f t="shared" si="132"/>
        <v>0</v>
      </c>
      <c r="E8475" s="305">
        <v>45992</v>
      </c>
      <c r="F8475" s="302" t="s">
        <v>69</v>
      </c>
      <c r="G8475" s="302" t="s">
        <v>70</v>
      </c>
      <c r="H8475" s="302" t="s">
        <v>3329</v>
      </c>
      <c r="I8475" s="302" t="s">
        <v>736</v>
      </c>
      <c r="J8475" s="302">
        <v>135500</v>
      </c>
      <c r="K8475" s="302" t="s">
        <v>86</v>
      </c>
      <c r="L8475" s="302">
        <v>9803504</v>
      </c>
      <c r="M8475" s="302" t="s">
        <v>885</v>
      </c>
      <c r="N8475" s="305">
        <v>30498</v>
      </c>
      <c r="O8475" s="305">
        <v>30498</v>
      </c>
      <c r="P8475" s="302" t="s">
        <v>1052</v>
      </c>
    </row>
    <row r="8476" spans="1:16">
      <c r="A8476" s="303">
        <v>0</v>
      </c>
      <c r="B8476" s="303">
        <v>0</v>
      </c>
      <c r="C8476" s="303">
        <v>0</v>
      </c>
      <c r="D8476" s="304">
        <f t="shared" si="132"/>
        <v>0</v>
      </c>
      <c r="E8476" s="305">
        <v>45992</v>
      </c>
      <c r="F8476" s="302" t="s">
        <v>69</v>
      </c>
      <c r="G8476" s="302" t="s">
        <v>70</v>
      </c>
      <c r="H8476" s="302" t="s">
        <v>3329</v>
      </c>
      <c r="I8476" s="302" t="s">
        <v>736</v>
      </c>
      <c r="J8476" s="302">
        <v>135500</v>
      </c>
      <c r="K8476" s="302" t="s">
        <v>88</v>
      </c>
      <c r="L8476" s="302">
        <v>9772989</v>
      </c>
      <c r="M8476" s="302" t="s">
        <v>3062</v>
      </c>
      <c r="N8476" s="305">
        <v>34881</v>
      </c>
      <c r="O8476" s="305">
        <v>34881</v>
      </c>
      <c r="P8476" s="302" t="s">
        <v>1062</v>
      </c>
    </row>
    <row r="8477" spans="1:16">
      <c r="A8477" s="303">
        <v>0</v>
      </c>
      <c r="B8477" s="303">
        <v>0</v>
      </c>
      <c r="C8477" s="303">
        <v>0</v>
      </c>
      <c r="D8477" s="304">
        <f t="shared" si="132"/>
        <v>0</v>
      </c>
      <c r="E8477" s="305">
        <v>45992</v>
      </c>
      <c r="F8477" s="302" t="s">
        <v>69</v>
      </c>
      <c r="G8477" s="302" t="s">
        <v>70</v>
      </c>
      <c r="H8477" s="302" t="s">
        <v>3329</v>
      </c>
      <c r="I8477" s="302" t="s">
        <v>736</v>
      </c>
      <c r="J8477" s="302">
        <v>135500</v>
      </c>
      <c r="K8477" s="302" t="s">
        <v>94</v>
      </c>
      <c r="L8477" s="302">
        <v>9975179</v>
      </c>
      <c r="M8477" s="302" t="s">
        <v>3064</v>
      </c>
      <c r="N8477" s="305">
        <v>30498</v>
      </c>
      <c r="O8477" s="305">
        <v>30498</v>
      </c>
      <c r="P8477" s="302" t="s">
        <v>1062</v>
      </c>
    </row>
    <row r="8478" spans="1:16">
      <c r="A8478" s="303">
        <v>0</v>
      </c>
      <c r="B8478" s="303">
        <v>0</v>
      </c>
      <c r="C8478" s="303">
        <v>0</v>
      </c>
      <c r="D8478" s="304">
        <f t="shared" si="132"/>
        <v>0</v>
      </c>
      <c r="E8478" s="305">
        <v>45992</v>
      </c>
      <c r="F8478" s="302" t="s">
        <v>69</v>
      </c>
      <c r="G8478" s="302" t="s">
        <v>70</v>
      </c>
      <c r="H8478" s="302" t="s">
        <v>3329</v>
      </c>
      <c r="I8478" s="302" t="s">
        <v>736</v>
      </c>
      <c r="J8478" s="302">
        <v>135500</v>
      </c>
      <c r="K8478" s="302" t="s">
        <v>666</v>
      </c>
      <c r="L8478" s="302">
        <v>9975180</v>
      </c>
      <c r="M8478" s="302" t="s">
        <v>3098</v>
      </c>
      <c r="N8478" s="305">
        <v>30498</v>
      </c>
      <c r="O8478" s="305">
        <v>30498</v>
      </c>
      <c r="P8478" s="302" t="s">
        <v>1062</v>
      </c>
    </row>
    <row r="8479" spans="1:16">
      <c r="A8479" s="303">
        <v>0</v>
      </c>
      <c r="B8479" s="303">
        <v>0</v>
      </c>
      <c r="C8479" s="303">
        <v>0</v>
      </c>
      <c r="D8479" s="304">
        <f t="shared" si="132"/>
        <v>0</v>
      </c>
      <c r="E8479" s="305">
        <v>45992</v>
      </c>
      <c r="F8479" s="302" t="s">
        <v>69</v>
      </c>
      <c r="G8479" s="302" t="s">
        <v>70</v>
      </c>
      <c r="H8479" s="302" t="s">
        <v>3329</v>
      </c>
      <c r="I8479" s="302" t="s">
        <v>736</v>
      </c>
      <c r="J8479" s="302">
        <v>135600</v>
      </c>
      <c r="K8479" s="302" t="s">
        <v>84</v>
      </c>
      <c r="L8479" s="302">
        <v>10638059</v>
      </c>
      <c r="M8479" s="302" t="s">
        <v>3334</v>
      </c>
      <c r="N8479" s="305">
        <v>40544</v>
      </c>
      <c r="O8479" s="305">
        <v>40544</v>
      </c>
      <c r="P8479" s="302" t="s">
        <v>3331</v>
      </c>
    </row>
    <row r="8480" spans="1:16">
      <c r="A8480" s="303">
        <v>0</v>
      </c>
      <c r="B8480" s="303">
        <v>0</v>
      </c>
      <c r="C8480" s="303">
        <v>0</v>
      </c>
      <c r="D8480" s="304">
        <f t="shared" si="132"/>
        <v>0</v>
      </c>
      <c r="E8480" s="305">
        <v>45992</v>
      </c>
      <c r="F8480" s="302" t="s">
        <v>69</v>
      </c>
      <c r="G8480" s="302" t="s">
        <v>70</v>
      </c>
      <c r="H8480" s="302" t="s">
        <v>3329</v>
      </c>
      <c r="I8480" s="302" t="s">
        <v>736</v>
      </c>
      <c r="J8480" s="302">
        <v>135600</v>
      </c>
      <c r="K8480" s="302" t="s">
        <v>92</v>
      </c>
      <c r="L8480" s="302">
        <v>9772988</v>
      </c>
      <c r="M8480" s="302" t="s">
        <v>948</v>
      </c>
      <c r="N8480" s="305">
        <v>34881</v>
      </c>
      <c r="O8480" s="305">
        <v>34881</v>
      </c>
      <c r="P8480" s="302" t="s">
        <v>1062</v>
      </c>
    </row>
    <row r="8481" spans="1:16">
      <c r="A8481" s="303">
        <v>0</v>
      </c>
      <c r="B8481" s="303">
        <v>0</v>
      </c>
      <c r="C8481" s="303">
        <v>0</v>
      </c>
      <c r="D8481" s="304">
        <f t="shared" si="132"/>
        <v>0</v>
      </c>
      <c r="E8481" s="305">
        <v>45992</v>
      </c>
      <c r="F8481" s="302" t="s">
        <v>69</v>
      </c>
      <c r="G8481" s="302" t="s">
        <v>70</v>
      </c>
      <c r="H8481" s="302" t="s">
        <v>3329</v>
      </c>
      <c r="I8481" s="302" t="s">
        <v>736</v>
      </c>
      <c r="J8481" s="302">
        <v>135600</v>
      </c>
      <c r="K8481" s="302" t="s">
        <v>92</v>
      </c>
      <c r="L8481" s="302">
        <v>10500631</v>
      </c>
      <c r="M8481" s="302" t="s">
        <v>877</v>
      </c>
      <c r="N8481" s="305">
        <v>40452</v>
      </c>
      <c r="O8481" s="305">
        <v>40179</v>
      </c>
      <c r="P8481" s="302" t="s">
        <v>3331</v>
      </c>
    </row>
    <row r="8482" spans="1:16">
      <c r="A8482" s="303">
        <v>0</v>
      </c>
      <c r="B8482" s="303">
        <v>0</v>
      </c>
      <c r="C8482" s="303">
        <v>0</v>
      </c>
      <c r="D8482" s="304">
        <f t="shared" si="132"/>
        <v>0</v>
      </c>
      <c r="E8482" s="305">
        <v>45992</v>
      </c>
      <c r="F8482" s="302" t="s">
        <v>69</v>
      </c>
      <c r="G8482" s="302" t="s">
        <v>70</v>
      </c>
      <c r="H8482" s="302" t="s">
        <v>3329</v>
      </c>
      <c r="I8482" s="302" t="s">
        <v>736</v>
      </c>
      <c r="J8482" s="302">
        <v>135600</v>
      </c>
      <c r="K8482" s="302" t="s">
        <v>92</v>
      </c>
      <c r="L8482" s="302">
        <v>11028396</v>
      </c>
      <c r="M8482" s="302" t="s">
        <v>877</v>
      </c>
      <c r="N8482" s="305">
        <v>40787</v>
      </c>
      <c r="O8482" s="305">
        <v>40544</v>
      </c>
      <c r="P8482" s="302" t="s">
        <v>3331</v>
      </c>
    </row>
    <row r="8483" spans="1:16">
      <c r="A8483" s="303">
        <v>0</v>
      </c>
      <c r="B8483" s="303">
        <v>0</v>
      </c>
      <c r="C8483" s="303">
        <v>0</v>
      </c>
      <c r="D8483" s="304">
        <f t="shared" si="132"/>
        <v>0</v>
      </c>
      <c r="E8483" s="305">
        <v>45992</v>
      </c>
      <c r="F8483" s="302" t="s">
        <v>69</v>
      </c>
      <c r="G8483" s="302" t="s">
        <v>70</v>
      </c>
      <c r="H8483" s="302" t="s">
        <v>3329</v>
      </c>
      <c r="I8483" s="302" t="s">
        <v>736</v>
      </c>
      <c r="J8483" s="302">
        <v>135600</v>
      </c>
      <c r="K8483" s="302" t="s">
        <v>110</v>
      </c>
      <c r="L8483" s="302">
        <v>9975178</v>
      </c>
      <c r="M8483" s="302" t="s">
        <v>2047</v>
      </c>
      <c r="N8483" s="305">
        <v>30498</v>
      </c>
      <c r="O8483" s="305">
        <v>30498</v>
      </c>
      <c r="P8483" s="302" t="s">
        <v>1062</v>
      </c>
    </row>
    <row r="8484" spans="1:16">
      <c r="A8484" s="303">
        <v>0</v>
      </c>
      <c r="B8484" s="303">
        <v>0</v>
      </c>
      <c r="C8484" s="303">
        <v>0</v>
      </c>
      <c r="D8484" s="304">
        <f t="shared" si="132"/>
        <v>0</v>
      </c>
      <c r="E8484" s="305">
        <v>45992</v>
      </c>
      <c r="F8484" s="302" t="s">
        <v>69</v>
      </c>
      <c r="G8484" s="302" t="s">
        <v>70</v>
      </c>
      <c r="H8484" s="302" t="s">
        <v>3336</v>
      </c>
      <c r="I8484" s="302" t="s">
        <v>737</v>
      </c>
      <c r="J8484" s="302">
        <v>135500</v>
      </c>
      <c r="K8484" s="302" t="s">
        <v>80</v>
      </c>
      <c r="L8484" s="302">
        <v>9801436</v>
      </c>
      <c r="M8484" s="302" t="s">
        <v>891</v>
      </c>
      <c r="N8484" s="305">
        <v>36923</v>
      </c>
      <c r="O8484" s="305">
        <v>36892</v>
      </c>
      <c r="P8484" s="302" t="s">
        <v>3337</v>
      </c>
    </row>
    <row r="8485" spans="1:16">
      <c r="A8485" s="303">
        <v>0</v>
      </c>
      <c r="B8485" s="303">
        <v>0</v>
      </c>
      <c r="C8485" s="303">
        <v>0</v>
      </c>
      <c r="D8485" s="304">
        <f t="shared" si="132"/>
        <v>0</v>
      </c>
      <c r="E8485" s="305">
        <v>45992</v>
      </c>
      <c r="F8485" s="302" t="s">
        <v>69</v>
      </c>
      <c r="G8485" s="302" t="s">
        <v>70</v>
      </c>
      <c r="H8485" s="302" t="s">
        <v>3336</v>
      </c>
      <c r="I8485" s="302" t="s">
        <v>737</v>
      </c>
      <c r="J8485" s="302">
        <v>135500</v>
      </c>
      <c r="K8485" s="302" t="s">
        <v>83</v>
      </c>
      <c r="L8485" s="302">
        <v>9802683</v>
      </c>
      <c r="M8485" s="302" t="s">
        <v>879</v>
      </c>
      <c r="N8485" s="305">
        <v>31959</v>
      </c>
      <c r="O8485" s="305">
        <v>31959</v>
      </c>
      <c r="P8485" s="302" t="s">
        <v>1052</v>
      </c>
    </row>
    <row r="8486" spans="1:16">
      <c r="A8486" s="303">
        <v>0</v>
      </c>
      <c r="B8486" s="303">
        <v>0</v>
      </c>
      <c r="C8486" s="303">
        <v>0</v>
      </c>
      <c r="D8486" s="304">
        <f t="shared" si="132"/>
        <v>0</v>
      </c>
      <c r="E8486" s="305">
        <v>45992</v>
      </c>
      <c r="F8486" s="302" t="s">
        <v>69</v>
      </c>
      <c r="G8486" s="302" t="s">
        <v>70</v>
      </c>
      <c r="H8486" s="302" t="s">
        <v>3336</v>
      </c>
      <c r="I8486" s="302" t="s">
        <v>737</v>
      </c>
      <c r="J8486" s="302">
        <v>135500</v>
      </c>
      <c r="K8486" s="302" t="s">
        <v>83</v>
      </c>
      <c r="L8486" s="302">
        <v>9802897</v>
      </c>
      <c r="M8486" s="302" t="s">
        <v>879</v>
      </c>
      <c r="N8486" s="305">
        <v>36923</v>
      </c>
      <c r="O8486" s="305">
        <v>36892</v>
      </c>
      <c r="P8486" s="302" t="s">
        <v>1052</v>
      </c>
    </row>
    <row r="8487" spans="1:16">
      <c r="A8487" s="303">
        <v>0</v>
      </c>
      <c r="B8487" s="303">
        <v>0</v>
      </c>
      <c r="C8487" s="303">
        <v>0</v>
      </c>
      <c r="D8487" s="304">
        <f t="shared" si="132"/>
        <v>0</v>
      </c>
      <c r="E8487" s="305">
        <v>45992</v>
      </c>
      <c r="F8487" s="302" t="s">
        <v>69</v>
      </c>
      <c r="G8487" s="302" t="s">
        <v>70</v>
      </c>
      <c r="H8487" s="302" t="s">
        <v>3336</v>
      </c>
      <c r="I8487" s="302" t="s">
        <v>737</v>
      </c>
      <c r="J8487" s="302">
        <v>135500</v>
      </c>
      <c r="K8487" s="302" t="s">
        <v>84</v>
      </c>
      <c r="L8487" s="302">
        <v>9969059</v>
      </c>
      <c r="M8487" s="302" t="s">
        <v>3338</v>
      </c>
      <c r="N8487" s="305">
        <v>36647</v>
      </c>
      <c r="O8487" s="305">
        <v>36647</v>
      </c>
      <c r="P8487" s="302" t="s">
        <v>3337</v>
      </c>
    </row>
    <row r="8488" spans="1:16">
      <c r="A8488" s="303">
        <v>0</v>
      </c>
      <c r="B8488" s="303">
        <v>0</v>
      </c>
      <c r="C8488" s="303">
        <v>0</v>
      </c>
      <c r="D8488" s="304">
        <f t="shared" si="132"/>
        <v>0</v>
      </c>
      <c r="E8488" s="305">
        <v>45992</v>
      </c>
      <c r="F8488" s="302" t="s">
        <v>69</v>
      </c>
      <c r="G8488" s="302" t="s">
        <v>70</v>
      </c>
      <c r="H8488" s="302" t="s">
        <v>3336</v>
      </c>
      <c r="I8488" s="302" t="s">
        <v>737</v>
      </c>
      <c r="J8488" s="302">
        <v>135500</v>
      </c>
      <c r="K8488" s="302" t="s">
        <v>86</v>
      </c>
      <c r="L8488" s="302">
        <v>9801433</v>
      </c>
      <c r="M8488" s="302" t="s">
        <v>885</v>
      </c>
      <c r="N8488" s="305">
        <v>36923</v>
      </c>
      <c r="O8488" s="305">
        <v>36892</v>
      </c>
      <c r="P8488" s="302" t="s">
        <v>3337</v>
      </c>
    </row>
    <row r="8489" spans="1:16">
      <c r="A8489" s="303">
        <v>0</v>
      </c>
      <c r="B8489" s="303">
        <v>0</v>
      </c>
      <c r="C8489" s="303">
        <v>0</v>
      </c>
      <c r="D8489" s="304">
        <f t="shared" si="132"/>
        <v>0</v>
      </c>
      <c r="E8489" s="305">
        <v>45992</v>
      </c>
      <c r="F8489" s="302" t="s">
        <v>69</v>
      </c>
      <c r="G8489" s="302" t="s">
        <v>70</v>
      </c>
      <c r="H8489" s="302" t="s">
        <v>3336</v>
      </c>
      <c r="I8489" s="302" t="s">
        <v>737</v>
      </c>
      <c r="J8489" s="302">
        <v>135500</v>
      </c>
      <c r="K8489" s="302" t="s">
        <v>86</v>
      </c>
      <c r="L8489" s="302">
        <v>9803221</v>
      </c>
      <c r="M8489" s="302" t="s">
        <v>885</v>
      </c>
      <c r="N8489" s="305">
        <v>31959</v>
      </c>
      <c r="O8489" s="305">
        <v>31959</v>
      </c>
      <c r="P8489" s="302" t="s">
        <v>1052</v>
      </c>
    </row>
    <row r="8490" spans="1:16">
      <c r="A8490" s="303">
        <v>0</v>
      </c>
      <c r="B8490" s="303">
        <v>0</v>
      </c>
      <c r="C8490" s="303">
        <v>0</v>
      </c>
      <c r="D8490" s="304">
        <f t="shared" si="132"/>
        <v>0</v>
      </c>
      <c r="E8490" s="305">
        <v>45992</v>
      </c>
      <c r="F8490" s="302" t="s">
        <v>69</v>
      </c>
      <c r="G8490" s="302" t="s">
        <v>70</v>
      </c>
      <c r="H8490" s="302" t="s">
        <v>3336</v>
      </c>
      <c r="I8490" s="302" t="s">
        <v>737</v>
      </c>
      <c r="J8490" s="302">
        <v>135500</v>
      </c>
      <c r="K8490" s="302" t="s">
        <v>94</v>
      </c>
      <c r="L8490" s="302">
        <v>9974554</v>
      </c>
      <c r="M8490" s="302" t="s">
        <v>3064</v>
      </c>
      <c r="N8490" s="305">
        <v>31959</v>
      </c>
      <c r="O8490" s="305">
        <v>31959</v>
      </c>
      <c r="P8490" s="302" t="s">
        <v>1062</v>
      </c>
    </row>
    <row r="8491" spans="1:16">
      <c r="A8491" s="303">
        <v>0</v>
      </c>
      <c r="B8491" s="303">
        <v>0</v>
      </c>
      <c r="C8491" s="303">
        <v>0</v>
      </c>
      <c r="D8491" s="304">
        <f t="shared" si="132"/>
        <v>0</v>
      </c>
      <c r="E8491" s="305">
        <v>45992</v>
      </c>
      <c r="F8491" s="302" t="s">
        <v>69</v>
      </c>
      <c r="G8491" s="302" t="s">
        <v>70</v>
      </c>
      <c r="H8491" s="302" t="s">
        <v>3336</v>
      </c>
      <c r="I8491" s="302" t="s">
        <v>737</v>
      </c>
      <c r="J8491" s="302">
        <v>135600</v>
      </c>
      <c r="K8491" s="302" t="s">
        <v>91</v>
      </c>
      <c r="L8491" s="302">
        <v>9974553</v>
      </c>
      <c r="M8491" s="302" t="s">
        <v>886</v>
      </c>
      <c r="N8491" s="305">
        <v>31959</v>
      </c>
      <c r="O8491" s="305">
        <v>31959</v>
      </c>
      <c r="P8491" s="302" t="s">
        <v>1062</v>
      </c>
    </row>
    <row r="8492" spans="1:16">
      <c r="A8492" s="303">
        <v>0</v>
      </c>
      <c r="B8492" s="303">
        <v>0</v>
      </c>
      <c r="C8492" s="303">
        <v>0</v>
      </c>
      <c r="D8492" s="304">
        <f t="shared" si="132"/>
        <v>0</v>
      </c>
      <c r="E8492" s="305">
        <v>45992</v>
      </c>
      <c r="F8492" s="302" t="s">
        <v>69</v>
      </c>
      <c r="G8492" s="302" t="s">
        <v>70</v>
      </c>
      <c r="H8492" s="302" t="s">
        <v>3336</v>
      </c>
      <c r="I8492" s="302" t="s">
        <v>737</v>
      </c>
      <c r="J8492" s="302">
        <v>135600</v>
      </c>
      <c r="K8492" s="302" t="s">
        <v>84</v>
      </c>
      <c r="L8492" s="302">
        <v>9969058</v>
      </c>
      <c r="M8492" s="302" t="s">
        <v>3338</v>
      </c>
      <c r="N8492" s="305">
        <v>36647</v>
      </c>
      <c r="O8492" s="305">
        <v>36647</v>
      </c>
      <c r="P8492" s="302" t="s">
        <v>3337</v>
      </c>
    </row>
    <row r="8493" spans="1:16">
      <c r="A8493" s="303">
        <v>0</v>
      </c>
      <c r="B8493" s="303">
        <v>0</v>
      </c>
      <c r="C8493" s="303">
        <v>0</v>
      </c>
      <c r="D8493" s="304">
        <f t="shared" si="132"/>
        <v>0</v>
      </c>
      <c r="E8493" s="305">
        <v>45992</v>
      </c>
      <c r="F8493" s="302" t="s">
        <v>69</v>
      </c>
      <c r="G8493" s="302" t="s">
        <v>70</v>
      </c>
      <c r="H8493" s="302" t="s">
        <v>3336</v>
      </c>
      <c r="I8493" s="302" t="s">
        <v>737</v>
      </c>
      <c r="J8493" s="302">
        <v>135600</v>
      </c>
      <c r="K8493" s="302" t="s">
        <v>98</v>
      </c>
      <c r="L8493" s="302">
        <v>9801435</v>
      </c>
      <c r="M8493" s="302" t="s">
        <v>909</v>
      </c>
      <c r="N8493" s="305">
        <v>36923</v>
      </c>
      <c r="O8493" s="305">
        <v>36892</v>
      </c>
      <c r="P8493" s="302" t="s">
        <v>3337</v>
      </c>
    </row>
    <row r="8494" spans="1:16">
      <c r="A8494" s="303">
        <v>0</v>
      </c>
      <c r="B8494" s="303">
        <v>0</v>
      </c>
      <c r="C8494" s="303">
        <v>0</v>
      </c>
      <c r="D8494" s="304">
        <f t="shared" si="132"/>
        <v>0</v>
      </c>
      <c r="E8494" s="305">
        <v>45992</v>
      </c>
      <c r="F8494" s="302" t="s">
        <v>69</v>
      </c>
      <c r="G8494" s="302" t="s">
        <v>70</v>
      </c>
      <c r="H8494" s="302" t="s">
        <v>3336</v>
      </c>
      <c r="I8494" s="302" t="s">
        <v>737</v>
      </c>
      <c r="J8494" s="302">
        <v>135600</v>
      </c>
      <c r="K8494" s="302" t="s">
        <v>99</v>
      </c>
      <c r="L8494" s="302">
        <v>9974552</v>
      </c>
      <c r="M8494" s="302" t="s">
        <v>887</v>
      </c>
      <c r="N8494" s="305">
        <v>31959</v>
      </c>
      <c r="O8494" s="305">
        <v>31959</v>
      </c>
      <c r="P8494" s="302" t="s">
        <v>1062</v>
      </c>
    </row>
    <row r="8495" spans="1:16">
      <c r="A8495" s="303">
        <v>0</v>
      </c>
      <c r="B8495" s="303">
        <v>0</v>
      </c>
      <c r="C8495" s="303">
        <v>0</v>
      </c>
      <c r="D8495" s="304">
        <f t="shared" si="132"/>
        <v>0</v>
      </c>
      <c r="E8495" s="305">
        <v>45992</v>
      </c>
      <c r="F8495" s="302" t="s">
        <v>69</v>
      </c>
      <c r="G8495" s="302" t="s">
        <v>70</v>
      </c>
      <c r="H8495" s="302" t="s">
        <v>3336</v>
      </c>
      <c r="I8495" s="302" t="s">
        <v>737</v>
      </c>
      <c r="J8495" s="302">
        <v>135600</v>
      </c>
      <c r="K8495" s="302" t="s">
        <v>92</v>
      </c>
      <c r="L8495" s="302">
        <v>9801434</v>
      </c>
      <c r="M8495" s="302" t="s">
        <v>948</v>
      </c>
      <c r="N8495" s="305">
        <v>36923</v>
      </c>
      <c r="O8495" s="305">
        <v>36892</v>
      </c>
      <c r="P8495" s="302" t="s">
        <v>3337</v>
      </c>
    </row>
    <row r="8496" spans="1:16">
      <c r="A8496" s="303">
        <v>0</v>
      </c>
      <c r="B8496" s="303">
        <v>0</v>
      </c>
      <c r="C8496" s="303">
        <v>0</v>
      </c>
      <c r="D8496" s="304">
        <f t="shared" si="132"/>
        <v>0</v>
      </c>
      <c r="E8496" s="305">
        <v>45992</v>
      </c>
      <c r="F8496" s="302" t="s">
        <v>69</v>
      </c>
      <c r="G8496" s="302" t="s">
        <v>70</v>
      </c>
      <c r="H8496" s="302" t="s">
        <v>3339</v>
      </c>
      <c r="I8496" s="302" t="s">
        <v>738</v>
      </c>
      <c r="J8496" s="302">
        <v>135500</v>
      </c>
      <c r="K8496" s="302" t="s">
        <v>83</v>
      </c>
      <c r="L8496" s="302">
        <v>9818279</v>
      </c>
      <c r="M8496" s="302" t="s">
        <v>879</v>
      </c>
      <c r="N8496" s="305">
        <v>35642</v>
      </c>
      <c r="O8496" s="305">
        <v>36526</v>
      </c>
      <c r="P8496" s="302" t="s">
        <v>1052</v>
      </c>
    </row>
    <row r="8497" spans="1:16">
      <c r="A8497" s="303">
        <v>0</v>
      </c>
      <c r="B8497" s="303">
        <v>0</v>
      </c>
      <c r="C8497" s="303">
        <v>0</v>
      </c>
      <c r="D8497" s="304">
        <f t="shared" si="132"/>
        <v>0</v>
      </c>
      <c r="E8497" s="305">
        <v>45992</v>
      </c>
      <c r="F8497" s="302" t="s">
        <v>69</v>
      </c>
      <c r="G8497" s="302" t="s">
        <v>70</v>
      </c>
      <c r="H8497" s="302" t="s">
        <v>3339</v>
      </c>
      <c r="I8497" s="302" t="s">
        <v>738</v>
      </c>
      <c r="J8497" s="302">
        <v>135500</v>
      </c>
      <c r="K8497" s="302" t="s">
        <v>85</v>
      </c>
      <c r="L8497" s="302">
        <v>9818253</v>
      </c>
      <c r="M8497" s="302" t="s">
        <v>901</v>
      </c>
      <c r="N8497" s="305">
        <v>35642</v>
      </c>
      <c r="O8497" s="305">
        <v>36526</v>
      </c>
      <c r="P8497" s="302" t="s">
        <v>1611</v>
      </c>
    </row>
    <row r="8498" spans="1:16">
      <c r="A8498" s="303">
        <v>0</v>
      </c>
      <c r="B8498" s="303">
        <v>0</v>
      </c>
      <c r="C8498" s="303">
        <v>0</v>
      </c>
      <c r="D8498" s="304">
        <f t="shared" si="132"/>
        <v>0</v>
      </c>
      <c r="E8498" s="305">
        <v>45992</v>
      </c>
      <c r="F8498" s="302" t="s">
        <v>69</v>
      </c>
      <c r="G8498" s="302" t="s">
        <v>70</v>
      </c>
      <c r="H8498" s="302" t="s">
        <v>3339</v>
      </c>
      <c r="I8498" s="302" t="s">
        <v>738</v>
      </c>
      <c r="J8498" s="302">
        <v>135500</v>
      </c>
      <c r="K8498" s="302" t="s">
        <v>86</v>
      </c>
      <c r="L8498" s="302">
        <v>9818245</v>
      </c>
      <c r="M8498" s="302" t="s">
        <v>885</v>
      </c>
      <c r="N8498" s="305">
        <v>34516</v>
      </c>
      <c r="O8498" s="305">
        <v>34516</v>
      </c>
      <c r="P8498" s="302" t="s">
        <v>1052</v>
      </c>
    </row>
    <row r="8499" spans="1:16">
      <c r="A8499" s="303">
        <v>0</v>
      </c>
      <c r="B8499" s="303">
        <v>0</v>
      </c>
      <c r="C8499" s="303">
        <v>0</v>
      </c>
      <c r="D8499" s="304">
        <f t="shared" si="132"/>
        <v>0</v>
      </c>
      <c r="E8499" s="305">
        <v>45992</v>
      </c>
      <c r="F8499" s="302" t="s">
        <v>69</v>
      </c>
      <c r="G8499" s="302" t="s">
        <v>70</v>
      </c>
      <c r="H8499" s="302" t="s">
        <v>3339</v>
      </c>
      <c r="I8499" s="302" t="s">
        <v>738</v>
      </c>
      <c r="J8499" s="302">
        <v>135500</v>
      </c>
      <c r="K8499" s="302" t="s">
        <v>86</v>
      </c>
      <c r="L8499" s="302">
        <v>9818246</v>
      </c>
      <c r="M8499" s="302" t="s">
        <v>885</v>
      </c>
      <c r="N8499" s="305">
        <v>35247</v>
      </c>
      <c r="O8499" s="305">
        <v>35247</v>
      </c>
      <c r="P8499" s="302" t="s">
        <v>1052</v>
      </c>
    </row>
    <row r="8500" spans="1:16">
      <c r="A8500" s="303">
        <v>0</v>
      </c>
      <c r="B8500" s="303">
        <v>0</v>
      </c>
      <c r="C8500" s="303">
        <v>0</v>
      </c>
      <c r="D8500" s="304">
        <f t="shared" si="132"/>
        <v>0</v>
      </c>
      <c r="E8500" s="305">
        <v>45992</v>
      </c>
      <c r="F8500" s="302" t="s">
        <v>69</v>
      </c>
      <c r="G8500" s="302" t="s">
        <v>70</v>
      </c>
      <c r="H8500" s="302" t="s">
        <v>3339</v>
      </c>
      <c r="I8500" s="302" t="s">
        <v>738</v>
      </c>
      <c r="J8500" s="302">
        <v>135500</v>
      </c>
      <c r="K8500" s="302" t="s">
        <v>86</v>
      </c>
      <c r="L8500" s="302">
        <v>9818247</v>
      </c>
      <c r="M8500" s="302" t="s">
        <v>885</v>
      </c>
      <c r="N8500" s="305">
        <v>35642</v>
      </c>
      <c r="O8500" s="305">
        <v>36526</v>
      </c>
      <c r="P8500" s="302" t="s">
        <v>1052</v>
      </c>
    </row>
    <row r="8501" spans="1:16">
      <c r="A8501" s="303">
        <v>0</v>
      </c>
      <c r="B8501" s="303">
        <v>0</v>
      </c>
      <c r="C8501" s="303">
        <v>0</v>
      </c>
      <c r="D8501" s="304">
        <f t="shared" si="132"/>
        <v>0</v>
      </c>
      <c r="E8501" s="305">
        <v>45992</v>
      </c>
      <c r="F8501" s="302" t="s">
        <v>69</v>
      </c>
      <c r="G8501" s="302" t="s">
        <v>70</v>
      </c>
      <c r="H8501" s="302" t="s">
        <v>3339</v>
      </c>
      <c r="I8501" s="302" t="s">
        <v>738</v>
      </c>
      <c r="J8501" s="302">
        <v>135500</v>
      </c>
      <c r="K8501" s="302" t="s">
        <v>86</v>
      </c>
      <c r="L8501" s="302">
        <v>9818280</v>
      </c>
      <c r="M8501" s="302" t="s">
        <v>885</v>
      </c>
      <c r="N8501" s="305">
        <v>33786</v>
      </c>
      <c r="O8501" s="305">
        <v>33786</v>
      </c>
      <c r="P8501" s="302" t="s">
        <v>1052</v>
      </c>
    </row>
    <row r="8502" spans="1:16">
      <c r="A8502" s="303">
        <v>0</v>
      </c>
      <c r="B8502" s="303">
        <v>0</v>
      </c>
      <c r="C8502" s="303">
        <v>0</v>
      </c>
      <c r="D8502" s="304">
        <f t="shared" si="132"/>
        <v>0</v>
      </c>
      <c r="E8502" s="305">
        <v>45992</v>
      </c>
      <c r="F8502" s="302" t="s">
        <v>69</v>
      </c>
      <c r="G8502" s="302" t="s">
        <v>70</v>
      </c>
      <c r="H8502" s="302" t="s">
        <v>3339</v>
      </c>
      <c r="I8502" s="302" t="s">
        <v>738</v>
      </c>
      <c r="J8502" s="302">
        <v>135600</v>
      </c>
      <c r="K8502" s="302" t="s">
        <v>91</v>
      </c>
      <c r="L8502" s="302">
        <v>9818257</v>
      </c>
      <c r="M8502" s="302" t="s">
        <v>886</v>
      </c>
      <c r="N8502" s="305">
        <v>30133</v>
      </c>
      <c r="O8502" s="305">
        <v>30133</v>
      </c>
      <c r="P8502" s="302" t="s">
        <v>1062</v>
      </c>
    </row>
    <row r="8503" spans="1:16">
      <c r="A8503" s="303">
        <v>0</v>
      </c>
      <c r="B8503" s="303">
        <v>0</v>
      </c>
      <c r="C8503" s="303">
        <v>0</v>
      </c>
      <c r="D8503" s="304">
        <f t="shared" si="132"/>
        <v>0</v>
      </c>
      <c r="E8503" s="305">
        <v>45992</v>
      </c>
      <c r="F8503" s="302" t="s">
        <v>69</v>
      </c>
      <c r="G8503" s="302" t="s">
        <v>70</v>
      </c>
      <c r="H8503" s="302" t="s">
        <v>3339</v>
      </c>
      <c r="I8503" s="302" t="s">
        <v>738</v>
      </c>
      <c r="J8503" s="302">
        <v>135600</v>
      </c>
      <c r="K8503" s="302" t="s">
        <v>91</v>
      </c>
      <c r="L8503" s="302">
        <v>9818256</v>
      </c>
      <c r="M8503" s="302" t="s">
        <v>886</v>
      </c>
      <c r="N8503" s="305">
        <v>35612</v>
      </c>
      <c r="O8503" s="305">
        <v>35612</v>
      </c>
      <c r="P8503" s="302" t="s">
        <v>1062</v>
      </c>
    </row>
    <row r="8504" spans="1:16">
      <c r="A8504" s="303">
        <v>0</v>
      </c>
      <c r="B8504" s="303">
        <v>0</v>
      </c>
      <c r="C8504" s="303">
        <v>0</v>
      </c>
      <c r="D8504" s="304">
        <f t="shared" si="132"/>
        <v>0</v>
      </c>
      <c r="E8504" s="305">
        <v>45992</v>
      </c>
      <c r="F8504" s="302" t="s">
        <v>69</v>
      </c>
      <c r="G8504" s="302" t="s">
        <v>70</v>
      </c>
      <c r="H8504" s="302" t="s">
        <v>3339</v>
      </c>
      <c r="I8504" s="302" t="s">
        <v>738</v>
      </c>
      <c r="J8504" s="302">
        <v>135600</v>
      </c>
      <c r="K8504" s="302" t="s">
        <v>91</v>
      </c>
      <c r="L8504" s="302">
        <v>9818254</v>
      </c>
      <c r="M8504" s="302" t="s">
        <v>3340</v>
      </c>
      <c r="N8504" s="305">
        <v>35642</v>
      </c>
      <c r="O8504" s="305">
        <v>36526</v>
      </c>
      <c r="P8504" s="302" t="s">
        <v>1611</v>
      </c>
    </row>
    <row r="8505" spans="1:16">
      <c r="A8505" s="303">
        <v>0</v>
      </c>
      <c r="B8505" s="303">
        <v>0</v>
      </c>
      <c r="C8505" s="303">
        <v>0</v>
      </c>
      <c r="D8505" s="304">
        <f t="shared" si="132"/>
        <v>0</v>
      </c>
      <c r="E8505" s="305">
        <v>45992</v>
      </c>
      <c r="F8505" s="302" t="s">
        <v>69</v>
      </c>
      <c r="G8505" s="302" t="s">
        <v>70</v>
      </c>
      <c r="H8505" s="302" t="s">
        <v>3339</v>
      </c>
      <c r="I8505" s="302" t="s">
        <v>738</v>
      </c>
      <c r="J8505" s="302">
        <v>135600</v>
      </c>
      <c r="K8505" s="302" t="s">
        <v>97</v>
      </c>
      <c r="L8505" s="302">
        <v>9818252</v>
      </c>
      <c r="M8505" s="302" t="s">
        <v>1167</v>
      </c>
      <c r="N8505" s="305">
        <v>35247</v>
      </c>
      <c r="O8505" s="305">
        <v>35247</v>
      </c>
      <c r="P8505" s="302" t="s">
        <v>1062</v>
      </c>
    </row>
    <row r="8506" spans="1:16">
      <c r="A8506" s="303">
        <v>0</v>
      </c>
      <c r="B8506" s="303">
        <v>0</v>
      </c>
      <c r="C8506" s="303">
        <v>0</v>
      </c>
      <c r="D8506" s="304">
        <f t="shared" si="132"/>
        <v>0</v>
      </c>
      <c r="E8506" s="305">
        <v>45992</v>
      </c>
      <c r="F8506" s="302" t="s">
        <v>69</v>
      </c>
      <c r="G8506" s="302" t="s">
        <v>70</v>
      </c>
      <c r="H8506" s="302" t="s">
        <v>3339</v>
      </c>
      <c r="I8506" s="302" t="s">
        <v>738</v>
      </c>
      <c r="J8506" s="302">
        <v>135600</v>
      </c>
      <c r="K8506" s="302" t="s">
        <v>98</v>
      </c>
      <c r="L8506" s="302">
        <v>9818251</v>
      </c>
      <c r="M8506" s="302" t="s">
        <v>909</v>
      </c>
      <c r="N8506" s="305">
        <v>35642</v>
      </c>
      <c r="O8506" s="305">
        <v>36526</v>
      </c>
      <c r="P8506" s="302" t="s">
        <v>1611</v>
      </c>
    </row>
    <row r="8507" spans="1:16">
      <c r="A8507" s="303">
        <v>0</v>
      </c>
      <c r="B8507" s="303">
        <v>0</v>
      </c>
      <c r="C8507" s="303">
        <v>0</v>
      </c>
      <c r="D8507" s="304">
        <f t="shared" si="132"/>
        <v>0</v>
      </c>
      <c r="E8507" s="305">
        <v>45992</v>
      </c>
      <c r="F8507" s="302" t="s">
        <v>69</v>
      </c>
      <c r="G8507" s="302" t="s">
        <v>70</v>
      </c>
      <c r="H8507" s="302" t="s">
        <v>3339</v>
      </c>
      <c r="I8507" s="302" t="s">
        <v>738</v>
      </c>
      <c r="J8507" s="302">
        <v>135600</v>
      </c>
      <c r="K8507" s="302" t="s">
        <v>399</v>
      </c>
      <c r="L8507" s="302">
        <v>9818274</v>
      </c>
      <c r="M8507" s="302" t="s">
        <v>3289</v>
      </c>
      <c r="N8507" s="305">
        <v>32325</v>
      </c>
      <c r="O8507" s="305">
        <v>32325</v>
      </c>
      <c r="P8507" s="302" t="s">
        <v>1062</v>
      </c>
    </row>
    <row r="8508" spans="1:16">
      <c r="A8508" s="303">
        <v>0</v>
      </c>
      <c r="B8508" s="303">
        <v>0</v>
      </c>
      <c r="C8508" s="303">
        <v>0</v>
      </c>
      <c r="D8508" s="304">
        <f t="shared" si="132"/>
        <v>0</v>
      </c>
      <c r="E8508" s="305">
        <v>45992</v>
      </c>
      <c r="F8508" s="302" t="s">
        <v>69</v>
      </c>
      <c r="G8508" s="302" t="s">
        <v>70</v>
      </c>
      <c r="H8508" s="302" t="s">
        <v>3339</v>
      </c>
      <c r="I8508" s="302" t="s">
        <v>738</v>
      </c>
      <c r="J8508" s="302">
        <v>135600</v>
      </c>
      <c r="K8508" s="302" t="s">
        <v>99</v>
      </c>
      <c r="L8508" s="302">
        <v>9818255</v>
      </c>
      <c r="M8508" s="302" t="s">
        <v>887</v>
      </c>
      <c r="N8508" s="305">
        <v>30133</v>
      </c>
      <c r="O8508" s="305">
        <v>30133</v>
      </c>
      <c r="P8508" s="302" t="s">
        <v>1062</v>
      </c>
    </row>
    <row r="8509" spans="1:16">
      <c r="A8509" s="303">
        <v>0</v>
      </c>
      <c r="B8509" s="303">
        <v>0</v>
      </c>
      <c r="C8509" s="303">
        <v>0</v>
      </c>
      <c r="D8509" s="304">
        <f t="shared" si="132"/>
        <v>0</v>
      </c>
      <c r="E8509" s="305">
        <v>45992</v>
      </c>
      <c r="F8509" s="302" t="s">
        <v>69</v>
      </c>
      <c r="G8509" s="302" t="s">
        <v>70</v>
      </c>
      <c r="H8509" s="302" t="s">
        <v>3339</v>
      </c>
      <c r="I8509" s="302" t="s">
        <v>738</v>
      </c>
      <c r="J8509" s="302">
        <v>135600</v>
      </c>
      <c r="K8509" s="302" t="s">
        <v>92</v>
      </c>
      <c r="L8509" s="302">
        <v>9818249</v>
      </c>
      <c r="M8509" s="302" t="s">
        <v>948</v>
      </c>
      <c r="N8509" s="305">
        <v>35642</v>
      </c>
      <c r="O8509" s="305">
        <v>36526</v>
      </c>
      <c r="P8509" s="302" t="s">
        <v>1611</v>
      </c>
    </row>
    <row r="8510" spans="1:16">
      <c r="A8510" s="303">
        <v>0</v>
      </c>
      <c r="B8510" s="303">
        <v>0</v>
      </c>
      <c r="C8510" s="303">
        <v>0</v>
      </c>
      <c r="D8510" s="304">
        <f t="shared" si="132"/>
        <v>0</v>
      </c>
      <c r="E8510" s="305">
        <v>45992</v>
      </c>
      <c r="F8510" s="302" t="s">
        <v>69</v>
      </c>
      <c r="G8510" s="302" t="s">
        <v>70</v>
      </c>
      <c r="H8510" s="302" t="s">
        <v>3339</v>
      </c>
      <c r="I8510" s="302" t="s">
        <v>738</v>
      </c>
      <c r="J8510" s="302">
        <v>135600</v>
      </c>
      <c r="K8510" s="302" t="s">
        <v>92</v>
      </c>
      <c r="L8510" s="302">
        <v>9818250</v>
      </c>
      <c r="M8510" s="302" t="s">
        <v>948</v>
      </c>
      <c r="N8510" s="305">
        <v>35247</v>
      </c>
      <c r="O8510" s="305">
        <v>35247</v>
      </c>
      <c r="P8510" s="302" t="s">
        <v>1062</v>
      </c>
    </row>
    <row r="8511" spans="1:16">
      <c r="A8511" s="303">
        <v>0</v>
      </c>
      <c r="B8511" s="303">
        <v>0</v>
      </c>
      <c r="C8511" s="303">
        <v>0</v>
      </c>
      <c r="D8511" s="304">
        <f t="shared" si="132"/>
        <v>0</v>
      </c>
      <c r="E8511" s="305">
        <v>45992</v>
      </c>
      <c r="F8511" s="302" t="s">
        <v>69</v>
      </c>
      <c r="G8511" s="302" t="s">
        <v>70</v>
      </c>
      <c r="H8511" s="302" t="s">
        <v>3339</v>
      </c>
      <c r="I8511" s="302" t="s">
        <v>738</v>
      </c>
      <c r="J8511" s="302">
        <v>135600</v>
      </c>
      <c r="K8511" s="302" t="s">
        <v>110</v>
      </c>
      <c r="L8511" s="302">
        <v>9818248</v>
      </c>
      <c r="M8511" s="302" t="s">
        <v>2047</v>
      </c>
      <c r="N8511" s="305">
        <v>30133</v>
      </c>
      <c r="O8511" s="305">
        <v>30133</v>
      </c>
      <c r="P8511" s="302" t="s">
        <v>1062</v>
      </c>
    </row>
    <row r="8512" spans="1:16">
      <c r="A8512" s="303">
        <v>0</v>
      </c>
      <c r="B8512" s="303">
        <v>0</v>
      </c>
      <c r="C8512" s="303">
        <v>0</v>
      </c>
      <c r="D8512" s="304">
        <f t="shared" si="132"/>
        <v>0</v>
      </c>
      <c r="E8512" s="305">
        <v>45992</v>
      </c>
      <c r="F8512" s="302" t="s">
        <v>69</v>
      </c>
      <c r="G8512" s="302" t="s">
        <v>70</v>
      </c>
      <c r="H8512" s="302" t="s">
        <v>3339</v>
      </c>
      <c r="I8512" s="302" t="s">
        <v>738</v>
      </c>
      <c r="J8512" s="302">
        <v>135600</v>
      </c>
      <c r="K8512" s="302" t="s">
        <v>402</v>
      </c>
      <c r="L8512" s="302">
        <v>9818273</v>
      </c>
      <c r="M8512" s="302" t="s">
        <v>1954</v>
      </c>
      <c r="N8512" s="305">
        <v>30133</v>
      </c>
      <c r="O8512" s="305">
        <v>30133</v>
      </c>
      <c r="P8512" s="302" t="s">
        <v>1062</v>
      </c>
    </row>
    <row r="8513" spans="1:16">
      <c r="A8513" s="303">
        <v>0</v>
      </c>
      <c r="B8513" s="303">
        <v>0</v>
      </c>
      <c r="C8513" s="303">
        <v>0</v>
      </c>
      <c r="D8513" s="304">
        <f t="shared" si="132"/>
        <v>0</v>
      </c>
      <c r="E8513" s="305">
        <v>45992</v>
      </c>
      <c r="F8513" s="302" t="s">
        <v>69</v>
      </c>
      <c r="G8513" s="302" t="s">
        <v>70</v>
      </c>
      <c r="H8513" s="302" t="s">
        <v>3341</v>
      </c>
      <c r="I8513" s="302" t="s">
        <v>739</v>
      </c>
      <c r="J8513" s="302">
        <v>135500</v>
      </c>
      <c r="K8513" s="302" t="s">
        <v>83</v>
      </c>
      <c r="L8513" s="302">
        <v>9802838</v>
      </c>
      <c r="M8513" s="302" t="s">
        <v>879</v>
      </c>
      <c r="N8513" s="305">
        <v>35247</v>
      </c>
      <c r="O8513" s="305">
        <v>35247</v>
      </c>
      <c r="P8513" s="302" t="s">
        <v>1052</v>
      </c>
    </row>
    <row r="8514" spans="1:16">
      <c r="A8514" s="303">
        <v>0</v>
      </c>
      <c r="B8514" s="303">
        <v>0</v>
      </c>
      <c r="C8514" s="303">
        <v>0</v>
      </c>
      <c r="D8514" s="304">
        <f t="shared" si="132"/>
        <v>0</v>
      </c>
      <c r="E8514" s="305">
        <v>45992</v>
      </c>
      <c r="F8514" s="302" t="s">
        <v>69</v>
      </c>
      <c r="G8514" s="302" t="s">
        <v>70</v>
      </c>
      <c r="H8514" s="302" t="s">
        <v>3341</v>
      </c>
      <c r="I8514" s="302" t="s">
        <v>739</v>
      </c>
      <c r="J8514" s="302">
        <v>135500</v>
      </c>
      <c r="K8514" s="302" t="s">
        <v>83</v>
      </c>
      <c r="L8514" s="302">
        <v>9802752</v>
      </c>
      <c r="M8514" s="302" t="s">
        <v>879</v>
      </c>
      <c r="N8514" s="305">
        <v>33786</v>
      </c>
      <c r="O8514" s="305">
        <v>33786</v>
      </c>
      <c r="P8514" s="302" t="s">
        <v>1052</v>
      </c>
    </row>
    <row r="8515" spans="1:16">
      <c r="A8515" s="303">
        <v>0</v>
      </c>
      <c r="B8515" s="303">
        <v>0</v>
      </c>
      <c r="C8515" s="303">
        <v>0</v>
      </c>
      <c r="D8515" s="304">
        <f t="shared" ref="D8515:D8578" si="133">+B8515-C8515</f>
        <v>0</v>
      </c>
      <c r="E8515" s="305">
        <v>45992</v>
      </c>
      <c r="F8515" s="302" t="s">
        <v>69</v>
      </c>
      <c r="G8515" s="302" t="s">
        <v>70</v>
      </c>
      <c r="H8515" s="302" t="s">
        <v>3341</v>
      </c>
      <c r="I8515" s="302" t="s">
        <v>739</v>
      </c>
      <c r="J8515" s="302">
        <v>135500</v>
      </c>
      <c r="K8515" s="302" t="s">
        <v>86</v>
      </c>
      <c r="L8515" s="302">
        <v>9803290</v>
      </c>
      <c r="M8515" s="302" t="s">
        <v>885</v>
      </c>
      <c r="N8515" s="305">
        <v>33786</v>
      </c>
      <c r="O8515" s="305">
        <v>33786</v>
      </c>
      <c r="P8515" s="302" t="s">
        <v>1052</v>
      </c>
    </row>
    <row r="8516" spans="1:16">
      <c r="A8516" s="303">
        <v>0</v>
      </c>
      <c r="B8516" s="303">
        <v>0</v>
      </c>
      <c r="C8516" s="303">
        <v>0</v>
      </c>
      <c r="D8516" s="304">
        <f t="shared" si="133"/>
        <v>0</v>
      </c>
      <c r="E8516" s="305">
        <v>45992</v>
      </c>
      <c r="F8516" s="302" t="s">
        <v>69</v>
      </c>
      <c r="G8516" s="302" t="s">
        <v>70</v>
      </c>
      <c r="H8516" s="302" t="s">
        <v>3341</v>
      </c>
      <c r="I8516" s="302" t="s">
        <v>739</v>
      </c>
      <c r="J8516" s="302">
        <v>135500</v>
      </c>
      <c r="K8516" s="302" t="s">
        <v>86</v>
      </c>
      <c r="L8516" s="302">
        <v>9804948</v>
      </c>
      <c r="M8516" s="302" t="s">
        <v>885</v>
      </c>
      <c r="N8516" s="305">
        <v>33786</v>
      </c>
      <c r="O8516" s="305">
        <v>33786</v>
      </c>
      <c r="P8516" s="302" t="s">
        <v>1052</v>
      </c>
    </row>
    <row r="8517" spans="1:16">
      <c r="A8517" s="303">
        <v>0</v>
      </c>
      <c r="B8517" s="303">
        <v>0</v>
      </c>
      <c r="C8517" s="303">
        <v>0</v>
      </c>
      <c r="D8517" s="304">
        <f t="shared" si="133"/>
        <v>0</v>
      </c>
      <c r="E8517" s="305">
        <v>45992</v>
      </c>
      <c r="F8517" s="302" t="s">
        <v>69</v>
      </c>
      <c r="G8517" s="302" t="s">
        <v>70</v>
      </c>
      <c r="H8517" s="302" t="s">
        <v>3341</v>
      </c>
      <c r="I8517" s="302" t="s">
        <v>739</v>
      </c>
      <c r="J8517" s="302">
        <v>135500</v>
      </c>
      <c r="K8517" s="302" t="s">
        <v>86</v>
      </c>
      <c r="L8517" s="302">
        <v>9803402</v>
      </c>
      <c r="M8517" s="302" t="s">
        <v>885</v>
      </c>
      <c r="N8517" s="305">
        <v>35247</v>
      </c>
      <c r="O8517" s="305">
        <v>35247</v>
      </c>
      <c r="P8517" s="302" t="s">
        <v>1052</v>
      </c>
    </row>
    <row r="8518" spans="1:16">
      <c r="A8518" s="303">
        <v>0</v>
      </c>
      <c r="B8518" s="303">
        <v>0</v>
      </c>
      <c r="C8518" s="303">
        <v>0</v>
      </c>
      <c r="D8518" s="304">
        <f t="shared" si="133"/>
        <v>0</v>
      </c>
      <c r="E8518" s="305">
        <v>45992</v>
      </c>
      <c r="F8518" s="302" t="s">
        <v>69</v>
      </c>
      <c r="G8518" s="302" t="s">
        <v>70</v>
      </c>
      <c r="H8518" s="302" t="s">
        <v>3341</v>
      </c>
      <c r="I8518" s="302" t="s">
        <v>739</v>
      </c>
      <c r="J8518" s="302">
        <v>135500</v>
      </c>
      <c r="K8518" s="302" t="s">
        <v>112</v>
      </c>
      <c r="L8518" s="302">
        <v>9974551</v>
      </c>
      <c r="M8518" s="302" t="s">
        <v>3065</v>
      </c>
      <c r="N8518" s="305">
        <v>33786</v>
      </c>
      <c r="O8518" s="305">
        <v>33786</v>
      </c>
      <c r="P8518" s="302" t="s">
        <v>1062</v>
      </c>
    </row>
    <row r="8519" spans="1:16">
      <c r="A8519" s="303">
        <v>0</v>
      </c>
      <c r="B8519" s="303">
        <v>0</v>
      </c>
      <c r="C8519" s="303">
        <v>0</v>
      </c>
      <c r="D8519" s="304">
        <f t="shared" si="133"/>
        <v>0</v>
      </c>
      <c r="E8519" s="305">
        <v>45992</v>
      </c>
      <c r="F8519" s="302" t="s">
        <v>69</v>
      </c>
      <c r="G8519" s="302" t="s">
        <v>70</v>
      </c>
      <c r="H8519" s="302" t="s">
        <v>3341</v>
      </c>
      <c r="I8519" s="302" t="s">
        <v>739</v>
      </c>
      <c r="J8519" s="302">
        <v>135500</v>
      </c>
      <c r="K8519" s="302" t="s">
        <v>665</v>
      </c>
      <c r="L8519" s="302">
        <v>9780256</v>
      </c>
      <c r="M8519" s="302" t="s">
        <v>3136</v>
      </c>
      <c r="N8519" s="305">
        <v>35247</v>
      </c>
      <c r="O8519" s="305">
        <v>35247</v>
      </c>
      <c r="P8519" s="302" t="s">
        <v>1062</v>
      </c>
    </row>
    <row r="8520" spans="1:16">
      <c r="A8520" s="303">
        <v>0</v>
      </c>
      <c r="B8520" s="303">
        <v>0</v>
      </c>
      <c r="C8520" s="303">
        <v>0</v>
      </c>
      <c r="D8520" s="304">
        <f t="shared" si="133"/>
        <v>0</v>
      </c>
      <c r="E8520" s="305">
        <v>45992</v>
      </c>
      <c r="F8520" s="302" t="s">
        <v>69</v>
      </c>
      <c r="G8520" s="302" t="s">
        <v>70</v>
      </c>
      <c r="H8520" s="302" t="s">
        <v>3341</v>
      </c>
      <c r="I8520" s="302" t="s">
        <v>739</v>
      </c>
      <c r="J8520" s="302">
        <v>135500</v>
      </c>
      <c r="K8520" s="302" t="s">
        <v>673</v>
      </c>
      <c r="L8520" s="302">
        <v>9693320</v>
      </c>
      <c r="M8520" s="302" t="s">
        <v>3190</v>
      </c>
      <c r="N8520" s="305">
        <v>33786</v>
      </c>
      <c r="O8520" s="305">
        <v>33786</v>
      </c>
      <c r="P8520" s="302" t="s">
        <v>1062</v>
      </c>
    </row>
    <row r="8521" spans="1:16">
      <c r="A8521" s="303">
        <v>0</v>
      </c>
      <c r="B8521" s="303">
        <v>0</v>
      </c>
      <c r="C8521" s="303">
        <v>0</v>
      </c>
      <c r="D8521" s="304">
        <f t="shared" si="133"/>
        <v>0</v>
      </c>
      <c r="E8521" s="305">
        <v>45992</v>
      </c>
      <c r="F8521" s="302" t="s">
        <v>69</v>
      </c>
      <c r="G8521" s="302" t="s">
        <v>70</v>
      </c>
      <c r="H8521" s="302" t="s">
        <v>3341</v>
      </c>
      <c r="I8521" s="302" t="s">
        <v>739</v>
      </c>
      <c r="J8521" s="302">
        <v>135600</v>
      </c>
      <c r="K8521" s="302" t="s">
        <v>402</v>
      </c>
      <c r="L8521" s="302">
        <v>9974550</v>
      </c>
      <c r="M8521" s="302" t="s">
        <v>1954</v>
      </c>
      <c r="N8521" s="305">
        <v>32325</v>
      </c>
      <c r="O8521" s="305">
        <v>32325</v>
      </c>
      <c r="P8521" s="302" t="s">
        <v>1062</v>
      </c>
    </row>
    <row r="8522" spans="1:16">
      <c r="A8522" s="303">
        <v>0</v>
      </c>
      <c r="B8522" s="303">
        <v>0</v>
      </c>
      <c r="C8522" s="303">
        <v>0</v>
      </c>
      <c r="D8522" s="304">
        <f t="shared" si="133"/>
        <v>0</v>
      </c>
      <c r="E8522" s="305">
        <v>45992</v>
      </c>
      <c r="F8522" s="302" t="s">
        <v>69</v>
      </c>
      <c r="G8522" s="302" t="s">
        <v>70</v>
      </c>
      <c r="H8522" s="302" t="s">
        <v>3342</v>
      </c>
      <c r="I8522" s="302" t="s">
        <v>740</v>
      </c>
      <c r="J8522" s="302">
        <v>135500</v>
      </c>
      <c r="K8522" s="302" t="s">
        <v>83</v>
      </c>
      <c r="L8522" s="302">
        <v>9996283</v>
      </c>
      <c r="M8522" s="302" t="s">
        <v>879</v>
      </c>
      <c r="N8522" s="305">
        <v>38315</v>
      </c>
      <c r="O8522" s="305">
        <v>38353</v>
      </c>
      <c r="P8522" s="302" t="s">
        <v>3343</v>
      </c>
    </row>
    <row r="8523" spans="1:16">
      <c r="A8523" s="303">
        <v>0</v>
      </c>
      <c r="B8523" s="303">
        <v>0</v>
      </c>
      <c r="C8523" s="303">
        <v>0</v>
      </c>
      <c r="D8523" s="304">
        <f t="shared" si="133"/>
        <v>0</v>
      </c>
      <c r="E8523" s="305">
        <v>45992</v>
      </c>
      <c r="F8523" s="302" t="s">
        <v>69</v>
      </c>
      <c r="G8523" s="302" t="s">
        <v>70</v>
      </c>
      <c r="H8523" s="302" t="s">
        <v>3342</v>
      </c>
      <c r="I8523" s="302" t="s">
        <v>740</v>
      </c>
      <c r="J8523" s="302">
        <v>135500</v>
      </c>
      <c r="K8523" s="302" t="s">
        <v>83</v>
      </c>
      <c r="L8523" s="302">
        <v>9802550</v>
      </c>
      <c r="M8523" s="302" t="s">
        <v>879</v>
      </c>
      <c r="N8523" s="305">
        <v>35612</v>
      </c>
      <c r="O8523" s="305">
        <v>35612</v>
      </c>
      <c r="P8523" s="302" t="s">
        <v>1052</v>
      </c>
    </row>
    <row r="8524" spans="1:16">
      <c r="A8524" s="303">
        <v>0</v>
      </c>
      <c r="B8524" s="303">
        <v>0</v>
      </c>
      <c r="C8524" s="303">
        <v>0</v>
      </c>
      <c r="D8524" s="304">
        <f t="shared" si="133"/>
        <v>0</v>
      </c>
      <c r="E8524" s="305">
        <v>45992</v>
      </c>
      <c r="F8524" s="302" t="s">
        <v>69</v>
      </c>
      <c r="G8524" s="302" t="s">
        <v>70</v>
      </c>
      <c r="H8524" s="302" t="s">
        <v>3342</v>
      </c>
      <c r="I8524" s="302" t="s">
        <v>740</v>
      </c>
      <c r="J8524" s="302">
        <v>135500</v>
      </c>
      <c r="K8524" s="302" t="s">
        <v>83</v>
      </c>
      <c r="L8524" s="302">
        <v>9818939</v>
      </c>
      <c r="M8524" s="302" t="s">
        <v>879</v>
      </c>
      <c r="N8524" s="305">
        <v>38412</v>
      </c>
      <c r="O8524" s="305">
        <v>38353</v>
      </c>
      <c r="P8524" s="302" t="s">
        <v>3344</v>
      </c>
    </row>
    <row r="8525" spans="1:16">
      <c r="A8525" s="303">
        <v>0</v>
      </c>
      <c r="B8525" s="303">
        <v>0</v>
      </c>
      <c r="C8525" s="303">
        <v>0</v>
      </c>
      <c r="D8525" s="304">
        <f t="shared" si="133"/>
        <v>0</v>
      </c>
      <c r="E8525" s="305">
        <v>45992</v>
      </c>
      <c r="F8525" s="302" t="s">
        <v>69</v>
      </c>
      <c r="G8525" s="302" t="s">
        <v>70</v>
      </c>
      <c r="H8525" s="302" t="s">
        <v>3342</v>
      </c>
      <c r="I8525" s="302" t="s">
        <v>740</v>
      </c>
      <c r="J8525" s="302">
        <v>135500</v>
      </c>
      <c r="K8525" s="302" t="s">
        <v>169</v>
      </c>
      <c r="L8525" s="302">
        <v>11106324</v>
      </c>
      <c r="M8525" s="302" t="s">
        <v>1316</v>
      </c>
      <c r="N8525" s="305">
        <v>40178</v>
      </c>
      <c r="O8525" s="305">
        <v>40179</v>
      </c>
      <c r="P8525" s="302" t="s">
        <v>1671</v>
      </c>
    </row>
    <row r="8526" spans="1:16">
      <c r="A8526" s="303">
        <v>1</v>
      </c>
      <c r="B8526" s="303">
        <v>0</v>
      </c>
      <c r="C8526" s="303">
        <v>0</v>
      </c>
      <c r="D8526" s="304">
        <f t="shared" si="133"/>
        <v>0</v>
      </c>
      <c r="E8526" s="305">
        <v>45992</v>
      </c>
      <c r="F8526" s="302" t="s">
        <v>69</v>
      </c>
      <c r="G8526" s="302" t="s">
        <v>70</v>
      </c>
      <c r="H8526" s="302" t="s">
        <v>3342</v>
      </c>
      <c r="I8526" s="302" t="s">
        <v>740</v>
      </c>
      <c r="J8526" s="302">
        <v>135500</v>
      </c>
      <c r="K8526" s="302" t="s">
        <v>84</v>
      </c>
      <c r="L8526" s="302">
        <v>9725733</v>
      </c>
      <c r="M8526" s="302" t="s">
        <v>3345</v>
      </c>
      <c r="N8526" s="305">
        <v>38315</v>
      </c>
      <c r="O8526" s="305">
        <v>38657</v>
      </c>
      <c r="P8526" s="302" t="s">
        <v>3343</v>
      </c>
    </row>
    <row r="8527" spans="1:16">
      <c r="A8527" s="303">
        <v>0</v>
      </c>
      <c r="B8527" s="303">
        <v>0</v>
      </c>
      <c r="C8527" s="303">
        <v>0</v>
      </c>
      <c r="D8527" s="304">
        <f t="shared" si="133"/>
        <v>0</v>
      </c>
      <c r="E8527" s="305">
        <v>45992</v>
      </c>
      <c r="F8527" s="302" t="s">
        <v>69</v>
      </c>
      <c r="G8527" s="302" t="s">
        <v>70</v>
      </c>
      <c r="H8527" s="302" t="s">
        <v>3342</v>
      </c>
      <c r="I8527" s="302" t="s">
        <v>740</v>
      </c>
      <c r="J8527" s="302">
        <v>135500</v>
      </c>
      <c r="K8527" s="302" t="s">
        <v>84</v>
      </c>
      <c r="L8527" s="302">
        <v>10850934</v>
      </c>
      <c r="M8527" s="302" t="s">
        <v>1670</v>
      </c>
      <c r="N8527" s="305">
        <v>40178</v>
      </c>
      <c r="O8527" s="305">
        <v>40513</v>
      </c>
      <c r="P8527" s="302" t="s">
        <v>1671</v>
      </c>
    </row>
    <row r="8528" spans="1:16">
      <c r="A8528" s="303">
        <v>0</v>
      </c>
      <c r="B8528" s="303">
        <v>0</v>
      </c>
      <c r="C8528" s="303">
        <v>0</v>
      </c>
      <c r="D8528" s="304">
        <f t="shared" si="133"/>
        <v>0</v>
      </c>
      <c r="E8528" s="305">
        <v>45992</v>
      </c>
      <c r="F8528" s="302" t="s">
        <v>69</v>
      </c>
      <c r="G8528" s="302" t="s">
        <v>70</v>
      </c>
      <c r="H8528" s="302" t="s">
        <v>3342</v>
      </c>
      <c r="I8528" s="302" t="s">
        <v>740</v>
      </c>
      <c r="J8528" s="302">
        <v>135500</v>
      </c>
      <c r="K8528" s="302" t="s">
        <v>133</v>
      </c>
      <c r="L8528" s="302">
        <v>11106331</v>
      </c>
      <c r="M8528" s="302" t="s">
        <v>1317</v>
      </c>
      <c r="N8528" s="305">
        <v>40178</v>
      </c>
      <c r="O8528" s="305">
        <v>40179</v>
      </c>
      <c r="P8528" s="302" t="s">
        <v>1671</v>
      </c>
    </row>
    <row r="8529" spans="1:16">
      <c r="A8529" s="303">
        <v>0</v>
      </c>
      <c r="B8529" s="303">
        <v>0</v>
      </c>
      <c r="C8529" s="303">
        <v>0</v>
      </c>
      <c r="D8529" s="304">
        <f t="shared" si="133"/>
        <v>0</v>
      </c>
      <c r="E8529" s="305">
        <v>45992</v>
      </c>
      <c r="F8529" s="302" t="s">
        <v>69</v>
      </c>
      <c r="G8529" s="302" t="s">
        <v>70</v>
      </c>
      <c r="H8529" s="302" t="s">
        <v>3342</v>
      </c>
      <c r="I8529" s="302" t="s">
        <v>740</v>
      </c>
      <c r="J8529" s="302">
        <v>135500</v>
      </c>
      <c r="K8529" s="302" t="s">
        <v>135</v>
      </c>
      <c r="L8529" s="302">
        <v>11106334</v>
      </c>
      <c r="M8529" s="302" t="s">
        <v>1318</v>
      </c>
      <c r="N8529" s="305">
        <v>40178</v>
      </c>
      <c r="O8529" s="305">
        <v>40179</v>
      </c>
      <c r="P8529" s="302" t="s">
        <v>1671</v>
      </c>
    </row>
    <row r="8530" spans="1:16">
      <c r="A8530" s="303">
        <v>0</v>
      </c>
      <c r="B8530" s="303">
        <v>0</v>
      </c>
      <c r="C8530" s="303">
        <v>0</v>
      </c>
      <c r="D8530" s="304">
        <f t="shared" si="133"/>
        <v>0</v>
      </c>
      <c r="E8530" s="305">
        <v>45992</v>
      </c>
      <c r="F8530" s="302" t="s">
        <v>69</v>
      </c>
      <c r="G8530" s="302" t="s">
        <v>70</v>
      </c>
      <c r="H8530" s="302" t="s">
        <v>3342</v>
      </c>
      <c r="I8530" s="302" t="s">
        <v>740</v>
      </c>
      <c r="J8530" s="302">
        <v>135500</v>
      </c>
      <c r="K8530" s="302" t="s">
        <v>86</v>
      </c>
      <c r="L8530" s="302">
        <v>9995825</v>
      </c>
      <c r="M8530" s="302" t="s">
        <v>885</v>
      </c>
      <c r="N8530" s="305">
        <v>38315</v>
      </c>
      <c r="O8530" s="305">
        <v>38353</v>
      </c>
      <c r="P8530" s="302" t="s">
        <v>3343</v>
      </c>
    </row>
    <row r="8531" spans="1:16">
      <c r="A8531" s="303">
        <v>0</v>
      </c>
      <c r="B8531" s="303">
        <v>0</v>
      </c>
      <c r="C8531" s="303">
        <v>0</v>
      </c>
      <c r="D8531" s="304">
        <f t="shared" si="133"/>
        <v>0</v>
      </c>
      <c r="E8531" s="305">
        <v>45992</v>
      </c>
      <c r="F8531" s="302" t="s">
        <v>69</v>
      </c>
      <c r="G8531" s="302" t="s">
        <v>70</v>
      </c>
      <c r="H8531" s="302" t="s">
        <v>3342</v>
      </c>
      <c r="I8531" s="302" t="s">
        <v>740</v>
      </c>
      <c r="J8531" s="302">
        <v>135500</v>
      </c>
      <c r="K8531" s="302" t="s">
        <v>86</v>
      </c>
      <c r="L8531" s="302">
        <v>9818940</v>
      </c>
      <c r="M8531" s="302" t="s">
        <v>885</v>
      </c>
      <c r="N8531" s="305">
        <v>38412</v>
      </c>
      <c r="O8531" s="305">
        <v>38353</v>
      </c>
      <c r="P8531" s="302" t="s">
        <v>3344</v>
      </c>
    </row>
    <row r="8532" spans="1:16">
      <c r="A8532" s="303">
        <v>0</v>
      </c>
      <c r="B8532" s="303">
        <v>0</v>
      </c>
      <c r="C8532" s="303">
        <v>0</v>
      </c>
      <c r="D8532" s="304">
        <f t="shared" si="133"/>
        <v>0</v>
      </c>
      <c r="E8532" s="305">
        <v>45992</v>
      </c>
      <c r="F8532" s="302" t="s">
        <v>69</v>
      </c>
      <c r="G8532" s="302" t="s">
        <v>70</v>
      </c>
      <c r="H8532" s="302" t="s">
        <v>3342</v>
      </c>
      <c r="I8532" s="302" t="s">
        <v>740</v>
      </c>
      <c r="J8532" s="302">
        <v>135500</v>
      </c>
      <c r="K8532" s="302" t="s">
        <v>86</v>
      </c>
      <c r="L8532" s="302">
        <v>9803089</v>
      </c>
      <c r="M8532" s="302" t="s">
        <v>885</v>
      </c>
      <c r="N8532" s="305">
        <v>35612</v>
      </c>
      <c r="O8532" s="305">
        <v>35612</v>
      </c>
      <c r="P8532" s="302" t="s">
        <v>1052</v>
      </c>
    </row>
    <row r="8533" spans="1:16">
      <c r="A8533" s="303">
        <v>0</v>
      </c>
      <c r="B8533" s="303">
        <v>0</v>
      </c>
      <c r="C8533" s="303">
        <v>0</v>
      </c>
      <c r="D8533" s="304">
        <f t="shared" si="133"/>
        <v>0</v>
      </c>
      <c r="E8533" s="305">
        <v>45992</v>
      </c>
      <c r="F8533" s="302" t="s">
        <v>69</v>
      </c>
      <c r="G8533" s="302" t="s">
        <v>70</v>
      </c>
      <c r="H8533" s="302" t="s">
        <v>3342</v>
      </c>
      <c r="I8533" s="302" t="s">
        <v>740</v>
      </c>
      <c r="J8533" s="302">
        <v>135500</v>
      </c>
      <c r="K8533" s="302" t="s">
        <v>93</v>
      </c>
      <c r="L8533" s="302">
        <v>9862183</v>
      </c>
      <c r="M8533" s="302" t="s">
        <v>3063</v>
      </c>
      <c r="N8533" s="305">
        <v>35612</v>
      </c>
      <c r="O8533" s="305">
        <v>35612</v>
      </c>
      <c r="P8533" s="302" t="s">
        <v>1062</v>
      </c>
    </row>
    <row r="8534" spans="1:16">
      <c r="A8534" s="303">
        <v>0</v>
      </c>
      <c r="B8534" s="303">
        <v>0</v>
      </c>
      <c r="C8534" s="303">
        <v>0</v>
      </c>
      <c r="D8534" s="304">
        <f t="shared" si="133"/>
        <v>0</v>
      </c>
      <c r="E8534" s="305">
        <v>45992</v>
      </c>
      <c r="F8534" s="302" t="s">
        <v>69</v>
      </c>
      <c r="G8534" s="302" t="s">
        <v>70</v>
      </c>
      <c r="H8534" s="302" t="s">
        <v>3342</v>
      </c>
      <c r="I8534" s="302" t="s">
        <v>740</v>
      </c>
      <c r="J8534" s="302">
        <v>135600</v>
      </c>
      <c r="K8534" s="302" t="s">
        <v>84</v>
      </c>
      <c r="L8534" s="302">
        <v>10850927</v>
      </c>
      <c r="M8534" s="302" t="s">
        <v>1670</v>
      </c>
      <c r="N8534" s="305">
        <v>40178</v>
      </c>
      <c r="O8534" s="305">
        <v>40513</v>
      </c>
      <c r="P8534" s="302" t="s">
        <v>1671</v>
      </c>
    </row>
    <row r="8535" spans="1:16">
      <c r="A8535" s="303">
        <v>1</v>
      </c>
      <c r="B8535" s="303">
        <v>0</v>
      </c>
      <c r="C8535" s="303">
        <v>0</v>
      </c>
      <c r="D8535" s="304">
        <f t="shared" si="133"/>
        <v>0</v>
      </c>
      <c r="E8535" s="305">
        <v>45992</v>
      </c>
      <c r="F8535" s="302" t="s">
        <v>69</v>
      </c>
      <c r="G8535" s="302" t="s">
        <v>70</v>
      </c>
      <c r="H8535" s="302" t="s">
        <v>3342</v>
      </c>
      <c r="I8535" s="302" t="s">
        <v>740</v>
      </c>
      <c r="J8535" s="302">
        <v>135600</v>
      </c>
      <c r="K8535" s="302" t="s">
        <v>84</v>
      </c>
      <c r="L8535" s="302">
        <v>9995466</v>
      </c>
      <c r="M8535" s="302" t="s">
        <v>3345</v>
      </c>
      <c r="N8535" s="305">
        <v>38315</v>
      </c>
      <c r="O8535" s="305">
        <v>38657</v>
      </c>
      <c r="P8535" s="302" t="s">
        <v>3343</v>
      </c>
    </row>
    <row r="8536" spans="1:16">
      <c r="A8536" s="303">
        <v>0</v>
      </c>
      <c r="B8536" s="303">
        <v>0</v>
      </c>
      <c r="C8536" s="303">
        <v>0</v>
      </c>
      <c r="D8536" s="304">
        <f t="shared" si="133"/>
        <v>0</v>
      </c>
      <c r="E8536" s="305">
        <v>45992</v>
      </c>
      <c r="F8536" s="302" t="s">
        <v>69</v>
      </c>
      <c r="G8536" s="302" t="s">
        <v>70</v>
      </c>
      <c r="H8536" s="302" t="s">
        <v>3342</v>
      </c>
      <c r="I8536" s="302" t="s">
        <v>740</v>
      </c>
      <c r="J8536" s="302">
        <v>135600</v>
      </c>
      <c r="K8536" s="302" t="s">
        <v>92</v>
      </c>
      <c r="L8536" s="302">
        <v>9995826</v>
      </c>
      <c r="M8536" s="302" t="s">
        <v>948</v>
      </c>
      <c r="N8536" s="305">
        <v>38315</v>
      </c>
      <c r="O8536" s="305">
        <v>38353</v>
      </c>
      <c r="P8536" s="302" t="s">
        <v>3343</v>
      </c>
    </row>
    <row r="8537" spans="1:16">
      <c r="A8537" s="303">
        <v>0</v>
      </c>
      <c r="B8537" s="303">
        <v>0</v>
      </c>
      <c r="C8537" s="303">
        <v>0</v>
      </c>
      <c r="D8537" s="304">
        <f t="shared" si="133"/>
        <v>0</v>
      </c>
      <c r="E8537" s="305">
        <v>45992</v>
      </c>
      <c r="F8537" s="302" t="s">
        <v>69</v>
      </c>
      <c r="G8537" s="302" t="s">
        <v>70</v>
      </c>
      <c r="H8537" s="302" t="s">
        <v>3342</v>
      </c>
      <c r="I8537" s="302" t="s">
        <v>740</v>
      </c>
      <c r="J8537" s="302">
        <v>135600</v>
      </c>
      <c r="K8537" s="302" t="s">
        <v>92</v>
      </c>
      <c r="L8537" s="302">
        <v>9862182</v>
      </c>
      <c r="M8537" s="302" t="s">
        <v>948</v>
      </c>
      <c r="N8537" s="305">
        <v>35612</v>
      </c>
      <c r="O8537" s="305">
        <v>35612</v>
      </c>
      <c r="P8537" s="302" t="s">
        <v>1062</v>
      </c>
    </row>
    <row r="8538" spans="1:16">
      <c r="A8538" s="303">
        <v>0</v>
      </c>
      <c r="B8538" s="303">
        <v>0</v>
      </c>
      <c r="C8538" s="303">
        <v>0</v>
      </c>
      <c r="D8538" s="304">
        <f t="shared" si="133"/>
        <v>0</v>
      </c>
      <c r="E8538" s="305">
        <v>45992</v>
      </c>
      <c r="F8538" s="302" t="s">
        <v>69</v>
      </c>
      <c r="G8538" s="302" t="s">
        <v>70</v>
      </c>
      <c r="H8538" s="302" t="s">
        <v>3342</v>
      </c>
      <c r="I8538" s="302" t="s">
        <v>740</v>
      </c>
      <c r="J8538" s="302">
        <v>135600</v>
      </c>
      <c r="K8538" s="302" t="s">
        <v>92</v>
      </c>
      <c r="L8538" s="302">
        <v>9818941</v>
      </c>
      <c r="M8538" s="302" t="s">
        <v>948</v>
      </c>
      <c r="N8538" s="305">
        <v>38412</v>
      </c>
      <c r="O8538" s="305">
        <v>38353</v>
      </c>
      <c r="P8538" s="302" t="s">
        <v>3344</v>
      </c>
    </row>
    <row r="8539" spans="1:16">
      <c r="A8539" s="303">
        <v>0</v>
      </c>
      <c r="B8539" s="303">
        <v>0</v>
      </c>
      <c r="C8539" s="303">
        <v>0</v>
      </c>
      <c r="D8539" s="304">
        <f t="shared" si="133"/>
        <v>0</v>
      </c>
      <c r="E8539" s="305">
        <v>45992</v>
      </c>
      <c r="F8539" s="302" t="s">
        <v>69</v>
      </c>
      <c r="G8539" s="302" t="s">
        <v>70</v>
      </c>
      <c r="H8539" s="302" t="s">
        <v>3346</v>
      </c>
      <c r="I8539" s="302" t="s">
        <v>741</v>
      </c>
      <c r="J8539" s="302">
        <v>135500</v>
      </c>
      <c r="K8539" s="302" t="s">
        <v>80</v>
      </c>
      <c r="L8539" s="302">
        <v>9729622</v>
      </c>
      <c r="M8539" s="302" t="s">
        <v>891</v>
      </c>
      <c r="N8539" s="305">
        <v>39873</v>
      </c>
      <c r="O8539" s="305">
        <v>39814</v>
      </c>
      <c r="P8539" s="302" t="s">
        <v>3347</v>
      </c>
    </row>
    <row r="8540" spans="1:16">
      <c r="A8540" s="303">
        <v>0</v>
      </c>
      <c r="B8540" s="303">
        <v>0</v>
      </c>
      <c r="C8540" s="303">
        <v>0</v>
      </c>
      <c r="D8540" s="304">
        <f t="shared" si="133"/>
        <v>0</v>
      </c>
      <c r="E8540" s="305">
        <v>45992</v>
      </c>
      <c r="F8540" s="302" t="s">
        <v>69</v>
      </c>
      <c r="G8540" s="302" t="s">
        <v>70</v>
      </c>
      <c r="H8540" s="302" t="s">
        <v>3346</v>
      </c>
      <c r="I8540" s="302" t="s">
        <v>741</v>
      </c>
      <c r="J8540" s="302">
        <v>135500</v>
      </c>
      <c r="K8540" s="302" t="s">
        <v>83</v>
      </c>
      <c r="L8540" s="302">
        <v>9802837</v>
      </c>
      <c r="M8540" s="302" t="s">
        <v>879</v>
      </c>
      <c r="N8540" s="305">
        <v>32690</v>
      </c>
      <c r="O8540" s="305">
        <v>32690</v>
      </c>
      <c r="P8540" s="302" t="s">
        <v>1052</v>
      </c>
    </row>
    <row r="8541" spans="1:16">
      <c r="A8541" s="303">
        <v>0</v>
      </c>
      <c r="B8541" s="303">
        <v>0</v>
      </c>
      <c r="C8541" s="303">
        <v>0</v>
      </c>
      <c r="D8541" s="304">
        <f t="shared" si="133"/>
        <v>0</v>
      </c>
      <c r="E8541" s="305">
        <v>45992</v>
      </c>
      <c r="F8541" s="302" t="s">
        <v>69</v>
      </c>
      <c r="G8541" s="302" t="s">
        <v>70</v>
      </c>
      <c r="H8541" s="302" t="s">
        <v>3346</v>
      </c>
      <c r="I8541" s="302" t="s">
        <v>741</v>
      </c>
      <c r="J8541" s="302">
        <v>135500</v>
      </c>
      <c r="K8541" s="302" t="s">
        <v>83</v>
      </c>
      <c r="L8541" s="302">
        <v>9802408</v>
      </c>
      <c r="M8541" s="302" t="s">
        <v>879</v>
      </c>
      <c r="N8541" s="305">
        <v>32690</v>
      </c>
      <c r="O8541" s="305">
        <v>32690</v>
      </c>
      <c r="P8541" s="302" t="s">
        <v>1052</v>
      </c>
    </row>
    <row r="8542" spans="1:16">
      <c r="A8542" s="303">
        <v>1</v>
      </c>
      <c r="B8542" s="303">
        <v>0</v>
      </c>
      <c r="C8542" s="303">
        <v>0</v>
      </c>
      <c r="D8542" s="304">
        <f t="shared" si="133"/>
        <v>0</v>
      </c>
      <c r="E8542" s="305">
        <v>45992</v>
      </c>
      <c r="F8542" s="302" t="s">
        <v>69</v>
      </c>
      <c r="G8542" s="302" t="s">
        <v>70</v>
      </c>
      <c r="H8542" s="302" t="s">
        <v>3346</v>
      </c>
      <c r="I8542" s="302" t="s">
        <v>741</v>
      </c>
      <c r="J8542" s="302">
        <v>135500</v>
      </c>
      <c r="K8542" s="302" t="s">
        <v>84</v>
      </c>
      <c r="L8542" s="302">
        <v>9995468</v>
      </c>
      <c r="M8542" s="302" t="s">
        <v>3348</v>
      </c>
      <c r="N8542" s="305">
        <v>38315</v>
      </c>
      <c r="O8542" s="305">
        <v>38657</v>
      </c>
      <c r="P8542" s="302" t="s">
        <v>3349</v>
      </c>
    </row>
    <row r="8543" spans="1:16">
      <c r="A8543" s="303">
        <v>0</v>
      </c>
      <c r="B8543" s="303">
        <v>0</v>
      </c>
      <c r="C8543" s="303">
        <v>0</v>
      </c>
      <c r="D8543" s="304">
        <f t="shared" si="133"/>
        <v>0</v>
      </c>
      <c r="E8543" s="305">
        <v>45992</v>
      </c>
      <c r="F8543" s="302" t="s">
        <v>69</v>
      </c>
      <c r="G8543" s="302" t="s">
        <v>70</v>
      </c>
      <c r="H8543" s="302" t="s">
        <v>3346</v>
      </c>
      <c r="I8543" s="302" t="s">
        <v>741</v>
      </c>
      <c r="J8543" s="302">
        <v>135500</v>
      </c>
      <c r="K8543" s="302" t="s">
        <v>86</v>
      </c>
      <c r="L8543" s="302">
        <v>9995813</v>
      </c>
      <c r="M8543" s="302" t="s">
        <v>885</v>
      </c>
      <c r="N8543" s="305">
        <v>38315</v>
      </c>
      <c r="O8543" s="305">
        <v>38353</v>
      </c>
      <c r="P8543" s="302" t="s">
        <v>3349</v>
      </c>
    </row>
    <row r="8544" spans="1:16">
      <c r="A8544" s="303">
        <v>0</v>
      </c>
      <c r="B8544" s="303">
        <v>0</v>
      </c>
      <c r="C8544" s="303">
        <v>0</v>
      </c>
      <c r="D8544" s="304">
        <f t="shared" si="133"/>
        <v>0</v>
      </c>
      <c r="E8544" s="305">
        <v>45992</v>
      </c>
      <c r="F8544" s="302" t="s">
        <v>69</v>
      </c>
      <c r="G8544" s="302" t="s">
        <v>70</v>
      </c>
      <c r="H8544" s="302" t="s">
        <v>3346</v>
      </c>
      <c r="I8544" s="302" t="s">
        <v>741</v>
      </c>
      <c r="J8544" s="302">
        <v>135500</v>
      </c>
      <c r="K8544" s="302" t="s">
        <v>86</v>
      </c>
      <c r="L8544" s="302">
        <v>9802947</v>
      </c>
      <c r="M8544" s="302" t="s">
        <v>885</v>
      </c>
      <c r="N8544" s="305">
        <v>32690</v>
      </c>
      <c r="O8544" s="305">
        <v>32690</v>
      </c>
      <c r="P8544" s="302" t="s">
        <v>1052</v>
      </c>
    </row>
    <row r="8545" spans="1:16">
      <c r="A8545" s="303">
        <v>0</v>
      </c>
      <c r="B8545" s="303">
        <v>0</v>
      </c>
      <c r="C8545" s="303">
        <v>0</v>
      </c>
      <c r="D8545" s="304">
        <f t="shared" si="133"/>
        <v>0</v>
      </c>
      <c r="E8545" s="305">
        <v>45992</v>
      </c>
      <c r="F8545" s="302" t="s">
        <v>69</v>
      </c>
      <c r="G8545" s="302" t="s">
        <v>70</v>
      </c>
      <c r="H8545" s="302" t="s">
        <v>3346</v>
      </c>
      <c r="I8545" s="302" t="s">
        <v>741</v>
      </c>
      <c r="J8545" s="302">
        <v>135500</v>
      </c>
      <c r="K8545" s="302" t="s">
        <v>86</v>
      </c>
      <c r="L8545" s="302">
        <v>9803401</v>
      </c>
      <c r="M8545" s="302" t="s">
        <v>885</v>
      </c>
      <c r="N8545" s="305">
        <v>32690</v>
      </c>
      <c r="O8545" s="305">
        <v>32690</v>
      </c>
      <c r="P8545" s="302" t="s">
        <v>1052</v>
      </c>
    </row>
    <row r="8546" spans="1:16">
      <c r="A8546" s="303">
        <v>0</v>
      </c>
      <c r="B8546" s="303">
        <v>0</v>
      </c>
      <c r="C8546" s="303">
        <v>0</v>
      </c>
      <c r="D8546" s="304">
        <f t="shared" si="133"/>
        <v>0</v>
      </c>
      <c r="E8546" s="305">
        <v>45992</v>
      </c>
      <c r="F8546" s="302" t="s">
        <v>69</v>
      </c>
      <c r="G8546" s="302" t="s">
        <v>70</v>
      </c>
      <c r="H8546" s="302" t="s">
        <v>3346</v>
      </c>
      <c r="I8546" s="302" t="s">
        <v>741</v>
      </c>
      <c r="J8546" s="302">
        <v>135500</v>
      </c>
      <c r="K8546" s="302" t="s">
        <v>88</v>
      </c>
      <c r="L8546" s="302">
        <v>9974548</v>
      </c>
      <c r="M8546" s="302" t="s">
        <v>3062</v>
      </c>
      <c r="N8546" s="305">
        <v>32690</v>
      </c>
      <c r="O8546" s="305">
        <v>32690</v>
      </c>
      <c r="P8546" s="302" t="s">
        <v>1062</v>
      </c>
    </row>
    <row r="8547" spans="1:16">
      <c r="A8547" s="303">
        <v>0</v>
      </c>
      <c r="B8547" s="303">
        <v>0</v>
      </c>
      <c r="C8547" s="303">
        <v>0</v>
      </c>
      <c r="D8547" s="304">
        <f t="shared" si="133"/>
        <v>0</v>
      </c>
      <c r="E8547" s="305">
        <v>45992</v>
      </c>
      <c r="F8547" s="302" t="s">
        <v>69</v>
      </c>
      <c r="G8547" s="302" t="s">
        <v>70</v>
      </c>
      <c r="H8547" s="302" t="s">
        <v>3346</v>
      </c>
      <c r="I8547" s="302" t="s">
        <v>741</v>
      </c>
      <c r="J8547" s="302">
        <v>135500</v>
      </c>
      <c r="K8547" s="302" t="s">
        <v>665</v>
      </c>
      <c r="L8547" s="302">
        <v>9974549</v>
      </c>
      <c r="M8547" s="302" t="s">
        <v>3136</v>
      </c>
      <c r="N8547" s="305">
        <v>32690</v>
      </c>
      <c r="O8547" s="305">
        <v>32690</v>
      </c>
      <c r="P8547" s="302" t="s">
        <v>1062</v>
      </c>
    </row>
    <row r="8548" spans="1:16">
      <c r="A8548" s="303">
        <v>0</v>
      </c>
      <c r="B8548" s="303">
        <v>0</v>
      </c>
      <c r="C8548" s="303">
        <v>0</v>
      </c>
      <c r="D8548" s="304">
        <f t="shared" si="133"/>
        <v>0</v>
      </c>
      <c r="E8548" s="305">
        <v>45992</v>
      </c>
      <c r="F8548" s="302" t="s">
        <v>69</v>
      </c>
      <c r="G8548" s="302" t="s">
        <v>70</v>
      </c>
      <c r="H8548" s="302" t="s">
        <v>3346</v>
      </c>
      <c r="I8548" s="302" t="s">
        <v>741</v>
      </c>
      <c r="J8548" s="302">
        <v>135600</v>
      </c>
      <c r="K8548" s="302" t="s">
        <v>91</v>
      </c>
      <c r="L8548" s="302">
        <v>9974547</v>
      </c>
      <c r="M8548" s="302" t="s">
        <v>886</v>
      </c>
      <c r="N8548" s="305">
        <v>32690</v>
      </c>
      <c r="O8548" s="305">
        <v>32690</v>
      </c>
      <c r="P8548" s="302" t="s">
        <v>1062</v>
      </c>
    </row>
    <row r="8549" spans="1:16">
      <c r="A8549" s="303">
        <v>1</v>
      </c>
      <c r="B8549" s="303">
        <v>0</v>
      </c>
      <c r="C8549" s="303">
        <v>0</v>
      </c>
      <c r="D8549" s="304">
        <f t="shared" si="133"/>
        <v>0</v>
      </c>
      <c r="E8549" s="305">
        <v>45992</v>
      </c>
      <c r="F8549" s="302" t="s">
        <v>69</v>
      </c>
      <c r="G8549" s="302" t="s">
        <v>70</v>
      </c>
      <c r="H8549" s="302" t="s">
        <v>3346</v>
      </c>
      <c r="I8549" s="302" t="s">
        <v>741</v>
      </c>
      <c r="J8549" s="302">
        <v>135600</v>
      </c>
      <c r="K8549" s="302" t="s">
        <v>84</v>
      </c>
      <c r="L8549" s="302">
        <v>9995591</v>
      </c>
      <c r="M8549" s="302" t="s">
        <v>3348</v>
      </c>
      <c r="N8549" s="305">
        <v>38315</v>
      </c>
      <c r="O8549" s="305">
        <v>38657</v>
      </c>
      <c r="P8549" s="302" t="s">
        <v>3349</v>
      </c>
    </row>
    <row r="8550" spans="1:16">
      <c r="A8550" s="303">
        <v>0</v>
      </c>
      <c r="B8550" s="303">
        <v>0</v>
      </c>
      <c r="C8550" s="303">
        <v>0</v>
      </c>
      <c r="D8550" s="304">
        <f t="shared" si="133"/>
        <v>0</v>
      </c>
      <c r="E8550" s="305">
        <v>45992</v>
      </c>
      <c r="F8550" s="302" t="s">
        <v>69</v>
      </c>
      <c r="G8550" s="302" t="s">
        <v>70</v>
      </c>
      <c r="H8550" s="302" t="s">
        <v>3346</v>
      </c>
      <c r="I8550" s="302" t="s">
        <v>741</v>
      </c>
      <c r="J8550" s="302">
        <v>135600</v>
      </c>
      <c r="K8550" s="302" t="s">
        <v>98</v>
      </c>
      <c r="L8550" s="302">
        <v>9995814</v>
      </c>
      <c r="M8550" s="302" t="s">
        <v>909</v>
      </c>
      <c r="N8550" s="305">
        <v>38315</v>
      </c>
      <c r="O8550" s="305">
        <v>38353</v>
      </c>
      <c r="P8550" s="302" t="s">
        <v>3349</v>
      </c>
    </row>
    <row r="8551" spans="1:16">
      <c r="A8551" s="303">
        <v>0</v>
      </c>
      <c r="B8551" s="303">
        <v>0</v>
      </c>
      <c r="C8551" s="303">
        <v>0</v>
      </c>
      <c r="D8551" s="304">
        <f t="shared" si="133"/>
        <v>0</v>
      </c>
      <c r="E8551" s="305">
        <v>45992</v>
      </c>
      <c r="F8551" s="302" t="s">
        <v>69</v>
      </c>
      <c r="G8551" s="302" t="s">
        <v>70</v>
      </c>
      <c r="H8551" s="302" t="s">
        <v>3346</v>
      </c>
      <c r="I8551" s="302" t="s">
        <v>741</v>
      </c>
      <c r="J8551" s="302">
        <v>135600</v>
      </c>
      <c r="K8551" s="302" t="s">
        <v>99</v>
      </c>
      <c r="L8551" s="302">
        <v>9974546</v>
      </c>
      <c r="M8551" s="302" t="s">
        <v>887</v>
      </c>
      <c r="N8551" s="305">
        <v>32690</v>
      </c>
      <c r="O8551" s="305">
        <v>32690</v>
      </c>
      <c r="P8551" s="302" t="s">
        <v>1062</v>
      </c>
    </row>
    <row r="8552" spans="1:16">
      <c r="A8552" s="303">
        <v>0</v>
      </c>
      <c r="B8552" s="303">
        <v>0</v>
      </c>
      <c r="C8552" s="303">
        <v>0</v>
      </c>
      <c r="D8552" s="304">
        <f t="shared" si="133"/>
        <v>0</v>
      </c>
      <c r="E8552" s="305">
        <v>45992</v>
      </c>
      <c r="F8552" s="302" t="s">
        <v>69</v>
      </c>
      <c r="G8552" s="302" t="s">
        <v>70</v>
      </c>
      <c r="H8552" s="302" t="s">
        <v>3346</v>
      </c>
      <c r="I8552" s="302" t="s">
        <v>741</v>
      </c>
      <c r="J8552" s="302">
        <v>135600</v>
      </c>
      <c r="K8552" s="302" t="s">
        <v>92</v>
      </c>
      <c r="L8552" s="302">
        <v>9693972</v>
      </c>
      <c r="M8552" s="302" t="s">
        <v>948</v>
      </c>
      <c r="N8552" s="305">
        <v>38315</v>
      </c>
      <c r="O8552" s="305">
        <v>38353</v>
      </c>
      <c r="P8552" s="302" t="s">
        <v>3349</v>
      </c>
    </row>
    <row r="8553" spans="1:16">
      <c r="A8553" s="303">
        <v>0</v>
      </c>
      <c r="B8553" s="303">
        <v>0</v>
      </c>
      <c r="C8553" s="303">
        <v>0</v>
      </c>
      <c r="D8553" s="304">
        <f t="shared" si="133"/>
        <v>0</v>
      </c>
      <c r="E8553" s="305">
        <v>45992</v>
      </c>
      <c r="F8553" s="302" t="s">
        <v>69</v>
      </c>
      <c r="G8553" s="302" t="s">
        <v>70</v>
      </c>
      <c r="H8553" s="302" t="s">
        <v>3350</v>
      </c>
      <c r="I8553" s="302" t="s">
        <v>742</v>
      </c>
      <c r="J8553" s="302">
        <v>135500</v>
      </c>
      <c r="K8553" s="302" t="s">
        <v>83</v>
      </c>
      <c r="L8553" s="302">
        <v>9802407</v>
      </c>
      <c r="M8553" s="302" t="s">
        <v>879</v>
      </c>
      <c r="N8553" s="305">
        <v>32690</v>
      </c>
      <c r="O8553" s="305">
        <v>32690</v>
      </c>
      <c r="P8553" s="302" t="s">
        <v>1052</v>
      </c>
    </row>
    <row r="8554" spans="1:16">
      <c r="A8554" s="303">
        <v>0</v>
      </c>
      <c r="B8554" s="303">
        <v>0</v>
      </c>
      <c r="C8554" s="303">
        <v>0</v>
      </c>
      <c r="D8554" s="304">
        <f t="shared" si="133"/>
        <v>0</v>
      </c>
      <c r="E8554" s="305">
        <v>45992</v>
      </c>
      <c r="F8554" s="302" t="s">
        <v>69</v>
      </c>
      <c r="G8554" s="302" t="s">
        <v>70</v>
      </c>
      <c r="H8554" s="302" t="s">
        <v>3350</v>
      </c>
      <c r="I8554" s="302" t="s">
        <v>742</v>
      </c>
      <c r="J8554" s="302">
        <v>135500</v>
      </c>
      <c r="K8554" s="302" t="s">
        <v>86</v>
      </c>
      <c r="L8554" s="302">
        <v>9802946</v>
      </c>
      <c r="M8554" s="302" t="s">
        <v>885</v>
      </c>
      <c r="N8554" s="305">
        <v>32690</v>
      </c>
      <c r="O8554" s="305">
        <v>32690</v>
      </c>
      <c r="P8554" s="302" t="s">
        <v>1052</v>
      </c>
    </row>
    <row r="8555" spans="1:16">
      <c r="A8555" s="303">
        <v>0</v>
      </c>
      <c r="B8555" s="303">
        <v>0</v>
      </c>
      <c r="C8555" s="303">
        <v>0</v>
      </c>
      <c r="D8555" s="304">
        <f t="shared" si="133"/>
        <v>0</v>
      </c>
      <c r="E8555" s="305">
        <v>45992</v>
      </c>
      <c r="F8555" s="302" t="s">
        <v>69</v>
      </c>
      <c r="G8555" s="302" t="s">
        <v>70</v>
      </c>
      <c r="H8555" s="302" t="s">
        <v>3350</v>
      </c>
      <c r="I8555" s="302" t="s">
        <v>742</v>
      </c>
      <c r="J8555" s="302">
        <v>135500</v>
      </c>
      <c r="K8555" s="302" t="s">
        <v>88</v>
      </c>
      <c r="L8555" s="302">
        <v>9974545</v>
      </c>
      <c r="M8555" s="302" t="s">
        <v>3062</v>
      </c>
      <c r="N8555" s="305">
        <v>32690</v>
      </c>
      <c r="O8555" s="305">
        <v>32690</v>
      </c>
      <c r="P8555" s="302" t="s">
        <v>1062</v>
      </c>
    </row>
    <row r="8556" spans="1:16">
      <c r="A8556" s="303">
        <v>0</v>
      </c>
      <c r="B8556" s="303">
        <v>0</v>
      </c>
      <c r="C8556" s="303">
        <v>0</v>
      </c>
      <c r="D8556" s="304">
        <f t="shared" si="133"/>
        <v>0</v>
      </c>
      <c r="E8556" s="305">
        <v>45992</v>
      </c>
      <c r="F8556" s="302" t="s">
        <v>69</v>
      </c>
      <c r="G8556" s="302" t="s">
        <v>70</v>
      </c>
      <c r="H8556" s="302" t="s">
        <v>3350</v>
      </c>
      <c r="I8556" s="302" t="s">
        <v>742</v>
      </c>
      <c r="J8556" s="302">
        <v>135600</v>
      </c>
      <c r="K8556" s="302" t="s">
        <v>91</v>
      </c>
      <c r="L8556" s="302">
        <v>9974544</v>
      </c>
      <c r="M8556" s="302" t="s">
        <v>886</v>
      </c>
      <c r="N8556" s="305">
        <v>32690</v>
      </c>
      <c r="O8556" s="305">
        <v>32690</v>
      </c>
      <c r="P8556" s="302" t="s">
        <v>1062</v>
      </c>
    </row>
    <row r="8557" spans="1:16">
      <c r="A8557" s="303">
        <v>0</v>
      </c>
      <c r="B8557" s="303">
        <v>0</v>
      </c>
      <c r="C8557" s="303">
        <v>0</v>
      </c>
      <c r="D8557" s="304">
        <f t="shared" si="133"/>
        <v>0</v>
      </c>
      <c r="E8557" s="305">
        <v>45992</v>
      </c>
      <c r="F8557" s="302" t="s">
        <v>69</v>
      </c>
      <c r="G8557" s="302" t="s">
        <v>70</v>
      </c>
      <c r="H8557" s="302" t="s">
        <v>3350</v>
      </c>
      <c r="I8557" s="302" t="s">
        <v>742</v>
      </c>
      <c r="J8557" s="302">
        <v>135600</v>
      </c>
      <c r="K8557" s="302" t="s">
        <v>99</v>
      </c>
      <c r="L8557" s="302">
        <v>9724159</v>
      </c>
      <c r="M8557" s="302" t="s">
        <v>887</v>
      </c>
      <c r="N8557" s="305">
        <v>32690</v>
      </c>
      <c r="O8557" s="305">
        <v>32690</v>
      </c>
      <c r="P8557" s="302" t="s">
        <v>1062</v>
      </c>
    </row>
    <row r="8558" spans="1:16">
      <c r="A8558" s="303">
        <v>0</v>
      </c>
      <c r="B8558" s="303">
        <v>0</v>
      </c>
      <c r="C8558" s="303">
        <v>0</v>
      </c>
      <c r="D8558" s="304">
        <f t="shared" si="133"/>
        <v>0</v>
      </c>
      <c r="E8558" s="305">
        <v>45992</v>
      </c>
      <c r="F8558" s="302" t="s">
        <v>69</v>
      </c>
      <c r="G8558" s="302" t="s">
        <v>70</v>
      </c>
      <c r="H8558" s="302" t="s">
        <v>3351</v>
      </c>
      <c r="I8558" s="302" t="s">
        <v>743</v>
      </c>
      <c r="J8558" s="302">
        <v>135500</v>
      </c>
      <c r="K8558" s="302" t="s">
        <v>83</v>
      </c>
      <c r="L8558" s="302">
        <v>9801782</v>
      </c>
      <c r="M8558" s="302" t="s">
        <v>879</v>
      </c>
      <c r="N8558" s="305">
        <v>36923</v>
      </c>
      <c r="O8558" s="305">
        <v>36892</v>
      </c>
      <c r="P8558" s="302" t="s">
        <v>3352</v>
      </c>
    </row>
    <row r="8559" spans="1:16">
      <c r="A8559" s="303">
        <v>0</v>
      </c>
      <c r="B8559" s="303">
        <v>0</v>
      </c>
      <c r="C8559" s="303">
        <v>0</v>
      </c>
      <c r="D8559" s="304">
        <f t="shared" si="133"/>
        <v>0</v>
      </c>
      <c r="E8559" s="305">
        <v>45992</v>
      </c>
      <c r="F8559" s="302" t="s">
        <v>69</v>
      </c>
      <c r="G8559" s="302" t="s">
        <v>70</v>
      </c>
      <c r="H8559" s="302" t="s">
        <v>3351</v>
      </c>
      <c r="I8559" s="302" t="s">
        <v>743</v>
      </c>
      <c r="J8559" s="302">
        <v>135500</v>
      </c>
      <c r="K8559" s="302" t="s">
        <v>83</v>
      </c>
      <c r="L8559" s="302">
        <v>9802464</v>
      </c>
      <c r="M8559" s="302" t="s">
        <v>879</v>
      </c>
      <c r="N8559" s="305">
        <v>36678</v>
      </c>
      <c r="O8559" s="305">
        <v>36526</v>
      </c>
      <c r="P8559" s="302" t="s">
        <v>1052</v>
      </c>
    </row>
    <row r="8560" spans="1:16">
      <c r="A8560" s="303">
        <v>0</v>
      </c>
      <c r="B8560" s="303">
        <v>0</v>
      </c>
      <c r="C8560" s="303">
        <v>0</v>
      </c>
      <c r="D8560" s="304">
        <f t="shared" si="133"/>
        <v>0</v>
      </c>
      <c r="E8560" s="305">
        <v>45992</v>
      </c>
      <c r="F8560" s="302" t="s">
        <v>69</v>
      </c>
      <c r="G8560" s="302" t="s">
        <v>70</v>
      </c>
      <c r="H8560" s="302" t="s">
        <v>3351</v>
      </c>
      <c r="I8560" s="302" t="s">
        <v>743</v>
      </c>
      <c r="J8560" s="302">
        <v>135500</v>
      </c>
      <c r="K8560" s="302" t="s">
        <v>83</v>
      </c>
      <c r="L8560" s="302">
        <v>9802583</v>
      </c>
      <c r="M8560" s="302" t="s">
        <v>879</v>
      </c>
      <c r="N8560" s="305">
        <v>34516</v>
      </c>
      <c r="O8560" s="305">
        <v>34516</v>
      </c>
      <c r="P8560" s="302" t="s">
        <v>1052</v>
      </c>
    </row>
    <row r="8561" spans="1:16">
      <c r="A8561" s="303">
        <v>0</v>
      </c>
      <c r="B8561" s="303">
        <v>0</v>
      </c>
      <c r="C8561" s="303">
        <v>0</v>
      </c>
      <c r="D8561" s="304">
        <f t="shared" si="133"/>
        <v>0</v>
      </c>
      <c r="E8561" s="305">
        <v>45992</v>
      </c>
      <c r="F8561" s="302" t="s">
        <v>69</v>
      </c>
      <c r="G8561" s="302" t="s">
        <v>70</v>
      </c>
      <c r="H8561" s="302" t="s">
        <v>3351</v>
      </c>
      <c r="I8561" s="302" t="s">
        <v>743</v>
      </c>
      <c r="J8561" s="302">
        <v>135500</v>
      </c>
      <c r="K8561" s="302" t="s">
        <v>83</v>
      </c>
      <c r="L8561" s="302">
        <v>9801852</v>
      </c>
      <c r="M8561" s="302" t="s">
        <v>879</v>
      </c>
      <c r="N8561" s="305">
        <v>34881</v>
      </c>
      <c r="O8561" s="305">
        <v>34881</v>
      </c>
      <c r="P8561" s="302" t="s">
        <v>1052</v>
      </c>
    </row>
    <row r="8562" spans="1:16">
      <c r="A8562" s="303">
        <v>0</v>
      </c>
      <c r="B8562" s="303">
        <v>0</v>
      </c>
      <c r="C8562" s="303">
        <v>0</v>
      </c>
      <c r="D8562" s="304">
        <f t="shared" si="133"/>
        <v>0</v>
      </c>
      <c r="E8562" s="305">
        <v>45992</v>
      </c>
      <c r="F8562" s="302" t="s">
        <v>69</v>
      </c>
      <c r="G8562" s="302" t="s">
        <v>70</v>
      </c>
      <c r="H8562" s="302" t="s">
        <v>3351</v>
      </c>
      <c r="I8562" s="302" t="s">
        <v>743</v>
      </c>
      <c r="J8562" s="302">
        <v>135500</v>
      </c>
      <c r="K8562" s="302" t="s">
        <v>83</v>
      </c>
      <c r="L8562" s="302">
        <v>9802463</v>
      </c>
      <c r="M8562" s="302" t="s">
        <v>879</v>
      </c>
      <c r="N8562" s="305">
        <v>34516</v>
      </c>
      <c r="O8562" s="305">
        <v>34516</v>
      </c>
      <c r="P8562" s="302" t="s">
        <v>1052</v>
      </c>
    </row>
    <row r="8563" spans="1:16">
      <c r="A8563" s="303">
        <v>0</v>
      </c>
      <c r="B8563" s="303">
        <v>0</v>
      </c>
      <c r="C8563" s="303">
        <v>0</v>
      </c>
      <c r="D8563" s="304">
        <f t="shared" si="133"/>
        <v>0</v>
      </c>
      <c r="E8563" s="305">
        <v>45992</v>
      </c>
      <c r="F8563" s="302" t="s">
        <v>69</v>
      </c>
      <c r="G8563" s="302" t="s">
        <v>70</v>
      </c>
      <c r="H8563" s="302" t="s">
        <v>3351</v>
      </c>
      <c r="I8563" s="302" t="s">
        <v>743</v>
      </c>
      <c r="J8563" s="302">
        <v>135500</v>
      </c>
      <c r="K8563" s="302" t="s">
        <v>83</v>
      </c>
      <c r="L8563" s="302">
        <v>9802406</v>
      </c>
      <c r="M8563" s="302" t="s">
        <v>879</v>
      </c>
      <c r="N8563" s="305">
        <v>34516</v>
      </c>
      <c r="O8563" s="305">
        <v>34516</v>
      </c>
      <c r="P8563" s="302" t="s">
        <v>1052</v>
      </c>
    </row>
    <row r="8564" spans="1:16">
      <c r="A8564" s="303">
        <v>0</v>
      </c>
      <c r="B8564" s="303">
        <v>0</v>
      </c>
      <c r="C8564" s="303">
        <v>0</v>
      </c>
      <c r="D8564" s="304">
        <f t="shared" si="133"/>
        <v>0</v>
      </c>
      <c r="E8564" s="305">
        <v>45992</v>
      </c>
      <c r="F8564" s="302" t="s">
        <v>69</v>
      </c>
      <c r="G8564" s="302" t="s">
        <v>70</v>
      </c>
      <c r="H8564" s="302" t="s">
        <v>3351</v>
      </c>
      <c r="I8564" s="302" t="s">
        <v>743</v>
      </c>
      <c r="J8564" s="302">
        <v>135500</v>
      </c>
      <c r="K8564" s="302" t="s">
        <v>84</v>
      </c>
      <c r="L8564" s="302">
        <v>9867548</v>
      </c>
      <c r="M8564" s="302" t="s">
        <v>3355</v>
      </c>
      <c r="N8564" s="305">
        <v>36617</v>
      </c>
      <c r="O8564" s="305">
        <v>36617</v>
      </c>
      <c r="P8564" s="302" t="s">
        <v>3352</v>
      </c>
    </row>
    <row r="8565" spans="1:16">
      <c r="A8565" s="303">
        <v>0</v>
      </c>
      <c r="B8565" s="303">
        <v>0</v>
      </c>
      <c r="C8565" s="303">
        <v>0</v>
      </c>
      <c r="D8565" s="304">
        <f t="shared" si="133"/>
        <v>0</v>
      </c>
      <c r="E8565" s="305">
        <v>45992</v>
      </c>
      <c r="F8565" s="302" t="s">
        <v>69</v>
      </c>
      <c r="G8565" s="302" t="s">
        <v>70</v>
      </c>
      <c r="H8565" s="302" t="s">
        <v>3351</v>
      </c>
      <c r="I8565" s="302" t="s">
        <v>743</v>
      </c>
      <c r="J8565" s="302">
        <v>135500</v>
      </c>
      <c r="K8565" s="302" t="s">
        <v>84</v>
      </c>
      <c r="L8565" s="302">
        <v>9767812</v>
      </c>
      <c r="M8565" s="302" t="s">
        <v>3353</v>
      </c>
      <c r="N8565" s="305">
        <v>36509</v>
      </c>
      <c r="O8565" s="305">
        <v>36526</v>
      </c>
      <c r="P8565" s="302" t="s">
        <v>3354</v>
      </c>
    </row>
    <row r="8566" spans="1:16">
      <c r="A8566" s="303">
        <v>0</v>
      </c>
      <c r="B8566" s="303">
        <v>0</v>
      </c>
      <c r="C8566" s="303">
        <v>0</v>
      </c>
      <c r="D8566" s="304">
        <f t="shared" si="133"/>
        <v>0</v>
      </c>
      <c r="E8566" s="305">
        <v>45992</v>
      </c>
      <c r="F8566" s="302" t="s">
        <v>69</v>
      </c>
      <c r="G8566" s="302" t="s">
        <v>70</v>
      </c>
      <c r="H8566" s="302" t="s">
        <v>3351</v>
      </c>
      <c r="I8566" s="302" t="s">
        <v>743</v>
      </c>
      <c r="J8566" s="302">
        <v>135500</v>
      </c>
      <c r="K8566" s="302" t="s">
        <v>86</v>
      </c>
      <c r="L8566" s="302">
        <v>9802945</v>
      </c>
      <c r="M8566" s="302" t="s">
        <v>885</v>
      </c>
      <c r="N8566" s="305">
        <v>34516</v>
      </c>
      <c r="O8566" s="305">
        <v>34516</v>
      </c>
      <c r="P8566" s="302" t="s">
        <v>1052</v>
      </c>
    </row>
    <row r="8567" spans="1:16">
      <c r="A8567" s="303">
        <v>0</v>
      </c>
      <c r="B8567" s="303">
        <v>0</v>
      </c>
      <c r="C8567" s="303">
        <v>0</v>
      </c>
      <c r="D8567" s="304">
        <f t="shared" si="133"/>
        <v>0</v>
      </c>
      <c r="E8567" s="305">
        <v>45992</v>
      </c>
      <c r="F8567" s="302" t="s">
        <v>69</v>
      </c>
      <c r="G8567" s="302" t="s">
        <v>70</v>
      </c>
      <c r="H8567" s="302" t="s">
        <v>3351</v>
      </c>
      <c r="I8567" s="302" t="s">
        <v>743</v>
      </c>
      <c r="J8567" s="302">
        <v>135500</v>
      </c>
      <c r="K8567" s="302" t="s">
        <v>86</v>
      </c>
      <c r="L8567" s="302">
        <v>9815357</v>
      </c>
      <c r="M8567" s="302" t="s">
        <v>885</v>
      </c>
      <c r="N8567" s="305">
        <v>37834</v>
      </c>
      <c r="O8567" s="305">
        <v>37622</v>
      </c>
      <c r="P8567" s="302" t="s">
        <v>3352</v>
      </c>
    </row>
    <row r="8568" spans="1:16">
      <c r="A8568" s="303">
        <v>0</v>
      </c>
      <c r="B8568" s="303">
        <v>0</v>
      </c>
      <c r="C8568" s="303">
        <v>0</v>
      </c>
      <c r="D8568" s="304">
        <f t="shared" si="133"/>
        <v>0</v>
      </c>
      <c r="E8568" s="305">
        <v>45992</v>
      </c>
      <c r="F8568" s="302" t="s">
        <v>69</v>
      </c>
      <c r="G8568" s="302" t="s">
        <v>70</v>
      </c>
      <c r="H8568" s="302" t="s">
        <v>3351</v>
      </c>
      <c r="I8568" s="302" t="s">
        <v>743</v>
      </c>
      <c r="J8568" s="302">
        <v>135500</v>
      </c>
      <c r="K8568" s="302" t="s">
        <v>86</v>
      </c>
      <c r="L8568" s="302">
        <v>10500628</v>
      </c>
      <c r="M8568" s="302" t="s">
        <v>3356</v>
      </c>
      <c r="N8568" s="305">
        <v>40452</v>
      </c>
      <c r="O8568" s="305">
        <v>40452</v>
      </c>
      <c r="P8568" s="302" t="s">
        <v>3352</v>
      </c>
    </row>
    <row r="8569" spans="1:16">
      <c r="A8569" s="303">
        <v>0</v>
      </c>
      <c r="B8569" s="303">
        <v>0</v>
      </c>
      <c r="C8569" s="303">
        <v>0</v>
      </c>
      <c r="D8569" s="304">
        <f t="shared" si="133"/>
        <v>0</v>
      </c>
      <c r="E8569" s="305">
        <v>45992</v>
      </c>
      <c r="F8569" s="302" t="s">
        <v>69</v>
      </c>
      <c r="G8569" s="302" t="s">
        <v>70</v>
      </c>
      <c r="H8569" s="302" t="s">
        <v>3351</v>
      </c>
      <c r="I8569" s="302" t="s">
        <v>743</v>
      </c>
      <c r="J8569" s="302">
        <v>135500</v>
      </c>
      <c r="K8569" s="302" t="s">
        <v>86</v>
      </c>
      <c r="L8569" s="302">
        <v>9801783</v>
      </c>
      <c r="M8569" s="302" t="s">
        <v>885</v>
      </c>
      <c r="N8569" s="305">
        <v>36923</v>
      </c>
      <c r="O8569" s="305">
        <v>36892</v>
      </c>
      <c r="P8569" s="302" t="s">
        <v>3352</v>
      </c>
    </row>
    <row r="8570" spans="1:16">
      <c r="A8570" s="303">
        <v>0</v>
      </c>
      <c r="B8570" s="303">
        <v>0</v>
      </c>
      <c r="C8570" s="303">
        <v>0</v>
      </c>
      <c r="D8570" s="304">
        <f t="shared" si="133"/>
        <v>0</v>
      </c>
      <c r="E8570" s="305">
        <v>45992</v>
      </c>
      <c r="F8570" s="302" t="s">
        <v>69</v>
      </c>
      <c r="G8570" s="302" t="s">
        <v>70</v>
      </c>
      <c r="H8570" s="302" t="s">
        <v>3351</v>
      </c>
      <c r="I8570" s="302" t="s">
        <v>743</v>
      </c>
      <c r="J8570" s="302">
        <v>135500</v>
      </c>
      <c r="K8570" s="302" t="s">
        <v>86</v>
      </c>
      <c r="L8570" s="302">
        <v>9802161</v>
      </c>
      <c r="M8570" s="302" t="s">
        <v>885</v>
      </c>
      <c r="N8570" s="305">
        <v>34881</v>
      </c>
      <c r="O8570" s="305">
        <v>34881</v>
      </c>
      <c r="P8570" s="302" t="s">
        <v>1052</v>
      </c>
    </row>
    <row r="8571" spans="1:16">
      <c r="A8571" s="303">
        <v>0</v>
      </c>
      <c r="B8571" s="303">
        <v>0</v>
      </c>
      <c r="C8571" s="303">
        <v>0</v>
      </c>
      <c r="D8571" s="304">
        <f t="shared" si="133"/>
        <v>0</v>
      </c>
      <c r="E8571" s="305">
        <v>45992</v>
      </c>
      <c r="F8571" s="302" t="s">
        <v>69</v>
      </c>
      <c r="G8571" s="302" t="s">
        <v>70</v>
      </c>
      <c r="H8571" s="302" t="s">
        <v>3351</v>
      </c>
      <c r="I8571" s="302" t="s">
        <v>743</v>
      </c>
      <c r="J8571" s="302">
        <v>135500</v>
      </c>
      <c r="K8571" s="302" t="s">
        <v>86</v>
      </c>
      <c r="L8571" s="302">
        <v>9803003</v>
      </c>
      <c r="M8571" s="302" t="s">
        <v>885</v>
      </c>
      <c r="N8571" s="305">
        <v>36678</v>
      </c>
      <c r="O8571" s="305">
        <v>36526</v>
      </c>
      <c r="P8571" s="302" t="s">
        <v>1052</v>
      </c>
    </row>
    <row r="8572" spans="1:16">
      <c r="A8572" s="303">
        <v>0</v>
      </c>
      <c r="B8572" s="303">
        <v>0</v>
      </c>
      <c r="C8572" s="303">
        <v>0</v>
      </c>
      <c r="D8572" s="304">
        <f t="shared" si="133"/>
        <v>0</v>
      </c>
      <c r="E8572" s="305">
        <v>45992</v>
      </c>
      <c r="F8572" s="302" t="s">
        <v>69</v>
      </c>
      <c r="G8572" s="302" t="s">
        <v>70</v>
      </c>
      <c r="H8572" s="302" t="s">
        <v>3351</v>
      </c>
      <c r="I8572" s="302" t="s">
        <v>743</v>
      </c>
      <c r="J8572" s="302">
        <v>135500</v>
      </c>
      <c r="K8572" s="302" t="s">
        <v>86</v>
      </c>
      <c r="L8572" s="302">
        <v>9803002</v>
      </c>
      <c r="M8572" s="302" t="s">
        <v>885</v>
      </c>
      <c r="N8572" s="305">
        <v>34516</v>
      </c>
      <c r="O8572" s="305">
        <v>34516</v>
      </c>
      <c r="P8572" s="302" t="s">
        <v>1052</v>
      </c>
    </row>
    <row r="8573" spans="1:16">
      <c r="A8573" s="303">
        <v>0</v>
      </c>
      <c r="B8573" s="303">
        <v>0</v>
      </c>
      <c r="C8573" s="303">
        <v>0</v>
      </c>
      <c r="D8573" s="304">
        <f t="shared" si="133"/>
        <v>0</v>
      </c>
      <c r="E8573" s="305">
        <v>45992</v>
      </c>
      <c r="F8573" s="302" t="s">
        <v>69</v>
      </c>
      <c r="G8573" s="302" t="s">
        <v>70</v>
      </c>
      <c r="H8573" s="302" t="s">
        <v>3351</v>
      </c>
      <c r="I8573" s="302" t="s">
        <v>743</v>
      </c>
      <c r="J8573" s="302">
        <v>135500</v>
      </c>
      <c r="K8573" s="302" t="s">
        <v>86</v>
      </c>
      <c r="L8573" s="302">
        <v>9803157</v>
      </c>
      <c r="M8573" s="302" t="s">
        <v>885</v>
      </c>
      <c r="N8573" s="305">
        <v>34516</v>
      </c>
      <c r="O8573" s="305">
        <v>34516</v>
      </c>
      <c r="P8573" s="302" t="s">
        <v>1052</v>
      </c>
    </row>
    <row r="8574" spans="1:16">
      <c r="A8574" s="303">
        <v>0</v>
      </c>
      <c r="B8574" s="303">
        <v>0</v>
      </c>
      <c r="C8574" s="303">
        <v>0</v>
      </c>
      <c r="D8574" s="304">
        <f t="shared" si="133"/>
        <v>0</v>
      </c>
      <c r="E8574" s="305">
        <v>45992</v>
      </c>
      <c r="F8574" s="302" t="s">
        <v>69</v>
      </c>
      <c r="G8574" s="302" t="s">
        <v>70</v>
      </c>
      <c r="H8574" s="302" t="s">
        <v>3351</v>
      </c>
      <c r="I8574" s="302" t="s">
        <v>743</v>
      </c>
      <c r="J8574" s="302">
        <v>135500</v>
      </c>
      <c r="K8574" s="302" t="s">
        <v>86</v>
      </c>
      <c r="L8574" s="302">
        <v>10500625</v>
      </c>
      <c r="M8574" s="302" t="s">
        <v>3357</v>
      </c>
      <c r="N8574" s="305">
        <v>40452</v>
      </c>
      <c r="O8574" s="305">
        <v>40452</v>
      </c>
      <c r="P8574" s="302" t="s">
        <v>3352</v>
      </c>
    </row>
    <row r="8575" spans="1:16">
      <c r="A8575" s="303">
        <v>0</v>
      </c>
      <c r="B8575" s="303">
        <v>0</v>
      </c>
      <c r="C8575" s="303">
        <v>0</v>
      </c>
      <c r="D8575" s="304">
        <f t="shared" si="133"/>
        <v>0</v>
      </c>
      <c r="E8575" s="305">
        <v>45992</v>
      </c>
      <c r="F8575" s="302" t="s">
        <v>69</v>
      </c>
      <c r="G8575" s="302" t="s">
        <v>70</v>
      </c>
      <c r="H8575" s="302" t="s">
        <v>3351</v>
      </c>
      <c r="I8575" s="302" t="s">
        <v>743</v>
      </c>
      <c r="J8575" s="302">
        <v>135500</v>
      </c>
      <c r="K8575" s="302" t="s">
        <v>86</v>
      </c>
      <c r="L8575" s="302">
        <v>10500622</v>
      </c>
      <c r="M8575" s="302" t="s">
        <v>3358</v>
      </c>
      <c r="N8575" s="305">
        <v>40452</v>
      </c>
      <c r="O8575" s="305">
        <v>40452</v>
      </c>
      <c r="P8575" s="302" t="s">
        <v>3352</v>
      </c>
    </row>
    <row r="8576" spans="1:16">
      <c r="A8576" s="303">
        <v>0</v>
      </c>
      <c r="B8576" s="303">
        <v>0</v>
      </c>
      <c r="C8576" s="303">
        <v>0</v>
      </c>
      <c r="D8576" s="304">
        <f t="shared" si="133"/>
        <v>0</v>
      </c>
      <c r="E8576" s="305">
        <v>45992</v>
      </c>
      <c r="F8576" s="302" t="s">
        <v>69</v>
      </c>
      <c r="G8576" s="302" t="s">
        <v>70</v>
      </c>
      <c r="H8576" s="302" t="s">
        <v>3351</v>
      </c>
      <c r="I8576" s="302" t="s">
        <v>743</v>
      </c>
      <c r="J8576" s="302">
        <v>135500</v>
      </c>
      <c r="K8576" s="302" t="s">
        <v>111</v>
      </c>
      <c r="L8576" s="302">
        <v>9977339</v>
      </c>
      <c r="M8576" s="302" t="s">
        <v>3084</v>
      </c>
      <c r="N8576" s="305">
        <v>34881</v>
      </c>
      <c r="O8576" s="305">
        <v>34881</v>
      </c>
      <c r="P8576" s="302" t="s">
        <v>1062</v>
      </c>
    </row>
    <row r="8577" spans="1:16">
      <c r="A8577" s="303">
        <v>0</v>
      </c>
      <c r="B8577" s="303">
        <v>0</v>
      </c>
      <c r="C8577" s="303">
        <v>0</v>
      </c>
      <c r="D8577" s="304">
        <f t="shared" si="133"/>
        <v>0</v>
      </c>
      <c r="E8577" s="305">
        <v>45992</v>
      </c>
      <c r="F8577" s="302" t="s">
        <v>69</v>
      </c>
      <c r="G8577" s="302" t="s">
        <v>70</v>
      </c>
      <c r="H8577" s="302" t="s">
        <v>3351</v>
      </c>
      <c r="I8577" s="302" t="s">
        <v>743</v>
      </c>
      <c r="J8577" s="302">
        <v>135500</v>
      </c>
      <c r="K8577" s="302" t="s">
        <v>88</v>
      </c>
      <c r="L8577" s="302">
        <v>9974543</v>
      </c>
      <c r="M8577" s="302" t="s">
        <v>3062</v>
      </c>
      <c r="N8577" s="305">
        <v>34516</v>
      </c>
      <c r="O8577" s="305">
        <v>34516</v>
      </c>
      <c r="P8577" s="302" t="s">
        <v>1062</v>
      </c>
    </row>
    <row r="8578" spans="1:16">
      <c r="A8578" s="303">
        <v>0</v>
      </c>
      <c r="B8578" s="303">
        <v>0</v>
      </c>
      <c r="C8578" s="303">
        <v>0</v>
      </c>
      <c r="D8578" s="304">
        <f t="shared" si="133"/>
        <v>0</v>
      </c>
      <c r="E8578" s="305">
        <v>45992</v>
      </c>
      <c r="F8578" s="302" t="s">
        <v>69</v>
      </c>
      <c r="G8578" s="302" t="s">
        <v>70</v>
      </c>
      <c r="H8578" s="302" t="s">
        <v>3351</v>
      </c>
      <c r="I8578" s="302" t="s">
        <v>743</v>
      </c>
      <c r="J8578" s="302">
        <v>135500</v>
      </c>
      <c r="K8578" s="302" t="s">
        <v>93</v>
      </c>
      <c r="L8578" s="302">
        <v>9971966</v>
      </c>
      <c r="M8578" s="302" t="s">
        <v>3063</v>
      </c>
      <c r="N8578" s="305">
        <v>36678</v>
      </c>
      <c r="O8578" s="305">
        <v>36526</v>
      </c>
      <c r="P8578" s="302" t="s">
        <v>3352</v>
      </c>
    </row>
    <row r="8579" spans="1:16">
      <c r="A8579" s="303">
        <v>0</v>
      </c>
      <c r="B8579" s="303">
        <v>0</v>
      </c>
      <c r="C8579" s="303">
        <v>0</v>
      </c>
      <c r="D8579" s="304">
        <f t="shared" ref="D8579:D8642" si="134">+B8579-C8579</f>
        <v>0</v>
      </c>
      <c r="E8579" s="305">
        <v>45992</v>
      </c>
      <c r="F8579" s="302" t="s">
        <v>69</v>
      </c>
      <c r="G8579" s="302" t="s">
        <v>70</v>
      </c>
      <c r="H8579" s="302" t="s">
        <v>3351</v>
      </c>
      <c r="I8579" s="302" t="s">
        <v>743</v>
      </c>
      <c r="J8579" s="302">
        <v>135500</v>
      </c>
      <c r="K8579" s="302" t="s">
        <v>93</v>
      </c>
      <c r="L8579" s="302">
        <v>9974542</v>
      </c>
      <c r="M8579" s="302" t="s">
        <v>3063</v>
      </c>
      <c r="N8579" s="305">
        <v>34516</v>
      </c>
      <c r="O8579" s="305">
        <v>34516</v>
      </c>
      <c r="P8579" s="302" t="s">
        <v>1062</v>
      </c>
    </row>
    <row r="8580" spans="1:16">
      <c r="A8580" s="303">
        <v>0</v>
      </c>
      <c r="B8580" s="303">
        <v>0</v>
      </c>
      <c r="C8580" s="303">
        <v>0</v>
      </c>
      <c r="D8580" s="304">
        <f t="shared" si="134"/>
        <v>0</v>
      </c>
      <c r="E8580" s="305">
        <v>45992</v>
      </c>
      <c r="F8580" s="302" t="s">
        <v>69</v>
      </c>
      <c r="G8580" s="302" t="s">
        <v>70</v>
      </c>
      <c r="H8580" s="302" t="s">
        <v>3351</v>
      </c>
      <c r="I8580" s="302" t="s">
        <v>743</v>
      </c>
      <c r="J8580" s="302">
        <v>135500</v>
      </c>
      <c r="K8580" s="302" t="s">
        <v>94</v>
      </c>
      <c r="L8580" s="302">
        <v>9974541</v>
      </c>
      <c r="M8580" s="302" t="s">
        <v>3064</v>
      </c>
      <c r="N8580" s="305">
        <v>34516</v>
      </c>
      <c r="O8580" s="305">
        <v>34516</v>
      </c>
      <c r="P8580" s="302" t="s">
        <v>1062</v>
      </c>
    </row>
    <row r="8581" spans="1:16">
      <c r="A8581" s="303">
        <v>0</v>
      </c>
      <c r="B8581" s="303">
        <v>0</v>
      </c>
      <c r="C8581" s="303">
        <v>0</v>
      </c>
      <c r="D8581" s="304">
        <f t="shared" si="134"/>
        <v>0</v>
      </c>
      <c r="E8581" s="305">
        <v>45992</v>
      </c>
      <c r="F8581" s="302" t="s">
        <v>69</v>
      </c>
      <c r="G8581" s="302" t="s">
        <v>70</v>
      </c>
      <c r="H8581" s="302" t="s">
        <v>3351</v>
      </c>
      <c r="I8581" s="302" t="s">
        <v>743</v>
      </c>
      <c r="J8581" s="302">
        <v>135600</v>
      </c>
      <c r="K8581" s="302" t="s">
        <v>84</v>
      </c>
      <c r="L8581" s="302">
        <v>9767811</v>
      </c>
      <c r="M8581" s="302" t="s">
        <v>3353</v>
      </c>
      <c r="N8581" s="305">
        <v>36509</v>
      </c>
      <c r="O8581" s="305">
        <v>36526</v>
      </c>
      <c r="P8581" s="302" t="s">
        <v>3354</v>
      </c>
    </row>
    <row r="8582" spans="1:16">
      <c r="A8582" s="303">
        <v>0</v>
      </c>
      <c r="B8582" s="303">
        <v>0</v>
      </c>
      <c r="C8582" s="303">
        <v>0</v>
      </c>
      <c r="D8582" s="304">
        <f t="shared" si="134"/>
        <v>0</v>
      </c>
      <c r="E8582" s="305">
        <v>45992</v>
      </c>
      <c r="F8582" s="302" t="s">
        <v>69</v>
      </c>
      <c r="G8582" s="302" t="s">
        <v>70</v>
      </c>
      <c r="H8582" s="302" t="s">
        <v>3351</v>
      </c>
      <c r="I8582" s="302" t="s">
        <v>743</v>
      </c>
      <c r="J8582" s="302">
        <v>135600</v>
      </c>
      <c r="K8582" s="302" t="s">
        <v>84</v>
      </c>
      <c r="L8582" s="302">
        <v>9867547</v>
      </c>
      <c r="M8582" s="302" t="s">
        <v>3355</v>
      </c>
      <c r="N8582" s="305">
        <v>36617</v>
      </c>
      <c r="O8582" s="305">
        <v>36617</v>
      </c>
      <c r="P8582" s="302" t="s">
        <v>3352</v>
      </c>
    </row>
    <row r="8583" spans="1:16">
      <c r="A8583" s="303">
        <v>0</v>
      </c>
      <c r="B8583" s="303">
        <v>0</v>
      </c>
      <c r="C8583" s="303">
        <v>0</v>
      </c>
      <c r="D8583" s="304">
        <f t="shared" si="134"/>
        <v>0</v>
      </c>
      <c r="E8583" s="305">
        <v>45992</v>
      </c>
      <c r="F8583" s="302" t="s">
        <v>69</v>
      </c>
      <c r="G8583" s="302" t="s">
        <v>70</v>
      </c>
      <c r="H8583" s="302" t="s">
        <v>3351</v>
      </c>
      <c r="I8583" s="302" t="s">
        <v>743</v>
      </c>
      <c r="J8583" s="302">
        <v>135600</v>
      </c>
      <c r="K8583" s="302" t="s">
        <v>744</v>
      </c>
      <c r="L8583" s="302">
        <v>9874726</v>
      </c>
      <c r="M8583" s="302" t="s">
        <v>3359</v>
      </c>
      <c r="N8583" s="305">
        <v>36509</v>
      </c>
      <c r="O8583" s="305">
        <v>36526</v>
      </c>
      <c r="P8583" s="302" t="s">
        <v>3354</v>
      </c>
    </row>
    <row r="8584" spans="1:16">
      <c r="A8584" s="303">
        <v>0</v>
      </c>
      <c r="B8584" s="303">
        <v>0</v>
      </c>
      <c r="C8584" s="303">
        <v>0</v>
      </c>
      <c r="D8584" s="304">
        <f t="shared" si="134"/>
        <v>0</v>
      </c>
      <c r="E8584" s="305">
        <v>45992</v>
      </c>
      <c r="F8584" s="302" t="s">
        <v>69</v>
      </c>
      <c r="G8584" s="302" t="s">
        <v>70</v>
      </c>
      <c r="H8584" s="302" t="s">
        <v>3351</v>
      </c>
      <c r="I8584" s="302" t="s">
        <v>743</v>
      </c>
      <c r="J8584" s="302">
        <v>135600</v>
      </c>
      <c r="K8584" s="302" t="s">
        <v>98</v>
      </c>
      <c r="L8584" s="302">
        <v>9977338</v>
      </c>
      <c r="M8584" s="302" t="s">
        <v>909</v>
      </c>
      <c r="N8584" s="305">
        <v>34881</v>
      </c>
      <c r="O8584" s="305">
        <v>34881</v>
      </c>
      <c r="P8584" s="302" t="s">
        <v>1062</v>
      </c>
    </row>
    <row r="8585" spans="1:16">
      <c r="A8585" s="303">
        <v>0</v>
      </c>
      <c r="B8585" s="303">
        <v>0</v>
      </c>
      <c r="C8585" s="303">
        <v>0</v>
      </c>
      <c r="D8585" s="304">
        <f t="shared" si="134"/>
        <v>0</v>
      </c>
      <c r="E8585" s="305">
        <v>45992</v>
      </c>
      <c r="F8585" s="302" t="s">
        <v>69</v>
      </c>
      <c r="G8585" s="302" t="s">
        <v>70</v>
      </c>
      <c r="H8585" s="302" t="s">
        <v>3351</v>
      </c>
      <c r="I8585" s="302" t="s">
        <v>743</v>
      </c>
      <c r="J8585" s="302">
        <v>135600</v>
      </c>
      <c r="K8585" s="302" t="s">
        <v>92</v>
      </c>
      <c r="L8585" s="302">
        <v>9808076</v>
      </c>
      <c r="M8585" s="302" t="s">
        <v>948</v>
      </c>
      <c r="N8585" s="305">
        <v>37196</v>
      </c>
      <c r="O8585" s="305">
        <v>36892</v>
      </c>
      <c r="P8585" s="302" t="s">
        <v>3352</v>
      </c>
    </row>
    <row r="8586" spans="1:16">
      <c r="A8586" s="303">
        <v>0</v>
      </c>
      <c r="B8586" s="303">
        <v>0</v>
      </c>
      <c r="C8586" s="303">
        <v>0</v>
      </c>
      <c r="D8586" s="304">
        <f t="shared" si="134"/>
        <v>0</v>
      </c>
      <c r="E8586" s="305">
        <v>45992</v>
      </c>
      <c r="F8586" s="302" t="s">
        <v>69</v>
      </c>
      <c r="G8586" s="302" t="s">
        <v>70</v>
      </c>
      <c r="H8586" s="302" t="s">
        <v>3351</v>
      </c>
      <c r="I8586" s="302" t="s">
        <v>743</v>
      </c>
      <c r="J8586" s="302">
        <v>135600</v>
      </c>
      <c r="K8586" s="302" t="s">
        <v>92</v>
      </c>
      <c r="L8586" s="302">
        <v>10500619</v>
      </c>
      <c r="M8586" s="302" t="s">
        <v>877</v>
      </c>
      <c r="N8586" s="305">
        <v>40452</v>
      </c>
      <c r="O8586" s="305">
        <v>40179</v>
      </c>
      <c r="P8586" s="302" t="s">
        <v>3352</v>
      </c>
    </row>
    <row r="8587" spans="1:16">
      <c r="A8587" s="303">
        <v>0</v>
      </c>
      <c r="B8587" s="303">
        <v>0</v>
      </c>
      <c r="C8587" s="303">
        <v>0</v>
      </c>
      <c r="D8587" s="304">
        <f t="shared" si="134"/>
        <v>0</v>
      </c>
      <c r="E8587" s="305">
        <v>45992</v>
      </c>
      <c r="F8587" s="302" t="s">
        <v>69</v>
      </c>
      <c r="G8587" s="302" t="s">
        <v>70</v>
      </c>
      <c r="H8587" s="302" t="s">
        <v>3360</v>
      </c>
      <c r="I8587" s="302" t="s">
        <v>745</v>
      </c>
      <c r="J8587" s="302">
        <v>135500</v>
      </c>
      <c r="K8587" s="302" t="s">
        <v>80</v>
      </c>
      <c r="L8587" s="302">
        <v>9742260</v>
      </c>
      <c r="M8587" s="302" t="s">
        <v>891</v>
      </c>
      <c r="N8587" s="305">
        <v>38553</v>
      </c>
      <c r="O8587" s="305">
        <v>38353</v>
      </c>
      <c r="P8587" s="302" t="s">
        <v>3362</v>
      </c>
    </row>
    <row r="8588" spans="1:16">
      <c r="A8588" s="303">
        <v>0</v>
      </c>
      <c r="B8588" s="303">
        <v>0</v>
      </c>
      <c r="C8588" s="303">
        <v>0</v>
      </c>
      <c r="D8588" s="304">
        <f t="shared" si="134"/>
        <v>0</v>
      </c>
      <c r="E8588" s="305">
        <v>45992</v>
      </c>
      <c r="F8588" s="302" t="s">
        <v>69</v>
      </c>
      <c r="G8588" s="302" t="s">
        <v>70</v>
      </c>
      <c r="H8588" s="302" t="s">
        <v>3360</v>
      </c>
      <c r="I8588" s="302" t="s">
        <v>745</v>
      </c>
      <c r="J8588" s="302">
        <v>135500</v>
      </c>
      <c r="K8588" s="302" t="s">
        <v>80</v>
      </c>
      <c r="L8588" s="302">
        <v>9738544</v>
      </c>
      <c r="M8588" s="302" t="s">
        <v>891</v>
      </c>
      <c r="N8588" s="305">
        <v>39022</v>
      </c>
      <c r="O8588" s="305">
        <v>38718</v>
      </c>
      <c r="P8588" s="302" t="s">
        <v>3361</v>
      </c>
    </row>
    <row r="8589" spans="1:16">
      <c r="A8589" s="303">
        <v>0</v>
      </c>
      <c r="B8589" s="303">
        <v>0</v>
      </c>
      <c r="C8589" s="303">
        <v>0</v>
      </c>
      <c r="D8589" s="304">
        <f t="shared" si="134"/>
        <v>0</v>
      </c>
      <c r="E8589" s="305">
        <v>45992</v>
      </c>
      <c r="F8589" s="302" t="s">
        <v>69</v>
      </c>
      <c r="G8589" s="302" t="s">
        <v>70</v>
      </c>
      <c r="H8589" s="302" t="s">
        <v>3360</v>
      </c>
      <c r="I8589" s="302" t="s">
        <v>745</v>
      </c>
      <c r="J8589" s="302">
        <v>135500</v>
      </c>
      <c r="K8589" s="302" t="s">
        <v>80</v>
      </c>
      <c r="L8589" s="302">
        <v>9729623</v>
      </c>
      <c r="M8589" s="302" t="s">
        <v>891</v>
      </c>
      <c r="N8589" s="305">
        <v>39873</v>
      </c>
      <c r="O8589" s="305">
        <v>39814</v>
      </c>
      <c r="P8589" s="302" t="s">
        <v>3363</v>
      </c>
    </row>
    <row r="8590" spans="1:16">
      <c r="A8590" s="303">
        <v>0</v>
      </c>
      <c r="B8590" s="303">
        <v>0</v>
      </c>
      <c r="C8590" s="303">
        <v>0</v>
      </c>
      <c r="D8590" s="304">
        <f t="shared" si="134"/>
        <v>0</v>
      </c>
      <c r="E8590" s="305">
        <v>45992</v>
      </c>
      <c r="F8590" s="302" t="s">
        <v>69</v>
      </c>
      <c r="G8590" s="302" t="s">
        <v>70</v>
      </c>
      <c r="H8590" s="302" t="s">
        <v>3360</v>
      </c>
      <c r="I8590" s="302" t="s">
        <v>745</v>
      </c>
      <c r="J8590" s="302">
        <v>135500</v>
      </c>
      <c r="K8590" s="302" t="s">
        <v>83</v>
      </c>
      <c r="L8590" s="302">
        <v>9738338</v>
      </c>
      <c r="M8590" s="302" t="s">
        <v>879</v>
      </c>
      <c r="N8590" s="305">
        <v>39022</v>
      </c>
      <c r="O8590" s="305">
        <v>38718</v>
      </c>
      <c r="P8590" s="302" t="s">
        <v>3361</v>
      </c>
    </row>
    <row r="8591" spans="1:16">
      <c r="A8591" s="303">
        <v>0</v>
      </c>
      <c r="B8591" s="303">
        <v>0</v>
      </c>
      <c r="C8591" s="303">
        <v>0</v>
      </c>
      <c r="D8591" s="304">
        <f t="shared" si="134"/>
        <v>0</v>
      </c>
      <c r="E8591" s="305">
        <v>45992</v>
      </c>
      <c r="F8591" s="302" t="s">
        <v>69</v>
      </c>
      <c r="G8591" s="302" t="s">
        <v>70</v>
      </c>
      <c r="H8591" s="302" t="s">
        <v>3360</v>
      </c>
      <c r="I8591" s="302" t="s">
        <v>745</v>
      </c>
      <c r="J8591" s="302">
        <v>135500</v>
      </c>
      <c r="K8591" s="302" t="s">
        <v>83</v>
      </c>
      <c r="L8591" s="302">
        <v>9802549</v>
      </c>
      <c r="M8591" s="302" t="s">
        <v>879</v>
      </c>
      <c r="N8591" s="305">
        <v>34516</v>
      </c>
      <c r="O8591" s="305">
        <v>34516</v>
      </c>
      <c r="P8591" s="302" t="s">
        <v>1052</v>
      </c>
    </row>
    <row r="8592" spans="1:16">
      <c r="A8592" s="303">
        <v>0</v>
      </c>
      <c r="B8592" s="303">
        <v>0</v>
      </c>
      <c r="C8592" s="303">
        <v>0</v>
      </c>
      <c r="D8592" s="304">
        <f t="shared" si="134"/>
        <v>0</v>
      </c>
      <c r="E8592" s="305">
        <v>45992</v>
      </c>
      <c r="F8592" s="302" t="s">
        <v>69</v>
      </c>
      <c r="G8592" s="302" t="s">
        <v>70</v>
      </c>
      <c r="H8592" s="302" t="s">
        <v>3360</v>
      </c>
      <c r="I8592" s="302" t="s">
        <v>745</v>
      </c>
      <c r="J8592" s="302">
        <v>135500</v>
      </c>
      <c r="K8592" s="302" t="s">
        <v>83</v>
      </c>
      <c r="L8592" s="302">
        <v>9802827</v>
      </c>
      <c r="M8592" s="302" t="s">
        <v>879</v>
      </c>
      <c r="N8592" s="305">
        <v>34516</v>
      </c>
      <c r="O8592" s="305">
        <v>34516</v>
      </c>
      <c r="P8592" s="302" t="s">
        <v>1052</v>
      </c>
    </row>
    <row r="8593" spans="1:16">
      <c r="A8593" s="303">
        <v>0</v>
      </c>
      <c r="B8593" s="303">
        <v>0</v>
      </c>
      <c r="C8593" s="303">
        <v>0</v>
      </c>
      <c r="D8593" s="304">
        <f t="shared" si="134"/>
        <v>0</v>
      </c>
      <c r="E8593" s="305">
        <v>45992</v>
      </c>
      <c r="F8593" s="302" t="s">
        <v>69</v>
      </c>
      <c r="G8593" s="302" t="s">
        <v>70</v>
      </c>
      <c r="H8593" s="302" t="s">
        <v>3360</v>
      </c>
      <c r="I8593" s="302" t="s">
        <v>745</v>
      </c>
      <c r="J8593" s="302">
        <v>135500</v>
      </c>
      <c r="K8593" s="302" t="s">
        <v>83</v>
      </c>
      <c r="L8593" s="302">
        <v>9802756</v>
      </c>
      <c r="M8593" s="302" t="s">
        <v>879</v>
      </c>
      <c r="N8593" s="305">
        <v>34516</v>
      </c>
      <c r="O8593" s="305">
        <v>34516</v>
      </c>
      <c r="P8593" s="302" t="s">
        <v>1052</v>
      </c>
    </row>
    <row r="8594" spans="1:16">
      <c r="A8594" s="303">
        <v>0</v>
      </c>
      <c r="B8594" s="303">
        <v>0</v>
      </c>
      <c r="C8594" s="303">
        <v>0</v>
      </c>
      <c r="D8594" s="304">
        <f t="shared" si="134"/>
        <v>0</v>
      </c>
      <c r="E8594" s="305">
        <v>45992</v>
      </c>
      <c r="F8594" s="302" t="s">
        <v>69</v>
      </c>
      <c r="G8594" s="302" t="s">
        <v>70</v>
      </c>
      <c r="H8594" s="302" t="s">
        <v>3360</v>
      </c>
      <c r="I8594" s="302" t="s">
        <v>745</v>
      </c>
      <c r="J8594" s="302">
        <v>135500</v>
      </c>
      <c r="K8594" s="302" t="s">
        <v>83</v>
      </c>
      <c r="L8594" s="302">
        <v>9802806</v>
      </c>
      <c r="M8594" s="302" t="s">
        <v>879</v>
      </c>
      <c r="N8594" s="305">
        <v>34516</v>
      </c>
      <c r="O8594" s="305">
        <v>34516</v>
      </c>
      <c r="P8594" s="302" t="s">
        <v>1052</v>
      </c>
    </row>
    <row r="8595" spans="1:16">
      <c r="A8595" s="303">
        <v>0</v>
      </c>
      <c r="B8595" s="303">
        <v>0</v>
      </c>
      <c r="C8595" s="303">
        <v>0</v>
      </c>
      <c r="D8595" s="304">
        <f t="shared" si="134"/>
        <v>0</v>
      </c>
      <c r="E8595" s="305">
        <v>45992</v>
      </c>
      <c r="F8595" s="302" t="s">
        <v>69</v>
      </c>
      <c r="G8595" s="302" t="s">
        <v>70</v>
      </c>
      <c r="H8595" s="302" t="s">
        <v>3360</v>
      </c>
      <c r="I8595" s="302" t="s">
        <v>745</v>
      </c>
      <c r="J8595" s="302">
        <v>135500</v>
      </c>
      <c r="K8595" s="302" t="s">
        <v>83</v>
      </c>
      <c r="L8595" s="302">
        <v>9802821</v>
      </c>
      <c r="M8595" s="302" t="s">
        <v>879</v>
      </c>
      <c r="N8595" s="305">
        <v>34516</v>
      </c>
      <c r="O8595" s="305">
        <v>34516</v>
      </c>
      <c r="P8595" s="302" t="s">
        <v>1052</v>
      </c>
    </row>
    <row r="8596" spans="1:16">
      <c r="A8596" s="303">
        <v>0</v>
      </c>
      <c r="B8596" s="303">
        <v>0</v>
      </c>
      <c r="C8596" s="303">
        <v>0</v>
      </c>
      <c r="D8596" s="304">
        <f t="shared" si="134"/>
        <v>0</v>
      </c>
      <c r="E8596" s="305">
        <v>45992</v>
      </c>
      <c r="F8596" s="302" t="s">
        <v>69</v>
      </c>
      <c r="G8596" s="302" t="s">
        <v>70</v>
      </c>
      <c r="H8596" s="302" t="s">
        <v>3360</v>
      </c>
      <c r="I8596" s="302" t="s">
        <v>745</v>
      </c>
      <c r="J8596" s="302">
        <v>135500</v>
      </c>
      <c r="K8596" s="302" t="s">
        <v>83</v>
      </c>
      <c r="L8596" s="302">
        <v>9802788</v>
      </c>
      <c r="M8596" s="302" t="s">
        <v>879</v>
      </c>
      <c r="N8596" s="305">
        <v>34516</v>
      </c>
      <c r="O8596" s="305">
        <v>34516</v>
      </c>
      <c r="P8596" s="302" t="s">
        <v>1052</v>
      </c>
    </row>
    <row r="8597" spans="1:16">
      <c r="A8597" s="303">
        <v>0</v>
      </c>
      <c r="B8597" s="303">
        <v>0</v>
      </c>
      <c r="C8597" s="303">
        <v>0</v>
      </c>
      <c r="D8597" s="304">
        <f t="shared" si="134"/>
        <v>0</v>
      </c>
      <c r="E8597" s="305">
        <v>45992</v>
      </c>
      <c r="F8597" s="302" t="s">
        <v>69</v>
      </c>
      <c r="G8597" s="302" t="s">
        <v>70</v>
      </c>
      <c r="H8597" s="302" t="s">
        <v>3360</v>
      </c>
      <c r="I8597" s="302" t="s">
        <v>745</v>
      </c>
      <c r="J8597" s="302">
        <v>135500</v>
      </c>
      <c r="K8597" s="302" t="s">
        <v>84</v>
      </c>
      <c r="L8597" s="302">
        <v>9747522</v>
      </c>
      <c r="M8597" s="302" t="s">
        <v>3365</v>
      </c>
      <c r="N8597" s="305">
        <v>39022</v>
      </c>
      <c r="O8597" s="305">
        <v>39052</v>
      </c>
      <c r="P8597" s="302" t="s">
        <v>3361</v>
      </c>
    </row>
    <row r="8598" spans="1:16">
      <c r="A8598" s="303">
        <v>0</v>
      </c>
      <c r="B8598" s="303">
        <v>0</v>
      </c>
      <c r="C8598" s="303">
        <v>0</v>
      </c>
      <c r="D8598" s="304">
        <f t="shared" si="134"/>
        <v>0</v>
      </c>
      <c r="E8598" s="305">
        <v>45992</v>
      </c>
      <c r="F8598" s="302" t="s">
        <v>69</v>
      </c>
      <c r="G8598" s="302" t="s">
        <v>70</v>
      </c>
      <c r="H8598" s="302" t="s">
        <v>3360</v>
      </c>
      <c r="I8598" s="302" t="s">
        <v>745</v>
      </c>
      <c r="J8598" s="302">
        <v>135500</v>
      </c>
      <c r="K8598" s="302" t="s">
        <v>84</v>
      </c>
      <c r="L8598" s="302">
        <v>9702350</v>
      </c>
      <c r="M8598" s="302" t="s">
        <v>3364</v>
      </c>
      <c r="N8598" s="305">
        <v>38553</v>
      </c>
      <c r="O8598" s="305">
        <v>38749</v>
      </c>
      <c r="P8598" s="302" t="s">
        <v>3362</v>
      </c>
    </row>
    <row r="8599" spans="1:16">
      <c r="A8599" s="303">
        <v>0</v>
      </c>
      <c r="B8599" s="303">
        <v>0</v>
      </c>
      <c r="C8599" s="303">
        <v>0</v>
      </c>
      <c r="D8599" s="304">
        <f t="shared" si="134"/>
        <v>0</v>
      </c>
      <c r="E8599" s="305">
        <v>45992</v>
      </c>
      <c r="F8599" s="302" t="s">
        <v>69</v>
      </c>
      <c r="G8599" s="302" t="s">
        <v>70</v>
      </c>
      <c r="H8599" s="302" t="s">
        <v>3360</v>
      </c>
      <c r="I8599" s="302" t="s">
        <v>745</v>
      </c>
      <c r="J8599" s="302">
        <v>135500</v>
      </c>
      <c r="K8599" s="302" t="s">
        <v>84</v>
      </c>
      <c r="L8599" s="302">
        <v>9993697</v>
      </c>
      <c r="M8599" s="302" t="s">
        <v>3364</v>
      </c>
      <c r="N8599" s="305">
        <v>38553</v>
      </c>
      <c r="O8599" s="305">
        <v>38596</v>
      </c>
      <c r="P8599" s="302" t="s">
        <v>3362</v>
      </c>
    </row>
    <row r="8600" spans="1:16">
      <c r="A8600" s="303">
        <v>0</v>
      </c>
      <c r="B8600" s="303">
        <v>0</v>
      </c>
      <c r="C8600" s="303">
        <v>0</v>
      </c>
      <c r="D8600" s="304">
        <f t="shared" si="134"/>
        <v>0</v>
      </c>
      <c r="E8600" s="305">
        <v>45992</v>
      </c>
      <c r="F8600" s="302" t="s">
        <v>69</v>
      </c>
      <c r="G8600" s="302" t="s">
        <v>70</v>
      </c>
      <c r="H8600" s="302" t="s">
        <v>3360</v>
      </c>
      <c r="I8600" s="302" t="s">
        <v>745</v>
      </c>
      <c r="J8600" s="302">
        <v>135500</v>
      </c>
      <c r="K8600" s="302" t="s">
        <v>84</v>
      </c>
      <c r="L8600" s="302">
        <v>9993832</v>
      </c>
      <c r="M8600" s="302" t="s">
        <v>3364</v>
      </c>
      <c r="N8600" s="305">
        <v>38553</v>
      </c>
      <c r="O8600" s="305">
        <v>38626</v>
      </c>
      <c r="P8600" s="302" t="s">
        <v>3362</v>
      </c>
    </row>
    <row r="8601" spans="1:16">
      <c r="A8601" s="303">
        <v>0</v>
      </c>
      <c r="B8601" s="303">
        <v>0</v>
      </c>
      <c r="C8601" s="303">
        <v>0</v>
      </c>
      <c r="D8601" s="304">
        <f t="shared" si="134"/>
        <v>0</v>
      </c>
      <c r="E8601" s="305">
        <v>45992</v>
      </c>
      <c r="F8601" s="302" t="s">
        <v>69</v>
      </c>
      <c r="G8601" s="302" t="s">
        <v>70</v>
      </c>
      <c r="H8601" s="302" t="s">
        <v>3360</v>
      </c>
      <c r="I8601" s="302" t="s">
        <v>745</v>
      </c>
      <c r="J8601" s="302">
        <v>135500</v>
      </c>
      <c r="K8601" s="302" t="s">
        <v>84</v>
      </c>
      <c r="L8601" s="302">
        <v>9754484</v>
      </c>
      <c r="M8601" s="302" t="s">
        <v>3364</v>
      </c>
      <c r="N8601" s="305">
        <v>38553</v>
      </c>
      <c r="O8601" s="305">
        <v>38749</v>
      </c>
      <c r="P8601" s="302" t="s">
        <v>3362</v>
      </c>
    </row>
    <row r="8602" spans="1:16">
      <c r="A8602" s="303">
        <v>0</v>
      </c>
      <c r="B8602" s="303">
        <v>0</v>
      </c>
      <c r="C8602" s="303">
        <v>0</v>
      </c>
      <c r="D8602" s="304">
        <f t="shared" si="134"/>
        <v>0</v>
      </c>
      <c r="E8602" s="305">
        <v>45992</v>
      </c>
      <c r="F8602" s="302" t="s">
        <v>69</v>
      </c>
      <c r="G8602" s="302" t="s">
        <v>70</v>
      </c>
      <c r="H8602" s="302" t="s">
        <v>3360</v>
      </c>
      <c r="I8602" s="302" t="s">
        <v>745</v>
      </c>
      <c r="J8602" s="302">
        <v>135500</v>
      </c>
      <c r="K8602" s="302" t="s">
        <v>85</v>
      </c>
      <c r="L8602" s="302">
        <v>9738542</v>
      </c>
      <c r="M8602" s="302" t="s">
        <v>901</v>
      </c>
      <c r="N8602" s="305">
        <v>39022</v>
      </c>
      <c r="O8602" s="305">
        <v>38718</v>
      </c>
      <c r="P8602" s="302" t="s">
        <v>3361</v>
      </c>
    </row>
    <row r="8603" spans="1:16">
      <c r="A8603" s="303">
        <v>0</v>
      </c>
      <c r="B8603" s="303">
        <v>0</v>
      </c>
      <c r="C8603" s="303">
        <v>0</v>
      </c>
      <c r="D8603" s="304">
        <f t="shared" si="134"/>
        <v>0</v>
      </c>
      <c r="E8603" s="305">
        <v>45992</v>
      </c>
      <c r="F8603" s="302" t="s">
        <v>69</v>
      </c>
      <c r="G8603" s="302" t="s">
        <v>70</v>
      </c>
      <c r="H8603" s="302" t="s">
        <v>3360</v>
      </c>
      <c r="I8603" s="302" t="s">
        <v>745</v>
      </c>
      <c r="J8603" s="302">
        <v>135500</v>
      </c>
      <c r="K8603" s="302" t="s">
        <v>85</v>
      </c>
      <c r="L8603" s="302">
        <v>9742258</v>
      </c>
      <c r="M8603" s="302" t="s">
        <v>901</v>
      </c>
      <c r="N8603" s="305">
        <v>38553</v>
      </c>
      <c r="O8603" s="305">
        <v>38353</v>
      </c>
      <c r="P8603" s="302" t="s">
        <v>3362</v>
      </c>
    </row>
    <row r="8604" spans="1:16">
      <c r="A8604" s="303">
        <v>0</v>
      </c>
      <c r="B8604" s="303">
        <v>0</v>
      </c>
      <c r="C8604" s="303">
        <v>0</v>
      </c>
      <c r="D8604" s="304">
        <f t="shared" si="134"/>
        <v>0</v>
      </c>
      <c r="E8604" s="305">
        <v>45992</v>
      </c>
      <c r="F8604" s="302" t="s">
        <v>69</v>
      </c>
      <c r="G8604" s="302" t="s">
        <v>70</v>
      </c>
      <c r="H8604" s="302" t="s">
        <v>3360</v>
      </c>
      <c r="I8604" s="302" t="s">
        <v>745</v>
      </c>
      <c r="J8604" s="302">
        <v>135500</v>
      </c>
      <c r="K8604" s="302" t="s">
        <v>86</v>
      </c>
      <c r="L8604" s="302">
        <v>9803088</v>
      </c>
      <c r="M8604" s="302" t="s">
        <v>885</v>
      </c>
      <c r="N8604" s="305">
        <v>34516</v>
      </c>
      <c r="O8604" s="305">
        <v>34516</v>
      </c>
      <c r="P8604" s="302" t="s">
        <v>1052</v>
      </c>
    </row>
    <row r="8605" spans="1:16">
      <c r="A8605" s="303">
        <v>0</v>
      </c>
      <c r="B8605" s="303">
        <v>0</v>
      </c>
      <c r="C8605" s="303">
        <v>0</v>
      </c>
      <c r="D8605" s="304">
        <f t="shared" si="134"/>
        <v>0</v>
      </c>
      <c r="E8605" s="305">
        <v>45992</v>
      </c>
      <c r="F8605" s="302" t="s">
        <v>69</v>
      </c>
      <c r="G8605" s="302" t="s">
        <v>70</v>
      </c>
      <c r="H8605" s="302" t="s">
        <v>3360</v>
      </c>
      <c r="I8605" s="302" t="s">
        <v>745</v>
      </c>
      <c r="J8605" s="302">
        <v>135500</v>
      </c>
      <c r="K8605" s="302" t="s">
        <v>86</v>
      </c>
      <c r="L8605" s="302">
        <v>9738339</v>
      </c>
      <c r="M8605" s="302" t="s">
        <v>885</v>
      </c>
      <c r="N8605" s="305">
        <v>39022</v>
      </c>
      <c r="O8605" s="305">
        <v>38718</v>
      </c>
      <c r="P8605" s="302" t="s">
        <v>3361</v>
      </c>
    </row>
    <row r="8606" spans="1:16">
      <c r="A8606" s="303">
        <v>0</v>
      </c>
      <c r="B8606" s="303">
        <v>0</v>
      </c>
      <c r="C8606" s="303">
        <v>0</v>
      </c>
      <c r="D8606" s="304">
        <f t="shared" si="134"/>
        <v>0</v>
      </c>
      <c r="E8606" s="305">
        <v>45992</v>
      </c>
      <c r="F8606" s="302" t="s">
        <v>69</v>
      </c>
      <c r="G8606" s="302" t="s">
        <v>70</v>
      </c>
      <c r="H8606" s="302" t="s">
        <v>3360</v>
      </c>
      <c r="I8606" s="302" t="s">
        <v>745</v>
      </c>
      <c r="J8606" s="302">
        <v>135500</v>
      </c>
      <c r="K8606" s="302" t="s">
        <v>86</v>
      </c>
      <c r="L8606" s="302">
        <v>9741315</v>
      </c>
      <c r="M8606" s="302" t="s">
        <v>885</v>
      </c>
      <c r="N8606" s="305">
        <v>39417</v>
      </c>
      <c r="O8606" s="305">
        <v>39083</v>
      </c>
      <c r="P8606" s="302" t="s">
        <v>3363</v>
      </c>
    </row>
    <row r="8607" spans="1:16">
      <c r="A8607" s="303">
        <v>0</v>
      </c>
      <c r="B8607" s="303">
        <v>0</v>
      </c>
      <c r="C8607" s="303">
        <v>0</v>
      </c>
      <c r="D8607" s="304">
        <f t="shared" si="134"/>
        <v>0</v>
      </c>
      <c r="E8607" s="305">
        <v>45992</v>
      </c>
      <c r="F8607" s="302" t="s">
        <v>69</v>
      </c>
      <c r="G8607" s="302" t="s">
        <v>70</v>
      </c>
      <c r="H8607" s="302" t="s">
        <v>3360</v>
      </c>
      <c r="I8607" s="302" t="s">
        <v>745</v>
      </c>
      <c r="J8607" s="302">
        <v>135500</v>
      </c>
      <c r="K8607" s="302" t="s">
        <v>86</v>
      </c>
      <c r="L8607" s="302">
        <v>10500610</v>
      </c>
      <c r="M8607" s="302" t="s">
        <v>905</v>
      </c>
      <c r="N8607" s="305">
        <v>40452</v>
      </c>
      <c r="O8607" s="305">
        <v>40452</v>
      </c>
      <c r="P8607" s="302" t="s">
        <v>3363</v>
      </c>
    </row>
    <row r="8608" spans="1:16">
      <c r="A8608" s="303">
        <v>0</v>
      </c>
      <c r="B8608" s="303">
        <v>0</v>
      </c>
      <c r="C8608" s="303">
        <v>0</v>
      </c>
      <c r="D8608" s="304">
        <f t="shared" si="134"/>
        <v>0</v>
      </c>
      <c r="E8608" s="305">
        <v>45992</v>
      </c>
      <c r="F8608" s="302" t="s">
        <v>69</v>
      </c>
      <c r="G8608" s="302" t="s">
        <v>70</v>
      </c>
      <c r="H8608" s="302" t="s">
        <v>3360</v>
      </c>
      <c r="I8608" s="302" t="s">
        <v>745</v>
      </c>
      <c r="J8608" s="302">
        <v>135500</v>
      </c>
      <c r="K8608" s="302" t="s">
        <v>86</v>
      </c>
      <c r="L8608" s="302">
        <v>9803324</v>
      </c>
      <c r="M8608" s="302" t="s">
        <v>885</v>
      </c>
      <c r="N8608" s="305">
        <v>34516</v>
      </c>
      <c r="O8608" s="305">
        <v>34516</v>
      </c>
      <c r="P8608" s="302" t="s">
        <v>1052</v>
      </c>
    </row>
    <row r="8609" spans="1:16">
      <c r="A8609" s="303">
        <v>0</v>
      </c>
      <c r="B8609" s="303">
        <v>0</v>
      </c>
      <c r="C8609" s="303">
        <v>0</v>
      </c>
      <c r="D8609" s="304">
        <f t="shared" si="134"/>
        <v>0</v>
      </c>
      <c r="E8609" s="305">
        <v>45992</v>
      </c>
      <c r="F8609" s="302" t="s">
        <v>69</v>
      </c>
      <c r="G8609" s="302" t="s">
        <v>70</v>
      </c>
      <c r="H8609" s="302" t="s">
        <v>3360</v>
      </c>
      <c r="I8609" s="302" t="s">
        <v>745</v>
      </c>
      <c r="J8609" s="302">
        <v>135500</v>
      </c>
      <c r="K8609" s="302" t="s">
        <v>86</v>
      </c>
      <c r="L8609" s="302">
        <v>9815356</v>
      </c>
      <c r="M8609" s="302" t="s">
        <v>885</v>
      </c>
      <c r="N8609" s="305">
        <v>37834</v>
      </c>
      <c r="O8609" s="305">
        <v>37622</v>
      </c>
      <c r="P8609" s="302" t="s">
        <v>3363</v>
      </c>
    </row>
    <row r="8610" spans="1:16">
      <c r="A8610" s="303">
        <v>0</v>
      </c>
      <c r="B8610" s="303">
        <v>0</v>
      </c>
      <c r="C8610" s="303">
        <v>0</v>
      </c>
      <c r="D8610" s="304">
        <f t="shared" si="134"/>
        <v>0</v>
      </c>
      <c r="E8610" s="305">
        <v>45992</v>
      </c>
      <c r="F8610" s="302" t="s">
        <v>69</v>
      </c>
      <c r="G8610" s="302" t="s">
        <v>70</v>
      </c>
      <c r="H8610" s="302" t="s">
        <v>3360</v>
      </c>
      <c r="I8610" s="302" t="s">
        <v>745</v>
      </c>
      <c r="J8610" s="302">
        <v>135500</v>
      </c>
      <c r="K8610" s="302" t="s">
        <v>86</v>
      </c>
      <c r="L8610" s="302">
        <v>9742255</v>
      </c>
      <c r="M8610" s="302" t="s">
        <v>885</v>
      </c>
      <c r="N8610" s="305">
        <v>38553</v>
      </c>
      <c r="O8610" s="305">
        <v>38353</v>
      </c>
      <c r="P8610" s="302" t="s">
        <v>3362</v>
      </c>
    </row>
    <row r="8611" spans="1:16">
      <c r="A8611" s="303">
        <v>0</v>
      </c>
      <c r="B8611" s="303">
        <v>0</v>
      </c>
      <c r="C8611" s="303">
        <v>0</v>
      </c>
      <c r="D8611" s="304">
        <f t="shared" si="134"/>
        <v>0</v>
      </c>
      <c r="E8611" s="305">
        <v>45992</v>
      </c>
      <c r="F8611" s="302" t="s">
        <v>69</v>
      </c>
      <c r="G8611" s="302" t="s">
        <v>70</v>
      </c>
      <c r="H8611" s="302" t="s">
        <v>3360</v>
      </c>
      <c r="I8611" s="302" t="s">
        <v>745</v>
      </c>
      <c r="J8611" s="302">
        <v>135500</v>
      </c>
      <c r="K8611" s="302" t="s">
        <v>86</v>
      </c>
      <c r="L8611" s="302">
        <v>9803294</v>
      </c>
      <c r="M8611" s="302" t="s">
        <v>885</v>
      </c>
      <c r="N8611" s="305">
        <v>34516</v>
      </c>
      <c r="O8611" s="305">
        <v>34516</v>
      </c>
      <c r="P8611" s="302" t="s">
        <v>1052</v>
      </c>
    </row>
    <row r="8612" spans="1:16">
      <c r="A8612" s="303">
        <v>0</v>
      </c>
      <c r="B8612" s="303">
        <v>0</v>
      </c>
      <c r="C8612" s="303">
        <v>0</v>
      </c>
      <c r="D8612" s="304">
        <f t="shared" si="134"/>
        <v>0</v>
      </c>
      <c r="E8612" s="305">
        <v>45992</v>
      </c>
      <c r="F8612" s="302" t="s">
        <v>69</v>
      </c>
      <c r="G8612" s="302" t="s">
        <v>70</v>
      </c>
      <c r="H8612" s="302" t="s">
        <v>3360</v>
      </c>
      <c r="I8612" s="302" t="s">
        <v>745</v>
      </c>
      <c r="J8612" s="302">
        <v>135500</v>
      </c>
      <c r="K8612" s="302" t="s">
        <v>86</v>
      </c>
      <c r="L8612" s="302">
        <v>9803372</v>
      </c>
      <c r="M8612" s="302" t="s">
        <v>885</v>
      </c>
      <c r="N8612" s="305">
        <v>34516</v>
      </c>
      <c r="O8612" s="305">
        <v>34516</v>
      </c>
      <c r="P8612" s="302" t="s">
        <v>1052</v>
      </c>
    </row>
    <row r="8613" spans="1:16">
      <c r="A8613" s="303">
        <v>0</v>
      </c>
      <c r="B8613" s="303">
        <v>0</v>
      </c>
      <c r="C8613" s="303">
        <v>0</v>
      </c>
      <c r="D8613" s="304">
        <f t="shared" si="134"/>
        <v>0</v>
      </c>
      <c r="E8613" s="305">
        <v>45992</v>
      </c>
      <c r="F8613" s="302" t="s">
        <v>69</v>
      </c>
      <c r="G8613" s="302" t="s">
        <v>70</v>
      </c>
      <c r="H8613" s="302" t="s">
        <v>3360</v>
      </c>
      <c r="I8613" s="302" t="s">
        <v>745</v>
      </c>
      <c r="J8613" s="302">
        <v>135500</v>
      </c>
      <c r="K8613" s="302" t="s">
        <v>86</v>
      </c>
      <c r="L8613" s="302">
        <v>9803360</v>
      </c>
      <c r="M8613" s="302" t="s">
        <v>885</v>
      </c>
      <c r="N8613" s="305">
        <v>34516</v>
      </c>
      <c r="O8613" s="305">
        <v>34516</v>
      </c>
      <c r="P8613" s="302" t="s">
        <v>1052</v>
      </c>
    </row>
    <row r="8614" spans="1:16">
      <c r="A8614" s="303">
        <v>0</v>
      </c>
      <c r="B8614" s="303">
        <v>0</v>
      </c>
      <c r="C8614" s="303">
        <v>0</v>
      </c>
      <c r="D8614" s="304">
        <f t="shared" si="134"/>
        <v>0</v>
      </c>
      <c r="E8614" s="305">
        <v>45992</v>
      </c>
      <c r="F8614" s="302" t="s">
        <v>69</v>
      </c>
      <c r="G8614" s="302" t="s">
        <v>70</v>
      </c>
      <c r="H8614" s="302" t="s">
        <v>3360</v>
      </c>
      <c r="I8614" s="302" t="s">
        <v>745</v>
      </c>
      <c r="J8614" s="302">
        <v>135500</v>
      </c>
      <c r="K8614" s="302" t="s">
        <v>86</v>
      </c>
      <c r="L8614" s="302">
        <v>9803391</v>
      </c>
      <c r="M8614" s="302" t="s">
        <v>885</v>
      </c>
      <c r="N8614" s="305">
        <v>34516</v>
      </c>
      <c r="O8614" s="305">
        <v>34516</v>
      </c>
      <c r="P8614" s="302" t="s">
        <v>1052</v>
      </c>
    </row>
    <row r="8615" spans="1:16">
      <c r="A8615" s="303">
        <v>0</v>
      </c>
      <c r="B8615" s="303">
        <v>0</v>
      </c>
      <c r="C8615" s="303">
        <v>0</v>
      </c>
      <c r="D8615" s="304">
        <f t="shared" si="134"/>
        <v>0</v>
      </c>
      <c r="E8615" s="305">
        <v>45992</v>
      </c>
      <c r="F8615" s="302" t="s">
        <v>69</v>
      </c>
      <c r="G8615" s="302" t="s">
        <v>70</v>
      </c>
      <c r="H8615" s="302" t="s">
        <v>3360</v>
      </c>
      <c r="I8615" s="302" t="s">
        <v>745</v>
      </c>
      <c r="J8615" s="302">
        <v>135500</v>
      </c>
      <c r="K8615" s="302" t="s">
        <v>93</v>
      </c>
      <c r="L8615" s="302">
        <v>9974533</v>
      </c>
      <c r="M8615" s="302" t="s">
        <v>3063</v>
      </c>
      <c r="N8615" s="305">
        <v>34516</v>
      </c>
      <c r="O8615" s="305">
        <v>34516</v>
      </c>
      <c r="P8615" s="302" t="s">
        <v>1062</v>
      </c>
    </row>
    <row r="8616" spans="1:16">
      <c r="A8616" s="303">
        <v>0</v>
      </c>
      <c r="B8616" s="303">
        <v>0</v>
      </c>
      <c r="C8616" s="303">
        <v>0</v>
      </c>
      <c r="D8616" s="304">
        <f t="shared" si="134"/>
        <v>0</v>
      </c>
      <c r="E8616" s="305">
        <v>45992</v>
      </c>
      <c r="F8616" s="302" t="s">
        <v>69</v>
      </c>
      <c r="G8616" s="302" t="s">
        <v>70</v>
      </c>
      <c r="H8616" s="302" t="s">
        <v>3360</v>
      </c>
      <c r="I8616" s="302" t="s">
        <v>745</v>
      </c>
      <c r="J8616" s="302">
        <v>135500</v>
      </c>
      <c r="K8616" s="302" t="s">
        <v>112</v>
      </c>
      <c r="L8616" s="302">
        <v>9701182</v>
      </c>
      <c r="M8616" s="302" t="s">
        <v>3065</v>
      </c>
      <c r="N8616" s="305">
        <v>34516</v>
      </c>
      <c r="O8616" s="305">
        <v>34516</v>
      </c>
      <c r="P8616" s="302" t="s">
        <v>1062</v>
      </c>
    </row>
    <row r="8617" spans="1:16">
      <c r="A8617" s="303">
        <v>0</v>
      </c>
      <c r="B8617" s="303">
        <v>0</v>
      </c>
      <c r="C8617" s="303">
        <v>0</v>
      </c>
      <c r="D8617" s="304">
        <f t="shared" si="134"/>
        <v>0</v>
      </c>
      <c r="E8617" s="305">
        <v>45992</v>
      </c>
      <c r="F8617" s="302" t="s">
        <v>69</v>
      </c>
      <c r="G8617" s="302" t="s">
        <v>70</v>
      </c>
      <c r="H8617" s="302" t="s">
        <v>3360</v>
      </c>
      <c r="I8617" s="302" t="s">
        <v>745</v>
      </c>
      <c r="J8617" s="302">
        <v>135500</v>
      </c>
      <c r="K8617" s="302" t="s">
        <v>89</v>
      </c>
      <c r="L8617" s="302">
        <v>9974532</v>
      </c>
      <c r="M8617" s="302" t="s">
        <v>3066</v>
      </c>
      <c r="N8617" s="305">
        <v>34516</v>
      </c>
      <c r="O8617" s="305">
        <v>34516</v>
      </c>
      <c r="P8617" s="302" t="s">
        <v>1062</v>
      </c>
    </row>
    <row r="8618" spans="1:16">
      <c r="A8618" s="303">
        <v>0</v>
      </c>
      <c r="B8618" s="303">
        <v>0</v>
      </c>
      <c r="C8618" s="303">
        <v>0</v>
      </c>
      <c r="D8618" s="304">
        <f t="shared" si="134"/>
        <v>0</v>
      </c>
      <c r="E8618" s="305">
        <v>45992</v>
      </c>
      <c r="F8618" s="302" t="s">
        <v>69</v>
      </c>
      <c r="G8618" s="302" t="s">
        <v>70</v>
      </c>
      <c r="H8618" s="302" t="s">
        <v>3360</v>
      </c>
      <c r="I8618" s="302" t="s">
        <v>745</v>
      </c>
      <c r="J8618" s="302">
        <v>135500</v>
      </c>
      <c r="K8618" s="302" t="s">
        <v>113</v>
      </c>
      <c r="L8618" s="302">
        <v>9974531</v>
      </c>
      <c r="M8618" s="302" t="s">
        <v>3067</v>
      </c>
      <c r="N8618" s="305">
        <v>34516</v>
      </c>
      <c r="O8618" s="305">
        <v>34516</v>
      </c>
      <c r="P8618" s="302" t="s">
        <v>1062</v>
      </c>
    </row>
    <row r="8619" spans="1:16">
      <c r="A8619" s="303">
        <v>0</v>
      </c>
      <c r="B8619" s="303">
        <v>0</v>
      </c>
      <c r="C8619" s="303">
        <v>0</v>
      </c>
      <c r="D8619" s="304">
        <f t="shared" si="134"/>
        <v>0</v>
      </c>
      <c r="E8619" s="305">
        <v>45992</v>
      </c>
      <c r="F8619" s="302" t="s">
        <v>69</v>
      </c>
      <c r="G8619" s="302" t="s">
        <v>70</v>
      </c>
      <c r="H8619" s="302" t="s">
        <v>3360</v>
      </c>
      <c r="I8619" s="302" t="s">
        <v>745</v>
      </c>
      <c r="J8619" s="302">
        <v>135500</v>
      </c>
      <c r="K8619" s="302" t="s">
        <v>114</v>
      </c>
      <c r="L8619" s="302">
        <v>9974530</v>
      </c>
      <c r="M8619" s="302" t="s">
        <v>3134</v>
      </c>
      <c r="N8619" s="305">
        <v>34516</v>
      </c>
      <c r="O8619" s="305">
        <v>34516</v>
      </c>
      <c r="P8619" s="302" t="s">
        <v>1062</v>
      </c>
    </row>
    <row r="8620" spans="1:16">
      <c r="A8620" s="303">
        <v>0</v>
      </c>
      <c r="B8620" s="303">
        <v>0</v>
      </c>
      <c r="C8620" s="303">
        <v>0</v>
      </c>
      <c r="D8620" s="304">
        <f t="shared" si="134"/>
        <v>0</v>
      </c>
      <c r="E8620" s="305">
        <v>45992</v>
      </c>
      <c r="F8620" s="302" t="s">
        <v>69</v>
      </c>
      <c r="G8620" s="302" t="s">
        <v>70</v>
      </c>
      <c r="H8620" s="302" t="s">
        <v>3360</v>
      </c>
      <c r="I8620" s="302" t="s">
        <v>745</v>
      </c>
      <c r="J8620" s="302">
        <v>135500</v>
      </c>
      <c r="K8620" s="302" t="s">
        <v>115</v>
      </c>
      <c r="L8620" s="302">
        <v>9974616</v>
      </c>
      <c r="M8620" s="302" t="s">
        <v>3159</v>
      </c>
      <c r="N8620" s="305">
        <v>34516</v>
      </c>
      <c r="O8620" s="305">
        <v>34516</v>
      </c>
      <c r="P8620" s="302" t="s">
        <v>1062</v>
      </c>
    </row>
    <row r="8621" spans="1:16">
      <c r="A8621" s="303">
        <v>0</v>
      </c>
      <c r="B8621" s="303">
        <v>0</v>
      </c>
      <c r="C8621" s="303">
        <v>0</v>
      </c>
      <c r="D8621" s="304">
        <f t="shared" si="134"/>
        <v>0</v>
      </c>
      <c r="E8621" s="305">
        <v>45992</v>
      </c>
      <c r="F8621" s="302" t="s">
        <v>69</v>
      </c>
      <c r="G8621" s="302" t="s">
        <v>70</v>
      </c>
      <c r="H8621" s="302" t="s">
        <v>3360</v>
      </c>
      <c r="I8621" s="302" t="s">
        <v>745</v>
      </c>
      <c r="J8621" s="302">
        <v>135600</v>
      </c>
      <c r="K8621" s="302" t="s">
        <v>184</v>
      </c>
      <c r="L8621" s="302">
        <v>9742253</v>
      </c>
      <c r="M8621" s="302" t="s">
        <v>990</v>
      </c>
      <c r="N8621" s="305">
        <v>38553</v>
      </c>
      <c r="O8621" s="305">
        <v>38353</v>
      </c>
      <c r="P8621" s="302" t="s">
        <v>3362</v>
      </c>
    </row>
    <row r="8622" spans="1:16">
      <c r="A8622" s="303">
        <v>0</v>
      </c>
      <c r="B8622" s="303">
        <v>0</v>
      </c>
      <c r="C8622" s="303">
        <v>0</v>
      </c>
      <c r="D8622" s="304">
        <f t="shared" si="134"/>
        <v>0</v>
      </c>
      <c r="E8622" s="305">
        <v>45992</v>
      </c>
      <c r="F8622" s="302" t="s">
        <v>69</v>
      </c>
      <c r="G8622" s="302" t="s">
        <v>70</v>
      </c>
      <c r="H8622" s="302" t="s">
        <v>3360</v>
      </c>
      <c r="I8622" s="302" t="s">
        <v>745</v>
      </c>
      <c r="J8622" s="302">
        <v>135600</v>
      </c>
      <c r="K8622" s="302" t="s">
        <v>104</v>
      </c>
      <c r="L8622" s="302">
        <v>9742254</v>
      </c>
      <c r="M8622" s="302" t="s">
        <v>907</v>
      </c>
      <c r="N8622" s="305">
        <v>38553</v>
      </c>
      <c r="O8622" s="305">
        <v>38353</v>
      </c>
      <c r="P8622" s="302" t="s">
        <v>3362</v>
      </c>
    </row>
    <row r="8623" spans="1:16">
      <c r="A8623" s="303">
        <v>0</v>
      </c>
      <c r="B8623" s="303">
        <v>0</v>
      </c>
      <c r="C8623" s="303">
        <v>0</v>
      </c>
      <c r="D8623" s="304">
        <f t="shared" si="134"/>
        <v>0</v>
      </c>
      <c r="E8623" s="305">
        <v>45992</v>
      </c>
      <c r="F8623" s="302" t="s">
        <v>69</v>
      </c>
      <c r="G8623" s="302" t="s">
        <v>70</v>
      </c>
      <c r="H8623" s="302" t="s">
        <v>3360</v>
      </c>
      <c r="I8623" s="302" t="s">
        <v>745</v>
      </c>
      <c r="J8623" s="302">
        <v>135600</v>
      </c>
      <c r="K8623" s="302" t="s">
        <v>104</v>
      </c>
      <c r="L8623" s="302">
        <v>9707383</v>
      </c>
      <c r="M8623" s="302" t="s">
        <v>907</v>
      </c>
      <c r="N8623" s="305">
        <v>39022</v>
      </c>
      <c r="O8623" s="305">
        <v>38718</v>
      </c>
      <c r="P8623" s="302" t="s">
        <v>3361</v>
      </c>
    </row>
    <row r="8624" spans="1:16">
      <c r="A8624" s="303">
        <v>0</v>
      </c>
      <c r="B8624" s="303">
        <v>0</v>
      </c>
      <c r="C8624" s="303">
        <v>0</v>
      </c>
      <c r="D8624" s="304">
        <f t="shared" si="134"/>
        <v>0</v>
      </c>
      <c r="E8624" s="305">
        <v>45992</v>
      </c>
      <c r="F8624" s="302" t="s">
        <v>69</v>
      </c>
      <c r="G8624" s="302" t="s">
        <v>70</v>
      </c>
      <c r="H8624" s="302" t="s">
        <v>3360</v>
      </c>
      <c r="I8624" s="302" t="s">
        <v>745</v>
      </c>
      <c r="J8624" s="302">
        <v>135600</v>
      </c>
      <c r="K8624" s="302" t="s">
        <v>84</v>
      </c>
      <c r="L8624" s="302">
        <v>9754483</v>
      </c>
      <c r="M8624" s="302" t="s">
        <v>3364</v>
      </c>
      <c r="N8624" s="305">
        <v>38553</v>
      </c>
      <c r="O8624" s="305">
        <v>38749</v>
      </c>
      <c r="P8624" s="302" t="s">
        <v>3362</v>
      </c>
    </row>
    <row r="8625" spans="1:16">
      <c r="A8625" s="303">
        <v>0</v>
      </c>
      <c r="B8625" s="303">
        <v>0</v>
      </c>
      <c r="C8625" s="303">
        <v>0</v>
      </c>
      <c r="D8625" s="304">
        <f t="shared" si="134"/>
        <v>0</v>
      </c>
      <c r="E8625" s="305">
        <v>45992</v>
      </c>
      <c r="F8625" s="302" t="s">
        <v>69</v>
      </c>
      <c r="G8625" s="302" t="s">
        <v>70</v>
      </c>
      <c r="H8625" s="302" t="s">
        <v>3360</v>
      </c>
      <c r="I8625" s="302" t="s">
        <v>745</v>
      </c>
      <c r="J8625" s="302">
        <v>135600</v>
      </c>
      <c r="K8625" s="302" t="s">
        <v>84</v>
      </c>
      <c r="L8625" s="302">
        <v>9994342</v>
      </c>
      <c r="M8625" s="302" t="s">
        <v>3364</v>
      </c>
      <c r="N8625" s="305">
        <v>38553</v>
      </c>
      <c r="O8625" s="305">
        <v>38626</v>
      </c>
      <c r="P8625" s="302" t="s">
        <v>3362</v>
      </c>
    </row>
    <row r="8626" spans="1:16">
      <c r="A8626" s="303">
        <v>0</v>
      </c>
      <c r="B8626" s="303">
        <v>0</v>
      </c>
      <c r="C8626" s="303">
        <v>0</v>
      </c>
      <c r="D8626" s="304">
        <f t="shared" si="134"/>
        <v>0</v>
      </c>
      <c r="E8626" s="305">
        <v>45992</v>
      </c>
      <c r="F8626" s="302" t="s">
        <v>69</v>
      </c>
      <c r="G8626" s="302" t="s">
        <v>70</v>
      </c>
      <c r="H8626" s="302" t="s">
        <v>3360</v>
      </c>
      <c r="I8626" s="302" t="s">
        <v>745</v>
      </c>
      <c r="J8626" s="302">
        <v>135600</v>
      </c>
      <c r="K8626" s="302" t="s">
        <v>84</v>
      </c>
      <c r="L8626" s="302">
        <v>9747523</v>
      </c>
      <c r="M8626" s="302" t="s">
        <v>3365</v>
      </c>
      <c r="N8626" s="305">
        <v>39022</v>
      </c>
      <c r="O8626" s="305">
        <v>39052</v>
      </c>
      <c r="P8626" s="302" t="s">
        <v>3361</v>
      </c>
    </row>
    <row r="8627" spans="1:16">
      <c r="A8627" s="303">
        <v>0</v>
      </c>
      <c r="B8627" s="303">
        <v>0</v>
      </c>
      <c r="C8627" s="303">
        <v>0</v>
      </c>
      <c r="D8627" s="304">
        <f t="shared" si="134"/>
        <v>0</v>
      </c>
      <c r="E8627" s="305">
        <v>45992</v>
      </c>
      <c r="F8627" s="302" t="s">
        <v>69</v>
      </c>
      <c r="G8627" s="302" t="s">
        <v>70</v>
      </c>
      <c r="H8627" s="302" t="s">
        <v>3360</v>
      </c>
      <c r="I8627" s="302" t="s">
        <v>745</v>
      </c>
      <c r="J8627" s="302">
        <v>135600</v>
      </c>
      <c r="K8627" s="302" t="s">
        <v>84</v>
      </c>
      <c r="L8627" s="302">
        <v>9993862</v>
      </c>
      <c r="M8627" s="302" t="s">
        <v>3364</v>
      </c>
      <c r="N8627" s="305">
        <v>38553</v>
      </c>
      <c r="O8627" s="305">
        <v>38596</v>
      </c>
      <c r="P8627" s="302" t="s">
        <v>3362</v>
      </c>
    </row>
    <row r="8628" spans="1:16">
      <c r="A8628" s="303">
        <v>0</v>
      </c>
      <c r="B8628" s="303">
        <v>0</v>
      </c>
      <c r="C8628" s="303">
        <v>0</v>
      </c>
      <c r="D8628" s="304">
        <f t="shared" si="134"/>
        <v>0</v>
      </c>
      <c r="E8628" s="305">
        <v>45992</v>
      </c>
      <c r="F8628" s="302" t="s">
        <v>69</v>
      </c>
      <c r="G8628" s="302" t="s">
        <v>70</v>
      </c>
      <c r="H8628" s="302" t="s">
        <v>3360</v>
      </c>
      <c r="I8628" s="302" t="s">
        <v>745</v>
      </c>
      <c r="J8628" s="302">
        <v>135600</v>
      </c>
      <c r="K8628" s="302" t="s">
        <v>97</v>
      </c>
      <c r="L8628" s="302">
        <v>9738342</v>
      </c>
      <c r="M8628" s="302" t="s">
        <v>1167</v>
      </c>
      <c r="N8628" s="305">
        <v>39022</v>
      </c>
      <c r="O8628" s="305">
        <v>38718</v>
      </c>
      <c r="P8628" s="302" t="s">
        <v>3361</v>
      </c>
    </row>
    <row r="8629" spans="1:16">
      <c r="A8629" s="303">
        <v>0</v>
      </c>
      <c r="B8629" s="303">
        <v>0</v>
      </c>
      <c r="C8629" s="303">
        <v>0</v>
      </c>
      <c r="D8629" s="304">
        <f t="shared" si="134"/>
        <v>0</v>
      </c>
      <c r="E8629" s="305">
        <v>45992</v>
      </c>
      <c r="F8629" s="302" t="s">
        <v>69</v>
      </c>
      <c r="G8629" s="302" t="s">
        <v>70</v>
      </c>
      <c r="H8629" s="302" t="s">
        <v>3360</v>
      </c>
      <c r="I8629" s="302" t="s">
        <v>745</v>
      </c>
      <c r="J8629" s="302">
        <v>135600</v>
      </c>
      <c r="K8629" s="302" t="s">
        <v>98</v>
      </c>
      <c r="L8629" s="302">
        <v>9738341</v>
      </c>
      <c r="M8629" s="302" t="s">
        <v>909</v>
      </c>
      <c r="N8629" s="305">
        <v>39022</v>
      </c>
      <c r="O8629" s="305">
        <v>38718</v>
      </c>
      <c r="P8629" s="302" t="s">
        <v>3361</v>
      </c>
    </row>
    <row r="8630" spans="1:16">
      <c r="A8630" s="303">
        <v>0</v>
      </c>
      <c r="B8630" s="303">
        <v>0</v>
      </c>
      <c r="C8630" s="303">
        <v>0</v>
      </c>
      <c r="D8630" s="304">
        <f t="shared" si="134"/>
        <v>0</v>
      </c>
      <c r="E8630" s="305">
        <v>45992</v>
      </c>
      <c r="F8630" s="302" t="s">
        <v>69</v>
      </c>
      <c r="G8630" s="302" t="s">
        <v>70</v>
      </c>
      <c r="H8630" s="302" t="s">
        <v>3360</v>
      </c>
      <c r="I8630" s="302" t="s">
        <v>745</v>
      </c>
      <c r="J8630" s="302">
        <v>135600</v>
      </c>
      <c r="K8630" s="302" t="s">
        <v>98</v>
      </c>
      <c r="L8630" s="302">
        <v>9710886</v>
      </c>
      <c r="M8630" s="302" t="s">
        <v>909</v>
      </c>
      <c r="N8630" s="305">
        <v>39417</v>
      </c>
      <c r="O8630" s="305">
        <v>39083</v>
      </c>
      <c r="P8630" s="302" t="s">
        <v>3363</v>
      </c>
    </row>
    <row r="8631" spans="1:16">
      <c r="A8631" s="303">
        <v>0</v>
      </c>
      <c r="B8631" s="303">
        <v>0</v>
      </c>
      <c r="C8631" s="303">
        <v>0</v>
      </c>
      <c r="D8631" s="304">
        <f t="shared" si="134"/>
        <v>0</v>
      </c>
      <c r="E8631" s="305">
        <v>45992</v>
      </c>
      <c r="F8631" s="302" t="s">
        <v>69</v>
      </c>
      <c r="G8631" s="302" t="s">
        <v>70</v>
      </c>
      <c r="H8631" s="302" t="s">
        <v>3360</v>
      </c>
      <c r="I8631" s="302" t="s">
        <v>745</v>
      </c>
      <c r="J8631" s="302">
        <v>135600</v>
      </c>
      <c r="K8631" s="302" t="s">
        <v>98</v>
      </c>
      <c r="L8631" s="302">
        <v>9742257</v>
      </c>
      <c r="M8631" s="302" t="s">
        <v>909</v>
      </c>
      <c r="N8631" s="305">
        <v>38553</v>
      </c>
      <c r="O8631" s="305">
        <v>38353</v>
      </c>
      <c r="P8631" s="302" t="s">
        <v>3362</v>
      </c>
    </row>
    <row r="8632" spans="1:16">
      <c r="A8632" s="303">
        <v>0</v>
      </c>
      <c r="B8632" s="303">
        <v>0</v>
      </c>
      <c r="C8632" s="303">
        <v>0</v>
      </c>
      <c r="D8632" s="304">
        <f t="shared" si="134"/>
        <v>0</v>
      </c>
      <c r="E8632" s="305">
        <v>45992</v>
      </c>
      <c r="F8632" s="302" t="s">
        <v>69</v>
      </c>
      <c r="G8632" s="302" t="s">
        <v>70</v>
      </c>
      <c r="H8632" s="302" t="s">
        <v>3360</v>
      </c>
      <c r="I8632" s="302" t="s">
        <v>745</v>
      </c>
      <c r="J8632" s="302">
        <v>135600</v>
      </c>
      <c r="K8632" s="302" t="s">
        <v>99</v>
      </c>
      <c r="L8632" s="302">
        <v>9738543</v>
      </c>
      <c r="M8632" s="302" t="s">
        <v>887</v>
      </c>
      <c r="N8632" s="305">
        <v>39022</v>
      </c>
      <c r="O8632" s="305">
        <v>38718</v>
      </c>
      <c r="P8632" s="302" t="s">
        <v>3361</v>
      </c>
    </row>
    <row r="8633" spans="1:16">
      <c r="A8633" s="303">
        <v>0</v>
      </c>
      <c r="B8633" s="303">
        <v>0</v>
      </c>
      <c r="C8633" s="303">
        <v>0</v>
      </c>
      <c r="D8633" s="304">
        <f t="shared" si="134"/>
        <v>0</v>
      </c>
      <c r="E8633" s="305">
        <v>45992</v>
      </c>
      <c r="F8633" s="302" t="s">
        <v>69</v>
      </c>
      <c r="G8633" s="302" t="s">
        <v>70</v>
      </c>
      <c r="H8633" s="302" t="s">
        <v>3360</v>
      </c>
      <c r="I8633" s="302" t="s">
        <v>745</v>
      </c>
      <c r="J8633" s="302">
        <v>135600</v>
      </c>
      <c r="K8633" s="302" t="s">
        <v>99</v>
      </c>
      <c r="L8633" s="302">
        <v>9742259</v>
      </c>
      <c r="M8633" s="302" t="s">
        <v>887</v>
      </c>
      <c r="N8633" s="305">
        <v>38553</v>
      </c>
      <c r="O8633" s="305">
        <v>38353</v>
      </c>
      <c r="P8633" s="302" t="s">
        <v>3362</v>
      </c>
    </row>
    <row r="8634" spans="1:16">
      <c r="A8634" s="303">
        <v>0</v>
      </c>
      <c r="B8634" s="303">
        <v>0</v>
      </c>
      <c r="C8634" s="303">
        <v>0</v>
      </c>
      <c r="D8634" s="304">
        <f t="shared" si="134"/>
        <v>0</v>
      </c>
      <c r="E8634" s="305">
        <v>45992</v>
      </c>
      <c r="F8634" s="302" t="s">
        <v>69</v>
      </c>
      <c r="G8634" s="302" t="s">
        <v>70</v>
      </c>
      <c r="H8634" s="302" t="s">
        <v>3360</v>
      </c>
      <c r="I8634" s="302" t="s">
        <v>745</v>
      </c>
      <c r="J8634" s="302">
        <v>135600</v>
      </c>
      <c r="K8634" s="302" t="s">
        <v>92</v>
      </c>
      <c r="L8634" s="302">
        <v>9738340</v>
      </c>
      <c r="M8634" s="302" t="s">
        <v>948</v>
      </c>
      <c r="N8634" s="305">
        <v>39022</v>
      </c>
      <c r="O8634" s="305">
        <v>38718</v>
      </c>
      <c r="P8634" s="302" t="s">
        <v>3361</v>
      </c>
    </row>
    <row r="8635" spans="1:16">
      <c r="A8635" s="303">
        <v>0</v>
      </c>
      <c r="B8635" s="303">
        <v>0</v>
      </c>
      <c r="C8635" s="303">
        <v>0</v>
      </c>
      <c r="D8635" s="304">
        <f t="shared" si="134"/>
        <v>0</v>
      </c>
      <c r="E8635" s="305">
        <v>45992</v>
      </c>
      <c r="F8635" s="302" t="s">
        <v>69</v>
      </c>
      <c r="G8635" s="302" t="s">
        <v>70</v>
      </c>
      <c r="H8635" s="302" t="s">
        <v>3360</v>
      </c>
      <c r="I8635" s="302" t="s">
        <v>745</v>
      </c>
      <c r="J8635" s="302">
        <v>135600</v>
      </c>
      <c r="K8635" s="302" t="s">
        <v>92</v>
      </c>
      <c r="L8635" s="302">
        <v>9742256</v>
      </c>
      <c r="M8635" s="302" t="s">
        <v>948</v>
      </c>
      <c r="N8635" s="305">
        <v>38553</v>
      </c>
      <c r="O8635" s="305">
        <v>38353</v>
      </c>
      <c r="P8635" s="302" t="s">
        <v>3362</v>
      </c>
    </row>
    <row r="8636" spans="1:16">
      <c r="A8636" s="303">
        <v>0</v>
      </c>
      <c r="B8636" s="303">
        <v>0</v>
      </c>
      <c r="C8636" s="303">
        <v>0</v>
      </c>
      <c r="D8636" s="304">
        <f t="shared" si="134"/>
        <v>0</v>
      </c>
      <c r="E8636" s="305">
        <v>45992</v>
      </c>
      <c r="F8636" s="302" t="s">
        <v>69</v>
      </c>
      <c r="G8636" s="302" t="s">
        <v>70</v>
      </c>
      <c r="H8636" s="302" t="s">
        <v>3366</v>
      </c>
      <c r="I8636" s="302" t="s">
        <v>746</v>
      </c>
      <c r="J8636" s="302">
        <v>135002</v>
      </c>
      <c r="K8636" s="302" t="s">
        <v>107</v>
      </c>
      <c r="L8636" s="302">
        <v>9869969</v>
      </c>
      <c r="M8636" s="302" t="s">
        <v>3367</v>
      </c>
      <c r="N8636" s="305">
        <v>30133</v>
      </c>
      <c r="O8636" s="305">
        <v>30133</v>
      </c>
      <c r="P8636" s="302" t="s">
        <v>1062</v>
      </c>
    </row>
    <row r="8637" spans="1:16">
      <c r="A8637" s="303">
        <v>0</v>
      </c>
      <c r="B8637" s="303">
        <v>0</v>
      </c>
      <c r="C8637" s="303">
        <v>0</v>
      </c>
      <c r="D8637" s="304">
        <f t="shared" si="134"/>
        <v>0</v>
      </c>
      <c r="E8637" s="305">
        <v>45992</v>
      </c>
      <c r="F8637" s="302" t="s">
        <v>69</v>
      </c>
      <c r="G8637" s="302" t="s">
        <v>70</v>
      </c>
      <c r="H8637" s="302" t="s">
        <v>3366</v>
      </c>
      <c r="I8637" s="302" t="s">
        <v>746</v>
      </c>
      <c r="J8637" s="302">
        <v>135002</v>
      </c>
      <c r="K8637" s="302" t="s">
        <v>107</v>
      </c>
      <c r="L8637" s="302">
        <v>9869974</v>
      </c>
      <c r="M8637" s="302" t="s">
        <v>3370</v>
      </c>
      <c r="N8637" s="305">
        <v>30133</v>
      </c>
      <c r="O8637" s="305">
        <v>30133</v>
      </c>
      <c r="P8637" s="302" t="s">
        <v>1062</v>
      </c>
    </row>
    <row r="8638" spans="1:16">
      <c r="A8638" s="303">
        <v>0</v>
      </c>
      <c r="B8638" s="303">
        <v>0</v>
      </c>
      <c r="C8638" s="303">
        <v>0</v>
      </c>
      <c r="D8638" s="304">
        <f t="shared" si="134"/>
        <v>0</v>
      </c>
      <c r="E8638" s="305">
        <v>45992</v>
      </c>
      <c r="F8638" s="302" t="s">
        <v>69</v>
      </c>
      <c r="G8638" s="302" t="s">
        <v>70</v>
      </c>
      <c r="H8638" s="302" t="s">
        <v>3366</v>
      </c>
      <c r="I8638" s="302" t="s">
        <v>746</v>
      </c>
      <c r="J8638" s="302">
        <v>135002</v>
      </c>
      <c r="K8638" s="302" t="s">
        <v>107</v>
      </c>
      <c r="L8638" s="302">
        <v>9727120</v>
      </c>
      <c r="M8638" s="302" t="s">
        <v>3373</v>
      </c>
      <c r="N8638" s="305">
        <v>30133</v>
      </c>
      <c r="O8638" s="305">
        <v>30133</v>
      </c>
      <c r="P8638" s="302" t="s">
        <v>1062</v>
      </c>
    </row>
    <row r="8639" spans="1:16">
      <c r="A8639" s="303">
        <v>0</v>
      </c>
      <c r="B8639" s="303">
        <v>0</v>
      </c>
      <c r="C8639" s="303">
        <v>0</v>
      </c>
      <c r="D8639" s="304">
        <f t="shared" si="134"/>
        <v>0</v>
      </c>
      <c r="E8639" s="305">
        <v>45992</v>
      </c>
      <c r="F8639" s="302" t="s">
        <v>69</v>
      </c>
      <c r="G8639" s="302" t="s">
        <v>70</v>
      </c>
      <c r="H8639" s="302" t="s">
        <v>3366</v>
      </c>
      <c r="I8639" s="302" t="s">
        <v>746</v>
      </c>
      <c r="J8639" s="302">
        <v>135002</v>
      </c>
      <c r="K8639" s="302" t="s">
        <v>107</v>
      </c>
      <c r="L8639" s="302">
        <v>9869971</v>
      </c>
      <c r="M8639" s="302" t="s">
        <v>3369</v>
      </c>
      <c r="N8639" s="305">
        <v>30133</v>
      </c>
      <c r="O8639" s="305">
        <v>30133</v>
      </c>
      <c r="P8639" s="302" t="s">
        <v>1062</v>
      </c>
    </row>
    <row r="8640" spans="1:16">
      <c r="A8640" s="303">
        <v>0</v>
      </c>
      <c r="B8640" s="303">
        <v>0</v>
      </c>
      <c r="C8640" s="303">
        <v>0</v>
      </c>
      <c r="D8640" s="304">
        <f t="shared" si="134"/>
        <v>0</v>
      </c>
      <c r="E8640" s="305">
        <v>45992</v>
      </c>
      <c r="F8640" s="302" t="s">
        <v>69</v>
      </c>
      <c r="G8640" s="302" t="s">
        <v>70</v>
      </c>
      <c r="H8640" s="302" t="s">
        <v>3366</v>
      </c>
      <c r="I8640" s="302" t="s">
        <v>746</v>
      </c>
      <c r="J8640" s="302">
        <v>135002</v>
      </c>
      <c r="K8640" s="302" t="s">
        <v>107</v>
      </c>
      <c r="L8640" s="302">
        <v>9869968</v>
      </c>
      <c r="M8640" s="302" t="s">
        <v>3371</v>
      </c>
      <c r="N8640" s="305">
        <v>30133</v>
      </c>
      <c r="O8640" s="305">
        <v>30133</v>
      </c>
      <c r="P8640" s="302" t="s">
        <v>1062</v>
      </c>
    </row>
    <row r="8641" spans="1:16">
      <c r="A8641" s="303">
        <v>0</v>
      </c>
      <c r="B8641" s="303">
        <v>0</v>
      </c>
      <c r="C8641" s="303">
        <v>0</v>
      </c>
      <c r="D8641" s="304">
        <f t="shared" si="134"/>
        <v>0</v>
      </c>
      <c r="E8641" s="305">
        <v>45992</v>
      </c>
      <c r="F8641" s="302" t="s">
        <v>69</v>
      </c>
      <c r="G8641" s="302" t="s">
        <v>70</v>
      </c>
      <c r="H8641" s="302" t="s">
        <v>3366</v>
      </c>
      <c r="I8641" s="302" t="s">
        <v>746</v>
      </c>
      <c r="J8641" s="302">
        <v>135002</v>
      </c>
      <c r="K8641" s="302" t="s">
        <v>107</v>
      </c>
      <c r="L8641" s="302">
        <v>9869970</v>
      </c>
      <c r="M8641" s="302" t="s">
        <v>3368</v>
      </c>
      <c r="N8641" s="305">
        <v>30133</v>
      </c>
      <c r="O8641" s="305">
        <v>30133</v>
      </c>
      <c r="P8641" s="302" t="s">
        <v>1062</v>
      </c>
    </row>
    <row r="8642" spans="1:16">
      <c r="A8642" s="303">
        <v>0</v>
      </c>
      <c r="B8642" s="303">
        <v>0</v>
      </c>
      <c r="C8642" s="303">
        <v>0</v>
      </c>
      <c r="D8642" s="304">
        <f t="shared" si="134"/>
        <v>0</v>
      </c>
      <c r="E8642" s="305">
        <v>45992</v>
      </c>
      <c r="F8642" s="302" t="s">
        <v>69</v>
      </c>
      <c r="G8642" s="302" t="s">
        <v>70</v>
      </c>
      <c r="H8642" s="302" t="s">
        <v>3366</v>
      </c>
      <c r="I8642" s="302" t="s">
        <v>746</v>
      </c>
      <c r="J8642" s="302">
        <v>135002</v>
      </c>
      <c r="K8642" s="302" t="s">
        <v>107</v>
      </c>
      <c r="L8642" s="302">
        <v>9869973</v>
      </c>
      <c r="M8642" s="302" t="s">
        <v>3374</v>
      </c>
      <c r="N8642" s="305">
        <v>30133</v>
      </c>
      <c r="O8642" s="305">
        <v>30133</v>
      </c>
      <c r="P8642" s="302" t="s">
        <v>1062</v>
      </c>
    </row>
    <row r="8643" spans="1:16">
      <c r="A8643" s="303">
        <v>0</v>
      </c>
      <c r="B8643" s="303">
        <v>0</v>
      </c>
      <c r="C8643" s="303">
        <v>0</v>
      </c>
      <c r="D8643" s="304">
        <f t="shared" ref="D8643:D8706" si="135">+B8643-C8643</f>
        <v>0</v>
      </c>
      <c r="E8643" s="305">
        <v>45992</v>
      </c>
      <c r="F8643" s="302" t="s">
        <v>69</v>
      </c>
      <c r="G8643" s="302" t="s">
        <v>70</v>
      </c>
      <c r="H8643" s="302" t="s">
        <v>3366</v>
      </c>
      <c r="I8643" s="302" t="s">
        <v>746</v>
      </c>
      <c r="J8643" s="302">
        <v>135002</v>
      </c>
      <c r="K8643" s="302" t="s">
        <v>107</v>
      </c>
      <c r="L8643" s="302">
        <v>9869972</v>
      </c>
      <c r="M8643" s="302" t="s">
        <v>3372</v>
      </c>
      <c r="N8643" s="305">
        <v>30133</v>
      </c>
      <c r="O8643" s="305">
        <v>30133</v>
      </c>
      <c r="P8643" s="302" t="s">
        <v>1062</v>
      </c>
    </row>
    <row r="8644" spans="1:16">
      <c r="A8644" s="303">
        <v>0</v>
      </c>
      <c r="B8644" s="303">
        <v>0</v>
      </c>
      <c r="C8644" s="303">
        <v>0</v>
      </c>
      <c r="D8644" s="304">
        <f t="shared" si="135"/>
        <v>0</v>
      </c>
      <c r="E8644" s="305">
        <v>45992</v>
      </c>
      <c r="F8644" s="302" t="s">
        <v>69</v>
      </c>
      <c r="G8644" s="302" t="s">
        <v>70</v>
      </c>
      <c r="H8644" s="302" t="s">
        <v>3366</v>
      </c>
      <c r="I8644" s="302" t="s">
        <v>746</v>
      </c>
      <c r="J8644" s="302">
        <v>135500</v>
      </c>
      <c r="K8644" s="302" t="s">
        <v>83</v>
      </c>
      <c r="L8644" s="302">
        <v>9802356</v>
      </c>
      <c r="M8644" s="302" t="s">
        <v>879</v>
      </c>
      <c r="N8644" s="305">
        <v>35642</v>
      </c>
      <c r="O8644" s="305">
        <v>36526</v>
      </c>
      <c r="P8644" s="302" t="s">
        <v>1052</v>
      </c>
    </row>
    <row r="8645" spans="1:16">
      <c r="A8645" s="303">
        <v>0</v>
      </c>
      <c r="B8645" s="303">
        <v>0</v>
      </c>
      <c r="C8645" s="303">
        <v>0</v>
      </c>
      <c r="D8645" s="304">
        <f t="shared" si="135"/>
        <v>0</v>
      </c>
      <c r="E8645" s="305">
        <v>45992</v>
      </c>
      <c r="F8645" s="302" t="s">
        <v>69</v>
      </c>
      <c r="G8645" s="302" t="s">
        <v>70</v>
      </c>
      <c r="H8645" s="302" t="s">
        <v>3366</v>
      </c>
      <c r="I8645" s="302" t="s">
        <v>746</v>
      </c>
      <c r="J8645" s="302">
        <v>135500</v>
      </c>
      <c r="K8645" s="302" t="s">
        <v>83</v>
      </c>
      <c r="L8645" s="302">
        <v>9802582</v>
      </c>
      <c r="M8645" s="302" t="s">
        <v>879</v>
      </c>
      <c r="N8645" s="305">
        <v>30133</v>
      </c>
      <c r="O8645" s="305">
        <v>30133</v>
      </c>
      <c r="P8645" s="302" t="s">
        <v>1052</v>
      </c>
    </row>
    <row r="8646" spans="1:16">
      <c r="A8646" s="303">
        <v>0</v>
      </c>
      <c r="B8646" s="303">
        <v>0</v>
      </c>
      <c r="C8646" s="303">
        <v>0</v>
      </c>
      <c r="D8646" s="304">
        <f t="shared" si="135"/>
        <v>0</v>
      </c>
      <c r="E8646" s="305">
        <v>45992</v>
      </c>
      <c r="F8646" s="302" t="s">
        <v>69</v>
      </c>
      <c r="G8646" s="302" t="s">
        <v>70</v>
      </c>
      <c r="H8646" s="302" t="s">
        <v>3366</v>
      </c>
      <c r="I8646" s="302" t="s">
        <v>746</v>
      </c>
      <c r="J8646" s="302">
        <v>135500</v>
      </c>
      <c r="K8646" s="302" t="s">
        <v>83</v>
      </c>
      <c r="L8646" s="302">
        <v>9802799</v>
      </c>
      <c r="M8646" s="302" t="s">
        <v>879</v>
      </c>
      <c r="N8646" s="305">
        <v>34516</v>
      </c>
      <c r="O8646" s="305">
        <v>34516</v>
      </c>
      <c r="P8646" s="302" t="s">
        <v>1052</v>
      </c>
    </row>
    <row r="8647" spans="1:16">
      <c r="A8647" s="303">
        <v>0</v>
      </c>
      <c r="B8647" s="303">
        <v>0</v>
      </c>
      <c r="C8647" s="303">
        <v>0</v>
      </c>
      <c r="D8647" s="304">
        <f t="shared" si="135"/>
        <v>0</v>
      </c>
      <c r="E8647" s="305">
        <v>45992</v>
      </c>
      <c r="F8647" s="302" t="s">
        <v>69</v>
      </c>
      <c r="G8647" s="302" t="s">
        <v>70</v>
      </c>
      <c r="H8647" s="302" t="s">
        <v>3366</v>
      </c>
      <c r="I8647" s="302" t="s">
        <v>746</v>
      </c>
      <c r="J8647" s="302">
        <v>135500</v>
      </c>
      <c r="K8647" s="302" t="s">
        <v>83</v>
      </c>
      <c r="L8647" s="302">
        <v>9802820</v>
      </c>
      <c r="M8647" s="302" t="s">
        <v>879</v>
      </c>
      <c r="N8647" s="305">
        <v>35642</v>
      </c>
      <c r="O8647" s="305">
        <v>36526</v>
      </c>
      <c r="P8647" s="302" t="s">
        <v>1052</v>
      </c>
    </row>
    <row r="8648" spans="1:16">
      <c r="A8648" s="303">
        <v>0</v>
      </c>
      <c r="B8648" s="303">
        <v>0</v>
      </c>
      <c r="C8648" s="303">
        <v>0</v>
      </c>
      <c r="D8648" s="304">
        <f t="shared" si="135"/>
        <v>0</v>
      </c>
      <c r="E8648" s="305">
        <v>45992</v>
      </c>
      <c r="F8648" s="302" t="s">
        <v>69</v>
      </c>
      <c r="G8648" s="302" t="s">
        <v>70</v>
      </c>
      <c r="H8648" s="302" t="s">
        <v>3366</v>
      </c>
      <c r="I8648" s="302" t="s">
        <v>746</v>
      </c>
      <c r="J8648" s="302">
        <v>135500</v>
      </c>
      <c r="K8648" s="302" t="s">
        <v>83</v>
      </c>
      <c r="L8648" s="302">
        <v>9802680</v>
      </c>
      <c r="M8648" s="302" t="s">
        <v>879</v>
      </c>
      <c r="N8648" s="305">
        <v>34516</v>
      </c>
      <c r="O8648" s="305">
        <v>34516</v>
      </c>
      <c r="P8648" s="302" t="s">
        <v>1052</v>
      </c>
    </row>
    <row r="8649" spans="1:16">
      <c r="A8649" s="303">
        <v>0</v>
      </c>
      <c r="B8649" s="303">
        <v>0</v>
      </c>
      <c r="C8649" s="303">
        <v>0</v>
      </c>
      <c r="D8649" s="304">
        <f t="shared" si="135"/>
        <v>0</v>
      </c>
      <c r="E8649" s="305">
        <v>45992</v>
      </c>
      <c r="F8649" s="302" t="s">
        <v>69</v>
      </c>
      <c r="G8649" s="302" t="s">
        <v>70</v>
      </c>
      <c r="H8649" s="302" t="s">
        <v>3366</v>
      </c>
      <c r="I8649" s="302" t="s">
        <v>746</v>
      </c>
      <c r="J8649" s="302">
        <v>135500</v>
      </c>
      <c r="K8649" s="302" t="s">
        <v>83</v>
      </c>
      <c r="L8649" s="302">
        <v>9802900</v>
      </c>
      <c r="M8649" s="302" t="s">
        <v>879</v>
      </c>
      <c r="N8649" s="305">
        <v>33786</v>
      </c>
      <c r="O8649" s="305">
        <v>33786</v>
      </c>
      <c r="P8649" s="302" t="s">
        <v>1052</v>
      </c>
    </row>
    <row r="8650" spans="1:16">
      <c r="A8650" s="303">
        <v>0</v>
      </c>
      <c r="B8650" s="303">
        <v>0</v>
      </c>
      <c r="C8650" s="303">
        <v>0</v>
      </c>
      <c r="D8650" s="304">
        <f t="shared" si="135"/>
        <v>0</v>
      </c>
      <c r="E8650" s="305">
        <v>45992</v>
      </c>
      <c r="F8650" s="302" t="s">
        <v>69</v>
      </c>
      <c r="G8650" s="302" t="s">
        <v>70</v>
      </c>
      <c r="H8650" s="302" t="s">
        <v>3366</v>
      </c>
      <c r="I8650" s="302" t="s">
        <v>746</v>
      </c>
      <c r="J8650" s="302">
        <v>135500</v>
      </c>
      <c r="K8650" s="302" t="s">
        <v>83</v>
      </c>
      <c r="L8650" s="302">
        <v>9802352</v>
      </c>
      <c r="M8650" s="302" t="s">
        <v>879</v>
      </c>
      <c r="N8650" s="305">
        <v>30133</v>
      </c>
      <c r="O8650" s="305">
        <v>30133</v>
      </c>
      <c r="P8650" s="302" t="s">
        <v>1052</v>
      </c>
    </row>
    <row r="8651" spans="1:16">
      <c r="A8651" s="303">
        <v>0</v>
      </c>
      <c r="B8651" s="303">
        <v>0</v>
      </c>
      <c r="C8651" s="303">
        <v>0</v>
      </c>
      <c r="D8651" s="304">
        <f t="shared" si="135"/>
        <v>0</v>
      </c>
      <c r="E8651" s="305">
        <v>45992</v>
      </c>
      <c r="F8651" s="302" t="s">
        <v>69</v>
      </c>
      <c r="G8651" s="302" t="s">
        <v>70</v>
      </c>
      <c r="H8651" s="302" t="s">
        <v>3366</v>
      </c>
      <c r="I8651" s="302" t="s">
        <v>746</v>
      </c>
      <c r="J8651" s="302">
        <v>135500</v>
      </c>
      <c r="K8651" s="302" t="s">
        <v>83</v>
      </c>
      <c r="L8651" s="302">
        <v>9802376</v>
      </c>
      <c r="M8651" s="302" t="s">
        <v>879</v>
      </c>
      <c r="N8651" s="305">
        <v>35247</v>
      </c>
      <c r="O8651" s="305">
        <v>35247</v>
      </c>
      <c r="P8651" s="302" t="s">
        <v>1052</v>
      </c>
    </row>
    <row r="8652" spans="1:16">
      <c r="A8652" s="303">
        <v>0</v>
      </c>
      <c r="B8652" s="303">
        <v>0</v>
      </c>
      <c r="C8652" s="303">
        <v>0</v>
      </c>
      <c r="D8652" s="304">
        <f t="shared" si="135"/>
        <v>0</v>
      </c>
      <c r="E8652" s="305">
        <v>45992</v>
      </c>
      <c r="F8652" s="302" t="s">
        <v>69</v>
      </c>
      <c r="G8652" s="302" t="s">
        <v>70</v>
      </c>
      <c r="H8652" s="302" t="s">
        <v>3366</v>
      </c>
      <c r="I8652" s="302" t="s">
        <v>746</v>
      </c>
      <c r="J8652" s="302">
        <v>135500</v>
      </c>
      <c r="K8652" s="302" t="s">
        <v>83</v>
      </c>
      <c r="L8652" s="302">
        <v>9802437</v>
      </c>
      <c r="M8652" s="302" t="s">
        <v>879</v>
      </c>
      <c r="N8652" s="305">
        <v>30133</v>
      </c>
      <c r="O8652" s="305">
        <v>30133</v>
      </c>
      <c r="P8652" s="302" t="s">
        <v>1052</v>
      </c>
    </row>
    <row r="8653" spans="1:16">
      <c r="A8653" s="303">
        <v>0</v>
      </c>
      <c r="B8653" s="303">
        <v>0</v>
      </c>
      <c r="C8653" s="303">
        <v>0</v>
      </c>
      <c r="D8653" s="304">
        <f t="shared" si="135"/>
        <v>0</v>
      </c>
      <c r="E8653" s="305">
        <v>45992</v>
      </c>
      <c r="F8653" s="302" t="s">
        <v>69</v>
      </c>
      <c r="G8653" s="302" t="s">
        <v>70</v>
      </c>
      <c r="H8653" s="302" t="s">
        <v>3366</v>
      </c>
      <c r="I8653" s="302" t="s">
        <v>746</v>
      </c>
      <c r="J8653" s="302">
        <v>135500</v>
      </c>
      <c r="K8653" s="302" t="s">
        <v>83</v>
      </c>
      <c r="L8653" s="302">
        <v>9802375</v>
      </c>
      <c r="M8653" s="302" t="s">
        <v>879</v>
      </c>
      <c r="N8653" s="305">
        <v>30133</v>
      </c>
      <c r="O8653" s="305">
        <v>30133</v>
      </c>
      <c r="P8653" s="302" t="s">
        <v>1052</v>
      </c>
    </row>
    <row r="8654" spans="1:16">
      <c r="A8654" s="303">
        <v>0</v>
      </c>
      <c r="B8654" s="303">
        <v>0</v>
      </c>
      <c r="C8654" s="303">
        <v>0</v>
      </c>
      <c r="D8654" s="304">
        <f t="shared" si="135"/>
        <v>0</v>
      </c>
      <c r="E8654" s="305">
        <v>45992</v>
      </c>
      <c r="F8654" s="302" t="s">
        <v>69</v>
      </c>
      <c r="G8654" s="302" t="s">
        <v>70</v>
      </c>
      <c r="H8654" s="302" t="s">
        <v>3366</v>
      </c>
      <c r="I8654" s="302" t="s">
        <v>746</v>
      </c>
      <c r="J8654" s="302">
        <v>135500</v>
      </c>
      <c r="K8654" s="302" t="s">
        <v>85</v>
      </c>
      <c r="L8654" s="302">
        <v>9973666</v>
      </c>
      <c r="M8654" s="302" t="s">
        <v>901</v>
      </c>
      <c r="N8654" s="305">
        <v>35642</v>
      </c>
      <c r="O8654" s="305">
        <v>36526</v>
      </c>
      <c r="P8654" s="302" t="s">
        <v>1611</v>
      </c>
    </row>
    <row r="8655" spans="1:16">
      <c r="A8655" s="303">
        <v>0</v>
      </c>
      <c r="B8655" s="303">
        <v>0</v>
      </c>
      <c r="C8655" s="303">
        <v>0</v>
      </c>
      <c r="D8655" s="304">
        <f t="shared" si="135"/>
        <v>0</v>
      </c>
      <c r="E8655" s="305">
        <v>45992</v>
      </c>
      <c r="F8655" s="302" t="s">
        <v>69</v>
      </c>
      <c r="G8655" s="302" t="s">
        <v>70</v>
      </c>
      <c r="H8655" s="302" t="s">
        <v>3366</v>
      </c>
      <c r="I8655" s="302" t="s">
        <v>746</v>
      </c>
      <c r="J8655" s="302">
        <v>135500</v>
      </c>
      <c r="K8655" s="302" t="s">
        <v>86</v>
      </c>
      <c r="L8655" s="302">
        <v>9802895</v>
      </c>
      <c r="M8655" s="302" t="s">
        <v>885</v>
      </c>
      <c r="N8655" s="305">
        <v>35642</v>
      </c>
      <c r="O8655" s="305">
        <v>36526</v>
      </c>
      <c r="P8655" s="302" t="s">
        <v>1052</v>
      </c>
    </row>
    <row r="8656" spans="1:16">
      <c r="A8656" s="303">
        <v>0</v>
      </c>
      <c r="B8656" s="303">
        <v>0</v>
      </c>
      <c r="C8656" s="303">
        <v>0</v>
      </c>
      <c r="D8656" s="304">
        <f t="shared" si="135"/>
        <v>0</v>
      </c>
      <c r="E8656" s="305">
        <v>45992</v>
      </c>
      <c r="F8656" s="302" t="s">
        <v>69</v>
      </c>
      <c r="G8656" s="302" t="s">
        <v>70</v>
      </c>
      <c r="H8656" s="302" t="s">
        <v>3366</v>
      </c>
      <c r="I8656" s="302" t="s">
        <v>746</v>
      </c>
      <c r="J8656" s="302">
        <v>135500</v>
      </c>
      <c r="K8656" s="302" t="s">
        <v>86</v>
      </c>
      <c r="L8656" s="302">
        <v>9803120</v>
      </c>
      <c r="M8656" s="302" t="s">
        <v>885</v>
      </c>
      <c r="N8656" s="305">
        <v>30133</v>
      </c>
      <c r="O8656" s="305">
        <v>30133</v>
      </c>
      <c r="P8656" s="302" t="s">
        <v>1052</v>
      </c>
    </row>
    <row r="8657" spans="1:16">
      <c r="A8657" s="303">
        <v>0</v>
      </c>
      <c r="B8657" s="303">
        <v>0</v>
      </c>
      <c r="C8657" s="303">
        <v>0</v>
      </c>
      <c r="D8657" s="304">
        <f t="shared" si="135"/>
        <v>0</v>
      </c>
      <c r="E8657" s="305">
        <v>45992</v>
      </c>
      <c r="F8657" s="302" t="s">
        <v>69</v>
      </c>
      <c r="G8657" s="302" t="s">
        <v>70</v>
      </c>
      <c r="H8657" s="302" t="s">
        <v>3366</v>
      </c>
      <c r="I8657" s="302" t="s">
        <v>746</v>
      </c>
      <c r="J8657" s="302">
        <v>135500</v>
      </c>
      <c r="K8657" s="302" t="s">
        <v>86</v>
      </c>
      <c r="L8657" s="302">
        <v>9803321</v>
      </c>
      <c r="M8657" s="302" t="s">
        <v>885</v>
      </c>
      <c r="N8657" s="305">
        <v>34516</v>
      </c>
      <c r="O8657" s="305">
        <v>34516</v>
      </c>
      <c r="P8657" s="302" t="s">
        <v>1052</v>
      </c>
    </row>
    <row r="8658" spans="1:16">
      <c r="A8658" s="303">
        <v>0</v>
      </c>
      <c r="B8658" s="303">
        <v>0</v>
      </c>
      <c r="C8658" s="303">
        <v>0</v>
      </c>
      <c r="D8658" s="304">
        <f t="shared" si="135"/>
        <v>0</v>
      </c>
      <c r="E8658" s="305">
        <v>45992</v>
      </c>
      <c r="F8658" s="302" t="s">
        <v>69</v>
      </c>
      <c r="G8658" s="302" t="s">
        <v>70</v>
      </c>
      <c r="H8658" s="302" t="s">
        <v>3366</v>
      </c>
      <c r="I8658" s="302" t="s">
        <v>746</v>
      </c>
      <c r="J8658" s="302">
        <v>135500</v>
      </c>
      <c r="K8658" s="302" t="s">
        <v>86</v>
      </c>
      <c r="L8658" s="302">
        <v>9802891</v>
      </c>
      <c r="M8658" s="302" t="s">
        <v>885</v>
      </c>
      <c r="N8658" s="305">
        <v>30133</v>
      </c>
      <c r="O8658" s="305">
        <v>30133</v>
      </c>
      <c r="P8658" s="302" t="s">
        <v>1052</v>
      </c>
    </row>
    <row r="8659" spans="1:16">
      <c r="A8659" s="303">
        <v>0</v>
      </c>
      <c r="B8659" s="303">
        <v>0</v>
      </c>
      <c r="C8659" s="303">
        <v>0</v>
      </c>
      <c r="D8659" s="304">
        <f t="shared" si="135"/>
        <v>0</v>
      </c>
      <c r="E8659" s="305">
        <v>45992</v>
      </c>
      <c r="F8659" s="302" t="s">
        <v>69</v>
      </c>
      <c r="G8659" s="302" t="s">
        <v>70</v>
      </c>
      <c r="H8659" s="302" t="s">
        <v>3366</v>
      </c>
      <c r="I8659" s="302" t="s">
        <v>746</v>
      </c>
      <c r="J8659" s="302">
        <v>135500</v>
      </c>
      <c r="K8659" s="302" t="s">
        <v>86</v>
      </c>
      <c r="L8659" s="302">
        <v>9803358</v>
      </c>
      <c r="M8659" s="302" t="s">
        <v>885</v>
      </c>
      <c r="N8659" s="305">
        <v>35642</v>
      </c>
      <c r="O8659" s="305">
        <v>36526</v>
      </c>
      <c r="P8659" s="302" t="s">
        <v>1052</v>
      </c>
    </row>
    <row r="8660" spans="1:16">
      <c r="A8660" s="303">
        <v>0</v>
      </c>
      <c r="B8660" s="303">
        <v>0</v>
      </c>
      <c r="C8660" s="303">
        <v>0</v>
      </c>
      <c r="D8660" s="304">
        <f t="shared" si="135"/>
        <v>0</v>
      </c>
      <c r="E8660" s="305">
        <v>45992</v>
      </c>
      <c r="F8660" s="302" t="s">
        <v>69</v>
      </c>
      <c r="G8660" s="302" t="s">
        <v>70</v>
      </c>
      <c r="H8660" s="302" t="s">
        <v>3366</v>
      </c>
      <c r="I8660" s="302" t="s">
        <v>746</v>
      </c>
      <c r="J8660" s="302">
        <v>135500</v>
      </c>
      <c r="K8660" s="302" t="s">
        <v>86</v>
      </c>
      <c r="L8660" s="302">
        <v>9804919</v>
      </c>
      <c r="M8660" s="302" t="s">
        <v>885</v>
      </c>
      <c r="N8660" s="305">
        <v>33786</v>
      </c>
      <c r="O8660" s="305">
        <v>33786</v>
      </c>
      <c r="P8660" s="302" t="s">
        <v>1052</v>
      </c>
    </row>
    <row r="8661" spans="1:16">
      <c r="A8661" s="303">
        <v>0</v>
      </c>
      <c r="B8661" s="303">
        <v>0</v>
      </c>
      <c r="C8661" s="303">
        <v>0</v>
      </c>
      <c r="D8661" s="304">
        <f t="shared" si="135"/>
        <v>0</v>
      </c>
      <c r="E8661" s="305">
        <v>45992</v>
      </c>
      <c r="F8661" s="302" t="s">
        <v>69</v>
      </c>
      <c r="G8661" s="302" t="s">
        <v>70</v>
      </c>
      <c r="H8661" s="302" t="s">
        <v>3366</v>
      </c>
      <c r="I8661" s="302" t="s">
        <v>746</v>
      </c>
      <c r="J8661" s="302">
        <v>135500</v>
      </c>
      <c r="K8661" s="302" t="s">
        <v>86</v>
      </c>
      <c r="L8661" s="302">
        <v>9802976</v>
      </c>
      <c r="M8661" s="302" t="s">
        <v>885</v>
      </c>
      <c r="N8661" s="305">
        <v>30133</v>
      </c>
      <c r="O8661" s="305">
        <v>30133</v>
      </c>
      <c r="P8661" s="302" t="s">
        <v>1052</v>
      </c>
    </row>
    <row r="8662" spans="1:16">
      <c r="A8662" s="303">
        <v>0</v>
      </c>
      <c r="B8662" s="303">
        <v>0</v>
      </c>
      <c r="C8662" s="303">
        <v>0</v>
      </c>
      <c r="D8662" s="304">
        <f t="shared" si="135"/>
        <v>0</v>
      </c>
      <c r="E8662" s="305">
        <v>45992</v>
      </c>
      <c r="F8662" s="302" t="s">
        <v>69</v>
      </c>
      <c r="G8662" s="302" t="s">
        <v>70</v>
      </c>
      <c r="H8662" s="302" t="s">
        <v>3366</v>
      </c>
      <c r="I8662" s="302" t="s">
        <v>746</v>
      </c>
      <c r="J8662" s="302">
        <v>135500</v>
      </c>
      <c r="K8662" s="302" t="s">
        <v>86</v>
      </c>
      <c r="L8662" s="302">
        <v>9802915</v>
      </c>
      <c r="M8662" s="302" t="s">
        <v>885</v>
      </c>
      <c r="N8662" s="305">
        <v>35247</v>
      </c>
      <c r="O8662" s="305">
        <v>35247</v>
      </c>
      <c r="P8662" s="302" t="s">
        <v>1052</v>
      </c>
    </row>
    <row r="8663" spans="1:16">
      <c r="A8663" s="303">
        <v>0</v>
      </c>
      <c r="B8663" s="303">
        <v>0</v>
      </c>
      <c r="C8663" s="303">
        <v>0</v>
      </c>
      <c r="D8663" s="304">
        <f t="shared" si="135"/>
        <v>0</v>
      </c>
      <c r="E8663" s="305">
        <v>45992</v>
      </c>
      <c r="F8663" s="302" t="s">
        <v>69</v>
      </c>
      <c r="G8663" s="302" t="s">
        <v>70</v>
      </c>
      <c r="H8663" s="302" t="s">
        <v>3366</v>
      </c>
      <c r="I8663" s="302" t="s">
        <v>746</v>
      </c>
      <c r="J8663" s="302">
        <v>135500</v>
      </c>
      <c r="K8663" s="302" t="s">
        <v>86</v>
      </c>
      <c r="L8663" s="302">
        <v>9802914</v>
      </c>
      <c r="M8663" s="302" t="s">
        <v>885</v>
      </c>
      <c r="N8663" s="305">
        <v>30133</v>
      </c>
      <c r="O8663" s="305">
        <v>30133</v>
      </c>
      <c r="P8663" s="302" t="s">
        <v>1052</v>
      </c>
    </row>
    <row r="8664" spans="1:16">
      <c r="A8664" s="303">
        <v>0</v>
      </c>
      <c r="B8664" s="303">
        <v>0</v>
      </c>
      <c r="C8664" s="303">
        <v>0</v>
      </c>
      <c r="D8664" s="304">
        <f t="shared" si="135"/>
        <v>0</v>
      </c>
      <c r="E8664" s="305">
        <v>45992</v>
      </c>
      <c r="F8664" s="302" t="s">
        <v>69</v>
      </c>
      <c r="G8664" s="302" t="s">
        <v>70</v>
      </c>
      <c r="H8664" s="302" t="s">
        <v>3366</v>
      </c>
      <c r="I8664" s="302" t="s">
        <v>746</v>
      </c>
      <c r="J8664" s="302">
        <v>135500</v>
      </c>
      <c r="K8664" s="302" t="s">
        <v>86</v>
      </c>
      <c r="L8664" s="302">
        <v>9803218</v>
      </c>
      <c r="M8664" s="302" t="s">
        <v>885</v>
      </c>
      <c r="N8664" s="305">
        <v>34516</v>
      </c>
      <c r="O8664" s="305">
        <v>34516</v>
      </c>
      <c r="P8664" s="302" t="s">
        <v>1052</v>
      </c>
    </row>
    <row r="8665" spans="1:16">
      <c r="A8665" s="303">
        <v>0</v>
      </c>
      <c r="B8665" s="303">
        <v>0</v>
      </c>
      <c r="C8665" s="303">
        <v>0</v>
      </c>
      <c r="D8665" s="304">
        <f t="shared" si="135"/>
        <v>0</v>
      </c>
      <c r="E8665" s="305">
        <v>45992</v>
      </c>
      <c r="F8665" s="302" t="s">
        <v>69</v>
      </c>
      <c r="G8665" s="302" t="s">
        <v>70</v>
      </c>
      <c r="H8665" s="302" t="s">
        <v>3366</v>
      </c>
      <c r="I8665" s="302" t="s">
        <v>746</v>
      </c>
      <c r="J8665" s="302">
        <v>135500</v>
      </c>
      <c r="K8665" s="302" t="s">
        <v>111</v>
      </c>
      <c r="L8665" s="302">
        <v>9973662</v>
      </c>
      <c r="M8665" s="302" t="s">
        <v>3084</v>
      </c>
      <c r="N8665" s="305">
        <v>35642</v>
      </c>
      <c r="O8665" s="305">
        <v>36526</v>
      </c>
      <c r="P8665" s="302" t="s">
        <v>1611</v>
      </c>
    </row>
    <row r="8666" spans="1:16">
      <c r="A8666" s="303">
        <v>0</v>
      </c>
      <c r="B8666" s="303">
        <v>0</v>
      </c>
      <c r="C8666" s="303">
        <v>0</v>
      </c>
      <c r="D8666" s="304">
        <f t="shared" si="135"/>
        <v>0</v>
      </c>
      <c r="E8666" s="305">
        <v>45992</v>
      </c>
      <c r="F8666" s="302" t="s">
        <v>69</v>
      </c>
      <c r="G8666" s="302" t="s">
        <v>70</v>
      </c>
      <c r="H8666" s="302" t="s">
        <v>3366</v>
      </c>
      <c r="I8666" s="302" t="s">
        <v>746</v>
      </c>
      <c r="J8666" s="302">
        <v>135500</v>
      </c>
      <c r="K8666" s="302" t="s">
        <v>87</v>
      </c>
      <c r="L8666" s="302">
        <v>9974613</v>
      </c>
      <c r="M8666" s="302" t="s">
        <v>3061</v>
      </c>
      <c r="N8666" s="305">
        <v>30133</v>
      </c>
      <c r="O8666" s="305">
        <v>30133</v>
      </c>
      <c r="P8666" s="302" t="s">
        <v>1062</v>
      </c>
    </row>
    <row r="8667" spans="1:16">
      <c r="A8667" s="303">
        <v>0</v>
      </c>
      <c r="B8667" s="303">
        <v>0</v>
      </c>
      <c r="C8667" s="303">
        <v>0</v>
      </c>
      <c r="D8667" s="304">
        <f t="shared" si="135"/>
        <v>0</v>
      </c>
      <c r="E8667" s="305">
        <v>45992</v>
      </c>
      <c r="F8667" s="302" t="s">
        <v>69</v>
      </c>
      <c r="G8667" s="302" t="s">
        <v>70</v>
      </c>
      <c r="H8667" s="302" t="s">
        <v>3366</v>
      </c>
      <c r="I8667" s="302" t="s">
        <v>746</v>
      </c>
      <c r="J8667" s="302">
        <v>135500</v>
      </c>
      <c r="K8667" s="302" t="s">
        <v>88</v>
      </c>
      <c r="L8667" s="302">
        <v>9774798</v>
      </c>
      <c r="M8667" s="302" t="s">
        <v>3062</v>
      </c>
      <c r="N8667" s="305">
        <v>35247</v>
      </c>
      <c r="O8667" s="305">
        <v>35247</v>
      </c>
      <c r="P8667" s="302" t="s">
        <v>1062</v>
      </c>
    </row>
    <row r="8668" spans="1:16">
      <c r="A8668" s="303">
        <v>0</v>
      </c>
      <c r="B8668" s="303">
        <v>0</v>
      </c>
      <c r="C8668" s="303">
        <v>0</v>
      </c>
      <c r="D8668" s="304">
        <f t="shared" si="135"/>
        <v>0</v>
      </c>
      <c r="E8668" s="305">
        <v>45992</v>
      </c>
      <c r="F8668" s="302" t="s">
        <v>69</v>
      </c>
      <c r="G8668" s="302" t="s">
        <v>70</v>
      </c>
      <c r="H8668" s="302" t="s">
        <v>3366</v>
      </c>
      <c r="I8668" s="302" t="s">
        <v>746</v>
      </c>
      <c r="J8668" s="302">
        <v>135500</v>
      </c>
      <c r="K8668" s="302" t="s">
        <v>88</v>
      </c>
      <c r="L8668" s="302">
        <v>9974612</v>
      </c>
      <c r="M8668" s="302" t="s">
        <v>3062</v>
      </c>
      <c r="N8668" s="305">
        <v>30133</v>
      </c>
      <c r="O8668" s="305">
        <v>30133</v>
      </c>
      <c r="P8668" s="302" t="s">
        <v>1062</v>
      </c>
    </row>
    <row r="8669" spans="1:16">
      <c r="A8669" s="303">
        <v>0</v>
      </c>
      <c r="B8669" s="303">
        <v>0</v>
      </c>
      <c r="C8669" s="303">
        <v>0</v>
      </c>
      <c r="D8669" s="304">
        <f t="shared" si="135"/>
        <v>0</v>
      </c>
      <c r="E8669" s="305">
        <v>45992</v>
      </c>
      <c r="F8669" s="302" t="s">
        <v>69</v>
      </c>
      <c r="G8669" s="302" t="s">
        <v>70</v>
      </c>
      <c r="H8669" s="302" t="s">
        <v>3366</v>
      </c>
      <c r="I8669" s="302" t="s">
        <v>746</v>
      </c>
      <c r="J8669" s="302">
        <v>135500</v>
      </c>
      <c r="K8669" s="302" t="s">
        <v>93</v>
      </c>
      <c r="L8669" s="302">
        <v>9974611</v>
      </c>
      <c r="M8669" s="302" t="s">
        <v>3063</v>
      </c>
      <c r="N8669" s="305">
        <v>30133</v>
      </c>
      <c r="O8669" s="305">
        <v>30133</v>
      </c>
      <c r="P8669" s="302" t="s">
        <v>1062</v>
      </c>
    </row>
    <row r="8670" spans="1:16">
      <c r="A8670" s="303">
        <v>0</v>
      </c>
      <c r="B8670" s="303">
        <v>0</v>
      </c>
      <c r="C8670" s="303">
        <v>0</v>
      </c>
      <c r="D8670" s="304">
        <f t="shared" si="135"/>
        <v>0</v>
      </c>
      <c r="E8670" s="305">
        <v>45992</v>
      </c>
      <c r="F8670" s="302" t="s">
        <v>69</v>
      </c>
      <c r="G8670" s="302" t="s">
        <v>70</v>
      </c>
      <c r="H8670" s="302" t="s">
        <v>3366</v>
      </c>
      <c r="I8670" s="302" t="s">
        <v>746</v>
      </c>
      <c r="J8670" s="302">
        <v>135500</v>
      </c>
      <c r="K8670" s="302" t="s">
        <v>94</v>
      </c>
      <c r="L8670" s="302">
        <v>9974614</v>
      </c>
      <c r="M8670" s="302" t="s">
        <v>3064</v>
      </c>
      <c r="N8670" s="305">
        <v>30133</v>
      </c>
      <c r="O8670" s="305">
        <v>30133</v>
      </c>
      <c r="P8670" s="302" t="s">
        <v>1062</v>
      </c>
    </row>
    <row r="8671" spans="1:16">
      <c r="A8671" s="303">
        <v>0</v>
      </c>
      <c r="B8671" s="303">
        <v>0</v>
      </c>
      <c r="C8671" s="303">
        <v>0</v>
      </c>
      <c r="D8671" s="304">
        <f t="shared" si="135"/>
        <v>0</v>
      </c>
      <c r="E8671" s="305">
        <v>45992</v>
      </c>
      <c r="F8671" s="302" t="s">
        <v>69</v>
      </c>
      <c r="G8671" s="302" t="s">
        <v>70</v>
      </c>
      <c r="H8671" s="302" t="s">
        <v>3366</v>
      </c>
      <c r="I8671" s="302" t="s">
        <v>746</v>
      </c>
      <c r="J8671" s="302">
        <v>135500</v>
      </c>
      <c r="K8671" s="302" t="s">
        <v>112</v>
      </c>
      <c r="L8671" s="302">
        <v>9974615</v>
      </c>
      <c r="M8671" s="302" t="s">
        <v>3065</v>
      </c>
      <c r="N8671" s="305">
        <v>34516</v>
      </c>
      <c r="O8671" s="305">
        <v>34516</v>
      </c>
      <c r="P8671" s="302" t="s">
        <v>1062</v>
      </c>
    </row>
    <row r="8672" spans="1:16">
      <c r="A8672" s="303">
        <v>0</v>
      </c>
      <c r="B8672" s="303">
        <v>0</v>
      </c>
      <c r="C8672" s="303">
        <v>0</v>
      </c>
      <c r="D8672" s="304">
        <f t="shared" si="135"/>
        <v>0</v>
      </c>
      <c r="E8672" s="305">
        <v>45992</v>
      </c>
      <c r="F8672" s="302" t="s">
        <v>69</v>
      </c>
      <c r="G8672" s="302" t="s">
        <v>70</v>
      </c>
      <c r="H8672" s="302" t="s">
        <v>3366</v>
      </c>
      <c r="I8672" s="302" t="s">
        <v>746</v>
      </c>
      <c r="J8672" s="302">
        <v>135500</v>
      </c>
      <c r="K8672" s="302" t="s">
        <v>113</v>
      </c>
      <c r="L8672" s="302">
        <v>9693322</v>
      </c>
      <c r="M8672" s="302" t="s">
        <v>3067</v>
      </c>
      <c r="N8672" s="305">
        <v>34516</v>
      </c>
      <c r="O8672" s="305">
        <v>34516</v>
      </c>
      <c r="P8672" s="302" t="s">
        <v>1062</v>
      </c>
    </row>
    <row r="8673" spans="1:16">
      <c r="A8673" s="303">
        <v>0</v>
      </c>
      <c r="B8673" s="303">
        <v>0</v>
      </c>
      <c r="C8673" s="303">
        <v>0</v>
      </c>
      <c r="D8673" s="304">
        <f t="shared" si="135"/>
        <v>0</v>
      </c>
      <c r="E8673" s="305">
        <v>45992</v>
      </c>
      <c r="F8673" s="302" t="s">
        <v>69</v>
      </c>
      <c r="G8673" s="302" t="s">
        <v>70</v>
      </c>
      <c r="H8673" s="302" t="s">
        <v>3366</v>
      </c>
      <c r="I8673" s="302" t="s">
        <v>746</v>
      </c>
      <c r="J8673" s="302">
        <v>135500</v>
      </c>
      <c r="K8673" s="302" t="s">
        <v>115</v>
      </c>
      <c r="L8673" s="302">
        <v>9973661</v>
      </c>
      <c r="M8673" s="302" t="s">
        <v>3159</v>
      </c>
      <c r="N8673" s="305">
        <v>35642</v>
      </c>
      <c r="O8673" s="305">
        <v>36526</v>
      </c>
      <c r="P8673" s="302" t="s">
        <v>1611</v>
      </c>
    </row>
    <row r="8674" spans="1:16">
      <c r="A8674" s="303">
        <v>0</v>
      </c>
      <c r="B8674" s="303">
        <v>0</v>
      </c>
      <c r="C8674" s="303">
        <v>0</v>
      </c>
      <c r="D8674" s="304">
        <f t="shared" si="135"/>
        <v>0</v>
      </c>
      <c r="E8674" s="305">
        <v>45992</v>
      </c>
      <c r="F8674" s="302" t="s">
        <v>69</v>
      </c>
      <c r="G8674" s="302" t="s">
        <v>70</v>
      </c>
      <c r="H8674" s="302" t="s">
        <v>3366</v>
      </c>
      <c r="I8674" s="302" t="s">
        <v>746</v>
      </c>
      <c r="J8674" s="302">
        <v>135500</v>
      </c>
      <c r="K8674" s="302" t="s">
        <v>748</v>
      </c>
      <c r="L8674" s="302">
        <v>9974610</v>
      </c>
      <c r="M8674" s="302" t="s">
        <v>3375</v>
      </c>
      <c r="N8674" s="305">
        <v>33786</v>
      </c>
      <c r="O8674" s="305">
        <v>33786</v>
      </c>
      <c r="P8674" s="302" t="s">
        <v>1062</v>
      </c>
    </row>
    <row r="8675" spans="1:16">
      <c r="A8675" s="303">
        <v>0</v>
      </c>
      <c r="B8675" s="303">
        <v>0</v>
      </c>
      <c r="C8675" s="303">
        <v>0</v>
      </c>
      <c r="D8675" s="304">
        <f t="shared" si="135"/>
        <v>0</v>
      </c>
      <c r="E8675" s="305">
        <v>45992</v>
      </c>
      <c r="F8675" s="302" t="s">
        <v>69</v>
      </c>
      <c r="G8675" s="302" t="s">
        <v>70</v>
      </c>
      <c r="H8675" s="302" t="s">
        <v>3366</v>
      </c>
      <c r="I8675" s="302" t="s">
        <v>746</v>
      </c>
      <c r="J8675" s="302">
        <v>135600</v>
      </c>
      <c r="K8675" s="302" t="s">
        <v>91</v>
      </c>
      <c r="L8675" s="302">
        <v>9862166</v>
      </c>
      <c r="M8675" s="302" t="s">
        <v>886</v>
      </c>
      <c r="N8675" s="305">
        <v>35612</v>
      </c>
      <c r="O8675" s="305">
        <v>35612</v>
      </c>
      <c r="P8675" s="302" t="s">
        <v>1062</v>
      </c>
    </row>
    <row r="8676" spans="1:16">
      <c r="A8676" s="303">
        <v>0</v>
      </c>
      <c r="B8676" s="303">
        <v>0</v>
      </c>
      <c r="C8676" s="303">
        <v>0</v>
      </c>
      <c r="D8676" s="304">
        <f t="shared" si="135"/>
        <v>0</v>
      </c>
      <c r="E8676" s="305">
        <v>45992</v>
      </c>
      <c r="F8676" s="302" t="s">
        <v>69</v>
      </c>
      <c r="G8676" s="302" t="s">
        <v>70</v>
      </c>
      <c r="H8676" s="302" t="s">
        <v>3366</v>
      </c>
      <c r="I8676" s="302" t="s">
        <v>746</v>
      </c>
      <c r="J8676" s="302">
        <v>135600</v>
      </c>
      <c r="K8676" s="302" t="s">
        <v>91</v>
      </c>
      <c r="L8676" s="302">
        <v>9724164</v>
      </c>
      <c r="M8676" s="302" t="s">
        <v>886</v>
      </c>
      <c r="N8676" s="305">
        <v>30133</v>
      </c>
      <c r="O8676" s="305">
        <v>30133</v>
      </c>
      <c r="P8676" s="302" t="s">
        <v>1062</v>
      </c>
    </row>
    <row r="8677" spans="1:16">
      <c r="A8677" s="303">
        <v>0</v>
      </c>
      <c r="B8677" s="303">
        <v>0</v>
      </c>
      <c r="C8677" s="303">
        <v>0</v>
      </c>
      <c r="D8677" s="304">
        <f t="shared" si="135"/>
        <v>0</v>
      </c>
      <c r="E8677" s="305">
        <v>45992</v>
      </c>
      <c r="F8677" s="302" t="s">
        <v>69</v>
      </c>
      <c r="G8677" s="302" t="s">
        <v>70</v>
      </c>
      <c r="H8677" s="302" t="s">
        <v>3366</v>
      </c>
      <c r="I8677" s="302" t="s">
        <v>746</v>
      </c>
      <c r="J8677" s="302">
        <v>135600</v>
      </c>
      <c r="K8677" s="302" t="s">
        <v>106</v>
      </c>
      <c r="L8677" s="302">
        <v>9973664</v>
      </c>
      <c r="M8677" s="302" t="s">
        <v>2327</v>
      </c>
      <c r="N8677" s="305">
        <v>35642</v>
      </c>
      <c r="O8677" s="305">
        <v>36526</v>
      </c>
      <c r="P8677" s="302" t="s">
        <v>1611</v>
      </c>
    </row>
    <row r="8678" spans="1:16">
      <c r="A8678" s="303">
        <v>0</v>
      </c>
      <c r="B8678" s="303">
        <v>0</v>
      </c>
      <c r="C8678" s="303">
        <v>0</v>
      </c>
      <c r="D8678" s="304">
        <f t="shared" si="135"/>
        <v>0</v>
      </c>
      <c r="E8678" s="305">
        <v>45992</v>
      </c>
      <c r="F8678" s="302" t="s">
        <v>69</v>
      </c>
      <c r="G8678" s="302" t="s">
        <v>70</v>
      </c>
      <c r="H8678" s="302" t="s">
        <v>3366</v>
      </c>
      <c r="I8678" s="302" t="s">
        <v>746</v>
      </c>
      <c r="J8678" s="302">
        <v>135600</v>
      </c>
      <c r="K8678" s="302" t="s">
        <v>97</v>
      </c>
      <c r="L8678" s="302">
        <v>9774797</v>
      </c>
      <c r="M8678" s="302" t="s">
        <v>1167</v>
      </c>
      <c r="N8678" s="305">
        <v>35247</v>
      </c>
      <c r="O8678" s="305">
        <v>35247</v>
      </c>
      <c r="P8678" s="302" t="s">
        <v>1062</v>
      </c>
    </row>
    <row r="8679" spans="1:16">
      <c r="A8679" s="303">
        <v>0</v>
      </c>
      <c r="B8679" s="303">
        <v>0</v>
      </c>
      <c r="C8679" s="303">
        <v>0</v>
      </c>
      <c r="D8679" s="304">
        <f t="shared" si="135"/>
        <v>0</v>
      </c>
      <c r="E8679" s="305">
        <v>45992</v>
      </c>
      <c r="F8679" s="302" t="s">
        <v>69</v>
      </c>
      <c r="G8679" s="302" t="s">
        <v>70</v>
      </c>
      <c r="H8679" s="302" t="s">
        <v>3366</v>
      </c>
      <c r="I8679" s="302" t="s">
        <v>746</v>
      </c>
      <c r="J8679" s="302">
        <v>135600</v>
      </c>
      <c r="K8679" s="302" t="s">
        <v>98</v>
      </c>
      <c r="L8679" s="302">
        <v>9973665</v>
      </c>
      <c r="M8679" s="302" t="s">
        <v>909</v>
      </c>
      <c r="N8679" s="305">
        <v>35642</v>
      </c>
      <c r="O8679" s="305">
        <v>36526</v>
      </c>
      <c r="P8679" s="302" t="s">
        <v>1611</v>
      </c>
    </row>
    <row r="8680" spans="1:16">
      <c r="A8680" s="303">
        <v>0</v>
      </c>
      <c r="B8680" s="303">
        <v>0</v>
      </c>
      <c r="C8680" s="303">
        <v>0</v>
      </c>
      <c r="D8680" s="304">
        <f t="shared" si="135"/>
        <v>0</v>
      </c>
      <c r="E8680" s="305">
        <v>45992</v>
      </c>
      <c r="F8680" s="302" t="s">
        <v>69</v>
      </c>
      <c r="G8680" s="302" t="s">
        <v>70</v>
      </c>
      <c r="H8680" s="302" t="s">
        <v>3366</v>
      </c>
      <c r="I8680" s="302" t="s">
        <v>746</v>
      </c>
      <c r="J8680" s="302">
        <v>135600</v>
      </c>
      <c r="K8680" s="302" t="s">
        <v>399</v>
      </c>
      <c r="L8680" s="302">
        <v>9974607</v>
      </c>
      <c r="M8680" s="302" t="s">
        <v>3289</v>
      </c>
      <c r="N8680" s="305">
        <v>32325</v>
      </c>
      <c r="O8680" s="305">
        <v>32325</v>
      </c>
      <c r="P8680" s="302" t="s">
        <v>1062</v>
      </c>
    </row>
    <row r="8681" spans="1:16">
      <c r="A8681" s="303">
        <v>0</v>
      </c>
      <c r="B8681" s="303">
        <v>0</v>
      </c>
      <c r="C8681" s="303">
        <v>0</v>
      </c>
      <c r="D8681" s="304">
        <f t="shared" si="135"/>
        <v>0</v>
      </c>
      <c r="E8681" s="305">
        <v>45992</v>
      </c>
      <c r="F8681" s="302" t="s">
        <v>69</v>
      </c>
      <c r="G8681" s="302" t="s">
        <v>70</v>
      </c>
      <c r="H8681" s="302" t="s">
        <v>3366</v>
      </c>
      <c r="I8681" s="302" t="s">
        <v>746</v>
      </c>
      <c r="J8681" s="302">
        <v>135600</v>
      </c>
      <c r="K8681" s="302" t="s">
        <v>99</v>
      </c>
      <c r="L8681" s="302">
        <v>9974609</v>
      </c>
      <c r="M8681" s="302" t="s">
        <v>887</v>
      </c>
      <c r="N8681" s="305">
        <v>30133</v>
      </c>
      <c r="O8681" s="305">
        <v>30133</v>
      </c>
      <c r="P8681" s="302" t="s">
        <v>1062</v>
      </c>
    </row>
    <row r="8682" spans="1:16">
      <c r="A8682" s="303">
        <v>0</v>
      </c>
      <c r="B8682" s="303">
        <v>0</v>
      </c>
      <c r="C8682" s="303">
        <v>0</v>
      </c>
      <c r="D8682" s="304">
        <f t="shared" si="135"/>
        <v>0</v>
      </c>
      <c r="E8682" s="305">
        <v>45992</v>
      </c>
      <c r="F8682" s="302" t="s">
        <v>69</v>
      </c>
      <c r="G8682" s="302" t="s">
        <v>70</v>
      </c>
      <c r="H8682" s="302" t="s">
        <v>3366</v>
      </c>
      <c r="I8682" s="302" t="s">
        <v>746</v>
      </c>
      <c r="J8682" s="302">
        <v>135600</v>
      </c>
      <c r="K8682" s="302" t="s">
        <v>92</v>
      </c>
      <c r="L8682" s="302">
        <v>9774796</v>
      </c>
      <c r="M8682" s="302" t="s">
        <v>948</v>
      </c>
      <c r="N8682" s="305">
        <v>35247</v>
      </c>
      <c r="O8682" s="305">
        <v>35247</v>
      </c>
      <c r="P8682" s="302" t="s">
        <v>1062</v>
      </c>
    </row>
    <row r="8683" spans="1:16">
      <c r="A8683" s="303">
        <v>0</v>
      </c>
      <c r="B8683" s="303">
        <v>0</v>
      </c>
      <c r="C8683" s="303">
        <v>0</v>
      </c>
      <c r="D8683" s="304">
        <f t="shared" si="135"/>
        <v>0</v>
      </c>
      <c r="E8683" s="305">
        <v>45992</v>
      </c>
      <c r="F8683" s="302" t="s">
        <v>69</v>
      </c>
      <c r="G8683" s="302" t="s">
        <v>70</v>
      </c>
      <c r="H8683" s="302" t="s">
        <v>3366</v>
      </c>
      <c r="I8683" s="302" t="s">
        <v>746</v>
      </c>
      <c r="J8683" s="302">
        <v>135600</v>
      </c>
      <c r="K8683" s="302" t="s">
        <v>92</v>
      </c>
      <c r="L8683" s="302">
        <v>9973663</v>
      </c>
      <c r="M8683" s="302" t="s">
        <v>948</v>
      </c>
      <c r="N8683" s="305">
        <v>35642</v>
      </c>
      <c r="O8683" s="305">
        <v>36526</v>
      </c>
      <c r="P8683" s="302" t="s">
        <v>1611</v>
      </c>
    </row>
    <row r="8684" spans="1:16">
      <c r="A8684" s="303">
        <v>0</v>
      </c>
      <c r="B8684" s="303">
        <v>0</v>
      </c>
      <c r="C8684" s="303">
        <v>0</v>
      </c>
      <c r="D8684" s="304">
        <f t="shared" si="135"/>
        <v>0</v>
      </c>
      <c r="E8684" s="305">
        <v>45992</v>
      </c>
      <c r="F8684" s="302" t="s">
        <v>69</v>
      </c>
      <c r="G8684" s="302" t="s">
        <v>70</v>
      </c>
      <c r="H8684" s="302" t="s">
        <v>3366</v>
      </c>
      <c r="I8684" s="302" t="s">
        <v>746</v>
      </c>
      <c r="J8684" s="302">
        <v>135600</v>
      </c>
      <c r="K8684" s="302" t="s">
        <v>110</v>
      </c>
      <c r="L8684" s="302">
        <v>9697428</v>
      </c>
      <c r="M8684" s="302" t="s">
        <v>2047</v>
      </c>
      <c r="N8684" s="305">
        <v>30133</v>
      </c>
      <c r="O8684" s="305">
        <v>30133</v>
      </c>
      <c r="P8684" s="302" t="s">
        <v>1062</v>
      </c>
    </row>
    <row r="8685" spans="1:16">
      <c r="A8685" s="303">
        <v>0</v>
      </c>
      <c r="B8685" s="303">
        <v>0</v>
      </c>
      <c r="C8685" s="303">
        <v>0</v>
      </c>
      <c r="D8685" s="304">
        <f t="shared" si="135"/>
        <v>0</v>
      </c>
      <c r="E8685" s="305">
        <v>45992</v>
      </c>
      <c r="F8685" s="302" t="s">
        <v>69</v>
      </c>
      <c r="G8685" s="302" t="s">
        <v>70</v>
      </c>
      <c r="H8685" s="302" t="s">
        <v>3366</v>
      </c>
      <c r="I8685" s="302" t="s">
        <v>746</v>
      </c>
      <c r="J8685" s="302">
        <v>135600</v>
      </c>
      <c r="K8685" s="302" t="s">
        <v>402</v>
      </c>
      <c r="L8685" s="302">
        <v>9974608</v>
      </c>
      <c r="M8685" s="302" t="s">
        <v>1954</v>
      </c>
      <c r="N8685" s="305">
        <v>30133</v>
      </c>
      <c r="O8685" s="305">
        <v>30133</v>
      </c>
      <c r="P8685" s="302" t="s">
        <v>1062</v>
      </c>
    </row>
    <row r="8686" spans="1:16">
      <c r="A8686" s="303">
        <v>0</v>
      </c>
      <c r="B8686" s="303">
        <v>0</v>
      </c>
      <c r="C8686" s="303">
        <v>0</v>
      </c>
      <c r="D8686" s="304">
        <f t="shared" si="135"/>
        <v>0</v>
      </c>
      <c r="E8686" s="305">
        <v>45992</v>
      </c>
      <c r="F8686" s="302" t="s">
        <v>69</v>
      </c>
      <c r="G8686" s="302" t="s">
        <v>70</v>
      </c>
      <c r="H8686" s="302" t="s">
        <v>3366</v>
      </c>
      <c r="I8686" s="302" t="s">
        <v>746</v>
      </c>
      <c r="J8686" s="302">
        <v>135800</v>
      </c>
      <c r="K8686" s="302" t="s">
        <v>747</v>
      </c>
      <c r="L8686" s="302">
        <v>9973667</v>
      </c>
      <c r="M8686" s="302" t="s">
        <v>3340</v>
      </c>
      <c r="N8686" s="305">
        <v>35642</v>
      </c>
      <c r="O8686" s="305">
        <v>36526</v>
      </c>
      <c r="P8686" s="302" t="s">
        <v>1611</v>
      </c>
    </row>
    <row r="8687" spans="1:16">
      <c r="A8687" s="303">
        <v>0</v>
      </c>
      <c r="B8687" s="303">
        <v>0</v>
      </c>
      <c r="C8687" s="303">
        <v>0</v>
      </c>
      <c r="D8687" s="304">
        <f t="shared" si="135"/>
        <v>0</v>
      </c>
      <c r="E8687" s="305">
        <v>45992</v>
      </c>
      <c r="F8687" s="302" t="s">
        <v>69</v>
      </c>
      <c r="G8687" s="302" t="s">
        <v>70</v>
      </c>
      <c r="H8687" s="302" t="s">
        <v>3376</v>
      </c>
      <c r="I8687" s="302" t="s">
        <v>749</v>
      </c>
      <c r="J8687" s="302">
        <v>135500</v>
      </c>
      <c r="K8687" s="302" t="s">
        <v>80</v>
      </c>
      <c r="L8687" s="302">
        <v>9863923</v>
      </c>
      <c r="M8687" s="302" t="s">
        <v>891</v>
      </c>
      <c r="N8687" s="305">
        <v>36067</v>
      </c>
      <c r="O8687" s="305">
        <v>35796</v>
      </c>
      <c r="P8687" s="302" t="s">
        <v>1794</v>
      </c>
    </row>
    <row r="8688" spans="1:16">
      <c r="A8688" s="303">
        <v>0</v>
      </c>
      <c r="B8688" s="303">
        <v>0</v>
      </c>
      <c r="C8688" s="303">
        <v>0</v>
      </c>
      <c r="D8688" s="304">
        <f t="shared" si="135"/>
        <v>0</v>
      </c>
      <c r="E8688" s="305">
        <v>45992</v>
      </c>
      <c r="F8688" s="302" t="s">
        <v>69</v>
      </c>
      <c r="G8688" s="302" t="s">
        <v>70</v>
      </c>
      <c r="H8688" s="302" t="s">
        <v>3376</v>
      </c>
      <c r="I8688" s="302" t="s">
        <v>749</v>
      </c>
      <c r="J8688" s="302">
        <v>135500</v>
      </c>
      <c r="K8688" s="302" t="s">
        <v>83</v>
      </c>
      <c r="L8688" s="302">
        <v>9864350</v>
      </c>
      <c r="M8688" s="302" t="s">
        <v>879</v>
      </c>
      <c r="N8688" s="305">
        <v>36067</v>
      </c>
      <c r="O8688" s="305">
        <v>35796</v>
      </c>
      <c r="P8688" s="302" t="s">
        <v>1794</v>
      </c>
    </row>
    <row r="8689" spans="1:16">
      <c r="A8689" s="303">
        <v>0</v>
      </c>
      <c r="B8689" s="303">
        <v>0</v>
      </c>
      <c r="C8689" s="303">
        <v>0</v>
      </c>
      <c r="D8689" s="304">
        <f t="shared" si="135"/>
        <v>0</v>
      </c>
      <c r="E8689" s="305">
        <v>45992</v>
      </c>
      <c r="F8689" s="302" t="s">
        <v>69</v>
      </c>
      <c r="G8689" s="302" t="s">
        <v>70</v>
      </c>
      <c r="H8689" s="302" t="s">
        <v>3376</v>
      </c>
      <c r="I8689" s="302" t="s">
        <v>749</v>
      </c>
      <c r="J8689" s="302">
        <v>135500</v>
      </c>
      <c r="K8689" s="302" t="s">
        <v>83</v>
      </c>
      <c r="L8689" s="302">
        <v>9802548</v>
      </c>
      <c r="M8689" s="302" t="s">
        <v>879</v>
      </c>
      <c r="N8689" s="305">
        <v>36067</v>
      </c>
      <c r="O8689" s="305">
        <v>35796</v>
      </c>
      <c r="P8689" s="302" t="s">
        <v>1052</v>
      </c>
    </row>
    <row r="8690" spans="1:16">
      <c r="A8690" s="303">
        <v>0</v>
      </c>
      <c r="B8690" s="303">
        <v>0</v>
      </c>
      <c r="C8690" s="303">
        <v>0</v>
      </c>
      <c r="D8690" s="304">
        <f t="shared" si="135"/>
        <v>0</v>
      </c>
      <c r="E8690" s="305">
        <v>45992</v>
      </c>
      <c r="F8690" s="302" t="s">
        <v>69</v>
      </c>
      <c r="G8690" s="302" t="s">
        <v>70</v>
      </c>
      <c r="H8690" s="302" t="s">
        <v>3376</v>
      </c>
      <c r="I8690" s="302" t="s">
        <v>749</v>
      </c>
      <c r="J8690" s="302">
        <v>135500</v>
      </c>
      <c r="K8690" s="302" t="s">
        <v>84</v>
      </c>
      <c r="L8690" s="302">
        <v>12716287</v>
      </c>
      <c r="M8690" s="302" t="s">
        <v>3377</v>
      </c>
      <c r="N8690" s="305">
        <v>41883</v>
      </c>
      <c r="O8690" s="305">
        <v>41883</v>
      </c>
      <c r="P8690" s="302" t="s">
        <v>3378</v>
      </c>
    </row>
    <row r="8691" spans="1:16">
      <c r="A8691" s="303">
        <v>0</v>
      </c>
      <c r="B8691" s="303">
        <v>0</v>
      </c>
      <c r="C8691" s="303">
        <v>0</v>
      </c>
      <c r="D8691" s="304">
        <f t="shared" si="135"/>
        <v>0</v>
      </c>
      <c r="E8691" s="305">
        <v>45992</v>
      </c>
      <c r="F8691" s="302" t="s">
        <v>69</v>
      </c>
      <c r="G8691" s="302" t="s">
        <v>70</v>
      </c>
      <c r="H8691" s="302" t="s">
        <v>3376</v>
      </c>
      <c r="I8691" s="302" t="s">
        <v>749</v>
      </c>
      <c r="J8691" s="302">
        <v>135500</v>
      </c>
      <c r="K8691" s="302" t="s">
        <v>84</v>
      </c>
      <c r="L8691" s="302">
        <v>11160692</v>
      </c>
      <c r="M8691" s="302" t="s">
        <v>3377</v>
      </c>
      <c r="N8691" s="305">
        <v>40848</v>
      </c>
      <c r="O8691" s="305">
        <v>40848</v>
      </c>
      <c r="P8691" s="302" t="s">
        <v>3378</v>
      </c>
    </row>
    <row r="8692" spans="1:16">
      <c r="A8692" s="303">
        <v>0</v>
      </c>
      <c r="B8692" s="303">
        <v>0</v>
      </c>
      <c r="C8692" s="303">
        <v>0</v>
      </c>
      <c r="D8692" s="304">
        <f t="shared" si="135"/>
        <v>0</v>
      </c>
      <c r="E8692" s="305">
        <v>45992</v>
      </c>
      <c r="F8692" s="302" t="s">
        <v>69</v>
      </c>
      <c r="G8692" s="302" t="s">
        <v>70</v>
      </c>
      <c r="H8692" s="302" t="s">
        <v>3376</v>
      </c>
      <c r="I8692" s="302" t="s">
        <v>749</v>
      </c>
      <c r="J8692" s="302">
        <v>135500</v>
      </c>
      <c r="K8692" s="302" t="s">
        <v>85</v>
      </c>
      <c r="L8692" s="302">
        <v>9863918</v>
      </c>
      <c r="M8692" s="302" t="s">
        <v>901</v>
      </c>
      <c r="N8692" s="305">
        <v>36067</v>
      </c>
      <c r="O8692" s="305">
        <v>35796</v>
      </c>
      <c r="P8692" s="302" t="s">
        <v>1794</v>
      </c>
    </row>
    <row r="8693" spans="1:16">
      <c r="A8693" s="303">
        <v>0</v>
      </c>
      <c r="B8693" s="303">
        <v>0</v>
      </c>
      <c r="C8693" s="303">
        <v>0</v>
      </c>
      <c r="D8693" s="304">
        <f t="shared" si="135"/>
        <v>0</v>
      </c>
      <c r="E8693" s="305">
        <v>45992</v>
      </c>
      <c r="F8693" s="302" t="s">
        <v>69</v>
      </c>
      <c r="G8693" s="302" t="s">
        <v>70</v>
      </c>
      <c r="H8693" s="302" t="s">
        <v>3376</v>
      </c>
      <c r="I8693" s="302" t="s">
        <v>749</v>
      </c>
      <c r="J8693" s="302">
        <v>135500</v>
      </c>
      <c r="K8693" s="302" t="s">
        <v>140</v>
      </c>
      <c r="L8693" s="302">
        <v>11028416</v>
      </c>
      <c r="M8693" s="302" t="s">
        <v>902</v>
      </c>
      <c r="N8693" s="305">
        <v>40787</v>
      </c>
      <c r="O8693" s="305">
        <v>40787</v>
      </c>
      <c r="P8693" s="302" t="s">
        <v>3378</v>
      </c>
    </row>
    <row r="8694" spans="1:16">
      <c r="A8694" s="303">
        <v>0</v>
      </c>
      <c r="B8694" s="303">
        <v>0</v>
      </c>
      <c r="C8694" s="303">
        <v>0</v>
      </c>
      <c r="D8694" s="304">
        <f t="shared" si="135"/>
        <v>0</v>
      </c>
      <c r="E8694" s="305">
        <v>45992</v>
      </c>
      <c r="F8694" s="302" t="s">
        <v>69</v>
      </c>
      <c r="G8694" s="302" t="s">
        <v>70</v>
      </c>
      <c r="H8694" s="302" t="s">
        <v>3376</v>
      </c>
      <c r="I8694" s="302" t="s">
        <v>749</v>
      </c>
      <c r="J8694" s="302">
        <v>135500</v>
      </c>
      <c r="K8694" s="302" t="s">
        <v>217</v>
      </c>
      <c r="L8694" s="302">
        <v>11220331</v>
      </c>
      <c r="M8694" s="302" t="s">
        <v>1118</v>
      </c>
      <c r="N8694" s="305">
        <v>40878</v>
      </c>
      <c r="O8694" s="305">
        <v>40544</v>
      </c>
      <c r="P8694" s="302" t="s">
        <v>3378</v>
      </c>
    </row>
    <row r="8695" spans="1:16">
      <c r="A8695" s="303">
        <v>0</v>
      </c>
      <c r="B8695" s="303">
        <v>0</v>
      </c>
      <c r="C8695" s="303">
        <v>0</v>
      </c>
      <c r="D8695" s="304">
        <f t="shared" si="135"/>
        <v>0</v>
      </c>
      <c r="E8695" s="305">
        <v>45992</v>
      </c>
      <c r="F8695" s="302" t="s">
        <v>69</v>
      </c>
      <c r="G8695" s="302" t="s">
        <v>70</v>
      </c>
      <c r="H8695" s="302" t="s">
        <v>3376</v>
      </c>
      <c r="I8695" s="302" t="s">
        <v>749</v>
      </c>
      <c r="J8695" s="302">
        <v>135500</v>
      </c>
      <c r="K8695" s="302" t="s">
        <v>86</v>
      </c>
      <c r="L8695" s="302">
        <v>9803087</v>
      </c>
      <c r="M8695" s="302" t="s">
        <v>885</v>
      </c>
      <c r="N8695" s="305">
        <v>36067</v>
      </c>
      <c r="O8695" s="305">
        <v>35796</v>
      </c>
      <c r="P8695" s="302" t="s">
        <v>1052</v>
      </c>
    </row>
    <row r="8696" spans="1:16">
      <c r="A8696" s="303">
        <v>0</v>
      </c>
      <c r="B8696" s="303">
        <v>0</v>
      </c>
      <c r="C8696" s="303">
        <v>0</v>
      </c>
      <c r="D8696" s="304">
        <f t="shared" si="135"/>
        <v>0</v>
      </c>
      <c r="E8696" s="305">
        <v>45992</v>
      </c>
      <c r="F8696" s="302" t="s">
        <v>69</v>
      </c>
      <c r="G8696" s="302" t="s">
        <v>70</v>
      </c>
      <c r="H8696" s="302" t="s">
        <v>3376</v>
      </c>
      <c r="I8696" s="302" t="s">
        <v>749</v>
      </c>
      <c r="J8696" s="302">
        <v>135500</v>
      </c>
      <c r="K8696" s="302" t="s">
        <v>86</v>
      </c>
      <c r="L8696" s="302">
        <v>9818630</v>
      </c>
      <c r="M8696" s="302" t="s">
        <v>885</v>
      </c>
      <c r="N8696" s="305">
        <v>38384</v>
      </c>
      <c r="O8696" s="305">
        <v>38353</v>
      </c>
      <c r="P8696" s="302" t="s">
        <v>3378</v>
      </c>
    </row>
    <row r="8697" spans="1:16">
      <c r="A8697" s="303">
        <v>0</v>
      </c>
      <c r="B8697" s="303">
        <v>0</v>
      </c>
      <c r="C8697" s="303">
        <v>0</v>
      </c>
      <c r="D8697" s="304">
        <f t="shared" si="135"/>
        <v>0</v>
      </c>
      <c r="E8697" s="305">
        <v>45992</v>
      </c>
      <c r="F8697" s="302" t="s">
        <v>69</v>
      </c>
      <c r="G8697" s="302" t="s">
        <v>70</v>
      </c>
      <c r="H8697" s="302" t="s">
        <v>3376</v>
      </c>
      <c r="I8697" s="302" t="s">
        <v>749</v>
      </c>
      <c r="J8697" s="302">
        <v>135500</v>
      </c>
      <c r="K8697" s="302" t="s">
        <v>87</v>
      </c>
      <c r="L8697" s="302">
        <v>9863914</v>
      </c>
      <c r="M8697" s="302" t="s">
        <v>3061</v>
      </c>
      <c r="N8697" s="305">
        <v>36067</v>
      </c>
      <c r="O8697" s="305">
        <v>35796</v>
      </c>
      <c r="P8697" s="302" t="s">
        <v>1794</v>
      </c>
    </row>
    <row r="8698" spans="1:16">
      <c r="A8698" s="303">
        <v>0</v>
      </c>
      <c r="B8698" s="303">
        <v>0</v>
      </c>
      <c r="C8698" s="303">
        <v>0</v>
      </c>
      <c r="D8698" s="304">
        <f t="shared" si="135"/>
        <v>0</v>
      </c>
      <c r="E8698" s="305">
        <v>45992</v>
      </c>
      <c r="F8698" s="302" t="s">
        <v>69</v>
      </c>
      <c r="G8698" s="302" t="s">
        <v>70</v>
      </c>
      <c r="H8698" s="302" t="s">
        <v>3376</v>
      </c>
      <c r="I8698" s="302" t="s">
        <v>749</v>
      </c>
      <c r="J8698" s="302">
        <v>135500</v>
      </c>
      <c r="K8698" s="302" t="s">
        <v>88</v>
      </c>
      <c r="L8698" s="302">
        <v>9863913</v>
      </c>
      <c r="M8698" s="302" t="s">
        <v>3062</v>
      </c>
      <c r="N8698" s="305">
        <v>36067</v>
      </c>
      <c r="O8698" s="305">
        <v>35796</v>
      </c>
      <c r="P8698" s="302" t="s">
        <v>1794</v>
      </c>
    </row>
    <row r="8699" spans="1:16">
      <c r="A8699" s="303">
        <v>0</v>
      </c>
      <c r="B8699" s="303">
        <v>0</v>
      </c>
      <c r="C8699" s="303">
        <v>0</v>
      </c>
      <c r="D8699" s="304">
        <f t="shared" si="135"/>
        <v>0</v>
      </c>
      <c r="E8699" s="305">
        <v>45992</v>
      </c>
      <c r="F8699" s="302" t="s">
        <v>69</v>
      </c>
      <c r="G8699" s="302" t="s">
        <v>70</v>
      </c>
      <c r="H8699" s="302" t="s">
        <v>3376</v>
      </c>
      <c r="I8699" s="302" t="s">
        <v>749</v>
      </c>
      <c r="J8699" s="302">
        <v>135500</v>
      </c>
      <c r="K8699" s="302" t="s">
        <v>93</v>
      </c>
      <c r="L8699" s="302">
        <v>9863912</v>
      </c>
      <c r="M8699" s="302" t="s">
        <v>3063</v>
      </c>
      <c r="N8699" s="305">
        <v>36067</v>
      </c>
      <c r="O8699" s="305">
        <v>35796</v>
      </c>
      <c r="P8699" s="302" t="s">
        <v>1794</v>
      </c>
    </row>
    <row r="8700" spans="1:16">
      <c r="A8700" s="303">
        <v>0</v>
      </c>
      <c r="B8700" s="303">
        <v>0</v>
      </c>
      <c r="C8700" s="303">
        <v>0</v>
      </c>
      <c r="D8700" s="304">
        <f t="shared" si="135"/>
        <v>0</v>
      </c>
      <c r="E8700" s="305">
        <v>45992</v>
      </c>
      <c r="F8700" s="302" t="s">
        <v>69</v>
      </c>
      <c r="G8700" s="302" t="s">
        <v>70</v>
      </c>
      <c r="H8700" s="302" t="s">
        <v>3376</v>
      </c>
      <c r="I8700" s="302" t="s">
        <v>749</v>
      </c>
      <c r="J8700" s="302">
        <v>135600</v>
      </c>
      <c r="K8700" s="302" t="s">
        <v>503</v>
      </c>
      <c r="L8700" s="302">
        <v>9864351</v>
      </c>
      <c r="M8700" s="302" t="s">
        <v>2227</v>
      </c>
      <c r="N8700" s="305">
        <v>36067</v>
      </c>
      <c r="O8700" s="305">
        <v>35796</v>
      </c>
      <c r="P8700" s="302" t="s">
        <v>1794</v>
      </c>
    </row>
    <row r="8701" spans="1:16">
      <c r="A8701" s="303">
        <v>0</v>
      </c>
      <c r="B8701" s="303">
        <v>0</v>
      </c>
      <c r="C8701" s="303">
        <v>0</v>
      </c>
      <c r="D8701" s="304">
        <f t="shared" si="135"/>
        <v>0</v>
      </c>
      <c r="E8701" s="305">
        <v>45992</v>
      </c>
      <c r="F8701" s="302" t="s">
        <v>69</v>
      </c>
      <c r="G8701" s="302" t="s">
        <v>70</v>
      </c>
      <c r="H8701" s="302" t="s">
        <v>3376</v>
      </c>
      <c r="I8701" s="302" t="s">
        <v>749</v>
      </c>
      <c r="J8701" s="302">
        <v>135600</v>
      </c>
      <c r="K8701" s="302" t="s">
        <v>82</v>
      </c>
      <c r="L8701" s="302">
        <v>9863922</v>
      </c>
      <c r="M8701" s="302" t="s">
        <v>3239</v>
      </c>
      <c r="N8701" s="305">
        <v>36067</v>
      </c>
      <c r="O8701" s="305">
        <v>35796</v>
      </c>
      <c r="P8701" s="302" t="s">
        <v>1794</v>
      </c>
    </row>
    <row r="8702" spans="1:16">
      <c r="A8702" s="303">
        <v>0</v>
      </c>
      <c r="B8702" s="303">
        <v>0</v>
      </c>
      <c r="C8702" s="303">
        <v>0</v>
      </c>
      <c r="D8702" s="304">
        <f t="shared" si="135"/>
        <v>0</v>
      </c>
      <c r="E8702" s="305">
        <v>45992</v>
      </c>
      <c r="F8702" s="302" t="s">
        <v>69</v>
      </c>
      <c r="G8702" s="302" t="s">
        <v>70</v>
      </c>
      <c r="H8702" s="302" t="s">
        <v>3376</v>
      </c>
      <c r="I8702" s="302" t="s">
        <v>749</v>
      </c>
      <c r="J8702" s="302">
        <v>135600</v>
      </c>
      <c r="K8702" s="302" t="s">
        <v>750</v>
      </c>
      <c r="L8702" s="302">
        <v>9863921</v>
      </c>
      <c r="M8702" s="302" t="s">
        <v>3379</v>
      </c>
      <c r="N8702" s="305">
        <v>36067</v>
      </c>
      <c r="O8702" s="305">
        <v>35796</v>
      </c>
      <c r="P8702" s="302" t="s">
        <v>1794</v>
      </c>
    </row>
    <row r="8703" spans="1:16">
      <c r="A8703" s="303">
        <v>0</v>
      </c>
      <c r="B8703" s="303">
        <v>0</v>
      </c>
      <c r="C8703" s="303">
        <v>0</v>
      </c>
      <c r="D8703" s="304">
        <f t="shared" si="135"/>
        <v>0</v>
      </c>
      <c r="E8703" s="305">
        <v>45992</v>
      </c>
      <c r="F8703" s="302" t="s">
        <v>69</v>
      </c>
      <c r="G8703" s="302" t="s">
        <v>70</v>
      </c>
      <c r="H8703" s="302" t="s">
        <v>3376</v>
      </c>
      <c r="I8703" s="302" t="s">
        <v>749</v>
      </c>
      <c r="J8703" s="302">
        <v>135600</v>
      </c>
      <c r="K8703" s="302" t="s">
        <v>751</v>
      </c>
      <c r="L8703" s="302">
        <v>9863920</v>
      </c>
      <c r="M8703" s="302" t="s">
        <v>3380</v>
      </c>
      <c r="N8703" s="305">
        <v>36067</v>
      </c>
      <c r="O8703" s="305">
        <v>35796</v>
      </c>
      <c r="P8703" s="302" t="s">
        <v>1794</v>
      </c>
    </row>
    <row r="8704" spans="1:16">
      <c r="A8704" s="303">
        <v>0</v>
      </c>
      <c r="B8704" s="303">
        <v>0</v>
      </c>
      <c r="C8704" s="303">
        <v>0</v>
      </c>
      <c r="D8704" s="304">
        <f t="shared" si="135"/>
        <v>0</v>
      </c>
      <c r="E8704" s="305">
        <v>45992</v>
      </c>
      <c r="F8704" s="302" t="s">
        <v>69</v>
      </c>
      <c r="G8704" s="302" t="s">
        <v>70</v>
      </c>
      <c r="H8704" s="302" t="s">
        <v>3376</v>
      </c>
      <c r="I8704" s="302" t="s">
        <v>749</v>
      </c>
      <c r="J8704" s="302">
        <v>135600</v>
      </c>
      <c r="K8704" s="302" t="s">
        <v>522</v>
      </c>
      <c r="L8704" s="302">
        <v>9863919</v>
      </c>
      <c r="M8704" s="302" t="s">
        <v>2266</v>
      </c>
      <c r="N8704" s="305">
        <v>36067</v>
      </c>
      <c r="O8704" s="305">
        <v>35796</v>
      </c>
      <c r="P8704" s="302" t="s">
        <v>1794</v>
      </c>
    </row>
    <row r="8705" spans="1:16">
      <c r="A8705" s="303">
        <v>0</v>
      </c>
      <c r="B8705" s="303">
        <v>0</v>
      </c>
      <c r="C8705" s="303">
        <v>0</v>
      </c>
      <c r="D8705" s="304">
        <f t="shared" si="135"/>
        <v>0</v>
      </c>
      <c r="E8705" s="305">
        <v>45992</v>
      </c>
      <c r="F8705" s="302" t="s">
        <v>69</v>
      </c>
      <c r="G8705" s="302" t="s">
        <v>70</v>
      </c>
      <c r="H8705" s="302" t="s">
        <v>3376</v>
      </c>
      <c r="I8705" s="302" t="s">
        <v>749</v>
      </c>
      <c r="J8705" s="302">
        <v>135600</v>
      </c>
      <c r="K8705" s="302" t="s">
        <v>84</v>
      </c>
      <c r="L8705" s="302">
        <v>11160689</v>
      </c>
      <c r="M8705" s="302" t="s">
        <v>3377</v>
      </c>
      <c r="N8705" s="305">
        <v>40848</v>
      </c>
      <c r="O8705" s="305">
        <v>40848</v>
      </c>
      <c r="P8705" s="302" t="s">
        <v>3378</v>
      </c>
    </row>
    <row r="8706" spans="1:16">
      <c r="A8706" s="303">
        <v>0</v>
      </c>
      <c r="B8706" s="303">
        <v>0</v>
      </c>
      <c r="C8706" s="303">
        <v>0</v>
      </c>
      <c r="D8706" s="304">
        <f t="shared" si="135"/>
        <v>0</v>
      </c>
      <c r="E8706" s="305">
        <v>45992</v>
      </c>
      <c r="F8706" s="302" t="s">
        <v>69</v>
      </c>
      <c r="G8706" s="302" t="s">
        <v>70</v>
      </c>
      <c r="H8706" s="302" t="s">
        <v>3376</v>
      </c>
      <c r="I8706" s="302" t="s">
        <v>749</v>
      </c>
      <c r="J8706" s="302">
        <v>135600</v>
      </c>
      <c r="K8706" s="302" t="s">
        <v>84</v>
      </c>
      <c r="L8706" s="302">
        <v>12716284</v>
      </c>
      <c r="M8706" s="302" t="s">
        <v>3377</v>
      </c>
      <c r="N8706" s="305">
        <v>41883</v>
      </c>
      <c r="O8706" s="305">
        <v>41883</v>
      </c>
      <c r="P8706" s="302" t="s">
        <v>3378</v>
      </c>
    </row>
    <row r="8707" spans="1:16">
      <c r="A8707" s="303">
        <v>0</v>
      </c>
      <c r="B8707" s="303">
        <v>0</v>
      </c>
      <c r="C8707" s="303">
        <v>0</v>
      </c>
      <c r="D8707" s="304">
        <f t="shared" ref="D8707:D8770" si="136">+B8707-C8707</f>
        <v>0</v>
      </c>
      <c r="E8707" s="305">
        <v>45992</v>
      </c>
      <c r="F8707" s="302" t="s">
        <v>69</v>
      </c>
      <c r="G8707" s="302" t="s">
        <v>70</v>
      </c>
      <c r="H8707" s="302" t="s">
        <v>3376</v>
      </c>
      <c r="I8707" s="302" t="s">
        <v>749</v>
      </c>
      <c r="J8707" s="302">
        <v>135600</v>
      </c>
      <c r="K8707" s="302" t="s">
        <v>239</v>
      </c>
      <c r="L8707" s="302">
        <v>9863917</v>
      </c>
      <c r="M8707" s="302" t="s">
        <v>1805</v>
      </c>
      <c r="N8707" s="305">
        <v>36067</v>
      </c>
      <c r="O8707" s="305">
        <v>35796</v>
      </c>
      <c r="P8707" s="302" t="s">
        <v>1794</v>
      </c>
    </row>
    <row r="8708" spans="1:16">
      <c r="A8708" s="303">
        <v>0</v>
      </c>
      <c r="B8708" s="303">
        <v>0</v>
      </c>
      <c r="C8708" s="303">
        <v>0</v>
      </c>
      <c r="D8708" s="304">
        <f t="shared" si="136"/>
        <v>0</v>
      </c>
      <c r="E8708" s="305">
        <v>45992</v>
      </c>
      <c r="F8708" s="302" t="s">
        <v>69</v>
      </c>
      <c r="G8708" s="302" t="s">
        <v>70</v>
      </c>
      <c r="H8708" s="302" t="s">
        <v>3376</v>
      </c>
      <c r="I8708" s="302" t="s">
        <v>749</v>
      </c>
      <c r="J8708" s="302">
        <v>135600</v>
      </c>
      <c r="K8708" s="302" t="s">
        <v>106</v>
      </c>
      <c r="L8708" s="302">
        <v>9863916</v>
      </c>
      <c r="M8708" s="302" t="s">
        <v>2327</v>
      </c>
      <c r="N8708" s="305">
        <v>36067</v>
      </c>
      <c r="O8708" s="305">
        <v>35796</v>
      </c>
      <c r="P8708" s="302" t="s">
        <v>1794</v>
      </c>
    </row>
    <row r="8709" spans="1:16">
      <c r="A8709" s="303">
        <v>0</v>
      </c>
      <c r="B8709" s="303">
        <v>0</v>
      </c>
      <c r="C8709" s="303">
        <v>0</v>
      </c>
      <c r="D8709" s="304">
        <f t="shared" si="136"/>
        <v>0</v>
      </c>
      <c r="E8709" s="305">
        <v>45992</v>
      </c>
      <c r="F8709" s="302" t="s">
        <v>69</v>
      </c>
      <c r="G8709" s="302" t="s">
        <v>70</v>
      </c>
      <c r="H8709" s="302" t="s">
        <v>3376</v>
      </c>
      <c r="I8709" s="302" t="s">
        <v>749</v>
      </c>
      <c r="J8709" s="302">
        <v>135600</v>
      </c>
      <c r="K8709" s="302" t="s">
        <v>98</v>
      </c>
      <c r="L8709" s="302">
        <v>9818325</v>
      </c>
      <c r="M8709" s="302" t="s">
        <v>909</v>
      </c>
      <c r="N8709" s="305">
        <v>38322</v>
      </c>
      <c r="O8709" s="305">
        <v>37987</v>
      </c>
      <c r="P8709" s="302" t="s">
        <v>3378</v>
      </c>
    </row>
    <row r="8710" spans="1:16">
      <c r="A8710" s="303">
        <v>0</v>
      </c>
      <c r="B8710" s="303">
        <v>0</v>
      </c>
      <c r="C8710" s="303">
        <v>0</v>
      </c>
      <c r="D8710" s="304">
        <f t="shared" si="136"/>
        <v>0</v>
      </c>
      <c r="E8710" s="305">
        <v>45992</v>
      </c>
      <c r="F8710" s="302" t="s">
        <v>69</v>
      </c>
      <c r="G8710" s="302" t="s">
        <v>70</v>
      </c>
      <c r="H8710" s="302" t="s">
        <v>3376</v>
      </c>
      <c r="I8710" s="302" t="s">
        <v>749</v>
      </c>
      <c r="J8710" s="302">
        <v>135600</v>
      </c>
      <c r="K8710" s="302" t="s">
        <v>92</v>
      </c>
      <c r="L8710" s="302">
        <v>9863915</v>
      </c>
      <c r="M8710" s="302" t="s">
        <v>948</v>
      </c>
      <c r="N8710" s="305">
        <v>36067</v>
      </c>
      <c r="O8710" s="305">
        <v>35796</v>
      </c>
      <c r="P8710" s="302" t="s">
        <v>1794</v>
      </c>
    </row>
    <row r="8711" spans="1:16">
      <c r="A8711" s="303">
        <v>0</v>
      </c>
      <c r="B8711" s="303">
        <v>0</v>
      </c>
      <c r="C8711" s="303">
        <v>0</v>
      </c>
      <c r="D8711" s="304">
        <f t="shared" si="136"/>
        <v>0</v>
      </c>
      <c r="E8711" s="305">
        <v>45992</v>
      </c>
      <c r="F8711" s="302" t="s">
        <v>69</v>
      </c>
      <c r="G8711" s="302" t="s">
        <v>70</v>
      </c>
      <c r="H8711" s="302" t="s">
        <v>3381</v>
      </c>
      <c r="I8711" s="302" t="s">
        <v>752</v>
      </c>
      <c r="J8711" s="302">
        <v>135002</v>
      </c>
      <c r="K8711" s="302" t="s">
        <v>107</v>
      </c>
      <c r="L8711" s="302">
        <v>9869966</v>
      </c>
      <c r="M8711" s="302" t="s">
        <v>3383</v>
      </c>
      <c r="N8711" s="305">
        <v>30864</v>
      </c>
      <c r="O8711" s="305">
        <v>30864</v>
      </c>
      <c r="P8711" s="302" t="s">
        <v>1062</v>
      </c>
    </row>
    <row r="8712" spans="1:16">
      <c r="A8712" s="303">
        <v>0</v>
      </c>
      <c r="B8712" s="303">
        <v>0</v>
      </c>
      <c r="C8712" s="303">
        <v>0</v>
      </c>
      <c r="D8712" s="304">
        <f t="shared" si="136"/>
        <v>0</v>
      </c>
      <c r="E8712" s="305">
        <v>45992</v>
      </c>
      <c r="F8712" s="302" t="s">
        <v>69</v>
      </c>
      <c r="G8712" s="302" t="s">
        <v>70</v>
      </c>
      <c r="H8712" s="302" t="s">
        <v>3381</v>
      </c>
      <c r="I8712" s="302" t="s">
        <v>752</v>
      </c>
      <c r="J8712" s="302">
        <v>135002</v>
      </c>
      <c r="K8712" s="302" t="s">
        <v>107</v>
      </c>
      <c r="L8712" s="302">
        <v>9869967</v>
      </c>
      <c r="M8712" s="302" t="s">
        <v>3382</v>
      </c>
      <c r="N8712" s="305">
        <v>30864</v>
      </c>
      <c r="O8712" s="305">
        <v>30864</v>
      </c>
      <c r="P8712" s="302" t="s">
        <v>1062</v>
      </c>
    </row>
    <row r="8713" spans="1:16">
      <c r="A8713" s="303">
        <v>0</v>
      </c>
      <c r="B8713" s="303">
        <v>0</v>
      </c>
      <c r="C8713" s="303">
        <v>0</v>
      </c>
      <c r="D8713" s="304">
        <f t="shared" si="136"/>
        <v>0</v>
      </c>
      <c r="E8713" s="305">
        <v>45992</v>
      </c>
      <c r="F8713" s="302" t="s">
        <v>69</v>
      </c>
      <c r="G8713" s="302" t="s">
        <v>70</v>
      </c>
      <c r="H8713" s="302" t="s">
        <v>3381</v>
      </c>
      <c r="I8713" s="302" t="s">
        <v>752</v>
      </c>
      <c r="J8713" s="302">
        <v>135500</v>
      </c>
      <c r="K8713" s="302" t="s">
        <v>83</v>
      </c>
      <c r="L8713" s="302">
        <v>9802462</v>
      </c>
      <c r="M8713" s="302" t="s">
        <v>879</v>
      </c>
      <c r="N8713" s="305">
        <v>31229</v>
      </c>
      <c r="O8713" s="305">
        <v>31229</v>
      </c>
      <c r="P8713" s="302" t="s">
        <v>1052</v>
      </c>
    </row>
    <row r="8714" spans="1:16">
      <c r="A8714" s="303">
        <v>0</v>
      </c>
      <c r="B8714" s="303">
        <v>0</v>
      </c>
      <c r="C8714" s="303">
        <v>0</v>
      </c>
      <c r="D8714" s="304">
        <f t="shared" si="136"/>
        <v>0</v>
      </c>
      <c r="E8714" s="305">
        <v>45992</v>
      </c>
      <c r="F8714" s="302" t="s">
        <v>69</v>
      </c>
      <c r="G8714" s="302" t="s">
        <v>70</v>
      </c>
      <c r="H8714" s="302" t="s">
        <v>3381</v>
      </c>
      <c r="I8714" s="302" t="s">
        <v>752</v>
      </c>
      <c r="J8714" s="302">
        <v>135500</v>
      </c>
      <c r="K8714" s="302" t="s">
        <v>83</v>
      </c>
      <c r="L8714" s="302">
        <v>9802404</v>
      </c>
      <c r="M8714" s="302" t="s">
        <v>879</v>
      </c>
      <c r="N8714" s="305">
        <v>30864</v>
      </c>
      <c r="O8714" s="305">
        <v>30864</v>
      </c>
      <c r="P8714" s="302" t="s">
        <v>1052</v>
      </c>
    </row>
    <row r="8715" spans="1:16">
      <c r="A8715" s="303">
        <v>0</v>
      </c>
      <c r="B8715" s="303">
        <v>0</v>
      </c>
      <c r="C8715" s="303">
        <v>0</v>
      </c>
      <c r="D8715" s="304">
        <f t="shared" si="136"/>
        <v>0</v>
      </c>
      <c r="E8715" s="305">
        <v>45992</v>
      </c>
      <c r="F8715" s="302" t="s">
        <v>69</v>
      </c>
      <c r="G8715" s="302" t="s">
        <v>70</v>
      </c>
      <c r="H8715" s="302" t="s">
        <v>3381</v>
      </c>
      <c r="I8715" s="302" t="s">
        <v>752</v>
      </c>
      <c r="J8715" s="302">
        <v>135500</v>
      </c>
      <c r="K8715" s="302" t="s">
        <v>83</v>
      </c>
      <c r="L8715" s="302">
        <v>9802405</v>
      </c>
      <c r="M8715" s="302" t="s">
        <v>879</v>
      </c>
      <c r="N8715" s="305">
        <v>31229</v>
      </c>
      <c r="O8715" s="305">
        <v>31229</v>
      </c>
      <c r="P8715" s="302" t="s">
        <v>1052</v>
      </c>
    </row>
    <row r="8716" spans="1:16">
      <c r="A8716" s="303">
        <v>0</v>
      </c>
      <c r="B8716" s="303">
        <v>0</v>
      </c>
      <c r="C8716" s="303">
        <v>0</v>
      </c>
      <c r="D8716" s="304">
        <f t="shared" si="136"/>
        <v>0</v>
      </c>
      <c r="E8716" s="305">
        <v>45992</v>
      </c>
      <c r="F8716" s="302" t="s">
        <v>69</v>
      </c>
      <c r="G8716" s="302" t="s">
        <v>70</v>
      </c>
      <c r="H8716" s="302" t="s">
        <v>3381</v>
      </c>
      <c r="I8716" s="302" t="s">
        <v>752</v>
      </c>
      <c r="J8716" s="302">
        <v>135500</v>
      </c>
      <c r="K8716" s="302" t="s">
        <v>83</v>
      </c>
      <c r="L8716" s="302">
        <v>9802836</v>
      </c>
      <c r="M8716" s="302" t="s">
        <v>879</v>
      </c>
      <c r="N8716" s="305">
        <v>31229</v>
      </c>
      <c r="O8716" s="305">
        <v>31229</v>
      </c>
      <c r="P8716" s="302" t="s">
        <v>1052</v>
      </c>
    </row>
    <row r="8717" spans="1:16">
      <c r="A8717" s="303">
        <v>0</v>
      </c>
      <c r="B8717" s="303">
        <v>0</v>
      </c>
      <c r="C8717" s="303">
        <v>0</v>
      </c>
      <c r="D8717" s="304">
        <f t="shared" si="136"/>
        <v>0</v>
      </c>
      <c r="E8717" s="305">
        <v>45992</v>
      </c>
      <c r="F8717" s="302" t="s">
        <v>69</v>
      </c>
      <c r="G8717" s="302" t="s">
        <v>70</v>
      </c>
      <c r="H8717" s="302" t="s">
        <v>3381</v>
      </c>
      <c r="I8717" s="302" t="s">
        <v>752</v>
      </c>
      <c r="J8717" s="302">
        <v>135500</v>
      </c>
      <c r="K8717" s="302" t="s">
        <v>86</v>
      </c>
      <c r="L8717" s="302">
        <v>9803001</v>
      </c>
      <c r="M8717" s="302" t="s">
        <v>885</v>
      </c>
      <c r="N8717" s="305">
        <v>31229</v>
      </c>
      <c r="O8717" s="305">
        <v>31229</v>
      </c>
      <c r="P8717" s="302" t="s">
        <v>1052</v>
      </c>
    </row>
    <row r="8718" spans="1:16">
      <c r="A8718" s="303">
        <v>0</v>
      </c>
      <c r="B8718" s="303">
        <v>0</v>
      </c>
      <c r="C8718" s="303">
        <v>0</v>
      </c>
      <c r="D8718" s="304">
        <f t="shared" si="136"/>
        <v>0</v>
      </c>
      <c r="E8718" s="305">
        <v>45992</v>
      </c>
      <c r="F8718" s="302" t="s">
        <v>69</v>
      </c>
      <c r="G8718" s="302" t="s">
        <v>70</v>
      </c>
      <c r="H8718" s="302" t="s">
        <v>3381</v>
      </c>
      <c r="I8718" s="302" t="s">
        <v>752</v>
      </c>
      <c r="J8718" s="302">
        <v>135500</v>
      </c>
      <c r="K8718" s="302" t="s">
        <v>86</v>
      </c>
      <c r="L8718" s="302">
        <v>9804951</v>
      </c>
      <c r="M8718" s="302" t="s">
        <v>885</v>
      </c>
      <c r="N8718" s="305">
        <v>31229</v>
      </c>
      <c r="O8718" s="305">
        <v>31229</v>
      </c>
      <c r="P8718" s="302" t="s">
        <v>1052</v>
      </c>
    </row>
    <row r="8719" spans="1:16">
      <c r="A8719" s="303">
        <v>0</v>
      </c>
      <c r="B8719" s="303">
        <v>0</v>
      </c>
      <c r="C8719" s="303">
        <v>0</v>
      </c>
      <c r="D8719" s="304">
        <f t="shared" si="136"/>
        <v>0</v>
      </c>
      <c r="E8719" s="305">
        <v>45992</v>
      </c>
      <c r="F8719" s="302" t="s">
        <v>69</v>
      </c>
      <c r="G8719" s="302" t="s">
        <v>70</v>
      </c>
      <c r="H8719" s="302" t="s">
        <v>3381</v>
      </c>
      <c r="I8719" s="302" t="s">
        <v>752</v>
      </c>
      <c r="J8719" s="302">
        <v>135500</v>
      </c>
      <c r="K8719" s="302" t="s">
        <v>86</v>
      </c>
      <c r="L8719" s="302">
        <v>9802943</v>
      </c>
      <c r="M8719" s="302" t="s">
        <v>885</v>
      </c>
      <c r="N8719" s="305">
        <v>30864</v>
      </c>
      <c r="O8719" s="305">
        <v>30864</v>
      </c>
      <c r="P8719" s="302" t="s">
        <v>1052</v>
      </c>
    </row>
    <row r="8720" spans="1:16">
      <c r="A8720" s="303">
        <v>0</v>
      </c>
      <c r="B8720" s="303">
        <v>0</v>
      </c>
      <c r="C8720" s="303">
        <v>0</v>
      </c>
      <c r="D8720" s="304">
        <f t="shared" si="136"/>
        <v>0</v>
      </c>
      <c r="E8720" s="305">
        <v>45992</v>
      </c>
      <c r="F8720" s="302" t="s">
        <v>69</v>
      </c>
      <c r="G8720" s="302" t="s">
        <v>70</v>
      </c>
      <c r="H8720" s="302" t="s">
        <v>3381</v>
      </c>
      <c r="I8720" s="302" t="s">
        <v>752</v>
      </c>
      <c r="J8720" s="302">
        <v>135500</v>
      </c>
      <c r="K8720" s="302" t="s">
        <v>86</v>
      </c>
      <c r="L8720" s="302">
        <v>9802944</v>
      </c>
      <c r="M8720" s="302" t="s">
        <v>885</v>
      </c>
      <c r="N8720" s="305">
        <v>31229</v>
      </c>
      <c r="O8720" s="305">
        <v>31229</v>
      </c>
      <c r="P8720" s="302" t="s">
        <v>1052</v>
      </c>
    </row>
    <row r="8721" spans="1:16">
      <c r="A8721" s="303">
        <v>0</v>
      </c>
      <c r="B8721" s="303">
        <v>0</v>
      </c>
      <c r="C8721" s="303">
        <v>0</v>
      </c>
      <c r="D8721" s="304">
        <f t="shared" si="136"/>
        <v>0</v>
      </c>
      <c r="E8721" s="305">
        <v>45992</v>
      </c>
      <c r="F8721" s="302" t="s">
        <v>69</v>
      </c>
      <c r="G8721" s="302" t="s">
        <v>70</v>
      </c>
      <c r="H8721" s="302" t="s">
        <v>3381</v>
      </c>
      <c r="I8721" s="302" t="s">
        <v>752</v>
      </c>
      <c r="J8721" s="302">
        <v>135500</v>
      </c>
      <c r="K8721" s="302" t="s">
        <v>86</v>
      </c>
      <c r="L8721" s="302">
        <v>9803400</v>
      </c>
      <c r="M8721" s="302" t="s">
        <v>885</v>
      </c>
      <c r="N8721" s="305">
        <v>31229</v>
      </c>
      <c r="O8721" s="305">
        <v>31229</v>
      </c>
      <c r="P8721" s="302" t="s">
        <v>1052</v>
      </c>
    </row>
    <row r="8722" spans="1:16">
      <c r="A8722" s="303">
        <v>0</v>
      </c>
      <c r="B8722" s="303">
        <v>0</v>
      </c>
      <c r="C8722" s="303">
        <v>0</v>
      </c>
      <c r="D8722" s="304">
        <f t="shared" si="136"/>
        <v>0</v>
      </c>
      <c r="E8722" s="305">
        <v>45992</v>
      </c>
      <c r="F8722" s="302" t="s">
        <v>69</v>
      </c>
      <c r="G8722" s="302" t="s">
        <v>70</v>
      </c>
      <c r="H8722" s="302" t="s">
        <v>3381</v>
      </c>
      <c r="I8722" s="302" t="s">
        <v>752</v>
      </c>
      <c r="J8722" s="302">
        <v>135500</v>
      </c>
      <c r="K8722" s="302" t="s">
        <v>88</v>
      </c>
      <c r="L8722" s="302">
        <v>9974604</v>
      </c>
      <c r="M8722" s="302" t="s">
        <v>3062</v>
      </c>
      <c r="N8722" s="305">
        <v>31229</v>
      </c>
      <c r="O8722" s="305">
        <v>31229</v>
      </c>
      <c r="P8722" s="302" t="s">
        <v>1062</v>
      </c>
    </row>
    <row r="8723" spans="1:16">
      <c r="A8723" s="303">
        <v>0</v>
      </c>
      <c r="B8723" s="303">
        <v>0</v>
      </c>
      <c r="C8723" s="303">
        <v>0</v>
      </c>
      <c r="D8723" s="304">
        <f t="shared" si="136"/>
        <v>0</v>
      </c>
      <c r="E8723" s="305">
        <v>45992</v>
      </c>
      <c r="F8723" s="302" t="s">
        <v>69</v>
      </c>
      <c r="G8723" s="302" t="s">
        <v>70</v>
      </c>
      <c r="H8723" s="302" t="s">
        <v>3381</v>
      </c>
      <c r="I8723" s="302" t="s">
        <v>752</v>
      </c>
      <c r="J8723" s="302">
        <v>135500</v>
      </c>
      <c r="K8723" s="302" t="s">
        <v>88</v>
      </c>
      <c r="L8723" s="302">
        <v>9974603</v>
      </c>
      <c r="M8723" s="302" t="s">
        <v>3062</v>
      </c>
      <c r="N8723" s="305">
        <v>30864</v>
      </c>
      <c r="O8723" s="305">
        <v>30864</v>
      </c>
      <c r="P8723" s="302" t="s">
        <v>1062</v>
      </c>
    </row>
    <row r="8724" spans="1:16">
      <c r="A8724" s="303">
        <v>0</v>
      </c>
      <c r="B8724" s="303">
        <v>0</v>
      </c>
      <c r="C8724" s="303">
        <v>0</v>
      </c>
      <c r="D8724" s="304">
        <f t="shared" si="136"/>
        <v>0</v>
      </c>
      <c r="E8724" s="305">
        <v>45992</v>
      </c>
      <c r="F8724" s="302" t="s">
        <v>69</v>
      </c>
      <c r="G8724" s="302" t="s">
        <v>70</v>
      </c>
      <c r="H8724" s="302" t="s">
        <v>3381</v>
      </c>
      <c r="I8724" s="302" t="s">
        <v>752</v>
      </c>
      <c r="J8724" s="302">
        <v>135500</v>
      </c>
      <c r="K8724" s="302" t="s">
        <v>93</v>
      </c>
      <c r="L8724" s="302">
        <v>9701184</v>
      </c>
      <c r="M8724" s="302" t="s">
        <v>3063</v>
      </c>
      <c r="N8724" s="305">
        <v>31229</v>
      </c>
      <c r="O8724" s="305">
        <v>31229</v>
      </c>
      <c r="P8724" s="302" t="s">
        <v>1062</v>
      </c>
    </row>
    <row r="8725" spans="1:16">
      <c r="A8725" s="303">
        <v>0</v>
      </c>
      <c r="B8725" s="303">
        <v>0</v>
      </c>
      <c r="C8725" s="303">
        <v>0</v>
      </c>
      <c r="D8725" s="304">
        <f t="shared" si="136"/>
        <v>0</v>
      </c>
      <c r="E8725" s="305">
        <v>45992</v>
      </c>
      <c r="F8725" s="302" t="s">
        <v>69</v>
      </c>
      <c r="G8725" s="302" t="s">
        <v>70</v>
      </c>
      <c r="H8725" s="302" t="s">
        <v>3381</v>
      </c>
      <c r="I8725" s="302" t="s">
        <v>752</v>
      </c>
      <c r="J8725" s="302">
        <v>135500</v>
      </c>
      <c r="K8725" s="302" t="s">
        <v>665</v>
      </c>
      <c r="L8725" s="302">
        <v>9974606</v>
      </c>
      <c r="M8725" s="302" t="s">
        <v>3136</v>
      </c>
      <c r="N8725" s="305">
        <v>31229</v>
      </c>
      <c r="O8725" s="305">
        <v>31229</v>
      </c>
      <c r="P8725" s="302" t="s">
        <v>1062</v>
      </c>
    </row>
    <row r="8726" spans="1:16">
      <c r="A8726" s="303">
        <v>0</v>
      </c>
      <c r="B8726" s="303">
        <v>0</v>
      </c>
      <c r="C8726" s="303">
        <v>0</v>
      </c>
      <c r="D8726" s="304">
        <f t="shared" si="136"/>
        <v>0</v>
      </c>
      <c r="E8726" s="305">
        <v>45992</v>
      </c>
      <c r="F8726" s="302" t="s">
        <v>69</v>
      </c>
      <c r="G8726" s="302" t="s">
        <v>70</v>
      </c>
      <c r="H8726" s="302" t="s">
        <v>3381</v>
      </c>
      <c r="I8726" s="302" t="s">
        <v>752</v>
      </c>
      <c r="J8726" s="302">
        <v>135500</v>
      </c>
      <c r="K8726" s="302" t="s">
        <v>125</v>
      </c>
      <c r="L8726" s="302">
        <v>9974605</v>
      </c>
      <c r="M8726" s="302" t="s">
        <v>3384</v>
      </c>
      <c r="N8726" s="305">
        <v>31229</v>
      </c>
      <c r="O8726" s="305">
        <v>31229</v>
      </c>
      <c r="P8726" s="302" t="s">
        <v>1062</v>
      </c>
    </row>
    <row r="8727" spans="1:16">
      <c r="A8727" s="303">
        <v>0</v>
      </c>
      <c r="B8727" s="303">
        <v>0</v>
      </c>
      <c r="C8727" s="303">
        <v>0</v>
      </c>
      <c r="D8727" s="304">
        <f t="shared" si="136"/>
        <v>0</v>
      </c>
      <c r="E8727" s="305">
        <v>45992</v>
      </c>
      <c r="F8727" s="302" t="s">
        <v>69</v>
      </c>
      <c r="G8727" s="302" t="s">
        <v>70</v>
      </c>
      <c r="H8727" s="302" t="s">
        <v>3381</v>
      </c>
      <c r="I8727" s="302" t="s">
        <v>752</v>
      </c>
      <c r="J8727" s="302">
        <v>135600</v>
      </c>
      <c r="K8727" s="302" t="s">
        <v>91</v>
      </c>
      <c r="L8727" s="302">
        <v>9974601</v>
      </c>
      <c r="M8727" s="302" t="s">
        <v>971</v>
      </c>
      <c r="N8727" s="305">
        <v>31959</v>
      </c>
      <c r="O8727" s="305">
        <v>31959</v>
      </c>
      <c r="P8727" s="302" t="s">
        <v>1062</v>
      </c>
    </row>
    <row r="8728" spans="1:16">
      <c r="A8728" s="303">
        <v>0</v>
      </c>
      <c r="B8728" s="303">
        <v>0</v>
      </c>
      <c r="C8728" s="303">
        <v>0</v>
      </c>
      <c r="D8728" s="304">
        <f t="shared" si="136"/>
        <v>0</v>
      </c>
      <c r="E8728" s="305">
        <v>45992</v>
      </c>
      <c r="F8728" s="302" t="s">
        <v>69</v>
      </c>
      <c r="G8728" s="302" t="s">
        <v>70</v>
      </c>
      <c r="H8728" s="302" t="s">
        <v>3381</v>
      </c>
      <c r="I8728" s="302" t="s">
        <v>752</v>
      </c>
      <c r="J8728" s="302">
        <v>135600</v>
      </c>
      <c r="K8728" s="302" t="s">
        <v>91</v>
      </c>
      <c r="L8728" s="302">
        <v>9709883</v>
      </c>
      <c r="M8728" s="302" t="s">
        <v>971</v>
      </c>
      <c r="N8728" s="305">
        <v>31229</v>
      </c>
      <c r="O8728" s="305">
        <v>31229</v>
      </c>
      <c r="P8728" s="302" t="s">
        <v>1062</v>
      </c>
    </row>
    <row r="8729" spans="1:16">
      <c r="A8729" s="303">
        <v>0</v>
      </c>
      <c r="B8729" s="303">
        <v>0</v>
      </c>
      <c r="C8729" s="303">
        <v>0</v>
      </c>
      <c r="D8729" s="304">
        <f t="shared" si="136"/>
        <v>0</v>
      </c>
      <c r="E8729" s="305">
        <v>45992</v>
      </c>
      <c r="F8729" s="302" t="s">
        <v>69</v>
      </c>
      <c r="G8729" s="302" t="s">
        <v>70</v>
      </c>
      <c r="H8729" s="302" t="s">
        <v>3381</v>
      </c>
      <c r="I8729" s="302" t="s">
        <v>752</v>
      </c>
      <c r="J8729" s="302">
        <v>135600</v>
      </c>
      <c r="K8729" s="302" t="s">
        <v>91</v>
      </c>
      <c r="L8729" s="302">
        <v>9974602</v>
      </c>
      <c r="M8729" s="302" t="s">
        <v>886</v>
      </c>
      <c r="N8729" s="305">
        <v>30864</v>
      </c>
      <c r="O8729" s="305">
        <v>30864</v>
      </c>
      <c r="P8729" s="302" t="s">
        <v>1062</v>
      </c>
    </row>
    <row r="8730" spans="1:16">
      <c r="A8730" s="303">
        <v>0</v>
      </c>
      <c r="B8730" s="303">
        <v>0</v>
      </c>
      <c r="C8730" s="303">
        <v>0</v>
      </c>
      <c r="D8730" s="304">
        <f t="shared" si="136"/>
        <v>0</v>
      </c>
      <c r="E8730" s="305">
        <v>45992</v>
      </c>
      <c r="F8730" s="302" t="s">
        <v>69</v>
      </c>
      <c r="G8730" s="302" t="s">
        <v>70</v>
      </c>
      <c r="H8730" s="302" t="s">
        <v>3381</v>
      </c>
      <c r="I8730" s="302" t="s">
        <v>752</v>
      </c>
      <c r="J8730" s="302">
        <v>135600</v>
      </c>
      <c r="K8730" s="302" t="s">
        <v>99</v>
      </c>
      <c r="L8730" s="302">
        <v>9706639</v>
      </c>
      <c r="M8730" s="302" t="s">
        <v>887</v>
      </c>
      <c r="N8730" s="305">
        <v>30864</v>
      </c>
      <c r="O8730" s="305">
        <v>30864</v>
      </c>
      <c r="P8730" s="302" t="s">
        <v>1062</v>
      </c>
    </row>
    <row r="8731" spans="1:16">
      <c r="A8731" s="303">
        <v>0</v>
      </c>
      <c r="B8731" s="303">
        <v>0</v>
      </c>
      <c r="C8731" s="303">
        <v>0</v>
      </c>
      <c r="D8731" s="304">
        <f t="shared" si="136"/>
        <v>0</v>
      </c>
      <c r="E8731" s="305">
        <v>45992</v>
      </c>
      <c r="F8731" s="302" t="s">
        <v>69</v>
      </c>
      <c r="G8731" s="302" t="s">
        <v>70</v>
      </c>
      <c r="H8731" s="302" t="s">
        <v>3381</v>
      </c>
      <c r="I8731" s="302" t="s">
        <v>752</v>
      </c>
      <c r="J8731" s="302">
        <v>135600</v>
      </c>
      <c r="K8731" s="302" t="s">
        <v>99</v>
      </c>
      <c r="L8731" s="302">
        <v>9724163</v>
      </c>
      <c r="M8731" s="302" t="s">
        <v>973</v>
      </c>
      <c r="N8731" s="305">
        <v>31229</v>
      </c>
      <c r="O8731" s="305">
        <v>31229</v>
      </c>
      <c r="P8731" s="302" t="s">
        <v>1062</v>
      </c>
    </row>
    <row r="8732" spans="1:16">
      <c r="A8732" s="303">
        <v>0</v>
      </c>
      <c r="B8732" s="303">
        <v>0</v>
      </c>
      <c r="C8732" s="303">
        <v>0</v>
      </c>
      <c r="D8732" s="304">
        <f t="shared" si="136"/>
        <v>0</v>
      </c>
      <c r="E8732" s="305">
        <v>45992</v>
      </c>
      <c r="F8732" s="302" t="s">
        <v>69</v>
      </c>
      <c r="G8732" s="302" t="s">
        <v>70</v>
      </c>
      <c r="H8732" s="302" t="s">
        <v>3381</v>
      </c>
      <c r="I8732" s="302" t="s">
        <v>752</v>
      </c>
      <c r="J8732" s="302">
        <v>135600</v>
      </c>
      <c r="K8732" s="302" t="s">
        <v>402</v>
      </c>
      <c r="L8732" s="302">
        <v>9974600</v>
      </c>
      <c r="M8732" s="302" t="s">
        <v>1954</v>
      </c>
      <c r="N8732" s="305">
        <v>32325</v>
      </c>
      <c r="O8732" s="305">
        <v>32325</v>
      </c>
      <c r="P8732" s="302" t="s">
        <v>1062</v>
      </c>
    </row>
    <row r="8733" spans="1:16">
      <c r="A8733" s="303">
        <v>0</v>
      </c>
      <c r="B8733" s="303">
        <v>0</v>
      </c>
      <c r="C8733" s="303">
        <v>0</v>
      </c>
      <c r="D8733" s="304">
        <f t="shared" si="136"/>
        <v>0</v>
      </c>
      <c r="E8733" s="305">
        <v>45992</v>
      </c>
      <c r="F8733" s="302" t="s">
        <v>69</v>
      </c>
      <c r="G8733" s="302" t="s">
        <v>70</v>
      </c>
      <c r="H8733" s="302" t="s">
        <v>3385</v>
      </c>
      <c r="I8733" s="302" t="s">
        <v>754</v>
      </c>
      <c r="J8733" s="302">
        <v>135300</v>
      </c>
      <c r="K8733" s="302" t="s">
        <v>168</v>
      </c>
      <c r="L8733" s="302">
        <v>11488790</v>
      </c>
      <c r="M8733" s="302" t="s">
        <v>906</v>
      </c>
      <c r="N8733" s="305">
        <v>40907</v>
      </c>
      <c r="O8733" s="305">
        <v>40909</v>
      </c>
      <c r="P8733" s="302" t="s">
        <v>3386</v>
      </c>
    </row>
    <row r="8734" spans="1:16">
      <c r="A8734" s="303">
        <v>0</v>
      </c>
      <c r="B8734" s="303">
        <v>0</v>
      </c>
      <c r="C8734" s="303">
        <v>0</v>
      </c>
      <c r="D8734" s="304">
        <f t="shared" si="136"/>
        <v>0</v>
      </c>
      <c r="E8734" s="305">
        <v>45992</v>
      </c>
      <c r="F8734" s="302" t="s">
        <v>69</v>
      </c>
      <c r="G8734" s="302" t="s">
        <v>70</v>
      </c>
      <c r="H8734" s="302" t="s">
        <v>3385</v>
      </c>
      <c r="I8734" s="302" t="s">
        <v>754</v>
      </c>
      <c r="J8734" s="302">
        <v>135300</v>
      </c>
      <c r="K8734" s="302" t="s">
        <v>84</v>
      </c>
      <c r="L8734" s="302">
        <v>11485185</v>
      </c>
      <c r="M8734" s="302" t="s">
        <v>3387</v>
      </c>
      <c r="N8734" s="305">
        <v>40974</v>
      </c>
      <c r="O8734" s="305">
        <v>41061</v>
      </c>
      <c r="P8734" s="302" t="s">
        <v>3388</v>
      </c>
    </row>
    <row r="8735" spans="1:16">
      <c r="A8735" s="303">
        <v>0</v>
      </c>
      <c r="B8735" s="303">
        <v>0</v>
      </c>
      <c r="C8735" s="303">
        <v>0</v>
      </c>
      <c r="D8735" s="304">
        <f t="shared" si="136"/>
        <v>0</v>
      </c>
      <c r="E8735" s="305">
        <v>45992</v>
      </c>
      <c r="F8735" s="302" t="s">
        <v>69</v>
      </c>
      <c r="G8735" s="302" t="s">
        <v>70</v>
      </c>
      <c r="H8735" s="302" t="s">
        <v>3385</v>
      </c>
      <c r="I8735" s="302" t="s">
        <v>754</v>
      </c>
      <c r="J8735" s="302">
        <v>135300</v>
      </c>
      <c r="K8735" s="302" t="s">
        <v>84</v>
      </c>
      <c r="L8735" s="302">
        <v>11313958</v>
      </c>
      <c r="M8735" s="302" t="s">
        <v>3389</v>
      </c>
      <c r="N8735" s="305">
        <v>40907</v>
      </c>
      <c r="O8735" s="305">
        <v>40969</v>
      </c>
      <c r="P8735" s="302" t="s">
        <v>3386</v>
      </c>
    </row>
    <row r="8736" spans="1:16">
      <c r="A8736" s="303">
        <v>0</v>
      </c>
      <c r="B8736" s="303">
        <v>0</v>
      </c>
      <c r="C8736" s="303">
        <v>0</v>
      </c>
      <c r="D8736" s="304">
        <f t="shared" si="136"/>
        <v>0</v>
      </c>
      <c r="E8736" s="305">
        <v>45992</v>
      </c>
      <c r="F8736" s="302" t="s">
        <v>69</v>
      </c>
      <c r="G8736" s="302" t="s">
        <v>70</v>
      </c>
      <c r="H8736" s="302" t="s">
        <v>3385</v>
      </c>
      <c r="I8736" s="302" t="s">
        <v>754</v>
      </c>
      <c r="J8736" s="302">
        <v>135300</v>
      </c>
      <c r="K8736" s="302" t="s">
        <v>84</v>
      </c>
      <c r="L8736" s="302">
        <v>11849008</v>
      </c>
      <c r="M8736" s="302" t="s">
        <v>3387</v>
      </c>
      <c r="N8736" s="305">
        <v>40974</v>
      </c>
      <c r="O8736" s="305">
        <v>41365</v>
      </c>
      <c r="P8736" s="302" t="s">
        <v>3388</v>
      </c>
    </row>
    <row r="8737" spans="1:16">
      <c r="A8737" s="303">
        <v>0</v>
      </c>
      <c r="B8737" s="303">
        <v>0</v>
      </c>
      <c r="C8737" s="303">
        <v>0</v>
      </c>
      <c r="D8737" s="304">
        <f t="shared" si="136"/>
        <v>0</v>
      </c>
      <c r="E8737" s="305">
        <v>45992</v>
      </c>
      <c r="F8737" s="302" t="s">
        <v>69</v>
      </c>
      <c r="G8737" s="302" t="s">
        <v>70</v>
      </c>
      <c r="H8737" s="302" t="s">
        <v>3385</v>
      </c>
      <c r="I8737" s="302" t="s">
        <v>754</v>
      </c>
      <c r="J8737" s="302">
        <v>135300</v>
      </c>
      <c r="K8737" s="302" t="s">
        <v>132</v>
      </c>
      <c r="L8737" s="302">
        <v>11451903</v>
      </c>
      <c r="M8737" s="302" t="s">
        <v>869</v>
      </c>
      <c r="N8737" s="305">
        <v>41061</v>
      </c>
      <c r="O8737" s="305">
        <v>40909</v>
      </c>
      <c r="P8737" s="302" t="s">
        <v>3390</v>
      </c>
    </row>
    <row r="8738" spans="1:16">
      <c r="A8738" s="303">
        <v>0</v>
      </c>
      <c r="B8738" s="303">
        <v>0</v>
      </c>
      <c r="C8738" s="303">
        <v>0</v>
      </c>
      <c r="D8738" s="304">
        <f t="shared" si="136"/>
        <v>0</v>
      </c>
      <c r="E8738" s="305">
        <v>45992</v>
      </c>
      <c r="F8738" s="302" t="s">
        <v>69</v>
      </c>
      <c r="G8738" s="302" t="s">
        <v>70</v>
      </c>
      <c r="H8738" s="302" t="s">
        <v>3385</v>
      </c>
      <c r="I8738" s="302" t="s">
        <v>754</v>
      </c>
      <c r="J8738" s="302">
        <v>135300</v>
      </c>
      <c r="K8738" s="302" t="s">
        <v>92</v>
      </c>
      <c r="L8738" s="302">
        <v>11488800</v>
      </c>
      <c r="M8738" s="302" t="s">
        <v>877</v>
      </c>
      <c r="N8738" s="305">
        <v>40907</v>
      </c>
      <c r="O8738" s="305">
        <v>40909</v>
      </c>
      <c r="P8738" s="302" t="s">
        <v>3386</v>
      </c>
    </row>
    <row r="8739" spans="1:16">
      <c r="A8739" s="303">
        <v>0</v>
      </c>
      <c r="B8739" s="303">
        <v>0</v>
      </c>
      <c r="C8739" s="303">
        <v>0</v>
      </c>
      <c r="D8739" s="304">
        <f t="shared" si="136"/>
        <v>0</v>
      </c>
      <c r="E8739" s="305">
        <v>45992</v>
      </c>
      <c r="F8739" s="302" t="s">
        <v>69</v>
      </c>
      <c r="G8739" s="302" t="s">
        <v>70</v>
      </c>
      <c r="H8739" s="302" t="s">
        <v>3385</v>
      </c>
      <c r="I8739" s="302" t="s">
        <v>754</v>
      </c>
      <c r="J8739" s="302">
        <v>135500</v>
      </c>
      <c r="K8739" s="302" t="s">
        <v>80</v>
      </c>
      <c r="L8739" s="302">
        <v>9737859</v>
      </c>
      <c r="M8739" s="302" t="s">
        <v>891</v>
      </c>
      <c r="N8739" s="305">
        <v>39600</v>
      </c>
      <c r="O8739" s="305">
        <v>39448</v>
      </c>
      <c r="P8739" s="302" t="s">
        <v>3390</v>
      </c>
    </row>
    <row r="8740" spans="1:16">
      <c r="A8740" s="303">
        <v>0</v>
      </c>
      <c r="B8740" s="303">
        <v>0</v>
      </c>
      <c r="C8740" s="303">
        <v>0</v>
      </c>
      <c r="D8740" s="304">
        <f t="shared" si="136"/>
        <v>0</v>
      </c>
      <c r="E8740" s="305">
        <v>45992</v>
      </c>
      <c r="F8740" s="302" t="s">
        <v>69</v>
      </c>
      <c r="G8740" s="302" t="s">
        <v>70</v>
      </c>
      <c r="H8740" s="302" t="s">
        <v>3385</v>
      </c>
      <c r="I8740" s="302" t="s">
        <v>754</v>
      </c>
      <c r="J8740" s="302">
        <v>135500</v>
      </c>
      <c r="K8740" s="302" t="s">
        <v>80</v>
      </c>
      <c r="L8740" s="302">
        <v>9818174</v>
      </c>
      <c r="M8740" s="302" t="s">
        <v>891</v>
      </c>
      <c r="N8740" s="305">
        <v>38292</v>
      </c>
      <c r="O8740" s="305">
        <v>37987</v>
      </c>
      <c r="P8740" s="302" t="s">
        <v>3390</v>
      </c>
    </row>
    <row r="8741" spans="1:16">
      <c r="A8741" s="303">
        <v>0</v>
      </c>
      <c r="B8741" s="303">
        <v>0</v>
      </c>
      <c r="C8741" s="303">
        <v>0</v>
      </c>
      <c r="D8741" s="304">
        <f t="shared" si="136"/>
        <v>0</v>
      </c>
      <c r="E8741" s="305">
        <v>45992</v>
      </c>
      <c r="F8741" s="302" t="s">
        <v>69</v>
      </c>
      <c r="G8741" s="302" t="s">
        <v>70</v>
      </c>
      <c r="H8741" s="302" t="s">
        <v>3385</v>
      </c>
      <c r="I8741" s="302" t="s">
        <v>754</v>
      </c>
      <c r="J8741" s="302">
        <v>135500</v>
      </c>
      <c r="K8741" s="302" t="s">
        <v>80</v>
      </c>
      <c r="L8741" s="302">
        <v>10909506</v>
      </c>
      <c r="M8741" s="302" t="s">
        <v>865</v>
      </c>
      <c r="N8741" s="305">
        <v>40695</v>
      </c>
      <c r="O8741" s="305">
        <v>40544</v>
      </c>
      <c r="P8741" s="302" t="s">
        <v>3390</v>
      </c>
    </row>
    <row r="8742" spans="1:16">
      <c r="A8742" s="303">
        <v>0</v>
      </c>
      <c r="B8742" s="303">
        <v>0</v>
      </c>
      <c r="C8742" s="303">
        <v>0</v>
      </c>
      <c r="D8742" s="304">
        <f t="shared" si="136"/>
        <v>0</v>
      </c>
      <c r="E8742" s="305">
        <v>45992</v>
      </c>
      <c r="F8742" s="302" t="s">
        <v>69</v>
      </c>
      <c r="G8742" s="302" t="s">
        <v>70</v>
      </c>
      <c r="H8742" s="302" t="s">
        <v>3385</v>
      </c>
      <c r="I8742" s="302" t="s">
        <v>754</v>
      </c>
      <c r="J8742" s="302">
        <v>135500</v>
      </c>
      <c r="K8742" s="302" t="s">
        <v>83</v>
      </c>
      <c r="L8742" s="302">
        <v>9819614</v>
      </c>
      <c r="M8742" s="302" t="s">
        <v>879</v>
      </c>
      <c r="N8742" s="305">
        <v>38534</v>
      </c>
      <c r="O8742" s="305">
        <v>38353</v>
      </c>
      <c r="P8742" s="302" t="s">
        <v>3390</v>
      </c>
    </row>
    <row r="8743" spans="1:16">
      <c r="A8743" s="303">
        <v>0</v>
      </c>
      <c r="B8743" s="303">
        <v>0</v>
      </c>
      <c r="C8743" s="303">
        <v>0</v>
      </c>
      <c r="D8743" s="304">
        <f t="shared" si="136"/>
        <v>0</v>
      </c>
      <c r="E8743" s="305">
        <v>45992</v>
      </c>
      <c r="F8743" s="302" t="s">
        <v>69</v>
      </c>
      <c r="G8743" s="302" t="s">
        <v>70</v>
      </c>
      <c r="H8743" s="302" t="s">
        <v>3385</v>
      </c>
      <c r="I8743" s="302" t="s">
        <v>754</v>
      </c>
      <c r="J8743" s="302">
        <v>135500</v>
      </c>
      <c r="K8743" s="302" t="s">
        <v>83</v>
      </c>
      <c r="L8743" s="302">
        <v>10909519</v>
      </c>
      <c r="M8743" s="302" t="s">
        <v>911</v>
      </c>
      <c r="N8743" s="305">
        <v>40695</v>
      </c>
      <c r="O8743" s="305">
        <v>40544</v>
      </c>
      <c r="P8743" s="302" t="s">
        <v>3390</v>
      </c>
    </row>
    <row r="8744" spans="1:16">
      <c r="A8744" s="303">
        <v>0</v>
      </c>
      <c r="B8744" s="303">
        <v>0</v>
      </c>
      <c r="C8744" s="303">
        <v>0</v>
      </c>
      <c r="D8744" s="304">
        <f t="shared" si="136"/>
        <v>0</v>
      </c>
      <c r="E8744" s="305">
        <v>45992</v>
      </c>
      <c r="F8744" s="302" t="s">
        <v>69</v>
      </c>
      <c r="G8744" s="302" t="s">
        <v>70</v>
      </c>
      <c r="H8744" s="302" t="s">
        <v>3385</v>
      </c>
      <c r="I8744" s="302" t="s">
        <v>754</v>
      </c>
      <c r="J8744" s="302">
        <v>135500</v>
      </c>
      <c r="K8744" s="302" t="s">
        <v>169</v>
      </c>
      <c r="L8744" s="302">
        <v>11262320</v>
      </c>
      <c r="M8744" s="302" t="s">
        <v>894</v>
      </c>
      <c r="N8744" s="305">
        <v>40940</v>
      </c>
      <c r="O8744" s="305">
        <v>40909</v>
      </c>
      <c r="P8744" s="302" t="s">
        <v>3390</v>
      </c>
    </row>
    <row r="8745" spans="1:16">
      <c r="A8745" s="303">
        <v>0</v>
      </c>
      <c r="B8745" s="303">
        <v>0</v>
      </c>
      <c r="C8745" s="303">
        <v>0</v>
      </c>
      <c r="D8745" s="304">
        <f t="shared" si="136"/>
        <v>0</v>
      </c>
      <c r="E8745" s="305">
        <v>45992</v>
      </c>
      <c r="F8745" s="302" t="s">
        <v>69</v>
      </c>
      <c r="G8745" s="302" t="s">
        <v>70</v>
      </c>
      <c r="H8745" s="302" t="s">
        <v>3385</v>
      </c>
      <c r="I8745" s="302" t="s">
        <v>754</v>
      </c>
      <c r="J8745" s="302">
        <v>135500</v>
      </c>
      <c r="K8745" s="302" t="s">
        <v>169</v>
      </c>
      <c r="L8745" s="302">
        <v>11488797</v>
      </c>
      <c r="M8745" s="302" t="s">
        <v>894</v>
      </c>
      <c r="N8745" s="305">
        <v>40907</v>
      </c>
      <c r="O8745" s="305">
        <v>40909</v>
      </c>
      <c r="P8745" s="302" t="s">
        <v>3386</v>
      </c>
    </row>
    <row r="8746" spans="1:16">
      <c r="A8746" s="303">
        <v>0</v>
      </c>
      <c r="B8746" s="303">
        <v>0</v>
      </c>
      <c r="C8746" s="303">
        <v>0</v>
      </c>
      <c r="D8746" s="304">
        <f t="shared" si="136"/>
        <v>0</v>
      </c>
      <c r="E8746" s="305">
        <v>45992</v>
      </c>
      <c r="F8746" s="302" t="s">
        <v>69</v>
      </c>
      <c r="G8746" s="302" t="s">
        <v>70</v>
      </c>
      <c r="H8746" s="302" t="s">
        <v>3385</v>
      </c>
      <c r="I8746" s="302" t="s">
        <v>754</v>
      </c>
      <c r="J8746" s="302">
        <v>135500</v>
      </c>
      <c r="K8746" s="302" t="s">
        <v>169</v>
      </c>
      <c r="L8746" s="302">
        <v>11582839</v>
      </c>
      <c r="M8746" s="302" t="s">
        <v>894</v>
      </c>
      <c r="N8746" s="305">
        <v>40971</v>
      </c>
      <c r="O8746" s="305">
        <v>40909</v>
      </c>
      <c r="P8746" s="302" t="s">
        <v>3391</v>
      </c>
    </row>
    <row r="8747" spans="1:16">
      <c r="A8747" s="303">
        <v>0</v>
      </c>
      <c r="B8747" s="303">
        <v>0</v>
      </c>
      <c r="C8747" s="303">
        <v>0</v>
      </c>
      <c r="D8747" s="304">
        <f t="shared" si="136"/>
        <v>0</v>
      </c>
      <c r="E8747" s="305">
        <v>45992</v>
      </c>
      <c r="F8747" s="302" t="s">
        <v>69</v>
      </c>
      <c r="G8747" s="302" t="s">
        <v>70</v>
      </c>
      <c r="H8747" s="302" t="s">
        <v>3385</v>
      </c>
      <c r="I8747" s="302" t="s">
        <v>754</v>
      </c>
      <c r="J8747" s="302">
        <v>135500</v>
      </c>
      <c r="K8747" s="302" t="s">
        <v>84</v>
      </c>
      <c r="L8747" s="302">
        <v>11485182</v>
      </c>
      <c r="M8747" s="302" t="s">
        <v>3387</v>
      </c>
      <c r="N8747" s="305">
        <v>40974</v>
      </c>
      <c r="O8747" s="305">
        <v>41061</v>
      </c>
      <c r="P8747" s="302" t="s">
        <v>3388</v>
      </c>
    </row>
    <row r="8748" spans="1:16">
      <c r="A8748" s="303">
        <v>0</v>
      </c>
      <c r="B8748" s="303">
        <v>0</v>
      </c>
      <c r="C8748" s="303">
        <v>0</v>
      </c>
      <c r="D8748" s="304">
        <f t="shared" si="136"/>
        <v>0</v>
      </c>
      <c r="E8748" s="305">
        <v>45992</v>
      </c>
      <c r="F8748" s="302" t="s">
        <v>69</v>
      </c>
      <c r="G8748" s="302" t="s">
        <v>70</v>
      </c>
      <c r="H8748" s="302" t="s">
        <v>3385</v>
      </c>
      <c r="I8748" s="302" t="s">
        <v>754</v>
      </c>
      <c r="J8748" s="302">
        <v>135500</v>
      </c>
      <c r="K8748" s="302" t="s">
        <v>84</v>
      </c>
      <c r="L8748" s="302">
        <v>11313955</v>
      </c>
      <c r="M8748" s="302" t="s">
        <v>3389</v>
      </c>
      <c r="N8748" s="305">
        <v>40907</v>
      </c>
      <c r="O8748" s="305">
        <v>40969</v>
      </c>
      <c r="P8748" s="302" t="s">
        <v>3386</v>
      </c>
    </row>
    <row r="8749" spans="1:16">
      <c r="A8749" s="303">
        <v>0</v>
      </c>
      <c r="B8749" s="303">
        <v>0</v>
      </c>
      <c r="C8749" s="303">
        <v>0</v>
      </c>
      <c r="D8749" s="304">
        <f t="shared" si="136"/>
        <v>0</v>
      </c>
      <c r="E8749" s="305">
        <v>45992</v>
      </c>
      <c r="F8749" s="302" t="s">
        <v>69</v>
      </c>
      <c r="G8749" s="302" t="s">
        <v>70</v>
      </c>
      <c r="H8749" s="302" t="s">
        <v>3385</v>
      </c>
      <c r="I8749" s="302" t="s">
        <v>754</v>
      </c>
      <c r="J8749" s="302">
        <v>135500</v>
      </c>
      <c r="K8749" s="302" t="s">
        <v>84</v>
      </c>
      <c r="L8749" s="302">
        <v>11485188</v>
      </c>
      <c r="M8749" s="302" t="s">
        <v>3387</v>
      </c>
      <c r="N8749" s="305">
        <v>40984</v>
      </c>
      <c r="O8749" s="305">
        <v>41061</v>
      </c>
      <c r="P8749" s="302" t="s">
        <v>3392</v>
      </c>
    </row>
    <row r="8750" spans="1:16">
      <c r="A8750" s="303">
        <v>0</v>
      </c>
      <c r="B8750" s="303">
        <v>0</v>
      </c>
      <c r="C8750" s="303">
        <v>0</v>
      </c>
      <c r="D8750" s="304">
        <f t="shared" si="136"/>
        <v>0</v>
      </c>
      <c r="E8750" s="305">
        <v>45992</v>
      </c>
      <c r="F8750" s="302" t="s">
        <v>69</v>
      </c>
      <c r="G8750" s="302" t="s">
        <v>70</v>
      </c>
      <c r="H8750" s="302" t="s">
        <v>3385</v>
      </c>
      <c r="I8750" s="302" t="s">
        <v>754</v>
      </c>
      <c r="J8750" s="302">
        <v>135500</v>
      </c>
      <c r="K8750" s="302" t="s">
        <v>84</v>
      </c>
      <c r="L8750" s="302">
        <v>10638209</v>
      </c>
      <c r="M8750" s="302" t="s">
        <v>3393</v>
      </c>
      <c r="N8750" s="305">
        <v>40544</v>
      </c>
      <c r="O8750" s="305">
        <v>40544</v>
      </c>
      <c r="P8750" s="302" t="s">
        <v>3390</v>
      </c>
    </row>
    <row r="8751" spans="1:16">
      <c r="A8751" s="303">
        <v>0</v>
      </c>
      <c r="B8751" s="303">
        <v>0</v>
      </c>
      <c r="C8751" s="303">
        <v>0</v>
      </c>
      <c r="D8751" s="304">
        <f t="shared" si="136"/>
        <v>0</v>
      </c>
      <c r="E8751" s="305">
        <v>45992</v>
      </c>
      <c r="F8751" s="302" t="s">
        <v>69</v>
      </c>
      <c r="G8751" s="302" t="s">
        <v>70</v>
      </c>
      <c r="H8751" s="302" t="s">
        <v>3385</v>
      </c>
      <c r="I8751" s="302" t="s">
        <v>754</v>
      </c>
      <c r="J8751" s="302">
        <v>135500</v>
      </c>
      <c r="K8751" s="302" t="s">
        <v>84</v>
      </c>
      <c r="L8751" s="302">
        <v>11485079</v>
      </c>
      <c r="M8751" s="302" t="s">
        <v>3387</v>
      </c>
      <c r="N8751" s="305">
        <v>40971</v>
      </c>
      <c r="O8751" s="305">
        <v>41061</v>
      </c>
      <c r="P8751" s="302" t="s">
        <v>3391</v>
      </c>
    </row>
    <row r="8752" spans="1:16">
      <c r="A8752" s="303">
        <v>0</v>
      </c>
      <c r="B8752" s="303">
        <v>0</v>
      </c>
      <c r="C8752" s="303">
        <v>0</v>
      </c>
      <c r="D8752" s="304">
        <f t="shared" si="136"/>
        <v>0</v>
      </c>
      <c r="E8752" s="305">
        <v>45992</v>
      </c>
      <c r="F8752" s="302" t="s">
        <v>69</v>
      </c>
      <c r="G8752" s="302" t="s">
        <v>70</v>
      </c>
      <c r="H8752" s="302" t="s">
        <v>3385</v>
      </c>
      <c r="I8752" s="302" t="s">
        <v>754</v>
      </c>
      <c r="J8752" s="302">
        <v>135500</v>
      </c>
      <c r="K8752" s="302" t="s">
        <v>84</v>
      </c>
      <c r="L8752" s="302">
        <v>11849005</v>
      </c>
      <c r="M8752" s="302" t="s">
        <v>3387</v>
      </c>
      <c r="N8752" s="305">
        <v>40974</v>
      </c>
      <c r="O8752" s="305">
        <v>41365</v>
      </c>
      <c r="P8752" s="302" t="s">
        <v>3388</v>
      </c>
    </row>
    <row r="8753" spans="1:16">
      <c r="A8753" s="303">
        <v>0</v>
      </c>
      <c r="B8753" s="303">
        <v>0</v>
      </c>
      <c r="C8753" s="303">
        <v>0</v>
      </c>
      <c r="D8753" s="304">
        <f t="shared" si="136"/>
        <v>0</v>
      </c>
      <c r="E8753" s="305">
        <v>45992</v>
      </c>
      <c r="F8753" s="302" t="s">
        <v>69</v>
      </c>
      <c r="G8753" s="302" t="s">
        <v>70</v>
      </c>
      <c r="H8753" s="302" t="s">
        <v>3385</v>
      </c>
      <c r="I8753" s="302" t="s">
        <v>754</v>
      </c>
      <c r="J8753" s="302">
        <v>135500</v>
      </c>
      <c r="K8753" s="302" t="s">
        <v>85</v>
      </c>
      <c r="L8753" s="302">
        <v>9818173</v>
      </c>
      <c r="M8753" s="302" t="s">
        <v>901</v>
      </c>
      <c r="N8753" s="305">
        <v>38292</v>
      </c>
      <c r="O8753" s="305">
        <v>37987</v>
      </c>
      <c r="P8753" s="302" t="s">
        <v>3390</v>
      </c>
    </row>
    <row r="8754" spans="1:16">
      <c r="A8754" s="303">
        <v>0</v>
      </c>
      <c r="B8754" s="303">
        <v>0</v>
      </c>
      <c r="C8754" s="303">
        <v>0</v>
      </c>
      <c r="D8754" s="304">
        <f t="shared" si="136"/>
        <v>0</v>
      </c>
      <c r="E8754" s="305">
        <v>45992</v>
      </c>
      <c r="F8754" s="302" t="s">
        <v>69</v>
      </c>
      <c r="G8754" s="302" t="s">
        <v>70</v>
      </c>
      <c r="H8754" s="302" t="s">
        <v>3385</v>
      </c>
      <c r="I8754" s="302" t="s">
        <v>754</v>
      </c>
      <c r="J8754" s="302">
        <v>135500</v>
      </c>
      <c r="K8754" s="302" t="s">
        <v>85</v>
      </c>
      <c r="L8754" s="302">
        <v>11582842</v>
      </c>
      <c r="M8754" s="302" t="s">
        <v>867</v>
      </c>
      <c r="N8754" s="305">
        <v>40971</v>
      </c>
      <c r="O8754" s="305">
        <v>40909</v>
      </c>
      <c r="P8754" s="302" t="s">
        <v>3391</v>
      </c>
    </row>
    <row r="8755" spans="1:16">
      <c r="A8755" s="303">
        <v>0</v>
      </c>
      <c r="B8755" s="303">
        <v>0</v>
      </c>
      <c r="C8755" s="303">
        <v>0</v>
      </c>
      <c r="D8755" s="304">
        <f t="shared" si="136"/>
        <v>0</v>
      </c>
      <c r="E8755" s="305">
        <v>45992</v>
      </c>
      <c r="F8755" s="302" t="s">
        <v>69</v>
      </c>
      <c r="G8755" s="302" t="s">
        <v>70</v>
      </c>
      <c r="H8755" s="302" t="s">
        <v>3385</v>
      </c>
      <c r="I8755" s="302" t="s">
        <v>754</v>
      </c>
      <c r="J8755" s="302">
        <v>135500</v>
      </c>
      <c r="K8755" s="302" t="s">
        <v>132</v>
      </c>
      <c r="L8755" s="302">
        <v>10909516</v>
      </c>
      <c r="M8755" s="302" t="s">
        <v>869</v>
      </c>
      <c r="N8755" s="305">
        <v>40695</v>
      </c>
      <c r="O8755" s="305">
        <v>40544</v>
      </c>
      <c r="P8755" s="302" t="s">
        <v>3390</v>
      </c>
    </row>
    <row r="8756" spans="1:16">
      <c r="A8756" s="303">
        <v>0</v>
      </c>
      <c r="B8756" s="303">
        <v>0</v>
      </c>
      <c r="C8756" s="303">
        <v>0</v>
      </c>
      <c r="D8756" s="304">
        <f t="shared" si="136"/>
        <v>0</v>
      </c>
      <c r="E8756" s="305">
        <v>45992</v>
      </c>
      <c r="F8756" s="302" t="s">
        <v>69</v>
      </c>
      <c r="G8756" s="302" t="s">
        <v>70</v>
      </c>
      <c r="H8756" s="302" t="s">
        <v>3385</v>
      </c>
      <c r="I8756" s="302" t="s">
        <v>754</v>
      </c>
      <c r="J8756" s="302">
        <v>135500</v>
      </c>
      <c r="K8756" s="302" t="s">
        <v>133</v>
      </c>
      <c r="L8756" s="302">
        <v>11488803</v>
      </c>
      <c r="M8756" s="302" t="s">
        <v>870</v>
      </c>
      <c r="N8756" s="305">
        <v>40907</v>
      </c>
      <c r="O8756" s="305">
        <v>40909</v>
      </c>
      <c r="P8756" s="302" t="s">
        <v>3386</v>
      </c>
    </row>
    <row r="8757" spans="1:16">
      <c r="A8757" s="303">
        <v>0</v>
      </c>
      <c r="B8757" s="303">
        <v>0</v>
      </c>
      <c r="C8757" s="303">
        <v>0</v>
      </c>
      <c r="D8757" s="304">
        <f t="shared" si="136"/>
        <v>0</v>
      </c>
      <c r="E8757" s="305">
        <v>45992</v>
      </c>
      <c r="F8757" s="302" t="s">
        <v>69</v>
      </c>
      <c r="G8757" s="302" t="s">
        <v>70</v>
      </c>
      <c r="H8757" s="302" t="s">
        <v>3385</v>
      </c>
      <c r="I8757" s="302" t="s">
        <v>754</v>
      </c>
      <c r="J8757" s="302">
        <v>135500</v>
      </c>
      <c r="K8757" s="302" t="s">
        <v>134</v>
      </c>
      <c r="L8757" s="302">
        <v>11488806</v>
      </c>
      <c r="M8757" s="302" t="s">
        <v>871</v>
      </c>
      <c r="N8757" s="305">
        <v>40907</v>
      </c>
      <c r="O8757" s="305">
        <v>40909</v>
      </c>
      <c r="P8757" s="302" t="s">
        <v>3386</v>
      </c>
    </row>
    <row r="8758" spans="1:16">
      <c r="A8758" s="303">
        <v>0</v>
      </c>
      <c r="B8758" s="303">
        <v>0</v>
      </c>
      <c r="C8758" s="303">
        <v>0</v>
      </c>
      <c r="D8758" s="304">
        <f t="shared" si="136"/>
        <v>0</v>
      </c>
      <c r="E8758" s="305">
        <v>45992</v>
      </c>
      <c r="F8758" s="302" t="s">
        <v>69</v>
      </c>
      <c r="G8758" s="302" t="s">
        <v>70</v>
      </c>
      <c r="H8758" s="302" t="s">
        <v>3385</v>
      </c>
      <c r="I8758" s="302" t="s">
        <v>754</v>
      </c>
      <c r="J8758" s="302">
        <v>135500</v>
      </c>
      <c r="K8758" s="302" t="s">
        <v>135</v>
      </c>
      <c r="L8758" s="302">
        <v>11488809</v>
      </c>
      <c r="M8758" s="302" t="s">
        <v>872</v>
      </c>
      <c r="N8758" s="305">
        <v>40907</v>
      </c>
      <c r="O8758" s="305">
        <v>40909</v>
      </c>
      <c r="P8758" s="302" t="s">
        <v>3386</v>
      </c>
    </row>
    <row r="8759" spans="1:16">
      <c r="A8759" s="303">
        <v>0</v>
      </c>
      <c r="B8759" s="303">
        <v>0</v>
      </c>
      <c r="C8759" s="303">
        <v>0</v>
      </c>
      <c r="D8759" s="304">
        <f t="shared" si="136"/>
        <v>0</v>
      </c>
      <c r="E8759" s="305">
        <v>45992</v>
      </c>
      <c r="F8759" s="302" t="s">
        <v>69</v>
      </c>
      <c r="G8759" s="302" t="s">
        <v>70</v>
      </c>
      <c r="H8759" s="302" t="s">
        <v>3385</v>
      </c>
      <c r="I8759" s="302" t="s">
        <v>754</v>
      </c>
      <c r="J8759" s="302">
        <v>135500</v>
      </c>
      <c r="K8759" s="302" t="s">
        <v>135</v>
      </c>
      <c r="L8759" s="302">
        <v>11582848</v>
      </c>
      <c r="M8759" s="302" t="s">
        <v>872</v>
      </c>
      <c r="N8759" s="305">
        <v>40971</v>
      </c>
      <c r="O8759" s="305">
        <v>40909</v>
      </c>
      <c r="P8759" s="302" t="s">
        <v>3391</v>
      </c>
    </row>
    <row r="8760" spans="1:16">
      <c r="A8760" s="303">
        <v>0</v>
      </c>
      <c r="B8760" s="303">
        <v>0</v>
      </c>
      <c r="C8760" s="303">
        <v>0</v>
      </c>
      <c r="D8760" s="304">
        <f t="shared" si="136"/>
        <v>0</v>
      </c>
      <c r="E8760" s="305">
        <v>45992</v>
      </c>
      <c r="F8760" s="302" t="s">
        <v>69</v>
      </c>
      <c r="G8760" s="302" t="s">
        <v>70</v>
      </c>
      <c r="H8760" s="302" t="s">
        <v>3385</v>
      </c>
      <c r="I8760" s="302" t="s">
        <v>754</v>
      </c>
      <c r="J8760" s="302">
        <v>135500</v>
      </c>
      <c r="K8760" s="302" t="s">
        <v>86</v>
      </c>
      <c r="L8760" s="302">
        <v>11028409</v>
      </c>
      <c r="M8760" s="302" t="s">
        <v>905</v>
      </c>
      <c r="N8760" s="305">
        <v>40787</v>
      </c>
      <c r="O8760" s="305">
        <v>40544</v>
      </c>
      <c r="P8760" s="302" t="s">
        <v>3390</v>
      </c>
    </row>
    <row r="8761" spans="1:16">
      <c r="A8761" s="303">
        <v>0</v>
      </c>
      <c r="B8761" s="303">
        <v>0</v>
      </c>
      <c r="C8761" s="303">
        <v>0</v>
      </c>
      <c r="D8761" s="304">
        <f t="shared" si="136"/>
        <v>0</v>
      </c>
      <c r="E8761" s="305">
        <v>45992</v>
      </c>
      <c r="F8761" s="302" t="s">
        <v>69</v>
      </c>
      <c r="G8761" s="302" t="s">
        <v>70</v>
      </c>
      <c r="H8761" s="302" t="s">
        <v>3385</v>
      </c>
      <c r="I8761" s="302" t="s">
        <v>754</v>
      </c>
      <c r="J8761" s="302">
        <v>135500</v>
      </c>
      <c r="K8761" s="302" t="s">
        <v>86</v>
      </c>
      <c r="L8761" s="302">
        <v>9744594</v>
      </c>
      <c r="M8761" s="302" t="s">
        <v>885</v>
      </c>
      <c r="N8761" s="305">
        <v>39264</v>
      </c>
      <c r="O8761" s="305">
        <v>39083</v>
      </c>
      <c r="P8761" s="302" t="s">
        <v>3390</v>
      </c>
    </row>
    <row r="8762" spans="1:16">
      <c r="A8762" s="303">
        <v>0</v>
      </c>
      <c r="B8762" s="303">
        <v>0</v>
      </c>
      <c r="C8762" s="303">
        <v>0</v>
      </c>
      <c r="D8762" s="304">
        <f t="shared" si="136"/>
        <v>0</v>
      </c>
      <c r="E8762" s="305">
        <v>45992</v>
      </c>
      <c r="F8762" s="302" t="s">
        <v>69</v>
      </c>
      <c r="G8762" s="302" t="s">
        <v>70</v>
      </c>
      <c r="H8762" s="302" t="s">
        <v>3385</v>
      </c>
      <c r="I8762" s="302" t="s">
        <v>754</v>
      </c>
      <c r="J8762" s="302">
        <v>135500</v>
      </c>
      <c r="K8762" s="302" t="s">
        <v>86</v>
      </c>
      <c r="L8762" s="302">
        <v>10500607</v>
      </c>
      <c r="M8762" s="302" t="s">
        <v>905</v>
      </c>
      <c r="N8762" s="305">
        <v>40452</v>
      </c>
      <c r="O8762" s="305">
        <v>40452</v>
      </c>
      <c r="P8762" s="302" t="s">
        <v>3390</v>
      </c>
    </row>
    <row r="8763" spans="1:16">
      <c r="A8763" s="303">
        <v>0</v>
      </c>
      <c r="B8763" s="303">
        <v>0</v>
      </c>
      <c r="C8763" s="303">
        <v>0</v>
      </c>
      <c r="D8763" s="304">
        <f t="shared" si="136"/>
        <v>0</v>
      </c>
      <c r="E8763" s="305">
        <v>45992</v>
      </c>
      <c r="F8763" s="302" t="s">
        <v>69</v>
      </c>
      <c r="G8763" s="302" t="s">
        <v>70</v>
      </c>
      <c r="H8763" s="302" t="s">
        <v>3385</v>
      </c>
      <c r="I8763" s="302" t="s">
        <v>754</v>
      </c>
      <c r="J8763" s="302">
        <v>135500</v>
      </c>
      <c r="K8763" s="302" t="s">
        <v>86</v>
      </c>
      <c r="L8763" s="302">
        <v>9737858</v>
      </c>
      <c r="M8763" s="302" t="s">
        <v>885</v>
      </c>
      <c r="N8763" s="305">
        <v>39600</v>
      </c>
      <c r="O8763" s="305">
        <v>39448</v>
      </c>
      <c r="P8763" s="302" t="s">
        <v>3390</v>
      </c>
    </row>
    <row r="8764" spans="1:16">
      <c r="A8764" s="303">
        <v>0</v>
      </c>
      <c r="B8764" s="303">
        <v>0</v>
      </c>
      <c r="C8764" s="303">
        <v>0</v>
      </c>
      <c r="D8764" s="304">
        <f t="shared" si="136"/>
        <v>0</v>
      </c>
      <c r="E8764" s="305">
        <v>45992</v>
      </c>
      <c r="F8764" s="302" t="s">
        <v>69</v>
      </c>
      <c r="G8764" s="302" t="s">
        <v>70</v>
      </c>
      <c r="H8764" s="302" t="s">
        <v>3385</v>
      </c>
      <c r="I8764" s="302" t="s">
        <v>754</v>
      </c>
      <c r="J8764" s="302">
        <v>135500</v>
      </c>
      <c r="K8764" s="302" t="s">
        <v>86</v>
      </c>
      <c r="L8764" s="302">
        <v>9801432</v>
      </c>
      <c r="M8764" s="302" t="s">
        <v>885</v>
      </c>
      <c r="N8764" s="305">
        <v>36923</v>
      </c>
      <c r="O8764" s="305">
        <v>36892</v>
      </c>
      <c r="P8764" s="302" t="s">
        <v>3390</v>
      </c>
    </row>
    <row r="8765" spans="1:16">
      <c r="A8765" s="303">
        <v>0</v>
      </c>
      <c r="B8765" s="303">
        <v>0</v>
      </c>
      <c r="C8765" s="303">
        <v>0</v>
      </c>
      <c r="D8765" s="304">
        <f t="shared" si="136"/>
        <v>0</v>
      </c>
      <c r="E8765" s="305">
        <v>45992</v>
      </c>
      <c r="F8765" s="302" t="s">
        <v>69</v>
      </c>
      <c r="G8765" s="302" t="s">
        <v>70</v>
      </c>
      <c r="H8765" s="302" t="s">
        <v>3385</v>
      </c>
      <c r="I8765" s="302" t="s">
        <v>754</v>
      </c>
      <c r="J8765" s="302">
        <v>135600</v>
      </c>
      <c r="K8765" s="302" t="s">
        <v>168</v>
      </c>
      <c r="L8765" s="302">
        <v>11582832</v>
      </c>
      <c r="M8765" s="302" t="s">
        <v>906</v>
      </c>
      <c r="N8765" s="305">
        <v>40971</v>
      </c>
      <c r="O8765" s="305">
        <v>40909</v>
      </c>
      <c r="P8765" s="302" t="s">
        <v>3391</v>
      </c>
    </row>
    <row r="8766" spans="1:16">
      <c r="A8766" s="303">
        <v>0</v>
      </c>
      <c r="B8766" s="303">
        <v>0</v>
      </c>
      <c r="C8766" s="303">
        <v>0</v>
      </c>
      <c r="D8766" s="304">
        <f t="shared" si="136"/>
        <v>0</v>
      </c>
      <c r="E8766" s="305">
        <v>45992</v>
      </c>
      <c r="F8766" s="302" t="s">
        <v>69</v>
      </c>
      <c r="G8766" s="302" t="s">
        <v>70</v>
      </c>
      <c r="H8766" s="302" t="s">
        <v>3385</v>
      </c>
      <c r="I8766" s="302" t="s">
        <v>754</v>
      </c>
      <c r="J8766" s="302">
        <v>135600</v>
      </c>
      <c r="K8766" s="302" t="s">
        <v>84</v>
      </c>
      <c r="L8766" s="302">
        <v>11485082</v>
      </c>
      <c r="M8766" s="302" t="s">
        <v>3387</v>
      </c>
      <c r="N8766" s="305">
        <v>40971</v>
      </c>
      <c r="O8766" s="305">
        <v>41061</v>
      </c>
      <c r="P8766" s="302" t="s">
        <v>3391</v>
      </c>
    </row>
    <row r="8767" spans="1:16">
      <c r="A8767" s="303">
        <v>0</v>
      </c>
      <c r="B8767" s="303">
        <v>0</v>
      </c>
      <c r="C8767" s="303">
        <v>0</v>
      </c>
      <c r="D8767" s="304">
        <f t="shared" si="136"/>
        <v>0</v>
      </c>
      <c r="E8767" s="305">
        <v>45992</v>
      </c>
      <c r="F8767" s="302" t="s">
        <v>69</v>
      </c>
      <c r="G8767" s="302" t="s">
        <v>70</v>
      </c>
      <c r="H8767" s="302" t="s">
        <v>3385</v>
      </c>
      <c r="I8767" s="302" t="s">
        <v>754</v>
      </c>
      <c r="J8767" s="302">
        <v>135600</v>
      </c>
      <c r="K8767" s="302" t="s">
        <v>84</v>
      </c>
      <c r="L8767" s="302">
        <v>10638212</v>
      </c>
      <c r="M8767" s="302" t="s">
        <v>3393</v>
      </c>
      <c r="N8767" s="305">
        <v>40544</v>
      </c>
      <c r="O8767" s="305">
        <v>40544</v>
      </c>
      <c r="P8767" s="302" t="s">
        <v>3390</v>
      </c>
    </row>
    <row r="8768" spans="1:16">
      <c r="A8768" s="303">
        <v>0</v>
      </c>
      <c r="B8768" s="303">
        <v>0</v>
      </c>
      <c r="C8768" s="303">
        <v>0</v>
      </c>
      <c r="D8768" s="304">
        <f t="shared" si="136"/>
        <v>0</v>
      </c>
      <c r="E8768" s="305">
        <v>45992</v>
      </c>
      <c r="F8768" s="302" t="s">
        <v>69</v>
      </c>
      <c r="G8768" s="302" t="s">
        <v>70</v>
      </c>
      <c r="H8768" s="302" t="s">
        <v>3385</v>
      </c>
      <c r="I8768" s="302" t="s">
        <v>754</v>
      </c>
      <c r="J8768" s="302">
        <v>135600</v>
      </c>
      <c r="K8768" s="302" t="s">
        <v>84</v>
      </c>
      <c r="L8768" s="302">
        <v>11485191</v>
      </c>
      <c r="M8768" s="302" t="s">
        <v>3387</v>
      </c>
      <c r="N8768" s="305">
        <v>40984</v>
      </c>
      <c r="O8768" s="305">
        <v>41061</v>
      </c>
      <c r="P8768" s="302" t="s">
        <v>3392</v>
      </c>
    </row>
    <row r="8769" spans="1:16">
      <c r="A8769" s="303">
        <v>0</v>
      </c>
      <c r="B8769" s="303">
        <v>0</v>
      </c>
      <c r="C8769" s="303">
        <v>0</v>
      </c>
      <c r="D8769" s="304">
        <f t="shared" si="136"/>
        <v>0</v>
      </c>
      <c r="E8769" s="305">
        <v>45992</v>
      </c>
      <c r="F8769" s="302" t="s">
        <v>69</v>
      </c>
      <c r="G8769" s="302" t="s">
        <v>70</v>
      </c>
      <c r="H8769" s="302" t="s">
        <v>3385</v>
      </c>
      <c r="I8769" s="302" t="s">
        <v>754</v>
      </c>
      <c r="J8769" s="302">
        <v>135600</v>
      </c>
      <c r="K8769" s="302" t="s">
        <v>208</v>
      </c>
      <c r="L8769" s="302">
        <v>11582851</v>
      </c>
      <c r="M8769" s="302" t="s">
        <v>1182</v>
      </c>
      <c r="N8769" s="305">
        <v>40971</v>
      </c>
      <c r="O8769" s="305">
        <v>40909</v>
      </c>
      <c r="P8769" s="302" t="s">
        <v>3391</v>
      </c>
    </row>
    <row r="8770" spans="1:16">
      <c r="A8770" s="303">
        <v>0</v>
      </c>
      <c r="B8770" s="303">
        <v>0</v>
      </c>
      <c r="C8770" s="303">
        <v>0</v>
      </c>
      <c r="D8770" s="304">
        <f t="shared" si="136"/>
        <v>0</v>
      </c>
      <c r="E8770" s="305">
        <v>45992</v>
      </c>
      <c r="F8770" s="302" t="s">
        <v>69</v>
      </c>
      <c r="G8770" s="302" t="s">
        <v>70</v>
      </c>
      <c r="H8770" s="302" t="s">
        <v>3385</v>
      </c>
      <c r="I8770" s="302" t="s">
        <v>754</v>
      </c>
      <c r="J8770" s="302">
        <v>135600</v>
      </c>
      <c r="K8770" s="302" t="s">
        <v>98</v>
      </c>
      <c r="L8770" s="302">
        <v>9744595</v>
      </c>
      <c r="M8770" s="302" t="s">
        <v>909</v>
      </c>
      <c r="N8770" s="305">
        <v>39264</v>
      </c>
      <c r="O8770" s="305">
        <v>39083</v>
      </c>
      <c r="P8770" s="302" t="s">
        <v>3390</v>
      </c>
    </row>
    <row r="8771" spans="1:16">
      <c r="A8771" s="303">
        <v>0</v>
      </c>
      <c r="B8771" s="303">
        <v>0</v>
      </c>
      <c r="C8771" s="303">
        <v>0</v>
      </c>
      <c r="D8771" s="304">
        <f t="shared" ref="D8771:D8834" si="137">+B8771-C8771</f>
        <v>0</v>
      </c>
      <c r="E8771" s="305">
        <v>45992</v>
      </c>
      <c r="F8771" s="302" t="s">
        <v>69</v>
      </c>
      <c r="G8771" s="302" t="s">
        <v>70</v>
      </c>
      <c r="H8771" s="302" t="s">
        <v>3385</v>
      </c>
      <c r="I8771" s="302" t="s">
        <v>754</v>
      </c>
      <c r="J8771" s="302">
        <v>135600</v>
      </c>
      <c r="K8771" s="302" t="s">
        <v>92</v>
      </c>
      <c r="L8771" s="302">
        <v>11582845</v>
      </c>
      <c r="M8771" s="302" t="s">
        <v>877</v>
      </c>
      <c r="N8771" s="305">
        <v>40971</v>
      </c>
      <c r="O8771" s="305">
        <v>40909</v>
      </c>
      <c r="P8771" s="302" t="s">
        <v>3391</v>
      </c>
    </row>
    <row r="8772" spans="1:16">
      <c r="A8772" s="303">
        <v>0</v>
      </c>
      <c r="B8772" s="303">
        <v>0</v>
      </c>
      <c r="C8772" s="303">
        <v>0</v>
      </c>
      <c r="D8772" s="304">
        <f t="shared" si="137"/>
        <v>0</v>
      </c>
      <c r="E8772" s="305">
        <v>45992</v>
      </c>
      <c r="F8772" s="302" t="s">
        <v>69</v>
      </c>
      <c r="G8772" s="302" t="s">
        <v>70</v>
      </c>
      <c r="H8772" s="302" t="s">
        <v>3385</v>
      </c>
      <c r="I8772" s="302" t="s">
        <v>754</v>
      </c>
      <c r="J8772" s="302">
        <v>135600</v>
      </c>
      <c r="K8772" s="302" t="s">
        <v>92</v>
      </c>
      <c r="L8772" s="302">
        <v>9816582</v>
      </c>
      <c r="M8772" s="302" t="s">
        <v>948</v>
      </c>
      <c r="N8772" s="305">
        <v>38018</v>
      </c>
      <c r="O8772" s="305">
        <v>37987</v>
      </c>
      <c r="P8772" s="302" t="s">
        <v>3390</v>
      </c>
    </row>
    <row r="8773" spans="1:16">
      <c r="A8773" s="303">
        <v>0</v>
      </c>
      <c r="B8773" s="303">
        <v>0</v>
      </c>
      <c r="C8773" s="303">
        <v>0</v>
      </c>
      <c r="D8773" s="304">
        <f t="shared" si="137"/>
        <v>0</v>
      </c>
      <c r="E8773" s="305">
        <v>45992</v>
      </c>
      <c r="F8773" s="302" t="s">
        <v>69</v>
      </c>
      <c r="G8773" s="302" t="s">
        <v>70</v>
      </c>
      <c r="H8773" s="302" t="s">
        <v>3385</v>
      </c>
      <c r="I8773" s="302" t="s">
        <v>754</v>
      </c>
      <c r="J8773" s="302">
        <v>135600</v>
      </c>
      <c r="K8773" s="302" t="s">
        <v>92</v>
      </c>
      <c r="L8773" s="302">
        <v>9819615</v>
      </c>
      <c r="M8773" s="302" t="s">
        <v>948</v>
      </c>
      <c r="N8773" s="305">
        <v>38534</v>
      </c>
      <c r="O8773" s="305">
        <v>38353</v>
      </c>
      <c r="P8773" s="302" t="s">
        <v>3390</v>
      </c>
    </row>
    <row r="8774" spans="1:16">
      <c r="A8774" s="303">
        <v>0</v>
      </c>
      <c r="B8774" s="303">
        <v>0</v>
      </c>
      <c r="C8774" s="303">
        <v>0</v>
      </c>
      <c r="D8774" s="304">
        <f t="shared" si="137"/>
        <v>0</v>
      </c>
      <c r="E8774" s="305">
        <v>45992</v>
      </c>
      <c r="F8774" s="302" t="s">
        <v>69</v>
      </c>
      <c r="G8774" s="302" t="s">
        <v>70</v>
      </c>
      <c r="H8774" s="302" t="s">
        <v>3385</v>
      </c>
      <c r="I8774" s="302" t="s">
        <v>754</v>
      </c>
      <c r="J8774" s="302">
        <v>135600</v>
      </c>
      <c r="K8774" s="302" t="s">
        <v>92</v>
      </c>
      <c r="L8774" s="302">
        <v>10909513</v>
      </c>
      <c r="M8774" s="302" t="s">
        <v>877</v>
      </c>
      <c r="N8774" s="305">
        <v>40695</v>
      </c>
      <c r="O8774" s="305">
        <v>40544</v>
      </c>
      <c r="P8774" s="302" t="s">
        <v>3390</v>
      </c>
    </row>
    <row r="8775" spans="1:16">
      <c r="A8775" s="303">
        <v>0</v>
      </c>
      <c r="B8775" s="303">
        <v>0</v>
      </c>
      <c r="C8775" s="303">
        <v>0</v>
      </c>
      <c r="D8775" s="304">
        <f t="shared" si="137"/>
        <v>0</v>
      </c>
      <c r="E8775" s="305">
        <v>45992</v>
      </c>
      <c r="F8775" s="302" t="s">
        <v>69</v>
      </c>
      <c r="G8775" s="302" t="s">
        <v>70</v>
      </c>
      <c r="H8775" s="302" t="s">
        <v>3394</v>
      </c>
      <c r="I8775" s="302" t="s">
        <v>682</v>
      </c>
      <c r="J8775" s="302">
        <v>135001</v>
      </c>
      <c r="K8775" s="302" t="s">
        <v>130</v>
      </c>
      <c r="L8775" s="302">
        <v>9810014</v>
      </c>
      <c r="M8775" s="302" t="s">
        <v>1067</v>
      </c>
      <c r="N8775" s="305">
        <v>37210</v>
      </c>
      <c r="O8775" s="305">
        <v>37196</v>
      </c>
      <c r="P8775" s="302" t="s">
        <v>1068</v>
      </c>
    </row>
    <row r="8776" spans="1:16">
      <c r="A8776" s="303">
        <v>0</v>
      </c>
      <c r="B8776" s="303">
        <v>0</v>
      </c>
      <c r="C8776" s="303">
        <v>0</v>
      </c>
      <c r="D8776" s="304">
        <f t="shared" si="137"/>
        <v>0</v>
      </c>
      <c r="E8776" s="305">
        <v>45992</v>
      </c>
      <c r="F8776" s="302" t="s">
        <v>69</v>
      </c>
      <c r="G8776" s="302" t="s">
        <v>70</v>
      </c>
      <c r="H8776" s="302" t="s">
        <v>3394</v>
      </c>
      <c r="I8776" s="302" t="s">
        <v>682</v>
      </c>
      <c r="J8776" s="302">
        <v>135300</v>
      </c>
      <c r="K8776" s="302" t="s">
        <v>84</v>
      </c>
      <c r="L8776" s="302">
        <v>13429161</v>
      </c>
      <c r="M8776" s="302" t="s">
        <v>3397</v>
      </c>
      <c r="N8776" s="305">
        <v>42136</v>
      </c>
      <c r="O8776" s="305">
        <v>42186</v>
      </c>
      <c r="P8776" s="302" t="s">
        <v>3398</v>
      </c>
    </row>
    <row r="8777" spans="1:16">
      <c r="A8777" s="303">
        <v>0</v>
      </c>
      <c r="B8777" s="303">
        <v>0</v>
      </c>
      <c r="C8777" s="303">
        <v>0</v>
      </c>
      <c r="D8777" s="304">
        <f t="shared" si="137"/>
        <v>0</v>
      </c>
      <c r="E8777" s="305">
        <v>45992</v>
      </c>
      <c r="F8777" s="302" t="s">
        <v>69</v>
      </c>
      <c r="G8777" s="302" t="s">
        <v>70</v>
      </c>
      <c r="H8777" s="302" t="s">
        <v>3394</v>
      </c>
      <c r="I8777" s="302" t="s">
        <v>682</v>
      </c>
      <c r="J8777" s="302">
        <v>135300</v>
      </c>
      <c r="K8777" s="302" t="s">
        <v>84</v>
      </c>
      <c r="L8777" s="302">
        <v>11909746</v>
      </c>
      <c r="M8777" s="302" t="s">
        <v>3401</v>
      </c>
      <c r="N8777" s="305">
        <v>41397</v>
      </c>
      <c r="O8777" s="305">
        <v>41426</v>
      </c>
      <c r="P8777" s="302" t="s">
        <v>3402</v>
      </c>
    </row>
    <row r="8778" spans="1:16">
      <c r="A8778" s="303">
        <v>0</v>
      </c>
      <c r="B8778" s="303">
        <v>0</v>
      </c>
      <c r="C8778" s="303">
        <v>0</v>
      </c>
      <c r="D8778" s="304">
        <f t="shared" si="137"/>
        <v>0</v>
      </c>
      <c r="E8778" s="305">
        <v>45992</v>
      </c>
      <c r="F8778" s="302" t="s">
        <v>69</v>
      </c>
      <c r="G8778" s="302" t="s">
        <v>70</v>
      </c>
      <c r="H8778" s="302" t="s">
        <v>3394</v>
      </c>
      <c r="I8778" s="302" t="s">
        <v>682</v>
      </c>
      <c r="J8778" s="302">
        <v>135300</v>
      </c>
      <c r="K8778" s="302" t="s">
        <v>84</v>
      </c>
      <c r="L8778" s="302">
        <v>12575520</v>
      </c>
      <c r="M8778" s="302" t="s">
        <v>3395</v>
      </c>
      <c r="N8778" s="305">
        <v>41821</v>
      </c>
      <c r="O8778" s="305">
        <v>41821</v>
      </c>
      <c r="P8778" s="302" t="s">
        <v>3396</v>
      </c>
    </row>
    <row r="8779" spans="1:16">
      <c r="A8779" s="303">
        <v>0</v>
      </c>
      <c r="B8779" s="303">
        <v>0</v>
      </c>
      <c r="C8779" s="303">
        <v>0</v>
      </c>
      <c r="D8779" s="304">
        <f t="shared" si="137"/>
        <v>0</v>
      </c>
      <c r="E8779" s="305">
        <v>45992</v>
      </c>
      <c r="F8779" s="302" t="s">
        <v>69</v>
      </c>
      <c r="G8779" s="302" t="s">
        <v>70</v>
      </c>
      <c r="H8779" s="302" t="s">
        <v>3394</v>
      </c>
      <c r="I8779" s="302" t="s">
        <v>682</v>
      </c>
      <c r="J8779" s="302">
        <v>135300</v>
      </c>
      <c r="K8779" s="302" t="s">
        <v>84</v>
      </c>
      <c r="L8779" s="302">
        <v>14696765</v>
      </c>
      <c r="M8779" s="302" t="s">
        <v>3399</v>
      </c>
      <c r="N8779" s="305">
        <v>42464</v>
      </c>
      <c r="O8779" s="305">
        <v>42461</v>
      </c>
      <c r="P8779" s="302" t="s">
        <v>3400</v>
      </c>
    </row>
    <row r="8780" spans="1:16">
      <c r="A8780" s="303">
        <v>0</v>
      </c>
      <c r="B8780" s="303">
        <v>0</v>
      </c>
      <c r="C8780" s="303">
        <v>0</v>
      </c>
      <c r="D8780" s="304">
        <f t="shared" si="137"/>
        <v>0</v>
      </c>
      <c r="E8780" s="305">
        <v>45992</v>
      </c>
      <c r="F8780" s="302" t="s">
        <v>69</v>
      </c>
      <c r="G8780" s="302" t="s">
        <v>70</v>
      </c>
      <c r="H8780" s="302" t="s">
        <v>3394</v>
      </c>
      <c r="I8780" s="302" t="s">
        <v>682</v>
      </c>
      <c r="J8780" s="302">
        <v>135300</v>
      </c>
      <c r="K8780" s="302" t="s">
        <v>93</v>
      </c>
      <c r="L8780" s="302">
        <v>13616987</v>
      </c>
      <c r="M8780" s="302" t="s">
        <v>1058</v>
      </c>
      <c r="N8780" s="305">
        <v>42136</v>
      </c>
      <c r="O8780" s="305">
        <v>42186</v>
      </c>
      <c r="P8780" s="302" t="s">
        <v>3398</v>
      </c>
    </row>
    <row r="8781" spans="1:16">
      <c r="A8781" s="303">
        <v>0</v>
      </c>
      <c r="B8781" s="303">
        <v>0</v>
      </c>
      <c r="C8781" s="303">
        <v>0</v>
      </c>
      <c r="D8781" s="304">
        <f t="shared" si="137"/>
        <v>0</v>
      </c>
      <c r="E8781" s="305">
        <v>45992</v>
      </c>
      <c r="F8781" s="302" t="s">
        <v>69</v>
      </c>
      <c r="G8781" s="302" t="s">
        <v>70</v>
      </c>
      <c r="H8781" s="302" t="s">
        <v>3394</v>
      </c>
      <c r="I8781" s="302" t="s">
        <v>682</v>
      </c>
      <c r="J8781" s="302">
        <v>135300</v>
      </c>
      <c r="K8781" s="302" t="s">
        <v>94</v>
      </c>
      <c r="L8781" s="302">
        <v>13617037</v>
      </c>
      <c r="M8781" s="302" t="s">
        <v>1059</v>
      </c>
      <c r="N8781" s="305">
        <v>42136</v>
      </c>
      <c r="O8781" s="305">
        <v>42186</v>
      </c>
      <c r="P8781" s="302" t="s">
        <v>3398</v>
      </c>
    </row>
    <row r="8782" spans="1:16">
      <c r="A8782" s="303">
        <v>0</v>
      </c>
      <c r="B8782" s="303">
        <v>0</v>
      </c>
      <c r="C8782" s="303">
        <v>0</v>
      </c>
      <c r="D8782" s="304">
        <f t="shared" si="137"/>
        <v>0</v>
      </c>
      <c r="E8782" s="305">
        <v>45992</v>
      </c>
      <c r="F8782" s="302" t="s">
        <v>69</v>
      </c>
      <c r="G8782" s="302" t="s">
        <v>70</v>
      </c>
      <c r="H8782" s="302" t="s">
        <v>3394</v>
      </c>
      <c r="I8782" s="302" t="s">
        <v>682</v>
      </c>
      <c r="J8782" s="302">
        <v>135300</v>
      </c>
      <c r="K8782" s="302" t="s">
        <v>94</v>
      </c>
      <c r="L8782" s="302">
        <v>13617046</v>
      </c>
      <c r="M8782" s="302" t="s">
        <v>1059</v>
      </c>
      <c r="N8782" s="305">
        <v>42136</v>
      </c>
      <c r="O8782" s="305">
        <v>42186</v>
      </c>
      <c r="P8782" s="302" t="s">
        <v>3398</v>
      </c>
    </row>
    <row r="8783" spans="1:16">
      <c r="A8783" s="303">
        <v>0</v>
      </c>
      <c r="B8783" s="303">
        <v>0</v>
      </c>
      <c r="C8783" s="303">
        <v>0</v>
      </c>
      <c r="D8783" s="304">
        <f t="shared" si="137"/>
        <v>0</v>
      </c>
      <c r="E8783" s="305">
        <v>45992</v>
      </c>
      <c r="F8783" s="302" t="s">
        <v>69</v>
      </c>
      <c r="G8783" s="302" t="s">
        <v>70</v>
      </c>
      <c r="H8783" s="302" t="s">
        <v>3394</v>
      </c>
      <c r="I8783" s="302" t="s">
        <v>682</v>
      </c>
      <c r="J8783" s="302">
        <v>135300</v>
      </c>
      <c r="K8783" s="302" t="s">
        <v>94</v>
      </c>
      <c r="L8783" s="302">
        <v>13617064</v>
      </c>
      <c r="M8783" s="302" t="s">
        <v>1059</v>
      </c>
      <c r="N8783" s="305">
        <v>42136</v>
      </c>
      <c r="O8783" s="305">
        <v>42186</v>
      </c>
      <c r="P8783" s="302" t="s">
        <v>3398</v>
      </c>
    </row>
    <row r="8784" spans="1:16">
      <c r="A8784" s="303">
        <v>0</v>
      </c>
      <c r="B8784" s="303">
        <v>0</v>
      </c>
      <c r="C8784" s="303">
        <v>0</v>
      </c>
      <c r="D8784" s="304">
        <f t="shared" si="137"/>
        <v>0</v>
      </c>
      <c r="E8784" s="305">
        <v>45992</v>
      </c>
      <c r="F8784" s="302" t="s">
        <v>69</v>
      </c>
      <c r="G8784" s="302" t="s">
        <v>70</v>
      </c>
      <c r="H8784" s="302" t="s">
        <v>3394</v>
      </c>
      <c r="I8784" s="302" t="s">
        <v>682</v>
      </c>
      <c r="J8784" s="302">
        <v>135300</v>
      </c>
      <c r="K8784" s="302" t="s">
        <v>94</v>
      </c>
      <c r="L8784" s="302">
        <v>13616992</v>
      </c>
      <c r="M8784" s="302" t="s">
        <v>1059</v>
      </c>
      <c r="N8784" s="305">
        <v>42136</v>
      </c>
      <c r="O8784" s="305">
        <v>42186</v>
      </c>
      <c r="P8784" s="302" t="s">
        <v>3398</v>
      </c>
    </row>
    <row r="8785" spans="1:16">
      <c r="A8785" s="303">
        <v>0</v>
      </c>
      <c r="B8785" s="303">
        <v>0</v>
      </c>
      <c r="C8785" s="303">
        <v>0</v>
      </c>
      <c r="D8785" s="304">
        <f t="shared" si="137"/>
        <v>0</v>
      </c>
      <c r="E8785" s="305">
        <v>45992</v>
      </c>
      <c r="F8785" s="302" t="s">
        <v>69</v>
      </c>
      <c r="G8785" s="302" t="s">
        <v>70</v>
      </c>
      <c r="H8785" s="302" t="s">
        <v>3394</v>
      </c>
      <c r="I8785" s="302" t="s">
        <v>682</v>
      </c>
      <c r="J8785" s="302">
        <v>135300</v>
      </c>
      <c r="K8785" s="302" t="s">
        <v>94</v>
      </c>
      <c r="L8785" s="302">
        <v>13617001</v>
      </c>
      <c r="M8785" s="302" t="s">
        <v>1059</v>
      </c>
      <c r="N8785" s="305">
        <v>42136</v>
      </c>
      <c r="O8785" s="305">
        <v>42186</v>
      </c>
      <c r="P8785" s="302" t="s">
        <v>3398</v>
      </c>
    </row>
    <row r="8786" spans="1:16">
      <c r="A8786" s="303">
        <v>0</v>
      </c>
      <c r="B8786" s="303">
        <v>0</v>
      </c>
      <c r="C8786" s="303">
        <v>0</v>
      </c>
      <c r="D8786" s="304">
        <f t="shared" si="137"/>
        <v>0</v>
      </c>
      <c r="E8786" s="305">
        <v>45992</v>
      </c>
      <c r="F8786" s="302" t="s">
        <v>69</v>
      </c>
      <c r="G8786" s="302" t="s">
        <v>70</v>
      </c>
      <c r="H8786" s="302" t="s">
        <v>3394</v>
      </c>
      <c r="I8786" s="302" t="s">
        <v>682</v>
      </c>
      <c r="J8786" s="302">
        <v>135300</v>
      </c>
      <c r="K8786" s="302" t="s">
        <v>94</v>
      </c>
      <c r="L8786" s="302">
        <v>13617004</v>
      </c>
      <c r="M8786" s="302" t="s">
        <v>1060</v>
      </c>
      <c r="N8786" s="305">
        <v>42136</v>
      </c>
      <c r="O8786" s="305">
        <v>42186</v>
      </c>
      <c r="P8786" s="302" t="s">
        <v>3398</v>
      </c>
    </row>
    <row r="8787" spans="1:16">
      <c r="A8787" s="303">
        <v>0</v>
      </c>
      <c r="B8787" s="303">
        <v>0</v>
      </c>
      <c r="C8787" s="303">
        <v>0</v>
      </c>
      <c r="D8787" s="304">
        <f t="shared" si="137"/>
        <v>0</v>
      </c>
      <c r="E8787" s="305">
        <v>45992</v>
      </c>
      <c r="F8787" s="302" t="s">
        <v>69</v>
      </c>
      <c r="G8787" s="302" t="s">
        <v>70</v>
      </c>
      <c r="H8787" s="302" t="s">
        <v>3394</v>
      </c>
      <c r="I8787" s="302" t="s">
        <v>682</v>
      </c>
      <c r="J8787" s="302">
        <v>135300</v>
      </c>
      <c r="K8787" s="302" t="s">
        <v>94</v>
      </c>
      <c r="L8787" s="302">
        <v>13617052</v>
      </c>
      <c r="M8787" s="302" t="s">
        <v>1060</v>
      </c>
      <c r="N8787" s="305">
        <v>42136</v>
      </c>
      <c r="O8787" s="305">
        <v>42186</v>
      </c>
      <c r="P8787" s="302" t="s">
        <v>3398</v>
      </c>
    </row>
    <row r="8788" spans="1:16">
      <c r="A8788" s="303">
        <v>0</v>
      </c>
      <c r="B8788" s="303">
        <v>0</v>
      </c>
      <c r="C8788" s="303">
        <v>0</v>
      </c>
      <c r="D8788" s="304">
        <f t="shared" si="137"/>
        <v>0</v>
      </c>
      <c r="E8788" s="305">
        <v>45992</v>
      </c>
      <c r="F8788" s="302" t="s">
        <v>69</v>
      </c>
      <c r="G8788" s="302" t="s">
        <v>70</v>
      </c>
      <c r="H8788" s="302" t="s">
        <v>3394</v>
      </c>
      <c r="I8788" s="302" t="s">
        <v>682</v>
      </c>
      <c r="J8788" s="302">
        <v>135300</v>
      </c>
      <c r="K8788" s="302" t="s">
        <v>94</v>
      </c>
      <c r="L8788" s="302">
        <v>13617061</v>
      </c>
      <c r="M8788" s="302" t="s">
        <v>1059</v>
      </c>
      <c r="N8788" s="305">
        <v>42136</v>
      </c>
      <c r="O8788" s="305">
        <v>42186</v>
      </c>
      <c r="P8788" s="302" t="s">
        <v>3398</v>
      </c>
    </row>
    <row r="8789" spans="1:16">
      <c r="A8789" s="303">
        <v>0</v>
      </c>
      <c r="B8789" s="303">
        <v>0</v>
      </c>
      <c r="C8789" s="303">
        <v>0</v>
      </c>
      <c r="D8789" s="304">
        <f t="shared" si="137"/>
        <v>0</v>
      </c>
      <c r="E8789" s="305">
        <v>45992</v>
      </c>
      <c r="F8789" s="302" t="s">
        <v>69</v>
      </c>
      <c r="G8789" s="302" t="s">
        <v>70</v>
      </c>
      <c r="H8789" s="302" t="s">
        <v>3394</v>
      </c>
      <c r="I8789" s="302" t="s">
        <v>682</v>
      </c>
      <c r="J8789" s="302">
        <v>135300</v>
      </c>
      <c r="K8789" s="302" t="s">
        <v>94</v>
      </c>
      <c r="L8789" s="302">
        <v>13617067</v>
      </c>
      <c r="M8789" s="302" t="s">
        <v>1059</v>
      </c>
      <c r="N8789" s="305">
        <v>42136</v>
      </c>
      <c r="O8789" s="305">
        <v>42186</v>
      </c>
      <c r="P8789" s="302" t="s">
        <v>3398</v>
      </c>
    </row>
    <row r="8790" spans="1:16">
      <c r="A8790" s="303">
        <v>0</v>
      </c>
      <c r="B8790" s="303">
        <v>0</v>
      </c>
      <c r="C8790" s="303">
        <v>0</v>
      </c>
      <c r="D8790" s="304">
        <f t="shared" si="137"/>
        <v>0</v>
      </c>
      <c r="E8790" s="305">
        <v>45992</v>
      </c>
      <c r="F8790" s="302" t="s">
        <v>69</v>
      </c>
      <c r="G8790" s="302" t="s">
        <v>70</v>
      </c>
      <c r="H8790" s="302" t="s">
        <v>3394</v>
      </c>
      <c r="I8790" s="302" t="s">
        <v>682</v>
      </c>
      <c r="J8790" s="302">
        <v>135300</v>
      </c>
      <c r="K8790" s="302" t="s">
        <v>94</v>
      </c>
      <c r="L8790" s="302">
        <v>13617016</v>
      </c>
      <c r="M8790" s="302" t="s">
        <v>1059</v>
      </c>
      <c r="N8790" s="305">
        <v>42136</v>
      </c>
      <c r="O8790" s="305">
        <v>42186</v>
      </c>
      <c r="P8790" s="302" t="s">
        <v>3398</v>
      </c>
    </row>
    <row r="8791" spans="1:16">
      <c r="A8791" s="303">
        <v>0</v>
      </c>
      <c r="B8791" s="303">
        <v>0</v>
      </c>
      <c r="C8791" s="303">
        <v>0</v>
      </c>
      <c r="D8791" s="304">
        <f t="shared" si="137"/>
        <v>0</v>
      </c>
      <c r="E8791" s="305">
        <v>45992</v>
      </c>
      <c r="F8791" s="302" t="s">
        <v>69</v>
      </c>
      <c r="G8791" s="302" t="s">
        <v>70</v>
      </c>
      <c r="H8791" s="302" t="s">
        <v>3394</v>
      </c>
      <c r="I8791" s="302" t="s">
        <v>682</v>
      </c>
      <c r="J8791" s="302">
        <v>135300</v>
      </c>
      <c r="K8791" s="302" t="s">
        <v>94</v>
      </c>
      <c r="L8791" s="302">
        <v>13617031</v>
      </c>
      <c r="M8791" s="302" t="s">
        <v>1059</v>
      </c>
      <c r="N8791" s="305">
        <v>42136</v>
      </c>
      <c r="O8791" s="305">
        <v>42186</v>
      </c>
      <c r="P8791" s="302" t="s">
        <v>3398</v>
      </c>
    </row>
    <row r="8792" spans="1:16">
      <c r="A8792" s="303">
        <v>0</v>
      </c>
      <c r="B8792" s="303">
        <v>0</v>
      </c>
      <c r="C8792" s="303">
        <v>0</v>
      </c>
      <c r="D8792" s="304">
        <f t="shared" si="137"/>
        <v>0</v>
      </c>
      <c r="E8792" s="305">
        <v>45992</v>
      </c>
      <c r="F8792" s="302" t="s">
        <v>69</v>
      </c>
      <c r="G8792" s="302" t="s">
        <v>70</v>
      </c>
      <c r="H8792" s="302" t="s">
        <v>3394</v>
      </c>
      <c r="I8792" s="302" t="s">
        <v>682</v>
      </c>
      <c r="J8792" s="302">
        <v>135300</v>
      </c>
      <c r="K8792" s="302" t="s">
        <v>94</v>
      </c>
      <c r="L8792" s="302">
        <v>13617040</v>
      </c>
      <c r="M8792" s="302" t="s">
        <v>1059</v>
      </c>
      <c r="N8792" s="305">
        <v>42136</v>
      </c>
      <c r="O8792" s="305">
        <v>42186</v>
      </c>
      <c r="P8792" s="302" t="s">
        <v>3398</v>
      </c>
    </row>
    <row r="8793" spans="1:16">
      <c r="A8793" s="303">
        <v>0</v>
      </c>
      <c r="B8793" s="303">
        <v>0</v>
      </c>
      <c r="C8793" s="303">
        <v>0</v>
      </c>
      <c r="D8793" s="304">
        <f t="shared" si="137"/>
        <v>0</v>
      </c>
      <c r="E8793" s="305">
        <v>45992</v>
      </c>
      <c r="F8793" s="302" t="s">
        <v>69</v>
      </c>
      <c r="G8793" s="302" t="s">
        <v>70</v>
      </c>
      <c r="H8793" s="302" t="s">
        <v>3394</v>
      </c>
      <c r="I8793" s="302" t="s">
        <v>682</v>
      </c>
      <c r="J8793" s="302">
        <v>135300</v>
      </c>
      <c r="K8793" s="302" t="s">
        <v>94</v>
      </c>
      <c r="L8793" s="302">
        <v>13617025</v>
      </c>
      <c r="M8793" s="302" t="s">
        <v>1059</v>
      </c>
      <c r="N8793" s="305">
        <v>42136</v>
      </c>
      <c r="O8793" s="305">
        <v>42186</v>
      </c>
      <c r="P8793" s="302" t="s">
        <v>3398</v>
      </c>
    </row>
    <row r="8794" spans="1:16">
      <c r="A8794" s="303">
        <v>0</v>
      </c>
      <c r="B8794" s="303">
        <v>0</v>
      </c>
      <c r="C8794" s="303">
        <v>0</v>
      </c>
      <c r="D8794" s="304">
        <f t="shared" si="137"/>
        <v>0</v>
      </c>
      <c r="E8794" s="305">
        <v>45992</v>
      </c>
      <c r="F8794" s="302" t="s">
        <v>69</v>
      </c>
      <c r="G8794" s="302" t="s">
        <v>70</v>
      </c>
      <c r="H8794" s="302" t="s">
        <v>3394</v>
      </c>
      <c r="I8794" s="302" t="s">
        <v>682</v>
      </c>
      <c r="J8794" s="302">
        <v>135300</v>
      </c>
      <c r="K8794" s="302" t="s">
        <v>94</v>
      </c>
      <c r="L8794" s="302">
        <v>13617055</v>
      </c>
      <c r="M8794" s="302" t="s">
        <v>1060</v>
      </c>
      <c r="N8794" s="305">
        <v>42136</v>
      </c>
      <c r="O8794" s="305">
        <v>42186</v>
      </c>
      <c r="P8794" s="302" t="s">
        <v>3398</v>
      </c>
    </row>
    <row r="8795" spans="1:16">
      <c r="A8795" s="303">
        <v>0</v>
      </c>
      <c r="B8795" s="303">
        <v>0</v>
      </c>
      <c r="C8795" s="303">
        <v>0</v>
      </c>
      <c r="D8795" s="304">
        <f t="shared" si="137"/>
        <v>0</v>
      </c>
      <c r="E8795" s="305">
        <v>45992</v>
      </c>
      <c r="F8795" s="302" t="s">
        <v>69</v>
      </c>
      <c r="G8795" s="302" t="s">
        <v>70</v>
      </c>
      <c r="H8795" s="302" t="s">
        <v>3394</v>
      </c>
      <c r="I8795" s="302" t="s">
        <v>682</v>
      </c>
      <c r="J8795" s="302">
        <v>135300</v>
      </c>
      <c r="K8795" s="302" t="s">
        <v>94</v>
      </c>
      <c r="L8795" s="302">
        <v>13617058</v>
      </c>
      <c r="M8795" s="302" t="s">
        <v>1060</v>
      </c>
      <c r="N8795" s="305">
        <v>42136</v>
      </c>
      <c r="O8795" s="305">
        <v>42186</v>
      </c>
      <c r="P8795" s="302" t="s">
        <v>3398</v>
      </c>
    </row>
    <row r="8796" spans="1:16">
      <c r="A8796" s="303">
        <v>0</v>
      </c>
      <c r="B8796" s="303">
        <v>0</v>
      </c>
      <c r="C8796" s="303">
        <v>0</v>
      </c>
      <c r="D8796" s="304">
        <f t="shared" si="137"/>
        <v>0</v>
      </c>
      <c r="E8796" s="305">
        <v>45992</v>
      </c>
      <c r="F8796" s="302" t="s">
        <v>69</v>
      </c>
      <c r="G8796" s="302" t="s">
        <v>70</v>
      </c>
      <c r="H8796" s="302" t="s">
        <v>3394</v>
      </c>
      <c r="I8796" s="302" t="s">
        <v>682</v>
      </c>
      <c r="J8796" s="302">
        <v>135300</v>
      </c>
      <c r="K8796" s="302" t="s">
        <v>94</v>
      </c>
      <c r="L8796" s="302">
        <v>13617007</v>
      </c>
      <c r="M8796" s="302" t="s">
        <v>1059</v>
      </c>
      <c r="N8796" s="305">
        <v>42136</v>
      </c>
      <c r="O8796" s="305">
        <v>42186</v>
      </c>
      <c r="P8796" s="302" t="s">
        <v>3398</v>
      </c>
    </row>
    <row r="8797" spans="1:16">
      <c r="A8797" s="303">
        <v>0</v>
      </c>
      <c r="B8797" s="303">
        <v>0</v>
      </c>
      <c r="C8797" s="303">
        <v>0</v>
      </c>
      <c r="D8797" s="304">
        <f t="shared" si="137"/>
        <v>0</v>
      </c>
      <c r="E8797" s="305">
        <v>45992</v>
      </c>
      <c r="F8797" s="302" t="s">
        <v>69</v>
      </c>
      <c r="G8797" s="302" t="s">
        <v>70</v>
      </c>
      <c r="H8797" s="302" t="s">
        <v>3394</v>
      </c>
      <c r="I8797" s="302" t="s">
        <v>682</v>
      </c>
      <c r="J8797" s="302">
        <v>135300</v>
      </c>
      <c r="K8797" s="302" t="s">
        <v>94</v>
      </c>
      <c r="L8797" s="302">
        <v>13617013</v>
      </c>
      <c r="M8797" s="302" t="s">
        <v>1059</v>
      </c>
      <c r="N8797" s="305">
        <v>42136</v>
      </c>
      <c r="O8797" s="305">
        <v>42186</v>
      </c>
      <c r="P8797" s="302" t="s">
        <v>3398</v>
      </c>
    </row>
    <row r="8798" spans="1:16">
      <c r="A8798" s="303">
        <v>0</v>
      </c>
      <c r="B8798" s="303">
        <v>0</v>
      </c>
      <c r="C8798" s="303">
        <v>0</v>
      </c>
      <c r="D8798" s="304">
        <f t="shared" si="137"/>
        <v>0</v>
      </c>
      <c r="E8798" s="305">
        <v>45992</v>
      </c>
      <c r="F8798" s="302" t="s">
        <v>69</v>
      </c>
      <c r="G8798" s="302" t="s">
        <v>70</v>
      </c>
      <c r="H8798" s="302" t="s">
        <v>3394</v>
      </c>
      <c r="I8798" s="302" t="s">
        <v>682</v>
      </c>
      <c r="J8798" s="302">
        <v>135300</v>
      </c>
      <c r="K8798" s="302" t="s">
        <v>94</v>
      </c>
      <c r="L8798" s="302">
        <v>13617049</v>
      </c>
      <c r="M8798" s="302" t="s">
        <v>1059</v>
      </c>
      <c r="N8798" s="305">
        <v>42136</v>
      </c>
      <c r="O8798" s="305">
        <v>42186</v>
      </c>
      <c r="P8798" s="302" t="s">
        <v>3398</v>
      </c>
    </row>
    <row r="8799" spans="1:16">
      <c r="A8799" s="303">
        <v>0</v>
      </c>
      <c r="B8799" s="303">
        <v>0</v>
      </c>
      <c r="C8799" s="303">
        <v>0</v>
      </c>
      <c r="D8799" s="304">
        <f t="shared" si="137"/>
        <v>0</v>
      </c>
      <c r="E8799" s="305">
        <v>45992</v>
      </c>
      <c r="F8799" s="302" t="s">
        <v>69</v>
      </c>
      <c r="G8799" s="302" t="s">
        <v>70</v>
      </c>
      <c r="H8799" s="302" t="s">
        <v>3394</v>
      </c>
      <c r="I8799" s="302" t="s">
        <v>682</v>
      </c>
      <c r="J8799" s="302">
        <v>135300</v>
      </c>
      <c r="K8799" s="302" t="s">
        <v>94</v>
      </c>
      <c r="L8799" s="302">
        <v>13617028</v>
      </c>
      <c r="M8799" s="302" t="s">
        <v>1060</v>
      </c>
      <c r="N8799" s="305">
        <v>42136</v>
      </c>
      <c r="O8799" s="305">
        <v>42186</v>
      </c>
      <c r="P8799" s="302" t="s">
        <v>3398</v>
      </c>
    </row>
    <row r="8800" spans="1:16">
      <c r="A8800" s="303">
        <v>0</v>
      </c>
      <c r="B8800" s="303">
        <v>0</v>
      </c>
      <c r="C8800" s="303">
        <v>0</v>
      </c>
      <c r="D8800" s="304">
        <f t="shared" si="137"/>
        <v>0</v>
      </c>
      <c r="E8800" s="305">
        <v>45992</v>
      </c>
      <c r="F8800" s="302" t="s">
        <v>69</v>
      </c>
      <c r="G8800" s="302" t="s">
        <v>70</v>
      </c>
      <c r="H8800" s="302" t="s">
        <v>3394</v>
      </c>
      <c r="I8800" s="302" t="s">
        <v>682</v>
      </c>
      <c r="J8800" s="302">
        <v>135300</v>
      </c>
      <c r="K8800" s="302" t="s">
        <v>94</v>
      </c>
      <c r="L8800" s="302">
        <v>13616998</v>
      </c>
      <c r="M8800" s="302" t="s">
        <v>1059</v>
      </c>
      <c r="N8800" s="305">
        <v>42136</v>
      </c>
      <c r="O8800" s="305">
        <v>42186</v>
      </c>
      <c r="P8800" s="302" t="s">
        <v>3398</v>
      </c>
    </row>
    <row r="8801" spans="1:16">
      <c r="A8801" s="303">
        <v>0</v>
      </c>
      <c r="B8801" s="303">
        <v>0</v>
      </c>
      <c r="C8801" s="303">
        <v>0</v>
      </c>
      <c r="D8801" s="304">
        <f t="shared" si="137"/>
        <v>0</v>
      </c>
      <c r="E8801" s="305">
        <v>45992</v>
      </c>
      <c r="F8801" s="302" t="s">
        <v>69</v>
      </c>
      <c r="G8801" s="302" t="s">
        <v>70</v>
      </c>
      <c r="H8801" s="302" t="s">
        <v>3394</v>
      </c>
      <c r="I8801" s="302" t="s">
        <v>682</v>
      </c>
      <c r="J8801" s="302">
        <v>135300</v>
      </c>
      <c r="K8801" s="302" t="s">
        <v>94</v>
      </c>
      <c r="L8801" s="302">
        <v>13617010</v>
      </c>
      <c r="M8801" s="302" t="s">
        <v>1059</v>
      </c>
      <c r="N8801" s="305">
        <v>42136</v>
      </c>
      <c r="O8801" s="305">
        <v>42186</v>
      </c>
      <c r="P8801" s="302" t="s">
        <v>3398</v>
      </c>
    </row>
    <row r="8802" spans="1:16">
      <c r="A8802" s="303">
        <v>0</v>
      </c>
      <c r="B8802" s="303">
        <v>0</v>
      </c>
      <c r="C8802" s="303">
        <v>0</v>
      </c>
      <c r="D8802" s="304">
        <f t="shared" si="137"/>
        <v>0</v>
      </c>
      <c r="E8802" s="305">
        <v>45992</v>
      </c>
      <c r="F8802" s="302" t="s">
        <v>69</v>
      </c>
      <c r="G8802" s="302" t="s">
        <v>70</v>
      </c>
      <c r="H8802" s="302" t="s">
        <v>3394</v>
      </c>
      <c r="I8802" s="302" t="s">
        <v>682</v>
      </c>
      <c r="J8802" s="302">
        <v>135300</v>
      </c>
      <c r="K8802" s="302" t="s">
        <v>94</v>
      </c>
      <c r="L8802" s="302">
        <v>13617019</v>
      </c>
      <c r="M8802" s="302" t="s">
        <v>1059</v>
      </c>
      <c r="N8802" s="305">
        <v>42136</v>
      </c>
      <c r="O8802" s="305">
        <v>42186</v>
      </c>
      <c r="P8802" s="302" t="s">
        <v>3398</v>
      </c>
    </row>
    <row r="8803" spans="1:16">
      <c r="A8803" s="303">
        <v>0</v>
      </c>
      <c r="B8803" s="303">
        <v>0</v>
      </c>
      <c r="C8803" s="303">
        <v>0</v>
      </c>
      <c r="D8803" s="304">
        <f t="shared" si="137"/>
        <v>0</v>
      </c>
      <c r="E8803" s="305">
        <v>45992</v>
      </c>
      <c r="F8803" s="302" t="s">
        <v>69</v>
      </c>
      <c r="G8803" s="302" t="s">
        <v>70</v>
      </c>
      <c r="H8803" s="302" t="s">
        <v>3394</v>
      </c>
      <c r="I8803" s="302" t="s">
        <v>682</v>
      </c>
      <c r="J8803" s="302">
        <v>135300</v>
      </c>
      <c r="K8803" s="302" t="s">
        <v>94</v>
      </c>
      <c r="L8803" s="302">
        <v>13617022</v>
      </c>
      <c r="M8803" s="302" t="s">
        <v>1060</v>
      </c>
      <c r="N8803" s="305">
        <v>42136</v>
      </c>
      <c r="O8803" s="305">
        <v>42186</v>
      </c>
      <c r="P8803" s="302" t="s">
        <v>3398</v>
      </c>
    </row>
    <row r="8804" spans="1:16">
      <c r="A8804" s="303">
        <v>0</v>
      </c>
      <c r="B8804" s="303">
        <v>0</v>
      </c>
      <c r="C8804" s="303">
        <v>0</v>
      </c>
      <c r="D8804" s="304">
        <f t="shared" si="137"/>
        <v>0</v>
      </c>
      <c r="E8804" s="305">
        <v>45992</v>
      </c>
      <c r="F8804" s="302" t="s">
        <v>69</v>
      </c>
      <c r="G8804" s="302" t="s">
        <v>70</v>
      </c>
      <c r="H8804" s="302" t="s">
        <v>3394</v>
      </c>
      <c r="I8804" s="302" t="s">
        <v>682</v>
      </c>
      <c r="J8804" s="302">
        <v>135300</v>
      </c>
      <c r="K8804" s="302" t="s">
        <v>94</v>
      </c>
      <c r="L8804" s="302">
        <v>13617034</v>
      </c>
      <c r="M8804" s="302" t="s">
        <v>1060</v>
      </c>
      <c r="N8804" s="305">
        <v>42136</v>
      </c>
      <c r="O8804" s="305">
        <v>42186</v>
      </c>
      <c r="P8804" s="302" t="s">
        <v>3398</v>
      </c>
    </row>
    <row r="8805" spans="1:16">
      <c r="A8805" s="303">
        <v>0</v>
      </c>
      <c r="B8805" s="303">
        <v>0</v>
      </c>
      <c r="C8805" s="303">
        <v>0</v>
      </c>
      <c r="D8805" s="304">
        <f t="shared" si="137"/>
        <v>0</v>
      </c>
      <c r="E8805" s="305">
        <v>45992</v>
      </c>
      <c r="F8805" s="302" t="s">
        <v>69</v>
      </c>
      <c r="G8805" s="302" t="s">
        <v>70</v>
      </c>
      <c r="H8805" s="302" t="s">
        <v>3394</v>
      </c>
      <c r="I8805" s="302" t="s">
        <v>682</v>
      </c>
      <c r="J8805" s="302">
        <v>135300</v>
      </c>
      <c r="K8805" s="302" t="s">
        <v>94</v>
      </c>
      <c r="L8805" s="302">
        <v>13617043</v>
      </c>
      <c r="M8805" s="302" t="s">
        <v>1059</v>
      </c>
      <c r="N8805" s="305">
        <v>42136</v>
      </c>
      <c r="O8805" s="305">
        <v>42186</v>
      </c>
      <c r="P8805" s="302" t="s">
        <v>3398</v>
      </c>
    </row>
    <row r="8806" spans="1:16">
      <c r="A8806" s="303">
        <v>0</v>
      </c>
      <c r="B8806" s="303">
        <v>0</v>
      </c>
      <c r="C8806" s="303">
        <v>0</v>
      </c>
      <c r="D8806" s="304">
        <f t="shared" si="137"/>
        <v>0</v>
      </c>
      <c r="E8806" s="305">
        <v>45992</v>
      </c>
      <c r="F8806" s="302" t="s">
        <v>69</v>
      </c>
      <c r="G8806" s="302" t="s">
        <v>70</v>
      </c>
      <c r="H8806" s="302" t="s">
        <v>3394</v>
      </c>
      <c r="I8806" s="302" t="s">
        <v>682</v>
      </c>
      <c r="J8806" s="302">
        <v>135300</v>
      </c>
      <c r="K8806" s="302" t="s">
        <v>94</v>
      </c>
      <c r="L8806" s="302">
        <v>13616995</v>
      </c>
      <c r="M8806" s="302" t="s">
        <v>1059</v>
      </c>
      <c r="N8806" s="305">
        <v>42136</v>
      </c>
      <c r="O8806" s="305">
        <v>42186</v>
      </c>
      <c r="P8806" s="302" t="s">
        <v>3398</v>
      </c>
    </row>
    <row r="8807" spans="1:16">
      <c r="A8807" s="303">
        <v>0</v>
      </c>
      <c r="B8807" s="303">
        <v>0</v>
      </c>
      <c r="C8807" s="303">
        <v>0</v>
      </c>
      <c r="D8807" s="304">
        <f t="shared" si="137"/>
        <v>0</v>
      </c>
      <c r="E8807" s="305">
        <v>45992</v>
      </c>
      <c r="F8807" s="302" t="s">
        <v>69</v>
      </c>
      <c r="G8807" s="302" t="s">
        <v>70</v>
      </c>
      <c r="H8807" s="302" t="s">
        <v>3394</v>
      </c>
      <c r="I8807" s="302" t="s">
        <v>682</v>
      </c>
      <c r="J8807" s="302">
        <v>135300</v>
      </c>
      <c r="K8807" s="302" t="s">
        <v>112</v>
      </c>
      <c r="L8807" s="302">
        <v>13617070</v>
      </c>
      <c r="M8807" s="302" t="s">
        <v>1022</v>
      </c>
      <c r="N8807" s="305">
        <v>42136</v>
      </c>
      <c r="O8807" s="305">
        <v>42186</v>
      </c>
      <c r="P8807" s="302" t="s">
        <v>3398</v>
      </c>
    </row>
    <row r="8808" spans="1:16">
      <c r="A8808" s="303">
        <v>0</v>
      </c>
      <c r="B8808" s="303">
        <v>0</v>
      </c>
      <c r="C8808" s="303">
        <v>0</v>
      </c>
      <c r="D8808" s="304">
        <f t="shared" si="137"/>
        <v>0</v>
      </c>
      <c r="E8808" s="305">
        <v>45992</v>
      </c>
      <c r="F8808" s="302" t="s">
        <v>69</v>
      </c>
      <c r="G8808" s="302" t="s">
        <v>70</v>
      </c>
      <c r="H8808" s="302" t="s">
        <v>3394</v>
      </c>
      <c r="I8808" s="302" t="s">
        <v>682</v>
      </c>
      <c r="J8808" s="302">
        <v>135300</v>
      </c>
      <c r="K8808" s="302" t="s">
        <v>89</v>
      </c>
      <c r="L8808" s="302">
        <v>13617085</v>
      </c>
      <c r="M8808" s="302" t="s">
        <v>1061</v>
      </c>
      <c r="N8808" s="305">
        <v>42136</v>
      </c>
      <c r="O8808" s="305">
        <v>42186</v>
      </c>
      <c r="P8808" s="302" t="s">
        <v>3398</v>
      </c>
    </row>
    <row r="8809" spans="1:16">
      <c r="A8809" s="303">
        <v>0</v>
      </c>
      <c r="B8809" s="303">
        <v>0</v>
      </c>
      <c r="C8809" s="303">
        <v>0</v>
      </c>
      <c r="D8809" s="304">
        <f t="shared" si="137"/>
        <v>0</v>
      </c>
      <c r="E8809" s="305">
        <v>45992</v>
      </c>
      <c r="F8809" s="302" t="s">
        <v>69</v>
      </c>
      <c r="G8809" s="302" t="s">
        <v>70</v>
      </c>
      <c r="H8809" s="302" t="s">
        <v>3394</v>
      </c>
      <c r="I8809" s="302" t="s">
        <v>682</v>
      </c>
      <c r="J8809" s="302">
        <v>135300</v>
      </c>
      <c r="K8809" s="302" t="s">
        <v>89</v>
      </c>
      <c r="L8809" s="302">
        <v>13617073</v>
      </c>
      <c r="M8809" s="302" t="s">
        <v>1061</v>
      </c>
      <c r="N8809" s="305">
        <v>42136</v>
      </c>
      <c r="O8809" s="305">
        <v>42186</v>
      </c>
      <c r="P8809" s="302" t="s">
        <v>3398</v>
      </c>
    </row>
    <row r="8810" spans="1:16">
      <c r="A8810" s="303">
        <v>0</v>
      </c>
      <c r="B8810" s="303">
        <v>0</v>
      </c>
      <c r="C8810" s="303">
        <v>0</v>
      </c>
      <c r="D8810" s="304">
        <f t="shared" si="137"/>
        <v>0</v>
      </c>
      <c r="E8810" s="305">
        <v>45992</v>
      </c>
      <c r="F8810" s="302" t="s">
        <v>69</v>
      </c>
      <c r="G8810" s="302" t="s">
        <v>70</v>
      </c>
      <c r="H8810" s="302" t="s">
        <v>3394</v>
      </c>
      <c r="I8810" s="302" t="s">
        <v>682</v>
      </c>
      <c r="J8810" s="302">
        <v>135300</v>
      </c>
      <c r="K8810" s="302" t="s">
        <v>89</v>
      </c>
      <c r="L8810" s="302">
        <v>13617076</v>
      </c>
      <c r="M8810" s="302" t="s">
        <v>1061</v>
      </c>
      <c r="N8810" s="305">
        <v>42136</v>
      </c>
      <c r="O8810" s="305">
        <v>42186</v>
      </c>
      <c r="P8810" s="302" t="s">
        <v>3398</v>
      </c>
    </row>
    <row r="8811" spans="1:16">
      <c r="A8811" s="303">
        <v>0</v>
      </c>
      <c r="B8811" s="303">
        <v>0</v>
      </c>
      <c r="C8811" s="303">
        <v>0</v>
      </c>
      <c r="D8811" s="304">
        <f t="shared" si="137"/>
        <v>0</v>
      </c>
      <c r="E8811" s="305">
        <v>45992</v>
      </c>
      <c r="F8811" s="302" t="s">
        <v>69</v>
      </c>
      <c r="G8811" s="302" t="s">
        <v>70</v>
      </c>
      <c r="H8811" s="302" t="s">
        <v>3394</v>
      </c>
      <c r="I8811" s="302" t="s">
        <v>682</v>
      </c>
      <c r="J8811" s="302">
        <v>135300</v>
      </c>
      <c r="K8811" s="302" t="s">
        <v>89</v>
      </c>
      <c r="L8811" s="302">
        <v>13617082</v>
      </c>
      <c r="M8811" s="302" t="s">
        <v>1061</v>
      </c>
      <c r="N8811" s="305">
        <v>42136</v>
      </c>
      <c r="O8811" s="305">
        <v>42186</v>
      </c>
      <c r="P8811" s="302" t="s">
        <v>3398</v>
      </c>
    </row>
    <row r="8812" spans="1:16">
      <c r="A8812" s="303">
        <v>0</v>
      </c>
      <c r="B8812" s="303">
        <v>0</v>
      </c>
      <c r="C8812" s="303">
        <v>0</v>
      </c>
      <c r="D8812" s="304">
        <f t="shared" si="137"/>
        <v>0</v>
      </c>
      <c r="E8812" s="305">
        <v>45992</v>
      </c>
      <c r="F8812" s="302" t="s">
        <v>69</v>
      </c>
      <c r="G8812" s="302" t="s">
        <v>70</v>
      </c>
      <c r="H8812" s="302" t="s">
        <v>3394</v>
      </c>
      <c r="I8812" s="302" t="s">
        <v>682</v>
      </c>
      <c r="J8812" s="302">
        <v>135300</v>
      </c>
      <c r="K8812" s="302" t="s">
        <v>89</v>
      </c>
      <c r="L8812" s="302">
        <v>13617079</v>
      </c>
      <c r="M8812" s="302" t="s">
        <v>1061</v>
      </c>
      <c r="N8812" s="305">
        <v>42136</v>
      </c>
      <c r="O8812" s="305">
        <v>42186</v>
      </c>
      <c r="P8812" s="302" t="s">
        <v>3398</v>
      </c>
    </row>
    <row r="8813" spans="1:16">
      <c r="A8813" s="303">
        <v>0</v>
      </c>
      <c r="B8813" s="303">
        <v>0</v>
      </c>
      <c r="C8813" s="303">
        <v>0</v>
      </c>
      <c r="D8813" s="304">
        <f t="shared" si="137"/>
        <v>0</v>
      </c>
      <c r="E8813" s="305">
        <v>45992</v>
      </c>
      <c r="F8813" s="302" t="s">
        <v>69</v>
      </c>
      <c r="G8813" s="302" t="s">
        <v>70</v>
      </c>
      <c r="H8813" s="302" t="s">
        <v>3394</v>
      </c>
      <c r="I8813" s="302" t="s">
        <v>682</v>
      </c>
      <c r="J8813" s="302">
        <v>135500</v>
      </c>
      <c r="K8813" s="302" t="s">
        <v>80</v>
      </c>
      <c r="L8813" s="302">
        <v>9809988</v>
      </c>
      <c r="M8813" s="302" t="s">
        <v>891</v>
      </c>
      <c r="N8813" s="305">
        <v>37210</v>
      </c>
      <c r="O8813" s="305">
        <v>37257</v>
      </c>
      <c r="P8813" s="302" t="s">
        <v>1068</v>
      </c>
    </row>
    <row r="8814" spans="1:16">
      <c r="A8814" s="303">
        <v>0</v>
      </c>
      <c r="B8814" s="303">
        <v>0</v>
      </c>
      <c r="C8814" s="303">
        <v>0</v>
      </c>
      <c r="D8814" s="304">
        <f t="shared" si="137"/>
        <v>0</v>
      </c>
      <c r="E8814" s="305">
        <v>45992</v>
      </c>
      <c r="F8814" s="302" t="s">
        <v>69</v>
      </c>
      <c r="G8814" s="302" t="s">
        <v>70</v>
      </c>
      <c r="H8814" s="302" t="s">
        <v>3394</v>
      </c>
      <c r="I8814" s="302" t="s">
        <v>682</v>
      </c>
      <c r="J8814" s="302">
        <v>135500</v>
      </c>
      <c r="K8814" s="302" t="s">
        <v>200</v>
      </c>
      <c r="L8814" s="302">
        <v>20954289</v>
      </c>
      <c r="M8814" s="302" t="s">
        <v>1050</v>
      </c>
      <c r="N8814" s="305">
        <v>42464</v>
      </c>
      <c r="O8814" s="305">
        <v>42552</v>
      </c>
      <c r="P8814" s="302" t="s">
        <v>3403</v>
      </c>
    </row>
    <row r="8815" spans="1:16">
      <c r="A8815" s="303">
        <v>0</v>
      </c>
      <c r="B8815" s="303">
        <v>0</v>
      </c>
      <c r="C8815" s="303">
        <v>0</v>
      </c>
      <c r="D8815" s="304">
        <f t="shared" si="137"/>
        <v>0</v>
      </c>
      <c r="E8815" s="305">
        <v>45992</v>
      </c>
      <c r="F8815" s="302" t="s">
        <v>69</v>
      </c>
      <c r="G8815" s="302" t="s">
        <v>70</v>
      </c>
      <c r="H8815" s="302" t="s">
        <v>3394</v>
      </c>
      <c r="I8815" s="302" t="s">
        <v>682</v>
      </c>
      <c r="J8815" s="302">
        <v>135500</v>
      </c>
      <c r="K8815" s="302" t="s">
        <v>83</v>
      </c>
      <c r="L8815" s="302">
        <v>9802861</v>
      </c>
      <c r="M8815" s="302" t="s">
        <v>879</v>
      </c>
      <c r="N8815" s="305">
        <v>34516</v>
      </c>
      <c r="O8815" s="305">
        <v>34516</v>
      </c>
      <c r="P8815" s="302" t="s">
        <v>1052</v>
      </c>
    </row>
    <row r="8816" spans="1:16">
      <c r="A8816" s="303">
        <v>0</v>
      </c>
      <c r="B8816" s="303">
        <v>0</v>
      </c>
      <c r="C8816" s="303">
        <v>0</v>
      </c>
      <c r="D8816" s="304">
        <f t="shared" si="137"/>
        <v>0</v>
      </c>
      <c r="E8816" s="305">
        <v>45992</v>
      </c>
      <c r="F8816" s="302" t="s">
        <v>69</v>
      </c>
      <c r="G8816" s="302" t="s">
        <v>70</v>
      </c>
      <c r="H8816" s="302" t="s">
        <v>3394</v>
      </c>
      <c r="I8816" s="302" t="s">
        <v>682</v>
      </c>
      <c r="J8816" s="302">
        <v>135500</v>
      </c>
      <c r="K8816" s="302" t="s">
        <v>83</v>
      </c>
      <c r="L8816" s="302">
        <v>12809569</v>
      </c>
      <c r="M8816" s="302" t="s">
        <v>911</v>
      </c>
      <c r="N8816" s="305">
        <v>41821</v>
      </c>
      <c r="O8816" s="305">
        <v>41821</v>
      </c>
      <c r="P8816" s="302" t="s">
        <v>3396</v>
      </c>
    </row>
    <row r="8817" spans="1:16">
      <c r="A8817" s="303">
        <v>0</v>
      </c>
      <c r="B8817" s="303">
        <v>0</v>
      </c>
      <c r="C8817" s="303">
        <v>0</v>
      </c>
      <c r="D8817" s="304">
        <f t="shared" si="137"/>
        <v>0</v>
      </c>
      <c r="E8817" s="305">
        <v>45992</v>
      </c>
      <c r="F8817" s="302" t="s">
        <v>69</v>
      </c>
      <c r="G8817" s="302" t="s">
        <v>70</v>
      </c>
      <c r="H8817" s="302" t="s">
        <v>3394</v>
      </c>
      <c r="I8817" s="302" t="s">
        <v>682</v>
      </c>
      <c r="J8817" s="302">
        <v>135500</v>
      </c>
      <c r="K8817" s="302" t="s">
        <v>83</v>
      </c>
      <c r="L8817" s="302">
        <v>9802753</v>
      </c>
      <c r="M8817" s="302" t="s">
        <v>879</v>
      </c>
      <c r="N8817" s="305">
        <v>31594</v>
      </c>
      <c r="O8817" s="305">
        <v>31594</v>
      </c>
      <c r="P8817" s="302" t="s">
        <v>1052</v>
      </c>
    </row>
    <row r="8818" spans="1:16">
      <c r="A8818" s="303">
        <v>0</v>
      </c>
      <c r="B8818" s="303">
        <v>0</v>
      </c>
      <c r="C8818" s="303">
        <v>0</v>
      </c>
      <c r="D8818" s="304">
        <f t="shared" si="137"/>
        <v>0</v>
      </c>
      <c r="E8818" s="305">
        <v>45992</v>
      </c>
      <c r="F8818" s="302" t="s">
        <v>69</v>
      </c>
      <c r="G8818" s="302" t="s">
        <v>70</v>
      </c>
      <c r="H8818" s="302" t="s">
        <v>3394</v>
      </c>
      <c r="I8818" s="302" t="s">
        <v>682</v>
      </c>
      <c r="J8818" s="302">
        <v>135500</v>
      </c>
      <c r="K8818" s="302" t="s">
        <v>83</v>
      </c>
      <c r="L8818" s="302">
        <v>9808240</v>
      </c>
      <c r="M8818" s="302" t="s">
        <v>879</v>
      </c>
      <c r="N8818" s="305">
        <v>37036</v>
      </c>
      <c r="O8818" s="305">
        <v>36892</v>
      </c>
      <c r="P8818" s="302" t="s">
        <v>3303</v>
      </c>
    </row>
    <row r="8819" spans="1:16">
      <c r="A8819" s="303">
        <v>0</v>
      </c>
      <c r="B8819" s="303">
        <v>0</v>
      </c>
      <c r="C8819" s="303">
        <v>0</v>
      </c>
      <c r="D8819" s="304">
        <f t="shared" si="137"/>
        <v>0</v>
      </c>
      <c r="E8819" s="305">
        <v>45992</v>
      </c>
      <c r="F8819" s="302" t="s">
        <v>69</v>
      </c>
      <c r="G8819" s="302" t="s">
        <v>70</v>
      </c>
      <c r="H8819" s="302" t="s">
        <v>3394</v>
      </c>
      <c r="I8819" s="302" t="s">
        <v>682</v>
      </c>
      <c r="J8819" s="302">
        <v>135500</v>
      </c>
      <c r="K8819" s="302" t="s">
        <v>83</v>
      </c>
      <c r="L8819" s="302">
        <v>11451900</v>
      </c>
      <c r="M8819" s="302" t="s">
        <v>911</v>
      </c>
      <c r="N8819" s="305">
        <v>41061</v>
      </c>
      <c r="O8819" s="305">
        <v>41061</v>
      </c>
      <c r="P8819" s="302" t="s">
        <v>3404</v>
      </c>
    </row>
    <row r="8820" spans="1:16">
      <c r="A8820" s="303">
        <v>0</v>
      </c>
      <c r="B8820" s="303">
        <v>0</v>
      </c>
      <c r="C8820" s="303">
        <v>0</v>
      </c>
      <c r="D8820" s="304">
        <f t="shared" si="137"/>
        <v>0</v>
      </c>
      <c r="E8820" s="305">
        <v>45992</v>
      </c>
      <c r="F8820" s="302" t="s">
        <v>69</v>
      </c>
      <c r="G8820" s="302" t="s">
        <v>70</v>
      </c>
      <c r="H8820" s="302" t="s">
        <v>3394</v>
      </c>
      <c r="I8820" s="302" t="s">
        <v>682</v>
      </c>
      <c r="J8820" s="302">
        <v>135500</v>
      </c>
      <c r="K8820" s="302" t="s">
        <v>83</v>
      </c>
      <c r="L8820" s="302">
        <v>9745167</v>
      </c>
      <c r="M8820" s="302" t="s">
        <v>879</v>
      </c>
      <c r="N8820" s="305">
        <v>39234</v>
      </c>
      <c r="O8820" s="305">
        <v>39083</v>
      </c>
      <c r="P8820" s="302" t="s">
        <v>3404</v>
      </c>
    </row>
    <row r="8821" spans="1:16">
      <c r="A8821" s="303">
        <v>0</v>
      </c>
      <c r="B8821" s="303">
        <v>0</v>
      </c>
      <c r="C8821" s="303">
        <v>0</v>
      </c>
      <c r="D8821" s="304">
        <f t="shared" si="137"/>
        <v>0</v>
      </c>
      <c r="E8821" s="305">
        <v>45992</v>
      </c>
      <c r="F8821" s="302" t="s">
        <v>69</v>
      </c>
      <c r="G8821" s="302" t="s">
        <v>70</v>
      </c>
      <c r="H8821" s="302" t="s">
        <v>3394</v>
      </c>
      <c r="I8821" s="302" t="s">
        <v>682</v>
      </c>
      <c r="J8821" s="302">
        <v>135500</v>
      </c>
      <c r="K8821" s="302" t="s">
        <v>83</v>
      </c>
      <c r="L8821" s="302">
        <v>9817566</v>
      </c>
      <c r="M8821" s="302" t="s">
        <v>879</v>
      </c>
      <c r="N8821" s="305">
        <v>38169</v>
      </c>
      <c r="O8821" s="305">
        <v>37987</v>
      </c>
      <c r="P8821" s="302" t="s">
        <v>3404</v>
      </c>
    </row>
    <row r="8822" spans="1:16">
      <c r="A8822" s="303">
        <v>0</v>
      </c>
      <c r="B8822" s="303">
        <v>0</v>
      </c>
      <c r="C8822" s="303">
        <v>0</v>
      </c>
      <c r="D8822" s="304">
        <f t="shared" si="137"/>
        <v>0</v>
      </c>
      <c r="E8822" s="305">
        <v>45992</v>
      </c>
      <c r="F8822" s="302" t="s">
        <v>69</v>
      </c>
      <c r="G8822" s="302" t="s">
        <v>70</v>
      </c>
      <c r="H8822" s="302" t="s">
        <v>3394</v>
      </c>
      <c r="I8822" s="302" t="s">
        <v>682</v>
      </c>
      <c r="J8822" s="302">
        <v>135500</v>
      </c>
      <c r="K8822" s="302" t="s">
        <v>83</v>
      </c>
      <c r="L8822" s="302">
        <v>12930054</v>
      </c>
      <c r="M8822" s="302" t="s">
        <v>911</v>
      </c>
      <c r="N8822" s="305">
        <v>41842</v>
      </c>
      <c r="O8822" s="305">
        <v>41883</v>
      </c>
      <c r="P8822" s="302" t="s">
        <v>3406</v>
      </c>
    </row>
    <row r="8823" spans="1:16">
      <c r="A8823" s="303">
        <v>0</v>
      </c>
      <c r="B8823" s="303">
        <v>0</v>
      </c>
      <c r="C8823" s="303">
        <v>0</v>
      </c>
      <c r="D8823" s="304">
        <f t="shared" si="137"/>
        <v>0</v>
      </c>
      <c r="E8823" s="305">
        <v>45992</v>
      </c>
      <c r="F8823" s="302" t="s">
        <v>69</v>
      </c>
      <c r="G8823" s="302" t="s">
        <v>70</v>
      </c>
      <c r="H8823" s="302" t="s">
        <v>3394</v>
      </c>
      <c r="I8823" s="302" t="s">
        <v>682</v>
      </c>
      <c r="J8823" s="302">
        <v>135500</v>
      </c>
      <c r="K8823" s="302" t="s">
        <v>83</v>
      </c>
      <c r="L8823" s="302">
        <v>9742248</v>
      </c>
      <c r="M8823" s="302" t="s">
        <v>879</v>
      </c>
      <c r="N8823" s="305">
        <v>39063</v>
      </c>
      <c r="O8823" s="305">
        <v>38718</v>
      </c>
      <c r="P8823" s="302" t="s">
        <v>3405</v>
      </c>
    </row>
    <row r="8824" spans="1:16">
      <c r="A8824" s="303">
        <v>0</v>
      </c>
      <c r="B8824" s="303">
        <v>0</v>
      </c>
      <c r="C8824" s="303">
        <v>0</v>
      </c>
      <c r="D8824" s="304">
        <f t="shared" si="137"/>
        <v>0</v>
      </c>
      <c r="E8824" s="305">
        <v>45992</v>
      </c>
      <c r="F8824" s="302" t="s">
        <v>69</v>
      </c>
      <c r="G8824" s="302" t="s">
        <v>70</v>
      </c>
      <c r="H8824" s="302" t="s">
        <v>3394</v>
      </c>
      <c r="I8824" s="302" t="s">
        <v>682</v>
      </c>
      <c r="J8824" s="302">
        <v>135500</v>
      </c>
      <c r="K8824" s="302" t="s">
        <v>83</v>
      </c>
      <c r="L8824" s="302">
        <v>9802898</v>
      </c>
      <c r="M8824" s="302" t="s">
        <v>879</v>
      </c>
      <c r="N8824" s="305">
        <v>36496</v>
      </c>
      <c r="O8824" s="305">
        <v>36526</v>
      </c>
      <c r="P8824" s="302" t="s">
        <v>1052</v>
      </c>
    </row>
    <row r="8825" spans="1:16">
      <c r="A8825" s="303">
        <v>0</v>
      </c>
      <c r="B8825" s="303">
        <v>0</v>
      </c>
      <c r="C8825" s="303">
        <v>0</v>
      </c>
      <c r="D8825" s="304">
        <f t="shared" si="137"/>
        <v>0</v>
      </c>
      <c r="E8825" s="305">
        <v>45992</v>
      </c>
      <c r="F8825" s="302" t="s">
        <v>69</v>
      </c>
      <c r="G8825" s="302" t="s">
        <v>70</v>
      </c>
      <c r="H8825" s="302" t="s">
        <v>3394</v>
      </c>
      <c r="I8825" s="302" t="s">
        <v>682</v>
      </c>
      <c r="J8825" s="302">
        <v>135500</v>
      </c>
      <c r="K8825" s="302" t="s">
        <v>83</v>
      </c>
      <c r="L8825" s="302">
        <v>10500677</v>
      </c>
      <c r="M8825" s="302" t="s">
        <v>911</v>
      </c>
      <c r="N8825" s="305">
        <v>40452</v>
      </c>
      <c r="O8825" s="305">
        <v>40452</v>
      </c>
      <c r="P8825" s="302" t="s">
        <v>3404</v>
      </c>
    </row>
    <row r="8826" spans="1:16">
      <c r="A8826" s="303">
        <v>0</v>
      </c>
      <c r="B8826" s="303">
        <v>0</v>
      </c>
      <c r="C8826" s="303">
        <v>0</v>
      </c>
      <c r="D8826" s="304">
        <f t="shared" si="137"/>
        <v>0</v>
      </c>
      <c r="E8826" s="305">
        <v>45992</v>
      </c>
      <c r="F8826" s="302" t="s">
        <v>69</v>
      </c>
      <c r="G8826" s="302" t="s">
        <v>70</v>
      </c>
      <c r="H8826" s="302" t="s">
        <v>3394</v>
      </c>
      <c r="I8826" s="302" t="s">
        <v>682</v>
      </c>
      <c r="J8826" s="302">
        <v>135500</v>
      </c>
      <c r="K8826" s="302" t="s">
        <v>83</v>
      </c>
      <c r="L8826" s="302">
        <v>11217907</v>
      </c>
      <c r="M8826" s="302" t="s">
        <v>911</v>
      </c>
      <c r="N8826" s="305">
        <v>40878</v>
      </c>
      <c r="O8826" s="305">
        <v>40603</v>
      </c>
      <c r="P8826" s="302" t="s">
        <v>3404</v>
      </c>
    </row>
    <row r="8827" spans="1:16">
      <c r="A8827" s="303">
        <v>0</v>
      </c>
      <c r="B8827" s="303">
        <v>0</v>
      </c>
      <c r="C8827" s="303">
        <v>0</v>
      </c>
      <c r="D8827" s="304">
        <f t="shared" si="137"/>
        <v>0</v>
      </c>
      <c r="E8827" s="305">
        <v>45992</v>
      </c>
      <c r="F8827" s="302" t="s">
        <v>69</v>
      </c>
      <c r="G8827" s="302" t="s">
        <v>70</v>
      </c>
      <c r="H8827" s="302" t="s">
        <v>3394</v>
      </c>
      <c r="I8827" s="302" t="s">
        <v>682</v>
      </c>
      <c r="J8827" s="302">
        <v>135500</v>
      </c>
      <c r="K8827" s="302" t="s">
        <v>128</v>
      </c>
      <c r="L8827" s="302">
        <v>11873639</v>
      </c>
      <c r="M8827" s="302" t="s">
        <v>866</v>
      </c>
      <c r="N8827" s="305">
        <v>41008</v>
      </c>
      <c r="O8827" s="305">
        <v>40909</v>
      </c>
      <c r="P8827" s="302" t="s">
        <v>3407</v>
      </c>
    </row>
    <row r="8828" spans="1:16">
      <c r="A8828" s="303">
        <v>0</v>
      </c>
      <c r="B8828" s="303">
        <v>0</v>
      </c>
      <c r="C8828" s="303">
        <v>0</v>
      </c>
      <c r="D8828" s="304">
        <f t="shared" si="137"/>
        <v>0</v>
      </c>
      <c r="E8828" s="305">
        <v>45992</v>
      </c>
      <c r="F8828" s="302" t="s">
        <v>69</v>
      </c>
      <c r="G8828" s="302" t="s">
        <v>70</v>
      </c>
      <c r="H8828" s="302" t="s">
        <v>3394</v>
      </c>
      <c r="I8828" s="302" t="s">
        <v>682</v>
      </c>
      <c r="J8828" s="302">
        <v>135500</v>
      </c>
      <c r="K8828" s="302" t="s">
        <v>128</v>
      </c>
      <c r="L8828" s="302">
        <v>12159379</v>
      </c>
      <c r="M8828" s="302" t="s">
        <v>866</v>
      </c>
      <c r="N8828" s="305">
        <v>41488</v>
      </c>
      <c r="O8828" s="305">
        <v>41275</v>
      </c>
      <c r="P8828" s="302" t="s">
        <v>3409</v>
      </c>
    </row>
    <row r="8829" spans="1:16">
      <c r="A8829" s="303">
        <v>0</v>
      </c>
      <c r="B8829" s="303">
        <v>0</v>
      </c>
      <c r="C8829" s="303">
        <v>0</v>
      </c>
      <c r="D8829" s="304">
        <f t="shared" si="137"/>
        <v>0</v>
      </c>
      <c r="E8829" s="305">
        <v>45992</v>
      </c>
      <c r="F8829" s="302" t="s">
        <v>69</v>
      </c>
      <c r="G8829" s="302" t="s">
        <v>70</v>
      </c>
      <c r="H8829" s="302" t="s">
        <v>3394</v>
      </c>
      <c r="I8829" s="302" t="s">
        <v>682</v>
      </c>
      <c r="J8829" s="302">
        <v>135500</v>
      </c>
      <c r="K8829" s="302" t="s">
        <v>128</v>
      </c>
      <c r="L8829" s="302">
        <v>11984609</v>
      </c>
      <c r="M8829" s="302" t="s">
        <v>866</v>
      </c>
      <c r="N8829" s="305">
        <v>41395</v>
      </c>
      <c r="O8829" s="305">
        <v>41275</v>
      </c>
      <c r="P8829" s="302" t="s">
        <v>3408</v>
      </c>
    </row>
    <row r="8830" spans="1:16">
      <c r="A8830" s="303">
        <v>0</v>
      </c>
      <c r="B8830" s="303">
        <v>0</v>
      </c>
      <c r="C8830" s="303">
        <v>0</v>
      </c>
      <c r="D8830" s="304">
        <f t="shared" si="137"/>
        <v>0</v>
      </c>
      <c r="E8830" s="305">
        <v>45992</v>
      </c>
      <c r="F8830" s="302" t="s">
        <v>69</v>
      </c>
      <c r="G8830" s="302" t="s">
        <v>70</v>
      </c>
      <c r="H8830" s="302" t="s">
        <v>3394</v>
      </c>
      <c r="I8830" s="302" t="s">
        <v>682</v>
      </c>
      <c r="J8830" s="302">
        <v>135500</v>
      </c>
      <c r="K8830" s="302" t="s">
        <v>169</v>
      </c>
      <c r="L8830" s="302">
        <v>21330809</v>
      </c>
      <c r="M8830" s="302" t="s">
        <v>894</v>
      </c>
      <c r="N8830" s="305">
        <v>43115</v>
      </c>
      <c r="O8830" s="305">
        <v>43101</v>
      </c>
      <c r="P8830" s="302" t="s">
        <v>3410</v>
      </c>
    </row>
    <row r="8831" spans="1:16">
      <c r="A8831" s="303">
        <v>0</v>
      </c>
      <c r="B8831" s="303">
        <v>0</v>
      </c>
      <c r="C8831" s="303">
        <v>0</v>
      </c>
      <c r="D8831" s="304">
        <f t="shared" si="137"/>
        <v>0</v>
      </c>
      <c r="E8831" s="305">
        <v>45992</v>
      </c>
      <c r="F8831" s="302" t="s">
        <v>69</v>
      </c>
      <c r="G8831" s="302" t="s">
        <v>70</v>
      </c>
      <c r="H8831" s="302" t="s">
        <v>3394</v>
      </c>
      <c r="I8831" s="302" t="s">
        <v>682</v>
      </c>
      <c r="J8831" s="302">
        <v>135500</v>
      </c>
      <c r="K8831" s="302" t="s">
        <v>84</v>
      </c>
      <c r="L8831" s="302">
        <v>9809623</v>
      </c>
      <c r="M8831" s="302" t="s">
        <v>3413</v>
      </c>
      <c r="N8831" s="305">
        <v>37036</v>
      </c>
      <c r="O8831" s="305">
        <v>37257</v>
      </c>
      <c r="P8831" s="302" t="s">
        <v>3303</v>
      </c>
    </row>
    <row r="8832" spans="1:16">
      <c r="A8832" s="303">
        <v>0</v>
      </c>
      <c r="B8832" s="303">
        <v>0</v>
      </c>
      <c r="C8832" s="303">
        <v>0</v>
      </c>
      <c r="D8832" s="304">
        <f t="shared" si="137"/>
        <v>0</v>
      </c>
      <c r="E8832" s="305">
        <v>45992</v>
      </c>
      <c r="F8832" s="302" t="s">
        <v>69</v>
      </c>
      <c r="G8832" s="302" t="s">
        <v>70</v>
      </c>
      <c r="H8832" s="302" t="s">
        <v>3394</v>
      </c>
      <c r="I8832" s="302" t="s">
        <v>682</v>
      </c>
      <c r="J8832" s="302">
        <v>135500</v>
      </c>
      <c r="K8832" s="302" t="s">
        <v>84</v>
      </c>
      <c r="L8832" s="302">
        <v>12716087</v>
      </c>
      <c r="M8832" s="302" t="s">
        <v>3417</v>
      </c>
      <c r="N8832" s="305">
        <v>41842</v>
      </c>
      <c r="O8832" s="305">
        <v>41883</v>
      </c>
      <c r="P8832" s="302" t="s">
        <v>3406</v>
      </c>
    </row>
    <row r="8833" spans="1:16">
      <c r="A8833" s="303">
        <v>0</v>
      </c>
      <c r="B8833" s="303">
        <v>0</v>
      </c>
      <c r="C8833" s="303">
        <v>0</v>
      </c>
      <c r="D8833" s="304">
        <f t="shared" si="137"/>
        <v>0</v>
      </c>
      <c r="E8833" s="305">
        <v>45992</v>
      </c>
      <c r="F8833" s="302" t="s">
        <v>69</v>
      </c>
      <c r="G8833" s="302" t="s">
        <v>70</v>
      </c>
      <c r="H8833" s="302" t="s">
        <v>3394</v>
      </c>
      <c r="I8833" s="302" t="s">
        <v>682</v>
      </c>
      <c r="J8833" s="302">
        <v>135500</v>
      </c>
      <c r="K8833" s="302" t="s">
        <v>84</v>
      </c>
      <c r="L8833" s="302">
        <v>14944079</v>
      </c>
      <c r="M8833" s="302" t="s">
        <v>3425</v>
      </c>
      <c r="N8833" s="305">
        <v>42464</v>
      </c>
      <c r="O8833" s="305">
        <v>42552</v>
      </c>
      <c r="P8833" s="302" t="s">
        <v>3403</v>
      </c>
    </row>
    <row r="8834" spans="1:16">
      <c r="A8834" s="303">
        <v>0</v>
      </c>
      <c r="B8834" s="303">
        <v>0</v>
      </c>
      <c r="C8834" s="303">
        <v>0</v>
      </c>
      <c r="D8834" s="304">
        <f t="shared" si="137"/>
        <v>0</v>
      </c>
      <c r="E8834" s="305">
        <v>45992</v>
      </c>
      <c r="F8834" s="302" t="s">
        <v>69</v>
      </c>
      <c r="G8834" s="302" t="s">
        <v>70</v>
      </c>
      <c r="H8834" s="302" t="s">
        <v>3394</v>
      </c>
      <c r="I8834" s="302" t="s">
        <v>682</v>
      </c>
      <c r="J8834" s="302">
        <v>135500</v>
      </c>
      <c r="K8834" s="302" t="s">
        <v>84</v>
      </c>
      <c r="L8834" s="302">
        <v>27213804</v>
      </c>
      <c r="M8834" s="302" t="s">
        <v>3414</v>
      </c>
      <c r="N8834" s="305">
        <v>43603</v>
      </c>
      <c r="O8834" s="305">
        <v>43586</v>
      </c>
      <c r="P8834" s="302" t="s">
        <v>1049</v>
      </c>
    </row>
    <row r="8835" spans="1:16">
      <c r="A8835" s="303">
        <v>0</v>
      </c>
      <c r="B8835" s="303">
        <v>0</v>
      </c>
      <c r="C8835" s="303">
        <v>0</v>
      </c>
      <c r="D8835" s="304">
        <f t="shared" ref="D8835:D8898" si="138">+B8835-C8835</f>
        <v>0</v>
      </c>
      <c r="E8835" s="305">
        <v>45992</v>
      </c>
      <c r="F8835" s="302" t="s">
        <v>69</v>
      </c>
      <c r="G8835" s="302" t="s">
        <v>70</v>
      </c>
      <c r="H8835" s="302" t="s">
        <v>3394</v>
      </c>
      <c r="I8835" s="302" t="s">
        <v>682</v>
      </c>
      <c r="J8835" s="302">
        <v>135500</v>
      </c>
      <c r="K8835" s="302" t="s">
        <v>84</v>
      </c>
      <c r="L8835" s="302">
        <v>28960886</v>
      </c>
      <c r="M8835" s="302" t="s">
        <v>3414</v>
      </c>
      <c r="N8835" s="305">
        <v>43603</v>
      </c>
      <c r="O8835" s="305">
        <v>43862</v>
      </c>
      <c r="P8835" s="302" t="s">
        <v>1049</v>
      </c>
    </row>
    <row r="8836" spans="1:16">
      <c r="A8836" s="303">
        <v>0</v>
      </c>
      <c r="B8836" s="303">
        <v>0</v>
      </c>
      <c r="C8836" s="303">
        <v>0</v>
      </c>
      <c r="D8836" s="304">
        <f t="shared" si="138"/>
        <v>0</v>
      </c>
      <c r="E8836" s="305">
        <v>45992</v>
      </c>
      <c r="F8836" s="302" t="s">
        <v>69</v>
      </c>
      <c r="G8836" s="302" t="s">
        <v>70</v>
      </c>
      <c r="H8836" s="302" t="s">
        <v>3394</v>
      </c>
      <c r="I8836" s="302" t="s">
        <v>682</v>
      </c>
      <c r="J8836" s="302">
        <v>135500</v>
      </c>
      <c r="K8836" s="302" t="s">
        <v>84</v>
      </c>
      <c r="L8836" s="302">
        <v>9711540</v>
      </c>
      <c r="M8836" s="302" t="s">
        <v>3412</v>
      </c>
      <c r="N8836" s="305">
        <v>38877</v>
      </c>
      <c r="O8836" s="305">
        <v>38869</v>
      </c>
      <c r="P8836" s="302" t="s">
        <v>3405</v>
      </c>
    </row>
    <row r="8837" spans="1:16">
      <c r="A8837" s="303">
        <v>0</v>
      </c>
      <c r="B8837" s="303">
        <v>0</v>
      </c>
      <c r="C8837" s="303">
        <v>0</v>
      </c>
      <c r="D8837" s="304">
        <f t="shared" si="138"/>
        <v>0</v>
      </c>
      <c r="E8837" s="305">
        <v>45992</v>
      </c>
      <c r="F8837" s="302" t="s">
        <v>69</v>
      </c>
      <c r="G8837" s="302" t="s">
        <v>70</v>
      </c>
      <c r="H8837" s="302" t="s">
        <v>3394</v>
      </c>
      <c r="I8837" s="302" t="s">
        <v>682</v>
      </c>
      <c r="J8837" s="302">
        <v>135500</v>
      </c>
      <c r="K8837" s="302" t="s">
        <v>84</v>
      </c>
      <c r="L8837" s="302">
        <v>9860073</v>
      </c>
      <c r="M8837" s="302" t="s">
        <v>3426</v>
      </c>
      <c r="N8837" s="305">
        <v>36496</v>
      </c>
      <c r="O8837" s="305">
        <v>36586</v>
      </c>
      <c r="P8837" s="302" t="s">
        <v>3427</v>
      </c>
    </row>
    <row r="8838" spans="1:16">
      <c r="A8838" s="303">
        <v>0</v>
      </c>
      <c r="B8838" s="303">
        <v>0</v>
      </c>
      <c r="C8838" s="303">
        <v>0</v>
      </c>
      <c r="D8838" s="304">
        <f t="shared" si="138"/>
        <v>0</v>
      </c>
      <c r="E8838" s="305">
        <v>45992</v>
      </c>
      <c r="F8838" s="302" t="s">
        <v>69</v>
      </c>
      <c r="G8838" s="302" t="s">
        <v>70</v>
      </c>
      <c r="H8838" s="302" t="s">
        <v>3394</v>
      </c>
      <c r="I8838" s="302" t="s">
        <v>682</v>
      </c>
      <c r="J8838" s="302">
        <v>135500</v>
      </c>
      <c r="K8838" s="302" t="s">
        <v>84</v>
      </c>
      <c r="L8838" s="302">
        <v>28960892</v>
      </c>
      <c r="M8838" s="302" t="s">
        <v>3415</v>
      </c>
      <c r="N8838" s="305">
        <v>43847</v>
      </c>
      <c r="O8838" s="305">
        <v>43862</v>
      </c>
      <c r="P8838" s="302" t="s">
        <v>3416</v>
      </c>
    </row>
    <row r="8839" spans="1:16">
      <c r="A8839" s="303">
        <v>0</v>
      </c>
      <c r="B8839" s="303">
        <v>0</v>
      </c>
      <c r="C8839" s="303">
        <v>0</v>
      </c>
      <c r="D8839" s="304">
        <f t="shared" si="138"/>
        <v>0</v>
      </c>
      <c r="E8839" s="305">
        <v>45992</v>
      </c>
      <c r="F8839" s="302" t="s">
        <v>69</v>
      </c>
      <c r="G8839" s="302" t="s">
        <v>70</v>
      </c>
      <c r="H8839" s="302" t="s">
        <v>3394</v>
      </c>
      <c r="I8839" s="302" t="s">
        <v>682</v>
      </c>
      <c r="J8839" s="302">
        <v>135500</v>
      </c>
      <c r="K8839" s="302" t="s">
        <v>84</v>
      </c>
      <c r="L8839" s="302">
        <v>29083374</v>
      </c>
      <c r="M8839" s="302" t="s">
        <v>3414</v>
      </c>
      <c r="N8839" s="305">
        <v>43603</v>
      </c>
      <c r="O8839" s="305">
        <v>43891</v>
      </c>
      <c r="P8839" s="302" t="s">
        <v>1049</v>
      </c>
    </row>
    <row r="8840" spans="1:16">
      <c r="A8840" s="303">
        <v>0</v>
      </c>
      <c r="B8840" s="303">
        <v>0</v>
      </c>
      <c r="C8840" s="303">
        <v>0</v>
      </c>
      <c r="D8840" s="304">
        <f t="shared" si="138"/>
        <v>0</v>
      </c>
      <c r="E8840" s="305">
        <v>45992</v>
      </c>
      <c r="F8840" s="302" t="s">
        <v>69</v>
      </c>
      <c r="G8840" s="302" t="s">
        <v>70</v>
      </c>
      <c r="H8840" s="302" t="s">
        <v>3394</v>
      </c>
      <c r="I8840" s="302" t="s">
        <v>682</v>
      </c>
      <c r="J8840" s="302">
        <v>135500</v>
      </c>
      <c r="K8840" s="302" t="s">
        <v>84</v>
      </c>
      <c r="L8840" s="302">
        <v>29101018</v>
      </c>
      <c r="M8840" s="302" t="s">
        <v>3415</v>
      </c>
      <c r="N8840" s="305">
        <v>43847</v>
      </c>
      <c r="O8840" s="305">
        <v>43891</v>
      </c>
      <c r="P8840" s="302" t="s">
        <v>3416</v>
      </c>
    </row>
    <row r="8841" spans="1:16">
      <c r="A8841" s="303">
        <v>0</v>
      </c>
      <c r="B8841" s="303">
        <v>0</v>
      </c>
      <c r="C8841" s="303">
        <v>0</v>
      </c>
      <c r="D8841" s="304">
        <f t="shared" si="138"/>
        <v>0</v>
      </c>
      <c r="E8841" s="305">
        <v>45992</v>
      </c>
      <c r="F8841" s="302" t="s">
        <v>69</v>
      </c>
      <c r="G8841" s="302" t="s">
        <v>70</v>
      </c>
      <c r="H8841" s="302" t="s">
        <v>3394</v>
      </c>
      <c r="I8841" s="302" t="s">
        <v>682</v>
      </c>
      <c r="J8841" s="302">
        <v>135500</v>
      </c>
      <c r="K8841" s="302" t="s">
        <v>84</v>
      </c>
      <c r="L8841" s="302">
        <v>9809619</v>
      </c>
      <c r="M8841" s="302" t="s">
        <v>3411</v>
      </c>
      <c r="N8841" s="305">
        <v>37210</v>
      </c>
      <c r="O8841" s="305">
        <v>37257</v>
      </c>
      <c r="P8841" s="302" t="s">
        <v>1068</v>
      </c>
    </row>
    <row r="8842" spans="1:16">
      <c r="A8842" s="303">
        <v>0</v>
      </c>
      <c r="B8842" s="303">
        <v>0</v>
      </c>
      <c r="C8842" s="303">
        <v>0</v>
      </c>
      <c r="D8842" s="304">
        <f t="shared" si="138"/>
        <v>0</v>
      </c>
      <c r="E8842" s="305">
        <v>45992</v>
      </c>
      <c r="F8842" s="302" t="s">
        <v>69</v>
      </c>
      <c r="G8842" s="302" t="s">
        <v>70</v>
      </c>
      <c r="H8842" s="302" t="s">
        <v>3394</v>
      </c>
      <c r="I8842" s="302" t="s">
        <v>682</v>
      </c>
      <c r="J8842" s="302">
        <v>135500</v>
      </c>
      <c r="K8842" s="302" t="s">
        <v>84</v>
      </c>
      <c r="L8842" s="302">
        <v>10764463</v>
      </c>
      <c r="M8842" s="302" t="s">
        <v>3422</v>
      </c>
      <c r="N8842" s="305">
        <v>40603</v>
      </c>
      <c r="O8842" s="305">
        <v>40603</v>
      </c>
      <c r="P8842" s="302" t="s">
        <v>3404</v>
      </c>
    </row>
    <row r="8843" spans="1:16">
      <c r="A8843" s="303">
        <v>0</v>
      </c>
      <c r="B8843" s="303">
        <v>0</v>
      </c>
      <c r="C8843" s="303">
        <v>0</v>
      </c>
      <c r="D8843" s="304">
        <f t="shared" si="138"/>
        <v>0</v>
      </c>
      <c r="E8843" s="305">
        <v>45992</v>
      </c>
      <c r="F8843" s="302" t="s">
        <v>69</v>
      </c>
      <c r="G8843" s="302" t="s">
        <v>70</v>
      </c>
      <c r="H8843" s="302" t="s">
        <v>3394</v>
      </c>
      <c r="I8843" s="302" t="s">
        <v>682</v>
      </c>
      <c r="J8843" s="302">
        <v>135500</v>
      </c>
      <c r="K8843" s="302" t="s">
        <v>84</v>
      </c>
      <c r="L8843" s="302">
        <v>11875239</v>
      </c>
      <c r="M8843" s="302" t="s">
        <v>3424</v>
      </c>
      <c r="N8843" s="305">
        <v>41395</v>
      </c>
      <c r="O8843" s="305">
        <v>41395</v>
      </c>
      <c r="P8843" s="302" t="s">
        <v>3408</v>
      </c>
    </row>
    <row r="8844" spans="1:16">
      <c r="A8844" s="303">
        <v>0</v>
      </c>
      <c r="B8844" s="303">
        <v>0</v>
      </c>
      <c r="C8844" s="303">
        <v>0</v>
      </c>
      <c r="D8844" s="304">
        <f t="shared" si="138"/>
        <v>0</v>
      </c>
      <c r="E8844" s="305">
        <v>45992</v>
      </c>
      <c r="F8844" s="302" t="s">
        <v>69</v>
      </c>
      <c r="G8844" s="302" t="s">
        <v>70</v>
      </c>
      <c r="H8844" s="302" t="s">
        <v>3394</v>
      </c>
      <c r="I8844" s="302" t="s">
        <v>682</v>
      </c>
      <c r="J8844" s="302">
        <v>135500</v>
      </c>
      <c r="K8844" s="302" t="s">
        <v>84</v>
      </c>
      <c r="L8844" s="302">
        <v>9747397</v>
      </c>
      <c r="M8844" s="302" t="s">
        <v>3418</v>
      </c>
      <c r="N8844" s="305">
        <v>39063</v>
      </c>
      <c r="O8844" s="305">
        <v>39052</v>
      </c>
      <c r="P8844" s="302" t="s">
        <v>3419</v>
      </c>
    </row>
    <row r="8845" spans="1:16">
      <c r="A8845" s="303">
        <v>0</v>
      </c>
      <c r="B8845" s="303">
        <v>0</v>
      </c>
      <c r="C8845" s="303">
        <v>0</v>
      </c>
      <c r="D8845" s="304">
        <f t="shared" si="138"/>
        <v>0</v>
      </c>
      <c r="E8845" s="305">
        <v>45992</v>
      </c>
      <c r="F8845" s="302" t="s">
        <v>69</v>
      </c>
      <c r="G8845" s="302" t="s">
        <v>70</v>
      </c>
      <c r="H8845" s="302" t="s">
        <v>3394</v>
      </c>
      <c r="I8845" s="302" t="s">
        <v>682</v>
      </c>
      <c r="J8845" s="302">
        <v>135500</v>
      </c>
      <c r="K8845" s="302" t="s">
        <v>84</v>
      </c>
      <c r="L8845" s="302">
        <v>9809400</v>
      </c>
      <c r="M8845" s="302" t="s">
        <v>3413</v>
      </c>
      <c r="N8845" s="305">
        <v>37036</v>
      </c>
      <c r="O8845" s="305">
        <v>37226</v>
      </c>
      <c r="P8845" s="302" t="s">
        <v>3303</v>
      </c>
    </row>
    <row r="8846" spans="1:16">
      <c r="A8846" s="303">
        <v>0</v>
      </c>
      <c r="B8846" s="303">
        <v>0</v>
      </c>
      <c r="C8846" s="303">
        <v>0</v>
      </c>
      <c r="D8846" s="304">
        <f t="shared" si="138"/>
        <v>0</v>
      </c>
      <c r="E8846" s="305">
        <v>45992</v>
      </c>
      <c r="F8846" s="302" t="s">
        <v>69</v>
      </c>
      <c r="G8846" s="302" t="s">
        <v>70</v>
      </c>
      <c r="H8846" s="302" t="s">
        <v>3394</v>
      </c>
      <c r="I8846" s="302" t="s">
        <v>682</v>
      </c>
      <c r="J8846" s="302">
        <v>135500</v>
      </c>
      <c r="K8846" s="302" t="s">
        <v>84</v>
      </c>
      <c r="L8846" s="302">
        <v>28862474</v>
      </c>
      <c r="M8846" s="302" t="s">
        <v>3415</v>
      </c>
      <c r="N8846" s="305">
        <v>43847</v>
      </c>
      <c r="O8846" s="305">
        <v>43831</v>
      </c>
      <c r="P8846" s="302" t="s">
        <v>3416</v>
      </c>
    </row>
    <row r="8847" spans="1:16">
      <c r="A8847" s="303">
        <v>0</v>
      </c>
      <c r="B8847" s="303">
        <v>0</v>
      </c>
      <c r="C8847" s="303">
        <v>0</v>
      </c>
      <c r="D8847" s="304">
        <f t="shared" si="138"/>
        <v>0</v>
      </c>
      <c r="E8847" s="305">
        <v>45992</v>
      </c>
      <c r="F8847" s="302" t="s">
        <v>69</v>
      </c>
      <c r="G8847" s="302" t="s">
        <v>70</v>
      </c>
      <c r="H8847" s="302" t="s">
        <v>3394</v>
      </c>
      <c r="I8847" s="302" t="s">
        <v>682</v>
      </c>
      <c r="J8847" s="302">
        <v>135500</v>
      </c>
      <c r="K8847" s="302" t="s">
        <v>84</v>
      </c>
      <c r="L8847" s="302">
        <v>29101012</v>
      </c>
      <c r="M8847" s="302" t="s">
        <v>3414</v>
      </c>
      <c r="N8847" s="305">
        <v>43603</v>
      </c>
      <c r="O8847" s="305">
        <v>43891</v>
      </c>
      <c r="P8847" s="302" t="s">
        <v>1049</v>
      </c>
    </row>
    <row r="8848" spans="1:16">
      <c r="A8848" s="303">
        <v>0</v>
      </c>
      <c r="B8848" s="303">
        <v>0</v>
      </c>
      <c r="C8848" s="303">
        <v>0</v>
      </c>
      <c r="D8848" s="304">
        <f t="shared" si="138"/>
        <v>0</v>
      </c>
      <c r="E8848" s="305">
        <v>45992</v>
      </c>
      <c r="F8848" s="302" t="s">
        <v>69</v>
      </c>
      <c r="G8848" s="302" t="s">
        <v>70</v>
      </c>
      <c r="H8848" s="302" t="s">
        <v>3394</v>
      </c>
      <c r="I8848" s="302" t="s">
        <v>682</v>
      </c>
      <c r="J8848" s="302">
        <v>135500</v>
      </c>
      <c r="K8848" s="302" t="s">
        <v>84</v>
      </c>
      <c r="L8848" s="302">
        <v>9747431</v>
      </c>
      <c r="M8848" s="302" t="s">
        <v>3420</v>
      </c>
      <c r="N8848" s="305">
        <v>39063</v>
      </c>
      <c r="O8848" s="305">
        <v>39052</v>
      </c>
      <c r="P8848" s="302" t="s">
        <v>3421</v>
      </c>
    </row>
    <row r="8849" spans="1:16">
      <c r="A8849" s="303">
        <v>0</v>
      </c>
      <c r="B8849" s="303">
        <v>0</v>
      </c>
      <c r="C8849" s="303">
        <v>0</v>
      </c>
      <c r="D8849" s="304">
        <f t="shared" si="138"/>
        <v>0</v>
      </c>
      <c r="E8849" s="305">
        <v>45992</v>
      </c>
      <c r="F8849" s="302" t="s">
        <v>69</v>
      </c>
      <c r="G8849" s="302" t="s">
        <v>70</v>
      </c>
      <c r="H8849" s="302" t="s">
        <v>3394</v>
      </c>
      <c r="I8849" s="302" t="s">
        <v>682</v>
      </c>
      <c r="J8849" s="302">
        <v>135500</v>
      </c>
      <c r="K8849" s="302" t="s">
        <v>84</v>
      </c>
      <c r="L8849" s="302">
        <v>9807331</v>
      </c>
      <c r="M8849" s="302" t="s">
        <v>3413</v>
      </c>
      <c r="N8849" s="305">
        <v>37036</v>
      </c>
      <c r="O8849" s="305">
        <v>37043</v>
      </c>
      <c r="P8849" s="302" t="s">
        <v>3303</v>
      </c>
    </row>
    <row r="8850" spans="1:16">
      <c r="A8850" s="303">
        <v>0</v>
      </c>
      <c r="B8850" s="303">
        <v>0</v>
      </c>
      <c r="C8850" s="303">
        <v>0</v>
      </c>
      <c r="D8850" s="304">
        <f t="shared" si="138"/>
        <v>0</v>
      </c>
      <c r="E8850" s="305">
        <v>45992</v>
      </c>
      <c r="F8850" s="302" t="s">
        <v>69</v>
      </c>
      <c r="G8850" s="302" t="s">
        <v>70</v>
      </c>
      <c r="H8850" s="302" t="s">
        <v>3394</v>
      </c>
      <c r="I8850" s="302" t="s">
        <v>682</v>
      </c>
      <c r="J8850" s="302">
        <v>135500</v>
      </c>
      <c r="K8850" s="302" t="s">
        <v>84</v>
      </c>
      <c r="L8850" s="302">
        <v>9808905</v>
      </c>
      <c r="M8850" s="302" t="s">
        <v>3411</v>
      </c>
      <c r="N8850" s="305">
        <v>37210</v>
      </c>
      <c r="O8850" s="305">
        <v>37196</v>
      </c>
      <c r="P8850" s="302" t="s">
        <v>1068</v>
      </c>
    </row>
    <row r="8851" spans="1:16">
      <c r="A8851" s="303">
        <v>0</v>
      </c>
      <c r="B8851" s="303">
        <v>0</v>
      </c>
      <c r="C8851" s="303">
        <v>0</v>
      </c>
      <c r="D8851" s="304">
        <f t="shared" si="138"/>
        <v>0</v>
      </c>
      <c r="E8851" s="305">
        <v>45992</v>
      </c>
      <c r="F8851" s="302" t="s">
        <v>69</v>
      </c>
      <c r="G8851" s="302" t="s">
        <v>70</v>
      </c>
      <c r="H8851" s="302" t="s">
        <v>3394</v>
      </c>
      <c r="I8851" s="302" t="s">
        <v>682</v>
      </c>
      <c r="J8851" s="302">
        <v>135500</v>
      </c>
      <c r="K8851" s="302" t="s">
        <v>84</v>
      </c>
      <c r="L8851" s="302">
        <v>9809758</v>
      </c>
      <c r="M8851" s="302" t="s">
        <v>3411</v>
      </c>
      <c r="N8851" s="305">
        <v>37210</v>
      </c>
      <c r="O8851" s="305">
        <v>37288</v>
      </c>
      <c r="P8851" s="302" t="s">
        <v>1068</v>
      </c>
    </row>
    <row r="8852" spans="1:16">
      <c r="A8852" s="303">
        <v>0</v>
      </c>
      <c r="B8852" s="303">
        <v>0</v>
      </c>
      <c r="C8852" s="303">
        <v>0</v>
      </c>
      <c r="D8852" s="304">
        <f t="shared" si="138"/>
        <v>0</v>
      </c>
      <c r="E8852" s="305">
        <v>45992</v>
      </c>
      <c r="F8852" s="302" t="s">
        <v>69</v>
      </c>
      <c r="G8852" s="302" t="s">
        <v>70</v>
      </c>
      <c r="H8852" s="302" t="s">
        <v>3394</v>
      </c>
      <c r="I8852" s="302" t="s">
        <v>682</v>
      </c>
      <c r="J8852" s="302">
        <v>135500</v>
      </c>
      <c r="K8852" s="302" t="s">
        <v>84</v>
      </c>
      <c r="L8852" s="302">
        <v>12092626</v>
      </c>
      <c r="M8852" s="302" t="s">
        <v>3423</v>
      </c>
      <c r="N8852" s="305">
        <v>41488</v>
      </c>
      <c r="O8852" s="305">
        <v>41548</v>
      </c>
      <c r="P8852" s="302" t="s">
        <v>3409</v>
      </c>
    </row>
    <row r="8853" spans="1:16">
      <c r="A8853" s="303">
        <v>0</v>
      </c>
      <c r="B8853" s="303">
        <v>0</v>
      </c>
      <c r="C8853" s="303">
        <v>0</v>
      </c>
      <c r="D8853" s="304">
        <f t="shared" si="138"/>
        <v>0</v>
      </c>
      <c r="E8853" s="305">
        <v>45992</v>
      </c>
      <c r="F8853" s="302" t="s">
        <v>69</v>
      </c>
      <c r="G8853" s="302" t="s">
        <v>70</v>
      </c>
      <c r="H8853" s="302" t="s">
        <v>3394</v>
      </c>
      <c r="I8853" s="302" t="s">
        <v>682</v>
      </c>
      <c r="J8853" s="302">
        <v>135500</v>
      </c>
      <c r="K8853" s="302" t="s">
        <v>84</v>
      </c>
      <c r="L8853" s="302">
        <v>20969817</v>
      </c>
      <c r="M8853" s="302" t="s">
        <v>3428</v>
      </c>
      <c r="N8853" s="305">
        <v>43115</v>
      </c>
      <c r="O8853" s="305">
        <v>43101</v>
      </c>
      <c r="P8853" s="302" t="s">
        <v>3410</v>
      </c>
    </row>
    <row r="8854" spans="1:16">
      <c r="A8854" s="303">
        <v>0</v>
      </c>
      <c r="B8854" s="303">
        <v>0</v>
      </c>
      <c r="C8854" s="303">
        <v>0</v>
      </c>
      <c r="D8854" s="304">
        <f t="shared" si="138"/>
        <v>0</v>
      </c>
      <c r="E8854" s="305">
        <v>45992</v>
      </c>
      <c r="F8854" s="302" t="s">
        <v>69</v>
      </c>
      <c r="G8854" s="302" t="s">
        <v>70</v>
      </c>
      <c r="H8854" s="302" t="s">
        <v>3394</v>
      </c>
      <c r="I8854" s="302" t="s">
        <v>682</v>
      </c>
      <c r="J8854" s="302">
        <v>135500</v>
      </c>
      <c r="K8854" s="302" t="s">
        <v>84</v>
      </c>
      <c r="L8854" s="302">
        <v>28830290</v>
      </c>
      <c r="M8854" s="302" t="s">
        <v>3414</v>
      </c>
      <c r="N8854" s="305">
        <v>43603</v>
      </c>
      <c r="O8854" s="305">
        <v>43831</v>
      </c>
      <c r="P8854" s="302" t="s">
        <v>1049</v>
      </c>
    </row>
    <row r="8855" spans="1:16">
      <c r="A8855" s="303">
        <v>0</v>
      </c>
      <c r="B8855" s="303">
        <v>0</v>
      </c>
      <c r="C8855" s="303">
        <v>0</v>
      </c>
      <c r="D8855" s="304">
        <f t="shared" si="138"/>
        <v>0</v>
      </c>
      <c r="E8855" s="305">
        <v>45992</v>
      </c>
      <c r="F8855" s="302" t="s">
        <v>69</v>
      </c>
      <c r="G8855" s="302" t="s">
        <v>70</v>
      </c>
      <c r="H8855" s="302" t="s">
        <v>3394</v>
      </c>
      <c r="I8855" s="302" t="s">
        <v>682</v>
      </c>
      <c r="J8855" s="302">
        <v>135500</v>
      </c>
      <c r="K8855" s="302" t="s">
        <v>84</v>
      </c>
      <c r="L8855" s="302">
        <v>29083380</v>
      </c>
      <c r="M8855" s="302" t="s">
        <v>3415</v>
      </c>
      <c r="N8855" s="305">
        <v>43847</v>
      </c>
      <c r="O8855" s="305">
        <v>43891</v>
      </c>
      <c r="P8855" s="302" t="s">
        <v>3416</v>
      </c>
    </row>
    <row r="8856" spans="1:16">
      <c r="A8856" s="303">
        <v>0</v>
      </c>
      <c r="B8856" s="303">
        <v>0</v>
      </c>
      <c r="C8856" s="303">
        <v>0</v>
      </c>
      <c r="D8856" s="304">
        <f t="shared" si="138"/>
        <v>0</v>
      </c>
      <c r="E8856" s="305">
        <v>45992</v>
      </c>
      <c r="F8856" s="302" t="s">
        <v>69</v>
      </c>
      <c r="G8856" s="302" t="s">
        <v>70</v>
      </c>
      <c r="H8856" s="302" t="s">
        <v>3394</v>
      </c>
      <c r="I8856" s="302" t="s">
        <v>682</v>
      </c>
      <c r="J8856" s="302">
        <v>135500</v>
      </c>
      <c r="K8856" s="302" t="s">
        <v>85</v>
      </c>
      <c r="L8856" s="302">
        <v>9809985</v>
      </c>
      <c r="M8856" s="302" t="s">
        <v>901</v>
      </c>
      <c r="N8856" s="305">
        <v>37210</v>
      </c>
      <c r="O8856" s="305">
        <v>37257</v>
      </c>
      <c r="P8856" s="302" t="s">
        <v>1068</v>
      </c>
    </row>
    <row r="8857" spans="1:16">
      <c r="A8857" s="303">
        <v>0</v>
      </c>
      <c r="B8857" s="303">
        <v>0</v>
      </c>
      <c r="C8857" s="303">
        <v>0</v>
      </c>
      <c r="D8857" s="304">
        <f t="shared" si="138"/>
        <v>0</v>
      </c>
      <c r="E8857" s="305">
        <v>45992</v>
      </c>
      <c r="F8857" s="302" t="s">
        <v>69</v>
      </c>
      <c r="G8857" s="302" t="s">
        <v>70</v>
      </c>
      <c r="H8857" s="302" t="s">
        <v>3394</v>
      </c>
      <c r="I8857" s="302" t="s">
        <v>682</v>
      </c>
      <c r="J8857" s="302">
        <v>135500</v>
      </c>
      <c r="K8857" s="302" t="s">
        <v>108</v>
      </c>
      <c r="L8857" s="302">
        <v>9810017</v>
      </c>
      <c r="M8857" s="302" t="s">
        <v>884</v>
      </c>
      <c r="N8857" s="305">
        <v>37210</v>
      </c>
      <c r="O8857" s="305">
        <v>37257</v>
      </c>
      <c r="P8857" s="302" t="s">
        <v>1068</v>
      </c>
    </row>
    <row r="8858" spans="1:16">
      <c r="A8858" s="303">
        <v>0</v>
      </c>
      <c r="B8858" s="303">
        <v>0</v>
      </c>
      <c r="C8858" s="303">
        <v>0</v>
      </c>
      <c r="D8858" s="304">
        <f t="shared" si="138"/>
        <v>0</v>
      </c>
      <c r="E8858" s="305">
        <v>45992</v>
      </c>
      <c r="F8858" s="302" t="s">
        <v>69</v>
      </c>
      <c r="G8858" s="302" t="s">
        <v>70</v>
      </c>
      <c r="H8858" s="302" t="s">
        <v>3394</v>
      </c>
      <c r="I8858" s="302" t="s">
        <v>682</v>
      </c>
      <c r="J8858" s="302">
        <v>135500</v>
      </c>
      <c r="K8858" s="302" t="s">
        <v>108</v>
      </c>
      <c r="L8858" s="302">
        <v>12188704</v>
      </c>
      <c r="M8858" s="302" t="s">
        <v>1053</v>
      </c>
      <c r="N8858" s="305">
        <v>41397</v>
      </c>
      <c r="O8858" s="305">
        <v>41426</v>
      </c>
      <c r="P8858" s="302" t="s">
        <v>3402</v>
      </c>
    </row>
    <row r="8859" spans="1:16">
      <c r="A8859" s="303">
        <v>0</v>
      </c>
      <c r="B8859" s="303">
        <v>0</v>
      </c>
      <c r="C8859" s="303">
        <v>0</v>
      </c>
      <c r="D8859" s="304">
        <f t="shared" si="138"/>
        <v>0</v>
      </c>
      <c r="E8859" s="305">
        <v>45992</v>
      </c>
      <c r="F8859" s="302" t="s">
        <v>69</v>
      </c>
      <c r="G8859" s="302" t="s">
        <v>70</v>
      </c>
      <c r="H8859" s="302" t="s">
        <v>3394</v>
      </c>
      <c r="I8859" s="302" t="s">
        <v>682</v>
      </c>
      <c r="J8859" s="302">
        <v>135500</v>
      </c>
      <c r="K8859" s="302" t="s">
        <v>132</v>
      </c>
      <c r="L8859" s="302">
        <v>20954277</v>
      </c>
      <c r="M8859" s="302" t="s">
        <v>869</v>
      </c>
      <c r="N8859" s="305">
        <v>42464</v>
      </c>
      <c r="O8859" s="305">
        <v>42370</v>
      </c>
      <c r="P8859" s="302" t="s">
        <v>3403</v>
      </c>
    </row>
    <row r="8860" spans="1:16">
      <c r="A8860" s="303">
        <v>0</v>
      </c>
      <c r="B8860" s="303">
        <v>0</v>
      </c>
      <c r="C8860" s="303">
        <v>0</v>
      </c>
      <c r="D8860" s="304">
        <f t="shared" si="138"/>
        <v>0</v>
      </c>
      <c r="E8860" s="305">
        <v>45992</v>
      </c>
      <c r="F8860" s="302" t="s">
        <v>69</v>
      </c>
      <c r="G8860" s="302" t="s">
        <v>70</v>
      </c>
      <c r="H8860" s="302" t="s">
        <v>3394</v>
      </c>
      <c r="I8860" s="302" t="s">
        <v>682</v>
      </c>
      <c r="J8860" s="302">
        <v>135500</v>
      </c>
      <c r="K8860" s="302" t="s">
        <v>133</v>
      </c>
      <c r="L8860" s="302">
        <v>20954280</v>
      </c>
      <c r="M8860" s="302" t="s">
        <v>870</v>
      </c>
      <c r="N8860" s="305">
        <v>42464</v>
      </c>
      <c r="O8860" s="305">
        <v>42370</v>
      </c>
      <c r="P8860" s="302" t="s">
        <v>3403</v>
      </c>
    </row>
    <row r="8861" spans="1:16">
      <c r="A8861" s="303">
        <v>0</v>
      </c>
      <c r="B8861" s="303">
        <v>0</v>
      </c>
      <c r="C8861" s="303">
        <v>0</v>
      </c>
      <c r="D8861" s="304">
        <f t="shared" si="138"/>
        <v>0</v>
      </c>
      <c r="E8861" s="305">
        <v>45992</v>
      </c>
      <c r="F8861" s="302" t="s">
        <v>69</v>
      </c>
      <c r="G8861" s="302" t="s">
        <v>70</v>
      </c>
      <c r="H8861" s="302" t="s">
        <v>3394</v>
      </c>
      <c r="I8861" s="302" t="s">
        <v>682</v>
      </c>
      <c r="J8861" s="302">
        <v>135500</v>
      </c>
      <c r="K8861" s="302" t="s">
        <v>134</v>
      </c>
      <c r="L8861" s="302">
        <v>11984606</v>
      </c>
      <c r="M8861" s="302" t="s">
        <v>871</v>
      </c>
      <c r="N8861" s="305">
        <v>41395</v>
      </c>
      <c r="O8861" s="305">
        <v>41275</v>
      </c>
      <c r="P8861" s="302" t="s">
        <v>3408</v>
      </c>
    </row>
    <row r="8862" spans="1:16">
      <c r="A8862" s="303">
        <v>0</v>
      </c>
      <c r="B8862" s="303">
        <v>0</v>
      </c>
      <c r="C8862" s="303">
        <v>0</v>
      </c>
      <c r="D8862" s="304">
        <f t="shared" si="138"/>
        <v>0</v>
      </c>
      <c r="E8862" s="305">
        <v>45992</v>
      </c>
      <c r="F8862" s="302" t="s">
        <v>69</v>
      </c>
      <c r="G8862" s="302" t="s">
        <v>70</v>
      </c>
      <c r="H8862" s="302" t="s">
        <v>3394</v>
      </c>
      <c r="I8862" s="302" t="s">
        <v>682</v>
      </c>
      <c r="J8862" s="302">
        <v>135500</v>
      </c>
      <c r="K8862" s="302" t="s">
        <v>134</v>
      </c>
      <c r="L8862" s="302">
        <v>11873646</v>
      </c>
      <c r="M8862" s="302" t="s">
        <v>871</v>
      </c>
      <c r="N8862" s="305">
        <v>21367</v>
      </c>
      <c r="O8862" s="305">
        <v>21367</v>
      </c>
      <c r="P8862" s="302" t="s">
        <v>1052</v>
      </c>
    </row>
    <row r="8863" spans="1:16">
      <c r="A8863" s="303">
        <v>0</v>
      </c>
      <c r="B8863" s="303">
        <v>0</v>
      </c>
      <c r="C8863" s="303">
        <v>0</v>
      </c>
      <c r="D8863" s="304">
        <f t="shared" si="138"/>
        <v>0</v>
      </c>
      <c r="E8863" s="305">
        <v>45992</v>
      </c>
      <c r="F8863" s="302" t="s">
        <v>69</v>
      </c>
      <c r="G8863" s="302" t="s">
        <v>70</v>
      </c>
      <c r="H8863" s="302" t="s">
        <v>3394</v>
      </c>
      <c r="I8863" s="302" t="s">
        <v>682</v>
      </c>
      <c r="J8863" s="302">
        <v>135500</v>
      </c>
      <c r="K8863" s="302" t="s">
        <v>134</v>
      </c>
      <c r="L8863" s="302">
        <v>20954283</v>
      </c>
      <c r="M8863" s="302" t="s">
        <v>871</v>
      </c>
      <c r="N8863" s="305">
        <v>42464</v>
      </c>
      <c r="O8863" s="305">
        <v>42370</v>
      </c>
      <c r="P8863" s="302" t="s">
        <v>3403</v>
      </c>
    </row>
    <row r="8864" spans="1:16">
      <c r="A8864" s="303">
        <v>0</v>
      </c>
      <c r="B8864" s="303">
        <v>0</v>
      </c>
      <c r="C8864" s="303">
        <v>0</v>
      </c>
      <c r="D8864" s="304">
        <f t="shared" si="138"/>
        <v>0</v>
      </c>
      <c r="E8864" s="305">
        <v>45992</v>
      </c>
      <c r="F8864" s="302" t="s">
        <v>69</v>
      </c>
      <c r="G8864" s="302" t="s">
        <v>70</v>
      </c>
      <c r="H8864" s="302" t="s">
        <v>3394</v>
      </c>
      <c r="I8864" s="302" t="s">
        <v>682</v>
      </c>
      <c r="J8864" s="302">
        <v>135500</v>
      </c>
      <c r="K8864" s="302" t="s">
        <v>135</v>
      </c>
      <c r="L8864" s="302">
        <v>20954286</v>
      </c>
      <c r="M8864" s="302" t="s">
        <v>872</v>
      </c>
      <c r="N8864" s="305">
        <v>42464</v>
      </c>
      <c r="O8864" s="305">
        <v>42370</v>
      </c>
      <c r="P8864" s="302" t="s">
        <v>3403</v>
      </c>
    </row>
    <row r="8865" spans="1:16">
      <c r="A8865" s="303">
        <v>0</v>
      </c>
      <c r="B8865" s="303">
        <v>0</v>
      </c>
      <c r="C8865" s="303">
        <v>0</v>
      </c>
      <c r="D8865" s="304">
        <f t="shared" si="138"/>
        <v>0</v>
      </c>
      <c r="E8865" s="305">
        <v>45992</v>
      </c>
      <c r="F8865" s="302" t="s">
        <v>69</v>
      </c>
      <c r="G8865" s="302" t="s">
        <v>70</v>
      </c>
      <c r="H8865" s="302" t="s">
        <v>3394</v>
      </c>
      <c r="I8865" s="302" t="s">
        <v>682</v>
      </c>
      <c r="J8865" s="302">
        <v>135500</v>
      </c>
      <c r="K8865" s="302" t="s">
        <v>135</v>
      </c>
      <c r="L8865" s="302">
        <v>11995394</v>
      </c>
      <c r="M8865" s="302" t="s">
        <v>872</v>
      </c>
      <c r="N8865" s="305">
        <v>31594</v>
      </c>
      <c r="O8865" s="305">
        <v>31594</v>
      </c>
      <c r="P8865" s="302" t="s">
        <v>1052</v>
      </c>
    </row>
    <row r="8866" spans="1:16">
      <c r="A8866" s="303">
        <v>0</v>
      </c>
      <c r="B8866" s="303">
        <v>0</v>
      </c>
      <c r="C8866" s="303">
        <v>0</v>
      </c>
      <c r="D8866" s="304">
        <f t="shared" si="138"/>
        <v>0</v>
      </c>
      <c r="E8866" s="305">
        <v>45992</v>
      </c>
      <c r="F8866" s="302" t="s">
        <v>69</v>
      </c>
      <c r="G8866" s="302" t="s">
        <v>70</v>
      </c>
      <c r="H8866" s="302" t="s">
        <v>3394</v>
      </c>
      <c r="I8866" s="302" t="s">
        <v>682</v>
      </c>
      <c r="J8866" s="302">
        <v>135500</v>
      </c>
      <c r="K8866" s="302" t="s">
        <v>135</v>
      </c>
      <c r="L8866" s="302">
        <v>12159376</v>
      </c>
      <c r="M8866" s="302" t="s">
        <v>872</v>
      </c>
      <c r="N8866" s="305">
        <v>41488</v>
      </c>
      <c r="O8866" s="305">
        <v>41275</v>
      </c>
      <c r="P8866" s="302" t="s">
        <v>3409</v>
      </c>
    </row>
    <row r="8867" spans="1:16">
      <c r="A8867" s="303">
        <v>0</v>
      </c>
      <c r="B8867" s="303">
        <v>0</v>
      </c>
      <c r="C8867" s="303">
        <v>0</v>
      </c>
      <c r="D8867" s="304">
        <f t="shared" si="138"/>
        <v>0</v>
      </c>
      <c r="E8867" s="305">
        <v>45992</v>
      </c>
      <c r="F8867" s="302" t="s">
        <v>69</v>
      </c>
      <c r="G8867" s="302" t="s">
        <v>70</v>
      </c>
      <c r="H8867" s="302" t="s">
        <v>3394</v>
      </c>
      <c r="I8867" s="302" t="s">
        <v>682</v>
      </c>
      <c r="J8867" s="302">
        <v>135500</v>
      </c>
      <c r="K8867" s="302" t="s">
        <v>173</v>
      </c>
      <c r="L8867" s="302">
        <v>29606298</v>
      </c>
      <c r="M8867" s="302" t="s">
        <v>905</v>
      </c>
      <c r="N8867" s="305">
        <v>43847</v>
      </c>
      <c r="O8867" s="305">
        <v>43831</v>
      </c>
      <c r="P8867" s="302" t="s">
        <v>3416</v>
      </c>
    </row>
    <row r="8868" spans="1:16">
      <c r="A8868" s="303">
        <v>0</v>
      </c>
      <c r="B8868" s="303">
        <v>0</v>
      </c>
      <c r="C8868" s="303">
        <v>0</v>
      </c>
      <c r="D8868" s="304">
        <f t="shared" si="138"/>
        <v>0</v>
      </c>
      <c r="E8868" s="305">
        <v>45992</v>
      </c>
      <c r="F8868" s="302" t="s">
        <v>69</v>
      </c>
      <c r="G8868" s="302" t="s">
        <v>70</v>
      </c>
      <c r="H8868" s="302" t="s">
        <v>3394</v>
      </c>
      <c r="I8868" s="302" t="s">
        <v>682</v>
      </c>
      <c r="J8868" s="302">
        <v>135500</v>
      </c>
      <c r="K8868" s="302" t="s">
        <v>86</v>
      </c>
      <c r="L8868" s="302">
        <v>9811845</v>
      </c>
      <c r="M8868" s="302" t="s">
        <v>885</v>
      </c>
      <c r="N8868" s="305">
        <v>37530</v>
      </c>
      <c r="O8868" s="305">
        <v>37257</v>
      </c>
      <c r="P8868" s="302" t="s">
        <v>3404</v>
      </c>
    </row>
    <row r="8869" spans="1:16">
      <c r="A8869" s="303">
        <v>0</v>
      </c>
      <c r="B8869" s="303">
        <v>0</v>
      </c>
      <c r="C8869" s="303">
        <v>0</v>
      </c>
      <c r="D8869" s="304">
        <f t="shared" si="138"/>
        <v>0</v>
      </c>
      <c r="E8869" s="305">
        <v>45992</v>
      </c>
      <c r="F8869" s="302" t="s">
        <v>69</v>
      </c>
      <c r="G8869" s="302" t="s">
        <v>70</v>
      </c>
      <c r="H8869" s="302" t="s">
        <v>3394</v>
      </c>
      <c r="I8869" s="302" t="s">
        <v>682</v>
      </c>
      <c r="J8869" s="302">
        <v>135500</v>
      </c>
      <c r="K8869" s="302" t="s">
        <v>86</v>
      </c>
      <c r="L8869" s="302">
        <v>9810018</v>
      </c>
      <c r="M8869" s="302" t="s">
        <v>885</v>
      </c>
      <c r="N8869" s="305">
        <v>37210</v>
      </c>
      <c r="O8869" s="305">
        <v>37257</v>
      </c>
      <c r="P8869" s="302" t="s">
        <v>1068</v>
      </c>
    </row>
    <row r="8870" spans="1:16">
      <c r="A8870" s="303">
        <v>0</v>
      </c>
      <c r="B8870" s="303">
        <v>0</v>
      </c>
      <c r="C8870" s="303">
        <v>0</v>
      </c>
      <c r="D8870" s="304">
        <f t="shared" si="138"/>
        <v>0</v>
      </c>
      <c r="E8870" s="305">
        <v>45992</v>
      </c>
      <c r="F8870" s="302" t="s">
        <v>69</v>
      </c>
      <c r="G8870" s="302" t="s">
        <v>70</v>
      </c>
      <c r="H8870" s="302" t="s">
        <v>3394</v>
      </c>
      <c r="I8870" s="302" t="s">
        <v>682</v>
      </c>
      <c r="J8870" s="302">
        <v>135500</v>
      </c>
      <c r="K8870" s="302" t="s">
        <v>86</v>
      </c>
      <c r="L8870" s="302">
        <v>9742249</v>
      </c>
      <c r="M8870" s="302" t="s">
        <v>885</v>
      </c>
      <c r="N8870" s="305">
        <v>39063</v>
      </c>
      <c r="O8870" s="305">
        <v>38718</v>
      </c>
      <c r="P8870" s="302" t="s">
        <v>3405</v>
      </c>
    </row>
    <row r="8871" spans="1:16">
      <c r="A8871" s="303">
        <v>0</v>
      </c>
      <c r="B8871" s="303">
        <v>0</v>
      </c>
      <c r="C8871" s="303">
        <v>0</v>
      </c>
      <c r="D8871" s="304">
        <f t="shared" si="138"/>
        <v>0</v>
      </c>
      <c r="E8871" s="305">
        <v>45992</v>
      </c>
      <c r="F8871" s="302" t="s">
        <v>69</v>
      </c>
      <c r="G8871" s="302" t="s">
        <v>70</v>
      </c>
      <c r="H8871" s="302" t="s">
        <v>3394</v>
      </c>
      <c r="I8871" s="302" t="s">
        <v>682</v>
      </c>
      <c r="J8871" s="302">
        <v>135500</v>
      </c>
      <c r="K8871" s="302" t="s">
        <v>86</v>
      </c>
      <c r="L8871" s="302">
        <v>9803291</v>
      </c>
      <c r="M8871" s="302" t="s">
        <v>885</v>
      </c>
      <c r="N8871" s="305">
        <v>31594</v>
      </c>
      <c r="O8871" s="305">
        <v>31594</v>
      </c>
      <c r="P8871" s="302" t="s">
        <v>1052</v>
      </c>
    </row>
    <row r="8872" spans="1:16">
      <c r="A8872" s="303">
        <v>0</v>
      </c>
      <c r="B8872" s="303">
        <v>0</v>
      </c>
      <c r="C8872" s="303">
        <v>0</v>
      </c>
      <c r="D8872" s="304">
        <f t="shared" si="138"/>
        <v>0</v>
      </c>
      <c r="E8872" s="305">
        <v>45992</v>
      </c>
      <c r="F8872" s="302" t="s">
        <v>69</v>
      </c>
      <c r="G8872" s="302" t="s">
        <v>70</v>
      </c>
      <c r="H8872" s="302" t="s">
        <v>3394</v>
      </c>
      <c r="I8872" s="302" t="s">
        <v>682</v>
      </c>
      <c r="J8872" s="302">
        <v>135500</v>
      </c>
      <c r="K8872" s="302" t="s">
        <v>86</v>
      </c>
      <c r="L8872" s="302">
        <v>9808210</v>
      </c>
      <c r="M8872" s="302" t="s">
        <v>885</v>
      </c>
      <c r="N8872" s="305">
        <v>37036</v>
      </c>
      <c r="O8872" s="305">
        <v>36892</v>
      </c>
      <c r="P8872" s="302" t="s">
        <v>3303</v>
      </c>
    </row>
    <row r="8873" spans="1:16">
      <c r="A8873" s="303">
        <v>0</v>
      </c>
      <c r="B8873" s="303">
        <v>0</v>
      </c>
      <c r="C8873" s="303">
        <v>0</v>
      </c>
      <c r="D8873" s="304">
        <f t="shared" si="138"/>
        <v>0</v>
      </c>
      <c r="E8873" s="305">
        <v>45992</v>
      </c>
      <c r="F8873" s="302" t="s">
        <v>69</v>
      </c>
      <c r="G8873" s="302" t="s">
        <v>70</v>
      </c>
      <c r="H8873" s="302" t="s">
        <v>3394</v>
      </c>
      <c r="I8873" s="302" t="s">
        <v>682</v>
      </c>
      <c r="J8873" s="302">
        <v>135500</v>
      </c>
      <c r="K8873" s="302" t="s">
        <v>86</v>
      </c>
      <c r="L8873" s="302">
        <v>9803398</v>
      </c>
      <c r="M8873" s="302" t="s">
        <v>885</v>
      </c>
      <c r="N8873" s="305">
        <v>34516</v>
      </c>
      <c r="O8873" s="305">
        <v>34516</v>
      </c>
      <c r="P8873" s="302" t="s">
        <v>1052</v>
      </c>
    </row>
    <row r="8874" spans="1:16">
      <c r="A8874" s="303">
        <v>0</v>
      </c>
      <c r="B8874" s="303">
        <v>0</v>
      </c>
      <c r="C8874" s="303">
        <v>0</v>
      </c>
      <c r="D8874" s="304">
        <f t="shared" si="138"/>
        <v>0</v>
      </c>
      <c r="E8874" s="305">
        <v>45992</v>
      </c>
      <c r="F8874" s="302" t="s">
        <v>69</v>
      </c>
      <c r="G8874" s="302" t="s">
        <v>70</v>
      </c>
      <c r="H8874" s="302" t="s">
        <v>3394</v>
      </c>
      <c r="I8874" s="302" t="s">
        <v>682</v>
      </c>
      <c r="J8874" s="302">
        <v>135500</v>
      </c>
      <c r="K8874" s="302" t="s">
        <v>86</v>
      </c>
      <c r="L8874" s="302">
        <v>9810192</v>
      </c>
      <c r="M8874" s="302" t="s">
        <v>885</v>
      </c>
      <c r="N8874" s="305">
        <v>37377</v>
      </c>
      <c r="O8874" s="305">
        <v>37257</v>
      </c>
      <c r="P8874" s="302" t="s">
        <v>3129</v>
      </c>
    </row>
    <row r="8875" spans="1:16">
      <c r="A8875" s="303">
        <v>0</v>
      </c>
      <c r="B8875" s="303">
        <v>0</v>
      </c>
      <c r="C8875" s="303">
        <v>0</v>
      </c>
      <c r="D8875" s="304">
        <f t="shared" si="138"/>
        <v>0</v>
      </c>
      <c r="E8875" s="305">
        <v>45992</v>
      </c>
      <c r="F8875" s="302" t="s">
        <v>69</v>
      </c>
      <c r="G8875" s="302" t="s">
        <v>70</v>
      </c>
      <c r="H8875" s="302" t="s">
        <v>3394</v>
      </c>
      <c r="I8875" s="302" t="s">
        <v>682</v>
      </c>
      <c r="J8875" s="302">
        <v>135500</v>
      </c>
      <c r="K8875" s="302" t="s">
        <v>86</v>
      </c>
      <c r="L8875" s="302">
        <v>9807448</v>
      </c>
      <c r="M8875" s="302" t="s">
        <v>885</v>
      </c>
      <c r="N8875" s="305">
        <v>36496</v>
      </c>
      <c r="O8875" s="305">
        <v>36526</v>
      </c>
      <c r="P8875" s="302" t="s">
        <v>1052</v>
      </c>
    </row>
    <row r="8876" spans="1:16">
      <c r="A8876" s="303">
        <v>0</v>
      </c>
      <c r="B8876" s="303">
        <v>0</v>
      </c>
      <c r="C8876" s="303">
        <v>0</v>
      </c>
      <c r="D8876" s="304">
        <f t="shared" si="138"/>
        <v>0</v>
      </c>
      <c r="E8876" s="305">
        <v>45992</v>
      </c>
      <c r="F8876" s="302" t="s">
        <v>69</v>
      </c>
      <c r="G8876" s="302" t="s">
        <v>70</v>
      </c>
      <c r="H8876" s="302" t="s">
        <v>3394</v>
      </c>
      <c r="I8876" s="302" t="s">
        <v>682</v>
      </c>
      <c r="J8876" s="302">
        <v>135500</v>
      </c>
      <c r="K8876" s="302" t="s">
        <v>86</v>
      </c>
      <c r="L8876" s="302">
        <v>10500674</v>
      </c>
      <c r="M8876" s="302" t="s">
        <v>1055</v>
      </c>
      <c r="N8876" s="305">
        <v>40452</v>
      </c>
      <c r="O8876" s="305">
        <v>40452</v>
      </c>
      <c r="P8876" s="302" t="s">
        <v>3404</v>
      </c>
    </row>
    <row r="8877" spans="1:16">
      <c r="A8877" s="303">
        <v>0</v>
      </c>
      <c r="B8877" s="303">
        <v>0</v>
      </c>
      <c r="C8877" s="303">
        <v>0</v>
      </c>
      <c r="D8877" s="304">
        <f t="shared" si="138"/>
        <v>0</v>
      </c>
      <c r="E8877" s="305">
        <v>45992</v>
      </c>
      <c r="F8877" s="302" t="s">
        <v>69</v>
      </c>
      <c r="G8877" s="302" t="s">
        <v>70</v>
      </c>
      <c r="H8877" s="302" t="s">
        <v>3394</v>
      </c>
      <c r="I8877" s="302" t="s">
        <v>682</v>
      </c>
      <c r="J8877" s="302">
        <v>135500</v>
      </c>
      <c r="K8877" s="302" t="s">
        <v>177</v>
      </c>
      <c r="L8877" s="302">
        <v>20954292</v>
      </c>
      <c r="M8877" s="302" t="s">
        <v>1056</v>
      </c>
      <c r="N8877" s="305">
        <v>42464</v>
      </c>
      <c r="O8877" s="305">
        <v>42552</v>
      </c>
      <c r="P8877" s="302" t="s">
        <v>3403</v>
      </c>
    </row>
    <row r="8878" spans="1:16">
      <c r="A8878" s="303">
        <v>0</v>
      </c>
      <c r="B8878" s="303">
        <v>0</v>
      </c>
      <c r="C8878" s="303">
        <v>0</v>
      </c>
      <c r="D8878" s="304">
        <f t="shared" si="138"/>
        <v>0</v>
      </c>
      <c r="E8878" s="305">
        <v>45992</v>
      </c>
      <c r="F8878" s="302" t="s">
        <v>69</v>
      </c>
      <c r="G8878" s="302" t="s">
        <v>70</v>
      </c>
      <c r="H8878" s="302" t="s">
        <v>3394</v>
      </c>
      <c r="I8878" s="302" t="s">
        <v>682</v>
      </c>
      <c r="J8878" s="302">
        <v>135500</v>
      </c>
      <c r="K8878" s="302" t="s">
        <v>93</v>
      </c>
      <c r="L8878" s="302">
        <v>20667083</v>
      </c>
      <c r="M8878" s="302" t="s">
        <v>1058</v>
      </c>
      <c r="N8878" s="305">
        <v>42136</v>
      </c>
      <c r="O8878" s="305">
        <v>42186</v>
      </c>
      <c r="P8878" s="302" t="s">
        <v>880</v>
      </c>
    </row>
    <row r="8879" spans="1:16">
      <c r="A8879" s="303">
        <v>0</v>
      </c>
      <c r="B8879" s="303">
        <v>0</v>
      </c>
      <c r="C8879" s="303">
        <v>0</v>
      </c>
      <c r="D8879" s="304">
        <f t="shared" si="138"/>
        <v>0</v>
      </c>
      <c r="E8879" s="305">
        <v>45992</v>
      </c>
      <c r="F8879" s="302" t="s">
        <v>69</v>
      </c>
      <c r="G8879" s="302" t="s">
        <v>70</v>
      </c>
      <c r="H8879" s="302" t="s">
        <v>3394</v>
      </c>
      <c r="I8879" s="302" t="s">
        <v>682</v>
      </c>
      <c r="J8879" s="302">
        <v>135500</v>
      </c>
      <c r="K8879" s="302" t="s">
        <v>94</v>
      </c>
      <c r="L8879" s="302">
        <v>20667061</v>
      </c>
      <c r="M8879" s="302" t="s">
        <v>1060</v>
      </c>
      <c r="N8879" s="305">
        <v>42136</v>
      </c>
      <c r="O8879" s="305">
        <v>42186</v>
      </c>
      <c r="P8879" s="302" t="s">
        <v>880</v>
      </c>
    </row>
    <row r="8880" spans="1:16">
      <c r="A8880" s="303">
        <v>0</v>
      </c>
      <c r="B8880" s="303">
        <v>0</v>
      </c>
      <c r="C8880" s="303">
        <v>0</v>
      </c>
      <c r="D8880" s="304">
        <f t="shared" si="138"/>
        <v>0</v>
      </c>
      <c r="E8880" s="305">
        <v>45992</v>
      </c>
      <c r="F8880" s="302" t="s">
        <v>69</v>
      </c>
      <c r="G8880" s="302" t="s">
        <v>70</v>
      </c>
      <c r="H8880" s="302" t="s">
        <v>3394</v>
      </c>
      <c r="I8880" s="302" t="s">
        <v>682</v>
      </c>
      <c r="J8880" s="302">
        <v>135500</v>
      </c>
      <c r="K8880" s="302" t="s">
        <v>94</v>
      </c>
      <c r="L8880" s="302">
        <v>20667105</v>
      </c>
      <c r="M8880" s="302" t="s">
        <v>1059</v>
      </c>
      <c r="N8880" s="305">
        <v>42136</v>
      </c>
      <c r="O8880" s="305">
        <v>42186</v>
      </c>
      <c r="P8880" s="302" t="s">
        <v>880</v>
      </c>
    </row>
    <row r="8881" spans="1:16">
      <c r="A8881" s="303">
        <v>0</v>
      </c>
      <c r="B8881" s="303">
        <v>0</v>
      </c>
      <c r="C8881" s="303">
        <v>0</v>
      </c>
      <c r="D8881" s="304">
        <f t="shared" si="138"/>
        <v>0</v>
      </c>
      <c r="E8881" s="305">
        <v>45992</v>
      </c>
      <c r="F8881" s="302" t="s">
        <v>69</v>
      </c>
      <c r="G8881" s="302" t="s">
        <v>70</v>
      </c>
      <c r="H8881" s="302" t="s">
        <v>3394</v>
      </c>
      <c r="I8881" s="302" t="s">
        <v>682</v>
      </c>
      <c r="J8881" s="302">
        <v>135500</v>
      </c>
      <c r="K8881" s="302" t="s">
        <v>94</v>
      </c>
      <c r="L8881" s="302">
        <v>20667171</v>
      </c>
      <c r="M8881" s="302" t="s">
        <v>1059</v>
      </c>
      <c r="N8881" s="305">
        <v>42136</v>
      </c>
      <c r="O8881" s="305">
        <v>42186</v>
      </c>
      <c r="P8881" s="302" t="s">
        <v>880</v>
      </c>
    </row>
    <row r="8882" spans="1:16">
      <c r="A8882" s="303">
        <v>0</v>
      </c>
      <c r="B8882" s="303">
        <v>0</v>
      </c>
      <c r="C8882" s="303">
        <v>0</v>
      </c>
      <c r="D8882" s="304">
        <f t="shared" si="138"/>
        <v>0</v>
      </c>
      <c r="E8882" s="305">
        <v>45992</v>
      </c>
      <c r="F8882" s="302" t="s">
        <v>69</v>
      </c>
      <c r="G8882" s="302" t="s">
        <v>70</v>
      </c>
      <c r="H8882" s="302" t="s">
        <v>3394</v>
      </c>
      <c r="I8882" s="302" t="s">
        <v>682</v>
      </c>
      <c r="J8882" s="302">
        <v>135500</v>
      </c>
      <c r="K8882" s="302" t="s">
        <v>94</v>
      </c>
      <c r="L8882" s="302">
        <v>20667237</v>
      </c>
      <c r="M8882" s="302" t="s">
        <v>1060</v>
      </c>
      <c r="N8882" s="305">
        <v>42136</v>
      </c>
      <c r="O8882" s="305">
        <v>42186</v>
      </c>
      <c r="P8882" s="302" t="s">
        <v>880</v>
      </c>
    </row>
    <row r="8883" spans="1:16">
      <c r="A8883" s="303">
        <v>0</v>
      </c>
      <c r="B8883" s="303">
        <v>0</v>
      </c>
      <c r="C8883" s="303">
        <v>0</v>
      </c>
      <c r="D8883" s="304">
        <f t="shared" si="138"/>
        <v>0</v>
      </c>
      <c r="E8883" s="305">
        <v>45992</v>
      </c>
      <c r="F8883" s="302" t="s">
        <v>69</v>
      </c>
      <c r="G8883" s="302" t="s">
        <v>70</v>
      </c>
      <c r="H8883" s="302" t="s">
        <v>3394</v>
      </c>
      <c r="I8883" s="302" t="s">
        <v>682</v>
      </c>
      <c r="J8883" s="302">
        <v>135500</v>
      </c>
      <c r="K8883" s="302" t="s">
        <v>94</v>
      </c>
      <c r="L8883" s="302">
        <v>20667028</v>
      </c>
      <c r="M8883" s="302" t="s">
        <v>1059</v>
      </c>
      <c r="N8883" s="305">
        <v>42136</v>
      </c>
      <c r="O8883" s="305">
        <v>42186</v>
      </c>
      <c r="P8883" s="302" t="s">
        <v>880</v>
      </c>
    </row>
    <row r="8884" spans="1:16">
      <c r="A8884" s="303">
        <v>0</v>
      </c>
      <c r="B8884" s="303">
        <v>0</v>
      </c>
      <c r="C8884" s="303">
        <v>0</v>
      </c>
      <c r="D8884" s="304">
        <f t="shared" si="138"/>
        <v>0</v>
      </c>
      <c r="E8884" s="305">
        <v>45992</v>
      </c>
      <c r="F8884" s="302" t="s">
        <v>69</v>
      </c>
      <c r="G8884" s="302" t="s">
        <v>70</v>
      </c>
      <c r="H8884" s="302" t="s">
        <v>3394</v>
      </c>
      <c r="I8884" s="302" t="s">
        <v>682</v>
      </c>
      <c r="J8884" s="302">
        <v>135500</v>
      </c>
      <c r="K8884" s="302" t="s">
        <v>94</v>
      </c>
      <c r="L8884" s="302">
        <v>20667160</v>
      </c>
      <c r="M8884" s="302" t="s">
        <v>1060</v>
      </c>
      <c r="N8884" s="305">
        <v>42136</v>
      </c>
      <c r="O8884" s="305">
        <v>42186</v>
      </c>
      <c r="P8884" s="302" t="s">
        <v>880</v>
      </c>
    </row>
    <row r="8885" spans="1:16">
      <c r="A8885" s="303">
        <v>0</v>
      </c>
      <c r="B8885" s="303">
        <v>0</v>
      </c>
      <c r="C8885" s="303">
        <v>0</v>
      </c>
      <c r="D8885" s="304">
        <f t="shared" si="138"/>
        <v>0</v>
      </c>
      <c r="E8885" s="305">
        <v>45992</v>
      </c>
      <c r="F8885" s="302" t="s">
        <v>69</v>
      </c>
      <c r="G8885" s="302" t="s">
        <v>70</v>
      </c>
      <c r="H8885" s="302" t="s">
        <v>3394</v>
      </c>
      <c r="I8885" s="302" t="s">
        <v>682</v>
      </c>
      <c r="J8885" s="302">
        <v>135500</v>
      </c>
      <c r="K8885" s="302" t="s">
        <v>94</v>
      </c>
      <c r="L8885" s="302">
        <v>20666940</v>
      </c>
      <c r="M8885" s="302" t="s">
        <v>1060</v>
      </c>
      <c r="N8885" s="305">
        <v>42136</v>
      </c>
      <c r="O8885" s="305">
        <v>42186</v>
      </c>
      <c r="P8885" s="302" t="s">
        <v>880</v>
      </c>
    </row>
    <row r="8886" spans="1:16">
      <c r="A8886" s="303">
        <v>0</v>
      </c>
      <c r="B8886" s="303">
        <v>0</v>
      </c>
      <c r="C8886" s="303">
        <v>0</v>
      </c>
      <c r="D8886" s="304">
        <f t="shared" si="138"/>
        <v>0</v>
      </c>
      <c r="E8886" s="305">
        <v>45992</v>
      </c>
      <c r="F8886" s="302" t="s">
        <v>69</v>
      </c>
      <c r="G8886" s="302" t="s">
        <v>70</v>
      </c>
      <c r="H8886" s="302" t="s">
        <v>3394</v>
      </c>
      <c r="I8886" s="302" t="s">
        <v>682</v>
      </c>
      <c r="J8886" s="302">
        <v>135500</v>
      </c>
      <c r="K8886" s="302" t="s">
        <v>94</v>
      </c>
      <c r="L8886" s="302">
        <v>20667127</v>
      </c>
      <c r="M8886" s="302" t="s">
        <v>1059</v>
      </c>
      <c r="N8886" s="305">
        <v>42136</v>
      </c>
      <c r="O8886" s="305">
        <v>42186</v>
      </c>
      <c r="P8886" s="302" t="s">
        <v>880</v>
      </c>
    </row>
    <row r="8887" spans="1:16">
      <c r="A8887" s="303">
        <v>0</v>
      </c>
      <c r="B8887" s="303">
        <v>0</v>
      </c>
      <c r="C8887" s="303">
        <v>0</v>
      </c>
      <c r="D8887" s="304">
        <f t="shared" si="138"/>
        <v>0</v>
      </c>
      <c r="E8887" s="305">
        <v>45992</v>
      </c>
      <c r="F8887" s="302" t="s">
        <v>69</v>
      </c>
      <c r="G8887" s="302" t="s">
        <v>70</v>
      </c>
      <c r="H8887" s="302" t="s">
        <v>3394</v>
      </c>
      <c r="I8887" s="302" t="s">
        <v>682</v>
      </c>
      <c r="J8887" s="302">
        <v>135500</v>
      </c>
      <c r="K8887" s="302" t="s">
        <v>94</v>
      </c>
      <c r="L8887" s="302">
        <v>20667182</v>
      </c>
      <c r="M8887" s="302" t="s">
        <v>1059</v>
      </c>
      <c r="N8887" s="305">
        <v>42136</v>
      </c>
      <c r="O8887" s="305">
        <v>42186</v>
      </c>
      <c r="P8887" s="302" t="s">
        <v>880</v>
      </c>
    </row>
    <row r="8888" spans="1:16">
      <c r="A8888" s="303">
        <v>0</v>
      </c>
      <c r="B8888" s="303">
        <v>0</v>
      </c>
      <c r="C8888" s="303">
        <v>0</v>
      </c>
      <c r="D8888" s="304">
        <f t="shared" si="138"/>
        <v>0</v>
      </c>
      <c r="E8888" s="305">
        <v>45992</v>
      </c>
      <c r="F8888" s="302" t="s">
        <v>69</v>
      </c>
      <c r="G8888" s="302" t="s">
        <v>70</v>
      </c>
      <c r="H8888" s="302" t="s">
        <v>3394</v>
      </c>
      <c r="I8888" s="302" t="s">
        <v>682</v>
      </c>
      <c r="J8888" s="302">
        <v>135500</v>
      </c>
      <c r="K8888" s="302" t="s">
        <v>94</v>
      </c>
      <c r="L8888" s="302">
        <v>20667226</v>
      </c>
      <c r="M8888" s="302" t="s">
        <v>1059</v>
      </c>
      <c r="N8888" s="305">
        <v>42136</v>
      </c>
      <c r="O8888" s="305">
        <v>42186</v>
      </c>
      <c r="P8888" s="302" t="s">
        <v>880</v>
      </c>
    </row>
    <row r="8889" spans="1:16">
      <c r="A8889" s="303">
        <v>0</v>
      </c>
      <c r="B8889" s="303">
        <v>0</v>
      </c>
      <c r="C8889" s="303">
        <v>0</v>
      </c>
      <c r="D8889" s="304">
        <f t="shared" si="138"/>
        <v>0</v>
      </c>
      <c r="E8889" s="305">
        <v>45992</v>
      </c>
      <c r="F8889" s="302" t="s">
        <v>69</v>
      </c>
      <c r="G8889" s="302" t="s">
        <v>70</v>
      </c>
      <c r="H8889" s="302" t="s">
        <v>3394</v>
      </c>
      <c r="I8889" s="302" t="s">
        <v>682</v>
      </c>
      <c r="J8889" s="302">
        <v>135500</v>
      </c>
      <c r="K8889" s="302" t="s">
        <v>94</v>
      </c>
      <c r="L8889" s="302">
        <v>20666962</v>
      </c>
      <c r="M8889" s="302" t="s">
        <v>1059</v>
      </c>
      <c r="N8889" s="305">
        <v>42136</v>
      </c>
      <c r="O8889" s="305">
        <v>42186</v>
      </c>
      <c r="P8889" s="302" t="s">
        <v>880</v>
      </c>
    </row>
    <row r="8890" spans="1:16">
      <c r="A8890" s="303">
        <v>0</v>
      </c>
      <c r="B8890" s="303">
        <v>0</v>
      </c>
      <c r="C8890" s="303">
        <v>0</v>
      </c>
      <c r="D8890" s="304">
        <f t="shared" si="138"/>
        <v>0</v>
      </c>
      <c r="E8890" s="305">
        <v>45992</v>
      </c>
      <c r="F8890" s="302" t="s">
        <v>69</v>
      </c>
      <c r="G8890" s="302" t="s">
        <v>70</v>
      </c>
      <c r="H8890" s="302" t="s">
        <v>3394</v>
      </c>
      <c r="I8890" s="302" t="s">
        <v>682</v>
      </c>
      <c r="J8890" s="302">
        <v>135500</v>
      </c>
      <c r="K8890" s="302" t="s">
        <v>94</v>
      </c>
      <c r="L8890" s="302">
        <v>20666973</v>
      </c>
      <c r="M8890" s="302" t="s">
        <v>1059</v>
      </c>
      <c r="N8890" s="305">
        <v>42136</v>
      </c>
      <c r="O8890" s="305">
        <v>42186</v>
      </c>
      <c r="P8890" s="302" t="s">
        <v>880</v>
      </c>
    </row>
    <row r="8891" spans="1:16">
      <c r="A8891" s="303">
        <v>0</v>
      </c>
      <c r="B8891" s="303">
        <v>0</v>
      </c>
      <c r="C8891" s="303">
        <v>0</v>
      </c>
      <c r="D8891" s="304">
        <f t="shared" si="138"/>
        <v>0</v>
      </c>
      <c r="E8891" s="305">
        <v>45992</v>
      </c>
      <c r="F8891" s="302" t="s">
        <v>69</v>
      </c>
      <c r="G8891" s="302" t="s">
        <v>70</v>
      </c>
      <c r="H8891" s="302" t="s">
        <v>3394</v>
      </c>
      <c r="I8891" s="302" t="s">
        <v>682</v>
      </c>
      <c r="J8891" s="302">
        <v>135500</v>
      </c>
      <c r="K8891" s="302" t="s">
        <v>94</v>
      </c>
      <c r="L8891" s="302">
        <v>20667039</v>
      </c>
      <c r="M8891" s="302" t="s">
        <v>1059</v>
      </c>
      <c r="N8891" s="305">
        <v>42136</v>
      </c>
      <c r="O8891" s="305">
        <v>42186</v>
      </c>
      <c r="P8891" s="302" t="s">
        <v>880</v>
      </c>
    </row>
    <row r="8892" spans="1:16">
      <c r="A8892" s="303">
        <v>0</v>
      </c>
      <c r="B8892" s="303">
        <v>0</v>
      </c>
      <c r="C8892" s="303">
        <v>0</v>
      </c>
      <c r="D8892" s="304">
        <f t="shared" si="138"/>
        <v>0</v>
      </c>
      <c r="E8892" s="305">
        <v>45992</v>
      </c>
      <c r="F8892" s="302" t="s">
        <v>69</v>
      </c>
      <c r="G8892" s="302" t="s">
        <v>70</v>
      </c>
      <c r="H8892" s="302" t="s">
        <v>3394</v>
      </c>
      <c r="I8892" s="302" t="s">
        <v>682</v>
      </c>
      <c r="J8892" s="302">
        <v>135500</v>
      </c>
      <c r="K8892" s="302" t="s">
        <v>94</v>
      </c>
      <c r="L8892" s="302">
        <v>20666951</v>
      </c>
      <c r="M8892" s="302" t="s">
        <v>1059</v>
      </c>
      <c r="N8892" s="305">
        <v>42136</v>
      </c>
      <c r="O8892" s="305">
        <v>42186</v>
      </c>
      <c r="P8892" s="302" t="s">
        <v>880</v>
      </c>
    </row>
    <row r="8893" spans="1:16">
      <c r="A8893" s="303">
        <v>0</v>
      </c>
      <c r="B8893" s="303">
        <v>0</v>
      </c>
      <c r="C8893" s="303">
        <v>0</v>
      </c>
      <c r="D8893" s="304">
        <f t="shared" si="138"/>
        <v>0</v>
      </c>
      <c r="E8893" s="305">
        <v>45992</v>
      </c>
      <c r="F8893" s="302" t="s">
        <v>69</v>
      </c>
      <c r="G8893" s="302" t="s">
        <v>70</v>
      </c>
      <c r="H8893" s="302" t="s">
        <v>3394</v>
      </c>
      <c r="I8893" s="302" t="s">
        <v>682</v>
      </c>
      <c r="J8893" s="302">
        <v>135500</v>
      </c>
      <c r="K8893" s="302" t="s">
        <v>94</v>
      </c>
      <c r="L8893" s="302">
        <v>20667149</v>
      </c>
      <c r="M8893" s="302" t="s">
        <v>1059</v>
      </c>
      <c r="N8893" s="305">
        <v>42136</v>
      </c>
      <c r="O8893" s="305">
        <v>42186</v>
      </c>
      <c r="P8893" s="302" t="s">
        <v>880</v>
      </c>
    </row>
    <row r="8894" spans="1:16">
      <c r="A8894" s="303">
        <v>0</v>
      </c>
      <c r="B8894" s="303">
        <v>0</v>
      </c>
      <c r="C8894" s="303">
        <v>0</v>
      </c>
      <c r="D8894" s="304">
        <f t="shared" si="138"/>
        <v>0</v>
      </c>
      <c r="E8894" s="305">
        <v>45992</v>
      </c>
      <c r="F8894" s="302" t="s">
        <v>69</v>
      </c>
      <c r="G8894" s="302" t="s">
        <v>70</v>
      </c>
      <c r="H8894" s="302" t="s">
        <v>3394</v>
      </c>
      <c r="I8894" s="302" t="s">
        <v>682</v>
      </c>
      <c r="J8894" s="302">
        <v>135500</v>
      </c>
      <c r="K8894" s="302" t="s">
        <v>94</v>
      </c>
      <c r="L8894" s="302">
        <v>20667006</v>
      </c>
      <c r="M8894" s="302" t="s">
        <v>1060</v>
      </c>
      <c r="N8894" s="305">
        <v>42136</v>
      </c>
      <c r="O8894" s="305">
        <v>42186</v>
      </c>
      <c r="P8894" s="302" t="s">
        <v>880</v>
      </c>
    </row>
    <row r="8895" spans="1:16">
      <c r="A8895" s="303">
        <v>0</v>
      </c>
      <c r="B8895" s="303">
        <v>0</v>
      </c>
      <c r="C8895" s="303">
        <v>0</v>
      </c>
      <c r="D8895" s="304">
        <f t="shared" si="138"/>
        <v>0</v>
      </c>
      <c r="E8895" s="305">
        <v>45992</v>
      </c>
      <c r="F8895" s="302" t="s">
        <v>69</v>
      </c>
      <c r="G8895" s="302" t="s">
        <v>70</v>
      </c>
      <c r="H8895" s="302" t="s">
        <v>3394</v>
      </c>
      <c r="I8895" s="302" t="s">
        <v>682</v>
      </c>
      <c r="J8895" s="302">
        <v>135500</v>
      </c>
      <c r="K8895" s="302" t="s">
        <v>94</v>
      </c>
      <c r="L8895" s="302">
        <v>20667017</v>
      </c>
      <c r="M8895" s="302" t="s">
        <v>1059</v>
      </c>
      <c r="N8895" s="305">
        <v>42136</v>
      </c>
      <c r="O8895" s="305">
        <v>42186</v>
      </c>
      <c r="P8895" s="302" t="s">
        <v>880</v>
      </c>
    </row>
    <row r="8896" spans="1:16">
      <c r="A8896" s="303">
        <v>0</v>
      </c>
      <c r="B8896" s="303">
        <v>0</v>
      </c>
      <c r="C8896" s="303">
        <v>0</v>
      </c>
      <c r="D8896" s="304">
        <f t="shared" si="138"/>
        <v>0</v>
      </c>
      <c r="E8896" s="305">
        <v>45992</v>
      </c>
      <c r="F8896" s="302" t="s">
        <v>69</v>
      </c>
      <c r="G8896" s="302" t="s">
        <v>70</v>
      </c>
      <c r="H8896" s="302" t="s">
        <v>3394</v>
      </c>
      <c r="I8896" s="302" t="s">
        <v>682</v>
      </c>
      <c r="J8896" s="302">
        <v>135500</v>
      </c>
      <c r="K8896" s="302" t="s">
        <v>94</v>
      </c>
      <c r="L8896" s="302">
        <v>20667050</v>
      </c>
      <c r="M8896" s="302" t="s">
        <v>1059</v>
      </c>
      <c r="N8896" s="305">
        <v>42136</v>
      </c>
      <c r="O8896" s="305">
        <v>42186</v>
      </c>
      <c r="P8896" s="302" t="s">
        <v>880</v>
      </c>
    </row>
    <row r="8897" spans="1:16">
      <c r="A8897" s="303">
        <v>0</v>
      </c>
      <c r="B8897" s="303">
        <v>0</v>
      </c>
      <c r="C8897" s="303">
        <v>0</v>
      </c>
      <c r="D8897" s="304">
        <f t="shared" si="138"/>
        <v>0</v>
      </c>
      <c r="E8897" s="305">
        <v>45992</v>
      </c>
      <c r="F8897" s="302" t="s">
        <v>69</v>
      </c>
      <c r="G8897" s="302" t="s">
        <v>70</v>
      </c>
      <c r="H8897" s="302" t="s">
        <v>3394</v>
      </c>
      <c r="I8897" s="302" t="s">
        <v>682</v>
      </c>
      <c r="J8897" s="302">
        <v>135500</v>
      </c>
      <c r="K8897" s="302" t="s">
        <v>94</v>
      </c>
      <c r="L8897" s="302">
        <v>20667193</v>
      </c>
      <c r="M8897" s="302" t="s">
        <v>1060</v>
      </c>
      <c r="N8897" s="305">
        <v>42136</v>
      </c>
      <c r="O8897" s="305">
        <v>42186</v>
      </c>
      <c r="P8897" s="302" t="s">
        <v>880</v>
      </c>
    </row>
    <row r="8898" spans="1:16">
      <c r="A8898" s="303">
        <v>0</v>
      </c>
      <c r="B8898" s="303">
        <v>0</v>
      </c>
      <c r="C8898" s="303">
        <v>0</v>
      </c>
      <c r="D8898" s="304">
        <f t="shared" si="138"/>
        <v>0</v>
      </c>
      <c r="E8898" s="305">
        <v>45992</v>
      </c>
      <c r="F8898" s="302" t="s">
        <v>69</v>
      </c>
      <c r="G8898" s="302" t="s">
        <v>70</v>
      </c>
      <c r="H8898" s="302" t="s">
        <v>3394</v>
      </c>
      <c r="I8898" s="302" t="s">
        <v>682</v>
      </c>
      <c r="J8898" s="302">
        <v>135500</v>
      </c>
      <c r="K8898" s="302" t="s">
        <v>94</v>
      </c>
      <c r="L8898" s="302">
        <v>20667215</v>
      </c>
      <c r="M8898" s="302" t="s">
        <v>1059</v>
      </c>
      <c r="N8898" s="305">
        <v>42136</v>
      </c>
      <c r="O8898" s="305">
        <v>42186</v>
      </c>
      <c r="P8898" s="302" t="s">
        <v>880</v>
      </c>
    </row>
    <row r="8899" spans="1:16">
      <c r="A8899" s="303">
        <v>0</v>
      </c>
      <c r="B8899" s="303">
        <v>0</v>
      </c>
      <c r="C8899" s="303">
        <v>0</v>
      </c>
      <c r="D8899" s="304">
        <f t="shared" ref="D8899:D8962" si="139">+B8899-C8899</f>
        <v>0</v>
      </c>
      <c r="E8899" s="305">
        <v>45992</v>
      </c>
      <c r="F8899" s="302" t="s">
        <v>69</v>
      </c>
      <c r="G8899" s="302" t="s">
        <v>70</v>
      </c>
      <c r="H8899" s="302" t="s">
        <v>3394</v>
      </c>
      <c r="I8899" s="302" t="s">
        <v>682</v>
      </c>
      <c r="J8899" s="302">
        <v>135500</v>
      </c>
      <c r="K8899" s="302" t="s">
        <v>94</v>
      </c>
      <c r="L8899" s="302">
        <v>20666918</v>
      </c>
      <c r="M8899" s="302" t="s">
        <v>1059</v>
      </c>
      <c r="N8899" s="305">
        <v>42136</v>
      </c>
      <c r="O8899" s="305">
        <v>42186</v>
      </c>
      <c r="P8899" s="302" t="s">
        <v>880</v>
      </c>
    </row>
    <row r="8900" spans="1:16">
      <c r="A8900" s="303">
        <v>0</v>
      </c>
      <c r="B8900" s="303">
        <v>0</v>
      </c>
      <c r="C8900" s="303">
        <v>0</v>
      </c>
      <c r="D8900" s="304">
        <f t="shared" si="139"/>
        <v>0</v>
      </c>
      <c r="E8900" s="305">
        <v>45992</v>
      </c>
      <c r="F8900" s="302" t="s">
        <v>69</v>
      </c>
      <c r="G8900" s="302" t="s">
        <v>70</v>
      </c>
      <c r="H8900" s="302" t="s">
        <v>3394</v>
      </c>
      <c r="I8900" s="302" t="s">
        <v>682</v>
      </c>
      <c r="J8900" s="302">
        <v>135500</v>
      </c>
      <c r="K8900" s="302" t="s">
        <v>94</v>
      </c>
      <c r="L8900" s="302">
        <v>20666995</v>
      </c>
      <c r="M8900" s="302" t="s">
        <v>1059</v>
      </c>
      <c r="N8900" s="305">
        <v>42136</v>
      </c>
      <c r="O8900" s="305">
        <v>42186</v>
      </c>
      <c r="P8900" s="302" t="s">
        <v>880</v>
      </c>
    </row>
    <row r="8901" spans="1:16">
      <c r="A8901" s="303">
        <v>0</v>
      </c>
      <c r="B8901" s="303">
        <v>0</v>
      </c>
      <c r="C8901" s="303">
        <v>0</v>
      </c>
      <c r="D8901" s="304">
        <f t="shared" si="139"/>
        <v>0</v>
      </c>
      <c r="E8901" s="305">
        <v>45992</v>
      </c>
      <c r="F8901" s="302" t="s">
        <v>69</v>
      </c>
      <c r="G8901" s="302" t="s">
        <v>70</v>
      </c>
      <c r="H8901" s="302" t="s">
        <v>3394</v>
      </c>
      <c r="I8901" s="302" t="s">
        <v>682</v>
      </c>
      <c r="J8901" s="302">
        <v>135500</v>
      </c>
      <c r="K8901" s="302" t="s">
        <v>94</v>
      </c>
      <c r="L8901" s="302">
        <v>20667094</v>
      </c>
      <c r="M8901" s="302" t="s">
        <v>1059</v>
      </c>
      <c r="N8901" s="305">
        <v>42136</v>
      </c>
      <c r="O8901" s="305">
        <v>42186</v>
      </c>
      <c r="P8901" s="302" t="s">
        <v>880</v>
      </c>
    </row>
    <row r="8902" spans="1:16">
      <c r="A8902" s="303">
        <v>0</v>
      </c>
      <c r="B8902" s="303">
        <v>0</v>
      </c>
      <c r="C8902" s="303">
        <v>0</v>
      </c>
      <c r="D8902" s="304">
        <f t="shared" si="139"/>
        <v>0</v>
      </c>
      <c r="E8902" s="305">
        <v>45992</v>
      </c>
      <c r="F8902" s="302" t="s">
        <v>69</v>
      </c>
      <c r="G8902" s="302" t="s">
        <v>70</v>
      </c>
      <c r="H8902" s="302" t="s">
        <v>3394</v>
      </c>
      <c r="I8902" s="302" t="s">
        <v>682</v>
      </c>
      <c r="J8902" s="302">
        <v>135500</v>
      </c>
      <c r="K8902" s="302" t="s">
        <v>94</v>
      </c>
      <c r="L8902" s="302">
        <v>20667116</v>
      </c>
      <c r="M8902" s="302" t="s">
        <v>1060</v>
      </c>
      <c r="N8902" s="305">
        <v>42136</v>
      </c>
      <c r="O8902" s="305">
        <v>42186</v>
      </c>
      <c r="P8902" s="302" t="s">
        <v>880</v>
      </c>
    </row>
    <row r="8903" spans="1:16">
      <c r="A8903" s="303">
        <v>0</v>
      </c>
      <c r="B8903" s="303">
        <v>0</v>
      </c>
      <c r="C8903" s="303">
        <v>0</v>
      </c>
      <c r="D8903" s="304">
        <f t="shared" si="139"/>
        <v>0</v>
      </c>
      <c r="E8903" s="305">
        <v>45992</v>
      </c>
      <c r="F8903" s="302" t="s">
        <v>69</v>
      </c>
      <c r="G8903" s="302" t="s">
        <v>70</v>
      </c>
      <c r="H8903" s="302" t="s">
        <v>3394</v>
      </c>
      <c r="I8903" s="302" t="s">
        <v>682</v>
      </c>
      <c r="J8903" s="302">
        <v>135500</v>
      </c>
      <c r="K8903" s="302" t="s">
        <v>94</v>
      </c>
      <c r="L8903" s="302">
        <v>20666929</v>
      </c>
      <c r="M8903" s="302" t="s">
        <v>1059</v>
      </c>
      <c r="N8903" s="305">
        <v>42136</v>
      </c>
      <c r="O8903" s="305">
        <v>42186</v>
      </c>
      <c r="P8903" s="302" t="s">
        <v>880</v>
      </c>
    </row>
    <row r="8904" spans="1:16">
      <c r="A8904" s="303">
        <v>0</v>
      </c>
      <c r="B8904" s="303">
        <v>0</v>
      </c>
      <c r="C8904" s="303">
        <v>0</v>
      </c>
      <c r="D8904" s="304">
        <f t="shared" si="139"/>
        <v>0</v>
      </c>
      <c r="E8904" s="305">
        <v>45992</v>
      </c>
      <c r="F8904" s="302" t="s">
        <v>69</v>
      </c>
      <c r="G8904" s="302" t="s">
        <v>70</v>
      </c>
      <c r="H8904" s="302" t="s">
        <v>3394</v>
      </c>
      <c r="I8904" s="302" t="s">
        <v>682</v>
      </c>
      <c r="J8904" s="302">
        <v>135500</v>
      </c>
      <c r="K8904" s="302" t="s">
        <v>94</v>
      </c>
      <c r="L8904" s="302">
        <v>20667248</v>
      </c>
      <c r="M8904" s="302" t="s">
        <v>1059</v>
      </c>
      <c r="N8904" s="305">
        <v>42136</v>
      </c>
      <c r="O8904" s="305">
        <v>42186</v>
      </c>
      <c r="P8904" s="302" t="s">
        <v>880</v>
      </c>
    </row>
    <row r="8905" spans="1:16">
      <c r="A8905" s="303">
        <v>0</v>
      </c>
      <c r="B8905" s="303">
        <v>0</v>
      </c>
      <c r="C8905" s="303">
        <v>0</v>
      </c>
      <c r="D8905" s="304">
        <f t="shared" si="139"/>
        <v>0</v>
      </c>
      <c r="E8905" s="305">
        <v>45992</v>
      </c>
      <c r="F8905" s="302" t="s">
        <v>69</v>
      </c>
      <c r="G8905" s="302" t="s">
        <v>70</v>
      </c>
      <c r="H8905" s="302" t="s">
        <v>3394</v>
      </c>
      <c r="I8905" s="302" t="s">
        <v>682</v>
      </c>
      <c r="J8905" s="302">
        <v>135500</v>
      </c>
      <c r="K8905" s="302" t="s">
        <v>112</v>
      </c>
      <c r="L8905" s="302">
        <v>9974738</v>
      </c>
      <c r="M8905" s="302" t="s">
        <v>3065</v>
      </c>
      <c r="N8905" s="305">
        <v>31594</v>
      </c>
      <c r="O8905" s="305">
        <v>31594</v>
      </c>
      <c r="P8905" s="302" t="s">
        <v>1062</v>
      </c>
    </row>
    <row r="8906" spans="1:16">
      <c r="A8906" s="303">
        <v>0</v>
      </c>
      <c r="B8906" s="303">
        <v>0</v>
      </c>
      <c r="C8906" s="303">
        <v>0</v>
      </c>
      <c r="D8906" s="304">
        <f t="shared" si="139"/>
        <v>0</v>
      </c>
      <c r="E8906" s="305">
        <v>45992</v>
      </c>
      <c r="F8906" s="302" t="s">
        <v>69</v>
      </c>
      <c r="G8906" s="302" t="s">
        <v>70</v>
      </c>
      <c r="H8906" s="302" t="s">
        <v>3394</v>
      </c>
      <c r="I8906" s="302" t="s">
        <v>682</v>
      </c>
      <c r="J8906" s="302">
        <v>135500</v>
      </c>
      <c r="K8906" s="302" t="s">
        <v>112</v>
      </c>
      <c r="L8906" s="302">
        <v>20667270</v>
      </c>
      <c r="M8906" s="302" t="s">
        <v>1022</v>
      </c>
      <c r="N8906" s="305">
        <v>42136</v>
      </c>
      <c r="O8906" s="305">
        <v>42186</v>
      </c>
      <c r="P8906" s="302" t="s">
        <v>880</v>
      </c>
    </row>
    <row r="8907" spans="1:16">
      <c r="A8907" s="303">
        <v>0</v>
      </c>
      <c r="B8907" s="303">
        <v>0</v>
      </c>
      <c r="C8907" s="303">
        <v>0</v>
      </c>
      <c r="D8907" s="304">
        <f t="shared" si="139"/>
        <v>0</v>
      </c>
      <c r="E8907" s="305">
        <v>45992</v>
      </c>
      <c r="F8907" s="302" t="s">
        <v>69</v>
      </c>
      <c r="G8907" s="302" t="s">
        <v>70</v>
      </c>
      <c r="H8907" s="302" t="s">
        <v>3394</v>
      </c>
      <c r="I8907" s="302" t="s">
        <v>682</v>
      </c>
      <c r="J8907" s="302">
        <v>135500</v>
      </c>
      <c r="K8907" s="302" t="s">
        <v>89</v>
      </c>
      <c r="L8907" s="302">
        <v>20666984</v>
      </c>
      <c r="M8907" s="302" t="s">
        <v>1061</v>
      </c>
      <c r="N8907" s="305">
        <v>42136</v>
      </c>
      <c r="O8907" s="305">
        <v>42186</v>
      </c>
      <c r="P8907" s="302" t="s">
        <v>880</v>
      </c>
    </row>
    <row r="8908" spans="1:16">
      <c r="A8908" s="303">
        <v>0</v>
      </c>
      <c r="B8908" s="303">
        <v>0</v>
      </c>
      <c r="C8908" s="303">
        <v>0</v>
      </c>
      <c r="D8908" s="304">
        <f t="shared" si="139"/>
        <v>0</v>
      </c>
      <c r="E8908" s="305">
        <v>45992</v>
      </c>
      <c r="F8908" s="302" t="s">
        <v>69</v>
      </c>
      <c r="G8908" s="302" t="s">
        <v>70</v>
      </c>
      <c r="H8908" s="302" t="s">
        <v>3394</v>
      </c>
      <c r="I8908" s="302" t="s">
        <v>682</v>
      </c>
      <c r="J8908" s="302">
        <v>135500</v>
      </c>
      <c r="K8908" s="302" t="s">
        <v>89</v>
      </c>
      <c r="L8908" s="302">
        <v>20667138</v>
      </c>
      <c r="M8908" s="302" t="s">
        <v>1061</v>
      </c>
      <c r="N8908" s="305">
        <v>42136</v>
      </c>
      <c r="O8908" s="305">
        <v>42186</v>
      </c>
      <c r="P8908" s="302" t="s">
        <v>880</v>
      </c>
    </row>
    <row r="8909" spans="1:16">
      <c r="A8909" s="303">
        <v>0</v>
      </c>
      <c r="B8909" s="303">
        <v>0</v>
      </c>
      <c r="C8909" s="303">
        <v>0</v>
      </c>
      <c r="D8909" s="304">
        <f t="shared" si="139"/>
        <v>0</v>
      </c>
      <c r="E8909" s="305">
        <v>45992</v>
      </c>
      <c r="F8909" s="302" t="s">
        <v>69</v>
      </c>
      <c r="G8909" s="302" t="s">
        <v>70</v>
      </c>
      <c r="H8909" s="302" t="s">
        <v>3394</v>
      </c>
      <c r="I8909" s="302" t="s">
        <v>682</v>
      </c>
      <c r="J8909" s="302">
        <v>135500</v>
      </c>
      <c r="K8909" s="302" t="s">
        <v>89</v>
      </c>
      <c r="L8909" s="302">
        <v>20667204</v>
      </c>
      <c r="M8909" s="302" t="s">
        <v>1061</v>
      </c>
      <c r="N8909" s="305">
        <v>42136</v>
      </c>
      <c r="O8909" s="305">
        <v>42186</v>
      </c>
      <c r="P8909" s="302" t="s">
        <v>880</v>
      </c>
    </row>
    <row r="8910" spans="1:16">
      <c r="A8910" s="303">
        <v>0</v>
      </c>
      <c r="B8910" s="303">
        <v>0</v>
      </c>
      <c r="C8910" s="303">
        <v>0</v>
      </c>
      <c r="D8910" s="304">
        <f t="shared" si="139"/>
        <v>0</v>
      </c>
      <c r="E8910" s="305">
        <v>45992</v>
      </c>
      <c r="F8910" s="302" t="s">
        <v>69</v>
      </c>
      <c r="G8910" s="302" t="s">
        <v>70</v>
      </c>
      <c r="H8910" s="302" t="s">
        <v>3394</v>
      </c>
      <c r="I8910" s="302" t="s">
        <v>682</v>
      </c>
      <c r="J8910" s="302">
        <v>135500</v>
      </c>
      <c r="K8910" s="302" t="s">
        <v>89</v>
      </c>
      <c r="L8910" s="302">
        <v>20667259</v>
      </c>
      <c r="M8910" s="302" t="s">
        <v>1061</v>
      </c>
      <c r="N8910" s="305">
        <v>42136</v>
      </c>
      <c r="O8910" s="305">
        <v>42186</v>
      </c>
      <c r="P8910" s="302" t="s">
        <v>880</v>
      </c>
    </row>
    <row r="8911" spans="1:16">
      <c r="A8911" s="303">
        <v>0</v>
      </c>
      <c r="B8911" s="303">
        <v>0</v>
      </c>
      <c r="C8911" s="303">
        <v>0</v>
      </c>
      <c r="D8911" s="304">
        <f t="shared" si="139"/>
        <v>0</v>
      </c>
      <c r="E8911" s="305">
        <v>45992</v>
      </c>
      <c r="F8911" s="302" t="s">
        <v>69</v>
      </c>
      <c r="G8911" s="302" t="s">
        <v>70</v>
      </c>
      <c r="H8911" s="302" t="s">
        <v>3394</v>
      </c>
      <c r="I8911" s="302" t="s">
        <v>682</v>
      </c>
      <c r="J8911" s="302">
        <v>135500</v>
      </c>
      <c r="K8911" s="302" t="s">
        <v>89</v>
      </c>
      <c r="L8911" s="302">
        <v>20667072</v>
      </c>
      <c r="M8911" s="302" t="s">
        <v>1061</v>
      </c>
      <c r="N8911" s="305">
        <v>42136</v>
      </c>
      <c r="O8911" s="305">
        <v>42186</v>
      </c>
      <c r="P8911" s="302" t="s">
        <v>880</v>
      </c>
    </row>
    <row r="8912" spans="1:16">
      <c r="A8912" s="303">
        <v>0</v>
      </c>
      <c r="B8912" s="303">
        <v>0</v>
      </c>
      <c r="C8912" s="303">
        <v>0</v>
      </c>
      <c r="D8912" s="304">
        <f t="shared" si="139"/>
        <v>0</v>
      </c>
      <c r="E8912" s="305">
        <v>45992</v>
      </c>
      <c r="F8912" s="302" t="s">
        <v>69</v>
      </c>
      <c r="G8912" s="302" t="s">
        <v>70</v>
      </c>
      <c r="H8912" s="302" t="s">
        <v>3394</v>
      </c>
      <c r="I8912" s="302" t="s">
        <v>682</v>
      </c>
      <c r="J8912" s="302">
        <v>135500</v>
      </c>
      <c r="K8912" s="302" t="s">
        <v>197</v>
      </c>
      <c r="L8912" s="302">
        <v>9882070</v>
      </c>
      <c r="M8912" s="302" t="s">
        <v>3429</v>
      </c>
      <c r="N8912" s="305">
        <v>36496</v>
      </c>
      <c r="O8912" s="305">
        <v>36526</v>
      </c>
      <c r="P8912" s="302" t="s">
        <v>3427</v>
      </c>
    </row>
    <row r="8913" spans="1:16">
      <c r="A8913" s="303">
        <v>0</v>
      </c>
      <c r="B8913" s="303">
        <v>0</v>
      </c>
      <c r="C8913" s="303">
        <v>0</v>
      </c>
      <c r="D8913" s="304">
        <f t="shared" si="139"/>
        <v>0</v>
      </c>
      <c r="E8913" s="305">
        <v>45992</v>
      </c>
      <c r="F8913" s="302" t="s">
        <v>69</v>
      </c>
      <c r="G8913" s="302" t="s">
        <v>70</v>
      </c>
      <c r="H8913" s="302" t="s">
        <v>3394</v>
      </c>
      <c r="I8913" s="302" t="s">
        <v>682</v>
      </c>
      <c r="J8913" s="302">
        <v>135500</v>
      </c>
      <c r="K8913" s="302" t="s">
        <v>666</v>
      </c>
      <c r="L8913" s="302">
        <v>9974739</v>
      </c>
      <c r="M8913" s="302" t="s">
        <v>3098</v>
      </c>
      <c r="N8913" s="305">
        <v>34516</v>
      </c>
      <c r="O8913" s="305">
        <v>34516</v>
      </c>
      <c r="P8913" s="302" t="s">
        <v>1062</v>
      </c>
    </row>
    <row r="8914" spans="1:16">
      <c r="A8914" s="303">
        <v>0</v>
      </c>
      <c r="B8914" s="303">
        <v>0</v>
      </c>
      <c r="C8914" s="303">
        <v>0</v>
      </c>
      <c r="D8914" s="304">
        <f t="shared" si="139"/>
        <v>0</v>
      </c>
      <c r="E8914" s="305">
        <v>45992</v>
      </c>
      <c r="F8914" s="302" t="s">
        <v>69</v>
      </c>
      <c r="G8914" s="302" t="s">
        <v>70</v>
      </c>
      <c r="H8914" s="302" t="s">
        <v>3394</v>
      </c>
      <c r="I8914" s="302" t="s">
        <v>682</v>
      </c>
      <c r="J8914" s="302">
        <v>135600</v>
      </c>
      <c r="K8914" s="302" t="s">
        <v>101</v>
      </c>
      <c r="L8914" s="302">
        <v>9809987</v>
      </c>
      <c r="M8914" s="302" t="s">
        <v>1073</v>
      </c>
      <c r="N8914" s="305">
        <v>37210</v>
      </c>
      <c r="O8914" s="305">
        <v>37257</v>
      </c>
      <c r="P8914" s="302" t="s">
        <v>1068</v>
      </c>
    </row>
    <row r="8915" spans="1:16">
      <c r="A8915" s="303">
        <v>0</v>
      </c>
      <c r="B8915" s="303">
        <v>0</v>
      </c>
      <c r="C8915" s="303">
        <v>0</v>
      </c>
      <c r="D8915" s="304">
        <f t="shared" si="139"/>
        <v>0</v>
      </c>
      <c r="E8915" s="305">
        <v>45992</v>
      </c>
      <c r="F8915" s="302" t="s">
        <v>69</v>
      </c>
      <c r="G8915" s="302" t="s">
        <v>70</v>
      </c>
      <c r="H8915" s="302" t="s">
        <v>3394</v>
      </c>
      <c r="I8915" s="302" t="s">
        <v>682</v>
      </c>
      <c r="J8915" s="302">
        <v>135600</v>
      </c>
      <c r="K8915" s="302" t="s">
        <v>188</v>
      </c>
      <c r="L8915" s="302">
        <v>20954272</v>
      </c>
      <c r="M8915" s="302" t="s">
        <v>1034</v>
      </c>
      <c r="N8915" s="305">
        <v>42464</v>
      </c>
      <c r="O8915" s="305">
        <v>42370</v>
      </c>
      <c r="P8915" s="302" t="s">
        <v>3403</v>
      </c>
    </row>
    <row r="8916" spans="1:16">
      <c r="A8916" s="303">
        <v>0</v>
      </c>
      <c r="B8916" s="303">
        <v>0</v>
      </c>
      <c r="C8916" s="303">
        <v>0</v>
      </c>
      <c r="D8916" s="304">
        <f t="shared" si="139"/>
        <v>0</v>
      </c>
      <c r="E8916" s="305">
        <v>45992</v>
      </c>
      <c r="F8916" s="302" t="s">
        <v>69</v>
      </c>
      <c r="G8916" s="302" t="s">
        <v>70</v>
      </c>
      <c r="H8916" s="302" t="s">
        <v>3394</v>
      </c>
      <c r="I8916" s="302" t="s">
        <v>682</v>
      </c>
      <c r="J8916" s="302">
        <v>135600</v>
      </c>
      <c r="K8916" s="302" t="s">
        <v>168</v>
      </c>
      <c r="L8916" s="302">
        <v>11984596</v>
      </c>
      <c r="M8916" s="302" t="s">
        <v>906</v>
      </c>
      <c r="N8916" s="305">
        <v>41395</v>
      </c>
      <c r="O8916" s="305">
        <v>41275</v>
      </c>
      <c r="P8916" s="302" t="s">
        <v>3408</v>
      </c>
    </row>
    <row r="8917" spans="1:16">
      <c r="A8917" s="303">
        <v>0</v>
      </c>
      <c r="B8917" s="303">
        <v>0</v>
      </c>
      <c r="C8917" s="303">
        <v>0</v>
      </c>
      <c r="D8917" s="304">
        <f t="shared" si="139"/>
        <v>0</v>
      </c>
      <c r="E8917" s="305">
        <v>45992</v>
      </c>
      <c r="F8917" s="302" t="s">
        <v>69</v>
      </c>
      <c r="G8917" s="302" t="s">
        <v>70</v>
      </c>
      <c r="H8917" s="302" t="s">
        <v>3394</v>
      </c>
      <c r="I8917" s="302" t="s">
        <v>682</v>
      </c>
      <c r="J8917" s="302">
        <v>135600</v>
      </c>
      <c r="K8917" s="302" t="s">
        <v>168</v>
      </c>
      <c r="L8917" s="302">
        <v>12159366</v>
      </c>
      <c r="M8917" s="302" t="s">
        <v>906</v>
      </c>
      <c r="N8917" s="305">
        <v>41488</v>
      </c>
      <c r="O8917" s="305">
        <v>41275</v>
      </c>
      <c r="P8917" s="302" t="s">
        <v>3409</v>
      </c>
    </row>
    <row r="8918" spans="1:16">
      <c r="A8918" s="303">
        <v>0</v>
      </c>
      <c r="B8918" s="303">
        <v>0</v>
      </c>
      <c r="C8918" s="303">
        <v>0</v>
      </c>
      <c r="D8918" s="304">
        <f t="shared" si="139"/>
        <v>0</v>
      </c>
      <c r="E8918" s="305">
        <v>45992</v>
      </c>
      <c r="F8918" s="302" t="s">
        <v>69</v>
      </c>
      <c r="G8918" s="302" t="s">
        <v>70</v>
      </c>
      <c r="H8918" s="302" t="s">
        <v>3394</v>
      </c>
      <c r="I8918" s="302" t="s">
        <v>682</v>
      </c>
      <c r="J8918" s="302">
        <v>135600</v>
      </c>
      <c r="K8918" s="302" t="s">
        <v>184</v>
      </c>
      <c r="L8918" s="302">
        <v>9810015</v>
      </c>
      <c r="M8918" s="302" t="s">
        <v>990</v>
      </c>
      <c r="N8918" s="305">
        <v>37210</v>
      </c>
      <c r="O8918" s="305">
        <v>37257</v>
      </c>
      <c r="P8918" s="302" t="s">
        <v>1068</v>
      </c>
    </row>
    <row r="8919" spans="1:16">
      <c r="A8919" s="303">
        <v>0</v>
      </c>
      <c r="B8919" s="303">
        <v>0</v>
      </c>
      <c r="C8919" s="303">
        <v>0</v>
      </c>
      <c r="D8919" s="304">
        <f t="shared" si="139"/>
        <v>0</v>
      </c>
      <c r="E8919" s="305">
        <v>45992</v>
      </c>
      <c r="F8919" s="302" t="s">
        <v>69</v>
      </c>
      <c r="G8919" s="302" t="s">
        <v>70</v>
      </c>
      <c r="H8919" s="302" t="s">
        <v>3394</v>
      </c>
      <c r="I8919" s="302" t="s">
        <v>682</v>
      </c>
      <c r="J8919" s="302">
        <v>135600</v>
      </c>
      <c r="K8919" s="302" t="s">
        <v>104</v>
      </c>
      <c r="L8919" s="302">
        <v>9810016</v>
      </c>
      <c r="M8919" s="302" t="s">
        <v>907</v>
      </c>
      <c r="N8919" s="305">
        <v>37210</v>
      </c>
      <c r="O8919" s="305">
        <v>37257</v>
      </c>
      <c r="P8919" s="302" t="s">
        <v>1068</v>
      </c>
    </row>
    <row r="8920" spans="1:16">
      <c r="A8920" s="303">
        <v>0</v>
      </c>
      <c r="B8920" s="303">
        <v>0</v>
      </c>
      <c r="C8920" s="303">
        <v>0</v>
      </c>
      <c r="D8920" s="304">
        <f t="shared" si="139"/>
        <v>0</v>
      </c>
      <c r="E8920" s="305">
        <v>45992</v>
      </c>
      <c r="F8920" s="302" t="s">
        <v>69</v>
      </c>
      <c r="G8920" s="302" t="s">
        <v>70</v>
      </c>
      <c r="H8920" s="302" t="s">
        <v>3394</v>
      </c>
      <c r="I8920" s="302" t="s">
        <v>682</v>
      </c>
      <c r="J8920" s="302">
        <v>135600</v>
      </c>
      <c r="K8920" s="302" t="s">
        <v>91</v>
      </c>
      <c r="L8920" s="302">
        <v>9974737</v>
      </c>
      <c r="M8920" s="302" t="s">
        <v>886</v>
      </c>
      <c r="N8920" s="305">
        <v>31594</v>
      </c>
      <c r="O8920" s="305">
        <v>31594</v>
      </c>
      <c r="P8920" s="302" t="s">
        <v>1062</v>
      </c>
    </row>
    <row r="8921" spans="1:16">
      <c r="A8921" s="303">
        <v>0</v>
      </c>
      <c r="B8921" s="303">
        <v>0</v>
      </c>
      <c r="C8921" s="303">
        <v>0</v>
      </c>
      <c r="D8921" s="304">
        <f t="shared" si="139"/>
        <v>0</v>
      </c>
      <c r="E8921" s="305">
        <v>45992</v>
      </c>
      <c r="F8921" s="302" t="s">
        <v>69</v>
      </c>
      <c r="G8921" s="302" t="s">
        <v>70</v>
      </c>
      <c r="H8921" s="302" t="s">
        <v>3394</v>
      </c>
      <c r="I8921" s="302" t="s">
        <v>682</v>
      </c>
      <c r="J8921" s="302">
        <v>135600</v>
      </c>
      <c r="K8921" s="302" t="s">
        <v>204</v>
      </c>
      <c r="L8921" s="302">
        <v>9809986</v>
      </c>
      <c r="M8921" s="302" t="s">
        <v>1075</v>
      </c>
      <c r="N8921" s="305">
        <v>37210</v>
      </c>
      <c r="O8921" s="305">
        <v>37257</v>
      </c>
      <c r="P8921" s="302" t="s">
        <v>1068</v>
      </c>
    </row>
    <row r="8922" spans="1:16">
      <c r="A8922" s="303">
        <v>0</v>
      </c>
      <c r="B8922" s="303">
        <v>0</v>
      </c>
      <c r="C8922" s="303">
        <v>0</v>
      </c>
      <c r="D8922" s="304">
        <f t="shared" si="139"/>
        <v>0</v>
      </c>
      <c r="E8922" s="305">
        <v>45992</v>
      </c>
      <c r="F8922" s="302" t="s">
        <v>69</v>
      </c>
      <c r="G8922" s="302" t="s">
        <v>70</v>
      </c>
      <c r="H8922" s="302" t="s">
        <v>3394</v>
      </c>
      <c r="I8922" s="302" t="s">
        <v>682</v>
      </c>
      <c r="J8922" s="302">
        <v>135600</v>
      </c>
      <c r="K8922" s="302" t="s">
        <v>84</v>
      </c>
      <c r="L8922" s="302">
        <v>9809620</v>
      </c>
      <c r="M8922" s="302" t="s">
        <v>3411</v>
      </c>
      <c r="N8922" s="305">
        <v>37210</v>
      </c>
      <c r="O8922" s="305">
        <v>37257</v>
      </c>
      <c r="P8922" s="302" t="s">
        <v>1068</v>
      </c>
    </row>
    <row r="8923" spans="1:16">
      <c r="A8923" s="303">
        <v>0</v>
      </c>
      <c r="B8923" s="303">
        <v>0</v>
      </c>
      <c r="C8923" s="303">
        <v>0</v>
      </c>
      <c r="D8923" s="304">
        <f t="shared" si="139"/>
        <v>0</v>
      </c>
      <c r="E8923" s="305">
        <v>45992</v>
      </c>
      <c r="F8923" s="302" t="s">
        <v>69</v>
      </c>
      <c r="G8923" s="302" t="s">
        <v>70</v>
      </c>
      <c r="H8923" s="302" t="s">
        <v>3394</v>
      </c>
      <c r="I8923" s="302" t="s">
        <v>682</v>
      </c>
      <c r="J8923" s="302">
        <v>135600</v>
      </c>
      <c r="K8923" s="302" t="s">
        <v>84</v>
      </c>
      <c r="L8923" s="302">
        <v>28960889</v>
      </c>
      <c r="M8923" s="302" t="s">
        <v>3415</v>
      </c>
      <c r="N8923" s="305">
        <v>43847</v>
      </c>
      <c r="O8923" s="305">
        <v>43862</v>
      </c>
      <c r="P8923" s="302" t="s">
        <v>3416</v>
      </c>
    </row>
    <row r="8924" spans="1:16">
      <c r="A8924" s="303">
        <v>0</v>
      </c>
      <c r="B8924" s="303">
        <v>0</v>
      </c>
      <c r="C8924" s="303">
        <v>0</v>
      </c>
      <c r="D8924" s="304">
        <f t="shared" si="139"/>
        <v>0</v>
      </c>
      <c r="E8924" s="305">
        <v>45992</v>
      </c>
      <c r="F8924" s="302" t="s">
        <v>69</v>
      </c>
      <c r="G8924" s="302" t="s">
        <v>70</v>
      </c>
      <c r="H8924" s="302" t="s">
        <v>3394</v>
      </c>
      <c r="I8924" s="302" t="s">
        <v>682</v>
      </c>
      <c r="J8924" s="302">
        <v>135600</v>
      </c>
      <c r="K8924" s="302" t="s">
        <v>84</v>
      </c>
      <c r="L8924" s="302">
        <v>9807332</v>
      </c>
      <c r="M8924" s="302" t="s">
        <v>3413</v>
      </c>
      <c r="N8924" s="305">
        <v>37036</v>
      </c>
      <c r="O8924" s="305">
        <v>37043</v>
      </c>
      <c r="P8924" s="302" t="s">
        <v>3303</v>
      </c>
    </row>
    <row r="8925" spans="1:16">
      <c r="A8925" s="303">
        <v>0</v>
      </c>
      <c r="B8925" s="303">
        <v>0</v>
      </c>
      <c r="C8925" s="303">
        <v>0</v>
      </c>
      <c r="D8925" s="304">
        <f t="shared" si="139"/>
        <v>0</v>
      </c>
      <c r="E8925" s="305">
        <v>45992</v>
      </c>
      <c r="F8925" s="302" t="s">
        <v>69</v>
      </c>
      <c r="G8925" s="302" t="s">
        <v>70</v>
      </c>
      <c r="H8925" s="302" t="s">
        <v>3394</v>
      </c>
      <c r="I8925" s="302" t="s">
        <v>682</v>
      </c>
      <c r="J8925" s="302">
        <v>135600</v>
      </c>
      <c r="K8925" s="302" t="s">
        <v>84</v>
      </c>
      <c r="L8925" s="302">
        <v>9808906</v>
      </c>
      <c r="M8925" s="302" t="s">
        <v>3411</v>
      </c>
      <c r="N8925" s="305">
        <v>37210</v>
      </c>
      <c r="O8925" s="305">
        <v>37196</v>
      </c>
      <c r="P8925" s="302" t="s">
        <v>1068</v>
      </c>
    </row>
    <row r="8926" spans="1:16">
      <c r="A8926" s="303">
        <v>0</v>
      </c>
      <c r="B8926" s="303">
        <v>0</v>
      </c>
      <c r="C8926" s="303">
        <v>0</v>
      </c>
      <c r="D8926" s="304">
        <f t="shared" si="139"/>
        <v>0</v>
      </c>
      <c r="E8926" s="305">
        <v>45992</v>
      </c>
      <c r="F8926" s="302" t="s">
        <v>69</v>
      </c>
      <c r="G8926" s="302" t="s">
        <v>70</v>
      </c>
      <c r="H8926" s="302" t="s">
        <v>3394</v>
      </c>
      <c r="I8926" s="302" t="s">
        <v>682</v>
      </c>
      <c r="J8926" s="302">
        <v>135600</v>
      </c>
      <c r="K8926" s="302" t="s">
        <v>84</v>
      </c>
      <c r="L8926" s="302">
        <v>9809622</v>
      </c>
      <c r="M8926" s="302" t="s">
        <v>3413</v>
      </c>
      <c r="N8926" s="305">
        <v>37036</v>
      </c>
      <c r="O8926" s="305">
        <v>37257</v>
      </c>
      <c r="P8926" s="302" t="s">
        <v>3303</v>
      </c>
    </row>
    <row r="8927" spans="1:16">
      <c r="A8927" s="303">
        <v>0</v>
      </c>
      <c r="B8927" s="303">
        <v>0</v>
      </c>
      <c r="C8927" s="303">
        <v>0</v>
      </c>
      <c r="D8927" s="304">
        <f t="shared" si="139"/>
        <v>0</v>
      </c>
      <c r="E8927" s="305">
        <v>45992</v>
      </c>
      <c r="F8927" s="302" t="s">
        <v>69</v>
      </c>
      <c r="G8927" s="302" t="s">
        <v>70</v>
      </c>
      <c r="H8927" s="302" t="s">
        <v>3394</v>
      </c>
      <c r="I8927" s="302" t="s">
        <v>682</v>
      </c>
      <c r="J8927" s="302">
        <v>135600</v>
      </c>
      <c r="K8927" s="302" t="s">
        <v>84</v>
      </c>
      <c r="L8927" s="302">
        <v>20969814</v>
      </c>
      <c r="M8927" s="302" t="s">
        <v>1065</v>
      </c>
      <c r="N8927" s="305">
        <v>43115</v>
      </c>
      <c r="O8927" s="305">
        <v>43101</v>
      </c>
      <c r="P8927" s="302" t="s">
        <v>1051</v>
      </c>
    </row>
    <row r="8928" spans="1:16">
      <c r="A8928" s="303">
        <v>0</v>
      </c>
      <c r="B8928" s="303">
        <v>0</v>
      </c>
      <c r="C8928" s="303">
        <v>0</v>
      </c>
      <c r="D8928" s="304">
        <f t="shared" si="139"/>
        <v>0</v>
      </c>
      <c r="E8928" s="305">
        <v>45992</v>
      </c>
      <c r="F8928" s="302" t="s">
        <v>69</v>
      </c>
      <c r="G8928" s="302" t="s">
        <v>70</v>
      </c>
      <c r="H8928" s="302" t="s">
        <v>3394</v>
      </c>
      <c r="I8928" s="302" t="s">
        <v>682</v>
      </c>
      <c r="J8928" s="302">
        <v>135600</v>
      </c>
      <c r="K8928" s="302" t="s">
        <v>84</v>
      </c>
      <c r="L8928" s="302">
        <v>29101009</v>
      </c>
      <c r="M8928" s="302" t="s">
        <v>3414</v>
      </c>
      <c r="N8928" s="305">
        <v>43603</v>
      </c>
      <c r="O8928" s="305">
        <v>43891</v>
      </c>
      <c r="P8928" s="302" t="s">
        <v>1049</v>
      </c>
    </row>
    <row r="8929" spans="1:16">
      <c r="A8929" s="303">
        <v>0</v>
      </c>
      <c r="B8929" s="303">
        <v>0</v>
      </c>
      <c r="C8929" s="303">
        <v>0</v>
      </c>
      <c r="D8929" s="304">
        <f t="shared" si="139"/>
        <v>0</v>
      </c>
      <c r="E8929" s="305">
        <v>45992</v>
      </c>
      <c r="F8929" s="302" t="s">
        <v>69</v>
      </c>
      <c r="G8929" s="302" t="s">
        <v>70</v>
      </c>
      <c r="H8929" s="302" t="s">
        <v>3394</v>
      </c>
      <c r="I8929" s="302" t="s">
        <v>682</v>
      </c>
      <c r="J8929" s="302">
        <v>135600</v>
      </c>
      <c r="K8929" s="302" t="s">
        <v>84</v>
      </c>
      <c r="L8929" s="302">
        <v>9747425</v>
      </c>
      <c r="M8929" s="302" t="s">
        <v>3434</v>
      </c>
      <c r="N8929" s="305">
        <v>39063</v>
      </c>
      <c r="O8929" s="305">
        <v>39052</v>
      </c>
      <c r="P8929" s="302" t="s">
        <v>3435</v>
      </c>
    </row>
    <row r="8930" spans="1:16">
      <c r="A8930" s="303">
        <v>0</v>
      </c>
      <c r="B8930" s="303">
        <v>0</v>
      </c>
      <c r="C8930" s="303">
        <v>0</v>
      </c>
      <c r="D8930" s="304">
        <f t="shared" si="139"/>
        <v>0</v>
      </c>
      <c r="E8930" s="305">
        <v>45992</v>
      </c>
      <c r="F8930" s="302" t="s">
        <v>69</v>
      </c>
      <c r="G8930" s="302" t="s">
        <v>70</v>
      </c>
      <c r="H8930" s="302" t="s">
        <v>3394</v>
      </c>
      <c r="I8930" s="302" t="s">
        <v>682</v>
      </c>
      <c r="J8930" s="302">
        <v>135600</v>
      </c>
      <c r="K8930" s="302" t="s">
        <v>84</v>
      </c>
      <c r="L8930" s="302">
        <v>28960883</v>
      </c>
      <c r="M8930" s="302" t="s">
        <v>3414</v>
      </c>
      <c r="N8930" s="305">
        <v>43603</v>
      </c>
      <c r="O8930" s="305">
        <v>43862</v>
      </c>
      <c r="P8930" s="302" t="s">
        <v>1049</v>
      </c>
    </row>
    <row r="8931" spans="1:16">
      <c r="A8931" s="303">
        <v>0</v>
      </c>
      <c r="B8931" s="303">
        <v>0</v>
      </c>
      <c r="C8931" s="303">
        <v>0</v>
      </c>
      <c r="D8931" s="304">
        <f t="shared" si="139"/>
        <v>0</v>
      </c>
      <c r="E8931" s="305">
        <v>45992</v>
      </c>
      <c r="F8931" s="302" t="s">
        <v>69</v>
      </c>
      <c r="G8931" s="302" t="s">
        <v>70</v>
      </c>
      <c r="H8931" s="302" t="s">
        <v>3394</v>
      </c>
      <c r="I8931" s="302" t="s">
        <v>682</v>
      </c>
      <c r="J8931" s="302">
        <v>135600</v>
      </c>
      <c r="K8931" s="302" t="s">
        <v>84</v>
      </c>
      <c r="L8931" s="302">
        <v>9747398</v>
      </c>
      <c r="M8931" s="302" t="s">
        <v>3418</v>
      </c>
      <c r="N8931" s="305">
        <v>39063</v>
      </c>
      <c r="O8931" s="305">
        <v>39052</v>
      </c>
      <c r="P8931" s="302" t="s">
        <v>3419</v>
      </c>
    </row>
    <row r="8932" spans="1:16">
      <c r="A8932" s="303">
        <v>0</v>
      </c>
      <c r="B8932" s="303">
        <v>0</v>
      </c>
      <c r="C8932" s="303">
        <v>0</v>
      </c>
      <c r="D8932" s="304">
        <f t="shared" si="139"/>
        <v>0</v>
      </c>
      <c r="E8932" s="305">
        <v>45992</v>
      </c>
      <c r="F8932" s="302" t="s">
        <v>69</v>
      </c>
      <c r="G8932" s="302" t="s">
        <v>70</v>
      </c>
      <c r="H8932" s="302" t="s">
        <v>3394</v>
      </c>
      <c r="I8932" s="302" t="s">
        <v>682</v>
      </c>
      <c r="J8932" s="302">
        <v>135600</v>
      </c>
      <c r="K8932" s="302" t="s">
        <v>84</v>
      </c>
      <c r="L8932" s="302">
        <v>9747432</v>
      </c>
      <c r="M8932" s="302" t="s">
        <v>3420</v>
      </c>
      <c r="N8932" s="305">
        <v>39063</v>
      </c>
      <c r="O8932" s="305">
        <v>39052</v>
      </c>
      <c r="P8932" s="302" t="s">
        <v>3421</v>
      </c>
    </row>
    <row r="8933" spans="1:16">
      <c r="A8933" s="303">
        <v>0</v>
      </c>
      <c r="B8933" s="303">
        <v>0</v>
      </c>
      <c r="C8933" s="303">
        <v>0</v>
      </c>
      <c r="D8933" s="304">
        <f t="shared" si="139"/>
        <v>0</v>
      </c>
      <c r="E8933" s="305">
        <v>45992</v>
      </c>
      <c r="F8933" s="302" t="s">
        <v>69</v>
      </c>
      <c r="G8933" s="302" t="s">
        <v>70</v>
      </c>
      <c r="H8933" s="302" t="s">
        <v>3394</v>
      </c>
      <c r="I8933" s="302" t="s">
        <v>682</v>
      </c>
      <c r="J8933" s="302">
        <v>135600</v>
      </c>
      <c r="K8933" s="302" t="s">
        <v>84</v>
      </c>
      <c r="L8933" s="302">
        <v>28862471</v>
      </c>
      <c r="M8933" s="302" t="s">
        <v>3415</v>
      </c>
      <c r="N8933" s="305">
        <v>43847</v>
      </c>
      <c r="O8933" s="305">
        <v>43831</v>
      </c>
      <c r="P8933" s="302" t="s">
        <v>3416</v>
      </c>
    </row>
    <row r="8934" spans="1:16">
      <c r="A8934" s="303">
        <v>0</v>
      </c>
      <c r="B8934" s="303">
        <v>0</v>
      </c>
      <c r="C8934" s="303">
        <v>0</v>
      </c>
      <c r="D8934" s="304">
        <f t="shared" si="139"/>
        <v>0</v>
      </c>
      <c r="E8934" s="305">
        <v>45992</v>
      </c>
      <c r="F8934" s="302" t="s">
        <v>69</v>
      </c>
      <c r="G8934" s="302" t="s">
        <v>70</v>
      </c>
      <c r="H8934" s="302" t="s">
        <v>3394</v>
      </c>
      <c r="I8934" s="302" t="s">
        <v>682</v>
      </c>
      <c r="J8934" s="302">
        <v>135600</v>
      </c>
      <c r="K8934" s="302" t="s">
        <v>84</v>
      </c>
      <c r="L8934" s="302">
        <v>29101015</v>
      </c>
      <c r="M8934" s="302" t="s">
        <v>3415</v>
      </c>
      <c r="N8934" s="305">
        <v>43847</v>
      </c>
      <c r="O8934" s="305">
        <v>43891</v>
      </c>
      <c r="P8934" s="302" t="s">
        <v>3416</v>
      </c>
    </row>
    <row r="8935" spans="1:16">
      <c r="A8935" s="303">
        <v>0</v>
      </c>
      <c r="B8935" s="303">
        <v>0</v>
      </c>
      <c r="C8935" s="303">
        <v>0</v>
      </c>
      <c r="D8935" s="304">
        <f t="shared" si="139"/>
        <v>0</v>
      </c>
      <c r="E8935" s="305">
        <v>45992</v>
      </c>
      <c r="F8935" s="302" t="s">
        <v>69</v>
      </c>
      <c r="G8935" s="302" t="s">
        <v>70</v>
      </c>
      <c r="H8935" s="302" t="s">
        <v>3394</v>
      </c>
      <c r="I8935" s="302" t="s">
        <v>682</v>
      </c>
      <c r="J8935" s="302">
        <v>135600</v>
      </c>
      <c r="K8935" s="302" t="s">
        <v>84</v>
      </c>
      <c r="L8935" s="302">
        <v>9747404</v>
      </c>
      <c r="M8935" s="302" t="s">
        <v>3432</v>
      </c>
      <c r="N8935" s="305">
        <v>39063</v>
      </c>
      <c r="O8935" s="305">
        <v>39052</v>
      </c>
      <c r="P8935" s="302" t="s">
        <v>3433</v>
      </c>
    </row>
    <row r="8936" spans="1:16">
      <c r="A8936" s="303">
        <v>0</v>
      </c>
      <c r="B8936" s="303">
        <v>0</v>
      </c>
      <c r="C8936" s="303">
        <v>0</v>
      </c>
      <c r="D8936" s="304">
        <f t="shared" si="139"/>
        <v>0</v>
      </c>
      <c r="E8936" s="305">
        <v>45992</v>
      </c>
      <c r="F8936" s="302" t="s">
        <v>69</v>
      </c>
      <c r="G8936" s="302" t="s">
        <v>70</v>
      </c>
      <c r="H8936" s="302" t="s">
        <v>3394</v>
      </c>
      <c r="I8936" s="302" t="s">
        <v>682</v>
      </c>
      <c r="J8936" s="302">
        <v>135600</v>
      </c>
      <c r="K8936" s="302" t="s">
        <v>84</v>
      </c>
      <c r="L8936" s="302">
        <v>9750620</v>
      </c>
      <c r="M8936" s="302" t="s">
        <v>3412</v>
      </c>
      <c r="N8936" s="305">
        <v>38877</v>
      </c>
      <c r="O8936" s="305">
        <v>38869</v>
      </c>
      <c r="P8936" s="302" t="s">
        <v>3405</v>
      </c>
    </row>
    <row r="8937" spans="1:16">
      <c r="A8937" s="303">
        <v>0</v>
      </c>
      <c r="B8937" s="303">
        <v>0</v>
      </c>
      <c r="C8937" s="303">
        <v>0</v>
      </c>
      <c r="D8937" s="304">
        <f t="shared" si="139"/>
        <v>0</v>
      </c>
      <c r="E8937" s="305">
        <v>45992</v>
      </c>
      <c r="F8937" s="302" t="s">
        <v>69</v>
      </c>
      <c r="G8937" s="302" t="s">
        <v>70</v>
      </c>
      <c r="H8937" s="302" t="s">
        <v>3394</v>
      </c>
      <c r="I8937" s="302" t="s">
        <v>682</v>
      </c>
      <c r="J8937" s="302">
        <v>135600</v>
      </c>
      <c r="K8937" s="302" t="s">
        <v>84</v>
      </c>
      <c r="L8937" s="302">
        <v>9809396</v>
      </c>
      <c r="M8937" s="302" t="s">
        <v>3411</v>
      </c>
      <c r="N8937" s="305">
        <v>37210</v>
      </c>
      <c r="O8937" s="305">
        <v>37226</v>
      </c>
      <c r="P8937" s="302" t="s">
        <v>1068</v>
      </c>
    </row>
    <row r="8938" spans="1:16">
      <c r="A8938" s="303">
        <v>0</v>
      </c>
      <c r="B8938" s="303">
        <v>0</v>
      </c>
      <c r="C8938" s="303">
        <v>0</v>
      </c>
      <c r="D8938" s="304">
        <f t="shared" si="139"/>
        <v>0</v>
      </c>
      <c r="E8938" s="305">
        <v>45992</v>
      </c>
      <c r="F8938" s="302" t="s">
        <v>69</v>
      </c>
      <c r="G8938" s="302" t="s">
        <v>70</v>
      </c>
      <c r="H8938" s="302" t="s">
        <v>3394</v>
      </c>
      <c r="I8938" s="302" t="s">
        <v>682</v>
      </c>
      <c r="J8938" s="302">
        <v>135600</v>
      </c>
      <c r="K8938" s="302" t="s">
        <v>84</v>
      </c>
      <c r="L8938" s="302">
        <v>9809399</v>
      </c>
      <c r="M8938" s="302" t="s">
        <v>3413</v>
      </c>
      <c r="N8938" s="305">
        <v>37036</v>
      </c>
      <c r="O8938" s="305">
        <v>37226</v>
      </c>
      <c r="P8938" s="302" t="s">
        <v>3303</v>
      </c>
    </row>
    <row r="8939" spans="1:16">
      <c r="A8939" s="303">
        <v>0</v>
      </c>
      <c r="B8939" s="303">
        <v>0</v>
      </c>
      <c r="C8939" s="303">
        <v>0</v>
      </c>
      <c r="D8939" s="304">
        <f t="shared" si="139"/>
        <v>0</v>
      </c>
      <c r="E8939" s="305">
        <v>45992</v>
      </c>
      <c r="F8939" s="302" t="s">
        <v>69</v>
      </c>
      <c r="G8939" s="302" t="s">
        <v>70</v>
      </c>
      <c r="H8939" s="302" t="s">
        <v>3394</v>
      </c>
      <c r="I8939" s="302" t="s">
        <v>682</v>
      </c>
      <c r="J8939" s="302">
        <v>135600</v>
      </c>
      <c r="K8939" s="302" t="s">
        <v>84</v>
      </c>
      <c r="L8939" s="302">
        <v>12092623</v>
      </c>
      <c r="M8939" s="302" t="s">
        <v>3423</v>
      </c>
      <c r="N8939" s="305">
        <v>41488</v>
      </c>
      <c r="O8939" s="305">
        <v>41548</v>
      </c>
      <c r="P8939" s="302" t="s">
        <v>3409</v>
      </c>
    </row>
    <row r="8940" spans="1:16">
      <c r="A8940" s="303">
        <v>0</v>
      </c>
      <c r="B8940" s="303">
        <v>0</v>
      </c>
      <c r="C8940" s="303">
        <v>0</v>
      </c>
      <c r="D8940" s="304">
        <f t="shared" si="139"/>
        <v>0</v>
      </c>
      <c r="E8940" s="305">
        <v>45992</v>
      </c>
      <c r="F8940" s="302" t="s">
        <v>69</v>
      </c>
      <c r="G8940" s="302" t="s">
        <v>70</v>
      </c>
      <c r="H8940" s="302" t="s">
        <v>3394</v>
      </c>
      <c r="I8940" s="302" t="s">
        <v>682</v>
      </c>
      <c r="J8940" s="302">
        <v>135600</v>
      </c>
      <c r="K8940" s="302" t="s">
        <v>84</v>
      </c>
      <c r="L8940" s="302">
        <v>27213801</v>
      </c>
      <c r="M8940" s="302" t="s">
        <v>3414</v>
      </c>
      <c r="N8940" s="305">
        <v>43603</v>
      </c>
      <c r="O8940" s="305">
        <v>43586</v>
      </c>
      <c r="P8940" s="302" t="s">
        <v>1049</v>
      </c>
    </row>
    <row r="8941" spans="1:16">
      <c r="A8941" s="303">
        <v>0</v>
      </c>
      <c r="B8941" s="303">
        <v>0</v>
      </c>
      <c r="C8941" s="303">
        <v>0</v>
      </c>
      <c r="D8941" s="304">
        <f t="shared" si="139"/>
        <v>0</v>
      </c>
      <c r="E8941" s="305">
        <v>45992</v>
      </c>
      <c r="F8941" s="302" t="s">
        <v>69</v>
      </c>
      <c r="G8941" s="302" t="s">
        <v>70</v>
      </c>
      <c r="H8941" s="302" t="s">
        <v>3394</v>
      </c>
      <c r="I8941" s="302" t="s">
        <v>682</v>
      </c>
      <c r="J8941" s="302">
        <v>135600</v>
      </c>
      <c r="K8941" s="302" t="s">
        <v>84</v>
      </c>
      <c r="L8941" s="302">
        <v>28830287</v>
      </c>
      <c r="M8941" s="302" t="s">
        <v>3414</v>
      </c>
      <c r="N8941" s="305">
        <v>43603</v>
      </c>
      <c r="O8941" s="305">
        <v>43831</v>
      </c>
      <c r="P8941" s="302" t="s">
        <v>1049</v>
      </c>
    </row>
    <row r="8942" spans="1:16">
      <c r="A8942" s="303">
        <v>0</v>
      </c>
      <c r="B8942" s="303">
        <v>0</v>
      </c>
      <c r="C8942" s="303">
        <v>0</v>
      </c>
      <c r="D8942" s="304">
        <f t="shared" si="139"/>
        <v>0</v>
      </c>
      <c r="E8942" s="305">
        <v>45992</v>
      </c>
      <c r="F8942" s="302" t="s">
        <v>69</v>
      </c>
      <c r="G8942" s="302" t="s">
        <v>70</v>
      </c>
      <c r="H8942" s="302" t="s">
        <v>3394</v>
      </c>
      <c r="I8942" s="302" t="s">
        <v>682</v>
      </c>
      <c r="J8942" s="302">
        <v>135600</v>
      </c>
      <c r="K8942" s="302" t="s">
        <v>84</v>
      </c>
      <c r="L8942" s="302">
        <v>9860072</v>
      </c>
      <c r="M8942" s="302" t="s">
        <v>3426</v>
      </c>
      <c r="N8942" s="305">
        <v>36496</v>
      </c>
      <c r="O8942" s="305">
        <v>36586</v>
      </c>
      <c r="P8942" s="302" t="s">
        <v>3427</v>
      </c>
    </row>
    <row r="8943" spans="1:16">
      <c r="A8943" s="303">
        <v>0</v>
      </c>
      <c r="B8943" s="303">
        <v>0</v>
      </c>
      <c r="C8943" s="303">
        <v>0</v>
      </c>
      <c r="D8943" s="304">
        <f t="shared" si="139"/>
        <v>0</v>
      </c>
      <c r="E8943" s="305">
        <v>45992</v>
      </c>
      <c r="F8943" s="302" t="s">
        <v>69</v>
      </c>
      <c r="G8943" s="302" t="s">
        <v>70</v>
      </c>
      <c r="H8943" s="302" t="s">
        <v>3394</v>
      </c>
      <c r="I8943" s="302" t="s">
        <v>682</v>
      </c>
      <c r="J8943" s="302">
        <v>135600</v>
      </c>
      <c r="K8943" s="302" t="s">
        <v>84</v>
      </c>
      <c r="L8943" s="302">
        <v>29083370</v>
      </c>
      <c r="M8943" s="302" t="s">
        <v>3414</v>
      </c>
      <c r="N8943" s="305">
        <v>43603</v>
      </c>
      <c r="O8943" s="305">
        <v>43891</v>
      </c>
      <c r="P8943" s="302" t="s">
        <v>1049</v>
      </c>
    </row>
    <row r="8944" spans="1:16">
      <c r="A8944" s="303">
        <v>0</v>
      </c>
      <c r="B8944" s="303">
        <v>0</v>
      </c>
      <c r="C8944" s="303">
        <v>0</v>
      </c>
      <c r="D8944" s="304">
        <f t="shared" si="139"/>
        <v>0</v>
      </c>
      <c r="E8944" s="305">
        <v>45992</v>
      </c>
      <c r="F8944" s="302" t="s">
        <v>69</v>
      </c>
      <c r="G8944" s="302" t="s">
        <v>70</v>
      </c>
      <c r="H8944" s="302" t="s">
        <v>3394</v>
      </c>
      <c r="I8944" s="302" t="s">
        <v>682</v>
      </c>
      <c r="J8944" s="302">
        <v>135600</v>
      </c>
      <c r="K8944" s="302" t="s">
        <v>84</v>
      </c>
      <c r="L8944" s="302">
        <v>11875236</v>
      </c>
      <c r="M8944" s="302" t="s">
        <v>3424</v>
      </c>
      <c r="N8944" s="305">
        <v>41395</v>
      </c>
      <c r="O8944" s="305">
        <v>41395</v>
      </c>
      <c r="P8944" s="302" t="s">
        <v>3408</v>
      </c>
    </row>
    <row r="8945" spans="1:16">
      <c r="A8945" s="303">
        <v>0</v>
      </c>
      <c r="B8945" s="303">
        <v>0</v>
      </c>
      <c r="C8945" s="303">
        <v>0</v>
      </c>
      <c r="D8945" s="304">
        <f t="shared" si="139"/>
        <v>0</v>
      </c>
      <c r="E8945" s="305">
        <v>45992</v>
      </c>
      <c r="F8945" s="302" t="s">
        <v>69</v>
      </c>
      <c r="G8945" s="302" t="s">
        <v>70</v>
      </c>
      <c r="H8945" s="302" t="s">
        <v>3394</v>
      </c>
      <c r="I8945" s="302" t="s">
        <v>682</v>
      </c>
      <c r="J8945" s="302">
        <v>135600</v>
      </c>
      <c r="K8945" s="302" t="s">
        <v>84</v>
      </c>
      <c r="L8945" s="302">
        <v>19675708</v>
      </c>
      <c r="M8945" s="302" t="s">
        <v>3430</v>
      </c>
      <c r="N8945" s="305">
        <v>42821</v>
      </c>
      <c r="O8945" s="305">
        <v>42826</v>
      </c>
      <c r="P8945" s="302" t="s">
        <v>3431</v>
      </c>
    </row>
    <row r="8946" spans="1:16">
      <c r="A8946" s="303">
        <v>0</v>
      </c>
      <c r="B8946" s="303">
        <v>0</v>
      </c>
      <c r="C8946" s="303">
        <v>0</v>
      </c>
      <c r="D8946" s="304">
        <f t="shared" si="139"/>
        <v>0</v>
      </c>
      <c r="E8946" s="305">
        <v>45992</v>
      </c>
      <c r="F8946" s="302" t="s">
        <v>69</v>
      </c>
      <c r="G8946" s="302" t="s">
        <v>70</v>
      </c>
      <c r="H8946" s="302" t="s">
        <v>3394</v>
      </c>
      <c r="I8946" s="302" t="s">
        <v>682</v>
      </c>
      <c r="J8946" s="302">
        <v>135600</v>
      </c>
      <c r="K8946" s="302" t="s">
        <v>84</v>
      </c>
      <c r="L8946" s="302">
        <v>29083377</v>
      </c>
      <c r="M8946" s="302" t="s">
        <v>3415</v>
      </c>
      <c r="N8946" s="305">
        <v>43847</v>
      </c>
      <c r="O8946" s="305">
        <v>43891</v>
      </c>
      <c r="P8946" s="302" t="s">
        <v>3416</v>
      </c>
    </row>
    <row r="8947" spans="1:16">
      <c r="A8947" s="303">
        <v>0</v>
      </c>
      <c r="B8947" s="303">
        <v>0</v>
      </c>
      <c r="C8947" s="303">
        <v>0</v>
      </c>
      <c r="D8947" s="304">
        <f t="shared" si="139"/>
        <v>0</v>
      </c>
      <c r="E8947" s="305">
        <v>45992</v>
      </c>
      <c r="F8947" s="302" t="s">
        <v>69</v>
      </c>
      <c r="G8947" s="302" t="s">
        <v>70</v>
      </c>
      <c r="H8947" s="302" t="s">
        <v>3394</v>
      </c>
      <c r="I8947" s="302" t="s">
        <v>682</v>
      </c>
      <c r="J8947" s="302">
        <v>135600</v>
      </c>
      <c r="K8947" s="302" t="s">
        <v>98</v>
      </c>
      <c r="L8947" s="302">
        <v>9810020</v>
      </c>
      <c r="M8947" s="302" t="s">
        <v>909</v>
      </c>
      <c r="N8947" s="305">
        <v>37210</v>
      </c>
      <c r="O8947" s="305">
        <v>37257</v>
      </c>
      <c r="P8947" s="302" t="s">
        <v>1068</v>
      </c>
    </row>
    <row r="8948" spans="1:16">
      <c r="A8948" s="303">
        <v>0</v>
      </c>
      <c r="B8948" s="303">
        <v>0</v>
      </c>
      <c r="C8948" s="303">
        <v>0</v>
      </c>
      <c r="D8948" s="304">
        <f t="shared" si="139"/>
        <v>0</v>
      </c>
      <c r="E8948" s="305">
        <v>45992</v>
      </c>
      <c r="F8948" s="302" t="s">
        <v>69</v>
      </c>
      <c r="G8948" s="302" t="s">
        <v>70</v>
      </c>
      <c r="H8948" s="302" t="s">
        <v>3394</v>
      </c>
      <c r="I8948" s="302" t="s">
        <v>682</v>
      </c>
      <c r="J8948" s="302">
        <v>135600</v>
      </c>
      <c r="K8948" s="302" t="s">
        <v>98</v>
      </c>
      <c r="L8948" s="302">
        <v>12188701</v>
      </c>
      <c r="M8948" s="302" t="s">
        <v>909</v>
      </c>
      <c r="N8948" s="305">
        <v>41397</v>
      </c>
      <c r="O8948" s="305">
        <v>41275</v>
      </c>
      <c r="P8948" s="302" t="s">
        <v>3402</v>
      </c>
    </row>
    <row r="8949" spans="1:16">
      <c r="A8949" s="303">
        <v>0</v>
      </c>
      <c r="B8949" s="303">
        <v>0</v>
      </c>
      <c r="C8949" s="303">
        <v>0</v>
      </c>
      <c r="D8949" s="304">
        <f t="shared" si="139"/>
        <v>0</v>
      </c>
      <c r="E8949" s="305">
        <v>45992</v>
      </c>
      <c r="F8949" s="302" t="s">
        <v>69</v>
      </c>
      <c r="G8949" s="302" t="s">
        <v>70</v>
      </c>
      <c r="H8949" s="302" t="s">
        <v>3394</v>
      </c>
      <c r="I8949" s="302" t="s">
        <v>682</v>
      </c>
      <c r="J8949" s="302">
        <v>135600</v>
      </c>
      <c r="K8949" s="302" t="s">
        <v>98</v>
      </c>
      <c r="L8949" s="302">
        <v>9741930</v>
      </c>
      <c r="M8949" s="302" t="s">
        <v>909</v>
      </c>
      <c r="N8949" s="305">
        <v>39063</v>
      </c>
      <c r="O8949" s="305">
        <v>38718</v>
      </c>
      <c r="P8949" s="302" t="s">
        <v>3433</v>
      </c>
    </row>
    <row r="8950" spans="1:16">
      <c r="A8950" s="303">
        <v>0</v>
      </c>
      <c r="B8950" s="303">
        <v>0</v>
      </c>
      <c r="C8950" s="303">
        <v>0</v>
      </c>
      <c r="D8950" s="304">
        <f t="shared" si="139"/>
        <v>0</v>
      </c>
      <c r="E8950" s="305">
        <v>45992</v>
      </c>
      <c r="F8950" s="302" t="s">
        <v>69</v>
      </c>
      <c r="G8950" s="302" t="s">
        <v>70</v>
      </c>
      <c r="H8950" s="302" t="s">
        <v>3394</v>
      </c>
      <c r="I8950" s="302" t="s">
        <v>682</v>
      </c>
      <c r="J8950" s="302">
        <v>135600</v>
      </c>
      <c r="K8950" s="302" t="s">
        <v>99</v>
      </c>
      <c r="L8950" s="302">
        <v>9974736</v>
      </c>
      <c r="M8950" s="302" t="s">
        <v>887</v>
      </c>
      <c r="N8950" s="305">
        <v>31594</v>
      </c>
      <c r="O8950" s="305">
        <v>31594</v>
      </c>
      <c r="P8950" s="302" t="s">
        <v>1062</v>
      </c>
    </row>
    <row r="8951" spans="1:16">
      <c r="A8951" s="303">
        <v>0</v>
      </c>
      <c r="B8951" s="303">
        <v>0</v>
      </c>
      <c r="C8951" s="303">
        <v>0</v>
      </c>
      <c r="D8951" s="304">
        <f t="shared" si="139"/>
        <v>0</v>
      </c>
      <c r="E8951" s="305">
        <v>45992</v>
      </c>
      <c r="F8951" s="302" t="s">
        <v>69</v>
      </c>
      <c r="G8951" s="302" t="s">
        <v>70</v>
      </c>
      <c r="H8951" s="302" t="s">
        <v>3394</v>
      </c>
      <c r="I8951" s="302" t="s">
        <v>682</v>
      </c>
      <c r="J8951" s="302">
        <v>135600</v>
      </c>
      <c r="K8951" s="302" t="s">
        <v>92</v>
      </c>
      <c r="L8951" s="302">
        <v>12159373</v>
      </c>
      <c r="M8951" s="302" t="s">
        <v>877</v>
      </c>
      <c r="N8951" s="305">
        <v>41397</v>
      </c>
      <c r="O8951" s="305">
        <v>41275</v>
      </c>
      <c r="P8951" s="302" t="s">
        <v>3409</v>
      </c>
    </row>
    <row r="8952" spans="1:16">
      <c r="A8952" s="303">
        <v>0</v>
      </c>
      <c r="B8952" s="303">
        <v>0</v>
      </c>
      <c r="C8952" s="303">
        <v>0</v>
      </c>
      <c r="D8952" s="304">
        <f t="shared" si="139"/>
        <v>0</v>
      </c>
      <c r="E8952" s="305">
        <v>45992</v>
      </c>
      <c r="F8952" s="302" t="s">
        <v>69</v>
      </c>
      <c r="G8952" s="302" t="s">
        <v>70</v>
      </c>
      <c r="H8952" s="302" t="s">
        <v>3394</v>
      </c>
      <c r="I8952" s="302" t="s">
        <v>682</v>
      </c>
      <c r="J8952" s="302">
        <v>135600</v>
      </c>
      <c r="K8952" s="302" t="s">
        <v>92</v>
      </c>
      <c r="L8952" s="302">
        <v>9810019</v>
      </c>
      <c r="M8952" s="302" t="s">
        <v>948</v>
      </c>
      <c r="N8952" s="305">
        <v>37210</v>
      </c>
      <c r="O8952" s="305">
        <v>37257</v>
      </c>
      <c r="P8952" s="302" t="s">
        <v>1068</v>
      </c>
    </row>
    <row r="8953" spans="1:16">
      <c r="A8953" s="303">
        <v>0</v>
      </c>
      <c r="B8953" s="303">
        <v>0</v>
      </c>
      <c r="C8953" s="303">
        <v>0</v>
      </c>
      <c r="D8953" s="304">
        <f t="shared" si="139"/>
        <v>0</v>
      </c>
      <c r="E8953" s="305">
        <v>45992</v>
      </c>
      <c r="F8953" s="302" t="s">
        <v>69</v>
      </c>
      <c r="G8953" s="302" t="s">
        <v>70</v>
      </c>
      <c r="H8953" s="302" t="s">
        <v>3394</v>
      </c>
      <c r="I8953" s="302" t="s">
        <v>682</v>
      </c>
      <c r="J8953" s="302">
        <v>135600</v>
      </c>
      <c r="K8953" s="302" t="s">
        <v>92</v>
      </c>
      <c r="L8953" s="302">
        <v>19713196</v>
      </c>
      <c r="M8953" s="302" t="s">
        <v>877</v>
      </c>
      <c r="N8953" s="305">
        <v>42821</v>
      </c>
      <c r="O8953" s="305">
        <v>42736</v>
      </c>
      <c r="P8953" s="302" t="s">
        <v>3431</v>
      </c>
    </row>
    <row r="8954" spans="1:16">
      <c r="A8954" s="303">
        <v>0</v>
      </c>
      <c r="B8954" s="303">
        <v>0</v>
      </c>
      <c r="C8954" s="303">
        <v>0</v>
      </c>
      <c r="D8954" s="304">
        <f t="shared" si="139"/>
        <v>0</v>
      </c>
      <c r="E8954" s="305">
        <v>45992</v>
      </c>
      <c r="F8954" s="302" t="s">
        <v>69</v>
      </c>
      <c r="G8954" s="302" t="s">
        <v>70</v>
      </c>
      <c r="H8954" s="302" t="s">
        <v>3394</v>
      </c>
      <c r="I8954" s="302" t="s">
        <v>682</v>
      </c>
      <c r="J8954" s="302">
        <v>135600</v>
      </c>
      <c r="K8954" s="302" t="s">
        <v>92</v>
      </c>
      <c r="L8954" s="302">
        <v>9745168</v>
      </c>
      <c r="M8954" s="302" t="s">
        <v>948</v>
      </c>
      <c r="N8954" s="305">
        <v>39234</v>
      </c>
      <c r="O8954" s="305">
        <v>39083</v>
      </c>
      <c r="P8954" s="302" t="s">
        <v>3404</v>
      </c>
    </row>
    <row r="8955" spans="1:16">
      <c r="A8955" s="303">
        <v>0</v>
      </c>
      <c r="B8955" s="303">
        <v>0</v>
      </c>
      <c r="C8955" s="303">
        <v>0</v>
      </c>
      <c r="D8955" s="304">
        <f t="shared" si="139"/>
        <v>0</v>
      </c>
      <c r="E8955" s="305">
        <v>45992</v>
      </c>
      <c r="F8955" s="302" t="s">
        <v>69</v>
      </c>
      <c r="G8955" s="302" t="s">
        <v>70</v>
      </c>
      <c r="H8955" s="302" t="s">
        <v>3394</v>
      </c>
      <c r="I8955" s="302" t="s">
        <v>682</v>
      </c>
      <c r="J8955" s="302">
        <v>135600</v>
      </c>
      <c r="K8955" s="302" t="s">
        <v>92</v>
      </c>
      <c r="L8955" s="302">
        <v>11984603</v>
      </c>
      <c r="M8955" s="302" t="s">
        <v>877</v>
      </c>
      <c r="N8955" s="305">
        <v>41395</v>
      </c>
      <c r="O8955" s="305">
        <v>41275</v>
      </c>
      <c r="P8955" s="302" t="s">
        <v>3408</v>
      </c>
    </row>
    <row r="8956" spans="1:16">
      <c r="A8956" s="303">
        <v>0</v>
      </c>
      <c r="B8956" s="303">
        <v>0</v>
      </c>
      <c r="C8956" s="303">
        <v>0</v>
      </c>
      <c r="D8956" s="304">
        <f t="shared" si="139"/>
        <v>0</v>
      </c>
      <c r="E8956" s="305">
        <v>45992</v>
      </c>
      <c r="F8956" s="302" t="s">
        <v>69</v>
      </c>
      <c r="G8956" s="302" t="s">
        <v>70</v>
      </c>
      <c r="H8956" s="302" t="s">
        <v>3394</v>
      </c>
      <c r="I8956" s="302" t="s">
        <v>682</v>
      </c>
      <c r="J8956" s="302">
        <v>135600</v>
      </c>
      <c r="K8956" s="302" t="s">
        <v>92</v>
      </c>
      <c r="L8956" s="302">
        <v>10500671</v>
      </c>
      <c r="M8956" s="302" t="s">
        <v>877</v>
      </c>
      <c r="N8956" s="305">
        <v>40452</v>
      </c>
      <c r="O8956" s="305">
        <v>40179</v>
      </c>
      <c r="P8956" s="302" t="s">
        <v>3404</v>
      </c>
    </row>
    <row r="8957" spans="1:16">
      <c r="A8957" s="303">
        <v>0</v>
      </c>
      <c r="B8957" s="303">
        <v>0</v>
      </c>
      <c r="C8957" s="303">
        <v>0</v>
      </c>
      <c r="D8957" s="304">
        <f t="shared" si="139"/>
        <v>0</v>
      </c>
      <c r="E8957" s="305">
        <v>45992</v>
      </c>
      <c r="F8957" s="302" t="s">
        <v>69</v>
      </c>
      <c r="G8957" s="302" t="s">
        <v>70</v>
      </c>
      <c r="H8957" s="302" t="s">
        <v>3394</v>
      </c>
      <c r="I8957" s="302" t="s">
        <v>682</v>
      </c>
      <c r="J8957" s="302">
        <v>135600</v>
      </c>
      <c r="K8957" s="302" t="s">
        <v>92</v>
      </c>
      <c r="L8957" s="302">
        <v>11217902</v>
      </c>
      <c r="M8957" s="302" t="s">
        <v>877</v>
      </c>
      <c r="N8957" s="305">
        <v>40878</v>
      </c>
      <c r="O8957" s="305">
        <v>40544</v>
      </c>
      <c r="P8957" s="302" t="s">
        <v>3404</v>
      </c>
    </row>
    <row r="8958" spans="1:16">
      <c r="A8958" s="303">
        <v>0</v>
      </c>
      <c r="B8958" s="303">
        <v>0</v>
      </c>
      <c r="C8958" s="303">
        <v>0</v>
      </c>
      <c r="D8958" s="304">
        <f t="shared" si="139"/>
        <v>0</v>
      </c>
      <c r="E8958" s="305">
        <v>45992</v>
      </c>
      <c r="F8958" s="302" t="s">
        <v>69</v>
      </c>
      <c r="G8958" s="302" t="s">
        <v>70</v>
      </c>
      <c r="H8958" s="302" t="s">
        <v>3394</v>
      </c>
      <c r="I8958" s="302" t="s">
        <v>682</v>
      </c>
      <c r="J8958" s="302">
        <v>135600</v>
      </c>
      <c r="K8958" s="302" t="s">
        <v>92</v>
      </c>
      <c r="L8958" s="302">
        <v>9742250</v>
      </c>
      <c r="M8958" s="302" t="s">
        <v>948</v>
      </c>
      <c r="N8958" s="305">
        <v>39063</v>
      </c>
      <c r="O8958" s="305">
        <v>38718</v>
      </c>
      <c r="P8958" s="302" t="s">
        <v>3405</v>
      </c>
    </row>
    <row r="8959" spans="1:16">
      <c r="A8959" s="303">
        <v>0</v>
      </c>
      <c r="B8959" s="303">
        <v>0</v>
      </c>
      <c r="C8959" s="303">
        <v>0</v>
      </c>
      <c r="D8959" s="304">
        <f t="shared" si="139"/>
        <v>0</v>
      </c>
      <c r="E8959" s="305">
        <v>45992</v>
      </c>
      <c r="F8959" s="302" t="s">
        <v>69</v>
      </c>
      <c r="G8959" s="302" t="s">
        <v>70</v>
      </c>
      <c r="H8959" s="302" t="s">
        <v>3394</v>
      </c>
      <c r="I8959" s="302" t="s">
        <v>682</v>
      </c>
      <c r="J8959" s="302">
        <v>135600</v>
      </c>
      <c r="K8959" s="302" t="s">
        <v>92</v>
      </c>
      <c r="L8959" s="302">
        <v>9808213</v>
      </c>
      <c r="M8959" s="302" t="s">
        <v>948</v>
      </c>
      <c r="N8959" s="305">
        <v>37036</v>
      </c>
      <c r="O8959" s="305">
        <v>36892</v>
      </c>
      <c r="P8959" s="302" t="s">
        <v>3303</v>
      </c>
    </row>
    <row r="8960" spans="1:16">
      <c r="A8960" s="303">
        <v>0</v>
      </c>
      <c r="B8960" s="303">
        <v>0</v>
      </c>
      <c r="C8960" s="303">
        <v>0</v>
      </c>
      <c r="D8960" s="304">
        <f t="shared" si="139"/>
        <v>0</v>
      </c>
      <c r="E8960" s="305">
        <v>45992</v>
      </c>
      <c r="F8960" s="302" t="s">
        <v>69</v>
      </c>
      <c r="G8960" s="302" t="s">
        <v>70</v>
      </c>
      <c r="H8960" s="302" t="s">
        <v>3436</v>
      </c>
      <c r="I8960" s="302" t="s">
        <v>698</v>
      </c>
      <c r="J8960" s="302">
        <v>135500</v>
      </c>
      <c r="K8960" s="302" t="s">
        <v>83</v>
      </c>
      <c r="L8960" s="302">
        <v>9743154</v>
      </c>
      <c r="M8960" s="302" t="s">
        <v>879</v>
      </c>
      <c r="N8960" s="305">
        <v>39356</v>
      </c>
      <c r="O8960" s="305">
        <v>39083</v>
      </c>
      <c r="P8960" s="302" t="s">
        <v>3437</v>
      </c>
    </row>
    <row r="8961" spans="1:16">
      <c r="A8961" s="303">
        <v>0</v>
      </c>
      <c r="B8961" s="303">
        <v>0</v>
      </c>
      <c r="C8961" s="303">
        <v>0</v>
      </c>
      <c r="D8961" s="304">
        <f t="shared" si="139"/>
        <v>0</v>
      </c>
      <c r="E8961" s="305">
        <v>45992</v>
      </c>
      <c r="F8961" s="302" t="s">
        <v>69</v>
      </c>
      <c r="G8961" s="302" t="s">
        <v>70</v>
      </c>
      <c r="H8961" s="302" t="s">
        <v>3436</v>
      </c>
      <c r="I8961" s="302" t="s">
        <v>698</v>
      </c>
      <c r="J8961" s="302">
        <v>135500</v>
      </c>
      <c r="K8961" s="302" t="s">
        <v>86</v>
      </c>
      <c r="L8961" s="302">
        <v>9811847</v>
      </c>
      <c r="M8961" s="302" t="s">
        <v>885</v>
      </c>
      <c r="N8961" s="305">
        <v>37530</v>
      </c>
      <c r="O8961" s="305">
        <v>37257</v>
      </c>
      <c r="P8961" s="302" t="s">
        <v>3404</v>
      </c>
    </row>
    <row r="8962" spans="1:16">
      <c r="A8962" s="303">
        <v>0</v>
      </c>
      <c r="B8962" s="303">
        <v>0</v>
      </c>
      <c r="C8962" s="303">
        <v>0</v>
      </c>
      <c r="D8962" s="304">
        <f t="shared" si="139"/>
        <v>0</v>
      </c>
      <c r="E8962" s="305">
        <v>45992</v>
      </c>
      <c r="F8962" s="302" t="s">
        <v>69</v>
      </c>
      <c r="G8962" s="302" t="s">
        <v>70</v>
      </c>
      <c r="H8962" s="302" t="s">
        <v>3436</v>
      </c>
      <c r="I8962" s="302" t="s">
        <v>698</v>
      </c>
      <c r="J8962" s="302">
        <v>135600</v>
      </c>
      <c r="K8962" s="302" t="s">
        <v>186</v>
      </c>
      <c r="L8962" s="302">
        <v>21323486</v>
      </c>
      <c r="M8962" s="302" t="s">
        <v>1031</v>
      </c>
      <c r="N8962" s="305">
        <v>43123</v>
      </c>
      <c r="O8962" s="305">
        <v>43101</v>
      </c>
      <c r="P8962" s="302" t="s">
        <v>3438</v>
      </c>
    </row>
    <row r="8963" spans="1:16">
      <c r="A8963" s="303">
        <v>1</v>
      </c>
      <c r="B8963" s="303">
        <v>0</v>
      </c>
      <c r="C8963" s="303">
        <v>0</v>
      </c>
      <c r="D8963" s="304">
        <f t="shared" ref="D8963:D9026" si="140">+B8963-C8963</f>
        <v>0</v>
      </c>
      <c r="E8963" s="305">
        <v>45992</v>
      </c>
      <c r="F8963" s="302" t="s">
        <v>69</v>
      </c>
      <c r="G8963" s="302" t="s">
        <v>70</v>
      </c>
      <c r="H8963" s="302" t="s">
        <v>3436</v>
      </c>
      <c r="I8963" s="302" t="s">
        <v>698</v>
      </c>
      <c r="J8963" s="302">
        <v>135600</v>
      </c>
      <c r="K8963" s="302" t="s">
        <v>84</v>
      </c>
      <c r="L8963" s="302">
        <v>9994532</v>
      </c>
      <c r="M8963" s="302" t="s">
        <v>3439</v>
      </c>
      <c r="N8963" s="305">
        <v>38328</v>
      </c>
      <c r="O8963" s="305">
        <v>38596</v>
      </c>
      <c r="P8963" s="302" t="s">
        <v>3440</v>
      </c>
    </row>
    <row r="8964" spans="1:16">
      <c r="A8964" s="303">
        <v>0</v>
      </c>
      <c r="B8964" s="303">
        <v>0</v>
      </c>
      <c r="C8964" s="303">
        <v>0</v>
      </c>
      <c r="D8964" s="304">
        <f t="shared" si="140"/>
        <v>0</v>
      </c>
      <c r="E8964" s="305">
        <v>45992</v>
      </c>
      <c r="F8964" s="302" t="s">
        <v>69</v>
      </c>
      <c r="G8964" s="302" t="s">
        <v>70</v>
      </c>
      <c r="H8964" s="302" t="s">
        <v>3436</v>
      </c>
      <c r="I8964" s="302" t="s">
        <v>698</v>
      </c>
      <c r="J8964" s="302">
        <v>135600</v>
      </c>
      <c r="K8964" s="302" t="s">
        <v>84</v>
      </c>
      <c r="L8964" s="302">
        <v>20969806</v>
      </c>
      <c r="M8964" s="302" t="s">
        <v>3441</v>
      </c>
      <c r="N8964" s="305">
        <v>43123</v>
      </c>
      <c r="O8964" s="305">
        <v>43101</v>
      </c>
      <c r="P8964" s="302" t="s">
        <v>3438</v>
      </c>
    </row>
    <row r="8965" spans="1:16">
      <c r="A8965" s="303">
        <v>0</v>
      </c>
      <c r="B8965" s="303">
        <v>0</v>
      </c>
      <c r="C8965" s="303">
        <v>0</v>
      </c>
      <c r="D8965" s="304">
        <f t="shared" si="140"/>
        <v>0</v>
      </c>
      <c r="E8965" s="305">
        <v>45992</v>
      </c>
      <c r="F8965" s="302" t="s">
        <v>69</v>
      </c>
      <c r="G8965" s="302" t="s">
        <v>70</v>
      </c>
      <c r="H8965" s="302" t="s">
        <v>3436</v>
      </c>
      <c r="I8965" s="302" t="s">
        <v>698</v>
      </c>
      <c r="J8965" s="302">
        <v>135600</v>
      </c>
      <c r="K8965" s="302" t="s">
        <v>98</v>
      </c>
      <c r="L8965" s="302">
        <v>9725758</v>
      </c>
      <c r="M8965" s="302" t="s">
        <v>909</v>
      </c>
      <c r="N8965" s="305">
        <v>38328</v>
      </c>
      <c r="O8965" s="305">
        <v>38353</v>
      </c>
      <c r="P8965" s="302" t="s">
        <v>3440</v>
      </c>
    </row>
    <row r="8966" spans="1:16">
      <c r="A8966" s="303">
        <v>0</v>
      </c>
      <c r="B8966" s="303">
        <v>0</v>
      </c>
      <c r="C8966" s="303">
        <v>0</v>
      </c>
      <c r="D8966" s="304">
        <f t="shared" si="140"/>
        <v>0</v>
      </c>
      <c r="E8966" s="305">
        <v>45992</v>
      </c>
      <c r="F8966" s="302" t="s">
        <v>69</v>
      </c>
      <c r="G8966" s="302" t="s">
        <v>70</v>
      </c>
      <c r="H8966" s="302" t="s">
        <v>3436</v>
      </c>
      <c r="I8966" s="302" t="s">
        <v>698</v>
      </c>
      <c r="J8966" s="302">
        <v>135600</v>
      </c>
      <c r="K8966" s="302" t="s">
        <v>98</v>
      </c>
      <c r="L8966" s="302">
        <v>9743156</v>
      </c>
      <c r="M8966" s="302" t="s">
        <v>909</v>
      </c>
      <c r="N8966" s="305">
        <v>39356</v>
      </c>
      <c r="O8966" s="305">
        <v>39083</v>
      </c>
      <c r="P8966" s="302" t="s">
        <v>3437</v>
      </c>
    </row>
    <row r="8967" spans="1:16">
      <c r="A8967" s="303">
        <v>0</v>
      </c>
      <c r="B8967" s="303">
        <v>0</v>
      </c>
      <c r="C8967" s="303">
        <v>0</v>
      </c>
      <c r="D8967" s="304">
        <f t="shared" si="140"/>
        <v>0</v>
      </c>
      <c r="E8967" s="305">
        <v>45992</v>
      </c>
      <c r="F8967" s="302" t="s">
        <v>69</v>
      </c>
      <c r="G8967" s="302" t="s">
        <v>70</v>
      </c>
      <c r="H8967" s="302" t="s">
        <v>3436</v>
      </c>
      <c r="I8967" s="302" t="s">
        <v>698</v>
      </c>
      <c r="J8967" s="302">
        <v>135600</v>
      </c>
      <c r="K8967" s="302" t="s">
        <v>92</v>
      </c>
      <c r="L8967" s="302">
        <v>9743155</v>
      </c>
      <c r="M8967" s="302" t="s">
        <v>948</v>
      </c>
      <c r="N8967" s="305">
        <v>39356</v>
      </c>
      <c r="O8967" s="305">
        <v>39083</v>
      </c>
      <c r="P8967" s="302" t="s">
        <v>3437</v>
      </c>
    </row>
    <row r="8968" spans="1:16">
      <c r="A8968" s="303">
        <v>0</v>
      </c>
      <c r="B8968" s="303">
        <v>0</v>
      </c>
      <c r="C8968" s="303">
        <v>0</v>
      </c>
      <c r="D8968" s="304">
        <f t="shared" si="140"/>
        <v>0</v>
      </c>
      <c r="E8968" s="305">
        <v>45992</v>
      </c>
      <c r="F8968" s="302" t="s">
        <v>69</v>
      </c>
      <c r="G8968" s="302" t="s">
        <v>70</v>
      </c>
      <c r="H8968" s="302" t="s">
        <v>3442</v>
      </c>
      <c r="I8968" s="302" t="s">
        <v>706</v>
      </c>
      <c r="J8968" s="302">
        <v>135500</v>
      </c>
      <c r="K8968" s="302" t="s">
        <v>83</v>
      </c>
      <c r="L8968" s="302">
        <v>9808768</v>
      </c>
      <c r="M8968" s="302" t="s">
        <v>879</v>
      </c>
      <c r="N8968" s="305">
        <v>37196</v>
      </c>
      <c r="O8968" s="305">
        <v>36892</v>
      </c>
      <c r="P8968" s="302" t="s">
        <v>3443</v>
      </c>
    </row>
    <row r="8969" spans="1:16">
      <c r="A8969" s="303">
        <v>0</v>
      </c>
      <c r="B8969" s="303">
        <v>0</v>
      </c>
      <c r="C8969" s="303">
        <v>0</v>
      </c>
      <c r="D8969" s="304">
        <f t="shared" si="140"/>
        <v>0</v>
      </c>
      <c r="E8969" s="305">
        <v>45992</v>
      </c>
      <c r="F8969" s="302" t="s">
        <v>69</v>
      </c>
      <c r="G8969" s="302" t="s">
        <v>70</v>
      </c>
      <c r="H8969" s="302" t="s">
        <v>3442</v>
      </c>
      <c r="I8969" s="302" t="s">
        <v>706</v>
      </c>
      <c r="J8969" s="302">
        <v>135500</v>
      </c>
      <c r="K8969" s="302" t="s">
        <v>83</v>
      </c>
      <c r="L8969" s="302">
        <v>11262317</v>
      </c>
      <c r="M8969" s="302" t="s">
        <v>911</v>
      </c>
      <c r="N8969" s="305">
        <v>40940</v>
      </c>
      <c r="O8969" s="305">
        <v>40940</v>
      </c>
      <c r="P8969" s="302" t="s">
        <v>3443</v>
      </c>
    </row>
    <row r="8970" spans="1:16">
      <c r="A8970" s="303">
        <v>0</v>
      </c>
      <c r="B8970" s="303">
        <v>0</v>
      </c>
      <c r="C8970" s="303">
        <v>0</v>
      </c>
      <c r="D8970" s="304">
        <f t="shared" si="140"/>
        <v>0</v>
      </c>
      <c r="E8970" s="305">
        <v>45992</v>
      </c>
      <c r="F8970" s="302" t="s">
        <v>69</v>
      </c>
      <c r="G8970" s="302" t="s">
        <v>70</v>
      </c>
      <c r="H8970" s="302" t="s">
        <v>3442</v>
      </c>
      <c r="I8970" s="302" t="s">
        <v>706</v>
      </c>
      <c r="J8970" s="302">
        <v>135500</v>
      </c>
      <c r="K8970" s="302" t="s">
        <v>83</v>
      </c>
      <c r="L8970" s="302">
        <v>9802535</v>
      </c>
      <c r="M8970" s="302" t="s">
        <v>879</v>
      </c>
      <c r="N8970" s="305">
        <v>35612</v>
      </c>
      <c r="O8970" s="305">
        <v>35612</v>
      </c>
      <c r="P8970" s="302" t="s">
        <v>1052</v>
      </c>
    </row>
    <row r="8971" spans="1:16">
      <c r="A8971" s="303">
        <v>0</v>
      </c>
      <c r="B8971" s="303">
        <v>0</v>
      </c>
      <c r="C8971" s="303">
        <v>0</v>
      </c>
      <c r="D8971" s="304">
        <f t="shared" si="140"/>
        <v>0</v>
      </c>
      <c r="E8971" s="305">
        <v>45992</v>
      </c>
      <c r="F8971" s="302" t="s">
        <v>69</v>
      </c>
      <c r="G8971" s="302" t="s">
        <v>70</v>
      </c>
      <c r="H8971" s="302" t="s">
        <v>3442</v>
      </c>
      <c r="I8971" s="302" t="s">
        <v>706</v>
      </c>
      <c r="J8971" s="302">
        <v>135500</v>
      </c>
      <c r="K8971" s="302" t="s">
        <v>84</v>
      </c>
      <c r="L8971" s="302">
        <v>9806911</v>
      </c>
      <c r="M8971" s="302" t="s">
        <v>3446</v>
      </c>
      <c r="N8971" s="305">
        <v>37008</v>
      </c>
      <c r="O8971" s="305">
        <v>37012</v>
      </c>
      <c r="P8971" s="302" t="s">
        <v>3447</v>
      </c>
    </row>
    <row r="8972" spans="1:16">
      <c r="A8972" s="303">
        <v>0</v>
      </c>
      <c r="B8972" s="303">
        <v>0</v>
      </c>
      <c r="C8972" s="303">
        <v>0</v>
      </c>
      <c r="D8972" s="304">
        <f t="shared" si="140"/>
        <v>0</v>
      </c>
      <c r="E8972" s="305">
        <v>45992</v>
      </c>
      <c r="F8972" s="302" t="s">
        <v>69</v>
      </c>
      <c r="G8972" s="302" t="s">
        <v>70</v>
      </c>
      <c r="H8972" s="302" t="s">
        <v>3442</v>
      </c>
      <c r="I8972" s="302" t="s">
        <v>706</v>
      </c>
      <c r="J8972" s="302">
        <v>135500</v>
      </c>
      <c r="K8972" s="302" t="s">
        <v>84</v>
      </c>
      <c r="L8972" s="302">
        <v>9996168</v>
      </c>
      <c r="M8972" s="302" t="s">
        <v>3444</v>
      </c>
      <c r="N8972" s="305">
        <v>38685</v>
      </c>
      <c r="O8972" s="305">
        <v>38687</v>
      </c>
      <c r="P8972" s="302" t="s">
        <v>3445</v>
      </c>
    </row>
    <row r="8973" spans="1:16">
      <c r="A8973" s="303">
        <v>0</v>
      </c>
      <c r="B8973" s="303">
        <v>0</v>
      </c>
      <c r="C8973" s="303">
        <v>0</v>
      </c>
      <c r="D8973" s="304">
        <f t="shared" si="140"/>
        <v>0</v>
      </c>
      <c r="E8973" s="305">
        <v>45992</v>
      </c>
      <c r="F8973" s="302" t="s">
        <v>69</v>
      </c>
      <c r="G8973" s="302" t="s">
        <v>70</v>
      </c>
      <c r="H8973" s="302" t="s">
        <v>3442</v>
      </c>
      <c r="I8973" s="302" t="s">
        <v>706</v>
      </c>
      <c r="J8973" s="302">
        <v>135500</v>
      </c>
      <c r="K8973" s="302" t="s">
        <v>86</v>
      </c>
      <c r="L8973" s="302">
        <v>9808769</v>
      </c>
      <c r="M8973" s="302" t="s">
        <v>885</v>
      </c>
      <c r="N8973" s="305">
        <v>37196</v>
      </c>
      <c r="O8973" s="305">
        <v>36892</v>
      </c>
      <c r="P8973" s="302" t="s">
        <v>3443</v>
      </c>
    </row>
    <row r="8974" spans="1:16">
      <c r="A8974" s="303">
        <v>0</v>
      </c>
      <c r="B8974" s="303">
        <v>0</v>
      </c>
      <c r="C8974" s="303">
        <v>0</v>
      </c>
      <c r="D8974" s="304">
        <f t="shared" si="140"/>
        <v>0</v>
      </c>
      <c r="E8974" s="305">
        <v>45992</v>
      </c>
      <c r="F8974" s="302" t="s">
        <v>69</v>
      </c>
      <c r="G8974" s="302" t="s">
        <v>70</v>
      </c>
      <c r="H8974" s="302" t="s">
        <v>3442</v>
      </c>
      <c r="I8974" s="302" t="s">
        <v>706</v>
      </c>
      <c r="J8974" s="302">
        <v>135500</v>
      </c>
      <c r="K8974" s="302" t="s">
        <v>86</v>
      </c>
      <c r="L8974" s="302">
        <v>11262314</v>
      </c>
      <c r="M8974" s="302" t="s">
        <v>905</v>
      </c>
      <c r="N8974" s="305">
        <v>40940</v>
      </c>
      <c r="O8974" s="305">
        <v>40940</v>
      </c>
      <c r="P8974" s="302" t="s">
        <v>3443</v>
      </c>
    </row>
    <row r="8975" spans="1:16">
      <c r="A8975" s="303">
        <v>0</v>
      </c>
      <c r="B8975" s="303">
        <v>0</v>
      </c>
      <c r="C8975" s="303">
        <v>0</v>
      </c>
      <c r="D8975" s="304">
        <f t="shared" si="140"/>
        <v>0</v>
      </c>
      <c r="E8975" s="305">
        <v>45992</v>
      </c>
      <c r="F8975" s="302" t="s">
        <v>69</v>
      </c>
      <c r="G8975" s="302" t="s">
        <v>70</v>
      </c>
      <c r="H8975" s="302" t="s">
        <v>3442</v>
      </c>
      <c r="I8975" s="302" t="s">
        <v>706</v>
      </c>
      <c r="J8975" s="302">
        <v>135500</v>
      </c>
      <c r="K8975" s="302" t="s">
        <v>86</v>
      </c>
      <c r="L8975" s="302">
        <v>9803074</v>
      </c>
      <c r="M8975" s="302" t="s">
        <v>885</v>
      </c>
      <c r="N8975" s="305">
        <v>35612</v>
      </c>
      <c r="O8975" s="305">
        <v>35612</v>
      </c>
      <c r="P8975" s="302" t="s">
        <v>1052</v>
      </c>
    </row>
    <row r="8976" spans="1:16">
      <c r="A8976" s="303">
        <v>0</v>
      </c>
      <c r="B8976" s="303">
        <v>0</v>
      </c>
      <c r="C8976" s="303">
        <v>0</v>
      </c>
      <c r="D8976" s="304">
        <f t="shared" si="140"/>
        <v>0</v>
      </c>
      <c r="E8976" s="305">
        <v>45992</v>
      </c>
      <c r="F8976" s="302" t="s">
        <v>69</v>
      </c>
      <c r="G8976" s="302" t="s">
        <v>70</v>
      </c>
      <c r="H8976" s="302" t="s">
        <v>3442</v>
      </c>
      <c r="I8976" s="302" t="s">
        <v>706</v>
      </c>
      <c r="J8976" s="302">
        <v>135500</v>
      </c>
      <c r="K8976" s="302" t="s">
        <v>86</v>
      </c>
      <c r="L8976" s="302">
        <v>9743181</v>
      </c>
      <c r="M8976" s="302" t="s">
        <v>885</v>
      </c>
      <c r="N8976" s="305">
        <v>38685</v>
      </c>
      <c r="O8976" s="305">
        <v>38353</v>
      </c>
      <c r="P8976" s="302" t="s">
        <v>3445</v>
      </c>
    </row>
    <row r="8977" spans="1:16">
      <c r="A8977" s="303">
        <v>0</v>
      </c>
      <c r="B8977" s="303">
        <v>0</v>
      </c>
      <c r="C8977" s="303">
        <v>0</v>
      </c>
      <c r="D8977" s="304">
        <f t="shared" si="140"/>
        <v>0</v>
      </c>
      <c r="E8977" s="305">
        <v>45992</v>
      </c>
      <c r="F8977" s="302" t="s">
        <v>69</v>
      </c>
      <c r="G8977" s="302" t="s">
        <v>70</v>
      </c>
      <c r="H8977" s="302" t="s">
        <v>3442</v>
      </c>
      <c r="I8977" s="302" t="s">
        <v>706</v>
      </c>
      <c r="J8977" s="302">
        <v>135500</v>
      </c>
      <c r="K8977" s="302" t="s">
        <v>86</v>
      </c>
      <c r="L8977" s="302">
        <v>9808214</v>
      </c>
      <c r="M8977" s="302" t="s">
        <v>885</v>
      </c>
      <c r="N8977" s="305">
        <v>37008</v>
      </c>
      <c r="O8977" s="305">
        <v>36892</v>
      </c>
      <c r="P8977" s="302" t="s">
        <v>3447</v>
      </c>
    </row>
    <row r="8978" spans="1:16">
      <c r="A8978" s="303">
        <v>0</v>
      </c>
      <c r="B8978" s="303">
        <v>0</v>
      </c>
      <c r="C8978" s="303">
        <v>0</v>
      </c>
      <c r="D8978" s="304">
        <f t="shared" si="140"/>
        <v>0</v>
      </c>
      <c r="E8978" s="305">
        <v>45992</v>
      </c>
      <c r="F8978" s="302" t="s">
        <v>69</v>
      </c>
      <c r="G8978" s="302" t="s">
        <v>70</v>
      </c>
      <c r="H8978" s="302" t="s">
        <v>3442</v>
      </c>
      <c r="I8978" s="302" t="s">
        <v>706</v>
      </c>
      <c r="J8978" s="302">
        <v>135500</v>
      </c>
      <c r="K8978" s="302" t="s">
        <v>93</v>
      </c>
      <c r="L8978" s="302">
        <v>9862181</v>
      </c>
      <c r="M8978" s="302" t="s">
        <v>3063</v>
      </c>
      <c r="N8978" s="305">
        <v>35612</v>
      </c>
      <c r="O8978" s="305">
        <v>35612</v>
      </c>
      <c r="P8978" s="302" t="s">
        <v>1062</v>
      </c>
    </row>
    <row r="8979" spans="1:16">
      <c r="A8979" s="303">
        <v>0</v>
      </c>
      <c r="B8979" s="303">
        <v>0</v>
      </c>
      <c r="C8979" s="303">
        <v>0</v>
      </c>
      <c r="D8979" s="304">
        <f t="shared" si="140"/>
        <v>0</v>
      </c>
      <c r="E8979" s="305">
        <v>45992</v>
      </c>
      <c r="F8979" s="302" t="s">
        <v>69</v>
      </c>
      <c r="G8979" s="302" t="s">
        <v>70</v>
      </c>
      <c r="H8979" s="302" t="s">
        <v>3442</v>
      </c>
      <c r="I8979" s="302" t="s">
        <v>706</v>
      </c>
      <c r="J8979" s="302">
        <v>135600</v>
      </c>
      <c r="K8979" s="302" t="s">
        <v>84</v>
      </c>
      <c r="L8979" s="302">
        <v>9807722</v>
      </c>
      <c r="M8979" s="302" t="s">
        <v>3446</v>
      </c>
      <c r="N8979" s="305">
        <v>37008</v>
      </c>
      <c r="O8979" s="305">
        <v>37073</v>
      </c>
      <c r="P8979" s="302" t="s">
        <v>3447</v>
      </c>
    </row>
    <row r="8980" spans="1:16">
      <c r="A8980" s="303">
        <v>0</v>
      </c>
      <c r="B8980" s="303">
        <v>0</v>
      </c>
      <c r="C8980" s="303">
        <v>0</v>
      </c>
      <c r="D8980" s="304">
        <f t="shared" si="140"/>
        <v>0</v>
      </c>
      <c r="E8980" s="305">
        <v>45992</v>
      </c>
      <c r="F8980" s="302" t="s">
        <v>69</v>
      </c>
      <c r="G8980" s="302" t="s">
        <v>70</v>
      </c>
      <c r="H8980" s="302" t="s">
        <v>3442</v>
      </c>
      <c r="I8980" s="302" t="s">
        <v>706</v>
      </c>
      <c r="J8980" s="302">
        <v>135600</v>
      </c>
      <c r="K8980" s="302" t="s">
        <v>92</v>
      </c>
      <c r="L8980" s="302">
        <v>9862180</v>
      </c>
      <c r="M8980" s="302" t="s">
        <v>948</v>
      </c>
      <c r="N8980" s="305">
        <v>35612</v>
      </c>
      <c r="O8980" s="305">
        <v>35612</v>
      </c>
      <c r="P8980" s="302" t="s">
        <v>1062</v>
      </c>
    </row>
    <row r="8981" spans="1:16">
      <c r="A8981" s="303">
        <v>0</v>
      </c>
      <c r="B8981" s="303">
        <v>0</v>
      </c>
      <c r="C8981" s="303">
        <v>0</v>
      </c>
      <c r="D8981" s="304">
        <f t="shared" si="140"/>
        <v>0</v>
      </c>
      <c r="E8981" s="305">
        <v>45992</v>
      </c>
      <c r="F8981" s="302" t="s">
        <v>69</v>
      </c>
      <c r="G8981" s="302" t="s">
        <v>70</v>
      </c>
      <c r="H8981" s="302" t="s">
        <v>3442</v>
      </c>
      <c r="I8981" s="302" t="s">
        <v>706</v>
      </c>
      <c r="J8981" s="302">
        <v>135600</v>
      </c>
      <c r="K8981" s="302" t="s">
        <v>92</v>
      </c>
      <c r="L8981" s="302">
        <v>9808770</v>
      </c>
      <c r="M8981" s="302" t="s">
        <v>948</v>
      </c>
      <c r="N8981" s="305">
        <v>37196</v>
      </c>
      <c r="O8981" s="305">
        <v>36892</v>
      </c>
      <c r="P8981" s="302" t="s">
        <v>3443</v>
      </c>
    </row>
    <row r="8982" spans="1:16">
      <c r="A8982" s="303">
        <v>0</v>
      </c>
      <c r="B8982" s="303">
        <v>0</v>
      </c>
      <c r="C8982" s="303">
        <v>0</v>
      </c>
      <c r="D8982" s="304">
        <f t="shared" si="140"/>
        <v>0</v>
      </c>
      <c r="E8982" s="305">
        <v>45992</v>
      </c>
      <c r="F8982" s="302" t="s">
        <v>69</v>
      </c>
      <c r="G8982" s="302" t="s">
        <v>70</v>
      </c>
      <c r="H8982" s="302" t="s">
        <v>3442</v>
      </c>
      <c r="I8982" s="302" t="s">
        <v>706</v>
      </c>
      <c r="J8982" s="302">
        <v>135600</v>
      </c>
      <c r="K8982" s="302" t="s">
        <v>92</v>
      </c>
      <c r="L8982" s="302">
        <v>11262311</v>
      </c>
      <c r="M8982" s="302" t="s">
        <v>877</v>
      </c>
      <c r="N8982" s="305">
        <v>40940</v>
      </c>
      <c r="O8982" s="305">
        <v>40909</v>
      </c>
      <c r="P8982" s="302" t="s">
        <v>3443</v>
      </c>
    </row>
    <row r="8983" spans="1:16">
      <c r="A8983" s="303">
        <v>0</v>
      </c>
      <c r="B8983" s="303">
        <v>0</v>
      </c>
      <c r="C8983" s="303">
        <v>0</v>
      </c>
      <c r="D8983" s="304">
        <f t="shared" si="140"/>
        <v>0</v>
      </c>
      <c r="E8983" s="305">
        <v>45992</v>
      </c>
      <c r="F8983" s="302" t="s">
        <v>69</v>
      </c>
      <c r="G8983" s="302" t="s">
        <v>70</v>
      </c>
      <c r="H8983" s="302" t="s">
        <v>3448</v>
      </c>
      <c r="I8983" s="302" t="s">
        <v>753</v>
      </c>
      <c r="J8983" s="302">
        <v>135002</v>
      </c>
      <c r="K8983" s="302" t="s">
        <v>107</v>
      </c>
      <c r="L8983" s="302">
        <v>9869964</v>
      </c>
      <c r="M8983" s="302" t="s">
        <v>3452</v>
      </c>
      <c r="N8983" s="305">
        <v>30498</v>
      </c>
      <c r="O8983" s="305">
        <v>30498</v>
      </c>
      <c r="P8983" s="302" t="s">
        <v>1062</v>
      </c>
    </row>
    <row r="8984" spans="1:16">
      <c r="A8984" s="303">
        <v>0</v>
      </c>
      <c r="B8984" s="303">
        <v>0</v>
      </c>
      <c r="C8984" s="303">
        <v>0</v>
      </c>
      <c r="D8984" s="304">
        <f t="shared" si="140"/>
        <v>0</v>
      </c>
      <c r="E8984" s="305">
        <v>45992</v>
      </c>
      <c r="F8984" s="302" t="s">
        <v>69</v>
      </c>
      <c r="G8984" s="302" t="s">
        <v>70</v>
      </c>
      <c r="H8984" s="302" t="s">
        <v>3448</v>
      </c>
      <c r="I8984" s="302" t="s">
        <v>753</v>
      </c>
      <c r="J8984" s="302">
        <v>135002</v>
      </c>
      <c r="K8984" s="302" t="s">
        <v>107</v>
      </c>
      <c r="L8984" s="302">
        <v>9869961</v>
      </c>
      <c r="M8984" s="302" t="s">
        <v>3449</v>
      </c>
      <c r="N8984" s="305">
        <v>30864</v>
      </c>
      <c r="O8984" s="305">
        <v>30864</v>
      </c>
      <c r="P8984" s="302" t="s">
        <v>1062</v>
      </c>
    </row>
    <row r="8985" spans="1:16">
      <c r="A8985" s="303">
        <v>0</v>
      </c>
      <c r="B8985" s="303">
        <v>0</v>
      </c>
      <c r="C8985" s="303">
        <v>0</v>
      </c>
      <c r="D8985" s="304">
        <f t="shared" si="140"/>
        <v>0</v>
      </c>
      <c r="E8985" s="305">
        <v>45992</v>
      </c>
      <c r="F8985" s="302" t="s">
        <v>69</v>
      </c>
      <c r="G8985" s="302" t="s">
        <v>70</v>
      </c>
      <c r="H8985" s="302" t="s">
        <v>3448</v>
      </c>
      <c r="I8985" s="302" t="s">
        <v>753</v>
      </c>
      <c r="J8985" s="302">
        <v>135002</v>
      </c>
      <c r="K8985" s="302" t="s">
        <v>107</v>
      </c>
      <c r="L8985" s="302">
        <v>9869962</v>
      </c>
      <c r="M8985" s="302" t="s">
        <v>3451</v>
      </c>
      <c r="N8985" s="305">
        <v>30498</v>
      </c>
      <c r="O8985" s="305">
        <v>30498</v>
      </c>
      <c r="P8985" s="302" t="s">
        <v>1062</v>
      </c>
    </row>
    <row r="8986" spans="1:16">
      <c r="A8986" s="303">
        <v>0</v>
      </c>
      <c r="B8986" s="303">
        <v>0</v>
      </c>
      <c r="C8986" s="303">
        <v>0</v>
      </c>
      <c r="D8986" s="304">
        <f t="shared" si="140"/>
        <v>0</v>
      </c>
      <c r="E8986" s="305">
        <v>45992</v>
      </c>
      <c r="F8986" s="302" t="s">
        <v>69</v>
      </c>
      <c r="G8986" s="302" t="s">
        <v>70</v>
      </c>
      <c r="H8986" s="302" t="s">
        <v>3448</v>
      </c>
      <c r="I8986" s="302" t="s">
        <v>753</v>
      </c>
      <c r="J8986" s="302">
        <v>135002</v>
      </c>
      <c r="K8986" s="302" t="s">
        <v>107</v>
      </c>
      <c r="L8986" s="302">
        <v>9869965</v>
      </c>
      <c r="M8986" s="302" t="s">
        <v>3453</v>
      </c>
      <c r="N8986" s="305">
        <v>30498</v>
      </c>
      <c r="O8986" s="305">
        <v>30498</v>
      </c>
      <c r="P8986" s="302" t="s">
        <v>1062</v>
      </c>
    </row>
    <row r="8987" spans="1:16">
      <c r="A8987" s="303">
        <v>0</v>
      </c>
      <c r="B8987" s="303">
        <v>0</v>
      </c>
      <c r="C8987" s="303">
        <v>0</v>
      </c>
      <c r="D8987" s="304">
        <f t="shared" si="140"/>
        <v>0</v>
      </c>
      <c r="E8987" s="305">
        <v>45992</v>
      </c>
      <c r="F8987" s="302" t="s">
        <v>69</v>
      </c>
      <c r="G8987" s="302" t="s">
        <v>70</v>
      </c>
      <c r="H8987" s="302" t="s">
        <v>3448</v>
      </c>
      <c r="I8987" s="302" t="s">
        <v>753</v>
      </c>
      <c r="J8987" s="302">
        <v>135002</v>
      </c>
      <c r="K8987" s="302" t="s">
        <v>107</v>
      </c>
      <c r="L8987" s="302">
        <v>9869963</v>
      </c>
      <c r="M8987" s="302" t="s">
        <v>3450</v>
      </c>
      <c r="N8987" s="305">
        <v>30498</v>
      </c>
      <c r="O8987" s="305">
        <v>30498</v>
      </c>
      <c r="P8987" s="302" t="s">
        <v>1062</v>
      </c>
    </row>
    <row r="8988" spans="1:16">
      <c r="A8988" s="303">
        <v>0</v>
      </c>
      <c r="B8988" s="303">
        <v>0</v>
      </c>
      <c r="C8988" s="303">
        <v>0</v>
      </c>
      <c r="D8988" s="304">
        <f t="shared" si="140"/>
        <v>0</v>
      </c>
      <c r="E8988" s="305">
        <v>45992</v>
      </c>
      <c r="F8988" s="302" t="s">
        <v>69</v>
      </c>
      <c r="G8988" s="302" t="s">
        <v>70</v>
      </c>
      <c r="H8988" s="302" t="s">
        <v>3448</v>
      </c>
      <c r="I8988" s="302" t="s">
        <v>753</v>
      </c>
      <c r="J8988" s="302">
        <v>135500</v>
      </c>
      <c r="K8988" s="302" t="s">
        <v>200</v>
      </c>
      <c r="L8988" s="302">
        <v>9996164</v>
      </c>
      <c r="M8988" s="302" t="s">
        <v>3454</v>
      </c>
      <c r="N8988" s="305">
        <v>38139</v>
      </c>
      <c r="O8988" s="305">
        <v>38353</v>
      </c>
      <c r="P8988" s="302" t="s">
        <v>3455</v>
      </c>
    </row>
    <row r="8989" spans="1:16">
      <c r="A8989" s="303">
        <v>9</v>
      </c>
      <c r="B8989" s="303">
        <v>0</v>
      </c>
      <c r="C8989" s="303">
        <v>0</v>
      </c>
      <c r="D8989" s="304">
        <f t="shared" si="140"/>
        <v>0</v>
      </c>
      <c r="E8989" s="305">
        <v>45992</v>
      </c>
      <c r="F8989" s="302" t="s">
        <v>69</v>
      </c>
      <c r="G8989" s="302" t="s">
        <v>70</v>
      </c>
      <c r="H8989" s="302" t="s">
        <v>3448</v>
      </c>
      <c r="I8989" s="302" t="s">
        <v>753</v>
      </c>
      <c r="J8989" s="302">
        <v>135500</v>
      </c>
      <c r="K8989" s="302" t="s">
        <v>83</v>
      </c>
      <c r="L8989" s="302">
        <v>9802433</v>
      </c>
      <c r="M8989" s="302" t="s">
        <v>879</v>
      </c>
      <c r="N8989" s="305">
        <v>29037</v>
      </c>
      <c r="O8989" s="305">
        <v>29037</v>
      </c>
      <c r="P8989" s="302" t="s">
        <v>1052</v>
      </c>
    </row>
    <row r="8990" spans="1:16">
      <c r="A8990" s="303">
        <v>9</v>
      </c>
      <c r="B8990" s="303">
        <v>0</v>
      </c>
      <c r="C8990" s="303">
        <v>0</v>
      </c>
      <c r="D8990" s="304">
        <f t="shared" si="140"/>
        <v>0</v>
      </c>
      <c r="E8990" s="305">
        <v>45992</v>
      </c>
      <c r="F8990" s="302" t="s">
        <v>69</v>
      </c>
      <c r="G8990" s="302" t="s">
        <v>70</v>
      </c>
      <c r="H8990" s="302" t="s">
        <v>3448</v>
      </c>
      <c r="I8990" s="302" t="s">
        <v>753</v>
      </c>
      <c r="J8990" s="302">
        <v>135500</v>
      </c>
      <c r="K8990" s="302" t="s">
        <v>83</v>
      </c>
      <c r="L8990" s="302">
        <v>9802351</v>
      </c>
      <c r="M8990" s="302" t="s">
        <v>879</v>
      </c>
      <c r="N8990" s="305">
        <v>29037</v>
      </c>
      <c r="O8990" s="305">
        <v>29037</v>
      </c>
      <c r="P8990" s="302" t="s">
        <v>1052</v>
      </c>
    </row>
    <row r="8991" spans="1:16">
      <c r="A8991" s="303">
        <v>16</v>
      </c>
      <c r="B8991" s="303">
        <v>0</v>
      </c>
      <c r="C8991" s="303">
        <v>0</v>
      </c>
      <c r="D8991" s="304">
        <f t="shared" si="140"/>
        <v>0</v>
      </c>
      <c r="E8991" s="305">
        <v>45992</v>
      </c>
      <c r="F8991" s="302" t="s">
        <v>69</v>
      </c>
      <c r="G8991" s="302" t="s">
        <v>70</v>
      </c>
      <c r="H8991" s="302" t="s">
        <v>3448</v>
      </c>
      <c r="I8991" s="302" t="s">
        <v>753</v>
      </c>
      <c r="J8991" s="302">
        <v>135500</v>
      </c>
      <c r="K8991" s="302" t="s">
        <v>83</v>
      </c>
      <c r="L8991" s="302">
        <v>9802373</v>
      </c>
      <c r="M8991" s="302" t="s">
        <v>879</v>
      </c>
      <c r="N8991" s="305">
        <v>29037</v>
      </c>
      <c r="O8991" s="305">
        <v>29037</v>
      </c>
      <c r="P8991" s="302" t="s">
        <v>1052</v>
      </c>
    </row>
    <row r="8992" spans="1:16">
      <c r="A8992" s="303">
        <v>11</v>
      </c>
      <c r="B8992" s="303">
        <v>0</v>
      </c>
      <c r="C8992" s="303">
        <v>0</v>
      </c>
      <c r="D8992" s="304">
        <f t="shared" si="140"/>
        <v>0</v>
      </c>
      <c r="E8992" s="305">
        <v>45992</v>
      </c>
      <c r="F8992" s="302" t="s">
        <v>69</v>
      </c>
      <c r="G8992" s="302" t="s">
        <v>70</v>
      </c>
      <c r="H8992" s="302" t="s">
        <v>3448</v>
      </c>
      <c r="I8992" s="302" t="s">
        <v>753</v>
      </c>
      <c r="J8992" s="302">
        <v>135500</v>
      </c>
      <c r="K8992" s="302" t="s">
        <v>83</v>
      </c>
      <c r="L8992" s="302">
        <v>9802678</v>
      </c>
      <c r="M8992" s="302" t="s">
        <v>879</v>
      </c>
      <c r="N8992" s="305">
        <v>29037</v>
      </c>
      <c r="O8992" s="305">
        <v>29037</v>
      </c>
      <c r="P8992" s="302" t="s">
        <v>1052</v>
      </c>
    </row>
    <row r="8993" spans="1:16">
      <c r="A8993" s="303">
        <v>1</v>
      </c>
      <c r="B8993" s="303">
        <v>0</v>
      </c>
      <c r="C8993" s="303">
        <v>0</v>
      </c>
      <c r="D8993" s="304">
        <f t="shared" si="140"/>
        <v>0</v>
      </c>
      <c r="E8993" s="305">
        <v>45992</v>
      </c>
      <c r="F8993" s="302" t="s">
        <v>69</v>
      </c>
      <c r="G8993" s="302" t="s">
        <v>70</v>
      </c>
      <c r="H8993" s="302" t="s">
        <v>3448</v>
      </c>
      <c r="I8993" s="302" t="s">
        <v>753</v>
      </c>
      <c r="J8993" s="302">
        <v>135500</v>
      </c>
      <c r="K8993" s="302" t="s">
        <v>83</v>
      </c>
      <c r="L8993" s="302">
        <v>9802354</v>
      </c>
      <c r="M8993" s="302" t="s">
        <v>879</v>
      </c>
      <c r="N8993" s="305">
        <v>29037</v>
      </c>
      <c r="O8993" s="305">
        <v>29037</v>
      </c>
      <c r="P8993" s="302" t="s">
        <v>1052</v>
      </c>
    </row>
    <row r="8994" spans="1:16">
      <c r="A8994" s="303">
        <v>0</v>
      </c>
      <c r="B8994" s="303">
        <v>0</v>
      </c>
      <c r="C8994" s="303">
        <v>0</v>
      </c>
      <c r="D8994" s="304">
        <f t="shared" si="140"/>
        <v>0</v>
      </c>
      <c r="E8994" s="305">
        <v>45992</v>
      </c>
      <c r="F8994" s="302" t="s">
        <v>69</v>
      </c>
      <c r="G8994" s="302" t="s">
        <v>70</v>
      </c>
      <c r="H8994" s="302" t="s">
        <v>3448</v>
      </c>
      <c r="I8994" s="302" t="s">
        <v>753</v>
      </c>
      <c r="J8994" s="302">
        <v>135500</v>
      </c>
      <c r="K8994" s="302" t="s">
        <v>83</v>
      </c>
      <c r="L8994" s="302">
        <v>9802374</v>
      </c>
      <c r="M8994" s="302" t="s">
        <v>879</v>
      </c>
      <c r="N8994" s="305">
        <v>30498</v>
      </c>
      <c r="O8994" s="305">
        <v>30498</v>
      </c>
      <c r="P8994" s="302" t="s">
        <v>1052</v>
      </c>
    </row>
    <row r="8995" spans="1:16">
      <c r="A8995" s="303">
        <v>0</v>
      </c>
      <c r="B8995" s="303">
        <v>0</v>
      </c>
      <c r="C8995" s="303">
        <v>0</v>
      </c>
      <c r="D8995" s="304">
        <f t="shared" si="140"/>
        <v>0</v>
      </c>
      <c r="E8995" s="305">
        <v>45992</v>
      </c>
      <c r="F8995" s="302" t="s">
        <v>69</v>
      </c>
      <c r="G8995" s="302" t="s">
        <v>70</v>
      </c>
      <c r="H8995" s="302" t="s">
        <v>3448</v>
      </c>
      <c r="I8995" s="302" t="s">
        <v>753</v>
      </c>
      <c r="J8995" s="302">
        <v>135500</v>
      </c>
      <c r="K8995" s="302" t="s">
        <v>83</v>
      </c>
      <c r="L8995" s="302">
        <v>9802835</v>
      </c>
      <c r="M8995" s="302" t="s">
        <v>879</v>
      </c>
      <c r="N8995" s="305">
        <v>30498</v>
      </c>
      <c r="O8995" s="305">
        <v>30498</v>
      </c>
      <c r="P8995" s="302" t="s">
        <v>1052</v>
      </c>
    </row>
    <row r="8996" spans="1:16">
      <c r="A8996" s="303">
        <v>0</v>
      </c>
      <c r="B8996" s="303">
        <v>0</v>
      </c>
      <c r="C8996" s="303">
        <v>0</v>
      </c>
      <c r="D8996" s="304">
        <f t="shared" si="140"/>
        <v>0</v>
      </c>
      <c r="E8996" s="305">
        <v>45992</v>
      </c>
      <c r="F8996" s="302" t="s">
        <v>69</v>
      </c>
      <c r="G8996" s="302" t="s">
        <v>70</v>
      </c>
      <c r="H8996" s="302" t="s">
        <v>3448</v>
      </c>
      <c r="I8996" s="302" t="s">
        <v>753</v>
      </c>
      <c r="J8996" s="302">
        <v>135500</v>
      </c>
      <c r="K8996" s="302" t="s">
        <v>86</v>
      </c>
      <c r="L8996" s="302">
        <v>9802893</v>
      </c>
      <c r="M8996" s="302" t="s">
        <v>885</v>
      </c>
      <c r="N8996" s="305">
        <v>29037</v>
      </c>
      <c r="O8996" s="305">
        <v>29037</v>
      </c>
      <c r="P8996" s="302" t="s">
        <v>1052</v>
      </c>
    </row>
    <row r="8997" spans="1:16">
      <c r="A8997" s="303">
        <v>0</v>
      </c>
      <c r="B8997" s="303">
        <v>0</v>
      </c>
      <c r="C8997" s="303">
        <v>0</v>
      </c>
      <c r="D8997" s="304">
        <f t="shared" si="140"/>
        <v>0</v>
      </c>
      <c r="E8997" s="305">
        <v>45992</v>
      </c>
      <c r="F8997" s="302" t="s">
        <v>69</v>
      </c>
      <c r="G8997" s="302" t="s">
        <v>70</v>
      </c>
      <c r="H8997" s="302" t="s">
        <v>3448</v>
      </c>
      <c r="I8997" s="302" t="s">
        <v>753</v>
      </c>
      <c r="J8997" s="302">
        <v>135500</v>
      </c>
      <c r="K8997" s="302" t="s">
        <v>86</v>
      </c>
      <c r="L8997" s="302">
        <v>9803399</v>
      </c>
      <c r="M8997" s="302" t="s">
        <v>885</v>
      </c>
      <c r="N8997" s="305">
        <v>30498</v>
      </c>
      <c r="O8997" s="305">
        <v>30498</v>
      </c>
      <c r="P8997" s="302" t="s">
        <v>1052</v>
      </c>
    </row>
    <row r="8998" spans="1:16">
      <c r="A8998" s="303">
        <v>0</v>
      </c>
      <c r="B8998" s="303">
        <v>0</v>
      </c>
      <c r="C8998" s="303">
        <v>0</v>
      </c>
      <c r="D8998" s="304">
        <f t="shared" si="140"/>
        <v>0</v>
      </c>
      <c r="E8998" s="305">
        <v>45992</v>
      </c>
      <c r="F8998" s="302" t="s">
        <v>69</v>
      </c>
      <c r="G8998" s="302" t="s">
        <v>70</v>
      </c>
      <c r="H8998" s="302" t="s">
        <v>3448</v>
      </c>
      <c r="I8998" s="302" t="s">
        <v>753</v>
      </c>
      <c r="J8998" s="302">
        <v>135500</v>
      </c>
      <c r="K8998" s="302" t="s">
        <v>86</v>
      </c>
      <c r="L8998" s="302">
        <v>9815355</v>
      </c>
      <c r="M8998" s="302" t="s">
        <v>885</v>
      </c>
      <c r="N8998" s="305">
        <v>37834</v>
      </c>
      <c r="O8998" s="305">
        <v>37622</v>
      </c>
      <c r="P8998" s="302" t="s">
        <v>3456</v>
      </c>
    </row>
    <row r="8999" spans="1:16">
      <c r="A8999" s="303">
        <v>0</v>
      </c>
      <c r="B8999" s="303">
        <v>0</v>
      </c>
      <c r="C8999" s="303">
        <v>0</v>
      </c>
      <c r="D8999" s="304">
        <f t="shared" si="140"/>
        <v>0</v>
      </c>
      <c r="E8999" s="305">
        <v>45992</v>
      </c>
      <c r="F8999" s="302" t="s">
        <v>69</v>
      </c>
      <c r="G8999" s="302" t="s">
        <v>70</v>
      </c>
      <c r="H8999" s="302" t="s">
        <v>3448</v>
      </c>
      <c r="I8999" s="302" t="s">
        <v>753</v>
      </c>
      <c r="J8999" s="302">
        <v>135500</v>
      </c>
      <c r="K8999" s="302" t="s">
        <v>86</v>
      </c>
      <c r="L8999" s="302">
        <v>9802913</v>
      </c>
      <c r="M8999" s="302" t="s">
        <v>885</v>
      </c>
      <c r="N8999" s="305">
        <v>30498</v>
      </c>
      <c r="O8999" s="305">
        <v>30498</v>
      </c>
      <c r="P8999" s="302" t="s">
        <v>1052</v>
      </c>
    </row>
    <row r="9000" spans="1:16">
      <c r="A9000" s="303">
        <v>0</v>
      </c>
      <c r="B9000" s="303">
        <v>0</v>
      </c>
      <c r="C9000" s="303">
        <v>0</v>
      </c>
      <c r="D9000" s="304">
        <f t="shared" si="140"/>
        <v>0</v>
      </c>
      <c r="E9000" s="305">
        <v>45992</v>
      </c>
      <c r="F9000" s="302" t="s">
        <v>69</v>
      </c>
      <c r="G9000" s="302" t="s">
        <v>70</v>
      </c>
      <c r="H9000" s="302" t="s">
        <v>3448</v>
      </c>
      <c r="I9000" s="302" t="s">
        <v>753</v>
      </c>
      <c r="J9000" s="302">
        <v>135500</v>
      </c>
      <c r="K9000" s="302" t="s">
        <v>86</v>
      </c>
      <c r="L9000" s="302">
        <v>9804950</v>
      </c>
      <c r="M9000" s="302" t="s">
        <v>885</v>
      </c>
      <c r="N9000" s="305">
        <v>30498</v>
      </c>
      <c r="O9000" s="305">
        <v>30498</v>
      </c>
      <c r="P9000" s="302" t="s">
        <v>1052</v>
      </c>
    </row>
    <row r="9001" spans="1:16">
      <c r="A9001" s="303">
        <v>0</v>
      </c>
      <c r="B9001" s="303">
        <v>0</v>
      </c>
      <c r="C9001" s="303">
        <v>0</v>
      </c>
      <c r="D9001" s="304">
        <f t="shared" si="140"/>
        <v>0</v>
      </c>
      <c r="E9001" s="305">
        <v>45992</v>
      </c>
      <c r="F9001" s="302" t="s">
        <v>69</v>
      </c>
      <c r="G9001" s="302" t="s">
        <v>70</v>
      </c>
      <c r="H9001" s="302" t="s">
        <v>3448</v>
      </c>
      <c r="I9001" s="302" t="s">
        <v>753</v>
      </c>
      <c r="J9001" s="302">
        <v>135500</v>
      </c>
      <c r="K9001" s="302" t="s">
        <v>86</v>
      </c>
      <c r="L9001" s="302">
        <v>9802890</v>
      </c>
      <c r="M9001" s="302" t="s">
        <v>885</v>
      </c>
      <c r="N9001" s="305">
        <v>29037</v>
      </c>
      <c r="O9001" s="305">
        <v>29037</v>
      </c>
      <c r="P9001" s="302" t="s">
        <v>1052</v>
      </c>
    </row>
    <row r="9002" spans="1:16">
      <c r="A9002" s="303">
        <v>0</v>
      </c>
      <c r="B9002" s="303">
        <v>0</v>
      </c>
      <c r="C9002" s="303">
        <v>0</v>
      </c>
      <c r="D9002" s="304">
        <f t="shared" si="140"/>
        <v>0</v>
      </c>
      <c r="E9002" s="305">
        <v>45992</v>
      </c>
      <c r="F9002" s="302" t="s">
        <v>69</v>
      </c>
      <c r="G9002" s="302" t="s">
        <v>70</v>
      </c>
      <c r="H9002" s="302" t="s">
        <v>3448</v>
      </c>
      <c r="I9002" s="302" t="s">
        <v>753</v>
      </c>
      <c r="J9002" s="302">
        <v>135500</v>
      </c>
      <c r="K9002" s="302" t="s">
        <v>86</v>
      </c>
      <c r="L9002" s="302">
        <v>9802912</v>
      </c>
      <c r="M9002" s="302" t="s">
        <v>885</v>
      </c>
      <c r="N9002" s="305">
        <v>29037</v>
      </c>
      <c r="O9002" s="305">
        <v>29037</v>
      </c>
      <c r="P9002" s="302" t="s">
        <v>1052</v>
      </c>
    </row>
    <row r="9003" spans="1:16">
      <c r="A9003" s="303">
        <v>0</v>
      </c>
      <c r="B9003" s="303">
        <v>0</v>
      </c>
      <c r="C9003" s="303">
        <v>0</v>
      </c>
      <c r="D9003" s="304">
        <f t="shared" si="140"/>
        <v>0</v>
      </c>
      <c r="E9003" s="305">
        <v>45992</v>
      </c>
      <c r="F9003" s="302" t="s">
        <v>69</v>
      </c>
      <c r="G9003" s="302" t="s">
        <v>70</v>
      </c>
      <c r="H9003" s="302" t="s">
        <v>3448</v>
      </c>
      <c r="I9003" s="302" t="s">
        <v>753</v>
      </c>
      <c r="J9003" s="302">
        <v>135500</v>
      </c>
      <c r="K9003" s="302" t="s">
        <v>86</v>
      </c>
      <c r="L9003" s="302">
        <v>9802972</v>
      </c>
      <c r="M9003" s="302" t="s">
        <v>885</v>
      </c>
      <c r="N9003" s="305">
        <v>29037</v>
      </c>
      <c r="O9003" s="305">
        <v>29037</v>
      </c>
      <c r="P9003" s="302" t="s">
        <v>1052</v>
      </c>
    </row>
    <row r="9004" spans="1:16">
      <c r="A9004" s="303">
        <v>0</v>
      </c>
      <c r="B9004" s="303">
        <v>0</v>
      </c>
      <c r="C9004" s="303">
        <v>0</v>
      </c>
      <c r="D9004" s="304">
        <f t="shared" si="140"/>
        <v>0</v>
      </c>
      <c r="E9004" s="305">
        <v>45992</v>
      </c>
      <c r="F9004" s="302" t="s">
        <v>69</v>
      </c>
      <c r="G9004" s="302" t="s">
        <v>70</v>
      </c>
      <c r="H9004" s="302" t="s">
        <v>3448</v>
      </c>
      <c r="I9004" s="302" t="s">
        <v>753</v>
      </c>
      <c r="J9004" s="302">
        <v>135500</v>
      </c>
      <c r="K9004" s="302" t="s">
        <v>86</v>
      </c>
      <c r="L9004" s="302">
        <v>9803216</v>
      </c>
      <c r="M9004" s="302" t="s">
        <v>885</v>
      </c>
      <c r="N9004" s="305">
        <v>29037</v>
      </c>
      <c r="O9004" s="305">
        <v>29037</v>
      </c>
      <c r="P9004" s="302" t="s">
        <v>1052</v>
      </c>
    </row>
    <row r="9005" spans="1:16">
      <c r="A9005" s="303">
        <v>0</v>
      </c>
      <c r="B9005" s="303">
        <v>0</v>
      </c>
      <c r="C9005" s="303">
        <v>0</v>
      </c>
      <c r="D9005" s="304">
        <f t="shared" si="140"/>
        <v>0</v>
      </c>
      <c r="E9005" s="305">
        <v>45992</v>
      </c>
      <c r="F9005" s="302" t="s">
        <v>69</v>
      </c>
      <c r="G9005" s="302" t="s">
        <v>70</v>
      </c>
      <c r="H9005" s="302" t="s">
        <v>3448</v>
      </c>
      <c r="I9005" s="302" t="s">
        <v>753</v>
      </c>
      <c r="J9005" s="302">
        <v>135500</v>
      </c>
      <c r="K9005" s="302" t="s">
        <v>663</v>
      </c>
      <c r="L9005" s="302">
        <v>9974599</v>
      </c>
      <c r="M9005" s="302" t="s">
        <v>3085</v>
      </c>
      <c r="N9005" s="305">
        <v>29037</v>
      </c>
      <c r="O9005" s="305">
        <v>29037</v>
      </c>
      <c r="P9005" s="302" t="s">
        <v>1062</v>
      </c>
    </row>
    <row r="9006" spans="1:16">
      <c r="A9006" s="303">
        <v>0</v>
      </c>
      <c r="B9006" s="303">
        <v>0</v>
      </c>
      <c r="C9006" s="303">
        <v>0</v>
      </c>
      <c r="D9006" s="304">
        <f t="shared" si="140"/>
        <v>0</v>
      </c>
      <c r="E9006" s="305">
        <v>45992</v>
      </c>
      <c r="F9006" s="302" t="s">
        <v>69</v>
      </c>
      <c r="G9006" s="302" t="s">
        <v>70</v>
      </c>
      <c r="H9006" s="302" t="s">
        <v>3448</v>
      </c>
      <c r="I9006" s="302" t="s">
        <v>753</v>
      </c>
      <c r="J9006" s="302">
        <v>135500</v>
      </c>
      <c r="K9006" s="302" t="s">
        <v>87</v>
      </c>
      <c r="L9006" s="302">
        <v>9974598</v>
      </c>
      <c r="M9006" s="302" t="s">
        <v>3061</v>
      </c>
      <c r="N9006" s="305">
        <v>29037</v>
      </c>
      <c r="O9006" s="305">
        <v>29037</v>
      </c>
      <c r="P9006" s="302" t="s">
        <v>1062</v>
      </c>
    </row>
    <row r="9007" spans="1:16">
      <c r="A9007" s="303">
        <v>0</v>
      </c>
      <c r="B9007" s="303">
        <v>0</v>
      </c>
      <c r="C9007" s="303">
        <v>0</v>
      </c>
      <c r="D9007" s="304">
        <f t="shared" si="140"/>
        <v>0</v>
      </c>
      <c r="E9007" s="305">
        <v>45992</v>
      </c>
      <c r="F9007" s="302" t="s">
        <v>69</v>
      </c>
      <c r="G9007" s="302" t="s">
        <v>70</v>
      </c>
      <c r="H9007" s="302" t="s">
        <v>3448</v>
      </c>
      <c r="I9007" s="302" t="s">
        <v>753</v>
      </c>
      <c r="J9007" s="302">
        <v>135500</v>
      </c>
      <c r="K9007" s="302" t="s">
        <v>88</v>
      </c>
      <c r="L9007" s="302">
        <v>9974597</v>
      </c>
      <c r="M9007" s="302" t="s">
        <v>3062</v>
      </c>
      <c r="N9007" s="305">
        <v>29037</v>
      </c>
      <c r="O9007" s="305">
        <v>29037</v>
      </c>
      <c r="P9007" s="302" t="s">
        <v>1062</v>
      </c>
    </row>
    <row r="9008" spans="1:16">
      <c r="A9008" s="303">
        <v>0</v>
      </c>
      <c r="B9008" s="303">
        <v>0</v>
      </c>
      <c r="C9008" s="303">
        <v>0</v>
      </c>
      <c r="D9008" s="304">
        <f t="shared" si="140"/>
        <v>0</v>
      </c>
      <c r="E9008" s="305">
        <v>45992</v>
      </c>
      <c r="F9008" s="302" t="s">
        <v>69</v>
      </c>
      <c r="G9008" s="302" t="s">
        <v>70</v>
      </c>
      <c r="H9008" s="302" t="s">
        <v>3448</v>
      </c>
      <c r="I9008" s="302" t="s">
        <v>753</v>
      </c>
      <c r="J9008" s="302">
        <v>135500</v>
      </c>
      <c r="K9008" s="302" t="s">
        <v>88</v>
      </c>
      <c r="L9008" s="302">
        <v>9974594</v>
      </c>
      <c r="M9008" s="302" t="s">
        <v>3062</v>
      </c>
      <c r="N9008" s="305">
        <v>30498</v>
      </c>
      <c r="O9008" s="305">
        <v>30498</v>
      </c>
      <c r="P9008" s="302" t="s">
        <v>1062</v>
      </c>
    </row>
    <row r="9009" spans="1:16">
      <c r="A9009" s="303">
        <v>0</v>
      </c>
      <c r="B9009" s="303">
        <v>0</v>
      </c>
      <c r="C9009" s="303">
        <v>0</v>
      </c>
      <c r="D9009" s="304">
        <f t="shared" si="140"/>
        <v>0</v>
      </c>
      <c r="E9009" s="305">
        <v>45992</v>
      </c>
      <c r="F9009" s="302" t="s">
        <v>69</v>
      </c>
      <c r="G9009" s="302" t="s">
        <v>70</v>
      </c>
      <c r="H9009" s="302" t="s">
        <v>3448</v>
      </c>
      <c r="I9009" s="302" t="s">
        <v>753</v>
      </c>
      <c r="J9009" s="302">
        <v>135500</v>
      </c>
      <c r="K9009" s="302" t="s">
        <v>93</v>
      </c>
      <c r="L9009" s="302">
        <v>9974596</v>
      </c>
      <c r="M9009" s="302" t="s">
        <v>3063</v>
      </c>
      <c r="N9009" s="305">
        <v>29037</v>
      </c>
      <c r="O9009" s="305">
        <v>29037</v>
      </c>
      <c r="P9009" s="302" t="s">
        <v>1062</v>
      </c>
    </row>
    <row r="9010" spans="1:16">
      <c r="A9010" s="303">
        <v>0</v>
      </c>
      <c r="B9010" s="303">
        <v>0</v>
      </c>
      <c r="C9010" s="303">
        <v>0</v>
      </c>
      <c r="D9010" s="304">
        <f t="shared" si="140"/>
        <v>0</v>
      </c>
      <c r="E9010" s="305">
        <v>45992</v>
      </c>
      <c r="F9010" s="302" t="s">
        <v>69</v>
      </c>
      <c r="G9010" s="302" t="s">
        <v>70</v>
      </c>
      <c r="H9010" s="302" t="s">
        <v>3448</v>
      </c>
      <c r="I9010" s="302" t="s">
        <v>753</v>
      </c>
      <c r="J9010" s="302">
        <v>135500</v>
      </c>
      <c r="K9010" s="302" t="s">
        <v>112</v>
      </c>
      <c r="L9010" s="302">
        <v>9974595</v>
      </c>
      <c r="M9010" s="302" t="s">
        <v>3065</v>
      </c>
      <c r="N9010" s="305">
        <v>29037</v>
      </c>
      <c r="O9010" s="305">
        <v>29037</v>
      </c>
      <c r="P9010" s="302" t="s">
        <v>1062</v>
      </c>
    </row>
    <row r="9011" spans="1:16">
      <c r="A9011" s="303">
        <v>0</v>
      </c>
      <c r="B9011" s="303">
        <v>0</v>
      </c>
      <c r="C9011" s="303">
        <v>0</v>
      </c>
      <c r="D9011" s="304">
        <f t="shared" si="140"/>
        <v>0</v>
      </c>
      <c r="E9011" s="305">
        <v>45992</v>
      </c>
      <c r="F9011" s="302" t="s">
        <v>69</v>
      </c>
      <c r="G9011" s="302" t="s">
        <v>70</v>
      </c>
      <c r="H9011" s="302" t="s">
        <v>3448</v>
      </c>
      <c r="I9011" s="302" t="s">
        <v>753</v>
      </c>
      <c r="J9011" s="302">
        <v>135500</v>
      </c>
      <c r="K9011" s="302" t="s">
        <v>665</v>
      </c>
      <c r="L9011" s="302">
        <v>9974593</v>
      </c>
      <c r="M9011" s="302" t="s">
        <v>3136</v>
      </c>
      <c r="N9011" s="305">
        <v>30498</v>
      </c>
      <c r="O9011" s="305">
        <v>30498</v>
      </c>
      <c r="P9011" s="302" t="s">
        <v>1062</v>
      </c>
    </row>
    <row r="9012" spans="1:16">
      <c r="A9012" s="303">
        <v>0</v>
      </c>
      <c r="B9012" s="303">
        <v>0</v>
      </c>
      <c r="C9012" s="303">
        <v>0</v>
      </c>
      <c r="D9012" s="304">
        <f t="shared" si="140"/>
        <v>0</v>
      </c>
      <c r="E9012" s="305">
        <v>45992</v>
      </c>
      <c r="F9012" s="302" t="s">
        <v>69</v>
      </c>
      <c r="G9012" s="302" t="s">
        <v>70</v>
      </c>
      <c r="H9012" s="302" t="s">
        <v>3448</v>
      </c>
      <c r="I9012" s="302" t="s">
        <v>753</v>
      </c>
      <c r="J9012" s="302">
        <v>135500</v>
      </c>
      <c r="K9012" s="302" t="s">
        <v>125</v>
      </c>
      <c r="L9012" s="302">
        <v>9974592</v>
      </c>
      <c r="M9012" s="302" t="s">
        <v>3384</v>
      </c>
      <c r="N9012" s="305">
        <v>30498</v>
      </c>
      <c r="O9012" s="305">
        <v>30498</v>
      </c>
      <c r="P9012" s="302" t="s">
        <v>1062</v>
      </c>
    </row>
    <row r="9013" spans="1:16">
      <c r="A9013" s="303">
        <v>0</v>
      </c>
      <c r="B9013" s="303">
        <v>0</v>
      </c>
      <c r="C9013" s="303">
        <v>0</v>
      </c>
      <c r="D9013" s="304">
        <f t="shared" si="140"/>
        <v>0</v>
      </c>
      <c r="E9013" s="305">
        <v>45992</v>
      </c>
      <c r="F9013" s="302" t="s">
        <v>69</v>
      </c>
      <c r="G9013" s="302" t="s">
        <v>70</v>
      </c>
      <c r="H9013" s="302" t="s">
        <v>3448</v>
      </c>
      <c r="I9013" s="302" t="s">
        <v>753</v>
      </c>
      <c r="J9013" s="302">
        <v>135600</v>
      </c>
      <c r="K9013" s="302" t="s">
        <v>91</v>
      </c>
      <c r="L9013" s="302">
        <v>9974590</v>
      </c>
      <c r="M9013" s="302" t="s">
        <v>971</v>
      </c>
      <c r="N9013" s="305">
        <v>30498</v>
      </c>
      <c r="O9013" s="305">
        <v>30498</v>
      </c>
      <c r="P9013" s="302" t="s">
        <v>1062</v>
      </c>
    </row>
    <row r="9014" spans="1:16">
      <c r="A9014" s="303">
        <v>0</v>
      </c>
      <c r="B9014" s="303">
        <v>0</v>
      </c>
      <c r="C9014" s="303">
        <v>0</v>
      </c>
      <c r="D9014" s="304">
        <f t="shared" si="140"/>
        <v>0</v>
      </c>
      <c r="E9014" s="305">
        <v>45992</v>
      </c>
      <c r="F9014" s="302" t="s">
        <v>69</v>
      </c>
      <c r="G9014" s="302" t="s">
        <v>70</v>
      </c>
      <c r="H9014" s="302" t="s">
        <v>3448</v>
      </c>
      <c r="I9014" s="302" t="s">
        <v>753</v>
      </c>
      <c r="J9014" s="302">
        <v>135600</v>
      </c>
      <c r="K9014" s="302" t="s">
        <v>91</v>
      </c>
      <c r="L9014" s="302">
        <v>9974591</v>
      </c>
      <c r="M9014" s="302" t="s">
        <v>886</v>
      </c>
      <c r="N9014" s="305">
        <v>29037</v>
      </c>
      <c r="O9014" s="305">
        <v>29037</v>
      </c>
      <c r="P9014" s="302" t="s">
        <v>1062</v>
      </c>
    </row>
    <row r="9015" spans="1:16">
      <c r="A9015" s="303">
        <v>1</v>
      </c>
      <c r="B9015" s="303">
        <v>0</v>
      </c>
      <c r="C9015" s="303">
        <v>0</v>
      </c>
      <c r="D9015" s="304">
        <f t="shared" si="140"/>
        <v>0</v>
      </c>
      <c r="E9015" s="305">
        <v>45992</v>
      </c>
      <c r="F9015" s="302" t="s">
        <v>69</v>
      </c>
      <c r="G9015" s="302" t="s">
        <v>70</v>
      </c>
      <c r="H9015" s="302" t="s">
        <v>3448</v>
      </c>
      <c r="I9015" s="302" t="s">
        <v>753</v>
      </c>
      <c r="J9015" s="302">
        <v>135600</v>
      </c>
      <c r="K9015" s="302" t="s">
        <v>84</v>
      </c>
      <c r="L9015" s="302">
        <v>9995431</v>
      </c>
      <c r="M9015" s="302" t="s">
        <v>3457</v>
      </c>
      <c r="N9015" s="305">
        <v>38139</v>
      </c>
      <c r="O9015" s="305">
        <v>38657</v>
      </c>
      <c r="P9015" s="302" t="s">
        <v>3455</v>
      </c>
    </row>
    <row r="9016" spans="1:16">
      <c r="A9016" s="303">
        <v>0</v>
      </c>
      <c r="B9016" s="303">
        <v>0</v>
      </c>
      <c r="C9016" s="303">
        <v>0</v>
      </c>
      <c r="D9016" s="304">
        <f t="shared" si="140"/>
        <v>0</v>
      </c>
      <c r="E9016" s="305">
        <v>45992</v>
      </c>
      <c r="F9016" s="302" t="s">
        <v>69</v>
      </c>
      <c r="G9016" s="302" t="s">
        <v>70</v>
      </c>
      <c r="H9016" s="302" t="s">
        <v>3448</v>
      </c>
      <c r="I9016" s="302" t="s">
        <v>753</v>
      </c>
      <c r="J9016" s="302">
        <v>135600</v>
      </c>
      <c r="K9016" s="302" t="s">
        <v>98</v>
      </c>
      <c r="L9016" s="302">
        <v>9996334</v>
      </c>
      <c r="M9016" s="302" t="s">
        <v>909</v>
      </c>
      <c r="N9016" s="305">
        <v>38139</v>
      </c>
      <c r="O9016" s="305">
        <v>38353</v>
      </c>
      <c r="P9016" s="302" t="s">
        <v>3455</v>
      </c>
    </row>
    <row r="9017" spans="1:16">
      <c r="A9017" s="303">
        <v>0</v>
      </c>
      <c r="B9017" s="303">
        <v>0</v>
      </c>
      <c r="C9017" s="303">
        <v>0</v>
      </c>
      <c r="D9017" s="304">
        <f t="shared" si="140"/>
        <v>0</v>
      </c>
      <c r="E9017" s="305">
        <v>45992</v>
      </c>
      <c r="F9017" s="302" t="s">
        <v>69</v>
      </c>
      <c r="G9017" s="302" t="s">
        <v>70</v>
      </c>
      <c r="H9017" s="302" t="s">
        <v>3448</v>
      </c>
      <c r="I9017" s="302" t="s">
        <v>753</v>
      </c>
      <c r="J9017" s="302">
        <v>135600</v>
      </c>
      <c r="K9017" s="302" t="s">
        <v>99</v>
      </c>
      <c r="L9017" s="302">
        <v>9974589</v>
      </c>
      <c r="M9017" s="302" t="s">
        <v>887</v>
      </c>
      <c r="N9017" s="305">
        <v>29037</v>
      </c>
      <c r="O9017" s="305">
        <v>29037</v>
      </c>
      <c r="P9017" s="302" t="s">
        <v>1062</v>
      </c>
    </row>
    <row r="9018" spans="1:16">
      <c r="A9018" s="303">
        <v>0</v>
      </c>
      <c r="B9018" s="303">
        <v>0</v>
      </c>
      <c r="C9018" s="303">
        <v>0</v>
      </c>
      <c r="D9018" s="304">
        <f t="shared" si="140"/>
        <v>0</v>
      </c>
      <c r="E9018" s="305">
        <v>45992</v>
      </c>
      <c r="F9018" s="302" t="s">
        <v>69</v>
      </c>
      <c r="G9018" s="302" t="s">
        <v>70</v>
      </c>
      <c r="H9018" s="302" t="s">
        <v>3448</v>
      </c>
      <c r="I9018" s="302" t="s">
        <v>753</v>
      </c>
      <c r="J9018" s="302">
        <v>135600</v>
      </c>
      <c r="K9018" s="302" t="s">
        <v>99</v>
      </c>
      <c r="L9018" s="302">
        <v>9974588</v>
      </c>
      <c r="M9018" s="302" t="s">
        <v>973</v>
      </c>
      <c r="N9018" s="305">
        <v>30498</v>
      </c>
      <c r="O9018" s="305">
        <v>30498</v>
      </c>
      <c r="P9018" s="302" t="s">
        <v>1062</v>
      </c>
    </row>
    <row r="9019" spans="1:16">
      <c r="A9019" s="303">
        <v>0</v>
      </c>
      <c r="B9019" s="303">
        <v>0</v>
      </c>
      <c r="C9019" s="303">
        <v>0</v>
      </c>
      <c r="D9019" s="304">
        <f t="shared" si="140"/>
        <v>0</v>
      </c>
      <c r="E9019" s="305">
        <v>45992</v>
      </c>
      <c r="F9019" s="302" t="s">
        <v>69</v>
      </c>
      <c r="G9019" s="302" t="s">
        <v>70</v>
      </c>
      <c r="H9019" s="302" t="s">
        <v>3458</v>
      </c>
      <c r="I9019" s="302" t="s">
        <v>139</v>
      </c>
      <c r="J9019" s="302">
        <v>135500</v>
      </c>
      <c r="K9019" s="302" t="s">
        <v>83</v>
      </c>
      <c r="L9019" s="302">
        <v>21297687</v>
      </c>
      <c r="M9019" s="302" t="s">
        <v>879</v>
      </c>
      <c r="N9019" s="305">
        <v>21367</v>
      </c>
      <c r="O9019" s="305">
        <v>21367</v>
      </c>
      <c r="P9019" s="302" t="s">
        <v>880</v>
      </c>
    </row>
    <row r="9020" spans="1:16">
      <c r="A9020" s="303">
        <v>0</v>
      </c>
      <c r="B9020" s="303">
        <v>0</v>
      </c>
      <c r="C9020" s="303">
        <v>0</v>
      </c>
      <c r="D9020" s="304">
        <f t="shared" si="140"/>
        <v>0</v>
      </c>
      <c r="E9020" s="305">
        <v>45992</v>
      </c>
      <c r="F9020" s="302" t="s">
        <v>69</v>
      </c>
      <c r="G9020" s="302" t="s">
        <v>70</v>
      </c>
      <c r="H9020" s="302" t="s">
        <v>3458</v>
      </c>
      <c r="I9020" s="302" t="s">
        <v>139</v>
      </c>
      <c r="J9020" s="302">
        <v>135500</v>
      </c>
      <c r="K9020" s="302" t="s">
        <v>83</v>
      </c>
      <c r="L9020" s="302">
        <v>21297701</v>
      </c>
      <c r="M9020" s="302" t="s">
        <v>879</v>
      </c>
      <c r="N9020" s="305">
        <v>21367</v>
      </c>
      <c r="O9020" s="305">
        <v>21367</v>
      </c>
      <c r="P9020" s="302" t="s">
        <v>880</v>
      </c>
    </row>
    <row r="9021" spans="1:16">
      <c r="A9021" s="303">
        <v>0</v>
      </c>
      <c r="B9021" s="303">
        <v>0</v>
      </c>
      <c r="C9021" s="303">
        <v>0</v>
      </c>
      <c r="D9021" s="304">
        <f t="shared" si="140"/>
        <v>0</v>
      </c>
      <c r="E9021" s="305">
        <v>45992</v>
      </c>
      <c r="F9021" s="302" t="s">
        <v>69</v>
      </c>
      <c r="G9021" s="302" t="s">
        <v>70</v>
      </c>
      <c r="H9021" s="302" t="s">
        <v>3458</v>
      </c>
      <c r="I9021" s="302" t="s">
        <v>139</v>
      </c>
      <c r="J9021" s="302">
        <v>135500</v>
      </c>
      <c r="K9021" s="302" t="s">
        <v>83</v>
      </c>
      <c r="L9021" s="302">
        <v>21297708</v>
      </c>
      <c r="M9021" s="302" t="s">
        <v>879</v>
      </c>
      <c r="N9021" s="305">
        <v>23193</v>
      </c>
      <c r="O9021" s="305">
        <v>23193</v>
      </c>
      <c r="P9021" s="302" t="s">
        <v>880</v>
      </c>
    </row>
    <row r="9022" spans="1:16">
      <c r="A9022" s="303">
        <v>0</v>
      </c>
      <c r="B9022" s="303">
        <v>0</v>
      </c>
      <c r="C9022" s="303">
        <v>0</v>
      </c>
      <c r="D9022" s="304">
        <f t="shared" si="140"/>
        <v>0</v>
      </c>
      <c r="E9022" s="305">
        <v>45992</v>
      </c>
      <c r="F9022" s="302" t="s">
        <v>69</v>
      </c>
      <c r="G9022" s="302" t="s">
        <v>70</v>
      </c>
      <c r="H9022" s="302" t="s">
        <v>3458</v>
      </c>
      <c r="I9022" s="302" t="s">
        <v>139</v>
      </c>
      <c r="J9022" s="302">
        <v>135500</v>
      </c>
      <c r="K9022" s="302" t="s">
        <v>83</v>
      </c>
      <c r="L9022" s="302">
        <v>21297694</v>
      </c>
      <c r="M9022" s="302" t="s">
        <v>879</v>
      </c>
      <c r="N9022" s="305">
        <v>21367</v>
      </c>
      <c r="O9022" s="305">
        <v>21367</v>
      </c>
      <c r="P9022" s="302" t="s">
        <v>880</v>
      </c>
    </row>
    <row r="9023" spans="1:16">
      <c r="A9023" s="303">
        <v>0</v>
      </c>
      <c r="B9023" s="303">
        <v>0</v>
      </c>
      <c r="C9023" s="303">
        <v>0</v>
      </c>
      <c r="D9023" s="304">
        <f t="shared" si="140"/>
        <v>0</v>
      </c>
      <c r="E9023" s="305">
        <v>45992</v>
      </c>
      <c r="F9023" s="302" t="s">
        <v>69</v>
      </c>
      <c r="G9023" s="302" t="s">
        <v>70</v>
      </c>
      <c r="H9023" s="302" t="s">
        <v>3458</v>
      </c>
      <c r="I9023" s="302" t="s">
        <v>139</v>
      </c>
      <c r="J9023" s="302">
        <v>135500</v>
      </c>
      <c r="K9023" s="302" t="s">
        <v>140</v>
      </c>
      <c r="L9023" s="302">
        <v>9801798</v>
      </c>
      <c r="M9023" s="302" t="s">
        <v>3459</v>
      </c>
      <c r="N9023" s="305">
        <v>34607</v>
      </c>
      <c r="O9023" s="305">
        <v>36892</v>
      </c>
      <c r="P9023" s="302" t="s">
        <v>1613</v>
      </c>
    </row>
    <row r="9024" spans="1:16">
      <c r="A9024" s="303">
        <v>0</v>
      </c>
      <c r="B9024" s="303">
        <v>0</v>
      </c>
      <c r="C9024" s="303">
        <v>0</v>
      </c>
      <c r="D9024" s="304">
        <f t="shared" si="140"/>
        <v>0</v>
      </c>
      <c r="E9024" s="305">
        <v>45992</v>
      </c>
      <c r="F9024" s="302" t="s">
        <v>69</v>
      </c>
      <c r="G9024" s="302" t="s">
        <v>70</v>
      </c>
      <c r="H9024" s="302" t="s">
        <v>3458</v>
      </c>
      <c r="I9024" s="302" t="s">
        <v>139</v>
      </c>
      <c r="J9024" s="302">
        <v>135500</v>
      </c>
      <c r="K9024" s="302" t="s">
        <v>108</v>
      </c>
      <c r="L9024" s="302">
        <v>21297715</v>
      </c>
      <c r="M9024" s="302" t="s">
        <v>884</v>
      </c>
      <c r="N9024" s="305">
        <v>37433</v>
      </c>
      <c r="O9024" s="305">
        <v>37257</v>
      </c>
      <c r="P9024" s="302" t="s">
        <v>880</v>
      </c>
    </row>
    <row r="9025" spans="1:16">
      <c r="A9025" s="303">
        <v>0</v>
      </c>
      <c r="B9025" s="303">
        <v>0</v>
      </c>
      <c r="C9025" s="303">
        <v>0</v>
      </c>
      <c r="D9025" s="304">
        <f t="shared" si="140"/>
        <v>0</v>
      </c>
      <c r="E9025" s="305">
        <v>45992</v>
      </c>
      <c r="F9025" s="302" t="s">
        <v>69</v>
      </c>
      <c r="G9025" s="302" t="s">
        <v>70</v>
      </c>
      <c r="H9025" s="302" t="s">
        <v>3458</v>
      </c>
      <c r="I9025" s="302" t="s">
        <v>139</v>
      </c>
      <c r="J9025" s="302">
        <v>135500</v>
      </c>
      <c r="K9025" s="302" t="s">
        <v>134</v>
      </c>
      <c r="L9025" s="302">
        <v>21297771</v>
      </c>
      <c r="M9025" s="302" t="s">
        <v>871</v>
      </c>
      <c r="N9025" s="305">
        <v>21367</v>
      </c>
      <c r="O9025" s="305">
        <v>21367</v>
      </c>
      <c r="P9025" s="302" t="s">
        <v>880</v>
      </c>
    </row>
    <row r="9026" spans="1:16">
      <c r="A9026" s="303">
        <v>0</v>
      </c>
      <c r="B9026" s="303">
        <v>0</v>
      </c>
      <c r="C9026" s="303">
        <v>0</v>
      </c>
      <c r="D9026" s="304">
        <f t="shared" si="140"/>
        <v>0</v>
      </c>
      <c r="E9026" s="305">
        <v>45992</v>
      </c>
      <c r="F9026" s="302" t="s">
        <v>69</v>
      </c>
      <c r="G9026" s="302" t="s">
        <v>70</v>
      </c>
      <c r="H9026" s="302" t="s">
        <v>3458</v>
      </c>
      <c r="I9026" s="302" t="s">
        <v>139</v>
      </c>
      <c r="J9026" s="302">
        <v>135500</v>
      </c>
      <c r="K9026" s="302" t="s">
        <v>86</v>
      </c>
      <c r="L9026" s="302">
        <v>21297736</v>
      </c>
      <c r="M9026" s="302" t="s">
        <v>885</v>
      </c>
      <c r="N9026" s="305">
        <v>21367</v>
      </c>
      <c r="O9026" s="305">
        <v>21367</v>
      </c>
      <c r="P9026" s="302" t="s">
        <v>880</v>
      </c>
    </row>
    <row r="9027" spans="1:16">
      <c r="A9027" s="303">
        <v>0</v>
      </c>
      <c r="B9027" s="303">
        <v>0</v>
      </c>
      <c r="C9027" s="303">
        <v>0</v>
      </c>
      <c r="D9027" s="304">
        <f t="shared" ref="D9027:D9090" si="141">+B9027-C9027</f>
        <v>0</v>
      </c>
      <c r="E9027" s="305">
        <v>45992</v>
      </c>
      <c r="F9027" s="302" t="s">
        <v>69</v>
      </c>
      <c r="G9027" s="302" t="s">
        <v>70</v>
      </c>
      <c r="H9027" s="302" t="s">
        <v>3458</v>
      </c>
      <c r="I9027" s="302" t="s">
        <v>139</v>
      </c>
      <c r="J9027" s="302">
        <v>135500</v>
      </c>
      <c r="K9027" s="302" t="s">
        <v>86</v>
      </c>
      <c r="L9027" s="302">
        <v>21297729</v>
      </c>
      <c r="M9027" s="302" t="s">
        <v>885</v>
      </c>
      <c r="N9027" s="305">
        <v>21367</v>
      </c>
      <c r="O9027" s="305">
        <v>21367</v>
      </c>
      <c r="P9027" s="302" t="s">
        <v>880</v>
      </c>
    </row>
    <row r="9028" spans="1:16">
      <c r="A9028" s="303">
        <v>0</v>
      </c>
      <c r="B9028" s="303">
        <v>0</v>
      </c>
      <c r="C9028" s="303">
        <v>0</v>
      </c>
      <c r="D9028" s="304">
        <f t="shared" si="141"/>
        <v>0</v>
      </c>
      <c r="E9028" s="305">
        <v>45992</v>
      </c>
      <c r="F9028" s="302" t="s">
        <v>69</v>
      </c>
      <c r="G9028" s="302" t="s">
        <v>70</v>
      </c>
      <c r="H9028" s="302" t="s">
        <v>3458</v>
      </c>
      <c r="I9028" s="302" t="s">
        <v>139</v>
      </c>
      <c r="J9028" s="302">
        <v>135500</v>
      </c>
      <c r="K9028" s="302" t="s">
        <v>86</v>
      </c>
      <c r="L9028" s="302">
        <v>21297722</v>
      </c>
      <c r="M9028" s="302" t="s">
        <v>885</v>
      </c>
      <c r="N9028" s="305">
        <v>21367</v>
      </c>
      <c r="O9028" s="305">
        <v>21367</v>
      </c>
      <c r="P9028" s="302" t="s">
        <v>880</v>
      </c>
    </row>
    <row r="9029" spans="1:16">
      <c r="A9029" s="303">
        <v>0</v>
      </c>
      <c r="B9029" s="303">
        <v>0</v>
      </c>
      <c r="C9029" s="303">
        <v>0</v>
      </c>
      <c r="D9029" s="304">
        <f t="shared" si="141"/>
        <v>0</v>
      </c>
      <c r="E9029" s="305">
        <v>45992</v>
      </c>
      <c r="F9029" s="302" t="s">
        <v>69</v>
      </c>
      <c r="G9029" s="302" t="s">
        <v>70</v>
      </c>
      <c r="H9029" s="302" t="s">
        <v>3458</v>
      </c>
      <c r="I9029" s="302" t="s">
        <v>139</v>
      </c>
      <c r="J9029" s="302">
        <v>135500</v>
      </c>
      <c r="K9029" s="302" t="s">
        <v>86</v>
      </c>
      <c r="L9029" s="302">
        <v>21297750</v>
      </c>
      <c r="M9029" s="302" t="s">
        <v>885</v>
      </c>
      <c r="N9029" s="305">
        <v>23193</v>
      </c>
      <c r="O9029" s="305">
        <v>23193</v>
      </c>
      <c r="P9029" s="302" t="s">
        <v>880</v>
      </c>
    </row>
    <row r="9030" spans="1:16">
      <c r="A9030" s="303">
        <v>0</v>
      </c>
      <c r="B9030" s="303">
        <v>0</v>
      </c>
      <c r="C9030" s="303">
        <v>0</v>
      </c>
      <c r="D9030" s="304">
        <f t="shared" si="141"/>
        <v>0</v>
      </c>
      <c r="E9030" s="305">
        <v>45992</v>
      </c>
      <c r="F9030" s="302" t="s">
        <v>69</v>
      </c>
      <c r="G9030" s="302" t="s">
        <v>70</v>
      </c>
      <c r="H9030" s="302" t="s">
        <v>3458</v>
      </c>
      <c r="I9030" s="302" t="s">
        <v>139</v>
      </c>
      <c r="J9030" s="302">
        <v>135500</v>
      </c>
      <c r="K9030" s="302" t="s">
        <v>86</v>
      </c>
      <c r="L9030" s="302">
        <v>21297764</v>
      </c>
      <c r="M9030" s="302" t="s">
        <v>885</v>
      </c>
      <c r="N9030" s="305">
        <v>34516</v>
      </c>
      <c r="O9030" s="305">
        <v>34516</v>
      </c>
      <c r="P9030" s="302" t="s">
        <v>880</v>
      </c>
    </row>
    <row r="9031" spans="1:16">
      <c r="A9031" s="303">
        <v>0</v>
      </c>
      <c r="B9031" s="303">
        <v>0</v>
      </c>
      <c r="C9031" s="303">
        <v>0</v>
      </c>
      <c r="D9031" s="304">
        <f t="shared" si="141"/>
        <v>0</v>
      </c>
      <c r="E9031" s="305">
        <v>45992</v>
      </c>
      <c r="F9031" s="302" t="s">
        <v>69</v>
      </c>
      <c r="G9031" s="302" t="s">
        <v>70</v>
      </c>
      <c r="H9031" s="302" t="s">
        <v>3458</v>
      </c>
      <c r="I9031" s="302" t="s">
        <v>139</v>
      </c>
      <c r="J9031" s="302">
        <v>135500</v>
      </c>
      <c r="K9031" s="302" t="s">
        <v>86</v>
      </c>
      <c r="L9031" s="302">
        <v>21297757</v>
      </c>
      <c r="M9031" s="302" t="s">
        <v>885</v>
      </c>
      <c r="N9031" s="305">
        <v>34516</v>
      </c>
      <c r="O9031" s="305">
        <v>34516</v>
      </c>
      <c r="P9031" s="302" t="s">
        <v>880</v>
      </c>
    </row>
    <row r="9032" spans="1:16">
      <c r="A9032" s="303">
        <v>0</v>
      </c>
      <c r="B9032" s="303">
        <v>0</v>
      </c>
      <c r="C9032" s="303">
        <v>0</v>
      </c>
      <c r="D9032" s="304">
        <f t="shared" si="141"/>
        <v>0</v>
      </c>
      <c r="E9032" s="305">
        <v>45992</v>
      </c>
      <c r="F9032" s="302" t="s">
        <v>69</v>
      </c>
      <c r="G9032" s="302" t="s">
        <v>70</v>
      </c>
      <c r="H9032" s="302" t="s">
        <v>3458</v>
      </c>
      <c r="I9032" s="302" t="s">
        <v>139</v>
      </c>
      <c r="J9032" s="302">
        <v>135500</v>
      </c>
      <c r="K9032" s="302" t="s">
        <v>86</v>
      </c>
      <c r="L9032" s="302">
        <v>21297743</v>
      </c>
      <c r="M9032" s="302" t="s">
        <v>885</v>
      </c>
      <c r="N9032" s="305">
        <v>23193</v>
      </c>
      <c r="O9032" s="305">
        <v>23193</v>
      </c>
      <c r="P9032" s="302" t="s">
        <v>880</v>
      </c>
    </row>
    <row r="9033" spans="1:16">
      <c r="A9033" s="303">
        <v>0</v>
      </c>
      <c r="B9033" s="303">
        <v>0</v>
      </c>
      <c r="C9033" s="303">
        <v>0</v>
      </c>
      <c r="D9033" s="304">
        <f t="shared" si="141"/>
        <v>0</v>
      </c>
      <c r="E9033" s="305">
        <v>45992</v>
      </c>
      <c r="F9033" s="302" t="s">
        <v>69</v>
      </c>
      <c r="G9033" s="302" t="s">
        <v>70</v>
      </c>
      <c r="H9033" s="302" t="s">
        <v>3458</v>
      </c>
      <c r="I9033" s="302" t="s">
        <v>139</v>
      </c>
      <c r="J9033" s="302">
        <v>135600</v>
      </c>
      <c r="K9033" s="302" t="s">
        <v>91</v>
      </c>
      <c r="L9033" s="302">
        <v>21297680</v>
      </c>
      <c r="M9033" s="302" t="s">
        <v>886</v>
      </c>
      <c r="N9033" s="305">
        <v>21367</v>
      </c>
      <c r="O9033" s="305">
        <v>21367</v>
      </c>
      <c r="P9033" s="302" t="s">
        <v>880</v>
      </c>
    </row>
    <row r="9034" spans="1:16">
      <c r="A9034" s="303">
        <v>0</v>
      </c>
      <c r="B9034" s="303">
        <v>0</v>
      </c>
      <c r="C9034" s="303">
        <v>0</v>
      </c>
      <c r="D9034" s="304">
        <f t="shared" si="141"/>
        <v>0</v>
      </c>
      <c r="E9034" s="305">
        <v>45992</v>
      </c>
      <c r="F9034" s="302" t="s">
        <v>69</v>
      </c>
      <c r="G9034" s="302" t="s">
        <v>70</v>
      </c>
      <c r="H9034" s="302" t="s">
        <v>3458</v>
      </c>
      <c r="I9034" s="302" t="s">
        <v>139</v>
      </c>
      <c r="J9034" s="302">
        <v>135600</v>
      </c>
      <c r="K9034" s="302" t="s">
        <v>99</v>
      </c>
      <c r="L9034" s="302">
        <v>21297778</v>
      </c>
      <c r="M9034" s="302" t="s">
        <v>887</v>
      </c>
      <c r="N9034" s="305">
        <v>21367</v>
      </c>
      <c r="O9034" s="305">
        <v>21367</v>
      </c>
      <c r="P9034" s="302" t="s">
        <v>880</v>
      </c>
    </row>
    <row r="9035" spans="1:16">
      <c r="A9035" s="303">
        <v>0</v>
      </c>
      <c r="B9035" s="303">
        <v>0</v>
      </c>
      <c r="C9035" s="303">
        <v>0</v>
      </c>
      <c r="D9035" s="304">
        <f t="shared" si="141"/>
        <v>0</v>
      </c>
      <c r="E9035" s="305">
        <v>45992</v>
      </c>
      <c r="F9035" s="302" t="s">
        <v>69</v>
      </c>
      <c r="G9035" s="302" t="s">
        <v>70</v>
      </c>
      <c r="H9035" s="302" t="s">
        <v>3460</v>
      </c>
      <c r="I9035" s="302" t="s">
        <v>674</v>
      </c>
      <c r="J9035" s="302">
        <v>135002</v>
      </c>
      <c r="K9035" s="302" t="s">
        <v>107</v>
      </c>
      <c r="L9035" s="302">
        <v>9870021</v>
      </c>
      <c r="M9035" s="302" t="s">
        <v>983</v>
      </c>
      <c r="N9035" s="305">
        <v>20271</v>
      </c>
      <c r="O9035" s="305">
        <v>20271</v>
      </c>
      <c r="P9035" s="302" t="s">
        <v>1062</v>
      </c>
    </row>
    <row r="9036" spans="1:16">
      <c r="A9036" s="303">
        <v>0</v>
      </c>
      <c r="B9036" s="303">
        <v>0</v>
      </c>
      <c r="C9036" s="303">
        <v>0</v>
      </c>
      <c r="D9036" s="304">
        <f t="shared" si="141"/>
        <v>0</v>
      </c>
      <c r="E9036" s="305">
        <v>45992</v>
      </c>
      <c r="F9036" s="302" t="s">
        <v>69</v>
      </c>
      <c r="G9036" s="302" t="s">
        <v>70</v>
      </c>
      <c r="H9036" s="302" t="s">
        <v>3460</v>
      </c>
      <c r="I9036" s="302" t="s">
        <v>674</v>
      </c>
      <c r="J9036" s="302">
        <v>135002</v>
      </c>
      <c r="K9036" s="302" t="s">
        <v>107</v>
      </c>
      <c r="L9036" s="302">
        <v>9870024</v>
      </c>
      <c r="M9036" s="302" t="s">
        <v>978</v>
      </c>
      <c r="N9036" s="305">
        <v>20271</v>
      </c>
      <c r="O9036" s="305">
        <v>20271</v>
      </c>
      <c r="P9036" s="302" t="s">
        <v>1062</v>
      </c>
    </row>
    <row r="9037" spans="1:16">
      <c r="A9037" s="303">
        <v>0</v>
      </c>
      <c r="B9037" s="303">
        <v>0</v>
      </c>
      <c r="C9037" s="303">
        <v>0</v>
      </c>
      <c r="D9037" s="304">
        <f t="shared" si="141"/>
        <v>0</v>
      </c>
      <c r="E9037" s="305">
        <v>45992</v>
      </c>
      <c r="F9037" s="302" t="s">
        <v>69</v>
      </c>
      <c r="G9037" s="302" t="s">
        <v>70</v>
      </c>
      <c r="H9037" s="302" t="s">
        <v>3460</v>
      </c>
      <c r="I9037" s="302" t="s">
        <v>674</v>
      </c>
      <c r="J9037" s="302">
        <v>135002</v>
      </c>
      <c r="K9037" s="302" t="s">
        <v>107</v>
      </c>
      <c r="L9037" s="302">
        <v>9727121</v>
      </c>
      <c r="M9037" s="302" t="s">
        <v>984</v>
      </c>
      <c r="N9037" s="305">
        <v>25385</v>
      </c>
      <c r="O9037" s="305">
        <v>25385</v>
      </c>
      <c r="P9037" s="302" t="s">
        <v>1062</v>
      </c>
    </row>
    <row r="9038" spans="1:16">
      <c r="A9038" s="303">
        <v>0</v>
      </c>
      <c r="B9038" s="303">
        <v>0</v>
      </c>
      <c r="C9038" s="303">
        <v>0</v>
      </c>
      <c r="D9038" s="304">
        <f t="shared" si="141"/>
        <v>0</v>
      </c>
      <c r="E9038" s="305">
        <v>45992</v>
      </c>
      <c r="F9038" s="302" t="s">
        <v>69</v>
      </c>
      <c r="G9038" s="302" t="s">
        <v>70</v>
      </c>
      <c r="H9038" s="302" t="s">
        <v>3460</v>
      </c>
      <c r="I9038" s="302" t="s">
        <v>674</v>
      </c>
      <c r="J9038" s="302">
        <v>135002</v>
      </c>
      <c r="K9038" s="302" t="s">
        <v>107</v>
      </c>
      <c r="L9038" s="302">
        <v>9870022</v>
      </c>
      <c r="M9038" s="302" t="s">
        <v>981</v>
      </c>
      <c r="N9038" s="305">
        <v>20271</v>
      </c>
      <c r="O9038" s="305">
        <v>20271</v>
      </c>
      <c r="P9038" s="302" t="s">
        <v>1062</v>
      </c>
    </row>
    <row r="9039" spans="1:16">
      <c r="A9039" s="303">
        <v>0</v>
      </c>
      <c r="B9039" s="303">
        <v>0</v>
      </c>
      <c r="C9039" s="303">
        <v>0</v>
      </c>
      <c r="D9039" s="304">
        <f t="shared" si="141"/>
        <v>0</v>
      </c>
      <c r="E9039" s="305">
        <v>45992</v>
      </c>
      <c r="F9039" s="302" t="s">
        <v>69</v>
      </c>
      <c r="G9039" s="302" t="s">
        <v>70</v>
      </c>
      <c r="H9039" s="302" t="s">
        <v>3460</v>
      </c>
      <c r="I9039" s="302" t="s">
        <v>674</v>
      </c>
      <c r="J9039" s="302">
        <v>135002</v>
      </c>
      <c r="K9039" s="302" t="s">
        <v>107</v>
      </c>
      <c r="L9039" s="302">
        <v>9870017</v>
      </c>
      <c r="M9039" s="302" t="s">
        <v>976</v>
      </c>
      <c r="N9039" s="305">
        <v>20271</v>
      </c>
      <c r="O9039" s="305">
        <v>20271</v>
      </c>
      <c r="P9039" s="302" t="s">
        <v>1062</v>
      </c>
    </row>
    <row r="9040" spans="1:16">
      <c r="A9040" s="303">
        <v>0</v>
      </c>
      <c r="B9040" s="303">
        <v>0</v>
      </c>
      <c r="C9040" s="303">
        <v>0</v>
      </c>
      <c r="D9040" s="304">
        <f t="shared" si="141"/>
        <v>0</v>
      </c>
      <c r="E9040" s="305">
        <v>45992</v>
      </c>
      <c r="F9040" s="302" t="s">
        <v>69</v>
      </c>
      <c r="G9040" s="302" t="s">
        <v>70</v>
      </c>
      <c r="H9040" s="302" t="s">
        <v>3460</v>
      </c>
      <c r="I9040" s="302" t="s">
        <v>674</v>
      </c>
      <c r="J9040" s="302">
        <v>135002</v>
      </c>
      <c r="K9040" s="302" t="s">
        <v>107</v>
      </c>
      <c r="L9040" s="302">
        <v>9870023</v>
      </c>
      <c r="M9040" s="302" t="s">
        <v>975</v>
      </c>
      <c r="N9040" s="305">
        <v>20271</v>
      </c>
      <c r="O9040" s="305">
        <v>20271</v>
      </c>
      <c r="P9040" s="302" t="s">
        <v>1062</v>
      </c>
    </row>
    <row r="9041" spans="1:16">
      <c r="A9041" s="303">
        <v>0</v>
      </c>
      <c r="B9041" s="303">
        <v>0</v>
      </c>
      <c r="C9041" s="303">
        <v>0</v>
      </c>
      <c r="D9041" s="304">
        <f t="shared" si="141"/>
        <v>0</v>
      </c>
      <c r="E9041" s="305">
        <v>45992</v>
      </c>
      <c r="F9041" s="302" t="s">
        <v>69</v>
      </c>
      <c r="G9041" s="302" t="s">
        <v>70</v>
      </c>
      <c r="H9041" s="302" t="s">
        <v>3460</v>
      </c>
      <c r="I9041" s="302" t="s">
        <v>674</v>
      </c>
      <c r="J9041" s="302">
        <v>135002</v>
      </c>
      <c r="K9041" s="302" t="s">
        <v>107</v>
      </c>
      <c r="L9041" s="302">
        <v>9870020</v>
      </c>
      <c r="M9041" s="302" t="s">
        <v>977</v>
      </c>
      <c r="N9041" s="305">
        <v>20271</v>
      </c>
      <c r="O9041" s="305">
        <v>20271</v>
      </c>
      <c r="P9041" s="302" t="s">
        <v>1062</v>
      </c>
    </row>
    <row r="9042" spans="1:16">
      <c r="A9042" s="303">
        <v>0</v>
      </c>
      <c r="B9042" s="303">
        <v>0</v>
      </c>
      <c r="C9042" s="303">
        <v>0</v>
      </c>
      <c r="D9042" s="304">
        <f t="shared" si="141"/>
        <v>0</v>
      </c>
      <c r="E9042" s="305">
        <v>45992</v>
      </c>
      <c r="F9042" s="302" t="s">
        <v>69</v>
      </c>
      <c r="G9042" s="302" t="s">
        <v>70</v>
      </c>
      <c r="H9042" s="302" t="s">
        <v>3460</v>
      </c>
      <c r="I9042" s="302" t="s">
        <v>674</v>
      </c>
      <c r="J9042" s="302">
        <v>135002</v>
      </c>
      <c r="K9042" s="302" t="s">
        <v>107</v>
      </c>
      <c r="L9042" s="302">
        <v>9870018</v>
      </c>
      <c r="M9042" s="302" t="s">
        <v>979</v>
      </c>
      <c r="N9042" s="305">
        <v>20271</v>
      </c>
      <c r="O9042" s="305">
        <v>20271</v>
      </c>
      <c r="P9042" s="302" t="s">
        <v>1062</v>
      </c>
    </row>
    <row r="9043" spans="1:16">
      <c r="A9043" s="303">
        <v>0</v>
      </c>
      <c r="B9043" s="303">
        <v>0</v>
      </c>
      <c r="C9043" s="303">
        <v>0</v>
      </c>
      <c r="D9043" s="304">
        <f t="shared" si="141"/>
        <v>0</v>
      </c>
      <c r="E9043" s="305">
        <v>45992</v>
      </c>
      <c r="F9043" s="302" t="s">
        <v>69</v>
      </c>
      <c r="G9043" s="302" t="s">
        <v>70</v>
      </c>
      <c r="H9043" s="302" t="s">
        <v>3460</v>
      </c>
      <c r="I9043" s="302" t="s">
        <v>674</v>
      </c>
      <c r="J9043" s="302">
        <v>135002</v>
      </c>
      <c r="K9043" s="302" t="s">
        <v>107</v>
      </c>
      <c r="L9043" s="302">
        <v>9870025</v>
      </c>
      <c r="M9043" s="302" t="s">
        <v>959</v>
      </c>
      <c r="N9043" s="305">
        <v>20271</v>
      </c>
      <c r="O9043" s="305">
        <v>20271</v>
      </c>
      <c r="P9043" s="302" t="s">
        <v>1062</v>
      </c>
    </row>
    <row r="9044" spans="1:16">
      <c r="A9044" s="303">
        <v>0</v>
      </c>
      <c r="B9044" s="303">
        <v>0</v>
      </c>
      <c r="C9044" s="303">
        <v>0</v>
      </c>
      <c r="D9044" s="304">
        <f t="shared" si="141"/>
        <v>0</v>
      </c>
      <c r="E9044" s="305">
        <v>45992</v>
      </c>
      <c r="F9044" s="302" t="s">
        <v>69</v>
      </c>
      <c r="G9044" s="302" t="s">
        <v>70</v>
      </c>
      <c r="H9044" s="302" t="s">
        <v>3460</v>
      </c>
      <c r="I9044" s="302" t="s">
        <v>674</v>
      </c>
      <c r="J9044" s="302">
        <v>135002</v>
      </c>
      <c r="K9044" s="302" t="s">
        <v>107</v>
      </c>
      <c r="L9044" s="302">
        <v>9870019</v>
      </c>
      <c r="M9044" s="302" t="s">
        <v>980</v>
      </c>
      <c r="N9044" s="305">
        <v>20271</v>
      </c>
      <c r="O9044" s="305">
        <v>20271</v>
      </c>
      <c r="P9044" s="302" t="s">
        <v>1062</v>
      </c>
    </row>
    <row r="9045" spans="1:16">
      <c r="A9045" s="303">
        <v>0</v>
      </c>
      <c r="B9045" s="303">
        <v>0</v>
      </c>
      <c r="C9045" s="303">
        <v>0</v>
      </c>
      <c r="D9045" s="304">
        <f t="shared" si="141"/>
        <v>0</v>
      </c>
      <c r="E9045" s="305">
        <v>45992</v>
      </c>
      <c r="F9045" s="302" t="s">
        <v>69</v>
      </c>
      <c r="G9045" s="302" t="s">
        <v>70</v>
      </c>
      <c r="H9045" s="302" t="s">
        <v>3460</v>
      </c>
      <c r="I9045" s="302" t="s">
        <v>674</v>
      </c>
      <c r="J9045" s="302">
        <v>135002</v>
      </c>
      <c r="K9045" s="302" t="s">
        <v>107</v>
      </c>
      <c r="L9045" s="302">
        <v>9718844</v>
      </c>
      <c r="M9045" s="302" t="s">
        <v>982</v>
      </c>
      <c r="N9045" s="305">
        <v>20271</v>
      </c>
      <c r="O9045" s="305">
        <v>20271</v>
      </c>
      <c r="P9045" s="302" t="s">
        <v>1062</v>
      </c>
    </row>
    <row r="9046" spans="1:16">
      <c r="A9046" s="303">
        <v>0</v>
      </c>
      <c r="B9046" s="303">
        <v>0</v>
      </c>
      <c r="C9046" s="303">
        <v>0</v>
      </c>
      <c r="D9046" s="304">
        <f t="shared" si="141"/>
        <v>0</v>
      </c>
      <c r="E9046" s="305">
        <v>45992</v>
      </c>
      <c r="F9046" s="302" t="s">
        <v>69</v>
      </c>
      <c r="G9046" s="302" t="s">
        <v>70</v>
      </c>
      <c r="H9046" s="302" t="s">
        <v>3460</v>
      </c>
      <c r="I9046" s="302" t="s">
        <v>674</v>
      </c>
      <c r="J9046" s="302">
        <v>135500</v>
      </c>
      <c r="K9046" s="302" t="s">
        <v>83</v>
      </c>
      <c r="L9046" s="302">
        <v>9802696</v>
      </c>
      <c r="M9046" s="302" t="s">
        <v>879</v>
      </c>
      <c r="N9046" s="305">
        <v>33786</v>
      </c>
      <c r="O9046" s="305">
        <v>33786</v>
      </c>
      <c r="P9046" s="302" t="s">
        <v>1052</v>
      </c>
    </row>
    <row r="9047" spans="1:16">
      <c r="A9047" s="303">
        <v>0</v>
      </c>
      <c r="B9047" s="303">
        <v>0</v>
      </c>
      <c r="C9047" s="303">
        <v>0</v>
      </c>
      <c r="D9047" s="304">
        <f t="shared" si="141"/>
        <v>0</v>
      </c>
      <c r="E9047" s="305">
        <v>45992</v>
      </c>
      <c r="F9047" s="302" t="s">
        <v>69</v>
      </c>
      <c r="G9047" s="302" t="s">
        <v>70</v>
      </c>
      <c r="H9047" s="302" t="s">
        <v>3460</v>
      </c>
      <c r="I9047" s="302" t="s">
        <v>674</v>
      </c>
      <c r="J9047" s="302">
        <v>135500</v>
      </c>
      <c r="K9047" s="302" t="s">
        <v>83</v>
      </c>
      <c r="L9047" s="302">
        <v>9801944</v>
      </c>
      <c r="M9047" s="302" t="s">
        <v>879</v>
      </c>
      <c r="N9047" s="305">
        <v>25385</v>
      </c>
      <c r="O9047" s="305">
        <v>25385</v>
      </c>
      <c r="P9047" s="302" t="s">
        <v>1052</v>
      </c>
    </row>
    <row r="9048" spans="1:16">
      <c r="A9048" s="303">
        <v>0</v>
      </c>
      <c r="B9048" s="303">
        <v>0</v>
      </c>
      <c r="C9048" s="303">
        <v>0</v>
      </c>
      <c r="D9048" s="304">
        <f t="shared" si="141"/>
        <v>0</v>
      </c>
      <c r="E9048" s="305">
        <v>45992</v>
      </c>
      <c r="F9048" s="302" t="s">
        <v>69</v>
      </c>
      <c r="G9048" s="302" t="s">
        <v>70</v>
      </c>
      <c r="H9048" s="302" t="s">
        <v>3460</v>
      </c>
      <c r="I9048" s="302" t="s">
        <v>674</v>
      </c>
      <c r="J9048" s="302">
        <v>135500</v>
      </c>
      <c r="K9048" s="302" t="s">
        <v>83</v>
      </c>
      <c r="L9048" s="302">
        <v>9801945</v>
      </c>
      <c r="M9048" s="302" t="s">
        <v>879</v>
      </c>
      <c r="N9048" s="305">
        <v>31594</v>
      </c>
      <c r="O9048" s="305">
        <v>31594</v>
      </c>
      <c r="P9048" s="302" t="s">
        <v>1052</v>
      </c>
    </row>
    <row r="9049" spans="1:16">
      <c r="A9049" s="303">
        <v>0</v>
      </c>
      <c r="B9049" s="303">
        <v>0</v>
      </c>
      <c r="C9049" s="303">
        <v>0</v>
      </c>
      <c r="D9049" s="304">
        <f t="shared" si="141"/>
        <v>0</v>
      </c>
      <c r="E9049" s="305">
        <v>45992</v>
      </c>
      <c r="F9049" s="302" t="s">
        <v>69</v>
      </c>
      <c r="G9049" s="302" t="s">
        <v>70</v>
      </c>
      <c r="H9049" s="302" t="s">
        <v>3460</v>
      </c>
      <c r="I9049" s="302" t="s">
        <v>674</v>
      </c>
      <c r="J9049" s="302">
        <v>135500</v>
      </c>
      <c r="K9049" s="302" t="s">
        <v>83</v>
      </c>
      <c r="L9049" s="302">
        <v>9802458</v>
      </c>
      <c r="M9049" s="302" t="s">
        <v>879</v>
      </c>
      <c r="N9049" s="305">
        <v>25385</v>
      </c>
      <c r="O9049" s="305">
        <v>25385</v>
      </c>
      <c r="P9049" s="302" t="s">
        <v>1052</v>
      </c>
    </row>
    <row r="9050" spans="1:16">
      <c r="A9050" s="303">
        <v>0</v>
      </c>
      <c r="B9050" s="303">
        <v>0</v>
      </c>
      <c r="C9050" s="303">
        <v>0</v>
      </c>
      <c r="D9050" s="304">
        <f t="shared" si="141"/>
        <v>0</v>
      </c>
      <c r="E9050" s="305">
        <v>45992</v>
      </c>
      <c r="F9050" s="302" t="s">
        <v>69</v>
      </c>
      <c r="G9050" s="302" t="s">
        <v>70</v>
      </c>
      <c r="H9050" s="302" t="s">
        <v>3460</v>
      </c>
      <c r="I9050" s="302" t="s">
        <v>674</v>
      </c>
      <c r="J9050" s="302">
        <v>135500</v>
      </c>
      <c r="K9050" s="302" t="s">
        <v>83</v>
      </c>
      <c r="L9050" s="302">
        <v>9801830</v>
      </c>
      <c r="M9050" s="302" t="s">
        <v>879</v>
      </c>
      <c r="N9050" s="305">
        <v>22098</v>
      </c>
      <c r="O9050" s="305">
        <v>22098</v>
      </c>
      <c r="P9050" s="302" t="s">
        <v>1052</v>
      </c>
    </row>
    <row r="9051" spans="1:16">
      <c r="A9051" s="303">
        <v>0</v>
      </c>
      <c r="B9051" s="303">
        <v>0</v>
      </c>
      <c r="C9051" s="303">
        <v>0</v>
      </c>
      <c r="D9051" s="304">
        <f t="shared" si="141"/>
        <v>0</v>
      </c>
      <c r="E9051" s="305">
        <v>45992</v>
      </c>
      <c r="F9051" s="302" t="s">
        <v>69</v>
      </c>
      <c r="G9051" s="302" t="s">
        <v>70</v>
      </c>
      <c r="H9051" s="302" t="s">
        <v>3460</v>
      </c>
      <c r="I9051" s="302" t="s">
        <v>674</v>
      </c>
      <c r="J9051" s="302">
        <v>135500</v>
      </c>
      <c r="K9051" s="302" t="s">
        <v>83</v>
      </c>
      <c r="L9051" s="302">
        <v>9802457</v>
      </c>
      <c r="M9051" s="302" t="s">
        <v>879</v>
      </c>
      <c r="N9051" s="305">
        <v>19541</v>
      </c>
      <c r="O9051" s="305">
        <v>19541</v>
      </c>
      <c r="P9051" s="302" t="s">
        <v>1052</v>
      </c>
    </row>
    <row r="9052" spans="1:16">
      <c r="A9052" s="303">
        <v>0</v>
      </c>
      <c r="B9052" s="303">
        <v>0</v>
      </c>
      <c r="C9052" s="303">
        <v>0</v>
      </c>
      <c r="D9052" s="304">
        <f t="shared" si="141"/>
        <v>0</v>
      </c>
      <c r="E9052" s="305">
        <v>45992</v>
      </c>
      <c r="F9052" s="302" t="s">
        <v>69</v>
      </c>
      <c r="G9052" s="302" t="s">
        <v>70</v>
      </c>
      <c r="H9052" s="302" t="s">
        <v>3460</v>
      </c>
      <c r="I9052" s="302" t="s">
        <v>674</v>
      </c>
      <c r="J9052" s="302">
        <v>135500</v>
      </c>
      <c r="K9052" s="302" t="s">
        <v>83</v>
      </c>
      <c r="L9052" s="302">
        <v>9802613</v>
      </c>
      <c r="M9052" s="302" t="s">
        <v>879</v>
      </c>
      <c r="N9052" s="305">
        <v>19541</v>
      </c>
      <c r="O9052" s="305">
        <v>19541</v>
      </c>
      <c r="P9052" s="302" t="s">
        <v>1052</v>
      </c>
    </row>
    <row r="9053" spans="1:16">
      <c r="A9053" s="303">
        <v>0</v>
      </c>
      <c r="B9053" s="303">
        <v>0</v>
      </c>
      <c r="C9053" s="303">
        <v>0</v>
      </c>
      <c r="D9053" s="304">
        <f t="shared" si="141"/>
        <v>0</v>
      </c>
      <c r="E9053" s="305">
        <v>45992</v>
      </c>
      <c r="F9053" s="302" t="s">
        <v>69</v>
      </c>
      <c r="G9053" s="302" t="s">
        <v>70</v>
      </c>
      <c r="H9053" s="302" t="s">
        <v>3460</v>
      </c>
      <c r="I9053" s="302" t="s">
        <v>674</v>
      </c>
      <c r="J9053" s="302">
        <v>135500</v>
      </c>
      <c r="K9053" s="302" t="s">
        <v>83</v>
      </c>
      <c r="L9053" s="302">
        <v>9802805</v>
      </c>
      <c r="M9053" s="302" t="s">
        <v>879</v>
      </c>
      <c r="N9053" s="305">
        <v>22098</v>
      </c>
      <c r="O9053" s="305">
        <v>22098</v>
      </c>
      <c r="P9053" s="302" t="s">
        <v>1052</v>
      </c>
    </row>
    <row r="9054" spans="1:16">
      <c r="A9054" s="303">
        <v>0</v>
      </c>
      <c r="B9054" s="303">
        <v>0</v>
      </c>
      <c r="C9054" s="303">
        <v>0</v>
      </c>
      <c r="D9054" s="304">
        <f t="shared" si="141"/>
        <v>0</v>
      </c>
      <c r="E9054" s="305">
        <v>45992</v>
      </c>
      <c r="F9054" s="302" t="s">
        <v>69</v>
      </c>
      <c r="G9054" s="302" t="s">
        <v>70</v>
      </c>
      <c r="H9054" s="302" t="s">
        <v>3460</v>
      </c>
      <c r="I9054" s="302" t="s">
        <v>674</v>
      </c>
      <c r="J9054" s="302">
        <v>135500</v>
      </c>
      <c r="K9054" s="302" t="s">
        <v>83</v>
      </c>
      <c r="L9054" s="302">
        <v>9802614</v>
      </c>
      <c r="M9054" s="302" t="s">
        <v>879</v>
      </c>
      <c r="N9054" s="305">
        <v>25385</v>
      </c>
      <c r="O9054" s="305">
        <v>25385</v>
      </c>
      <c r="P9054" s="302" t="s">
        <v>1052</v>
      </c>
    </row>
    <row r="9055" spans="1:16">
      <c r="A9055" s="303">
        <v>0</v>
      </c>
      <c r="B9055" s="303">
        <v>0</v>
      </c>
      <c r="C9055" s="303">
        <v>0</v>
      </c>
      <c r="D9055" s="304">
        <f t="shared" si="141"/>
        <v>0</v>
      </c>
      <c r="E9055" s="305">
        <v>45992</v>
      </c>
      <c r="F9055" s="302" t="s">
        <v>69</v>
      </c>
      <c r="G9055" s="302" t="s">
        <v>70</v>
      </c>
      <c r="H9055" s="302" t="s">
        <v>3460</v>
      </c>
      <c r="I9055" s="302" t="s">
        <v>674</v>
      </c>
      <c r="J9055" s="302">
        <v>135500</v>
      </c>
      <c r="K9055" s="302" t="s">
        <v>83</v>
      </c>
      <c r="L9055" s="302">
        <v>9802694</v>
      </c>
      <c r="M9055" s="302" t="s">
        <v>879</v>
      </c>
      <c r="N9055" s="305">
        <v>25385</v>
      </c>
      <c r="O9055" s="305">
        <v>25385</v>
      </c>
      <c r="P9055" s="302" t="s">
        <v>1052</v>
      </c>
    </row>
    <row r="9056" spans="1:16">
      <c r="A9056" s="303">
        <v>0</v>
      </c>
      <c r="B9056" s="303">
        <v>0</v>
      </c>
      <c r="C9056" s="303">
        <v>0</v>
      </c>
      <c r="D9056" s="304">
        <f t="shared" si="141"/>
        <v>0</v>
      </c>
      <c r="E9056" s="305">
        <v>45992</v>
      </c>
      <c r="F9056" s="302" t="s">
        <v>69</v>
      </c>
      <c r="G9056" s="302" t="s">
        <v>70</v>
      </c>
      <c r="H9056" s="302" t="s">
        <v>3460</v>
      </c>
      <c r="I9056" s="302" t="s">
        <v>674</v>
      </c>
      <c r="J9056" s="302">
        <v>135500</v>
      </c>
      <c r="K9056" s="302" t="s">
        <v>83</v>
      </c>
      <c r="L9056" s="302">
        <v>9802460</v>
      </c>
      <c r="M9056" s="302" t="s">
        <v>879</v>
      </c>
      <c r="N9056" s="305">
        <v>33786</v>
      </c>
      <c r="O9056" s="305">
        <v>33786</v>
      </c>
      <c r="P9056" s="302" t="s">
        <v>1052</v>
      </c>
    </row>
    <row r="9057" spans="1:16">
      <c r="A9057" s="303">
        <v>0</v>
      </c>
      <c r="B9057" s="303">
        <v>0</v>
      </c>
      <c r="C9057" s="303">
        <v>0</v>
      </c>
      <c r="D9057" s="304">
        <f t="shared" si="141"/>
        <v>0</v>
      </c>
      <c r="E9057" s="305">
        <v>45992</v>
      </c>
      <c r="F9057" s="302" t="s">
        <v>69</v>
      </c>
      <c r="G9057" s="302" t="s">
        <v>70</v>
      </c>
      <c r="H9057" s="302" t="s">
        <v>3460</v>
      </c>
      <c r="I9057" s="302" t="s">
        <v>674</v>
      </c>
      <c r="J9057" s="302">
        <v>135500</v>
      </c>
      <c r="K9057" s="302" t="s">
        <v>83</v>
      </c>
      <c r="L9057" s="302">
        <v>9802459</v>
      </c>
      <c r="M9057" s="302" t="s">
        <v>879</v>
      </c>
      <c r="N9057" s="305">
        <v>25750</v>
      </c>
      <c r="O9057" s="305">
        <v>25750</v>
      </c>
      <c r="P9057" s="302" t="s">
        <v>1052</v>
      </c>
    </row>
    <row r="9058" spans="1:16">
      <c r="A9058" s="303">
        <v>0</v>
      </c>
      <c r="B9058" s="303">
        <v>0</v>
      </c>
      <c r="C9058" s="303">
        <v>0</v>
      </c>
      <c r="D9058" s="304">
        <f t="shared" si="141"/>
        <v>0</v>
      </c>
      <c r="E9058" s="305">
        <v>45992</v>
      </c>
      <c r="F9058" s="302" t="s">
        <v>69</v>
      </c>
      <c r="G9058" s="302" t="s">
        <v>70</v>
      </c>
      <c r="H9058" s="302" t="s">
        <v>3460</v>
      </c>
      <c r="I9058" s="302" t="s">
        <v>674</v>
      </c>
      <c r="J9058" s="302">
        <v>135500</v>
      </c>
      <c r="K9058" s="302" t="s">
        <v>83</v>
      </c>
      <c r="L9058" s="302">
        <v>9801946</v>
      </c>
      <c r="M9058" s="302" t="s">
        <v>879</v>
      </c>
      <c r="N9058" s="305">
        <v>33786</v>
      </c>
      <c r="O9058" s="305">
        <v>33786</v>
      </c>
      <c r="P9058" s="302" t="s">
        <v>1052</v>
      </c>
    </row>
    <row r="9059" spans="1:16">
      <c r="A9059" s="303">
        <v>0</v>
      </c>
      <c r="B9059" s="303">
        <v>0</v>
      </c>
      <c r="C9059" s="303">
        <v>0</v>
      </c>
      <c r="D9059" s="304">
        <f t="shared" si="141"/>
        <v>0</v>
      </c>
      <c r="E9059" s="305">
        <v>45992</v>
      </c>
      <c r="F9059" s="302" t="s">
        <v>69</v>
      </c>
      <c r="G9059" s="302" t="s">
        <v>70</v>
      </c>
      <c r="H9059" s="302" t="s">
        <v>3460</v>
      </c>
      <c r="I9059" s="302" t="s">
        <v>674</v>
      </c>
      <c r="J9059" s="302">
        <v>135500</v>
      </c>
      <c r="K9059" s="302" t="s">
        <v>83</v>
      </c>
      <c r="L9059" s="302">
        <v>9802693</v>
      </c>
      <c r="M9059" s="302" t="s">
        <v>879</v>
      </c>
      <c r="N9059" s="305">
        <v>19541</v>
      </c>
      <c r="O9059" s="305">
        <v>19541</v>
      </c>
      <c r="P9059" s="302" t="s">
        <v>1052</v>
      </c>
    </row>
    <row r="9060" spans="1:16">
      <c r="A9060" s="303">
        <v>0</v>
      </c>
      <c r="B9060" s="303">
        <v>0</v>
      </c>
      <c r="C9060" s="303">
        <v>0</v>
      </c>
      <c r="D9060" s="304">
        <f t="shared" si="141"/>
        <v>0</v>
      </c>
      <c r="E9060" s="305">
        <v>45992</v>
      </c>
      <c r="F9060" s="302" t="s">
        <v>69</v>
      </c>
      <c r="G9060" s="302" t="s">
        <v>70</v>
      </c>
      <c r="H9060" s="302" t="s">
        <v>3460</v>
      </c>
      <c r="I9060" s="302" t="s">
        <v>674</v>
      </c>
      <c r="J9060" s="302">
        <v>135500</v>
      </c>
      <c r="K9060" s="302" t="s">
        <v>83</v>
      </c>
      <c r="L9060" s="302">
        <v>9802695</v>
      </c>
      <c r="M9060" s="302" t="s">
        <v>879</v>
      </c>
      <c r="N9060" s="305">
        <v>28307</v>
      </c>
      <c r="O9060" s="305">
        <v>28307</v>
      </c>
      <c r="P9060" s="302" t="s">
        <v>1052</v>
      </c>
    </row>
    <row r="9061" spans="1:16">
      <c r="A9061" s="303">
        <v>0</v>
      </c>
      <c r="B9061" s="303">
        <v>0</v>
      </c>
      <c r="C9061" s="303">
        <v>0</v>
      </c>
      <c r="D9061" s="304">
        <f t="shared" si="141"/>
        <v>0</v>
      </c>
      <c r="E9061" s="305">
        <v>45992</v>
      </c>
      <c r="F9061" s="302" t="s">
        <v>69</v>
      </c>
      <c r="G9061" s="302" t="s">
        <v>70</v>
      </c>
      <c r="H9061" s="302" t="s">
        <v>3460</v>
      </c>
      <c r="I9061" s="302" t="s">
        <v>674</v>
      </c>
      <c r="J9061" s="302">
        <v>135500</v>
      </c>
      <c r="K9061" s="302" t="s">
        <v>83</v>
      </c>
      <c r="L9061" s="302">
        <v>9801914</v>
      </c>
      <c r="M9061" s="302" t="s">
        <v>879</v>
      </c>
      <c r="N9061" s="305">
        <v>25385</v>
      </c>
      <c r="O9061" s="305">
        <v>25385</v>
      </c>
      <c r="P9061" s="302" t="s">
        <v>1052</v>
      </c>
    </row>
    <row r="9062" spans="1:16">
      <c r="A9062" s="303">
        <v>0</v>
      </c>
      <c r="B9062" s="303">
        <v>0</v>
      </c>
      <c r="C9062" s="303">
        <v>0</v>
      </c>
      <c r="D9062" s="304">
        <f t="shared" si="141"/>
        <v>0</v>
      </c>
      <c r="E9062" s="305">
        <v>45992</v>
      </c>
      <c r="F9062" s="302" t="s">
        <v>69</v>
      </c>
      <c r="G9062" s="302" t="s">
        <v>70</v>
      </c>
      <c r="H9062" s="302" t="s">
        <v>3460</v>
      </c>
      <c r="I9062" s="302" t="s">
        <v>674</v>
      </c>
      <c r="J9062" s="302">
        <v>135500</v>
      </c>
      <c r="K9062" s="302" t="s">
        <v>83</v>
      </c>
      <c r="L9062" s="302">
        <v>9801943</v>
      </c>
      <c r="M9062" s="302" t="s">
        <v>879</v>
      </c>
      <c r="N9062" s="305">
        <v>19541</v>
      </c>
      <c r="O9062" s="305">
        <v>19541</v>
      </c>
      <c r="P9062" s="302" t="s">
        <v>1052</v>
      </c>
    </row>
    <row r="9063" spans="1:16">
      <c r="A9063" s="303">
        <v>0</v>
      </c>
      <c r="B9063" s="303">
        <v>0</v>
      </c>
      <c r="C9063" s="303">
        <v>0</v>
      </c>
      <c r="D9063" s="304">
        <f t="shared" si="141"/>
        <v>0</v>
      </c>
      <c r="E9063" s="305">
        <v>45992</v>
      </c>
      <c r="F9063" s="302" t="s">
        <v>69</v>
      </c>
      <c r="G9063" s="302" t="s">
        <v>70</v>
      </c>
      <c r="H9063" s="302" t="s">
        <v>3460</v>
      </c>
      <c r="I9063" s="302" t="s">
        <v>674</v>
      </c>
      <c r="J9063" s="302">
        <v>135500</v>
      </c>
      <c r="K9063" s="302" t="s">
        <v>83</v>
      </c>
      <c r="L9063" s="302">
        <v>9801913</v>
      </c>
      <c r="M9063" s="302" t="s">
        <v>879</v>
      </c>
      <c r="N9063" s="305">
        <v>19541</v>
      </c>
      <c r="O9063" s="305">
        <v>19541</v>
      </c>
      <c r="P9063" s="302" t="s">
        <v>1052</v>
      </c>
    </row>
    <row r="9064" spans="1:16">
      <c r="A9064" s="303">
        <v>0</v>
      </c>
      <c r="B9064" s="303">
        <v>0</v>
      </c>
      <c r="C9064" s="303">
        <v>0</v>
      </c>
      <c r="D9064" s="304">
        <f t="shared" si="141"/>
        <v>0</v>
      </c>
      <c r="E9064" s="305">
        <v>45992</v>
      </c>
      <c r="F9064" s="302" t="s">
        <v>69</v>
      </c>
      <c r="G9064" s="302" t="s">
        <v>70</v>
      </c>
      <c r="H9064" s="302" t="s">
        <v>3460</v>
      </c>
      <c r="I9064" s="302" t="s">
        <v>674</v>
      </c>
      <c r="J9064" s="302">
        <v>135500</v>
      </c>
      <c r="K9064" s="302" t="s">
        <v>83</v>
      </c>
      <c r="L9064" s="302">
        <v>9802881</v>
      </c>
      <c r="M9064" s="302" t="s">
        <v>879</v>
      </c>
      <c r="N9064" s="305">
        <v>28307</v>
      </c>
      <c r="O9064" s="305">
        <v>28307</v>
      </c>
      <c r="P9064" s="302" t="s">
        <v>1052</v>
      </c>
    </row>
    <row r="9065" spans="1:16">
      <c r="A9065" s="303">
        <v>0</v>
      </c>
      <c r="B9065" s="303">
        <v>0</v>
      </c>
      <c r="C9065" s="303">
        <v>0</v>
      </c>
      <c r="D9065" s="304">
        <f t="shared" si="141"/>
        <v>0</v>
      </c>
      <c r="E9065" s="305">
        <v>45992</v>
      </c>
      <c r="F9065" s="302" t="s">
        <v>69</v>
      </c>
      <c r="G9065" s="302" t="s">
        <v>70</v>
      </c>
      <c r="H9065" s="302" t="s">
        <v>3460</v>
      </c>
      <c r="I9065" s="302" t="s">
        <v>674</v>
      </c>
      <c r="J9065" s="302">
        <v>135500</v>
      </c>
      <c r="K9065" s="302" t="s">
        <v>83</v>
      </c>
      <c r="L9065" s="302">
        <v>9802615</v>
      </c>
      <c r="M9065" s="302" t="s">
        <v>879</v>
      </c>
      <c r="N9065" s="305">
        <v>33786</v>
      </c>
      <c r="O9065" s="305">
        <v>33786</v>
      </c>
      <c r="P9065" s="302" t="s">
        <v>1052</v>
      </c>
    </row>
    <row r="9066" spans="1:16">
      <c r="A9066" s="303">
        <v>0</v>
      </c>
      <c r="B9066" s="303">
        <v>0</v>
      </c>
      <c r="C9066" s="303">
        <v>0</v>
      </c>
      <c r="D9066" s="304">
        <f t="shared" si="141"/>
        <v>0</v>
      </c>
      <c r="E9066" s="305">
        <v>45992</v>
      </c>
      <c r="F9066" s="302" t="s">
        <v>69</v>
      </c>
      <c r="G9066" s="302" t="s">
        <v>70</v>
      </c>
      <c r="H9066" s="302" t="s">
        <v>3460</v>
      </c>
      <c r="I9066" s="302" t="s">
        <v>674</v>
      </c>
      <c r="J9066" s="302">
        <v>135500</v>
      </c>
      <c r="K9066" s="302" t="s">
        <v>86</v>
      </c>
      <c r="L9066" s="302">
        <v>9802999</v>
      </c>
      <c r="M9066" s="302" t="s">
        <v>885</v>
      </c>
      <c r="N9066" s="305">
        <v>33786</v>
      </c>
      <c r="O9066" s="305">
        <v>33786</v>
      </c>
      <c r="P9066" s="302" t="s">
        <v>1052</v>
      </c>
    </row>
    <row r="9067" spans="1:16">
      <c r="A9067" s="303">
        <v>0</v>
      </c>
      <c r="B9067" s="303">
        <v>0</v>
      </c>
      <c r="C9067" s="303">
        <v>0</v>
      </c>
      <c r="D9067" s="304">
        <f t="shared" si="141"/>
        <v>0</v>
      </c>
      <c r="E9067" s="305">
        <v>45992</v>
      </c>
      <c r="F9067" s="302" t="s">
        <v>69</v>
      </c>
      <c r="G9067" s="302" t="s">
        <v>70</v>
      </c>
      <c r="H9067" s="302" t="s">
        <v>3460</v>
      </c>
      <c r="I9067" s="302" t="s">
        <v>674</v>
      </c>
      <c r="J9067" s="302">
        <v>135500</v>
      </c>
      <c r="K9067" s="302" t="s">
        <v>86</v>
      </c>
      <c r="L9067" s="302">
        <v>9802252</v>
      </c>
      <c r="M9067" s="302" t="s">
        <v>885</v>
      </c>
      <c r="N9067" s="305">
        <v>19541</v>
      </c>
      <c r="O9067" s="305">
        <v>19541</v>
      </c>
      <c r="P9067" s="302" t="s">
        <v>1052</v>
      </c>
    </row>
    <row r="9068" spans="1:16">
      <c r="A9068" s="303">
        <v>0</v>
      </c>
      <c r="B9068" s="303">
        <v>0</v>
      </c>
      <c r="C9068" s="303">
        <v>0</v>
      </c>
      <c r="D9068" s="304">
        <f t="shared" si="141"/>
        <v>0</v>
      </c>
      <c r="E9068" s="305">
        <v>45992</v>
      </c>
      <c r="F9068" s="302" t="s">
        <v>69</v>
      </c>
      <c r="G9068" s="302" t="s">
        <v>70</v>
      </c>
      <c r="H9068" s="302" t="s">
        <v>3460</v>
      </c>
      <c r="I9068" s="302" t="s">
        <v>674</v>
      </c>
      <c r="J9068" s="302">
        <v>135500</v>
      </c>
      <c r="K9068" s="302" t="s">
        <v>86</v>
      </c>
      <c r="L9068" s="302">
        <v>9803233</v>
      </c>
      <c r="M9068" s="302" t="s">
        <v>885</v>
      </c>
      <c r="N9068" s="305">
        <v>28307</v>
      </c>
      <c r="O9068" s="305">
        <v>28307</v>
      </c>
      <c r="P9068" s="302" t="s">
        <v>1052</v>
      </c>
    </row>
    <row r="9069" spans="1:16">
      <c r="A9069" s="303">
        <v>0</v>
      </c>
      <c r="B9069" s="303">
        <v>0</v>
      </c>
      <c r="C9069" s="303">
        <v>0</v>
      </c>
      <c r="D9069" s="304">
        <f t="shared" si="141"/>
        <v>0</v>
      </c>
      <c r="E9069" s="305">
        <v>45992</v>
      </c>
      <c r="F9069" s="302" t="s">
        <v>69</v>
      </c>
      <c r="G9069" s="302" t="s">
        <v>70</v>
      </c>
      <c r="H9069" s="302" t="s">
        <v>3460</v>
      </c>
      <c r="I9069" s="302" t="s">
        <v>674</v>
      </c>
      <c r="J9069" s="302">
        <v>135500</v>
      </c>
      <c r="K9069" s="302" t="s">
        <v>86</v>
      </c>
      <c r="L9069" s="302">
        <v>9803152</v>
      </c>
      <c r="M9069" s="302" t="s">
        <v>885</v>
      </c>
      <c r="N9069" s="305">
        <v>25385</v>
      </c>
      <c r="O9069" s="305">
        <v>25385</v>
      </c>
      <c r="P9069" s="302" t="s">
        <v>1052</v>
      </c>
    </row>
    <row r="9070" spans="1:16">
      <c r="A9070" s="303">
        <v>0</v>
      </c>
      <c r="B9070" s="303">
        <v>0</v>
      </c>
      <c r="C9070" s="303">
        <v>0</v>
      </c>
      <c r="D9070" s="304">
        <f t="shared" si="141"/>
        <v>0</v>
      </c>
      <c r="E9070" s="305">
        <v>45992</v>
      </c>
      <c r="F9070" s="302" t="s">
        <v>69</v>
      </c>
      <c r="G9070" s="302" t="s">
        <v>70</v>
      </c>
      <c r="H9070" s="302" t="s">
        <v>3460</v>
      </c>
      <c r="I9070" s="302" t="s">
        <v>674</v>
      </c>
      <c r="J9070" s="302">
        <v>135500</v>
      </c>
      <c r="K9070" s="302" t="s">
        <v>86</v>
      </c>
      <c r="L9070" s="302">
        <v>9802997</v>
      </c>
      <c r="M9070" s="302" t="s">
        <v>885</v>
      </c>
      <c r="N9070" s="305">
        <v>25385</v>
      </c>
      <c r="O9070" s="305">
        <v>25385</v>
      </c>
      <c r="P9070" s="302" t="s">
        <v>1052</v>
      </c>
    </row>
    <row r="9071" spans="1:16">
      <c r="A9071" s="303">
        <v>0</v>
      </c>
      <c r="B9071" s="303">
        <v>0</v>
      </c>
      <c r="C9071" s="303">
        <v>0</v>
      </c>
      <c r="D9071" s="304">
        <f t="shared" si="141"/>
        <v>0</v>
      </c>
      <c r="E9071" s="305">
        <v>45992</v>
      </c>
      <c r="F9071" s="302" t="s">
        <v>69</v>
      </c>
      <c r="G9071" s="302" t="s">
        <v>70</v>
      </c>
      <c r="H9071" s="302" t="s">
        <v>3460</v>
      </c>
      <c r="I9071" s="302" t="s">
        <v>674</v>
      </c>
      <c r="J9071" s="302">
        <v>135500</v>
      </c>
      <c r="K9071" s="302" t="s">
        <v>86</v>
      </c>
      <c r="L9071" s="302">
        <v>9803032</v>
      </c>
      <c r="M9071" s="302" t="s">
        <v>885</v>
      </c>
      <c r="N9071" s="305">
        <v>19541</v>
      </c>
      <c r="O9071" s="305">
        <v>19541</v>
      </c>
      <c r="P9071" s="302" t="s">
        <v>1052</v>
      </c>
    </row>
    <row r="9072" spans="1:16">
      <c r="A9072" s="303">
        <v>0</v>
      </c>
      <c r="B9072" s="303">
        <v>0</v>
      </c>
      <c r="C9072" s="303">
        <v>0</v>
      </c>
      <c r="D9072" s="304">
        <f t="shared" si="141"/>
        <v>0</v>
      </c>
      <c r="E9072" s="305">
        <v>45992</v>
      </c>
      <c r="F9072" s="302" t="s">
        <v>69</v>
      </c>
      <c r="G9072" s="302" t="s">
        <v>70</v>
      </c>
      <c r="H9072" s="302" t="s">
        <v>3460</v>
      </c>
      <c r="I9072" s="302" t="s">
        <v>674</v>
      </c>
      <c r="J9072" s="302">
        <v>135500</v>
      </c>
      <c r="K9072" s="302" t="s">
        <v>86</v>
      </c>
      <c r="L9072" s="302">
        <v>9803151</v>
      </c>
      <c r="M9072" s="302" t="s">
        <v>885</v>
      </c>
      <c r="N9072" s="305">
        <v>19541</v>
      </c>
      <c r="O9072" s="305">
        <v>19541</v>
      </c>
      <c r="P9072" s="302" t="s">
        <v>1052</v>
      </c>
    </row>
    <row r="9073" spans="1:16">
      <c r="A9073" s="303">
        <v>0</v>
      </c>
      <c r="B9073" s="303">
        <v>0</v>
      </c>
      <c r="C9073" s="303">
        <v>0</v>
      </c>
      <c r="D9073" s="304">
        <f t="shared" si="141"/>
        <v>0</v>
      </c>
      <c r="E9073" s="305">
        <v>45992</v>
      </c>
      <c r="F9073" s="302" t="s">
        <v>69</v>
      </c>
      <c r="G9073" s="302" t="s">
        <v>70</v>
      </c>
      <c r="H9073" s="302" t="s">
        <v>3460</v>
      </c>
      <c r="I9073" s="302" t="s">
        <v>674</v>
      </c>
      <c r="J9073" s="302">
        <v>135500</v>
      </c>
      <c r="K9073" s="302" t="s">
        <v>86</v>
      </c>
      <c r="L9073" s="302">
        <v>9803153</v>
      </c>
      <c r="M9073" s="302" t="s">
        <v>885</v>
      </c>
      <c r="N9073" s="305">
        <v>33786</v>
      </c>
      <c r="O9073" s="305">
        <v>33786</v>
      </c>
      <c r="P9073" s="302" t="s">
        <v>1052</v>
      </c>
    </row>
    <row r="9074" spans="1:16">
      <c r="A9074" s="303">
        <v>0</v>
      </c>
      <c r="B9074" s="303">
        <v>0</v>
      </c>
      <c r="C9074" s="303">
        <v>0</v>
      </c>
      <c r="D9074" s="304">
        <f t="shared" si="141"/>
        <v>0</v>
      </c>
      <c r="E9074" s="305">
        <v>45992</v>
      </c>
      <c r="F9074" s="302" t="s">
        <v>69</v>
      </c>
      <c r="G9074" s="302" t="s">
        <v>70</v>
      </c>
      <c r="H9074" s="302" t="s">
        <v>3460</v>
      </c>
      <c r="I9074" s="302" t="s">
        <v>674</v>
      </c>
      <c r="J9074" s="302">
        <v>135500</v>
      </c>
      <c r="K9074" s="302" t="s">
        <v>86</v>
      </c>
      <c r="L9074" s="302">
        <v>9802998</v>
      </c>
      <c r="M9074" s="302" t="s">
        <v>885</v>
      </c>
      <c r="N9074" s="305">
        <v>25750</v>
      </c>
      <c r="O9074" s="305">
        <v>25750</v>
      </c>
      <c r="P9074" s="302" t="s">
        <v>1052</v>
      </c>
    </row>
    <row r="9075" spans="1:16">
      <c r="A9075" s="303">
        <v>0</v>
      </c>
      <c r="B9075" s="303">
        <v>0</v>
      </c>
      <c r="C9075" s="303">
        <v>0</v>
      </c>
      <c r="D9075" s="304">
        <f t="shared" si="141"/>
        <v>0</v>
      </c>
      <c r="E9075" s="305">
        <v>45992</v>
      </c>
      <c r="F9075" s="302" t="s">
        <v>69</v>
      </c>
      <c r="G9075" s="302" t="s">
        <v>70</v>
      </c>
      <c r="H9075" s="302" t="s">
        <v>3460</v>
      </c>
      <c r="I9075" s="302" t="s">
        <v>674</v>
      </c>
      <c r="J9075" s="302">
        <v>135500</v>
      </c>
      <c r="K9075" s="302" t="s">
        <v>86</v>
      </c>
      <c r="L9075" s="302">
        <v>9803231</v>
      </c>
      <c r="M9075" s="302" t="s">
        <v>885</v>
      </c>
      <c r="N9075" s="305">
        <v>19541</v>
      </c>
      <c r="O9075" s="305">
        <v>19541</v>
      </c>
      <c r="P9075" s="302" t="s">
        <v>1052</v>
      </c>
    </row>
    <row r="9076" spans="1:16">
      <c r="A9076" s="303">
        <v>0</v>
      </c>
      <c r="B9076" s="303">
        <v>0</v>
      </c>
      <c r="C9076" s="303">
        <v>0</v>
      </c>
      <c r="D9076" s="304">
        <f t="shared" si="141"/>
        <v>0</v>
      </c>
      <c r="E9076" s="305">
        <v>45992</v>
      </c>
      <c r="F9076" s="302" t="s">
        <v>69</v>
      </c>
      <c r="G9076" s="302" t="s">
        <v>70</v>
      </c>
      <c r="H9076" s="302" t="s">
        <v>3460</v>
      </c>
      <c r="I9076" s="302" t="s">
        <v>674</v>
      </c>
      <c r="J9076" s="302">
        <v>135500</v>
      </c>
      <c r="K9076" s="302" t="s">
        <v>86</v>
      </c>
      <c r="L9076" s="302">
        <v>9802139</v>
      </c>
      <c r="M9076" s="302" t="s">
        <v>885</v>
      </c>
      <c r="N9076" s="305">
        <v>22098</v>
      </c>
      <c r="O9076" s="305">
        <v>22098</v>
      </c>
      <c r="P9076" s="302" t="s">
        <v>1052</v>
      </c>
    </row>
    <row r="9077" spans="1:16">
      <c r="A9077" s="303">
        <v>0</v>
      </c>
      <c r="B9077" s="303">
        <v>0</v>
      </c>
      <c r="C9077" s="303">
        <v>0</v>
      </c>
      <c r="D9077" s="304">
        <f t="shared" si="141"/>
        <v>0</v>
      </c>
      <c r="E9077" s="305">
        <v>45992</v>
      </c>
      <c r="F9077" s="302" t="s">
        <v>69</v>
      </c>
      <c r="G9077" s="302" t="s">
        <v>70</v>
      </c>
      <c r="H9077" s="302" t="s">
        <v>3460</v>
      </c>
      <c r="I9077" s="302" t="s">
        <v>674</v>
      </c>
      <c r="J9077" s="302">
        <v>135500</v>
      </c>
      <c r="K9077" s="302" t="s">
        <v>86</v>
      </c>
      <c r="L9077" s="302">
        <v>9802187</v>
      </c>
      <c r="M9077" s="302" t="s">
        <v>885</v>
      </c>
      <c r="N9077" s="305">
        <v>25385</v>
      </c>
      <c r="O9077" s="305">
        <v>25385</v>
      </c>
      <c r="P9077" s="302" t="s">
        <v>1052</v>
      </c>
    </row>
    <row r="9078" spans="1:16">
      <c r="A9078" s="303">
        <v>0</v>
      </c>
      <c r="B9078" s="303">
        <v>0</v>
      </c>
      <c r="C9078" s="303">
        <v>0</v>
      </c>
      <c r="D9078" s="304">
        <f t="shared" si="141"/>
        <v>0</v>
      </c>
      <c r="E9078" s="305">
        <v>45992</v>
      </c>
      <c r="F9078" s="302" t="s">
        <v>69</v>
      </c>
      <c r="G9078" s="302" t="s">
        <v>70</v>
      </c>
      <c r="H9078" s="302" t="s">
        <v>3460</v>
      </c>
      <c r="I9078" s="302" t="s">
        <v>674</v>
      </c>
      <c r="J9078" s="302">
        <v>135500</v>
      </c>
      <c r="K9078" s="302" t="s">
        <v>86</v>
      </c>
      <c r="L9078" s="302">
        <v>9803349</v>
      </c>
      <c r="M9078" s="302" t="s">
        <v>885</v>
      </c>
      <c r="N9078" s="305">
        <v>22098</v>
      </c>
      <c r="O9078" s="305">
        <v>22098</v>
      </c>
      <c r="P9078" s="302" t="s">
        <v>1052</v>
      </c>
    </row>
    <row r="9079" spans="1:16">
      <c r="A9079" s="303">
        <v>0</v>
      </c>
      <c r="B9079" s="303">
        <v>0</v>
      </c>
      <c r="C9079" s="303">
        <v>0</v>
      </c>
      <c r="D9079" s="304">
        <f t="shared" si="141"/>
        <v>0</v>
      </c>
      <c r="E9079" s="305">
        <v>45992</v>
      </c>
      <c r="F9079" s="302" t="s">
        <v>69</v>
      </c>
      <c r="G9079" s="302" t="s">
        <v>70</v>
      </c>
      <c r="H9079" s="302" t="s">
        <v>3460</v>
      </c>
      <c r="I9079" s="302" t="s">
        <v>674</v>
      </c>
      <c r="J9079" s="302">
        <v>135500</v>
      </c>
      <c r="K9079" s="302" t="s">
        <v>86</v>
      </c>
      <c r="L9079" s="302">
        <v>9803232</v>
      </c>
      <c r="M9079" s="302" t="s">
        <v>885</v>
      </c>
      <c r="N9079" s="305">
        <v>25385</v>
      </c>
      <c r="O9079" s="305">
        <v>25385</v>
      </c>
      <c r="P9079" s="302" t="s">
        <v>1052</v>
      </c>
    </row>
    <row r="9080" spans="1:16">
      <c r="A9080" s="303">
        <v>0</v>
      </c>
      <c r="B9080" s="303">
        <v>0</v>
      </c>
      <c r="C9080" s="303">
        <v>0</v>
      </c>
      <c r="D9080" s="304">
        <f t="shared" si="141"/>
        <v>0</v>
      </c>
      <c r="E9080" s="305">
        <v>45992</v>
      </c>
      <c r="F9080" s="302" t="s">
        <v>69</v>
      </c>
      <c r="G9080" s="302" t="s">
        <v>70</v>
      </c>
      <c r="H9080" s="302" t="s">
        <v>3460</v>
      </c>
      <c r="I9080" s="302" t="s">
        <v>674</v>
      </c>
      <c r="J9080" s="302">
        <v>135500</v>
      </c>
      <c r="K9080" s="302" t="s">
        <v>86</v>
      </c>
      <c r="L9080" s="302">
        <v>9802222</v>
      </c>
      <c r="M9080" s="302" t="s">
        <v>885</v>
      </c>
      <c r="N9080" s="305">
        <v>19541</v>
      </c>
      <c r="O9080" s="305">
        <v>19541</v>
      </c>
      <c r="P9080" s="302" t="s">
        <v>1052</v>
      </c>
    </row>
    <row r="9081" spans="1:16">
      <c r="A9081" s="303">
        <v>0</v>
      </c>
      <c r="B9081" s="303">
        <v>0</v>
      </c>
      <c r="C9081" s="303">
        <v>0</v>
      </c>
      <c r="D9081" s="304">
        <f t="shared" si="141"/>
        <v>0</v>
      </c>
      <c r="E9081" s="305">
        <v>45992</v>
      </c>
      <c r="F9081" s="302" t="s">
        <v>69</v>
      </c>
      <c r="G9081" s="302" t="s">
        <v>70</v>
      </c>
      <c r="H9081" s="302" t="s">
        <v>3460</v>
      </c>
      <c r="I9081" s="302" t="s">
        <v>674</v>
      </c>
      <c r="J9081" s="302">
        <v>135500</v>
      </c>
      <c r="K9081" s="302" t="s">
        <v>86</v>
      </c>
      <c r="L9081" s="302">
        <v>9802253</v>
      </c>
      <c r="M9081" s="302" t="s">
        <v>885</v>
      </c>
      <c r="N9081" s="305">
        <v>25385</v>
      </c>
      <c r="O9081" s="305">
        <v>25385</v>
      </c>
      <c r="P9081" s="302" t="s">
        <v>1052</v>
      </c>
    </row>
    <row r="9082" spans="1:16">
      <c r="A9082" s="303">
        <v>0</v>
      </c>
      <c r="B9082" s="303">
        <v>0</v>
      </c>
      <c r="C9082" s="303">
        <v>0</v>
      </c>
      <c r="D9082" s="304">
        <f t="shared" si="141"/>
        <v>0</v>
      </c>
      <c r="E9082" s="305">
        <v>45992</v>
      </c>
      <c r="F9082" s="302" t="s">
        <v>69</v>
      </c>
      <c r="G9082" s="302" t="s">
        <v>70</v>
      </c>
      <c r="H9082" s="302" t="s">
        <v>3460</v>
      </c>
      <c r="I9082" s="302" t="s">
        <v>674</v>
      </c>
      <c r="J9082" s="302">
        <v>135500</v>
      </c>
      <c r="K9082" s="302" t="s">
        <v>86</v>
      </c>
      <c r="L9082" s="302">
        <v>9803502</v>
      </c>
      <c r="M9082" s="302" t="s">
        <v>885</v>
      </c>
      <c r="N9082" s="305">
        <v>28307</v>
      </c>
      <c r="O9082" s="305">
        <v>28307</v>
      </c>
      <c r="P9082" s="302" t="s">
        <v>1052</v>
      </c>
    </row>
    <row r="9083" spans="1:16">
      <c r="A9083" s="303">
        <v>0</v>
      </c>
      <c r="B9083" s="303">
        <v>0</v>
      </c>
      <c r="C9083" s="303">
        <v>0</v>
      </c>
      <c r="D9083" s="304">
        <f t="shared" si="141"/>
        <v>0</v>
      </c>
      <c r="E9083" s="305">
        <v>45992</v>
      </c>
      <c r="F9083" s="302" t="s">
        <v>69</v>
      </c>
      <c r="G9083" s="302" t="s">
        <v>70</v>
      </c>
      <c r="H9083" s="302" t="s">
        <v>3460</v>
      </c>
      <c r="I9083" s="302" t="s">
        <v>674</v>
      </c>
      <c r="J9083" s="302">
        <v>135500</v>
      </c>
      <c r="K9083" s="302" t="s">
        <v>86</v>
      </c>
      <c r="L9083" s="302">
        <v>9802254</v>
      </c>
      <c r="M9083" s="302" t="s">
        <v>885</v>
      </c>
      <c r="N9083" s="305">
        <v>31594</v>
      </c>
      <c r="O9083" s="305">
        <v>31594</v>
      </c>
      <c r="P9083" s="302" t="s">
        <v>1052</v>
      </c>
    </row>
    <row r="9084" spans="1:16">
      <c r="A9084" s="303">
        <v>0</v>
      </c>
      <c r="B9084" s="303">
        <v>0</v>
      </c>
      <c r="C9084" s="303">
        <v>0</v>
      </c>
      <c r="D9084" s="304">
        <f t="shared" si="141"/>
        <v>0</v>
      </c>
      <c r="E9084" s="305">
        <v>45992</v>
      </c>
      <c r="F9084" s="302" t="s">
        <v>69</v>
      </c>
      <c r="G9084" s="302" t="s">
        <v>70</v>
      </c>
      <c r="H9084" s="302" t="s">
        <v>3460</v>
      </c>
      <c r="I9084" s="302" t="s">
        <v>674</v>
      </c>
      <c r="J9084" s="302">
        <v>135500</v>
      </c>
      <c r="K9084" s="302" t="s">
        <v>86</v>
      </c>
      <c r="L9084" s="302">
        <v>9803234</v>
      </c>
      <c r="M9084" s="302" t="s">
        <v>885</v>
      </c>
      <c r="N9084" s="305">
        <v>33786</v>
      </c>
      <c r="O9084" s="305">
        <v>33786</v>
      </c>
      <c r="P9084" s="302" t="s">
        <v>1052</v>
      </c>
    </row>
    <row r="9085" spans="1:16">
      <c r="A9085" s="303">
        <v>0</v>
      </c>
      <c r="B9085" s="303">
        <v>0</v>
      </c>
      <c r="C9085" s="303">
        <v>0</v>
      </c>
      <c r="D9085" s="304">
        <f t="shared" si="141"/>
        <v>0</v>
      </c>
      <c r="E9085" s="305">
        <v>45992</v>
      </c>
      <c r="F9085" s="302" t="s">
        <v>69</v>
      </c>
      <c r="G9085" s="302" t="s">
        <v>70</v>
      </c>
      <c r="H9085" s="302" t="s">
        <v>3460</v>
      </c>
      <c r="I9085" s="302" t="s">
        <v>674</v>
      </c>
      <c r="J9085" s="302">
        <v>135500</v>
      </c>
      <c r="K9085" s="302" t="s">
        <v>86</v>
      </c>
      <c r="L9085" s="302">
        <v>9802255</v>
      </c>
      <c r="M9085" s="302" t="s">
        <v>885</v>
      </c>
      <c r="N9085" s="305">
        <v>33786</v>
      </c>
      <c r="O9085" s="305">
        <v>33786</v>
      </c>
      <c r="P9085" s="302" t="s">
        <v>1052</v>
      </c>
    </row>
    <row r="9086" spans="1:16">
      <c r="A9086" s="303">
        <v>0</v>
      </c>
      <c r="B9086" s="303">
        <v>0</v>
      </c>
      <c r="C9086" s="303">
        <v>0</v>
      </c>
      <c r="D9086" s="304">
        <f t="shared" si="141"/>
        <v>0</v>
      </c>
      <c r="E9086" s="305">
        <v>45992</v>
      </c>
      <c r="F9086" s="302" t="s">
        <v>69</v>
      </c>
      <c r="G9086" s="302" t="s">
        <v>70</v>
      </c>
      <c r="H9086" s="302" t="s">
        <v>3460</v>
      </c>
      <c r="I9086" s="302" t="s">
        <v>674</v>
      </c>
      <c r="J9086" s="302">
        <v>135500</v>
      </c>
      <c r="K9086" s="302" t="s">
        <v>675</v>
      </c>
      <c r="L9086" s="302">
        <v>9974703</v>
      </c>
      <c r="M9086" s="302" t="s">
        <v>3083</v>
      </c>
      <c r="N9086" s="305">
        <v>22098</v>
      </c>
      <c r="O9086" s="305">
        <v>22098</v>
      </c>
      <c r="P9086" s="302" t="s">
        <v>1062</v>
      </c>
    </row>
    <row r="9087" spans="1:16">
      <c r="A9087" s="303">
        <v>0</v>
      </c>
      <c r="B9087" s="303">
        <v>0</v>
      </c>
      <c r="C9087" s="303">
        <v>0</v>
      </c>
      <c r="D9087" s="304">
        <f t="shared" si="141"/>
        <v>0</v>
      </c>
      <c r="E9087" s="305">
        <v>45992</v>
      </c>
      <c r="F9087" s="302" t="s">
        <v>69</v>
      </c>
      <c r="G9087" s="302" t="s">
        <v>70</v>
      </c>
      <c r="H9087" s="302" t="s">
        <v>3460</v>
      </c>
      <c r="I9087" s="302" t="s">
        <v>674</v>
      </c>
      <c r="J9087" s="302">
        <v>135500</v>
      </c>
      <c r="K9087" s="302" t="s">
        <v>87</v>
      </c>
      <c r="L9087" s="302">
        <v>9974702</v>
      </c>
      <c r="M9087" s="302" t="s">
        <v>3061</v>
      </c>
      <c r="N9087" s="305">
        <v>19541</v>
      </c>
      <c r="O9087" s="305">
        <v>19541</v>
      </c>
      <c r="P9087" s="302" t="s">
        <v>1062</v>
      </c>
    </row>
    <row r="9088" spans="1:16">
      <c r="A9088" s="303">
        <v>0</v>
      </c>
      <c r="B9088" s="303">
        <v>0</v>
      </c>
      <c r="C9088" s="303">
        <v>0</v>
      </c>
      <c r="D9088" s="304">
        <f t="shared" si="141"/>
        <v>0</v>
      </c>
      <c r="E9088" s="305">
        <v>45992</v>
      </c>
      <c r="F9088" s="302" t="s">
        <v>69</v>
      </c>
      <c r="G9088" s="302" t="s">
        <v>70</v>
      </c>
      <c r="H9088" s="302" t="s">
        <v>3460</v>
      </c>
      <c r="I9088" s="302" t="s">
        <v>674</v>
      </c>
      <c r="J9088" s="302">
        <v>135500</v>
      </c>
      <c r="K9088" s="302" t="s">
        <v>87</v>
      </c>
      <c r="L9088" s="302">
        <v>9724172</v>
      </c>
      <c r="M9088" s="302" t="s">
        <v>3061</v>
      </c>
      <c r="N9088" s="305">
        <v>25385</v>
      </c>
      <c r="O9088" s="305">
        <v>25385</v>
      </c>
      <c r="P9088" s="302" t="s">
        <v>1062</v>
      </c>
    </row>
    <row r="9089" spans="1:16">
      <c r="A9089" s="303">
        <v>0</v>
      </c>
      <c r="B9089" s="303">
        <v>0</v>
      </c>
      <c r="C9089" s="303">
        <v>0</v>
      </c>
      <c r="D9089" s="304">
        <f t="shared" si="141"/>
        <v>0</v>
      </c>
      <c r="E9089" s="305">
        <v>45992</v>
      </c>
      <c r="F9089" s="302" t="s">
        <v>69</v>
      </c>
      <c r="G9089" s="302" t="s">
        <v>70</v>
      </c>
      <c r="H9089" s="302" t="s">
        <v>3460</v>
      </c>
      <c r="I9089" s="302" t="s">
        <v>674</v>
      </c>
      <c r="J9089" s="302">
        <v>135500</v>
      </c>
      <c r="K9089" s="302" t="s">
        <v>88</v>
      </c>
      <c r="L9089" s="302">
        <v>9974701</v>
      </c>
      <c r="M9089" s="302" t="s">
        <v>3062</v>
      </c>
      <c r="N9089" s="305">
        <v>25385</v>
      </c>
      <c r="O9089" s="305">
        <v>25385</v>
      </c>
      <c r="P9089" s="302" t="s">
        <v>1062</v>
      </c>
    </row>
    <row r="9090" spans="1:16">
      <c r="A9090" s="303">
        <v>0</v>
      </c>
      <c r="B9090" s="303">
        <v>0</v>
      </c>
      <c r="C9090" s="303">
        <v>0</v>
      </c>
      <c r="D9090" s="304">
        <f t="shared" si="141"/>
        <v>0</v>
      </c>
      <c r="E9090" s="305">
        <v>45992</v>
      </c>
      <c r="F9090" s="302" t="s">
        <v>69</v>
      </c>
      <c r="G9090" s="302" t="s">
        <v>70</v>
      </c>
      <c r="H9090" s="302" t="s">
        <v>3460</v>
      </c>
      <c r="I9090" s="302" t="s">
        <v>674</v>
      </c>
      <c r="J9090" s="302">
        <v>135500</v>
      </c>
      <c r="K9090" s="302" t="s">
        <v>88</v>
      </c>
      <c r="L9090" s="302">
        <v>9974700</v>
      </c>
      <c r="M9090" s="302" t="s">
        <v>3062</v>
      </c>
      <c r="N9090" s="305">
        <v>31594</v>
      </c>
      <c r="O9090" s="305">
        <v>31594</v>
      </c>
      <c r="P9090" s="302" t="s">
        <v>1062</v>
      </c>
    </row>
    <row r="9091" spans="1:16">
      <c r="A9091" s="303">
        <v>0</v>
      </c>
      <c r="B9091" s="303">
        <v>0</v>
      </c>
      <c r="C9091" s="303">
        <v>0</v>
      </c>
      <c r="D9091" s="304">
        <f t="shared" ref="D9091:D9154" si="142">+B9091-C9091</f>
        <v>0</v>
      </c>
      <c r="E9091" s="305">
        <v>45992</v>
      </c>
      <c r="F9091" s="302" t="s">
        <v>69</v>
      </c>
      <c r="G9091" s="302" t="s">
        <v>70</v>
      </c>
      <c r="H9091" s="302" t="s">
        <v>3460</v>
      </c>
      <c r="I9091" s="302" t="s">
        <v>674</v>
      </c>
      <c r="J9091" s="302">
        <v>135500</v>
      </c>
      <c r="K9091" s="302" t="s">
        <v>88</v>
      </c>
      <c r="L9091" s="302">
        <v>9706641</v>
      </c>
      <c r="M9091" s="302" t="s">
        <v>3062</v>
      </c>
      <c r="N9091" s="305">
        <v>19541</v>
      </c>
      <c r="O9091" s="305">
        <v>19541</v>
      </c>
      <c r="P9091" s="302" t="s">
        <v>1062</v>
      </c>
    </row>
    <row r="9092" spans="1:16">
      <c r="A9092" s="303">
        <v>0</v>
      </c>
      <c r="B9092" s="303">
        <v>0</v>
      </c>
      <c r="C9092" s="303">
        <v>0</v>
      </c>
      <c r="D9092" s="304">
        <f t="shared" si="142"/>
        <v>0</v>
      </c>
      <c r="E9092" s="305">
        <v>45992</v>
      </c>
      <c r="F9092" s="302" t="s">
        <v>69</v>
      </c>
      <c r="G9092" s="302" t="s">
        <v>70</v>
      </c>
      <c r="H9092" s="302" t="s">
        <v>3460</v>
      </c>
      <c r="I9092" s="302" t="s">
        <v>674</v>
      </c>
      <c r="J9092" s="302">
        <v>135500</v>
      </c>
      <c r="K9092" s="302" t="s">
        <v>88</v>
      </c>
      <c r="L9092" s="302">
        <v>9974699</v>
      </c>
      <c r="M9092" s="302" t="s">
        <v>3062</v>
      </c>
      <c r="N9092" s="305">
        <v>33786</v>
      </c>
      <c r="O9092" s="305">
        <v>33786</v>
      </c>
      <c r="P9092" s="302" t="s">
        <v>1062</v>
      </c>
    </row>
    <row r="9093" spans="1:16">
      <c r="A9093" s="303">
        <v>0</v>
      </c>
      <c r="B9093" s="303">
        <v>0</v>
      </c>
      <c r="C9093" s="303">
        <v>0</v>
      </c>
      <c r="D9093" s="304">
        <f t="shared" si="142"/>
        <v>0</v>
      </c>
      <c r="E9093" s="305">
        <v>45992</v>
      </c>
      <c r="F9093" s="302" t="s">
        <v>69</v>
      </c>
      <c r="G9093" s="302" t="s">
        <v>70</v>
      </c>
      <c r="H9093" s="302" t="s">
        <v>3460</v>
      </c>
      <c r="I9093" s="302" t="s">
        <v>674</v>
      </c>
      <c r="J9093" s="302">
        <v>135500</v>
      </c>
      <c r="K9093" s="302" t="s">
        <v>93</v>
      </c>
      <c r="L9093" s="302">
        <v>9974698</v>
      </c>
      <c r="M9093" s="302" t="s">
        <v>3063</v>
      </c>
      <c r="N9093" s="305">
        <v>19541</v>
      </c>
      <c r="O9093" s="305">
        <v>19541</v>
      </c>
      <c r="P9093" s="302" t="s">
        <v>1062</v>
      </c>
    </row>
    <row r="9094" spans="1:16">
      <c r="A9094" s="303">
        <v>0</v>
      </c>
      <c r="B9094" s="303">
        <v>0</v>
      </c>
      <c r="C9094" s="303">
        <v>0</v>
      </c>
      <c r="D9094" s="304">
        <f t="shared" si="142"/>
        <v>0</v>
      </c>
      <c r="E9094" s="305">
        <v>45992</v>
      </c>
      <c r="F9094" s="302" t="s">
        <v>69</v>
      </c>
      <c r="G9094" s="302" t="s">
        <v>70</v>
      </c>
      <c r="H9094" s="302" t="s">
        <v>3460</v>
      </c>
      <c r="I9094" s="302" t="s">
        <v>674</v>
      </c>
      <c r="J9094" s="302">
        <v>135500</v>
      </c>
      <c r="K9094" s="302" t="s">
        <v>93</v>
      </c>
      <c r="L9094" s="302">
        <v>9974697</v>
      </c>
      <c r="M9094" s="302" t="s">
        <v>3063</v>
      </c>
      <c r="N9094" s="305">
        <v>25385</v>
      </c>
      <c r="O9094" s="305">
        <v>25385</v>
      </c>
      <c r="P9094" s="302" t="s">
        <v>1062</v>
      </c>
    </row>
    <row r="9095" spans="1:16">
      <c r="A9095" s="303">
        <v>0</v>
      </c>
      <c r="B9095" s="303">
        <v>0</v>
      </c>
      <c r="C9095" s="303">
        <v>0</v>
      </c>
      <c r="D9095" s="304">
        <f t="shared" si="142"/>
        <v>0</v>
      </c>
      <c r="E9095" s="305">
        <v>45992</v>
      </c>
      <c r="F9095" s="302" t="s">
        <v>69</v>
      </c>
      <c r="G9095" s="302" t="s">
        <v>70</v>
      </c>
      <c r="H9095" s="302" t="s">
        <v>3460</v>
      </c>
      <c r="I9095" s="302" t="s">
        <v>674</v>
      </c>
      <c r="J9095" s="302">
        <v>135500</v>
      </c>
      <c r="K9095" s="302" t="s">
        <v>93</v>
      </c>
      <c r="L9095" s="302">
        <v>9974695</v>
      </c>
      <c r="M9095" s="302" t="s">
        <v>3063</v>
      </c>
      <c r="N9095" s="305">
        <v>33786</v>
      </c>
      <c r="O9095" s="305">
        <v>33786</v>
      </c>
      <c r="P9095" s="302" t="s">
        <v>1062</v>
      </c>
    </row>
    <row r="9096" spans="1:16">
      <c r="A9096" s="303">
        <v>0</v>
      </c>
      <c r="B9096" s="303">
        <v>0</v>
      </c>
      <c r="C9096" s="303">
        <v>0</v>
      </c>
      <c r="D9096" s="304">
        <f t="shared" si="142"/>
        <v>0</v>
      </c>
      <c r="E9096" s="305">
        <v>45992</v>
      </c>
      <c r="F9096" s="302" t="s">
        <v>69</v>
      </c>
      <c r="G9096" s="302" t="s">
        <v>70</v>
      </c>
      <c r="H9096" s="302" t="s">
        <v>3460</v>
      </c>
      <c r="I9096" s="302" t="s">
        <v>674</v>
      </c>
      <c r="J9096" s="302">
        <v>135500</v>
      </c>
      <c r="K9096" s="302" t="s">
        <v>93</v>
      </c>
      <c r="L9096" s="302">
        <v>9974696</v>
      </c>
      <c r="M9096" s="302" t="s">
        <v>3063</v>
      </c>
      <c r="N9096" s="305">
        <v>25750</v>
      </c>
      <c r="O9096" s="305">
        <v>25750</v>
      </c>
      <c r="P9096" s="302" t="s">
        <v>1062</v>
      </c>
    </row>
    <row r="9097" spans="1:16">
      <c r="A9097" s="303">
        <v>0</v>
      </c>
      <c r="B9097" s="303">
        <v>0</v>
      </c>
      <c r="C9097" s="303">
        <v>0</v>
      </c>
      <c r="D9097" s="304">
        <f t="shared" si="142"/>
        <v>0</v>
      </c>
      <c r="E9097" s="305">
        <v>45992</v>
      </c>
      <c r="F9097" s="302" t="s">
        <v>69</v>
      </c>
      <c r="G9097" s="302" t="s">
        <v>70</v>
      </c>
      <c r="H9097" s="302" t="s">
        <v>3460</v>
      </c>
      <c r="I9097" s="302" t="s">
        <v>674</v>
      </c>
      <c r="J9097" s="302">
        <v>135500</v>
      </c>
      <c r="K9097" s="302" t="s">
        <v>94</v>
      </c>
      <c r="L9097" s="302">
        <v>9709885</v>
      </c>
      <c r="M9097" s="302" t="s">
        <v>3064</v>
      </c>
      <c r="N9097" s="305">
        <v>19541</v>
      </c>
      <c r="O9097" s="305">
        <v>19541</v>
      </c>
      <c r="P9097" s="302" t="s">
        <v>1062</v>
      </c>
    </row>
    <row r="9098" spans="1:16">
      <c r="A9098" s="303">
        <v>0</v>
      </c>
      <c r="B9098" s="303">
        <v>0</v>
      </c>
      <c r="C9098" s="303">
        <v>0</v>
      </c>
      <c r="D9098" s="304">
        <f t="shared" si="142"/>
        <v>0</v>
      </c>
      <c r="E9098" s="305">
        <v>45992</v>
      </c>
      <c r="F9098" s="302" t="s">
        <v>69</v>
      </c>
      <c r="G9098" s="302" t="s">
        <v>70</v>
      </c>
      <c r="H9098" s="302" t="s">
        <v>3460</v>
      </c>
      <c r="I9098" s="302" t="s">
        <v>674</v>
      </c>
      <c r="J9098" s="302">
        <v>135500</v>
      </c>
      <c r="K9098" s="302" t="s">
        <v>94</v>
      </c>
      <c r="L9098" s="302">
        <v>9974694</v>
      </c>
      <c r="M9098" s="302" t="s">
        <v>3064</v>
      </c>
      <c r="N9098" s="305">
        <v>25385</v>
      </c>
      <c r="O9098" s="305">
        <v>25385</v>
      </c>
      <c r="P9098" s="302" t="s">
        <v>1062</v>
      </c>
    </row>
    <row r="9099" spans="1:16">
      <c r="A9099" s="303">
        <v>0</v>
      </c>
      <c r="B9099" s="303">
        <v>0</v>
      </c>
      <c r="C9099" s="303">
        <v>0</v>
      </c>
      <c r="D9099" s="304">
        <f t="shared" si="142"/>
        <v>0</v>
      </c>
      <c r="E9099" s="305">
        <v>45992</v>
      </c>
      <c r="F9099" s="302" t="s">
        <v>69</v>
      </c>
      <c r="G9099" s="302" t="s">
        <v>70</v>
      </c>
      <c r="H9099" s="302" t="s">
        <v>3460</v>
      </c>
      <c r="I9099" s="302" t="s">
        <v>674</v>
      </c>
      <c r="J9099" s="302">
        <v>135500</v>
      </c>
      <c r="K9099" s="302" t="s">
        <v>94</v>
      </c>
      <c r="L9099" s="302">
        <v>9693325</v>
      </c>
      <c r="M9099" s="302" t="s">
        <v>3064</v>
      </c>
      <c r="N9099" s="305">
        <v>33786</v>
      </c>
      <c r="O9099" s="305">
        <v>33786</v>
      </c>
      <c r="P9099" s="302" t="s">
        <v>1062</v>
      </c>
    </row>
    <row r="9100" spans="1:16">
      <c r="A9100" s="303">
        <v>0</v>
      </c>
      <c r="B9100" s="303">
        <v>0</v>
      </c>
      <c r="C9100" s="303">
        <v>0</v>
      </c>
      <c r="D9100" s="304">
        <f t="shared" si="142"/>
        <v>0</v>
      </c>
      <c r="E9100" s="305">
        <v>45992</v>
      </c>
      <c r="F9100" s="302" t="s">
        <v>69</v>
      </c>
      <c r="G9100" s="302" t="s">
        <v>70</v>
      </c>
      <c r="H9100" s="302" t="s">
        <v>3460</v>
      </c>
      <c r="I9100" s="302" t="s">
        <v>674</v>
      </c>
      <c r="J9100" s="302">
        <v>135500</v>
      </c>
      <c r="K9100" s="302" t="s">
        <v>112</v>
      </c>
      <c r="L9100" s="302">
        <v>9724171</v>
      </c>
      <c r="M9100" s="302" t="s">
        <v>3065</v>
      </c>
      <c r="N9100" s="305">
        <v>33786</v>
      </c>
      <c r="O9100" s="305">
        <v>33786</v>
      </c>
      <c r="P9100" s="302" t="s">
        <v>1062</v>
      </c>
    </row>
    <row r="9101" spans="1:16">
      <c r="A9101" s="303">
        <v>0</v>
      </c>
      <c r="B9101" s="303">
        <v>0</v>
      </c>
      <c r="C9101" s="303">
        <v>0</v>
      </c>
      <c r="D9101" s="304">
        <f t="shared" si="142"/>
        <v>0</v>
      </c>
      <c r="E9101" s="305">
        <v>45992</v>
      </c>
      <c r="F9101" s="302" t="s">
        <v>69</v>
      </c>
      <c r="G9101" s="302" t="s">
        <v>70</v>
      </c>
      <c r="H9101" s="302" t="s">
        <v>3460</v>
      </c>
      <c r="I9101" s="302" t="s">
        <v>674</v>
      </c>
      <c r="J9101" s="302">
        <v>135500</v>
      </c>
      <c r="K9101" s="302" t="s">
        <v>112</v>
      </c>
      <c r="L9101" s="302">
        <v>9728062</v>
      </c>
      <c r="M9101" s="302" t="s">
        <v>3065</v>
      </c>
      <c r="N9101" s="305">
        <v>25385</v>
      </c>
      <c r="O9101" s="305">
        <v>25385</v>
      </c>
      <c r="P9101" s="302" t="s">
        <v>1062</v>
      </c>
    </row>
    <row r="9102" spans="1:16">
      <c r="A9102" s="303">
        <v>0</v>
      </c>
      <c r="B9102" s="303">
        <v>0</v>
      </c>
      <c r="C9102" s="303">
        <v>0</v>
      </c>
      <c r="D9102" s="304">
        <f t="shared" si="142"/>
        <v>0</v>
      </c>
      <c r="E9102" s="305">
        <v>45992</v>
      </c>
      <c r="F9102" s="302" t="s">
        <v>69</v>
      </c>
      <c r="G9102" s="302" t="s">
        <v>70</v>
      </c>
      <c r="H9102" s="302" t="s">
        <v>3460</v>
      </c>
      <c r="I9102" s="302" t="s">
        <v>674</v>
      </c>
      <c r="J9102" s="302">
        <v>135500</v>
      </c>
      <c r="K9102" s="302" t="s">
        <v>112</v>
      </c>
      <c r="L9102" s="302">
        <v>9974692</v>
      </c>
      <c r="M9102" s="302" t="s">
        <v>3065</v>
      </c>
      <c r="N9102" s="305">
        <v>28307</v>
      </c>
      <c r="O9102" s="305">
        <v>28307</v>
      </c>
      <c r="P9102" s="302" t="s">
        <v>1062</v>
      </c>
    </row>
    <row r="9103" spans="1:16">
      <c r="A9103" s="303">
        <v>0</v>
      </c>
      <c r="B9103" s="303">
        <v>0</v>
      </c>
      <c r="C9103" s="303">
        <v>0</v>
      </c>
      <c r="D9103" s="304">
        <f t="shared" si="142"/>
        <v>0</v>
      </c>
      <c r="E9103" s="305">
        <v>45992</v>
      </c>
      <c r="F9103" s="302" t="s">
        <v>69</v>
      </c>
      <c r="G9103" s="302" t="s">
        <v>70</v>
      </c>
      <c r="H9103" s="302" t="s">
        <v>3460</v>
      </c>
      <c r="I9103" s="302" t="s">
        <v>674</v>
      </c>
      <c r="J9103" s="302">
        <v>135500</v>
      </c>
      <c r="K9103" s="302" t="s">
        <v>112</v>
      </c>
      <c r="L9103" s="302">
        <v>9974693</v>
      </c>
      <c r="M9103" s="302" t="s">
        <v>3065</v>
      </c>
      <c r="N9103" s="305">
        <v>19541</v>
      </c>
      <c r="O9103" s="305">
        <v>19541</v>
      </c>
      <c r="P9103" s="302" t="s">
        <v>1062</v>
      </c>
    </row>
    <row r="9104" spans="1:16">
      <c r="A9104" s="303">
        <v>0</v>
      </c>
      <c r="B9104" s="303">
        <v>0</v>
      </c>
      <c r="C9104" s="303">
        <v>0</v>
      </c>
      <c r="D9104" s="304">
        <f t="shared" si="142"/>
        <v>0</v>
      </c>
      <c r="E9104" s="305">
        <v>45992</v>
      </c>
      <c r="F9104" s="302" t="s">
        <v>69</v>
      </c>
      <c r="G9104" s="302" t="s">
        <v>70</v>
      </c>
      <c r="H9104" s="302" t="s">
        <v>3460</v>
      </c>
      <c r="I9104" s="302" t="s">
        <v>674</v>
      </c>
      <c r="J9104" s="302">
        <v>135500</v>
      </c>
      <c r="K9104" s="302" t="s">
        <v>113</v>
      </c>
      <c r="L9104" s="302">
        <v>9974691</v>
      </c>
      <c r="M9104" s="302" t="s">
        <v>3067</v>
      </c>
      <c r="N9104" s="305">
        <v>22098</v>
      </c>
      <c r="O9104" s="305">
        <v>22098</v>
      </c>
      <c r="P9104" s="302" t="s">
        <v>1062</v>
      </c>
    </row>
    <row r="9105" spans="1:16">
      <c r="A9105" s="303">
        <v>0</v>
      </c>
      <c r="B9105" s="303">
        <v>0</v>
      </c>
      <c r="C9105" s="303">
        <v>0</v>
      </c>
      <c r="D9105" s="304">
        <f t="shared" si="142"/>
        <v>0</v>
      </c>
      <c r="E9105" s="305">
        <v>45992</v>
      </c>
      <c r="F9105" s="302" t="s">
        <v>69</v>
      </c>
      <c r="G9105" s="302" t="s">
        <v>70</v>
      </c>
      <c r="H9105" s="302" t="s">
        <v>3460</v>
      </c>
      <c r="I9105" s="302" t="s">
        <v>674</v>
      </c>
      <c r="J9105" s="302">
        <v>135500</v>
      </c>
      <c r="K9105" s="302" t="s">
        <v>676</v>
      </c>
      <c r="L9105" s="302">
        <v>9974690</v>
      </c>
      <c r="M9105" s="302" t="s">
        <v>3069</v>
      </c>
      <c r="N9105" s="305">
        <v>28307</v>
      </c>
      <c r="O9105" s="305">
        <v>28307</v>
      </c>
      <c r="P9105" s="302" t="s">
        <v>1062</v>
      </c>
    </row>
    <row r="9106" spans="1:16">
      <c r="A9106" s="303">
        <v>0</v>
      </c>
      <c r="B9106" s="303">
        <v>0</v>
      </c>
      <c r="C9106" s="303">
        <v>0</v>
      </c>
      <c r="D9106" s="304">
        <f t="shared" si="142"/>
        <v>0</v>
      </c>
      <c r="E9106" s="305">
        <v>45992</v>
      </c>
      <c r="F9106" s="302" t="s">
        <v>69</v>
      </c>
      <c r="G9106" s="302" t="s">
        <v>70</v>
      </c>
      <c r="H9106" s="302" t="s">
        <v>3460</v>
      </c>
      <c r="I9106" s="302" t="s">
        <v>674</v>
      </c>
      <c r="J9106" s="302">
        <v>135600</v>
      </c>
      <c r="K9106" s="302" t="s">
        <v>91</v>
      </c>
      <c r="L9106" s="302">
        <v>9974688</v>
      </c>
      <c r="M9106" s="302" t="s">
        <v>971</v>
      </c>
      <c r="N9106" s="305">
        <v>22098</v>
      </c>
      <c r="O9106" s="305">
        <v>22098</v>
      </c>
      <c r="P9106" s="302" t="s">
        <v>1062</v>
      </c>
    </row>
    <row r="9107" spans="1:16">
      <c r="A9107" s="303">
        <v>0</v>
      </c>
      <c r="B9107" s="303">
        <v>0</v>
      </c>
      <c r="C9107" s="303">
        <v>0</v>
      </c>
      <c r="D9107" s="304">
        <f t="shared" si="142"/>
        <v>0</v>
      </c>
      <c r="E9107" s="305">
        <v>45992</v>
      </c>
      <c r="F9107" s="302" t="s">
        <v>69</v>
      </c>
      <c r="G9107" s="302" t="s">
        <v>70</v>
      </c>
      <c r="H9107" s="302" t="s">
        <v>3460</v>
      </c>
      <c r="I9107" s="302" t="s">
        <v>674</v>
      </c>
      <c r="J9107" s="302">
        <v>135600</v>
      </c>
      <c r="K9107" s="302" t="s">
        <v>91</v>
      </c>
      <c r="L9107" s="302">
        <v>9974687</v>
      </c>
      <c r="M9107" s="302" t="s">
        <v>971</v>
      </c>
      <c r="N9107" s="305">
        <v>25385</v>
      </c>
      <c r="O9107" s="305">
        <v>25385</v>
      </c>
      <c r="P9107" s="302" t="s">
        <v>1062</v>
      </c>
    </row>
    <row r="9108" spans="1:16">
      <c r="A9108" s="303">
        <v>0</v>
      </c>
      <c r="B9108" s="303">
        <v>0</v>
      </c>
      <c r="C9108" s="303">
        <v>0</v>
      </c>
      <c r="D9108" s="304">
        <f t="shared" si="142"/>
        <v>0</v>
      </c>
      <c r="E9108" s="305">
        <v>45992</v>
      </c>
      <c r="F9108" s="302" t="s">
        <v>69</v>
      </c>
      <c r="G9108" s="302" t="s">
        <v>70</v>
      </c>
      <c r="H9108" s="302" t="s">
        <v>3460</v>
      </c>
      <c r="I9108" s="302" t="s">
        <v>674</v>
      </c>
      <c r="J9108" s="302">
        <v>135600</v>
      </c>
      <c r="K9108" s="302" t="s">
        <v>91</v>
      </c>
      <c r="L9108" s="302">
        <v>9974689</v>
      </c>
      <c r="M9108" s="302" t="s">
        <v>886</v>
      </c>
      <c r="N9108" s="305">
        <v>19541</v>
      </c>
      <c r="O9108" s="305">
        <v>19541</v>
      </c>
      <c r="P9108" s="302" t="s">
        <v>1062</v>
      </c>
    </row>
    <row r="9109" spans="1:16">
      <c r="A9109" s="303">
        <v>0</v>
      </c>
      <c r="B9109" s="303">
        <v>0</v>
      </c>
      <c r="C9109" s="303">
        <v>0</v>
      </c>
      <c r="D9109" s="304">
        <f t="shared" si="142"/>
        <v>0</v>
      </c>
      <c r="E9109" s="305">
        <v>45992</v>
      </c>
      <c r="F9109" s="302" t="s">
        <v>69</v>
      </c>
      <c r="G9109" s="302" t="s">
        <v>70</v>
      </c>
      <c r="H9109" s="302" t="s">
        <v>3460</v>
      </c>
      <c r="I9109" s="302" t="s">
        <v>674</v>
      </c>
      <c r="J9109" s="302">
        <v>135600</v>
      </c>
      <c r="K9109" s="302" t="s">
        <v>99</v>
      </c>
      <c r="L9109" s="302">
        <v>9974685</v>
      </c>
      <c r="M9109" s="302" t="s">
        <v>973</v>
      </c>
      <c r="N9109" s="305">
        <v>25385</v>
      </c>
      <c r="O9109" s="305">
        <v>25385</v>
      </c>
      <c r="P9109" s="302" t="s">
        <v>1062</v>
      </c>
    </row>
    <row r="9110" spans="1:16">
      <c r="A9110" s="303">
        <v>0</v>
      </c>
      <c r="B9110" s="303">
        <v>0</v>
      </c>
      <c r="C9110" s="303">
        <v>0</v>
      </c>
      <c r="D9110" s="304">
        <f t="shared" si="142"/>
        <v>0</v>
      </c>
      <c r="E9110" s="305">
        <v>45992</v>
      </c>
      <c r="F9110" s="302" t="s">
        <v>69</v>
      </c>
      <c r="G9110" s="302" t="s">
        <v>70</v>
      </c>
      <c r="H9110" s="302" t="s">
        <v>3460</v>
      </c>
      <c r="I9110" s="302" t="s">
        <v>674</v>
      </c>
      <c r="J9110" s="302">
        <v>135600</v>
      </c>
      <c r="K9110" s="302" t="s">
        <v>99</v>
      </c>
      <c r="L9110" s="302">
        <v>9974686</v>
      </c>
      <c r="M9110" s="302" t="s">
        <v>887</v>
      </c>
      <c r="N9110" s="305">
        <v>19541</v>
      </c>
      <c r="O9110" s="305">
        <v>19541</v>
      </c>
      <c r="P9110" s="302" t="s">
        <v>1062</v>
      </c>
    </row>
    <row r="9111" spans="1:16">
      <c r="A9111" s="303">
        <v>0</v>
      </c>
      <c r="B9111" s="303">
        <v>0</v>
      </c>
      <c r="C9111" s="303">
        <v>0</v>
      </c>
      <c r="D9111" s="304">
        <f t="shared" si="142"/>
        <v>0</v>
      </c>
      <c r="E9111" s="305">
        <v>45992</v>
      </c>
      <c r="F9111" s="302" t="s">
        <v>69</v>
      </c>
      <c r="G9111" s="302" t="s">
        <v>70</v>
      </c>
      <c r="H9111" s="302" t="s">
        <v>3461</v>
      </c>
      <c r="I9111" s="302" t="s">
        <v>725</v>
      </c>
      <c r="J9111" s="302">
        <v>135500</v>
      </c>
      <c r="K9111" s="302" t="s">
        <v>83</v>
      </c>
      <c r="L9111" s="302">
        <v>9802417</v>
      </c>
      <c r="M9111" s="302" t="s">
        <v>879</v>
      </c>
      <c r="N9111" s="305">
        <v>30864</v>
      </c>
      <c r="O9111" s="305">
        <v>30864</v>
      </c>
      <c r="P9111" s="302" t="s">
        <v>1052</v>
      </c>
    </row>
    <row r="9112" spans="1:16">
      <c r="A9112" s="303">
        <v>0</v>
      </c>
      <c r="B9112" s="303">
        <v>0</v>
      </c>
      <c r="C9112" s="303">
        <v>0</v>
      </c>
      <c r="D9112" s="304">
        <f t="shared" si="142"/>
        <v>0</v>
      </c>
      <c r="E9112" s="305">
        <v>45992</v>
      </c>
      <c r="F9112" s="302" t="s">
        <v>69</v>
      </c>
      <c r="G9112" s="302" t="s">
        <v>70</v>
      </c>
      <c r="H9112" s="302" t="s">
        <v>3461</v>
      </c>
      <c r="I9112" s="302" t="s">
        <v>725</v>
      </c>
      <c r="J9112" s="302">
        <v>135500</v>
      </c>
      <c r="K9112" s="302" t="s">
        <v>83</v>
      </c>
      <c r="L9112" s="302">
        <v>9802416</v>
      </c>
      <c r="M9112" s="302" t="s">
        <v>879</v>
      </c>
      <c r="N9112" s="305">
        <v>30133</v>
      </c>
      <c r="O9112" s="305">
        <v>30133</v>
      </c>
      <c r="P9112" s="302" t="s">
        <v>1052</v>
      </c>
    </row>
    <row r="9113" spans="1:16">
      <c r="A9113" s="303">
        <v>0</v>
      </c>
      <c r="B9113" s="303">
        <v>0</v>
      </c>
      <c r="C9113" s="303">
        <v>0</v>
      </c>
      <c r="D9113" s="304">
        <f t="shared" si="142"/>
        <v>0</v>
      </c>
      <c r="E9113" s="305">
        <v>45992</v>
      </c>
      <c r="F9113" s="302" t="s">
        <v>69</v>
      </c>
      <c r="G9113" s="302" t="s">
        <v>70</v>
      </c>
      <c r="H9113" s="302" t="s">
        <v>3461</v>
      </c>
      <c r="I9113" s="302" t="s">
        <v>725</v>
      </c>
      <c r="J9113" s="302">
        <v>135500</v>
      </c>
      <c r="K9113" s="302" t="s">
        <v>83</v>
      </c>
      <c r="L9113" s="302">
        <v>9802418</v>
      </c>
      <c r="M9113" s="302" t="s">
        <v>879</v>
      </c>
      <c r="N9113" s="305">
        <v>31594</v>
      </c>
      <c r="O9113" s="305">
        <v>31594</v>
      </c>
      <c r="P9113" s="302" t="s">
        <v>1052</v>
      </c>
    </row>
    <row r="9114" spans="1:16">
      <c r="A9114" s="303">
        <v>0</v>
      </c>
      <c r="B9114" s="303">
        <v>0</v>
      </c>
      <c r="C9114" s="303">
        <v>0</v>
      </c>
      <c r="D9114" s="304">
        <f t="shared" si="142"/>
        <v>0</v>
      </c>
      <c r="E9114" s="305">
        <v>45992</v>
      </c>
      <c r="F9114" s="302" t="s">
        <v>69</v>
      </c>
      <c r="G9114" s="302" t="s">
        <v>70</v>
      </c>
      <c r="H9114" s="302" t="s">
        <v>3461</v>
      </c>
      <c r="I9114" s="302" t="s">
        <v>725</v>
      </c>
      <c r="J9114" s="302">
        <v>135500</v>
      </c>
      <c r="K9114" s="302" t="s">
        <v>83</v>
      </c>
      <c r="L9114" s="302">
        <v>9802687</v>
      </c>
      <c r="M9114" s="302" t="s">
        <v>879</v>
      </c>
      <c r="N9114" s="305">
        <v>35247</v>
      </c>
      <c r="O9114" s="305">
        <v>35247</v>
      </c>
      <c r="P9114" s="302" t="s">
        <v>1052</v>
      </c>
    </row>
    <row r="9115" spans="1:16">
      <c r="A9115" s="303">
        <v>0</v>
      </c>
      <c r="B9115" s="303">
        <v>0</v>
      </c>
      <c r="C9115" s="303">
        <v>0</v>
      </c>
      <c r="D9115" s="304">
        <f t="shared" si="142"/>
        <v>0</v>
      </c>
      <c r="E9115" s="305">
        <v>45992</v>
      </c>
      <c r="F9115" s="302" t="s">
        <v>69</v>
      </c>
      <c r="G9115" s="302" t="s">
        <v>70</v>
      </c>
      <c r="H9115" s="302" t="s">
        <v>3461</v>
      </c>
      <c r="I9115" s="302" t="s">
        <v>725</v>
      </c>
      <c r="J9115" s="302">
        <v>135500</v>
      </c>
      <c r="K9115" s="302" t="s">
        <v>86</v>
      </c>
      <c r="L9115" s="302">
        <v>9802955</v>
      </c>
      <c r="M9115" s="302" t="s">
        <v>885</v>
      </c>
      <c r="N9115" s="305">
        <v>30133</v>
      </c>
      <c r="O9115" s="305">
        <v>30133</v>
      </c>
      <c r="P9115" s="302" t="s">
        <v>1052</v>
      </c>
    </row>
    <row r="9116" spans="1:16">
      <c r="A9116" s="303">
        <v>0</v>
      </c>
      <c r="B9116" s="303">
        <v>0</v>
      </c>
      <c r="C9116" s="303">
        <v>0</v>
      </c>
      <c r="D9116" s="304">
        <f t="shared" si="142"/>
        <v>0</v>
      </c>
      <c r="E9116" s="305">
        <v>45992</v>
      </c>
      <c r="F9116" s="302" t="s">
        <v>69</v>
      </c>
      <c r="G9116" s="302" t="s">
        <v>70</v>
      </c>
      <c r="H9116" s="302" t="s">
        <v>3461</v>
      </c>
      <c r="I9116" s="302" t="s">
        <v>725</v>
      </c>
      <c r="J9116" s="302">
        <v>135500</v>
      </c>
      <c r="K9116" s="302" t="s">
        <v>86</v>
      </c>
      <c r="L9116" s="302">
        <v>9802957</v>
      </c>
      <c r="M9116" s="302" t="s">
        <v>885</v>
      </c>
      <c r="N9116" s="305">
        <v>31594</v>
      </c>
      <c r="O9116" s="305">
        <v>31594</v>
      </c>
      <c r="P9116" s="302" t="s">
        <v>1052</v>
      </c>
    </row>
    <row r="9117" spans="1:16">
      <c r="A9117" s="303">
        <v>0</v>
      </c>
      <c r="B9117" s="303">
        <v>0</v>
      </c>
      <c r="C9117" s="303">
        <v>0</v>
      </c>
      <c r="D9117" s="304">
        <f t="shared" si="142"/>
        <v>0</v>
      </c>
      <c r="E9117" s="305">
        <v>45992</v>
      </c>
      <c r="F9117" s="302" t="s">
        <v>69</v>
      </c>
      <c r="G9117" s="302" t="s">
        <v>70</v>
      </c>
      <c r="H9117" s="302" t="s">
        <v>3461</v>
      </c>
      <c r="I9117" s="302" t="s">
        <v>725</v>
      </c>
      <c r="J9117" s="302">
        <v>135500</v>
      </c>
      <c r="K9117" s="302" t="s">
        <v>86</v>
      </c>
      <c r="L9117" s="302">
        <v>9802956</v>
      </c>
      <c r="M9117" s="302" t="s">
        <v>885</v>
      </c>
      <c r="N9117" s="305">
        <v>30864</v>
      </c>
      <c r="O9117" s="305">
        <v>30864</v>
      </c>
      <c r="P9117" s="302" t="s">
        <v>1052</v>
      </c>
    </row>
    <row r="9118" spans="1:16">
      <c r="A9118" s="303">
        <v>0</v>
      </c>
      <c r="B9118" s="303">
        <v>0</v>
      </c>
      <c r="C9118" s="303">
        <v>0</v>
      </c>
      <c r="D9118" s="304">
        <f t="shared" si="142"/>
        <v>0</v>
      </c>
      <c r="E9118" s="305">
        <v>45992</v>
      </c>
      <c r="F9118" s="302" t="s">
        <v>69</v>
      </c>
      <c r="G9118" s="302" t="s">
        <v>70</v>
      </c>
      <c r="H9118" s="302" t="s">
        <v>3461</v>
      </c>
      <c r="I9118" s="302" t="s">
        <v>725</v>
      </c>
      <c r="J9118" s="302">
        <v>135500</v>
      </c>
      <c r="K9118" s="302" t="s">
        <v>86</v>
      </c>
      <c r="L9118" s="302">
        <v>9803125</v>
      </c>
      <c r="M9118" s="302" t="s">
        <v>885</v>
      </c>
      <c r="N9118" s="305">
        <v>35247</v>
      </c>
      <c r="O9118" s="305">
        <v>35247</v>
      </c>
      <c r="P9118" s="302" t="s">
        <v>1052</v>
      </c>
    </row>
    <row r="9119" spans="1:16">
      <c r="A9119" s="303">
        <v>0</v>
      </c>
      <c r="B9119" s="303">
        <v>0</v>
      </c>
      <c r="C9119" s="303">
        <v>0</v>
      </c>
      <c r="D9119" s="304">
        <f t="shared" si="142"/>
        <v>0</v>
      </c>
      <c r="E9119" s="305">
        <v>45992</v>
      </c>
      <c r="F9119" s="302" t="s">
        <v>69</v>
      </c>
      <c r="G9119" s="302" t="s">
        <v>70</v>
      </c>
      <c r="H9119" s="302" t="s">
        <v>3461</v>
      </c>
      <c r="I9119" s="302" t="s">
        <v>725</v>
      </c>
      <c r="J9119" s="302">
        <v>135500</v>
      </c>
      <c r="K9119" s="302" t="s">
        <v>86</v>
      </c>
      <c r="L9119" s="302">
        <v>9804946</v>
      </c>
      <c r="M9119" s="302" t="s">
        <v>885</v>
      </c>
      <c r="N9119" s="305">
        <v>30864</v>
      </c>
      <c r="O9119" s="305">
        <v>30864</v>
      </c>
      <c r="P9119" s="302" t="s">
        <v>1052</v>
      </c>
    </row>
    <row r="9120" spans="1:16">
      <c r="A9120" s="303">
        <v>0</v>
      </c>
      <c r="B9120" s="303">
        <v>0</v>
      </c>
      <c r="C9120" s="303">
        <v>0</v>
      </c>
      <c r="D9120" s="304">
        <f t="shared" si="142"/>
        <v>0</v>
      </c>
      <c r="E9120" s="305">
        <v>45992</v>
      </c>
      <c r="F9120" s="302" t="s">
        <v>69</v>
      </c>
      <c r="G9120" s="302" t="s">
        <v>70</v>
      </c>
      <c r="H9120" s="302" t="s">
        <v>3461</v>
      </c>
      <c r="I9120" s="302" t="s">
        <v>725</v>
      </c>
      <c r="J9120" s="302">
        <v>135500</v>
      </c>
      <c r="K9120" s="302" t="s">
        <v>88</v>
      </c>
      <c r="L9120" s="302">
        <v>9975101</v>
      </c>
      <c r="M9120" s="302" t="s">
        <v>3062</v>
      </c>
      <c r="N9120" s="305">
        <v>30864</v>
      </c>
      <c r="O9120" s="305">
        <v>30864</v>
      </c>
      <c r="P9120" s="302" t="s">
        <v>1062</v>
      </c>
    </row>
    <row r="9121" spans="1:16">
      <c r="A9121" s="303">
        <v>0</v>
      </c>
      <c r="B9121" s="303">
        <v>0</v>
      </c>
      <c r="C9121" s="303">
        <v>0</v>
      </c>
      <c r="D9121" s="304">
        <f t="shared" si="142"/>
        <v>0</v>
      </c>
      <c r="E9121" s="305">
        <v>45992</v>
      </c>
      <c r="F9121" s="302" t="s">
        <v>69</v>
      </c>
      <c r="G9121" s="302" t="s">
        <v>70</v>
      </c>
      <c r="H9121" s="302" t="s">
        <v>3461</v>
      </c>
      <c r="I9121" s="302" t="s">
        <v>725</v>
      </c>
      <c r="J9121" s="302">
        <v>135500</v>
      </c>
      <c r="K9121" s="302" t="s">
        <v>88</v>
      </c>
      <c r="L9121" s="302">
        <v>9975100</v>
      </c>
      <c r="M9121" s="302" t="s">
        <v>3062</v>
      </c>
      <c r="N9121" s="305">
        <v>31594</v>
      </c>
      <c r="O9121" s="305">
        <v>31594</v>
      </c>
      <c r="P9121" s="302" t="s">
        <v>1062</v>
      </c>
    </row>
    <row r="9122" spans="1:16">
      <c r="A9122" s="303">
        <v>0</v>
      </c>
      <c r="B9122" s="303">
        <v>0</v>
      </c>
      <c r="C9122" s="303">
        <v>0</v>
      </c>
      <c r="D9122" s="304">
        <f t="shared" si="142"/>
        <v>0</v>
      </c>
      <c r="E9122" s="305">
        <v>45992</v>
      </c>
      <c r="F9122" s="302" t="s">
        <v>69</v>
      </c>
      <c r="G9122" s="302" t="s">
        <v>70</v>
      </c>
      <c r="H9122" s="302" t="s">
        <v>3461</v>
      </c>
      <c r="I9122" s="302" t="s">
        <v>725</v>
      </c>
      <c r="J9122" s="302">
        <v>135500</v>
      </c>
      <c r="K9122" s="302" t="s">
        <v>88</v>
      </c>
      <c r="L9122" s="302">
        <v>9975102</v>
      </c>
      <c r="M9122" s="302" t="s">
        <v>3062</v>
      </c>
      <c r="N9122" s="305">
        <v>30133</v>
      </c>
      <c r="O9122" s="305">
        <v>30133</v>
      </c>
      <c r="P9122" s="302" t="s">
        <v>1062</v>
      </c>
    </row>
    <row r="9123" spans="1:16">
      <c r="A9123" s="303">
        <v>0</v>
      </c>
      <c r="B9123" s="303">
        <v>0</v>
      </c>
      <c r="C9123" s="303">
        <v>0</v>
      </c>
      <c r="D9123" s="304">
        <f t="shared" si="142"/>
        <v>0</v>
      </c>
      <c r="E9123" s="305">
        <v>45992</v>
      </c>
      <c r="F9123" s="302" t="s">
        <v>69</v>
      </c>
      <c r="G9123" s="302" t="s">
        <v>70</v>
      </c>
      <c r="H9123" s="302" t="s">
        <v>3461</v>
      </c>
      <c r="I9123" s="302" t="s">
        <v>725</v>
      </c>
      <c r="J9123" s="302">
        <v>135500</v>
      </c>
      <c r="K9123" s="302" t="s">
        <v>94</v>
      </c>
      <c r="L9123" s="302">
        <v>9776102</v>
      </c>
      <c r="M9123" s="302" t="s">
        <v>3462</v>
      </c>
      <c r="N9123" s="305">
        <v>35247</v>
      </c>
      <c r="O9123" s="305">
        <v>35247</v>
      </c>
      <c r="P9123" s="302" t="s">
        <v>1062</v>
      </c>
    </row>
    <row r="9124" spans="1:16">
      <c r="A9124" s="303">
        <v>0</v>
      </c>
      <c r="B9124" s="303">
        <v>0</v>
      </c>
      <c r="C9124" s="303">
        <v>0</v>
      </c>
      <c r="D9124" s="304">
        <f t="shared" si="142"/>
        <v>0</v>
      </c>
      <c r="E9124" s="305">
        <v>45992</v>
      </c>
      <c r="F9124" s="302" t="s">
        <v>69</v>
      </c>
      <c r="G9124" s="302" t="s">
        <v>70</v>
      </c>
      <c r="H9124" s="302" t="s">
        <v>3461</v>
      </c>
      <c r="I9124" s="302" t="s">
        <v>725</v>
      </c>
      <c r="J9124" s="302">
        <v>135500</v>
      </c>
      <c r="K9124" s="302" t="s">
        <v>673</v>
      </c>
      <c r="L9124" s="302">
        <v>9706654</v>
      </c>
      <c r="M9124" s="302" t="s">
        <v>3190</v>
      </c>
      <c r="N9124" s="305">
        <v>30864</v>
      </c>
      <c r="O9124" s="305">
        <v>30864</v>
      </c>
      <c r="P9124" s="302" t="s">
        <v>1062</v>
      </c>
    </row>
    <row r="9125" spans="1:16">
      <c r="A9125" s="303">
        <v>0</v>
      </c>
      <c r="B9125" s="303">
        <v>0</v>
      </c>
      <c r="C9125" s="303">
        <v>0</v>
      </c>
      <c r="D9125" s="304">
        <f t="shared" si="142"/>
        <v>0</v>
      </c>
      <c r="E9125" s="305">
        <v>45992</v>
      </c>
      <c r="F9125" s="302" t="s">
        <v>69</v>
      </c>
      <c r="G9125" s="302" t="s">
        <v>70</v>
      </c>
      <c r="H9125" s="302" t="s">
        <v>3461</v>
      </c>
      <c r="I9125" s="302" t="s">
        <v>725</v>
      </c>
      <c r="J9125" s="302">
        <v>135600</v>
      </c>
      <c r="K9125" s="302" t="s">
        <v>91</v>
      </c>
      <c r="L9125" s="302">
        <v>9724213</v>
      </c>
      <c r="M9125" s="302" t="s">
        <v>886</v>
      </c>
      <c r="N9125" s="305">
        <v>30864</v>
      </c>
      <c r="O9125" s="305">
        <v>30864</v>
      </c>
      <c r="P9125" s="302" t="s">
        <v>1062</v>
      </c>
    </row>
    <row r="9126" spans="1:16">
      <c r="A9126" s="303">
        <v>0</v>
      </c>
      <c r="B9126" s="303">
        <v>0</v>
      </c>
      <c r="C9126" s="303">
        <v>0</v>
      </c>
      <c r="D9126" s="304">
        <f t="shared" si="142"/>
        <v>0</v>
      </c>
      <c r="E9126" s="305">
        <v>45992</v>
      </c>
      <c r="F9126" s="302" t="s">
        <v>69</v>
      </c>
      <c r="G9126" s="302" t="s">
        <v>70</v>
      </c>
      <c r="H9126" s="302" t="s">
        <v>3461</v>
      </c>
      <c r="I9126" s="302" t="s">
        <v>725</v>
      </c>
      <c r="J9126" s="302">
        <v>135600</v>
      </c>
      <c r="K9126" s="302" t="s">
        <v>99</v>
      </c>
      <c r="L9126" s="302">
        <v>9701196</v>
      </c>
      <c r="M9126" s="302" t="s">
        <v>887</v>
      </c>
      <c r="N9126" s="305">
        <v>30864</v>
      </c>
      <c r="O9126" s="305">
        <v>30864</v>
      </c>
      <c r="P9126" s="302" t="s">
        <v>1062</v>
      </c>
    </row>
    <row r="9127" spans="1:16">
      <c r="A9127" s="303">
        <v>0</v>
      </c>
      <c r="B9127" s="303">
        <v>0</v>
      </c>
      <c r="C9127" s="303">
        <v>0</v>
      </c>
      <c r="D9127" s="304">
        <f t="shared" si="142"/>
        <v>0</v>
      </c>
      <c r="E9127" s="305">
        <v>45992</v>
      </c>
      <c r="F9127" s="302" t="s">
        <v>69</v>
      </c>
      <c r="G9127" s="302" t="s">
        <v>70</v>
      </c>
      <c r="H9127" s="302" t="s">
        <v>3461</v>
      </c>
      <c r="I9127" s="302" t="s">
        <v>725</v>
      </c>
      <c r="J9127" s="302">
        <v>135600</v>
      </c>
      <c r="K9127" s="302" t="s">
        <v>92</v>
      </c>
      <c r="L9127" s="302">
        <v>10500644</v>
      </c>
      <c r="M9127" s="302" t="s">
        <v>877</v>
      </c>
      <c r="N9127" s="305">
        <v>40452</v>
      </c>
      <c r="O9127" s="305">
        <v>40179</v>
      </c>
      <c r="P9127" s="302" t="s">
        <v>3463</v>
      </c>
    </row>
    <row r="9128" spans="1:16">
      <c r="A9128" s="303">
        <v>0</v>
      </c>
      <c r="B9128" s="303">
        <v>0</v>
      </c>
      <c r="C9128" s="303">
        <v>0</v>
      </c>
      <c r="D9128" s="304">
        <f t="shared" si="142"/>
        <v>0</v>
      </c>
      <c r="E9128" s="305">
        <v>45992</v>
      </c>
      <c r="F9128" s="302" t="s">
        <v>69</v>
      </c>
      <c r="G9128" s="302" t="s">
        <v>70</v>
      </c>
      <c r="H9128" s="302" t="s">
        <v>3464</v>
      </c>
      <c r="I9128" s="302" t="s">
        <v>100</v>
      </c>
      <c r="J9128" s="302">
        <v>135002</v>
      </c>
      <c r="K9128" s="302" t="s">
        <v>107</v>
      </c>
      <c r="L9128" s="302">
        <v>9869975</v>
      </c>
      <c r="M9128" s="302" t="s">
        <v>3114</v>
      </c>
      <c r="N9128" s="305">
        <v>34151</v>
      </c>
      <c r="O9128" s="305">
        <v>34151</v>
      </c>
      <c r="P9128" s="302" t="s">
        <v>1062</v>
      </c>
    </row>
    <row r="9129" spans="1:16">
      <c r="A9129" s="303">
        <v>0</v>
      </c>
      <c r="B9129" s="303">
        <v>0</v>
      </c>
      <c r="C9129" s="303">
        <v>0</v>
      </c>
      <c r="D9129" s="304">
        <f t="shared" si="142"/>
        <v>0</v>
      </c>
      <c r="E9129" s="305">
        <v>45992</v>
      </c>
      <c r="F9129" s="302" t="s">
        <v>69</v>
      </c>
      <c r="G9129" s="302" t="s">
        <v>70</v>
      </c>
      <c r="H9129" s="302" t="s">
        <v>3464</v>
      </c>
      <c r="I9129" s="302" t="s">
        <v>100</v>
      </c>
      <c r="J9129" s="302">
        <v>135500</v>
      </c>
      <c r="K9129" s="302" t="s">
        <v>80</v>
      </c>
      <c r="L9129" s="302">
        <v>9862153</v>
      </c>
      <c r="M9129" s="302" t="s">
        <v>891</v>
      </c>
      <c r="N9129" s="305">
        <v>35247</v>
      </c>
      <c r="O9129" s="305">
        <v>35247</v>
      </c>
      <c r="P9129" s="302" t="s">
        <v>1062</v>
      </c>
    </row>
    <row r="9130" spans="1:16">
      <c r="A9130" s="303">
        <v>0</v>
      </c>
      <c r="B9130" s="303">
        <v>0</v>
      </c>
      <c r="C9130" s="303">
        <v>0</v>
      </c>
      <c r="D9130" s="304">
        <f t="shared" si="142"/>
        <v>0</v>
      </c>
      <c r="E9130" s="305">
        <v>45992</v>
      </c>
      <c r="F9130" s="302" t="s">
        <v>69</v>
      </c>
      <c r="G9130" s="302" t="s">
        <v>70</v>
      </c>
      <c r="H9130" s="302" t="s">
        <v>3464</v>
      </c>
      <c r="I9130" s="302" t="s">
        <v>100</v>
      </c>
      <c r="J9130" s="302">
        <v>135500</v>
      </c>
      <c r="K9130" s="302" t="s">
        <v>80</v>
      </c>
      <c r="L9130" s="302">
        <v>9870334</v>
      </c>
      <c r="M9130" s="302" t="s">
        <v>891</v>
      </c>
      <c r="N9130" s="305">
        <v>36357</v>
      </c>
      <c r="O9130" s="305">
        <v>36161</v>
      </c>
      <c r="P9130" s="302" t="s">
        <v>3467</v>
      </c>
    </row>
    <row r="9131" spans="1:16">
      <c r="A9131" s="303">
        <v>0</v>
      </c>
      <c r="B9131" s="303">
        <v>0</v>
      </c>
      <c r="C9131" s="303">
        <v>0</v>
      </c>
      <c r="D9131" s="304">
        <f t="shared" si="142"/>
        <v>0</v>
      </c>
      <c r="E9131" s="305">
        <v>45992</v>
      </c>
      <c r="F9131" s="302" t="s">
        <v>69</v>
      </c>
      <c r="G9131" s="302" t="s">
        <v>70</v>
      </c>
      <c r="H9131" s="302" t="s">
        <v>3464</v>
      </c>
      <c r="I9131" s="302" t="s">
        <v>100</v>
      </c>
      <c r="J9131" s="302">
        <v>135500</v>
      </c>
      <c r="K9131" s="302" t="s">
        <v>80</v>
      </c>
      <c r="L9131" s="302">
        <v>9741929</v>
      </c>
      <c r="M9131" s="302" t="s">
        <v>891</v>
      </c>
      <c r="N9131" s="305">
        <v>39031</v>
      </c>
      <c r="O9131" s="305">
        <v>38718</v>
      </c>
      <c r="P9131" s="302" t="s">
        <v>3465</v>
      </c>
    </row>
    <row r="9132" spans="1:16">
      <c r="A9132" s="303">
        <v>0</v>
      </c>
      <c r="B9132" s="303">
        <v>0</v>
      </c>
      <c r="C9132" s="303">
        <v>0</v>
      </c>
      <c r="D9132" s="304">
        <f t="shared" si="142"/>
        <v>0</v>
      </c>
      <c r="E9132" s="305">
        <v>45992</v>
      </c>
      <c r="F9132" s="302" t="s">
        <v>69</v>
      </c>
      <c r="G9132" s="302" t="s">
        <v>70</v>
      </c>
      <c r="H9132" s="302" t="s">
        <v>3464</v>
      </c>
      <c r="I9132" s="302" t="s">
        <v>100</v>
      </c>
      <c r="J9132" s="302">
        <v>135500</v>
      </c>
      <c r="K9132" s="302" t="s">
        <v>80</v>
      </c>
      <c r="L9132" s="302">
        <v>9726056</v>
      </c>
      <c r="M9132" s="302" t="s">
        <v>891</v>
      </c>
      <c r="N9132" s="305">
        <v>34881</v>
      </c>
      <c r="O9132" s="305">
        <v>34881</v>
      </c>
      <c r="P9132" s="302" t="s">
        <v>1062</v>
      </c>
    </row>
    <row r="9133" spans="1:16">
      <c r="A9133" s="303">
        <v>0</v>
      </c>
      <c r="B9133" s="303">
        <v>0</v>
      </c>
      <c r="C9133" s="303">
        <v>0</v>
      </c>
      <c r="D9133" s="304">
        <f t="shared" si="142"/>
        <v>0</v>
      </c>
      <c r="E9133" s="305">
        <v>45992</v>
      </c>
      <c r="F9133" s="302" t="s">
        <v>69</v>
      </c>
      <c r="G9133" s="302" t="s">
        <v>70</v>
      </c>
      <c r="H9133" s="302" t="s">
        <v>3464</v>
      </c>
      <c r="I9133" s="302" t="s">
        <v>100</v>
      </c>
      <c r="J9133" s="302">
        <v>135500</v>
      </c>
      <c r="K9133" s="302" t="s">
        <v>80</v>
      </c>
      <c r="L9133" s="302">
        <v>9810002</v>
      </c>
      <c r="M9133" s="302" t="s">
        <v>891</v>
      </c>
      <c r="N9133" s="305">
        <v>37307</v>
      </c>
      <c r="O9133" s="305">
        <v>37257</v>
      </c>
      <c r="P9133" s="302" t="s">
        <v>3466</v>
      </c>
    </row>
    <row r="9134" spans="1:16">
      <c r="A9134" s="303">
        <v>0</v>
      </c>
      <c r="B9134" s="303">
        <v>0</v>
      </c>
      <c r="C9134" s="303">
        <v>0</v>
      </c>
      <c r="D9134" s="304">
        <f t="shared" si="142"/>
        <v>0</v>
      </c>
      <c r="E9134" s="305">
        <v>45992</v>
      </c>
      <c r="F9134" s="302" t="s">
        <v>69</v>
      </c>
      <c r="G9134" s="302" t="s">
        <v>70</v>
      </c>
      <c r="H9134" s="302" t="s">
        <v>3464</v>
      </c>
      <c r="I9134" s="302" t="s">
        <v>100</v>
      </c>
      <c r="J9134" s="302">
        <v>135500</v>
      </c>
      <c r="K9134" s="302" t="s">
        <v>105</v>
      </c>
      <c r="L9134" s="302">
        <v>9801957</v>
      </c>
      <c r="M9134" s="302" t="s">
        <v>1045</v>
      </c>
      <c r="N9134" s="305">
        <v>29037</v>
      </c>
      <c r="O9134" s="305">
        <v>29037</v>
      </c>
      <c r="P9134" s="302" t="s">
        <v>1052</v>
      </c>
    </row>
    <row r="9135" spans="1:16">
      <c r="A9135" s="303">
        <v>0</v>
      </c>
      <c r="B9135" s="303">
        <v>0</v>
      </c>
      <c r="C9135" s="303">
        <v>0</v>
      </c>
      <c r="D9135" s="304">
        <f t="shared" si="142"/>
        <v>0</v>
      </c>
      <c r="E9135" s="305">
        <v>45992</v>
      </c>
      <c r="F9135" s="302" t="s">
        <v>69</v>
      </c>
      <c r="G9135" s="302" t="s">
        <v>70</v>
      </c>
      <c r="H9135" s="302" t="s">
        <v>3464</v>
      </c>
      <c r="I9135" s="302" t="s">
        <v>100</v>
      </c>
      <c r="J9135" s="302">
        <v>135500</v>
      </c>
      <c r="K9135" s="302" t="s">
        <v>83</v>
      </c>
      <c r="L9135" s="302">
        <v>9802791</v>
      </c>
      <c r="M9135" s="302" t="s">
        <v>879</v>
      </c>
      <c r="N9135" s="305">
        <v>36357</v>
      </c>
      <c r="O9135" s="305">
        <v>36161</v>
      </c>
      <c r="P9135" s="302" t="s">
        <v>1052</v>
      </c>
    </row>
    <row r="9136" spans="1:16">
      <c r="A9136" s="303">
        <v>0</v>
      </c>
      <c r="B9136" s="303">
        <v>0</v>
      </c>
      <c r="C9136" s="303">
        <v>0</v>
      </c>
      <c r="D9136" s="304">
        <f t="shared" si="142"/>
        <v>0</v>
      </c>
      <c r="E9136" s="305">
        <v>45992</v>
      </c>
      <c r="F9136" s="302" t="s">
        <v>69</v>
      </c>
      <c r="G9136" s="302" t="s">
        <v>70</v>
      </c>
      <c r="H9136" s="302" t="s">
        <v>3464</v>
      </c>
      <c r="I9136" s="302" t="s">
        <v>100</v>
      </c>
      <c r="J9136" s="302">
        <v>135500</v>
      </c>
      <c r="K9136" s="302" t="s">
        <v>83</v>
      </c>
      <c r="L9136" s="302">
        <v>9802901</v>
      </c>
      <c r="M9136" s="302" t="s">
        <v>879</v>
      </c>
      <c r="N9136" s="305">
        <v>35247</v>
      </c>
      <c r="O9136" s="305">
        <v>35247</v>
      </c>
      <c r="P9136" s="302" t="s">
        <v>1052</v>
      </c>
    </row>
    <row r="9137" spans="1:16">
      <c r="A9137" s="303">
        <v>0</v>
      </c>
      <c r="B9137" s="303">
        <v>0</v>
      </c>
      <c r="C9137" s="303">
        <v>0</v>
      </c>
      <c r="D9137" s="304">
        <f t="shared" si="142"/>
        <v>0</v>
      </c>
      <c r="E9137" s="305">
        <v>45992</v>
      </c>
      <c r="F9137" s="302" t="s">
        <v>69</v>
      </c>
      <c r="G9137" s="302" t="s">
        <v>70</v>
      </c>
      <c r="H9137" s="302" t="s">
        <v>3464</v>
      </c>
      <c r="I9137" s="302" t="s">
        <v>100</v>
      </c>
      <c r="J9137" s="302">
        <v>135500</v>
      </c>
      <c r="K9137" s="302" t="s">
        <v>83</v>
      </c>
      <c r="L9137" s="302">
        <v>9802902</v>
      </c>
      <c r="M9137" s="302" t="s">
        <v>879</v>
      </c>
      <c r="N9137" s="305">
        <v>35247</v>
      </c>
      <c r="O9137" s="305">
        <v>35247</v>
      </c>
      <c r="P9137" s="302" t="s">
        <v>1052</v>
      </c>
    </row>
    <row r="9138" spans="1:16">
      <c r="A9138" s="303">
        <v>0</v>
      </c>
      <c r="B9138" s="303">
        <v>0</v>
      </c>
      <c r="C9138" s="303">
        <v>0</v>
      </c>
      <c r="D9138" s="304">
        <f t="shared" si="142"/>
        <v>0</v>
      </c>
      <c r="E9138" s="305">
        <v>45992</v>
      </c>
      <c r="F9138" s="302" t="s">
        <v>69</v>
      </c>
      <c r="G9138" s="302" t="s">
        <v>70</v>
      </c>
      <c r="H9138" s="302" t="s">
        <v>3464</v>
      </c>
      <c r="I9138" s="302" t="s">
        <v>100</v>
      </c>
      <c r="J9138" s="302">
        <v>135500</v>
      </c>
      <c r="K9138" s="302" t="s">
        <v>83</v>
      </c>
      <c r="L9138" s="302">
        <v>9802903</v>
      </c>
      <c r="M9138" s="302" t="s">
        <v>879</v>
      </c>
      <c r="N9138" s="305">
        <v>35247</v>
      </c>
      <c r="O9138" s="305">
        <v>35247</v>
      </c>
      <c r="P9138" s="302" t="s">
        <v>1052</v>
      </c>
    </row>
    <row r="9139" spans="1:16">
      <c r="A9139" s="303">
        <v>0</v>
      </c>
      <c r="B9139" s="303">
        <v>0</v>
      </c>
      <c r="C9139" s="303">
        <v>0</v>
      </c>
      <c r="D9139" s="304">
        <f t="shared" si="142"/>
        <v>0</v>
      </c>
      <c r="E9139" s="305">
        <v>45992</v>
      </c>
      <c r="F9139" s="302" t="s">
        <v>69</v>
      </c>
      <c r="G9139" s="302" t="s">
        <v>70</v>
      </c>
      <c r="H9139" s="302" t="s">
        <v>3464</v>
      </c>
      <c r="I9139" s="302" t="s">
        <v>100</v>
      </c>
      <c r="J9139" s="302">
        <v>135500</v>
      </c>
      <c r="K9139" s="302" t="s">
        <v>83</v>
      </c>
      <c r="L9139" s="302">
        <v>9802681</v>
      </c>
      <c r="M9139" s="302" t="s">
        <v>879</v>
      </c>
      <c r="N9139" s="305">
        <v>34881</v>
      </c>
      <c r="O9139" s="305">
        <v>34881</v>
      </c>
      <c r="P9139" s="302" t="s">
        <v>1052</v>
      </c>
    </row>
    <row r="9140" spans="1:16">
      <c r="A9140" s="303">
        <v>0</v>
      </c>
      <c r="B9140" s="303">
        <v>0</v>
      </c>
      <c r="C9140" s="303">
        <v>0</v>
      </c>
      <c r="D9140" s="304">
        <f t="shared" si="142"/>
        <v>0</v>
      </c>
      <c r="E9140" s="305">
        <v>45992</v>
      </c>
      <c r="F9140" s="302" t="s">
        <v>69</v>
      </c>
      <c r="G9140" s="302" t="s">
        <v>70</v>
      </c>
      <c r="H9140" s="302" t="s">
        <v>3464</v>
      </c>
      <c r="I9140" s="302" t="s">
        <v>100</v>
      </c>
      <c r="J9140" s="302">
        <v>135500</v>
      </c>
      <c r="K9140" s="302" t="s">
        <v>83</v>
      </c>
      <c r="L9140" s="302">
        <v>9802851</v>
      </c>
      <c r="M9140" s="302" t="s">
        <v>879</v>
      </c>
      <c r="N9140" s="305">
        <v>35247</v>
      </c>
      <c r="O9140" s="305">
        <v>35247</v>
      </c>
      <c r="P9140" s="302" t="s">
        <v>1052</v>
      </c>
    </row>
    <row r="9141" spans="1:16">
      <c r="A9141" s="303">
        <v>0</v>
      </c>
      <c r="B9141" s="303">
        <v>0</v>
      </c>
      <c r="C9141" s="303">
        <v>0</v>
      </c>
      <c r="D9141" s="304">
        <f t="shared" si="142"/>
        <v>0</v>
      </c>
      <c r="E9141" s="305">
        <v>45992</v>
      </c>
      <c r="F9141" s="302" t="s">
        <v>69</v>
      </c>
      <c r="G9141" s="302" t="s">
        <v>70</v>
      </c>
      <c r="H9141" s="302" t="s">
        <v>3464</v>
      </c>
      <c r="I9141" s="302" t="s">
        <v>100</v>
      </c>
      <c r="J9141" s="302">
        <v>135500</v>
      </c>
      <c r="K9141" s="302" t="s">
        <v>83</v>
      </c>
      <c r="L9141" s="302">
        <v>9802905</v>
      </c>
      <c r="M9141" s="302" t="s">
        <v>879</v>
      </c>
      <c r="N9141" s="305">
        <v>36357</v>
      </c>
      <c r="O9141" s="305">
        <v>36161</v>
      </c>
      <c r="P9141" s="302" t="s">
        <v>1052</v>
      </c>
    </row>
    <row r="9142" spans="1:16">
      <c r="A9142" s="303">
        <v>0</v>
      </c>
      <c r="B9142" s="303">
        <v>0</v>
      </c>
      <c r="C9142" s="303">
        <v>0</v>
      </c>
      <c r="D9142" s="304">
        <f t="shared" si="142"/>
        <v>0</v>
      </c>
      <c r="E9142" s="305">
        <v>45992</v>
      </c>
      <c r="F9142" s="302" t="s">
        <v>69</v>
      </c>
      <c r="G9142" s="302" t="s">
        <v>70</v>
      </c>
      <c r="H9142" s="302" t="s">
        <v>3464</v>
      </c>
      <c r="I9142" s="302" t="s">
        <v>100</v>
      </c>
      <c r="J9142" s="302">
        <v>135500</v>
      </c>
      <c r="K9142" s="302" t="s">
        <v>83</v>
      </c>
      <c r="L9142" s="302">
        <v>9802357</v>
      </c>
      <c r="M9142" s="302" t="s">
        <v>879</v>
      </c>
      <c r="N9142" s="305">
        <v>34881</v>
      </c>
      <c r="O9142" s="305">
        <v>34881</v>
      </c>
      <c r="P9142" s="302" t="s">
        <v>1052</v>
      </c>
    </row>
    <row r="9143" spans="1:16">
      <c r="A9143" s="303">
        <v>0</v>
      </c>
      <c r="B9143" s="303">
        <v>0</v>
      </c>
      <c r="C9143" s="303">
        <v>0</v>
      </c>
      <c r="D9143" s="304">
        <f t="shared" si="142"/>
        <v>0</v>
      </c>
      <c r="E9143" s="305">
        <v>45992</v>
      </c>
      <c r="F9143" s="302" t="s">
        <v>69</v>
      </c>
      <c r="G9143" s="302" t="s">
        <v>70</v>
      </c>
      <c r="H9143" s="302" t="s">
        <v>3464</v>
      </c>
      <c r="I9143" s="302" t="s">
        <v>100</v>
      </c>
      <c r="J9143" s="302">
        <v>135500</v>
      </c>
      <c r="K9143" s="302" t="s">
        <v>83</v>
      </c>
      <c r="L9143" s="302">
        <v>9802789</v>
      </c>
      <c r="M9143" s="302" t="s">
        <v>879</v>
      </c>
      <c r="N9143" s="305">
        <v>34516</v>
      </c>
      <c r="O9143" s="305">
        <v>34516</v>
      </c>
      <c r="P9143" s="302" t="s">
        <v>1052</v>
      </c>
    </row>
    <row r="9144" spans="1:16">
      <c r="A9144" s="303">
        <v>0</v>
      </c>
      <c r="B9144" s="303">
        <v>0</v>
      </c>
      <c r="C9144" s="303">
        <v>0</v>
      </c>
      <c r="D9144" s="304">
        <f t="shared" si="142"/>
        <v>0</v>
      </c>
      <c r="E9144" s="305">
        <v>45992</v>
      </c>
      <c r="F9144" s="302" t="s">
        <v>69</v>
      </c>
      <c r="G9144" s="302" t="s">
        <v>70</v>
      </c>
      <c r="H9144" s="302" t="s">
        <v>3464</v>
      </c>
      <c r="I9144" s="302" t="s">
        <v>100</v>
      </c>
      <c r="J9144" s="302">
        <v>135500</v>
      </c>
      <c r="K9144" s="302" t="s">
        <v>83</v>
      </c>
      <c r="L9144" s="302">
        <v>9802828</v>
      </c>
      <c r="M9144" s="302" t="s">
        <v>879</v>
      </c>
      <c r="N9144" s="305">
        <v>34881</v>
      </c>
      <c r="O9144" s="305">
        <v>34881</v>
      </c>
      <c r="P9144" s="302" t="s">
        <v>1052</v>
      </c>
    </row>
    <row r="9145" spans="1:16">
      <c r="A9145" s="303">
        <v>0</v>
      </c>
      <c r="B9145" s="303">
        <v>0</v>
      </c>
      <c r="C9145" s="303">
        <v>0</v>
      </c>
      <c r="D9145" s="304">
        <f t="shared" si="142"/>
        <v>0</v>
      </c>
      <c r="E9145" s="305">
        <v>45992</v>
      </c>
      <c r="F9145" s="302" t="s">
        <v>69</v>
      </c>
      <c r="G9145" s="302" t="s">
        <v>70</v>
      </c>
      <c r="H9145" s="302" t="s">
        <v>3464</v>
      </c>
      <c r="I9145" s="302" t="s">
        <v>100</v>
      </c>
      <c r="J9145" s="302">
        <v>135500</v>
      </c>
      <c r="K9145" s="302" t="s">
        <v>83</v>
      </c>
      <c r="L9145" s="302">
        <v>9802822</v>
      </c>
      <c r="M9145" s="302" t="s">
        <v>879</v>
      </c>
      <c r="N9145" s="305">
        <v>34881</v>
      </c>
      <c r="O9145" s="305">
        <v>34881</v>
      </c>
      <c r="P9145" s="302" t="s">
        <v>1052</v>
      </c>
    </row>
    <row r="9146" spans="1:16">
      <c r="A9146" s="303">
        <v>0</v>
      </c>
      <c r="B9146" s="303">
        <v>0</v>
      </c>
      <c r="C9146" s="303">
        <v>0</v>
      </c>
      <c r="D9146" s="304">
        <f t="shared" si="142"/>
        <v>0</v>
      </c>
      <c r="E9146" s="305">
        <v>45992</v>
      </c>
      <c r="F9146" s="302" t="s">
        <v>69</v>
      </c>
      <c r="G9146" s="302" t="s">
        <v>70</v>
      </c>
      <c r="H9146" s="302" t="s">
        <v>3464</v>
      </c>
      <c r="I9146" s="302" t="s">
        <v>100</v>
      </c>
      <c r="J9146" s="302">
        <v>135500</v>
      </c>
      <c r="K9146" s="302" t="s">
        <v>83</v>
      </c>
      <c r="L9146" s="302">
        <v>9802403</v>
      </c>
      <c r="M9146" s="302" t="s">
        <v>879</v>
      </c>
      <c r="N9146" s="305">
        <v>34881</v>
      </c>
      <c r="O9146" s="305">
        <v>34881</v>
      </c>
      <c r="P9146" s="302" t="s">
        <v>1052</v>
      </c>
    </row>
    <row r="9147" spans="1:16">
      <c r="A9147" s="303">
        <v>0</v>
      </c>
      <c r="B9147" s="303">
        <v>0</v>
      </c>
      <c r="C9147" s="303">
        <v>0</v>
      </c>
      <c r="D9147" s="304">
        <f t="shared" si="142"/>
        <v>0</v>
      </c>
      <c r="E9147" s="305">
        <v>45992</v>
      </c>
      <c r="F9147" s="302" t="s">
        <v>69</v>
      </c>
      <c r="G9147" s="302" t="s">
        <v>70</v>
      </c>
      <c r="H9147" s="302" t="s">
        <v>3464</v>
      </c>
      <c r="I9147" s="302" t="s">
        <v>100</v>
      </c>
      <c r="J9147" s="302">
        <v>135500</v>
      </c>
      <c r="K9147" s="302" t="s">
        <v>83</v>
      </c>
      <c r="L9147" s="302">
        <v>9802438</v>
      </c>
      <c r="M9147" s="302" t="s">
        <v>879</v>
      </c>
      <c r="N9147" s="305">
        <v>34516</v>
      </c>
      <c r="O9147" s="305">
        <v>34516</v>
      </c>
      <c r="P9147" s="302" t="s">
        <v>1052</v>
      </c>
    </row>
    <row r="9148" spans="1:16">
      <c r="A9148" s="303">
        <v>0</v>
      </c>
      <c r="B9148" s="303">
        <v>0</v>
      </c>
      <c r="C9148" s="303">
        <v>0</v>
      </c>
      <c r="D9148" s="304">
        <f t="shared" si="142"/>
        <v>0</v>
      </c>
      <c r="E9148" s="305">
        <v>45992</v>
      </c>
      <c r="F9148" s="302" t="s">
        <v>69</v>
      </c>
      <c r="G9148" s="302" t="s">
        <v>70</v>
      </c>
      <c r="H9148" s="302" t="s">
        <v>3464</v>
      </c>
      <c r="I9148" s="302" t="s">
        <v>100</v>
      </c>
      <c r="J9148" s="302">
        <v>135500</v>
      </c>
      <c r="K9148" s="302" t="s">
        <v>83</v>
      </c>
      <c r="L9148" s="302">
        <v>9802547</v>
      </c>
      <c r="M9148" s="302" t="s">
        <v>879</v>
      </c>
      <c r="N9148" s="305">
        <v>34881</v>
      </c>
      <c r="O9148" s="305">
        <v>34881</v>
      </c>
      <c r="P9148" s="302" t="s">
        <v>1052</v>
      </c>
    </row>
    <row r="9149" spans="1:16">
      <c r="A9149" s="303">
        <v>0</v>
      </c>
      <c r="B9149" s="303">
        <v>0</v>
      </c>
      <c r="C9149" s="303">
        <v>0</v>
      </c>
      <c r="D9149" s="304">
        <f t="shared" si="142"/>
        <v>0</v>
      </c>
      <c r="E9149" s="305">
        <v>45992</v>
      </c>
      <c r="F9149" s="302" t="s">
        <v>69</v>
      </c>
      <c r="G9149" s="302" t="s">
        <v>70</v>
      </c>
      <c r="H9149" s="302" t="s">
        <v>3464</v>
      </c>
      <c r="I9149" s="302" t="s">
        <v>100</v>
      </c>
      <c r="J9149" s="302">
        <v>135500</v>
      </c>
      <c r="K9149" s="302" t="s">
        <v>83</v>
      </c>
      <c r="L9149" s="302">
        <v>9802807</v>
      </c>
      <c r="M9149" s="302" t="s">
        <v>879</v>
      </c>
      <c r="N9149" s="305">
        <v>34881</v>
      </c>
      <c r="O9149" s="305">
        <v>34881</v>
      </c>
      <c r="P9149" s="302" t="s">
        <v>1052</v>
      </c>
    </row>
    <row r="9150" spans="1:16">
      <c r="A9150" s="303">
        <v>0</v>
      </c>
      <c r="B9150" s="303">
        <v>0</v>
      </c>
      <c r="C9150" s="303">
        <v>0</v>
      </c>
      <c r="D9150" s="304">
        <f t="shared" si="142"/>
        <v>0</v>
      </c>
      <c r="E9150" s="305">
        <v>45992</v>
      </c>
      <c r="F9150" s="302" t="s">
        <v>69</v>
      </c>
      <c r="G9150" s="302" t="s">
        <v>70</v>
      </c>
      <c r="H9150" s="302" t="s">
        <v>3464</v>
      </c>
      <c r="I9150" s="302" t="s">
        <v>100</v>
      </c>
      <c r="J9150" s="302">
        <v>135500</v>
      </c>
      <c r="K9150" s="302" t="s">
        <v>83</v>
      </c>
      <c r="L9150" s="302">
        <v>9802790</v>
      </c>
      <c r="M9150" s="302" t="s">
        <v>879</v>
      </c>
      <c r="N9150" s="305">
        <v>34881</v>
      </c>
      <c r="O9150" s="305">
        <v>34881</v>
      </c>
      <c r="P9150" s="302" t="s">
        <v>1052</v>
      </c>
    </row>
    <row r="9151" spans="1:16">
      <c r="A9151" s="303">
        <v>0</v>
      </c>
      <c r="B9151" s="303">
        <v>0</v>
      </c>
      <c r="C9151" s="303">
        <v>0</v>
      </c>
      <c r="D9151" s="304">
        <f t="shared" si="142"/>
        <v>0</v>
      </c>
      <c r="E9151" s="305">
        <v>45992</v>
      </c>
      <c r="F9151" s="302" t="s">
        <v>69</v>
      </c>
      <c r="G9151" s="302" t="s">
        <v>70</v>
      </c>
      <c r="H9151" s="302" t="s">
        <v>3464</v>
      </c>
      <c r="I9151" s="302" t="s">
        <v>100</v>
      </c>
      <c r="J9151" s="302">
        <v>135500</v>
      </c>
      <c r="K9151" s="302" t="s">
        <v>83</v>
      </c>
      <c r="L9151" s="302">
        <v>9802682</v>
      </c>
      <c r="M9151" s="302" t="s">
        <v>879</v>
      </c>
      <c r="N9151" s="305">
        <v>36357</v>
      </c>
      <c r="O9151" s="305">
        <v>36161</v>
      </c>
      <c r="P9151" s="302" t="s">
        <v>1052</v>
      </c>
    </row>
    <row r="9152" spans="1:16">
      <c r="A9152" s="303">
        <v>0</v>
      </c>
      <c r="B9152" s="303">
        <v>0</v>
      </c>
      <c r="C9152" s="303">
        <v>0</v>
      </c>
      <c r="D9152" s="304">
        <f t="shared" si="142"/>
        <v>0</v>
      </c>
      <c r="E9152" s="305">
        <v>45992</v>
      </c>
      <c r="F9152" s="302" t="s">
        <v>69</v>
      </c>
      <c r="G9152" s="302" t="s">
        <v>70</v>
      </c>
      <c r="H9152" s="302" t="s">
        <v>3464</v>
      </c>
      <c r="I9152" s="302" t="s">
        <v>100</v>
      </c>
      <c r="J9152" s="302">
        <v>135500</v>
      </c>
      <c r="K9152" s="302" t="s">
        <v>83</v>
      </c>
      <c r="L9152" s="302">
        <v>9802852</v>
      </c>
      <c r="M9152" s="302" t="s">
        <v>879</v>
      </c>
      <c r="N9152" s="305">
        <v>35247</v>
      </c>
      <c r="O9152" s="305">
        <v>35247</v>
      </c>
      <c r="P9152" s="302" t="s">
        <v>1052</v>
      </c>
    </row>
    <row r="9153" spans="1:16">
      <c r="A9153" s="303">
        <v>0</v>
      </c>
      <c r="B9153" s="303">
        <v>0</v>
      </c>
      <c r="C9153" s="303">
        <v>0</v>
      </c>
      <c r="D9153" s="304">
        <f t="shared" si="142"/>
        <v>0</v>
      </c>
      <c r="E9153" s="305">
        <v>45992</v>
      </c>
      <c r="F9153" s="302" t="s">
        <v>69</v>
      </c>
      <c r="G9153" s="302" t="s">
        <v>70</v>
      </c>
      <c r="H9153" s="302" t="s">
        <v>3464</v>
      </c>
      <c r="I9153" s="302" t="s">
        <v>100</v>
      </c>
      <c r="J9153" s="302">
        <v>135500</v>
      </c>
      <c r="K9153" s="302" t="s">
        <v>84</v>
      </c>
      <c r="L9153" s="302">
        <v>9728360</v>
      </c>
      <c r="M9153" s="302" t="s">
        <v>3470</v>
      </c>
      <c r="N9153" s="305">
        <v>40057</v>
      </c>
      <c r="O9153" s="305">
        <v>40057</v>
      </c>
      <c r="P9153" s="302" t="s">
        <v>3471</v>
      </c>
    </row>
    <row r="9154" spans="1:16">
      <c r="A9154" s="303">
        <v>0</v>
      </c>
      <c r="B9154" s="303">
        <v>0</v>
      </c>
      <c r="C9154" s="303">
        <v>0</v>
      </c>
      <c r="D9154" s="304">
        <f t="shared" si="142"/>
        <v>0</v>
      </c>
      <c r="E9154" s="305">
        <v>45992</v>
      </c>
      <c r="F9154" s="302" t="s">
        <v>69</v>
      </c>
      <c r="G9154" s="302" t="s">
        <v>70</v>
      </c>
      <c r="H9154" s="302" t="s">
        <v>3464</v>
      </c>
      <c r="I9154" s="302" t="s">
        <v>100</v>
      </c>
      <c r="J9154" s="302">
        <v>135500</v>
      </c>
      <c r="K9154" s="302" t="s">
        <v>84</v>
      </c>
      <c r="L9154" s="302">
        <v>9809760</v>
      </c>
      <c r="M9154" s="302" t="s">
        <v>3469</v>
      </c>
      <c r="N9154" s="305">
        <v>37307</v>
      </c>
      <c r="O9154" s="305">
        <v>37288</v>
      </c>
      <c r="P9154" s="302" t="s">
        <v>3466</v>
      </c>
    </row>
    <row r="9155" spans="1:16">
      <c r="A9155" s="303">
        <v>0</v>
      </c>
      <c r="B9155" s="303">
        <v>0</v>
      </c>
      <c r="C9155" s="303">
        <v>0</v>
      </c>
      <c r="D9155" s="304">
        <f t="shared" ref="D9155:D9218" si="143">+B9155-C9155</f>
        <v>0</v>
      </c>
      <c r="E9155" s="305">
        <v>45992</v>
      </c>
      <c r="F9155" s="302" t="s">
        <v>69</v>
      </c>
      <c r="G9155" s="302" t="s">
        <v>70</v>
      </c>
      <c r="H9155" s="302" t="s">
        <v>3464</v>
      </c>
      <c r="I9155" s="302" t="s">
        <v>100</v>
      </c>
      <c r="J9155" s="302">
        <v>135500</v>
      </c>
      <c r="K9155" s="302" t="s">
        <v>84</v>
      </c>
      <c r="L9155" s="302">
        <v>9747448</v>
      </c>
      <c r="M9155" s="302" t="s">
        <v>3472</v>
      </c>
      <c r="N9155" s="305">
        <v>39031</v>
      </c>
      <c r="O9155" s="305">
        <v>39052</v>
      </c>
      <c r="P9155" s="302" t="s">
        <v>3465</v>
      </c>
    </row>
    <row r="9156" spans="1:16">
      <c r="A9156" s="303">
        <v>0</v>
      </c>
      <c r="B9156" s="303">
        <v>0</v>
      </c>
      <c r="C9156" s="303">
        <v>0</v>
      </c>
      <c r="D9156" s="304">
        <f t="shared" si="143"/>
        <v>0</v>
      </c>
      <c r="E9156" s="305">
        <v>45992</v>
      </c>
      <c r="F9156" s="302" t="s">
        <v>69</v>
      </c>
      <c r="G9156" s="302" t="s">
        <v>70</v>
      </c>
      <c r="H9156" s="302" t="s">
        <v>3464</v>
      </c>
      <c r="I9156" s="302" t="s">
        <v>100</v>
      </c>
      <c r="J9156" s="302">
        <v>135500</v>
      </c>
      <c r="K9156" s="302" t="s">
        <v>84</v>
      </c>
      <c r="L9156" s="302">
        <v>9878422</v>
      </c>
      <c r="M9156" s="302" t="s">
        <v>3468</v>
      </c>
      <c r="N9156" s="305">
        <v>36357</v>
      </c>
      <c r="O9156" s="305">
        <v>36373</v>
      </c>
      <c r="P9156" s="302" t="s">
        <v>3467</v>
      </c>
    </row>
    <row r="9157" spans="1:16">
      <c r="A9157" s="303">
        <v>0</v>
      </c>
      <c r="B9157" s="303">
        <v>0</v>
      </c>
      <c r="C9157" s="303">
        <v>0</v>
      </c>
      <c r="D9157" s="304">
        <f t="shared" si="143"/>
        <v>0</v>
      </c>
      <c r="E9157" s="305">
        <v>45992</v>
      </c>
      <c r="F9157" s="302" t="s">
        <v>69</v>
      </c>
      <c r="G9157" s="302" t="s">
        <v>70</v>
      </c>
      <c r="H9157" s="302" t="s">
        <v>3464</v>
      </c>
      <c r="I9157" s="302" t="s">
        <v>100</v>
      </c>
      <c r="J9157" s="302">
        <v>135500</v>
      </c>
      <c r="K9157" s="302" t="s">
        <v>84</v>
      </c>
      <c r="L9157" s="302">
        <v>9809893</v>
      </c>
      <c r="M9157" s="302" t="s">
        <v>3469</v>
      </c>
      <c r="N9157" s="305">
        <v>37307</v>
      </c>
      <c r="O9157" s="305">
        <v>37316</v>
      </c>
      <c r="P9157" s="302" t="s">
        <v>3466</v>
      </c>
    </row>
    <row r="9158" spans="1:16">
      <c r="A9158" s="303">
        <v>0</v>
      </c>
      <c r="B9158" s="303">
        <v>0</v>
      </c>
      <c r="C9158" s="303">
        <v>0</v>
      </c>
      <c r="D9158" s="304">
        <f t="shared" si="143"/>
        <v>0</v>
      </c>
      <c r="E9158" s="305">
        <v>45992</v>
      </c>
      <c r="F9158" s="302" t="s">
        <v>69</v>
      </c>
      <c r="G9158" s="302" t="s">
        <v>70</v>
      </c>
      <c r="H9158" s="302" t="s">
        <v>3464</v>
      </c>
      <c r="I9158" s="302" t="s">
        <v>100</v>
      </c>
      <c r="J9158" s="302">
        <v>135500</v>
      </c>
      <c r="K9158" s="302" t="s">
        <v>84</v>
      </c>
      <c r="L9158" s="302">
        <v>9811472</v>
      </c>
      <c r="M9158" s="302" t="s">
        <v>3469</v>
      </c>
      <c r="N9158" s="305">
        <v>37307</v>
      </c>
      <c r="O9158" s="305">
        <v>37438</v>
      </c>
      <c r="P9158" s="302" t="s">
        <v>3466</v>
      </c>
    </row>
    <row r="9159" spans="1:16">
      <c r="A9159" s="303">
        <v>0</v>
      </c>
      <c r="B9159" s="303">
        <v>0</v>
      </c>
      <c r="C9159" s="303">
        <v>0</v>
      </c>
      <c r="D9159" s="304">
        <f t="shared" si="143"/>
        <v>0</v>
      </c>
      <c r="E9159" s="305">
        <v>45992</v>
      </c>
      <c r="F9159" s="302" t="s">
        <v>69</v>
      </c>
      <c r="G9159" s="302" t="s">
        <v>70</v>
      </c>
      <c r="H9159" s="302" t="s">
        <v>3464</v>
      </c>
      <c r="I9159" s="302" t="s">
        <v>100</v>
      </c>
      <c r="J9159" s="302">
        <v>135500</v>
      </c>
      <c r="K9159" s="302" t="s">
        <v>84</v>
      </c>
      <c r="L9159" s="302">
        <v>9811651</v>
      </c>
      <c r="M9159" s="302" t="s">
        <v>3469</v>
      </c>
      <c r="N9159" s="305">
        <v>37307</v>
      </c>
      <c r="O9159" s="305">
        <v>37469</v>
      </c>
      <c r="P9159" s="302" t="s">
        <v>3466</v>
      </c>
    </row>
    <row r="9160" spans="1:16">
      <c r="A9160" s="303">
        <v>0</v>
      </c>
      <c r="B9160" s="303">
        <v>0</v>
      </c>
      <c r="C9160" s="303">
        <v>0</v>
      </c>
      <c r="D9160" s="304">
        <f t="shared" si="143"/>
        <v>0</v>
      </c>
      <c r="E9160" s="305">
        <v>45992</v>
      </c>
      <c r="F9160" s="302" t="s">
        <v>69</v>
      </c>
      <c r="G9160" s="302" t="s">
        <v>70</v>
      </c>
      <c r="H9160" s="302" t="s">
        <v>3464</v>
      </c>
      <c r="I9160" s="302" t="s">
        <v>100</v>
      </c>
      <c r="J9160" s="302">
        <v>135500</v>
      </c>
      <c r="K9160" s="302" t="s">
        <v>85</v>
      </c>
      <c r="L9160" s="302">
        <v>9704651</v>
      </c>
      <c r="M9160" s="302" t="s">
        <v>901</v>
      </c>
      <c r="N9160" s="305">
        <v>35247</v>
      </c>
      <c r="O9160" s="305">
        <v>35247</v>
      </c>
      <c r="P9160" s="302" t="s">
        <v>1062</v>
      </c>
    </row>
    <row r="9161" spans="1:16">
      <c r="A9161" s="303">
        <v>0</v>
      </c>
      <c r="B9161" s="303">
        <v>0</v>
      </c>
      <c r="C9161" s="303">
        <v>0</v>
      </c>
      <c r="D9161" s="304">
        <f t="shared" si="143"/>
        <v>0</v>
      </c>
      <c r="E9161" s="305">
        <v>45992</v>
      </c>
      <c r="F9161" s="302" t="s">
        <v>69</v>
      </c>
      <c r="G9161" s="302" t="s">
        <v>70</v>
      </c>
      <c r="H9161" s="302" t="s">
        <v>3464</v>
      </c>
      <c r="I9161" s="302" t="s">
        <v>100</v>
      </c>
      <c r="J9161" s="302">
        <v>135500</v>
      </c>
      <c r="K9161" s="302" t="s">
        <v>85</v>
      </c>
      <c r="L9161" s="302">
        <v>9773918</v>
      </c>
      <c r="M9161" s="302" t="s">
        <v>901</v>
      </c>
      <c r="N9161" s="305">
        <v>34881</v>
      </c>
      <c r="O9161" s="305">
        <v>34881</v>
      </c>
      <c r="P9161" s="302" t="s">
        <v>1062</v>
      </c>
    </row>
    <row r="9162" spans="1:16">
      <c r="A9162" s="303">
        <v>0</v>
      </c>
      <c r="B9162" s="303">
        <v>0</v>
      </c>
      <c r="C9162" s="303">
        <v>0</v>
      </c>
      <c r="D9162" s="304">
        <f t="shared" si="143"/>
        <v>0</v>
      </c>
      <c r="E9162" s="305">
        <v>45992</v>
      </c>
      <c r="F9162" s="302" t="s">
        <v>69</v>
      </c>
      <c r="G9162" s="302" t="s">
        <v>70</v>
      </c>
      <c r="H9162" s="302" t="s">
        <v>3464</v>
      </c>
      <c r="I9162" s="302" t="s">
        <v>100</v>
      </c>
      <c r="J9162" s="302">
        <v>135500</v>
      </c>
      <c r="K9162" s="302" t="s">
        <v>85</v>
      </c>
      <c r="L9162" s="302">
        <v>9810000</v>
      </c>
      <c r="M9162" s="302" t="s">
        <v>901</v>
      </c>
      <c r="N9162" s="305">
        <v>37307</v>
      </c>
      <c r="O9162" s="305">
        <v>37257</v>
      </c>
      <c r="P9162" s="302" t="s">
        <v>3466</v>
      </c>
    </row>
    <row r="9163" spans="1:16">
      <c r="A9163" s="303">
        <v>0</v>
      </c>
      <c r="B9163" s="303">
        <v>0</v>
      </c>
      <c r="C9163" s="303">
        <v>0</v>
      </c>
      <c r="D9163" s="304">
        <f t="shared" si="143"/>
        <v>0</v>
      </c>
      <c r="E9163" s="305">
        <v>45992</v>
      </c>
      <c r="F9163" s="302" t="s">
        <v>69</v>
      </c>
      <c r="G9163" s="302" t="s">
        <v>70</v>
      </c>
      <c r="H9163" s="302" t="s">
        <v>3464</v>
      </c>
      <c r="I9163" s="302" t="s">
        <v>100</v>
      </c>
      <c r="J9163" s="302">
        <v>135500</v>
      </c>
      <c r="K9163" s="302" t="s">
        <v>85</v>
      </c>
      <c r="L9163" s="302">
        <v>9741927</v>
      </c>
      <c r="M9163" s="302" t="s">
        <v>901</v>
      </c>
      <c r="N9163" s="305">
        <v>39031</v>
      </c>
      <c r="O9163" s="305">
        <v>38718</v>
      </c>
      <c r="P9163" s="302" t="s">
        <v>3465</v>
      </c>
    </row>
    <row r="9164" spans="1:16">
      <c r="A9164" s="303">
        <v>0</v>
      </c>
      <c r="B9164" s="303">
        <v>0</v>
      </c>
      <c r="C9164" s="303">
        <v>0</v>
      </c>
      <c r="D9164" s="304">
        <f t="shared" si="143"/>
        <v>0</v>
      </c>
      <c r="E9164" s="305">
        <v>45992</v>
      </c>
      <c r="F9164" s="302" t="s">
        <v>69</v>
      </c>
      <c r="G9164" s="302" t="s">
        <v>70</v>
      </c>
      <c r="H9164" s="302" t="s">
        <v>3464</v>
      </c>
      <c r="I9164" s="302" t="s">
        <v>100</v>
      </c>
      <c r="J9164" s="302">
        <v>135500</v>
      </c>
      <c r="K9164" s="302" t="s">
        <v>85</v>
      </c>
      <c r="L9164" s="302">
        <v>9870330</v>
      </c>
      <c r="M9164" s="302" t="s">
        <v>901</v>
      </c>
      <c r="N9164" s="305">
        <v>36357</v>
      </c>
      <c r="O9164" s="305">
        <v>36161</v>
      </c>
      <c r="P9164" s="302" t="s">
        <v>3467</v>
      </c>
    </row>
    <row r="9165" spans="1:16">
      <c r="A9165" s="303">
        <v>0</v>
      </c>
      <c r="B9165" s="303">
        <v>0</v>
      </c>
      <c r="C9165" s="303">
        <v>0</v>
      </c>
      <c r="D9165" s="304">
        <f t="shared" si="143"/>
        <v>0</v>
      </c>
      <c r="E9165" s="305">
        <v>45992</v>
      </c>
      <c r="F9165" s="302" t="s">
        <v>69</v>
      </c>
      <c r="G9165" s="302" t="s">
        <v>70</v>
      </c>
      <c r="H9165" s="302" t="s">
        <v>3464</v>
      </c>
      <c r="I9165" s="302" t="s">
        <v>100</v>
      </c>
      <c r="J9165" s="302">
        <v>135500</v>
      </c>
      <c r="K9165" s="302" t="s">
        <v>108</v>
      </c>
      <c r="L9165" s="302">
        <v>9802266</v>
      </c>
      <c r="M9165" s="302" t="s">
        <v>884</v>
      </c>
      <c r="N9165" s="305">
        <v>29037</v>
      </c>
      <c r="O9165" s="305">
        <v>29037</v>
      </c>
      <c r="P9165" s="302" t="s">
        <v>1052</v>
      </c>
    </row>
    <row r="9166" spans="1:16">
      <c r="A9166" s="303">
        <v>0</v>
      </c>
      <c r="B9166" s="303">
        <v>0</v>
      </c>
      <c r="C9166" s="303">
        <v>0</v>
      </c>
      <c r="D9166" s="304">
        <f t="shared" si="143"/>
        <v>0</v>
      </c>
      <c r="E9166" s="305">
        <v>45992</v>
      </c>
      <c r="F9166" s="302" t="s">
        <v>69</v>
      </c>
      <c r="G9166" s="302" t="s">
        <v>70</v>
      </c>
      <c r="H9166" s="302" t="s">
        <v>3464</v>
      </c>
      <c r="I9166" s="302" t="s">
        <v>100</v>
      </c>
      <c r="J9166" s="302">
        <v>135500</v>
      </c>
      <c r="K9166" s="302" t="s">
        <v>86</v>
      </c>
      <c r="L9166" s="302">
        <v>9804949</v>
      </c>
      <c r="M9166" s="302" t="s">
        <v>885</v>
      </c>
      <c r="N9166" s="305">
        <v>35247</v>
      </c>
      <c r="O9166" s="305">
        <v>35247</v>
      </c>
      <c r="P9166" s="302" t="s">
        <v>1052</v>
      </c>
    </row>
    <row r="9167" spans="1:16">
      <c r="A9167" s="303">
        <v>0</v>
      </c>
      <c r="B9167" s="303">
        <v>0</v>
      </c>
      <c r="C9167" s="303">
        <v>0</v>
      </c>
      <c r="D9167" s="304">
        <f t="shared" si="143"/>
        <v>0</v>
      </c>
      <c r="E9167" s="305">
        <v>45992</v>
      </c>
      <c r="F9167" s="302" t="s">
        <v>69</v>
      </c>
      <c r="G9167" s="302" t="s">
        <v>70</v>
      </c>
      <c r="H9167" s="302" t="s">
        <v>3464</v>
      </c>
      <c r="I9167" s="302" t="s">
        <v>100</v>
      </c>
      <c r="J9167" s="302">
        <v>135500</v>
      </c>
      <c r="K9167" s="302" t="s">
        <v>86</v>
      </c>
      <c r="L9167" s="302">
        <v>9803121</v>
      </c>
      <c r="M9167" s="302" t="s">
        <v>885</v>
      </c>
      <c r="N9167" s="305">
        <v>34881</v>
      </c>
      <c r="O9167" s="305">
        <v>34881</v>
      </c>
      <c r="P9167" s="302" t="s">
        <v>1052</v>
      </c>
    </row>
    <row r="9168" spans="1:16">
      <c r="A9168" s="303">
        <v>0</v>
      </c>
      <c r="B9168" s="303">
        <v>0</v>
      </c>
      <c r="C9168" s="303">
        <v>0</v>
      </c>
      <c r="D9168" s="304">
        <f t="shared" si="143"/>
        <v>0</v>
      </c>
      <c r="E9168" s="305">
        <v>45992</v>
      </c>
      <c r="F9168" s="302" t="s">
        <v>69</v>
      </c>
      <c r="G9168" s="302" t="s">
        <v>70</v>
      </c>
      <c r="H9168" s="302" t="s">
        <v>3464</v>
      </c>
      <c r="I9168" s="302" t="s">
        <v>100</v>
      </c>
      <c r="J9168" s="302">
        <v>135500</v>
      </c>
      <c r="K9168" s="302" t="s">
        <v>86</v>
      </c>
      <c r="L9168" s="302">
        <v>9803219</v>
      </c>
      <c r="M9168" s="302" t="s">
        <v>885</v>
      </c>
      <c r="N9168" s="305">
        <v>34881</v>
      </c>
      <c r="O9168" s="305">
        <v>34881</v>
      </c>
      <c r="P9168" s="302" t="s">
        <v>1052</v>
      </c>
    </row>
    <row r="9169" spans="1:16">
      <c r="A9169" s="303">
        <v>0</v>
      </c>
      <c r="B9169" s="303">
        <v>0</v>
      </c>
      <c r="C9169" s="303">
        <v>0</v>
      </c>
      <c r="D9169" s="304">
        <f t="shared" si="143"/>
        <v>0</v>
      </c>
      <c r="E9169" s="305">
        <v>45992</v>
      </c>
      <c r="F9169" s="302" t="s">
        <v>69</v>
      </c>
      <c r="G9169" s="302" t="s">
        <v>70</v>
      </c>
      <c r="H9169" s="302" t="s">
        <v>3464</v>
      </c>
      <c r="I9169" s="302" t="s">
        <v>100</v>
      </c>
      <c r="J9169" s="302">
        <v>135500</v>
      </c>
      <c r="K9169" s="302" t="s">
        <v>86</v>
      </c>
      <c r="L9169" s="302">
        <v>9803369</v>
      </c>
      <c r="M9169" s="302" t="s">
        <v>885</v>
      </c>
      <c r="N9169" s="305">
        <v>34881</v>
      </c>
      <c r="O9169" s="305">
        <v>34881</v>
      </c>
      <c r="P9169" s="302" t="s">
        <v>1052</v>
      </c>
    </row>
    <row r="9170" spans="1:16">
      <c r="A9170" s="303">
        <v>0</v>
      </c>
      <c r="B9170" s="303">
        <v>0</v>
      </c>
      <c r="C9170" s="303">
        <v>0</v>
      </c>
      <c r="D9170" s="304">
        <f t="shared" si="143"/>
        <v>0</v>
      </c>
      <c r="E9170" s="305">
        <v>45992</v>
      </c>
      <c r="F9170" s="302" t="s">
        <v>69</v>
      </c>
      <c r="G9170" s="302" t="s">
        <v>70</v>
      </c>
      <c r="H9170" s="302" t="s">
        <v>3464</v>
      </c>
      <c r="I9170" s="302" t="s">
        <v>100</v>
      </c>
      <c r="J9170" s="302">
        <v>135500</v>
      </c>
      <c r="K9170" s="302" t="s">
        <v>86</v>
      </c>
      <c r="L9170" s="302">
        <v>9802896</v>
      </c>
      <c r="M9170" s="302" t="s">
        <v>885</v>
      </c>
      <c r="N9170" s="305">
        <v>34881</v>
      </c>
      <c r="O9170" s="305">
        <v>34881</v>
      </c>
      <c r="P9170" s="302" t="s">
        <v>1052</v>
      </c>
    </row>
    <row r="9171" spans="1:16">
      <c r="A9171" s="303">
        <v>0</v>
      </c>
      <c r="B9171" s="303">
        <v>0</v>
      </c>
      <c r="C9171" s="303">
        <v>0</v>
      </c>
      <c r="D9171" s="304">
        <f t="shared" si="143"/>
        <v>0</v>
      </c>
      <c r="E9171" s="305">
        <v>45992</v>
      </c>
      <c r="F9171" s="302" t="s">
        <v>69</v>
      </c>
      <c r="G9171" s="302" t="s">
        <v>70</v>
      </c>
      <c r="H9171" s="302" t="s">
        <v>3464</v>
      </c>
      <c r="I9171" s="302" t="s">
        <v>100</v>
      </c>
      <c r="J9171" s="302">
        <v>135500</v>
      </c>
      <c r="K9171" s="302" t="s">
        <v>86</v>
      </c>
      <c r="L9171" s="302">
        <v>9803287</v>
      </c>
      <c r="M9171" s="302" t="s">
        <v>885</v>
      </c>
      <c r="N9171" s="305">
        <v>34516</v>
      </c>
      <c r="O9171" s="305">
        <v>34516</v>
      </c>
      <c r="P9171" s="302" t="s">
        <v>1052</v>
      </c>
    </row>
    <row r="9172" spans="1:16">
      <c r="A9172" s="303">
        <v>0</v>
      </c>
      <c r="B9172" s="303">
        <v>0</v>
      </c>
      <c r="C9172" s="303">
        <v>0</v>
      </c>
      <c r="D9172" s="304">
        <f t="shared" si="143"/>
        <v>0</v>
      </c>
      <c r="E9172" s="305">
        <v>45992</v>
      </c>
      <c r="F9172" s="302" t="s">
        <v>69</v>
      </c>
      <c r="G9172" s="302" t="s">
        <v>70</v>
      </c>
      <c r="H9172" s="302" t="s">
        <v>3464</v>
      </c>
      <c r="I9172" s="302" t="s">
        <v>100</v>
      </c>
      <c r="J9172" s="302">
        <v>135500</v>
      </c>
      <c r="K9172" s="302" t="s">
        <v>86</v>
      </c>
      <c r="L9172" s="302">
        <v>9803288</v>
      </c>
      <c r="M9172" s="302" t="s">
        <v>885</v>
      </c>
      <c r="N9172" s="305">
        <v>34881</v>
      </c>
      <c r="O9172" s="305">
        <v>34881</v>
      </c>
      <c r="P9172" s="302" t="s">
        <v>1052</v>
      </c>
    </row>
    <row r="9173" spans="1:16">
      <c r="A9173" s="303">
        <v>0</v>
      </c>
      <c r="B9173" s="303">
        <v>0</v>
      </c>
      <c r="C9173" s="303">
        <v>0</v>
      </c>
      <c r="D9173" s="304">
        <f t="shared" si="143"/>
        <v>0</v>
      </c>
      <c r="E9173" s="305">
        <v>45992</v>
      </c>
      <c r="F9173" s="302" t="s">
        <v>69</v>
      </c>
      <c r="G9173" s="302" t="s">
        <v>70</v>
      </c>
      <c r="H9173" s="302" t="s">
        <v>3464</v>
      </c>
      <c r="I9173" s="302" t="s">
        <v>100</v>
      </c>
      <c r="J9173" s="302">
        <v>135500</v>
      </c>
      <c r="K9173" s="302" t="s">
        <v>86</v>
      </c>
      <c r="L9173" s="302">
        <v>9804916</v>
      </c>
      <c r="M9173" s="302" t="s">
        <v>885</v>
      </c>
      <c r="N9173" s="305">
        <v>35247</v>
      </c>
      <c r="O9173" s="305">
        <v>35247</v>
      </c>
      <c r="P9173" s="302" t="s">
        <v>1052</v>
      </c>
    </row>
    <row r="9174" spans="1:16">
      <c r="A9174" s="303">
        <v>0</v>
      </c>
      <c r="B9174" s="303">
        <v>0</v>
      </c>
      <c r="C9174" s="303">
        <v>0</v>
      </c>
      <c r="D9174" s="304">
        <f t="shared" si="143"/>
        <v>0</v>
      </c>
      <c r="E9174" s="305">
        <v>45992</v>
      </c>
      <c r="F9174" s="302" t="s">
        <v>69</v>
      </c>
      <c r="G9174" s="302" t="s">
        <v>70</v>
      </c>
      <c r="H9174" s="302" t="s">
        <v>3464</v>
      </c>
      <c r="I9174" s="302" t="s">
        <v>100</v>
      </c>
      <c r="J9174" s="302">
        <v>135500</v>
      </c>
      <c r="K9174" s="302" t="s">
        <v>86</v>
      </c>
      <c r="L9174" s="302">
        <v>9802978</v>
      </c>
      <c r="M9174" s="302" t="s">
        <v>885</v>
      </c>
      <c r="N9174" s="305">
        <v>34881</v>
      </c>
      <c r="O9174" s="305">
        <v>34881</v>
      </c>
      <c r="P9174" s="302" t="s">
        <v>1052</v>
      </c>
    </row>
    <row r="9175" spans="1:16">
      <c r="A9175" s="303">
        <v>0</v>
      </c>
      <c r="B9175" s="303">
        <v>0</v>
      </c>
      <c r="C9175" s="303">
        <v>0</v>
      </c>
      <c r="D9175" s="304">
        <f t="shared" si="143"/>
        <v>0</v>
      </c>
      <c r="E9175" s="305">
        <v>45992</v>
      </c>
      <c r="F9175" s="302" t="s">
        <v>69</v>
      </c>
      <c r="G9175" s="302" t="s">
        <v>70</v>
      </c>
      <c r="H9175" s="302" t="s">
        <v>3464</v>
      </c>
      <c r="I9175" s="302" t="s">
        <v>100</v>
      </c>
      <c r="J9175" s="302">
        <v>135500</v>
      </c>
      <c r="K9175" s="302" t="s">
        <v>86</v>
      </c>
      <c r="L9175" s="302">
        <v>9803220</v>
      </c>
      <c r="M9175" s="302" t="s">
        <v>885</v>
      </c>
      <c r="N9175" s="305">
        <v>36357</v>
      </c>
      <c r="O9175" s="305">
        <v>36161</v>
      </c>
      <c r="P9175" s="302" t="s">
        <v>1052</v>
      </c>
    </row>
    <row r="9176" spans="1:16">
      <c r="A9176" s="303">
        <v>0</v>
      </c>
      <c r="B9176" s="303">
        <v>0</v>
      </c>
      <c r="C9176" s="303">
        <v>0</v>
      </c>
      <c r="D9176" s="304">
        <f t="shared" si="143"/>
        <v>0</v>
      </c>
      <c r="E9176" s="305">
        <v>45992</v>
      </c>
      <c r="F9176" s="302" t="s">
        <v>69</v>
      </c>
      <c r="G9176" s="302" t="s">
        <v>70</v>
      </c>
      <c r="H9176" s="302" t="s">
        <v>3464</v>
      </c>
      <c r="I9176" s="302" t="s">
        <v>100</v>
      </c>
      <c r="J9176" s="302">
        <v>135500</v>
      </c>
      <c r="K9176" s="302" t="s">
        <v>86</v>
      </c>
      <c r="L9176" s="302">
        <v>9803379</v>
      </c>
      <c r="M9176" s="302" t="s">
        <v>885</v>
      </c>
      <c r="N9176" s="305">
        <v>35247</v>
      </c>
      <c r="O9176" s="305">
        <v>35247</v>
      </c>
      <c r="P9176" s="302" t="s">
        <v>1052</v>
      </c>
    </row>
    <row r="9177" spans="1:16">
      <c r="A9177" s="303">
        <v>0</v>
      </c>
      <c r="B9177" s="303">
        <v>0</v>
      </c>
      <c r="C9177" s="303">
        <v>0</v>
      </c>
      <c r="D9177" s="304">
        <f t="shared" si="143"/>
        <v>0</v>
      </c>
      <c r="E9177" s="305">
        <v>45992</v>
      </c>
      <c r="F9177" s="302" t="s">
        <v>69</v>
      </c>
      <c r="G9177" s="302" t="s">
        <v>70</v>
      </c>
      <c r="H9177" s="302" t="s">
        <v>3464</v>
      </c>
      <c r="I9177" s="302" t="s">
        <v>100</v>
      </c>
      <c r="J9177" s="302">
        <v>135500</v>
      </c>
      <c r="K9177" s="302" t="s">
        <v>86</v>
      </c>
      <c r="L9177" s="302">
        <v>9803380</v>
      </c>
      <c r="M9177" s="302" t="s">
        <v>885</v>
      </c>
      <c r="N9177" s="305">
        <v>35247</v>
      </c>
      <c r="O9177" s="305">
        <v>35247</v>
      </c>
      <c r="P9177" s="302" t="s">
        <v>1052</v>
      </c>
    </row>
    <row r="9178" spans="1:16">
      <c r="A9178" s="303">
        <v>0</v>
      </c>
      <c r="B9178" s="303">
        <v>0</v>
      </c>
      <c r="C9178" s="303">
        <v>0</v>
      </c>
      <c r="D9178" s="304">
        <f t="shared" si="143"/>
        <v>0</v>
      </c>
      <c r="E9178" s="305">
        <v>45992</v>
      </c>
      <c r="F9178" s="302" t="s">
        <v>69</v>
      </c>
      <c r="G9178" s="302" t="s">
        <v>70</v>
      </c>
      <c r="H9178" s="302" t="s">
        <v>3464</v>
      </c>
      <c r="I9178" s="302" t="s">
        <v>100</v>
      </c>
      <c r="J9178" s="302">
        <v>135500</v>
      </c>
      <c r="K9178" s="302" t="s">
        <v>86</v>
      </c>
      <c r="L9178" s="302">
        <v>9804922</v>
      </c>
      <c r="M9178" s="302" t="s">
        <v>885</v>
      </c>
      <c r="N9178" s="305">
        <v>35247</v>
      </c>
      <c r="O9178" s="305">
        <v>35247</v>
      </c>
      <c r="P9178" s="302" t="s">
        <v>1052</v>
      </c>
    </row>
    <row r="9179" spans="1:16">
      <c r="A9179" s="303">
        <v>0</v>
      </c>
      <c r="B9179" s="303">
        <v>0</v>
      </c>
      <c r="C9179" s="303">
        <v>0</v>
      </c>
      <c r="D9179" s="304">
        <f t="shared" si="143"/>
        <v>0</v>
      </c>
      <c r="E9179" s="305">
        <v>45992</v>
      </c>
      <c r="F9179" s="302" t="s">
        <v>69</v>
      </c>
      <c r="G9179" s="302" t="s">
        <v>70</v>
      </c>
      <c r="H9179" s="302" t="s">
        <v>3464</v>
      </c>
      <c r="I9179" s="302" t="s">
        <v>100</v>
      </c>
      <c r="J9179" s="302">
        <v>135500</v>
      </c>
      <c r="K9179" s="302" t="s">
        <v>86</v>
      </c>
      <c r="L9179" s="302">
        <v>9809997</v>
      </c>
      <c r="M9179" s="302" t="s">
        <v>885</v>
      </c>
      <c r="N9179" s="305">
        <v>37307</v>
      </c>
      <c r="O9179" s="305">
        <v>37257</v>
      </c>
      <c r="P9179" s="302" t="s">
        <v>3466</v>
      </c>
    </row>
    <row r="9180" spans="1:16">
      <c r="A9180" s="303">
        <v>0</v>
      </c>
      <c r="B9180" s="303">
        <v>0</v>
      </c>
      <c r="C9180" s="303">
        <v>0</v>
      </c>
      <c r="D9180" s="304">
        <f t="shared" si="143"/>
        <v>0</v>
      </c>
      <c r="E9180" s="305">
        <v>45992</v>
      </c>
      <c r="F9180" s="302" t="s">
        <v>69</v>
      </c>
      <c r="G9180" s="302" t="s">
        <v>70</v>
      </c>
      <c r="H9180" s="302" t="s">
        <v>3464</v>
      </c>
      <c r="I9180" s="302" t="s">
        <v>100</v>
      </c>
      <c r="J9180" s="302">
        <v>135500</v>
      </c>
      <c r="K9180" s="302" t="s">
        <v>86</v>
      </c>
      <c r="L9180" s="302">
        <v>9817902</v>
      </c>
      <c r="M9180" s="302" t="s">
        <v>885</v>
      </c>
      <c r="N9180" s="305">
        <v>38261</v>
      </c>
      <c r="O9180" s="305">
        <v>37987</v>
      </c>
      <c r="P9180" s="302" t="s">
        <v>3471</v>
      </c>
    </row>
    <row r="9181" spans="1:16">
      <c r="A9181" s="303">
        <v>0</v>
      </c>
      <c r="B9181" s="303">
        <v>0</v>
      </c>
      <c r="C9181" s="303">
        <v>0</v>
      </c>
      <c r="D9181" s="304">
        <f t="shared" si="143"/>
        <v>0</v>
      </c>
      <c r="E9181" s="305">
        <v>45992</v>
      </c>
      <c r="F9181" s="302" t="s">
        <v>69</v>
      </c>
      <c r="G9181" s="302" t="s">
        <v>70</v>
      </c>
      <c r="H9181" s="302" t="s">
        <v>3464</v>
      </c>
      <c r="I9181" s="302" t="s">
        <v>100</v>
      </c>
      <c r="J9181" s="302">
        <v>135500</v>
      </c>
      <c r="K9181" s="302" t="s">
        <v>86</v>
      </c>
      <c r="L9181" s="302">
        <v>9741924</v>
      </c>
      <c r="M9181" s="302" t="s">
        <v>885</v>
      </c>
      <c r="N9181" s="305">
        <v>39031</v>
      </c>
      <c r="O9181" s="305">
        <v>38718</v>
      </c>
      <c r="P9181" s="302" t="s">
        <v>3465</v>
      </c>
    </row>
    <row r="9182" spans="1:16">
      <c r="A9182" s="303">
        <v>0</v>
      </c>
      <c r="B9182" s="303">
        <v>0</v>
      </c>
      <c r="C9182" s="303">
        <v>0</v>
      </c>
      <c r="D9182" s="304">
        <f t="shared" si="143"/>
        <v>0</v>
      </c>
      <c r="E9182" s="305">
        <v>45992</v>
      </c>
      <c r="F9182" s="302" t="s">
        <v>69</v>
      </c>
      <c r="G9182" s="302" t="s">
        <v>70</v>
      </c>
      <c r="H9182" s="302" t="s">
        <v>3464</v>
      </c>
      <c r="I9182" s="302" t="s">
        <v>100</v>
      </c>
      <c r="J9182" s="302">
        <v>135500</v>
      </c>
      <c r="K9182" s="302" t="s">
        <v>86</v>
      </c>
      <c r="L9182" s="302">
        <v>9802977</v>
      </c>
      <c r="M9182" s="302" t="s">
        <v>885</v>
      </c>
      <c r="N9182" s="305">
        <v>34516</v>
      </c>
      <c r="O9182" s="305">
        <v>34516</v>
      </c>
      <c r="P9182" s="302" t="s">
        <v>1052</v>
      </c>
    </row>
    <row r="9183" spans="1:16">
      <c r="A9183" s="303">
        <v>0</v>
      </c>
      <c r="B9183" s="303">
        <v>0</v>
      </c>
      <c r="C9183" s="303">
        <v>0</v>
      </c>
      <c r="D9183" s="304">
        <f t="shared" si="143"/>
        <v>0</v>
      </c>
      <c r="E9183" s="305">
        <v>45992</v>
      </c>
      <c r="F9183" s="302" t="s">
        <v>69</v>
      </c>
      <c r="G9183" s="302" t="s">
        <v>70</v>
      </c>
      <c r="H9183" s="302" t="s">
        <v>3464</v>
      </c>
      <c r="I9183" s="302" t="s">
        <v>100</v>
      </c>
      <c r="J9183" s="302">
        <v>135500</v>
      </c>
      <c r="K9183" s="302" t="s">
        <v>86</v>
      </c>
      <c r="L9183" s="302">
        <v>9803289</v>
      </c>
      <c r="M9183" s="302" t="s">
        <v>885</v>
      </c>
      <c r="N9183" s="305">
        <v>36357</v>
      </c>
      <c r="O9183" s="305">
        <v>36161</v>
      </c>
      <c r="P9183" s="302" t="s">
        <v>1052</v>
      </c>
    </row>
    <row r="9184" spans="1:16">
      <c r="A9184" s="303">
        <v>0</v>
      </c>
      <c r="B9184" s="303">
        <v>0</v>
      </c>
      <c r="C9184" s="303">
        <v>0</v>
      </c>
      <c r="D9184" s="304">
        <f t="shared" si="143"/>
        <v>0</v>
      </c>
      <c r="E9184" s="305">
        <v>45992</v>
      </c>
      <c r="F9184" s="302" t="s">
        <v>69</v>
      </c>
      <c r="G9184" s="302" t="s">
        <v>70</v>
      </c>
      <c r="H9184" s="302" t="s">
        <v>3464</v>
      </c>
      <c r="I9184" s="302" t="s">
        <v>100</v>
      </c>
      <c r="J9184" s="302">
        <v>135500</v>
      </c>
      <c r="K9184" s="302" t="s">
        <v>86</v>
      </c>
      <c r="L9184" s="302">
        <v>9804917</v>
      </c>
      <c r="M9184" s="302" t="s">
        <v>885</v>
      </c>
      <c r="N9184" s="305">
        <v>35247</v>
      </c>
      <c r="O9184" s="305">
        <v>35247</v>
      </c>
      <c r="P9184" s="302" t="s">
        <v>1052</v>
      </c>
    </row>
    <row r="9185" spans="1:16">
      <c r="A9185" s="303">
        <v>0</v>
      </c>
      <c r="B9185" s="303">
        <v>0</v>
      </c>
      <c r="C9185" s="303">
        <v>0</v>
      </c>
      <c r="D9185" s="304">
        <f t="shared" si="143"/>
        <v>0</v>
      </c>
      <c r="E9185" s="305">
        <v>45992</v>
      </c>
      <c r="F9185" s="302" t="s">
        <v>69</v>
      </c>
      <c r="G9185" s="302" t="s">
        <v>70</v>
      </c>
      <c r="H9185" s="302" t="s">
        <v>3464</v>
      </c>
      <c r="I9185" s="302" t="s">
        <v>100</v>
      </c>
      <c r="J9185" s="302">
        <v>135500</v>
      </c>
      <c r="K9185" s="302" t="s">
        <v>86</v>
      </c>
      <c r="L9185" s="302">
        <v>9804918</v>
      </c>
      <c r="M9185" s="302" t="s">
        <v>885</v>
      </c>
      <c r="N9185" s="305">
        <v>35247</v>
      </c>
      <c r="O9185" s="305">
        <v>35247</v>
      </c>
      <c r="P9185" s="302" t="s">
        <v>1052</v>
      </c>
    </row>
    <row r="9186" spans="1:16">
      <c r="A9186" s="303">
        <v>0</v>
      </c>
      <c r="B9186" s="303">
        <v>0</v>
      </c>
      <c r="C9186" s="303">
        <v>0</v>
      </c>
      <c r="D9186" s="304">
        <f t="shared" si="143"/>
        <v>0</v>
      </c>
      <c r="E9186" s="305">
        <v>45992</v>
      </c>
      <c r="F9186" s="302" t="s">
        <v>69</v>
      </c>
      <c r="G9186" s="302" t="s">
        <v>70</v>
      </c>
      <c r="H9186" s="302" t="s">
        <v>3464</v>
      </c>
      <c r="I9186" s="302" t="s">
        <v>100</v>
      </c>
      <c r="J9186" s="302">
        <v>135500</v>
      </c>
      <c r="K9186" s="302" t="s">
        <v>86</v>
      </c>
      <c r="L9186" s="302">
        <v>9804920</v>
      </c>
      <c r="M9186" s="302" t="s">
        <v>885</v>
      </c>
      <c r="N9186" s="305">
        <v>35247</v>
      </c>
      <c r="O9186" s="305">
        <v>35247</v>
      </c>
      <c r="P9186" s="302" t="s">
        <v>1052</v>
      </c>
    </row>
    <row r="9187" spans="1:16">
      <c r="A9187" s="303">
        <v>0</v>
      </c>
      <c r="B9187" s="303">
        <v>0</v>
      </c>
      <c r="C9187" s="303">
        <v>0</v>
      </c>
      <c r="D9187" s="304">
        <f t="shared" si="143"/>
        <v>0</v>
      </c>
      <c r="E9187" s="305">
        <v>45992</v>
      </c>
      <c r="F9187" s="302" t="s">
        <v>69</v>
      </c>
      <c r="G9187" s="302" t="s">
        <v>70</v>
      </c>
      <c r="H9187" s="302" t="s">
        <v>3464</v>
      </c>
      <c r="I9187" s="302" t="s">
        <v>100</v>
      </c>
      <c r="J9187" s="302">
        <v>135500</v>
      </c>
      <c r="K9187" s="302" t="s">
        <v>86</v>
      </c>
      <c r="L9187" s="302">
        <v>9804924</v>
      </c>
      <c r="M9187" s="302" t="s">
        <v>885</v>
      </c>
      <c r="N9187" s="305">
        <v>36357</v>
      </c>
      <c r="O9187" s="305">
        <v>36161</v>
      </c>
      <c r="P9187" s="302" t="s">
        <v>1052</v>
      </c>
    </row>
    <row r="9188" spans="1:16">
      <c r="A9188" s="303">
        <v>0</v>
      </c>
      <c r="B9188" s="303">
        <v>0</v>
      </c>
      <c r="C9188" s="303">
        <v>0</v>
      </c>
      <c r="D9188" s="304">
        <f t="shared" si="143"/>
        <v>0</v>
      </c>
      <c r="E9188" s="305">
        <v>45992</v>
      </c>
      <c r="F9188" s="302" t="s">
        <v>69</v>
      </c>
      <c r="G9188" s="302" t="s">
        <v>70</v>
      </c>
      <c r="H9188" s="302" t="s">
        <v>3464</v>
      </c>
      <c r="I9188" s="302" t="s">
        <v>100</v>
      </c>
      <c r="J9188" s="302">
        <v>135500</v>
      </c>
      <c r="K9188" s="302" t="s">
        <v>86</v>
      </c>
      <c r="L9188" s="302">
        <v>9803322</v>
      </c>
      <c r="M9188" s="302" t="s">
        <v>885</v>
      </c>
      <c r="N9188" s="305">
        <v>34881</v>
      </c>
      <c r="O9188" s="305">
        <v>34881</v>
      </c>
      <c r="P9188" s="302" t="s">
        <v>1052</v>
      </c>
    </row>
    <row r="9189" spans="1:16">
      <c r="A9189" s="303">
        <v>0</v>
      </c>
      <c r="B9189" s="303">
        <v>0</v>
      </c>
      <c r="C9189" s="303">
        <v>0</v>
      </c>
      <c r="D9189" s="304">
        <f t="shared" si="143"/>
        <v>0</v>
      </c>
      <c r="E9189" s="305">
        <v>45992</v>
      </c>
      <c r="F9189" s="302" t="s">
        <v>69</v>
      </c>
      <c r="G9189" s="302" t="s">
        <v>70</v>
      </c>
      <c r="H9189" s="302" t="s">
        <v>3464</v>
      </c>
      <c r="I9189" s="302" t="s">
        <v>100</v>
      </c>
      <c r="J9189" s="302">
        <v>135500</v>
      </c>
      <c r="K9189" s="302" t="s">
        <v>86</v>
      </c>
      <c r="L9189" s="302">
        <v>9803359</v>
      </c>
      <c r="M9189" s="302" t="s">
        <v>885</v>
      </c>
      <c r="N9189" s="305">
        <v>34881</v>
      </c>
      <c r="O9189" s="305">
        <v>34881</v>
      </c>
      <c r="P9189" s="302" t="s">
        <v>1052</v>
      </c>
    </row>
    <row r="9190" spans="1:16">
      <c r="A9190" s="303">
        <v>0</v>
      </c>
      <c r="B9190" s="303">
        <v>0</v>
      </c>
      <c r="C9190" s="303">
        <v>0</v>
      </c>
      <c r="D9190" s="304">
        <f t="shared" si="143"/>
        <v>0</v>
      </c>
      <c r="E9190" s="305">
        <v>45992</v>
      </c>
      <c r="F9190" s="302" t="s">
        <v>69</v>
      </c>
      <c r="G9190" s="302" t="s">
        <v>70</v>
      </c>
      <c r="H9190" s="302" t="s">
        <v>3464</v>
      </c>
      <c r="I9190" s="302" t="s">
        <v>100</v>
      </c>
      <c r="J9190" s="302">
        <v>135500</v>
      </c>
      <c r="K9190" s="302" t="s">
        <v>86</v>
      </c>
      <c r="L9190" s="302">
        <v>9804921</v>
      </c>
      <c r="M9190" s="302" t="s">
        <v>885</v>
      </c>
      <c r="N9190" s="305">
        <v>35247</v>
      </c>
      <c r="O9190" s="305">
        <v>35247</v>
      </c>
      <c r="P9190" s="302" t="s">
        <v>1052</v>
      </c>
    </row>
    <row r="9191" spans="1:16">
      <c r="A9191" s="303">
        <v>0</v>
      </c>
      <c r="B9191" s="303">
        <v>0</v>
      </c>
      <c r="C9191" s="303">
        <v>0</v>
      </c>
      <c r="D9191" s="304">
        <f t="shared" si="143"/>
        <v>0</v>
      </c>
      <c r="E9191" s="305">
        <v>45992</v>
      </c>
      <c r="F9191" s="302" t="s">
        <v>69</v>
      </c>
      <c r="G9191" s="302" t="s">
        <v>70</v>
      </c>
      <c r="H9191" s="302" t="s">
        <v>3464</v>
      </c>
      <c r="I9191" s="302" t="s">
        <v>100</v>
      </c>
      <c r="J9191" s="302">
        <v>135500</v>
      </c>
      <c r="K9191" s="302" t="s">
        <v>109</v>
      </c>
      <c r="L9191" s="302">
        <v>9974536</v>
      </c>
      <c r="M9191" s="302" t="s">
        <v>3473</v>
      </c>
      <c r="N9191" s="305">
        <v>29037</v>
      </c>
      <c r="O9191" s="305">
        <v>29037</v>
      </c>
      <c r="P9191" s="302" t="s">
        <v>1062</v>
      </c>
    </row>
    <row r="9192" spans="1:16">
      <c r="A9192" s="303">
        <v>0</v>
      </c>
      <c r="B9192" s="303">
        <v>0</v>
      </c>
      <c r="C9192" s="303">
        <v>0</v>
      </c>
      <c r="D9192" s="304">
        <f t="shared" si="143"/>
        <v>0</v>
      </c>
      <c r="E9192" s="305">
        <v>45992</v>
      </c>
      <c r="F9192" s="302" t="s">
        <v>69</v>
      </c>
      <c r="G9192" s="302" t="s">
        <v>70</v>
      </c>
      <c r="H9192" s="302" t="s">
        <v>3464</v>
      </c>
      <c r="I9192" s="302" t="s">
        <v>100</v>
      </c>
      <c r="J9192" s="302">
        <v>135500</v>
      </c>
      <c r="K9192" s="302" t="s">
        <v>111</v>
      </c>
      <c r="L9192" s="302">
        <v>9773917</v>
      </c>
      <c r="M9192" s="302" t="s">
        <v>3084</v>
      </c>
      <c r="N9192" s="305">
        <v>34881</v>
      </c>
      <c r="O9192" s="305">
        <v>34881</v>
      </c>
      <c r="P9192" s="302" t="s">
        <v>1062</v>
      </c>
    </row>
    <row r="9193" spans="1:16">
      <c r="A9193" s="303">
        <v>0</v>
      </c>
      <c r="B9193" s="303">
        <v>0</v>
      </c>
      <c r="C9193" s="303">
        <v>0</v>
      </c>
      <c r="D9193" s="304">
        <f t="shared" si="143"/>
        <v>0</v>
      </c>
      <c r="E9193" s="305">
        <v>45992</v>
      </c>
      <c r="F9193" s="302" t="s">
        <v>69</v>
      </c>
      <c r="G9193" s="302" t="s">
        <v>70</v>
      </c>
      <c r="H9193" s="302" t="s">
        <v>3464</v>
      </c>
      <c r="I9193" s="302" t="s">
        <v>100</v>
      </c>
      <c r="J9193" s="302">
        <v>135500</v>
      </c>
      <c r="K9193" s="302" t="s">
        <v>88</v>
      </c>
      <c r="L9193" s="302">
        <v>9974540</v>
      </c>
      <c r="M9193" s="302" t="s">
        <v>3062</v>
      </c>
      <c r="N9193" s="305">
        <v>34516</v>
      </c>
      <c r="O9193" s="305">
        <v>34516</v>
      </c>
      <c r="P9193" s="302" t="s">
        <v>1062</v>
      </c>
    </row>
    <row r="9194" spans="1:16">
      <c r="A9194" s="303">
        <v>0</v>
      </c>
      <c r="B9194" s="303">
        <v>0</v>
      </c>
      <c r="C9194" s="303">
        <v>0</v>
      </c>
      <c r="D9194" s="304">
        <f t="shared" si="143"/>
        <v>0</v>
      </c>
      <c r="E9194" s="305">
        <v>45992</v>
      </c>
      <c r="F9194" s="302" t="s">
        <v>69</v>
      </c>
      <c r="G9194" s="302" t="s">
        <v>70</v>
      </c>
      <c r="H9194" s="302" t="s">
        <v>3464</v>
      </c>
      <c r="I9194" s="302" t="s">
        <v>100</v>
      </c>
      <c r="J9194" s="302">
        <v>135500</v>
      </c>
      <c r="K9194" s="302" t="s">
        <v>88</v>
      </c>
      <c r="L9194" s="302">
        <v>9974535</v>
      </c>
      <c r="M9194" s="302" t="s">
        <v>3062</v>
      </c>
      <c r="N9194" s="305">
        <v>31229</v>
      </c>
      <c r="O9194" s="305">
        <v>31229</v>
      </c>
      <c r="P9194" s="302" t="s">
        <v>1062</v>
      </c>
    </row>
    <row r="9195" spans="1:16">
      <c r="A9195" s="303">
        <v>0</v>
      </c>
      <c r="B9195" s="303">
        <v>0</v>
      </c>
      <c r="C9195" s="303">
        <v>0</v>
      </c>
      <c r="D9195" s="304">
        <f t="shared" si="143"/>
        <v>0</v>
      </c>
      <c r="E9195" s="305">
        <v>45992</v>
      </c>
      <c r="F9195" s="302" t="s">
        <v>69</v>
      </c>
      <c r="G9195" s="302" t="s">
        <v>70</v>
      </c>
      <c r="H9195" s="302" t="s">
        <v>3464</v>
      </c>
      <c r="I9195" s="302" t="s">
        <v>100</v>
      </c>
      <c r="J9195" s="302">
        <v>135500</v>
      </c>
      <c r="K9195" s="302" t="s">
        <v>93</v>
      </c>
      <c r="L9195" s="302">
        <v>9773916</v>
      </c>
      <c r="M9195" s="302" t="s">
        <v>3063</v>
      </c>
      <c r="N9195" s="305">
        <v>34881</v>
      </c>
      <c r="O9195" s="305">
        <v>34881</v>
      </c>
      <c r="P9195" s="302" t="s">
        <v>1062</v>
      </c>
    </row>
    <row r="9196" spans="1:16">
      <c r="A9196" s="303">
        <v>0</v>
      </c>
      <c r="B9196" s="303">
        <v>0</v>
      </c>
      <c r="C9196" s="303">
        <v>0</v>
      </c>
      <c r="D9196" s="304">
        <f t="shared" si="143"/>
        <v>0</v>
      </c>
      <c r="E9196" s="305">
        <v>45992</v>
      </c>
      <c r="F9196" s="302" t="s">
        <v>69</v>
      </c>
      <c r="G9196" s="302" t="s">
        <v>70</v>
      </c>
      <c r="H9196" s="302" t="s">
        <v>3464</v>
      </c>
      <c r="I9196" s="302" t="s">
        <v>100</v>
      </c>
      <c r="J9196" s="302">
        <v>135500</v>
      </c>
      <c r="K9196" s="302" t="s">
        <v>93</v>
      </c>
      <c r="L9196" s="302">
        <v>9974539</v>
      </c>
      <c r="M9196" s="302" t="s">
        <v>3063</v>
      </c>
      <c r="N9196" s="305">
        <v>34516</v>
      </c>
      <c r="O9196" s="305">
        <v>34516</v>
      </c>
      <c r="P9196" s="302" t="s">
        <v>1062</v>
      </c>
    </row>
    <row r="9197" spans="1:16">
      <c r="A9197" s="303">
        <v>0</v>
      </c>
      <c r="B9197" s="303">
        <v>0</v>
      </c>
      <c r="C9197" s="303">
        <v>0</v>
      </c>
      <c r="D9197" s="304">
        <f t="shared" si="143"/>
        <v>0</v>
      </c>
      <c r="E9197" s="305">
        <v>45992</v>
      </c>
      <c r="F9197" s="302" t="s">
        <v>69</v>
      </c>
      <c r="G9197" s="302" t="s">
        <v>70</v>
      </c>
      <c r="H9197" s="302" t="s">
        <v>3464</v>
      </c>
      <c r="I9197" s="302" t="s">
        <v>100</v>
      </c>
      <c r="J9197" s="302">
        <v>135500</v>
      </c>
      <c r="K9197" s="302" t="s">
        <v>94</v>
      </c>
      <c r="L9197" s="302">
        <v>9974538</v>
      </c>
      <c r="M9197" s="302" t="s">
        <v>3064</v>
      </c>
      <c r="N9197" s="305">
        <v>34516</v>
      </c>
      <c r="O9197" s="305">
        <v>34516</v>
      </c>
      <c r="P9197" s="302" t="s">
        <v>1062</v>
      </c>
    </row>
    <row r="9198" spans="1:16">
      <c r="A9198" s="303">
        <v>0</v>
      </c>
      <c r="B9198" s="303">
        <v>0</v>
      </c>
      <c r="C9198" s="303">
        <v>0</v>
      </c>
      <c r="D9198" s="304">
        <f t="shared" si="143"/>
        <v>0</v>
      </c>
      <c r="E9198" s="305">
        <v>45992</v>
      </c>
      <c r="F9198" s="302" t="s">
        <v>69</v>
      </c>
      <c r="G9198" s="302" t="s">
        <v>70</v>
      </c>
      <c r="H9198" s="302" t="s">
        <v>3464</v>
      </c>
      <c r="I9198" s="302" t="s">
        <v>100</v>
      </c>
      <c r="J9198" s="302">
        <v>135500</v>
      </c>
      <c r="K9198" s="302" t="s">
        <v>94</v>
      </c>
      <c r="L9198" s="302">
        <v>9774219</v>
      </c>
      <c r="M9198" s="302" t="s">
        <v>3064</v>
      </c>
      <c r="N9198" s="305">
        <v>34881</v>
      </c>
      <c r="O9198" s="305">
        <v>34881</v>
      </c>
      <c r="P9198" s="302" t="s">
        <v>1062</v>
      </c>
    </row>
    <row r="9199" spans="1:16">
      <c r="A9199" s="303">
        <v>0</v>
      </c>
      <c r="B9199" s="303">
        <v>0</v>
      </c>
      <c r="C9199" s="303">
        <v>0</v>
      </c>
      <c r="D9199" s="304">
        <f t="shared" si="143"/>
        <v>0</v>
      </c>
      <c r="E9199" s="305">
        <v>45992</v>
      </c>
      <c r="F9199" s="302" t="s">
        <v>69</v>
      </c>
      <c r="G9199" s="302" t="s">
        <v>70</v>
      </c>
      <c r="H9199" s="302" t="s">
        <v>3464</v>
      </c>
      <c r="I9199" s="302" t="s">
        <v>100</v>
      </c>
      <c r="J9199" s="302">
        <v>135500</v>
      </c>
      <c r="K9199" s="302" t="s">
        <v>112</v>
      </c>
      <c r="L9199" s="302">
        <v>9870327</v>
      </c>
      <c r="M9199" s="302" t="s">
        <v>3065</v>
      </c>
      <c r="N9199" s="305">
        <v>36357</v>
      </c>
      <c r="O9199" s="305">
        <v>36161</v>
      </c>
      <c r="P9199" s="302" t="s">
        <v>3467</v>
      </c>
    </row>
    <row r="9200" spans="1:16">
      <c r="A9200" s="303">
        <v>0</v>
      </c>
      <c r="B9200" s="303">
        <v>0</v>
      </c>
      <c r="C9200" s="303">
        <v>0</v>
      </c>
      <c r="D9200" s="304">
        <f t="shared" si="143"/>
        <v>0</v>
      </c>
      <c r="E9200" s="305">
        <v>45992</v>
      </c>
      <c r="F9200" s="302" t="s">
        <v>69</v>
      </c>
      <c r="G9200" s="302" t="s">
        <v>70</v>
      </c>
      <c r="H9200" s="302" t="s">
        <v>3464</v>
      </c>
      <c r="I9200" s="302" t="s">
        <v>100</v>
      </c>
      <c r="J9200" s="302">
        <v>135500</v>
      </c>
      <c r="K9200" s="302" t="s">
        <v>112</v>
      </c>
      <c r="L9200" s="302">
        <v>9774218</v>
      </c>
      <c r="M9200" s="302" t="s">
        <v>3065</v>
      </c>
      <c r="N9200" s="305">
        <v>34881</v>
      </c>
      <c r="O9200" s="305">
        <v>34881</v>
      </c>
      <c r="P9200" s="302" t="s">
        <v>1062</v>
      </c>
    </row>
    <row r="9201" spans="1:16">
      <c r="A9201" s="303">
        <v>0</v>
      </c>
      <c r="B9201" s="303">
        <v>0</v>
      </c>
      <c r="C9201" s="303">
        <v>0</v>
      </c>
      <c r="D9201" s="304">
        <f t="shared" si="143"/>
        <v>0</v>
      </c>
      <c r="E9201" s="305">
        <v>45992</v>
      </c>
      <c r="F9201" s="302" t="s">
        <v>69</v>
      </c>
      <c r="G9201" s="302" t="s">
        <v>70</v>
      </c>
      <c r="H9201" s="302" t="s">
        <v>3464</v>
      </c>
      <c r="I9201" s="302" t="s">
        <v>100</v>
      </c>
      <c r="J9201" s="302">
        <v>135500</v>
      </c>
      <c r="K9201" s="302" t="s">
        <v>89</v>
      </c>
      <c r="L9201" s="302">
        <v>9870326</v>
      </c>
      <c r="M9201" s="302" t="s">
        <v>3066</v>
      </c>
      <c r="N9201" s="305">
        <v>36357</v>
      </c>
      <c r="O9201" s="305">
        <v>36161</v>
      </c>
      <c r="P9201" s="302" t="s">
        <v>3467</v>
      </c>
    </row>
    <row r="9202" spans="1:16">
      <c r="A9202" s="303">
        <v>0</v>
      </c>
      <c r="B9202" s="303">
        <v>0</v>
      </c>
      <c r="C9202" s="303">
        <v>0</v>
      </c>
      <c r="D9202" s="304">
        <f t="shared" si="143"/>
        <v>0</v>
      </c>
      <c r="E9202" s="305">
        <v>45992</v>
      </c>
      <c r="F9202" s="302" t="s">
        <v>69</v>
      </c>
      <c r="G9202" s="302" t="s">
        <v>70</v>
      </c>
      <c r="H9202" s="302" t="s">
        <v>3464</v>
      </c>
      <c r="I9202" s="302" t="s">
        <v>100</v>
      </c>
      <c r="J9202" s="302">
        <v>135500</v>
      </c>
      <c r="K9202" s="302" t="s">
        <v>89</v>
      </c>
      <c r="L9202" s="302">
        <v>9773915</v>
      </c>
      <c r="M9202" s="302" t="s">
        <v>3066</v>
      </c>
      <c r="N9202" s="305">
        <v>34881</v>
      </c>
      <c r="O9202" s="305">
        <v>34881</v>
      </c>
      <c r="P9202" s="302" t="s">
        <v>1062</v>
      </c>
    </row>
    <row r="9203" spans="1:16">
      <c r="A9203" s="303">
        <v>0</v>
      </c>
      <c r="B9203" s="303">
        <v>0</v>
      </c>
      <c r="C9203" s="303">
        <v>0</v>
      </c>
      <c r="D9203" s="304">
        <f t="shared" si="143"/>
        <v>0</v>
      </c>
      <c r="E9203" s="305">
        <v>45992</v>
      </c>
      <c r="F9203" s="302" t="s">
        <v>69</v>
      </c>
      <c r="G9203" s="302" t="s">
        <v>70</v>
      </c>
      <c r="H9203" s="302" t="s">
        <v>3464</v>
      </c>
      <c r="I9203" s="302" t="s">
        <v>100</v>
      </c>
      <c r="J9203" s="302">
        <v>135500</v>
      </c>
      <c r="K9203" s="302" t="s">
        <v>89</v>
      </c>
      <c r="L9203" s="302">
        <v>9974537</v>
      </c>
      <c r="M9203" s="302" t="s">
        <v>3066</v>
      </c>
      <c r="N9203" s="305">
        <v>34516</v>
      </c>
      <c r="O9203" s="305">
        <v>34516</v>
      </c>
      <c r="P9203" s="302" t="s">
        <v>1062</v>
      </c>
    </row>
    <row r="9204" spans="1:16">
      <c r="A9204" s="303">
        <v>0</v>
      </c>
      <c r="B9204" s="303">
        <v>0</v>
      </c>
      <c r="C9204" s="303">
        <v>0</v>
      </c>
      <c r="D9204" s="304">
        <f t="shared" si="143"/>
        <v>0</v>
      </c>
      <c r="E9204" s="305">
        <v>45992</v>
      </c>
      <c r="F9204" s="302" t="s">
        <v>69</v>
      </c>
      <c r="G9204" s="302" t="s">
        <v>70</v>
      </c>
      <c r="H9204" s="302" t="s">
        <v>3464</v>
      </c>
      <c r="I9204" s="302" t="s">
        <v>100</v>
      </c>
      <c r="J9204" s="302">
        <v>135500</v>
      </c>
      <c r="K9204" s="302" t="s">
        <v>113</v>
      </c>
      <c r="L9204" s="302">
        <v>9773914</v>
      </c>
      <c r="M9204" s="302" t="s">
        <v>3067</v>
      </c>
      <c r="N9204" s="305">
        <v>34881</v>
      </c>
      <c r="O9204" s="305">
        <v>34881</v>
      </c>
      <c r="P9204" s="302" t="s">
        <v>1062</v>
      </c>
    </row>
    <row r="9205" spans="1:16">
      <c r="A9205" s="303">
        <v>0</v>
      </c>
      <c r="B9205" s="303">
        <v>0</v>
      </c>
      <c r="C9205" s="303">
        <v>0</v>
      </c>
      <c r="D9205" s="304">
        <f t="shared" si="143"/>
        <v>0</v>
      </c>
      <c r="E9205" s="305">
        <v>45992</v>
      </c>
      <c r="F9205" s="302" t="s">
        <v>69</v>
      </c>
      <c r="G9205" s="302" t="s">
        <v>70</v>
      </c>
      <c r="H9205" s="302" t="s">
        <v>3464</v>
      </c>
      <c r="I9205" s="302" t="s">
        <v>100</v>
      </c>
      <c r="J9205" s="302">
        <v>135500</v>
      </c>
      <c r="K9205" s="302" t="s">
        <v>114</v>
      </c>
      <c r="L9205" s="302">
        <v>9773913</v>
      </c>
      <c r="M9205" s="302" t="s">
        <v>3134</v>
      </c>
      <c r="N9205" s="305">
        <v>34881</v>
      </c>
      <c r="O9205" s="305">
        <v>34881</v>
      </c>
      <c r="P9205" s="302" t="s">
        <v>1062</v>
      </c>
    </row>
    <row r="9206" spans="1:16">
      <c r="A9206" s="303">
        <v>0</v>
      </c>
      <c r="B9206" s="303">
        <v>0</v>
      </c>
      <c r="C9206" s="303">
        <v>0</v>
      </c>
      <c r="D9206" s="304">
        <f t="shared" si="143"/>
        <v>0</v>
      </c>
      <c r="E9206" s="305">
        <v>45992</v>
      </c>
      <c r="F9206" s="302" t="s">
        <v>69</v>
      </c>
      <c r="G9206" s="302" t="s">
        <v>70</v>
      </c>
      <c r="H9206" s="302" t="s">
        <v>3464</v>
      </c>
      <c r="I9206" s="302" t="s">
        <v>100</v>
      </c>
      <c r="J9206" s="302">
        <v>135500</v>
      </c>
      <c r="K9206" s="302" t="s">
        <v>115</v>
      </c>
      <c r="L9206" s="302">
        <v>9776760</v>
      </c>
      <c r="M9206" s="302" t="s">
        <v>3159</v>
      </c>
      <c r="N9206" s="305">
        <v>34881</v>
      </c>
      <c r="O9206" s="305">
        <v>34881</v>
      </c>
      <c r="P9206" s="302" t="s">
        <v>1062</v>
      </c>
    </row>
    <row r="9207" spans="1:16">
      <c r="A9207" s="303">
        <v>0</v>
      </c>
      <c r="B9207" s="303">
        <v>0</v>
      </c>
      <c r="C9207" s="303">
        <v>0</v>
      </c>
      <c r="D9207" s="304">
        <f t="shared" si="143"/>
        <v>0</v>
      </c>
      <c r="E9207" s="305">
        <v>45992</v>
      </c>
      <c r="F9207" s="302" t="s">
        <v>69</v>
      </c>
      <c r="G9207" s="302" t="s">
        <v>70</v>
      </c>
      <c r="H9207" s="302" t="s">
        <v>3464</v>
      </c>
      <c r="I9207" s="302" t="s">
        <v>100</v>
      </c>
      <c r="J9207" s="302">
        <v>135500</v>
      </c>
      <c r="K9207" s="302" t="s">
        <v>116</v>
      </c>
      <c r="L9207" s="302">
        <v>9862154</v>
      </c>
      <c r="M9207" s="302" t="s">
        <v>3474</v>
      </c>
      <c r="N9207" s="305">
        <v>35247</v>
      </c>
      <c r="O9207" s="305">
        <v>35247</v>
      </c>
      <c r="P9207" s="302" t="s">
        <v>1062</v>
      </c>
    </row>
    <row r="9208" spans="1:16">
      <c r="A9208" s="303">
        <v>0</v>
      </c>
      <c r="B9208" s="303">
        <v>0</v>
      </c>
      <c r="C9208" s="303">
        <v>0</v>
      </c>
      <c r="D9208" s="304">
        <f t="shared" si="143"/>
        <v>0</v>
      </c>
      <c r="E9208" s="305">
        <v>45992</v>
      </c>
      <c r="F9208" s="302" t="s">
        <v>69</v>
      </c>
      <c r="G9208" s="302" t="s">
        <v>70</v>
      </c>
      <c r="H9208" s="302" t="s">
        <v>3464</v>
      </c>
      <c r="I9208" s="302" t="s">
        <v>100</v>
      </c>
      <c r="J9208" s="302">
        <v>135500</v>
      </c>
      <c r="K9208" s="302" t="s">
        <v>117</v>
      </c>
      <c r="L9208" s="302">
        <v>9718364</v>
      </c>
      <c r="M9208" s="302" t="s">
        <v>3475</v>
      </c>
      <c r="N9208" s="305">
        <v>35247</v>
      </c>
      <c r="O9208" s="305">
        <v>35247</v>
      </c>
      <c r="P9208" s="302" t="s">
        <v>1062</v>
      </c>
    </row>
    <row r="9209" spans="1:16">
      <c r="A9209" s="303">
        <v>0</v>
      </c>
      <c r="B9209" s="303">
        <v>0</v>
      </c>
      <c r="C9209" s="303">
        <v>0</v>
      </c>
      <c r="D9209" s="304">
        <f t="shared" si="143"/>
        <v>0</v>
      </c>
      <c r="E9209" s="305">
        <v>45992</v>
      </c>
      <c r="F9209" s="302" t="s">
        <v>69</v>
      </c>
      <c r="G9209" s="302" t="s">
        <v>70</v>
      </c>
      <c r="H9209" s="302" t="s">
        <v>3464</v>
      </c>
      <c r="I9209" s="302" t="s">
        <v>100</v>
      </c>
      <c r="J9209" s="302">
        <v>135500</v>
      </c>
      <c r="K9209" s="302" t="s">
        <v>118</v>
      </c>
      <c r="L9209" s="302">
        <v>9862147</v>
      </c>
      <c r="M9209" s="302" t="s">
        <v>3476</v>
      </c>
      <c r="N9209" s="305">
        <v>35247</v>
      </c>
      <c r="O9209" s="305">
        <v>35247</v>
      </c>
      <c r="P9209" s="302" t="s">
        <v>1062</v>
      </c>
    </row>
    <row r="9210" spans="1:16">
      <c r="A9210" s="303">
        <v>0</v>
      </c>
      <c r="B9210" s="303">
        <v>0</v>
      </c>
      <c r="C9210" s="303">
        <v>0</v>
      </c>
      <c r="D9210" s="304">
        <f t="shared" si="143"/>
        <v>0</v>
      </c>
      <c r="E9210" s="305">
        <v>45992</v>
      </c>
      <c r="F9210" s="302" t="s">
        <v>69</v>
      </c>
      <c r="G9210" s="302" t="s">
        <v>70</v>
      </c>
      <c r="H9210" s="302" t="s">
        <v>3464</v>
      </c>
      <c r="I9210" s="302" t="s">
        <v>100</v>
      </c>
      <c r="J9210" s="302">
        <v>135500</v>
      </c>
      <c r="K9210" s="302" t="s">
        <v>119</v>
      </c>
      <c r="L9210" s="302">
        <v>9862151</v>
      </c>
      <c r="M9210" s="302" t="s">
        <v>3477</v>
      </c>
      <c r="N9210" s="305">
        <v>35247</v>
      </c>
      <c r="O9210" s="305">
        <v>35247</v>
      </c>
      <c r="P9210" s="302" t="s">
        <v>1062</v>
      </c>
    </row>
    <row r="9211" spans="1:16">
      <c r="A9211" s="303">
        <v>0</v>
      </c>
      <c r="B9211" s="303">
        <v>0</v>
      </c>
      <c r="C9211" s="303">
        <v>0</v>
      </c>
      <c r="D9211" s="304">
        <f t="shared" si="143"/>
        <v>0</v>
      </c>
      <c r="E9211" s="305">
        <v>45992</v>
      </c>
      <c r="F9211" s="302" t="s">
        <v>69</v>
      </c>
      <c r="G9211" s="302" t="s">
        <v>70</v>
      </c>
      <c r="H9211" s="302" t="s">
        <v>3464</v>
      </c>
      <c r="I9211" s="302" t="s">
        <v>100</v>
      </c>
      <c r="J9211" s="302">
        <v>135500</v>
      </c>
      <c r="K9211" s="302" t="s">
        <v>120</v>
      </c>
      <c r="L9211" s="302">
        <v>9862146</v>
      </c>
      <c r="M9211" s="302" t="s">
        <v>3478</v>
      </c>
      <c r="N9211" s="305">
        <v>35247</v>
      </c>
      <c r="O9211" s="305">
        <v>35247</v>
      </c>
      <c r="P9211" s="302" t="s">
        <v>1062</v>
      </c>
    </row>
    <row r="9212" spans="1:16">
      <c r="A9212" s="303">
        <v>0</v>
      </c>
      <c r="B9212" s="303">
        <v>0</v>
      </c>
      <c r="C9212" s="303">
        <v>0</v>
      </c>
      <c r="D9212" s="304">
        <f t="shared" si="143"/>
        <v>0</v>
      </c>
      <c r="E9212" s="305">
        <v>45992</v>
      </c>
      <c r="F9212" s="302" t="s">
        <v>69</v>
      </c>
      <c r="G9212" s="302" t="s">
        <v>70</v>
      </c>
      <c r="H9212" s="302" t="s">
        <v>3464</v>
      </c>
      <c r="I9212" s="302" t="s">
        <v>100</v>
      </c>
      <c r="J9212" s="302">
        <v>135500</v>
      </c>
      <c r="K9212" s="302" t="s">
        <v>121</v>
      </c>
      <c r="L9212" s="302">
        <v>9870325</v>
      </c>
      <c r="M9212" s="302" t="s">
        <v>3479</v>
      </c>
      <c r="N9212" s="305">
        <v>36357</v>
      </c>
      <c r="O9212" s="305">
        <v>36161</v>
      </c>
      <c r="P9212" s="302" t="s">
        <v>3467</v>
      </c>
    </row>
    <row r="9213" spans="1:16">
      <c r="A9213" s="303">
        <v>0</v>
      </c>
      <c r="B9213" s="303">
        <v>0</v>
      </c>
      <c r="C9213" s="303">
        <v>0</v>
      </c>
      <c r="D9213" s="304">
        <f t="shared" si="143"/>
        <v>0</v>
      </c>
      <c r="E9213" s="305">
        <v>45992</v>
      </c>
      <c r="F9213" s="302" t="s">
        <v>69</v>
      </c>
      <c r="G9213" s="302" t="s">
        <v>70</v>
      </c>
      <c r="H9213" s="302" t="s">
        <v>3464</v>
      </c>
      <c r="I9213" s="302" t="s">
        <v>100</v>
      </c>
      <c r="J9213" s="302">
        <v>135500</v>
      </c>
      <c r="K9213" s="302" t="s">
        <v>122</v>
      </c>
      <c r="L9213" s="302">
        <v>9862150</v>
      </c>
      <c r="M9213" s="302" t="s">
        <v>3480</v>
      </c>
      <c r="N9213" s="305">
        <v>35247</v>
      </c>
      <c r="O9213" s="305">
        <v>35247</v>
      </c>
      <c r="P9213" s="302" t="s">
        <v>1062</v>
      </c>
    </row>
    <row r="9214" spans="1:16">
      <c r="A9214" s="303">
        <v>0</v>
      </c>
      <c r="B9214" s="303">
        <v>0</v>
      </c>
      <c r="C9214" s="303">
        <v>0</v>
      </c>
      <c r="D9214" s="304">
        <f t="shared" si="143"/>
        <v>0</v>
      </c>
      <c r="E9214" s="305">
        <v>45992</v>
      </c>
      <c r="F9214" s="302" t="s">
        <v>69</v>
      </c>
      <c r="G9214" s="302" t="s">
        <v>70</v>
      </c>
      <c r="H9214" s="302" t="s">
        <v>3464</v>
      </c>
      <c r="I9214" s="302" t="s">
        <v>100</v>
      </c>
      <c r="J9214" s="302">
        <v>135500</v>
      </c>
      <c r="K9214" s="302" t="s">
        <v>123</v>
      </c>
      <c r="L9214" s="302">
        <v>9862155</v>
      </c>
      <c r="M9214" s="302" t="s">
        <v>3481</v>
      </c>
      <c r="N9214" s="305">
        <v>35247</v>
      </c>
      <c r="O9214" s="305">
        <v>35247</v>
      </c>
      <c r="P9214" s="302" t="s">
        <v>1062</v>
      </c>
    </row>
    <row r="9215" spans="1:16">
      <c r="A9215" s="303">
        <v>0</v>
      </c>
      <c r="B9215" s="303">
        <v>0</v>
      </c>
      <c r="C9215" s="303">
        <v>0</v>
      </c>
      <c r="D9215" s="304">
        <f t="shared" si="143"/>
        <v>0</v>
      </c>
      <c r="E9215" s="305">
        <v>45992</v>
      </c>
      <c r="F9215" s="302" t="s">
        <v>69</v>
      </c>
      <c r="G9215" s="302" t="s">
        <v>70</v>
      </c>
      <c r="H9215" s="302" t="s">
        <v>3464</v>
      </c>
      <c r="I9215" s="302" t="s">
        <v>100</v>
      </c>
      <c r="J9215" s="302">
        <v>135500</v>
      </c>
      <c r="K9215" s="302" t="s">
        <v>124</v>
      </c>
      <c r="L9215" s="302">
        <v>9862149</v>
      </c>
      <c r="M9215" s="302" t="s">
        <v>3482</v>
      </c>
      <c r="N9215" s="305">
        <v>35247</v>
      </c>
      <c r="O9215" s="305">
        <v>35247</v>
      </c>
      <c r="P9215" s="302" t="s">
        <v>1062</v>
      </c>
    </row>
    <row r="9216" spans="1:16">
      <c r="A9216" s="303">
        <v>0</v>
      </c>
      <c r="B9216" s="303">
        <v>0</v>
      </c>
      <c r="C9216" s="303">
        <v>0</v>
      </c>
      <c r="D9216" s="304">
        <f t="shared" si="143"/>
        <v>0</v>
      </c>
      <c r="E9216" s="305">
        <v>45992</v>
      </c>
      <c r="F9216" s="302" t="s">
        <v>69</v>
      </c>
      <c r="G9216" s="302" t="s">
        <v>70</v>
      </c>
      <c r="H9216" s="302" t="s">
        <v>3464</v>
      </c>
      <c r="I9216" s="302" t="s">
        <v>100</v>
      </c>
      <c r="J9216" s="302">
        <v>135500</v>
      </c>
      <c r="K9216" s="302" t="s">
        <v>125</v>
      </c>
      <c r="L9216" s="302">
        <v>9862152</v>
      </c>
      <c r="M9216" s="302" t="s">
        <v>3384</v>
      </c>
      <c r="N9216" s="305">
        <v>35247</v>
      </c>
      <c r="O9216" s="305">
        <v>35247</v>
      </c>
      <c r="P9216" s="302" t="s">
        <v>1062</v>
      </c>
    </row>
    <row r="9217" spans="1:16">
      <c r="A9217" s="303">
        <v>0</v>
      </c>
      <c r="B9217" s="303">
        <v>0</v>
      </c>
      <c r="C9217" s="303">
        <v>0</v>
      </c>
      <c r="D9217" s="304">
        <f t="shared" si="143"/>
        <v>0</v>
      </c>
      <c r="E9217" s="305">
        <v>45992</v>
      </c>
      <c r="F9217" s="302" t="s">
        <v>69</v>
      </c>
      <c r="G9217" s="302" t="s">
        <v>70</v>
      </c>
      <c r="H9217" s="302" t="s">
        <v>3464</v>
      </c>
      <c r="I9217" s="302" t="s">
        <v>100</v>
      </c>
      <c r="J9217" s="302">
        <v>135600</v>
      </c>
      <c r="K9217" s="302" t="s">
        <v>101</v>
      </c>
      <c r="L9217" s="302">
        <v>9862156</v>
      </c>
      <c r="M9217" s="302" t="s">
        <v>1073</v>
      </c>
      <c r="N9217" s="305">
        <v>35247</v>
      </c>
      <c r="O9217" s="305">
        <v>35247</v>
      </c>
      <c r="P9217" s="302" t="s">
        <v>1062</v>
      </c>
    </row>
    <row r="9218" spans="1:16">
      <c r="A9218" s="303">
        <v>0</v>
      </c>
      <c r="B9218" s="303">
        <v>0</v>
      </c>
      <c r="C9218" s="303">
        <v>0</v>
      </c>
      <c r="D9218" s="304">
        <f t="shared" si="143"/>
        <v>0</v>
      </c>
      <c r="E9218" s="305">
        <v>45992</v>
      </c>
      <c r="F9218" s="302" t="s">
        <v>69</v>
      </c>
      <c r="G9218" s="302" t="s">
        <v>70</v>
      </c>
      <c r="H9218" s="302" t="s">
        <v>3464</v>
      </c>
      <c r="I9218" s="302" t="s">
        <v>100</v>
      </c>
      <c r="J9218" s="302">
        <v>135600</v>
      </c>
      <c r="K9218" s="302" t="s">
        <v>101</v>
      </c>
      <c r="L9218" s="302">
        <v>9870333</v>
      </c>
      <c r="M9218" s="302" t="s">
        <v>1073</v>
      </c>
      <c r="N9218" s="305">
        <v>36357</v>
      </c>
      <c r="O9218" s="305">
        <v>36161</v>
      </c>
      <c r="P9218" s="302" t="s">
        <v>3467</v>
      </c>
    </row>
    <row r="9219" spans="1:16">
      <c r="A9219" s="303">
        <v>0</v>
      </c>
      <c r="B9219" s="303">
        <v>0</v>
      </c>
      <c r="C9219" s="303">
        <v>0</v>
      </c>
      <c r="D9219" s="304">
        <f t="shared" ref="D9219:D9282" si="144">+B9219-C9219</f>
        <v>0</v>
      </c>
      <c r="E9219" s="305">
        <v>45992</v>
      </c>
      <c r="F9219" s="302" t="s">
        <v>69</v>
      </c>
      <c r="G9219" s="302" t="s">
        <v>70</v>
      </c>
      <c r="H9219" s="302" t="s">
        <v>3464</v>
      </c>
      <c r="I9219" s="302" t="s">
        <v>100</v>
      </c>
      <c r="J9219" s="302">
        <v>135600</v>
      </c>
      <c r="K9219" s="302" t="s">
        <v>102</v>
      </c>
      <c r="L9219" s="302">
        <v>9810001</v>
      </c>
      <c r="M9219" s="302" t="s">
        <v>3483</v>
      </c>
      <c r="N9219" s="305">
        <v>37307</v>
      </c>
      <c r="O9219" s="305">
        <v>37257</v>
      </c>
      <c r="P9219" s="302" t="s">
        <v>3466</v>
      </c>
    </row>
    <row r="9220" spans="1:16">
      <c r="A9220" s="303">
        <v>0</v>
      </c>
      <c r="B9220" s="303">
        <v>0</v>
      </c>
      <c r="C9220" s="303">
        <v>0</v>
      </c>
      <c r="D9220" s="304">
        <f t="shared" si="144"/>
        <v>0</v>
      </c>
      <c r="E9220" s="305">
        <v>45992</v>
      </c>
      <c r="F9220" s="302" t="s">
        <v>69</v>
      </c>
      <c r="G9220" s="302" t="s">
        <v>70</v>
      </c>
      <c r="H9220" s="302" t="s">
        <v>3464</v>
      </c>
      <c r="I9220" s="302" t="s">
        <v>100</v>
      </c>
      <c r="J9220" s="302">
        <v>135600</v>
      </c>
      <c r="K9220" s="302" t="s">
        <v>82</v>
      </c>
      <c r="L9220" s="302">
        <v>9712960</v>
      </c>
      <c r="M9220" s="302" t="s">
        <v>3239</v>
      </c>
      <c r="N9220" s="305">
        <v>34881</v>
      </c>
      <c r="O9220" s="305">
        <v>34881</v>
      </c>
      <c r="P9220" s="302" t="s">
        <v>1062</v>
      </c>
    </row>
    <row r="9221" spans="1:16">
      <c r="A9221" s="303">
        <v>0</v>
      </c>
      <c r="B9221" s="303">
        <v>0</v>
      </c>
      <c r="C9221" s="303">
        <v>0</v>
      </c>
      <c r="D9221" s="304">
        <f t="shared" si="144"/>
        <v>0</v>
      </c>
      <c r="E9221" s="305">
        <v>45992</v>
      </c>
      <c r="F9221" s="302" t="s">
        <v>69</v>
      </c>
      <c r="G9221" s="302" t="s">
        <v>70</v>
      </c>
      <c r="H9221" s="302" t="s">
        <v>3464</v>
      </c>
      <c r="I9221" s="302" t="s">
        <v>100</v>
      </c>
      <c r="J9221" s="302">
        <v>135600</v>
      </c>
      <c r="K9221" s="302" t="s">
        <v>82</v>
      </c>
      <c r="L9221" s="302">
        <v>9870331</v>
      </c>
      <c r="M9221" s="302" t="s">
        <v>3239</v>
      </c>
      <c r="N9221" s="305">
        <v>36357</v>
      </c>
      <c r="O9221" s="305">
        <v>36161</v>
      </c>
      <c r="P9221" s="302" t="s">
        <v>3467</v>
      </c>
    </row>
    <row r="9222" spans="1:16">
      <c r="A9222" s="303">
        <v>0</v>
      </c>
      <c r="B9222" s="303">
        <v>0</v>
      </c>
      <c r="C9222" s="303">
        <v>0</v>
      </c>
      <c r="D9222" s="304">
        <f t="shared" si="144"/>
        <v>0</v>
      </c>
      <c r="E9222" s="305">
        <v>45992</v>
      </c>
      <c r="F9222" s="302" t="s">
        <v>69</v>
      </c>
      <c r="G9222" s="302" t="s">
        <v>70</v>
      </c>
      <c r="H9222" s="302" t="s">
        <v>3464</v>
      </c>
      <c r="I9222" s="302" t="s">
        <v>100</v>
      </c>
      <c r="J9222" s="302">
        <v>135600</v>
      </c>
      <c r="K9222" s="302" t="s">
        <v>103</v>
      </c>
      <c r="L9222" s="302">
        <v>9776759</v>
      </c>
      <c r="M9222" s="302" t="s">
        <v>3484</v>
      </c>
      <c r="N9222" s="305">
        <v>34881</v>
      </c>
      <c r="O9222" s="305">
        <v>34881</v>
      </c>
      <c r="P9222" s="302" t="s">
        <v>1062</v>
      </c>
    </row>
    <row r="9223" spans="1:16">
      <c r="A9223" s="303">
        <v>0</v>
      </c>
      <c r="B9223" s="303">
        <v>0</v>
      </c>
      <c r="C9223" s="303">
        <v>0</v>
      </c>
      <c r="D9223" s="304">
        <f t="shared" si="144"/>
        <v>0</v>
      </c>
      <c r="E9223" s="305">
        <v>45992</v>
      </c>
      <c r="F9223" s="302" t="s">
        <v>69</v>
      </c>
      <c r="G9223" s="302" t="s">
        <v>70</v>
      </c>
      <c r="H9223" s="302" t="s">
        <v>3464</v>
      </c>
      <c r="I9223" s="302" t="s">
        <v>100</v>
      </c>
      <c r="J9223" s="302">
        <v>135600</v>
      </c>
      <c r="K9223" s="302" t="s">
        <v>104</v>
      </c>
      <c r="L9223" s="302">
        <v>9741923</v>
      </c>
      <c r="M9223" s="302" t="s">
        <v>907</v>
      </c>
      <c r="N9223" s="305">
        <v>39031</v>
      </c>
      <c r="O9223" s="305">
        <v>38718</v>
      </c>
      <c r="P9223" s="302" t="s">
        <v>3465</v>
      </c>
    </row>
    <row r="9224" spans="1:16">
      <c r="A9224" s="303">
        <v>0</v>
      </c>
      <c r="B9224" s="303">
        <v>0</v>
      </c>
      <c r="C9224" s="303">
        <v>0</v>
      </c>
      <c r="D9224" s="304">
        <f t="shared" si="144"/>
        <v>0</v>
      </c>
      <c r="E9224" s="305">
        <v>45992</v>
      </c>
      <c r="F9224" s="302" t="s">
        <v>69</v>
      </c>
      <c r="G9224" s="302" t="s">
        <v>70</v>
      </c>
      <c r="H9224" s="302" t="s">
        <v>3464</v>
      </c>
      <c r="I9224" s="302" t="s">
        <v>100</v>
      </c>
      <c r="J9224" s="302">
        <v>135600</v>
      </c>
      <c r="K9224" s="302" t="s">
        <v>104</v>
      </c>
      <c r="L9224" s="302">
        <v>9809996</v>
      </c>
      <c r="M9224" s="302" t="s">
        <v>907</v>
      </c>
      <c r="N9224" s="305">
        <v>37307</v>
      </c>
      <c r="O9224" s="305">
        <v>37257</v>
      </c>
      <c r="P9224" s="302" t="s">
        <v>3466</v>
      </c>
    </row>
    <row r="9225" spans="1:16">
      <c r="A9225" s="303">
        <v>0</v>
      </c>
      <c r="B9225" s="303">
        <v>0</v>
      </c>
      <c r="C9225" s="303">
        <v>0</v>
      </c>
      <c r="D9225" s="304">
        <f t="shared" si="144"/>
        <v>0</v>
      </c>
      <c r="E9225" s="305">
        <v>45992</v>
      </c>
      <c r="F9225" s="302" t="s">
        <v>69</v>
      </c>
      <c r="G9225" s="302" t="s">
        <v>70</v>
      </c>
      <c r="H9225" s="302" t="s">
        <v>3464</v>
      </c>
      <c r="I9225" s="302" t="s">
        <v>100</v>
      </c>
      <c r="J9225" s="302">
        <v>135600</v>
      </c>
      <c r="K9225" s="302" t="s">
        <v>91</v>
      </c>
      <c r="L9225" s="302">
        <v>9697427</v>
      </c>
      <c r="M9225" s="302" t="s">
        <v>886</v>
      </c>
      <c r="N9225" s="305">
        <v>34516</v>
      </c>
      <c r="O9225" s="305">
        <v>34516</v>
      </c>
      <c r="P9225" s="302" t="s">
        <v>1062</v>
      </c>
    </row>
    <row r="9226" spans="1:16">
      <c r="A9226" s="303">
        <v>0</v>
      </c>
      <c r="B9226" s="303">
        <v>0</v>
      </c>
      <c r="C9226" s="303">
        <v>0</v>
      </c>
      <c r="D9226" s="304">
        <f t="shared" si="144"/>
        <v>0</v>
      </c>
      <c r="E9226" s="305">
        <v>45992</v>
      </c>
      <c r="F9226" s="302" t="s">
        <v>69</v>
      </c>
      <c r="G9226" s="302" t="s">
        <v>70</v>
      </c>
      <c r="H9226" s="302" t="s">
        <v>3464</v>
      </c>
      <c r="I9226" s="302" t="s">
        <v>100</v>
      </c>
      <c r="J9226" s="302">
        <v>135600</v>
      </c>
      <c r="K9226" s="302" t="s">
        <v>91</v>
      </c>
      <c r="L9226" s="302">
        <v>9773673</v>
      </c>
      <c r="M9226" s="302" t="s">
        <v>886</v>
      </c>
      <c r="N9226" s="305">
        <v>35247</v>
      </c>
      <c r="O9226" s="305">
        <v>35247</v>
      </c>
      <c r="P9226" s="302" t="s">
        <v>1062</v>
      </c>
    </row>
    <row r="9227" spans="1:16">
      <c r="A9227" s="303">
        <v>0</v>
      </c>
      <c r="B9227" s="303">
        <v>0</v>
      </c>
      <c r="C9227" s="303">
        <v>0</v>
      </c>
      <c r="D9227" s="304">
        <f t="shared" si="144"/>
        <v>0</v>
      </c>
      <c r="E9227" s="305">
        <v>45992</v>
      </c>
      <c r="F9227" s="302" t="s">
        <v>69</v>
      </c>
      <c r="G9227" s="302" t="s">
        <v>70</v>
      </c>
      <c r="H9227" s="302" t="s">
        <v>3464</v>
      </c>
      <c r="I9227" s="302" t="s">
        <v>100</v>
      </c>
      <c r="J9227" s="302">
        <v>135600</v>
      </c>
      <c r="K9227" s="302" t="s">
        <v>91</v>
      </c>
      <c r="L9227" s="302">
        <v>9870332</v>
      </c>
      <c r="M9227" s="302" t="s">
        <v>886</v>
      </c>
      <c r="N9227" s="305">
        <v>36357</v>
      </c>
      <c r="O9227" s="305">
        <v>36161</v>
      </c>
      <c r="P9227" s="302" t="s">
        <v>3467</v>
      </c>
    </row>
    <row r="9228" spans="1:16">
      <c r="A9228" s="303">
        <v>0</v>
      </c>
      <c r="B9228" s="303">
        <v>0</v>
      </c>
      <c r="C9228" s="303">
        <v>0</v>
      </c>
      <c r="D9228" s="304">
        <f t="shared" si="144"/>
        <v>0</v>
      </c>
      <c r="E9228" s="305">
        <v>45992</v>
      </c>
      <c r="F9228" s="302" t="s">
        <v>69</v>
      </c>
      <c r="G9228" s="302" t="s">
        <v>70</v>
      </c>
      <c r="H9228" s="302" t="s">
        <v>3464</v>
      </c>
      <c r="I9228" s="302" t="s">
        <v>100</v>
      </c>
      <c r="J9228" s="302">
        <v>135600</v>
      </c>
      <c r="K9228" s="302" t="s">
        <v>84</v>
      </c>
      <c r="L9228" s="302">
        <v>9728359</v>
      </c>
      <c r="M9228" s="302" t="s">
        <v>3470</v>
      </c>
      <c r="N9228" s="305">
        <v>40057</v>
      </c>
      <c r="O9228" s="305">
        <v>40057</v>
      </c>
      <c r="P9228" s="302" t="s">
        <v>3471</v>
      </c>
    </row>
    <row r="9229" spans="1:16">
      <c r="A9229" s="303">
        <v>0</v>
      </c>
      <c r="B9229" s="303">
        <v>0</v>
      </c>
      <c r="C9229" s="303">
        <v>0</v>
      </c>
      <c r="D9229" s="304">
        <f t="shared" si="144"/>
        <v>0</v>
      </c>
      <c r="E9229" s="305">
        <v>45992</v>
      </c>
      <c r="F9229" s="302" t="s">
        <v>69</v>
      </c>
      <c r="G9229" s="302" t="s">
        <v>70</v>
      </c>
      <c r="H9229" s="302" t="s">
        <v>3464</v>
      </c>
      <c r="I9229" s="302" t="s">
        <v>100</v>
      </c>
      <c r="J9229" s="302">
        <v>135600</v>
      </c>
      <c r="K9229" s="302" t="s">
        <v>84</v>
      </c>
      <c r="L9229" s="302">
        <v>9878420</v>
      </c>
      <c r="M9229" s="302" t="s">
        <v>3468</v>
      </c>
      <c r="N9229" s="305">
        <v>36357</v>
      </c>
      <c r="O9229" s="305">
        <v>36373</v>
      </c>
      <c r="P9229" s="302" t="s">
        <v>3467</v>
      </c>
    </row>
    <row r="9230" spans="1:16">
      <c r="A9230" s="303">
        <v>0</v>
      </c>
      <c r="B9230" s="303">
        <v>0</v>
      </c>
      <c r="C9230" s="303">
        <v>0</v>
      </c>
      <c r="D9230" s="304">
        <f t="shared" si="144"/>
        <v>0</v>
      </c>
      <c r="E9230" s="305">
        <v>45992</v>
      </c>
      <c r="F9230" s="302" t="s">
        <v>69</v>
      </c>
      <c r="G9230" s="302" t="s">
        <v>70</v>
      </c>
      <c r="H9230" s="302" t="s">
        <v>3464</v>
      </c>
      <c r="I9230" s="302" t="s">
        <v>100</v>
      </c>
      <c r="J9230" s="302">
        <v>135600</v>
      </c>
      <c r="K9230" s="302" t="s">
        <v>84</v>
      </c>
      <c r="L9230" s="302">
        <v>9809761</v>
      </c>
      <c r="M9230" s="302" t="s">
        <v>3469</v>
      </c>
      <c r="N9230" s="305">
        <v>37307</v>
      </c>
      <c r="O9230" s="305">
        <v>37288</v>
      </c>
      <c r="P9230" s="302" t="s">
        <v>3466</v>
      </c>
    </row>
    <row r="9231" spans="1:16">
      <c r="A9231" s="303">
        <v>0</v>
      </c>
      <c r="B9231" s="303">
        <v>0</v>
      </c>
      <c r="C9231" s="303">
        <v>0</v>
      </c>
      <c r="D9231" s="304">
        <f t="shared" si="144"/>
        <v>0</v>
      </c>
      <c r="E9231" s="305">
        <v>45992</v>
      </c>
      <c r="F9231" s="302" t="s">
        <v>69</v>
      </c>
      <c r="G9231" s="302" t="s">
        <v>70</v>
      </c>
      <c r="H9231" s="302" t="s">
        <v>3464</v>
      </c>
      <c r="I9231" s="302" t="s">
        <v>100</v>
      </c>
      <c r="J9231" s="302">
        <v>135600</v>
      </c>
      <c r="K9231" s="302" t="s">
        <v>84</v>
      </c>
      <c r="L9231" s="302">
        <v>9811471</v>
      </c>
      <c r="M9231" s="302" t="s">
        <v>3469</v>
      </c>
      <c r="N9231" s="305">
        <v>37307</v>
      </c>
      <c r="O9231" s="305">
        <v>37438</v>
      </c>
      <c r="P9231" s="302" t="s">
        <v>3466</v>
      </c>
    </row>
    <row r="9232" spans="1:16">
      <c r="A9232" s="303">
        <v>0</v>
      </c>
      <c r="B9232" s="303">
        <v>0</v>
      </c>
      <c r="C9232" s="303">
        <v>0</v>
      </c>
      <c r="D9232" s="304">
        <f t="shared" si="144"/>
        <v>0</v>
      </c>
      <c r="E9232" s="305">
        <v>45992</v>
      </c>
      <c r="F9232" s="302" t="s">
        <v>69</v>
      </c>
      <c r="G9232" s="302" t="s">
        <v>70</v>
      </c>
      <c r="H9232" s="302" t="s">
        <v>3464</v>
      </c>
      <c r="I9232" s="302" t="s">
        <v>100</v>
      </c>
      <c r="J9232" s="302">
        <v>135600</v>
      </c>
      <c r="K9232" s="302" t="s">
        <v>84</v>
      </c>
      <c r="L9232" s="302">
        <v>9809892</v>
      </c>
      <c r="M9232" s="302" t="s">
        <v>3469</v>
      </c>
      <c r="N9232" s="305">
        <v>37307</v>
      </c>
      <c r="O9232" s="305">
        <v>37316</v>
      </c>
      <c r="P9232" s="302" t="s">
        <v>3466</v>
      </c>
    </row>
    <row r="9233" spans="1:16">
      <c r="A9233" s="303">
        <v>0</v>
      </c>
      <c r="B9233" s="303">
        <v>0</v>
      </c>
      <c r="C9233" s="303">
        <v>0</v>
      </c>
      <c r="D9233" s="304">
        <f t="shared" si="144"/>
        <v>0</v>
      </c>
      <c r="E9233" s="305">
        <v>45992</v>
      </c>
      <c r="F9233" s="302" t="s">
        <v>69</v>
      </c>
      <c r="G9233" s="302" t="s">
        <v>70</v>
      </c>
      <c r="H9233" s="302" t="s">
        <v>3464</v>
      </c>
      <c r="I9233" s="302" t="s">
        <v>100</v>
      </c>
      <c r="J9233" s="302">
        <v>135600</v>
      </c>
      <c r="K9233" s="302" t="s">
        <v>84</v>
      </c>
      <c r="L9233" s="302">
        <v>9747450</v>
      </c>
      <c r="M9233" s="302" t="s">
        <v>3472</v>
      </c>
      <c r="N9233" s="305">
        <v>39031</v>
      </c>
      <c r="O9233" s="305">
        <v>39052</v>
      </c>
      <c r="P9233" s="302" t="s">
        <v>3465</v>
      </c>
    </row>
    <row r="9234" spans="1:16">
      <c r="A9234" s="303">
        <v>0</v>
      </c>
      <c r="B9234" s="303">
        <v>0</v>
      </c>
      <c r="C9234" s="303">
        <v>0</v>
      </c>
      <c r="D9234" s="304">
        <f t="shared" si="144"/>
        <v>0</v>
      </c>
      <c r="E9234" s="305">
        <v>45992</v>
      </c>
      <c r="F9234" s="302" t="s">
        <v>69</v>
      </c>
      <c r="G9234" s="302" t="s">
        <v>70</v>
      </c>
      <c r="H9234" s="302" t="s">
        <v>3464</v>
      </c>
      <c r="I9234" s="302" t="s">
        <v>100</v>
      </c>
      <c r="J9234" s="302">
        <v>135600</v>
      </c>
      <c r="K9234" s="302" t="s">
        <v>106</v>
      </c>
      <c r="L9234" s="302">
        <v>9870329</v>
      </c>
      <c r="M9234" s="302" t="s">
        <v>2327</v>
      </c>
      <c r="N9234" s="305">
        <v>36357</v>
      </c>
      <c r="O9234" s="305">
        <v>36161</v>
      </c>
      <c r="P9234" s="302" t="s">
        <v>3467</v>
      </c>
    </row>
    <row r="9235" spans="1:16">
      <c r="A9235" s="303">
        <v>0</v>
      </c>
      <c r="B9235" s="303">
        <v>0</v>
      </c>
      <c r="C9235" s="303">
        <v>0</v>
      </c>
      <c r="D9235" s="304">
        <f t="shared" si="144"/>
        <v>0</v>
      </c>
      <c r="E9235" s="305">
        <v>45992</v>
      </c>
      <c r="F9235" s="302" t="s">
        <v>69</v>
      </c>
      <c r="G9235" s="302" t="s">
        <v>70</v>
      </c>
      <c r="H9235" s="302" t="s">
        <v>3464</v>
      </c>
      <c r="I9235" s="302" t="s">
        <v>100</v>
      </c>
      <c r="J9235" s="302">
        <v>135600</v>
      </c>
      <c r="K9235" s="302" t="s">
        <v>98</v>
      </c>
      <c r="L9235" s="302">
        <v>9776758</v>
      </c>
      <c r="M9235" s="302" t="s">
        <v>909</v>
      </c>
      <c r="N9235" s="305">
        <v>34881</v>
      </c>
      <c r="O9235" s="305">
        <v>34881</v>
      </c>
      <c r="P9235" s="302" t="s">
        <v>1062</v>
      </c>
    </row>
    <row r="9236" spans="1:16">
      <c r="A9236" s="303">
        <v>0</v>
      </c>
      <c r="B9236" s="303">
        <v>0</v>
      </c>
      <c r="C9236" s="303">
        <v>0</v>
      </c>
      <c r="D9236" s="304">
        <f t="shared" si="144"/>
        <v>0</v>
      </c>
      <c r="E9236" s="305">
        <v>45992</v>
      </c>
      <c r="F9236" s="302" t="s">
        <v>69</v>
      </c>
      <c r="G9236" s="302" t="s">
        <v>70</v>
      </c>
      <c r="H9236" s="302" t="s">
        <v>3464</v>
      </c>
      <c r="I9236" s="302" t="s">
        <v>100</v>
      </c>
      <c r="J9236" s="302">
        <v>135600</v>
      </c>
      <c r="K9236" s="302" t="s">
        <v>98</v>
      </c>
      <c r="L9236" s="302">
        <v>9809999</v>
      </c>
      <c r="M9236" s="302" t="s">
        <v>909</v>
      </c>
      <c r="N9236" s="305">
        <v>37307</v>
      </c>
      <c r="O9236" s="305">
        <v>37257</v>
      </c>
      <c r="P9236" s="302" t="s">
        <v>3466</v>
      </c>
    </row>
    <row r="9237" spans="1:16">
      <c r="A9237" s="303">
        <v>0</v>
      </c>
      <c r="B9237" s="303">
        <v>0</v>
      </c>
      <c r="C9237" s="303">
        <v>0</v>
      </c>
      <c r="D9237" s="304">
        <f t="shared" si="144"/>
        <v>0</v>
      </c>
      <c r="E9237" s="305">
        <v>45992</v>
      </c>
      <c r="F9237" s="302" t="s">
        <v>69</v>
      </c>
      <c r="G9237" s="302" t="s">
        <v>70</v>
      </c>
      <c r="H9237" s="302" t="s">
        <v>3464</v>
      </c>
      <c r="I9237" s="302" t="s">
        <v>100</v>
      </c>
      <c r="J9237" s="302">
        <v>135600</v>
      </c>
      <c r="K9237" s="302" t="s">
        <v>98</v>
      </c>
      <c r="L9237" s="302">
        <v>9708799</v>
      </c>
      <c r="M9237" s="302" t="s">
        <v>909</v>
      </c>
      <c r="N9237" s="305">
        <v>35247</v>
      </c>
      <c r="O9237" s="305">
        <v>35247</v>
      </c>
      <c r="P9237" s="302" t="s">
        <v>1062</v>
      </c>
    </row>
    <row r="9238" spans="1:16">
      <c r="A9238" s="303">
        <v>0</v>
      </c>
      <c r="B9238" s="303">
        <v>0</v>
      </c>
      <c r="C9238" s="303">
        <v>0</v>
      </c>
      <c r="D9238" s="304">
        <f t="shared" si="144"/>
        <v>0</v>
      </c>
      <c r="E9238" s="305">
        <v>45992</v>
      </c>
      <c r="F9238" s="302" t="s">
        <v>69</v>
      </c>
      <c r="G9238" s="302" t="s">
        <v>70</v>
      </c>
      <c r="H9238" s="302" t="s">
        <v>3464</v>
      </c>
      <c r="I9238" s="302" t="s">
        <v>100</v>
      </c>
      <c r="J9238" s="302">
        <v>135600</v>
      </c>
      <c r="K9238" s="302" t="s">
        <v>98</v>
      </c>
      <c r="L9238" s="302">
        <v>9741926</v>
      </c>
      <c r="M9238" s="302" t="s">
        <v>909</v>
      </c>
      <c r="N9238" s="305">
        <v>39031</v>
      </c>
      <c r="O9238" s="305">
        <v>38718</v>
      </c>
      <c r="P9238" s="302" t="s">
        <v>3465</v>
      </c>
    </row>
    <row r="9239" spans="1:16">
      <c r="A9239" s="303">
        <v>0</v>
      </c>
      <c r="B9239" s="303">
        <v>0</v>
      </c>
      <c r="C9239" s="303">
        <v>0</v>
      </c>
      <c r="D9239" s="304">
        <f t="shared" si="144"/>
        <v>0</v>
      </c>
      <c r="E9239" s="305">
        <v>45992</v>
      </c>
      <c r="F9239" s="302" t="s">
        <v>69</v>
      </c>
      <c r="G9239" s="302" t="s">
        <v>70</v>
      </c>
      <c r="H9239" s="302" t="s">
        <v>3464</v>
      </c>
      <c r="I9239" s="302" t="s">
        <v>100</v>
      </c>
      <c r="J9239" s="302">
        <v>135600</v>
      </c>
      <c r="K9239" s="302" t="s">
        <v>99</v>
      </c>
      <c r="L9239" s="302">
        <v>9741928</v>
      </c>
      <c r="M9239" s="302" t="s">
        <v>887</v>
      </c>
      <c r="N9239" s="305">
        <v>39031</v>
      </c>
      <c r="O9239" s="305">
        <v>38718</v>
      </c>
      <c r="P9239" s="302" t="s">
        <v>3465</v>
      </c>
    </row>
    <row r="9240" spans="1:16">
      <c r="A9240" s="303">
        <v>0</v>
      </c>
      <c r="B9240" s="303">
        <v>0</v>
      </c>
      <c r="C9240" s="303">
        <v>0</v>
      </c>
      <c r="D9240" s="304">
        <f t="shared" si="144"/>
        <v>0</v>
      </c>
      <c r="E9240" s="305">
        <v>45992</v>
      </c>
      <c r="F9240" s="302" t="s">
        <v>69</v>
      </c>
      <c r="G9240" s="302" t="s">
        <v>70</v>
      </c>
      <c r="H9240" s="302" t="s">
        <v>3464</v>
      </c>
      <c r="I9240" s="302" t="s">
        <v>100</v>
      </c>
      <c r="J9240" s="302">
        <v>135600</v>
      </c>
      <c r="K9240" s="302" t="s">
        <v>99</v>
      </c>
      <c r="L9240" s="302">
        <v>9974534</v>
      </c>
      <c r="M9240" s="302" t="s">
        <v>887</v>
      </c>
      <c r="N9240" s="305">
        <v>34516</v>
      </c>
      <c r="O9240" s="305">
        <v>34516</v>
      </c>
      <c r="P9240" s="302" t="s">
        <v>1062</v>
      </c>
    </row>
    <row r="9241" spans="1:16">
      <c r="A9241" s="303">
        <v>0</v>
      </c>
      <c r="B9241" s="303">
        <v>0</v>
      </c>
      <c r="C9241" s="303">
        <v>0</v>
      </c>
      <c r="D9241" s="304">
        <f t="shared" si="144"/>
        <v>0</v>
      </c>
      <c r="E9241" s="305">
        <v>45992</v>
      </c>
      <c r="F9241" s="302" t="s">
        <v>69</v>
      </c>
      <c r="G9241" s="302" t="s">
        <v>70</v>
      </c>
      <c r="H9241" s="302" t="s">
        <v>3464</v>
      </c>
      <c r="I9241" s="302" t="s">
        <v>100</v>
      </c>
      <c r="J9241" s="302">
        <v>135600</v>
      </c>
      <c r="K9241" s="302" t="s">
        <v>92</v>
      </c>
      <c r="L9241" s="302">
        <v>9741925</v>
      </c>
      <c r="M9241" s="302" t="s">
        <v>948</v>
      </c>
      <c r="N9241" s="305">
        <v>39031</v>
      </c>
      <c r="O9241" s="305">
        <v>38718</v>
      </c>
      <c r="P9241" s="302" t="s">
        <v>3465</v>
      </c>
    </row>
    <row r="9242" spans="1:16">
      <c r="A9242" s="303">
        <v>0</v>
      </c>
      <c r="B9242" s="303">
        <v>0</v>
      </c>
      <c r="C9242" s="303">
        <v>0</v>
      </c>
      <c r="D9242" s="304">
        <f t="shared" si="144"/>
        <v>0</v>
      </c>
      <c r="E9242" s="305">
        <v>45992</v>
      </c>
      <c r="F9242" s="302" t="s">
        <v>69</v>
      </c>
      <c r="G9242" s="302" t="s">
        <v>70</v>
      </c>
      <c r="H9242" s="302" t="s">
        <v>3464</v>
      </c>
      <c r="I9242" s="302" t="s">
        <v>100</v>
      </c>
      <c r="J9242" s="302">
        <v>135600</v>
      </c>
      <c r="K9242" s="302" t="s">
        <v>92</v>
      </c>
      <c r="L9242" s="302">
        <v>9809998</v>
      </c>
      <c r="M9242" s="302" t="s">
        <v>948</v>
      </c>
      <c r="N9242" s="305">
        <v>37307</v>
      </c>
      <c r="O9242" s="305">
        <v>37257</v>
      </c>
      <c r="P9242" s="302" t="s">
        <v>3466</v>
      </c>
    </row>
    <row r="9243" spans="1:16">
      <c r="A9243" s="303">
        <v>0</v>
      </c>
      <c r="B9243" s="303">
        <v>0</v>
      </c>
      <c r="C9243" s="303">
        <v>0</v>
      </c>
      <c r="D9243" s="304">
        <f t="shared" si="144"/>
        <v>0</v>
      </c>
      <c r="E9243" s="305">
        <v>45992</v>
      </c>
      <c r="F9243" s="302" t="s">
        <v>69</v>
      </c>
      <c r="G9243" s="302" t="s">
        <v>70</v>
      </c>
      <c r="H9243" s="302" t="s">
        <v>3464</v>
      </c>
      <c r="I9243" s="302" t="s">
        <v>100</v>
      </c>
      <c r="J9243" s="302">
        <v>135600</v>
      </c>
      <c r="K9243" s="302" t="s">
        <v>92</v>
      </c>
      <c r="L9243" s="302">
        <v>9713158</v>
      </c>
      <c r="M9243" s="302" t="s">
        <v>948</v>
      </c>
      <c r="N9243" s="305">
        <v>34881</v>
      </c>
      <c r="O9243" s="305">
        <v>34881</v>
      </c>
      <c r="P9243" s="302" t="s">
        <v>1062</v>
      </c>
    </row>
    <row r="9244" spans="1:16">
      <c r="A9244" s="303">
        <v>0</v>
      </c>
      <c r="B9244" s="303">
        <v>0</v>
      </c>
      <c r="C9244" s="303">
        <v>0</v>
      </c>
      <c r="D9244" s="304">
        <f t="shared" si="144"/>
        <v>0</v>
      </c>
      <c r="E9244" s="305">
        <v>45992</v>
      </c>
      <c r="F9244" s="302" t="s">
        <v>69</v>
      </c>
      <c r="G9244" s="302" t="s">
        <v>70</v>
      </c>
      <c r="H9244" s="302" t="s">
        <v>3464</v>
      </c>
      <c r="I9244" s="302" t="s">
        <v>100</v>
      </c>
      <c r="J9244" s="302">
        <v>135600</v>
      </c>
      <c r="K9244" s="302" t="s">
        <v>92</v>
      </c>
      <c r="L9244" s="302">
        <v>9870328</v>
      </c>
      <c r="M9244" s="302" t="s">
        <v>948</v>
      </c>
      <c r="N9244" s="305">
        <v>36357</v>
      </c>
      <c r="O9244" s="305">
        <v>36161</v>
      </c>
      <c r="P9244" s="302" t="s">
        <v>3467</v>
      </c>
    </row>
    <row r="9245" spans="1:16">
      <c r="A9245" s="303">
        <v>0</v>
      </c>
      <c r="B9245" s="303">
        <v>0</v>
      </c>
      <c r="C9245" s="303">
        <v>0</v>
      </c>
      <c r="D9245" s="304">
        <f t="shared" si="144"/>
        <v>0</v>
      </c>
      <c r="E9245" s="305">
        <v>45992</v>
      </c>
      <c r="F9245" s="302" t="s">
        <v>69</v>
      </c>
      <c r="G9245" s="302" t="s">
        <v>70</v>
      </c>
      <c r="H9245" s="302" t="s">
        <v>3464</v>
      </c>
      <c r="I9245" s="302" t="s">
        <v>100</v>
      </c>
      <c r="J9245" s="302">
        <v>135600</v>
      </c>
      <c r="K9245" s="302" t="s">
        <v>92</v>
      </c>
      <c r="L9245" s="302">
        <v>9862157</v>
      </c>
      <c r="M9245" s="302" t="s">
        <v>948</v>
      </c>
      <c r="N9245" s="305">
        <v>35247</v>
      </c>
      <c r="O9245" s="305">
        <v>35247</v>
      </c>
      <c r="P9245" s="302" t="s">
        <v>1062</v>
      </c>
    </row>
    <row r="9246" spans="1:16">
      <c r="A9246" s="303">
        <v>0</v>
      </c>
      <c r="B9246" s="303">
        <v>0</v>
      </c>
      <c r="C9246" s="303">
        <v>0</v>
      </c>
      <c r="D9246" s="304">
        <f t="shared" si="144"/>
        <v>0</v>
      </c>
      <c r="E9246" s="305">
        <v>45992</v>
      </c>
      <c r="F9246" s="302" t="s">
        <v>69</v>
      </c>
      <c r="G9246" s="302" t="s">
        <v>70</v>
      </c>
      <c r="H9246" s="302" t="s">
        <v>3464</v>
      </c>
      <c r="I9246" s="302" t="s">
        <v>100</v>
      </c>
      <c r="J9246" s="302">
        <v>135600</v>
      </c>
      <c r="K9246" s="302" t="s">
        <v>110</v>
      </c>
      <c r="L9246" s="302">
        <v>9728058</v>
      </c>
      <c r="M9246" s="302" t="s">
        <v>2047</v>
      </c>
      <c r="N9246" s="305">
        <v>29037</v>
      </c>
      <c r="O9246" s="305">
        <v>29037</v>
      </c>
      <c r="P9246" s="302" t="s">
        <v>1062</v>
      </c>
    </row>
    <row r="9247" spans="1:16">
      <c r="A9247" s="303">
        <v>0</v>
      </c>
      <c r="B9247" s="303">
        <v>0</v>
      </c>
      <c r="C9247" s="303">
        <v>0</v>
      </c>
      <c r="D9247" s="304">
        <f t="shared" si="144"/>
        <v>0</v>
      </c>
      <c r="E9247" s="305">
        <v>45992</v>
      </c>
      <c r="F9247" s="302" t="s">
        <v>69</v>
      </c>
      <c r="G9247" s="302" t="s">
        <v>70</v>
      </c>
      <c r="H9247" s="302" t="s">
        <v>3485</v>
      </c>
      <c r="I9247" s="302" t="s">
        <v>775</v>
      </c>
      <c r="J9247" s="302">
        <v>135500</v>
      </c>
      <c r="K9247" s="302" t="s">
        <v>83</v>
      </c>
      <c r="L9247" s="302">
        <v>21297833</v>
      </c>
      <c r="M9247" s="302" t="s">
        <v>879</v>
      </c>
      <c r="N9247" s="305">
        <v>22098</v>
      </c>
      <c r="O9247" s="305">
        <v>22098</v>
      </c>
      <c r="P9247" s="302" t="s">
        <v>880</v>
      </c>
    </row>
    <row r="9248" spans="1:16">
      <c r="A9248" s="303">
        <v>0</v>
      </c>
      <c r="B9248" s="303">
        <v>0</v>
      </c>
      <c r="C9248" s="303">
        <v>0</v>
      </c>
      <c r="D9248" s="304">
        <f t="shared" si="144"/>
        <v>0</v>
      </c>
      <c r="E9248" s="305">
        <v>45992</v>
      </c>
      <c r="F9248" s="302" t="s">
        <v>69</v>
      </c>
      <c r="G9248" s="302" t="s">
        <v>70</v>
      </c>
      <c r="H9248" s="302" t="s">
        <v>3485</v>
      </c>
      <c r="I9248" s="302" t="s">
        <v>775</v>
      </c>
      <c r="J9248" s="302">
        <v>135500</v>
      </c>
      <c r="K9248" s="302" t="s">
        <v>86</v>
      </c>
      <c r="L9248" s="302">
        <v>21297840</v>
      </c>
      <c r="M9248" s="302" t="s">
        <v>905</v>
      </c>
      <c r="N9248" s="305">
        <v>22098</v>
      </c>
      <c r="O9248" s="305">
        <v>22098</v>
      </c>
      <c r="P9248" s="302" t="s">
        <v>880</v>
      </c>
    </row>
    <row r="9249" spans="1:16">
      <c r="A9249" s="303">
        <v>0</v>
      </c>
      <c r="B9249" s="303">
        <v>0</v>
      </c>
      <c r="C9249" s="303">
        <v>0</v>
      </c>
      <c r="D9249" s="304">
        <f t="shared" si="144"/>
        <v>0</v>
      </c>
      <c r="E9249" s="305">
        <v>45992</v>
      </c>
      <c r="F9249" s="302" t="s">
        <v>69</v>
      </c>
      <c r="G9249" s="302" t="s">
        <v>70</v>
      </c>
      <c r="H9249" s="302" t="s">
        <v>3486</v>
      </c>
      <c r="I9249" s="302" t="s">
        <v>664</v>
      </c>
      <c r="J9249" s="302">
        <v>135002</v>
      </c>
      <c r="K9249" s="302" t="s">
        <v>107</v>
      </c>
      <c r="L9249" s="302">
        <v>20759802</v>
      </c>
      <c r="M9249" s="302" t="s">
        <v>923</v>
      </c>
      <c r="N9249" s="305">
        <v>19906</v>
      </c>
      <c r="O9249" s="305">
        <v>19906</v>
      </c>
      <c r="P9249" s="302" t="s">
        <v>880</v>
      </c>
    </row>
    <row r="9250" spans="1:16">
      <c r="A9250" s="303">
        <v>0</v>
      </c>
      <c r="B9250" s="303">
        <v>0</v>
      </c>
      <c r="C9250" s="303">
        <v>0</v>
      </c>
      <c r="D9250" s="304">
        <f t="shared" si="144"/>
        <v>0</v>
      </c>
      <c r="E9250" s="305">
        <v>45992</v>
      </c>
      <c r="F9250" s="302" t="s">
        <v>69</v>
      </c>
      <c r="G9250" s="302" t="s">
        <v>70</v>
      </c>
      <c r="H9250" s="302" t="s">
        <v>3486</v>
      </c>
      <c r="I9250" s="302" t="s">
        <v>664</v>
      </c>
      <c r="J9250" s="302">
        <v>135002</v>
      </c>
      <c r="K9250" s="302" t="s">
        <v>107</v>
      </c>
      <c r="L9250" s="302">
        <v>20759792</v>
      </c>
      <c r="M9250" s="302" t="s">
        <v>922</v>
      </c>
      <c r="N9250" s="305">
        <v>19906</v>
      </c>
      <c r="O9250" s="305">
        <v>19906</v>
      </c>
      <c r="P9250" s="302" t="s">
        <v>880</v>
      </c>
    </row>
    <row r="9251" spans="1:16">
      <c r="A9251" s="303">
        <v>0</v>
      </c>
      <c r="B9251" s="303">
        <v>0</v>
      </c>
      <c r="C9251" s="303">
        <v>0</v>
      </c>
      <c r="D9251" s="304">
        <f t="shared" si="144"/>
        <v>0</v>
      </c>
      <c r="E9251" s="305">
        <v>45992</v>
      </c>
      <c r="F9251" s="302" t="s">
        <v>69</v>
      </c>
      <c r="G9251" s="302" t="s">
        <v>70</v>
      </c>
      <c r="H9251" s="302" t="s">
        <v>3486</v>
      </c>
      <c r="I9251" s="302" t="s">
        <v>664</v>
      </c>
      <c r="J9251" s="302">
        <v>135002</v>
      </c>
      <c r="K9251" s="302" t="s">
        <v>107</v>
      </c>
      <c r="L9251" s="302">
        <v>21283731</v>
      </c>
      <c r="M9251" s="302" t="s">
        <v>930</v>
      </c>
      <c r="N9251" s="305">
        <v>22828</v>
      </c>
      <c r="O9251" s="305">
        <v>22828</v>
      </c>
      <c r="P9251" s="302" t="s">
        <v>880</v>
      </c>
    </row>
    <row r="9252" spans="1:16">
      <c r="A9252" s="303">
        <v>0</v>
      </c>
      <c r="B9252" s="303">
        <v>0</v>
      </c>
      <c r="C9252" s="303">
        <v>0</v>
      </c>
      <c r="D9252" s="304">
        <f t="shared" si="144"/>
        <v>0</v>
      </c>
      <c r="E9252" s="305">
        <v>45992</v>
      </c>
      <c r="F9252" s="302" t="s">
        <v>69</v>
      </c>
      <c r="G9252" s="302" t="s">
        <v>70</v>
      </c>
      <c r="H9252" s="302" t="s">
        <v>3486</v>
      </c>
      <c r="I9252" s="302" t="s">
        <v>664</v>
      </c>
      <c r="J9252" s="302">
        <v>135002</v>
      </c>
      <c r="K9252" s="302" t="s">
        <v>107</v>
      </c>
      <c r="L9252" s="302">
        <v>20759771</v>
      </c>
      <c r="M9252" s="302" t="s">
        <v>920</v>
      </c>
      <c r="N9252" s="305">
        <v>19906</v>
      </c>
      <c r="O9252" s="305">
        <v>19906</v>
      </c>
      <c r="P9252" s="302" t="s">
        <v>880</v>
      </c>
    </row>
    <row r="9253" spans="1:16">
      <c r="A9253" s="303">
        <v>0</v>
      </c>
      <c r="B9253" s="303">
        <v>0</v>
      </c>
      <c r="C9253" s="303">
        <v>0</v>
      </c>
      <c r="D9253" s="304">
        <f t="shared" si="144"/>
        <v>0</v>
      </c>
      <c r="E9253" s="305">
        <v>45992</v>
      </c>
      <c r="F9253" s="302" t="s">
        <v>69</v>
      </c>
      <c r="G9253" s="302" t="s">
        <v>70</v>
      </c>
      <c r="H9253" s="302" t="s">
        <v>3486</v>
      </c>
      <c r="I9253" s="302" t="s">
        <v>664</v>
      </c>
      <c r="J9253" s="302">
        <v>135002</v>
      </c>
      <c r="K9253" s="302" t="s">
        <v>107</v>
      </c>
      <c r="L9253" s="302">
        <v>20759799</v>
      </c>
      <c r="M9253" s="302" t="s">
        <v>936</v>
      </c>
      <c r="N9253" s="305">
        <v>19906</v>
      </c>
      <c r="O9253" s="305">
        <v>19906</v>
      </c>
      <c r="P9253" s="302" t="s">
        <v>880</v>
      </c>
    </row>
    <row r="9254" spans="1:16">
      <c r="A9254" s="303">
        <v>0</v>
      </c>
      <c r="B9254" s="303">
        <v>0</v>
      </c>
      <c r="C9254" s="303">
        <v>0</v>
      </c>
      <c r="D9254" s="304">
        <f t="shared" si="144"/>
        <v>0</v>
      </c>
      <c r="E9254" s="305">
        <v>45992</v>
      </c>
      <c r="F9254" s="302" t="s">
        <v>69</v>
      </c>
      <c r="G9254" s="302" t="s">
        <v>70</v>
      </c>
      <c r="H9254" s="302" t="s">
        <v>3486</v>
      </c>
      <c r="I9254" s="302" t="s">
        <v>664</v>
      </c>
      <c r="J9254" s="302">
        <v>135002</v>
      </c>
      <c r="K9254" s="302" t="s">
        <v>107</v>
      </c>
      <c r="L9254" s="302">
        <v>20759812</v>
      </c>
      <c r="M9254" s="302" t="s">
        <v>929</v>
      </c>
      <c r="N9254" s="305">
        <v>19906</v>
      </c>
      <c r="O9254" s="305">
        <v>19906</v>
      </c>
      <c r="P9254" s="302" t="s">
        <v>880</v>
      </c>
    </row>
    <row r="9255" spans="1:16">
      <c r="A9255" s="303">
        <v>0</v>
      </c>
      <c r="B9255" s="303">
        <v>0</v>
      </c>
      <c r="C9255" s="303">
        <v>0</v>
      </c>
      <c r="D9255" s="304">
        <f t="shared" si="144"/>
        <v>0</v>
      </c>
      <c r="E9255" s="305">
        <v>45992</v>
      </c>
      <c r="F9255" s="302" t="s">
        <v>69</v>
      </c>
      <c r="G9255" s="302" t="s">
        <v>70</v>
      </c>
      <c r="H9255" s="302" t="s">
        <v>3486</v>
      </c>
      <c r="I9255" s="302" t="s">
        <v>664</v>
      </c>
      <c r="J9255" s="302">
        <v>135002</v>
      </c>
      <c r="K9255" s="302" t="s">
        <v>107</v>
      </c>
      <c r="L9255" s="302">
        <v>20759831</v>
      </c>
      <c r="M9255" s="302" t="s">
        <v>927</v>
      </c>
      <c r="N9255" s="305">
        <v>19906</v>
      </c>
      <c r="O9255" s="305">
        <v>19906</v>
      </c>
      <c r="P9255" s="302" t="s">
        <v>880</v>
      </c>
    </row>
    <row r="9256" spans="1:16">
      <c r="A9256" s="303">
        <v>0</v>
      </c>
      <c r="B9256" s="303">
        <v>0</v>
      </c>
      <c r="C9256" s="303">
        <v>0</v>
      </c>
      <c r="D9256" s="304">
        <f t="shared" si="144"/>
        <v>0</v>
      </c>
      <c r="E9256" s="305">
        <v>45992</v>
      </c>
      <c r="F9256" s="302" t="s">
        <v>69</v>
      </c>
      <c r="G9256" s="302" t="s">
        <v>70</v>
      </c>
      <c r="H9256" s="302" t="s">
        <v>3486</v>
      </c>
      <c r="I9256" s="302" t="s">
        <v>664</v>
      </c>
      <c r="J9256" s="302">
        <v>135002</v>
      </c>
      <c r="K9256" s="302" t="s">
        <v>107</v>
      </c>
      <c r="L9256" s="302">
        <v>21283720</v>
      </c>
      <c r="M9256" s="302" t="s">
        <v>926</v>
      </c>
      <c r="N9256" s="305">
        <v>21367</v>
      </c>
      <c r="O9256" s="305">
        <v>21367</v>
      </c>
      <c r="P9256" s="302" t="s">
        <v>880</v>
      </c>
    </row>
    <row r="9257" spans="1:16">
      <c r="A9257" s="303">
        <v>0</v>
      </c>
      <c r="B9257" s="303">
        <v>0</v>
      </c>
      <c r="C9257" s="303">
        <v>0</v>
      </c>
      <c r="D9257" s="304">
        <f t="shared" si="144"/>
        <v>0</v>
      </c>
      <c r="E9257" s="305">
        <v>45992</v>
      </c>
      <c r="F9257" s="302" t="s">
        <v>69</v>
      </c>
      <c r="G9257" s="302" t="s">
        <v>70</v>
      </c>
      <c r="H9257" s="302" t="s">
        <v>3486</v>
      </c>
      <c r="I9257" s="302" t="s">
        <v>664</v>
      </c>
      <c r="J9257" s="302">
        <v>135002</v>
      </c>
      <c r="K9257" s="302" t="s">
        <v>107</v>
      </c>
      <c r="L9257" s="302">
        <v>20759838</v>
      </c>
      <c r="M9257" s="302" t="s">
        <v>926</v>
      </c>
      <c r="N9257" s="305">
        <v>19906</v>
      </c>
      <c r="O9257" s="305">
        <v>19906</v>
      </c>
      <c r="P9257" s="302" t="s">
        <v>880</v>
      </c>
    </row>
    <row r="9258" spans="1:16">
      <c r="A9258" s="303">
        <v>0</v>
      </c>
      <c r="B9258" s="303">
        <v>0</v>
      </c>
      <c r="C9258" s="303">
        <v>0</v>
      </c>
      <c r="D9258" s="304">
        <f t="shared" si="144"/>
        <v>0</v>
      </c>
      <c r="E9258" s="305">
        <v>45992</v>
      </c>
      <c r="F9258" s="302" t="s">
        <v>69</v>
      </c>
      <c r="G9258" s="302" t="s">
        <v>70</v>
      </c>
      <c r="H9258" s="302" t="s">
        <v>3486</v>
      </c>
      <c r="I9258" s="302" t="s">
        <v>664</v>
      </c>
      <c r="J9258" s="302">
        <v>135002</v>
      </c>
      <c r="K9258" s="302" t="s">
        <v>107</v>
      </c>
      <c r="L9258" s="302">
        <v>20759764</v>
      </c>
      <c r="M9258" s="302" t="s">
        <v>924</v>
      </c>
      <c r="N9258" s="305">
        <v>19906</v>
      </c>
      <c r="O9258" s="305">
        <v>19906</v>
      </c>
      <c r="P9258" s="302" t="s">
        <v>880</v>
      </c>
    </row>
    <row r="9259" spans="1:16">
      <c r="A9259" s="303">
        <v>0</v>
      </c>
      <c r="B9259" s="303">
        <v>0</v>
      </c>
      <c r="C9259" s="303">
        <v>0</v>
      </c>
      <c r="D9259" s="304">
        <f t="shared" si="144"/>
        <v>0</v>
      </c>
      <c r="E9259" s="305">
        <v>45992</v>
      </c>
      <c r="F9259" s="302" t="s">
        <v>69</v>
      </c>
      <c r="G9259" s="302" t="s">
        <v>70</v>
      </c>
      <c r="H9259" s="302" t="s">
        <v>3486</v>
      </c>
      <c r="I9259" s="302" t="s">
        <v>664</v>
      </c>
      <c r="J9259" s="302">
        <v>135002</v>
      </c>
      <c r="K9259" s="302" t="s">
        <v>107</v>
      </c>
      <c r="L9259" s="302">
        <v>20759778</v>
      </c>
      <c r="M9259" s="302" t="s">
        <v>928</v>
      </c>
      <c r="N9259" s="305">
        <v>19906</v>
      </c>
      <c r="O9259" s="305">
        <v>19906</v>
      </c>
      <c r="P9259" s="302" t="s">
        <v>880</v>
      </c>
    </row>
    <row r="9260" spans="1:16">
      <c r="A9260" s="303">
        <v>0</v>
      </c>
      <c r="B9260" s="303">
        <v>0</v>
      </c>
      <c r="C9260" s="303">
        <v>0</v>
      </c>
      <c r="D9260" s="304">
        <f t="shared" si="144"/>
        <v>0</v>
      </c>
      <c r="E9260" s="305">
        <v>45992</v>
      </c>
      <c r="F9260" s="302" t="s">
        <v>69</v>
      </c>
      <c r="G9260" s="302" t="s">
        <v>70</v>
      </c>
      <c r="H9260" s="302" t="s">
        <v>3486</v>
      </c>
      <c r="I9260" s="302" t="s">
        <v>664</v>
      </c>
      <c r="J9260" s="302">
        <v>135002</v>
      </c>
      <c r="K9260" s="302" t="s">
        <v>107</v>
      </c>
      <c r="L9260" s="302">
        <v>20759805</v>
      </c>
      <c r="M9260" s="302" t="s">
        <v>925</v>
      </c>
      <c r="N9260" s="305">
        <v>19906</v>
      </c>
      <c r="O9260" s="305">
        <v>19906</v>
      </c>
      <c r="P9260" s="302" t="s">
        <v>880</v>
      </c>
    </row>
    <row r="9261" spans="1:16">
      <c r="A9261" s="303">
        <v>0</v>
      </c>
      <c r="B9261" s="303">
        <v>0</v>
      </c>
      <c r="C9261" s="303">
        <v>0</v>
      </c>
      <c r="D9261" s="304">
        <f t="shared" si="144"/>
        <v>0</v>
      </c>
      <c r="E9261" s="305">
        <v>45992</v>
      </c>
      <c r="F9261" s="302" t="s">
        <v>69</v>
      </c>
      <c r="G9261" s="302" t="s">
        <v>70</v>
      </c>
      <c r="H9261" s="302" t="s">
        <v>3486</v>
      </c>
      <c r="I9261" s="302" t="s">
        <v>664</v>
      </c>
      <c r="J9261" s="302">
        <v>135002</v>
      </c>
      <c r="K9261" s="302" t="s">
        <v>107</v>
      </c>
      <c r="L9261" s="302">
        <v>21283708</v>
      </c>
      <c r="M9261" s="302" t="s">
        <v>929</v>
      </c>
      <c r="N9261" s="305">
        <v>13697</v>
      </c>
      <c r="O9261" s="305">
        <v>13697</v>
      </c>
      <c r="P9261" s="302" t="s">
        <v>880</v>
      </c>
    </row>
    <row r="9262" spans="1:16">
      <c r="A9262" s="303">
        <v>0</v>
      </c>
      <c r="B9262" s="303">
        <v>0</v>
      </c>
      <c r="C9262" s="303">
        <v>0</v>
      </c>
      <c r="D9262" s="304">
        <f t="shared" si="144"/>
        <v>0</v>
      </c>
      <c r="E9262" s="305">
        <v>45992</v>
      </c>
      <c r="F9262" s="302" t="s">
        <v>69</v>
      </c>
      <c r="G9262" s="302" t="s">
        <v>70</v>
      </c>
      <c r="H9262" s="302" t="s">
        <v>3486</v>
      </c>
      <c r="I9262" s="302" t="s">
        <v>664</v>
      </c>
      <c r="J9262" s="302">
        <v>135002</v>
      </c>
      <c r="K9262" s="302" t="s">
        <v>107</v>
      </c>
      <c r="L9262" s="302">
        <v>21283715</v>
      </c>
      <c r="M9262" s="302" t="s">
        <v>934</v>
      </c>
      <c r="N9262" s="305">
        <v>20637</v>
      </c>
      <c r="O9262" s="305">
        <v>20637</v>
      </c>
      <c r="P9262" s="302" t="s">
        <v>880</v>
      </c>
    </row>
    <row r="9263" spans="1:16">
      <c r="A9263" s="303">
        <v>0</v>
      </c>
      <c r="B9263" s="303">
        <v>0</v>
      </c>
      <c r="C9263" s="303">
        <v>0</v>
      </c>
      <c r="D9263" s="304">
        <f t="shared" si="144"/>
        <v>0</v>
      </c>
      <c r="E9263" s="305">
        <v>45992</v>
      </c>
      <c r="F9263" s="302" t="s">
        <v>69</v>
      </c>
      <c r="G9263" s="302" t="s">
        <v>70</v>
      </c>
      <c r="H9263" s="302" t="s">
        <v>3486</v>
      </c>
      <c r="I9263" s="302" t="s">
        <v>664</v>
      </c>
      <c r="J9263" s="302">
        <v>135002</v>
      </c>
      <c r="K9263" s="302" t="s">
        <v>107</v>
      </c>
      <c r="L9263" s="302">
        <v>20759819</v>
      </c>
      <c r="M9263" s="302" t="s">
        <v>935</v>
      </c>
      <c r="N9263" s="305">
        <v>19906</v>
      </c>
      <c r="O9263" s="305">
        <v>19906</v>
      </c>
      <c r="P9263" s="302" t="s">
        <v>880</v>
      </c>
    </row>
    <row r="9264" spans="1:16">
      <c r="A9264" s="303">
        <v>0</v>
      </c>
      <c r="B9264" s="303">
        <v>0</v>
      </c>
      <c r="C9264" s="303">
        <v>0</v>
      </c>
      <c r="D9264" s="304">
        <f t="shared" si="144"/>
        <v>0</v>
      </c>
      <c r="E9264" s="305">
        <v>45992</v>
      </c>
      <c r="F9264" s="302" t="s">
        <v>69</v>
      </c>
      <c r="G9264" s="302" t="s">
        <v>70</v>
      </c>
      <c r="H9264" s="302" t="s">
        <v>3486</v>
      </c>
      <c r="I9264" s="302" t="s">
        <v>664</v>
      </c>
      <c r="J9264" s="302">
        <v>135002</v>
      </c>
      <c r="K9264" s="302" t="s">
        <v>107</v>
      </c>
      <c r="L9264" s="302">
        <v>20759824</v>
      </c>
      <c r="M9264" s="302" t="s">
        <v>931</v>
      </c>
      <c r="N9264" s="305">
        <v>19906</v>
      </c>
      <c r="O9264" s="305">
        <v>19906</v>
      </c>
      <c r="P9264" s="302" t="s">
        <v>880</v>
      </c>
    </row>
    <row r="9265" spans="1:16">
      <c r="A9265" s="303">
        <v>0</v>
      </c>
      <c r="B9265" s="303">
        <v>0</v>
      </c>
      <c r="C9265" s="303">
        <v>0</v>
      </c>
      <c r="D9265" s="304">
        <f t="shared" si="144"/>
        <v>0</v>
      </c>
      <c r="E9265" s="305">
        <v>45992</v>
      </c>
      <c r="F9265" s="302" t="s">
        <v>69</v>
      </c>
      <c r="G9265" s="302" t="s">
        <v>70</v>
      </c>
      <c r="H9265" s="302" t="s">
        <v>3486</v>
      </c>
      <c r="I9265" s="302" t="s">
        <v>664</v>
      </c>
      <c r="J9265" s="302">
        <v>135002</v>
      </c>
      <c r="K9265" s="302" t="s">
        <v>107</v>
      </c>
      <c r="L9265" s="302">
        <v>21283726</v>
      </c>
      <c r="M9265" s="302" t="s">
        <v>931</v>
      </c>
      <c r="N9265" s="305">
        <v>21367</v>
      </c>
      <c r="O9265" s="305">
        <v>21367</v>
      </c>
      <c r="P9265" s="302" t="s">
        <v>880</v>
      </c>
    </row>
    <row r="9266" spans="1:16">
      <c r="A9266" s="303">
        <v>0</v>
      </c>
      <c r="B9266" s="303">
        <v>0</v>
      </c>
      <c r="C9266" s="303">
        <v>0</v>
      </c>
      <c r="D9266" s="304">
        <f t="shared" si="144"/>
        <v>0</v>
      </c>
      <c r="E9266" s="305">
        <v>45992</v>
      </c>
      <c r="F9266" s="302" t="s">
        <v>69</v>
      </c>
      <c r="G9266" s="302" t="s">
        <v>70</v>
      </c>
      <c r="H9266" s="302" t="s">
        <v>3486</v>
      </c>
      <c r="I9266" s="302" t="s">
        <v>664</v>
      </c>
      <c r="J9266" s="302">
        <v>135002</v>
      </c>
      <c r="K9266" s="302" t="s">
        <v>107</v>
      </c>
      <c r="L9266" s="302">
        <v>21283738</v>
      </c>
      <c r="M9266" s="302" t="s">
        <v>932</v>
      </c>
      <c r="N9266" s="305">
        <v>26115</v>
      </c>
      <c r="O9266" s="305">
        <v>26115</v>
      </c>
      <c r="P9266" s="302" t="s">
        <v>880</v>
      </c>
    </row>
    <row r="9267" spans="1:16">
      <c r="A9267" s="303">
        <v>0</v>
      </c>
      <c r="B9267" s="303">
        <v>0</v>
      </c>
      <c r="C9267" s="303">
        <v>0</v>
      </c>
      <c r="D9267" s="304">
        <f t="shared" si="144"/>
        <v>0</v>
      </c>
      <c r="E9267" s="305">
        <v>45992</v>
      </c>
      <c r="F9267" s="302" t="s">
        <v>69</v>
      </c>
      <c r="G9267" s="302" t="s">
        <v>70</v>
      </c>
      <c r="H9267" s="302" t="s">
        <v>3486</v>
      </c>
      <c r="I9267" s="302" t="s">
        <v>664</v>
      </c>
      <c r="J9267" s="302">
        <v>135002</v>
      </c>
      <c r="K9267" s="302" t="s">
        <v>107</v>
      </c>
      <c r="L9267" s="302">
        <v>21283745</v>
      </c>
      <c r="M9267" s="302" t="s">
        <v>929</v>
      </c>
      <c r="N9267" s="305">
        <v>27211</v>
      </c>
      <c r="O9267" s="305">
        <v>27211</v>
      </c>
      <c r="P9267" s="302" t="s">
        <v>880</v>
      </c>
    </row>
    <row r="9268" spans="1:16">
      <c r="A9268" s="303">
        <v>0</v>
      </c>
      <c r="B9268" s="303">
        <v>0</v>
      </c>
      <c r="C9268" s="303">
        <v>0</v>
      </c>
      <c r="D9268" s="304">
        <f t="shared" si="144"/>
        <v>0</v>
      </c>
      <c r="E9268" s="305">
        <v>45992</v>
      </c>
      <c r="F9268" s="302" t="s">
        <v>69</v>
      </c>
      <c r="G9268" s="302" t="s">
        <v>70</v>
      </c>
      <c r="H9268" s="302" t="s">
        <v>3486</v>
      </c>
      <c r="I9268" s="302" t="s">
        <v>664</v>
      </c>
      <c r="J9268" s="302">
        <v>135002</v>
      </c>
      <c r="K9268" s="302" t="s">
        <v>107</v>
      </c>
      <c r="L9268" s="302">
        <v>20759785</v>
      </c>
      <c r="M9268" s="302" t="s">
        <v>933</v>
      </c>
      <c r="N9268" s="305">
        <v>19906</v>
      </c>
      <c r="O9268" s="305">
        <v>19906</v>
      </c>
      <c r="P9268" s="302" t="s">
        <v>880</v>
      </c>
    </row>
    <row r="9269" spans="1:16">
      <c r="A9269" s="303">
        <v>4</v>
      </c>
      <c r="B9269" s="303">
        <v>0</v>
      </c>
      <c r="C9269" s="303">
        <v>0</v>
      </c>
      <c r="D9269" s="304">
        <f t="shared" si="144"/>
        <v>0</v>
      </c>
      <c r="E9269" s="305">
        <v>45992</v>
      </c>
      <c r="F9269" s="302" t="s">
        <v>69</v>
      </c>
      <c r="G9269" s="302" t="s">
        <v>70</v>
      </c>
      <c r="H9269" s="302" t="s">
        <v>3486</v>
      </c>
      <c r="I9269" s="302" t="s">
        <v>664</v>
      </c>
      <c r="J9269" s="302">
        <v>135300</v>
      </c>
      <c r="K9269" s="302" t="s">
        <v>84</v>
      </c>
      <c r="L9269" s="302">
        <v>12472523</v>
      </c>
      <c r="M9269" s="302" t="s">
        <v>3491</v>
      </c>
      <c r="N9269" s="305">
        <v>41698</v>
      </c>
      <c r="O9269" s="305">
        <v>41760</v>
      </c>
      <c r="P9269" s="302" t="s">
        <v>3492</v>
      </c>
    </row>
    <row r="9270" spans="1:16">
      <c r="A9270" s="303">
        <v>0</v>
      </c>
      <c r="B9270" s="303">
        <v>0</v>
      </c>
      <c r="C9270" s="303">
        <v>0</v>
      </c>
      <c r="D9270" s="304">
        <f t="shared" si="144"/>
        <v>0</v>
      </c>
      <c r="E9270" s="305">
        <v>45992</v>
      </c>
      <c r="F9270" s="302" t="s">
        <v>69</v>
      </c>
      <c r="G9270" s="302" t="s">
        <v>70</v>
      </c>
      <c r="H9270" s="302" t="s">
        <v>3486</v>
      </c>
      <c r="I9270" s="302" t="s">
        <v>664</v>
      </c>
      <c r="J9270" s="302">
        <v>135300</v>
      </c>
      <c r="K9270" s="302" t="s">
        <v>84</v>
      </c>
      <c r="L9270" s="302">
        <v>12360641</v>
      </c>
      <c r="M9270" s="302" t="s">
        <v>3487</v>
      </c>
      <c r="N9270" s="305">
        <v>41726</v>
      </c>
      <c r="O9270" s="305">
        <v>41699</v>
      </c>
      <c r="P9270" s="302" t="s">
        <v>3488</v>
      </c>
    </row>
    <row r="9271" spans="1:16">
      <c r="A9271" s="303">
        <v>0</v>
      </c>
      <c r="B9271" s="303">
        <v>0</v>
      </c>
      <c r="C9271" s="303">
        <v>0</v>
      </c>
      <c r="D9271" s="304">
        <f t="shared" si="144"/>
        <v>0</v>
      </c>
      <c r="E9271" s="305">
        <v>45992</v>
      </c>
      <c r="F9271" s="302" t="s">
        <v>69</v>
      </c>
      <c r="G9271" s="302" t="s">
        <v>70</v>
      </c>
      <c r="H9271" s="302" t="s">
        <v>3486</v>
      </c>
      <c r="I9271" s="302" t="s">
        <v>664</v>
      </c>
      <c r="J9271" s="302">
        <v>135300</v>
      </c>
      <c r="K9271" s="302" t="s">
        <v>84</v>
      </c>
      <c r="L9271" s="302">
        <v>12422971</v>
      </c>
      <c r="M9271" s="302" t="s">
        <v>3487</v>
      </c>
      <c r="N9271" s="305">
        <v>41726</v>
      </c>
      <c r="O9271" s="305">
        <v>41730</v>
      </c>
      <c r="P9271" s="302" t="s">
        <v>3488</v>
      </c>
    </row>
    <row r="9272" spans="1:16">
      <c r="A9272" s="303">
        <v>0</v>
      </c>
      <c r="B9272" s="303">
        <v>0</v>
      </c>
      <c r="C9272" s="303">
        <v>0</v>
      </c>
      <c r="D9272" s="304">
        <f t="shared" si="144"/>
        <v>0</v>
      </c>
      <c r="E9272" s="305">
        <v>45992</v>
      </c>
      <c r="F9272" s="302" t="s">
        <v>69</v>
      </c>
      <c r="G9272" s="302" t="s">
        <v>70</v>
      </c>
      <c r="H9272" s="302" t="s">
        <v>3486</v>
      </c>
      <c r="I9272" s="302" t="s">
        <v>664</v>
      </c>
      <c r="J9272" s="302">
        <v>135300</v>
      </c>
      <c r="K9272" s="302" t="s">
        <v>84</v>
      </c>
      <c r="L9272" s="302">
        <v>12575512</v>
      </c>
      <c r="M9272" s="302" t="s">
        <v>3489</v>
      </c>
      <c r="N9272" s="305">
        <v>41791</v>
      </c>
      <c r="O9272" s="305">
        <v>41821</v>
      </c>
      <c r="P9272" s="302" t="s">
        <v>3490</v>
      </c>
    </row>
    <row r="9273" spans="1:16">
      <c r="A9273" s="303">
        <v>0</v>
      </c>
      <c r="B9273" s="303">
        <v>0</v>
      </c>
      <c r="C9273" s="303">
        <v>0</v>
      </c>
      <c r="D9273" s="304">
        <f t="shared" si="144"/>
        <v>0</v>
      </c>
      <c r="E9273" s="305">
        <v>45992</v>
      </c>
      <c r="F9273" s="302" t="s">
        <v>69</v>
      </c>
      <c r="G9273" s="302" t="s">
        <v>70</v>
      </c>
      <c r="H9273" s="302" t="s">
        <v>3486</v>
      </c>
      <c r="I9273" s="302" t="s">
        <v>664</v>
      </c>
      <c r="J9273" s="302">
        <v>135500</v>
      </c>
      <c r="K9273" s="302" t="s">
        <v>176</v>
      </c>
      <c r="L9273" s="302">
        <v>20408519</v>
      </c>
      <c r="M9273" s="302" t="s">
        <v>937</v>
      </c>
      <c r="N9273" s="305">
        <v>34881</v>
      </c>
      <c r="O9273" s="305">
        <v>42370</v>
      </c>
      <c r="P9273" s="302" t="s">
        <v>880</v>
      </c>
    </row>
    <row r="9274" spans="1:16">
      <c r="A9274" s="303">
        <v>0</v>
      </c>
      <c r="B9274" s="303">
        <v>0</v>
      </c>
      <c r="C9274" s="303">
        <v>0</v>
      </c>
      <c r="D9274" s="304">
        <f t="shared" si="144"/>
        <v>0</v>
      </c>
      <c r="E9274" s="305">
        <v>45992</v>
      </c>
      <c r="F9274" s="302" t="s">
        <v>69</v>
      </c>
      <c r="G9274" s="302" t="s">
        <v>70</v>
      </c>
      <c r="H9274" s="302" t="s">
        <v>3486</v>
      </c>
      <c r="I9274" s="302" t="s">
        <v>664</v>
      </c>
      <c r="J9274" s="302">
        <v>135500</v>
      </c>
      <c r="K9274" s="302" t="s">
        <v>83</v>
      </c>
      <c r="L9274" s="302">
        <v>9996275</v>
      </c>
      <c r="M9274" s="302" t="s">
        <v>879</v>
      </c>
      <c r="N9274" s="305">
        <v>38306</v>
      </c>
      <c r="O9274" s="305">
        <v>38353</v>
      </c>
      <c r="P9274" s="302" t="s">
        <v>3493</v>
      </c>
    </row>
    <row r="9275" spans="1:16">
      <c r="A9275" s="303">
        <v>0</v>
      </c>
      <c r="B9275" s="303">
        <v>0</v>
      </c>
      <c r="C9275" s="303">
        <v>0</v>
      </c>
      <c r="D9275" s="304">
        <f t="shared" si="144"/>
        <v>0</v>
      </c>
      <c r="E9275" s="305">
        <v>45992</v>
      </c>
      <c r="F9275" s="302" t="s">
        <v>69</v>
      </c>
      <c r="G9275" s="302" t="s">
        <v>70</v>
      </c>
      <c r="H9275" s="302" t="s">
        <v>3486</v>
      </c>
      <c r="I9275" s="302" t="s">
        <v>664</v>
      </c>
      <c r="J9275" s="302">
        <v>135500</v>
      </c>
      <c r="K9275" s="302" t="s">
        <v>83</v>
      </c>
      <c r="L9275" s="302">
        <v>20759694</v>
      </c>
      <c r="M9275" s="302" t="s">
        <v>879</v>
      </c>
      <c r="N9275" s="305">
        <v>21732</v>
      </c>
      <c r="O9275" s="305">
        <v>21732</v>
      </c>
      <c r="P9275" s="302" t="s">
        <v>880</v>
      </c>
    </row>
    <row r="9276" spans="1:16">
      <c r="A9276" s="303">
        <v>0</v>
      </c>
      <c r="B9276" s="303">
        <v>0</v>
      </c>
      <c r="C9276" s="303">
        <v>0</v>
      </c>
      <c r="D9276" s="304">
        <f t="shared" si="144"/>
        <v>0</v>
      </c>
      <c r="E9276" s="305">
        <v>45992</v>
      </c>
      <c r="F9276" s="302" t="s">
        <v>69</v>
      </c>
      <c r="G9276" s="302" t="s">
        <v>70</v>
      </c>
      <c r="H9276" s="302" t="s">
        <v>3486</v>
      </c>
      <c r="I9276" s="302" t="s">
        <v>664</v>
      </c>
      <c r="J9276" s="302">
        <v>135500</v>
      </c>
      <c r="K9276" s="302" t="s">
        <v>83</v>
      </c>
      <c r="L9276" s="302">
        <v>21283659</v>
      </c>
      <c r="M9276" s="302" t="s">
        <v>879</v>
      </c>
      <c r="N9276" s="305">
        <v>27211</v>
      </c>
      <c r="O9276" s="305">
        <v>27211</v>
      </c>
      <c r="P9276" s="302" t="s">
        <v>880</v>
      </c>
    </row>
    <row r="9277" spans="1:16">
      <c r="A9277" s="303">
        <v>0</v>
      </c>
      <c r="B9277" s="303">
        <v>0</v>
      </c>
      <c r="C9277" s="303">
        <v>0</v>
      </c>
      <c r="D9277" s="304">
        <f t="shared" si="144"/>
        <v>0</v>
      </c>
      <c r="E9277" s="305">
        <v>45992</v>
      </c>
      <c r="F9277" s="302" t="s">
        <v>69</v>
      </c>
      <c r="G9277" s="302" t="s">
        <v>70</v>
      </c>
      <c r="H9277" s="302" t="s">
        <v>3486</v>
      </c>
      <c r="I9277" s="302" t="s">
        <v>664</v>
      </c>
      <c r="J9277" s="302">
        <v>135500</v>
      </c>
      <c r="K9277" s="302" t="s">
        <v>83</v>
      </c>
      <c r="L9277" s="302">
        <v>21283680</v>
      </c>
      <c r="M9277" s="302" t="s">
        <v>879</v>
      </c>
      <c r="N9277" s="305">
        <v>28307</v>
      </c>
      <c r="O9277" s="305">
        <v>28307</v>
      </c>
      <c r="P9277" s="302" t="s">
        <v>880</v>
      </c>
    </row>
    <row r="9278" spans="1:16">
      <c r="A9278" s="303">
        <v>0</v>
      </c>
      <c r="B9278" s="303">
        <v>0</v>
      </c>
      <c r="C9278" s="303">
        <v>0</v>
      </c>
      <c r="D9278" s="304">
        <f t="shared" si="144"/>
        <v>0</v>
      </c>
      <c r="E9278" s="305">
        <v>45992</v>
      </c>
      <c r="F9278" s="302" t="s">
        <v>69</v>
      </c>
      <c r="G9278" s="302" t="s">
        <v>70</v>
      </c>
      <c r="H9278" s="302" t="s">
        <v>3486</v>
      </c>
      <c r="I9278" s="302" t="s">
        <v>664</v>
      </c>
      <c r="J9278" s="302">
        <v>135500</v>
      </c>
      <c r="K9278" s="302" t="s">
        <v>83</v>
      </c>
      <c r="L9278" s="302">
        <v>20759722</v>
      </c>
      <c r="M9278" s="302" t="s">
        <v>879</v>
      </c>
      <c r="N9278" s="305">
        <v>24289</v>
      </c>
      <c r="O9278" s="305">
        <v>24289</v>
      </c>
      <c r="P9278" s="302" t="s">
        <v>880</v>
      </c>
    </row>
    <row r="9279" spans="1:16">
      <c r="A9279" s="303">
        <v>0</v>
      </c>
      <c r="B9279" s="303">
        <v>0</v>
      </c>
      <c r="C9279" s="303">
        <v>0</v>
      </c>
      <c r="D9279" s="304">
        <f t="shared" si="144"/>
        <v>0</v>
      </c>
      <c r="E9279" s="305">
        <v>45992</v>
      </c>
      <c r="F9279" s="302" t="s">
        <v>69</v>
      </c>
      <c r="G9279" s="302" t="s">
        <v>70</v>
      </c>
      <c r="H9279" s="302" t="s">
        <v>3486</v>
      </c>
      <c r="I9279" s="302" t="s">
        <v>664</v>
      </c>
      <c r="J9279" s="302">
        <v>135500</v>
      </c>
      <c r="K9279" s="302" t="s">
        <v>83</v>
      </c>
      <c r="L9279" s="302">
        <v>20759750</v>
      </c>
      <c r="M9279" s="302" t="s">
        <v>879</v>
      </c>
      <c r="N9279" s="305">
        <v>31959</v>
      </c>
      <c r="O9279" s="305">
        <v>31959</v>
      </c>
      <c r="P9279" s="302" t="s">
        <v>880</v>
      </c>
    </row>
    <row r="9280" spans="1:16">
      <c r="A9280" s="303">
        <v>0</v>
      </c>
      <c r="B9280" s="303">
        <v>0</v>
      </c>
      <c r="C9280" s="303">
        <v>0</v>
      </c>
      <c r="D9280" s="304">
        <f t="shared" si="144"/>
        <v>0</v>
      </c>
      <c r="E9280" s="305">
        <v>45992</v>
      </c>
      <c r="F9280" s="302" t="s">
        <v>69</v>
      </c>
      <c r="G9280" s="302" t="s">
        <v>70</v>
      </c>
      <c r="H9280" s="302" t="s">
        <v>3486</v>
      </c>
      <c r="I9280" s="302" t="s">
        <v>664</v>
      </c>
      <c r="J9280" s="302">
        <v>135500</v>
      </c>
      <c r="K9280" s="302" t="s">
        <v>83</v>
      </c>
      <c r="L9280" s="302">
        <v>20759708</v>
      </c>
      <c r="M9280" s="302" t="s">
        <v>879</v>
      </c>
      <c r="N9280" s="305">
        <v>23924</v>
      </c>
      <c r="O9280" s="305">
        <v>23924</v>
      </c>
      <c r="P9280" s="302" t="s">
        <v>880</v>
      </c>
    </row>
    <row r="9281" spans="1:16">
      <c r="A9281" s="303">
        <v>0</v>
      </c>
      <c r="B9281" s="303">
        <v>0</v>
      </c>
      <c r="C9281" s="303">
        <v>0</v>
      </c>
      <c r="D9281" s="304">
        <f t="shared" si="144"/>
        <v>0</v>
      </c>
      <c r="E9281" s="305">
        <v>45992</v>
      </c>
      <c r="F9281" s="302" t="s">
        <v>69</v>
      </c>
      <c r="G9281" s="302" t="s">
        <v>70</v>
      </c>
      <c r="H9281" s="302" t="s">
        <v>3486</v>
      </c>
      <c r="I9281" s="302" t="s">
        <v>664</v>
      </c>
      <c r="J9281" s="302">
        <v>135500</v>
      </c>
      <c r="K9281" s="302" t="s">
        <v>83</v>
      </c>
      <c r="L9281" s="302">
        <v>20759757</v>
      </c>
      <c r="M9281" s="302" t="s">
        <v>879</v>
      </c>
      <c r="N9281" s="305">
        <v>33420</v>
      </c>
      <c r="O9281" s="305">
        <v>33420</v>
      </c>
      <c r="P9281" s="302" t="s">
        <v>880</v>
      </c>
    </row>
    <row r="9282" spans="1:16">
      <c r="A9282" s="303">
        <v>0</v>
      </c>
      <c r="B9282" s="303">
        <v>0</v>
      </c>
      <c r="C9282" s="303">
        <v>0</v>
      </c>
      <c r="D9282" s="304">
        <f t="shared" si="144"/>
        <v>0</v>
      </c>
      <c r="E9282" s="305">
        <v>45992</v>
      </c>
      <c r="F9282" s="302" t="s">
        <v>69</v>
      </c>
      <c r="G9282" s="302" t="s">
        <v>70</v>
      </c>
      <c r="H9282" s="302" t="s">
        <v>3486</v>
      </c>
      <c r="I9282" s="302" t="s">
        <v>664</v>
      </c>
      <c r="J9282" s="302">
        <v>135500</v>
      </c>
      <c r="K9282" s="302" t="s">
        <v>83</v>
      </c>
      <c r="L9282" s="302">
        <v>20759736</v>
      </c>
      <c r="M9282" s="302" t="s">
        <v>879</v>
      </c>
      <c r="N9282" s="305">
        <v>28672</v>
      </c>
      <c r="O9282" s="305">
        <v>28672</v>
      </c>
      <c r="P9282" s="302" t="s">
        <v>880</v>
      </c>
    </row>
    <row r="9283" spans="1:16">
      <c r="A9283" s="303">
        <v>0</v>
      </c>
      <c r="B9283" s="303">
        <v>0</v>
      </c>
      <c r="C9283" s="303">
        <v>0</v>
      </c>
      <c r="D9283" s="304">
        <f t="shared" ref="D9283:D9346" si="145">+B9283-C9283</f>
        <v>0</v>
      </c>
      <c r="E9283" s="305">
        <v>45992</v>
      </c>
      <c r="F9283" s="302" t="s">
        <v>69</v>
      </c>
      <c r="G9283" s="302" t="s">
        <v>70</v>
      </c>
      <c r="H9283" s="302" t="s">
        <v>3486</v>
      </c>
      <c r="I9283" s="302" t="s">
        <v>664</v>
      </c>
      <c r="J9283" s="302">
        <v>135500</v>
      </c>
      <c r="K9283" s="302" t="s">
        <v>83</v>
      </c>
      <c r="L9283" s="302">
        <v>21283652</v>
      </c>
      <c r="M9283" s="302" t="s">
        <v>879</v>
      </c>
      <c r="N9283" s="305">
        <v>27211</v>
      </c>
      <c r="O9283" s="305">
        <v>27211</v>
      </c>
      <c r="P9283" s="302" t="s">
        <v>880</v>
      </c>
    </row>
    <row r="9284" spans="1:16">
      <c r="A9284" s="303">
        <v>0</v>
      </c>
      <c r="B9284" s="303">
        <v>0</v>
      </c>
      <c r="C9284" s="303">
        <v>0</v>
      </c>
      <c r="D9284" s="304">
        <f t="shared" si="145"/>
        <v>0</v>
      </c>
      <c r="E9284" s="305">
        <v>45992</v>
      </c>
      <c r="F9284" s="302" t="s">
        <v>69</v>
      </c>
      <c r="G9284" s="302" t="s">
        <v>70</v>
      </c>
      <c r="H9284" s="302" t="s">
        <v>3486</v>
      </c>
      <c r="I9284" s="302" t="s">
        <v>664</v>
      </c>
      <c r="J9284" s="302">
        <v>135500</v>
      </c>
      <c r="K9284" s="302" t="s">
        <v>83</v>
      </c>
      <c r="L9284" s="302">
        <v>21283854</v>
      </c>
      <c r="M9284" s="302" t="s">
        <v>879</v>
      </c>
      <c r="N9284" s="305">
        <v>27211</v>
      </c>
      <c r="O9284" s="305">
        <v>27211</v>
      </c>
      <c r="P9284" s="302" t="s">
        <v>880</v>
      </c>
    </row>
    <row r="9285" spans="1:16">
      <c r="A9285" s="303">
        <v>0</v>
      </c>
      <c r="B9285" s="303">
        <v>0</v>
      </c>
      <c r="C9285" s="303">
        <v>0</v>
      </c>
      <c r="D9285" s="304">
        <f t="shared" si="145"/>
        <v>0</v>
      </c>
      <c r="E9285" s="305">
        <v>45992</v>
      </c>
      <c r="F9285" s="302" t="s">
        <v>69</v>
      </c>
      <c r="G9285" s="302" t="s">
        <v>70</v>
      </c>
      <c r="H9285" s="302" t="s">
        <v>3486</v>
      </c>
      <c r="I9285" s="302" t="s">
        <v>664</v>
      </c>
      <c r="J9285" s="302">
        <v>135500</v>
      </c>
      <c r="K9285" s="302" t="s">
        <v>83</v>
      </c>
      <c r="L9285" s="302">
        <v>21283861</v>
      </c>
      <c r="M9285" s="302" t="s">
        <v>879</v>
      </c>
      <c r="N9285" s="305">
        <v>27211</v>
      </c>
      <c r="O9285" s="305">
        <v>27211</v>
      </c>
      <c r="P9285" s="302" t="s">
        <v>880</v>
      </c>
    </row>
    <row r="9286" spans="1:16">
      <c r="A9286" s="303">
        <v>0</v>
      </c>
      <c r="B9286" s="303">
        <v>0</v>
      </c>
      <c r="C9286" s="303">
        <v>0</v>
      </c>
      <c r="D9286" s="304">
        <f t="shared" si="145"/>
        <v>0</v>
      </c>
      <c r="E9286" s="305">
        <v>45992</v>
      </c>
      <c r="F9286" s="302" t="s">
        <v>69</v>
      </c>
      <c r="G9286" s="302" t="s">
        <v>70</v>
      </c>
      <c r="H9286" s="302" t="s">
        <v>3486</v>
      </c>
      <c r="I9286" s="302" t="s">
        <v>664</v>
      </c>
      <c r="J9286" s="302">
        <v>135500</v>
      </c>
      <c r="K9286" s="302" t="s">
        <v>83</v>
      </c>
      <c r="L9286" s="302">
        <v>20759743</v>
      </c>
      <c r="M9286" s="302" t="s">
        <v>879</v>
      </c>
      <c r="N9286" s="305">
        <v>31594</v>
      </c>
      <c r="O9286" s="305">
        <v>31594</v>
      </c>
      <c r="P9286" s="302" t="s">
        <v>880</v>
      </c>
    </row>
    <row r="9287" spans="1:16">
      <c r="A9287" s="303">
        <v>0</v>
      </c>
      <c r="B9287" s="303">
        <v>0</v>
      </c>
      <c r="C9287" s="303">
        <v>0</v>
      </c>
      <c r="D9287" s="304">
        <f t="shared" si="145"/>
        <v>0</v>
      </c>
      <c r="E9287" s="305">
        <v>45992</v>
      </c>
      <c r="F9287" s="302" t="s">
        <v>69</v>
      </c>
      <c r="G9287" s="302" t="s">
        <v>70</v>
      </c>
      <c r="H9287" s="302" t="s">
        <v>3486</v>
      </c>
      <c r="I9287" s="302" t="s">
        <v>664</v>
      </c>
      <c r="J9287" s="302">
        <v>135500</v>
      </c>
      <c r="K9287" s="302" t="s">
        <v>83</v>
      </c>
      <c r="L9287" s="302">
        <v>21283847</v>
      </c>
      <c r="M9287" s="302" t="s">
        <v>879</v>
      </c>
      <c r="N9287" s="305">
        <v>27211</v>
      </c>
      <c r="O9287" s="305">
        <v>27211</v>
      </c>
      <c r="P9287" s="302" t="s">
        <v>880</v>
      </c>
    </row>
    <row r="9288" spans="1:16">
      <c r="A9288" s="303">
        <v>0</v>
      </c>
      <c r="B9288" s="303">
        <v>0</v>
      </c>
      <c r="C9288" s="303">
        <v>0</v>
      </c>
      <c r="D9288" s="304">
        <f t="shared" si="145"/>
        <v>0</v>
      </c>
      <c r="E9288" s="305">
        <v>45992</v>
      </c>
      <c r="F9288" s="302" t="s">
        <v>69</v>
      </c>
      <c r="G9288" s="302" t="s">
        <v>70</v>
      </c>
      <c r="H9288" s="302" t="s">
        <v>3486</v>
      </c>
      <c r="I9288" s="302" t="s">
        <v>664</v>
      </c>
      <c r="J9288" s="302">
        <v>135500</v>
      </c>
      <c r="K9288" s="302" t="s">
        <v>83</v>
      </c>
      <c r="L9288" s="302">
        <v>9802845</v>
      </c>
      <c r="M9288" s="302" t="s">
        <v>879</v>
      </c>
      <c r="N9288" s="305">
        <v>34881</v>
      </c>
      <c r="O9288" s="305">
        <v>34881</v>
      </c>
      <c r="P9288" s="302" t="s">
        <v>1052</v>
      </c>
    </row>
    <row r="9289" spans="1:16">
      <c r="A9289" s="303">
        <v>0</v>
      </c>
      <c r="B9289" s="303">
        <v>0</v>
      </c>
      <c r="C9289" s="303">
        <v>0</v>
      </c>
      <c r="D9289" s="304">
        <f t="shared" si="145"/>
        <v>0</v>
      </c>
      <c r="E9289" s="305">
        <v>45992</v>
      </c>
      <c r="F9289" s="302" t="s">
        <v>69</v>
      </c>
      <c r="G9289" s="302" t="s">
        <v>70</v>
      </c>
      <c r="H9289" s="302" t="s">
        <v>3486</v>
      </c>
      <c r="I9289" s="302" t="s">
        <v>664</v>
      </c>
      <c r="J9289" s="302">
        <v>135500</v>
      </c>
      <c r="K9289" s="302" t="s">
        <v>83</v>
      </c>
      <c r="L9289" s="302">
        <v>20759715</v>
      </c>
      <c r="M9289" s="302" t="s">
        <v>879</v>
      </c>
      <c r="N9289" s="305">
        <v>24289</v>
      </c>
      <c r="O9289" s="305">
        <v>24289</v>
      </c>
      <c r="P9289" s="302" t="s">
        <v>880</v>
      </c>
    </row>
    <row r="9290" spans="1:16">
      <c r="A9290" s="303">
        <v>0</v>
      </c>
      <c r="B9290" s="303">
        <v>0</v>
      </c>
      <c r="C9290" s="303">
        <v>0</v>
      </c>
      <c r="D9290" s="304">
        <f t="shared" si="145"/>
        <v>0</v>
      </c>
      <c r="E9290" s="305">
        <v>45992</v>
      </c>
      <c r="F9290" s="302" t="s">
        <v>69</v>
      </c>
      <c r="G9290" s="302" t="s">
        <v>70</v>
      </c>
      <c r="H9290" s="302" t="s">
        <v>3486</v>
      </c>
      <c r="I9290" s="302" t="s">
        <v>664</v>
      </c>
      <c r="J9290" s="302">
        <v>135500</v>
      </c>
      <c r="K9290" s="302" t="s">
        <v>83</v>
      </c>
      <c r="L9290" s="302">
        <v>20759729</v>
      </c>
      <c r="M9290" s="302" t="s">
        <v>879</v>
      </c>
      <c r="N9290" s="305">
        <v>24654</v>
      </c>
      <c r="O9290" s="305">
        <v>24654</v>
      </c>
      <c r="P9290" s="302" t="s">
        <v>880</v>
      </c>
    </row>
    <row r="9291" spans="1:16">
      <c r="A9291" s="303">
        <v>0</v>
      </c>
      <c r="B9291" s="303">
        <v>0</v>
      </c>
      <c r="C9291" s="303">
        <v>0</v>
      </c>
      <c r="D9291" s="304">
        <f t="shared" si="145"/>
        <v>0</v>
      </c>
      <c r="E9291" s="305">
        <v>45992</v>
      </c>
      <c r="F9291" s="302" t="s">
        <v>69</v>
      </c>
      <c r="G9291" s="302" t="s">
        <v>70</v>
      </c>
      <c r="H9291" s="302" t="s">
        <v>3486</v>
      </c>
      <c r="I9291" s="302" t="s">
        <v>664</v>
      </c>
      <c r="J9291" s="302">
        <v>135500</v>
      </c>
      <c r="K9291" s="302" t="s">
        <v>83</v>
      </c>
      <c r="L9291" s="302">
        <v>21283673</v>
      </c>
      <c r="M9291" s="302" t="s">
        <v>879</v>
      </c>
      <c r="N9291" s="305">
        <v>27576</v>
      </c>
      <c r="O9291" s="305">
        <v>27576</v>
      </c>
      <c r="P9291" s="302" t="s">
        <v>880</v>
      </c>
    </row>
    <row r="9292" spans="1:16">
      <c r="A9292" s="303">
        <v>0</v>
      </c>
      <c r="B9292" s="303">
        <v>0</v>
      </c>
      <c r="C9292" s="303">
        <v>0</v>
      </c>
      <c r="D9292" s="304">
        <f t="shared" si="145"/>
        <v>0</v>
      </c>
      <c r="E9292" s="305">
        <v>45992</v>
      </c>
      <c r="F9292" s="302" t="s">
        <v>69</v>
      </c>
      <c r="G9292" s="302" t="s">
        <v>70</v>
      </c>
      <c r="H9292" s="302" t="s">
        <v>3486</v>
      </c>
      <c r="I9292" s="302" t="s">
        <v>664</v>
      </c>
      <c r="J9292" s="302">
        <v>135500</v>
      </c>
      <c r="K9292" s="302" t="s">
        <v>83</v>
      </c>
      <c r="L9292" s="302">
        <v>21283694</v>
      </c>
      <c r="M9292" s="302" t="s">
        <v>879</v>
      </c>
      <c r="N9292" s="305">
        <v>28307</v>
      </c>
      <c r="O9292" s="305">
        <v>28307</v>
      </c>
      <c r="P9292" s="302" t="s">
        <v>880</v>
      </c>
    </row>
    <row r="9293" spans="1:16">
      <c r="A9293" s="303">
        <v>0</v>
      </c>
      <c r="B9293" s="303">
        <v>0</v>
      </c>
      <c r="C9293" s="303">
        <v>0</v>
      </c>
      <c r="D9293" s="304">
        <f t="shared" si="145"/>
        <v>0</v>
      </c>
      <c r="E9293" s="305">
        <v>45992</v>
      </c>
      <c r="F9293" s="302" t="s">
        <v>69</v>
      </c>
      <c r="G9293" s="302" t="s">
        <v>70</v>
      </c>
      <c r="H9293" s="302" t="s">
        <v>3486</v>
      </c>
      <c r="I9293" s="302" t="s">
        <v>664</v>
      </c>
      <c r="J9293" s="302">
        <v>135500</v>
      </c>
      <c r="K9293" s="302" t="s">
        <v>83</v>
      </c>
      <c r="L9293" s="302">
        <v>9802860</v>
      </c>
      <c r="M9293" s="302" t="s">
        <v>879</v>
      </c>
      <c r="N9293" s="305">
        <v>34881</v>
      </c>
      <c r="O9293" s="305">
        <v>34881</v>
      </c>
      <c r="P9293" s="302" t="s">
        <v>1052</v>
      </c>
    </row>
    <row r="9294" spans="1:16">
      <c r="A9294" s="303">
        <v>0</v>
      </c>
      <c r="B9294" s="303">
        <v>0</v>
      </c>
      <c r="C9294" s="303">
        <v>0</v>
      </c>
      <c r="D9294" s="304">
        <f t="shared" si="145"/>
        <v>0</v>
      </c>
      <c r="E9294" s="305">
        <v>45992</v>
      </c>
      <c r="F9294" s="302" t="s">
        <v>69</v>
      </c>
      <c r="G9294" s="302" t="s">
        <v>70</v>
      </c>
      <c r="H9294" s="302" t="s">
        <v>3486</v>
      </c>
      <c r="I9294" s="302" t="s">
        <v>664</v>
      </c>
      <c r="J9294" s="302">
        <v>135500</v>
      </c>
      <c r="K9294" s="302" t="s">
        <v>83</v>
      </c>
      <c r="L9294" s="302">
        <v>20759701</v>
      </c>
      <c r="M9294" s="302" t="s">
        <v>879</v>
      </c>
      <c r="N9294" s="305">
        <v>22098</v>
      </c>
      <c r="O9294" s="305">
        <v>22098</v>
      </c>
      <c r="P9294" s="302" t="s">
        <v>880</v>
      </c>
    </row>
    <row r="9295" spans="1:16">
      <c r="A9295" s="303">
        <v>0</v>
      </c>
      <c r="B9295" s="303">
        <v>0</v>
      </c>
      <c r="C9295" s="303">
        <v>0</v>
      </c>
      <c r="D9295" s="304">
        <f t="shared" si="145"/>
        <v>0</v>
      </c>
      <c r="E9295" s="305">
        <v>45992</v>
      </c>
      <c r="F9295" s="302" t="s">
        <v>69</v>
      </c>
      <c r="G9295" s="302" t="s">
        <v>70</v>
      </c>
      <c r="H9295" s="302" t="s">
        <v>3486</v>
      </c>
      <c r="I9295" s="302" t="s">
        <v>664</v>
      </c>
      <c r="J9295" s="302">
        <v>135500</v>
      </c>
      <c r="K9295" s="302" t="s">
        <v>83</v>
      </c>
      <c r="L9295" s="302">
        <v>21283701</v>
      </c>
      <c r="M9295" s="302" t="s">
        <v>879</v>
      </c>
      <c r="N9295" s="305">
        <v>28307</v>
      </c>
      <c r="O9295" s="305">
        <v>28307</v>
      </c>
      <c r="P9295" s="302" t="s">
        <v>880</v>
      </c>
    </row>
    <row r="9296" spans="1:16">
      <c r="A9296" s="303">
        <v>0</v>
      </c>
      <c r="B9296" s="303">
        <v>0</v>
      </c>
      <c r="C9296" s="303">
        <v>0</v>
      </c>
      <c r="D9296" s="304">
        <f t="shared" si="145"/>
        <v>0</v>
      </c>
      <c r="E9296" s="305">
        <v>45992</v>
      </c>
      <c r="F9296" s="302" t="s">
        <v>69</v>
      </c>
      <c r="G9296" s="302" t="s">
        <v>70</v>
      </c>
      <c r="H9296" s="302" t="s">
        <v>3486</v>
      </c>
      <c r="I9296" s="302" t="s">
        <v>664</v>
      </c>
      <c r="J9296" s="302">
        <v>135500</v>
      </c>
      <c r="K9296" s="302" t="s">
        <v>128</v>
      </c>
      <c r="L9296" s="302">
        <v>20408528</v>
      </c>
      <c r="M9296" s="302" t="s">
        <v>866</v>
      </c>
      <c r="N9296" s="305">
        <v>34881</v>
      </c>
      <c r="O9296" s="305">
        <v>34881</v>
      </c>
      <c r="P9296" s="302" t="s">
        <v>880</v>
      </c>
    </row>
    <row r="9297" spans="1:16">
      <c r="A9297" s="303">
        <v>0</v>
      </c>
      <c r="B9297" s="303">
        <v>0</v>
      </c>
      <c r="C9297" s="303">
        <v>0</v>
      </c>
      <c r="D9297" s="304">
        <f t="shared" si="145"/>
        <v>0</v>
      </c>
      <c r="E9297" s="305">
        <v>45992</v>
      </c>
      <c r="F9297" s="302" t="s">
        <v>69</v>
      </c>
      <c r="G9297" s="302" t="s">
        <v>70</v>
      </c>
      <c r="H9297" s="302" t="s">
        <v>3486</v>
      </c>
      <c r="I9297" s="302" t="s">
        <v>664</v>
      </c>
      <c r="J9297" s="302">
        <v>135500</v>
      </c>
      <c r="K9297" s="302" t="s">
        <v>128</v>
      </c>
      <c r="L9297" s="302">
        <v>12602476</v>
      </c>
      <c r="M9297" s="302" t="s">
        <v>866</v>
      </c>
      <c r="N9297" s="305">
        <v>41085</v>
      </c>
      <c r="O9297" s="305">
        <v>40909</v>
      </c>
      <c r="P9297" s="302" t="s">
        <v>3494</v>
      </c>
    </row>
    <row r="9298" spans="1:16">
      <c r="A9298" s="303">
        <v>0</v>
      </c>
      <c r="B9298" s="303">
        <v>0</v>
      </c>
      <c r="C9298" s="303">
        <v>0</v>
      </c>
      <c r="D9298" s="304">
        <f t="shared" si="145"/>
        <v>0</v>
      </c>
      <c r="E9298" s="305">
        <v>45992</v>
      </c>
      <c r="F9298" s="302" t="s">
        <v>69</v>
      </c>
      <c r="G9298" s="302" t="s">
        <v>70</v>
      </c>
      <c r="H9298" s="302" t="s">
        <v>3486</v>
      </c>
      <c r="I9298" s="302" t="s">
        <v>664</v>
      </c>
      <c r="J9298" s="302">
        <v>135500</v>
      </c>
      <c r="K9298" s="302" t="s">
        <v>128</v>
      </c>
      <c r="L9298" s="302">
        <v>20408508</v>
      </c>
      <c r="M9298" s="302" t="s">
        <v>866</v>
      </c>
      <c r="N9298" s="305">
        <v>34881</v>
      </c>
      <c r="O9298" s="305">
        <v>34881</v>
      </c>
      <c r="P9298" s="302" t="s">
        <v>880</v>
      </c>
    </row>
    <row r="9299" spans="1:16">
      <c r="A9299" s="303">
        <v>0</v>
      </c>
      <c r="B9299" s="303">
        <v>0</v>
      </c>
      <c r="C9299" s="303">
        <v>0</v>
      </c>
      <c r="D9299" s="304">
        <f t="shared" si="145"/>
        <v>0</v>
      </c>
      <c r="E9299" s="305">
        <v>45992</v>
      </c>
      <c r="F9299" s="302" t="s">
        <v>69</v>
      </c>
      <c r="G9299" s="302" t="s">
        <v>70</v>
      </c>
      <c r="H9299" s="302" t="s">
        <v>3486</v>
      </c>
      <c r="I9299" s="302" t="s">
        <v>664</v>
      </c>
      <c r="J9299" s="302">
        <v>135500</v>
      </c>
      <c r="K9299" s="302" t="s">
        <v>84</v>
      </c>
      <c r="L9299" s="302">
        <v>12575821</v>
      </c>
      <c r="M9299" s="302" t="s">
        <v>3497</v>
      </c>
      <c r="N9299" s="305">
        <v>41085</v>
      </c>
      <c r="O9299" s="305">
        <v>41821</v>
      </c>
      <c r="P9299" s="302" t="s">
        <v>3494</v>
      </c>
    </row>
    <row r="9300" spans="1:16">
      <c r="A9300" s="303">
        <v>2</v>
      </c>
      <c r="B9300" s="303">
        <v>0</v>
      </c>
      <c r="C9300" s="303">
        <v>0</v>
      </c>
      <c r="D9300" s="304">
        <f t="shared" si="145"/>
        <v>0</v>
      </c>
      <c r="E9300" s="305">
        <v>45992</v>
      </c>
      <c r="F9300" s="302" t="s">
        <v>69</v>
      </c>
      <c r="G9300" s="302" t="s">
        <v>70</v>
      </c>
      <c r="H9300" s="302" t="s">
        <v>3486</v>
      </c>
      <c r="I9300" s="302" t="s">
        <v>664</v>
      </c>
      <c r="J9300" s="302">
        <v>135500</v>
      </c>
      <c r="K9300" s="302" t="s">
        <v>84</v>
      </c>
      <c r="L9300" s="302">
        <v>12575613</v>
      </c>
      <c r="M9300" s="302" t="s">
        <v>3495</v>
      </c>
      <c r="N9300" s="305">
        <v>41793</v>
      </c>
      <c r="O9300" s="305">
        <v>41821</v>
      </c>
      <c r="P9300" s="302" t="s">
        <v>3496</v>
      </c>
    </row>
    <row r="9301" spans="1:16">
      <c r="A9301" s="303">
        <v>0</v>
      </c>
      <c r="B9301" s="303">
        <v>0</v>
      </c>
      <c r="C9301" s="303">
        <v>0</v>
      </c>
      <c r="D9301" s="304">
        <f t="shared" si="145"/>
        <v>0</v>
      </c>
      <c r="E9301" s="305">
        <v>45992</v>
      </c>
      <c r="F9301" s="302" t="s">
        <v>69</v>
      </c>
      <c r="G9301" s="302" t="s">
        <v>70</v>
      </c>
      <c r="H9301" s="302" t="s">
        <v>3486</v>
      </c>
      <c r="I9301" s="302" t="s">
        <v>664</v>
      </c>
      <c r="J9301" s="302">
        <v>135500</v>
      </c>
      <c r="K9301" s="302" t="s">
        <v>84</v>
      </c>
      <c r="L9301" s="302">
        <v>14696762</v>
      </c>
      <c r="M9301" s="302" t="s">
        <v>3499</v>
      </c>
      <c r="N9301" s="305">
        <v>42425</v>
      </c>
      <c r="O9301" s="305">
        <v>42461</v>
      </c>
      <c r="P9301" s="302" t="s">
        <v>3500</v>
      </c>
    </row>
    <row r="9302" spans="1:16">
      <c r="A9302" s="303">
        <v>0</v>
      </c>
      <c r="B9302" s="303">
        <v>0</v>
      </c>
      <c r="C9302" s="303">
        <v>0</v>
      </c>
      <c r="D9302" s="304">
        <f t="shared" si="145"/>
        <v>0</v>
      </c>
      <c r="E9302" s="305">
        <v>45992</v>
      </c>
      <c r="F9302" s="302" t="s">
        <v>69</v>
      </c>
      <c r="G9302" s="302" t="s">
        <v>70</v>
      </c>
      <c r="H9302" s="302" t="s">
        <v>3486</v>
      </c>
      <c r="I9302" s="302" t="s">
        <v>664</v>
      </c>
      <c r="J9302" s="302">
        <v>135500</v>
      </c>
      <c r="K9302" s="302" t="s">
        <v>84</v>
      </c>
      <c r="L9302" s="302">
        <v>21183502</v>
      </c>
      <c r="M9302" s="302" t="s">
        <v>942</v>
      </c>
      <c r="N9302" s="305">
        <v>43129</v>
      </c>
      <c r="O9302" s="305">
        <v>43132</v>
      </c>
      <c r="P9302" s="302" t="s">
        <v>921</v>
      </c>
    </row>
    <row r="9303" spans="1:16">
      <c r="A9303" s="303">
        <v>0</v>
      </c>
      <c r="B9303" s="303">
        <v>0</v>
      </c>
      <c r="C9303" s="303">
        <v>0</v>
      </c>
      <c r="D9303" s="304">
        <f t="shared" si="145"/>
        <v>0</v>
      </c>
      <c r="E9303" s="305">
        <v>45992</v>
      </c>
      <c r="F9303" s="302" t="s">
        <v>69</v>
      </c>
      <c r="G9303" s="302" t="s">
        <v>70</v>
      </c>
      <c r="H9303" s="302" t="s">
        <v>3486</v>
      </c>
      <c r="I9303" s="302" t="s">
        <v>664</v>
      </c>
      <c r="J9303" s="302">
        <v>135500</v>
      </c>
      <c r="K9303" s="302" t="s">
        <v>84</v>
      </c>
      <c r="L9303" s="302">
        <v>12583721</v>
      </c>
      <c r="M9303" s="302" t="s">
        <v>3497</v>
      </c>
      <c r="N9303" s="305">
        <v>41085</v>
      </c>
      <c r="O9303" s="305">
        <v>41821</v>
      </c>
      <c r="P9303" s="302" t="s">
        <v>3494</v>
      </c>
    </row>
    <row r="9304" spans="1:16">
      <c r="A9304" s="303">
        <v>0</v>
      </c>
      <c r="B9304" s="303">
        <v>0</v>
      </c>
      <c r="C9304" s="303">
        <v>0</v>
      </c>
      <c r="D9304" s="304">
        <f t="shared" si="145"/>
        <v>0</v>
      </c>
      <c r="E9304" s="305">
        <v>45992</v>
      </c>
      <c r="F9304" s="302" t="s">
        <v>69</v>
      </c>
      <c r="G9304" s="302" t="s">
        <v>70</v>
      </c>
      <c r="H9304" s="302" t="s">
        <v>3486</v>
      </c>
      <c r="I9304" s="302" t="s">
        <v>664</v>
      </c>
      <c r="J9304" s="302">
        <v>135500</v>
      </c>
      <c r="K9304" s="302" t="s">
        <v>84</v>
      </c>
      <c r="L9304" s="302">
        <v>20969828</v>
      </c>
      <c r="M9304" s="302" t="s">
        <v>942</v>
      </c>
      <c r="N9304" s="305">
        <v>43129</v>
      </c>
      <c r="O9304" s="305">
        <v>43101</v>
      </c>
      <c r="P9304" s="302" t="s">
        <v>921</v>
      </c>
    </row>
    <row r="9305" spans="1:16">
      <c r="A9305" s="303">
        <v>1</v>
      </c>
      <c r="B9305" s="303">
        <v>0</v>
      </c>
      <c r="C9305" s="303">
        <v>0</v>
      </c>
      <c r="D9305" s="304">
        <f t="shared" si="145"/>
        <v>0</v>
      </c>
      <c r="E9305" s="305">
        <v>45992</v>
      </c>
      <c r="F9305" s="302" t="s">
        <v>69</v>
      </c>
      <c r="G9305" s="302" t="s">
        <v>70</v>
      </c>
      <c r="H9305" s="302" t="s">
        <v>3486</v>
      </c>
      <c r="I9305" s="302" t="s">
        <v>664</v>
      </c>
      <c r="J9305" s="302">
        <v>135500</v>
      </c>
      <c r="K9305" s="302" t="s">
        <v>84</v>
      </c>
      <c r="L9305" s="302">
        <v>9995422</v>
      </c>
      <c r="M9305" s="302" t="s">
        <v>3498</v>
      </c>
      <c r="N9305" s="305">
        <v>38306</v>
      </c>
      <c r="O9305" s="305">
        <v>38657</v>
      </c>
      <c r="P9305" s="302" t="s">
        <v>3493</v>
      </c>
    </row>
    <row r="9306" spans="1:16">
      <c r="A9306" s="303">
        <v>0</v>
      </c>
      <c r="B9306" s="303">
        <v>0</v>
      </c>
      <c r="C9306" s="303">
        <v>0</v>
      </c>
      <c r="D9306" s="304">
        <f t="shared" si="145"/>
        <v>0</v>
      </c>
      <c r="E9306" s="305">
        <v>45992</v>
      </c>
      <c r="F9306" s="302" t="s">
        <v>69</v>
      </c>
      <c r="G9306" s="302" t="s">
        <v>70</v>
      </c>
      <c r="H9306" s="302" t="s">
        <v>3486</v>
      </c>
      <c r="I9306" s="302" t="s">
        <v>664</v>
      </c>
      <c r="J9306" s="302">
        <v>135500</v>
      </c>
      <c r="K9306" s="302" t="s">
        <v>85</v>
      </c>
      <c r="L9306" s="302">
        <v>9780254</v>
      </c>
      <c r="M9306" s="302" t="s">
        <v>901</v>
      </c>
      <c r="N9306" s="305">
        <v>35247</v>
      </c>
      <c r="O9306" s="305">
        <v>35247</v>
      </c>
      <c r="P9306" s="302" t="s">
        <v>1062</v>
      </c>
    </row>
    <row r="9307" spans="1:16">
      <c r="A9307" s="303">
        <v>0</v>
      </c>
      <c r="B9307" s="303">
        <v>0</v>
      </c>
      <c r="C9307" s="303">
        <v>0</v>
      </c>
      <c r="D9307" s="304">
        <f t="shared" si="145"/>
        <v>0</v>
      </c>
      <c r="E9307" s="305">
        <v>45992</v>
      </c>
      <c r="F9307" s="302" t="s">
        <v>69</v>
      </c>
      <c r="G9307" s="302" t="s">
        <v>70</v>
      </c>
      <c r="H9307" s="302" t="s">
        <v>3486</v>
      </c>
      <c r="I9307" s="302" t="s">
        <v>664</v>
      </c>
      <c r="J9307" s="302">
        <v>135500</v>
      </c>
      <c r="K9307" s="302" t="s">
        <v>171</v>
      </c>
      <c r="L9307" s="302">
        <v>12758188</v>
      </c>
      <c r="M9307" s="302" t="s">
        <v>945</v>
      </c>
      <c r="N9307" s="305">
        <v>41791</v>
      </c>
      <c r="O9307" s="305">
        <v>41640</v>
      </c>
      <c r="P9307" s="302" t="s">
        <v>3490</v>
      </c>
    </row>
    <row r="9308" spans="1:16">
      <c r="A9308" s="303">
        <v>1</v>
      </c>
      <c r="B9308" s="303">
        <v>0</v>
      </c>
      <c r="C9308" s="303">
        <v>0</v>
      </c>
      <c r="D9308" s="304">
        <f t="shared" si="145"/>
        <v>0</v>
      </c>
      <c r="E9308" s="305">
        <v>45992</v>
      </c>
      <c r="F9308" s="302" t="s">
        <v>69</v>
      </c>
      <c r="G9308" s="302" t="s">
        <v>70</v>
      </c>
      <c r="H9308" s="302" t="s">
        <v>3486</v>
      </c>
      <c r="I9308" s="302" t="s">
        <v>664</v>
      </c>
      <c r="J9308" s="302">
        <v>135500</v>
      </c>
      <c r="K9308" s="302" t="s">
        <v>134</v>
      </c>
      <c r="L9308" s="302">
        <v>14563359</v>
      </c>
      <c r="M9308" s="302" t="s">
        <v>871</v>
      </c>
      <c r="N9308" s="305">
        <v>42430</v>
      </c>
      <c r="O9308" s="305">
        <v>42370</v>
      </c>
      <c r="P9308" s="302" t="s">
        <v>3496</v>
      </c>
    </row>
    <row r="9309" spans="1:16">
      <c r="A9309" s="303">
        <v>0</v>
      </c>
      <c r="B9309" s="303">
        <v>0</v>
      </c>
      <c r="C9309" s="303">
        <v>0</v>
      </c>
      <c r="D9309" s="304">
        <f t="shared" si="145"/>
        <v>0</v>
      </c>
      <c r="E9309" s="305">
        <v>45992</v>
      </c>
      <c r="F9309" s="302" t="s">
        <v>69</v>
      </c>
      <c r="G9309" s="302" t="s">
        <v>70</v>
      </c>
      <c r="H9309" s="302" t="s">
        <v>3486</v>
      </c>
      <c r="I9309" s="302" t="s">
        <v>664</v>
      </c>
      <c r="J9309" s="302">
        <v>135500</v>
      </c>
      <c r="K9309" s="302" t="s">
        <v>86</v>
      </c>
      <c r="L9309" s="302">
        <v>20759673</v>
      </c>
      <c r="M9309" s="302" t="s">
        <v>905</v>
      </c>
      <c r="N9309" s="305">
        <v>31594</v>
      </c>
      <c r="O9309" s="305">
        <v>31594</v>
      </c>
      <c r="P9309" s="302" t="s">
        <v>880</v>
      </c>
    </row>
    <row r="9310" spans="1:16">
      <c r="A9310" s="303">
        <v>0</v>
      </c>
      <c r="B9310" s="303">
        <v>0</v>
      </c>
      <c r="C9310" s="303">
        <v>0</v>
      </c>
      <c r="D9310" s="304">
        <f t="shared" si="145"/>
        <v>0</v>
      </c>
      <c r="E9310" s="305">
        <v>45992</v>
      </c>
      <c r="F9310" s="302" t="s">
        <v>69</v>
      </c>
      <c r="G9310" s="302" t="s">
        <v>70</v>
      </c>
      <c r="H9310" s="302" t="s">
        <v>3486</v>
      </c>
      <c r="I9310" s="302" t="s">
        <v>664</v>
      </c>
      <c r="J9310" s="302">
        <v>135500</v>
      </c>
      <c r="K9310" s="302" t="s">
        <v>86</v>
      </c>
      <c r="L9310" s="302">
        <v>20759687</v>
      </c>
      <c r="M9310" s="302" t="s">
        <v>905</v>
      </c>
      <c r="N9310" s="305">
        <v>33420</v>
      </c>
      <c r="O9310" s="305">
        <v>33420</v>
      </c>
      <c r="P9310" s="302" t="s">
        <v>880</v>
      </c>
    </row>
    <row r="9311" spans="1:16">
      <c r="A9311" s="303">
        <v>0</v>
      </c>
      <c r="B9311" s="303">
        <v>0</v>
      </c>
      <c r="C9311" s="303">
        <v>0</v>
      </c>
      <c r="D9311" s="304">
        <f t="shared" si="145"/>
        <v>0</v>
      </c>
      <c r="E9311" s="305">
        <v>45992</v>
      </c>
      <c r="F9311" s="302" t="s">
        <v>69</v>
      </c>
      <c r="G9311" s="302" t="s">
        <v>70</v>
      </c>
      <c r="H9311" s="302" t="s">
        <v>3486</v>
      </c>
      <c r="I9311" s="302" t="s">
        <v>664</v>
      </c>
      <c r="J9311" s="302">
        <v>135500</v>
      </c>
      <c r="K9311" s="302" t="s">
        <v>86</v>
      </c>
      <c r="L9311" s="302">
        <v>9802899</v>
      </c>
      <c r="M9311" s="302" t="s">
        <v>885</v>
      </c>
      <c r="N9311" s="305">
        <v>35247</v>
      </c>
      <c r="O9311" s="305">
        <v>35247</v>
      </c>
      <c r="P9311" s="302" t="s">
        <v>1052</v>
      </c>
    </row>
    <row r="9312" spans="1:16">
      <c r="A9312" s="303">
        <v>0</v>
      </c>
      <c r="B9312" s="303">
        <v>0</v>
      </c>
      <c r="C9312" s="303">
        <v>0</v>
      </c>
      <c r="D9312" s="304">
        <f t="shared" si="145"/>
        <v>0</v>
      </c>
      <c r="E9312" s="305">
        <v>45992</v>
      </c>
      <c r="F9312" s="302" t="s">
        <v>69</v>
      </c>
      <c r="G9312" s="302" t="s">
        <v>70</v>
      </c>
      <c r="H9312" s="302" t="s">
        <v>3486</v>
      </c>
      <c r="I9312" s="302" t="s">
        <v>664</v>
      </c>
      <c r="J9312" s="302">
        <v>135500</v>
      </c>
      <c r="K9312" s="302" t="s">
        <v>86</v>
      </c>
      <c r="L9312" s="302">
        <v>20759624</v>
      </c>
      <c r="M9312" s="302" t="s">
        <v>905</v>
      </c>
      <c r="N9312" s="305">
        <v>21732</v>
      </c>
      <c r="O9312" s="305">
        <v>21732</v>
      </c>
      <c r="P9312" s="302" t="s">
        <v>880</v>
      </c>
    </row>
    <row r="9313" spans="1:16">
      <c r="A9313" s="303">
        <v>0</v>
      </c>
      <c r="B9313" s="303">
        <v>0</v>
      </c>
      <c r="C9313" s="303">
        <v>0</v>
      </c>
      <c r="D9313" s="304">
        <f t="shared" si="145"/>
        <v>0</v>
      </c>
      <c r="E9313" s="305">
        <v>45992</v>
      </c>
      <c r="F9313" s="302" t="s">
        <v>69</v>
      </c>
      <c r="G9313" s="302" t="s">
        <v>70</v>
      </c>
      <c r="H9313" s="302" t="s">
        <v>3486</v>
      </c>
      <c r="I9313" s="302" t="s">
        <v>664</v>
      </c>
      <c r="J9313" s="302">
        <v>135500</v>
      </c>
      <c r="K9313" s="302" t="s">
        <v>86</v>
      </c>
      <c r="L9313" s="302">
        <v>21283759</v>
      </c>
      <c r="M9313" s="302" t="s">
        <v>885</v>
      </c>
      <c r="N9313" s="305">
        <v>27211</v>
      </c>
      <c r="O9313" s="305">
        <v>27211</v>
      </c>
      <c r="P9313" s="302" t="s">
        <v>880</v>
      </c>
    </row>
    <row r="9314" spans="1:16">
      <c r="A9314" s="303">
        <v>0</v>
      </c>
      <c r="B9314" s="303">
        <v>0</v>
      </c>
      <c r="C9314" s="303">
        <v>0</v>
      </c>
      <c r="D9314" s="304">
        <f t="shared" si="145"/>
        <v>0</v>
      </c>
      <c r="E9314" s="305">
        <v>45992</v>
      </c>
      <c r="F9314" s="302" t="s">
        <v>69</v>
      </c>
      <c r="G9314" s="302" t="s">
        <v>70</v>
      </c>
      <c r="H9314" s="302" t="s">
        <v>3486</v>
      </c>
      <c r="I9314" s="302" t="s">
        <v>664</v>
      </c>
      <c r="J9314" s="302">
        <v>135500</v>
      </c>
      <c r="K9314" s="302" t="s">
        <v>86</v>
      </c>
      <c r="L9314" s="302">
        <v>21283778</v>
      </c>
      <c r="M9314" s="302" t="s">
        <v>885</v>
      </c>
      <c r="N9314" s="305">
        <v>27211</v>
      </c>
      <c r="O9314" s="305">
        <v>27211</v>
      </c>
      <c r="P9314" s="302" t="s">
        <v>880</v>
      </c>
    </row>
    <row r="9315" spans="1:16">
      <c r="A9315" s="303">
        <v>0</v>
      </c>
      <c r="B9315" s="303">
        <v>0</v>
      </c>
      <c r="C9315" s="303">
        <v>0</v>
      </c>
      <c r="D9315" s="304">
        <f t="shared" si="145"/>
        <v>0</v>
      </c>
      <c r="E9315" s="305">
        <v>45992</v>
      </c>
      <c r="F9315" s="302" t="s">
        <v>69</v>
      </c>
      <c r="G9315" s="302" t="s">
        <v>70</v>
      </c>
      <c r="H9315" s="302" t="s">
        <v>3486</v>
      </c>
      <c r="I9315" s="302" t="s">
        <v>664</v>
      </c>
      <c r="J9315" s="302">
        <v>135500</v>
      </c>
      <c r="K9315" s="302" t="s">
        <v>86</v>
      </c>
      <c r="L9315" s="302">
        <v>9803397</v>
      </c>
      <c r="M9315" s="302" t="s">
        <v>885</v>
      </c>
      <c r="N9315" s="305">
        <v>34881</v>
      </c>
      <c r="O9315" s="305">
        <v>34881</v>
      </c>
      <c r="P9315" s="302" t="s">
        <v>1052</v>
      </c>
    </row>
    <row r="9316" spans="1:16">
      <c r="A9316" s="303">
        <v>0</v>
      </c>
      <c r="B9316" s="303">
        <v>0</v>
      </c>
      <c r="C9316" s="303">
        <v>0</v>
      </c>
      <c r="D9316" s="304">
        <f t="shared" si="145"/>
        <v>0</v>
      </c>
      <c r="E9316" s="305">
        <v>45992</v>
      </c>
      <c r="F9316" s="302" t="s">
        <v>69</v>
      </c>
      <c r="G9316" s="302" t="s">
        <v>70</v>
      </c>
      <c r="H9316" s="302" t="s">
        <v>3486</v>
      </c>
      <c r="I9316" s="302" t="s">
        <v>664</v>
      </c>
      <c r="J9316" s="302">
        <v>135500</v>
      </c>
      <c r="K9316" s="302" t="s">
        <v>86</v>
      </c>
      <c r="L9316" s="302">
        <v>20759666</v>
      </c>
      <c r="M9316" s="302" t="s">
        <v>905</v>
      </c>
      <c r="N9316" s="305">
        <v>28672</v>
      </c>
      <c r="O9316" s="305">
        <v>28672</v>
      </c>
      <c r="P9316" s="302" t="s">
        <v>880</v>
      </c>
    </row>
    <row r="9317" spans="1:16">
      <c r="A9317" s="303">
        <v>0</v>
      </c>
      <c r="B9317" s="303">
        <v>0</v>
      </c>
      <c r="C9317" s="303">
        <v>0</v>
      </c>
      <c r="D9317" s="304">
        <f t="shared" si="145"/>
        <v>0</v>
      </c>
      <c r="E9317" s="305">
        <v>45992</v>
      </c>
      <c r="F9317" s="302" t="s">
        <v>69</v>
      </c>
      <c r="G9317" s="302" t="s">
        <v>70</v>
      </c>
      <c r="H9317" s="302" t="s">
        <v>3486</v>
      </c>
      <c r="I9317" s="302" t="s">
        <v>664</v>
      </c>
      <c r="J9317" s="302">
        <v>135500</v>
      </c>
      <c r="K9317" s="302" t="s">
        <v>86</v>
      </c>
      <c r="L9317" s="302">
        <v>21283687</v>
      </c>
      <c r="M9317" s="302" t="s">
        <v>885</v>
      </c>
      <c r="N9317" s="305">
        <v>28307</v>
      </c>
      <c r="O9317" s="305">
        <v>28307</v>
      </c>
      <c r="P9317" s="302" t="s">
        <v>880</v>
      </c>
    </row>
    <row r="9318" spans="1:16">
      <c r="A9318" s="303">
        <v>0</v>
      </c>
      <c r="B9318" s="303">
        <v>0</v>
      </c>
      <c r="C9318" s="303">
        <v>0</v>
      </c>
      <c r="D9318" s="304">
        <f t="shared" si="145"/>
        <v>0</v>
      </c>
      <c r="E9318" s="305">
        <v>45992</v>
      </c>
      <c r="F9318" s="302" t="s">
        <v>69</v>
      </c>
      <c r="G9318" s="302" t="s">
        <v>70</v>
      </c>
      <c r="H9318" s="302" t="s">
        <v>3486</v>
      </c>
      <c r="I9318" s="302" t="s">
        <v>664</v>
      </c>
      <c r="J9318" s="302">
        <v>135500</v>
      </c>
      <c r="K9318" s="302" t="s">
        <v>86</v>
      </c>
      <c r="L9318" s="302">
        <v>21283771</v>
      </c>
      <c r="M9318" s="302" t="s">
        <v>885</v>
      </c>
      <c r="N9318" s="305">
        <v>27211</v>
      </c>
      <c r="O9318" s="305">
        <v>27211</v>
      </c>
      <c r="P9318" s="302" t="s">
        <v>880</v>
      </c>
    </row>
    <row r="9319" spans="1:16">
      <c r="A9319" s="303">
        <v>0</v>
      </c>
      <c r="B9319" s="303">
        <v>0</v>
      </c>
      <c r="C9319" s="303">
        <v>0</v>
      </c>
      <c r="D9319" s="304">
        <f t="shared" si="145"/>
        <v>0</v>
      </c>
      <c r="E9319" s="305">
        <v>45992</v>
      </c>
      <c r="F9319" s="302" t="s">
        <v>69</v>
      </c>
      <c r="G9319" s="302" t="s">
        <v>70</v>
      </c>
      <c r="H9319" s="302" t="s">
        <v>3486</v>
      </c>
      <c r="I9319" s="302" t="s">
        <v>664</v>
      </c>
      <c r="J9319" s="302">
        <v>135500</v>
      </c>
      <c r="K9319" s="302" t="s">
        <v>86</v>
      </c>
      <c r="L9319" s="302">
        <v>21283792</v>
      </c>
      <c r="M9319" s="302" t="s">
        <v>885</v>
      </c>
      <c r="N9319" s="305">
        <v>28307</v>
      </c>
      <c r="O9319" s="305">
        <v>28307</v>
      </c>
      <c r="P9319" s="302" t="s">
        <v>880</v>
      </c>
    </row>
    <row r="9320" spans="1:16">
      <c r="A9320" s="303">
        <v>0</v>
      </c>
      <c r="B9320" s="303">
        <v>0</v>
      </c>
      <c r="C9320" s="303">
        <v>0</v>
      </c>
      <c r="D9320" s="304">
        <f t="shared" si="145"/>
        <v>0</v>
      </c>
      <c r="E9320" s="305">
        <v>45992</v>
      </c>
      <c r="F9320" s="302" t="s">
        <v>69</v>
      </c>
      <c r="G9320" s="302" t="s">
        <v>70</v>
      </c>
      <c r="H9320" s="302" t="s">
        <v>3486</v>
      </c>
      <c r="I9320" s="302" t="s">
        <v>664</v>
      </c>
      <c r="J9320" s="302">
        <v>135500</v>
      </c>
      <c r="K9320" s="302" t="s">
        <v>86</v>
      </c>
      <c r="L9320" s="302">
        <v>20759652</v>
      </c>
      <c r="M9320" s="302" t="s">
        <v>905</v>
      </c>
      <c r="N9320" s="305">
        <v>24289</v>
      </c>
      <c r="O9320" s="305">
        <v>24289</v>
      </c>
      <c r="P9320" s="302" t="s">
        <v>880</v>
      </c>
    </row>
    <row r="9321" spans="1:16">
      <c r="A9321" s="303">
        <v>0</v>
      </c>
      <c r="B9321" s="303">
        <v>0</v>
      </c>
      <c r="C9321" s="303">
        <v>0</v>
      </c>
      <c r="D9321" s="304">
        <f t="shared" si="145"/>
        <v>0</v>
      </c>
      <c r="E9321" s="305">
        <v>45992</v>
      </c>
      <c r="F9321" s="302" t="s">
        <v>69</v>
      </c>
      <c r="G9321" s="302" t="s">
        <v>70</v>
      </c>
      <c r="H9321" s="302" t="s">
        <v>3486</v>
      </c>
      <c r="I9321" s="302" t="s">
        <v>664</v>
      </c>
      <c r="J9321" s="302">
        <v>135500</v>
      </c>
      <c r="K9321" s="302" t="s">
        <v>86</v>
      </c>
      <c r="L9321" s="302">
        <v>20759631</v>
      </c>
      <c r="M9321" s="302" t="s">
        <v>905</v>
      </c>
      <c r="N9321" s="305">
        <v>22098</v>
      </c>
      <c r="O9321" s="305">
        <v>22098</v>
      </c>
      <c r="P9321" s="302" t="s">
        <v>880</v>
      </c>
    </row>
    <row r="9322" spans="1:16">
      <c r="A9322" s="303">
        <v>0</v>
      </c>
      <c r="B9322" s="303">
        <v>0</v>
      </c>
      <c r="C9322" s="303">
        <v>0</v>
      </c>
      <c r="D9322" s="304">
        <f t="shared" si="145"/>
        <v>0</v>
      </c>
      <c r="E9322" s="305">
        <v>45992</v>
      </c>
      <c r="F9322" s="302" t="s">
        <v>69</v>
      </c>
      <c r="G9322" s="302" t="s">
        <v>70</v>
      </c>
      <c r="H9322" s="302" t="s">
        <v>3486</v>
      </c>
      <c r="I9322" s="302" t="s">
        <v>664</v>
      </c>
      <c r="J9322" s="302">
        <v>135500</v>
      </c>
      <c r="K9322" s="302" t="s">
        <v>86</v>
      </c>
      <c r="L9322" s="302">
        <v>20759680</v>
      </c>
      <c r="M9322" s="302" t="s">
        <v>905</v>
      </c>
      <c r="N9322" s="305">
        <v>31959</v>
      </c>
      <c r="O9322" s="305">
        <v>31959</v>
      </c>
      <c r="P9322" s="302" t="s">
        <v>880</v>
      </c>
    </row>
    <row r="9323" spans="1:16">
      <c r="A9323" s="303">
        <v>0</v>
      </c>
      <c r="B9323" s="303">
        <v>0</v>
      </c>
      <c r="C9323" s="303">
        <v>0</v>
      </c>
      <c r="D9323" s="304">
        <f t="shared" si="145"/>
        <v>0</v>
      </c>
      <c r="E9323" s="305">
        <v>45992</v>
      </c>
      <c r="F9323" s="302" t="s">
        <v>69</v>
      </c>
      <c r="G9323" s="302" t="s">
        <v>70</v>
      </c>
      <c r="H9323" s="302" t="s">
        <v>3486</v>
      </c>
      <c r="I9323" s="302" t="s">
        <v>664</v>
      </c>
      <c r="J9323" s="302">
        <v>135500</v>
      </c>
      <c r="K9323" s="302" t="s">
        <v>86</v>
      </c>
      <c r="L9323" s="302">
        <v>9803378</v>
      </c>
      <c r="M9323" s="302" t="s">
        <v>885</v>
      </c>
      <c r="N9323" s="305">
        <v>34881</v>
      </c>
      <c r="O9323" s="305">
        <v>34881</v>
      </c>
      <c r="P9323" s="302" t="s">
        <v>1052</v>
      </c>
    </row>
    <row r="9324" spans="1:16">
      <c r="A9324" s="303">
        <v>0</v>
      </c>
      <c r="B9324" s="303">
        <v>0</v>
      </c>
      <c r="C9324" s="303">
        <v>0</v>
      </c>
      <c r="D9324" s="304">
        <f t="shared" si="145"/>
        <v>0</v>
      </c>
      <c r="E9324" s="305">
        <v>45992</v>
      </c>
      <c r="F9324" s="302" t="s">
        <v>69</v>
      </c>
      <c r="G9324" s="302" t="s">
        <v>70</v>
      </c>
      <c r="H9324" s="302" t="s">
        <v>3486</v>
      </c>
      <c r="I9324" s="302" t="s">
        <v>664</v>
      </c>
      <c r="J9324" s="302">
        <v>135500</v>
      </c>
      <c r="K9324" s="302" t="s">
        <v>86</v>
      </c>
      <c r="L9324" s="302">
        <v>9804934</v>
      </c>
      <c r="M9324" s="302" t="s">
        <v>885</v>
      </c>
      <c r="N9324" s="305">
        <v>33786</v>
      </c>
      <c r="O9324" s="305">
        <v>33786</v>
      </c>
      <c r="P9324" s="302" t="s">
        <v>1052</v>
      </c>
    </row>
    <row r="9325" spans="1:16">
      <c r="A9325" s="303">
        <v>0</v>
      </c>
      <c r="B9325" s="303">
        <v>0</v>
      </c>
      <c r="C9325" s="303">
        <v>0</v>
      </c>
      <c r="D9325" s="304">
        <f t="shared" si="145"/>
        <v>0</v>
      </c>
      <c r="E9325" s="305">
        <v>45992</v>
      </c>
      <c r="F9325" s="302" t="s">
        <v>69</v>
      </c>
      <c r="G9325" s="302" t="s">
        <v>70</v>
      </c>
      <c r="H9325" s="302" t="s">
        <v>3486</v>
      </c>
      <c r="I9325" s="302" t="s">
        <v>664</v>
      </c>
      <c r="J9325" s="302">
        <v>135500</v>
      </c>
      <c r="K9325" s="302" t="s">
        <v>86</v>
      </c>
      <c r="L9325" s="302">
        <v>20759638</v>
      </c>
      <c r="M9325" s="302" t="s">
        <v>905</v>
      </c>
      <c r="N9325" s="305">
        <v>23924</v>
      </c>
      <c r="O9325" s="305">
        <v>23924</v>
      </c>
      <c r="P9325" s="302" t="s">
        <v>880</v>
      </c>
    </row>
    <row r="9326" spans="1:16">
      <c r="A9326" s="303">
        <v>0</v>
      </c>
      <c r="B9326" s="303">
        <v>0</v>
      </c>
      <c r="C9326" s="303">
        <v>0</v>
      </c>
      <c r="D9326" s="304">
        <f t="shared" si="145"/>
        <v>0</v>
      </c>
      <c r="E9326" s="305">
        <v>45992</v>
      </c>
      <c r="F9326" s="302" t="s">
        <v>69</v>
      </c>
      <c r="G9326" s="302" t="s">
        <v>70</v>
      </c>
      <c r="H9326" s="302" t="s">
        <v>3486</v>
      </c>
      <c r="I9326" s="302" t="s">
        <v>664</v>
      </c>
      <c r="J9326" s="302">
        <v>135500</v>
      </c>
      <c r="K9326" s="302" t="s">
        <v>86</v>
      </c>
      <c r="L9326" s="302">
        <v>20759659</v>
      </c>
      <c r="M9326" s="302" t="s">
        <v>905</v>
      </c>
      <c r="N9326" s="305">
        <v>24654</v>
      </c>
      <c r="O9326" s="305">
        <v>24654</v>
      </c>
      <c r="P9326" s="302" t="s">
        <v>880</v>
      </c>
    </row>
    <row r="9327" spans="1:16">
      <c r="A9327" s="303">
        <v>0</v>
      </c>
      <c r="B9327" s="303">
        <v>0</v>
      </c>
      <c r="C9327" s="303">
        <v>0</v>
      </c>
      <c r="D9327" s="304">
        <f t="shared" si="145"/>
        <v>0</v>
      </c>
      <c r="E9327" s="305">
        <v>45992</v>
      </c>
      <c r="F9327" s="302" t="s">
        <v>69</v>
      </c>
      <c r="G9327" s="302" t="s">
        <v>70</v>
      </c>
      <c r="H9327" s="302" t="s">
        <v>3486</v>
      </c>
      <c r="I9327" s="302" t="s">
        <v>664</v>
      </c>
      <c r="J9327" s="302">
        <v>135500</v>
      </c>
      <c r="K9327" s="302" t="s">
        <v>86</v>
      </c>
      <c r="L9327" s="302">
        <v>21283752</v>
      </c>
      <c r="M9327" s="302" t="s">
        <v>885</v>
      </c>
      <c r="N9327" s="305">
        <v>26481</v>
      </c>
      <c r="O9327" s="305">
        <v>26481</v>
      </c>
      <c r="P9327" s="302" t="s">
        <v>880</v>
      </c>
    </row>
    <row r="9328" spans="1:16">
      <c r="A9328" s="303">
        <v>0</v>
      </c>
      <c r="B9328" s="303">
        <v>0</v>
      </c>
      <c r="C9328" s="303">
        <v>0</v>
      </c>
      <c r="D9328" s="304">
        <f t="shared" si="145"/>
        <v>0</v>
      </c>
      <c r="E9328" s="305">
        <v>45992</v>
      </c>
      <c r="F9328" s="302" t="s">
        <v>69</v>
      </c>
      <c r="G9328" s="302" t="s">
        <v>70</v>
      </c>
      <c r="H9328" s="302" t="s">
        <v>3486</v>
      </c>
      <c r="I9328" s="302" t="s">
        <v>664</v>
      </c>
      <c r="J9328" s="302">
        <v>135500</v>
      </c>
      <c r="K9328" s="302" t="s">
        <v>86</v>
      </c>
      <c r="L9328" s="302">
        <v>21283785</v>
      </c>
      <c r="M9328" s="302" t="s">
        <v>885</v>
      </c>
      <c r="N9328" s="305">
        <v>27576</v>
      </c>
      <c r="O9328" s="305">
        <v>27576</v>
      </c>
      <c r="P9328" s="302" t="s">
        <v>880</v>
      </c>
    </row>
    <row r="9329" spans="1:16">
      <c r="A9329" s="303">
        <v>0</v>
      </c>
      <c r="B9329" s="303">
        <v>0</v>
      </c>
      <c r="C9329" s="303">
        <v>0</v>
      </c>
      <c r="D9329" s="304">
        <f t="shared" si="145"/>
        <v>0</v>
      </c>
      <c r="E9329" s="305">
        <v>45992</v>
      </c>
      <c r="F9329" s="302" t="s">
        <v>69</v>
      </c>
      <c r="G9329" s="302" t="s">
        <v>70</v>
      </c>
      <c r="H9329" s="302" t="s">
        <v>3486</v>
      </c>
      <c r="I9329" s="302" t="s">
        <v>664</v>
      </c>
      <c r="J9329" s="302">
        <v>135500</v>
      </c>
      <c r="K9329" s="302" t="s">
        <v>86</v>
      </c>
      <c r="L9329" s="302">
        <v>9995816</v>
      </c>
      <c r="M9329" s="302" t="s">
        <v>885</v>
      </c>
      <c r="N9329" s="305">
        <v>38306</v>
      </c>
      <c r="O9329" s="305">
        <v>38353</v>
      </c>
      <c r="P9329" s="302" t="s">
        <v>3493</v>
      </c>
    </row>
    <row r="9330" spans="1:16">
      <c r="A9330" s="303">
        <v>0</v>
      </c>
      <c r="B9330" s="303">
        <v>0</v>
      </c>
      <c r="C9330" s="303">
        <v>0</v>
      </c>
      <c r="D9330" s="304">
        <f t="shared" si="145"/>
        <v>0</v>
      </c>
      <c r="E9330" s="305">
        <v>45992</v>
      </c>
      <c r="F9330" s="302" t="s">
        <v>69</v>
      </c>
      <c r="G9330" s="302" t="s">
        <v>70</v>
      </c>
      <c r="H9330" s="302" t="s">
        <v>3486</v>
      </c>
      <c r="I9330" s="302" t="s">
        <v>664</v>
      </c>
      <c r="J9330" s="302">
        <v>135500</v>
      </c>
      <c r="K9330" s="302" t="s">
        <v>86</v>
      </c>
      <c r="L9330" s="302">
        <v>20759645</v>
      </c>
      <c r="M9330" s="302" t="s">
        <v>905</v>
      </c>
      <c r="N9330" s="305">
        <v>24289</v>
      </c>
      <c r="O9330" s="305">
        <v>24289</v>
      </c>
      <c r="P9330" s="302" t="s">
        <v>880</v>
      </c>
    </row>
    <row r="9331" spans="1:16">
      <c r="A9331" s="303">
        <v>0</v>
      </c>
      <c r="B9331" s="303">
        <v>0</v>
      </c>
      <c r="C9331" s="303">
        <v>0</v>
      </c>
      <c r="D9331" s="304">
        <f t="shared" si="145"/>
        <v>0</v>
      </c>
      <c r="E9331" s="305">
        <v>45992</v>
      </c>
      <c r="F9331" s="302" t="s">
        <v>69</v>
      </c>
      <c r="G9331" s="302" t="s">
        <v>70</v>
      </c>
      <c r="H9331" s="302" t="s">
        <v>3486</v>
      </c>
      <c r="I9331" s="302" t="s">
        <v>664</v>
      </c>
      <c r="J9331" s="302">
        <v>135500</v>
      </c>
      <c r="K9331" s="302" t="s">
        <v>86</v>
      </c>
      <c r="L9331" s="302">
        <v>21283666</v>
      </c>
      <c r="M9331" s="302" t="s">
        <v>885</v>
      </c>
      <c r="N9331" s="305">
        <v>28307</v>
      </c>
      <c r="O9331" s="305">
        <v>28307</v>
      </c>
      <c r="P9331" s="302" t="s">
        <v>880</v>
      </c>
    </row>
    <row r="9332" spans="1:16">
      <c r="A9332" s="303">
        <v>0</v>
      </c>
      <c r="B9332" s="303">
        <v>0</v>
      </c>
      <c r="C9332" s="303">
        <v>0</v>
      </c>
      <c r="D9332" s="304">
        <f t="shared" si="145"/>
        <v>0</v>
      </c>
      <c r="E9332" s="305">
        <v>45992</v>
      </c>
      <c r="F9332" s="302" t="s">
        <v>69</v>
      </c>
      <c r="G9332" s="302" t="s">
        <v>70</v>
      </c>
      <c r="H9332" s="302" t="s">
        <v>3486</v>
      </c>
      <c r="I9332" s="302" t="s">
        <v>664</v>
      </c>
      <c r="J9332" s="302">
        <v>135500</v>
      </c>
      <c r="K9332" s="302" t="s">
        <v>86</v>
      </c>
      <c r="L9332" s="302">
        <v>21283645</v>
      </c>
      <c r="M9332" s="302" t="s">
        <v>885</v>
      </c>
      <c r="N9332" s="305">
        <v>28307</v>
      </c>
      <c r="O9332" s="305">
        <v>28307</v>
      </c>
      <c r="P9332" s="302" t="s">
        <v>880</v>
      </c>
    </row>
    <row r="9333" spans="1:16">
      <c r="A9333" s="303">
        <v>0</v>
      </c>
      <c r="B9333" s="303">
        <v>0</v>
      </c>
      <c r="C9333" s="303">
        <v>0</v>
      </c>
      <c r="D9333" s="304">
        <f t="shared" si="145"/>
        <v>0</v>
      </c>
      <c r="E9333" s="305">
        <v>45992</v>
      </c>
      <c r="F9333" s="302" t="s">
        <v>69</v>
      </c>
      <c r="G9333" s="302" t="s">
        <v>70</v>
      </c>
      <c r="H9333" s="302" t="s">
        <v>3486</v>
      </c>
      <c r="I9333" s="302" t="s">
        <v>664</v>
      </c>
      <c r="J9333" s="302">
        <v>135500</v>
      </c>
      <c r="K9333" s="302" t="s">
        <v>177</v>
      </c>
      <c r="L9333" s="302">
        <v>18693270</v>
      </c>
      <c r="M9333" s="302" t="s">
        <v>946</v>
      </c>
      <c r="N9333" s="305">
        <v>42425</v>
      </c>
      <c r="O9333" s="305">
        <v>42461</v>
      </c>
      <c r="P9333" s="302" t="s">
        <v>3500</v>
      </c>
    </row>
    <row r="9334" spans="1:16">
      <c r="A9334" s="303">
        <v>0</v>
      </c>
      <c r="B9334" s="303">
        <v>0</v>
      </c>
      <c r="C9334" s="303">
        <v>0</v>
      </c>
      <c r="D9334" s="304">
        <f t="shared" si="145"/>
        <v>0</v>
      </c>
      <c r="E9334" s="305">
        <v>45992</v>
      </c>
      <c r="F9334" s="302" t="s">
        <v>69</v>
      </c>
      <c r="G9334" s="302" t="s">
        <v>70</v>
      </c>
      <c r="H9334" s="302" t="s">
        <v>3486</v>
      </c>
      <c r="I9334" s="302" t="s">
        <v>664</v>
      </c>
      <c r="J9334" s="302">
        <v>135500</v>
      </c>
      <c r="K9334" s="302" t="s">
        <v>177</v>
      </c>
      <c r="L9334" s="302">
        <v>18693265</v>
      </c>
      <c r="M9334" s="302" t="s">
        <v>947</v>
      </c>
      <c r="N9334" s="305">
        <v>42425</v>
      </c>
      <c r="O9334" s="305">
        <v>42461</v>
      </c>
      <c r="P9334" s="302" t="s">
        <v>3500</v>
      </c>
    </row>
    <row r="9335" spans="1:16">
      <c r="A9335" s="303">
        <v>0</v>
      </c>
      <c r="B9335" s="303">
        <v>0</v>
      </c>
      <c r="C9335" s="303">
        <v>0</v>
      </c>
      <c r="D9335" s="304">
        <f t="shared" si="145"/>
        <v>0</v>
      </c>
      <c r="E9335" s="305">
        <v>45992</v>
      </c>
      <c r="F9335" s="302" t="s">
        <v>69</v>
      </c>
      <c r="G9335" s="302" t="s">
        <v>70</v>
      </c>
      <c r="H9335" s="302" t="s">
        <v>3486</v>
      </c>
      <c r="I9335" s="302" t="s">
        <v>664</v>
      </c>
      <c r="J9335" s="302">
        <v>135500</v>
      </c>
      <c r="K9335" s="302" t="s">
        <v>665</v>
      </c>
      <c r="L9335" s="302">
        <v>9977412</v>
      </c>
      <c r="M9335" s="302" t="s">
        <v>3136</v>
      </c>
      <c r="N9335" s="305">
        <v>34881</v>
      </c>
      <c r="O9335" s="305">
        <v>34881</v>
      </c>
      <c r="P9335" s="302" t="s">
        <v>1062</v>
      </c>
    </row>
    <row r="9336" spans="1:16">
      <c r="A9336" s="303">
        <v>0</v>
      </c>
      <c r="B9336" s="303">
        <v>0</v>
      </c>
      <c r="C9336" s="303">
        <v>0</v>
      </c>
      <c r="D9336" s="304">
        <f t="shared" si="145"/>
        <v>0</v>
      </c>
      <c r="E9336" s="305">
        <v>45992</v>
      </c>
      <c r="F9336" s="302" t="s">
        <v>69</v>
      </c>
      <c r="G9336" s="302" t="s">
        <v>70</v>
      </c>
      <c r="H9336" s="302" t="s">
        <v>3486</v>
      </c>
      <c r="I9336" s="302" t="s">
        <v>664</v>
      </c>
      <c r="J9336" s="302">
        <v>135500</v>
      </c>
      <c r="K9336" s="302" t="s">
        <v>666</v>
      </c>
      <c r="L9336" s="302">
        <v>9977411</v>
      </c>
      <c r="M9336" s="302" t="s">
        <v>3098</v>
      </c>
      <c r="N9336" s="305">
        <v>34881</v>
      </c>
      <c r="O9336" s="305">
        <v>34881</v>
      </c>
      <c r="P9336" s="302" t="s">
        <v>1062</v>
      </c>
    </row>
    <row r="9337" spans="1:16">
      <c r="A9337" s="303">
        <v>0</v>
      </c>
      <c r="B9337" s="303">
        <v>0</v>
      </c>
      <c r="C9337" s="303">
        <v>0</v>
      </c>
      <c r="D9337" s="304">
        <f t="shared" si="145"/>
        <v>0</v>
      </c>
      <c r="E9337" s="305">
        <v>45992</v>
      </c>
      <c r="F9337" s="302" t="s">
        <v>69</v>
      </c>
      <c r="G9337" s="302" t="s">
        <v>70</v>
      </c>
      <c r="H9337" s="302" t="s">
        <v>3486</v>
      </c>
      <c r="I9337" s="302" t="s">
        <v>664</v>
      </c>
      <c r="J9337" s="302">
        <v>135500</v>
      </c>
      <c r="K9337" s="302" t="s">
        <v>667</v>
      </c>
      <c r="L9337" s="302">
        <v>9689195</v>
      </c>
      <c r="M9337" s="302" t="s">
        <v>3086</v>
      </c>
      <c r="N9337" s="305">
        <v>35247</v>
      </c>
      <c r="O9337" s="305">
        <v>35247</v>
      </c>
      <c r="P9337" s="302" t="s">
        <v>1062</v>
      </c>
    </row>
    <row r="9338" spans="1:16">
      <c r="A9338" s="303">
        <v>0</v>
      </c>
      <c r="B9338" s="303">
        <v>0</v>
      </c>
      <c r="C9338" s="303">
        <v>0</v>
      </c>
      <c r="D9338" s="304">
        <f t="shared" si="145"/>
        <v>0</v>
      </c>
      <c r="E9338" s="305">
        <v>45992</v>
      </c>
      <c r="F9338" s="302" t="s">
        <v>69</v>
      </c>
      <c r="G9338" s="302" t="s">
        <v>70</v>
      </c>
      <c r="H9338" s="302" t="s">
        <v>3486</v>
      </c>
      <c r="I9338" s="302" t="s">
        <v>664</v>
      </c>
      <c r="J9338" s="302">
        <v>135500</v>
      </c>
      <c r="K9338" s="302" t="s">
        <v>668</v>
      </c>
      <c r="L9338" s="302">
        <v>9974428</v>
      </c>
      <c r="M9338" s="302" t="s">
        <v>3501</v>
      </c>
      <c r="N9338" s="305">
        <v>33786</v>
      </c>
      <c r="O9338" s="305">
        <v>33786</v>
      </c>
      <c r="P9338" s="302" t="s">
        <v>1062</v>
      </c>
    </row>
    <row r="9339" spans="1:16">
      <c r="A9339" s="303">
        <v>0</v>
      </c>
      <c r="B9339" s="303">
        <v>0</v>
      </c>
      <c r="C9339" s="303">
        <v>0</v>
      </c>
      <c r="D9339" s="304">
        <f t="shared" si="145"/>
        <v>0</v>
      </c>
      <c r="E9339" s="305">
        <v>45992</v>
      </c>
      <c r="F9339" s="302" t="s">
        <v>69</v>
      </c>
      <c r="G9339" s="302" t="s">
        <v>70</v>
      </c>
      <c r="H9339" s="302" t="s">
        <v>3486</v>
      </c>
      <c r="I9339" s="302" t="s">
        <v>664</v>
      </c>
      <c r="J9339" s="302">
        <v>135600</v>
      </c>
      <c r="K9339" s="302" t="s">
        <v>84</v>
      </c>
      <c r="L9339" s="302">
        <v>12583718</v>
      </c>
      <c r="M9339" s="302" t="s">
        <v>3497</v>
      </c>
      <c r="N9339" s="305">
        <v>41085</v>
      </c>
      <c r="O9339" s="305">
        <v>41821</v>
      </c>
      <c r="P9339" s="302" t="s">
        <v>3494</v>
      </c>
    </row>
    <row r="9340" spans="1:16">
      <c r="A9340" s="303">
        <v>0</v>
      </c>
      <c r="B9340" s="303">
        <v>0</v>
      </c>
      <c r="C9340" s="303">
        <v>0</v>
      </c>
      <c r="D9340" s="304">
        <f t="shared" si="145"/>
        <v>0</v>
      </c>
      <c r="E9340" s="305">
        <v>45992</v>
      </c>
      <c r="F9340" s="302" t="s">
        <v>69</v>
      </c>
      <c r="G9340" s="302" t="s">
        <v>70</v>
      </c>
      <c r="H9340" s="302" t="s">
        <v>3486</v>
      </c>
      <c r="I9340" s="302" t="s">
        <v>664</v>
      </c>
      <c r="J9340" s="302">
        <v>135600</v>
      </c>
      <c r="K9340" s="302" t="s">
        <v>84</v>
      </c>
      <c r="L9340" s="302">
        <v>12575818</v>
      </c>
      <c r="M9340" s="302" t="s">
        <v>3497</v>
      </c>
      <c r="N9340" s="305">
        <v>41085</v>
      </c>
      <c r="O9340" s="305">
        <v>41821</v>
      </c>
      <c r="P9340" s="302" t="s">
        <v>3494</v>
      </c>
    </row>
    <row r="9341" spans="1:16">
      <c r="A9341" s="303">
        <v>1</v>
      </c>
      <c r="B9341" s="303">
        <v>0</v>
      </c>
      <c r="C9341" s="303">
        <v>0</v>
      </c>
      <c r="D9341" s="304">
        <f t="shared" si="145"/>
        <v>0</v>
      </c>
      <c r="E9341" s="305">
        <v>45992</v>
      </c>
      <c r="F9341" s="302" t="s">
        <v>69</v>
      </c>
      <c r="G9341" s="302" t="s">
        <v>70</v>
      </c>
      <c r="H9341" s="302" t="s">
        <v>3486</v>
      </c>
      <c r="I9341" s="302" t="s">
        <v>664</v>
      </c>
      <c r="J9341" s="302">
        <v>135600</v>
      </c>
      <c r="K9341" s="302" t="s">
        <v>84</v>
      </c>
      <c r="L9341" s="302">
        <v>9995423</v>
      </c>
      <c r="M9341" s="302" t="s">
        <v>3498</v>
      </c>
      <c r="N9341" s="305">
        <v>38306</v>
      </c>
      <c r="O9341" s="305">
        <v>38657</v>
      </c>
      <c r="P9341" s="302" t="s">
        <v>3493</v>
      </c>
    </row>
    <row r="9342" spans="1:16">
      <c r="A9342" s="303">
        <v>0</v>
      </c>
      <c r="B9342" s="303">
        <v>0</v>
      </c>
      <c r="C9342" s="303">
        <v>0</v>
      </c>
      <c r="D9342" s="304">
        <f t="shared" si="145"/>
        <v>0</v>
      </c>
      <c r="E9342" s="305">
        <v>45992</v>
      </c>
      <c r="F9342" s="302" t="s">
        <v>69</v>
      </c>
      <c r="G9342" s="302" t="s">
        <v>70</v>
      </c>
      <c r="H9342" s="302" t="s">
        <v>3486</v>
      </c>
      <c r="I9342" s="302" t="s">
        <v>664</v>
      </c>
      <c r="J9342" s="302">
        <v>135600</v>
      </c>
      <c r="K9342" s="302" t="s">
        <v>99</v>
      </c>
      <c r="L9342" s="302">
        <v>12606860</v>
      </c>
      <c r="M9342" s="302" t="s">
        <v>876</v>
      </c>
      <c r="N9342" s="305">
        <v>41726</v>
      </c>
      <c r="O9342" s="305">
        <v>41640</v>
      </c>
      <c r="P9342" s="302" t="s">
        <v>3488</v>
      </c>
    </row>
    <row r="9343" spans="1:16">
      <c r="A9343" s="303">
        <v>0</v>
      </c>
      <c r="B9343" s="303">
        <v>0</v>
      </c>
      <c r="C9343" s="303">
        <v>0</v>
      </c>
      <c r="D9343" s="304">
        <f t="shared" si="145"/>
        <v>0</v>
      </c>
      <c r="E9343" s="305">
        <v>45992</v>
      </c>
      <c r="F9343" s="302" t="s">
        <v>69</v>
      </c>
      <c r="G9343" s="302" t="s">
        <v>70</v>
      </c>
      <c r="H9343" s="302" t="s">
        <v>3486</v>
      </c>
      <c r="I9343" s="302" t="s">
        <v>664</v>
      </c>
      <c r="J9343" s="302">
        <v>135600</v>
      </c>
      <c r="K9343" s="302" t="s">
        <v>92</v>
      </c>
      <c r="L9343" s="302">
        <v>9995817</v>
      </c>
      <c r="M9343" s="302" t="s">
        <v>948</v>
      </c>
      <c r="N9343" s="305">
        <v>38306</v>
      </c>
      <c r="O9343" s="305">
        <v>38353</v>
      </c>
      <c r="P9343" s="302" t="s">
        <v>3493</v>
      </c>
    </row>
    <row r="9344" spans="1:16">
      <c r="A9344" s="303">
        <v>0</v>
      </c>
      <c r="B9344" s="303">
        <v>0</v>
      </c>
      <c r="C9344" s="303">
        <v>0</v>
      </c>
      <c r="D9344" s="304">
        <f t="shared" si="145"/>
        <v>0</v>
      </c>
      <c r="E9344" s="305">
        <v>45992</v>
      </c>
      <c r="F9344" s="302" t="s">
        <v>69</v>
      </c>
      <c r="G9344" s="302" t="s">
        <v>70</v>
      </c>
      <c r="H9344" s="302" t="s">
        <v>3486</v>
      </c>
      <c r="I9344" s="302" t="s">
        <v>664</v>
      </c>
      <c r="J9344" s="302">
        <v>135600</v>
      </c>
      <c r="K9344" s="302" t="s">
        <v>92</v>
      </c>
      <c r="L9344" s="302">
        <v>12602465</v>
      </c>
      <c r="M9344" s="302" t="s">
        <v>877</v>
      </c>
      <c r="N9344" s="305">
        <v>41085</v>
      </c>
      <c r="O9344" s="305">
        <v>40909</v>
      </c>
      <c r="P9344" s="302" t="s">
        <v>3494</v>
      </c>
    </row>
    <row r="9345" spans="1:16">
      <c r="A9345" s="303">
        <v>0</v>
      </c>
      <c r="B9345" s="303">
        <v>0</v>
      </c>
      <c r="C9345" s="303">
        <v>0</v>
      </c>
      <c r="D9345" s="304">
        <f t="shared" si="145"/>
        <v>0</v>
      </c>
      <c r="E9345" s="305">
        <v>45992</v>
      </c>
      <c r="F9345" s="302" t="s">
        <v>69</v>
      </c>
      <c r="G9345" s="302" t="s">
        <v>70</v>
      </c>
      <c r="H9345" s="302" t="s">
        <v>3502</v>
      </c>
      <c r="I9345" s="302" t="s">
        <v>756</v>
      </c>
      <c r="J9345" s="302">
        <v>135500</v>
      </c>
      <c r="K9345" s="302" t="s">
        <v>83</v>
      </c>
      <c r="L9345" s="302">
        <v>9818332</v>
      </c>
      <c r="M9345" s="302" t="s">
        <v>879</v>
      </c>
      <c r="N9345" s="305">
        <v>38322</v>
      </c>
      <c r="O9345" s="305">
        <v>37987</v>
      </c>
      <c r="P9345" s="302" t="s">
        <v>3503</v>
      </c>
    </row>
    <row r="9346" spans="1:16">
      <c r="A9346" s="303">
        <v>0</v>
      </c>
      <c r="B9346" s="303">
        <v>0</v>
      </c>
      <c r="C9346" s="303">
        <v>0</v>
      </c>
      <c r="D9346" s="304">
        <f t="shared" si="145"/>
        <v>0</v>
      </c>
      <c r="E9346" s="305">
        <v>45992</v>
      </c>
      <c r="F9346" s="302" t="s">
        <v>69</v>
      </c>
      <c r="G9346" s="302" t="s">
        <v>70</v>
      </c>
      <c r="H9346" s="302" t="s">
        <v>3502</v>
      </c>
      <c r="I9346" s="302" t="s">
        <v>756</v>
      </c>
      <c r="J9346" s="302">
        <v>135500</v>
      </c>
      <c r="K9346" s="302" t="s">
        <v>83</v>
      </c>
      <c r="L9346" s="302">
        <v>9802856</v>
      </c>
      <c r="M9346" s="302" t="s">
        <v>879</v>
      </c>
      <c r="N9346" s="305">
        <v>34151</v>
      </c>
      <c r="O9346" s="305">
        <v>34151</v>
      </c>
      <c r="P9346" s="302" t="s">
        <v>1052</v>
      </c>
    </row>
    <row r="9347" spans="1:16">
      <c r="A9347" s="303">
        <v>0</v>
      </c>
      <c r="B9347" s="303">
        <v>0</v>
      </c>
      <c r="C9347" s="303">
        <v>0</v>
      </c>
      <c r="D9347" s="304">
        <f t="shared" ref="D9347:D9410" si="146">+B9347-C9347</f>
        <v>0</v>
      </c>
      <c r="E9347" s="305">
        <v>45992</v>
      </c>
      <c r="F9347" s="302" t="s">
        <v>69</v>
      </c>
      <c r="G9347" s="302" t="s">
        <v>70</v>
      </c>
      <c r="H9347" s="302" t="s">
        <v>3502</v>
      </c>
      <c r="I9347" s="302" t="s">
        <v>756</v>
      </c>
      <c r="J9347" s="302">
        <v>135500</v>
      </c>
      <c r="K9347" s="302" t="s">
        <v>86</v>
      </c>
      <c r="L9347" s="302">
        <v>9818333</v>
      </c>
      <c r="M9347" s="302" t="s">
        <v>885</v>
      </c>
      <c r="N9347" s="305">
        <v>38322</v>
      </c>
      <c r="O9347" s="305">
        <v>37987</v>
      </c>
      <c r="P9347" s="302" t="s">
        <v>3503</v>
      </c>
    </row>
    <row r="9348" spans="1:16">
      <c r="A9348" s="303">
        <v>0</v>
      </c>
      <c r="B9348" s="303">
        <v>0</v>
      </c>
      <c r="C9348" s="303">
        <v>0</v>
      </c>
      <c r="D9348" s="304">
        <f t="shared" si="146"/>
        <v>0</v>
      </c>
      <c r="E9348" s="305">
        <v>45992</v>
      </c>
      <c r="F9348" s="302" t="s">
        <v>69</v>
      </c>
      <c r="G9348" s="302" t="s">
        <v>70</v>
      </c>
      <c r="H9348" s="302" t="s">
        <v>3502</v>
      </c>
      <c r="I9348" s="302" t="s">
        <v>756</v>
      </c>
      <c r="J9348" s="302">
        <v>135500</v>
      </c>
      <c r="K9348" s="302" t="s">
        <v>86</v>
      </c>
      <c r="L9348" s="302">
        <v>9803511</v>
      </c>
      <c r="M9348" s="302" t="s">
        <v>885</v>
      </c>
      <c r="N9348" s="305">
        <v>34151</v>
      </c>
      <c r="O9348" s="305">
        <v>34151</v>
      </c>
      <c r="P9348" s="302" t="s">
        <v>1052</v>
      </c>
    </row>
    <row r="9349" spans="1:16">
      <c r="A9349" s="303">
        <v>0</v>
      </c>
      <c r="B9349" s="303">
        <v>0</v>
      </c>
      <c r="C9349" s="303">
        <v>0</v>
      </c>
      <c r="D9349" s="304">
        <f t="shared" si="146"/>
        <v>0</v>
      </c>
      <c r="E9349" s="305">
        <v>45992</v>
      </c>
      <c r="F9349" s="302" t="s">
        <v>69</v>
      </c>
      <c r="G9349" s="302" t="s">
        <v>70</v>
      </c>
      <c r="H9349" s="302" t="s">
        <v>3502</v>
      </c>
      <c r="I9349" s="302" t="s">
        <v>756</v>
      </c>
      <c r="J9349" s="302">
        <v>135500</v>
      </c>
      <c r="K9349" s="302" t="s">
        <v>666</v>
      </c>
      <c r="L9349" s="302">
        <v>9974617</v>
      </c>
      <c r="M9349" s="302" t="s">
        <v>3098</v>
      </c>
      <c r="N9349" s="305">
        <v>34151</v>
      </c>
      <c r="O9349" s="305">
        <v>34151</v>
      </c>
      <c r="P9349" s="302" t="s">
        <v>1062</v>
      </c>
    </row>
    <row r="9350" spans="1:16">
      <c r="A9350" s="303">
        <v>0</v>
      </c>
      <c r="B9350" s="303">
        <v>0</v>
      </c>
      <c r="C9350" s="303">
        <v>0</v>
      </c>
      <c r="D9350" s="304">
        <f t="shared" si="146"/>
        <v>0</v>
      </c>
      <c r="E9350" s="305">
        <v>45992</v>
      </c>
      <c r="F9350" s="302" t="s">
        <v>69</v>
      </c>
      <c r="G9350" s="302" t="s">
        <v>70</v>
      </c>
      <c r="H9350" s="302" t="s">
        <v>3502</v>
      </c>
      <c r="I9350" s="302" t="s">
        <v>756</v>
      </c>
      <c r="J9350" s="302">
        <v>135600</v>
      </c>
      <c r="K9350" s="302" t="s">
        <v>92</v>
      </c>
      <c r="L9350" s="302">
        <v>9818334</v>
      </c>
      <c r="M9350" s="302" t="s">
        <v>948</v>
      </c>
      <c r="N9350" s="305">
        <v>38322</v>
      </c>
      <c r="O9350" s="305">
        <v>37987</v>
      </c>
      <c r="P9350" s="302" t="s">
        <v>3503</v>
      </c>
    </row>
    <row r="9351" spans="1:16">
      <c r="A9351" s="303">
        <v>0</v>
      </c>
      <c r="B9351" s="303">
        <v>0</v>
      </c>
      <c r="C9351" s="303">
        <v>0</v>
      </c>
      <c r="D9351" s="304">
        <f t="shared" si="146"/>
        <v>0</v>
      </c>
      <c r="E9351" s="305">
        <v>45992</v>
      </c>
      <c r="F9351" s="302" t="s">
        <v>69</v>
      </c>
      <c r="G9351" s="302" t="s">
        <v>70</v>
      </c>
      <c r="H9351" s="302" t="s">
        <v>3504</v>
      </c>
      <c r="I9351" s="302" t="s">
        <v>677</v>
      </c>
      <c r="J9351" s="302">
        <v>135500</v>
      </c>
      <c r="K9351" s="302" t="s">
        <v>86</v>
      </c>
      <c r="L9351" s="302">
        <v>9818331</v>
      </c>
      <c r="M9351" s="302" t="s">
        <v>885</v>
      </c>
      <c r="N9351" s="305">
        <v>38322</v>
      </c>
      <c r="O9351" s="305">
        <v>37987</v>
      </c>
      <c r="P9351" s="302" t="s">
        <v>3505</v>
      </c>
    </row>
    <row r="9352" spans="1:16">
      <c r="A9352" s="303">
        <v>0</v>
      </c>
      <c r="B9352" s="303">
        <v>0</v>
      </c>
      <c r="C9352" s="303">
        <v>0</v>
      </c>
      <c r="D9352" s="304">
        <f t="shared" si="146"/>
        <v>0</v>
      </c>
      <c r="E9352" s="305">
        <v>45992</v>
      </c>
      <c r="F9352" s="302" t="s">
        <v>69</v>
      </c>
      <c r="G9352" s="302" t="s">
        <v>70</v>
      </c>
      <c r="H9352" s="302" t="s">
        <v>3504</v>
      </c>
      <c r="I9352" s="302" t="s">
        <v>677</v>
      </c>
      <c r="J9352" s="302">
        <v>135600</v>
      </c>
      <c r="K9352" s="302" t="s">
        <v>184</v>
      </c>
      <c r="L9352" s="302">
        <v>9818330</v>
      </c>
      <c r="M9352" s="302" t="s">
        <v>990</v>
      </c>
      <c r="N9352" s="305">
        <v>38322</v>
      </c>
      <c r="O9352" s="305">
        <v>37987</v>
      </c>
      <c r="P9352" s="302" t="s">
        <v>3505</v>
      </c>
    </row>
    <row r="9353" spans="1:16">
      <c r="A9353" s="303">
        <v>0</v>
      </c>
      <c r="B9353" s="303">
        <v>0</v>
      </c>
      <c r="C9353" s="303">
        <v>0</v>
      </c>
      <c r="D9353" s="304">
        <f t="shared" si="146"/>
        <v>0</v>
      </c>
      <c r="E9353" s="305">
        <v>45992</v>
      </c>
      <c r="F9353" s="302" t="s">
        <v>69</v>
      </c>
      <c r="G9353" s="302" t="s">
        <v>70</v>
      </c>
      <c r="H9353" s="302" t="s">
        <v>3504</v>
      </c>
      <c r="I9353" s="302" t="s">
        <v>677</v>
      </c>
      <c r="J9353" s="302">
        <v>135600</v>
      </c>
      <c r="K9353" s="302" t="s">
        <v>92</v>
      </c>
      <c r="L9353" s="302">
        <v>19713222</v>
      </c>
      <c r="M9353" s="302" t="s">
        <v>877</v>
      </c>
      <c r="N9353" s="305">
        <v>42816</v>
      </c>
      <c r="O9353" s="305">
        <v>42736</v>
      </c>
      <c r="P9353" s="302" t="s">
        <v>1626</v>
      </c>
    </row>
    <row r="9354" spans="1:16">
      <c r="A9354" s="303">
        <v>0</v>
      </c>
      <c r="B9354" s="303">
        <v>0</v>
      </c>
      <c r="C9354" s="303">
        <v>0</v>
      </c>
      <c r="D9354" s="304">
        <f t="shared" si="146"/>
        <v>0</v>
      </c>
      <c r="E9354" s="305">
        <v>45992</v>
      </c>
      <c r="F9354" s="302" t="s">
        <v>69</v>
      </c>
      <c r="G9354" s="302" t="s">
        <v>70</v>
      </c>
      <c r="H9354" s="302" t="s">
        <v>3506</v>
      </c>
      <c r="I9354" s="302" t="s">
        <v>678</v>
      </c>
      <c r="J9354" s="302">
        <v>135002</v>
      </c>
      <c r="K9354" s="302" t="s">
        <v>136</v>
      </c>
      <c r="L9354" s="302">
        <v>11670897</v>
      </c>
      <c r="M9354" s="302" t="s">
        <v>997</v>
      </c>
      <c r="N9354" s="305">
        <v>40885</v>
      </c>
      <c r="O9354" s="305">
        <v>40909</v>
      </c>
      <c r="P9354" s="302" t="s">
        <v>3507</v>
      </c>
    </row>
    <row r="9355" spans="1:16">
      <c r="A9355" s="303">
        <v>0</v>
      </c>
      <c r="B9355" s="303">
        <v>0</v>
      </c>
      <c r="C9355" s="303">
        <v>0</v>
      </c>
      <c r="D9355" s="304">
        <f t="shared" si="146"/>
        <v>0</v>
      </c>
      <c r="E9355" s="305">
        <v>45992</v>
      </c>
      <c r="F9355" s="302" t="s">
        <v>69</v>
      </c>
      <c r="G9355" s="302" t="s">
        <v>70</v>
      </c>
      <c r="H9355" s="302" t="s">
        <v>3506</v>
      </c>
      <c r="I9355" s="302" t="s">
        <v>678</v>
      </c>
      <c r="J9355" s="302">
        <v>135002</v>
      </c>
      <c r="K9355" s="302" t="s">
        <v>136</v>
      </c>
      <c r="L9355" s="302">
        <v>11670900</v>
      </c>
      <c r="M9355" s="302" t="s">
        <v>994</v>
      </c>
      <c r="N9355" s="305">
        <v>40885</v>
      </c>
      <c r="O9355" s="305">
        <v>40909</v>
      </c>
      <c r="P9355" s="302" t="s">
        <v>3507</v>
      </c>
    </row>
    <row r="9356" spans="1:16">
      <c r="A9356" s="303">
        <v>0</v>
      </c>
      <c r="B9356" s="303">
        <v>0</v>
      </c>
      <c r="C9356" s="303">
        <v>0</v>
      </c>
      <c r="D9356" s="304">
        <f t="shared" si="146"/>
        <v>0</v>
      </c>
      <c r="E9356" s="305">
        <v>45992</v>
      </c>
      <c r="F9356" s="302" t="s">
        <v>69</v>
      </c>
      <c r="G9356" s="302" t="s">
        <v>70</v>
      </c>
      <c r="H9356" s="302" t="s">
        <v>3506</v>
      </c>
      <c r="I9356" s="302" t="s">
        <v>678</v>
      </c>
      <c r="J9356" s="302">
        <v>135002</v>
      </c>
      <c r="K9356" s="302" t="s">
        <v>136</v>
      </c>
      <c r="L9356" s="302">
        <v>11670903</v>
      </c>
      <c r="M9356" s="302" t="s">
        <v>993</v>
      </c>
      <c r="N9356" s="305">
        <v>40885</v>
      </c>
      <c r="O9356" s="305">
        <v>40909</v>
      </c>
      <c r="P9356" s="302" t="s">
        <v>3507</v>
      </c>
    </row>
    <row r="9357" spans="1:16">
      <c r="A9357" s="303">
        <v>0</v>
      </c>
      <c r="B9357" s="303">
        <v>0</v>
      </c>
      <c r="C9357" s="303">
        <v>0</v>
      </c>
      <c r="D9357" s="304">
        <f t="shared" si="146"/>
        <v>0</v>
      </c>
      <c r="E9357" s="305">
        <v>45992</v>
      </c>
      <c r="F9357" s="302" t="s">
        <v>69</v>
      </c>
      <c r="G9357" s="302" t="s">
        <v>70</v>
      </c>
      <c r="H9357" s="302" t="s">
        <v>3506</v>
      </c>
      <c r="I9357" s="302" t="s">
        <v>678</v>
      </c>
      <c r="J9357" s="302">
        <v>135002</v>
      </c>
      <c r="K9357" s="302" t="s">
        <v>136</v>
      </c>
      <c r="L9357" s="302">
        <v>11670894</v>
      </c>
      <c r="M9357" s="302" t="s">
        <v>995</v>
      </c>
      <c r="N9357" s="305">
        <v>40885</v>
      </c>
      <c r="O9357" s="305">
        <v>40909</v>
      </c>
      <c r="P9357" s="302" t="s">
        <v>3507</v>
      </c>
    </row>
    <row r="9358" spans="1:16">
      <c r="A9358" s="303">
        <v>0</v>
      </c>
      <c r="B9358" s="303">
        <v>0</v>
      </c>
      <c r="C9358" s="303">
        <v>0</v>
      </c>
      <c r="D9358" s="304">
        <f t="shared" si="146"/>
        <v>0</v>
      </c>
      <c r="E9358" s="305">
        <v>45992</v>
      </c>
      <c r="F9358" s="302" t="s">
        <v>69</v>
      </c>
      <c r="G9358" s="302" t="s">
        <v>70</v>
      </c>
      <c r="H9358" s="302" t="s">
        <v>3506</v>
      </c>
      <c r="I9358" s="302" t="s">
        <v>678</v>
      </c>
      <c r="J9358" s="302">
        <v>135002</v>
      </c>
      <c r="K9358" s="302" t="s">
        <v>136</v>
      </c>
      <c r="L9358" s="302">
        <v>11670906</v>
      </c>
      <c r="M9358" s="302" t="s">
        <v>996</v>
      </c>
      <c r="N9358" s="305">
        <v>40885</v>
      </c>
      <c r="O9358" s="305">
        <v>40909</v>
      </c>
      <c r="P9358" s="302" t="s">
        <v>3507</v>
      </c>
    </row>
    <row r="9359" spans="1:16">
      <c r="A9359" s="303">
        <v>0</v>
      </c>
      <c r="B9359" s="303">
        <v>0</v>
      </c>
      <c r="C9359" s="303">
        <v>0</v>
      </c>
      <c r="D9359" s="304">
        <f t="shared" si="146"/>
        <v>0</v>
      </c>
      <c r="E9359" s="305">
        <v>45992</v>
      </c>
      <c r="F9359" s="302" t="s">
        <v>69</v>
      </c>
      <c r="G9359" s="302" t="s">
        <v>70</v>
      </c>
      <c r="H9359" s="302" t="s">
        <v>3506</v>
      </c>
      <c r="I9359" s="302" t="s">
        <v>678</v>
      </c>
      <c r="J9359" s="302">
        <v>135300</v>
      </c>
      <c r="K9359" s="302" t="s">
        <v>84</v>
      </c>
      <c r="L9359" s="302">
        <v>11041056</v>
      </c>
      <c r="M9359" s="302" t="s">
        <v>3508</v>
      </c>
      <c r="N9359" s="305">
        <v>40148</v>
      </c>
      <c r="O9359" s="305">
        <v>40787</v>
      </c>
      <c r="P9359" s="302" t="s">
        <v>3509</v>
      </c>
    </row>
    <row r="9360" spans="1:16">
      <c r="A9360" s="303">
        <v>0</v>
      </c>
      <c r="B9360" s="303">
        <v>0</v>
      </c>
      <c r="C9360" s="303">
        <v>0</v>
      </c>
      <c r="D9360" s="304">
        <f t="shared" si="146"/>
        <v>0</v>
      </c>
      <c r="E9360" s="305">
        <v>45992</v>
      </c>
      <c r="F9360" s="302" t="s">
        <v>69</v>
      </c>
      <c r="G9360" s="302" t="s">
        <v>70</v>
      </c>
      <c r="H9360" s="302" t="s">
        <v>3506</v>
      </c>
      <c r="I9360" s="302" t="s">
        <v>678</v>
      </c>
      <c r="J9360" s="302">
        <v>135500</v>
      </c>
      <c r="K9360" s="302" t="s">
        <v>80</v>
      </c>
      <c r="L9360" s="302">
        <v>11067152</v>
      </c>
      <c r="M9360" s="302" t="s">
        <v>891</v>
      </c>
      <c r="N9360" s="305">
        <v>40148</v>
      </c>
      <c r="O9360" s="305">
        <v>40544</v>
      </c>
      <c r="P9360" s="302" t="s">
        <v>3509</v>
      </c>
    </row>
    <row r="9361" spans="1:16">
      <c r="A9361" s="303">
        <v>0</v>
      </c>
      <c r="B9361" s="303">
        <v>0</v>
      </c>
      <c r="C9361" s="303">
        <v>0</v>
      </c>
      <c r="D9361" s="304">
        <f t="shared" si="146"/>
        <v>0</v>
      </c>
      <c r="E9361" s="305">
        <v>45992</v>
      </c>
      <c r="F9361" s="302" t="s">
        <v>69</v>
      </c>
      <c r="G9361" s="302" t="s">
        <v>70</v>
      </c>
      <c r="H9361" s="302" t="s">
        <v>3506</v>
      </c>
      <c r="I9361" s="302" t="s">
        <v>678</v>
      </c>
      <c r="J9361" s="302">
        <v>135500</v>
      </c>
      <c r="K9361" s="302" t="s">
        <v>80</v>
      </c>
      <c r="L9361" s="302">
        <v>21322865</v>
      </c>
      <c r="M9361" s="302" t="s">
        <v>865</v>
      </c>
      <c r="N9361" s="305">
        <v>42744</v>
      </c>
      <c r="O9361" s="305">
        <v>42736</v>
      </c>
      <c r="P9361" s="302" t="s">
        <v>3510</v>
      </c>
    </row>
    <row r="9362" spans="1:16">
      <c r="A9362" s="303">
        <v>0</v>
      </c>
      <c r="B9362" s="303">
        <v>0</v>
      </c>
      <c r="C9362" s="303">
        <v>0</v>
      </c>
      <c r="D9362" s="304">
        <f t="shared" si="146"/>
        <v>0</v>
      </c>
      <c r="E9362" s="305">
        <v>45992</v>
      </c>
      <c r="F9362" s="302" t="s">
        <v>69</v>
      </c>
      <c r="G9362" s="302" t="s">
        <v>70</v>
      </c>
      <c r="H9362" s="302" t="s">
        <v>3506</v>
      </c>
      <c r="I9362" s="302" t="s">
        <v>678</v>
      </c>
      <c r="J9362" s="302">
        <v>135500</v>
      </c>
      <c r="K9362" s="302" t="s">
        <v>83</v>
      </c>
      <c r="L9362" s="302">
        <v>9740684</v>
      </c>
      <c r="M9362" s="302" t="s">
        <v>879</v>
      </c>
      <c r="N9362" s="305">
        <v>38945</v>
      </c>
      <c r="O9362" s="305">
        <v>38718</v>
      </c>
      <c r="P9362" s="302" t="s">
        <v>3512</v>
      </c>
    </row>
    <row r="9363" spans="1:16">
      <c r="A9363" s="303">
        <v>0</v>
      </c>
      <c r="B9363" s="303">
        <v>0</v>
      </c>
      <c r="C9363" s="303">
        <v>0</v>
      </c>
      <c r="D9363" s="304">
        <f t="shared" si="146"/>
        <v>0</v>
      </c>
      <c r="E9363" s="305">
        <v>45992</v>
      </c>
      <c r="F9363" s="302" t="s">
        <v>69</v>
      </c>
      <c r="G9363" s="302" t="s">
        <v>70</v>
      </c>
      <c r="H9363" s="302" t="s">
        <v>3506</v>
      </c>
      <c r="I9363" s="302" t="s">
        <v>678</v>
      </c>
      <c r="J9363" s="302">
        <v>135500</v>
      </c>
      <c r="K9363" s="302" t="s">
        <v>83</v>
      </c>
      <c r="L9363" s="302">
        <v>9745101</v>
      </c>
      <c r="M9363" s="302" t="s">
        <v>879</v>
      </c>
      <c r="N9363" s="305">
        <v>39234</v>
      </c>
      <c r="O9363" s="305">
        <v>39083</v>
      </c>
      <c r="P9363" s="302" t="s">
        <v>3513</v>
      </c>
    </row>
    <row r="9364" spans="1:16">
      <c r="A9364" s="303">
        <v>0</v>
      </c>
      <c r="B9364" s="303">
        <v>0</v>
      </c>
      <c r="C9364" s="303">
        <v>0</v>
      </c>
      <c r="D9364" s="304">
        <f t="shared" si="146"/>
        <v>0</v>
      </c>
      <c r="E9364" s="305">
        <v>45992</v>
      </c>
      <c r="F9364" s="302" t="s">
        <v>69</v>
      </c>
      <c r="G9364" s="302" t="s">
        <v>70</v>
      </c>
      <c r="H9364" s="302" t="s">
        <v>3506</v>
      </c>
      <c r="I9364" s="302" t="s">
        <v>678</v>
      </c>
      <c r="J9364" s="302">
        <v>135500</v>
      </c>
      <c r="K9364" s="302" t="s">
        <v>83</v>
      </c>
      <c r="L9364" s="302">
        <v>9738328</v>
      </c>
      <c r="M9364" s="302" t="s">
        <v>879</v>
      </c>
      <c r="N9364" s="305">
        <v>38701</v>
      </c>
      <c r="O9364" s="305">
        <v>38353</v>
      </c>
      <c r="P9364" s="302" t="s">
        <v>3511</v>
      </c>
    </row>
    <row r="9365" spans="1:16">
      <c r="A9365" s="303">
        <v>0</v>
      </c>
      <c r="B9365" s="303">
        <v>0</v>
      </c>
      <c r="C9365" s="303">
        <v>0</v>
      </c>
      <c r="D9365" s="304">
        <f t="shared" si="146"/>
        <v>0</v>
      </c>
      <c r="E9365" s="305">
        <v>45992</v>
      </c>
      <c r="F9365" s="302" t="s">
        <v>69</v>
      </c>
      <c r="G9365" s="302" t="s">
        <v>70</v>
      </c>
      <c r="H9365" s="302" t="s">
        <v>3506</v>
      </c>
      <c r="I9365" s="302" t="s">
        <v>678</v>
      </c>
      <c r="J9365" s="302">
        <v>135500</v>
      </c>
      <c r="K9365" s="302" t="s">
        <v>83</v>
      </c>
      <c r="L9365" s="302">
        <v>9802755</v>
      </c>
      <c r="M9365" s="302" t="s">
        <v>879</v>
      </c>
      <c r="N9365" s="305">
        <v>34516</v>
      </c>
      <c r="O9365" s="305">
        <v>34516</v>
      </c>
      <c r="P9365" s="302" t="s">
        <v>1052</v>
      </c>
    </row>
    <row r="9366" spans="1:16">
      <c r="A9366" s="303">
        <v>0</v>
      </c>
      <c r="B9366" s="303">
        <v>0</v>
      </c>
      <c r="C9366" s="303">
        <v>0</v>
      </c>
      <c r="D9366" s="304">
        <f t="shared" si="146"/>
        <v>0</v>
      </c>
      <c r="E9366" s="305">
        <v>45992</v>
      </c>
      <c r="F9366" s="302" t="s">
        <v>69</v>
      </c>
      <c r="G9366" s="302" t="s">
        <v>70</v>
      </c>
      <c r="H9366" s="302" t="s">
        <v>3506</v>
      </c>
      <c r="I9366" s="302" t="s">
        <v>678</v>
      </c>
      <c r="J9366" s="302">
        <v>135500</v>
      </c>
      <c r="K9366" s="302" t="s">
        <v>84</v>
      </c>
      <c r="L9366" s="302">
        <v>11248106</v>
      </c>
      <c r="M9366" s="302" t="s">
        <v>3518</v>
      </c>
      <c r="N9366" s="305">
        <v>40885</v>
      </c>
      <c r="O9366" s="305">
        <v>40909</v>
      </c>
      <c r="P9366" s="302" t="s">
        <v>3507</v>
      </c>
    </row>
    <row r="9367" spans="1:16">
      <c r="A9367" s="303">
        <v>0</v>
      </c>
      <c r="B9367" s="303">
        <v>0</v>
      </c>
      <c r="C9367" s="303">
        <v>0</v>
      </c>
      <c r="D9367" s="304">
        <f t="shared" si="146"/>
        <v>0</v>
      </c>
      <c r="E9367" s="305">
        <v>45992</v>
      </c>
      <c r="F9367" s="302" t="s">
        <v>69</v>
      </c>
      <c r="G9367" s="302" t="s">
        <v>70</v>
      </c>
      <c r="H9367" s="302" t="s">
        <v>3506</v>
      </c>
      <c r="I9367" s="302" t="s">
        <v>678</v>
      </c>
      <c r="J9367" s="302">
        <v>135500</v>
      </c>
      <c r="K9367" s="302" t="s">
        <v>84</v>
      </c>
      <c r="L9367" s="302">
        <v>11248118</v>
      </c>
      <c r="M9367" s="302" t="s">
        <v>3516</v>
      </c>
      <c r="N9367" s="305">
        <v>40893</v>
      </c>
      <c r="O9367" s="305">
        <v>40909</v>
      </c>
      <c r="P9367" s="302" t="s">
        <v>1077</v>
      </c>
    </row>
    <row r="9368" spans="1:16">
      <c r="A9368" s="303">
        <v>0</v>
      </c>
      <c r="B9368" s="303">
        <v>0</v>
      </c>
      <c r="C9368" s="303">
        <v>0</v>
      </c>
      <c r="D9368" s="304">
        <f t="shared" si="146"/>
        <v>0</v>
      </c>
      <c r="E9368" s="305">
        <v>45992</v>
      </c>
      <c r="F9368" s="302" t="s">
        <v>69</v>
      </c>
      <c r="G9368" s="302" t="s">
        <v>70</v>
      </c>
      <c r="H9368" s="302" t="s">
        <v>3506</v>
      </c>
      <c r="I9368" s="302" t="s">
        <v>678</v>
      </c>
      <c r="J9368" s="302">
        <v>135500</v>
      </c>
      <c r="K9368" s="302" t="s">
        <v>84</v>
      </c>
      <c r="L9368" s="302">
        <v>11248196</v>
      </c>
      <c r="M9368" s="302" t="s">
        <v>3519</v>
      </c>
      <c r="N9368" s="305">
        <v>40543</v>
      </c>
      <c r="O9368" s="305">
        <v>40909</v>
      </c>
      <c r="P9368" s="302" t="s">
        <v>3520</v>
      </c>
    </row>
    <row r="9369" spans="1:16">
      <c r="A9369" s="303">
        <v>0</v>
      </c>
      <c r="B9369" s="303">
        <v>0</v>
      </c>
      <c r="C9369" s="303">
        <v>0</v>
      </c>
      <c r="D9369" s="304">
        <f t="shared" si="146"/>
        <v>0</v>
      </c>
      <c r="E9369" s="305">
        <v>45992</v>
      </c>
      <c r="F9369" s="302" t="s">
        <v>69</v>
      </c>
      <c r="G9369" s="302" t="s">
        <v>70</v>
      </c>
      <c r="H9369" s="302" t="s">
        <v>3506</v>
      </c>
      <c r="I9369" s="302" t="s">
        <v>678</v>
      </c>
      <c r="J9369" s="302">
        <v>135500</v>
      </c>
      <c r="K9369" s="302" t="s">
        <v>84</v>
      </c>
      <c r="L9369" s="302">
        <v>19663643</v>
      </c>
      <c r="M9369" s="302" t="s">
        <v>3515</v>
      </c>
      <c r="N9369" s="305">
        <v>42744</v>
      </c>
      <c r="O9369" s="305">
        <v>42826</v>
      </c>
      <c r="P9369" s="302" t="s">
        <v>3510</v>
      </c>
    </row>
    <row r="9370" spans="1:16">
      <c r="A9370" s="303">
        <v>0</v>
      </c>
      <c r="B9370" s="303">
        <v>0</v>
      </c>
      <c r="C9370" s="303">
        <v>0</v>
      </c>
      <c r="D9370" s="304">
        <f t="shared" si="146"/>
        <v>0</v>
      </c>
      <c r="E9370" s="305">
        <v>45992</v>
      </c>
      <c r="F9370" s="302" t="s">
        <v>69</v>
      </c>
      <c r="G9370" s="302" t="s">
        <v>70</v>
      </c>
      <c r="H9370" s="302" t="s">
        <v>3506</v>
      </c>
      <c r="I9370" s="302" t="s">
        <v>678</v>
      </c>
      <c r="J9370" s="302">
        <v>135500</v>
      </c>
      <c r="K9370" s="302" t="s">
        <v>84</v>
      </c>
      <c r="L9370" s="302">
        <v>11314083</v>
      </c>
      <c r="M9370" s="302" t="s">
        <v>3518</v>
      </c>
      <c r="N9370" s="305">
        <v>40885</v>
      </c>
      <c r="O9370" s="305">
        <v>40969</v>
      </c>
      <c r="P9370" s="302" t="s">
        <v>3507</v>
      </c>
    </row>
    <row r="9371" spans="1:16">
      <c r="A9371" s="303">
        <v>0</v>
      </c>
      <c r="B9371" s="303">
        <v>0</v>
      </c>
      <c r="C9371" s="303">
        <v>0</v>
      </c>
      <c r="D9371" s="304">
        <f t="shared" si="146"/>
        <v>0</v>
      </c>
      <c r="E9371" s="305">
        <v>45992</v>
      </c>
      <c r="F9371" s="302" t="s">
        <v>69</v>
      </c>
      <c r="G9371" s="302" t="s">
        <v>70</v>
      </c>
      <c r="H9371" s="302" t="s">
        <v>3506</v>
      </c>
      <c r="I9371" s="302" t="s">
        <v>678</v>
      </c>
      <c r="J9371" s="302">
        <v>135500</v>
      </c>
      <c r="K9371" s="302" t="s">
        <v>84</v>
      </c>
      <c r="L9371" s="302">
        <v>18849243</v>
      </c>
      <c r="M9371" s="302" t="s">
        <v>3515</v>
      </c>
      <c r="N9371" s="305">
        <v>42744</v>
      </c>
      <c r="O9371" s="305">
        <v>42795</v>
      </c>
      <c r="P9371" s="302" t="s">
        <v>3510</v>
      </c>
    </row>
    <row r="9372" spans="1:16">
      <c r="A9372" s="303">
        <v>0</v>
      </c>
      <c r="B9372" s="303">
        <v>0</v>
      </c>
      <c r="C9372" s="303">
        <v>0</v>
      </c>
      <c r="D9372" s="304">
        <f t="shared" si="146"/>
        <v>0</v>
      </c>
      <c r="E9372" s="305">
        <v>45992</v>
      </c>
      <c r="F9372" s="302" t="s">
        <v>69</v>
      </c>
      <c r="G9372" s="302" t="s">
        <v>70</v>
      </c>
      <c r="H9372" s="302" t="s">
        <v>3506</v>
      </c>
      <c r="I9372" s="302" t="s">
        <v>678</v>
      </c>
      <c r="J9372" s="302">
        <v>135500</v>
      </c>
      <c r="K9372" s="302" t="s">
        <v>84</v>
      </c>
      <c r="L9372" s="302">
        <v>9747482</v>
      </c>
      <c r="M9372" s="302" t="s">
        <v>3517</v>
      </c>
      <c r="N9372" s="305">
        <v>38945</v>
      </c>
      <c r="O9372" s="305">
        <v>39052</v>
      </c>
      <c r="P9372" s="302" t="s">
        <v>3512</v>
      </c>
    </row>
    <row r="9373" spans="1:16">
      <c r="A9373" s="303">
        <v>0</v>
      </c>
      <c r="B9373" s="303">
        <v>0</v>
      </c>
      <c r="C9373" s="303">
        <v>0</v>
      </c>
      <c r="D9373" s="304">
        <f t="shared" si="146"/>
        <v>0</v>
      </c>
      <c r="E9373" s="305">
        <v>45992</v>
      </c>
      <c r="F9373" s="302" t="s">
        <v>69</v>
      </c>
      <c r="G9373" s="302" t="s">
        <v>70</v>
      </c>
      <c r="H9373" s="302" t="s">
        <v>3506</v>
      </c>
      <c r="I9373" s="302" t="s">
        <v>678</v>
      </c>
      <c r="J9373" s="302">
        <v>135500</v>
      </c>
      <c r="K9373" s="302" t="s">
        <v>84</v>
      </c>
      <c r="L9373" s="302">
        <v>11314942</v>
      </c>
      <c r="M9373" s="302" t="s">
        <v>3516</v>
      </c>
      <c r="N9373" s="305">
        <v>40893</v>
      </c>
      <c r="O9373" s="305">
        <v>40969</v>
      </c>
      <c r="P9373" s="302" t="s">
        <v>1077</v>
      </c>
    </row>
    <row r="9374" spans="1:16">
      <c r="A9374" s="303">
        <v>0</v>
      </c>
      <c r="B9374" s="303">
        <v>0</v>
      </c>
      <c r="C9374" s="303">
        <v>0</v>
      </c>
      <c r="D9374" s="304">
        <f t="shared" si="146"/>
        <v>0</v>
      </c>
      <c r="E9374" s="305">
        <v>45992</v>
      </c>
      <c r="F9374" s="302" t="s">
        <v>69</v>
      </c>
      <c r="G9374" s="302" t="s">
        <v>70</v>
      </c>
      <c r="H9374" s="302" t="s">
        <v>3506</v>
      </c>
      <c r="I9374" s="302" t="s">
        <v>678</v>
      </c>
      <c r="J9374" s="302">
        <v>135500</v>
      </c>
      <c r="K9374" s="302" t="s">
        <v>84</v>
      </c>
      <c r="L9374" s="302">
        <v>18744606</v>
      </c>
      <c r="M9374" s="302" t="s">
        <v>3515</v>
      </c>
      <c r="N9374" s="305">
        <v>42744</v>
      </c>
      <c r="O9374" s="305">
        <v>42767</v>
      </c>
      <c r="P9374" s="302" t="s">
        <v>3510</v>
      </c>
    </row>
    <row r="9375" spans="1:16">
      <c r="A9375" s="303">
        <v>0</v>
      </c>
      <c r="B9375" s="303">
        <v>0</v>
      </c>
      <c r="C9375" s="303">
        <v>0</v>
      </c>
      <c r="D9375" s="304">
        <f t="shared" si="146"/>
        <v>0</v>
      </c>
      <c r="E9375" s="305">
        <v>45992</v>
      </c>
      <c r="F9375" s="302" t="s">
        <v>69</v>
      </c>
      <c r="G9375" s="302" t="s">
        <v>70</v>
      </c>
      <c r="H9375" s="302" t="s">
        <v>3506</v>
      </c>
      <c r="I9375" s="302" t="s">
        <v>678</v>
      </c>
      <c r="J9375" s="302">
        <v>135500</v>
      </c>
      <c r="K9375" s="302" t="s">
        <v>84</v>
      </c>
      <c r="L9375" s="302">
        <v>9996098</v>
      </c>
      <c r="M9375" s="302" t="s">
        <v>3514</v>
      </c>
      <c r="N9375" s="305">
        <v>38701</v>
      </c>
      <c r="O9375" s="305">
        <v>38687</v>
      </c>
      <c r="P9375" s="302" t="s">
        <v>3511</v>
      </c>
    </row>
    <row r="9376" spans="1:16">
      <c r="A9376" s="303">
        <v>0</v>
      </c>
      <c r="B9376" s="303">
        <v>0</v>
      </c>
      <c r="C9376" s="303">
        <v>0</v>
      </c>
      <c r="D9376" s="304">
        <f t="shared" si="146"/>
        <v>0</v>
      </c>
      <c r="E9376" s="305">
        <v>45992</v>
      </c>
      <c r="F9376" s="302" t="s">
        <v>69</v>
      </c>
      <c r="G9376" s="302" t="s">
        <v>70</v>
      </c>
      <c r="H9376" s="302" t="s">
        <v>3506</v>
      </c>
      <c r="I9376" s="302" t="s">
        <v>678</v>
      </c>
      <c r="J9376" s="302">
        <v>135500</v>
      </c>
      <c r="K9376" s="302" t="s">
        <v>108</v>
      </c>
      <c r="L9376" s="302">
        <v>11655682</v>
      </c>
      <c r="M9376" s="302" t="s">
        <v>1082</v>
      </c>
      <c r="N9376" s="305">
        <v>40893</v>
      </c>
      <c r="O9376" s="305">
        <v>40909</v>
      </c>
      <c r="P9376" s="302" t="s">
        <v>1077</v>
      </c>
    </row>
    <row r="9377" spans="1:16">
      <c r="A9377" s="303">
        <v>0</v>
      </c>
      <c r="B9377" s="303">
        <v>0</v>
      </c>
      <c r="C9377" s="303">
        <v>0</v>
      </c>
      <c r="D9377" s="304">
        <f t="shared" si="146"/>
        <v>0</v>
      </c>
      <c r="E9377" s="305">
        <v>45992</v>
      </c>
      <c r="F9377" s="302" t="s">
        <v>69</v>
      </c>
      <c r="G9377" s="302" t="s">
        <v>70</v>
      </c>
      <c r="H9377" s="302" t="s">
        <v>3506</v>
      </c>
      <c r="I9377" s="302" t="s">
        <v>678</v>
      </c>
      <c r="J9377" s="302">
        <v>135500</v>
      </c>
      <c r="K9377" s="302" t="s">
        <v>108</v>
      </c>
      <c r="L9377" s="302">
        <v>11670951</v>
      </c>
      <c r="M9377" s="302" t="s">
        <v>1004</v>
      </c>
      <c r="N9377" s="305">
        <v>40885</v>
      </c>
      <c r="O9377" s="305">
        <v>40909</v>
      </c>
      <c r="P9377" s="302" t="s">
        <v>3507</v>
      </c>
    </row>
    <row r="9378" spans="1:16">
      <c r="A9378" s="303">
        <v>0</v>
      </c>
      <c r="B9378" s="303">
        <v>0</v>
      </c>
      <c r="C9378" s="303">
        <v>0</v>
      </c>
      <c r="D9378" s="304">
        <f t="shared" si="146"/>
        <v>0</v>
      </c>
      <c r="E9378" s="305">
        <v>45992</v>
      </c>
      <c r="F9378" s="302" t="s">
        <v>69</v>
      </c>
      <c r="G9378" s="302" t="s">
        <v>70</v>
      </c>
      <c r="H9378" s="302" t="s">
        <v>3506</v>
      </c>
      <c r="I9378" s="302" t="s">
        <v>678</v>
      </c>
      <c r="J9378" s="302">
        <v>135500</v>
      </c>
      <c r="K9378" s="302" t="s">
        <v>108</v>
      </c>
      <c r="L9378" s="302">
        <v>11670963</v>
      </c>
      <c r="M9378" s="302" t="s">
        <v>1003</v>
      </c>
      <c r="N9378" s="305">
        <v>40885</v>
      </c>
      <c r="O9378" s="305">
        <v>40909</v>
      </c>
      <c r="P9378" s="302" t="s">
        <v>3507</v>
      </c>
    </row>
    <row r="9379" spans="1:16">
      <c r="A9379" s="303">
        <v>0</v>
      </c>
      <c r="B9379" s="303">
        <v>0</v>
      </c>
      <c r="C9379" s="303">
        <v>0</v>
      </c>
      <c r="D9379" s="304">
        <f t="shared" si="146"/>
        <v>0</v>
      </c>
      <c r="E9379" s="305">
        <v>45992</v>
      </c>
      <c r="F9379" s="302" t="s">
        <v>69</v>
      </c>
      <c r="G9379" s="302" t="s">
        <v>70</v>
      </c>
      <c r="H9379" s="302" t="s">
        <v>3506</v>
      </c>
      <c r="I9379" s="302" t="s">
        <v>678</v>
      </c>
      <c r="J9379" s="302">
        <v>135500</v>
      </c>
      <c r="K9379" s="302" t="s">
        <v>108</v>
      </c>
      <c r="L9379" s="302">
        <v>11655694</v>
      </c>
      <c r="M9379" s="302" t="s">
        <v>1079</v>
      </c>
      <c r="N9379" s="305">
        <v>40893</v>
      </c>
      <c r="O9379" s="305">
        <v>40909</v>
      </c>
      <c r="P9379" s="302" t="s">
        <v>1077</v>
      </c>
    </row>
    <row r="9380" spans="1:16">
      <c r="A9380" s="303">
        <v>0</v>
      </c>
      <c r="B9380" s="303">
        <v>0</v>
      </c>
      <c r="C9380" s="303">
        <v>0</v>
      </c>
      <c r="D9380" s="304">
        <f t="shared" si="146"/>
        <v>0</v>
      </c>
      <c r="E9380" s="305">
        <v>45992</v>
      </c>
      <c r="F9380" s="302" t="s">
        <v>69</v>
      </c>
      <c r="G9380" s="302" t="s">
        <v>70</v>
      </c>
      <c r="H9380" s="302" t="s">
        <v>3506</v>
      </c>
      <c r="I9380" s="302" t="s">
        <v>678</v>
      </c>
      <c r="J9380" s="302">
        <v>135500</v>
      </c>
      <c r="K9380" s="302" t="s">
        <v>108</v>
      </c>
      <c r="L9380" s="302">
        <v>11670945</v>
      </c>
      <c r="M9380" s="302" t="s">
        <v>998</v>
      </c>
      <c r="N9380" s="305">
        <v>40885</v>
      </c>
      <c r="O9380" s="305">
        <v>40909</v>
      </c>
      <c r="P9380" s="302" t="s">
        <v>3507</v>
      </c>
    </row>
    <row r="9381" spans="1:16">
      <c r="A9381" s="303">
        <v>0</v>
      </c>
      <c r="B9381" s="303">
        <v>0</v>
      </c>
      <c r="C9381" s="303">
        <v>0</v>
      </c>
      <c r="D9381" s="304">
        <f t="shared" si="146"/>
        <v>0</v>
      </c>
      <c r="E9381" s="305">
        <v>45992</v>
      </c>
      <c r="F9381" s="302" t="s">
        <v>69</v>
      </c>
      <c r="G9381" s="302" t="s">
        <v>70</v>
      </c>
      <c r="H9381" s="302" t="s">
        <v>3506</v>
      </c>
      <c r="I9381" s="302" t="s">
        <v>678</v>
      </c>
      <c r="J9381" s="302">
        <v>135500</v>
      </c>
      <c r="K9381" s="302" t="s">
        <v>108</v>
      </c>
      <c r="L9381" s="302">
        <v>21322922</v>
      </c>
      <c r="M9381" s="302" t="s">
        <v>1006</v>
      </c>
      <c r="N9381" s="305">
        <v>42744</v>
      </c>
      <c r="O9381" s="305">
        <v>42767</v>
      </c>
      <c r="P9381" s="302" t="s">
        <v>3510</v>
      </c>
    </row>
    <row r="9382" spans="1:16">
      <c r="A9382" s="303">
        <v>0</v>
      </c>
      <c r="B9382" s="303">
        <v>0</v>
      </c>
      <c r="C9382" s="303">
        <v>0</v>
      </c>
      <c r="D9382" s="304">
        <f t="shared" si="146"/>
        <v>0</v>
      </c>
      <c r="E9382" s="305">
        <v>45992</v>
      </c>
      <c r="F9382" s="302" t="s">
        <v>69</v>
      </c>
      <c r="G9382" s="302" t="s">
        <v>70</v>
      </c>
      <c r="H9382" s="302" t="s">
        <v>3506</v>
      </c>
      <c r="I9382" s="302" t="s">
        <v>678</v>
      </c>
      <c r="J9382" s="302">
        <v>135500</v>
      </c>
      <c r="K9382" s="302" t="s">
        <v>108</v>
      </c>
      <c r="L9382" s="302">
        <v>11655673</v>
      </c>
      <c r="M9382" s="302" t="s">
        <v>1076</v>
      </c>
      <c r="N9382" s="305">
        <v>40893</v>
      </c>
      <c r="O9382" s="305">
        <v>40909</v>
      </c>
      <c r="P9382" s="302" t="s">
        <v>1077</v>
      </c>
    </row>
    <row r="9383" spans="1:16">
      <c r="A9383" s="303">
        <v>0</v>
      </c>
      <c r="B9383" s="303">
        <v>0</v>
      </c>
      <c r="C9383" s="303">
        <v>0</v>
      </c>
      <c r="D9383" s="304">
        <f t="shared" si="146"/>
        <v>0</v>
      </c>
      <c r="E9383" s="305">
        <v>45992</v>
      </c>
      <c r="F9383" s="302" t="s">
        <v>69</v>
      </c>
      <c r="G9383" s="302" t="s">
        <v>70</v>
      </c>
      <c r="H9383" s="302" t="s">
        <v>3506</v>
      </c>
      <c r="I9383" s="302" t="s">
        <v>678</v>
      </c>
      <c r="J9383" s="302">
        <v>135500</v>
      </c>
      <c r="K9383" s="302" t="s">
        <v>108</v>
      </c>
      <c r="L9383" s="302">
        <v>11670954</v>
      </c>
      <c r="M9383" s="302" t="s">
        <v>1002</v>
      </c>
      <c r="N9383" s="305">
        <v>40885</v>
      </c>
      <c r="O9383" s="305">
        <v>40909</v>
      </c>
      <c r="P9383" s="302" t="s">
        <v>3507</v>
      </c>
    </row>
    <row r="9384" spans="1:16">
      <c r="A9384" s="303">
        <v>0</v>
      </c>
      <c r="B9384" s="303">
        <v>0</v>
      </c>
      <c r="C9384" s="303">
        <v>0</v>
      </c>
      <c r="D9384" s="304">
        <f t="shared" si="146"/>
        <v>0</v>
      </c>
      <c r="E9384" s="305">
        <v>45992</v>
      </c>
      <c r="F9384" s="302" t="s">
        <v>69</v>
      </c>
      <c r="G9384" s="302" t="s">
        <v>70</v>
      </c>
      <c r="H9384" s="302" t="s">
        <v>3506</v>
      </c>
      <c r="I9384" s="302" t="s">
        <v>678</v>
      </c>
      <c r="J9384" s="302">
        <v>135500</v>
      </c>
      <c r="K9384" s="302" t="s">
        <v>108</v>
      </c>
      <c r="L9384" s="302">
        <v>11670957</v>
      </c>
      <c r="M9384" s="302" t="s">
        <v>1007</v>
      </c>
      <c r="N9384" s="305">
        <v>40885</v>
      </c>
      <c r="O9384" s="305">
        <v>40909</v>
      </c>
      <c r="P9384" s="302" t="s">
        <v>3507</v>
      </c>
    </row>
    <row r="9385" spans="1:16">
      <c r="A9385" s="303">
        <v>0</v>
      </c>
      <c r="B9385" s="303">
        <v>0</v>
      </c>
      <c r="C9385" s="303">
        <v>0</v>
      </c>
      <c r="D9385" s="304">
        <f t="shared" si="146"/>
        <v>0</v>
      </c>
      <c r="E9385" s="305">
        <v>45992</v>
      </c>
      <c r="F9385" s="302" t="s">
        <v>69</v>
      </c>
      <c r="G9385" s="302" t="s">
        <v>70</v>
      </c>
      <c r="H9385" s="302" t="s">
        <v>3506</v>
      </c>
      <c r="I9385" s="302" t="s">
        <v>678</v>
      </c>
      <c r="J9385" s="302">
        <v>135500</v>
      </c>
      <c r="K9385" s="302" t="s">
        <v>108</v>
      </c>
      <c r="L9385" s="302">
        <v>11655679</v>
      </c>
      <c r="M9385" s="302" t="s">
        <v>1081</v>
      </c>
      <c r="N9385" s="305">
        <v>40893</v>
      </c>
      <c r="O9385" s="305">
        <v>40909</v>
      </c>
      <c r="P9385" s="302" t="s">
        <v>1077</v>
      </c>
    </row>
    <row r="9386" spans="1:16">
      <c r="A9386" s="303">
        <v>0</v>
      </c>
      <c r="B9386" s="303">
        <v>0</v>
      </c>
      <c r="C9386" s="303">
        <v>0</v>
      </c>
      <c r="D9386" s="304">
        <f t="shared" si="146"/>
        <v>0</v>
      </c>
      <c r="E9386" s="305">
        <v>45992</v>
      </c>
      <c r="F9386" s="302" t="s">
        <v>69</v>
      </c>
      <c r="G9386" s="302" t="s">
        <v>70</v>
      </c>
      <c r="H9386" s="302" t="s">
        <v>3506</v>
      </c>
      <c r="I9386" s="302" t="s">
        <v>678</v>
      </c>
      <c r="J9386" s="302">
        <v>135500</v>
      </c>
      <c r="K9386" s="302" t="s">
        <v>108</v>
      </c>
      <c r="L9386" s="302">
        <v>11670942</v>
      </c>
      <c r="M9386" s="302" t="s">
        <v>1000</v>
      </c>
      <c r="N9386" s="305">
        <v>40885</v>
      </c>
      <c r="O9386" s="305">
        <v>40909</v>
      </c>
      <c r="P9386" s="302" t="s">
        <v>3507</v>
      </c>
    </row>
    <row r="9387" spans="1:16">
      <c r="A9387" s="303">
        <v>0</v>
      </c>
      <c r="B9387" s="303">
        <v>0</v>
      </c>
      <c r="C9387" s="303">
        <v>0</v>
      </c>
      <c r="D9387" s="304">
        <f t="shared" si="146"/>
        <v>0</v>
      </c>
      <c r="E9387" s="305">
        <v>45992</v>
      </c>
      <c r="F9387" s="302" t="s">
        <v>69</v>
      </c>
      <c r="G9387" s="302" t="s">
        <v>70</v>
      </c>
      <c r="H9387" s="302" t="s">
        <v>3506</v>
      </c>
      <c r="I9387" s="302" t="s">
        <v>678</v>
      </c>
      <c r="J9387" s="302">
        <v>135500</v>
      </c>
      <c r="K9387" s="302" t="s">
        <v>108</v>
      </c>
      <c r="L9387" s="302">
        <v>11655688</v>
      </c>
      <c r="M9387" s="302" t="s">
        <v>1083</v>
      </c>
      <c r="N9387" s="305">
        <v>40893</v>
      </c>
      <c r="O9387" s="305">
        <v>40909</v>
      </c>
      <c r="P9387" s="302" t="s">
        <v>1077</v>
      </c>
    </row>
    <row r="9388" spans="1:16">
      <c r="A9388" s="303">
        <v>0</v>
      </c>
      <c r="B9388" s="303">
        <v>0</v>
      </c>
      <c r="C9388" s="303">
        <v>0</v>
      </c>
      <c r="D9388" s="304">
        <f t="shared" si="146"/>
        <v>0</v>
      </c>
      <c r="E9388" s="305">
        <v>45992</v>
      </c>
      <c r="F9388" s="302" t="s">
        <v>69</v>
      </c>
      <c r="G9388" s="302" t="s">
        <v>70</v>
      </c>
      <c r="H9388" s="302" t="s">
        <v>3506</v>
      </c>
      <c r="I9388" s="302" t="s">
        <v>678</v>
      </c>
      <c r="J9388" s="302">
        <v>135500</v>
      </c>
      <c r="K9388" s="302" t="s">
        <v>108</v>
      </c>
      <c r="L9388" s="302">
        <v>11670948</v>
      </c>
      <c r="M9388" s="302" t="s">
        <v>1009</v>
      </c>
      <c r="N9388" s="305">
        <v>40885</v>
      </c>
      <c r="O9388" s="305">
        <v>40909</v>
      </c>
      <c r="P9388" s="302" t="s">
        <v>3507</v>
      </c>
    </row>
    <row r="9389" spans="1:16">
      <c r="A9389" s="303">
        <v>0</v>
      </c>
      <c r="B9389" s="303">
        <v>0</v>
      </c>
      <c r="C9389" s="303">
        <v>0</v>
      </c>
      <c r="D9389" s="304">
        <f t="shared" si="146"/>
        <v>0</v>
      </c>
      <c r="E9389" s="305">
        <v>45992</v>
      </c>
      <c r="F9389" s="302" t="s">
        <v>69</v>
      </c>
      <c r="G9389" s="302" t="s">
        <v>70</v>
      </c>
      <c r="H9389" s="302" t="s">
        <v>3506</v>
      </c>
      <c r="I9389" s="302" t="s">
        <v>678</v>
      </c>
      <c r="J9389" s="302">
        <v>135500</v>
      </c>
      <c r="K9389" s="302" t="s">
        <v>108</v>
      </c>
      <c r="L9389" s="302">
        <v>11655685</v>
      </c>
      <c r="M9389" s="302" t="s">
        <v>1084</v>
      </c>
      <c r="N9389" s="305">
        <v>40893</v>
      </c>
      <c r="O9389" s="305">
        <v>40909</v>
      </c>
      <c r="P9389" s="302" t="s">
        <v>1077</v>
      </c>
    </row>
    <row r="9390" spans="1:16">
      <c r="A9390" s="303">
        <v>0</v>
      </c>
      <c r="B9390" s="303">
        <v>0</v>
      </c>
      <c r="C9390" s="303">
        <v>0</v>
      </c>
      <c r="D9390" s="304">
        <f t="shared" si="146"/>
        <v>0</v>
      </c>
      <c r="E9390" s="305">
        <v>45992</v>
      </c>
      <c r="F9390" s="302" t="s">
        <v>69</v>
      </c>
      <c r="G9390" s="302" t="s">
        <v>70</v>
      </c>
      <c r="H9390" s="302" t="s">
        <v>3506</v>
      </c>
      <c r="I9390" s="302" t="s">
        <v>678</v>
      </c>
      <c r="J9390" s="302">
        <v>135500</v>
      </c>
      <c r="K9390" s="302" t="s">
        <v>108</v>
      </c>
      <c r="L9390" s="302">
        <v>11655691</v>
      </c>
      <c r="M9390" s="302" t="s">
        <v>1078</v>
      </c>
      <c r="N9390" s="305">
        <v>40893</v>
      </c>
      <c r="O9390" s="305">
        <v>40909</v>
      </c>
      <c r="P9390" s="302" t="s">
        <v>1077</v>
      </c>
    </row>
    <row r="9391" spans="1:16">
      <c r="A9391" s="303">
        <v>0</v>
      </c>
      <c r="B9391" s="303">
        <v>0</v>
      </c>
      <c r="C9391" s="303">
        <v>0</v>
      </c>
      <c r="D9391" s="304">
        <f t="shared" si="146"/>
        <v>0</v>
      </c>
      <c r="E9391" s="305">
        <v>45992</v>
      </c>
      <c r="F9391" s="302" t="s">
        <v>69</v>
      </c>
      <c r="G9391" s="302" t="s">
        <v>70</v>
      </c>
      <c r="H9391" s="302" t="s">
        <v>3506</v>
      </c>
      <c r="I9391" s="302" t="s">
        <v>678</v>
      </c>
      <c r="J9391" s="302">
        <v>135500</v>
      </c>
      <c r="K9391" s="302" t="s">
        <v>108</v>
      </c>
      <c r="L9391" s="302">
        <v>11670966</v>
      </c>
      <c r="M9391" s="302" t="s">
        <v>999</v>
      </c>
      <c r="N9391" s="305">
        <v>40885</v>
      </c>
      <c r="O9391" s="305">
        <v>40909</v>
      </c>
      <c r="P9391" s="302" t="s">
        <v>3507</v>
      </c>
    </row>
    <row r="9392" spans="1:16">
      <c r="A9392" s="303">
        <v>0</v>
      </c>
      <c r="B9392" s="303">
        <v>0</v>
      </c>
      <c r="C9392" s="303">
        <v>0</v>
      </c>
      <c r="D9392" s="304">
        <f t="shared" si="146"/>
        <v>0</v>
      </c>
      <c r="E9392" s="305">
        <v>45992</v>
      </c>
      <c r="F9392" s="302" t="s">
        <v>69</v>
      </c>
      <c r="G9392" s="302" t="s">
        <v>70</v>
      </c>
      <c r="H9392" s="302" t="s">
        <v>3506</v>
      </c>
      <c r="I9392" s="302" t="s">
        <v>678</v>
      </c>
      <c r="J9392" s="302">
        <v>135500</v>
      </c>
      <c r="K9392" s="302" t="s">
        <v>108</v>
      </c>
      <c r="L9392" s="302">
        <v>21322919</v>
      </c>
      <c r="M9392" s="302" t="s">
        <v>1008</v>
      </c>
      <c r="N9392" s="305">
        <v>42744</v>
      </c>
      <c r="O9392" s="305">
        <v>42767</v>
      </c>
      <c r="P9392" s="302" t="s">
        <v>3510</v>
      </c>
    </row>
    <row r="9393" spans="1:16">
      <c r="A9393" s="303">
        <v>0</v>
      </c>
      <c r="B9393" s="303">
        <v>0</v>
      </c>
      <c r="C9393" s="303">
        <v>0</v>
      </c>
      <c r="D9393" s="304">
        <f t="shared" si="146"/>
        <v>0</v>
      </c>
      <c r="E9393" s="305">
        <v>45992</v>
      </c>
      <c r="F9393" s="302" t="s">
        <v>69</v>
      </c>
      <c r="G9393" s="302" t="s">
        <v>70</v>
      </c>
      <c r="H9393" s="302" t="s">
        <v>3506</v>
      </c>
      <c r="I9393" s="302" t="s">
        <v>678</v>
      </c>
      <c r="J9393" s="302">
        <v>135500</v>
      </c>
      <c r="K9393" s="302" t="s">
        <v>108</v>
      </c>
      <c r="L9393" s="302">
        <v>11655676</v>
      </c>
      <c r="M9393" s="302" t="s">
        <v>1080</v>
      </c>
      <c r="N9393" s="305">
        <v>40893</v>
      </c>
      <c r="O9393" s="305">
        <v>40909</v>
      </c>
      <c r="P9393" s="302" t="s">
        <v>1077</v>
      </c>
    </row>
    <row r="9394" spans="1:16">
      <c r="A9394" s="303">
        <v>0</v>
      </c>
      <c r="B9394" s="303">
        <v>0</v>
      </c>
      <c r="C9394" s="303">
        <v>0</v>
      </c>
      <c r="D9394" s="304">
        <f t="shared" si="146"/>
        <v>0</v>
      </c>
      <c r="E9394" s="305">
        <v>45992</v>
      </c>
      <c r="F9394" s="302" t="s">
        <v>69</v>
      </c>
      <c r="G9394" s="302" t="s">
        <v>70</v>
      </c>
      <c r="H9394" s="302" t="s">
        <v>3506</v>
      </c>
      <c r="I9394" s="302" t="s">
        <v>678</v>
      </c>
      <c r="J9394" s="302">
        <v>135500</v>
      </c>
      <c r="K9394" s="302" t="s">
        <v>108</v>
      </c>
      <c r="L9394" s="302">
        <v>11670960</v>
      </c>
      <c r="M9394" s="302" t="s">
        <v>1005</v>
      </c>
      <c r="N9394" s="305">
        <v>40885</v>
      </c>
      <c r="O9394" s="305">
        <v>40909</v>
      </c>
      <c r="P9394" s="302" t="s">
        <v>3507</v>
      </c>
    </row>
    <row r="9395" spans="1:16">
      <c r="A9395" s="303">
        <v>0</v>
      </c>
      <c r="B9395" s="303">
        <v>0</v>
      </c>
      <c r="C9395" s="303">
        <v>0</v>
      </c>
      <c r="D9395" s="304">
        <f t="shared" si="146"/>
        <v>0</v>
      </c>
      <c r="E9395" s="305">
        <v>45992</v>
      </c>
      <c r="F9395" s="302" t="s">
        <v>69</v>
      </c>
      <c r="G9395" s="302" t="s">
        <v>70</v>
      </c>
      <c r="H9395" s="302" t="s">
        <v>3506</v>
      </c>
      <c r="I9395" s="302" t="s">
        <v>678</v>
      </c>
      <c r="J9395" s="302">
        <v>135500</v>
      </c>
      <c r="K9395" s="302" t="s">
        <v>108</v>
      </c>
      <c r="L9395" s="302">
        <v>21322925</v>
      </c>
      <c r="M9395" s="302" t="s">
        <v>1001</v>
      </c>
      <c r="N9395" s="305">
        <v>42744</v>
      </c>
      <c r="O9395" s="305">
        <v>42767</v>
      </c>
      <c r="P9395" s="302" t="s">
        <v>3510</v>
      </c>
    </row>
    <row r="9396" spans="1:16">
      <c r="A9396" s="303">
        <v>0</v>
      </c>
      <c r="B9396" s="303">
        <v>0</v>
      </c>
      <c r="C9396" s="303">
        <v>0</v>
      </c>
      <c r="D9396" s="304">
        <f t="shared" si="146"/>
        <v>0</v>
      </c>
      <c r="E9396" s="305">
        <v>45992</v>
      </c>
      <c r="F9396" s="302" t="s">
        <v>69</v>
      </c>
      <c r="G9396" s="302" t="s">
        <v>70</v>
      </c>
      <c r="H9396" s="302" t="s">
        <v>3506</v>
      </c>
      <c r="I9396" s="302" t="s">
        <v>678</v>
      </c>
      <c r="J9396" s="302">
        <v>135500</v>
      </c>
      <c r="K9396" s="302" t="s">
        <v>217</v>
      </c>
      <c r="L9396" s="302">
        <v>11067166</v>
      </c>
      <c r="M9396" s="302" t="s">
        <v>1118</v>
      </c>
      <c r="N9396" s="305">
        <v>40148</v>
      </c>
      <c r="O9396" s="305">
        <v>40544</v>
      </c>
      <c r="P9396" s="302" t="s">
        <v>3509</v>
      </c>
    </row>
    <row r="9397" spans="1:16">
      <c r="A9397" s="303">
        <v>0</v>
      </c>
      <c r="B9397" s="303">
        <v>0</v>
      </c>
      <c r="C9397" s="303">
        <v>0</v>
      </c>
      <c r="D9397" s="304">
        <f t="shared" si="146"/>
        <v>0</v>
      </c>
      <c r="E9397" s="305">
        <v>45992</v>
      </c>
      <c r="F9397" s="302" t="s">
        <v>69</v>
      </c>
      <c r="G9397" s="302" t="s">
        <v>70</v>
      </c>
      <c r="H9397" s="302" t="s">
        <v>3506</v>
      </c>
      <c r="I9397" s="302" t="s">
        <v>678</v>
      </c>
      <c r="J9397" s="302">
        <v>135500</v>
      </c>
      <c r="K9397" s="302" t="s">
        <v>135</v>
      </c>
      <c r="L9397" s="302">
        <v>11067169</v>
      </c>
      <c r="M9397" s="302" t="s">
        <v>3521</v>
      </c>
      <c r="N9397" s="305">
        <v>40148</v>
      </c>
      <c r="O9397" s="305">
        <v>40544</v>
      </c>
      <c r="P9397" s="302" t="s">
        <v>3509</v>
      </c>
    </row>
    <row r="9398" spans="1:16">
      <c r="A9398" s="303">
        <v>0</v>
      </c>
      <c r="B9398" s="303">
        <v>0</v>
      </c>
      <c r="C9398" s="303">
        <v>0</v>
      </c>
      <c r="D9398" s="304">
        <f t="shared" si="146"/>
        <v>0</v>
      </c>
      <c r="E9398" s="305">
        <v>45992</v>
      </c>
      <c r="F9398" s="302" t="s">
        <v>69</v>
      </c>
      <c r="G9398" s="302" t="s">
        <v>70</v>
      </c>
      <c r="H9398" s="302" t="s">
        <v>3506</v>
      </c>
      <c r="I9398" s="302" t="s">
        <v>678</v>
      </c>
      <c r="J9398" s="302">
        <v>135500</v>
      </c>
      <c r="K9398" s="302" t="s">
        <v>86</v>
      </c>
      <c r="L9398" s="302">
        <v>9738329</v>
      </c>
      <c r="M9398" s="302" t="s">
        <v>885</v>
      </c>
      <c r="N9398" s="305">
        <v>38701</v>
      </c>
      <c r="O9398" s="305">
        <v>38353</v>
      </c>
      <c r="P9398" s="302" t="s">
        <v>3511</v>
      </c>
    </row>
    <row r="9399" spans="1:16">
      <c r="A9399" s="303">
        <v>0</v>
      </c>
      <c r="B9399" s="303">
        <v>0</v>
      </c>
      <c r="C9399" s="303">
        <v>0</v>
      </c>
      <c r="D9399" s="304">
        <f t="shared" si="146"/>
        <v>0</v>
      </c>
      <c r="E9399" s="305">
        <v>45992</v>
      </c>
      <c r="F9399" s="302" t="s">
        <v>69</v>
      </c>
      <c r="G9399" s="302" t="s">
        <v>70</v>
      </c>
      <c r="H9399" s="302" t="s">
        <v>3506</v>
      </c>
      <c r="I9399" s="302" t="s">
        <v>678</v>
      </c>
      <c r="J9399" s="302">
        <v>135500</v>
      </c>
      <c r="K9399" s="302" t="s">
        <v>86</v>
      </c>
      <c r="L9399" s="302">
        <v>9818329</v>
      </c>
      <c r="M9399" s="302" t="s">
        <v>885</v>
      </c>
      <c r="N9399" s="305">
        <v>38322</v>
      </c>
      <c r="O9399" s="305">
        <v>37987</v>
      </c>
      <c r="P9399" s="302" t="s">
        <v>3513</v>
      </c>
    </row>
    <row r="9400" spans="1:16">
      <c r="A9400" s="303">
        <v>0</v>
      </c>
      <c r="B9400" s="303">
        <v>0</v>
      </c>
      <c r="C9400" s="303">
        <v>0</v>
      </c>
      <c r="D9400" s="304">
        <f t="shared" si="146"/>
        <v>0</v>
      </c>
      <c r="E9400" s="305">
        <v>45992</v>
      </c>
      <c r="F9400" s="302" t="s">
        <v>69</v>
      </c>
      <c r="G9400" s="302" t="s">
        <v>70</v>
      </c>
      <c r="H9400" s="302" t="s">
        <v>3506</v>
      </c>
      <c r="I9400" s="302" t="s">
        <v>678</v>
      </c>
      <c r="J9400" s="302">
        <v>135500</v>
      </c>
      <c r="K9400" s="302" t="s">
        <v>86</v>
      </c>
      <c r="L9400" s="302">
        <v>9740685</v>
      </c>
      <c r="M9400" s="302" t="s">
        <v>885</v>
      </c>
      <c r="N9400" s="305">
        <v>38945</v>
      </c>
      <c r="O9400" s="305">
        <v>38718</v>
      </c>
      <c r="P9400" s="302" t="s">
        <v>3512</v>
      </c>
    </row>
    <row r="9401" spans="1:16">
      <c r="A9401" s="303">
        <v>0</v>
      </c>
      <c r="B9401" s="303">
        <v>0</v>
      </c>
      <c r="C9401" s="303">
        <v>0</v>
      </c>
      <c r="D9401" s="304">
        <f t="shared" si="146"/>
        <v>0</v>
      </c>
      <c r="E9401" s="305">
        <v>45992</v>
      </c>
      <c r="F9401" s="302" t="s">
        <v>69</v>
      </c>
      <c r="G9401" s="302" t="s">
        <v>70</v>
      </c>
      <c r="H9401" s="302" t="s">
        <v>3506</v>
      </c>
      <c r="I9401" s="302" t="s">
        <v>678</v>
      </c>
      <c r="J9401" s="302">
        <v>135500</v>
      </c>
      <c r="K9401" s="302" t="s">
        <v>86</v>
      </c>
      <c r="L9401" s="302">
        <v>9803293</v>
      </c>
      <c r="M9401" s="302" t="s">
        <v>885</v>
      </c>
      <c r="N9401" s="305">
        <v>34516</v>
      </c>
      <c r="O9401" s="305">
        <v>34516</v>
      </c>
      <c r="P9401" s="302" t="s">
        <v>1052</v>
      </c>
    </row>
    <row r="9402" spans="1:16">
      <c r="A9402" s="303">
        <v>0</v>
      </c>
      <c r="B9402" s="303">
        <v>0</v>
      </c>
      <c r="C9402" s="303">
        <v>0</v>
      </c>
      <c r="D9402" s="304">
        <f t="shared" si="146"/>
        <v>0</v>
      </c>
      <c r="E9402" s="305">
        <v>45992</v>
      </c>
      <c r="F9402" s="302" t="s">
        <v>69</v>
      </c>
      <c r="G9402" s="302" t="s">
        <v>70</v>
      </c>
      <c r="H9402" s="302" t="s">
        <v>3506</v>
      </c>
      <c r="I9402" s="302" t="s">
        <v>678</v>
      </c>
      <c r="J9402" s="302">
        <v>135500</v>
      </c>
      <c r="K9402" s="302" t="s">
        <v>86</v>
      </c>
      <c r="L9402" s="302">
        <v>11670939</v>
      </c>
      <c r="M9402" s="302" t="s">
        <v>1010</v>
      </c>
      <c r="N9402" s="305">
        <v>40885</v>
      </c>
      <c r="O9402" s="305">
        <v>40909</v>
      </c>
      <c r="P9402" s="302" t="s">
        <v>3507</v>
      </c>
    </row>
    <row r="9403" spans="1:16">
      <c r="A9403" s="303">
        <v>0</v>
      </c>
      <c r="B9403" s="303">
        <v>0</v>
      </c>
      <c r="C9403" s="303">
        <v>0</v>
      </c>
      <c r="D9403" s="304">
        <f t="shared" si="146"/>
        <v>0</v>
      </c>
      <c r="E9403" s="305">
        <v>45992</v>
      </c>
      <c r="F9403" s="302" t="s">
        <v>69</v>
      </c>
      <c r="G9403" s="302" t="s">
        <v>70</v>
      </c>
      <c r="H9403" s="302" t="s">
        <v>3506</v>
      </c>
      <c r="I9403" s="302" t="s">
        <v>678</v>
      </c>
      <c r="J9403" s="302">
        <v>135500</v>
      </c>
      <c r="K9403" s="302" t="s">
        <v>86</v>
      </c>
      <c r="L9403" s="302">
        <v>9687925</v>
      </c>
      <c r="M9403" s="302" t="s">
        <v>885</v>
      </c>
      <c r="N9403" s="305">
        <v>39845</v>
      </c>
      <c r="O9403" s="305">
        <v>39814</v>
      </c>
      <c r="P9403" s="302" t="s">
        <v>3513</v>
      </c>
    </row>
    <row r="9404" spans="1:16">
      <c r="A9404" s="303">
        <v>0</v>
      </c>
      <c r="B9404" s="303">
        <v>0</v>
      </c>
      <c r="C9404" s="303">
        <v>0</v>
      </c>
      <c r="D9404" s="304">
        <f t="shared" si="146"/>
        <v>0</v>
      </c>
      <c r="E9404" s="305">
        <v>45992</v>
      </c>
      <c r="F9404" s="302" t="s">
        <v>69</v>
      </c>
      <c r="G9404" s="302" t="s">
        <v>70</v>
      </c>
      <c r="H9404" s="302" t="s">
        <v>3506</v>
      </c>
      <c r="I9404" s="302" t="s">
        <v>678</v>
      </c>
      <c r="J9404" s="302">
        <v>135500</v>
      </c>
      <c r="K9404" s="302" t="s">
        <v>194</v>
      </c>
      <c r="L9404" s="302">
        <v>21322904</v>
      </c>
      <c r="M9404" s="302" t="s">
        <v>1011</v>
      </c>
      <c r="N9404" s="305">
        <v>42744</v>
      </c>
      <c r="O9404" s="305">
        <v>42767</v>
      </c>
      <c r="P9404" s="302" t="s">
        <v>3510</v>
      </c>
    </row>
    <row r="9405" spans="1:16">
      <c r="A9405" s="303">
        <v>0</v>
      </c>
      <c r="B9405" s="303">
        <v>0</v>
      </c>
      <c r="C9405" s="303">
        <v>0</v>
      </c>
      <c r="D9405" s="304">
        <f t="shared" si="146"/>
        <v>0</v>
      </c>
      <c r="E9405" s="305">
        <v>45992</v>
      </c>
      <c r="F9405" s="302" t="s">
        <v>69</v>
      </c>
      <c r="G9405" s="302" t="s">
        <v>70</v>
      </c>
      <c r="H9405" s="302" t="s">
        <v>3506</v>
      </c>
      <c r="I9405" s="302" t="s">
        <v>678</v>
      </c>
      <c r="J9405" s="302">
        <v>135500</v>
      </c>
      <c r="K9405" s="302" t="s">
        <v>195</v>
      </c>
      <c r="L9405" s="302">
        <v>21322907</v>
      </c>
      <c r="M9405" s="302" t="s">
        <v>1015</v>
      </c>
      <c r="N9405" s="305">
        <v>42744</v>
      </c>
      <c r="O9405" s="305">
        <v>42767</v>
      </c>
      <c r="P9405" s="302" t="s">
        <v>3510</v>
      </c>
    </row>
    <row r="9406" spans="1:16">
      <c r="A9406" s="303">
        <v>0</v>
      </c>
      <c r="B9406" s="303">
        <v>0</v>
      </c>
      <c r="C9406" s="303">
        <v>0</v>
      </c>
      <c r="D9406" s="304">
        <f t="shared" si="146"/>
        <v>0</v>
      </c>
      <c r="E9406" s="305">
        <v>45992</v>
      </c>
      <c r="F9406" s="302" t="s">
        <v>69</v>
      </c>
      <c r="G9406" s="302" t="s">
        <v>70</v>
      </c>
      <c r="H9406" s="302" t="s">
        <v>3506</v>
      </c>
      <c r="I9406" s="302" t="s">
        <v>678</v>
      </c>
      <c r="J9406" s="302">
        <v>135500</v>
      </c>
      <c r="K9406" s="302" t="s">
        <v>195</v>
      </c>
      <c r="L9406" s="302">
        <v>21322910</v>
      </c>
      <c r="M9406" s="302" t="s">
        <v>1013</v>
      </c>
      <c r="N9406" s="305">
        <v>42744</v>
      </c>
      <c r="O9406" s="305">
        <v>42767</v>
      </c>
      <c r="P9406" s="302" t="s">
        <v>3510</v>
      </c>
    </row>
    <row r="9407" spans="1:16">
      <c r="A9407" s="303">
        <v>0</v>
      </c>
      <c r="B9407" s="303">
        <v>0</v>
      </c>
      <c r="C9407" s="303">
        <v>0</v>
      </c>
      <c r="D9407" s="304">
        <f t="shared" si="146"/>
        <v>0</v>
      </c>
      <c r="E9407" s="305">
        <v>45992</v>
      </c>
      <c r="F9407" s="302" t="s">
        <v>69</v>
      </c>
      <c r="G9407" s="302" t="s">
        <v>70</v>
      </c>
      <c r="H9407" s="302" t="s">
        <v>3506</v>
      </c>
      <c r="I9407" s="302" t="s">
        <v>678</v>
      </c>
      <c r="J9407" s="302">
        <v>135500</v>
      </c>
      <c r="K9407" s="302" t="s">
        <v>195</v>
      </c>
      <c r="L9407" s="302">
        <v>21322916</v>
      </c>
      <c r="M9407" s="302" t="s">
        <v>1014</v>
      </c>
      <c r="N9407" s="305">
        <v>42744</v>
      </c>
      <c r="O9407" s="305">
        <v>42767</v>
      </c>
      <c r="P9407" s="302" t="s">
        <v>3510</v>
      </c>
    </row>
    <row r="9408" spans="1:16">
      <c r="A9408" s="303">
        <v>0</v>
      </c>
      <c r="B9408" s="303">
        <v>0</v>
      </c>
      <c r="C9408" s="303">
        <v>0</v>
      </c>
      <c r="D9408" s="304">
        <f t="shared" si="146"/>
        <v>0</v>
      </c>
      <c r="E9408" s="305">
        <v>45992</v>
      </c>
      <c r="F9408" s="302" t="s">
        <v>69</v>
      </c>
      <c r="G9408" s="302" t="s">
        <v>70</v>
      </c>
      <c r="H9408" s="302" t="s">
        <v>3506</v>
      </c>
      <c r="I9408" s="302" t="s">
        <v>678</v>
      </c>
      <c r="J9408" s="302">
        <v>135500</v>
      </c>
      <c r="K9408" s="302" t="s">
        <v>195</v>
      </c>
      <c r="L9408" s="302">
        <v>21322913</v>
      </c>
      <c r="M9408" s="302" t="s">
        <v>1012</v>
      </c>
      <c r="N9408" s="305">
        <v>42744</v>
      </c>
      <c r="O9408" s="305">
        <v>42767</v>
      </c>
      <c r="P9408" s="302" t="s">
        <v>3510</v>
      </c>
    </row>
    <row r="9409" spans="1:16">
      <c r="A9409" s="303">
        <v>0</v>
      </c>
      <c r="B9409" s="303">
        <v>0</v>
      </c>
      <c r="C9409" s="303">
        <v>0</v>
      </c>
      <c r="D9409" s="304">
        <f t="shared" si="146"/>
        <v>0</v>
      </c>
      <c r="E9409" s="305">
        <v>45992</v>
      </c>
      <c r="F9409" s="302" t="s">
        <v>69</v>
      </c>
      <c r="G9409" s="302" t="s">
        <v>70</v>
      </c>
      <c r="H9409" s="302" t="s">
        <v>3506</v>
      </c>
      <c r="I9409" s="302" t="s">
        <v>678</v>
      </c>
      <c r="J9409" s="302">
        <v>135500</v>
      </c>
      <c r="K9409" s="302" t="s">
        <v>177</v>
      </c>
      <c r="L9409" s="302">
        <v>11655697</v>
      </c>
      <c r="M9409" s="302" t="s">
        <v>1085</v>
      </c>
      <c r="N9409" s="305">
        <v>40893</v>
      </c>
      <c r="O9409" s="305">
        <v>40909</v>
      </c>
      <c r="P9409" s="302" t="s">
        <v>1077</v>
      </c>
    </row>
    <row r="9410" spans="1:16">
      <c r="A9410" s="303">
        <v>0</v>
      </c>
      <c r="B9410" s="303">
        <v>0</v>
      </c>
      <c r="C9410" s="303">
        <v>0</v>
      </c>
      <c r="D9410" s="304">
        <f t="shared" si="146"/>
        <v>0</v>
      </c>
      <c r="E9410" s="305">
        <v>45992</v>
      </c>
      <c r="F9410" s="302" t="s">
        <v>69</v>
      </c>
      <c r="G9410" s="302" t="s">
        <v>70</v>
      </c>
      <c r="H9410" s="302" t="s">
        <v>3506</v>
      </c>
      <c r="I9410" s="302" t="s">
        <v>678</v>
      </c>
      <c r="J9410" s="302">
        <v>135500</v>
      </c>
      <c r="K9410" s="302" t="s">
        <v>177</v>
      </c>
      <c r="L9410" s="302">
        <v>11655700</v>
      </c>
      <c r="M9410" s="302" t="s">
        <v>1086</v>
      </c>
      <c r="N9410" s="305">
        <v>40893</v>
      </c>
      <c r="O9410" s="305">
        <v>40909</v>
      </c>
      <c r="P9410" s="302" t="s">
        <v>1077</v>
      </c>
    </row>
    <row r="9411" spans="1:16">
      <c r="A9411" s="303">
        <v>0</v>
      </c>
      <c r="B9411" s="303">
        <v>0</v>
      </c>
      <c r="C9411" s="303">
        <v>0</v>
      </c>
      <c r="D9411" s="304">
        <f t="shared" ref="D9411:D9474" si="147">+B9411-C9411</f>
        <v>0</v>
      </c>
      <c r="E9411" s="305">
        <v>45992</v>
      </c>
      <c r="F9411" s="302" t="s">
        <v>69</v>
      </c>
      <c r="G9411" s="302" t="s">
        <v>70</v>
      </c>
      <c r="H9411" s="302" t="s">
        <v>3506</v>
      </c>
      <c r="I9411" s="302" t="s">
        <v>678</v>
      </c>
      <c r="J9411" s="302">
        <v>135500</v>
      </c>
      <c r="K9411" s="302" t="s">
        <v>177</v>
      </c>
      <c r="L9411" s="302">
        <v>11670969</v>
      </c>
      <c r="M9411" s="302" t="s">
        <v>1016</v>
      </c>
      <c r="N9411" s="305">
        <v>40885</v>
      </c>
      <c r="O9411" s="305">
        <v>40909</v>
      </c>
      <c r="P9411" s="302" t="s">
        <v>3507</v>
      </c>
    </row>
    <row r="9412" spans="1:16">
      <c r="A9412" s="303">
        <v>0</v>
      </c>
      <c r="B9412" s="303">
        <v>0</v>
      </c>
      <c r="C9412" s="303">
        <v>0</v>
      </c>
      <c r="D9412" s="304">
        <f t="shared" si="147"/>
        <v>0</v>
      </c>
      <c r="E9412" s="305">
        <v>45992</v>
      </c>
      <c r="F9412" s="302" t="s">
        <v>69</v>
      </c>
      <c r="G9412" s="302" t="s">
        <v>70</v>
      </c>
      <c r="H9412" s="302" t="s">
        <v>3506</v>
      </c>
      <c r="I9412" s="302" t="s">
        <v>678</v>
      </c>
      <c r="J9412" s="302">
        <v>135500</v>
      </c>
      <c r="K9412" s="302" t="s">
        <v>87</v>
      </c>
      <c r="L9412" s="302">
        <v>11670909</v>
      </c>
      <c r="M9412" s="302" t="s">
        <v>1017</v>
      </c>
      <c r="N9412" s="305">
        <v>40885</v>
      </c>
      <c r="O9412" s="305">
        <v>40909</v>
      </c>
      <c r="P9412" s="302" t="s">
        <v>3507</v>
      </c>
    </row>
    <row r="9413" spans="1:16">
      <c r="A9413" s="303">
        <v>0</v>
      </c>
      <c r="B9413" s="303">
        <v>0</v>
      </c>
      <c r="C9413" s="303">
        <v>0</v>
      </c>
      <c r="D9413" s="304">
        <f t="shared" si="147"/>
        <v>0</v>
      </c>
      <c r="E9413" s="305">
        <v>45992</v>
      </c>
      <c r="F9413" s="302" t="s">
        <v>69</v>
      </c>
      <c r="G9413" s="302" t="s">
        <v>70</v>
      </c>
      <c r="H9413" s="302" t="s">
        <v>3506</v>
      </c>
      <c r="I9413" s="302" t="s">
        <v>678</v>
      </c>
      <c r="J9413" s="302">
        <v>135500</v>
      </c>
      <c r="K9413" s="302" t="s">
        <v>88</v>
      </c>
      <c r="L9413" s="302">
        <v>11670912</v>
      </c>
      <c r="M9413" s="302" t="s">
        <v>1018</v>
      </c>
      <c r="N9413" s="305">
        <v>40885</v>
      </c>
      <c r="O9413" s="305">
        <v>40909</v>
      </c>
      <c r="P9413" s="302" t="s">
        <v>3507</v>
      </c>
    </row>
    <row r="9414" spans="1:16">
      <c r="A9414" s="303">
        <v>0</v>
      </c>
      <c r="B9414" s="303">
        <v>0</v>
      </c>
      <c r="C9414" s="303">
        <v>0</v>
      </c>
      <c r="D9414" s="304">
        <f t="shared" si="147"/>
        <v>0</v>
      </c>
      <c r="E9414" s="305">
        <v>45992</v>
      </c>
      <c r="F9414" s="302" t="s">
        <v>69</v>
      </c>
      <c r="G9414" s="302" t="s">
        <v>70</v>
      </c>
      <c r="H9414" s="302" t="s">
        <v>3506</v>
      </c>
      <c r="I9414" s="302" t="s">
        <v>678</v>
      </c>
      <c r="J9414" s="302">
        <v>135500</v>
      </c>
      <c r="K9414" s="302" t="s">
        <v>93</v>
      </c>
      <c r="L9414" s="302">
        <v>11670915</v>
      </c>
      <c r="M9414" s="302" t="s">
        <v>1019</v>
      </c>
      <c r="N9414" s="305">
        <v>40885</v>
      </c>
      <c r="O9414" s="305">
        <v>40909</v>
      </c>
      <c r="P9414" s="302" t="s">
        <v>3507</v>
      </c>
    </row>
    <row r="9415" spans="1:16">
      <c r="A9415" s="303">
        <v>0</v>
      </c>
      <c r="B9415" s="303">
        <v>0</v>
      </c>
      <c r="C9415" s="303">
        <v>0</v>
      </c>
      <c r="D9415" s="304">
        <f t="shared" si="147"/>
        <v>0</v>
      </c>
      <c r="E9415" s="305">
        <v>45992</v>
      </c>
      <c r="F9415" s="302" t="s">
        <v>69</v>
      </c>
      <c r="G9415" s="302" t="s">
        <v>70</v>
      </c>
      <c r="H9415" s="302" t="s">
        <v>3506</v>
      </c>
      <c r="I9415" s="302" t="s">
        <v>678</v>
      </c>
      <c r="J9415" s="302">
        <v>135500</v>
      </c>
      <c r="K9415" s="302" t="s">
        <v>94</v>
      </c>
      <c r="L9415" s="302">
        <v>11670918</v>
      </c>
      <c r="M9415" s="302" t="s">
        <v>1020</v>
      </c>
      <c r="N9415" s="305">
        <v>40885</v>
      </c>
      <c r="O9415" s="305">
        <v>40909</v>
      </c>
      <c r="P9415" s="302" t="s">
        <v>3507</v>
      </c>
    </row>
    <row r="9416" spans="1:16">
      <c r="A9416" s="303">
        <v>0</v>
      </c>
      <c r="B9416" s="303">
        <v>0</v>
      </c>
      <c r="C9416" s="303">
        <v>0</v>
      </c>
      <c r="D9416" s="304">
        <f t="shared" si="147"/>
        <v>0</v>
      </c>
      <c r="E9416" s="305">
        <v>45992</v>
      </c>
      <c r="F9416" s="302" t="s">
        <v>69</v>
      </c>
      <c r="G9416" s="302" t="s">
        <v>70</v>
      </c>
      <c r="H9416" s="302" t="s">
        <v>3506</v>
      </c>
      <c r="I9416" s="302" t="s">
        <v>678</v>
      </c>
      <c r="J9416" s="302">
        <v>135500</v>
      </c>
      <c r="K9416" s="302" t="s">
        <v>112</v>
      </c>
      <c r="L9416" s="302">
        <v>11670921</v>
      </c>
      <c r="M9416" s="302" t="s">
        <v>1021</v>
      </c>
      <c r="N9416" s="305">
        <v>40885</v>
      </c>
      <c r="O9416" s="305">
        <v>40909</v>
      </c>
      <c r="P9416" s="302" t="s">
        <v>3507</v>
      </c>
    </row>
    <row r="9417" spans="1:16">
      <c r="A9417" s="303">
        <v>0</v>
      </c>
      <c r="B9417" s="303">
        <v>0</v>
      </c>
      <c r="C9417" s="303">
        <v>0</v>
      </c>
      <c r="D9417" s="304">
        <f t="shared" si="147"/>
        <v>0</v>
      </c>
      <c r="E9417" s="305">
        <v>45992</v>
      </c>
      <c r="F9417" s="302" t="s">
        <v>69</v>
      </c>
      <c r="G9417" s="302" t="s">
        <v>70</v>
      </c>
      <c r="H9417" s="302" t="s">
        <v>3506</v>
      </c>
      <c r="I9417" s="302" t="s">
        <v>678</v>
      </c>
      <c r="J9417" s="302">
        <v>135500</v>
      </c>
      <c r="K9417" s="302" t="s">
        <v>112</v>
      </c>
      <c r="L9417" s="302">
        <v>11276891</v>
      </c>
      <c r="M9417" s="302" t="s">
        <v>1022</v>
      </c>
      <c r="N9417" s="305">
        <v>40543</v>
      </c>
      <c r="O9417" s="305">
        <v>40909</v>
      </c>
      <c r="P9417" s="302" t="s">
        <v>3520</v>
      </c>
    </row>
    <row r="9418" spans="1:16">
      <c r="A9418" s="303">
        <v>0</v>
      </c>
      <c r="B9418" s="303">
        <v>0</v>
      </c>
      <c r="C9418" s="303">
        <v>0</v>
      </c>
      <c r="D9418" s="304">
        <f t="shared" si="147"/>
        <v>0</v>
      </c>
      <c r="E9418" s="305">
        <v>45992</v>
      </c>
      <c r="F9418" s="302" t="s">
        <v>69</v>
      </c>
      <c r="G9418" s="302" t="s">
        <v>70</v>
      </c>
      <c r="H9418" s="302" t="s">
        <v>3506</v>
      </c>
      <c r="I9418" s="302" t="s">
        <v>678</v>
      </c>
      <c r="J9418" s="302">
        <v>135500</v>
      </c>
      <c r="K9418" s="302" t="s">
        <v>112</v>
      </c>
      <c r="L9418" s="302">
        <v>9974684</v>
      </c>
      <c r="M9418" s="302" t="s">
        <v>3065</v>
      </c>
      <c r="N9418" s="305">
        <v>34516</v>
      </c>
      <c r="O9418" s="305">
        <v>34516</v>
      </c>
      <c r="P9418" s="302" t="s">
        <v>1062</v>
      </c>
    </row>
    <row r="9419" spans="1:16">
      <c r="A9419" s="303">
        <v>0</v>
      </c>
      <c r="B9419" s="303">
        <v>0</v>
      </c>
      <c r="C9419" s="303">
        <v>0</v>
      </c>
      <c r="D9419" s="304">
        <f t="shared" si="147"/>
        <v>0</v>
      </c>
      <c r="E9419" s="305">
        <v>45992</v>
      </c>
      <c r="F9419" s="302" t="s">
        <v>69</v>
      </c>
      <c r="G9419" s="302" t="s">
        <v>70</v>
      </c>
      <c r="H9419" s="302" t="s">
        <v>3506</v>
      </c>
      <c r="I9419" s="302" t="s">
        <v>678</v>
      </c>
      <c r="J9419" s="302">
        <v>135500</v>
      </c>
      <c r="K9419" s="302" t="s">
        <v>89</v>
      </c>
      <c r="L9419" s="302">
        <v>11670924</v>
      </c>
      <c r="M9419" s="302" t="s">
        <v>1023</v>
      </c>
      <c r="N9419" s="305">
        <v>40885</v>
      </c>
      <c r="O9419" s="305">
        <v>40909</v>
      </c>
      <c r="P9419" s="302" t="s">
        <v>3507</v>
      </c>
    </row>
    <row r="9420" spans="1:16">
      <c r="A9420" s="303">
        <v>0</v>
      </c>
      <c r="B9420" s="303">
        <v>0</v>
      </c>
      <c r="C9420" s="303">
        <v>0</v>
      </c>
      <c r="D9420" s="304">
        <f t="shared" si="147"/>
        <v>0</v>
      </c>
      <c r="E9420" s="305">
        <v>45992</v>
      </c>
      <c r="F9420" s="302" t="s">
        <v>69</v>
      </c>
      <c r="G9420" s="302" t="s">
        <v>70</v>
      </c>
      <c r="H9420" s="302" t="s">
        <v>3506</v>
      </c>
      <c r="I9420" s="302" t="s">
        <v>678</v>
      </c>
      <c r="J9420" s="302">
        <v>135500</v>
      </c>
      <c r="K9420" s="302" t="s">
        <v>89</v>
      </c>
      <c r="L9420" s="302">
        <v>11655667</v>
      </c>
      <c r="M9420" s="302" t="s">
        <v>1087</v>
      </c>
      <c r="N9420" s="305">
        <v>40893</v>
      </c>
      <c r="O9420" s="305">
        <v>40909</v>
      </c>
      <c r="P9420" s="302" t="s">
        <v>1077</v>
      </c>
    </row>
    <row r="9421" spans="1:16">
      <c r="A9421" s="303">
        <v>0</v>
      </c>
      <c r="B9421" s="303">
        <v>0</v>
      </c>
      <c r="C9421" s="303">
        <v>0</v>
      </c>
      <c r="D9421" s="304">
        <f t="shared" si="147"/>
        <v>0</v>
      </c>
      <c r="E9421" s="305">
        <v>45992</v>
      </c>
      <c r="F9421" s="302" t="s">
        <v>69</v>
      </c>
      <c r="G9421" s="302" t="s">
        <v>70</v>
      </c>
      <c r="H9421" s="302" t="s">
        <v>3506</v>
      </c>
      <c r="I9421" s="302" t="s">
        <v>678</v>
      </c>
      <c r="J9421" s="302">
        <v>135500</v>
      </c>
      <c r="K9421" s="302" t="s">
        <v>113</v>
      </c>
      <c r="L9421" s="302">
        <v>11655670</v>
      </c>
      <c r="M9421" s="302" t="s">
        <v>1088</v>
      </c>
      <c r="N9421" s="305">
        <v>40893</v>
      </c>
      <c r="O9421" s="305">
        <v>40909</v>
      </c>
      <c r="P9421" s="302" t="s">
        <v>1077</v>
      </c>
    </row>
    <row r="9422" spans="1:16">
      <c r="A9422" s="303">
        <v>0</v>
      </c>
      <c r="B9422" s="303">
        <v>0</v>
      </c>
      <c r="C9422" s="303">
        <v>0</v>
      </c>
      <c r="D9422" s="304">
        <f t="shared" si="147"/>
        <v>0</v>
      </c>
      <c r="E9422" s="305">
        <v>45992</v>
      </c>
      <c r="F9422" s="302" t="s">
        <v>69</v>
      </c>
      <c r="G9422" s="302" t="s">
        <v>70</v>
      </c>
      <c r="H9422" s="302" t="s">
        <v>3506</v>
      </c>
      <c r="I9422" s="302" t="s">
        <v>678</v>
      </c>
      <c r="J9422" s="302">
        <v>135500</v>
      </c>
      <c r="K9422" s="302" t="s">
        <v>113</v>
      </c>
      <c r="L9422" s="302">
        <v>11276894</v>
      </c>
      <c r="M9422" s="302" t="s">
        <v>1024</v>
      </c>
      <c r="N9422" s="305">
        <v>40543</v>
      </c>
      <c r="O9422" s="305">
        <v>40909</v>
      </c>
      <c r="P9422" s="302" t="s">
        <v>3520</v>
      </c>
    </row>
    <row r="9423" spans="1:16">
      <c r="A9423" s="303">
        <v>0</v>
      </c>
      <c r="B9423" s="303">
        <v>0</v>
      </c>
      <c r="C9423" s="303">
        <v>0</v>
      </c>
      <c r="D9423" s="304">
        <f t="shared" si="147"/>
        <v>0</v>
      </c>
      <c r="E9423" s="305">
        <v>45992</v>
      </c>
      <c r="F9423" s="302" t="s">
        <v>69</v>
      </c>
      <c r="G9423" s="302" t="s">
        <v>70</v>
      </c>
      <c r="H9423" s="302" t="s">
        <v>3506</v>
      </c>
      <c r="I9423" s="302" t="s">
        <v>678</v>
      </c>
      <c r="J9423" s="302">
        <v>135500</v>
      </c>
      <c r="K9423" s="302" t="s">
        <v>113</v>
      </c>
      <c r="L9423" s="302">
        <v>11670927</v>
      </c>
      <c r="M9423" s="302" t="s">
        <v>1025</v>
      </c>
      <c r="N9423" s="305">
        <v>40885</v>
      </c>
      <c r="O9423" s="305">
        <v>40909</v>
      </c>
      <c r="P9423" s="302" t="s">
        <v>3507</v>
      </c>
    </row>
    <row r="9424" spans="1:16">
      <c r="A9424" s="303">
        <v>0</v>
      </c>
      <c r="B9424" s="303">
        <v>0</v>
      </c>
      <c r="C9424" s="303">
        <v>0</v>
      </c>
      <c r="D9424" s="304">
        <f t="shared" si="147"/>
        <v>0</v>
      </c>
      <c r="E9424" s="305">
        <v>45992</v>
      </c>
      <c r="F9424" s="302" t="s">
        <v>69</v>
      </c>
      <c r="G9424" s="302" t="s">
        <v>70</v>
      </c>
      <c r="H9424" s="302" t="s">
        <v>3506</v>
      </c>
      <c r="I9424" s="302" t="s">
        <v>678</v>
      </c>
      <c r="J9424" s="302">
        <v>135500</v>
      </c>
      <c r="K9424" s="302" t="s">
        <v>114</v>
      </c>
      <c r="L9424" s="302">
        <v>11670930</v>
      </c>
      <c r="M9424" s="302" t="s">
        <v>1026</v>
      </c>
      <c r="N9424" s="305">
        <v>40885</v>
      </c>
      <c r="O9424" s="305">
        <v>40909</v>
      </c>
      <c r="P9424" s="302" t="s">
        <v>3507</v>
      </c>
    </row>
    <row r="9425" spans="1:16">
      <c r="A9425" s="303">
        <v>0</v>
      </c>
      <c r="B9425" s="303">
        <v>0</v>
      </c>
      <c r="C9425" s="303">
        <v>0</v>
      </c>
      <c r="D9425" s="304">
        <f t="shared" si="147"/>
        <v>0</v>
      </c>
      <c r="E9425" s="305">
        <v>45992</v>
      </c>
      <c r="F9425" s="302" t="s">
        <v>69</v>
      </c>
      <c r="G9425" s="302" t="s">
        <v>70</v>
      </c>
      <c r="H9425" s="302" t="s">
        <v>3506</v>
      </c>
      <c r="I9425" s="302" t="s">
        <v>678</v>
      </c>
      <c r="J9425" s="302">
        <v>135500</v>
      </c>
      <c r="K9425" s="302" t="s">
        <v>114</v>
      </c>
      <c r="L9425" s="302">
        <v>11276897</v>
      </c>
      <c r="M9425" s="302" t="s">
        <v>1027</v>
      </c>
      <c r="N9425" s="305">
        <v>40543</v>
      </c>
      <c r="O9425" s="305">
        <v>40909</v>
      </c>
      <c r="P9425" s="302" t="s">
        <v>3520</v>
      </c>
    </row>
    <row r="9426" spans="1:16">
      <c r="A9426" s="303">
        <v>0</v>
      </c>
      <c r="B9426" s="303">
        <v>0</v>
      </c>
      <c r="C9426" s="303">
        <v>0</v>
      </c>
      <c r="D9426" s="304">
        <f t="shared" si="147"/>
        <v>0</v>
      </c>
      <c r="E9426" s="305">
        <v>45992</v>
      </c>
      <c r="F9426" s="302" t="s">
        <v>69</v>
      </c>
      <c r="G9426" s="302" t="s">
        <v>70</v>
      </c>
      <c r="H9426" s="302" t="s">
        <v>3506</v>
      </c>
      <c r="I9426" s="302" t="s">
        <v>678</v>
      </c>
      <c r="J9426" s="302">
        <v>135500</v>
      </c>
      <c r="K9426" s="302" t="s">
        <v>115</v>
      </c>
      <c r="L9426" s="302">
        <v>11670933</v>
      </c>
      <c r="M9426" s="302" t="s">
        <v>1028</v>
      </c>
      <c r="N9426" s="305">
        <v>40885</v>
      </c>
      <c r="O9426" s="305">
        <v>40909</v>
      </c>
      <c r="P9426" s="302" t="s">
        <v>3507</v>
      </c>
    </row>
    <row r="9427" spans="1:16">
      <c r="A9427" s="303">
        <v>0</v>
      </c>
      <c r="B9427" s="303">
        <v>0</v>
      </c>
      <c r="C9427" s="303">
        <v>0</v>
      </c>
      <c r="D9427" s="304">
        <f t="shared" si="147"/>
        <v>0</v>
      </c>
      <c r="E9427" s="305">
        <v>45992</v>
      </c>
      <c r="F9427" s="302" t="s">
        <v>69</v>
      </c>
      <c r="G9427" s="302" t="s">
        <v>70</v>
      </c>
      <c r="H9427" s="302" t="s">
        <v>3506</v>
      </c>
      <c r="I9427" s="302" t="s">
        <v>678</v>
      </c>
      <c r="J9427" s="302">
        <v>135500</v>
      </c>
      <c r="K9427" s="302" t="s">
        <v>196</v>
      </c>
      <c r="L9427" s="302">
        <v>11670936</v>
      </c>
      <c r="M9427" s="302" t="s">
        <v>1029</v>
      </c>
      <c r="N9427" s="305">
        <v>40885</v>
      </c>
      <c r="O9427" s="305">
        <v>40909</v>
      </c>
      <c r="P9427" s="302" t="s">
        <v>3507</v>
      </c>
    </row>
    <row r="9428" spans="1:16">
      <c r="A9428" s="303">
        <v>0</v>
      </c>
      <c r="B9428" s="303">
        <v>0</v>
      </c>
      <c r="C9428" s="303">
        <v>0</v>
      </c>
      <c r="D9428" s="304">
        <f t="shared" si="147"/>
        <v>0</v>
      </c>
      <c r="E9428" s="305">
        <v>45992</v>
      </c>
      <c r="F9428" s="302" t="s">
        <v>69</v>
      </c>
      <c r="G9428" s="302" t="s">
        <v>70</v>
      </c>
      <c r="H9428" s="302" t="s">
        <v>3506</v>
      </c>
      <c r="I9428" s="302" t="s">
        <v>678</v>
      </c>
      <c r="J9428" s="302">
        <v>135500</v>
      </c>
      <c r="K9428" s="302" t="s">
        <v>197</v>
      </c>
      <c r="L9428" s="302">
        <v>11276900</v>
      </c>
      <c r="M9428" s="302" t="s">
        <v>1030</v>
      </c>
      <c r="N9428" s="305">
        <v>40543</v>
      </c>
      <c r="O9428" s="305">
        <v>40909</v>
      </c>
      <c r="P9428" s="302" t="s">
        <v>3520</v>
      </c>
    </row>
    <row r="9429" spans="1:16">
      <c r="A9429" s="303">
        <v>0</v>
      </c>
      <c r="B9429" s="303">
        <v>0</v>
      </c>
      <c r="C9429" s="303">
        <v>0</v>
      </c>
      <c r="D9429" s="304">
        <f t="shared" si="147"/>
        <v>0</v>
      </c>
      <c r="E9429" s="305">
        <v>45992</v>
      </c>
      <c r="F9429" s="302" t="s">
        <v>69</v>
      </c>
      <c r="G9429" s="302" t="s">
        <v>70</v>
      </c>
      <c r="H9429" s="302" t="s">
        <v>3506</v>
      </c>
      <c r="I9429" s="302" t="s">
        <v>678</v>
      </c>
      <c r="J9429" s="302">
        <v>135600</v>
      </c>
      <c r="K9429" s="302" t="s">
        <v>186</v>
      </c>
      <c r="L9429" s="302">
        <v>21322895</v>
      </c>
      <c r="M9429" s="302" t="s">
        <v>1031</v>
      </c>
      <c r="N9429" s="305">
        <v>42744</v>
      </c>
      <c r="O9429" s="305">
        <v>42736</v>
      </c>
      <c r="P9429" s="302" t="s">
        <v>3510</v>
      </c>
    </row>
    <row r="9430" spans="1:16">
      <c r="A9430" s="303">
        <v>0</v>
      </c>
      <c r="B9430" s="303">
        <v>0</v>
      </c>
      <c r="C9430" s="303">
        <v>0</v>
      </c>
      <c r="D9430" s="304">
        <f t="shared" si="147"/>
        <v>0</v>
      </c>
      <c r="E9430" s="305">
        <v>45992</v>
      </c>
      <c r="F9430" s="302" t="s">
        <v>69</v>
      </c>
      <c r="G9430" s="302" t="s">
        <v>70</v>
      </c>
      <c r="H9430" s="302" t="s">
        <v>3506</v>
      </c>
      <c r="I9430" s="302" t="s">
        <v>678</v>
      </c>
      <c r="J9430" s="302">
        <v>135600</v>
      </c>
      <c r="K9430" s="302" t="s">
        <v>203</v>
      </c>
      <c r="L9430" s="302">
        <v>11655659</v>
      </c>
      <c r="M9430" s="302" t="s">
        <v>1089</v>
      </c>
      <c r="N9430" s="305">
        <v>40893</v>
      </c>
      <c r="O9430" s="305">
        <v>40909</v>
      </c>
      <c r="P9430" s="302" t="s">
        <v>1077</v>
      </c>
    </row>
    <row r="9431" spans="1:16">
      <c r="A9431" s="303">
        <v>0</v>
      </c>
      <c r="B9431" s="303">
        <v>0</v>
      </c>
      <c r="C9431" s="303">
        <v>0</v>
      </c>
      <c r="D9431" s="304">
        <f t="shared" si="147"/>
        <v>0</v>
      </c>
      <c r="E9431" s="305">
        <v>45992</v>
      </c>
      <c r="F9431" s="302" t="s">
        <v>69</v>
      </c>
      <c r="G9431" s="302" t="s">
        <v>70</v>
      </c>
      <c r="H9431" s="302" t="s">
        <v>3506</v>
      </c>
      <c r="I9431" s="302" t="s">
        <v>678</v>
      </c>
      <c r="J9431" s="302">
        <v>135600</v>
      </c>
      <c r="K9431" s="302" t="s">
        <v>187</v>
      </c>
      <c r="L9431" s="302">
        <v>11655650</v>
      </c>
      <c r="M9431" s="302" t="s">
        <v>1090</v>
      </c>
      <c r="N9431" s="305">
        <v>40885</v>
      </c>
      <c r="O9431" s="305">
        <v>40909</v>
      </c>
      <c r="P9431" s="302" t="s">
        <v>1077</v>
      </c>
    </row>
    <row r="9432" spans="1:16">
      <c r="A9432" s="303">
        <v>0</v>
      </c>
      <c r="B9432" s="303">
        <v>0</v>
      </c>
      <c r="C9432" s="303">
        <v>0</v>
      </c>
      <c r="D9432" s="304">
        <f t="shared" si="147"/>
        <v>0</v>
      </c>
      <c r="E9432" s="305">
        <v>45992</v>
      </c>
      <c r="F9432" s="302" t="s">
        <v>69</v>
      </c>
      <c r="G9432" s="302" t="s">
        <v>70</v>
      </c>
      <c r="H9432" s="302" t="s">
        <v>3506</v>
      </c>
      <c r="I9432" s="302" t="s">
        <v>678</v>
      </c>
      <c r="J9432" s="302">
        <v>135600</v>
      </c>
      <c r="K9432" s="302" t="s">
        <v>182</v>
      </c>
      <c r="L9432" s="302">
        <v>11670876</v>
      </c>
      <c r="M9432" s="302" t="s">
        <v>1033</v>
      </c>
      <c r="N9432" s="305">
        <v>40885</v>
      </c>
      <c r="O9432" s="305">
        <v>40909</v>
      </c>
      <c r="P9432" s="302" t="s">
        <v>3507</v>
      </c>
    </row>
    <row r="9433" spans="1:16">
      <c r="A9433" s="303">
        <v>0</v>
      </c>
      <c r="B9433" s="303">
        <v>0</v>
      </c>
      <c r="C9433" s="303">
        <v>0</v>
      </c>
      <c r="D9433" s="304">
        <f t="shared" si="147"/>
        <v>0</v>
      </c>
      <c r="E9433" s="305">
        <v>45992</v>
      </c>
      <c r="F9433" s="302" t="s">
        <v>69</v>
      </c>
      <c r="G9433" s="302" t="s">
        <v>70</v>
      </c>
      <c r="H9433" s="302" t="s">
        <v>3506</v>
      </c>
      <c r="I9433" s="302" t="s">
        <v>678</v>
      </c>
      <c r="J9433" s="302">
        <v>135600</v>
      </c>
      <c r="K9433" s="302" t="s">
        <v>188</v>
      </c>
      <c r="L9433" s="302">
        <v>21322883</v>
      </c>
      <c r="M9433" s="302" t="s">
        <v>1034</v>
      </c>
      <c r="N9433" s="305">
        <v>42744</v>
      </c>
      <c r="O9433" s="305">
        <v>42736</v>
      </c>
      <c r="P9433" s="302" t="s">
        <v>3510</v>
      </c>
    </row>
    <row r="9434" spans="1:16">
      <c r="A9434" s="303">
        <v>0</v>
      </c>
      <c r="B9434" s="303">
        <v>4016.65</v>
      </c>
      <c r="C9434" s="303">
        <v>915.60994793949999</v>
      </c>
      <c r="D9434" s="304">
        <f t="shared" si="147"/>
        <v>3101.0400520604999</v>
      </c>
      <c r="E9434" s="305">
        <v>45992</v>
      </c>
      <c r="F9434" s="302" t="s">
        <v>69</v>
      </c>
      <c r="G9434" s="302" t="s">
        <v>70</v>
      </c>
      <c r="H9434" s="302" t="s">
        <v>3506</v>
      </c>
      <c r="I9434" s="302" t="s">
        <v>678</v>
      </c>
      <c r="J9434" s="302">
        <v>135600</v>
      </c>
      <c r="K9434" s="302" t="s">
        <v>127</v>
      </c>
      <c r="L9434" s="302">
        <v>11067179</v>
      </c>
      <c r="M9434" s="302" t="s">
        <v>873</v>
      </c>
      <c r="N9434" s="305">
        <v>40148</v>
      </c>
      <c r="O9434" s="305">
        <v>40544</v>
      </c>
      <c r="P9434" s="302" t="s">
        <v>3509</v>
      </c>
    </row>
    <row r="9435" spans="1:16">
      <c r="A9435" s="303">
        <v>0</v>
      </c>
      <c r="B9435" s="303">
        <v>3639.62</v>
      </c>
      <c r="C9435" s="303">
        <v>779.38189386119996</v>
      </c>
      <c r="D9435" s="304">
        <f t="shared" si="147"/>
        <v>2860.2381061388</v>
      </c>
      <c r="E9435" s="305">
        <v>45992</v>
      </c>
      <c r="F9435" s="302" t="s">
        <v>69</v>
      </c>
      <c r="G9435" s="302" t="s">
        <v>70</v>
      </c>
      <c r="H9435" s="302" t="s">
        <v>3506</v>
      </c>
      <c r="I9435" s="302" t="s">
        <v>678</v>
      </c>
      <c r="J9435" s="302">
        <v>135600</v>
      </c>
      <c r="K9435" s="302" t="s">
        <v>127</v>
      </c>
      <c r="L9435" s="302">
        <v>11276888</v>
      </c>
      <c r="M9435" s="302" t="s">
        <v>873</v>
      </c>
      <c r="N9435" s="305">
        <v>40543</v>
      </c>
      <c r="O9435" s="305">
        <v>40909</v>
      </c>
      <c r="P9435" s="302" t="s">
        <v>3520</v>
      </c>
    </row>
    <row r="9436" spans="1:16">
      <c r="A9436" s="303">
        <v>0</v>
      </c>
      <c r="B9436" s="303">
        <v>0</v>
      </c>
      <c r="C9436" s="303">
        <v>0</v>
      </c>
      <c r="D9436" s="304">
        <f t="shared" si="147"/>
        <v>0</v>
      </c>
      <c r="E9436" s="305">
        <v>45992</v>
      </c>
      <c r="F9436" s="302" t="s">
        <v>69</v>
      </c>
      <c r="G9436" s="302" t="s">
        <v>70</v>
      </c>
      <c r="H9436" s="302" t="s">
        <v>3506</v>
      </c>
      <c r="I9436" s="302" t="s">
        <v>678</v>
      </c>
      <c r="J9436" s="302">
        <v>135600</v>
      </c>
      <c r="K9436" s="302" t="s">
        <v>127</v>
      </c>
      <c r="L9436" s="302">
        <v>21322892</v>
      </c>
      <c r="M9436" s="302" t="s">
        <v>873</v>
      </c>
      <c r="N9436" s="305">
        <v>42744</v>
      </c>
      <c r="O9436" s="305">
        <v>42736</v>
      </c>
      <c r="P9436" s="302" t="s">
        <v>3510</v>
      </c>
    </row>
    <row r="9437" spans="1:16">
      <c r="A9437" s="303">
        <v>0</v>
      </c>
      <c r="B9437" s="303">
        <v>11085.08</v>
      </c>
      <c r="C9437" s="303">
        <v>2220.5951506304</v>
      </c>
      <c r="D9437" s="304">
        <f t="shared" si="147"/>
        <v>8864.4848493696009</v>
      </c>
      <c r="E9437" s="305">
        <v>45992</v>
      </c>
      <c r="F9437" s="302" t="s">
        <v>69</v>
      </c>
      <c r="G9437" s="302" t="s">
        <v>70</v>
      </c>
      <c r="H9437" s="302" t="s">
        <v>3506</v>
      </c>
      <c r="I9437" s="302" t="s">
        <v>678</v>
      </c>
      <c r="J9437" s="302">
        <v>135600</v>
      </c>
      <c r="K9437" s="302" t="s">
        <v>127</v>
      </c>
      <c r="L9437" s="302">
        <v>11670891</v>
      </c>
      <c r="M9437" s="302" t="s">
        <v>1035</v>
      </c>
      <c r="N9437" s="305">
        <v>40885</v>
      </c>
      <c r="O9437" s="305">
        <v>40909</v>
      </c>
      <c r="P9437" s="302" t="s">
        <v>3507</v>
      </c>
    </row>
    <row r="9438" spans="1:16">
      <c r="A9438" s="303">
        <v>0</v>
      </c>
      <c r="B9438" s="303">
        <v>0</v>
      </c>
      <c r="C9438" s="303">
        <v>0</v>
      </c>
      <c r="D9438" s="304">
        <f t="shared" si="147"/>
        <v>0</v>
      </c>
      <c r="E9438" s="305">
        <v>45992</v>
      </c>
      <c r="F9438" s="302" t="s">
        <v>69</v>
      </c>
      <c r="G9438" s="302" t="s">
        <v>70</v>
      </c>
      <c r="H9438" s="302" t="s">
        <v>3506</v>
      </c>
      <c r="I9438" s="302" t="s">
        <v>678</v>
      </c>
      <c r="J9438" s="302">
        <v>135600</v>
      </c>
      <c r="K9438" s="302" t="s">
        <v>189</v>
      </c>
      <c r="L9438" s="302">
        <v>11670867</v>
      </c>
      <c r="M9438" s="302" t="s">
        <v>1036</v>
      </c>
      <c r="N9438" s="305">
        <v>40885</v>
      </c>
      <c r="O9438" s="305">
        <v>40909</v>
      </c>
      <c r="P9438" s="302" t="s">
        <v>3507</v>
      </c>
    </row>
    <row r="9439" spans="1:16">
      <c r="A9439" s="303">
        <v>0</v>
      </c>
      <c r="B9439" s="303">
        <v>0</v>
      </c>
      <c r="C9439" s="303">
        <v>0</v>
      </c>
      <c r="D9439" s="304">
        <f t="shared" si="147"/>
        <v>0</v>
      </c>
      <c r="E9439" s="305">
        <v>45992</v>
      </c>
      <c r="F9439" s="302" t="s">
        <v>69</v>
      </c>
      <c r="G9439" s="302" t="s">
        <v>70</v>
      </c>
      <c r="H9439" s="302" t="s">
        <v>3506</v>
      </c>
      <c r="I9439" s="302" t="s">
        <v>678</v>
      </c>
      <c r="J9439" s="302">
        <v>135600</v>
      </c>
      <c r="K9439" s="302" t="s">
        <v>190</v>
      </c>
      <c r="L9439" s="302">
        <v>11670857</v>
      </c>
      <c r="M9439" s="302" t="s">
        <v>1037</v>
      </c>
      <c r="N9439" s="305">
        <v>40885</v>
      </c>
      <c r="O9439" s="305">
        <v>40909</v>
      </c>
      <c r="P9439" s="302" t="s">
        <v>3507</v>
      </c>
    </row>
    <row r="9440" spans="1:16">
      <c r="A9440" s="303">
        <v>0</v>
      </c>
      <c r="B9440" s="303">
        <v>0</v>
      </c>
      <c r="C9440" s="303">
        <v>0</v>
      </c>
      <c r="D9440" s="304">
        <f t="shared" si="147"/>
        <v>0</v>
      </c>
      <c r="E9440" s="305">
        <v>45992</v>
      </c>
      <c r="F9440" s="302" t="s">
        <v>69</v>
      </c>
      <c r="G9440" s="302" t="s">
        <v>70</v>
      </c>
      <c r="H9440" s="302" t="s">
        <v>3506</v>
      </c>
      <c r="I9440" s="302" t="s">
        <v>678</v>
      </c>
      <c r="J9440" s="302">
        <v>135600</v>
      </c>
      <c r="K9440" s="302" t="s">
        <v>184</v>
      </c>
      <c r="L9440" s="302">
        <v>9818328</v>
      </c>
      <c r="M9440" s="302" t="s">
        <v>990</v>
      </c>
      <c r="N9440" s="305">
        <v>38322</v>
      </c>
      <c r="O9440" s="305">
        <v>37987</v>
      </c>
      <c r="P9440" s="302" t="s">
        <v>3513</v>
      </c>
    </row>
    <row r="9441" spans="1:16">
      <c r="A9441" s="303">
        <v>0</v>
      </c>
      <c r="B9441" s="303">
        <v>0</v>
      </c>
      <c r="C9441" s="303">
        <v>0</v>
      </c>
      <c r="D9441" s="304">
        <f t="shared" si="147"/>
        <v>0</v>
      </c>
      <c r="E9441" s="305">
        <v>45992</v>
      </c>
      <c r="F9441" s="302" t="s">
        <v>69</v>
      </c>
      <c r="G9441" s="302" t="s">
        <v>70</v>
      </c>
      <c r="H9441" s="302" t="s">
        <v>3506</v>
      </c>
      <c r="I9441" s="302" t="s">
        <v>678</v>
      </c>
      <c r="J9441" s="302">
        <v>135600</v>
      </c>
      <c r="K9441" s="302" t="s">
        <v>91</v>
      </c>
      <c r="L9441" s="302">
        <v>11655643</v>
      </c>
      <c r="M9441" s="302" t="s">
        <v>1091</v>
      </c>
      <c r="N9441" s="305">
        <v>40893</v>
      </c>
      <c r="O9441" s="305">
        <v>40909</v>
      </c>
      <c r="P9441" s="302" t="s">
        <v>1077</v>
      </c>
    </row>
    <row r="9442" spans="1:16">
      <c r="A9442" s="303">
        <v>0</v>
      </c>
      <c r="B9442" s="303">
        <v>0</v>
      </c>
      <c r="C9442" s="303">
        <v>0</v>
      </c>
      <c r="D9442" s="304">
        <f t="shared" si="147"/>
        <v>0</v>
      </c>
      <c r="E9442" s="305">
        <v>45992</v>
      </c>
      <c r="F9442" s="302" t="s">
        <v>69</v>
      </c>
      <c r="G9442" s="302" t="s">
        <v>70</v>
      </c>
      <c r="H9442" s="302" t="s">
        <v>3506</v>
      </c>
      <c r="I9442" s="302" t="s">
        <v>678</v>
      </c>
      <c r="J9442" s="302">
        <v>135600</v>
      </c>
      <c r="K9442" s="302" t="s">
        <v>91</v>
      </c>
      <c r="L9442" s="302">
        <v>9974683</v>
      </c>
      <c r="M9442" s="302" t="s">
        <v>886</v>
      </c>
      <c r="N9442" s="305">
        <v>34516</v>
      </c>
      <c r="O9442" s="305">
        <v>34516</v>
      </c>
      <c r="P9442" s="302" t="s">
        <v>1062</v>
      </c>
    </row>
    <row r="9443" spans="1:16">
      <c r="A9443" s="303">
        <v>0</v>
      </c>
      <c r="B9443" s="303">
        <v>0</v>
      </c>
      <c r="C9443" s="303">
        <v>0</v>
      </c>
      <c r="D9443" s="304">
        <f t="shared" si="147"/>
        <v>0</v>
      </c>
      <c r="E9443" s="305">
        <v>45992</v>
      </c>
      <c r="F9443" s="302" t="s">
        <v>69</v>
      </c>
      <c r="G9443" s="302" t="s">
        <v>70</v>
      </c>
      <c r="H9443" s="302" t="s">
        <v>3506</v>
      </c>
      <c r="I9443" s="302" t="s">
        <v>678</v>
      </c>
      <c r="J9443" s="302">
        <v>135600</v>
      </c>
      <c r="K9443" s="302" t="s">
        <v>91</v>
      </c>
      <c r="L9443" s="302">
        <v>21322880</v>
      </c>
      <c r="M9443" s="302" t="s">
        <v>1038</v>
      </c>
      <c r="N9443" s="305">
        <v>42744</v>
      </c>
      <c r="O9443" s="305">
        <v>42736</v>
      </c>
      <c r="P9443" s="302" t="s">
        <v>3510</v>
      </c>
    </row>
    <row r="9444" spans="1:16">
      <c r="A9444" s="303">
        <v>0</v>
      </c>
      <c r="B9444" s="303">
        <v>0</v>
      </c>
      <c r="C9444" s="303">
        <v>0</v>
      </c>
      <c r="D9444" s="304">
        <f t="shared" si="147"/>
        <v>0</v>
      </c>
      <c r="E9444" s="305">
        <v>45992</v>
      </c>
      <c r="F9444" s="302" t="s">
        <v>69</v>
      </c>
      <c r="G9444" s="302" t="s">
        <v>70</v>
      </c>
      <c r="H9444" s="302" t="s">
        <v>3506</v>
      </c>
      <c r="I9444" s="302" t="s">
        <v>678</v>
      </c>
      <c r="J9444" s="302">
        <v>135600</v>
      </c>
      <c r="K9444" s="302" t="s">
        <v>191</v>
      </c>
      <c r="L9444" s="302">
        <v>21322898</v>
      </c>
      <c r="M9444" s="302" t="s">
        <v>1039</v>
      </c>
      <c r="N9444" s="305">
        <v>42744</v>
      </c>
      <c r="O9444" s="305">
        <v>42736</v>
      </c>
      <c r="P9444" s="302" t="s">
        <v>3510</v>
      </c>
    </row>
    <row r="9445" spans="1:16">
      <c r="A9445" s="303">
        <v>0</v>
      </c>
      <c r="B9445" s="303">
        <v>0</v>
      </c>
      <c r="C9445" s="303">
        <v>0</v>
      </c>
      <c r="D9445" s="304">
        <f t="shared" si="147"/>
        <v>0</v>
      </c>
      <c r="E9445" s="305">
        <v>45992</v>
      </c>
      <c r="F9445" s="302" t="s">
        <v>69</v>
      </c>
      <c r="G9445" s="302" t="s">
        <v>70</v>
      </c>
      <c r="H9445" s="302" t="s">
        <v>3506</v>
      </c>
      <c r="I9445" s="302" t="s">
        <v>678</v>
      </c>
      <c r="J9445" s="302">
        <v>135600</v>
      </c>
      <c r="K9445" s="302" t="s">
        <v>84</v>
      </c>
      <c r="L9445" s="302">
        <v>18744609</v>
      </c>
      <c r="M9445" s="302" t="s">
        <v>3515</v>
      </c>
      <c r="N9445" s="305">
        <v>42744</v>
      </c>
      <c r="O9445" s="305">
        <v>42767</v>
      </c>
      <c r="P9445" s="302" t="s">
        <v>3510</v>
      </c>
    </row>
    <row r="9446" spans="1:16">
      <c r="A9446" s="303">
        <v>0</v>
      </c>
      <c r="B9446" s="303">
        <v>0</v>
      </c>
      <c r="C9446" s="303">
        <v>0</v>
      </c>
      <c r="D9446" s="304">
        <f t="shared" si="147"/>
        <v>0</v>
      </c>
      <c r="E9446" s="305">
        <v>45992</v>
      </c>
      <c r="F9446" s="302" t="s">
        <v>69</v>
      </c>
      <c r="G9446" s="302" t="s">
        <v>70</v>
      </c>
      <c r="H9446" s="302" t="s">
        <v>3506</v>
      </c>
      <c r="I9446" s="302" t="s">
        <v>678</v>
      </c>
      <c r="J9446" s="302">
        <v>135600</v>
      </c>
      <c r="K9446" s="302" t="s">
        <v>84</v>
      </c>
      <c r="L9446" s="302">
        <v>9725779</v>
      </c>
      <c r="M9446" s="302" t="s">
        <v>3514</v>
      </c>
      <c r="N9446" s="305">
        <v>38701</v>
      </c>
      <c r="O9446" s="305">
        <v>38687</v>
      </c>
      <c r="P9446" s="302" t="s">
        <v>3511</v>
      </c>
    </row>
    <row r="9447" spans="1:16">
      <c r="A9447" s="303">
        <v>0</v>
      </c>
      <c r="B9447" s="303">
        <v>0</v>
      </c>
      <c r="C9447" s="303">
        <v>0</v>
      </c>
      <c r="D9447" s="304">
        <f t="shared" si="147"/>
        <v>0</v>
      </c>
      <c r="E9447" s="305">
        <v>45992</v>
      </c>
      <c r="F9447" s="302" t="s">
        <v>69</v>
      </c>
      <c r="G9447" s="302" t="s">
        <v>70</v>
      </c>
      <c r="H9447" s="302" t="s">
        <v>3506</v>
      </c>
      <c r="I9447" s="302" t="s">
        <v>678</v>
      </c>
      <c r="J9447" s="302">
        <v>135600</v>
      </c>
      <c r="K9447" s="302" t="s">
        <v>84</v>
      </c>
      <c r="L9447" s="302">
        <v>18849246</v>
      </c>
      <c r="M9447" s="302" t="s">
        <v>3515</v>
      </c>
      <c r="N9447" s="305">
        <v>42744</v>
      </c>
      <c r="O9447" s="305">
        <v>42795</v>
      </c>
      <c r="P9447" s="302" t="s">
        <v>3510</v>
      </c>
    </row>
    <row r="9448" spans="1:16">
      <c r="A9448" s="303">
        <v>0</v>
      </c>
      <c r="B9448" s="303">
        <v>0</v>
      </c>
      <c r="C9448" s="303">
        <v>0</v>
      </c>
      <c r="D9448" s="304">
        <f t="shared" si="147"/>
        <v>0</v>
      </c>
      <c r="E9448" s="305">
        <v>45992</v>
      </c>
      <c r="F9448" s="302" t="s">
        <v>69</v>
      </c>
      <c r="G9448" s="302" t="s">
        <v>70</v>
      </c>
      <c r="H9448" s="302" t="s">
        <v>3506</v>
      </c>
      <c r="I9448" s="302" t="s">
        <v>678</v>
      </c>
      <c r="J9448" s="302">
        <v>135600</v>
      </c>
      <c r="K9448" s="302" t="s">
        <v>84</v>
      </c>
      <c r="L9448" s="302">
        <v>19663646</v>
      </c>
      <c r="M9448" s="302" t="s">
        <v>3515</v>
      </c>
      <c r="N9448" s="305">
        <v>42744</v>
      </c>
      <c r="O9448" s="305">
        <v>42826</v>
      </c>
      <c r="P9448" s="302" t="s">
        <v>3510</v>
      </c>
    </row>
    <row r="9449" spans="1:16">
      <c r="A9449" s="303">
        <v>0</v>
      </c>
      <c r="B9449" s="303">
        <v>0</v>
      </c>
      <c r="C9449" s="303">
        <v>0</v>
      </c>
      <c r="D9449" s="304">
        <f t="shared" si="147"/>
        <v>0</v>
      </c>
      <c r="E9449" s="305">
        <v>45992</v>
      </c>
      <c r="F9449" s="302" t="s">
        <v>69</v>
      </c>
      <c r="G9449" s="302" t="s">
        <v>70</v>
      </c>
      <c r="H9449" s="302" t="s">
        <v>3506</v>
      </c>
      <c r="I9449" s="302" t="s">
        <v>678</v>
      </c>
      <c r="J9449" s="302">
        <v>135600</v>
      </c>
      <c r="K9449" s="302" t="s">
        <v>84</v>
      </c>
      <c r="L9449" s="302">
        <v>9747483</v>
      </c>
      <c r="M9449" s="302" t="s">
        <v>3517</v>
      </c>
      <c r="N9449" s="305">
        <v>38945</v>
      </c>
      <c r="O9449" s="305">
        <v>39052</v>
      </c>
      <c r="P9449" s="302" t="s">
        <v>3512</v>
      </c>
    </row>
    <row r="9450" spans="1:16">
      <c r="A9450" s="303">
        <v>0</v>
      </c>
      <c r="B9450" s="303">
        <v>0</v>
      </c>
      <c r="C9450" s="303">
        <v>0</v>
      </c>
      <c r="D9450" s="304">
        <f t="shared" si="147"/>
        <v>0</v>
      </c>
      <c r="E9450" s="305">
        <v>45992</v>
      </c>
      <c r="F9450" s="302" t="s">
        <v>69</v>
      </c>
      <c r="G9450" s="302" t="s">
        <v>70</v>
      </c>
      <c r="H9450" s="302" t="s">
        <v>3506</v>
      </c>
      <c r="I9450" s="302" t="s">
        <v>678</v>
      </c>
      <c r="J9450" s="302">
        <v>135600</v>
      </c>
      <c r="K9450" s="302" t="s">
        <v>129</v>
      </c>
      <c r="L9450" s="302">
        <v>11670864</v>
      </c>
      <c r="M9450" s="302" t="s">
        <v>1040</v>
      </c>
      <c r="N9450" s="305">
        <v>40885</v>
      </c>
      <c r="O9450" s="305">
        <v>40909</v>
      </c>
      <c r="P9450" s="302" t="s">
        <v>3507</v>
      </c>
    </row>
    <row r="9451" spans="1:16">
      <c r="A9451" s="303">
        <v>0</v>
      </c>
      <c r="B9451" s="303">
        <v>0</v>
      </c>
      <c r="C9451" s="303">
        <v>0</v>
      </c>
      <c r="D9451" s="304">
        <f t="shared" si="147"/>
        <v>0</v>
      </c>
      <c r="E9451" s="305">
        <v>45992</v>
      </c>
      <c r="F9451" s="302" t="s">
        <v>69</v>
      </c>
      <c r="G9451" s="302" t="s">
        <v>70</v>
      </c>
      <c r="H9451" s="302" t="s">
        <v>3506</v>
      </c>
      <c r="I9451" s="302" t="s">
        <v>678</v>
      </c>
      <c r="J9451" s="302">
        <v>135600</v>
      </c>
      <c r="K9451" s="302" t="s">
        <v>192</v>
      </c>
      <c r="L9451" s="302">
        <v>11067176</v>
      </c>
      <c r="M9451" s="302" t="s">
        <v>3522</v>
      </c>
      <c r="N9451" s="305">
        <v>40148</v>
      </c>
      <c r="O9451" s="305">
        <v>40544</v>
      </c>
      <c r="P9451" s="302" t="s">
        <v>3509</v>
      </c>
    </row>
    <row r="9452" spans="1:16">
      <c r="A9452" s="303">
        <v>0</v>
      </c>
      <c r="B9452" s="303">
        <v>0</v>
      </c>
      <c r="C9452" s="303">
        <v>0</v>
      </c>
      <c r="D9452" s="304">
        <f t="shared" si="147"/>
        <v>0</v>
      </c>
      <c r="E9452" s="305">
        <v>45992</v>
      </c>
      <c r="F9452" s="302" t="s">
        <v>69</v>
      </c>
      <c r="G9452" s="302" t="s">
        <v>70</v>
      </c>
      <c r="H9452" s="302" t="s">
        <v>3506</v>
      </c>
      <c r="I9452" s="302" t="s">
        <v>678</v>
      </c>
      <c r="J9452" s="302">
        <v>135600</v>
      </c>
      <c r="K9452" s="302" t="s">
        <v>192</v>
      </c>
      <c r="L9452" s="302">
        <v>11670873</v>
      </c>
      <c r="M9452" s="302" t="s">
        <v>1041</v>
      </c>
      <c r="N9452" s="305">
        <v>40885</v>
      </c>
      <c r="O9452" s="305">
        <v>40909</v>
      </c>
      <c r="P9452" s="302" t="s">
        <v>3507</v>
      </c>
    </row>
    <row r="9453" spans="1:16">
      <c r="A9453" s="303">
        <v>0</v>
      </c>
      <c r="B9453" s="303">
        <v>0</v>
      </c>
      <c r="C9453" s="303">
        <v>0</v>
      </c>
      <c r="D9453" s="304">
        <f t="shared" si="147"/>
        <v>0</v>
      </c>
      <c r="E9453" s="305">
        <v>45992</v>
      </c>
      <c r="F9453" s="302" t="s">
        <v>69</v>
      </c>
      <c r="G9453" s="302" t="s">
        <v>70</v>
      </c>
      <c r="H9453" s="302" t="s">
        <v>3506</v>
      </c>
      <c r="I9453" s="302" t="s">
        <v>678</v>
      </c>
      <c r="J9453" s="302">
        <v>135600</v>
      </c>
      <c r="K9453" s="302" t="s">
        <v>207</v>
      </c>
      <c r="L9453" s="302">
        <v>11655653</v>
      </c>
      <c r="M9453" s="302" t="s">
        <v>1092</v>
      </c>
      <c r="N9453" s="305">
        <v>40885</v>
      </c>
      <c r="O9453" s="305">
        <v>40909</v>
      </c>
      <c r="P9453" s="302" t="s">
        <v>1077</v>
      </c>
    </row>
    <row r="9454" spans="1:16">
      <c r="A9454" s="303">
        <v>0</v>
      </c>
      <c r="B9454" s="303">
        <v>0</v>
      </c>
      <c r="C9454" s="303">
        <v>0</v>
      </c>
      <c r="D9454" s="304">
        <f t="shared" si="147"/>
        <v>0</v>
      </c>
      <c r="E9454" s="305">
        <v>45992</v>
      </c>
      <c r="F9454" s="302" t="s">
        <v>69</v>
      </c>
      <c r="G9454" s="302" t="s">
        <v>70</v>
      </c>
      <c r="H9454" s="302" t="s">
        <v>3506</v>
      </c>
      <c r="I9454" s="302" t="s">
        <v>678</v>
      </c>
      <c r="J9454" s="302">
        <v>135600</v>
      </c>
      <c r="K9454" s="302" t="s">
        <v>193</v>
      </c>
      <c r="L9454" s="302">
        <v>21322901</v>
      </c>
      <c r="M9454" s="302" t="s">
        <v>1042</v>
      </c>
      <c r="N9454" s="305">
        <v>42744</v>
      </c>
      <c r="O9454" s="305">
        <v>42736</v>
      </c>
      <c r="P9454" s="302" t="s">
        <v>3510</v>
      </c>
    </row>
    <row r="9455" spans="1:16">
      <c r="A9455" s="303">
        <v>0</v>
      </c>
      <c r="B9455" s="303">
        <v>0</v>
      </c>
      <c r="C9455" s="303">
        <v>0</v>
      </c>
      <c r="D9455" s="304">
        <f t="shared" si="147"/>
        <v>0</v>
      </c>
      <c r="E9455" s="305">
        <v>45992</v>
      </c>
      <c r="F9455" s="302" t="s">
        <v>69</v>
      </c>
      <c r="G9455" s="302" t="s">
        <v>70</v>
      </c>
      <c r="H9455" s="302" t="s">
        <v>3506</v>
      </c>
      <c r="I9455" s="302" t="s">
        <v>678</v>
      </c>
      <c r="J9455" s="302">
        <v>135600</v>
      </c>
      <c r="K9455" s="302" t="s">
        <v>170</v>
      </c>
      <c r="L9455" s="302">
        <v>11276885</v>
      </c>
      <c r="M9455" s="302" t="s">
        <v>1043</v>
      </c>
      <c r="N9455" s="305">
        <v>40543</v>
      </c>
      <c r="O9455" s="305">
        <v>40909</v>
      </c>
      <c r="P9455" s="302" t="s">
        <v>3520</v>
      </c>
    </row>
    <row r="9456" spans="1:16">
      <c r="A9456" s="303">
        <v>0</v>
      </c>
      <c r="B9456" s="303">
        <v>0</v>
      </c>
      <c r="C9456" s="303">
        <v>0</v>
      </c>
      <c r="D9456" s="304">
        <f t="shared" si="147"/>
        <v>0</v>
      </c>
      <c r="E9456" s="305">
        <v>45992</v>
      </c>
      <c r="F9456" s="302" t="s">
        <v>69</v>
      </c>
      <c r="G9456" s="302" t="s">
        <v>70</v>
      </c>
      <c r="H9456" s="302" t="s">
        <v>3506</v>
      </c>
      <c r="I9456" s="302" t="s">
        <v>678</v>
      </c>
      <c r="J9456" s="302">
        <v>135600</v>
      </c>
      <c r="K9456" s="302" t="s">
        <v>170</v>
      </c>
      <c r="L9456" s="302">
        <v>11655656</v>
      </c>
      <c r="M9456" s="302" t="s">
        <v>1093</v>
      </c>
      <c r="N9456" s="305">
        <v>40885</v>
      </c>
      <c r="O9456" s="305">
        <v>40909</v>
      </c>
      <c r="P9456" s="302" t="s">
        <v>1077</v>
      </c>
    </row>
    <row r="9457" spans="1:16">
      <c r="A9457" s="303">
        <v>0</v>
      </c>
      <c r="B9457" s="303">
        <v>7941.79</v>
      </c>
      <c r="C9457" s="303">
        <v>1590.9222451552</v>
      </c>
      <c r="D9457" s="304">
        <f t="shared" si="147"/>
        <v>6350.8677548447995</v>
      </c>
      <c r="E9457" s="305">
        <v>45992</v>
      </c>
      <c r="F9457" s="302" t="s">
        <v>69</v>
      </c>
      <c r="G9457" s="302" t="s">
        <v>70</v>
      </c>
      <c r="H9457" s="302" t="s">
        <v>3506</v>
      </c>
      <c r="I9457" s="302" t="s">
        <v>678</v>
      </c>
      <c r="J9457" s="302">
        <v>135600</v>
      </c>
      <c r="K9457" s="302" t="s">
        <v>208</v>
      </c>
      <c r="L9457" s="302">
        <v>11655664</v>
      </c>
      <c r="M9457" s="302" t="s">
        <v>1094</v>
      </c>
      <c r="N9457" s="305">
        <v>40893</v>
      </c>
      <c r="O9457" s="305">
        <v>40909</v>
      </c>
      <c r="P9457" s="302" t="s">
        <v>1077</v>
      </c>
    </row>
    <row r="9458" spans="1:16">
      <c r="A9458" s="303">
        <v>0</v>
      </c>
      <c r="B9458" s="303">
        <v>0</v>
      </c>
      <c r="C9458" s="303">
        <v>0</v>
      </c>
      <c r="D9458" s="304">
        <f t="shared" si="147"/>
        <v>0</v>
      </c>
      <c r="E9458" s="305">
        <v>45992</v>
      </c>
      <c r="F9458" s="302" t="s">
        <v>69</v>
      </c>
      <c r="G9458" s="302" t="s">
        <v>70</v>
      </c>
      <c r="H9458" s="302" t="s">
        <v>3506</v>
      </c>
      <c r="I9458" s="302" t="s">
        <v>678</v>
      </c>
      <c r="J9458" s="302">
        <v>135600</v>
      </c>
      <c r="K9458" s="302" t="s">
        <v>97</v>
      </c>
      <c r="L9458" s="302">
        <v>11067160</v>
      </c>
      <c r="M9458" s="302" t="s">
        <v>3523</v>
      </c>
      <c r="N9458" s="305">
        <v>40148</v>
      </c>
      <c r="O9458" s="305">
        <v>40544</v>
      </c>
      <c r="P9458" s="302" t="s">
        <v>3509</v>
      </c>
    </row>
    <row r="9459" spans="1:16">
      <c r="A9459" s="303">
        <v>0</v>
      </c>
      <c r="B9459" s="303">
        <v>0</v>
      </c>
      <c r="C9459" s="303">
        <v>0</v>
      </c>
      <c r="D9459" s="304">
        <f t="shared" si="147"/>
        <v>0</v>
      </c>
      <c r="E9459" s="305">
        <v>45992</v>
      </c>
      <c r="F9459" s="302" t="s">
        <v>69</v>
      </c>
      <c r="G9459" s="302" t="s">
        <v>70</v>
      </c>
      <c r="H9459" s="302" t="s">
        <v>3506</v>
      </c>
      <c r="I9459" s="302" t="s">
        <v>678</v>
      </c>
      <c r="J9459" s="302">
        <v>135600</v>
      </c>
      <c r="K9459" s="302" t="s">
        <v>98</v>
      </c>
      <c r="L9459" s="302">
        <v>21322889</v>
      </c>
      <c r="M9459" s="302" t="s">
        <v>875</v>
      </c>
      <c r="N9459" s="305">
        <v>42744</v>
      </c>
      <c r="O9459" s="305">
        <v>42736</v>
      </c>
      <c r="P9459" s="302" t="s">
        <v>3510</v>
      </c>
    </row>
    <row r="9460" spans="1:16">
      <c r="A9460" s="303">
        <v>0</v>
      </c>
      <c r="B9460" s="303">
        <v>0</v>
      </c>
      <c r="C9460" s="303">
        <v>0</v>
      </c>
      <c r="D9460" s="304">
        <f t="shared" si="147"/>
        <v>0</v>
      </c>
      <c r="E9460" s="305">
        <v>45992</v>
      </c>
      <c r="F9460" s="302" t="s">
        <v>69</v>
      </c>
      <c r="G9460" s="302" t="s">
        <v>70</v>
      </c>
      <c r="H9460" s="302" t="s">
        <v>3506</v>
      </c>
      <c r="I9460" s="302" t="s">
        <v>678</v>
      </c>
      <c r="J9460" s="302">
        <v>135600</v>
      </c>
      <c r="K9460" s="302" t="s">
        <v>98</v>
      </c>
      <c r="L9460" s="302">
        <v>9740686</v>
      </c>
      <c r="M9460" s="302" t="s">
        <v>909</v>
      </c>
      <c r="N9460" s="305">
        <v>38945</v>
      </c>
      <c r="O9460" s="305">
        <v>38718</v>
      </c>
      <c r="P9460" s="302" t="s">
        <v>3512</v>
      </c>
    </row>
    <row r="9461" spans="1:16">
      <c r="A9461" s="303">
        <v>0</v>
      </c>
      <c r="B9461" s="303">
        <v>0</v>
      </c>
      <c r="C9461" s="303">
        <v>0</v>
      </c>
      <c r="D9461" s="304">
        <f t="shared" si="147"/>
        <v>0</v>
      </c>
      <c r="E9461" s="305">
        <v>45992</v>
      </c>
      <c r="F9461" s="302" t="s">
        <v>69</v>
      </c>
      <c r="G9461" s="302" t="s">
        <v>70</v>
      </c>
      <c r="H9461" s="302" t="s">
        <v>3506</v>
      </c>
      <c r="I9461" s="302" t="s">
        <v>678</v>
      </c>
      <c r="J9461" s="302">
        <v>135600</v>
      </c>
      <c r="K9461" s="302" t="s">
        <v>99</v>
      </c>
      <c r="L9461" s="302">
        <v>9974682</v>
      </c>
      <c r="M9461" s="302" t="s">
        <v>887</v>
      </c>
      <c r="N9461" s="305">
        <v>34516</v>
      </c>
      <c r="O9461" s="305">
        <v>34516</v>
      </c>
      <c r="P9461" s="302" t="s">
        <v>1062</v>
      </c>
    </row>
    <row r="9462" spans="1:16">
      <c r="A9462" s="303">
        <v>0</v>
      </c>
      <c r="B9462" s="303">
        <v>0</v>
      </c>
      <c r="C9462" s="303">
        <v>0</v>
      </c>
      <c r="D9462" s="304">
        <f t="shared" si="147"/>
        <v>0</v>
      </c>
      <c r="E9462" s="305">
        <v>45992</v>
      </c>
      <c r="F9462" s="302" t="s">
        <v>69</v>
      </c>
      <c r="G9462" s="302" t="s">
        <v>70</v>
      </c>
      <c r="H9462" s="302" t="s">
        <v>3506</v>
      </c>
      <c r="I9462" s="302" t="s">
        <v>678</v>
      </c>
      <c r="J9462" s="302">
        <v>135600</v>
      </c>
      <c r="K9462" s="302" t="s">
        <v>99</v>
      </c>
      <c r="L9462" s="302">
        <v>11067157</v>
      </c>
      <c r="M9462" s="302" t="s">
        <v>3524</v>
      </c>
      <c r="N9462" s="305">
        <v>40148</v>
      </c>
      <c r="O9462" s="305">
        <v>40544</v>
      </c>
      <c r="P9462" s="302" t="s">
        <v>3509</v>
      </c>
    </row>
    <row r="9463" spans="1:16">
      <c r="A9463" s="303">
        <v>0</v>
      </c>
      <c r="B9463" s="303">
        <v>0</v>
      </c>
      <c r="C9463" s="303">
        <v>0</v>
      </c>
      <c r="D9463" s="304">
        <f t="shared" si="147"/>
        <v>0</v>
      </c>
      <c r="E9463" s="305">
        <v>45992</v>
      </c>
      <c r="F9463" s="302" t="s">
        <v>69</v>
      </c>
      <c r="G9463" s="302" t="s">
        <v>70</v>
      </c>
      <c r="H9463" s="302" t="s">
        <v>3506</v>
      </c>
      <c r="I9463" s="302" t="s">
        <v>678</v>
      </c>
      <c r="J9463" s="302">
        <v>135600</v>
      </c>
      <c r="K9463" s="302" t="s">
        <v>99</v>
      </c>
      <c r="L9463" s="302">
        <v>11276880</v>
      </c>
      <c r="M9463" s="302" t="s">
        <v>876</v>
      </c>
      <c r="N9463" s="305">
        <v>40543</v>
      </c>
      <c r="O9463" s="305">
        <v>40909</v>
      </c>
      <c r="P9463" s="302" t="s">
        <v>3520</v>
      </c>
    </row>
    <row r="9464" spans="1:16">
      <c r="A9464" s="303">
        <v>0</v>
      </c>
      <c r="B9464" s="303">
        <v>0</v>
      </c>
      <c r="C9464" s="303">
        <v>0</v>
      </c>
      <c r="D9464" s="304">
        <f t="shared" si="147"/>
        <v>0</v>
      </c>
      <c r="E9464" s="305">
        <v>45992</v>
      </c>
      <c r="F9464" s="302" t="s">
        <v>69</v>
      </c>
      <c r="G9464" s="302" t="s">
        <v>70</v>
      </c>
      <c r="H9464" s="302" t="s">
        <v>3506</v>
      </c>
      <c r="I9464" s="302" t="s">
        <v>678</v>
      </c>
      <c r="J9464" s="302">
        <v>135600</v>
      </c>
      <c r="K9464" s="302" t="s">
        <v>92</v>
      </c>
      <c r="L9464" s="302">
        <v>11670870</v>
      </c>
      <c r="M9464" s="302" t="s">
        <v>1044</v>
      </c>
      <c r="N9464" s="305">
        <v>40885</v>
      </c>
      <c r="O9464" s="305">
        <v>40909</v>
      </c>
      <c r="P9464" s="302" t="s">
        <v>3507</v>
      </c>
    </row>
    <row r="9465" spans="1:16">
      <c r="A9465" s="303">
        <v>0</v>
      </c>
      <c r="B9465" s="303">
        <v>0</v>
      </c>
      <c r="C9465" s="303">
        <v>0</v>
      </c>
      <c r="D9465" s="304">
        <f t="shared" si="147"/>
        <v>0</v>
      </c>
      <c r="E9465" s="305">
        <v>45992</v>
      </c>
      <c r="F9465" s="302" t="s">
        <v>69</v>
      </c>
      <c r="G9465" s="302" t="s">
        <v>70</v>
      </c>
      <c r="H9465" s="302" t="s">
        <v>3506</v>
      </c>
      <c r="I9465" s="302" t="s">
        <v>678</v>
      </c>
      <c r="J9465" s="302">
        <v>135600</v>
      </c>
      <c r="K9465" s="302" t="s">
        <v>92</v>
      </c>
      <c r="L9465" s="302">
        <v>9745102</v>
      </c>
      <c r="M9465" s="302" t="s">
        <v>948</v>
      </c>
      <c r="N9465" s="305">
        <v>39234</v>
      </c>
      <c r="O9465" s="305">
        <v>39083</v>
      </c>
      <c r="P9465" s="302" t="s">
        <v>3513</v>
      </c>
    </row>
    <row r="9466" spans="1:16">
      <c r="A9466" s="303">
        <v>0</v>
      </c>
      <c r="B9466" s="303">
        <v>0</v>
      </c>
      <c r="C9466" s="303">
        <v>0</v>
      </c>
      <c r="D9466" s="304">
        <f t="shared" si="147"/>
        <v>0</v>
      </c>
      <c r="E9466" s="305">
        <v>45992</v>
      </c>
      <c r="F9466" s="302" t="s">
        <v>69</v>
      </c>
      <c r="G9466" s="302" t="s">
        <v>70</v>
      </c>
      <c r="H9466" s="302" t="s">
        <v>3506</v>
      </c>
      <c r="I9466" s="302" t="s">
        <v>678</v>
      </c>
      <c r="J9466" s="302">
        <v>135600</v>
      </c>
      <c r="K9466" s="302" t="s">
        <v>92</v>
      </c>
      <c r="L9466" s="302">
        <v>9738330</v>
      </c>
      <c r="M9466" s="302" t="s">
        <v>948</v>
      </c>
      <c r="N9466" s="305">
        <v>38701</v>
      </c>
      <c r="O9466" s="305">
        <v>38353</v>
      </c>
      <c r="P9466" s="302" t="s">
        <v>3511</v>
      </c>
    </row>
    <row r="9467" spans="1:16">
      <c r="A9467" s="303">
        <v>0</v>
      </c>
      <c r="B9467" s="303">
        <v>0</v>
      </c>
      <c r="C9467" s="303">
        <v>0</v>
      </c>
      <c r="D9467" s="304">
        <f t="shared" si="147"/>
        <v>0</v>
      </c>
      <c r="E9467" s="305">
        <v>45992</v>
      </c>
      <c r="F9467" s="302" t="s">
        <v>69</v>
      </c>
      <c r="G9467" s="302" t="s">
        <v>70</v>
      </c>
      <c r="H9467" s="302" t="s">
        <v>3506</v>
      </c>
      <c r="I9467" s="302" t="s">
        <v>678</v>
      </c>
      <c r="J9467" s="302">
        <v>135600</v>
      </c>
      <c r="K9467" s="302" t="s">
        <v>92</v>
      </c>
      <c r="L9467" s="302">
        <v>11067163</v>
      </c>
      <c r="M9467" s="302" t="s">
        <v>948</v>
      </c>
      <c r="N9467" s="305">
        <v>40148</v>
      </c>
      <c r="O9467" s="305">
        <v>40544</v>
      </c>
      <c r="P9467" s="302" t="s">
        <v>3509</v>
      </c>
    </row>
    <row r="9468" spans="1:16">
      <c r="A9468" s="303">
        <v>0</v>
      </c>
      <c r="B9468" s="303">
        <v>0</v>
      </c>
      <c r="C9468" s="303">
        <v>0</v>
      </c>
      <c r="D9468" s="304">
        <f t="shared" si="147"/>
        <v>0</v>
      </c>
      <c r="E9468" s="305">
        <v>45992</v>
      </c>
      <c r="F9468" s="302" t="s">
        <v>69</v>
      </c>
      <c r="G9468" s="302" t="s">
        <v>70</v>
      </c>
      <c r="H9468" s="302" t="s">
        <v>3506</v>
      </c>
      <c r="I9468" s="302" t="s">
        <v>678</v>
      </c>
      <c r="J9468" s="302">
        <v>135600</v>
      </c>
      <c r="K9468" s="302" t="s">
        <v>92</v>
      </c>
      <c r="L9468" s="302">
        <v>21322886</v>
      </c>
      <c r="M9468" s="302" t="s">
        <v>877</v>
      </c>
      <c r="N9468" s="305">
        <v>42744</v>
      </c>
      <c r="O9468" s="305">
        <v>42736</v>
      </c>
      <c r="P9468" s="302" t="s">
        <v>3510</v>
      </c>
    </row>
    <row r="9469" spans="1:16">
      <c r="A9469" s="303">
        <v>0</v>
      </c>
      <c r="B9469" s="303">
        <v>0</v>
      </c>
      <c r="C9469" s="303">
        <v>0</v>
      </c>
      <c r="D9469" s="304">
        <f t="shared" si="147"/>
        <v>0</v>
      </c>
      <c r="E9469" s="305">
        <v>45992</v>
      </c>
      <c r="F9469" s="302" t="s">
        <v>69</v>
      </c>
      <c r="G9469" s="302" t="s">
        <v>70</v>
      </c>
      <c r="H9469" s="302" t="s">
        <v>3506</v>
      </c>
      <c r="I9469" s="302" t="s">
        <v>678</v>
      </c>
      <c r="J9469" s="302">
        <v>135600</v>
      </c>
      <c r="K9469" s="302" t="s">
        <v>92</v>
      </c>
      <c r="L9469" s="302">
        <v>9697988</v>
      </c>
      <c r="M9469" s="302" t="s">
        <v>948</v>
      </c>
      <c r="N9469" s="305">
        <v>38945</v>
      </c>
      <c r="O9469" s="305">
        <v>38718</v>
      </c>
      <c r="P9469" s="302" t="s">
        <v>3512</v>
      </c>
    </row>
    <row r="9470" spans="1:16">
      <c r="A9470" s="303">
        <v>0</v>
      </c>
      <c r="B9470" s="303">
        <v>0</v>
      </c>
      <c r="C9470" s="303">
        <v>0</v>
      </c>
      <c r="D9470" s="304">
        <f t="shared" si="147"/>
        <v>0</v>
      </c>
      <c r="E9470" s="305">
        <v>45992</v>
      </c>
      <c r="F9470" s="302" t="s">
        <v>69</v>
      </c>
      <c r="G9470" s="302" t="s">
        <v>70</v>
      </c>
      <c r="H9470" s="302" t="s">
        <v>3525</v>
      </c>
      <c r="I9470" s="302" t="s">
        <v>680</v>
      </c>
      <c r="J9470" s="302">
        <v>135500</v>
      </c>
      <c r="K9470" s="302" t="s">
        <v>105</v>
      </c>
      <c r="L9470" s="302">
        <v>9801987</v>
      </c>
      <c r="M9470" s="302" t="s">
        <v>1045</v>
      </c>
      <c r="N9470" s="305">
        <v>33786</v>
      </c>
      <c r="O9470" s="305">
        <v>33786</v>
      </c>
      <c r="P9470" s="302" t="s">
        <v>1052</v>
      </c>
    </row>
    <row r="9471" spans="1:16">
      <c r="A9471" s="303">
        <v>0</v>
      </c>
      <c r="B9471" s="303">
        <v>0</v>
      </c>
      <c r="C9471" s="303">
        <v>0</v>
      </c>
      <c r="D9471" s="304">
        <f t="shared" si="147"/>
        <v>0</v>
      </c>
      <c r="E9471" s="305">
        <v>45992</v>
      </c>
      <c r="F9471" s="302" t="s">
        <v>69</v>
      </c>
      <c r="G9471" s="302" t="s">
        <v>70</v>
      </c>
      <c r="H9471" s="302" t="s">
        <v>3525</v>
      </c>
      <c r="I9471" s="302" t="s">
        <v>680</v>
      </c>
      <c r="J9471" s="302">
        <v>135500</v>
      </c>
      <c r="K9471" s="302" t="s">
        <v>105</v>
      </c>
      <c r="L9471" s="302">
        <v>9801988</v>
      </c>
      <c r="M9471" s="302" t="s">
        <v>1045</v>
      </c>
      <c r="N9471" s="305">
        <v>34151</v>
      </c>
      <c r="O9471" s="305">
        <v>34151</v>
      </c>
      <c r="P9471" s="302" t="s">
        <v>1052</v>
      </c>
    </row>
    <row r="9472" spans="1:16">
      <c r="A9472" s="303">
        <v>0</v>
      </c>
      <c r="B9472" s="303">
        <v>0</v>
      </c>
      <c r="C9472" s="303">
        <v>0</v>
      </c>
      <c r="D9472" s="304">
        <f t="shared" si="147"/>
        <v>0</v>
      </c>
      <c r="E9472" s="305">
        <v>45992</v>
      </c>
      <c r="F9472" s="302" t="s">
        <v>69</v>
      </c>
      <c r="G9472" s="302" t="s">
        <v>70</v>
      </c>
      <c r="H9472" s="302" t="s">
        <v>3525</v>
      </c>
      <c r="I9472" s="302" t="s">
        <v>680</v>
      </c>
      <c r="J9472" s="302">
        <v>135500</v>
      </c>
      <c r="K9472" s="302" t="s">
        <v>83</v>
      </c>
      <c r="L9472" s="302">
        <v>21297580</v>
      </c>
      <c r="M9472" s="302" t="s">
        <v>879</v>
      </c>
      <c r="N9472" s="305">
        <v>34151</v>
      </c>
      <c r="O9472" s="305">
        <v>34151</v>
      </c>
      <c r="P9472" s="302" t="s">
        <v>880</v>
      </c>
    </row>
    <row r="9473" spans="1:16">
      <c r="A9473" s="303">
        <v>0</v>
      </c>
      <c r="B9473" s="303">
        <v>0</v>
      </c>
      <c r="C9473" s="303">
        <v>0</v>
      </c>
      <c r="D9473" s="304">
        <f t="shared" si="147"/>
        <v>0</v>
      </c>
      <c r="E9473" s="305">
        <v>45992</v>
      </c>
      <c r="F9473" s="302" t="s">
        <v>69</v>
      </c>
      <c r="G9473" s="302" t="s">
        <v>70</v>
      </c>
      <c r="H9473" s="302" t="s">
        <v>3525</v>
      </c>
      <c r="I9473" s="302" t="s">
        <v>680</v>
      </c>
      <c r="J9473" s="302">
        <v>135500</v>
      </c>
      <c r="K9473" s="302" t="s">
        <v>83</v>
      </c>
      <c r="L9473" s="302">
        <v>9802844</v>
      </c>
      <c r="M9473" s="302" t="s">
        <v>879</v>
      </c>
      <c r="N9473" s="305">
        <v>33786</v>
      </c>
      <c r="O9473" s="305">
        <v>33786</v>
      </c>
      <c r="P9473" s="302" t="s">
        <v>1052</v>
      </c>
    </row>
    <row r="9474" spans="1:16">
      <c r="A9474" s="303">
        <v>0</v>
      </c>
      <c r="B9474" s="303">
        <v>0</v>
      </c>
      <c r="C9474" s="303">
        <v>0</v>
      </c>
      <c r="D9474" s="304">
        <f t="shared" si="147"/>
        <v>0</v>
      </c>
      <c r="E9474" s="305">
        <v>45992</v>
      </c>
      <c r="F9474" s="302" t="s">
        <v>69</v>
      </c>
      <c r="G9474" s="302" t="s">
        <v>70</v>
      </c>
      <c r="H9474" s="302" t="s">
        <v>3525</v>
      </c>
      <c r="I9474" s="302" t="s">
        <v>680</v>
      </c>
      <c r="J9474" s="302">
        <v>135500</v>
      </c>
      <c r="K9474" s="302" t="s">
        <v>84</v>
      </c>
      <c r="L9474" s="302">
        <v>20969811</v>
      </c>
      <c r="M9474" s="302" t="s">
        <v>3526</v>
      </c>
      <c r="N9474" s="305">
        <v>43115</v>
      </c>
      <c r="O9474" s="305">
        <v>43101</v>
      </c>
      <c r="P9474" s="302" t="s">
        <v>3527</v>
      </c>
    </row>
    <row r="9475" spans="1:16">
      <c r="A9475" s="303">
        <v>0</v>
      </c>
      <c r="B9475" s="303">
        <v>0</v>
      </c>
      <c r="C9475" s="303">
        <v>0</v>
      </c>
      <c r="D9475" s="304">
        <f t="shared" ref="D9475:D9538" si="148">+B9475-C9475</f>
        <v>0</v>
      </c>
      <c r="E9475" s="305">
        <v>45992</v>
      </c>
      <c r="F9475" s="302" t="s">
        <v>69</v>
      </c>
      <c r="G9475" s="302" t="s">
        <v>70</v>
      </c>
      <c r="H9475" s="302" t="s">
        <v>3525</v>
      </c>
      <c r="I9475" s="302" t="s">
        <v>680</v>
      </c>
      <c r="J9475" s="302">
        <v>135500</v>
      </c>
      <c r="K9475" s="302" t="s">
        <v>108</v>
      </c>
      <c r="L9475" s="302">
        <v>9802261</v>
      </c>
      <c r="M9475" s="302" t="s">
        <v>884</v>
      </c>
      <c r="N9475" s="305">
        <v>34151</v>
      </c>
      <c r="O9475" s="305">
        <v>34151</v>
      </c>
      <c r="P9475" s="302" t="s">
        <v>1052</v>
      </c>
    </row>
    <row r="9476" spans="1:16">
      <c r="A9476" s="303">
        <v>0</v>
      </c>
      <c r="B9476" s="303">
        <v>0</v>
      </c>
      <c r="C9476" s="303">
        <v>0</v>
      </c>
      <c r="D9476" s="304">
        <f t="shared" si="148"/>
        <v>0</v>
      </c>
      <c r="E9476" s="305">
        <v>45992</v>
      </c>
      <c r="F9476" s="302" t="s">
        <v>69</v>
      </c>
      <c r="G9476" s="302" t="s">
        <v>70</v>
      </c>
      <c r="H9476" s="302" t="s">
        <v>3525</v>
      </c>
      <c r="I9476" s="302" t="s">
        <v>680</v>
      </c>
      <c r="J9476" s="302">
        <v>135500</v>
      </c>
      <c r="K9476" s="302" t="s">
        <v>108</v>
      </c>
      <c r="L9476" s="302">
        <v>9802260</v>
      </c>
      <c r="M9476" s="302" t="s">
        <v>884</v>
      </c>
      <c r="N9476" s="305">
        <v>33786</v>
      </c>
      <c r="O9476" s="305">
        <v>33786</v>
      </c>
      <c r="P9476" s="302" t="s">
        <v>1052</v>
      </c>
    </row>
    <row r="9477" spans="1:16">
      <c r="A9477" s="303">
        <v>0</v>
      </c>
      <c r="B9477" s="303">
        <v>0</v>
      </c>
      <c r="C9477" s="303">
        <v>0</v>
      </c>
      <c r="D9477" s="304">
        <f t="shared" si="148"/>
        <v>0</v>
      </c>
      <c r="E9477" s="305">
        <v>45992</v>
      </c>
      <c r="F9477" s="302" t="s">
        <v>69</v>
      </c>
      <c r="G9477" s="302" t="s">
        <v>70</v>
      </c>
      <c r="H9477" s="302" t="s">
        <v>3525</v>
      </c>
      <c r="I9477" s="302" t="s">
        <v>680</v>
      </c>
      <c r="J9477" s="302">
        <v>135500</v>
      </c>
      <c r="K9477" s="302" t="s">
        <v>86</v>
      </c>
      <c r="L9477" s="302">
        <v>9803376</v>
      </c>
      <c r="M9477" s="302" t="s">
        <v>885</v>
      </c>
      <c r="N9477" s="305">
        <v>33786</v>
      </c>
      <c r="O9477" s="305">
        <v>33786</v>
      </c>
      <c r="P9477" s="302" t="s">
        <v>1052</v>
      </c>
    </row>
    <row r="9478" spans="1:16">
      <c r="A9478" s="303">
        <v>0</v>
      </c>
      <c r="B9478" s="303">
        <v>0</v>
      </c>
      <c r="C9478" s="303">
        <v>0</v>
      </c>
      <c r="D9478" s="304">
        <f t="shared" si="148"/>
        <v>0</v>
      </c>
      <c r="E9478" s="305">
        <v>45992</v>
      </c>
      <c r="F9478" s="302" t="s">
        <v>69</v>
      </c>
      <c r="G9478" s="302" t="s">
        <v>70</v>
      </c>
      <c r="H9478" s="302" t="s">
        <v>3525</v>
      </c>
      <c r="I9478" s="302" t="s">
        <v>680</v>
      </c>
      <c r="J9478" s="302">
        <v>135500</v>
      </c>
      <c r="K9478" s="302" t="s">
        <v>86</v>
      </c>
      <c r="L9478" s="302">
        <v>21297591</v>
      </c>
      <c r="M9478" s="302" t="s">
        <v>885</v>
      </c>
      <c r="N9478" s="305">
        <v>34151</v>
      </c>
      <c r="O9478" s="305">
        <v>34151</v>
      </c>
      <c r="P9478" s="302" t="s">
        <v>880</v>
      </c>
    </row>
    <row r="9479" spans="1:16">
      <c r="A9479" s="303">
        <v>0</v>
      </c>
      <c r="B9479" s="303">
        <v>0</v>
      </c>
      <c r="C9479" s="303">
        <v>0</v>
      </c>
      <c r="D9479" s="304">
        <f t="shared" si="148"/>
        <v>0</v>
      </c>
      <c r="E9479" s="305">
        <v>45992</v>
      </c>
      <c r="F9479" s="302" t="s">
        <v>69</v>
      </c>
      <c r="G9479" s="302" t="s">
        <v>70</v>
      </c>
      <c r="H9479" s="302" t="s">
        <v>3525</v>
      </c>
      <c r="I9479" s="302" t="s">
        <v>680</v>
      </c>
      <c r="J9479" s="302">
        <v>135500</v>
      </c>
      <c r="K9479" s="302" t="s">
        <v>195</v>
      </c>
      <c r="L9479" s="302">
        <v>9974745</v>
      </c>
      <c r="M9479" s="302" t="s">
        <v>3089</v>
      </c>
      <c r="N9479" s="305">
        <v>34151</v>
      </c>
      <c r="O9479" s="305">
        <v>34151</v>
      </c>
      <c r="P9479" s="302" t="s">
        <v>1062</v>
      </c>
    </row>
    <row r="9480" spans="1:16">
      <c r="A9480" s="303">
        <v>0</v>
      </c>
      <c r="B9480" s="303">
        <v>0</v>
      </c>
      <c r="C9480" s="303">
        <v>0</v>
      </c>
      <c r="D9480" s="304">
        <f t="shared" si="148"/>
        <v>0</v>
      </c>
      <c r="E9480" s="305">
        <v>45992</v>
      </c>
      <c r="F9480" s="302" t="s">
        <v>69</v>
      </c>
      <c r="G9480" s="302" t="s">
        <v>70</v>
      </c>
      <c r="H9480" s="302" t="s">
        <v>3525</v>
      </c>
      <c r="I9480" s="302" t="s">
        <v>680</v>
      </c>
      <c r="J9480" s="302">
        <v>135500</v>
      </c>
      <c r="K9480" s="302" t="s">
        <v>195</v>
      </c>
      <c r="L9480" s="302">
        <v>9693326</v>
      </c>
      <c r="M9480" s="302" t="s">
        <v>3089</v>
      </c>
      <c r="N9480" s="305">
        <v>33786</v>
      </c>
      <c r="O9480" s="305">
        <v>33786</v>
      </c>
      <c r="P9480" s="302" t="s">
        <v>1062</v>
      </c>
    </row>
    <row r="9481" spans="1:16">
      <c r="A9481" s="303">
        <v>0</v>
      </c>
      <c r="B9481" s="303">
        <v>0</v>
      </c>
      <c r="C9481" s="303">
        <v>0</v>
      </c>
      <c r="D9481" s="304">
        <f t="shared" si="148"/>
        <v>0</v>
      </c>
      <c r="E9481" s="305">
        <v>45992</v>
      </c>
      <c r="F9481" s="302" t="s">
        <v>69</v>
      </c>
      <c r="G9481" s="302" t="s">
        <v>70</v>
      </c>
      <c r="H9481" s="302" t="s">
        <v>3525</v>
      </c>
      <c r="I9481" s="302" t="s">
        <v>680</v>
      </c>
      <c r="J9481" s="302">
        <v>135500</v>
      </c>
      <c r="K9481" s="302" t="s">
        <v>665</v>
      </c>
      <c r="L9481" s="302">
        <v>9974746</v>
      </c>
      <c r="M9481" s="302" t="s">
        <v>3136</v>
      </c>
      <c r="N9481" s="305">
        <v>33786</v>
      </c>
      <c r="O9481" s="305">
        <v>33786</v>
      </c>
      <c r="P9481" s="302" t="s">
        <v>1062</v>
      </c>
    </row>
    <row r="9482" spans="1:16">
      <c r="A9482" s="303">
        <v>0</v>
      </c>
      <c r="B9482" s="303">
        <v>0</v>
      </c>
      <c r="C9482" s="303">
        <v>0</v>
      </c>
      <c r="D9482" s="304">
        <f t="shared" si="148"/>
        <v>0</v>
      </c>
      <c r="E9482" s="305">
        <v>45992</v>
      </c>
      <c r="F9482" s="302" t="s">
        <v>69</v>
      </c>
      <c r="G9482" s="302" t="s">
        <v>70</v>
      </c>
      <c r="H9482" s="302" t="s">
        <v>3525</v>
      </c>
      <c r="I9482" s="302" t="s">
        <v>680</v>
      </c>
      <c r="J9482" s="302">
        <v>135600</v>
      </c>
      <c r="K9482" s="302" t="s">
        <v>91</v>
      </c>
      <c r="L9482" s="302">
        <v>9974744</v>
      </c>
      <c r="M9482" s="302" t="s">
        <v>886</v>
      </c>
      <c r="N9482" s="305">
        <v>21367</v>
      </c>
      <c r="O9482" s="305">
        <v>21367</v>
      </c>
      <c r="P9482" s="302" t="s">
        <v>1062</v>
      </c>
    </row>
    <row r="9483" spans="1:16">
      <c r="A9483" s="303">
        <v>0</v>
      </c>
      <c r="B9483" s="303">
        <v>0</v>
      </c>
      <c r="C9483" s="303">
        <v>0</v>
      </c>
      <c r="D9483" s="304">
        <f t="shared" si="148"/>
        <v>0</v>
      </c>
      <c r="E9483" s="305">
        <v>45992</v>
      </c>
      <c r="F9483" s="302" t="s">
        <v>69</v>
      </c>
      <c r="G9483" s="302" t="s">
        <v>70</v>
      </c>
      <c r="H9483" s="302" t="s">
        <v>3525</v>
      </c>
      <c r="I9483" s="302" t="s">
        <v>680</v>
      </c>
      <c r="J9483" s="302">
        <v>135600</v>
      </c>
      <c r="K9483" s="302" t="s">
        <v>91</v>
      </c>
      <c r="L9483" s="302">
        <v>9974743</v>
      </c>
      <c r="M9483" s="302" t="s">
        <v>971</v>
      </c>
      <c r="N9483" s="305">
        <v>33786</v>
      </c>
      <c r="O9483" s="305">
        <v>33786</v>
      </c>
      <c r="P9483" s="302" t="s">
        <v>1062</v>
      </c>
    </row>
    <row r="9484" spans="1:16">
      <c r="A9484" s="303">
        <v>0</v>
      </c>
      <c r="B9484" s="303">
        <v>0</v>
      </c>
      <c r="C9484" s="303">
        <v>0</v>
      </c>
      <c r="D9484" s="304">
        <f t="shared" si="148"/>
        <v>0</v>
      </c>
      <c r="E9484" s="305">
        <v>45992</v>
      </c>
      <c r="F9484" s="302" t="s">
        <v>69</v>
      </c>
      <c r="G9484" s="302" t="s">
        <v>70</v>
      </c>
      <c r="H9484" s="302" t="s">
        <v>3525</v>
      </c>
      <c r="I9484" s="302" t="s">
        <v>680</v>
      </c>
      <c r="J9484" s="302">
        <v>135600</v>
      </c>
      <c r="K9484" s="302" t="s">
        <v>99</v>
      </c>
      <c r="L9484" s="302">
        <v>9974742</v>
      </c>
      <c r="M9484" s="302" t="s">
        <v>887</v>
      </c>
      <c r="N9484" s="305">
        <v>21367</v>
      </c>
      <c r="O9484" s="305">
        <v>21367</v>
      </c>
      <c r="P9484" s="302" t="s">
        <v>1062</v>
      </c>
    </row>
    <row r="9485" spans="1:16">
      <c r="A9485" s="303">
        <v>0</v>
      </c>
      <c r="B9485" s="303">
        <v>0</v>
      </c>
      <c r="C9485" s="303">
        <v>0</v>
      </c>
      <c r="D9485" s="304">
        <f t="shared" si="148"/>
        <v>0</v>
      </c>
      <c r="E9485" s="305">
        <v>45992</v>
      </c>
      <c r="F9485" s="302" t="s">
        <v>69</v>
      </c>
      <c r="G9485" s="302" t="s">
        <v>70</v>
      </c>
      <c r="H9485" s="302" t="s">
        <v>3525</v>
      </c>
      <c r="I9485" s="302" t="s">
        <v>680</v>
      </c>
      <c r="J9485" s="302">
        <v>135600</v>
      </c>
      <c r="K9485" s="302" t="s">
        <v>99</v>
      </c>
      <c r="L9485" s="302">
        <v>12060588</v>
      </c>
      <c r="M9485" s="302" t="s">
        <v>876</v>
      </c>
      <c r="N9485" s="305">
        <v>41438</v>
      </c>
      <c r="O9485" s="305">
        <v>41275</v>
      </c>
      <c r="P9485" s="302" t="s">
        <v>3528</v>
      </c>
    </row>
    <row r="9486" spans="1:16">
      <c r="A9486" s="303">
        <v>0</v>
      </c>
      <c r="B9486" s="303">
        <v>0</v>
      </c>
      <c r="C9486" s="303">
        <v>0</v>
      </c>
      <c r="D9486" s="304">
        <f t="shared" si="148"/>
        <v>0</v>
      </c>
      <c r="E9486" s="305">
        <v>45992</v>
      </c>
      <c r="F9486" s="302" t="s">
        <v>69</v>
      </c>
      <c r="G9486" s="302" t="s">
        <v>70</v>
      </c>
      <c r="H9486" s="302" t="s">
        <v>3525</v>
      </c>
      <c r="I9486" s="302" t="s">
        <v>680</v>
      </c>
      <c r="J9486" s="302">
        <v>135700</v>
      </c>
      <c r="K9486" s="302" t="s">
        <v>84</v>
      </c>
      <c r="L9486" s="302">
        <v>11940816</v>
      </c>
      <c r="M9486" s="302" t="s">
        <v>3529</v>
      </c>
      <c r="N9486" s="305">
        <v>41438</v>
      </c>
      <c r="O9486" s="305">
        <v>41456</v>
      </c>
      <c r="P9486" s="302" t="s">
        <v>3528</v>
      </c>
    </row>
    <row r="9487" spans="1:16">
      <c r="A9487" s="303">
        <v>0</v>
      </c>
      <c r="B9487" s="303">
        <v>0</v>
      </c>
      <c r="C9487" s="303">
        <v>0</v>
      </c>
      <c r="D9487" s="304">
        <f t="shared" si="148"/>
        <v>0</v>
      </c>
      <c r="E9487" s="305">
        <v>45992</v>
      </c>
      <c r="F9487" s="302" t="s">
        <v>69</v>
      </c>
      <c r="G9487" s="302" t="s">
        <v>70</v>
      </c>
      <c r="H9487" s="302" t="s">
        <v>3530</v>
      </c>
      <c r="I9487" s="302" t="s">
        <v>684</v>
      </c>
      <c r="J9487" s="302">
        <v>135500</v>
      </c>
      <c r="K9487" s="302" t="s">
        <v>83</v>
      </c>
      <c r="L9487" s="302">
        <v>12035017</v>
      </c>
      <c r="M9487" s="302" t="s">
        <v>911</v>
      </c>
      <c r="N9487" s="305">
        <v>41442</v>
      </c>
      <c r="O9487" s="305">
        <v>41426</v>
      </c>
      <c r="P9487" s="302" t="s">
        <v>3531</v>
      </c>
    </row>
    <row r="9488" spans="1:16">
      <c r="A9488" s="303">
        <v>0</v>
      </c>
      <c r="B9488" s="303">
        <v>0</v>
      </c>
      <c r="C9488" s="303">
        <v>0</v>
      </c>
      <c r="D9488" s="304">
        <f t="shared" si="148"/>
        <v>0</v>
      </c>
      <c r="E9488" s="305">
        <v>45992</v>
      </c>
      <c r="F9488" s="302" t="s">
        <v>69</v>
      </c>
      <c r="G9488" s="302" t="s">
        <v>70</v>
      </c>
      <c r="H9488" s="302" t="s">
        <v>3530</v>
      </c>
      <c r="I9488" s="302" t="s">
        <v>684</v>
      </c>
      <c r="J9488" s="302">
        <v>135500</v>
      </c>
      <c r="K9488" s="302" t="s">
        <v>84</v>
      </c>
      <c r="L9488" s="302">
        <v>11910326</v>
      </c>
      <c r="M9488" s="302" t="s">
        <v>3532</v>
      </c>
      <c r="N9488" s="305">
        <v>41442</v>
      </c>
      <c r="O9488" s="305">
        <v>41426</v>
      </c>
      <c r="P9488" s="302" t="s">
        <v>3531</v>
      </c>
    </row>
    <row r="9489" spans="1:16">
      <c r="A9489" s="303">
        <v>0</v>
      </c>
      <c r="B9489" s="303">
        <v>0</v>
      </c>
      <c r="C9489" s="303">
        <v>0</v>
      </c>
      <c r="D9489" s="304">
        <f t="shared" si="148"/>
        <v>0</v>
      </c>
      <c r="E9489" s="305">
        <v>45992</v>
      </c>
      <c r="F9489" s="302" t="s">
        <v>69</v>
      </c>
      <c r="G9489" s="302" t="s">
        <v>70</v>
      </c>
      <c r="H9489" s="302" t="s">
        <v>3530</v>
      </c>
      <c r="I9489" s="302" t="s">
        <v>684</v>
      </c>
      <c r="J9489" s="302">
        <v>135600</v>
      </c>
      <c r="K9489" s="302" t="s">
        <v>101</v>
      </c>
      <c r="L9489" s="302">
        <v>11428127</v>
      </c>
      <c r="M9489" s="302" t="s">
        <v>1102</v>
      </c>
      <c r="N9489" s="305">
        <v>41061</v>
      </c>
      <c r="O9489" s="305">
        <v>40909</v>
      </c>
      <c r="P9489" s="302" t="s">
        <v>3533</v>
      </c>
    </row>
    <row r="9490" spans="1:16">
      <c r="A9490" s="303">
        <v>0</v>
      </c>
      <c r="B9490" s="303">
        <v>0</v>
      </c>
      <c r="C9490" s="303">
        <v>0</v>
      </c>
      <c r="D9490" s="304">
        <f t="shared" si="148"/>
        <v>0</v>
      </c>
      <c r="E9490" s="305">
        <v>45992</v>
      </c>
      <c r="F9490" s="302" t="s">
        <v>69</v>
      </c>
      <c r="G9490" s="302" t="s">
        <v>70</v>
      </c>
      <c r="H9490" s="302" t="s">
        <v>3534</v>
      </c>
      <c r="I9490" s="302" t="s">
        <v>686</v>
      </c>
      <c r="J9490" s="302">
        <v>135002</v>
      </c>
      <c r="K9490" s="302" t="s">
        <v>107</v>
      </c>
      <c r="L9490" s="302">
        <v>20759859</v>
      </c>
      <c r="M9490" s="302" t="s">
        <v>1110</v>
      </c>
      <c r="N9490" s="305">
        <v>19906</v>
      </c>
      <c r="O9490" s="305">
        <v>19906</v>
      </c>
      <c r="P9490" s="302" t="s">
        <v>880</v>
      </c>
    </row>
    <row r="9491" spans="1:16">
      <c r="A9491" s="303">
        <v>0</v>
      </c>
      <c r="B9491" s="303">
        <v>0</v>
      </c>
      <c r="C9491" s="303">
        <v>0</v>
      </c>
      <c r="D9491" s="304">
        <f t="shared" si="148"/>
        <v>0</v>
      </c>
      <c r="E9491" s="305">
        <v>45992</v>
      </c>
      <c r="F9491" s="302" t="s">
        <v>69</v>
      </c>
      <c r="G9491" s="302" t="s">
        <v>70</v>
      </c>
      <c r="H9491" s="302" t="s">
        <v>3534</v>
      </c>
      <c r="I9491" s="302" t="s">
        <v>686</v>
      </c>
      <c r="J9491" s="302">
        <v>135002</v>
      </c>
      <c r="K9491" s="302" t="s">
        <v>107</v>
      </c>
      <c r="L9491" s="302">
        <v>20759852</v>
      </c>
      <c r="M9491" s="302" t="s">
        <v>1108</v>
      </c>
      <c r="N9491" s="305">
        <v>19906</v>
      </c>
      <c r="O9491" s="305">
        <v>19906</v>
      </c>
      <c r="P9491" s="302" t="s">
        <v>880</v>
      </c>
    </row>
    <row r="9492" spans="1:16">
      <c r="A9492" s="303">
        <v>0</v>
      </c>
      <c r="B9492" s="303">
        <v>0</v>
      </c>
      <c r="C9492" s="303">
        <v>0</v>
      </c>
      <c r="D9492" s="304">
        <f t="shared" si="148"/>
        <v>0</v>
      </c>
      <c r="E9492" s="305">
        <v>45992</v>
      </c>
      <c r="F9492" s="302" t="s">
        <v>69</v>
      </c>
      <c r="G9492" s="302" t="s">
        <v>70</v>
      </c>
      <c r="H9492" s="302" t="s">
        <v>3534</v>
      </c>
      <c r="I9492" s="302" t="s">
        <v>686</v>
      </c>
      <c r="J9492" s="302">
        <v>135002</v>
      </c>
      <c r="K9492" s="302" t="s">
        <v>107</v>
      </c>
      <c r="L9492" s="302">
        <v>20759873</v>
      </c>
      <c r="M9492" s="302" t="s">
        <v>1107</v>
      </c>
      <c r="N9492" s="305">
        <v>19906</v>
      </c>
      <c r="O9492" s="305">
        <v>19906</v>
      </c>
      <c r="P9492" s="302" t="s">
        <v>880</v>
      </c>
    </row>
    <row r="9493" spans="1:16">
      <c r="A9493" s="303">
        <v>0</v>
      </c>
      <c r="B9493" s="303">
        <v>0</v>
      </c>
      <c r="C9493" s="303">
        <v>0</v>
      </c>
      <c r="D9493" s="304">
        <f t="shared" si="148"/>
        <v>0</v>
      </c>
      <c r="E9493" s="305">
        <v>45992</v>
      </c>
      <c r="F9493" s="302" t="s">
        <v>69</v>
      </c>
      <c r="G9493" s="302" t="s">
        <v>70</v>
      </c>
      <c r="H9493" s="302" t="s">
        <v>3534</v>
      </c>
      <c r="I9493" s="302" t="s">
        <v>686</v>
      </c>
      <c r="J9493" s="302">
        <v>135002</v>
      </c>
      <c r="K9493" s="302" t="s">
        <v>107</v>
      </c>
      <c r="L9493" s="302">
        <v>20759845</v>
      </c>
      <c r="M9493" s="302" t="s">
        <v>1106</v>
      </c>
      <c r="N9493" s="305">
        <v>19906</v>
      </c>
      <c r="O9493" s="305">
        <v>19906</v>
      </c>
      <c r="P9493" s="302" t="s">
        <v>880</v>
      </c>
    </row>
    <row r="9494" spans="1:16">
      <c r="A9494" s="303">
        <v>0</v>
      </c>
      <c r="B9494" s="303">
        <v>0</v>
      </c>
      <c r="C9494" s="303">
        <v>0</v>
      </c>
      <c r="D9494" s="304">
        <f t="shared" si="148"/>
        <v>0</v>
      </c>
      <c r="E9494" s="305">
        <v>45992</v>
      </c>
      <c r="F9494" s="302" t="s">
        <v>69</v>
      </c>
      <c r="G9494" s="302" t="s">
        <v>70</v>
      </c>
      <c r="H9494" s="302" t="s">
        <v>3534</v>
      </c>
      <c r="I9494" s="302" t="s">
        <v>686</v>
      </c>
      <c r="J9494" s="302">
        <v>135002</v>
      </c>
      <c r="K9494" s="302" t="s">
        <v>107</v>
      </c>
      <c r="L9494" s="302">
        <v>20759866</v>
      </c>
      <c r="M9494" s="302" t="s">
        <v>1109</v>
      </c>
      <c r="N9494" s="305">
        <v>19906</v>
      </c>
      <c r="O9494" s="305">
        <v>19906</v>
      </c>
      <c r="P9494" s="302" t="s">
        <v>880</v>
      </c>
    </row>
    <row r="9495" spans="1:16">
      <c r="A9495" s="303">
        <v>0</v>
      </c>
      <c r="B9495" s="303">
        <v>0</v>
      </c>
      <c r="C9495" s="303">
        <v>0</v>
      </c>
      <c r="D9495" s="304">
        <f t="shared" si="148"/>
        <v>0</v>
      </c>
      <c r="E9495" s="305">
        <v>45992</v>
      </c>
      <c r="F9495" s="302" t="s">
        <v>69</v>
      </c>
      <c r="G9495" s="302" t="s">
        <v>70</v>
      </c>
      <c r="H9495" s="302" t="s">
        <v>3534</v>
      </c>
      <c r="I9495" s="302" t="s">
        <v>686</v>
      </c>
      <c r="J9495" s="302">
        <v>135002</v>
      </c>
      <c r="K9495" s="302" t="s">
        <v>107</v>
      </c>
      <c r="L9495" s="302">
        <v>20759880</v>
      </c>
      <c r="M9495" s="302" t="s">
        <v>930</v>
      </c>
      <c r="N9495" s="305">
        <v>19906</v>
      </c>
      <c r="O9495" s="305">
        <v>19906</v>
      </c>
      <c r="P9495" s="302" t="s">
        <v>880</v>
      </c>
    </row>
    <row r="9496" spans="1:16">
      <c r="A9496" s="303">
        <v>0</v>
      </c>
      <c r="B9496" s="303">
        <v>0</v>
      </c>
      <c r="C9496" s="303">
        <v>0</v>
      </c>
      <c r="D9496" s="304">
        <f t="shared" si="148"/>
        <v>0</v>
      </c>
      <c r="E9496" s="305">
        <v>45992</v>
      </c>
      <c r="F9496" s="302" t="s">
        <v>69</v>
      </c>
      <c r="G9496" s="302" t="s">
        <v>70</v>
      </c>
      <c r="H9496" s="302" t="s">
        <v>3534</v>
      </c>
      <c r="I9496" s="302" t="s">
        <v>686</v>
      </c>
      <c r="J9496" s="302">
        <v>135200</v>
      </c>
      <c r="K9496" s="302" t="s">
        <v>147</v>
      </c>
      <c r="L9496" s="302">
        <v>14991591</v>
      </c>
      <c r="M9496" s="302" t="s">
        <v>3535</v>
      </c>
      <c r="N9496" s="305">
        <v>42283</v>
      </c>
      <c r="O9496" s="305">
        <v>42278</v>
      </c>
      <c r="P9496" s="302" t="s">
        <v>3536</v>
      </c>
    </row>
    <row r="9497" spans="1:16">
      <c r="A9497" s="303">
        <v>0</v>
      </c>
      <c r="B9497" s="303">
        <v>0</v>
      </c>
      <c r="C9497" s="303">
        <v>0</v>
      </c>
      <c r="D9497" s="304">
        <f t="shared" si="148"/>
        <v>0</v>
      </c>
      <c r="E9497" s="305">
        <v>45992</v>
      </c>
      <c r="F9497" s="302" t="s">
        <v>69</v>
      </c>
      <c r="G9497" s="302" t="s">
        <v>70</v>
      </c>
      <c r="H9497" s="302" t="s">
        <v>3534</v>
      </c>
      <c r="I9497" s="302" t="s">
        <v>686</v>
      </c>
      <c r="J9497" s="302">
        <v>135200</v>
      </c>
      <c r="K9497" s="302" t="s">
        <v>303</v>
      </c>
      <c r="L9497" s="302">
        <v>20199890</v>
      </c>
      <c r="M9497" s="302" t="s">
        <v>3537</v>
      </c>
      <c r="N9497" s="305">
        <v>42484</v>
      </c>
      <c r="O9497" s="305">
        <v>42583</v>
      </c>
      <c r="P9497" s="302" t="s">
        <v>3538</v>
      </c>
    </row>
    <row r="9498" spans="1:16">
      <c r="A9498" s="303">
        <v>0</v>
      </c>
      <c r="B9498" s="303">
        <v>0</v>
      </c>
      <c r="C9498" s="303">
        <v>0</v>
      </c>
      <c r="D9498" s="304">
        <f t="shared" si="148"/>
        <v>0</v>
      </c>
      <c r="E9498" s="305">
        <v>45992</v>
      </c>
      <c r="F9498" s="302" t="s">
        <v>69</v>
      </c>
      <c r="G9498" s="302" t="s">
        <v>70</v>
      </c>
      <c r="H9498" s="302" t="s">
        <v>3534</v>
      </c>
      <c r="I9498" s="302" t="s">
        <v>686</v>
      </c>
      <c r="J9498" s="302">
        <v>135300</v>
      </c>
      <c r="K9498" s="302" t="s">
        <v>169</v>
      </c>
      <c r="L9498" s="302">
        <v>12758223</v>
      </c>
      <c r="M9498" s="302" t="s">
        <v>894</v>
      </c>
      <c r="N9498" s="305">
        <v>41821</v>
      </c>
      <c r="O9498" s="305">
        <v>41640</v>
      </c>
      <c r="P9498" s="302" t="s">
        <v>3539</v>
      </c>
    </row>
    <row r="9499" spans="1:16">
      <c r="A9499" s="303">
        <v>0</v>
      </c>
      <c r="B9499" s="303">
        <v>0</v>
      </c>
      <c r="C9499" s="303">
        <v>0</v>
      </c>
      <c r="D9499" s="304">
        <f t="shared" si="148"/>
        <v>0</v>
      </c>
      <c r="E9499" s="305">
        <v>45992</v>
      </c>
      <c r="F9499" s="302" t="s">
        <v>69</v>
      </c>
      <c r="G9499" s="302" t="s">
        <v>70</v>
      </c>
      <c r="H9499" s="302" t="s">
        <v>3534</v>
      </c>
      <c r="I9499" s="302" t="s">
        <v>686</v>
      </c>
      <c r="J9499" s="302">
        <v>135300</v>
      </c>
      <c r="K9499" s="302" t="s">
        <v>84</v>
      </c>
      <c r="L9499" s="302">
        <v>18849234</v>
      </c>
      <c r="M9499" s="302" t="s">
        <v>3541</v>
      </c>
      <c r="N9499" s="305">
        <v>42484</v>
      </c>
      <c r="O9499" s="305">
        <v>42795</v>
      </c>
      <c r="P9499" s="302" t="s">
        <v>3538</v>
      </c>
    </row>
    <row r="9500" spans="1:16">
      <c r="A9500" s="303">
        <v>0</v>
      </c>
      <c r="B9500" s="303">
        <v>0</v>
      </c>
      <c r="C9500" s="303">
        <v>0</v>
      </c>
      <c r="D9500" s="304">
        <f t="shared" si="148"/>
        <v>0</v>
      </c>
      <c r="E9500" s="305">
        <v>45992</v>
      </c>
      <c r="F9500" s="302" t="s">
        <v>69</v>
      </c>
      <c r="G9500" s="302" t="s">
        <v>70</v>
      </c>
      <c r="H9500" s="302" t="s">
        <v>3534</v>
      </c>
      <c r="I9500" s="302" t="s">
        <v>686</v>
      </c>
      <c r="J9500" s="302">
        <v>135300</v>
      </c>
      <c r="K9500" s="302" t="s">
        <v>84</v>
      </c>
      <c r="L9500" s="302">
        <v>15012530</v>
      </c>
      <c r="M9500" s="302" t="s">
        <v>3541</v>
      </c>
      <c r="N9500" s="305">
        <v>42484</v>
      </c>
      <c r="O9500" s="305">
        <v>42583</v>
      </c>
      <c r="P9500" s="302" t="s">
        <v>3538</v>
      </c>
    </row>
    <row r="9501" spans="1:16">
      <c r="A9501" s="303">
        <v>0</v>
      </c>
      <c r="B9501" s="303">
        <v>0</v>
      </c>
      <c r="C9501" s="303">
        <v>0</v>
      </c>
      <c r="D9501" s="304">
        <f t="shared" si="148"/>
        <v>0</v>
      </c>
      <c r="E9501" s="305">
        <v>45992</v>
      </c>
      <c r="F9501" s="302" t="s">
        <v>69</v>
      </c>
      <c r="G9501" s="302" t="s">
        <v>70</v>
      </c>
      <c r="H9501" s="302" t="s">
        <v>3534</v>
      </c>
      <c r="I9501" s="302" t="s">
        <v>686</v>
      </c>
      <c r="J9501" s="302">
        <v>135300</v>
      </c>
      <c r="K9501" s="302" t="s">
        <v>84</v>
      </c>
      <c r="L9501" s="302">
        <v>11738958</v>
      </c>
      <c r="M9501" s="302" t="s">
        <v>3540</v>
      </c>
      <c r="N9501" s="305">
        <v>41247</v>
      </c>
      <c r="O9501" s="305">
        <v>41244</v>
      </c>
      <c r="P9501" s="302" t="s">
        <v>1096</v>
      </c>
    </row>
    <row r="9502" spans="1:16">
      <c r="A9502" s="303">
        <v>0</v>
      </c>
      <c r="B9502" s="303">
        <v>0</v>
      </c>
      <c r="C9502" s="303">
        <v>0</v>
      </c>
      <c r="D9502" s="304">
        <f t="shared" si="148"/>
        <v>0</v>
      </c>
      <c r="E9502" s="305">
        <v>45992</v>
      </c>
      <c r="F9502" s="302" t="s">
        <v>69</v>
      </c>
      <c r="G9502" s="302" t="s">
        <v>70</v>
      </c>
      <c r="H9502" s="302" t="s">
        <v>3534</v>
      </c>
      <c r="I9502" s="302" t="s">
        <v>686</v>
      </c>
      <c r="J9502" s="302">
        <v>135300</v>
      </c>
      <c r="K9502" s="302" t="s">
        <v>84</v>
      </c>
      <c r="L9502" s="302">
        <v>12575517</v>
      </c>
      <c r="M9502" s="302" t="s">
        <v>3542</v>
      </c>
      <c r="N9502" s="305">
        <v>41821</v>
      </c>
      <c r="O9502" s="305">
        <v>41821</v>
      </c>
      <c r="P9502" s="302" t="s">
        <v>3539</v>
      </c>
    </row>
    <row r="9503" spans="1:16">
      <c r="A9503" s="303">
        <v>0</v>
      </c>
      <c r="B9503" s="303">
        <v>0</v>
      </c>
      <c r="C9503" s="303">
        <v>0</v>
      </c>
      <c r="D9503" s="304">
        <f t="shared" si="148"/>
        <v>0</v>
      </c>
      <c r="E9503" s="305">
        <v>45992</v>
      </c>
      <c r="F9503" s="302" t="s">
        <v>69</v>
      </c>
      <c r="G9503" s="302" t="s">
        <v>70</v>
      </c>
      <c r="H9503" s="302" t="s">
        <v>3534</v>
      </c>
      <c r="I9503" s="302" t="s">
        <v>686</v>
      </c>
      <c r="J9503" s="302">
        <v>135300</v>
      </c>
      <c r="K9503" s="302" t="s">
        <v>84</v>
      </c>
      <c r="L9503" s="302">
        <v>11849024</v>
      </c>
      <c r="M9503" s="302" t="s">
        <v>3540</v>
      </c>
      <c r="N9503" s="305">
        <v>41247</v>
      </c>
      <c r="O9503" s="305">
        <v>41365</v>
      </c>
      <c r="P9503" s="302" t="s">
        <v>1096</v>
      </c>
    </row>
    <row r="9504" spans="1:16">
      <c r="A9504" s="303">
        <v>0</v>
      </c>
      <c r="B9504" s="303">
        <v>0</v>
      </c>
      <c r="C9504" s="303">
        <v>0</v>
      </c>
      <c r="D9504" s="304">
        <f t="shared" si="148"/>
        <v>0</v>
      </c>
      <c r="E9504" s="305">
        <v>45992</v>
      </c>
      <c r="F9504" s="302" t="s">
        <v>69</v>
      </c>
      <c r="G9504" s="302" t="s">
        <v>70</v>
      </c>
      <c r="H9504" s="302" t="s">
        <v>3534</v>
      </c>
      <c r="I9504" s="302" t="s">
        <v>686</v>
      </c>
      <c r="J9504" s="302">
        <v>135500</v>
      </c>
      <c r="K9504" s="302" t="s">
        <v>83</v>
      </c>
      <c r="L9504" s="302">
        <v>20759894</v>
      </c>
      <c r="M9504" s="302" t="s">
        <v>879</v>
      </c>
      <c r="N9504" s="305">
        <v>30133</v>
      </c>
      <c r="O9504" s="305">
        <v>30133</v>
      </c>
      <c r="P9504" s="302" t="s">
        <v>880</v>
      </c>
    </row>
    <row r="9505" spans="1:16">
      <c r="A9505" s="303">
        <v>0</v>
      </c>
      <c r="B9505" s="303">
        <v>0</v>
      </c>
      <c r="C9505" s="303">
        <v>0</v>
      </c>
      <c r="D9505" s="304">
        <f t="shared" si="148"/>
        <v>0</v>
      </c>
      <c r="E9505" s="305">
        <v>45992</v>
      </c>
      <c r="F9505" s="302" t="s">
        <v>69</v>
      </c>
      <c r="G9505" s="302" t="s">
        <v>70</v>
      </c>
      <c r="H9505" s="302" t="s">
        <v>3534</v>
      </c>
      <c r="I9505" s="302" t="s">
        <v>686</v>
      </c>
      <c r="J9505" s="302">
        <v>135500</v>
      </c>
      <c r="K9505" s="302" t="s">
        <v>83</v>
      </c>
      <c r="L9505" s="302">
        <v>20759922</v>
      </c>
      <c r="M9505" s="302" t="s">
        <v>879</v>
      </c>
      <c r="N9505" s="305">
        <v>34516</v>
      </c>
      <c r="O9505" s="305">
        <v>34516</v>
      </c>
      <c r="P9505" s="302" t="s">
        <v>880</v>
      </c>
    </row>
    <row r="9506" spans="1:16">
      <c r="A9506" s="303">
        <v>0</v>
      </c>
      <c r="B9506" s="303">
        <v>0</v>
      </c>
      <c r="C9506" s="303">
        <v>0</v>
      </c>
      <c r="D9506" s="304">
        <f t="shared" si="148"/>
        <v>0</v>
      </c>
      <c r="E9506" s="305">
        <v>45992</v>
      </c>
      <c r="F9506" s="302" t="s">
        <v>69</v>
      </c>
      <c r="G9506" s="302" t="s">
        <v>70</v>
      </c>
      <c r="H9506" s="302" t="s">
        <v>3534</v>
      </c>
      <c r="I9506" s="302" t="s">
        <v>686</v>
      </c>
      <c r="J9506" s="302">
        <v>135500</v>
      </c>
      <c r="K9506" s="302" t="s">
        <v>83</v>
      </c>
      <c r="L9506" s="302">
        <v>9802879</v>
      </c>
      <c r="M9506" s="302" t="s">
        <v>879</v>
      </c>
      <c r="N9506" s="305">
        <v>35612</v>
      </c>
      <c r="O9506" s="305">
        <v>35612</v>
      </c>
      <c r="P9506" s="302" t="s">
        <v>1052</v>
      </c>
    </row>
    <row r="9507" spans="1:16">
      <c r="A9507" s="303">
        <v>0</v>
      </c>
      <c r="B9507" s="303">
        <v>0</v>
      </c>
      <c r="C9507" s="303">
        <v>0</v>
      </c>
      <c r="D9507" s="304">
        <f t="shared" si="148"/>
        <v>0</v>
      </c>
      <c r="E9507" s="305">
        <v>45992</v>
      </c>
      <c r="F9507" s="302" t="s">
        <v>69</v>
      </c>
      <c r="G9507" s="302" t="s">
        <v>70</v>
      </c>
      <c r="H9507" s="302" t="s">
        <v>3534</v>
      </c>
      <c r="I9507" s="302" t="s">
        <v>686</v>
      </c>
      <c r="J9507" s="302">
        <v>135500</v>
      </c>
      <c r="K9507" s="302" t="s">
        <v>83</v>
      </c>
      <c r="L9507" s="302">
        <v>9817932</v>
      </c>
      <c r="M9507" s="302" t="s">
        <v>879</v>
      </c>
      <c r="N9507" s="305">
        <v>38261</v>
      </c>
      <c r="O9507" s="305">
        <v>37987</v>
      </c>
      <c r="P9507" s="302" t="s">
        <v>3544</v>
      </c>
    </row>
    <row r="9508" spans="1:16">
      <c r="A9508" s="303">
        <v>0</v>
      </c>
      <c r="B9508" s="303">
        <v>0</v>
      </c>
      <c r="C9508" s="303">
        <v>0</v>
      </c>
      <c r="D9508" s="304">
        <f t="shared" si="148"/>
        <v>0</v>
      </c>
      <c r="E9508" s="305">
        <v>45992</v>
      </c>
      <c r="F9508" s="302" t="s">
        <v>69</v>
      </c>
      <c r="G9508" s="302" t="s">
        <v>70</v>
      </c>
      <c r="H9508" s="302" t="s">
        <v>3534</v>
      </c>
      <c r="I9508" s="302" t="s">
        <v>686</v>
      </c>
      <c r="J9508" s="302">
        <v>135500</v>
      </c>
      <c r="K9508" s="302" t="s">
        <v>83</v>
      </c>
      <c r="L9508" s="302">
        <v>20759999</v>
      </c>
      <c r="M9508" s="302" t="s">
        <v>879</v>
      </c>
      <c r="N9508" s="305">
        <v>19906</v>
      </c>
      <c r="O9508" s="305">
        <v>19906</v>
      </c>
      <c r="P9508" s="302" t="s">
        <v>880</v>
      </c>
    </row>
    <row r="9509" spans="1:16">
      <c r="A9509" s="303">
        <v>0</v>
      </c>
      <c r="B9509" s="303">
        <v>0</v>
      </c>
      <c r="C9509" s="303">
        <v>0</v>
      </c>
      <c r="D9509" s="304">
        <f t="shared" si="148"/>
        <v>0</v>
      </c>
      <c r="E9509" s="305">
        <v>45992</v>
      </c>
      <c r="F9509" s="302" t="s">
        <v>69</v>
      </c>
      <c r="G9509" s="302" t="s">
        <v>70</v>
      </c>
      <c r="H9509" s="302" t="s">
        <v>3534</v>
      </c>
      <c r="I9509" s="302" t="s">
        <v>686</v>
      </c>
      <c r="J9509" s="302">
        <v>135500</v>
      </c>
      <c r="K9509" s="302" t="s">
        <v>83</v>
      </c>
      <c r="L9509" s="302">
        <v>20759929</v>
      </c>
      <c r="M9509" s="302" t="s">
        <v>879</v>
      </c>
      <c r="N9509" s="305">
        <v>35247</v>
      </c>
      <c r="O9509" s="305">
        <v>35247</v>
      </c>
      <c r="P9509" s="302" t="s">
        <v>880</v>
      </c>
    </row>
    <row r="9510" spans="1:16">
      <c r="A9510" s="303">
        <v>0</v>
      </c>
      <c r="B9510" s="303">
        <v>0</v>
      </c>
      <c r="C9510" s="303">
        <v>0</v>
      </c>
      <c r="D9510" s="304">
        <f t="shared" si="148"/>
        <v>0</v>
      </c>
      <c r="E9510" s="305">
        <v>45992</v>
      </c>
      <c r="F9510" s="302" t="s">
        <v>69</v>
      </c>
      <c r="G9510" s="302" t="s">
        <v>70</v>
      </c>
      <c r="H9510" s="302" t="s">
        <v>3534</v>
      </c>
      <c r="I9510" s="302" t="s">
        <v>686</v>
      </c>
      <c r="J9510" s="302">
        <v>135500</v>
      </c>
      <c r="K9510" s="302" t="s">
        <v>83</v>
      </c>
      <c r="L9510" s="302">
        <v>9738331</v>
      </c>
      <c r="M9510" s="302" t="s">
        <v>879</v>
      </c>
      <c r="N9510" s="305">
        <v>38701</v>
      </c>
      <c r="O9510" s="305">
        <v>38353</v>
      </c>
      <c r="P9510" s="302" t="s">
        <v>3543</v>
      </c>
    </row>
    <row r="9511" spans="1:16">
      <c r="A9511" s="303">
        <v>0</v>
      </c>
      <c r="B9511" s="303">
        <v>0</v>
      </c>
      <c r="C9511" s="303">
        <v>0</v>
      </c>
      <c r="D9511" s="304">
        <f t="shared" si="148"/>
        <v>0</v>
      </c>
      <c r="E9511" s="305">
        <v>45992</v>
      </c>
      <c r="F9511" s="302" t="s">
        <v>69</v>
      </c>
      <c r="G9511" s="302" t="s">
        <v>70</v>
      </c>
      <c r="H9511" s="302" t="s">
        <v>3534</v>
      </c>
      <c r="I9511" s="302" t="s">
        <v>686</v>
      </c>
      <c r="J9511" s="302">
        <v>135500</v>
      </c>
      <c r="K9511" s="302" t="s">
        <v>83</v>
      </c>
      <c r="L9511" s="302">
        <v>9802484</v>
      </c>
      <c r="M9511" s="302" t="s">
        <v>879</v>
      </c>
      <c r="N9511" s="305">
        <v>35247</v>
      </c>
      <c r="O9511" s="305">
        <v>35247</v>
      </c>
      <c r="P9511" s="302" t="s">
        <v>1052</v>
      </c>
    </row>
    <row r="9512" spans="1:16">
      <c r="A9512" s="303">
        <v>0</v>
      </c>
      <c r="B9512" s="303">
        <v>0</v>
      </c>
      <c r="C9512" s="303">
        <v>0</v>
      </c>
      <c r="D9512" s="304">
        <f t="shared" si="148"/>
        <v>0</v>
      </c>
      <c r="E9512" s="305">
        <v>45992</v>
      </c>
      <c r="F9512" s="302" t="s">
        <v>69</v>
      </c>
      <c r="G9512" s="302" t="s">
        <v>70</v>
      </c>
      <c r="H9512" s="302" t="s">
        <v>3534</v>
      </c>
      <c r="I9512" s="302" t="s">
        <v>686</v>
      </c>
      <c r="J9512" s="302">
        <v>135500</v>
      </c>
      <c r="K9512" s="302" t="s">
        <v>83</v>
      </c>
      <c r="L9512" s="302">
        <v>9802871</v>
      </c>
      <c r="M9512" s="302" t="s">
        <v>879</v>
      </c>
      <c r="N9512" s="305">
        <v>35612</v>
      </c>
      <c r="O9512" s="305">
        <v>35612</v>
      </c>
      <c r="P9512" s="302" t="s">
        <v>1052</v>
      </c>
    </row>
    <row r="9513" spans="1:16">
      <c r="A9513" s="303">
        <v>0</v>
      </c>
      <c r="B9513" s="303">
        <v>0</v>
      </c>
      <c r="C9513" s="303">
        <v>0</v>
      </c>
      <c r="D9513" s="304">
        <f t="shared" si="148"/>
        <v>0</v>
      </c>
      <c r="E9513" s="305">
        <v>45992</v>
      </c>
      <c r="F9513" s="302" t="s">
        <v>69</v>
      </c>
      <c r="G9513" s="302" t="s">
        <v>70</v>
      </c>
      <c r="H9513" s="302" t="s">
        <v>3534</v>
      </c>
      <c r="I9513" s="302" t="s">
        <v>686</v>
      </c>
      <c r="J9513" s="302">
        <v>135500</v>
      </c>
      <c r="K9513" s="302" t="s">
        <v>83</v>
      </c>
      <c r="L9513" s="302">
        <v>20759901</v>
      </c>
      <c r="M9513" s="302" t="s">
        <v>879</v>
      </c>
      <c r="N9513" s="305">
        <v>33420</v>
      </c>
      <c r="O9513" s="305">
        <v>33420</v>
      </c>
      <c r="P9513" s="302" t="s">
        <v>880</v>
      </c>
    </row>
    <row r="9514" spans="1:16">
      <c r="A9514" s="303">
        <v>0</v>
      </c>
      <c r="B9514" s="303">
        <v>0</v>
      </c>
      <c r="C9514" s="303">
        <v>0</v>
      </c>
      <c r="D9514" s="304">
        <f t="shared" si="148"/>
        <v>0</v>
      </c>
      <c r="E9514" s="305">
        <v>45992</v>
      </c>
      <c r="F9514" s="302" t="s">
        <v>69</v>
      </c>
      <c r="G9514" s="302" t="s">
        <v>70</v>
      </c>
      <c r="H9514" s="302" t="s">
        <v>3534</v>
      </c>
      <c r="I9514" s="302" t="s">
        <v>686</v>
      </c>
      <c r="J9514" s="302">
        <v>135500</v>
      </c>
      <c r="K9514" s="302" t="s">
        <v>83</v>
      </c>
      <c r="L9514" s="302">
        <v>20759915</v>
      </c>
      <c r="M9514" s="302" t="s">
        <v>879</v>
      </c>
      <c r="N9514" s="305">
        <v>34516</v>
      </c>
      <c r="O9514" s="305">
        <v>34516</v>
      </c>
      <c r="P9514" s="302" t="s">
        <v>880</v>
      </c>
    </row>
    <row r="9515" spans="1:16">
      <c r="A9515" s="303">
        <v>0</v>
      </c>
      <c r="B9515" s="303">
        <v>0</v>
      </c>
      <c r="C9515" s="303">
        <v>0</v>
      </c>
      <c r="D9515" s="304">
        <f t="shared" si="148"/>
        <v>0</v>
      </c>
      <c r="E9515" s="305">
        <v>45992</v>
      </c>
      <c r="F9515" s="302" t="s">
        <v>69</v>
      </c>
      <c r="G9515" s="302" t="s">
        <v>70</v>
      </c>
      <c r="H9515" s="302" t="s">
        <v>3534</v>
      </c>
      <c r="I9515" s="302" t="s">
        <v>686</v>
      </c>
      <c r="J9515" s="302">
        <v>135500</v>
      </c>
      <c r="K9515" s="302" t="s">
        <v>83</v>
      </c>
      <c r="L9515" s="302">
        <v>20759992</v>
      </c>
      <c r="M9515" s="302" t="s">
        <v>879</v>
      </c>
      <c r="N9515" s="305">
        <v>19906</v>
      </c>
      <c r="O9515" s="305">
        <v>19906</v>
      </c>
      <c r="P9515" s="302" t="s">
        <v>880</v>
      </c>
    </row>
    <row r="9516" spans="1:16">
      <c r="A9516" s="303">
        <v>0</v>
      </c>
      <c r="B9516" s="303">
        <v>0</v>
      </c>
      <c r="C9516" s="303">
        <v>0</v>
      </c>
      <c r="D9516" s="304">
        <f t="shared" si="148"/>
        <v>0</v>
      </c>
      <c r="E9516" s="305">
        <v>45992</v>
      </c>
      <c r="F9516" s="302" t="s">
        <v>69</v>
      </c>
      <c r="G9516" s="302" t="s">
        <v>70</v>
      </c>
      <c r="H9516" s="302" t="s">
        <v>3534</v>
      </c>
      <c r="I9516" s="302" t="s">
        <v>686</v>
      </c>
      <c r="J9516" s="302">
        <v>135500</v>
      </c>
      <c r="K9516" s="302" t="s">
        <v>83</v>
      </c>
      <c r="L9516" s="302">
        <v>9803386</v>
      </c>
      <c r="M9516" s="302" t="s">
        <v>879</v>
      </c>
      <c r="N9516" s="305">
        <v>35247</v>
      </c>
      <c r="O9516" s="305">
        <v>35247</v>
      </c>
      <c r="P9516" s="302" t="s">
        <v>1052</v>
      </c>
    </row>
    <row r="9517" spans="1:16">
      <c r="A9517" s="303">
        <v>0</v>
      </c>
      <c r="B9517" s="303">
        <v>0</v>
      </c>
      <c r="C9517" s="303">
        <v>0</v>
      </c>
      <c r="D9517" s="304">
        <f t="shared" si="148"/>
        <v>0</v>
      </c>
      <c r="E9517" s="305">
        <v>45992</v>
      </c>
      <c r="F9517" s="302" t="s">
        <v>69</v>
      </c>
      <c r="G9517" s="302" t="s">
        <v>70</v>
      </c>
      <c r="H9517" s="302" t="s">
        <v>3534</v>
      </c>
      <c r="I9517" s="302" t="s">
        <v>686</v>
      </c>
      <c r="J9517" s="302">
        <v>135500</v>
      </c>
      <c r="K9517" s="302" t="s">
        <v>83</v>
      </c>
      <c r="L9517" s="302">
        <v>20759908</v>
      </c>
      <c r="M9517" s="302" t="s">
        <v>879</v>
      </c>
      <c r="N9517" s="305">
        <v>34151</v>
      </c>
      <c r="O9517" s="305">
        <v>34151</v>
      </c>
      <c r="P9517" s="302" t="s">
        <v>880</v>
      </c>
    </row>
    <row r="9518" spans="1:16">
      <c r="A9518" s="303">
        <v>0</v>
      </c>
      <c r="B9518" s="303">
        <v>0</v>
      </c>
      <c r="C9518" s="303">
        <v>0</v>
      </c>
      <c r="D9518" s="304">
        <f t="shared" si="148"/>
        <v>0</v>
      </c>
      <c r="E9518" s="305">
        <v>45992</v>
      </c>
      <c r="F9518" s="302" t="s">
        <v>69</v>
      </c>
      <c r="G9518" s="302" t="s">
        <v>70</v>
      </c>
      <c r="H9518" s="302" t="s">
        <v>3534</v>
      </c>
      <c r="I9518" s="302" t="s">
        <v>686</v>
      </c>
      <c r="J9518" s="302">
        <v>135500</v>
      </c>
      <c r="K9518" s="302" t="s">
        <v>83</v>
      </c>
      <c r="L9518" s="302">
        <v>20759985</v>
      </c>
      <c r="M9518" s="302" t="s">
        <v>879</v>
      </c>
      <c r="N9518" s="305">
        <v>19906</v>
      </c>
      <c r="O9518" s="305">
        <v>19906</v>
      </c>
      <c r="P9518" s="302" t="s">
        <v>880</v>
      </c>
    </row>
    <row r="9519" spans="1:16">
      <c r="A9519" s="303">
        <v>0</v>
      </c>
      <c r="B9519" s="303">
        <v>0</v>
      </c>
      <c r="C9519" s="303">
        <v>0</v>
      </c>
      <c r="D9519" s="304">
        <f t="shared" si="148"/>
        <v>0</v>
      </c>
      <c r="E9519" s="305">
        <v>45992</v>
      </c>
      <c r="F9519" s="302" t="s">
        <v>69</v>
      </c>
      <c r="G9519" s="302" t="s">
        <v>70</v>
      </c>
      <c r="H9519" s="302" t="s">
        <v>3534</v>
      </c>
      <c r="I9519" s="302" t="s">
        <v>686</v>
      </c>
      <c r="J9519" s="302">
        <v>135500</v>
      </c>
      <c r="K9519" s="302" t="s">
        <v>83</v>
      </c>
      <c r="L9519" s="302">
        <v>9803384</v>
      </c>
      <c r="M9519" s="302" t="s">
        <v>879</v>
      </c>
      <c r="N9519" s="305">
        <v>35247</v>
      </c>
      <c r="O9519" s="305">
        <v>35247</v>
      </c>
      <c r="P9519" s="302" t="s">
        <v>1052</v>
      </c>
    </row>
    <row r="9520" spans="1:16">
      <c r="A9520" s="303">
        <v>0</v>
      </c>
      <c r="B9520" s="303">
        <v>0</v>
      </c>
      <c r="C9520" s="303">
        <v>0</v>
      </c>
      <c r="D9520" s="304">
        <f t="shared" si="148"/>
        <v>0</v>
      </c>
      <c r="E9520" s="305">
        <v>45992</v>
      </c>
      <c r="F9520" s="302" t="s">
        <v>69</v>
      </c>
      <c r="G9520" s="302" t="s">
        <v>70</v>
      </c>
      <c r="H9520" s="302" t="s">
        <v>3534</v>
      </c>
      <c r="I9520" s="302" t="s">
        <v>686</v>
      </c>
      <c r="J9520" s="302">
        <v>135500</v>
      </c>
      <c r="K9520" s="302" t="s">
        <v>83</v>
      </c>
      <c r="L9520" s="302">
        <v>9803387</v>
      </c>
      <c r="M9520" s="302" t="s">
        <v>879</v>
      </c>
      <c r="N9520" s="305">
        <v>35612</v>
      </c>
      <c r="O9520" s="305">
        <v>35612</v>
      </c>
      <c r="P9520" s="302" t="s">
        <v>1052</v>
      </c>
    </row>
    <row r="9521" spans="1:16">
      <c r="A9521" s="303">
        <v>0</v>
      </c>
      <c r="B9521" s="303">
        <v>0</v>
      </c>
      <c r="C9521" s="303">
        <v>0</v>
      </c>
      <c r="D9521" s="304">
        <f t="shared" si="148"/>
        <v>0</v>
      </c>
      <c r="E9521" s="305">
        <v>45992</v>
      </c>
      <c r="F9521" s="302" t="s">
        <v>69</v>
      </c>
      <c r="G9521" s="302" t="s">
        <v>70</v>
      </c>
      <c r="H9521" s="302" t="s">
        <v>3534</v>
      </c>
      <c r="I9521" s="302" t="s">
        <v>686</v>
      </c>
      <c r="J9521" s="302">
        <v>135500</v>
      </c>
      <c r="K9521" s="302" t="s">
        <v>83</v>
      </c>
      <c r="L9521" s="302">
        <v>9802906</v>
      </c>
      <c r="M9521" s="302" t="s">
        <v>879</v>
      </c>
      <c r="N9521" s="305">
        <v>34881</v>
      </c>
      <c r="O9521" s="305">
        <v>34881</v>
      </c>
      <c r="P9521" s="302" t="s">
        <v>1052</v>
      </c>
    </row>
    <row r="9522" spans="1:16">
      <c r="A9522" s="303">
        <v>0</v>
      </c>
      <c r="B9522" s="303">
        <v>0</v>
      </c>
      <c r="C9522" s="303">
        <v>0</v>
      </c>
      <c r="D9522" s="304">
        <f t="shared" si="148"/>
        <v>0</v>
      </c>
      <c r="E9522" s="305">
        <v>45992</v>
      </c>
      <c r="F9522" s="302" t="s">
        <v>69</v>
      </c>
      <c r="G9522" s="302" t="s">
        <v>70</v>
      </c>
      <c r="H9522" s="302" t="s">
        <v>3534</v>
      </c>
      <c r="I9522" s="302" t="s">
        <v>686</v>
      </c>
      <c r="J9522" s="302">
        <v>135500</v>
      </c>
      <c r="K9522" s="302" t="s">
        <v>83</v>
      </c>
      <c r="L9522" s="302">
        <v>9803385</v>
      </c>
      <c r="M9522" s="302" t="s">
        <v>879</v>
      </c>
      <c r="N9522" s="305">
        <v>35612</v>
      </c>
      <c r="O9522" s="305">
        <v>35612</v>
      </c>
      <c r="P9522" s="302" t="s">
        <v>1052</v>
      </c>
    </row>
    <row r="9523" spans="1:16">
      <c r="A9523" s="303">
        <v>0</v>
      </c>
      <c r="B9523" s="303">
        <v>0</v>
      </c>
      <c r="C9523" s="303">
        <v>0</v>
      </c>
      <c r="D9523" s="304">
        <f t="shared" si="148"/>
        <v>0</v>
      </c>
      <c r="E9523" s="305">
        <v>45992</v>
      </c>
      <c r="F9523" s="302" t="s">
        <v>69</v>
      </c>
      <c r="G9523" s="302" t="s">
        <v>70</v>
      </c>
      <c r="H9523" s="302" t="s">
        <v>3534</v>
      </c>
      <c r="I9523" s="302" t="s">
        <v>686</v>
      </c>
      <c r="J9523" s="302">
        <v>135500</v>
      </c>
      <c r="K9523" s="302" t="s">
        <v>83</v>
      </c>
      <c r="L9523" s="302">
        <v>9810969</v>
      </c>
      <c r="M9523" s="302" t="s">
        <v>879</v>
      </c>
      <c r="N9523" s="305">
        <v>37408</v>
      </c>
      <c r="O9523" s="305">
        <v>37257</v>
      </c>
      <c r="P9523" s="302" t="s">
        <v>3544</v>
      </c>
    </row>
    <row r="9524" spans="1:16">
      <c r="A9524" s="303">
        <v>0</v>
      </c>
      <c r="B9524" s="303">
        <v>0</v>
      </c>
      <c r="C9524" s="303">
        <v>0</v>
      </c>
      <c r="D9524" s="304">
        <f t="shared" si="148"/>
        <v>0</v>
      </c>
      <c r="E9524" s="305">
        <v>45992</v>
      </c>
      <c r="F9524" s="302" t="s">
        <v>69</v>
      </c>
      <c r="G9524" s="302" t="s">
        <v>70</v>
      </c>
      <c r="H9524" s="302" t="s">
        <v>3534</v>
      </c>
      <c r="I9524" s="302" t="s">
        <v>686</v>
      </c>
      <c r="J9524" s="302">
        <v>135500</v>
      </c>
      <c r="K9524" s="302" t="s">
        <v>128</v>
      </c>
      <c r="L9524" s="302">
        <v>11794638</v>
      </c>
      <c r="M9524" s="302" t="s">
        <v>866</v>
      </c>
      <c r="N9524" s="305">
        <v>33055</v>
      </c>
      <c r="O9524" s="305">
        <v>33055</v>
      </c>
      <c r="P9524" s="302" t="s">
        <v>1052</v>
      </c>
    </row>
    <row r="9525" spans="1:16">
      <c r="A9525" s="303">
        <v>0</v>
      </c>
      <c r="B9525" s="303">
        <v>0</v>
      </c>
      <c r="C9525" s="303">
        <v>0</v>
      </c>
      <c r="D9525" s="304">
        <f t="shared" si="148"/>
        <v>0</v>
      </c>
      <c r="E9525" s="305">
        <v>45992</v>
      </c>
      <c r="F9525" s="302" t="s">
        <v>69</v>
      </c>
      <c r="G9525" s="302" t="s">
        <v>70</v>
      </c>
      <c r="H9525" s="302" t="s">
        <v>3534</v>
      </c>
      <c r="I9525" s="302" t="s">
        <v>686</v>
      </c>
      <c r="J9525" s="302">
        <v>135500</v>
      </c>
      <c r="K9525" s="302" t="s">
        <v>128</v>
      </c>
      <c r="L9525" s="302">
        <v>11534980</v>
      </c>
      <c r="M9525" s="302" t="s">
        <v>866</v>
      </c>
      <c r="N9525" s="305">
        <v>41018</v>
      </c>
      <c r="O9525" s="305">
        <v>40909</v>
      </c>
      <c r="P9525" s="302" t="s">
        <v>3545</v>
      </c>
    </row>
    <row r="9526" spans="1:16">
      <c r="A9526" s="303">
        <v>0</v>
      </c>
      <c r="B9526" s="303">
        <v>0</v>
      </c>
      <c r="C9526" s="303">
        <v>0</v>
      </c>
      <c r="D9526" s="304">
        <f t="shared" si="148"/>
        <v>0</v>
      </c>
      <c r="E9526" s="305">
        <v>45992</v>
      </c>
      <c r="F9526" s="302" t="s">
        <v>69</v>
      </c>
      <c r="G9526" s="302" t="s">
        <v>70</v>
      </c>
      <c r="H9526" s="302" t="s">
        <v>3534</v>
      </c>
      <c r="I9526" s="302" t="s">
        <v>686</v>
      </c>
      <c r="J9526" s="302">
        <v>135500</v>
      </c>
      <c r="K9526" s="302" t="s">
        <v>169</v>
      </c>
      <c r="L9526" s="302">
        <v>18891174</v>
      </c>
      <c r="M9526" s="302" t="s">
        <v>894</v>
      </c>
      <c r="N9526" s="305">
        <v>41821</v>
      </c>
      <c r="O9526" s="305">
        <v>41640</v>
      </c>
      <c r="P9526" s="302" t="s">
        <v>3539</v>
      </c>
    </row>
    <row r="9527" spans="1:16">
      <c r="A9527" s="303">
        <v>0</v>
      </c>
      <c r="B9527" s="303">
        <v>0</v>
      </c>
      <c r="C9527" s="303">
        <v>0</v>
      </c>
      <c r="D9527" s="304">
        <f t="shared" si="148"/>
        <v>0</v>
      </c>
      <c r="E9527" s="305">
        <v>45992</v>
      </c>
      <c r="F9527" s="302" t="s">
        <v>69</v>
      </c>
      <c r="G9527" s="302" t="s">
        <v>70</v>
      </c>
      <c r="H9527" s="302" t="s">
        <v>3534</v>
      </c>
      <c r="I9527" s="302" t="s">
        <v>686</v>
      </c>
      <c r="J9527" s="302">
        <v>135500</v>
      </c>
      <c r="K9527" s="302" t="s">
        <v>169</v>
      </c>
      <c r="L9527" s="302">
        <v>11873529</v>
      </c>
      <c r="M9527" s="302" t="s">
        <v>894</v>
      </c>
      <c r="N9527" s="305">
        <v>41247</v>
      </c>
      <c r="O9527" s="305">
        <v>40909</v>
      </c>
      <c r="P9527" s="302" t="s">
        <v>1096</v>
      </c>
    </row>
    <row r="9528" spans="1:16">
      <c r="A9528" s="303">
        <v>0</v>
      </c>
      <c r="B9528" s="303">
        <v>0</v>
      </c>
      <c r="C9528" s="303">
        <v>0</v>
      </c>
      <c r="D9528" s="304">
        <f t="shared" si="148"/>
        <v>0</v>
      </c>
      <c r="E9528" s="305">
        <v>45992</v>
      </c>
      <c r="F9528" s="302" t="s">
        <v>69</v>
      </c>
      <c r="G9528" s="302" t="s">
        <v>70</v>
      </c>
      <c r="H9528" s="302" t="s">
        <v>3534</v>
      </c>
      <c r="I9528" s="302" t="s">
        <v>686</v>
      </c>
      <c r="J9528" s="302">
        <v>135500</v>
      </c>
      <c r="K9528" s="302" t="s">
        <v>169</v>
      </c>
      <c r="L9528" s="302">
        <v>20199884</v>
      </c>
      <c r="M9528" s="302" t="s">
        <v>894</v>
      </c>
      <c r="N9528" s="305">
        <v>42484</v>
      </c>
      <c r="O9528" s="305">
        <v>42370</v>
      </c>
      <c r="P9528" s="302" t="s">
        <v>3538</v>
      </c>
    </row>
    <row r="9529" spans="1:16">
      <c r="A9529" s="303">
        <v>0</v>
      </c>
      <c r="B9529" s="303">
        <v>0</v>
      </c>
      <c r="C9529" s="303">
        <v>0</v>
      </c>
      <c r="D9529" s="304">
        <f t="shared" si="148"/>
        <v>0</v>
      </c>
      <c r="E9529" s="305">
        <v>45992</v>
      </c>
      <c r="F9529" s="302" t="s">
        <v>69</v>
      </c>
      <c r="G9529" s="302" t="s">
        <v>70</v>
      </c>
      <c r="H9529" s="302" t="s">
        <v>3534</v>
      </c>
      <c r="I9529" s="302" t="s">
        <v>686</v>
      </c>
      <c r="J9529" s="302">
        <v>135500</v>
      </c>
      <c r="K9529" s="302" t="s">
        <v>84</v>
      </c>
      <c r="L9529" s="302">
        <v>9754480</v>
      </c>
      <c r="M9529" s="302" t="s">
        <v>3546</v>
      </c>
      <c r="N9529" s="305">
        <v>38701</v>
      </c>
      <c r="O9529" s="305">
        <v>38749</v>
      </c>
      <c r="P9529" s="302" t="s">
        <v>3543</v>
      </c>
    </row>
    <row r="9530" spans="1:16">
      <c r="A9530" s="303">
        <v>0</v>
      </c>
      <c r="B9530" s="303">
        <v>0</v>
      </c>
      <c r="C9530" s="303">
        <v>0</v>
      </c>
      <c r="D9530" s="304">
        <f t="shared" si="148"/>
        <v>0</v>
      </c>
      <c r="E9530" s="305">
        <v>45992</v>
      </c>
      <c r="F9530" s="302" t="s">
        <v>69</v>
      </c>
      <c r="G9530" s="302" t="s">
        <v>70</v>
      </c>
      <c r="H9530" s="302" t="s">
        <v>3534</v>
      </c>
      <c r="I9530" s="302" t="s">
        <v>686</v>
      </c>
      <c r="J9530" s="302">
        <v>135500</v>
      </c>
      <c r="K9530" s="302" t="s">
        <v>84</v>
      </c>
      <c r="L9530" s="302">
        <v>9754493</v>
      </c>
      <c r="M9530" s="302" t="s">
        <v>3547</v>
      </c>
      <c r="N9530" s="305">
        <v>38701</v>
      </c>
      <c r="O9530" s="305">
        <v>38749</v>
      </c>
      <c r="P9530" s="302" t="s">
        <v>3548</v>
      </c>
    </row>
    <row r="9531" spans="1:16">
      <c r="A9531" s="303">
        <v>0</v>
      </c>
      <c r="B9531" s="303">
        <v>0</v>
      </c>
      <c r="C9531" s="303">
        <v>0</v>
      </c>
      <c r="D9531" s="304">
        <f t="shared" si="148"/>
        <v>0</v>
      </c>
      <c r="E9531" s="305">
        <v>45992</v>
      </c>
      <c r="F9531" s="302" t="s">
        <v>69</v>
      </c>
      <c r="G9531" s="302" t="s">
        <v>70</v>
      </c>
      <c r="H9531" s="302" t="s">
        <v>3534</v>
      </c>
      <c r="I9531" s="302" t="s">
        <v>686</v>
      </c>
      <c r="J9531" s="302">
        <v>135500</v>
      </c>
      <c r="K9531" s="302" t="s">
        <v>84</v>
      </c>
      <c r="L9531" s="302">
        <v>13659165</v>
      </c>
      <c r="M9531" s="302" t="s">
        <v>3550</v>
      </c>
      <c r="N9531" s="305">
        <v>42283</v>
      </c>
      <c r="O9531" s="305">
        <v>42278</v>
      </c>
      <c r="P9531" s="302" t="s">
        <v>3536</v>
      </c>
    </row>
    <row r="9532" spans="1:16">
      <c r="A9532" s="303">
        <v>0</v>
      </c>
      <c r="B9532" s="303">
        <v>0</v>
      </c>
      <c r="C9532" s="303">
        <v>0</v>
      </c>
      <c r="D9532" s="304">
        <f t="shared" si="148"/>
        <v>0</v>
      </c>
      <c r="E9532" s="305">
        <v>45992</v>
      </c>
      <c r="F9532" s="302" t="s">
        <v>69</v>
      </c>
      <c r="G9532" s="302" t="s">
        <v>70</v>
      </c>
      <c r="H9532" s="302" t="s">
        <v>3534</v>
      </c>
      <c r="I9532" s="302" t="s">
        <v>686</v>
      </c>
      <c r="J9532" s="302">
        <v>135500</v>
      </c>
      <c r="K9532" s="302" t="s">
        <v>84</v>
      </c>
      <c r="L9532" s="302">
        <v>9753647</v>
      </c>
      <c r="M9532" s="302" t="s">
        <v>3546</v>
      </c>
      <c r="N9532" s="305">
        <v>38701</v>
      </c>
      <c r="O9532" s="305">
        <v>38749</v>
      </c>
      <c r="P9532" s="302" t="s">
        <v>3543</v>
      </c>
    </row>
    <row r="9533" spans="1:16">
      <c r="A9533" s="303">
        <v>0</v>
      </c>
      <c r="B9533" s="303">
        <v>0</v>
      </c>
      <c r="C9533" s="303">
        <v>0</v>
      </c>
      <c r="D9533" s="304">
        <f t="shared" si="148"/>
        <v>0</v>
      </c>
      <c r="E9533" s="305">
        <v>45992</v>
      </c>
      <c r="F9533" s="302" t="s">
        <v>69</v>
      </c>
      <c r="G9533" s="302" t="s">
        <v>70</v>
      </c>
      <c r="H9533" s="302" t="s">
        <v>3534</v>
      </c>
      <c r="I9533" s="302" t="s">
        <v>686</v>
      </c>
      <c r="J9533" s="302">
        <v>135500</v>
      </c>
      <c r="K9533" s="302" t="s">
        <v>84</v>
      </c>
      <c r="L9533" s="302">
        <v>11362867</v>
      </c>
      <c r="M9533" s="302" t="s">
        <v>3549</v>
      </c>
      <c r="N9533" s="305">
        <v>41018</v>
      </c>
      <c r="O9533" s="305">
        <v>41000</v>
      </c>
      <c r="P9533" s="302" t="s">
        <v>3545</v>
      </c>
    </row>
    <row r="9534" spans="1:16">
      <c r="A9534" s="303">
        <v>0</v>
      </c>
      <c r="B9534" s="303">
        <v>0</v>
      </c>
      <c r="C9534" s="303">
        <v>0</v>
      </c>
      <c r="D9534" s="304">
        <f t="shared" si="148"/>
        <v>0</v>
      </c>
      <c r="E9534" s="305">
        <v>45992</v>
      </c>
      <c r="F9534" s="302" t="s">
        <v>69</v>
      </c>
      <c r="G9534" s="302" t="s">
        <v>70</v>
      </c>
      <c r="H9534" s="302" t="s">
        <v>3534</v>
      </c>
      <c r="I9534" s="302" t="s">
        <v>686</v>
      </c>
      <c r="J9534" s="302">
        <v>135500</v>
      </c>
      <c r="K9534" s="302" t="s">
        <v>84</v>
      </c>
      <c r="L9534" s="302">
        <v>9725777</v>
      </c>
      <c r="M9534" s="302" t="s">
        <v>3546</v>
      </c>
      <c r="N9534" s="305">
        <v>38701</v>
      </c>
      <c r="O9534" s="305">
        <v>38687</v>
      </c>
      <c r="P9534" s="302" t="s">
        <v>3543</v>
      </c>
    </row>
    <row r="9535" spans="1:16">
      <c r="A9535" s="303">
        <v>0</v>
      </c>
      <c r="B9535" s="303">
        <v>0</v>
      </c>
      <c r="C9535" s="303">
        <v>0</v>
      </c>
      <c r="D9535" s="304">
        <f t="shared" si="148"/>
        <v>0</v>
      </c>
      <c r="E9535" s="305">
        <v>45992</v>
      </c>
      <c r="F9535" s="302" t="s">
        <v>69</v>
      </c>
      <c r="G9535" s="302" t="s">
        <v>70</v>
      </c>
      <c r="H9535" s="302" t="s">
        <v>3534</v>
      </c>
      <c r="I9535" s="302" t="s">
        <v>686</v>
      </c>
      <c r="J9535" s="302">
        <v>135500</v>
      </c>
      <c r="K9535" s="302" t="s">
        <v>84</v>
      </c>
      <c r="L9535" s="302">
        <v>14542195</v>
      </c>
      <c r="M9535" s="302" t="s">
        <v>3550</v>
      </c>
      <c r="N9535" s="305">
        <v>42283</v>
      </c>
      <c r="O9535" s="305">
        <v>42430</v>
      </c>
      <c r="P9535" s="302" t="s">
        <v>3536</v>
      </c>
    </row>
    <row r="9536" spans="1:16">
      <c r="A9536" s="303">
        <v>0</v>
      </c>
      <c r="B9536" s="303">
        <v>0</v>
      </c>
      <c r="C9536" s="303">
        <v>0</v>
      </c>
      <c r="D9536" s="304">
        <f t="shared" si="148"/>
        <v>0</v>
      </c>
      <c r="E9536" s="305">
        <v>45992</v>
      </c>
      <c r="F9536" s="302" t="s">
        <v>69</v>
      </c>
      <c r="G9536" s="302" t="s">
        <v>70</v>
      </c>
      <c r="H9536" s="302" t="s">
        <v>3534</v>
      </c>
      <c r="I9536" s="302" t="s">
        <v>686</v>
      </c>
      <c r="J9536" s="302">
        <v>135500</v>
      </c>
      <c r="K9536" s="302" t="s">
        <v>84</v>
      </c>
      <c r="L9536" s="302">
        <v>9707258</v>
      </c>
      <c r="M9536" s="302" t="s">
        <v>3547</v>
      </c>
      <c r="N9536" s="305">
        <v>38701</v>
      </c>
      <c r="O9536" s="305">
        <v>38687</v>
      </c>
      <c r="P9536" s="302" t="s">
        <v>3548</v>
      </c>
    </row>
    <row r="9537" spans="1:16">
      <c r="A9537" s="303">
        <v>0</v>
      </c>
      <c r="B9537" s="303">
        <v>0</v>
      </c>
      <c r="C9537" s="303">
        <v>0</v>
      </c>
      <c r="D9537" s="304">
        <f t="shared" si="148"/>
        <v>0</v>
      </c>
      <c r="E9537" s="305">
        <v>45992</v>
      </c>
      <c r="F9537" s="302" t="s">
        <v>69</v>
      </c>
      <c r="G9537" s="302" t="s">
        <v>70</v>
      </c>
      <c r="H9537" s="302" t="s">
        <v>3534</v>
      </c>
      <c r="I9537" s="302" t="s">
        <v>686</v>
      </c>
      <c r="J9537" s="302">
        <v>135500</v>
      </c>
      <c r="K9537" s="302" t="s">
        <v>84</v>
      </c>
      <c r="L9537" s="302">
        <v>9753658</v>
      </c>
      <c r="M9537" s="302" t="s">
        <v>3547</v>
      </c>
      <c r="N9537" s="305">
        <v>38701</v>
      </c>
      <c r="O9537" s="305">
        <v>38749</v>
      </c>
      <c r="P9537" s="302" t="s">
        <v>3548</v>
      </c>
    </row>
    <row r="9538" spans="1:16">
      <c r="A9538" s="303">
        <v>0</v>
      </c>
      <c r="B9538" s="303">
        <v>0</v>
      </c>
      <c r="C9538" s="303">
        <v>0</v>
      </c>
      <c r="D9538" s="304">
        <f t="shared" si="148"/>
        <v>0</v>
      </c>
      <c r="E9538" s="305">
        <v>45992</v>
      </c>
      <c r="F9538" s="302" t="s">
        <v>69</v>
      </c>
      <c r="G9538" s="302" t="s">
        <v>70</v>
      </c>
      <c r="H9538" s="302" t="s">
        <v>3534</v>
      </c>
      <c r="I9538" s="302" t="s">
        <v>686</v>
      </c>
      <c r="J9538" s="302">
        <v>135500</v>
      </c>
      <c r="K9538" s="302" t="s">
        <v>85</v>
      </c>
      <c r="L9538" s="302">
        <v>9862069</v>
      </c>
      <c r="M9538" s="302" t="s">
        <v>901</v>
      </c>
      <c r="N9538" s="305">
        <v>35612</v>
      </c>
      <c r="O9538" s="305">
        <v>35612</v>
      </c>
      <c r="P9538" s="302" t="s">
        <v>1062</v>
      </c>
    </row>
    <row r="9539" spans="1:16">
      <c r="A9539" s="303">
        <v>0</v>
      </c>
      <c r="B9539" s="303">
        <v>0</v>
      </c>
      <c r="C9539" s="303">
        <v>0</v>
      </c>
      <c r="D9539" s="304">
        <f t="shared" ref="D9539:D9602" si="149">+B9539-C9539</f>
        <v>0</v>
      </c>
      <c r="E9539" s="305">
        <v>45992</v>
      </c>
      <c r="F9539" s="302" t="s">
        <v>69</v>
      </c>
      <c r="G9539" s="302" t="s">
        <v>70</v>
      </c>
      <c r="H9539" s="302" t="s">
        <v>3534</v>
      </c>
      <c r="I9539" s="302" t="s">
        <v>686</v>
      </c>
      <c r="J9539" s="302">
        <v>135500</v>
      </c>
      <c r="K9539" s="302" t="s">
        <v>85</v>
      </c>
      <c r="L9539" s="302">
        <v>10170993</v>
      </c>
      <c r="M9539" s="302" t="s">
        <v>867</v>
      </c>
      <c r="N9539" s="305">
        <v>40148</v>
      </c>
      <c r="O9539" s="305">
        <v>39814</v>
      </c>
      <c r="P9539" s="302" t="s">
        <v>3544</v>
      </c>
    </row>
    <row r="9540" spans="1:16">
      <c r="A9540" s="303">
        <v>0</v>
      </c>
      <c r="B9540" s="303">
        <v>0</v>
      </c>
      <c r="C9540" s="303">
        <v>0</v>
      </c>
      <c r="D9540" s="304">
        <f t="shared" si="149"/>
        <v>0</v>
      </c>
      <c r="E9540" s="305">
        <v>45992</v>
      </c>
      <c r="F9540" s="302" t="s">
        <v>69</v>
      </c>
      <c r="G9540" s="302" t="s">
        <v>70</v>
      </c>
      <c r="H9540" s="302" t="s">
        <v>3534</v>
      </c>
      <c r="I9540" s="302" t="s">
        <v>686</v>
      </c>
      <c r="J9540" s="302">
        <v>135500</v>
      </c>
      <c r="K9540" s="302" t="s">
        <v>180</v>
      </c>
      <c r="L9540" s="302">
        <v>11873532</v>
      </c>
      <c r="M9540" s="302" t="s">
        <v>965</v>
      </c>
      <c r="N9540" s="305">
        <v>41247</v>
      </c>
      <c r="O9540" s="305">
        <v>40909</v>
      </c>
      <c r="P9540" s="302" t="s">
        <v>1096</v>
      </c>
    </row>
    <row r="9541" spans="1:16">
      <c r="A9541" s="303">
        <v>0</v>
      </c>
      <c r="B9541" s="303">
        <v>0</v>
      </c>
      <c r="C9541" s="303">
        <v>0</v>
      </c>
      <c r="D9541" s="304">
        <f t="shared" si="149"/>
        <v>0</v>
      </c>
      <c r="E9541" s="305">
        <v>45992</v>
      </c>
      <c r="F9541" s="302" t="s">
        <v>69</v>
      </c>
      <c r="G9541" s="302" t="s">
        <v>70</v>
      </c>
      <c r="H9541" s="302" t="s">
        <v>3534</v>
      </c>
      <c r="I9541" s="302" t="s">
        <v>686</v>
      </c>
      <c r="J9541" s="302">
        <v>135500</v>
      </c>
      <c r="K9541" s="302" t="s">
        <v>132</v>
      </c>
      <c r="L9541" s="302">
        <v>11873535</v>
      </c>
      <c r="M9541" s="302" t="s">
        <v>869</v>
      </c>
      <c r="N9541" s="305">
        <v>41247</v>
      </c>
      <c r="O9541" s="305">
        <v>40909</v>
      </c>
      <c r="P9541" s="302" t="s">
        <v>1096</v>
      </c>
    </row>
    <row r="9542" spans="1:16">
      <c r="A9542" s="303">
        <v>0</v>
      </c>
      <c r="B9542" s="303">
        <v>0</v>
      </c>
      <c r="C9542" s="303">
        <v>0</v>
      </c>
      <c r="D9542" s="304">
        <f t="shared" si="149"/>
        <v>0</v>
      </c>
      <c r="E9542" s="305">
        <v>45992</v>
      </c>
      <c r="F9542" s="302" t="s">
        <v>69</v>
      </c>
      <c r="G9542" s="302" t="s">
        <v>70</v>
      </c>
      <c r="H9542" s="302" t="s">
        <v>3534</v>
      </c>
      <c r="I9542" s="302" t="s">
        <v>686</v>
      </c>
      <c r="J9542" s="302">
        <v>135500</v>
      </c>
      <c r="K9542" s="302" t="s">
        <v>133</v>
      </c>
      <c r="L9542" s="302">
        <v>11873538</v>
      </c>
      <c r="M9542" s="302" t="s">
        <v>870</v>
      </c>
      <c r="N9542" s="305">
        <v>41247</v>
      </c>
      <c r="O9542" s="305">
        <v>40909</v>
      </c>
      <c r="P9542" s="302" t="s">
        <v>1096</v>
      </c>
    </row>
    <row r="9543" spans="1:16">
      <c r="A9543" s="303">
        <v>0</v>
      </c>
      <c r="B9543" s="303">
        <v>0</v>
      </c>
      <c r="C9543" s="303">
        <v>0</v>
      </c>
      <c r="D9543" s="304">
        <f t="shared" si="149"/>
        <v>0</v>
      </c>
      <c r="E9543" s="305">
        <v>45992</v>
      </c>
      <c r="F9543" s="302" t="s">
        <v>69</v>
      </c>
      <c r="G9543" s="302" t="s">
        <v>70</v>
      </c>
      <c r="H9543" s="302" t="s">
        <v>3534</v>
      </c>
      <c r="I9543" s="302" t="s">
        <v>686</v>
      </c>
      <c r="J9543" s="302">
        <v>135500</v>
      </c>
      <c r="K9543" s="302" t="s">
        <v>134</v>
      </c>
      <c r="L9543" s="302">
        <v>11873541</v>
      </c>
      <c r="M9543" s="302" t="s">
        <v>871</v>
      </c>
      <c r="N9543" s="305">
        <v>41247</v>
      </c>
      <c r="O9543" s="305">
        <v>40909</v>
      </c>
      <c r="P9543" s="302" t="s">
        <v>1096</v>
      </c>
    </row>
    <row r="9544" spans="1:16">
      <c r="A9544" s="303">
        <v>0</v>
      </c>
      <c r="B9544" s="303">
        <v>0</v>
      </c>
      <c r="C9544" s="303">
        <v>0</v>
      </c>
      <c r="D9544" s="304">
        <f t="shared" si="149"/>
        <v>0</v>
      </c>
      <c r="E9544" s="305">
        <v>45992</v>
      </c>
      <c r="F9544" s="302" t="s">
        <v>69</v>
      </c>
      <c r="G9544" s="302" t="s">
        <v>70</v>
      </c>
      <c r="H9544" s="302" t="s">
        <v>3534</v>
      </c>
      <c r="I9544" s="302" t="s">
        <v>686</v>
      </c>
      <c r="J9544" s="302">
        <v>135500</v>
      </c>
      <c r="K9544" s="302" t="s">
        <v>135</v>
      </c>
      <c r="L9544" s="302">
        <v>11374869</v>
      </c>
      <c r="M9544" s="302" t="s">
        <v>872</v>
      </c>
      <c r="N9544" s="305">
        <v>30498</v>
      </c>
      <c r="O9544" s="305">
        <v>30498</v>
      </c>
      <c r="P9544" s="302" t="s">
        <v>1052</v>
      </c>
    </row>
    <row r="9545" spans="1:16">
      <c r="A9545" s="303">
        <v>0</v>
      </c>
      <c r="B9545" s="303">
        <v>0</v>
      </c>
      <c r="C9545" s="303">
        <v>0</v>
      </c>
      <c r="D9545" s="304">
        <f t="shared" si="149"/>
        <v>0</v>
      </c>
      <c r="E9545" s="305">
        <v>45992</v>
      </c>
      <c r="F9545" s="302" t="s">
        <v>69</v>
      </c>
      <c r="G9545" s="302" t="s">
        <v>70</v>
      </c>
      <c r="H9545" s="302" t="s">
        <v>3534</v>
      </c>
      <c r="I9545" s="302" t="s">
        <v>686</v>
      </c>
      <c r="J9545" s="302">
        <v>135500</v>
      </c>
      <c r="K9545" s="302" t="s">
        <v>135</v>
      </c>
      <c r="L9545" s="302">
        <v>11873544</v>
      </c>
      <c r="M9545" s="302" t="s">
        <v>1097</v>
      </c>
      <c r="N9545" s="305">
        <v>41247</v>
      </c>
      <c r="O9545" s="305">
        <v>40909</v>
      </c>
      <c r="P9545" s="302" t="s">
        <v>1096</v>
      </c>
    </row>
    <row r="9546" spans="1:16">
      <c r="A9546" s="303">
        <v>0</v>
      </c>
      <c r="B9546" s="303">
        <v>0</v>
      </c>
      <c r="C9546" s="303">
        <v>0</v>
      </c>
      <c r="D9546" s="304">
        <f t="shared" si="149"/>
        <v>0</v>
      </c>
      <c r="E9546" s="305">
        <v>45992</v>
      </c>
      <c r="F9546" s="302" t="s">
        <v>69</v>
      </c>
      <c r="G9546" s="302" t="s">
        <v>70</v>
      </c>
      <c r="H9546" s="302" t="s">
        <v>3534</v>
      </c>
      <c r="I9546" s="302" t="s">
        <v>686</v>
      </c>
      <c r="J9546" s="302">
        <v>135500</v>
      </c>
      <c r="K9546" s="302" t="s">
        <v>135</v>
      </c>
      <c r="L9546" s="302">
        <v>11534977</v>
      </c>
      <c r="M9546" s="302" t="s">
        <v>872</v>
      </c>
      <c r="N9546" s="305">
        <v>41018</v>
      </c>
      <c r="O9546" s="305">
        <v>40909</v>
      </c>
      <c r="P9546" s="302" t="s">
        <v>3545</v>
      </c>
    </row>
    <row r="9547" spans="1:16">
      <c r="A9547" s="303">
        <v>0</v>
      </c>
      <c r="B9547" s="303">
        <v>0</v>
      </c>
      <c r="C9547" s="303">
        <v>0</v>
      </c>
      <c r="D9547" s="304">
        <f t="shared" si="149"/>
        <v>0</v>
      </c>
      <c r="E9547" s="305">
        <v>45992</v>
      </c>
      <c r="F9547" s="302" t="s">
        <v>69</v>
      </c>
      <c r="G9547" s="302" t="s">
        <v>70</v>
      </c>
      <c r="H9547" s="302" t="s">
        <v>3534</v>
      </c>
      <c r="I9547" s="302" t="s">
        <v>686</v>
      </c>
      <c r="J9547" s="302">
        <v>135500</v>
      </c>
      <c r="K9547" s="302" t="s">
        <v>173</v>
      </c>
      <c r="L9547" s="302">
        <v>20199887</v>
      </c>
      <c r="M9547" s="302" t="s">
        <v>905</v>
      </c>
      <c r="N9547" s="305">
        <v>42484</v>
      </c>
      <c r="O9547" s="305">
        <v>42370</v>
      </c>
      <c r="P9547" s="302" t="s">
        <v>3538</v>
      </c>
    </row>
    <row r="9548" spans="1:16">
      <c r="A9548" s="303">
        <v>0</v>
      </c>
      <c r="B9548" s="303">
        <v>0</v>
      </c>
      <c r="C9548" s="303">
        <v>0</v>
      </c>
      <c r="D9548" s="304">
        <f t="shared" si="149"/>
        <v>0</v>
      </c>
      <c r="E9548" s="305">
        <v>45992</v>
      </c>
      <c r="F9548" s="302" t="s">
        <v>69</v>
      </c>
      <c r="G9548" s="302" t="s">
        <v>70</v>
      </c>
      <c r="H9548" s="302" t="s">
        <v>3534</v>
      </c>
      <c r="I9548" s="302" t="s">
        <v>686</v>
      </c>
      <c r="J9548" s="302">
        <v>135500</v>
      </c>
      <c r="K9548" s="302" t="s">
        <v>86</v>
      </c>
      <c r="L9548" s="302">
        <v>9804980</v>
      </c>
      <c r="M9548" s="302" t="s">
        <v>885</v>
      </c>
      <c r="N9548" s="305">
        <v>35612</v>
      </c>
      <c r="O9548" s="305">
        <v>35612</v>
      </c>
      <c r="P9548" s="302" t="s">
        <v>1052</v>
      </c>
    </row>
    <row r="9549" spans="1:16">
      <c r="A9549" s="303">
        <v>0</v>
      </c>
      <c r="B9549" s="303">
        <v>0</v>
      </c>
      <c r="C9549" s="303">
        <v>0</v>
      </c>
      <c r="D9549" s="304">
        <f t="shared" si="149"/>
        <v>0</v>
      </c>
      <c r="E9549" s="305">
        <v>45992</v>
      </c>
      <c r="F9549" s="302" t="s">
        <v>69</v>
      </c>
      <c r="G9549" s="302" t="s">
        <v>70</v>
      </c>
      <c r="H9549" s="302" t="s">
        <v>3534</v>
      </c>
      <c r="I9549" s="302" t="s">
        <v>686</v>
      </c>
      <c r="J9549" s="302">
        <v>135500</v>
      </c>
      <c r="K9549" s="302" t="s">
        <v>86</v>
      </c>
      <c r="L9549" s="302">
        <v>20760006</v>
      </c>
      <c r="M9549" s="302" t="s">
        <v>885</v>
      </c>
      <c r="N9549" s="305">
        <v>19906</v>
      </c>
      <c r="O9549" s="305">
        <v>19906</v>
      </c>
      <c r="P9549" s="302" t="s">
        <v>880</v>
      </c>
    </row>
    <row r="9550" spans="1:16">
      <c r="A9550" s="303">
        <v>0</v>
      </c>
      <c r="B9550" s="303">
        <v>0</v>
      </c>
      <c r="C9550" s="303">
        <v>0</v>
      </c>
      <c r="D9550" s="304">
        <f t="shared" si="149"/>
        <v>0</v>
      </c>
      <c r="E9550" s="305">
        <v>45992</v>
      </c>
      <c r="F9550" s="302" t="s">
        <v>69</v>
      </c>
      <c r="G9550" s="302" t="s">
        <v>70</v>
      </c>
      <c r="H9550" s="302" t="s">
        <v>3534</v>
      </c>
      <c r="I9550" s="302" t="s">
        <v>686</v>
      </c>
      <c r="J9550" s="302">
        <v>135500</v>
      </c>
      <c r="K9550" s="302" t="s">
        <v>86</v>
      </c>
      <c r="L9550" s="302">
        <v>9804979</v>
      </c>
      <c r="M9550" s="302" t="s">
        <v>885</v>
      </c>
      <c r="N9550" s="305">
        <v>35247</v>
      </c>
      <c r="O9550" s="305">
        <v>35247</v>
      </c>
      <c r="P9550" s="302" t="s">
        <v>1052</v>
      </c>
    </row>
    <row r="9551" spans="1:16">
      <c r="A9551" s="303">
        <v>0</v>
      </c>
      <c r="B9551" s="303">
        <v>0</v>
      </c>
      <c r="C9551" s="303">
        <v>0</v>
      </c>
      <c r="D9551" s="304">
        <f t="shared" si="149"/>
        <v>0</v>
      </c>
      <c r="E9551" s="305">
        <v>45992</v>
      </c>
      <c r="F9551" s="302" t="s">
        <v>69</v>
      </c>
      <c r="G9551" s="302" t="s">
        <v>70</v>
      </c>
      <c r="H9551" s="302" t="s">
        <v>3534</v>
      </c>
      <c r="I9551" s="302" t="s">
        <v>686</v>
      </c>
      <c r="J9551" s="302">
        <v>135500</v>
      </c>
      <c r="K9551" s="302" t="s">
        <v>86</v>
      </c>
      <c r="L9551" s="302">
        <v>9803023</v>
      </c>
      <c r="M9551" s="302" t="s">
        <v>885</v>
      </c>
      <c r="N9551" s="305">
        <v>35247</v>
      </c>
      <c r="O9551" s="305">
        <v>35247</v>
      </c>
      <c r="P9551" s="302" t="s">
        <v>1052</v>
      </c>
    </row>
    <row r="9552" spans="1:16">
      <c r="A9552" s="303">
        <v>0</v>
      </c>
      <c r="B9552" s="303">
        <v>0</v>
      </c>
      <c r="C9552" s="303">
        <v>0</v>
      </c>
      <c r="D9552" s="304">
        <f t="shared" si="149"/>
        <v>0</v>
      </c>
      <c r="E9552" s="305">
        <v>45992</v>
      </c>
      <c r="F9552" s="302" t="s">
        <v>69</v>
      </c>
      <c r="G9552" s="302" t="s">
        <v>70</v>
      </c>
      <c r="H9552" s="302" t="s">
        <v>3534</v>
      </c>
      <c r="I9552" s="302" t="s">
        <v>686</v>
      </c>
      <c r="J9552" s="302">
        <v>135500</v>
      </c>
      <c r="K9552" s="302" t="s">
        <v>86</v>
      </c>
      <c r="L9552" s="302">
        <v>20759971</v>
      </c>
      <c r="M9552" s="302" t="s">
        <v>885</v>
      </c>
      <c r="N9552" s="305">
        <v>35247</v>
      </c>
      <c r="O9552" s="305">
        <v>35247</v>
      </c>
      <c r="P9552" s="302" t="s">
        <v>880</v>
      </c>
    </row>
    <row r="9553" spans="1:16">
      <c r="A9553" s="303">
        <v>0</v>
      </c>
      <c r="B9553" s="303">
        <v>0</v>
      </c>
      <c r="C9553" s="303">
        <v>0</v>
      </c>
      <c r="D9553" s="304">
        <f t="shared" si="149"/>
        <v>0</v>
      </c>
      <c r="E9553" s="305">
        <v>45992</v>
      </c>
      <c r="F9553" s="302" t="s">
        <v>69</v>
      </c>
      <c r="G9553" s="302" t="s">
        <v>70</v>
      </c>
      <c r="H9553" s="302" t="s">
        <v>3534</v>
      </c>
      <c r="I9553" s="302" t="s">
        <v>686</v>
      </c>
      <c r="J9553" s="302">
        <v>135500</v>
      </c>
      <c r="K9553" s="302" t="s">
        <v>86</v>
      </c>
      <c r="L9553" s="302">
        <v>9738332</v>
      </c>
      <c r="M9553" s="302" t="s">
        <v>885</v>
      </c>
      <c r="N9553" s="305">
        <v>38701</v>
      </c>
      <c r="O9553" s="305">
        <v>38353</v>
      </c>
      <c r="P9553" s="302" t="s">
        <v>3543</v>
      </c>
    </row>
    <row r="9554" spans="1:16">
      <c r="A9554" s="303">
        <v>0</v>
      </c>
      <c r="B9554" s="303">
        <v>0</v>
      </c>
      <c r="C9554" s="303">
        <v>0</v>
      </c>
      <c r="D9554" s="304">
        <f t="shared" si="149"/>
        <v>0</v>
      </c>
      <c r="E9554" s="305">
        <v>45992</v>
      </c>
      <c r="F9554" s="302" t="s">
        <v>69</v>
      </c>
      <c r="G9554" s="302" t="s">
        <v>70</v>
      </c>
      <c r="H9554" s="302" t="s">
        <v>3534</v>
      </c>
      <c r="I9554" s="302" t="s">
        <v>686</v>
      </c>
      <c r="J9554" s="302">
        <v>135500</v>
      </c>
      <c r="K9554" s="302" t="s">
        <v>86</v>
      </c>
      <c r="L9554" s="302">
        <v>20760020</v>
      </c>
      <c r="M9554" s="302" t="s">
        <v>885</v>
      </c>
      <c r="N9554" s="305">
        <v>19906</v>
      </c>
      <c r="O9554" s="305">
        <v>19906</v>
      </c>
      <c r="P9554" s="302" t="s">
        <v>880</v>
      </c>
    </row>
    <row r="9555" spans="1:16">
      <c r="A9555" s="303">
        <v>0</v>
      </c>
      <c r="B9555" s="303">
        <v>0</v>
      </c>
      <c r="C9555" s="303">
        <v>0</v>
      </c>
      <c r="D9555" s="304">
        <f t="shared" si="149"/>
        <v>0</v>
      </c>
      <c r="E9555" s="305">
        <v>45992</v>
      </c>
      <c r="F9555" s="302" t="s">
        <v>69</v>
      </c>
      <c r="G9555" s="302" t="s">
        <v>70</v>
      </c>
      <c r="H9555" s="302" t="s">
        <v>3534</v>
      </c>
      <c r="I9555" s="302" t="s">
        <v>686</v>
      </c>
      <c r="J9555" s="302">
        <v>135500</v>
      </c>
      <c r="K9555" s="302" t="s">
        <v>86</v>
      </c>
      <c r="L9555" s="302">
        <v>9804977</v>
      </c>
      <c r="M9555" s="302" t="s">
        <v>885</v>
      </c>
      <c r="N9555" s="305">
        <v>35612</v>
      </c>
      <c r="O9555" s="305">
        <v>35612</v>
      </c>
      <c r="P9555" s="302" t="s">
        <v>1052</v>
      </c>
    </row>
    <row r="9556" spans="1:16">
      <c r="A9556" s="303">
        <v>0</v>
      </c>
      <c r="B9556" s="303">
        <v>0</v>
      </c>
      <c r="C9556" s="303">
        <v>0</v>
      </c>
      <c r="D9556" s="304">
        <f t="shared" si="149"/>
        <v>0</v>
      </c>
      <c r="E9556" s="305">
        <v>45992</v>
      </c>
      <c r="F9556" s="302" t="s">
        <v>69</v>
      </c>
      <c r="G9556" s="302" t="s">
        <v>70</v>
      </c>
      <c r="H9556" s="302" t="s">
        <v>3534</v>
      </c>
      <c r="I9556" s="302" t="s">
        <v>686</v>
      </c>
      <c r="J9556" s="302">
        <v>135500</v>
      </c>
      <c r="K9556" s="302" t="s">
        <v>86</v>
      </c>
      <c r="L9556" s="302">
        <v>9804967</v>
      </c>
      <c r="M9556" s="302" t="s">
        <v>885</v>
      </c>
      <c r="N9556" s="305">
        <v>33055</v>
      </c>
      <c r="O9556" s="305">
        <v>33055</v>
      </c>
      <c r="P9556" s="302" t="s">
        <v>1052</v>
      </c>
    </row>
    <row r="9557" spans="1:16">
      <c r="A9557" s="303">
        <v>0</v>
      </c>
      <c r="B9557" s="303">
        <v>0</v>
      </c>
      <c r="C9557" s="303">
        <v>0</v>
      </c>
      <c r="D9557" s="304">
        <f t="shared" si="149"/>
        <v>0</v>
      </c>
      <c r="E9557" s="305">
        <v>45992</v>
      </c>
      <c r="F9557" s="302" t="s">
        <v>69</v>
      </c>
      <c r="G9557" s="302" t="s">
        <v>70</v>
      </c>
      <c r="H9557" s="302" t="s">
        <v>3534</v>
      </c>
      <c r="I9557" s="302" t="s">
        <v>686</v>
      </c>
      <c r="J9557" s="302">
        <v>135500</v>
      </c>
      <c r="K9557" s="302" t="s">
        <v>86</v>
      </c>
      <c r="L9557" s="302">
        <v>9810970</v>
      </c>
      <c r="M9557" s="302" t="s">
        <v>885</v>
      </c>
      <c r="N9557" s="305">
        <v>37408</v>
      </c>
      <c r="O9557" s="305">
        <v>37257</v>
      </c>
      <c r="P9557" s="302" t="s">
        <v>3544</v>
      </c>
    </row>
    <row r="9558" spans="1:16">
      <c r="A9558" s="303">
        <v>0</v>
      </c>
      <c r="B9558" s="303">
        <v>0</v>
      </c>
      <c r="C9558" s="303">
        <v>0</v>
      </c>
      <c r="D9558" s="304">
        <f t="shared" si="149"/>
        <v>0</v>
      </c>
      <c r="E9558" s="305">
        <v>45992</v>
      </c>
      <c r="F9558" s="302" t="s">
        <v>69</v>
      </c>
      <c r="G9558" s="302" t="s">
        <v>70</v>
      </c>
      <c r="H9558" s="302" t="s">
        <v>3534</v>
      </c>
      <c r="I9558" s="302" t="s">
        <v>686</v>
      </c>
      <c r="J9558" s="302">
        <v>135500</v>
      </c>
      <c r="K9558" s="302" t="s">
        <v>86</v>
      </c>
      <c r="L9558" s="302">
        <v>9804966</v>
      </c>
      <c r="M9558" s="302" t="s">
        <v>885</v>
      </c>
      <c r="N9558" s="305">
        <v>30498</v>
      </c>
      <c r="O9558" s="305">
        <v>30498</v>
      </c>
      <c r="P9558" s="302" t="s">
        <v>1052</v>
      </c>
    </row>
    <row r="9559" spans="1:16">
      <c r="A9559" s="303">
        <v>0</v>
      </c>
      <c r="B9559" s="303">
        <v>0</v>
      </c>
      <c r="C9559" s="303">
        <v>0</v>
      </c>
      <c r="D9559" s="304">
        <f t="shared" si="149"/>
        <v>0</v>
      </c>
      <c r="E9559" s="305">
        <v>45992</v>
      </c>
      <c r="F9559" s="302" t="s">
        <v>69</v>
      </c>
      <c r="G9559" s="302" t="s">
        <v>70</v>
      </c>
      <c r="H9559" s="302" t="s">
        <v>3534</v>
      </c>
      <c r="I9559" s="302" t="s">
        <v>686</v>
      </c>
      <c r="J9559" s="302">
        <v>135500</v>
      </c>
      <c r="K9559" s="302" t="s">
        <v>86</v>
      </c>
      <c r="L9559" s="302">
        <v>20759950</v>
      </c>
      <c r="M9559" s="302" t="s">
        <v>885</v>
      </c>
      <c r="N9559" s="305">
        <v>34151</v>
      </c>
      <c r="O9559" s="305">
        <v>34151</v>
      </c>
      <c r="P9559" s="302" t="s">
        <v>880</v>
      </c>
    </row>
    <row r="9560" spans="1:16">
      <c r="A9560" s="303">
        <v>0</v>
      </c>
      <c r="B9560" s="303">
        <v>0</v>
      </c>
      <c r="C9560" s="303">
        <v>0</v>
      </c>
      <c r="D9560" s="304">
        <f t="shared" si="149"/>
        <v>0</v>
      </c>
      <c r="E9560" s="305">
        <v>45992</v>
      </c>
      <c r="F9560" s="302" t="s">
        <v>69</v>
      </c>
      <c r="G9560" s="302" t="s">
        <v>70</v>
      </c>
      <c r="H9560" s="302" t="s">
        <v>3534</v>
      </c>
      <c r="I9560" s="302" t="s">
        <v>686</v>
      </c>
      <c r="J9560" s="302">
        <v>135500</v>
      </c>
      <c r="K9560" s="302" t="s">
        <v>86</v>
      </c>
      <c r="L9560" s="302">
        <v>20759964</v>
      </c>
      <c r="M9560" s="302" t="s">
        <v>885</v>
      </c>
      <c r="N9560" s="305">
        <v>34516</v>
      </c>
      <c r="O9560" s="305">
        <v>34516</v>
      </c>
      <c r="P9560" s="302" t="s">
        <v>880</v>
      </c>
    </row>
    <row r="9561" spans="1:16">
      <c r="A9561" s="303">
        <v>0</v>
      </c>
      <c r="B9561" s="303">
        <v>0</v>
      </c>
      <c r="C9561" s="303">
        <v>0</v>
      </c>
      <c r="D9561" s="304">
        <f t="shared" si="149"/>
        <v>0</v>
      </c>
      <c r="E9561" s="305">
        <v>45992</v>
      </c>
      <c r="F9561" s="302" t="s">
        <v>69</v>
      </c>
      <c r="G9561" s="302" t="s">
        <v>70</v>
      </c>
      <c r="H9561" s="302" t="s">
        <v>3534</v>
      </c>
      <c r="I9561" s="302" t="s">
        <v>686</v>
      </c>
      <c r="J9561" s="302">
        <v>135500</v>
      </c>
      <c r="K9561" s="302" t="s">
        <v>86</v>
      </c>
      <c r="L9561" s="302">
        <v>9804982</v>
      </c>
      <c r="M9561" s="302" t="s">
        <v>885</v>
      </c>
      <c r="N9561" s="305">
        <v>35612</v>
      </c>
      <c r="O9561" s="305">
        <v>35612</v>
      </c>
      <c r="P9561" s="302" t="s">
        <v>1052</v>
      </c>
    </row>
    <row r="9562" spans="1:16">
      <c r="A9562" s="303">
        <v>0</v>
      </c>
      <c r="B9562" s="303">
        <v>0</v>
      </c>
      <c r="C9562" s="303">
        <v>0</v>
      </c>
      <c r="D9562" s="304">
        <f t="shared" si="149"/>
        <v>0</v>
      </c>
      <c r="E9562" s="305">
        <v>45992</v>
      </c>
      <c r="F9562" s="302" t="s">
        <v>69</v>
      </c>
      <c r="G9562" s="302" t="s">
        <v>70</v>
      </c>
      <c r="H9562" s="302" t="s">
        <v>3534</v>
      </c>
      <c r="I9562" s="302" t="s">
        <v>686</v>
      </c>
      <c r="J9562" s="302">
        <v>135500</v>
      </c>
      <c r="K9562" s="302" t="s">
        <v>86</v>
      </c>
      <c r="L9562" s="302">
        <v>9804978</v>
      </c>
      <c r="M9562" s="302" t="s">
        <v>885</v>
      </c>
      <c r="N9562" s="305">
        <v>35612</v>
      </c>
      <c r="O9562" s="305">
        <v>35612</v>
      </c>
      <c r="P9562" s="302" t="s">
        <v>1052</v>
      </c>
    </row>
    <row r="9563" spans="1:16">
      <c r="A9563" s="303">
        <v>0</v>
      </c>
      <c r="B9563" s="303">
        <v>0</v>
      </c>
      <c r="C9563" s="303">
        <v>0</v>
      </c>
      <c r="D9563" s="304">
        <f t="shared" si="149"/>
        <v>0</v>
      </c>
      <c r="E9563" s="305">
        <v>45992</v>
      </c>
      <c r="F9563" s="302" t="s">
        <v>69</v>
      </c>
      <c r="G9563" s="302" t="s">
        <v>70</v>
      </c>
      <c r="H9563" s="302" t="s">
        <v>3534</v>
      </c>
      <c r="I9563" s="302" t="s">
        <v>686</v>
      </c>
      <c r="J9563" s="302">
        <v>135500</v>
      </c>
      <c r="K9563" s="302" t="s">
        <v>86</v>
      </c>
      <c r="L9563" s="302">
        <v>9804981</v>
      </c>
      <c r="M9563" s="302" t="s">
        <v>885</v>
      </c>
      <c r="N9563" s="305">
        <v>35247</v>
      </c>
      <c r="O9563" s="305">
        <v>35247</v>
      </c>
      <c r="P9563" s="302" t="s">
        <v>1052</v>
      </c>
    </row>
    <row r="9564" spans="1:16">
      <c r="A9564" s="303">
        <v>0</v>
      </c>
      <c r="B9564" s="303">
        <v>0</v>
      </c>
      <c r="C9564" s="303">
        <v>0</v>
      </c>
      <c r="D9564" s="304">
        <f t="shared" si="149"/>
        <v>0</v>
      </c>
      <c r="E9564" s="305">
        <v>45992</v>
      </c>
      <c r="F9564" s="302" t="s">
        <v>69</v>
      </c>
      <c r="G9564" s="302" t="s">
        <v>70</v>
      </c>
      <c r="H9564" s="302" t="s">
        <v>3534</v>
      </c>
      <c r="I9564" s="302" t="s">
        <v>686</v>
      </c>
      <c r="J9564" s="302">
        <v>135500</v>
      </c>
      <c r="K9564" s="302" t="s">
        <v>86</v>
      </c>
      <c r="L9564" s="302">
        <v>9817933</v>
      </c>
      <c r="M9564" s="302" t="s">
        <v>885</v>
      </c>
      <c r="N9564" s="305">
        <v>38261</v>
      </c>
      <c r="O9564" s="305">
        <v>37987</v>
      </c>
      <c r="P9564" s="302" t="s">
        <v>3544</v>
      </c>
    </row>
    <row r="9565" spans="1:16">
      <c r="A9565" s="303">
        <v>0</v>
      </c>
      <c r="B9565" s="303">
        <v>0</v>
      </c>
      <c r="C9565" s="303">
        <v>0</v>
      </c>
      <c r="D9565" s="304">
        <f t="shared" si="149"/>
        <v>0</v>
      </c>
      <c r="E9565" s="305">
        <v>45992</v>
      </c>
      <c r="F9565" s="302" t="s">
        <v>69</v>
      </c>
      <c r="G9565" s="302" t="s">
        <v>70</v>
      </c>
      <c r="H9565" s="302" t="s">
        <v>3534</v>
      </c>
      <c r="I9565" s="302" t="s">
        <v>686</v>
      </c>
      <c r="J9565" s="302">
        <v>135500</v>
      </c>
      <c r="K9565" s="302" t="s">
        <v>86</v>
      </c>
      <c r="L9565" s="302">
        <v>20759943</v>
      </c>
      <c r="M9565" s="302" t="s">
        <v>885</v>
      </c>
      <c r="N9565" s="305">
        <v>33420</v>
      </c>
      <c r="O9565" s="305">
        <v>33420</v>
      </c>
      <c r="P9565" s="302" t="s">
        <v>880</v>
      </c>
    </row>
    <row r="9566" spans="1:16">
      <c r="A9566" s="303">
        <v>0</v>
      </c>
      <c r="B9566" s="303">
        <v>0</v>
      </c>
      <c r="C9566" s="303">
        <v>0</v>
      </c>
      <c r="D9566" s="304">
        <f t="shared" si="149"/>
        <v>0</v>
      </c>
      <c r="E9566" s="305">
        <v>45992</v>
      </c>
      <c r="F9566" s="302" t="s">
        <v>69</v>
      </c>
      <c r="G9566" s="302" t="s">
        <v>70</v>
      </c>
      <c r="H9566" s="302" t="s">
        <v>3534</v>
      </c>
      <c r="I9566" s="302" t="s">
        <v>686</v>
      </c>
      <c r="J9566" s="302">
        <v>135500</v>
      </c>
      <c r="K9566" s="302" t="s">
        <v>86</v>
      </c>
      <c r="L9566" s="302">
        <v>20760013</v>
      </c>
      <c r="M9566" s="302" t="s">
        <v>885</v>
      </c>
      <c r="N9566" s="305">
        <v>19906</v>
      </c>
      <c r="O9566" s="305">
        <v>19906</v>
      </c>
      <c r="P9566" s="302" t="s">
        <v>880</v>
      </c>
    </row>
    <row r="9567" spans="1:16">
      <c r="A9567" s="303">
        <v>0</v>
      </c>
      <c r="B9567" s="303">
        <v>0</v>
      </c>
      <c r="C9567" s="303">
        <v>0</v>
      </c>
      <c r="D9567" s="304">
        <f t="shared" si="149"/>
        <v>0</v>
      </c>
      <c r="E9567" s="305">
        <v>45992</v>
      </c>
      <c r="F9567" s="302" t="s">
        <v>69</v>
      </c>
      <c r="G9567" s="302" t="s">
        <v>70</v>
      </c>
      <c r="H9567" s="302" t="s">
        <v>3534</v>
      </c>
      <c r="I9567" s="302" t="s">
        <v>686</v>
      </c>
      <c r="J9567" s="302">
        <v>135500</v>
      </c>
      <c r="K9567" s="302" t="s">
        <v>86</v>
      </c>
      <c r="L9567" s="302">
        <v>9804976</v>
      </c>
      <c r="M9567" s="302" t="s">
        <v>885</v>
      </c>
      <c r="N9567" s="305">
        <v>34881</v>
      </c>
      <c r="O9567" s="305">
        <v>34881</v>
      </c>
      <c r="P9567" s="302" t="s">
        <v>1052</v>
      </c>
    </row>
    <row r="9568" spans="1:16">
      <c r="A9568" s="303">
        <v>0</v>
      </c>
      <c r="B9568" s="303">
        <v>0</v>
      </c>
      <c r="C9568" s="303">
        <v>0</v>
      </c>
      <c r="D9568" s="304">
        <f t="shared" si="149"/>
        <v>0</v>
      </c>
      <c r="E9568" s="305">
        <v>45992</v>
      </c>
      <c r="F9568" s="302" t="s">
        <v>69</v>
      </c>
      <c r="G9568" s="302" t="s">
        <v>70</v>
      </c>
      <c r="H9568" s="302" t="s">
        <v>3534</v>
      </c>
      <c r="I9568" s="302" t="s">
        <v>686</v>
      </c>
      <c r="J9568" s="302">
        <v>135500</v>
      </c>
      <c r="K9568" s="302" t="s">
        <v>86</v>
      </c>
      <c r="L9568" s="302">
        <v>20759936</v>
      </c>
      <c r="M9568" s="302" t="s">
        <v>885</v>
      </c>
      <c r="N9568" s="305">
        <v>30133</v>
      </c>
      <c r="O9568" s="305">
        <v>30133</v>
      </c>
      <c r="P9568" s="302" t="s">
        <v>880</v>
      </c>
    </row>
    <row r="9569" spans="1:16">
      <c r="A9569" s="303">
        <v>0</v>
      </c>
      <c r="B9569" s="303">
        <v>0</v>
      </c>
      <c r="C9569" s="303">
        <v>0</v>
      </c>
      <c r="D9569" s="304">
        <f t="shared" si="149"/>
        <v>0</v>
      </c>
      <c r="E9569" s="305">
        <v>45992</v>
      </c>
      <c r="F9569" s="302" t="s">
        <v>69</v>
      </c>
      <c r="G9569" s="302" t="s">
        <v>70</v>
      </c>
      <c r="H9569" s="302" t="s">
        <v>3534</v>
      </c>
      <c r="I9569" s="302" t="s">
        <v>686</v>
      </c>
      <c r="J9569" s="302">
        <v>135500</v>
      </c>
      <c r="K9569" s="302" t="s">
        <v>86</v>
      </c>
      <c r="L9569" s="302">
        <v>20759957</v>
      </c>
      <c r="M9569" s="302" t="s">
        <v>885</v>
      </c>
      <c r="N9569" s="305">
        <v>34516</v>
      </c>
      <c r="O9569" s="305">
        <v>34516</v>
      </c>
      <c r="P9569" s="302" t="s">
        <v>880</v>
      </c>
    </row>
    <row r="9570" spans="1:16">
      <c r="A9570" s="303">
        <v>0</v>
      </c>
      <c r="B9570" s="303">
        <v>0</v>
      </c>
      <c r="C9570" s="303">
        <v>0</v>
      </c>
      <c r="D9570" s="304">
        <f t="shared" si="149"/>
        <v>0</v>
      </c>
      <c r="E9570" s="305">
        <v>45992</v>
      </c>
      <c r="F9570" s="302" t="s">
        <v>69</v>
      </c>
      <c r="G9570" s="302" t="s">
        <v>70</v>
      </c>
      <c r="H9570" s="302" t="s">
        <v>3534</v>
      </c>
      <c r="I9570" s="302" t="s">
        <v>686</v>
      </c>
      <c r="J9570" s="302">
        <v>135500</v>
      </c>
      <c r="K9570" s="302" t="s">
        <v>93</v>
      </c>
      <c r="L9570" s="302">
        <v>9776097</v>
      </c>
      <c r="M9570" s="302" t="s">
        <v>3063</v>
      </c>
      <c r="N9570" s="305">
        <v>35247</v>
      </c>
      <c r="O9570" s="305">
        <v>35247</v>
      </c>
      <c r="P9570" s="302" t="s">
        <v>1062</v>
      </c>
    </row>
    <row r="9571" spans="1:16">
      <c r="A9571" s="303">
        <v>0</v>
      </c>
      <c r="B9571" s="303">
        <v>0</v>
      </c>
      <c r="C9571" s="303">
        <v>0</v>
      </c>
      <c r="D9571" s="304">
        <f t="shared" si="149"/>
        <v>0</v>
      </c>
      <c r="E9571" s="305">
        <v>45992</v>
      </c>
      <c r="F9571" s="302" t="s">
        <v>69</v>
      </c>
      <c r="G9571" s="302" t="s">
        <v>70</v>
      </c>
      <c r="H9571" s="302" t="s">
        <v>3534</v>
      </c>
      <c r="I9571" s="302" t="s">
        <v>686</v>
      </c>
      <c r="J9571" s="302">
        <v>135500</v>
      </c>
      <c r="K9571" s="302" t="s">
        <v>665</v>
      </c>
      <c r="L9571" s="302">
        <v>9860126</v>
      </c>
      <c r="M9571" s="302" t="s">
        <v>3136</v>
      </c>
      <c r="N9571" s="305">
        <v>35612</v>
      </c>
      <c r="O9571" s="305">
        <v>35612</v>
      </c>
      <c r="P9571" s="302" t="s">
        <v>1062</v>
      </c>
    </row>
    <row r="9572" spans="1:16">
      <c r="A9572" s="303">
        <v>0</v>
      </c>
      <c r="B9572" s="303">
        <v>0</v>
      </c>
      <c r="C9572" s="303">
        <v>0</v>
      </c>
      <c r="D9572" s="304">
        <f t="shared" si="149"/>
        <v>0</v>
      </c>
      <c r="E9572" s="305">
        <v>45992</v>
      </c>
      <c r="F9572" s="302" t="s">
        <v>69</v>
      </c>
      <c r="G9572" s="302" t="s">
        <v>70</v>
      </c>
      <c r="H9572" s="302" t="s">
        <v>3534</v>
      </c>
      <c r="I9572" s="302" t="s">
        <v>686</v>
      </c>
      <c r="J9572" s="302">
        <v>135500</v>
      </c>
      <c r="K9572" s="302" t="s">
        <v>665</v>
      </c>
      <c r="L9572" s="302">
        <v>9776098</v>
      </c>
      <c r="M9572" s="302" t="s">
        <v>3136</v>
      </c>
      <c r="N9572" s="305">
        <v>35247</v>
      </c>
      <c r="O9572" s="305">
        <v>35247</v>
      </c>
      <c r="P9572" s="302" t="s">
        <v>1062</v>
      </c>
    </row>
    <row r="9573" spans="1:16">
      <c r="A9573" s="303">
        <v>0</v>
      </c>
      <c r="B9573" s="303">
        <v>0</v>
      </c>
      <c r="C9573" s="303">
        <v>0</v>
      </c>
      <c r="D9573" s="304">
        <f t="shared" si="149"/>
        <v>0</v>
      </c>
      <c r="E9573" s="305">
        <v>45992</v>
      </c>
      <c r="F9573" s="302" t="s">
        <v>69</v>
      </c>
      <c r="G9573" s="302" t="s">
        <v>70</v>
      </c>
      <c r="H9573" s="302" t="s">
        <v>3534</v>
      </c>
      <c r="I9573" s="302" t="s">
        <v>686</v>
      </c>
      <c r="J9573" s="302">
        <v>135500</v>
      </c>
      <c r="K9573" s="302" t="s">
        <v>665</v>
      </c>
      <c r="L9573" s="302">
        <v>9975176</v>
      </c>
      <c r="M9573" s="302" t="s">
        <v>3136</v>
      </c>
      <c r="N9573" s="305">
        <v>33786</v>
      </c>
      <c r="O9573" s="305">
        <v>33786</v>
      </c>
      <c r="P9573" s="302" t="s">
        <v>1062</v>
      </c>
    </row>
    <row r="9574" spans="1:16">
      <c r="A9574" s="303">
        <v>0</v>
      </c>
      <c r="B9574" s="303">
        <v>0</v>
      </c>
      <c r="C9574" s="303">
        <v>0</v>
      </c>
      <c r="D9574" s="304">
        <f t="shared" si="149"/>
        <v>0</v>
      </c>
      <c r="E9574" s="305">
        <v>45992</v>
      </c>
      <c r="F9574" s="302" t="s">
        <v>69</v>
      </c>
      <c r="G9574" s="302" t="s">
        <v>70</v>
      </c>
      <c r="H9574" s="302" t="s">
        <v>3534</v>
      </c>
      <c r="I9574" s="302" t="s">
        <v>686</v>
      </c>
      <c r="J9574" s="302">
        <v>135500</v>
      </c>
      <c r="K9574" s="302" t="s">
        <v>665</v>
      </c>
      <c r="L9574" s="302">
        <v>9975177</v>
      </c>
      <c r="M9574" s="302" t="s">
        <v>3136</v>
      </c>
      <c r="N9574" s="305">
        <v>33055</v>
      </c>
      <c r="O9574" s="305">
        <v>33055</v>
      </c>
      <c r="P9574" s="302" t="s">
        <v>1062</v>
      </c>
    </row>
    <row r="9575" spans="1:16">
      <c r="A9575" s="303">
        <v>0</v>
      </c>
      <c r="B9575" s="303">
        <v>0</v>
      </c>
      <c r="C9575" s="303">
        <v>0</v>
      </c>
      <c r="D9575" s="304">
        <f t="shared" si="149"/>
        <v>0</v>
      </c>
      <c r="E9575" s="305">
        <v>45992</v>
      </c>
      <c r="F9575" s="302" t="s">
        <v>69</v>
      </c>
      <c r="G9575" s="302" t="s">
        <v>70</v>
      </c>
      <c r="H9575" s="302" t="s">
        <v>3534</v>
      </c>
      <c r="I9575" s="302" t="s">
        <v>686</v>
      </c>
      <c r="J9575" s="302">
        <v>135500</v>
      </c>
      <c r="K9575" s="302" t="s">
        <v>666</v>
      </c>
      <c r="L9575" s="302">
        <v>9975175</v>
      </c>
      <c r="M9575" s="302" t="s">
        <v>3098</v>
      </c>
      <c r="N9575" s="305">
        <v>33786</v>
      </c>
      <c r="O9575" s="305">
        <v>33786</v>
      </c>
      <c r="P9575" s="302" t="s">
        <v>1062</v>
      </c>
    </row>
    <row r="9576" spans="1:16">
      <c r="A9576" s="303">
        <v>0</v>
      </c>
      <c r="B9576" s="303">
        <v>0</v>
      </c>
      <c r="C9576" s="303">
        <v>0</v>
      </c>
      <c r="D9576" s="304">
        <f t="shared" si="149"/>
        <v>0</v>
      </c>
      <c r="E9576" s="305">
        <v>45992</v>
      </c>
      <c r="F9576" s="302" t="s">
        <v>69</v>
      </c>
      <c r="G9576" s="302" t="s">
        <v>70</v>
      </c>
      <c r="H9576" s="302" t="s">
        <v>3534</v>
      </c>
      <c r="I9576" s="302" t="s">
        <v>686</v>
      </c>
      <c r="J9576" s="302">
        <v>135500</v>
      </c>
      <c r="K9576" s="302" t="s">
        <v>666</v>
      </c>
      <c r="L9576" s="302">
        <v>9776225</v>
      </c>
      <c r="M9576" s="302" t="s">
        <v>3098</v>
      </c>
      <c r="N9576" s="305">
        <v>35247</v>
      </c>
      <c r="O9576" s="305">
        <v>35247</v>
      </c>
      <c r="P9576" s="302" t="s">
        <v>1062</v>
      </c>
    </row>
    <row r="9577" spans="1:16">
      <c r="A9577" s="303">
        <v>0</v>
      </c>
      <c r="B9577" s="303">
        <v>0</v>
      </c>
      <c r="C9577" s="303">
        <v>0</v>
      </c>
      <c r="D9577" s="304">
        <f t="shared" si="149"/>
        <v>0</v>
      </c>
      <c r="E9577" s="305">
        <v>45992</v>
      </c>
      <c r="F9577" s="302" t="s">
        <v>69</v>
      </c>
      <c r="G9577" s="302" t="s">
        <v>70</v>
      </c>
      <c r="H9577" s="302" t="s">
        <v>3534</v>
      </c>
      <c r="I9577" s="302" t="s">
        <v>686</v>
      </c>
      <c r="J9577" s="302">
        <v>135500</v>
      </c>
      <c r="K9577" s="302" t="s">
        <v>666</v>
      </c>
      <c r="L9577" s="302">
        <v>9856380</v>
      </c>
      <c r="M9577" s="302" t="s">
        <v>3098</v>
      </c>
      <c r="N9577" s="305">
        <v>35612</v>
      </c>
      <c r="O9577" s="305">
        <v>35612</v>
      </c>
      <c r="P9577" s="302" t="s">
        <v>1062</v>
      </c>
    </row>
    <row r="9578" spans="1:16">
      <c r="A9578" s="303">
        <v>0</v>
      </c>
      <c r="B9578" s="303">
        <v>0</v>
      </c>
      <c r="C9578" s="303">
        <v>0</v>
      </c>
      <c r="D9578" s="304">
        <f t="shared" si="149"/>
        <v>0</v>
      </c>
      <c r="E9578" s="305">
        <v>45992</v>
      </c>
      <c r="F9578" s="302" t="s">
        <v>69</v>
      </c>
      <c r="G9578" s="302" t="s">
        <v>70</v>
      </c>
      <c r="H9578" s="302" t="s">
        <v>3534</v>
      </c>
      <c r="I9578" s="302" t="s">
        <v>686</v>
      </c>
      <c r="J9578" s="302">
        <v>135500</v>
      </c>
      <c r="K9578" s="302" t="s">
        <v>676</v>
      </c>
      <c r="L9578" s="302">
        <v>9862068</v>
      </c>
      <c r="M9578" s="302" t="s">
        <v>3069</v>
      </c>
      <c r="N9578" s="305">
        <v>35612</v>
      </c>
      <c r="O9578" s="305">
        <v>35612</v>
      </c>
      <c r="P9578" s="302" t="s">
        <v>1062</v>
      </c>
    </row>
    <row r="9579" spans="1:16">
      <c r="A9579" s="303">
        <v>0</v>
      </c>
      <c r="B9579" s="303">
        <v>0</v>
      </c>
      <c r="C9579" s="303">
        <v>0</v>
      </c>
      <c r="D9579" s="304">
        <f t="shared" si="149"/>
        <v>0</v>
      </c>
      <c r="E9579" s="305">
        <v>45992</v>
      </c>
      <c r="F9579" s="302" t="s">
        <v>69</v>
      </c>
      <c r="G9579" s="302" t="s">
        <v>70</v>
      </c>
      <c r="H9579" s="302" t="s">
        <v>3534</v>
      </c>
      <c r="I9579" s="302" t="s">
        <v>686</v>
      </c>
      <c r="J9579" s="302">
        <v>135500</v>
      </c>
      <c r="K9579" s="302" t="s">
        <v>672</v>
      </c>
      <c r="L9579" s="302">
        <v>9862067</v>
      </c>
      <c r="M9579" s="302" t="s">
        <v>3189</v>
      </c>
      <c r="N9579" s="305">
        <v>35612</v>
      </c>
      <c r="O9579" s="305">
        <v>35612</v>
      </c>
      <c r="P9579" s="302" t="s">
        <v>1062</v>
      </c>
    </row>
    <row r="9580" spans="1:16">
      <c r="A9580" s="303">
        <v>0</v>
      </c>
      <c r="B9580" s="303">
        <v>0</v>
      </c>
      <c r="C9580" s="303">
        <v>0</v>
      </c>
      <c r="D9580" s="304">
        <f t="shared" si="149"/>
        <v>0</v>
      </c>
      <c r="E9580" s="305">
        <v>45992</v>
      </c>
      <c r="F9580" s="302" t="s">
        <v>69</v>
      </c>
      <c r="G9580" s="302" t="s">
        <v>70</v>
      </c>
      <c r="H9580" s="302" t="s">
        <v>3534</v>
      </c>
      <c r="I9580" s="302" t="s">
        <v>686</v>
      </c>
      <c r="J9580" s="302">
        <v>135500</v>
      </c>
      <c r="K9580" s="302" t="s">
        <v>672</v>
      </c>
      <c r="L9580" s="302">
        <v>9773820</v>
      </c>
      <c r="M9580" s="302" t="s">
        <v>3189</v>
      </c>
      <c r="N9580" s="305">
        <v>34881</v>
      </c>
      <c r="O9580" s="305">
        <v>34881</v>
      </c>
      <c r="P9580" s="302" t="s">
        <v>1062</v>
      </c>
    </row>
    <row r="9581" spans="1:16">
      <c r="A9581" s="303">
        <v>0</v>
      </c>
      <c r="B9581" s="303">
        <v>0</v>
      </c>
      <c r="C9581" s="303">
        <v>0</v>
      </c>
      <c r="D9581" s="304">
        <f t="shared" si="149"/>
        <v>0</v>
      </c>
      <c r="E9581" s="305">
        <v>45992</v>
      </c>
      <c r="F9581" s="302" t="s">
        <v>69</v>
      </c>
      <c r="G9581" s="302" t="s">
        <v>70</v>
      </c>
      <c r="H9581" s="302" t="s">
        <v>3534</v>
      </c>
      <c r="I9581" s="302" t="s">
        <v>686</v>
      </c>
      <c r="J9581" s="302">
        <v>135500</v>
      </c>
      <c r="K9581" s="302" t="s">
        <v>687</v>
      </c>
      <c r="L9581" s="302">
        <v>9706656</v>
      </c>
      <c r="M9581" s="302" t="s">
        <v>3551</v>
      </c>
      <c r="N9581" s="305">
        <v>33055</v>
      </c>
      <c r="O9581" s="305">
        <v>33055</v>
      </c>
      <c r="P9581" s="302" t="s">
        <v>1062</v>
      </c>
    </row>
    <row r="9582" spans="1:16">
      <c r="A9582" s="303">
        <v>0</v>
      </c>
      <c r="B9582" s="303">
        <v>0</v>
      </c>
      <c r="C9582" s="303">
        <v>0</v>
      </c>
      <c r="D9582" s="304">
        <f t="shared" si="149"/>
        <v>0</v>
      </c>
      <c r="E9582" s="305">
        <v>45992</v>
      </c>
      <c r="F9582" s="302" t="s">
        <v>69</v>
      </c>
      <c r="G9582" s="302" t="s">
        <v>70</v>
      </c>
      <c r="H9582" s="302" t="s">
        <v>3534</v>
      </c>
      <c r="I9582" s="302" t="s">
        <v>686</v>
      </c>
      <c r="J9582" s="302">
        <v>135500</v>
      </c>
      <c r="K9582" s="302" t="s">
        <v>687</v>
      </c>
      <c r="L9582" s="302">
        <v>9724212</v>
      </c>
      <c r="M9582" s="302" t="s">
        <v>3551</v>
      </c>
      <c r="N9582" s="305">
        <v>30498</v>
      </c>
      <c r="O9582" s="305">
        <v>30498</v>
      </c>
      <c r="P9582" s="302" t="s">
        <v>1062</v>
      </c>
    </row>
    <row r="9583" spans="1:16">
      <c r="A9583" s="303">
        <v>0</v>
      </c>
      <c r="B9583" s="303">
        <v>0</v>
      </c>
      <c r="C9583" s="303">
        <v>0</v>
      </c>
      <c r="D9583" s="304">
        <f t="shared" si="149"/>
        <v>0</v>
      </c>
      <c r="E9583" s="305">
        <v>45992</v>
      </c>
      <c r="F9583" s="302" t="s">
        <v>69</v>
      </c>
      <c r="G9583" s="302" t="s">
        <v>70</v>
      </c>
      <c r="H9583" s="302" t="s">
        <v>3534</v>
      </c>
      <c r="I9583" s="302" t="s">
        <v>686</v>
      </c>
      <c r="J9583" s="302">
        <v>135600</v>
      </c>
      <c r="K9583" s="302" t="s">
        <v>101</v>
      </c>
      <c r="L9583" s="302">
        <v>10170990</v>
      </c>
      <c r="M9583" s="302" t="s">
        <v>1102</v>
      </c>
      <c r="N9583" s="305">
        <v>40148</v>
      </c>
      <c r="O9583" s="305">
        <v>39814</v>
      </c>
      <c r="P9583" s="302" t="s">
        <v>3544</v>
      </c>
    </row>
    <row r="9584" spans="1:16">
      <c r="A9584" s="303">
        <v>0</v>
      </c>
      <c r="B9584" s="303">
        <v>8925.42</v>
      </c>
      <c r="C9584" s="303">
        <v>1171.4259410826</v>
      </c>
      <c r="D9584" s="304">
        <f t="shared" si="149"/>
        <v>7753.9940589174003</v>
      </c>
      <c r="E9584" s="305">
        <v>45992</v>
      </c>
      <c r="F9584" s="302" t="s">
        <v>69</v>
      </c>
      <c r="G9584" s="302" t="s">
        <v>70</v>
      </c>
      <c r="H9584" s="302" t="s">
        <v>3534</v>
      </c>
      <c r="I9584" s="302" t="s">
        <v>686</v>
      </c>
      <c r="J9584" s="302">
        <v>135600</v>
      </c>
      <c r="K9584" s="302" t="s">
        <v>188</v>
      </c>
      <c r="L9584" s="302">
        <v>20199877</v>
      </c>
      <c r="M9584" s="302" t="s">
        <v>1034</v>
      </c>
      <c r="N9584" s="305">
        <v>42484</v>
      </c>
      <c r="O9584" s="305">
        <v>42370</v>
      </c>
      <c r="P9584" s="302" t="s">
        <v>3538</v>
      </c>
    </row>
    <row r="9585" spans="1:16">
      <c r="A9585" s="303">
        <v>0</v>
      </c>
      <c r="B9585" s="303">
        <v>0</v>
      </c>
      <c r="C9585" s="303">
        <v>0</v>
      </c>
      <c r="D9585" s="304">
        <f t="shared" si="149"/>
        <v>0</v>
      </c>
      <c r="E9585" s="305">
        <v>45992</v>
      </c>
      <c r="F9585" s="302" t="s">
        <v>69</v>
      </c>
      <c r="G9585" s="302" t="s">
        <v>70</v>
      </c>
      <c r="H9585" s="302" t="s">
        <v>3534</v>
      </c>
      <c r="I9585" s="302" t="s">
        <v>686</v>
      </c>
      <c r="J9585" s="302">
        <v>135600</v>
      </c>
      <c r="K9585" s="302" t="s">
        <v>127</v>
      </c>
      <c r="L9585" s="302">
        <v>11873560</v>
      </c>
      <c r="M9585" s="302" t="s">
        <v>873</v>
      </c>
      <c r="N9585" s="305">
        <v>41247</v>
      </c>
      <c r="O9585" s="305">
        <v>40909</v>
      </c>
      <c r="P9585" s="302" t="s">
        <v>1096</v>
      </c>
    </row>
    <row r="9586" spans="1:16">
      <c r="A9586" s="303">
        <v>0</v>
      </c>
      <c r="B9586" s="303">
        <v>0</v>
      </c>
      <c r="C9586" s="303">
        <v>0</v>
      </c>
      <c r="D9586" s="304">
        <f t="shared" si="149"/>
        <v>0</v>
      </c>
      <c r="E9586" s="305">
        <v>45992</v>
      </c>
      <c r="F9586" s="302" t="s">
        <v>69</v>
      </c>
      <c r="G9586" s="302" t="s">
        <v>70</v>
      </c>
      <c r="H9586" s="302" t="s">
        <v>3534</v>
      </c>
      <c r="I9586" s="302" t="s">
        <v>686</v>
      </c>
      <c r="J9586" s="302">
        <v>135600</v>
      </c>
      <c r="K9586" s="302" t="s">
        <v>168</v>
      </c>
      <c r="L9586" s="302">
        <v>11534970</v>
      </c>
      <c r="M9586" s="302" t="s">
        <v>906</v>
      </c>
      <c r="N9586" s="305">
        <v>41018</v>
      </c>
      <c r="O9586" s="305">
        <v>40909</v>
      </c>
      <c r="P9586" s="302" t="s">
        <v>3545</v>
      </c>
    </row>
    <row r="9587" spans="1:16">
      <c r="A9587" s="303">
        <v>0</v>
      </c>
      <c r="B9587" s="303">
        <v>0</v>
      </c>
      <c r="C9587" s="303">
        <v>0</v>
      </c>
      <c r="D9587" s="304">
        <f t="shared" si="149"/>
        <v>0</v>
      </c>
      <c r="E9587" s="305">
        <v>45992</v>
      </c>
      <c r="F9587" s="302" t="s">
        <v>69</v>
      </c>
      <c r="G9587" s="302" t="s">
        <v>70</v>
      </c>
      <c r="H9587" s="302" t="s">
        <v>3534</v>
      </c>
      <c r="I9587" s="302" t="s">
        <v>686</v>
      </c>
      <c r="J9587" s="302">
        <v>135600</v>
      </c>
      <c r="K9587" s="302" t="s">
        <v>91</v>
      </c>
      <c r="L9587" s="302">
        <v>20759887</v>
      </c>
      <c r="M9587" s="302" t="s">
        <v>886</v>
      </c>
      <c r="N9587" s="305">
        <v>34516</v>
      </c>
      <c r="O9587" s="305">
        <v>34516</v>
      </c>
      <c r="P9587" s="302" t="s">
        <v>880</v>
      </c>
    </row>
    <row r="9588" spans="1:16">
      <c r="A9588" s="303">
        <v>0</v>
      </c>
      <c r="B9588" s="303">
        <v>0</v>
      </c>
      <c r="C9588" s="303">
        <v>0</v>
      </c>
      <c r="D9588" s="304">
        <f t="shared" si="149"/>
        <v>0</v>
      </c>
      <c r="E9588" s="305">
        <v>45992</v>
      </c>
      <c r="F9588" s="302" t="s">
        <v>69</v>
      </c>
      <c r="G9588" s="302" t="s">
        <v>70</v>
      </c>
      <c r="H9588" s="302" t="s">
        <v>3534</v>
      </c>
      <c r="I9588" s="302" t="s">
        <v>686</v>
      </c>
      <c r="J9588" s="302">
        <v>135600</v>
      </c>
      <c r="K9588" s="302" t="s">
        <v>191</v>
      </c>
      <c r="L9588" s="302">
        <v>11873563</v>
      </c>
      <c r="M9588" s="302" t="s">
        <v>1039</v>
      </c>
      <c r="N9588" s="305">
        <v>41247</v>
      </c>
      <c r="O9588" s="305">
        <v>40909</v>
      </c>
      <c r="P9588" s="302" t="s">
        <v>1096</v>
      </c>
    </row>
    <row r="9589" spans="1:16">
      <c r="A9589" s="303">
        <v>0</v>
      </c>
      <c r="B9589" s="303">
        <v>0</v>
      </c>
      <c r="C9589" s="303">
        <v>0</v>
      </c>
      <c r="D9589" s="304">
        <f t="shared" si="149"/>
        <v>0</v>
      </c>
      <c r="E9589" s="305">
        <v>45992</v>
      </c>
      <c r="F9589" s="302" t="s">
        <v>69</v>
      </c>
      <c r="G9589" s="302" t="s">
        <v>70</v>
      </c>
      <c r="H9589" s="302" t="s">
        <v>3534</v>
      </c>
      <c r="I9589" s="302" t="s">
        <v>686</v>
      </c>
      <c r="J9589" s="302">
        <v>135600</v>
      </c>
      <c r="K9589" s="302" t="s">
        <v>84</v>
      </c>
      <c r="L9589" s="302">
        <v>9753648</v>
      </c>
      <c r="M9589" s="302" t="s">
        <v>3546</v>
      </c>
      <c r="N9589" s="305">
        <v>38701</v>
      </c>
      <c r="O9589" s="305">
        <v>38777</v>
      </c>
      <c r="P9589" s="302" t="s">
        <v>3543</v>
      </c>
    </row>
    <row r="9590" spans="1:16">
      <c r="A9590" s="303">
        <v>0</v>
      </c>
      <c r="B9590" s="303">
        <v>0</v>
      </c>
      <c r="C9590" s="303">
        <v>0</v>
      </c>
      <c r="D9590" s="304">
        <f t="shared" si="149"/>
        <v>0</v>
      </c>
      <c r="E9590" s="305">
        <v>45992</v>
      </c>
      <c r="F9590" s="302" t="s">
        <v>69</v>
      </c>
      <c r="G9590" s="302" t="s">
        <v>70</v>
      </c>
      <c r="H9590" s="302" t="s">
        <v>3534</v>
      </c>
      <c r="I9590" s="302" t="s">
        <v>686</v>
      </c>
      <c r="J9590" s="302">
        <v>135600</v>
      </c>
      <c r="K9590" s="302" t="s">
        <v>84</v>
      </c>
      <c r="L9590" s="302">
        <v>9753659</v>
      </c>
      <c r="M9590" s="302" t="s">
        <v>3547</v>
      </c>
      <c r="N9590" s="305">
        <v>38701</v>
      </c>
      <c r="O9590" s="305">
        <v>38777</v>
      </c>
      <c r="P9590" s="302" t="s">
        <v>3548</v>
      </c>
    </row>
    <row r="9591" spans="1:16">
      <c r="A9591" s="303">
        <v>0</v>
      </c>
      <c r="B9591" s="303">
        <v>0</v>
      </c>
      <c r="C9591" s="303">
        <v>0</v>
      </c>
      <c r="D9591" s="304">
        <f t="shared" si="149"/>
        <v>0</v>
      </c>
      <c r="E9591" s="305">
        <v>45992</v>
      </c>
      <c r="F9591" s="302" t="s">
        <v>69</v>
      </c>
      <c r="G9591" s="302" t="s">
        <v>70</v>
      </c>
      <c r="H9591" s="302" t="s">
        <v>3534</v>
      </c>
      <c r="I9591" s="302" t="s">
        <v>686</v>
      </c>
      <c r="J9591" s="302">
        <v>135600</v>
      </c>
      <c r="K9591" s="302" t="s">
        <v>84</v>
      </c>
      <c r="L9591" s="302">
        <v>11362864</v>
      </c>
      <c r="M9591" s="302" t="s">
        <v>3549</v>
      </c>
      <c r="N9591" s="305">
        <v>41018</v>
      </c>
      <c r="O9591" s="305">
        <v>41000</v>
      </c>
      <c r="P9591" s="302" t="s">
        <v>3545</v>
      </c>
    </row>
    <row r="9592" spans="1:16">
      <c r="A9592" s="303">
        <v>0</v>
      </c>
      <c r="B9592" s="303">
        <v>0</v>
      </c>
      <c r="C9592" s="303">
        <v>0</v>
      </c>
      <c r="D9592" s="304">
        <f t="shared" si="149"/>
        <v>0</v>
      </c>
      <c r="E9592" s="305">
        <v>45992</v>
      </c>
      <c r="F9592" s="302" t="s">
        <v>69</v>
      </c>
      <c r="G9592" s="302" t="s">
        <v>70</v>
      </c>
      <c r="H9592" s="302" t="s">
        <v>3534</v>
      </c>
      <c r="I9592" s="302" t="s">
        <v>686</v>
      </c>
      <c r="J9592" s="302">
        <v>135600</v>
      </c>
      <c r="K9592" s="302" t="s">
        <v>192</v>
      </c>
      <c r="L9592" s="302">
        <v>11873555</v>
      </c>
      <c r="M9592" s="302" t="s">
        <v>1098</v>
      </c>
      <c r="N9592" s="305">
        <v>41247</v>
      </c>
      <c r="O9592" s="305">
        <v>40909</v>
      </c>
      <c r="P9592" s="302" t="s">
        <v>1096</v>
      </c>
    </row>
    <row r="9593" spans="1:16">
      <c r="A9593" s="303">
        <v>0</v>
      </c>
      <c r="B9593" s="303">
        <v>0</v>
      </c>
      <c r="C9593" s="303">
        <v>0</v>
      </c>
      <c r="D9593" s="304">
        <f t="shared" si="149"/>
        <v>0</v>
      </c>
      <c r="E9593" s="305">
        <v>45992</v>
      </c>
      <c r="F9593" s="302" t="s">
        <v>69</v>
      </c>
      <c r="G9593" s="302" t="s">
        <v>70</v>
      </c>
      <c r="H9593" s="302" t="s">
        <v>3534</v>
      </c>
      <c r="I9593" s="302" t="s">
        <v>686</v>
      </c>
      <c r="J9593" s="302">
        <v>135600</v>
      </c>
      <c r="K9593" s="302" t="s">
        <v>99</v>
      </c>
      <c r="L9593" s="302">
        <v>11873522</v>
      </c>
      <c r="M9593" s="302" t="s">
        <v>1099</v>
      </c>
      <c r="N9593" s="305">
        <v>41247</v>
      </c>
      <c r="O9593" s="305">
        <v>40909</v>
      </c>
      <c r="P9593" s="302" t="s">
        <v>1096</v>
      </c>
    </row>
    <row r="9594" spans="1:16">
      <c r="A9594" s="303">
        <v>0</v>
      </c>
      <c r="B9594" s="303">
        <v>0</v>
      </c>
      <c r="C9594" s="303">
        <v>0</v>
      </c>
      <c r="D9594" s="304">
        <f t="shared" si="149"/>
        <v>0</v>
      </c>
      <c r="E9594" s="305">
        <v>45992</v>
      </c>
      <c r="F9594" s="302" t="s">
        <v>69</v>
      </c>
      <c r="G9594" s="302" t="s">
        <v>70</v>
      </c>
      <c r="H9594" s="302" t="s">
        <v>3534</v>
      </c>
      <c r="I9594" s="302" t="s">
        <v>686</v>
      </c>
      <c r="J9594" s="302">
        <v>135600</v>
      </c>
      <c r="K9594" s="302" t="s">
        <v>99</v>
      </c>
      <c r="L9594" s="302">
        <v>20759978</v>
      </c>
      <c r="M9594" s="302" t="s">
        <v>887</v>
      </c>
      <c r="N9594" s="305">
        <v>34516</v>
      </c>
      <c r="O9594" s="305">
        <v>34516</v>
      </c>
      <c r="P9594" s="302" t="s">
        <v>880</v>
      </c>
    </row>
    <row r="9595" spans="1:16">
      <c r="A9595" s="303">
        <v>0</v>
      </c>
      <c r="B9595" s="303">
        <v>0</v>
      </c>
      <c r="C9595" s="303">
        <v>0</v>
      </c>
      <c r="D9595" s="304">
        <f t="shared" si="149"/>
        <v>0</v>
      </c>
      <c r="E9595" s="305">
        <v>45992</v>
      </c>
      <c r="F9595" s="302" t="s">
        <v>69</v>
      </c>
      <c r="G9595" s="302" t="s">
        <v>70</v>
      </c>
      <c r="H9595" s="302" t="s">
        <v>3534</v>
      </c>
      <c r="I9595" s="302" t="s">
        <v>686</v>
      </c>
      <c r="J9595" s="302">
        <v>135600</v>
      </c>
      <c r="K9595" s="302" t="s">
        <v>92</v>
      </c>
      <c r="L9595" s="302">
        <v>9860757</v>
      </c>
      <c r="M9595" s="302" t="s">
        <v>948</v>
      </c>
      <c r="N9595" s="305">
        <v>35612</v>
      </c>
      <c r="O9595" s="305">
        <v>35612</v>
      </c>
      <c r="P9595" s="302" t="s">
        <v>1062</v>
      </c>
    </row>
    <row r="9596" spans="1:16">
      <c r="A9596" s="303">
        <v>0</v>
      </c>
      <c r="B9596" s="303">
        <v>0</v>
      </c>
      <c r="C9596" s="303">
        <v>0</v>
      </c>
      <c r="D9596" s="304">
        <f t="shared" si="149"/>
        <v>0</v>
      </c>
      <c r="E9596" s="305">
        <v>45992</v>
      </c>
      <c r="F9596" s="302" t="s">
        <v>69</v>
      </c>
      <c r="G9596" s="302" t="s">
        <v>70</v>
      </c>
      <c r="H9596" s="302" t="s">
        <v>3534</v>
      </c>
      <c r="I9596" s="302" t="s">
        <v>686</v>
      </c>
      <c r="J9596" s="302">
        <v>135600</v>
      </c>
      <c r="K9596" s="302" t="s">
        <v>92</v>
      </c>
      <c r="L9596" s="302">
        <v>9810971</v>
      </c>
      <c r="M9596" s="302" t="s">
        <v>948</v>
      </c>
      <c r="N9596" s="305">
        <v>37408</v>
      </c>
      <c r="O9596" s="305">
        <v>37257</v>
      </c>
      <c r="P9596" s="302" t="s">
        <v>3544</v>
      </c>
    </row>
    <row r="9597" spans="1:16">
      <c r="A9597" s="303">
        <v>0</v>
      </c>
      <c r="B9597" s="303">
        <v>0</v>
      </c>
      <c r="C9597" s="303">
        <v>0</v>
      </c>
      <c r="D9597" s="304">
        <f t="shared" si="149"/>
        <v>0</v>
      </c>
      <c r="E9597" s="305">
        <v>45992</v>
      </c>
      <c r="F9597" s="302" t="s">
        <v>69</v>
      </c>
      <c r="G9597" s="302" t="s">
        <v>70</v>
      </c>
      <c r="H9597" s="302" t="s">
        <v>3534</v>
      </c>
      <c r="I9597" s="302" t="s">
        <v>686</v>
      </c>
      <c r="J9597" s="302">
        <v>135600</v>
      </c>
      <c r="K9597" s="302" t="s">
        <v>92</v>
      </c>
      <c r="L9597" s="302">
        <v>9698467</v>
      </c>
      <c r="M9597" s="302" t="s">
        <v>948</v>
      </c>
      <c r="N9597" s="305">
        <v>35247</v>
      </c>
      <c r="O9597" s="305">
        <v>35247</v>
      </c>
      <c r="P9597" s="302" t="s">
        <v>1062</v>
      </c>
    </row>
    <row r="9598" spans="1:16">
      <c r="A9598" s="303">
        <v>0</v>
      </c>
      <c r="B9598" s="303">
        <v>0</v>
      </c>
      <c r="C9598" s="303">
        <v>0</v>
      </c>
      <c r="D9598" s="304">
        <f t="shared" si="149"/>
        <v>0</v>
      </c>
      <c r="E9598" s="305">
        <v>45992</v>
      </c>
      <c r="F9598" s="302" t="s">
        <v>69</v>
      </c>
      <c r="G9598" s="302" t="s">
        <v>70</v>
      </c>
      <c r="H9598" s="302" t="s">
        <v>3534</v>
      </c>
      <c r="I9598" s="302" t="s">
        <v>686</v>
      </c>
      <c r="J9598" s="302">
        <v>135600</v>
      </c>
      <c r="K9598" s="302" t="s">
        <v>92</v>
      </c>
      <c r="L9598" s="302">
        <v>9743153</v>
      </c>
      <c r="M9598" s="302" t="s">
        <v>948</v>
      </c>
      <c r="N9598" s="305">
        <v>39356</v>
      </c>
      <c r="O9598" s="305">
        <v>39083</v>
      </c>
      <c r="P9598" s="302" t="s">
        <v>3544</v>
      </c>
    </row>
    <row r="9599" spans="1:16">
      <c r="A9599" s="303">
        <v>0</v>
      </c>
      <c r="B9599" s="303">
        <v>0</v>
      </c>
      <c r="C9599" s="303">
        <v>0</v>
      </c>
      <c r="D9599" s="304">
        <f t="shared" si="149"/>
        <v>0</v>
      </c>
      <c r="E9599" s="305">
        <v>45992</v>
      </c>
      <c r="F9599" s="302" t="s">
        <v>69</v>
      </c>
      <c r="G9599" s="302" t="s">
        <v>70</v>
      </c>
      <c r="H9599" s="302" t="s">
        <v>3534</v>
      </c>
      <c r="I9599" s="302" t="s">
        <v>686</v>
      </c>
      <c r="J9599" s="302">
        <v>135600</v>
      </c>
      <c r="K9599" s="302" t="s">
        <v>92</v>
      </c>
      <c r="L9599" s="302">
        <v>9689016</v>
      </c>
      <c r="M9599" s="302" t="s">
        <v>948</v>
      </c>
      <c r="N9599" s="305">
        <v>34881</v>
      </c>
      <c r="O9599" s="305">
        <v>34881</v>
      </c>
      <c r="P9599" s="302" t="s">
        <v>1062</v>
      </c>
    </row>
    <row r="9600" spans="1:16">
      <c r="A9600" s="303">
        <v>0</v>
      </c>
      <c r="B9600" s="303">
        <v>0</v>
      </c>
      <c r="C9600" s="303">
        <v>0</v>
      </c>
      <c r="D9600" s="304">
        <f t="shared" si="149"/>
        <v>0</v>
      </c>
      <c r="E9600" s="305">
        <v>45992</v>
      </c>
      <c r="F9600" s="302" t="s">
        <v>69</v>
      </c>
      <c r="G9600" s="302" t="s">
        <v>70</v>
      </c>
      <c r="H9600" s="302" t="s">
        <v>3534</v>
      </c>
      <c r="I9600" s="302" t="s">
        <v>686</v>
      </c>
      <c r="J9600" s="302">
        <v>135600</v>
      </c>
      <c r="K9600" s="302" t="s">
        <v>92</v>
      </c>
      <c r="L9600" s="302">
        <v>9738333</v>
      </c>
      <c r="M9600" s="302" t="s">
        <v>948</v>
      </c>
      <c r="N9600" s="305">
        <v>38701</v>
      </c>
      <c r="O9600" s="305">
        <v>38353</v>
      </c>
      <c r="P9600" s="302" t="s">
        <v>3543</v>
      </c>
    </row>
    <row r="9601" spans="1:16">
      <c r="A9601" s="303">
        <v>0</v>
      </c>
      <c r="B9601" s="303">
        <v>0</v>
      </c>
      <c r="C9601" s="303">
        <v>0</v>
      </c>
      <c r="D9601" s="304">
        <f t="shared" si="149"/>
        <v>0</v>
      </c>
      <c r="E9601" s="305">
        <v>45992</v>
      </c>
      <c r="F9601" s="302" t="s">
        <v>69</v>
      </c>
      <c r="G9601" s="302" t="s">
        <v>70</v>
      </c>
      <c r="H9601" s="302" t="s">
        <v>3534</v>
      </c>
      <c r="I9601" s="302" t="s">
        <v>686</v>
      </c>
      <c r="J9601" s="302">
        <v>135600</v>
      </c>
      <c r="K9601" s="302" t="s">
        <v>92</v>
      </c>
      <c r="L9601" s="302">
        <v>9817934</v>
      </c>
      <c r="M9601" s="302" t="s">
        <v>948</v>
      </c>
      <c r="N9601" s="305">
        <v>38261</v>
      </c>
      <c r="O9601" s="305">
        <v>37987</v>
      </c>
      <c r="P9601" s="302" t="s">
        <v>3544</v>
      </c>
    </row>
    <row r="9602" spans="1:16">
      <c r="A9602" s="303">
        <v>0</v>
      </c>
      <c r="B9602" s="303">
        <v>0</v>
      </c>
      <c r="C9602" s="303">
        <v>0</v>
      </c>
      <c r="D9602" s="304">
        <f t="shared" si="149"/>
        <v>0</v>
      </c>
      <c r="E9602" s="305">
        <v>45992</v>
      </c>
      <c r="F9602" s="302" t="s">
        <v>69</v>
      </c>
      <c r="G9602" s="302" t="s">
        <v>70</v>
      </c>
      <c r="H9602" s="302" t="s">
        <v>3552</v>
      </c>
      <c r="I9602" s="302" t="s">
        <v>688</v>
      </c>
      <c r="J9602" s="302">
        <v>135002</v>
      </c>
      <c r="K9602" s="302" t="s">
        <v>136</v>
      </c>
      <c r="L9602" s="302">
        <v>10207049</v>
      </c>
      <c r="M9602" s="302" t="s">
        <v>1127</v>
      </c>
      <c r="N9602" s="305">
        <v>40010</v>
      </c>
      <c r="O9602" s="305">
        <v>39995</v>
      </c>
      <c r="P9602" s="302" t="s">
        <v>3553</v>
      </c>
    </row>
    <row r="9603" spans="1:16">
      <c r="A9603" s="303">
        <v>0</v>
      </c>
      <c r="B9603" s="303">
        <v>0</v>
      </c>
      <c r="C9603" s="303">
        <v>0</v>
      </c>
      <c r="D9603" s="304">
        <f t="shared" ref="D9603:D9666" si="150">+B9603-C9603</f>
        <v>0</v>
      </c>
      <c r="E9603" s="305">
        <v>45992</v>
      </c>
      <c r="F9603" s="302" t="s">
        <v>69</v>
      </c>
      <c r="G9603" s="302" t="s">
        <v>70</v>
      </c>
      <c r="H9603" s="302" t="s">
        <v>3552</v>
      </c>
      <c r="I9603" s="302" t="s">
        <v>688</v>
      </c>
      <c r="J9603" s="302">
        <v>135002</v>
      </c>
      <c r="K9603" s="302" t="s">
        <v>136</v>
      </c>
      <c r="L9603" s="302">
        <v>10207052</v>
      </c>
      <c r="M9603" s="302" t="s">
        <v>1124</v>
      </c>
      <c r="N9603" s="305">
        <v>40010</v>
      </c>
      <c r="O9603" s="305">
        <v>39995</v>
      </c>
      <c r="P9603" s="302" t="s">
        <v>3553</v>
      </c>
    </row>
    <row r="9604" spans="1:16">
      <c r="A9604" s="303">
        <v>0</v>
      </c>
      <c r="B9604" s="303">
        <v>0</v>
      </c>
      <c r="C9604" s="303">
        <v>0</v>
      </c>
      <c r="D9604" s="304">
        <f t="shared" si="150"/>
        <v>0</v>
      </c>
      <c r="E9604" s="305">
        <v>45992</v>
      </c>
      <c r="F9604" s="302" t="s">
        <v>69</v>
      </c>
      <c r="G9604" s="302" t="s">
        <v>70</v>
      </c>
      <c r="H9604" s="302" t="s">
        <v>3552</v>
      </c>
      <c r="I9604" s="302" t="s">
        <v>688</v>
      </c>
      <c r="J9604" s="302">
        <v>135002</v>
      </c>
      <c r="K9604" s="302" t="s">
        <v>136</v>
      </c>
      <c r="L9604" s="302">
        <v>10207040</v>
      </c>
      <c r="M9604" s="302" t="s">
        <v>1126</v>
      </c>
      <c r="N9604" s="305">
        <v>40010</v>
      </c>
      <c r="O9604" s="305">
        <v>39995</v>
      </c>
      <c r="P9604" s="302" t="s">
        <v>3553</v>
      </c>
    </row>
    <row r="9605" spans="1:16">
      <c r="A9605" s="303">
        <v>0</v>
      </c>
      <c r="B9605" s="303">
        <v>0</v>
      </c>
      <c r="C9605" s="303">
        <v>0</v>
      </c>
      <c r="D9605" s="304">
        <f t="shared" si="150"/>
        <v>0</v>
      </c>
      <c r="E9605" s="305">
        <v>45992</v>
      </c>
      <c r="F9605" s="302" t="s">
        <v>69</v>
      </c>
      <c r="G9605" s="302" t="s">
        <v>70</v>
      </c>
      <c r="H9605" s="302" t="s">
        <v>3552</v>
      </c>
      <c r="I9605" s="302" t="s">
        <v>688</v>
      </c>
      <c r="J9605" s="302">
        <v>135002</v>
      </c>
      <c r="K9605" s="302" t="s">
        <v>136</v>
      </c>
      <c r="L9605" s="302">
        <v>10207043</v>
      </c>
      <c r="M9605" s="302" t="s">
        <v>1123</v>
      </c>
      <c r="N9605" s="305">
        <v>40010</v>
      </c>
      <c r="O9605" s="305">
        <v>39995</v>
      </c>
      <c r="P9605" s="302" t="s">
        <v>3553</v>
      </c>
    </row>
    <row r="9606" spans="1:16">
      <c r="A9606" s="303">
        <v>0</v>
      </c>
      <c r="B9606" s="303">
        <v>0</v>
      </c>
      <c r="C9606" s="303">
        <v>0</v>
      </c>
      <c r="D9606" s="304">
        <f t="shared" si="150"/>
        <v>0</v>
      </c>
      <c r="E9606" s="305">
        <v>45992</v>
      </c>
      <c r="F9606" s="302" t="s">
        <v>69</v>
      </c>
      <c r="G9606" s="302" t="s">
        <v>70</v>
      </c>
      <c r="H9606" s="302" t="s">
        <v>3552</v>
      </c>
      <c r="I9606" s="302" t="s">
        <v>688</v>
      </c>
      <c r="J9606" s="302">
        <v>135002</v>
      </c>
      <c r="K9606" s="302" t="s">
        <v>136</v>
      </c>
      <c r="L9606" s="302">
        <v>10207037</v>
      </c>
      <c r="M9606" s="302" t="s">
        <v>1125</v>
      </c>
      <c r="N9606" s="305">
        <v>40010</v>
      </c>
      <c r="O9606" s="305">
        <v>39995</v>
      </c>
      <c r="P9606" s="302" t="s">
        <v>3553</v>
      </c>
    </row>
    <row r="9607" spans="1:16">
      <c r="A9607" s="303">
        <v>0</v>
      </c>
      <c r="B9607" s="303">
        <v>0</v>
      </c>
      <c r="C9607" s="303">
        <v>0</v>
      </c>
      <c r="D9607" s="304">
        <f t="shared" si="150"/>
        <v>0</v>
      </c>
      <c r="E9607" s="305">
        <v>45992</v>
      </c>
      <c r="F9607" s="302" t="s">
        <v>69</v>
      </c>
      <c r="G9607" s="302" t="s">
        <v>70</v>
      </c>
      <c r="H9607" s="302" t="s">
        <v>3552</v>
      </c>
      <c r="I9607" s="302" t="s">
        <v>688</v>
      </c>
      <c r="J9607" s="302">
        <v>135002</v>
      </c>
      <c r="K9607" s="302" t="s">
        <v>136</v>
      </c>
      <c r="L9607" s="302">
        <v>10207046</v>
      </c>
      <c r="M9607" s="302" t="s">
        <v>1128</v>
      </c>
      <c r="N9607" s="305">
        <v>40010</v>
      </c>
      <c r="O9607" s="305">
        <v>39995</v>
      </c>
      <c r="P9607" s="302" t="s">
        <v>3553</v>
      </c>
    </row>
    <row r="9608" spans="1:16">
      <c r="A9608" s="303">
        <v>0</v>
      </c>
      <c r="B9608" s="303">
        <v>0</v>
      </c>
      <c r="C9608" s="303">
        <v>0</v>
      </c>
      <c r="D9608" s="304">
        <f t="shared" si="150"/>
        <v>0</v>
      </c>
      <c r="E9608" s="305">
        <v>45992</v>
      </c>
      <c r="F9608" s="302" t="s">
        <v>69</v>
      </c>
      <c r="G9608" s="302" t="s">
        <v>70</v>
      </c>
      <c r="H9608" s="302" t="s">
        <v>3552</v>
      </c>
      <c r="I9608" s="302" t="s">
        <v>688</v>
      </c>
      <c r="J9608" s="302">
        <v>135500</v>
      </c>
      <c r="K9608" s="302" t="s">
        <v>83</v>
      </c>
      <c r="L9608" s="302">
        <v>9819286</v>
      </c>
      <c r="M9608" s="302" t="s">
        <v>879</v>
      </c>
      <c r="N9608" s="305">
        <v>38473</v>
      </c>
      <c r="O9608" s="305">
        <v>38353</v>
      </c>
      <c r="P9608" s="302" t="s">
        <v>3554</v>
      </c>
    </row>
    <row r="9609" spans="1:16">
      <c r="A9609" s="303">
        <v>0</v>
      </c>
      <c r="B9609" s="303">
        <v>0</v>
      </c>
      <c r="C9609" s="303">
        <v>0</v>
      </c>
      <c r="D9609" s="304">
        <f t="shared" si="150"/>
        <v>0</v>
      </c>
      <c r="E9609" s="305">
        <v>45992</v>
      </c>
      <c r="F9609" s="302" t="s">
        <v>69</v>
      </c>
      <c r="G9609" s="302" t="s">
        <v>70</v>
      </c>
      <c r="H9609" s="302" t="s">
        <v>3552</v>
      </c>
      <c r="I9609" s="302" t="s">
        <v>688</v>
      </c>
      <c r="J9609" s="302">
        <v>135500</v>
      </c>
      <c r="K9609" s="302" t="s">
        <v>83</v>
      </c>
      <c r="L9609" s="302">
        <v>21285372</v>
      </c>
      <c r="M9609" s="302" t="s">
        <v>879</v>
      </c>
      <c r="N9609" s="305">
        <v>23559</v>
      </c>
      <c r="O9609" s="305">
        <v>23559</v>
      </c>
      <c r="P9609" s="302" t="s">
        <v>880</v>
      </c>
    </row>
    <row r="9610" spans="1:16">
      <c r="A9610" s="303">
        <v>0</v>
      </c>
      <c r="B9610" s="303">
        <v>0</v>
      </c>
      <c r="C9610" s="303">
        <v>0</v>
      </c>
      <c r="D9610" s="304">
        <f t="shared" si="150"/>
        <v>0</v>
      </c>
      <c r="E9610" s="305">
        <v>45992</v>
      </c>
      <c r="F9610" s="302" t="s">
        <v>69</v>
      </c>
      <c r="G9610" s="302" t="s">
        <v>70</v>
      </c>
      <c r="H9610" s="302" t="s">
        <v>3552</v>
      </c>
      <c r="I9610" s="302" t="s">
        <v>688</v>
      </c>
      <c r="J9610" s="302">
        <v>135500</v>
      </c>
      <c r="K9610" s="302" t="s">
        <v>83</v>
      </c>
      <c r="L9610" s="302">
        <v>21285386</v>
      </c>
      <c r="M9610" s="302" t="s">
        <v>879</v>
      </c>
      <c r="N9610" s="305">
        <v>26481</v>
      </c>
      <c r="O9610" s="305">
        <v>26481</v>
      </c>
      <c r="P9610" s="302" t="s">
        <v>880</v>
      </c>
    </row>
    <row r="9611" spans="1:16">
      <c r="A9611" s="303">
        <v>0</v>
      </c>
      <c r="B9611" s="303">
        <v>0</v>
      </c>
      <c r="C9611" s="303">
        <v>0</v>
      </c>
      <c r="D9611" s="304">
        <f t="shared" si="150"/>
        <v>0</v>
      </c>
      <c r="E9611" s="305">
        <v>45992</v>
      </c>
      <c r="F9611" s="302" t="s">
        <v>69</v>
      </c>
      <c r="G9611" s="302" t="s">
        <v>70</v>
      </c>
      <c r="H9611" s="302" t="s">
        <v>3552</v>
      </c>
      <c r="I9611" s="302" t="s">
        <v>688</v>
      </c>
      <c r="J9611" s="302">
        <v>135500</v>
      </c>
      <c r="K9611" s="302" t="s">
        <v>83</v>
      </c>
      <c r="L9611" s="302">
        <v>21285379</v>
      </c>
      <c r="M9611" s="302" t="s">
        <v>879</v>
      </c>
      <c r="N9611" s="305">
        <v>23559</v>
      </c>
      <c r="O9611" s="305">
        <v>23559</v>
      </c>
      <c r="P9611" s="302" t="s">
        <v>880</v>
      </c>
    </row>
    <row r="9612" spans="1:16">
      <c r="A9612" s="303">
        <v>0</v>
      </c>
      <c r="B9612" s="303">
        <v>0</v>
      </c>
      <c r="C9612" s="303">
        <v>0</v>
      </c>
      <c r="D9612" s="304">
        <f t="shared" si="150"/>
        <v>0</v>
      </c>
      <c r="E9612" s="305">
        <v>45992</v>
      </c>
      <c r="F9612" s="302" t="s">
        <v>69</v>
      </c>
      <c r="G9612" s="302" t="s">
        <v>70</v>
      </c>
      <c r="H9612" s="302" t="s">
        <v>3552</v>
      </c>
      <c r="I9612" s="302" t="s">
        <v>688</v>
      </c>
      <c r="J9612" s="302">
        <v>135500</v>
      </c>
      <c r="K9612" s="302" t="s">
        <v>83</v>
      </c>
      <c r="L9612" s="302">
        <v>9817904</v>
      </c>
      <c r="M9612" s="302" t="s">
        <v>879</v>
      </c>
      <c r="N9612" s="305">
        <v>38261</v>
      </c>
      <c r="O9612" s="305">
        <v>37987</v>
      </c>
      <c r="P9612" s="302" t="s">
        <v>3554</v>
      </c>
    </row>
    <row r="9613" spans="1:16">
      <c r="A9613" s="303">
        <v>0</v>
      </c>
      <c r="B9613" s="303">
        <v>0</v>
      </c>
      <c r="C9613" s="303">
        <v>0</v>
      </c>
      <c r="D9613" s="304">
        <f t="shared" si="150"/>
        <v>0</v>
      </c>
      <c r="E9613" s="305">
        <v>45992</v>
      </c>
      <c r="F9613" s="302" t="s">
        <v>69</v>
      </c>
      <c r="G9613" s="302" t="s">
        <v>70</v>
      </c>
      <c r="H9613" s="302" t="s">
        <v>3552</v>
      </c>
      <c r="I9613" s="302" t="s">
        <v>688</v>
      </c>
      <c r="J9613" s="302">
        <v>135500</v>
      </c>
      <c r="K9613" s="302" t="s">
        <v>83</v>
      </c>
      <c r="L9613" s="302">
        <v>9741919</v>
      </c>
      <c r="M9613" s="302" t="s">
        <v>879</v>
      </c>
      <c r="N9613" s="305">
        <v>38887</v>
      </c>
      <c r="O9613" s="305">
        <v>38718</v>
      </c>
      <c r="P9613" s="302" t="s">
        <v>3555</v>
      </c>
    </row>
    <row r="9614" spans="1:16">
      <c r="A9614" s="303">
        <v>0</v>
      </c>
      <c r="B9614" s="303">
        <v>0</v>
      </c>
      <c r="C9614" s="303">
        <v>0</v>
      </c>
      <c r="D9614" s="304">
        <f t="shared" si="150"/>
        <v>0</v>
      </c>
      <c r="E9614" s="305">
        <v>45992</v>
      </c>
      <c r="F9614" s="302" t="s">
        <v>69</v>
      </c>
      <c r="G9614" s="302" t="s">
        <v>70</v>
      </c>
      <c r="H9614" s="302" t="s">
        <v>3552</v>
      </c>
      <c r="I9614" s="302" t="s">
        <v>688</v>
      </c>
      <c r="J9614" s="302">
        <v>135500</v>
      </c>
      <c r="K9614" s="302" t="s">
        <v>83</v>
      </c>
      <c r="L9614" s="302">
        <v>21285393</v>
      </c>
      <c r="M9614" s="302" t="s">
        <v>879</v>
      </c>
      <c r="N9614" s="305">
        <v>28307</v>
      </c>
      <c r="O9614" s="305">
        <v>28307</v>
      </c>
      <c r="P9614" s="302" t="s">
        <v>880</v>
      </c>
    </row>
    <row r="9615" spans="1:16">
      <c r="A9615" s="303">
        <v>0</v>
      </c>
      <c r="B9615" s="303">
        <v>0</v>
      </c>
      <c r="C9615" s="303">
        <v>0</v>
      </c>
      <c r="D9615" s="304">
        <f t="shared" si="150"/>
        <v>0</v>
      </c>
      <c r="E9615" s="305">
        <v>45992</v>
      </c>
      <c r="F9615" s="302" t="s">
        <v>69</v>
      </c>
      <c r="G9615" s="302" t="s">
        <v>70</v>
      </c>
      <c r="H9615" s="302" t="s">
        <v>3552</v>
      </c>
      <c r="I9615" s="302" t="s">
        <v>688</v>
      </c>
      <c r="J9615" s="302">
        <v>135500</v>
      </c>
      <c r="K9615" s="302" t="s">
        <v>128</v>
      </c>
      <c r="L9615" s="302">
        <v>11534566</v>
      </c>
      <c r="M9615" s="302" t="s">
        <v>866</v>
      </c>
      <c r="N9615" s="305">
        <v>41008</v>
      </c>
      <c r="O9615" s="305">
        <v>40909</v>
      </c>
      <c r="P9615" s="302" t="s">
        <v>3407</v>
      </c>
    </row>
    <row r="9616" spans="1:16">
      <c r="A9616" s="303">
        <v>0</v>
      </c>
      <c r="B9616" s="303">
        <v>0</v>
      </c>
      <c r="C9616" s="303">
        <v>0</v>
      </c>
      <c r="D9616" s="304">
        <f t="shared" si="150"/>
        <v>0</v>
      </c>
      <c r="E9616" s="305">
        <v>45992</v>
      </c>
      <c r="F9616" s="302" t="s">
        <v>69</v>
      </c>
      <c r="G9616" s="302" t="s">
        <v>70</v>
      </c>
      <c r="H9616" s="302" t="s">
        <v>3552</v>
      </c>
      <c r="I9616" s="302" t="s">
        <v>688</v>
      </c>
      <c r="J9616" s="302">
        <v>135500</v>
      </c>
      <c r="K9616" s="302" t="s">
        <v>221</v>
      </c>
      <c r="L9616" s="302">
        <v>11106966</v>
      </c>
      <c r="M9616" s="302" t="s">
        <v>1129</v>
      </c>
      <c r="N9616" s="305">
        <v>40708</v>
      </c>
      <c r="O9616" s="305">
        <v>40544</v>
      </c>
      <c r="P9616" s="302" t="s">
        <v>3556</v>
      </c>
    </row>
    <row r="9617" spans="1:16">
      <c r="A9617" s="303">
        <v>0</v>
      </c>
      <c r="B9617" s="303">
        <v>0</v>
      </c>
      <c r="C9617" s="303">
        <v>0</v>
      </c>
      <c r="D9617" s="304">
        <f t="shared" si="150"/>
        <v>0</v>
      </c>
      <c r="E9617" s="305">
        <v>45992</v>
      </c>
      <c r="F9617" s="302" t="s">
        <v>69</v>
      </c>
      <c r="G9617" s="302" t="s">
        <v>70</v>
      </c>
      <c r="H9617" s="302" t="s">
        <v>3552</v>
      </c>
      <c r="I9617" s="302" t="s">
        <v>688</v>
      </c>
      <c r="J9617" s="302">
        <v>135500</v>
      </c>
      <c r="K9617" s="302" t="s">
        <v>84</v>
      </c>
      <c r="L9617" s="302">
        <v>11362694</v>
      </c>
      <c r="M9617" s="302" t="s">
        <v>3559</v>
      </c>
      <c r="N9617" s="305">
        <v>41008</v>
      </c>
      <c r="O9617" s="305">
        <v>41000</v>
      </c>
      <c r="P9617" s="302" t="s">
        <v>3407</v>
      </c>
    </row>
    <row r="9618" spans="1:16">
      <c r="A9618" s="303">
        <v>0</v>
      </c>
      <c r="B9618" s="303">
        <v>0</v>
      </c>
      <c r="C9618" s="303">
        <v>0</v>
      </c>
      <c r="D9618" s="304">
        <f t="shared" si="150"/>
        <v>0</v>
      </c>
      <c r="E9618" s="305">
        <v>45992</v>
      </c>
      <c r="F9618" s="302" t="s">
        <v>69</v>
      </c>
      <c r="G9618" s="302" t="s">
        <v>70</v>
      </c>
      <c r="H9618" s="302" t="s">
        <v>3552</v>
      </c>
      <c r="I9618" s="302" t="s">
        <v>688</v>
      </c>
      <c r="J9618" s="302">
        <v>135500</v>
      </c>
      <c r="K9618" s="302" t="s">
        <v>84</v>
      </c>
      <c r="L9618" s="302">
        <v>9729245</v>
      </c>
      <c r="M9618" s="302" t="s">
        <v>3557</v>
      </c>
      <c r="N9618" s="305">
        <v>40010</v>
      </c>
      <c r="O9618" s="305">
        <v>39995</v>
      </c>
      <c r="P9618" s="302" t="s">
        <v>3553</v>
      </c>
    </row>
    <row r="9619" spans="1:16">
      <c r="A9619" s="303">
        <v>0</v>
      </c>
      <c r="B9619" s="303">
        <v>0</v>
      </c>
      <c r="C9619" s="303">
        <v>0</v>
      </c>
      <c r="D9619" s="304">
        <f t="shared" si="150"/>
        <v>0</v>
      </c>
      <c r="E9619" s="305">
        <v>45992</v>
      </c>
      <c r="F9619" s="302" t="s">
        <v>69</v>
      </c>
      <c r="G9619" s="302" t="s">
        <v>70</v>
      </c>
      <c r="H9619" s="302" t="s">
        <v>3552</v>
      </c>
      <c r="I9619" s="302" t="s">
        <v>688</v>
      </c>
      <c r="J9619" s="302">
        <v>135500</v>
      </c>
      <c r="K9619" s="302" t="s">
        <v>84</v>
      </c>
      <c r="L9619" s="302">
        <v>9750524</v>
      </c>
      <c r="M9619" s="302" t="s">
        <v>3558</v>
      </c>
      <c r="N9619" s="305">
        <v>38887</v>
      </c>
      <c r="O9619" s="305">
        <v>38869</v>
      </c>
      <c r="P9619" s="302" t="s">
        <v>3555</v>
      </c>
    </row>
    <row r="9620" spans="1:16">
      <c r="A9620" s="303">
        <v>0</v>
      </c>
      <c r="B9620" s="303">
        <v>0</v>
      </c>
      <c r="C9620" s="303">
        <v>0</v>
      </c>
      <c r="D9620" s="304">
        <f t="shared" si="150"/>
        <v>0</v>
      </c>
      <c r="E9620" s="305">
        <v>45992</v>
      </c>
      <c r="F9620" s="302" t="s">
        <v>69</v>
      </c>
      <c r="G9620" s="302" t="s">
        <v>70</v>
      </c>
      <c r="H9620" s="302" t="s">
        <v>3552</v>
      </c>
      <c r="I9620" s="302" t="s">
        <v>688</v>
      </c>
      <c r="J9620" s="302">
        <v>135500</v>
      </c>
      <c r="K9620" s="302" t="s">
        <v>84</v>
      </c>
      <c r="L9620" s="302">
        <v>10914057</v>
      </c>
      <c r="M9620" s="302" t="s">
        <v>3560</v>
      </c>
      <c r="N9620" s="305">
        <v>40708</v>
      </c>
      <c r="O9620" s="305">
        <v>40695</v>
      </c>
      <c r="P9620" s="302" t="s">
        <v>3556</v>
      </c>
    </row>
    <row r="9621" spans="1:16">
      <c r="A9621" s="303">
        <v>0</v>
      </c>
      <c r="B9621" s="303">
        <v>0</v>
      </c>
      <c r="C9621" s="303">
        <v>0</v>
      </c>
      <c r="D9621" s="304">
        <f t="shared" si="150"/>
        <v>0</v>
      </c>
      <c r="E9621" s="305">
        <v>45992</v>
      </c>
      <c r="F9621" s="302" t="s">
        <v>69</v>
      </c>
      <c r="G9621" s="302" t="s">
        <v>70</v>
      </c>
      <c r="H9621" s="302" t="s">
        <v>3552</v>
      </c>
      <c r="I9621" s="302" t="s">
        <v>688</v>
      </c>
      <c r="J9621" s="302">
        <v>135500</v>
      </c>
      <c r="K9621" s="302" t="s">
        <v>108</v>
      </c>
      <c r="L9621" s="302">
        <v>10207027</v>
      </c>
      <c r="M9621" s="302" t="s">
        <v>1130</v>
      </c>
      <c r="N9621" s="305">
        <v>40010</v>
      </c>
      <c r="O9621" s="305">
        <v>39814</v>
      </c>
      <c r="P9621" s="302" t="s">
        <v>3553</v>
      </c>
    </row>
    <row r="9622" spans="1:16">
      <c r="A9622" s="303">
        <v>0</v>
      </c>
      <c r="B9622" s="303">
        <v>0</v>
      </c>
      <c r="C9622" s="303">
        <v>0</v>
      </c>
      <c r="D9622" s="304">
        <f t="shared" si="150"/>
        <v>0</v>
      </c>
      <c r="E9622" s="305">
        <v>45992</v>
      </c>
      <c r="F9622" s="302" t="s">
        <v>69</v>
      </c>
      <c r="G9622" s="302" t="s">
        <v>70</v>
      </c>
      <c r="H9622" s="302" t="s">
        <v>3552</v>
      </c>
      <c r="I9622" s="302" t="s">
        <v>688</v>
      </c>
      <c r="J9622" s="302">
        <v>135500</v>
      </c>
      <c r="K9622" s="302" t="s">
        <v>135</v>
      </c>
      <c r="L9622" s="302">
        <v>11534563</v>
      </c>
      <c r="M9622" s="302" t="s">
        <v>872</v>
      </c>
      <c r="N9622" s="305">
        <v>41008</v>
      </c>
      <c r="O9622" s="305">
        <v>40909</v>
      </c>
      <c r="P9622" s="302" t="s">
        <v>3407</v>
      </c>
    </row>
    <row r="9623" spans="1:16">
      <c r="A9623" s="303">
        <v>0</v>
      </c>
      <c r="B9623" s="303">
        <v>0</v>
      </c>
      <c r="C9623" s="303">
        <v>0</v>
      </c>
      <c r="D9623" s="304">
        <f t="shared" si="150"/>
        <v>0</v>
      </c>
      <c r="E9623" s="305">
        <v>45992</v>
      </c>
      <c r="F9623" s="302" t="s">
        <v>69</v>
      </c>
      <c r="G9623" s="302" t="s">
        <v>70</v>
      </c>
      <c r="H9623" s="302" t="s">
        <v>3552</v>
      </c>
      <c r="I9623" s="302" t="s">
        <v>688</v>
      </c>
      <c r="J9623" s="302">
        <v>135500</v>
      </c>
      <c r="K9623" s="302" t="s">
        <v>135</v>
      </c>
      <c r="L9623" s="302">
        <v>11106971</v>
      </c>
      <c r="M9623" s="302" t="s">
        <v>3561</v>
      </c>
      <c r="N9623" s="305">
        <v>40708</v>
      </c>
      <c r="O9623" s="305">
        <v>40544</v>
      </c>
      <c r="P9623" s="302" t="s">
        <v>3556</v>
      </c>
    </row>
    <row r="9624" spans="1:16">
      <c r="A9624" s="303">
        <v>0</v>
      </c>
      <c r="B9624" s="303">
        <v>0</v>
      </c>
      <c r="C9624" s="303">
        <v>0</v>
      </c>
      <c r="D9624" s="304">
        <f t="shared" si="150"/>
        <v>0</v>
      </c>
      <c r="E9624" s="305">
        <v>45992</v>
      </c>
      <c r="F9624" s="302" t="s">
        <v>69</v>
      </c>
      <c r="G9624" s="302" t="s">
        <v>70</v>
      </c>
      <c r="H9624" s="302" t="s">
        <v>3552</v>
      </c>
      <c r="I9624" s="302" t="s">
        <v>688</v>
      </c>
      <c r="J9624" s="302">
        <v>135500</v>
      </c>
      <c r="K9624" s="302" t="s">
        <v>86</v>
      </c>
      <c r="L9624" s="302">
        <v>9741920</v>
      </c>
      <c r="M9624" s="302" t="s">
        <v>885</v>
      </c>
      <c r="N9624" s="305">
        <v>38887</v>
      </c>
      <c r="O9624" s="305">
        <v>38718</v>
      </c>
      <c r="P9624" s="302" t="s">
        <v>3555</v>
      </c>
    </row>
    <row r="9625" spans="1:16">
      <c r="A9625" s="303">
        <v>0</v>
      </c>
      <c r="B9625" s="303">
        <v>0</v>
      </c>
      <c r="C9625" s="303">
        <v>0</v>
      </c>
      <c r="D9625" s="304">
        <f t="shared" si="150"/>
        <v>0</v>
      </c>
      <c r="E9625" s="305">
        <v>45992</v>
      </c>
      <c r="F9625" s="302" t="s">
        <v>69</v>
      </c>
      <c r="G9625" s="302" t="s">
        <v>70</v>
      </c>
      <c r="H9625" s="302" t="s">
        <v>3552</v>
      </c>
      <c r="I9625" s="302" t="s">
        <v>688</v>
      </c>
      <c r="J9625" s="302">
        <v>135500</v>
      </c>
      <c r="K9625" s="302" t="s">
        <v>86</v>
      </c>
      <c r="L9625" s="302">
        <v>21285400</v>
      </c>
      <c r="M9625" s="302" t="s">
        <v>885</v>
      </c>
      <c r="N9625" s="305">
        <v>23559</v>
      </c>
      <c r="O9625" s="305">
        <v>23559</v>
      </c>
      <c r="P9625" s="302" t="s">
        <v>880</v>
      </c>
    </row>
    <row r="9626" spans="1:16">
      <c r="A9626" s="303">
        <v>0</v>
      </c>
      <c r="B9626" s="303">
        <v>0</v>
      </c>
      <c r="C9626" s="303">
        <v>0</v>
      </c>
      <c r="D9626" s="304">
        <f t="shared" si="150"/>
        <v>0</v>
      </c>
      <c r="E9626" s="305">
        <v>45992</v>
      </c>
      <c r="F9626" s="302" t="s">
        <v>69</v>
      </c>
      <c r="G9626" s="302" t="s">
        <v>70</v>
      </c>
      <c r="H9626" s="302" t="s">
        <v>3552</v>
      </c>
      <c r="I9626" s="302" t="s">
        <v>688</v>
      </c>
      <c r="J9626" s="302">
        <v>135500</v>
      </c>
      <c r="K9626" s="302" t="s">
        <v>86</v>
      </c>
      <c r="L9626" s="302">
        <v>21285428</v>
      </c>
      <c r="M9626" s="302" t="s">
        <v>885</v>
      </c>
      <c r="N9626" s="305">
        <v>26481</v>
      </c>
      <c r="O9626" s="305">
        <v>26481</v>
      </c>
      <c r="P9626" s="302" t="s">
        <v>880</v>
      </c>
    </row>
    <row r="9627" spans="1:16">
      <c r="A9627" s="303">
        <v>0</v>
      </c>
      <c r="B9627" s="303">
        <v>0</v>
      </c>
      <c r="C9627" s="303">
        <v>0</v>
      </c>
      <c r="D9627" s="304">
        <f t="shared" si="150"/>
        <v>0</v>
      </c>
      <c r="E9627" s="305">
        <v>45992</v>
      </c>
      <c r="F9627" s="302" t="s">
        <v>69</v>
      </c>
      <c r="G9627" s="302" t="s">
        <v>70</v>
      </c>
      <c r="H9627" s="302" t="s">
        <v>3552</v>
      </c>
      <c r="I9627" s="302" t="s">
        <v>688</v>
      </c>
      <c r="J9627" s="302">
        <v>135500</v>
      </c>
      <c r="K9627" s="302" t="s">
        <v>86</v>
      </c>
      <c r="L9627" s="302">
        <v>21285414</v>
      </c>
      <c r="M9627" s="302" t="s">
        <v>885</v>
      </c>
      <c r="N9627" s="305">
        <v>23559</v>
      </c>
      <c r="O9627" s="305">
        <v>23559</v>
      </c>
      <c r="P9627" s="302" t="s">
        <v>880</v>
      </c>
    </row>
    <row r="9628" spans="1:16">
      <c r="A9628" s="303">
        <v>0</v>
      </c>
      <c r="B9628" s="303">
        <v>0</v>
      </c>
      <c r="C9628" s="303">
        <v>0</v>
      </c>
      <c r="D9628" s="304">
        <f t="shared" si="150"/>
        <v>0</v>
      </c>
      <c r="E9628" s="305">
        <v>45992</v>
      </c>
      <c r="F9628" s="302" t="s">
        <v>69</v>
      </c>
      <c r="G9628" s="302" t="s">
        <v>70</v>
      </c>
      <c r="H9628" s="302" t="s">
        <v>3552</v>
      </c>
      <c r="I9628" s="302" t="s">
        <v>688</v>
      </c>
      <c r="J9628" s="302">
        <v>135500</v>
      </c>
      <c r="K9628" s="302" t="s">
        <v>86</v>
      </c>
      <c r="L9628" s="302">
        <v>21285407</v>
      </c>
      <c r="M9628" s="302" t="s">
        <v>885</v>
      </c>
      <c r="N9628" s="305">
        <v>23559</v>
      </c>
      <c r="O9628" s="305">
        <v>23559</v>
      </c>
      <c r="P9628" s="302" t="s">
        <v>880</v>
      </c>
    </row>
    <row r="9629" spans="1:16">
      <c r="A9629" s="303">
        <v>0</v>
      </c>
      <c r="B9629" s="303">
        <v>0</v>
      </c>
      <c r="C9629" s="303">
        <v>0</v>
      </c>
      <c r="D9629" s="304">
        <f t="shared" si="150"/>
        <v>0</v>
      </c>
      <c r="E9629" s="305">
        <v>45992</v>
      </c>
      <c r="F9629" s="302" t="s">
        <v>69</v>
      </c>
      <c r="G9629" s="302" t="s">
        <v>70</v>
      </c>
      <c r="H9629" s="302" t="s">
        <v>3552</v>
      </c>
      <c r="I9629" s="302" t="s">
        <v>688</v>
      </c>
      <c r="J9629" s="302">
        <v>135500</v>
      </c>
      <c r="K9629" s="302" t="s">
        <v>86</v>
      </c>
      <c r="L9629" s="302">
        <v>21285442</v>
      </c>
      <c r="M9629" s="302" t="s">
        <v>885</v>
      </c>
      <c r="N9629" s="305">
        <v>31594</v>
      </c>
      <c r="O9629" s="305">
        <v>31594</v>
      </c>
      <c r="P9629" s="302" t="s">
        <v>880</v>
      </c>
    </row>
    <row r="9630" spans="1:16">
      <c r="A9630" s="303">
        <v>0</v>
      </c>
      <c r="B9630" s="303">
        <v>0</v>
      </c>
      <c r="C9630" s="303">
        <v>0</v>
      </c>
      <c r="D9630" s="304">
        <f t="shared" si="150"/>
        <v>0</v>
      </c>
      <c r="E9630" s="305">
        <v>45992</v>
      </c>
      <c r="F9630" s="302" t="s">
        <v>69</v>
      </c>
      <c r="G9630" s="302" t="s">
        <v>70</v>
      </c>
      <c r="H9630" s="302" t="s">
        <v>3552</v>
      </c>
      <c r="I9630" s="302" t="s">
        <v>688</v>
      </c>
      <c r="J9630" s="302">
        <v>135500</v>
      </c>
      <c r="K9630" s="302" t="s">
        <v>86</v>
      </c>
      <c r="L9630" s="302">
        <v>9819287</v>
      </c>
      <c r="M9630" s="302" t="s">
        <v>885</v>
      </c>
      <c r="N9630" s="305">
        <v>38473</v>
      </c>
      <c r="O9630" s="305">
        <v>38353</v>
      </c>
      <c r="P9630" s="302" t="s">
        <v>3554</v>
      </c>
    </row>
    <row r="9631" spans="1:16">
      <c r="A9631" s="303">
        <v>0</v>
      </c>
      <c r="B9631" s="303">
        <v>0</v>
      </c>
      <c r="C9631" s="303">
        <v>0</v>
      </c>
      <c r="D9631" s="304">
        <f t="shared" si="150"/>
        <v>0</v>
      </c>
      <c r="E9631" s="305">
        <v>45992</v>
      </c>
      <c r="F9631" s="302" t="s">
        <v>69</v>
      </c>
      <c r="G9631" s="302" t="s">
        <v>70</v>
      </c>
      <c r="H9631" s="302" t="s">
        <v>3552</v>
      </c>
      <c r="I9631" s="302" t="s">
        <v>688</v>
      </c>
      <c r="J9631" s="302">
        <v>135500</v>
      </c>
      <c r="K9631" s="302" t="s">
        <v>86</v>
      </c>
      <c r="L9631" s="302">
        <v>21285421</v>
      </c>
      <c r="M9631" s="302" t="s">
        <v>885</v>
      </c>
      <c r="N9631" s="305">
        <v>23559</v>
      </c>
      <c r="O9631" s="305">
        <v>23559</v>
      </c>
      <c r="P9631" s="302" t="s">
        <v>880</v>
      </c>
    </row>
    <row r="9632" spans="1:16">
      <c r="A9632" s="303">
        <v>0</v>
      </c>
      <c r="B9632" s="303">
        <v>0</v>
      </c>
      <c r="C9632" s="303">
        <v>0</v>
      </c>
      <c r="D9632" s="304">
        <f t="shared" si="150"/>
        <v>0</v>
      </c>
      <c r="E9632" s="305">
        <v>45992</v>
      </c>
      <c r="F9632" s="302" t="s">
        <v>69</v>
      </c>
      <c r="G9632" s="302" t="s">
        <v>70</v>
      </c>
      <c r="H9632" s="302" t="s">
        <v>3552</v>
      </c>
      <c r="I9632" s="302" t="s">
        <v>688</v>
      </c>
      <c r="J9632" s="302">
        <v>135500</v>
      </c>
      <c r="K9632" s="302" t="s">
        <v>86</v>
      </c>
      <c r="L9632" s="302">
        <v>21285435</v>
      </c>
      <c r="M9632" s="302" t="s">
        <v>885</v>
      </c>
      <c r="N9632" s="305">
        <v>28307</v>
      </c>
      <c r="O9632" s="305">
        <v>28307</v>
      </c>
      <c r="P9632" s="302" t="s">
        <v>880</v>
      </c>
    </row>
    <row r="9633" spans="1:16">
      <c r="A9633" s="303">
        <v>0</v>
      </c>
      <c r="B9633" s="303">
        <v>0</v>
      </c>
      <c r="C9633" s="303">
        <v>0</v>
      </c>
      <c r="D9633" s="304">
        <f t="shared" si="150"/>
        <v>0</v>
      </c>
      <c r="E9633" s="305">
        <v>45992</v>
      </c>
      <c r="F9633" s="302" t="s">
        <v>69</v>
      </c>
      <c r="G9633" s="302" t="s">
        <v>70</v>
      </c>
      <c r="H9633" s="302" t="s">
        <v>3552</v>
      </c>
      <c r="I9633" s="302" t="s">
        <v>688</v>
      </c>
      <c r="J9633" s="302">
        <v>135600</v>
      </c>
      <c r="K9633" s="302" t="s">
        <v>220</v>
      </c>
      <c r="L9633" s="302">
        <v>11106952</v>
      </c>
      <c r="M9633" s="302" t="s">
        <v>1132</v>
      </c>
      <c r="N9633" s="305">
        <v>40708</v>
      </c>
      <c r="O9633" s="305">
        <v>40544</v>
      </c>
      <c r="P9633" s="302" t="s">
        <v>3556</v>
      </c>
    </row>
    <row r="9634" spans="1:16">
      <c r="A9634" s="303">
        <v>0</v>
      </c>
      <c r="B9634" s="303">
        <v>0</v>
      </c>
      <c r="C9634" s="303">
        <v>0</v>
      </c>
      <c r="D9634" s="304">
        <f t="shared" si="150"/>
        <v>0</v>
      </c>
      <c r="E9634" s="305">
        <v>45992</v>
      </c>
      <c r="F9634" s="302" t="s">
        <v>69</v>
      </c>
      <c r="G9634" s="302" t="s">
        <v>70</v>
      </c>
      <c r="H9634" s="302" t="s">
        <v>3552</v>
      </c>
      <c r="I9634" s="302" t="s">
        <v>688</v>
      </c>
      <c r="J9634" s="302">
        <v>135600</v>
      </c>
      <c r="K9634" s="302" t="s">
        <v>168</v>
      </c>
      <c r="L9634" s="302">
        <v>11534556</v>
      </c>
      <c r="M9634" s="302" t="s">
        <v>906</v>
      </c>
      <c r="N9634" s="305">
        <v>41008</v>
      </c>
      <c r="O9634" s="305">
        <v>40909</v>
      </c>
      <c r="P9634" s="302" t="s">
        <v>3407</v>
      </c>
    </row>
    <row r="9635" spans="1:16">
      <c r="A9635" s="303">
        <v>0</v>
      </c>
      <c r="B9635" s="303">
        <v>0</v>
      </c>
      <c r="C9635" s="303">
        <v>0</v>
      </c>
      <c r="D9635" s="304">
        <f t="shared" si="150"/>
        <v>0</v>
      </c>
      <c r="E9635" s="305">
        <v>45992</v>
      </c>
      <c r="F9635" s="302" t="s">
        <v>69</v>
      </c>
      <c r="G9635" s="302" t="s">
        <v>70</v>
      </c>
      <c r="H9635" s="302" t="s">
        <v>3552</v>
      </c>
      <c r="I9635" s="302" t="s">
        <v>688</v>
      </c>
      <c r="J9635" s="302">
        <v>135600</v>
      </c>
      <c r="K9635" s="302" t="s">
        <v>168</v>
      </c>
      <c r="L9635" s="302">
        <v>11106963</v>
      </c>
      <c r="M9635" s="302" t="s">
        <v>1133</v>
      </c>
      <c r="N9635" s="305">
        <v>40708</v>
      </c>
      <c r="O9635" s="305">
        <v>40544</v>
      </c>
      <c r="P9635" s="302" t="s">
        <v>3556</v>
      </c>
    </row>
    <row r="9636" spans="1:16">
      <c r="A9636" s="303">
        <v>0</v>
      </c>
      <c r="B9636" s="303">
        <v>0</v>
      </c>
      <c r="C9636" s="303">
        <v>0</v>
      </c>
      <c r="D9636" s="304">
        <f t="shared" si="150"/>
        <v>0</v>
      </c>
      <c r="E9636" s="305">
        <v>45992</v>
      </c>
      <c r="F9636" s="302" t="s">
        <v>69</v>
      </c>
      <c r="G9636" s="302" t="s">
        <v>70</v>
      </c>
      <c r="H9636" s="302" t="s">
        <v>3552</v>
      </c>
      <c r="I9636" s="302" t="s">
        <v>688</v>
      </c>
      <c r="J9636" s="302">
        <v>135600</v>
      </c>
      <c r="K9636" s="302" t="s">
        <v>104</v>
      </c>
      <c r="L9636" s="302">
        <v>10207034</v>
      </c>
      <c r="M9636" s="302" t="s">
        <v>1134</v>
      </c>
      <c r="N9636" s="305">
        <v>40010</v>
      </c>
      <c r="O9636" s="305">
        <v>39814</v>
      </c>
      <c r="P9636" s="302" t="s">
        <v>3553</v>
      </c>
    </row>
    <row r="9637" spans="1:16">
      <c r="A9637" s="303">
        <v>0</v>
      </c>
      <c r="B9637" s="303">
        <v>0</v>
      </c>
      <c r="C9637" s="303">
        <v>0</v>
      </c>
      <c r="D9637" s="304">
        <f t="shared" si="150"/>
        <v>0</v>
      </c>
      <c r="E9637" s="305">
        <v>45992</v>
      </c>
      <c r="F9637" s="302" t="s">
        <v>69</v>
      </c>
      <c r="G9637" s="302" t="s">
        <v>70</v>
      </c>
      <c r="H9637" s="302" t="s">
        <v>3552</v>
      </c>
      <c r="I9637" s="302" t="s">
        <v>688</v>
      </c>
      <c r="J9637" s="302">
        <v>135600</v>
      </c>
      <c r="K9637" s="302" t="s">
        <v>84</v>
      </c>
      <c r="L9637" s="302">
        <v>11362697</v>
      </c>
      <c r="M9637" s="302" t="s">
        <v>3559</v>
      </c>
      <c r="N9637" s="305">
        <v>41008</v>
      </c>
      <c r="O9637" s="305">
        <v>41000</v>
      </c>
      <c r="P9637" s="302" t="s">
        <v>3407</v>
      </c>
    </row>
    <row r="9638" spans="1:16">
      <c r="A9638" s="303">
        <v>0</v>
      </c>
      <c r="B9638" s="303">
        <v>0</v>
      </c>
      <c r="C9638" s="303">
        <v>0</v>
      </c>
      <c r="D9638" s="304">
        <f t="shared" si="150"/>
        <v>0</v>
      </c>
      <c r="E9638" s="305">
        <v>45992</v>
      </c>
      <c r="F9638" s="302" t="s">
        <v>69</v>
      </c>
      <c r="G9638" s="302" t="s">
        <v>70</v>
      </c>
      <c r="H9638" s="302" t="s">
        <v>3552</v>
      </c>
      <c r="I9638" s="302" t="s">
        <v>688</v>
      </c>
      <c r="J9638" s="302">
        <v>135600</v>
      </c>
      <c r="K9638" s="302" t="s">
        <v>84</v>
      </c>
      <c r="L9638" s="302">
        <v>9711533</v>
      </c>
      <c r="M9638" s="302" t="s">
        <v>3558</v>
      </c>
      <c r="N9638" s="305">
        <v>38887</v>
      </c>
      <c r="O9638" s="305">
        <v>38869</v>
      </c>
      <c r="P9638" s="302" t="s">
        <v>3555</v>
      </c>
    </row>
    <row r="9639" spans="1:16">
      <c r="A9639" s="303">
        <v>0</v>
      </c>
      <c r="B9639" s="303">
        <v>0</v>
      </c>
      <c r="C9639" s="303">
        <v>0</v>
      </c>
      <c r="D9639" s="304">
        <f t="shared" si="150"/>
        <v>0</v>
      </c>
      <c r="E9639" s="305">
        <v>45992</v>
      </c>
      <c r="F9639" s="302" t="s">
        <v>69</v>
      </c>
      <c r="G9639" s="302" t="s">
        <v>70</v>
      </c>
      <c r="H9639" s="302" t="s">
        <v>3552</v>
      </c>
      <c r="I9639" s="302" t="s">
        <v>688</v>
      </c>
      <c r="J9639" s="302">
        <v>135600</v>
      </c>
      <c r="K9639" s="302" t="s">
        <v>84</v>
      </c>
      <c r="L9639" s="302">
        <v>9729244</v>
      </c>
      <c r="M9639" s="302" t="s">
        <v>3557</v>
      </c>
      <c r="N9639" s="305">
        <v>40010</v>
      </c>
      <c r="O9639" s="305">
        <v>39995</v>
      </c>
      <c r="P9639" s="302" t="s">
        <v>3553</v>
      </c>
    </row>
    <row r="9640" spans="1:16">
      <c r="A9640" s="303">
        <v>0</v>
      </c>
      <c r="B9640" s="303">
        <v>0</v>
      </c>
      <c r="C9640" s="303">
        <v>0</v>
      </c>
      <c r="D9640" s="304">
        <f t="shared" si="150"/>
        <v>0</v>
      </c>
      <c r="E9640" s="305">
        <v>45992</v>
      </c>
      <c r="F9640" s="302" t="s">
        <v>69</v>
      </c>
      <c r="G9640" s="302" t="s">
        <v>70</v>
      </c>
      <c r="H9640" s="302" t="s">
        <v>3552</v>
      </c>
      <c r="I9640" s="302" t="s">
        <v>688</v>
      </c>
      <c r="J9640" s="302">
        <v>135600</v>
      </c>
      <c r="K9640" s="302" t="s">
        <v>84</v>
      </c>
      <c r="L9640" s="302">
        <v>10914060</v>
      </c>
      <c r="M9640" s="302" t="s">
        <v>3560</v>
      </c>
      <c r="N9640" s="305">
        <v>40708</v>
      </c>
      <c r="O9640" s="305">
        <v>40695</v>
      </c>
      <c r="P9640" s="302" t="s">
        <v>3556</v>
      </c>
    </row>
    <row r="9641" spans="1:16">
      <c r="A9641" s="303">
        <v>0</v>
      </c>
      <c r="B9641" s="303">
        <v>0</v>
      </c>
      <c r="C9641" s="303">
        <v>0</v>
      </c>
      <c r="D9641" s="304">
        <f t="shared" si="150"/>
        <v>0</v>
      </c>
      <c r="E9641" s="305">
        <v>45992</v>
      </c>
      <c r="F9641" s="302" t="s">
        <v>69</v>
      </c>
      <c r="G9641" s="302" t="s">
        <v>70</v>
      </c>
      <c r="H9641" s="302" t="s">
        <v>3552</v>
      </c>
      <c r="I9641" s="302" t="s">
        <v>688</v>
      </c>
      <c r="J9641" s="302">
        <v>135600</v>
      </c>
      <c r="K9641" s="302" t="s">
        <v>192</v>
      </c>
      <c r="L9641" s="302">
        <v>11106980</v>
      </c>
      <c r="M9641" s="302" t="s">
        <v>1135</v>
      </c>
      <c r="N9641" s="305">
        <v>40708</v>
      </c>
      <c r="O9641" s="305">
        <v>40544</v>
      </c>
      <c r="P9641" s="302" t="s">
        <v>3556</v>
      </c>
    </row>
    <row r="9642" spans="1:16">
      <c r="A9642" s="303">
        <v>0</v>
      </c>
      <c r="B9642" s="303">
        <v>0</v>
      </c>
      <c r="C9642" s="303">
        <v>0</v>
      </c>
      <c r="D9642" s="304">
        <f t="shared" si="150"/>
        <v>0</v>
      </c>
      <c r="E9642" s="305">
        <v>45992</v>
      </c>
      <c r="F9642" s="302" t="s">
        <v>69</v>
      </c>
      <c r="G9642" s="302" t="s">
        <v>70</v>
      </c>
      <c r="H9642" s="302" t="s">
        <v>3552</v>
      </c>
      <c r="I9642" s="302" t="s">
        <v>688</v>
      </c>
      <c r="J9642" s="302">
        <v>135600</v>
      </c>
      <c r="K9642" s="302" t="s">
        <v>99</v>
      </c>
      <c r="L9642" s="302">
        <v>11106960</v>
      </c>
      <c r="M9642" s="302" t="s">
        <v>1136</v>
      </c>
      <c r="N9642" s="305">
        <v>40708</v>
      </c>
      <c r="O9642" s="305">
        <v>40544</v>
      </c>
      <c r="P9642" s="302" t="s">
        <v>3556</v>
      </c>
    </row>
    <row r="9643" spans="1:16">
      <c r="A9643" s="303">
        <v>0</v>
      </c>
      <c r="B9643" s="303">
        <v>0</v>
      </c>
      <c r="C9643" s="303">
        <v>0</v>
      </c>
      <c r="D9643" s="304">
        <f t="shared" si="150"/>
        <v>0</v>
      </c>
      <c r="E9643" s="305">
        <v>45992</v>
      </c>
      <c r="F9643" s="302" t="s">
        <v>69</v>
      </c>
      <c r="G9643" s="302" t="s">
        <v>70</v>
      </c>
      <c r="H9643" s="302" t="s">
        <v>3552</v>
      </c>
      <c r="I9643" s="302" t="s">
        <v>688</v>
      </c>
      <c r="J9643" s="302">
        <v>135600</v>
      </c>
      <c r="K9643" s="302" t="s">
        <v>92</v>
      </c>
      <c r="L9643" s="302">
        <v>9741921</v>
      </c>
      <c r="M9643" s="302" t="s">
        <v>948</v>
      </c>
      <c r="N9643" s="305">
        <v>38887</v>
      </c>
      <c r="O9643" s="305">
        <v>38718</v>
      </c>
      <c r="P9643" s="302" t="s">
        <v>3555</v>
      </c>
    </row>
    <row r="9644" spans="1:16">
      <c r="A9644" s="303">
        <v>0</v>
      </c>
      <c r="B9644" s="303">
        <v>0</v>
      </c>
      <c r="C9644" s="303">
        <v>0</v>
      </c>
      <c r="D9644" s="304">
        <f t="shared" si="150"/>
        <v>0</v>
      </c>
      <c r="E9644" s="305">
        <v>45992</v>
      </c>
      <c r="F9644" s="302" t="s">
        <v>69</v>
      </c>
      <c r="G9644" s="302" t="s">
        <v>70</v>
      </c>
      <c r="H9644" s="302" t="s">
        <v>3552</v>
      </c>
      <c r="I9644" s="302" t="s">
        <v>688</v>
      </c>
      <c r="J9644" s="302">
        <v>135600</v>
      </c>
      <c r="K9644" s="302" t="s">
        <v>92</v>
      </c>
      <c r="L9644" s="302">
        <v>9819288</v>
      </c>
      <c r="M9644" s="302" t="s">
        <v>948</v>
      </c>
      <c r="N9644" s="305">
        <v>38473</v>
      </c>
      <c r="O9644" s="305">
        <v>38353</v>
      </c>
      <c r="P9644" s="302" t="s">
        <v>3554</v>
      </c>
    </row>
    <row r="9645" spans="1:16">
      <c r="A9645" s="303">
        <v>0</v>
      </c>
      <c r="B9645" s="303">
        <v>0</v>
      </c>
      <c r="C9645" s="303">
        <v>0</v>
      </c>
      <c r="D9645" s="304">
        <f t="shared" si="150"/>
        <v>0</v>
      </c>
      <c r="E9645" s="305">
        <v>45992</v>
      </c>
      <c r="F9645" s="302" t="s">
        <v>69</v>
      </c>
      <c r="G9645" s="302" t="s">
        <v>70</v>
      </c>
      <c r="H9645" s="302" t="s">
        <v>3562</v>
      </c>
      <c r="I9645" s="302" t="s">
        <v>689</v>
      </c>
      <c r="J9645" s="302">
        <v>135001</v>
      </c>
      <c r="K9645" s="302" t="s">
        <v>130</v>
      </c>
      <c r="L9645" s="302">
        <v>21285307</v>
      </c>
      <c r="M9645" s="302" t="s">
        <v>1138</v>
      </c>
      <c r="N9645" s="305">
        <v>28307</v>
      </c>
      <c r="O9645" s="305">
        <v>28307</v>
      </c>
      <c r="P9645" s="302" t="s">
        <v>880</v>
      </c>
    </row>
    <row r="9646" spans="1:16">
      <c r="A9646" s="303">
        <v>0</v>
      </c>
      <c r="B9646" s="303">
        <v>0</v>
      </c>
      <c r="C9646" s="303">
        <v>0</v>
      </c>
      <c r="D9646" s="304">
        <f t="shared" si="150"/>
        <v>0</v>
      </c>
      <c r="E9646" s="305">
        <v>45992</v>
      </c>
      <c r="F9646" s="302" t="s">
        <v>69</v>
      </c>
      <c r="G9646" s="302" t="s">
        <v>70</v>
      </c>
      <c r="H9646" s="302" t="s">
        <v>3562</v>
      </c>
      <c r="I9646" s="302" t="s">
        <v>689</v>
      </c>
      <c r="J9646" s="302">
        <v>135001</v>
      </c>
      <c r="K9646" s="302" t="s">
        <v>130</v>
      </c>
      <c r="L9646" s="302">
        <v>21285301</v>
      </c>
      <c r="M9646" s="302" t="s">
        <v>1140</v>
      </c>
      <c r="N9646" s="305">
        <v>23559</v>
      </c>
      <c r="O9646" s="305">
        <v>23559</v>
      </c>
      <c r="P9646" s="302" t="s">
        <v>880</v>
      </c>
    </row>
    <row r="9647" spans="1:16">
      <c r="A9647" s="303">
        <v>0</v>
      </c>
      <c r="B9647" s="303">
        <v>0</v>
      </c>
      <c r="C9647" s="303">
        <v>0</v>
      </c>
      <c r="D9647" s="304">
        <f t="shared" si="150"/>
        <v>0</v>
      </c>
      <c r="E9647" s="305">
        <v>45992</v>
      </c>
      <c r="F9647" s="302" t="s">
        <v>69</v>
      </c>
      <c r="G9647" s="302" t="s">
        <v>70</v>
      </c>
      <c r="H9647" s="302" t="s">
        <v>3562</v>
      </c>
      <c r="I9647" s="302" t="s">
        <v>689</v>
      </c>
      <c r="J9647" s="302">
        <v>135001</v>
      </c>
      <c r="K9647" s="302" t="s">
        <v>130</v>
      </c>
      <c r="L9647" s="302">
        <v>21285304</v>
      </c>
      <c r="M9647" s="302" t="s">
        <v>1137</v>
      </c>
      <c r="N9647" s="305">
        <v>28307</v>
      </c>
      <c r="O9647" s="305">
        <v>28307</v>
      </c>
      <c r="P9647" s="302" t="s">
        <v>880</v>
      </c>
    </row>
    <row r="9648" spans="1:16">
      <c r="A9648" s="303">
        <v>0</v>
      </c>
      <c r="B9648" s="303">
        <v>0</v>
      </c>
      <c r="C9648" s="303">
        <v>0</v>
      </c>
      <c r="D9648" s="304">
        <f t="shared" si="150"/>
        <v>0</v>
      </c>
      <c r="E9648" s="305">
        <v>45992</v>
      </c>
      <c r="F9648" s="302" t="s">
        <v>69</v>
      </c>
      <c r="G9648" s="302" t="s">
        <v>70</v>
      </c>
      <c r="H9648" s="302" t="s">
        <v>3562</v>
      </c>
      <c r="I9648" s="302" t="s">
        <v>689</v>
      </c>
      <c r="J9648" s="302">
        <v>135001</v>
      </c>
      <c r="K9648" s="302" t="s">
        <v>130</v>
      </c>
      <c r="L9648" s="302">
        <v>21285310</v>
      </c>
      <c r="M9648" s="302" t="s">
        <v>1139</v>
      </c>
      <c r="N9648" s="305">
        <v>28307</v>
      </c>
      <c r="O9648" s="305">
        <v>28307</v>
      </c>
      <c r="P9648" s="302" t="s">
        <v>880</v>
      </c>
    </row>
    <row r="9649" spans="1:16">
      <c r="A9649" s="303">
        <v>0</v>
      </c>
      <c r="B9649" s="303">
        <v>0</v>
      </c>
      <c r="C9649" s="303">
        <v>0</v>
      </c>
      <c r="D9649" s="304">
        <f t="shared" si="150"/>
        <v>0</v>
      </c>
      <c r="E9649" s="305">
        <v>45992</v>
      </c>
      <c r="F9649" s="302" t="s">
        <v>69</v>
      </c>
      <c r="G9649" s="302" t="s">
        <v>70</v>
      </c>
      <c r="H9649" s="302" t="s">
        <v>3562</v>
      </c>
      <c r="I9649" s="302" t="s">
        <v>689</v>
      </c>
      <c r="J9649" s="302">
        <v>135002</v>
      </c>
      <c r="K9649" s="302" t="s">
        <v>107</v>
      </c>
      <c r="L9649" s="302">
        <v>21285320</v>
      </c>
      <c r="M9649" s="302" t="s">
        <v>1144</v>
      </c>
      <c r="N9649" s="305">
        <v>23559</v>
      </c>
      <c r="O9649" s="305">
        <v>23559</v>
      </c>
      <c r="P9649" s="302" t="s">
        <v>880</v>
      </c>
    </row>
    <row r="9650" spans="1:16">
      <c r="A9650" s="303">
        <v>0</v>
      </c>
      <c r="B9650" s="303">
        <v>0</v>
      </c>
      <c r="C9650" s="303">
        <v>0</v>
      </c>
      <c r="D9650" s="304">
        <f t="shared" si="150"/>
        <v>0</v>
      </c>
      <c r="E9650" s="305">
        <v>45992</v>
      </c>
      <c r="F9650" s="302" t="s">
        <v>69</v>
      </c>
      <c r="G9650" s="302" t="s">
        <v>70</v>
      </c>
      <c r="H9650" s="302" t="s">
        <v>3562</v>
      </c>
      <c r="I9650" s="302" t="s">
        <v>689</v>
      </c>
      <c r="J9650" s="302">
        <v>135002</v>
      </c>
      <c r="K9650" s="302" t="s">
        <v>107</v>
      </c>
      <c r="L9650" s="302">
        <v>21285313</v>
      </c>
      <c r="M9650" s="302" t="s">
        <v>1145</v>
      </c>
      <c r="N9650" s="305">
        <v>23559</v>
      </c>
      <c r="O9650" s="305">
        <v>23559</v>
      </c>
      <c r="P9650" s="302" t="s">
        <v>880</v>
      </c>
    </row>
    <row r="9651" spans="1:16">
      <c r="A9651" s="303">
        <v>0</v>
      </c>
      <c r="B9651" s="303">
        <v>0</v>
      </c>
      <c r="C9651" s="303">
        <v>0</v>
      </c>
      <c r="D9651" s="304">
        <f t="shared" si="150"/>
        <v>0</v>
      </c>
      <c r="E9651" s="305">
        <v>45992</v>
      </c>
      <c r="F9651" s="302" t="s">
        <v>69</v>
      </c>
      <c r="G9651" s="302" t="s">
        <v>70</v>
      </c>
      <c r="H9651" s="302" t="s">
        <v>3562</v>
      </c>
      <c r="I9651" s="302" t="s">
        <v>689</v>
      </c>
      <c r="J9651" s="302">
        <v>135002</v>
      </c>
      <c r="K9651" s="302" t="s">
        <v>107</v>
      </c>
      <c r="L9651" s="302">
        <v>21285334</v>
      </c>
      <c r="M9651" s="302" t="s">
        <v>1141</v>
      </c>
      <c r="N9651" s="305">
        <v>23559</v>
      </c>
      <c r="O9651" s="305">
        <v>23559</v>
      </c>
      <c r="P9651" s="302" t="s">
        <v>880</v>
      </c>
    </row>
    <row r="9652" spans="1:16">
      <c r="A9652" s="303">
        <v>0</v>
      </c>
      <c r="B9652" s="303">
        <v>0</v>
      </c>
      <c r="C9652" s="303">
        <v>0</v>
      </c>
      <c r="D9652" s="304">
        <f t="shared" si="150"/>
        <v>0</v>
      </c>
      <c r="E9652" s="305">
        <v>45992</v>
      </c>
      <c r="F9652" s="302" t="s">
        <v>69</v>
      </c>
      <c r="G9652" s="302" t="s">
        <v>70</v>
      </c>
      <c r="H9652" s="302" t="s">
        <v>3562</v>
      </c>
      <c r="I9652" s="302" t="s">
        <v>689</v>
      </c>
      <c r="J9652" s="302">
        <v>135002</v>
      </c>
      <c r="K9652" s="302" t="s">
        <v>107</v>
      </c>
      <c r="L9652" s="302">
        <v>21285327</v>
      </c>
      <c r="M9652" s="302" t="s">
        <v>1142</v>
      </c>
      <c r="N9652" s="305">
        <v>23559</v>
      </c>
      <c r="O9652" s="305">
        <v>23559</v>
      </c>
      <c r="P9652" s="302" t="s">
        <v>880</v>
      </c>
    </row>
    <row r="9653" spans="1:16">
      <c r="A9653" s="303">
        <v>0</v>
      </c>
      <c r="B9653" s="303">
        <v>0</v>
      </c>
      <c r="C9653" s="303">
        <v>0</v>
      </c>
      <c r="D9653" s="304">
        <f t="shared" si="150"/>
        <v>0</v>
      </c>
      <c r="E9653" s="305">
        <v>45992</v>
      </c>
      <c r="F9653" s="302" t="s">
        <v>69</v>
      </c>
      <c r="G9653" s="302" t="s">
        <v>70</v>
      </c>
      <c r="H9653" s="302" t="s">
        <v>3562</v>
      </c>
      <c r="I9653" s="302" t="s">
        <v>689</v>
      </c>
      <c r="J9653" s="302">
        <v>135002</v>
      </c>
      <c r="K9653" s="302" t="s">
        <v>107</v>
      </c>
      <c r="L9653" s="302">
        <v>21285337</v>
      </c>
      <c r="M9653" s="302" t="s">
        <v>1146</v>
      </c>
      <c r="N9653" s="305">
        <v>23559</v>
      </c>
      <c r="O9653" s="305">
        <v>23559</v>
      </c>
      <c r="P9653" s="302" t="s">
        <v>880</v>
      </c>
    </row>
    <row r="9654" spans="1:16">
      <c r="A9654" s="303">
        <v>0</v>
      </c>
      <c r="B9654" s="303">
        <v>0</v>
      </c>
      <c r="C9654" s="303">
        <v>0</v>
      </c>
      <c r="D9654" s="304">
        <f t="shared" si="150"/>
        <v>0</v>
      </c>
      <c r="E9654" s="305">
        <v>45992</v>
      </c>
      <c r="F9654" s="302" t="s">
        <v>69</v>
      </c>
      <c r="G9654" s="302" t="s">
        <v>70</v>
      </c>
      <c r="H9654" s="302" t="s">
        <v>3562</v>
      </c>
      <c r="I9654" s="302" t="s">
        <v>689</v>
      </c>
      <c r="J9654" s="302">
        <v>135002</v>
      </c>
      <c r="K9654" s="302" t="s">
        <v>107</v>
      </c>
      <c r="L9654" s="302">
        <v>21285351</v>
      </c>
      <c r="M9654" s="302" t="s">
        <v>1147</v>
      </c>
      <c r="N9654" s="305">
        <v>23559</v>
      </c>
      <c r="O9654" s="305">
        <v>23559</v>
      </c>
      <c r="P9654" s="302" t="s">
        <v>880</v>
      </c>
    </row>
    <row r="9655" spans="1:16">
      <c r="A9655" s="303">
        <v>0</v>
      </c>
      <c r="B9655" s="303">
        <v>0</v>
      </c>
      <c r="C9655" s="303">
        <v>0</v>
      </c>
      <c r="D9655" s="304">
        <f t="shared" si="150"/>
        <v>0</v>
      </c>
      <c r="E9655" s="305">
        <v>45992</v>
      </c>
      <c r="F9655" s="302" t="s">
        <v>69</v>
      </c>
      <c r="G9655" s="302" t="s">
        <v>70</v>
      </c>
      <c r="H9655" s="302" t="s">
        <v>3562</v>
      </c>
      <c r="I9655" s="302" t="s">
        <v>689</v>
      </c>
      <c r="J9655" s="302">
        <v>135002</v>
      </c>
      <c r="K9655" s="302" t="s">
        <v>107</v>
      </c>
      <c r="L9655" s="302">
        <v>21285344</v>
      </c>
      <c r="M9655" s="302" t="s">
        <v>1143</v>
      </c>
      <c r="N9655" s="305">
        <v>23559</v>
      </c>
      <c r="O9655" s="305">
        <v>23559</v>
      </c>
      <c r="P9655" s="302" t="s">
        <v>880</v>
      </c>
    </row>
    <row r="9656" spans="1:16">
      <c r="A9656" s="303">
        <v>0</v>
      </c>
      <c r="B9656" s="303">
        <v>0</v>
      </c>
      <c r="C9656" s="303">
        <v>0</v>
      </c>
      <c r="D9656" s="304">
        <f t="shared" si="150"/>
        <v>0</v>
      </c>
      <c r="E9656" s="305">
        <v>45992</v>
      </c>
      <c r="F9656" s="302" t="s">
        <v>69</v>
      </c>
      <c r="G9656" s="302" t="s">
        <v>70</v>
      </c>
      <c r="H9656" s="302" t="s">
        <v>3562</v>
      </c>
      <c r="I9656" s="302" t="s">
        <v>689</v>
      </c>
      <c r="J9656" s="302">
        <v>135500</v>
      </c>
      <c r="K9656" s="302" t="s">
        <v>83</v>
      </c>
      <c r="L9656" s="302">
        <v>9740682</v>
      </c>
      <c r="M9656" s="302" t="s">
        <v>879</v>
      </c>
      <c r="N9656" s="305">
        <v>39417</v>
      </c>
      <c r="O9656" s="305">
        <v>39083</v>
      </c>
      <c r="P9656" s="302" t="s">
        <v>3564</v>
      </c>
    </row>
    <row r="9657" spans="1:16">
      <c r="A9657" s="303">
        <v>0</v>
      </c>
      <c r="B9657" s="303">
        <v>0</v>
      </c>
      <c r="C9657" s="303">
        <v>0</v>
      </c>
      <c r="D9657" s="304">
        <f t="shared" si="150"/>
        <v>0</v>
      </c>
      <c r="E9657" s="305">
        <v>45992</v>
      </c>
      <c r="F9657" s="302" t="s">
        <v>69</v>
      </c>
      <c r="G9657" s="302" t="s">
        <v>70</v>
      </c>
      <c r="H9657" s="302" t="s">
        <v>3562</v>
      </c>
      <c r="I9657" s="302" t="s">
        <v>689</v>
      </c>
      <c r="J9657" s="302">
        <v>135500</v>
      </c>
      <c r="K9657" s="302" t="s">
        <v>83</v>
      </c>
      <c r="L9657" s="302">
        <v>21285294</v>
      </c>
      <c r="M9657" s="302" t="s">
        <v>879</v>
      </c>
      <c r="N9657" s="305">
        <v>23559</v>
      </c>
      <c r="O9657" s="305">
        <v>23559</v>
      </c>
      <c r="P9657" s="302" t="s">
        <v>880</v>
      </c>
    </row>
    <row r="9658" spans="1:16">
      <c r="A9658" s="303">
        <v>0</v>
      </c>
      <c r="B9658" s="303">
        <v>0</v>
      </c>
      <c r="C9658" s="303">
        <v>0</v>
      </c>
      <c r="D9658" s="304">
        <f t="shared" si="150"/>
        <v>0</v>
      </c>
      <c r="E9658" s="305">
        <v>45992</v>
      </c>
      <c r="F9658" s="302" t="s">
        <v>69</v>
      </c>
      <c r="G9658" s="302" t="s">
        <v>70</v>
      </c>
      <c r="H9658" s="302" t="s">
        <v>3562</v>
      </c>
      <c r="I9658" s="302" t="s">
        <v>689</v>
      </c>
      <c r="J9658" s="302">
        <v>135500</v>
      </c>
      <c r="K9658" s="302" t="s">
        <v>83</v>
      </c>
      <c r="L9658" s="302">
        <v>9814717</v>
      </c>
      <c r="M9658" s="302" t="s">
        <v>879</v>
      </c>
      <c r="N9658" s="305">
        <v>37712</v>
      </c>
      <c r="O9658" s="305">
        <v>37622</v>
      </c>
      <c r="P9658" s="302" t="s">
        <v>3563</v>
      </c>
    </row>
    <row r="9659" spans="1:16">
      <c r="A9659" s="303">
        <v>0</v>
      </c>
      <c r="B9659" s="303">
        <v>0</v>
      </c>
      <c r="C9659" s="303">
        <v>0</v>
      </c>
      <c r="D9659" s="304">
        <f t="shared" si="150"/>
        <v>0</v>
      </c>
      <c r="E9659" s="305">
        <v>45992</v>
      </c>
      <c r="F9659" s="302" t="s">
        <v>69</v>
      </c>
      <c r="G9659" s="302" t="s">
        <v>70</v>
      </c>
      <c r="H9659" s="302" t="s">
        <v>3562</v>
      </c>
      <c r="I9659" s="302" t="s">
        <v>689</v>
      </c>
      <c r="J9659" s="302">
        <v>135500</v>
      </c>
      <c r="K9659" s="302" t="s">
        <v>83</v>
      </c>
      <c r="L9659" s="302">
        <v>9732840</v>
      </c>
      <c r="M9659" s="302" t="s">
        <v>879</v>
      </c>
      <c r="N9659" s="305">
        <v>39845</v>
      </c>
      <c r="O9659" s="305">
        <v>39814</v>
      </c>
      <c r="P9659" s="302" t="s">
        <v>3564</v>
      </c>
    </row>
    <row r="9660" spans="1:16">
      <c r="A9660" s="303">
        <v>0</v>
      </c>
      <c r="B9660" s="303">
        <v>0</v>
      </c>
      <c r="C9660" s="303">
        <v>0</v>
      </c>
      <c r="D9660" s="304">
        <f t="shared" si="150"/>
        <v>0</v>
      </c>
      <c r="E9660" s="305">
        <v>45992</v>
      </c>
      <c r="F9660" s="302" t="s">
        <v>69</v>
      </c>
      <c r="G9660" s="302" t="s">
        <v>70</v>
      </c>
      <c r="H9660" s="302" t="s">
        <v>3562</v>
      </c>
      <c r="I9660" s="302" t="s">
        <v>689</v>
      </c>
      <c r="J9660" s="302">
        <v>135500</v>
      </c>
      <c r="K9660" s="302" t="s">
        <v>86</v>
      </c>
      <c r="L9660" s="302">
        <v>9814718</v>
      </c>
      <c r="M9660" s="302" t="s">
        <v>885</v>
      </c>
      <c r="N9660" s="305">
        <v>37712</v>
      </c>
      <c r="O9660" s="305">
        <v>37622</v>
      </c>
      <c r="P9660" s="302" t="s">
        <v>3563</v>
      </c>
    </row>
    <row r="9661" spans="1:16">
      <c r="A9661" s="303">
        <v>0</v>
      </c>
      <c r="B9661" s="303">
        <v>0</v>
      </c>
      <c r="C9661" s="303">
        <v>0</v>
      </c>
      <c r="D9661" s="304">
        <f t="shared" si="150"/>
        <v>0</v>
      </c>
      <c r="E9661" s="305">
        <v>45992</v>
      </c>
      <c r="F9661" s="302" t="s">
        <v>69</v>
      </c>
      <c r="G9661" s="302" t="s">
        <v>70</v>
      </c>
      <c r="H9661" s="302" t="s">
        <v>3562</v>
      </c>
      <c r="I9661" s="302" t="s">
        <v>689</v>
      </c>
      <c r="J9661" s="302">
        <v>135500</v>
      </c>
      <c r="K9661" s="302" t="s">
        <v>86</v>
      </c>
      <c r="L9661" s="302">
        <v>21285358</v>
      </c>
      <c r="M9661" s="302" t="s">
        <v>885</v>
      </c>
      <c r="N9661" s="305">
        <v>23559</v>
      </c>
      <c r="O9661" s="305">
        <v>23559</v>
      </c>
      <c r="P9661" s="302" t="s">
        <v>880</v>
      </c>
    </row>
    <row r="9662" spans="1:16">
      <c r="A9662" s="303">
        <v>0</v>
      </c>
      <c r="B9662" s="303">
        <v>0</v>
      </c>
      <c r="C9662" s="303">
        <v>0</v>
      </c>
      <c r="D9662" s="304">
        <f t="shared" si="150"/>
        <v>0</v>
      </c>
      <c r="E9662" s="305">
        <v>45992</v>
      </c>
      <c r="F9662" s="302" t="s">
        <v>69</v>
      </c>
      <c r="G9662" s="302" t="s">
        <v>70</v>
      </c>
      <c r="H9662" s="302" t="s">
        <v>3562</v>
      </c>
      <c r="I9662" s="302" t="s">
        <v>689</v>
      </c>
      <c r="J9662" s="302">
        <v>135500</v>
      </c>
      <c r="K9662" s="302" t="s">
        <v>86</v>
      </c>
      <c r="L9662" s="302">
        <v>9710842</v>
      </c>
      <c r="M9662" s="302" t="s">
        <v>885</v>
      </c>
      <c r="N9662" s="305">
        <v>39417</v>
      </c>
      <c r="O9662" s="305">
        <v>39083</v>
      </c>
      <c r="P9662" s="302" t="s">
        <v>3564</v>
      </c>
    </row>
    <row r="9663" spans="1:16">
      <c r="A9663" s="303">
        <v>0</v>
      </c>
      <c r="B9663" s="303">
        <v>0</v>
      </c>
      <c r="C9663" s="303">
        <v>0</v>
      </c>
      <c r="D9663" s="304">
        <f t="shared" si="150"/>
        <v>0</v>
      </c>
      <c r="E9663" s="305">
        <v>45992</v>
      </c>
      <c r="F9663" s="302" t="s">
        <v>69</v>
      </c>
      <c r="G9663" s="302" t="s">
        <v>70</v>
      </c>
      <c r="H9663" s="302" t="s">
        <v>3562</v>
      </c>
      <c r="I9663" s="302" t="s">
        <v>689</v>
      </c>
      <c r="J9663" s="302">
        <v>135600</v>
      </c>
      <c r="K9663" s="302" t="s">
        <v>91</v>
      </c>
      <c r="L9663" s="302">
        <v>21285287</v>
      </c>
      <c r="M9663" s="302" t="s">
        <v>886</v>
      </c>
      <c r="N9663" s="305">
        <v>23559</v>
      </c>
      <c r="O9663" s="305">
        <v>23559</v>
      </c>
      <c r="P9663" s="302" t="s">
        <v>880</v>
      </c>
    </row>
    <row r="9664" spans="1:16">
      <c r="A9664" s="303">
        <v>0</v>
      </c>
      <c r="B9664" s="303">
        <v>0</v>
      </c>
      <c r="C9664" s="303">
        <v>0</v>
      </c>
      <c r="D9664" s="304">
        <f t="shared" si="150"/>
        <v>0</v>
      </c>
      <c r="E9664" s="305">
        <v>45992</v>
      </c>
      <c r="F9664" s="302" t="s">
        <v>69</v>
      </c>
      <c r="G9664" s="302" t="s">
        <v>70</v>
      </c>
      <c r="H9664" s="302" t="s">
        <v>3562</v>
      </c>
      <c r="I9664" s="302" t="s">
        <v>689</v>
      </c>
      <c r="J9664" s="302">
        <v>135600</v>
      </c>
      <c r="K9664" s="302" t="s">
        <v>99</v>
      </c>
      <c r="L9664" s="302">
        <v>21285365</v>
      </c>
      <c r="M9664" s="302" t="s">
        <v>887</v>
      </c>
      <c r="N9664" s="305">
        <v>23559</v>
      </c>
      <c r="O9664" s="305">
        <v>23559</v>
      </c>
      <c r="P9664" s="302" t="s">
        <v>880</v>
      </c>
    </row>
    <row r="9665" spans="1:16">
      <c r="A9665" s="303">
        <v>0</v>
      </c>
      <c r="B9665" s="303">
        <v>0</v>
      </c>
      <c r="C9665" s="303">
        <v>0</v>
      </c>
      <c r="D9665" s="304">
        <f t="shared" si="150"/>
        <v>0</v>
      </c>
      <c r="E9665" s="305">
        <v>45992</v>
      </c>
      <c r="F9665" s="302" t="s">
        <v>69</v>
      </c>
      <c r="G9665" s="302" t="s">
        <v>70</v>
      </c>
      <c r="H9665" s="302" t="s">
        <v>3562</v>
      </c>
      <c r="I9665" s="302" t="s">
        <v>689</v>
      </c>
      <c r="J9665" s="302">
        <v>135600</v>
      </c>
      <c r="K9665" s="302" t="s">
        <v>92</v>
      </c>
      <c r="L9665" s="302">
        <v>9814719</v>
      </c>
      <c r="M9665" s="302" t="s">
        <v>948</v>
      </c>
      <c r="N9665" s="305">
        <v>37712</v>
      </c>
      <c r="O9665" s="305">
        <v>37622</v>
      </c>
      <c r="P9665" s="302" t="s">
        <v>3563</v>
      </c>
    </row>
    <row r="9666" spans="1:16">
      <c r="A9666" s="303">
        <v>0</v>
      </c>
      <c r="B9666" s="303">
        <v>0</v>
      </c>
      <c r="C9666" s="303">
        <v>0</v>
      </c>
      <c r="D9666" s="304">
        <f t="shared" si="150"/>
        <v>0</v>
      </c>
      <c r="E9666" s="305">
        <v>45992</v>
      </c>
      <c r="F9666" s="302" t="s">
        <v>69</v>
      </c>
      <c r="G9666" s="302" t="s">
        <v>70</v>
      </c>
      <c r="H9666" s="302" t="s">
        <v>3562</v>
      </c>
      <c r="I9666" s="302" t="s">
        <v>689</v>
      </c>
      <c r="J9666" s="302">
        <v>135600</v>
      </c>
      <c r="K9666" s="302" t="s">
        <v>92</v>
      </c>
      <c r="L9666" s="302">
        <v>9740683</v>
      </c>
      <c r="M9666" s="302" t="s">
        <v>948</v>
      </c>
      <c r="N9666" s="305">
        <v>39417</v>
      </c>
      <c r="O9666" s="305">
        <v>39083</v>
      </c>
      <c r="P9666" s="302" t="s">
        <v>3564</v>
      </c>
    </row>
    <row r="9667" spans="1:16">
      <c r="A9667" s="303">
        <v>0</v>
      </c>
      <c r="B9667" s="303">
        <v>0</v>
      </c>
      <c r="C9667" s="303">
        <v>0</v>
      </c>
      <c r="D9667" s="304">
        <f t="shared" ref="D9667:D9730" si="151">+B9667-C9667</f>
        <v>0</v>
      </c>
      <c r="E9667" s="305">
        <v>45992</v>
      </c>
      <c r="F9667" s="302" t="s">
        <v>69</v>
      </c>
      <c r="G9667" s="302" t="s">
        <v>70</v>
      </c>
      <c r="H9667" s="302" t="s">
        <v>3565</v>
      </c>
      <c r="I9667" s="302" t="s">
        <v>690</v>
      </c>
      <c r="J9667" s="302">
        <v>135500</v>
      </c>
      <c r="K9667" s="302" t="s">
        <v>83</v>
      </c>
      <c r="L9667" s="302">
        <v>9817820</v>
      </c>
      <c r="M9667" s="302" t="s">
        <v>879</v>
      </c>
      <c r="N9667" s="305">
        <v>38140</v>
      </c>
      <c r="O9667" s="305">
        <v>37987</v>
      </c>
      <c r="P9667" s="302" t="s">
        <v>3567</v>
      </c>
    </row>
    <row r="9668" spans="1:16">
      <c r="A9668" s="303">
        <v>0</v>
      </c>
      <c r="B9668" s="303">
        <v>0</v>
      </c>
      <c r="C9668" s="303">
        <v>0</v>
      </c>
      <c r="D9668" s="304">
        <f t="shared" si="151"/>
        <v>0</v>
      </c>
      <c r="E9668" s="305">
        <v>45992</v>
      </c>
      <c r="F9668" s="302" t="s">
        <v>69</v>
      </c>
      <c r="G9668" s="302" t="s">
        <v>70</v>
      </c>
      <c r="H9668" s="302" t="s">
        <v>3565</v>
      </c>
      <c r="I9668" s="302" t="s">
        <v>690</v>
      </c>
      <c r="J9668" s="302">
        <v>135500</v>
      </c>
      <c r="K9668" s="302" t="s">
        <v>83</v>
      </c>
      <c r="L9668" s="302">
        <v>9730997</v>
      </c>
      <c r="M9668" s="302" t="s">
        <v>879</v>
      </c>
      <c r="N9668" s="305">
        <v>39995</v>
      </c>
      <c r="O9668" s="305">
        <v>39814</v>
      </c>
      <c r="P9668" s="302" t="s">
        <v>3566</v>
      </c>
    </row>
    <row r="9669" spans="1:16">
      <c r="A9669" s="303">
        <v>0</v>
      </c>
      <c r="B9669" s="303">
        <v>0</v>
      </c>
      <c r="C9669" s="303">
        <v>0</v>
      </c>
      <c r="D9669" s="304">
        <f t="shared" si="151"/>
        <v>0</v>
      </c>
      <c r="E9669" s="305">
        <v>45992</v>
      </c>
      <c r="F9669" s="302" t="s">
        <v>69</v>
      </c>
      <c r="G9669" s="302" t="s">
        <v>70</v>
      </c>
      <c r="H9669" s="302" t="s">
        <v>3565</v>
      </c>
      <c r="I9669" s="302" t="s">
        <v>690</v>
      </c>
      <c r="J9669" s="302">
        <v>135500</v>
      </c>
      <c r="K9669" s="302" t="s">
        <v>83</v>
      </c>
      <c r="L9669" s="302">
        <v>21285266</v>
      </c>
      <c r="M9669" s="302" t="s">
        <v>879</v>
      </c>
      <c r="N9669" s="305">
        <v>23559</v>
      </c>
      <c r="O9669" s="305">
        <v>23559</v>
      </c>
      <c r="P9669" s="302" t="s">
        <v>880</v>
      </c>
    </row>
    <row r="9670" spans="1:16">
      <c r="A9670" s="303">
        <v>0</v>
      </c>
      <c r="B9670" s="303">
        <v>0</v>
      </c>
      <c r="C9670" s="303">
        <v>0</v>
      </c>
      <c r="D9670" s="304">
        <f t="shared" si="151"/>
        <v>0</v>
      </c>
      <c r="E9670" s="305">
        <v>45992</v>
      </c>
      <c r="F9670" s="302" t="s">
        <v>69</v>
      </c>
      <c r="G9670" s="302" t="s">
        <v>70</v>
      </c>
      <c r="H9670" s="302" t="s">
        <v>3565</v>
      </c>
      <c r="I9670" s="302" t="s">
        <v>690</v>
      </c>
      <c r="J9670" s="302">
        <v>135500</v>
      </c>
      <c r="K9670" s="302" t="s">
        <v>84</v>
      </c>
      <c r="L9670" s="302">
        <v>9816126</v>
      </c>
      <c r="M9670" s="302" t="s">
        <v>3568</v>
      </c>
      <c r="N9670" s="305">
        <v>37926</v>
      </c>
      <c r="O9670" s="305">
        <v>37926</v>
      </c>
      <c r="P9670" s="302" t="s">
        <v>3566</v>
      </c>
    </row>
    <row r="9671" spans="1:16">
      <c r="A9671" s="303">
        <v>0</v>
      </c>
      <c r="B9671" s="303">
        <v>0</v>
      </c>
      <c r="C9671" s="303">
        <v>0</v>
      </c>
      <c r="D9671" s="304">
        <f t="shared" si="151"/>
        <v>0</v>
      </c>
      <c r="E9671" s="305">
        <v>45992</v>
      </c>
      <c r="F9671" s="302" t="s">
        <v>69</v>
      </c>
      <c r="G9671" s="302" t="s">
        <v>70</v>
      </c>
      <c r="H9671" s="302" t="s">
        <v>3565</v>
      </c>
      <c r="I9671" s="302" t="s">
        <v>690</v>
      </c>
      <c r="J9671" s="302">
        <v>135500</v>
      </c>
      <c r="K9671" s="302" t="s">
        <v>84</v>
      </c>
      <c r="L9671" s="302">
        <v>12789986</v>
      </c>
      <c r="M9671" s="302" t="s">
        <v>3568</v>
      </c>
      <c r="N9671" s="305">
        <v>41913</v>
      </c>
      <c r="O9671" s="305">
        <v>41913</v>
      </c>
      <c r="P9671" s="302" t="s">
        <v>3566</v>
      </c>
    </row>
    <row r="9672" spans="1:16">
      <c r="A9672" s="303">
        <v>0</v>
      </c>
      <c r="B9672" s="303">
        <v>0</v>
      </c>
      <c r="C9672" s="303">
        <v>0</v>
      </c>
      <c r="D9672" s="304">
        <f t="shared" si="151"/>
        <v>0</v>
      </c>
      <c r="E9672" s="305">
        <v>45992</v>
      </c>
      <c r="F9672" s="302" t="s">
        <v>69</v>
      </c>
      <c r="G9672" s="302" t="s">
        <v>70</v>
      </c>
      <c r="H9672" s="302" t="s">
        <v>3565</v>
      </c>
      <c r="I9672" s="302" t="s">
        <v>690</v>
      </c>
      <c r="J9672" s="302">
        <v>135500</v>
      </c>
      <c r="K9672" s="302" t="s">
        <v>85</v>
      </c>
      <c r="L9672" s="302">
        <v>9817822</v>
      </c>
      <c r="M9672" s="302" t="s">
        <v>901</v>
      </c>
      <c r="N9672" s="305">
        <v>38140</v>
      </c>
      <c r="O9672" s="305">
        <v>37987</v>
      </c>
      <c r="P9672" s="302" t="s">
        <v>3567</v>
      </c>
    </row>
    <row r="9673" spans="1:16">
      <c r="A9673" s="303">
        <v>0</v>
      </c>
      <c r="B9673" s="303">
        <v>0</v>
      </c>
      <c r="C9673" s="303">
        <v>0</v>
      </c>
      <c r="D9673" s="304">
        <f t="shared" si="151"/>
        <v>0</v>
      </c>
      <c r="E9673" s="305">
        <v>45992</v>
      </c>
      <c r="F9673" s="302" t="s">
        <v>69</v>
      </c>
      <c r="G9673" s="302" t="s">
        <v>70</v>
      </c>
      <c r="H9673" s="302" t="s">
        <v>3565</v>
      </c>
      <c r="I9673" s="302" t="s">
        <v>690</v>
      </c>
      <c r="J9673" s="302">
        <v>135500</v>
      </c>
      <c r="K9673" s="302" t="s">
        <v>86</v>
      </c>
      <c r="L9673" s="302">
        <v>9817821</v>
      </c>
      <c r="M9673" s="302" t="s">
        <v>885</v>
      </c>
      <c r="N9673" s="305">
        <v>38140</v>
      </c>
      <c r="O9673" s="305">
        <v>37987</v>
      </c>
      <c r="P9673" s="302" t="s">
        <v>3567</v>
      </c>
    </row>
    <row r="9674" spans="1:16">
      <c r="A9674" s="303">
        <v>0</v>
      </c>
      <c r="B9674" s="303">
        <v>0</v>
      </c>
      <c r="C9674" s="303">
        <v>0</v>
      </c>
      <c r="D9674" s="304">
        <f t="shared" si="151"/>
        <v>0</v>
      </c>
      <c r="E9674" s="305">
        <v>45992</v>
      </c>
      <c r="F9674" s="302" t="s">
        <v>69</v>
      </c>
      <c r="G9674" s="302" t="s">
        <v>70</v>
      </c>
      <c r="H9674" s="302" t="s">
        <v>3565</v>
      </c>
      <c r="I9674" s="302" t="s">
        <v>690</v>
      </c>
      <c r="J9674" s="302">
        <v>135500</v>
      </c>
      <c r="K9674" s="302" t="s">
        <v>86</v>
      </c>
      <c r="L9674" s="302">
        <v>21285273</v>
      </c>
      <c r="M9674" s="302" t="s">
        <v>885</v>
      </c>
      <c r="N9674" s="305">
        <v>23559</v>
      </c>
      <c r="O9674" s="305">
        <v>23559</v>
      </c>
      <c r="P9674" s="302" t="s">
        <v>880</v>
      </c>
    </row>
    <row r="9675" spans="1:16">
      <c r="A9675" s="303">
        <v>0</v>
      </c>
      <c r="B9675" s="303">
        <v>0</v>
      </c>
      <c r="C9675" s="303">
        <v>0</v>
      </c>
      <c r="D9675" s="304">
        <f t="shared" si="151"/>
        <v>0</v>
      </c>
      <c r="E9675" s="305">
        <v>45992</v>
      </c>
      <c r="F9675" s="302" t="s">
        <v>69</v>
      </c>
      <c r="G9675" s="302" t="s">
        <v>70</v>
      </c>
      <c r="H9675" s="302" t="s">
        <v>3565</v>
      </c>
      <c r="I9675" s="302" t="s">
        <v>690</v>
      </c>
      <c r="J9675" s="302">
        <v>135500</v>
      </c>
      <c r="K9675" s="302" t="s">
        <v>86</v>
      </c>
      <c r="L9675" s="302">
        <v>9730998</v>
      </c>
      <c r="M9675" s="302" t="s">
        <v>885</v>
      </c>
      <c r="N9675" s="305">
        <v>39995</v>
      </c>
      <c r="O9675" s="305">
        <v>39814</v>
      </c>
      <c r="P9675" s="302" t="s">
        <v>3566</v>
      </c>
    </row>
    <row r="9676" spans="1:16">
      <c r="A9676" s="303">
        <v>0</v>
      </c>
      <c r="B9676" s="303">
        <v>0</v>
      </c>
      <c r="C9676" s="303">
        <v>0</v>
      </c>
      <c r="D9676" s="304">
        <f t="shared" si="151"/>
        <v>0</v>
      </c>
      <c r="E9676" s="305">
        <v>45992</v>
      </c>
      <c r="F9676" s="302" t="s">
        <v>69</v>
      </c>
      <c r="G9676" s="302" t="s">
        <v>70</v>
      </c>
      <c r="H9676" s="302" t="s">
        <v>3565</v>
      </c>
      <c r="I9676" s="302" t="s">
        <v>690</v>
      </c>
      <c r="J9676" s="302">
        <v>135500</v>
      </c>
      <c r="K9676" s="302" t="s">
        <v>86</v>
      </c>
      <c r="L9676" s="302">
        <v>9808907</v>
      </c>
      <c r="M9676" s="302" t="s">
        <v>885</v>
      </c>
      <c r="N9676" s="305">
        <v>37196</v>
      </c>
      <c r="O9676" s="305">
        <v>36892</v>
      </c>
      <c r="P9676" s="302" t="s">
        <v>3566</v>
      </c>
    </row>
    <row r="9677" spans="1:16">
      <c r="A9677" s="303">
        <v>0</v>
      </c>
      <c r="B9677" s="303">
        <v>0</v>
      </c>
      <c r="C9677" s="303">
        <v>0</v>
      </c>
      <c r="D9677" s="304">
        <f t="shared" si="151"/>
        <v>0</v>
      </c>
      <c r="E9677" s="305">
        <v>45992</v>
      </c>
      <c r="F9677" s="302" t="s">
        <v>69</v>
      </c>
      <c r="G9677" s="302" t="s">
        <v>70</v>
      </c>
      <c r="H9677" s="302" t="s">
        <v>3565</v>
      </c>
      <c r="I9677" s="302" t="s">
        <v>690</v>
      </c>
      <c r="J9677" s="302">
        <v>135600</v>
      </c>
      <c r="K9677" s="302" t="s">
        <v>91</v>
      </c>
      <c r="L9677" s="302">
        <v>21285259</v>
      </c>
      <c r="M9677" s="302" t="s">
        <v>886</v>
      </c>
      <c r="N9677" s="305">
        <v>23559</v>
      </c>
      <c r="O9677" s="305">
        <v>23559</v>
      </c>
      <c r="P9677" s="302" t="s">
        <v>880</v>
      </c>
    </row>
    <row r="9678" spans="1:16">
      <c r="A9678" s="303">
        <v>0</v>
      </c>
      <c r="B9678" s="303">
        <v>0</v>
      </c>
      <c r="C9678" s="303">
        <v>0</v>
      </c>
      <c r="D9678" s="304">
        <f t="shared" si="151"/>
        <v>0</v>
      </c>
      <c r="E9678" s="305">
        <v>45992</v>
      </c>
      <c r="F9678" s="302" t="s">
        <v>69</v>
      </c>
      <c r="G9678" s="302" t="s">
        <v>70</v>
      </c>
      <c r="H9678" s="302" t="s">
        <v>3565</v>
      </c>
      <c r="I9678" s="302" t="s">
        <v>690</v>
      </c>
      <c r="J9678" s="302">
        <v>135600</v>
      </c>
      <c r="K9678" s="302" t="s">
        <v>84</v>
      </c>
      <c r="L9678" s="302">
        <v>9816125</v>
      </c>
      <c r="M9678" s="302" t="s">
        <v>3568</v>
      </c>
      <c r="N9678" s="305">
        <v>37926</v>
      </c>
      <c r="O9678" s="305">
        <v>37926</v>
      </c>
      <c r="P9678" s="302" t="s">
        <v>3566</v>
      </c>
    </row>
    <row r="9679" spans="1:16">
      <c r="A9679" s="303">
        <v>0</v>
      </c>
      <c r="B9679" s="303">
        <v>0</v>
      </c>
      <c r="C9679" s="303">
        <v>0</v>
      </c>
      <c r="D9679" s="304">
        <f t="shared" si="151"/>
        <v>0</v>
      </c>
      <c r="E9679" s="305">
        <v>45992</v>
      </c>
      <c r="F9679" s="302" t="s">
        <v>69</v>
      </c>
      <c r="G9679" s="302" t="s">
        <v>70</v>
      </c>
      <c r="H9679" s="302" t="s">
        <v>3565</v>
      </c>
      <c r="I9679" s="302" t="s">
        <v>690</v>
      </c>
      <c r="J9679" s="302">
        <v>135600</v>
      </c>
      <c r="K9679" s="302" t="s">
        <v>84</v>
      </c>
      <c r="L9679" s="302">
        <v>12789983</v>
      </c>
      <c r="M9679" s="302" t="s">
        <v>3568</v>
      </c>
      <c r="N9679" s="305">
        <v>41913</v>
      </c>
      <c r="O9679" s="305">
        <v>41913</v>
      </c>
      <c r="P9679" s="302" t="s">
        <v>3566</v>
      </c>
    </row>
    <row r="9680" spans="1:16">
      <c r="A9680" s="303">
        <v>0</v>
      </c>
      <c r="B9680" s="303">
        <v>0</v>
      </c>
      <c r="C9680" s="303">
        <v>0</v>
      </c>
      <c r="D9680" s="304">
        <f t="shared" si="151"/>
        <v>0</v>
      </c>
      <c r="E9680" s="305">
        <v>45992</v>
      </c>
      <c r="F9680" s="302" t="s">
        <v>69</v>
      </c>
      <c r="G9680" s="302" t="s">
        <v>70</v>
      </c>
      <c r="H9680" s="302" t="s">
        <v>3565</v>
      </c>
      <c r="I9680" s="302" t="s">
        <v>690</v>
      </c>
      <c r="J9680" s="302">
        <v>135600</v>
      </c>
      <c r="K9680" s="302" t="s">
        <v>84</v>
      </c>
      <c r="L9680" s="302">
        <v>20969801</v>
      </c>
      <c r="M9680" s="302" t="s">
        <v>3569</v>
      </c>
      <c r="N9680" s="305">
        <v>42857</v>
      </c>
      <c r="O9680" s="305">
        <v>43101</v>
      </c>
      <c r="P9680" s="302" t="s">
        <v>3570</v>
      </c>
    </row>
    <row r="9681" spans="1:16">
      <c r="A9681" s="303">
        <v>0</v>
      </c>
      <c r="B9681" s="303">
        <v>0</v>
      </c>
      <c r="C9681" s="303">
        <v>0</v>
      </c>
      <c r="D9681" s="304">
        <f t="shared" si="151"/>
        <v>0</v>
      </c>
      <c r="E9681" s="305">
        <v>45992</v>
      </c>
      <c r="F9681" s="302" t="s">
        <v>69</v>
      </c>
      <c r="G9681" s="302" t="s">
        <v>70</v>
      </c>
      <c r="H9681" s="302" t="s">
        <v>3565</v>
      </c>
      <c r="I9681" s="302" t="s">
        <v>690</v>
      </c>
      <c r="J9681" s="302">
        <v>135600</v>
      </c>
      <c r="K9681" s="302" t="s">
        <v>99</v>
      </c>
      <c r="L9681" s="302">
        <v>21285280</v>
      </c>
      <c r="M9681" s="302" t="s">
        <v>887</v>
      </c>
      <c r="N9681" s="305">
        <v>23559</v>
      </c>
      <c r="O9681" s="305">
        <v>23559</v>
      </c>
      <c r="P9681" s="302" t="s">
        <v>880</v>
      </c>
    </row>
    <row r="9682" spans="1:16">
      <c r="A9682" s="303">
        <v>0</v>
      </c>
      <c r="B9682" s="303">
        <v>0</v>
      </c>
      <c r="C9682" s="303">
        <v>0</v>
      </c>
      <c r="D9682" s="304">
        <f t="shared" si="151"/>
        <v>0</v>
      </c>
      <c r="E9682" s="305">
        <v>45992</v>
      </c>
      <c r="F9682" s="302" t="s">
        <v>69</v>
      </c>
      <c r="G9682" s="302" t="s">
        <v>70</v>
      </c>
      <c r="H9682" s="302" t="s">
        <v>3565</v>
      </c>
      <c r="I9682" s="302" t="s">
        <v>690</v>
      </c>
      <c r="J9682" s="302">
        <v>135600</v>
      </c>
      <c r="K9682" s="302" t="s">
        <v>92</v>
      </c>
      <c r="L9682" s="302">
        <v>12819281</v>
      </c>
      <c r="M9682" s="302" t="s">
        <v>877</v>
      </c>
      <c r="N9682" s="305">
        <v>41944</v>
      </c>
      <c r="O9682" s="305">
        <v>41640</v>
      </c>
      <c r="P9682" s="302" t="s">
        <v>3566</v>
      </c>
    </row>
    <row r="9683" spans="1:16">
      <c r="A9683" s="303">
        <v>0</v>
      </c>
      <c r="B9683" s="303">
        <v>0</v>
      </c>
      <c r="C9683" s="303">
        <v>0</v>
      </c>
      <c r="D9683" s="304">
        <f t="shared" si="151"/>
        <v>0</v>
      </c>
      <c r="E9683" s="305">
        <v>45992</v>
      </c>
      <c r="F9683" s="302" t="s">
        <v>69</v>
      </c>
      <c r="G9683" s="302" t="s">
        <v>70</v>
      </c>
      <c r="H9683" s="302" t="s">
        <v>3565</v>
      </c>
      <c r="I9683" s="302" t="s">
        <v>690</v>
      </c>
      <c r="J9683" s="302">
        <v>135600</v>
      </c>
      <c r="K9683" s="302" t="s">
        <v>92</v>
      </c>
      <c r="L9683" s="302">
        <v>9816547</v>
      </c>
      <c r="M9683" s="302" t="s">
        <v>948</v>
      </c>
      <c r="N9683" s="305">
        <v>38018</v>
      </c>
      <c r="O9683" s="305">
        <v>37987</v>
      </c>
      <c r="P9683" s="302" t="s">
        <v>3566</v>
      </c>
    </row>
    <row r="9684" spans="1:16">
      <c r="A9684" s="303">
        <v>0</v>
      </c>
      <c r="B9684" s="303">
        <v>0</v>
      </c>
      <c r="C9684" s="303">
        <v>0</v>
      </c>
      <c r="D9684" s="304">
        <f t="shared" si="151"/>
        <v>0</v>
      </c>
      <c r="E9684" s="305">
        <v>45992</v>
      </c>
      <c r="F9684" s="302" t="s">
        <v>69</v>
      </c>
      <c r="G9684" s="302" t="s">
        <v>70</v>
      </c>
      <c r="H9684" s="302" t="s">
        <v>3565</v>
      </c>
      <c r="I9684" s="302" t="s">
        <v>690</v>
      </c>
      <c r="J9684" s="302">
        <v>135600</v>
      </c>
      <c r="K9684" s="302" t="s">
        <v>92</v>
      </c>
      <c r="L9684" s="302">
        <v>21330738</v>
      </c>
      <c r="M9684" s="302" t="s">
        <v>877</v>
      </c>
      <c r="N9684" s="305">
        <v>42857</v>
      </c>
      <c r="O9684" s="305">
        <v>43101</v>
      </c>
      <c r="P9684" s="302" t="s">
        <v>3570</v>
      </c>
    </row>
    <row r="9685" spans="1:16">
      <c r="A9685" s="303">
        <v>0</v>
      </c>
      <c r="B9685" s="303">
        <v>0</v>
      </c>
      <c r="C9685" s="303">
        <v>0</v>
      </c>
      <c r="D9685" s="304">
        <f t="shared" si="151"/>
        <v>0</v>
      </c>
      <c r="E9685" s="305">
        <v>45992</v>
      </c>
      <c r="F9685" s="302" t="s">
        <v>69</v>
      </c>
      <c r="G9685" s="302" t="s">
        <v>70</v>
      </c>
      <c r="H9685" s="302" t="s">
        <v>3565</v>
      </c>
      <c r="I9685" s="302" t="s">
        <v>690</v>
      </c>
      <c r="J9685" s="302">
        <v>135600</v>
      </c>
      <c r="K9685" s="302" t="s">
        <v>92</v>
      </c>
      <c r="L9685" s="302">
        <v>9816132</v>
      </c>
      <c r="M9685" s="302" t="s">
        <v>948</v>
      </c>
      <c r="N9685" s="305">
        <v>37956</v>
      </c>
      <c r="O9685" s="305">
        <v>37622</v>
      </c>
      <c r="P9685" s="302" t="s">
        <v>3566</v>
      </c>
    </row>
    <row r="9686" spans="1:16">
      <c r="A9686" s="303">
        <v>0</v>
      </c>
      <c r="B9686" s="303">
        <v>0</v>
      </c>
      <c r="C9686" s="303">
        <v>0</v>
      </c>
      <c r="D9686" s="304">
        <f t="shared" si="151"/>
        <v>0</v>
      </c>
      <c r="E9686" s="305">
        <v>45992</v>
      </c>
      <c r="F9686" s="302" t="s">
        <v>69</v>
      </c>
      <c r="G9686" s="302" t="s">
        <v>70</v>
      </c>
      <c r="H9686" s="302" t="s">
        <v>3565</v>
      </c>
      <c r="I9686" s="302" t="s">
        <v>690</v>
      </c>
      <c r="J9686" s="302">
        <v>135600</v>
      </c>
      <c r="K9686" s="302" t="s">
        <v>92</v>
      </c>
      <c r="L9686" s="302">
        <v>9730999</v>
      </c>
      <c r="M9686" s="302" t="s">
        <v>948</v>
      </c>
      <c r="N9686" s="305">
        <v>39995</v>
      </c>
      <c r="O9686" s="305">
        <v>39814</v>
      </c>
      <c r="P9686" s="302" t="s">
        <v>3566</v>
      </c>
    </row>
    <row r="9687" spans="1:16">
      <c r="A9687" s="303">
        <v>0</v>
      </c>
      <c r="B9687" s="303">
        <v>0</v>
      </c>
      <c r="C9687" s="303">
        <v>0</v>
      </c>
      <c r="D9687" s="304">
        <f t="shared" si="151"/>
        <v>0</v>
      </c>
      <c r="E9687" s="305">
        <v>45992</v>
      </c>
      <c r="F9687" s="302" t="s">
        <v>69</v>
      </c>
      <c r="G9687" s="302" t="s">
        <v>70</v>
      </c>
      <c r="H9687" s="302" t="s">
        <v>3565</v>
      </c>
      <c r="I9687" s="302" t="s">
        <v>690</v>
      </c>
      <c r="J9687" s="302">
        <v>135600</v>
      </c>
      <c r="K9687" s="302" t="s">
        <v>92</v>
      </c>
      <c r="L9687" s="302">
        <v>9814722</v>
      </c>
      <c r="M9687" s="302" t="s">
        <v>948</v>
      </c>
      <c r="N9687" s="305">
        <v>37742</v>
      </c>
      <c r="O9687" s="305">
        <v>37622</v>
      </c>
      <c r="P9687" s="302" t="s">
        <v>3566</v>
      </c>
    </row>
    <row r="9688" spans="1:16">
      <c r="A9688" s="303">
        <v>0</v>
      </c>
      <c r="B9688" s="303">
        <v>0</v>
      </c>
      <c r="C9688" s="303">
        <v>0</v>
      </c>
      <c r="D9688" s="304">
        <f t="shared" si="151"/>
        <v>0</v>
      </c>
      <c r="E9688" s="305">
        <v>45992</v>
      </c>
      <c r="F9688" s="302" t="s">
        <v>69</v>
      </c>
      <c r="G9688" s="302" t="s">
        <v>70</v>
      </c>
      <c r="H9688" s="302" t="s">
        <v>3571</v>
      </c>
      <c r="I9688" s="302" t="s">
        <v>693</v>
      </c>
      <c r="J9688" s="302">
        <v>135500</v>
      </c>
      <c r="K9688" s="302" t="s">
        <v>80</v>
      </c>
      <c r="L9688" s="302">
        <v>20954230</v>
      </c>
      <c r="M9688" s="302" t="s">
        <v>865</v>
      </c>
      <c r="N9688" s="305">
        <v>43010</v>
      </c>
      <c r="O9688" s="305">
        <v>42736</v>
      </c>
      <c r="P9688" s="302" t="s">
        <v>3572</v>
      </c>
    </row>
    <row r="9689" spans="1:16">
      <c r="A9689" s="303">
        <v>0</v>
      </c>
      <c r="B9689" s="303">
        <v>0</v>
      </c>
      <c r="C9689" s="303">
        <v>0</v>
      </c>
      <c r="D9689" s="304">
        <f t="shared" si="151"/>
        <v>0</v>
      </c>
      <c r="E9689" s="305">
        <v>45992</v>
      </c>
      <c r="F9689" s="302" t="s">
        <v>69</v>
      </c>
      <c r="G9689" s="302" t="s">
        <v>70</v>
      </c>
      <c r="H9689" s="302" t="s">
        <v>3571</v>
      </c>
      <c r="I9689" s="302" t="s">
        <v>693</v>
      </c>
      <c r="J9689" s="302">
        <v>135500</v>
      </c>
      <c r="K9689" s="302" t="s">
        <v>131</v>
      </c>
      <c r="L9689" s="302">
        <v>20954250</v>
      </c>
      <c r="M9689" s="302" t="s">
        <v>1169</v>
      </c>
      <c r="N9689" s="305">
        <v>43010</v>
      </c>
      <c r="O9689" s="305">
        <v>42736</v>
      </c>
      <c r="P9689" s="302" t="s">
        <v>3572</v>
      </c>
    </row>
    <row r="9690" spans="1:16">
      <c r="A9690" s="303">
        <v>0</v>
      </c>
      <c r="B9690" s="303">
        <v>0</v>
      </c>
      <c r="C9690" s="303">
        <v>0</v>
      </c>
      <c r="D9690" s="304">
        <f t="shared" si="151"/>
        <v>0</v>
      </c>
      <c r="E9690" s="305">
        <v>45992</v>
      </c>
      <c r="F9690" s="302" t="s">
        <v>69</v>
      </c>
      <c r="G9690" s="302" t="s">
        <v>70</v>
      </c>
      <c r="H9690" s="302" t="s">
        <v>3571</v>
      </c>
      <c r="I9690" s="302" t="s">
        <v>693</v>
      </c>
      <c r="J9690" s="302">
        <v>135600</v>
      </c>
      <c r="K9690" s="302" t="s">
        <v>227</v>
      </c>
      <c r="L9690" s="302">
        <v>20954241</v>
      </c>
      <c r="M9690" s="302" t="s">
        <v>1170</v>
      </c>
      <c r="N9690" s="305">
        <v>43010</v>
      </c>
      <c r="O9690" s="305">
        <v>42736</v>
      </c>
      <c r="P9690" s="302" t="s">
        <v>3572</v>
      </c>
    </row>
    <row r="9691" spans="1:16">
      <c r="A9691" s="303">
        <v>0</v>
      </c>
      <c r="B9691" s="303">
        <v>0</v>
      </c>
      <c r="C9691" s="303">
        <v>0</v>
      </c>
      <c r="D9691" s="304">
        <f t="shared" si="151"/>
        <v>0</v>
      </c>
      <c r="E9691" s="305">
        <v>45992</v>
      </c>
      <c r="F9691" s="302" t="s">
        <v>69</v>
      </c>
      <c r="G9691" s="302" t="s">
        <v>70</v>
      </c>
      <c r="H9691" s="302" t="s">
        <v>3571</v>
      </c>
      <c r="I9691" s="302" t="s">
        <v>693</v>
      </c>
      <c r="J9691" s="302">
        <v>135600</v>
      </c>
      <c r="K9691" s="302" t="s">
        <v>144</v>
      </c>
      <c r="L9691" s="302">
        <v>20954256</v>
      </c>
      <c r="M9691" s="302" t="s">
        <v>1171</v>
      </c>
      <c r="N9691" s="305">
        <v>43010</v>
      </c>
      <c r="O9691" s="305">
        <v>42736</v>
      </c>
      <c r="P9691" s="302" t="s">
        <v>3572</v>
      </c>
    </row>
    <row r="9692" spans="1:16">
      <c r="A9692" s="303">
        <v>0</v>
      </c>
      <c r="B9692" s="303">
        <v>0</v>
      </c>
      <c r="C9692" s="303">
        <v>0</v>
      </c>
      <c r="D9692" s="304">
        <f t="shared" si="151"/>
        <v>0</v>
      </c>
      <c r="E9692" s="305">
        <v>45992</v>
      </c>
      <c r="F9692" s="302" t="s">
        <v>69</v>
      </c>
      <c r="G9692" s="302" t="s">
        <v>70</v>
      </c>
      <c r="H9692" s="302" t="s">
        <v>3571</v>
      </c>
      <c r="I9692" s="302" t="s">
        <v>693</v>
      </c>
      <c r="J9692" s="302">
        <v>135600</v>
      </c>
      <c r="K9692" s="302" t="s">
        <v>228</v>
      </c>
      <c r="L9692" s="302">
        <v>20954238</v>
      </c>
      <c r="M9692" s="302" t="s">
        <v>1172</v>
      </c>
      <c r="N9692" s="305">
        <v>43010</v>
      </c>
      <c r="O9692" s="305">
        <v>42736</v>
      </c>
      <c r="P9692" s="302" t="s">
        <v>3572</v>
      </c>
    </row>
    <row r="9693" spans="1:16">
      <c r="A9693" s="303">
        <v>0</v>
      </c>
      <c r="B9693" s="303">
        <v>0</v>
      </c>
      <c r="C9693" s="303">
        <v>0</v>
      </c>
      <c r="D9693" s="304">
        <f t="shared" si="151"/>
        <v>0</v>
      </c>
      <c r="E9693" s="305">
        <v>45992</v>
      </c>
      <c r="F9693" s="302" t="s">
        <v>69</v>
      </c>
      <c r="G9693" s="302" t="s">
        <v>70</v>
      </c>
      <c r="H9693" s="302" t="s">
        <v>3571</v>
      </c>
      <c r="I9693" s="302" t="s">
        <v>693</v>
      </c>
      <c r="J9693" s="302">
        <v>135600</v>
      </c>
      <c r="K9693" s="302" t="s">
        <v>168</v>
      </c>
      <c r="L9693" s="302">
        <v>20954235</v>
      </c>
      <c r="M9693" s="302" t="s">
        <v>906</v>
      </c>
      <c r="N9693" s="305">
        <v>43010</v>
      </c>
      <c r="O9693" s="305">
        <v>42736</v>
      </c>
      <c r="P9693" s="302" t="s">
        <v>3572</v>
      </c>
    </row>
    <row r="9694" spans="1:16">
      <c r="A9694" s="303">
        <v>0</v>
      </c>
      <c r="B9694" s="303">
        <v>0</v>
      </c>
      <c r="C9694" s="303">
        <v>0</v>
      </c>
      <c r="D9694" s="304">
        <f t="shared" si="151"/>
        <v>0</v>
      </c>
      <c r="E9694" s="305">
        <v>45992</v>
      </c>
      <c r="F9694" s="302" t="s">
        <v>69</v>
      </c>
      <c r="G9694" s="302" t="s">
        <v>70</v>
      </c>
      <c r="H9694" s="302" t="s">
        <v>3571</v>
      </c>
      <c r="I9694" s="302" t="s">
        <v>693</v>
      </c>
      <c r="J9694" s="302">
        <v>135600</v>
      </c>
      <c r="K9694" s="302" t="s">
        <v>84</v>
      </c>
      <c r="L9694" s="302">
        <v>20794553</v>
      </c>
      <c r="M9694" s="302" t="s">
        <v>3573</v>
      </c>
      <c r="N9694" s="305">
        <v>43010</v>
      </c>
      <c r="O9694" s="305">
        <v>43040</v>
      </c>
      <c r="P9694" s="302" t="s">
        <v>3572</v>
      </c>
    </row>
    <row r="9695" spans="1:16">
      <c r="A9695" s="303">
        <v>0</v>
      </c>
      <c r="B9695" s="303">
        <v>0</v>
      </c>
      <c r="C9695" s="303">
        <v>0</v>
      </c>
      <c r="D9695" s="304">
        <f t="shared" si="151"/>
        <v>0</v>
      </c>
      <c r="E9695" s="305">
        <v>45992</v>
      </c>
      <c r="F9695" s="302" t="s">
        <v>69</v>
      </c>
      <c r="G9695" s="302" t="s">
        <v>70</v>
      </c>
      <c r="H9695" s="302" t="s">
        <v>3571</v>
      </c>
      <c r="I9695" s="302" t="s">
        <v>693</v>
      </c>
      <c r="J9695" s="302">
        <v>135600</v>
      </c>
      <c r="K9695" s="302" t="s">
        <v>193</v>
      </c>
      <c r="L9695" s="302">
        <v>20954265</v>
      </c>
      <c r="M9695" s="302" t="s">
        <v>1042</v>
      </c>
      <c r="N9695" s="305">
        <v>43010</v>
      </c>
      <c r="O9695" s="305">
        <v>42736</v>
      </c>
      <c r="P9695" s="302" t="s">
        <v>3572</v>
      </c>
    </row>
    <row r="9696" spans="1:16">
      <c r="A9696" s="303">
        <v>0</v>
      </c>
      <c r="B9696" s="303">
        <v>0</v>
      </c>
      <c r="C9696" s="303">
        <v>0</v>
      </c>
      <c r="D9696" s="304">
        <f t="shared" si="151"/>
        <v>0</v>
      </c>
      <c r="E9696" s="305">
        <v>45992</v>
      </c>
      <c r="F9696" s="302" t="s">
        <v>69</v>
      </c>
      <c r="G9696" s="302" t="s">
        <v>70</v>
      </c>
      <c r="H9696" s="302" t="s">
        <v>3571</v>
      </c>
      <c r="I9696" s="302" t="s">
        <v>693</v>
      </c>
      <c r="J9696" s="302">
        <v>135600</v>
      </c>
      <c r="K9696" s="302" t="s">
        <v>201</v>
      </c>
      <c r="L9696" s="302">
        <v>20954259</v>
      </c>
      <c r="M9696" s="302" t="s">
        <v>1066</v>
      </c>
      <c r="N9696" s="305">
        <v>43010</v>
      </c>
      <c r="O9696" s="305">
        <v>42736</v>
      </c>
      <c r="P9696" s="302" t="s">
        <v>3572</v>
      </c>
    </row>
    <row r="9697" spans="1:16">
      <c r="A9697" s="303">
        <v>0</v>
      </c>
      <c r="B9697" s="303">
        <v>0</v>
      </c>
      <c r="C9697" s="303">
        <v>0</v>
      </c>
      <c r="D9697" s="304">
        <f t="shared" si="151"/>
        <v>0</v>
      </c>
      <c r="E9697" s="305">
        <v>45992</v>
      </c>
      <c r="F9697" s="302" t="s">
        <v>69</v>
      </c>
      <c r="G9697" s="302" t="s">
        <v>70</v>
      </c>
      <c r="H9697" s="302" t="s">
        <v>3571</v>
      </c>
      <c r="I9697" s="302" t="s">
        <v>693</v>
      </c>
      <c r="J9697" s="302">
        <v>135600</v>
      </c>
      <c r="K9697" s="302" t="s">
        <v>229</v>
      </c>
      <c r="L9697" s="302">
        <v>20954247</v>
      </c>
      <c r="M9697" s="302" t="s">
        <v>1173</v>
      </c>
      <c r="N9697" s="305">
        <v>43010</v>
      </c>
      <c r="O9697" s="305">
        <v>42736</v>
      </c>
      <c r="P9697" s="302" t="s">
        <v>3572</v>
      </c>
    </row>
    <row r="9698" spans="1:16">
      <c r="A9698" s="303">
        <v>0</v>
      </c>
      <c r="B9698" s="303">
        <v>0</v>
      </c>
      <c r="C9698" s="303">
        <v>0</v>
      </c>
      <c r="D9698" s="304">
        <f t="shared" si="151"/>
        <v>0</v>
      </c>
      <c r="E9698" s="305">
        <v>45992</v>
      </c>
      <c r="F9698" s="302" t="s">
        <v>69</v>
      </c>
      <c r="G9698" s="302" t="s">
        <v>70</v>
      </c>
      <c r="H9698" s="302" t="s">
        <v>3571</v>
      </c>
      <c r="I9698" s="302" t="s">
        <v>693</v>
      </c>
      <c r="J9698" s="302">
        <v>135600</v>
      </c>
      <c r="K9698" s="302" t="s">
        <v>98</v>
      </c>
      <c r="L9698" s="302">
        <v>20954253</v>
      </c>
      <c r="M9698" s="302" t="s">
        <v>875</v>
      </c>
      <c r="N9698" s="305">
        <v>43010</v>
      </c>
      <c r="O9698" s="305">
        <v>42736</v>
      </c>
      <c r="P9698" s="302" t="s">
        <v>3572</v>
      </c>
    </row>
    <row r="9699" spans="1:16">
      <c r="A9699" s="303">
        <v>0</v>
      </c>
      <c r="B9699" s="303">
        <v>0</v>
      </c>
      <c r="C9699" s="303">
        <v>0</v>
      </c>
      <c r="D9699" s="304">
        <f t="shared" si="151"/>
        <v>0</v>
      </c>
      <c r="E9699" s="305">
        <v>45992</v>
      </c>
      <c r="F9699" s="302" t="s">
        <v>69</v>
      </c>
      <c r="G9699" s="302" t="s">
        <v>70</v>
      </c>
      <c r="H9699" s="302" t="s">
        <v>3571</v>
      </c>
      <c r="I9699" s="302" t="s">
        <v>693</v>
      </c>
      <c r="J9699" s="302">
        <v>135600</v>
      </c>
      <c r="K9699" s="302" t="s">
        <v>230</v>
      </c>
      <c r="L9699" s="302">
        <v>20954244</v>
      </c>
      <c r="M9699" s="302" t="s">
        <v>1174</v>
      </c>
      <c r="N9699" s="305">
        <v>43010</v>
      </c>
      <c r="O9699" s="305">
        <v>42736</v>
      </c>
      <c r="P9699" s="302" t="s">
        <v>3572</v>
      </c>
    </row>
    <row r="9700" spans="1:16">
      <c r="A9700" s="303">
        <v>0</v>
      </c>
      <c r="B9700" s="303">
        <v>0</v>
      </c>
      <c r="C9700" s="303">
        <v>0</v>
      </c>
      <c r="D9700" s="304">
        <f t="shared" si="151"/>
        <v>0</v>
      </c>
      <c r="E9700" s="305">
        <v>45992</v>
      </c>
      <c r="F9700" s="302" t="s">
        <v>69</v>
      </c>
      <c r="G9700" s="302" t="s">
        <v>70</v>
      </c>
      <c r="H9700" s="302" t="s">
        <v>3571</v>
      </c>
      <c r="I9700" s="302" t="s">
        <v>693</v>
      </c>
      <c r="J9700" s="302">
        <v>135600</v>
      </c>
      <c r="K9700" s="302" t="s">
        <v>231</v>
      </c>
      <c r="L9700" s="302">
        <v>20954262</v>
      </c>
      <c r="M9700" s="302" t="s">
        <v>1175</v>
      </c>
      <c r="N9700" s="305">
        <v>43010</v>
      </c>
      <c r="O9700" s="305">
        <v>42736</v>
      </c>
      <c r="P9700" s="302" t="s">
        <v>3572</v>
      </c>
    </row>
    <row r="9701" spans="1:16">
      <c r="A9701" s="303">
        <v>0</v>
      </c>
      <c r="B9701" s="303">
        <v>0</v>
      </c>
      <c r="C9701" s="303">
        <v>0</v>
      </c>
      <c r="D9701" s="304">
        <f t="shared" si="151"/>
        <v>0</v>
      </c>
      <c r="E9701" s="305">
        <v>45992</v>
      </c>
      <c r="F9701" s="302" t="s">
        <v>69</v>
      </c>
      <c r="G9701" s="302" t="s">
        <v>70</v>
      </c>
      <c r="H9701" s="302" t="s">
        <v>3574</v>
      </c>
      <c r="I9701" s="302" t="s">
        <v>709</v>
      </c>
      <c r="J9701" s="302">
        <v>135500</v>
      </c>
      <c r="K9701" s="302" t="s">
        <v>80</v>
      </c>
      <c r="L9701" s="302">
        <v>9973672</v>
      </c>
      <c r="M9701" s="302" t="s">
        <v>891</v>
      </c>
      <c r="N9701" s="305">
        <v>35642</v>
      </c>
      <c r="O9701" s="305">
        <v>36526</v>
      </c>
      <c r="P9701" s="302" t="s">
        <v>1605</v>
      </c>
    </row>
    <row r="9702" spans="1:16">
      <c r="A9702" s="303">
        <v>0</v>
      </c>
      <c r="B9702" s="303">
        <v>0</v>
      </c>
      <c r="C9702" s="303">
        <v>0</v>
      </c>
      <c r="D9702" s="304">
        <f t="shared" si="151"/>
        <v>0</v>
      </c>
      <c r="E9702" s="305">
        <v>45992</v>
      </c>
      <c r="F9702" s="302" t="s">
        <v>69</v>
      </c>
      <c r="G9702" s="302" t="s">
        <v>70</v>
      </c>
      <c r="H9702" s="302" t="s">
        <v>3574</v>
      </c>
      <c r="I9702" s="302" t="s">
        <v>709</v>
      </c>
      <c r="J9702" s="302">
        <v>135500</v>
      </c>
      <c r="K9702" s="302" t="s">
        <v>83</v>
      </c>
      <c r="L9702" s="302">
        <v>9802800</v>
      </c>
      <c r="M9702" s="302" t="s">
        <v>879</v>
      </c>
      <c r="N9702" s="305">
        <v>35642</v>
      </c>
      <c r="O9702" s="305">
        <v>36526</v>
      </c>
      <c r="P9702" s="302" t="s">
        <v>1052</v>
      </c>
    </row>
    <row r="9703" spans="1:16">
      <c r="A9703" s="303">
        <v>0</v>
      </c>
      <c r="B9703" s="303">
        <v>0</v>
      </c>
      <c r="C9703" s="303">
        <v>0</v>
      </c>
      <c r="D9703" s="304">
        <f t="shared" si="151"/>
        <v>0</v>
      </c>
      <c r="E9703" s="305">
        <v>45992</v>
      </c>
      <c r="F9703" s="302" t="s">
        <v>69</v>
      </c>
      <c r="G9703" s="302" t="s">
        <v>70</v>
      </c>
      <c r="H9703" s="302" t="s">
        <v>3574</v>
      </c>
      <c r="I9703" s="302" t="s">
        <v>709</v>
      </c>
      <c r="J9703" s="302">
        <v>135500</v>
      </c>
      <c r="K9703" s="302" t="s">
        <v>83</v>
      </c>
      <c r="L9703" s="302">
        <v>9802862</v>
      </c>
      <c r="M9703" s="302" t="s">
        <v>879</v>
      </c>
      <c r="N9703" s="305">
        <v>29768</v>
      </c>
      <c r="O9703" s="305">
        <v>29768</v>
      </c>
      <c r="P9703" s="302" t="s">
        <v>1052</v>
      </c>
    </row>
    <row r="9704" spans="1:16">
      <c r="A9704" s="303">
        <v>0</v>
      </c>
      <c r="B9704" s="303">
        <v>0</v>
      </c>
      <c r="C9704" s="303">
        <v>0</v>
      </c>
      <c r="D9704" s="304">
        <f t="shared" si="151"/>
        <v>0</v>
      </c>
      <c r="E9704" s="305">
        <v>45992</v>
      </c>
      <c r="F9704" s="302" t="s">
        <v>69</v>
      </c>
      <c r="G9704" s="302" t="s">
        <v>70</v>
      </c>
      <c r="H9704" s="302" t="s">
        <v>3574</v>
      </c>
      <c r="I9704" s="302" t="s">
        <v>709</v>
      </c>
      <c r="J9704" s="302">
        <v>135500</v>
      </c>
      <c r="K9704" s="302" t="s">
        <v>83</v>
      </c>
      <c r="L9704" s="302">
        <v>9802656</v>
      </c>
      <c r="M9704" s="302" t="s">
        <v>879</v>
      </c>
      <c r="N9704" s="305">
        <v>13697</v>
      </c>
      <c r="O9704" s="305">
        <v>13697</v>
      </c>
      <c r="P9704" s="302" t="s">
        <v>1052</v>
      </c>
    </row>
    <row r="9705" spans="1:16">
      <c r="A9705" s="303">
        <v>0</v>
      </c>
      <c r="B9705" s="303">
        <v>0</v>
      </c>
      <c r="C9705" s="303">
        <v>0</v>
      </c>
      <c r="D9705" s="304">
        <f t="shared" si="151"/>
        <v>0</v>
      </c>
      <c r="E9705" s="305">
        <v>45992</v>
      </c>
      <c r="F9705" s="302" t="s">
        <v>69</v>
      </c>
      <c r="G9705" s="302" t="s">
        <v>70</v>
      </c>
      <c r="H9705" s="302" t="s">
        <v>3574</v>
      </c>
      <c r="I9705" s="302" t="s">
        <v>709</v>
      </c>
      <c r="J9705" s="302">
        <v>135500</v>
      </c>
      <c r="K9705" s="302" t="s">
        <v>83</v>
      </c>
      <c r="L9705" s="302">
        <v>9802657</v>
      </c>
      <c r="M9705" s="302" t="s">
        <v>879</v>
      </c>
      <c r="N9705" s="305">
        <v>29768</v>
      </c>
      <c r="O9705" s="305">
        <v>29768</v>
      </c>
      <c r="P9705" s="302" t="s">
        <v>1052</v>
      </c>
    </row>
    <row r="9706" spans="1:16">
      <c r="A9706" s="303">
        <v>0</v>
      </c>
      <c r="B9706" s="303">
        <v>0</v>
      </c>
      <c r="C9706" s="303">
        <v>0</v>
      </c>
      <c r="D9706" s="304">
        <f t="shared" si="151"/>
        <v>0</v>
      </c>
      <c r="E9706" s="305">
        <v>45992</v>
      </c>
      <c r="F9706" s="302" t="s">
        <v>69</v>
      </c>
      <c r="G9706" s="302" t="s">
        <v>70</v>
      </c>
      <c r="H9706" s="302" t="s">
        <v>3574</v>
      </c>
      <c r="I9706" s="302" t="s">
        <v>709</v>
      </c>
      <c r="J9706" s="302">
        <v>135500</v>
      </c>
      <c r="K9706" s="302" t="s">
        <v>86</v>
      </c>
      <c r="L9706" s="302">
        <v>9803370</v>
      </c>
      <c r="M9706" s="302" t="s">
        <v>885</v>
      </c>
      <c r="N9706" s="305">
        <v>35642</v>
      </c>
      <c r="O9706" s="305">
        <v>36526</v>
      </c>
      <c r="P9706" s="302" t="s">
        <v>1052</v>
      </c>
    </row>
    <row r="9707" spans="1:16">
      <c r="A9707" s="303">
        <v>0</v>
      </c>
      <c r="B9707" s="303">
        <v>0</v>
      </c>
      <c r="C9707" s="303">
        <v>0</v>
      </c>
      <c r="D9707" s="304">
        <f t="shared" si="151"/>
        <v>0</v>
      </c>
      <c r="E9707" s="305">
        <v>45992</v>
      </c>
      <c r="F9707" s="302" t="s">
        <v>69</v>
      </c>
      <c r="G9707" s="302" t="s">
        <v>70</v>
      </c>
      <c r="H9707" s="302" t="s">
        <v>3574</v>
      </c>
      <c r="I9707" s="302" t="s">
        <v>709</v>
      </c>
      <c r="J9707" s="302">
        <v>135500</v>
      </c>
      <c r="K9707" s="302" t="s">
        <v>86</v>
      </c>
      <c r="L9707" s="302">
        <v>9803229</v>
      </c>
      <c r="M9707" s="302" t="s">
        <v>885</v>
      </c>
      <c r="N9707" s="305">
        <v>13697</v>
      </c>
      <c r="O9707" s="305">
        <v>13697</v>
      </c>
      <c r="P9707" s="302" t="s">
        <v>1052</v>
      </c>
    </row>
    <row r="9708" spans="1:16">
      <c r="A9708" s="303">
        <v>0</v>
      </c>
      <c r="B9708" s="303">
        <v>0</v>
      </c>
      <c r="C9708" s="303">
        <v>0</v>
      </c>
      <c r="D9708" s="304">
        <f t="shared" si="151"/>
        <v>0</v>
      </c>
      <c r="E9708" s="305">
        <v>45992</v>
      </c>
      <c r="F9708" s="302" t="s">
        <v>69</v>
      </c>
      <c r="G9708" s="302" t="s">
        <v>70</v>
      </c>
      <c r="H9708" s="302" t="s">
        <v>3574</v>
      </c>
      <c r="I9708" s="302" t="s">
        <v>709</v>
      </c>
      <c r="J9708" s="302">
        <v>135500</v>
      </c>
      <c r="K9708" s="302" t="s">
        <v>86</v>
      </c>
      <c r="L9708" s="302">
        <v>9803506</v>
      </c>
      <c r="M9708" s="302" t="s">
        <v>885</v>
      </c>
      <c r="N9708" s="305">
        <v>29768</v>
      </c>
      <c r="O9708" s="305">
        <v>29768</v>
      </c>
      <c r="P9708" s="302" t="s">
        <v>1052</v>
      </c>
    </row>
    <row r="9709" spans="1:16">
      <c r="A9709" s="303">
        <v>0</v>
      </c>
      <c r="B9709" s="303">
        <v>0</v>
      </c>
      <c r="C9709" s="303">
        <v>0</v>
      </c>
      <c r="D9709" s="304">
        <f t="shared" si="151"/>
        <v>0</v>
      </c>
      <c r="E9709" s="305">
        <v>45992</v>
      </c>
      <c r="F9709" s="302" t="s">
        <v>69</v>
      </c>
      <c r="G9709" s="302" t="s">
        <v>70</v>
      </c>
      <c r="H9709" s="302" t="s">
        <v>3574</v>
      </c>
      <c r="I9709" s="302" t="s">
        <v>709</v>
      </c>
      <c r="J9709" s="302">
        <v>135500</v>
      </c>
      <c r="K9709" s="302" t="s">
        <v>86</v>
      </c>
      <c r="L9709" s="302">
        <v>9803230</v>
      </c>
      <c r="M9709" s="302" t="s">
        <v>885</v>
      </c>
      <c r="N9709" s="305">
        <v>29768</v>
      </c>
      <c r="O9709" s="305">
        <v>29768</v>
      </c>
      <c r="P9709" s="302" t="s">
        <v>1052</v>
      </c>
    </row>
    <row r="9710" spans="1:16">
      <c r="A9710" s="303">
        <v>0</v>
      </c>
      <c r="B9710" s="303">
        <v>0</v>
      </c>
      <c r="C9710" s="303">
        <v>0</v>
      </c>
      <c r="D9710" s="304">
        <f t="shared" si="151"/>
        <v>0</v>
      </c>
      <c r="E9710" s="305">
        <v>45992</v>
      </c>
      <c r="F9710" s="302" t="s">
        <v>69</v>
      </c>
      <c r="G9710" s="302" t="s">
        <v>70</v>
      </c>
      <c r="H9710" s="302" t="s">
        <v>3574</v>
      </c>
      <c r="I9710" s="302" t="s">
        <v>709</v>
      </c>
      <c r="J9710" s="302">
        <v>135500</v>
      </c>
      <c r="K9710" s="302" t="s">
        <v>88</v>
      </c>
      <c r="L9710" s="302">
        <v>9975137</v>
      </c>
      <c r="M9710" s="302" t="s">
        <v>3062</v>
      </c>
      <c r="N9710" s="305">
        <v>29768</v>
      </c>
      <c r="O9710" s="305">
        <v>29768</v>
      </c>
      <c r="P9710" s="302" t="s">
        <v>1062</v>
      </c>
    </row>
    <row r="9711" spans="1:16">
      <c r="A9711" s="303">
        <v>0</v>
      </c>
      <c r="B9711" s="303">
        <v>0</v>
      </c>
      <c r="C9711" s="303">
        <v>0</v>
      </c>
      <c r="D9711" s="304">
        <f t="shared" si="151"/>
        <v>0</v>
      </c>
      <c r="E9711" s="305">
        <v>45992</v>
      </c>
      <c r="F9711" s="302" t="s">
        <v>69</v>
      </c>
      <c r="G9711" s="302" t="s">
        <v>70</v>
      </c>
      <c r="H9711" s="302" t="s">
        <v>3574</v>
      </c>
      <c r="I9711" s="302" t="s">
        <v>709</v>
      </c>
      <c r="J9711" s="302">
        <v>135500</v>
      </c>
      <c r="K9711" s="302" t="s">
        <v>94</v>
      </c>
      <c r="L9711" s="302">
        <v>9975136</v>
      </c>
      <c r="M9711" s="302" t="s">
        <v>3064</v>
      </c>
      <c r="N9711" s="305">
        <v>29768</v>
      </c>
      <c r="O9711" s="305">
        <v>29768</v>
      </c>
      <c r="P9711" s="302" t="s">
        <v>1062</v>
      </c>
    </row>
    <row r="9712" spans="1:16">
      <c r="A9712" s="303">
        <v>0</v>
      </c>
      <c r="B9712" s="303">
        <v>0</v>
      </c>
      <c r="C9712" s="303">
        <v>0</v>
      </c>
      <c r="D9712" s="304">
        <f t="shared" si="151"/>
        <v>0</v>
      </c>
      <c r="E9712" s="305">
        <v>45992</v>
      </c>
      <c r="F9712" s="302" t="s">
        <v>69</v>
      </c>
      <c r="G9712" s="302" t="s">
        <v>70</v>
      </c>
      <c r="H9712" s="302" t="s">
        <v>3574</v>
      </c>
      <c r="I9712" s="302" t="s">
        <v>709</v>
      </c>
      <c r="J9712" s="302">
        <v>135500</v>
      </c>
      <c r="K9712" s="302" t="s">
        <v>94</v>
      </c>
      <c r="L9712" s="302">
        <v>9975140</v>
      </c>
      <c r="M9712" s="302" t="s">
        <v>3064</v>
      </c>
      <c r="N9712" s="305">
        <v>13697</v>
      </c>
      <c r="O9712" s="305">
        <v>13697</v>
      </c>
      <c r="P9712" s="302" t="s">
        <v>1062</v>
      </c>
    </row>
    <row r="9713" spans="1:16">
      <c r="A9713" s="303">
        <v>0</v>
      </c>
      <c r="B9713" s="303">
        <v>0</v>
      </c>
      <c r="C9713" s="303">
        <v>0</v>
      </c>
      <c r="D9713" s="304">
        <f t="shared" si="151"/>
        <v>0</v>
      </c>
      <c r="E9713" s="305">
        <v>45992</v>
      </c>
      <c r="F9713" s="302" t="s">
        <v>69</v>
      </c>
      <c r="G9713" s="302" t="s">
        <v>70</v>
      </c>
      <c r="H9713" s="302" t="s">
        <v>3574</v>
      </c>
      <c r="I9713" s="302" t="s">
        <v>709</v>
      </c>
      <c r="J9713" s="302">
        <v>135500</v>
      </c>
      <c r="K9713" s="302" t="s">
        <v>113</v>
      </c>
      <c r="L9713" s="302">
        <v>9973788</v>
      </c>
      <c r="M9713" s="302" t="s">
        <v>3067</v>
      </c>
      <c r="N9713" s="305">
        <v>35642</v>
      </c>
      <c r="O9713" s="305">
        <v>36526</v>
      </c>
      <c r="P9713" s="302" t="s">
        <v>1605</v>
      </c>
    </row>
    <row r="9714" spans="1:16">
      <c r="A9714" s="303">
        <v>0</v>
      </c>
      <c r="B9714" s="303">
        <v>0</v>
      </c>
      <c r="C9714" s="303">
        <v>0</v>
      </c>
      <c r="D9714" s="304">
        <f t="shared" si="151"/>
        <v>0</v>
      </c>
      <c r="E9714" s="305">
        <v>45992</v>
      </c>
      <c r="F9714" s="302" t="s">
        <v>69</v>
      </c>
      <c r="G9714" s="302" t="s">
        <v>70</v>
      </c>
      <c r="H9714" s="302" t="s">
        <v>3574</v>
      </c>
      <c r="I9714" s="302" t="s">
        <v>709</v>
      </c>
      <c r="J9714" s="302">
        <v>135500</v>
      </c>
      <c r="K9714" s="302" t="s">
        <v>665</v>
      </c>
      <c r="L9714" s="302">
        <v>9975139</v>
      </c>
      <c r="M9714" s="302" t="s">
        <v>3136</v>
      </c>
      <c r="N9714" s="305">
        <v>29768</v>
      </c>
      <c r="O9714" s="305">
        <v>29768</v>
      </c>
      <c r="P9714" s="302" t="s">
        <v>1062</v>
      </c>
    </row>
    <row r="9715" spans="1:16">
      <c r="A9715" s="303">
        <v>0</v>
      </c>
      <c r="B9715" s="303">
        <v>0</v>
      </c>
      <c r="C9715" s="303">
        <v>0</v>
      </c>
      <c r="D9715" s="304">
        <f t="shared" si="151"/>
        <v>0</v>
      </c>
      <c r="E9715" s="305">
        <v>45992</v>
      </c>
      <c r="F9715" s="302" t="s">
        <v>69</v>
      </c>
      <c r="G9715" s="302" t="s">
        <v>70</v>
      </c>
      <c r="H9715" s="302" t="s">
        <v>3574</v>
      </c>
      <c r="I9715" s="302" t="s">
        <v>709</v>
      </c>
      <c r="J9715" s="302">
        <v>135500</v>
      </c>
      <c r="K9715" s="302" t="s">
        <v>666</v>
      </c>
      <c r="L9715" s="302">
        <v>9975138</v>
      </c>
      <c r="M9715" s="302" t="s">
        <v>3098</v>
      </c>
      <c r="N9715" s="305">
        <v>29768</v>
      </c>
      <c r="O9715" s="305">
        <v>29768</v>
      </c>
      <c r="P9715" s="302" t="s">
        <v>1062</v>
      </c>
    </row>
    <row r="9716" spans="1:16">
      <c r="A9716" s="303">
        <v>0</v>
      </c>
      <c r="B9716" s="303">
        <v>0</v>
      </c>
      <c r="C9716" s="303">
        <v>0</v>
      </c>
      <c r="D9716" s="304">
        <f t="shared" si="151"/>
        <v>0</v>
      </c>
      <c r="E9716" s="305">
        <v>45992</v>
      </c>
      <c r="F9716" s="302" t="s">
        <v>69</v>
      </c>
      <c r="G9716" s="302" t="s">
        <v>70</v>
      </c>
      <c r="H9716" s="302" t="s">
        <v>3574</v>
      </c>
      <c r="I9716" s="302" t="s">
        <v>709</v>
      </c>
      <c r="J9716" s="302">
        <v>135600</v>
      </c>
      <c r="K9716" s="302" t="s">
        <v>91</v>
      </c>
      <c r="L9716" s="302">
        <v>9706655</v>
      </c>
      <c r="M9716" s="302" t="s">
        <v>886</v>
      </c>
      <c r="N9716" s="305">
        <v>29768</v>
      </c>
      <c r="O9716" s="305">
        <v>29768</v>
      </c>
      <c r="P9716" s="302" t="s">
        <v>1062</v>
      </c>
    </row>
    <row r="9717" spans="1:16">
      <c r="A9717" s="303">
        <v>0</v>
      </c>
      <c r="B9717" s="303">
        <v>0</v>
      </c>
      <c r="C9717" s="303">
        <v>0</v>
      </c>
      <c r="D9717" s="304">
        <f t="shared" si="151"/>
        <v>0</v>
      </c>
      <c r="E9717" s="305">
        <v>45992</v>
      </c>
      <c r="F9717" s="302" t="s">
        <v>69</v>
      </c>
      <c r="G9717" s="302" t="s">
        <v>70</v>
      </c>
      <c r="H9717" s="302" t="s">
        <v>3574</v>
      </c>
      <c r="I9717" s="302" t="s">
        <v>709</v>
      </c>
      <c r="J9717" s="302">
        <v>135600</v>
      </c>
      <c r="K9717" s="302" t="s">
        <v>98</v>
      </c>
      <c r="L9717" s="302">
        <v>9718349</v>
      </c>
      <c r="M9717" s="302" t="s">
        <v>909</v>
      </c>
      <c r="N9717" s="305">
        <v>35247</v>
      </c>
      <c r="O9717" s="305">
        <v>35247</v>
      </c>
      <c r="P9717" s="302" t="s">
        <v>1062</v>
      </c>
    </row>
    <row r="9718" spans="1:16">
      <c r="A9718" s="303">
        <v>0</v>
      </c>
      <c r="B9718" s="303">
        <v>0</v>
      </c>
      <c r="C9718" s="303">
        <v>0</v>
      </c>
      <c r="D9718" s="304">
        <f t="shared" si="151"/>
        <v>0</v>
      </c>
      <c r="E9718" s="305">
        <v>45992</v>
      </c>
      <c r="F9718" s="302" t="s">
        <v>69</v>
      </c>
      <c r="G9718" s="302" t="s">
        <v>70</v>
      </c>
      <c r="H9718" s="302" t="s">
        <v>3574</v>
      </c>
      <c r="I9718" s="302" t="s">
        <v>709</v>
      </c>
      <c r="J9718" s="302">
        <v>135600</v>
      </c>
      <c r="K9718" s="302" t="s">
        <v>99</v>
      </c>
      <c r="L9718" s="302">
        <v>9975135</v>
      </c>
      <c r="M9718" s="302" t="s">
        <v>887</v>
      </c>
      <c r="N9718" s="305">
        <v>29768</v>
      </c>
      <c r="O9718" s="305">
        <v>29768</v>
      </c>
      <c r="P9718" s="302" t="s">
        <v>1062</v>
      </c>
    </row>
    <row r="9719" spans="1:16">
      <c r="A9719" s="303">
        <v>0</v>
      </c>
      <c r="B9719" s="303">
        <v>0</v>
      </c>
      <c r="C9719" s="303">
        <v>0</v>
      </c>
      <c r="D9719" s="304">
        <f t="shared" si="151"/>
        <v>0</v>
      </c>
      <c r="E9719" s="305">
        <v>45992</v>
      </c>
      <c r="F9719" s="302" t="s">
        <v>69</v>
      </c>
      <c r="G9719" s="302" t="s">
        <v>70</v>
      </c>
      <c r="H9719" s="302" t="s">
        <v>3575</v>
      </c>
      <c r="I9719" s="302" t="s">
        <v>732</v>
      </c>
      <c r="J9719" s="302">
        <v>135300</v>
      </c>
      <c r="K9719" s="302" t="s">
        <v>84</v>
      </c>
      <c r="L9719" s="302">
        <v>11363223</v>
      </c>
      <c r="M9719" s="302" t="s">
        <v>3582</v>
      </c>
      <c r="N9719" s="305">
        <v>40980</v>
      </c>
      <c r="O9719" s="305">
        <v>41000</v>
      </c>
      <c r="P9719" s="302" t="s">
        <v>3583</v>
      </c>
    </row>
    <row r="9720" spans="1:16">
      <c r="A9720" s="303">
        <v>0</v>
      </c>
      <c r="B9720" s="303">
        <v>0</v>
      </c>
      <c r="C9720" s="303">
        <v>0</v>
      </c>
      <c r="D9720" s="304">
        <f t="shared" si="151"/>
        <v>0</v>
      </c>
      <c r="E9720" s="305">
        <v>45992</v>
      </c>
      <c r="F9720" s="302" t="s">
        <v>69</v>
      </c>
      <c r="G9720" s="302" t="s">
        <v>70</v>
      </c>
      <c r="H9720" s="302" t="s">
        <v>3575</v>
      </c>
      <c r="I9720" s="302" t="s">
        <v>732</v>
      </c>
      <c r="J9720" s="302">
        <v>135300</v>
      </c>
      <c r="K9720" s="302" t="s">
        <v>84</v>
      </c>
      <c r="L9720" s="302">
        <v>11363284</v>
      </c>
      <c r="M9720" s="302" t="s">
        <v>3578</v>
      </c>
      <c r="N9720" s="305">
        <v>40989</v>
      </c>
      <c r="O9720" s="305">
        <v>41000</v>
      </c>
      <c r="P9720" s="302" t="s">
        <v>3579</v>
      </c>
    </row>
    <row r="9721" spans="1:16">
      <c r="A9721" s="303">
        <v>0</v>
      </c>
      <c r="B9721" s="303">
        <v>0</v>
      </c>
      <c r="C9721" s="303">
        <v>0</v>
      </c>
      <c r="D9721" s="304">
        <f t="shared" si="151"/>
        <v>0</v>
      </c>
      <c r="E9721" s="305">
        <v>45992</v>
      </c>
      <c r="F9721" s="302" t="s">
        <v>69</v>
      </c>
      <c r="G9721" s="302" t="s">
        <v>70</v>
      </c>
      <c r="H9721" s="302" t="s">
        <v>3575</v>
      </c>
      <c r="I9721" s="302" t="s">
        <v>732</v>
      </c>
      <c r="J9721" s="302">
        <v>135300</v>
      </c>
      <c r="K9721" s="302" t="s">
        <v>84</v>
      </c>
      <c r="L9721" s="302">
        <v>11314998</v>
      </c>
      <c r="M9721" s="302" t="s">
        <v>3576</v>
      </c>
      <c r="N9721" s="305">
        <v>40989</v>
      </c>
      <c r="O9721" s="305">
        <v>40969</v>
      </c>
      <c r="P9721" s="302" t="s">
        <v>3577</v>
      </c>
    </row>
    <row r="9722" spans="1:16">
      <c r="A9722" s="303">
        <v>0</v>
      </c>
      <c r="B9722" s="303">
        <v>0</v>
      </c>
      <c r="C9722" s="303">
        <v>0</v>
      </c>
      <c r="D9722" s="304">
        <f t="shared" si="151"/>
        <v>0</v>
      </c>
      <c r="E9722" s="305">
        <v>45992</v>
      </c>
      <c r="F9722" s="302" t="s">
        <v>69</v>
      </c>
      <c r="G9722" s="302" t="s">
        <v>70</v>
      </c>
      <c r="H9722" s="302" t="s">
        <v>3575</v>
      </c>
      <c r="I9722" s="302" t="s">
        <v>732</v>
      </c>
      <c r="J9722" s="302">
        <v>135300</v>
      </c>
      <c r="K9722" s="302" t="s">
        <v>84</v>
      </c>
      <c r="L9722" s="302">
        <v>11363174</v>
      </c>
      <c r="M9722" s="302" t="s">
        <v>3580</v>
      </c>
      <c r="N9722" s="305">
        <v>40984</v>
      </c>
      <c r="O9722" s="305">
        <v>41000</v>
      </c>
      <c r="P9722" s="302" t="s">
        <v>3581</v>
      </c>
    </row>
    <row r="9723" spans="1:16">
      <c r="A9723" s="303">
        <v>0</v>
      </c>
      <c r="B9723" s="303">
        <v>0</v>
      </c>
      <c r="C9723" s="303">
        <v>0</v>
      </c>
      <c r="D9723" s="304">
        <f t="shared" si="151"/>
        <v>0</v>
      </c>
      <c r="E9723" s="305">
        <v>45992</v>
      </c>
      <c r="F9723" s="302" t="s">
        <v>69</v>
      </c>
      <c r="G9723" s="302" t="s">
        <v>70</v>
      </c>
      <c r="H9723" s="302" t="s">
        <v>3575</v>
      </c>
      <c r="I9723" s="302" t="s">
        <v>732</v>
      </c>
      <c r="J9723" s="302">
        <v>135500</v>
      </c>
      <c r="K9723" s="302" t="s">
        <v>80</v>
      </c>
      <c r="L9723" s="302">
        <v>9814720</v>
      </c>
      <c r="M9723" s="302" t="s">
        <v>891</v>
      </c>
      <c r="N9723" s="305">
        <v>37742</v>
      </c>
      <c r="O9723" s="305">
        <v>37622</v>
      </c>
      <c r="P9723" s="302" t="s">
        <v>2891</v>
      </c>
    </row>
    <row r="9724" spans="1:16">
      <c r="A9724" s="303">
        <v>0</v>
      </c>
      <c r="B9724" s="303">
        <v>0</v>
      </c>
      <c r="C9724" s="303">
        <v>0</v>
      </c>
      <c r="D9724" s="304">
        <f t="shared" si="151"/>
        <v>0</v>
      </c>
      <c r="E9724" s="305">
        <v>45992</v>
      </c>
      <c r="F9724" s="302" t="s">
        <v>69</v>
      </c>
      <c r="G9724" s="302" t="s">
        <v>70</v>
      </c>
      <c r="H9724" s="302" t="s">
        <v>3575</v>
      </c>
      <c r="I9724" s="302" t="s">
        <v>732</v>
      </c>
      <c r="J9724" s="302">
        <v>135500</v>
      </c>
      <c r="K9724" s="302" t="s">
        <v>80</v>
      </c>
      <c r="L9724" s="302">
        <v>9817607</v>
      </c>
      <c r="M9724" s="302" t="s">
        <v>891</v>
      </c>
      <c r="N9724" s="305">
        <v>38169</v>
      </c>
      <c r="O9724" s="305">
        <v>37987</v>
      </c>
      <c r="P9724" s="302" t="s">
        <v>2891</v>
      </c>
    </row>
    <row r="9725" spans="1:16">
      <c r="A9725" s="303">
        <v>0</v>
      </c>
      <c r="B9725" s="303">
        <v>0</v>
      </c>
      <c r="C9725" s="303">
        <v>0</v>
      </c>
      <c r="D9725" s="304">
        <f t="shared" si="151"/>
        <v>0</v>
      </c>
      <c r="E9725" s="305">
        <v>45992</v>
      </c>
      <c r="F9725" s="302" t="s">
        <v>69</v>
      </c>
      <c r="G9725" s="302" t="s">
        <v>70</v>
      </c>
      <c r="H9725" s="302" t="s">
        <v>3575</v>
      </c>
      <c r="I9725" s="302" t="s">
        <v>732</v>
      </c>
      <c r="J9725" s="302">
        <v>135500</v>
      </c>
      <c r="K9725" s="302" t="s">
        <v>83</v>
      </c>
      <c r="L9725" s="302">
        <v>9804983</v>
      </c>
      <c r="M9725" s="302" t="s">
        <v>879</v>
      </c>
      <c r="N9725" s="305">
        <v>35247</v>
      </c>
      <c r="O9725" s="305">
        <v>35247</v>
      </c>
      <c r="P9725" s="302" t="s">
        <v>1052</v>
      </c>
    </row>
    <row r="9726" spans="1:16">
      <c r="A9726" s="303">
        <v>0</v>
      </c>
      <c r="B9726" s="303">
        <v>0</v>
      </c>
      <c r="C9726" s="303">
        <v>0</v>
      </c>
      <c r="D9726" s="304">
        <f t="shared" si="151"/>
        <v>0</v>
      </c>
      <c r="E9726" s="305">
        <v>45992</v>
      </c>
      <c r="F9726" s="302" t="s">
        <v>69</v>
      </c>
      <c r="G9726" s="302" t="s">
        <v>70</v>
      </c>
      <c r="H9726" s="302" t="s">
        <v>3575</v>
      </c>
      <c r="I9726" s="302" t="s">
        <v>732</v>
      </c>
      <c r="J9726" s="302">
        <v>135500</v>
      </c>
      <c r="K9726" s="302" t="s">
        <v>83</v>
      </c>
      <c r="L9726" s="302">
        <v>9802839</v>
      </c>
      <c r="M9726" s="302" t="s">
        <v>879</v>
      </c>
      <c r="N9726" s="305">
        <v>35642</v>
      </c>
      <c r="O9726" s="305">
        <v>35796</v>
      </c>
      <c r="P9726" s="302" t="s">
        <v>1052</v>
      </c>
    </row>
    <row r="9727" spans="1:16">
      <c r="A9727" s="303">
        <v>0</v>
      </c>
      <c r="B9727" s="303">
        <v>0</v>
      </c>
      <c r="C9727" s="303">
        <v>0</v>
      </c>
      <c r="D9727" s="304">
        <f t="shared" si="151"/>
        <v>0</v>
      </c>
      <c r="E9727" s="305">
        <v>45992</v>
      </c>
      <c r="F9727" s="302" t="s">
        <v>69</v>
      </c>
      <c r="G9727" s="302" t="s">
        <v>70</v>
      </c>
      <c r="H9727" s="302" t="s">
        <v>3575</v>
      </c>
      <c r="I9727" s="302" t="s">
        <v>732</v>
      </c>
      <c r="J9727" s="302">
        <v>135500</v>
      </c>
      <c r="K9727" s="302" t="s">
        <v>83</v>
      </c>
      <c r="L9727" s="302">
        <v>9819693</v>
      </c>
      <c r="M9727" s="302" t="s">
        <v>879</v>
      </c>
      <c r="N9727" s="305">
        <v>38565</v>
      </c>
      <c r="O9727" s="305">
        <v>38353</v>
      </c>
      <c r="P9727" s="302" t="s">
        <v>2891</v>
      </c>
    </row>
    <row r="9728" spans="1:16">
      <c r="A9728" s="303">
        <v>0</v>
      </c>
      <c r="B9728" s="303">
        <v>0</v>
      </c>
      <c r="C9728" s="303">
        <v>0</v>
      </c>
      <c r="D9728" s="304">
        <f t="shared" si="151"/>
        <v>0</v>
      </c>
      <c r="E9728" s="305">
        <v>45992</v>
      </c>
      <c r="F9728" s="302" t="s">
        <v>69</v>
      </c>
      <c r="G9728" s="302" t="s">
        <v>70</v>
      </c>
      <c r="H9728" s="302" t="s">
        <v>3575</v>
      </c>
      <c r="I9728" s="302" t="s">
        <v>732</v>
      </c>
      <c r="J9728" s="302">
        <v>135500</v>
      </c>
      <c r="K9728" s="302" t="s">
        <v>83</v>
      </c>
      <c r="L9728" s="302">
        <v>9739019</v>
      </c>
      <c r="M9728" s="302" t="s">
        <v>879</v>
      </c>
      <c r="N9728" s="305">
        <v>39458</v>
      </c>
      <c r="O9728" s="305">
        <v>39448</v>
      </c>
      <c r="P9728" s="302" t="s">
        <v>3584</v>
      </c>
    </row>
    <row r="9729" spans="1:16">
      <c r="A9729" s="303">
        <v>0</v>
      </c>
      <c r="B9729" s="303">
        <v>0</v>
      </c>
      <c r="C9729" s="303">
        <v>0</v>
      </c>
      <c r="D9729" s="304">
        <f t="shared" si="151"/>
        <v>0</v>
      </c>
      <c r="E9729" s="305">
        <v>45992</v>
      </c>
      <c r="F9729" s="302" t="s">
        <v>69</v>
      </c>
      <c r="G9729" s="302" t="s">
        <v>70</v>
      </c>
      <c r="H9729" s="302" t="s">
        <v>3575</v>
      </c>
      <c r="I9729" s="302" t="s">
        <v>732</v>
      </c>
      <c r="J9729" s="302">
        <v>135500</v>
      </c>
      <c r="K9729" s="302" t="s">
        <v>83</v>
      </c>
      <c r="L9729" s="302">
        <v>9804965</v>
      </c>
      <c r="M9729" s="302" t="s">
        <v>879</v>
      </c>
      <c r="N9729" s="305">
        <v>34881</v>
      </c>
      <c r="O9729" s="305">
        <v>34881</v>
      </c>
      <c r="P9729" s="302" t="s">
        <v>1052</v>
      </c>
    </row>
    <row r="9730" spans="1:16">
      <c r="A9730" s="303">
        <v>0</v>
      </c>
      <c r="B9730" s="303">
        <v>0</v>
      </c>
      <c r="C9730" s="303">
        <v>0</v>
      </c>
      <c r="D9730" s="304">
        <f t="shared" si="151"/>
        <v>0</v>
      </c>
      <c r="E9730" s="305">
        <v>45992</v>
      </c>
      <c r="F9730" s="302" t="s">
        <v>69</v>
      </c>
      <c r="G9730" s="302" t="s">
        <v>70</v>
      </c>
      <c r="H9730" s="302" t="s">
        <v>3575</v>
      </c>
      <c r="I9730" s="302" t="s">
        <v>732</v>
      </c>
      <c r="J9730" s="302">
        <v>135500</v>
      </c>
      <c r="K9730" s="302" t="s">
        <v>83</v>
      </c>
      <c r="L9730" s="302">
        <v>9802840</v>
      </c>
      <c r="M9730" s="302" t="s">
        <v>879</v>
      </c>
      <c r="N9730" s="305">
        <v>33786</v>
      </c>
      <c r="O9730" s="305">
        <v>33786</v>
      </c>
      <c r="P9730" s="302" t="s">
        <v>1052</v>
      </c>
    </row>
    <row r="9731" spans="1:16">
      <c r="A9731" s="303">
        <v>0</v>
      </c>
      <c r="B9731" s="303">
        <v>0</v>
      </c>
      <c r="C9731" s="303">
        <v>0</v>
      </c>
      <c r="D9731" s="304">
        <f t="shared" ref="D9731:D9794" si="152">+B9731-C9731</f>
        <v>0</v>
      </c>
      <c r="E9731" s="305">
        <v>45992</v>
      </c>
      <c r="F9731" s="302" t="s">
        <v>69</v>
      </c>
      <c r="G9731" s="302" t="s">
        <v>70</v>
      </c>
      <c r="H9731" s="302" t="s">
        <v>3575</v>
      </c>
      <c r="I9731" s="302" t="s">
        <v>732</v>
      </c>
      <c r="J9731" s="302">
        <v>135500</v>
      </c>
      <c r="K9731" s="302" t="s">
        <v>83</v>
      </c>
      <c r="L9731" s="302">
        <v>9802858</v>
      </c>
      <c r="M9731" s="302" t="s">
        <v>879</v>
      </c>
      <c r="N9731" s="305">
        <v>30498</v>
      </c>
      <c r="O9731" s="305">
        <v>30498</v>
      </c>
      <c r="P9731" s="302" t="s">
        <v>1052</v>
      </c>
    </row>
    <row r="9732" spans="1:16">
      <c r="A9732" s="303">
        <v>0</v>
      </c>
      <c r="B9732" s="303">
        <v>0</v>
      </c>
      <c r="C9732" s="303">
        <v>0</v>
      </c>
      <c r="D9732" s="304">
        <f t="shared" si="152"/>
        <v>0</v>
      </c>
      <c r="E9732" s="305">
        <v>45992</v>
      </c>
      <c r="F9732" s="302" t="s">
        <v>69</v>
      </c>
      <c r="G9732" s="302" t="s">
        <v>70</v>
      </c>
      <c r="H9732" s="302" t="s">
        <v>3575</v>
      </c>
      <c r="I9732" s="302" t="s">
        <v>732</v>
      </c>
      <c r="J9732" s="302">
        <v>135500</v>
      </c>
      <c r="K9732" s="302" t="s">
        <v>83</v>
      </c>
      <c r="L9732" s="302">
        <v>9808241</v>
      </c>
      <c r="M9732" s="302" t="s">
        <v>879</v>
      </c>
      <c r="N9732" s="305">
        <v>37036</v>
      </c>
      <c r="O9732" s="305">
        <v>36892</v>
      </c>
      <c r="P9732" s="302" t="s">
        <v>3303</v>
      </c>
    </row>
    <row r="9733" spans="1:16">
      <c r="A9733" s="303">
        <v>0</v>
      </c>
      <c r="B9733" s="303">
        <v>0</v>
      </c>
      <c r="C9733" s="303">
        <v>0</v>
      </c>
      <c r="D9733" s="304">
        <f t="shared" si="152"/>
        <v>0</v>
      </c>
      <c r="E9733" s="305">
        <v>45992</v>
      </c>
      <c r="F9733" s="302" t="s">
        <v>69</v>
      </c>
      <c r="G9733" s="302" t="s">
        <v>70</v>
      </c>
      <c r="H9733" s="302" t="s">
        <v>3575</v>
      </c>
      <c r="I9733" s="302" t="s">
        <v>732</v>
      </c>
      <c r="J9733" s="302">
        <v>135500</v>
      </c>
      <c r="K9733" s="302" t="s">
        <v>83</v>
      </c>
      <c r="L9733" s="302">
        <v>9802859</v>
      </c>
      <c r="M9733" s="302" t="s">
        <v>879</v>
      </c>
      <c r="N9733" s="305">
        <v>33786</v>
      </c>
      <c r="O9733" s="305">
        <v>33786</v>
      </c>
      <c r="P9733" s="302" t="s">
        <v>1052</v>
      </c>
    </row>
    <row r="9734" spans="1:16">
      <c r="A9734" s="303">
        <v>0</v>
      </c>
      <c r="B9734" s="303">
        <v>0</v>
      </c>
      <c r="C9734" s="303">
        <v>0</v>
      </c>
      <c r="D9734" s="304">
        <f t="shared" si="152"/>
        <v>0</v>
      </c>
      <c r="E9734" s="305">
        <v>45992</v>
      </c>
      <c r="F9734" s="302" t="s">
        <v>69</v>
      </c>
      <c r="G9734" s="302" t="s">
        <v>70</v>
      </c>
      <c r="H9734" s="302" t="s">
        <v>3575</v>
      </c>
      <c r="I9734" s="302" t="s">
        <v>732</v>
      </c>
      <c r="J9734" s="302">
        <v>135500</v>
      </c>
      <c r="K9734" s="302" t="s">
        <v>83</v>
      </c>
      <c r="L9734" s="302">
        <v>10658379</v>
      </c>
      <c r="M9734" s="302" t="s">
        <v>911</v>
      </c>
      <c r="N9734" s="305">
        <v>40575</v>
      </c>
      <c r="O9734" s="305">
        <v>40575</v>
      </c>
      <c r="P9734" s="302" t="s">
        <v>2891</v>
      </c>
    </row>
    <row r="9735" spans="1:16">
      <c r="A9735" s="303">
        <v>0</v>
      </c>
      <c r="B9735" s="303">
        <v>0</v>
      </c>
      <c r="C9735" s="303">
        <v>0</v>
      </c>
      <c r="D9735" s="304">
        <f t="shared" si="152"/>
        <v>0</v>
      </c>
      <c r="E9735" s="305">
        <v>45992</v>
      </c>
      <c r="F9735" s="302" t="s">
        <v>69</v>
      </c>
      <c r="G9735" s="302" t="s">
        <v>70</v>
      </c>
      <c r="H9735" s="302" t="s">
        <v>3575</v>
      </c>
      <c r="I9735" s="302" t="s">
        <v>732</v>
      </c>
      <c r="J9735" s="302">
        <v>135500</v>
      </c>
      <c r="K9735" s="302" t="s">
        <v>83</v>
      </c>
      <c r="L9735" s="302">
        <v>9801784</v>
      </c>
      <c r="M9735" s="302" t="s">
        <v>879</v>
      </c>
      <c r="N9735" s="305">
        <v>36951</v>
      </c>
      <c r="O9735" s="305">
        <v>36892</v>
      </c>
      <c r="P9735" s="302" t="s">
        <v>2891</v>
      </c>
    </row>
    <row r="9736" spans="1:16">
      <c r="A9736" s="303">
        <v>0</v>
      </c>
      <c r="B9736" s="303">
        <v>0</v>
      </c>
      <c r="C9736" s="303">
        <v>0</v>
      </c>
      <c r="D9736" s="304">
        <f t="shared" si="152"/>
        <v>0</v>
      </c>
      <c r="E9736" s="305">
        <v>45992</v>
      </c>
      <c r="F9736" s="302" t="s">
        <v>69</v>
      </c>
      <c r="G9736" s="302" t="s">
        <v>70</v>
      </c>
      <c r="H9736" s="302" t="s">
        <v>3575</v>
      </c>
      <c r="I9736" s="302" t="s">
        <v>732</v>
      </c>
      <c r="J9736" s="302">
        <v>135500</v>
      </c>
      <c r="K9736" s="302" t="s">
        <v>83</v>
      </c>
      <c r="L9736" s="302">
        <v>9802686</v>
      </c>
      <c r="M9736" s="302" t="s">
        <v>879</v>
      </c>
      <c r="N9736" s="305">
        <v>35642</v>
      </c>
      <c r="O9736" s="305">
        <v>35796</v>
      </c>
      <c r="P9736" s="302" t="s">
        <v>1052</v>
      </c>
    </row>
    <row r="9737" spans="1:16">
      <c r="A9737" s="303">
        <v>0</v>
      </c>
      <c r="B9737" s="303">
        <v>0</v>
      </c>
      <c r="C9737" s="303">
        <v>0</v>
      </c>
      <c r="D9737" s="304">
        <f t="shared" si="152"/>
        <v>0</v>
      </c>
      <c r="E9737" s="305">
        <v>45992</v>
      </c>
      <c r="F9737" s="302" t="s">
        <v>69</v>
      </c>
      <c r="G9737" s="302" t="s">
        <v>70</v>
      </c>
      <c r="H9737" s="302" t="s">
        <v>3575</v>
      </c>
      <c r="I9737" s="302" t="s">
        <v>732</v>
      </c>
      <c r="J9737" s="302">
        <v>135500</v>
      </c>
      <c r="K9737" s="302" t="s">
        <v>84</v>
      </c>
      <c r="L9737" s="302">
        <v>11315001</v>
      </c>
      <c r="M9737" s="302" t="s">
        <v>3576</v>
      </c>
      <c r="N9737" s="305">
        <v>40989</v>
      </c>
      <c r="O9737" s="305">
        <v>40969</v>
      </c>
      <c r="P9737" s="302" t="s">
        <v>3577</v>
      </c>
    </row>
    <row r="9738" spans="1:16">
      <c r="A9738" s="303">
        <v>0</v>
      </c>
      <c r="B9738" s="303">
        <v>0</v>
      </c>
      <c r="C9738" s="303">
        <v>0</v>
      </c>
      <c r="D9738" s="304">
        <f t="shared" si="152"/>
        <v>0</v>
      </c>
      <c r="E9738" s="305">
        <v>45992</v>
      </c>
      <c r="F9738" s="302" t="s">
        <v>69</v>
      </c>
      <c r="G9738" s="302" t="s">
        <v>70</v>
      </c>
      <c r="H9738" s="302" t="s">
        <v>3575</v>
      </c>
      <c r="I9738" s="302" t="s">
        <v>732</v>
      </c>
      <c r="J9738" s="302">
        <v>135500</v>
      </c>
      <c r="K9738" s="302" t="s">
        <v>84</v>
      </c>
      <c r="L9738" s="302">
        <v>9741948</v>
      </c>
      <c r="M9738" s="302" t="s">
        <v>3586</v>
      </c>
      <c r="N9738" s="305">
        <v>39458</v>
      </c>
      <c r="O9738" s="305">
        <v>39448</v>
      </c>
      <c r="P9738" s="302" t="s">
        <v>3584</v>
      </c>
    </row>
    <row r="9739" spans="1:16">
      <c r="A9739" s="303">
        <v>0</v>
      </c>
      <c r="B9739" s="303">
        <v>0</v>
      </c>
      <c r="C9739" s="303">
        <v>0</v>
      </c>
      <c r="D9739" s="304">
        <f t="shared" si="152"/>
        <v>0</v>
      </c>
      <c r="E9739" s="305">
        <v>45992</v>
      </c>
      <c r="F9739" s="302" t="s">
        <v>69</v>
      </c>
      <c r="G9739" s="302" t="s">
        <v>70</v>
      </c>
      <c r="H9739" s="302" t="s">
        <v>3575</v>
      </c>
      <c r="I9739" s="302" t="s">
        <v>732</v>
      </c>
      <c r="J9739" s="302">
        <v>135500</v>
      </c>
      <c r="K9739" s="302" t="s">
        <v>84</v>
      </c>
      <c r="L9739" s="302">
        <v>11160433</v>
      </c>
      <c r="M9739" s="302" t="s">
        <v>3585</v>
      </c>
      <c r="N9739" s="305">
        <v>40848</v>
      </c>
      <c r="O9739" s="305">
        <v>40848</v>
      </c>
      <c r="P9739" s="302" t="s">
        <v>2891</v>
      </c>
    </row>
    <row r="9740" spans="1:16">
      <c r="A9740" s="303">
        <v>0</v>
      </c>
      <c r="B9740" s="303">
        <v>0</v>
      </c>
      <c r="C9740" s="303">
        <v>0</v>
      </c>
      <c r="D9740" s="304">
        <f t="shared" si="152"/>
        <v>0</v>
      </c>
      <c r="E9740" s="305">
        <v>45992</v>
      </c>
      <c r="F9740" s="302" t="s">
        <v>69</v>
      </c>
      <c r="G9740" s="302" t="s">
        <v>70</v>
      </c>
      <c r="H9740" s="302" t="s">
        <v>3575</v>
      </c>
      <c r="I9740" s="302" t="s">
        <v>732</v>
      </c>
      <c r="J9740" s="302">
        <v>135500</v>
      </c>
      <c r="K9740" s="302" t="s">
        <v>85</v>
      </c>
      <c r="L9740" s="302">
        <v>9817606</v>
      </c>
      <c r="M9740" s="302" t="s">
        <v>901</v>
      </c>
      <c r="N9740" s="305">
        <v>38169</v>
      </c>
      <c r="O9740" s="305">
        <v>37987</v>
      </c>
      <c r="P9740" s="302" t="s">
        <v>2891</v>
      </c>
    </row>
    <row r="9741" spans="1:16">
      <c r="A9741" s="303">
        <v>0</v>
      </c>
      <c r="B9741" s="303">
        <v>0</v>
      </c>
      <c r="C9741" s="303">
        <v>0</v>
      </c>
      <c r="D9741" s="304">
        <f t="shared" si="152"/>
        <v>0</v>
      </c>
      <c r="E9741" s="305">
        <v>45992</v>
      </c>
      <c r="F9741" s="302" t="s">
        <v>69</v>
      </c>
      <c r="G9741" s="302" t="s">
        <v>70</v>
      </c>
      <c r="H9741" s="302" t="s">
        <v>3575</v>
      </c>
      <c r="I9741" s="302" t="s">
        <v>732</v>
      </c>
      <c r="J9741" s="302">
        <v>135500</v>
      </c>
      <c r="K9741" s="302" t="s">
        <v>85</v>
      </c>
      <c r="L9741" s="302">
        <v>9739022</v>
      </c>
      <c r="M9741" s="302" t="s">
        <v>901</v>
      </c>
      <c r="N9741" s="305">
        <v>39458</v>
      </c>
      <c r="O9741" s="305">
        <v>39448</v>
      </c>
      <c r="P9741" s="302" t="s">
        <v>3584</v>
      </c>
    </row>
    <row r="9742" spans="1:16">
      <c r="A9742" s="303">
        <v>0</v>
      </c>
      <c r="B9742" s="303">
        <v>0</v>
      </c>
      <c r="C9742" s="303">
        <v>0</v>
      </c>
      <c r="D9742" s="304">
        <f t="shared" si="152"/>
        <v>0</v>
      </c>
      <c r="E9742" s="305">
        <v>45992</v>
      </c>
      <c r="F9742" s="302" t="s">
        <v>69</v>
      </c>
      <c r="G9742" s="302" t="s">
        <v>70</v>
      </c>
      <c r="H9742" s="302" t="s">
        <v>3575</v>
      </c>
      <c r="I9742" s="302" t="s">
        <v>732</v>
      </c>
      <c r="J9742" s="302">
        <v>135500</v>
      </c>
      <c r="K9742" s="302" t="s">
        <v>135</v>
      </c>
      <c r="L9742" s="302">
        <v>11220089</v>
      </c>
      <c r="M9742" s="302" t="s">
        <v>872</v>
      </c>
      <c r="N9742" s="305">
        <v>40878</v>
      </c>
      <c r="O9742" s="305">
        <v>40544</v>
      </c>
      <c r="P9742" s="302" t="s">
        <v>2891</v>
      </c>
    </row>
    <row r="9743" spans="1:16">
      <c r="A9743" s="303">
        <v>0</v>
      </c>
      <c r="B9743" s="303">
        <v>0</v>
      </c>
      <c r="C9743" s="303">
        <v>0</v>
      </c>
      <c r="D9743" s="304">
        <f t="shared" si="152"/>
        <v>0</v>
      </c>
      <c r="E9743" s="305">
        <v>45992</v>
      </c>
      <c r="F9743" s="302" t="s">
        <v>69</v>
      </c>
      <c r="G9743" s="302" t="s">
        <v>70</v>
      </c>
      <c r="H9743" s="302" t="s">
        <v>3575</v>
      </c>
      <c r="I9743" s="302" t="s">
        <v>732</v>
      </c>
      <c r="J9743" s="302">
        <v>135500</v>
      </c>
      <c r="K9743" s="302" t="s">
        <v>86</v>
      </c>
      <c r="L9743" s="302">
        <v>11028406</v>
      </c>
      <c r="M9743" s="302" t="s">
        <v>905</v>
      </c>
      <c r="N9743" s="305">
        <v>40787</v>
      </c>
      <c r="O9743" s="305">
        <v>40787</v>
      </c>
      <c r="P9743" s="302" t="s">
        <v>2891</v>
      </c>
    </row>
    <row r="9744" spans="1:16">
      <c r="A9744" s="303">
        <v>0</v>
      </c>
      <c r="B9744" s="303">
        <v>0</v>
      </c>
      <c r="C9744" s="303">
        <v>0</v>
      </c>
      <c r="D9744" s="304">
        <f t="shared" si="152"/>
        <v>0</v>
      </c>
      <c r="E9744" s="305">
        <v>45992</v>
      </c>
      <c r="F9744" s="302" t="s">
        <v>69</v>
      </c>
      <c r="G9744" s="302" t="s">
        <v>70</v>
      </c>
      <c r="H9744" s="302" t="s">
        <v>3575</v>
      </c>
      <c r="I9744" s="302" t="s">
        <v>732</v>
      </c>
      <c r="J9744" s="302">
        <v>135500</v>
      </c>
      <c r="K9744" s="302" t="s">
        <v>86</v>
      </c>
      <c r="L9744" s="302">
        <v>9739020</v>
      </c>
      <c r="M9744" s="302" t="s">
        <v>885</v>
      </c>
      <c r="N9744" s="305">
        <v>39458</v>
      </c>
      <c r="O9744" s="305">
        <v>39448</v>
      </c>
      <c r="P9744" s="302" t="s">
        <v>3584</v>
      </c>
    </row>
    <row r="9745" spans="1:16">
      <c r="A9745" s="303">
        <v>0</v>
      </c>
      <c r="B9745" s="303">
        <v>0</v>
      </c>
      <c r="C9745" s="303">
        <v>0</v>
      </c>
      <c r="D9745" s="304">
        <f t="shared" si="152"/>
        <v>0</v>
      </c>
      <c r="E9745" s="305">
        <v>45992</v>
      </c>
      <c r="F9745" s="302" t="s">
        <v>69</v>
      </c>
      <c r="G9745" s="302" t="s">
        <v>70</v>
      </c>
      <c r="H9745" s="302" t="s">
        <v>3575</v>
      </c>
      <c r="I9745" s="302" t="s">
        <v>732</v>
      </c>
      <c r="J9745" s="302">
        <v>135500</v>
      </c>
      <c r="K9745" s="302" t="s">
        <v>86</v>
      </c>
      <c r="L9745" s="302">
        <v>9803403</v>
      </c>
      <c r="M9745" s="302" t="s">
        <v>885</v>
      </c>
      <c r="N9745" s="305">
        <v>35642</v>
      </c>
      <c r="O9745" s="305">
        <v>35796</v>
      </c>
      <c r="P9745" s="302" t="s">
        <v>1052</v>
      </c>
    </row>
    <row r="9746" spans="1:16">
      <c r="A9746" s="303">
        <v>0</v>
      </c>
      <c r="B9746" s="303">
        <v>0</v>
      </c>
      <c r="C9746" s="303">
        <v>0</v>
      </c>
      <c r="D9746" s="304">
        <f t="shared" si="152"/>
        <v>0</v>
      </c>
      <c r="E9746" s="305">
        <v>45992</v>
      </c>
      <c r="F9746" s="302" t="s">
        <v>69</v>
      </c>
      <c r="G9746" s="302" t="s">
        <v>70</v>
      </c>
      <c r="H9746" s="302" t="s">
        <v>3575</v>
      </c>
      <c r="I9746" s="302" t="s">
        <v>732</v>
      </c>
      <c r="J9746" s="302">
        <v>135500</v>
      </c>
      <c r="K9746" s="302" t="s">
        <v>86</v>
      </c>
      <c r="L9746" s="302">
        <v>9804975</v>
      </c>
      <c r="M9746" s="302" t="s">
        <v>885</v>
      </c>
      <c r="N9746" s="305">
        <v>35247</v>
      </c>
      <c r="O9746" s="305">
        <v>35247</v>
      </c>
      <c r="P9746" s="302" t="s">
        <v>1052</v>
      </c>
    </row>
    <row r="9747" spans="1:16">
      <c r="A9747" s="303">
        <v>0</v>
      </c>
      <c r="B9747" s="303">
        <v>0</v>
      </c>
      <c r="C9747" s="303">
        <v>0</v>
      </c>
      <c r="D9747" s="304">
        <f t="shared" si="152"/>
        <v>0</v>
      </c>
      <c r="E9747" s="305">
        <v>45992</v>
      </c>
      <c r="F9747" s="302" t="s">
        <v>69</v>
      </c>
      <c r="G9747" s="302" t="s">
        <v>70</v>
      </c>
      <c r="H9747" s="302" t="s">
        <v>3575</v>
      </c>
      <c r="I9747" s="302" t="s">
        <v>732</v>
      </c>
      <c r="J9747" s="302">
        <v>135500</v>
      </c>
      <c r="K9747" s="302" t="s">
        <v>86</v>
      </c>
      <c r="L9747" s="302">
        <v>9819694</v>
      </c>
      <c r="M9747" s="302" t="s">
        <v>885</v>
      </c>
      <c r="N9747" s="305">
        <v>38565</v>
      </c>
      <c r="O9747" s="305">
        <v>38353</v>
      </c>
      <c r="P9747" s="302" t="s">
        <v>2891</v>
      </c>
    </row>
    <row r="9748" spans="1:16">
      <c r="A9748" s="303">
        <v>0</v>
      </c>
      <c r="B9748" s="303">
        <v>0</v>
      </c>
      <c r="C9748" s="303">
        <v>0</v>
      </c>
      <c r="D9748" s="304">
        <f t="shared" si="152"/>
        <v>0</v>
      </c>
      <c r="E9748" s="305">
        <v>45992</v>
      </c>
      <c r="F9748" s="302" t="s">
        <v>69</v>
      </c>
      <c r="G9748" s="302" t="s">
        <v>70</v>
      </c>
      <c r="H9748" s="302" t="s">
        <v>3575</v>
      </c>
      <c r="I9748" s="302" t="s">
        <v>732</v>
      </c>
      <c r="J9748" s="302">
        <v>135500</v>
      </c>
      <c r="K9748" s="302" t="s">
        <v>86</v>
      </c>
      <c r="L9748" s="302">
        <v>9803395</v>
      </c>
      <c r="M9748" s="302" t="s">
        <v>885</v>
      </c>
      <c r="N9748" s="305">
        <v>30498</v>
      </c>
      <c r="O9748" s="305">
        <v>30498</v>
      </c>
      <c r="P9748" s="302" t="s">
        <v>1052</v>
      </c>
    </row>
    <row r="9749" spans="1:16">
      <c r="A9749" s="303">
        <v>0</v>
      </c>
      <c r="B9749" s="303">
        <v>0</v>
      </c>
      <c r="C9749" s="303">
        <v>0</v>
      </c>
      <c r="D9749" s="304">
        <f t="shared" si="152"/>
        <v>0</v>
      </c>
      <c r="E9749" s="305">
        <v>45992</v>
      </c>
      <c r="F9749" s="302" t="s">
        <v>69</v>
      </c>
      <c r="G9749" s="302" t="s">
        <v>70</v>
      </c>
      <c r="H9749" s="302" t="s">
        <v>3575</v>
      </c>
      <c r="I9749" s="302" t="s">
        <v>732</v>
      </c>
      <c r="J9749" s="302">
        <v>135500</v>
      </c>
      <c r="K9749" s="302" t="s">
        <v>86</v>
      </c>
      <c r="L9749" s="302">
        <v>9806976</v>
      </c>
      <c r="M9749" s="302" t="s">
        <v>885</v>
      </c>
      <c r="N9749" s="305">
        <v>37036</v>
      </c>
      <c r="O9749" s="305">
        <v>36892</v>
      </c>
      <c r="P9749" s="302" t="s">
        <v>2891</v>
      </c>
    </row>
    <row r="9750" spans="1:16">
      <c r="A9750" s="303">
        <v>0</v>
      </c>
      <c r="B9750" s="303">
        <v>0</v>
      </c>
      <c r="C9750" s="303">
        <v>0</v>
      </c>
      <c r="D9750" s="304">
        <f t="shared" si="152"/>
        <v>0</v>
      </c>
      <c r="E9750" s="305">
        <v>45992</v>
      </c>
      <c r="F9750" s="302" t="s">
        <v>69</v>
      </c>
      <c r="G9750" s="302" t="s">
        <v>70</v>
      </c>
      <c r="H9750" s="302" t="s">
        <v>3575</v>
      </c>
      <c r="I9750" s="302" t="s">
        <v>732</v>
      </c>
      <c r="J9750" s="302">
        <v>135500</v>
      </c>
      <c r="K9750" s="302" t="s">
        <v>86</v>
      </c>
      <c r="L9750" s="302">
        <v>9803122</v>
      </c>
      <c r="M9750" s="302" t="s">
        <v>885</v>
      </c>
      <c r="N9750" s="305">
        <v>34881</v>
      </c>
      <c r="O9750" s="305">
        <v>34881</v>
      </c>
      <c r="P9750" s="302" t="s">
        <v>1052</v>
      </c>
    </row>
    <row r="9751" spans="1:16">
      <c r="A9751" s="303">
        <v>0</v>
      </c>
      <c r="B9751" s="303">
        <v>0</v>
      </c>
      <c r="C9751" s="303">
        <v>0</v>
      </c>
      <c r="D9751" s="304">
        <f t="shared" si="152"/>
        <v>0</v>
      </c>
      <c r="E9751" s="305">
        <v>45992</v>
      </c>
      <c r="F9751" s="302" t="s">
        <v>69</v>
      </c>
      <c r="G9751" s="302" t="s">
        <v>70</v>
      </c>
      <c r="H9751" s="302" t="s">
        <v>3575</v>
      </c>
      <c r="I9751" s="302" t="s">
        <v>732</v>
      </c>
      <c r="J9751" s="302">
        <v>135500</v>
      </c>
      <c r="K9751" s="302" t="s">
        <v>86</v>
      </c>
      <c r="L9751" s="302">
        <v>9803224</v>
      </c>
      <c r="M9751" s="302" t="s">
        <v>885</v>
      </c>
      <c r="N9751" s="305">
        <v>35642</v>
      </c>
      <c r="O9751" s="305">
        <v>35796</v>
      </c>
      <c r="P9751" s="302" t="s">
        <v>1052</v>
      </c>
    </row>
    <row r="9752" spans="1:16">
      <c r="A9752" s="303">
        <v>0</v>
      </c>
      <c r="B9752" s="303">
        <v>0</v>
      </c>
      <c r="C9752" s="303">
        <v>0</v>
      </c>
      <c r="D9752" s="304">
        <f t="shared" si="152"/>
        <v>0</v>
      </c>
      <c r="E9752" s="305">
        <v>45992</v>
      </c>
      <c r="F9752" s="302" t="s">
        <v>69</v>
      </c>
      <c r="G9752" s="302" t="s">
        <v>70</v>
      </c>
      <c r="H9752" s="302" t="s">
        <v>3575</v>
      </c>
      <c r="I9752" s="302" t="s">
        <v>732</v>
      </c>
      <c r="J9752" s="302">
        <v>135500</v>
      </c>
      <c r="K9752" s="302" t="s">
        <v>86</v>
      </c>
      <c r="L9752" s="302">
        <v>9803404</v>
      </c>
      <c r="M9752" s="302" t="s">
        <v>885</v>
      </c>
      <c r="N9752" s="305">
        <v>33786</v>
      </c>
      <c r="O9752" s="305">
        <v>33786</v>
      </c>
      <c r="P9752" s="302" t="s">
        <v>1052</v>
      </c>
    </row>
    <row r="9753" spans="1:16">
      <c r="A9753" s="303">
        <v>0</v>
      </c>
      <c r="B9753" s="303">
        <v>0</v>
      </c>
      <c r="C9753" s="303">
        <v>0</v>
      </c>
      <c r="D9753" s="304">
        <f t="shared" si="152"/>
        <v>0</v>
      </c>
      <c r="E9753" s="305">
        <v>45992</v>
      </c>
      <c r="F9753" s="302" t="s">
        <v>69</v>
      </c>
      <c r="G9753" s="302" t="s">
        <v>70</v>
      </c>
      <c r="H9753" s="302" t="s">
        <v>3575</v>
      </c>
      <c r="I9753" s="302" t="s">
        <v>732</v>
      </c>
      <c r="J9753" s="302">
        <v>135500</v>
      </c>
      <c r="K9753" s="302" t="s">
        <v>86</v>
      </c>
      <c r="L9753" s="302">
        <v>9801785</v>
      </c>
      <c r="M9753" s="302" t="s">
        <v>885</v>
      </c>
      <c r="N9753" s="305">
        <v>36951</v>
      </c>
      <c r="O9753" s="305">
        <v>36892</v>
      </c>
      <c r="P9753" s="302" t="s">
        <v>2891</v>
      </c>
    </row>
    <row r="9754" spans="1:16">
      <c r="A9754" s="303">
        <v>0</v>
      </c>
      <c r="B9754" s="303">
        <v>0</v>
      </c>
      <c r="C9754" s="303">
        <v>0</v>
      </c>
      <c r="D9754" s="304">
        <f t="shared" si="152"/>
        <v>0</v>
      </c>
      <c r="E9754" s="305">
        <v>45992</v>
      </c>
      <c r="F9754" s="302" t="s">
        <v>69</v>
      </c>
      <c r="G9754" s="302" t="s">
        <v>70</v>
      </c>
      <c r="H9754" s="302" t="s">
        <v>3575</v>
      </c>
      <c r="I9754" s="302" t="s">
        <v>732</v>
      </c>
      <c r="J9754" s="302">
        <v>135500</v>
      </c>
      <c r="K9754" s="302" t="s">
        <v>86</v>
      </c>
      <c r="L9754" s="302">
        <v>9803396</v>
      </c>
      <c r="M9754" s="302" t="s">
        <v>885</v>
      </c>
      <c r="N9754" s="305">
        <v>33786</v>
      </c>
      <c r="O9754" s="305">
        <v>33786</v>
      </c>
      <c r="P9754" s="302" t="s">
        <v>1052</v>
      </c>
    </row>
    <row r="9755" spans="1:16">
      <c r="A9755" s="303">
        <v>0</v>
      </c>
      <c r="B9755" s="303">
        <v>0</v>
      </c>
      <c r="C9755" s="303">
        <v>0</v>
      </c>
      <c r="D9755" s="304">
        <f t="shared" si="152"/>
        <v>0</v>
      </c>
      <c r="E9755" s="305">
        <v>45992</v>
      </c>
      <c r="F9755" s="302" t="s">
        <v>69</v>
      </c>
      <c r="G9755" s="302" t="s">
        <v>70</v>
      </c>
      <c r="H9755" s="302" t="s">
        <v>3575</v>
      </c>
      <c r="I9755" s="302" t="s">
        <v>732</v>
      </c>
      <c r="J9755" s="302">
        <v>135500</v>
      </c>
      <c r="K9755" s="302" t="s">
        <v>86</v>
      </c>
      <c r="L9755" s="302">
        <v>9817604</v>
      </c>
      <c r="M9755" s="302" t="s">
        <v>885</v>
      </c>
      <c r="N9755" s="305">
        <v>38169</v>
      </c>
      <c r="O9755" s="305">
        <v>37987</v>
      </c>
      <c r="P9755" s="302" t="s">
        <v>2891</v>
      </c>
    </row>
    <row r="9756" spans="1:16">
      <c r="A9756" s="303">
        <v>0</v>
      </c>
      <c r="B9756" s="303">
        <v>0</v>
      </c>
      <c r="C9756" s="303">
        <v>0</v>
      </c>
      <c r="D9756" s="304">
        <f t="shared" si="152"/>
        <v>0</v>
      </c>
      <c r="E9756" s="305">
        <v>45992</v>
      </c>
      <c r="F9756" s="302" t="s">
        <v>69</v>
      </c>
      <c r="G9756" s="302" t="s">
        <v>70</v>
      </c>
      <c r="H9756" s="302" t="s">
        <v>3575</v>
      </c>
      <c r="I9756" s="302" t="s">
        <v>732</v>
      </c>
      <c r="J9756" s="302">
        <v>135500</v>
      </c>
      <c r="K9756" s="302" t="s">
        <v>93</v>
      </c>
      <c r="L9756" s="302">
        <v>9716132</v>
      </c>
      <c r="M9756" s="302" t="s">
        <v>3063</v>
      </c>
      <c r="N9756" s="305">
        <v>35247</v>
      </c>
      <c r="O9756" s="305">
        <v>35247</v>
      </c>
      <c r="P9756" s="302" t="s">
        <v>1062</v>
      </c>
    </row>
    <row r="9757" spans="1:16">
      <c r="A9757" s="303">
        <v>0</v>
      </c>
      <c r="B9757" s="303">
        <v>0</v>
      </c>
      <c r="C9757" s="303">
        <v>0</v>
      </c>
      <c r="D9757" s="304">
        <f t="shared" si="152"/>
        <v>0</v>
      </c>
      <c r="E9757" s="305">
        <v>45992</v>
      </c>
      <c r="F9757" s="302" t="s">
        <v>69</v>
      </c>
      <c r="G9757" s="302" t="s">
        <v>70</v>
      </c>
      <c r="H9757" s="302" t="s">
        <v>3575</v>
      </c>
      <c r="I9757" s="302" t="s">
        <v>732</v>
      </c>
      <c r="J9757" s="302">
        <v>135500</v>
      </c>
      <c r="K9757" s="302" t="s">
        <v>93</v>
      </c>
      <c r="L9757" s="302">
        <v>9975214</v>
      </c>
      <c r="M9757" s="302" t="s">
        <v>3063</v>
      </c>
      <c r="N9757" s="305">
        <v>33786</v>
      </c>
      <c r="O9757" s="305">
        <v>33786</v>
      </c>
      <c r="P9757" s="302" t="s">
        <v>1062</v>
      </c>
    </row>
    <row r="9758" spans="1:16">
      <c r="A9758" s="303">
        <v>0</v>
      </c>
      <c r="B9758" s="303">
        <v>0</v>
      </c>
      <c r="C9758" s="303">
        <v>0</v>
      </c>
      <c r="D9758" s="304">
        <f t="shared" si="152"/>
        <v>0</v>
      </c>
      <c r="E9758" s="305">
        <v>45992</v>
      </c>
      <c r="F9758" s="302" t="s">
        <v>69</v>
      </c>
      <c r="G9758" s="302" t="s">
        <v>70</v>
      </c>
      <c r="H9758" s="302" t="s">
        <v>3575</v>
      </c>
      <c r="I9758" s="302" t="s">
        <v>732</v>
      </c>
      <c r="J9758" s="302">
        <v>135500</v>
      </c>
      <c r="K9758" s="302" t="s">
        <v>93</v>
      </c>
      <c r="L9758" s="302">
        <v>9773822</v>
      </c>
      <c r="M9758" s="302" t="s">
        <v>3063</v>
      </c>
      <c r="N9758" s="305">
        <v>34881</v>
      </c>
      <c r="O9758" s="305">
        <v>34881</v>
      </c>
      <c r="P9758" s="302" t="s">
        <v>1062</v>
      </c>
    </row>
    <row r="9759" spans="1:16">
      <c r="A9759" s="303">
        <v>0</v>
      </c>
      <c r="B9759" s="303">
        <v>0</v>
      </c>
      <c r="C9759" s="303">
        <v>0</v>
      </c>
      <c r="D9759" s="304">
        <f t="shared" si="152"/>
        <v>0</v>
      </c>
      <c r="E9759" s="305">
        <v>45992</v>
      </c>
      <c r="F9759" s="302" t="s">
        <v>69</v>
      </c>
      <c r="G9759" s="302" t="s">
        <v>70</v>
      </c>
      <c r="H9759" s="302" t="s">
        <v>3575</v>
      </c>
      <c r="I9759" s="302" t="s">
        <v>732</v>
      </c>
      <c r="J9759" s="302">
        <v>135500</v>
      </c>
      <c r="K9759" s="302" t="s">
        <v>93</v>
      </c>
      <c r="L9759" s="302">
        <v>9845708</v>
      </c>
      <c r="M9759" s="302" t="s">
        <v>3063</v>
      </c>
      <c r="N9759" s="305">
        <v>35612</v>
      </c>
      <c r="O9759" s="305">
        <v>35612</v>
      </c>
      <c r="P9759" s="302" t="s">
        <v>1062</v>
      </c>
    </row>
    <row r="9760" spans="1:16">
      <c r="A9760" s="303">
        <v>0</v>
      </c>
      <c r="B9760" s="303">
        <v>0</v>
      </c>
      <c r="C9760" s="303">
        <v>0</v>
      </c>
      <c r="D9760" s="304">
        <f t="shared" si="152"/>
        <v>0</v>
      </c>
      <c r="E9760" s="305">
        <v>45992</v>
      </c>
      <c r="F9760" s="302" t="s">
        <v>69</v>
      </c>
      <c r="G9760" s="302" t="s">
        <v>70</v>
      </c>
      <c r="H9760" s="302" t="s">
        <v>3575</v>
      </c>
      <c r="I9760" s="302" t="s">
        <v>732</v>
      </c>
      <c r="J9760" s="302">
        <v>135500</v>
      </c>
      <c r="K9760" s="302" t="s">
        <v>94</v>
      </c>
      <c r="L9760" s="302">
        <v>9758781</v>
      </c>
      <c r="M9760" s="302" t="s">
        <v>3587</v>
      </c>
      <c r="N9760" s="305">
        <v>35642</v>
      </c>
      <c r="O9760" s="305">
        <v>35796</v>
      </c>
      <c r="P9760" s="302" t="s">
        <v>1609</v>
      </c>
    </row>
    <row r="9761" spans="1:16">
      <c r="A9761" s="303">
        <v>0</v>
      </c>
      <c r="B9761" s="303">
        <v>0</v>
      </c>
      <c r="C9761" s="303">
        <v>0</v>
      </c>
      <c r="D9761" s="304">
        <f t="shared" si="152"/>
        <v>0</v>
      </c>
      <c r="E9761" s="305">
        <v>45992</v>
      </c>
      <c r="F9761" s="302" t="s">
        <v>69</v>
      </c>
      <c r="G9761" s="302" t="s">
        <v>70</v>
      </c>
      <c r="H9761" s="302" t="s">
        <v>3575</v>
      </c>
      <c r="I9761" s="302" t="s">
        <v>732</v>
      </c>
      <c r="J9761" s="302">
        <v>135500</v>
      </c>
      <c r="K9761" s="302" t="s">
        <v>665</v>
      </c>
      <c r="L9761" s="302">
        <v>9975216</v>
      </c>
      <c r="M9761" s="302" t="s">
        <v>3136</v>
      </c>
      <c r="N9761" s="305">
        <v>33786</v>
      </c>
      <c r="O9761" s="305">
        <v>33786</v>
      </c>
      <c r="P9761" s="302" t="s">
        <v>1062</v>
      </c>
    </row>
    <row r="9762" spans="1:16">
      <c r="A9762" s="303">
        <v>0</v>
      </c>
      <c r="B9762" s="303">
        <v>0</v>
      </c>
      <c r="C9762" s="303">
        <v>0</v>
      </c>
      <c r="D9762" s="304">
        <f t="shared" si="152"/>
        <v>0</v>
      </c>
      <c r="E9762" s="305">
        <v>45992</v>
      </c>
      <c r="F9762" s="302" t="s">
        <v>69</v>
      </c>
      <c r="G9762" s="302" t="s">
        <v>70</v>
      </c>
      <c r="H9762" s="302" t="s">
        <v>3575</v>
      </c>
      <c r="I9762" s="302" t="s">
        <v>732</v>
      </c>
      <c r="J9762" s="302">
        <v>135500</v>
      </c>
      <c r="K9762" s="302" t="s">
        <v>665</v>
      </c>
      <c r="L9762" s="302">
        <v>9758780</v>
      </c>
      <c r="M9762" s="302" t="s">
        <v>3588</v>
      </c>
      <c r="N9762" s="305">
        <v>35642</v>
      </c>
      <c r="O9762" s="305">
        <v>35796</v>
      </c>
      <c r="P9762" s="302" t="s">
        <v>1609</v>
      </c>
    </row>
    <row r="9763" spans="1:16">
      <c r="A9763" s="303">
        <v>0</v>
      </c>
      <c r="B9763" s="303">
        <v>0</v>
      </c>
      <c r="C9763" s="303">
        <v>0</v>
      </c>
      <c r="D9763" s="304">
        <f t="shared" si="152"/>
        <v>0</v>
      </c>
      <c r="E9763" s="305">
        <v>45992</v>
      </c>
      <c r="F9763" s="302" t="s">
        <v>69</v>
      </c>
      <c r="G9763" s="302" t="s">
        <v>70</v>
      </c>
      <c r="H9763" s="302" t="s">
        <v>3575</v>
      </c>
      <c r="I9763" s="302" t="s">
        <v>732</v>
      </c>
      <c r="J9763" s="302">
        <v>135500</v>
      </c>
      <c r="K9763" s="302" t="s">
        <v>666</v>
      </c>
      <c r="L9763" s="302">
        <v>9975215</v>
      </c>
      <c r="M9763" s="302" t="s">
        <v>3098</v>
      </c>
      <c r="N9763" s="305">
        <v>33786</v>
      </c>
      <c r="O9763" s="305">
        <v>33786</v>
      </c>
      <c r="P9763" s="302" t="s">
        <v>1062</v>
      </c>
    </row>
    <row r="9764" spans="1:16">
      <c r="A9764" s="303">
        <v>0</v>
      </c>
      <c r="B9764" s="303">
        <v>0</v>
      </c>
      <c r="C9764" s="303">
        <v>0</v>
      </c>
      <c r="D9764" s="304">
        <f t="shared" si="152"/>
        <v>0</v>
      </c>
      <c r="E9764" s="305">
        <v>45992</v>
      </c>
      <c r="F9764" s="302" t="s">
        <v>69</v>
      </c>
      <c r="G9764" s="302" t="s">
        <v>70</v>
      </c>
      <c r="H9764" s="302" t="s">
        <v>3575</v>
      </c>
      <c r="I9764" s="302" t="s">
        <v>732</v>
      </c>
      <c r="J9764" s="302">
        <v>135500</v>
      </c>
      <c r="K9764" s="302" t="s">
        <v>666</v>
      </c>
      <c r="L9764" s="302">
        <v>9693343</v>
      </c>
      <c r="M9764" s="302" t="s">
        <v>3098</v>
      </c>
      <c r="N9764" s="305">
        <v>30498</v>
      </c>
      <c r="O9764" s="305">
        <v>30498</v>
      </c>
      <c r="P9764" s="302" t="s">
        <v>1062</v>
      </c>
    </row>
    <row r="9765" spans="1:16">
      <c r="A9765" s="303">
        <v>0</v>
      </c>
      <c r="B9765" s="303">
        <v>0</v>
      </c>
      <c r="C9765" s="303">
        <v>0</v>
      </c>
      <c r="D9765" s="304">
        <f t="shared" si="152"/>
        <v>0</v>
      </c>
      <c r="E9765" s="305">
        <v>45992</v>
      </c>
      <c r="F9765" s="302" t="s">
        <v>69</v>
      </c>
      <c r="G9765" s="302" t="s">
        <v>70</v>
      </c>
      <c r="H9765" s="302" t="s">
        <v>3575</v>
      </c>
      <c r="I9765" s="302" t="s">
        <v>732</v>
      </c>
      <c r="J9765" s="302">
        <v>135600</v>
      </c>
      <c r="K9765" s="302" t="s">
        <v>84</v>
      </c>
      <c r="L9765" s="302">
        <v>9741947</v>
      </c>
      <c r="M9765" s="302" t="s">
        <v>3586</v>
      </c>
      <c r="N9765" s="305">
        <v>39458</v>
      </c>
      <c r="O9765" s="305">
        <v>39448</v>
      </c>
      <c r="P9765" s="302" t="s">
        <v>3584</v>
      </c>
    </row>
    <row r="9766" spans="1:16">
      <c r="A9766" s="303">
        <v>0</v>
      </c>
      <c r="B9766" s="303">
        <v>0</v>
      </c>
      <c r="C9766" s="303">
        <v>0</v>
      </c>
      <c r="D9766" s="304">
        <f t="shared" si="152"/>
        <v>0</v>
      </c>
      <c r="E9766" s="305">
        <v>45992</v>
      </c>
      <c r="F9766" s="302" t="s">
        <v>69</v>
      </c>
      <c r="G9766" s="302" t="s">
        <v>70</v>
      </c>
      <c r="H9766" s="302" t="s">
        <v>3575</v>
      </c>
      <c r="I9766" s="302" t="s">
        <v>732</v>
      </c>
      <c r="J9766" s="302">
        <v>135600</v>
      </c>
      <c r="K9766" s="302" t="s">
        <v>84</v>
      </c>
      <c r="L9766" s="302">
        <v>11160436</v>
      </c>
      <c r="M9766" s="302" t="s">
        <v>3585</v>
      </c>
      <c r="N9766" s="305">
        <v>40848</v>
      </c>
      <c r="O9766" s="305">
        <v>40848</v>
      </c>
      <c r="P9766" s="302" t="s">
        <v>2891</v>
      </c>
    </row>
    <row r="9767" spans="1:16">
      <c r="A9767" s="303">
        <v>0</v>
      </c>
      <c r="B9767" s="303">
        <v>0</v>
      </c>
      <c r="C9767" s="303">
        <v>0</v>
      </c>
      <c r="D9767" s="304">
        <f t="shared" si="152"/>
        <v>0</v>
      </c>
      <c r="E9767" s="305">
        <v>45992</v>
      </c>
      <c r="F9767" s="302" t="s">
        <v>69</v>
      </c>
      <c r="G9767" s="302" t="s">
        <v>70</v>
      </c>
      <c r="H9767" s="302" t="s">
        <v>3575</v>
      </c>
      <c r="I9767" s="302" t="s">
        <v>732</v>
      </c>
      <c r="J9767" s="302">
        <v>135600</v>
      </c>
      <c r="K9767" s="302" t="s">
        <v>99</v>
      </c>
      <c r="L9767" s="302">
        <v>9862307</v>
      </c>
      <c r="M9767" s="302" t="s">
        <v>887</v>
      </c>
      <c r="N9767" s="305">
        <v>35612</v>
      </c>
      <c r="O9767" s="305">
        <v>35612</v>
      </c>
      <c r="P9767" s="302" t="s">
        <v>1062</v>
      </c>
    </row>
    <row r="9768" spans="1:16">
      <c r="A9768" s="303">
        <v>0</v>
      </c>
      <c r="B9768" s="303">
        <v>0</v>
      </c>
      <c r="C9768" s="303">
        <v>0</v>
      </c>
      <c r="D9768" s="304">
        <f t="shared" si="152"/>
        <v>0</v>
      </c>
      <c r="E9768" s="305">
        <v>45992</v>
      </c>
      <c r="F9768" s="302" t="s">
        <v>69</v>
      </c>
      <c r="G9768" s="302" t="s">
        <v>70</v>
      </c>
      <c r="H9768" s="302" t="s">
        <v>3575</v>
      </c>
      <c r="I9768" s="302" t="s">
        <v>732</v>
      </c>
      <c r="J9768" s="302">
        <v>135600</v>
      </c>
      <c r="K9768" s="302" t="s">
        <v>92</v>
      </c>
      <c r="L9768" s="302">
        <v>9739021</v>
      </c>
      <c r="M9768" s="302" t="s">
        <v>948</v>
      </c>
      <c r="N9768" s="305">
        <v>39458</v>
      </c>
      <c r="O9768" s="305">
        <v>39448</v>
      </c>
      <c r="P9768" s="302" t="s">
        <v>3584</v>
      </c>
    </row>
    <row r="9769" spans="1:16">
      <c r="A9769" s="303">
        <v>0</v>
      </c>
      <c r="B9769" s="303">
        <v>0</v>
      </c>
      <c r="C9769" s="303">
        <v>0</v>
      </c>
      <c r="D9769" s="304">
        <f t="shared" si="152"/>
        <v>0</v>
      </c>
      <c r="E9769" s="305">
        <v>45992</v>
      </c>
      <c r="F9769" s="302" t="s">
        <v>69</v>
      </c>
      <c r="G9769" s="302" t="s">
        <v>70</v>
      </c>
      <c r="H9769" s="302" t="s">
        <v>3575</v>
      </c>
      <c r="I9769" s="302" t="s">
        <v>732</v>
      </c>
      <c r="J9769" s="302">
        <v>135600</v>
      </c>
      <c r="K9769" s="302" t="s">
        <v>92</v>
      </c>
      <c r="L9769" s="302">
        <v>9773821</v>
      </c>
      <c r="M9769" s="302" t="s">
        <v>948</v>
      </c>
      <c r="N9769" s="305">
        <v>34881</v>
      </c>
      <c r="O9769" s="305">
        <v>34881</v>
      </c>
      <c r="P9769" s="302" t="s">
        <v>1062</v>
      </c>
    </row>
    <row r="9770" spans="1:16">
      <c r="A9770" s="303">
        <v>0</v>
      </c>
      <c r="B9770" s="303">
        <v>0</v>
      </c>
      <c r="C9770" s="303">
        <v>0</v>
      </c>
      <c r="D9770" s="304">
        <f t="shared" si="152"/>
        <v>0</v>
      </c>
      <c r="E9770" s="305">
        <v>45992</v>
      </c>
      <c r="F9770" s="302" t="s">
        <v>69</v>
      </c>
      <c r="G9770" s="302" t="s">
        <v>70</v>
      </c>
      <c r="H9770" s="302" t="s">
        <v>3575</v>
      </c>
      <c r="I9770" s="302" t="s">
        <v>732</v>
      </c>
      <c r="J9770" s="302">
        <v>135600</v>
      </c>
      <c r="K9770" s="302" t="s">
        <v>92</v>
      </c>
      <c r="L9770" s="302">
        <v>9817605</v>
      </c>
      <c r="M9770" s="302" t="s">
        <v>948</v>
      </c>
      <c r="N9770" s="305">
        <v>38169</v>
      </c>
      <c r="O9770" s="305">
        <v>37987</v>
      </c>
      <c r="P9770" s="302" t="s">
        <v>2891</v>
      </c>
    </row>
    <row r="9771" spans="1:16">
      <c r="A9771" s="303">
        <v>0</v>
      </c>
      <c r="B9771" s="303">
        <v>0</v>
      </c>
      <c r="C9771" s="303">
        <v>0</v>
      </c>
      <c r="D9771" s="304">
        <f t="shared" si="152"/>
        <v>0</v>
      </c>
      <c r="E9771" s="305">
        <v>45992</v>
      </c>
      <c r="F9771" s="302" t="s">
        <v>69</v>
      </c>
      <c r="G9771" s="302" t="s">
        <v>70</v>
      </c>
      <c r="H9771" s="302" t="s">
        <v>3575</v>
      </c>
      <c r="I9771" s="302" t="s">
        <v>732</v>
      </c>
      <c r="J9771" s="302">
        <v>135600</v>
      </c>
      <c r="K9771" s="302" t="s">
        <v>92</v>
      </c>
      <c r="L9771" s="302">
        <v>9801786</v>
      </c>
      <c r="M9771" s="302" t="s">
        <v>948</v>
      </c>
      <c r="N9771" s="305">
        <v>36951</v>
      </c>
      <c r="O9771" s="305">
        <v>36892</v>
      </c>
      <c r="P9771" s="302" t="s">
        <v>2891</v>
      </c>
    </row>
    <row r="9772" spans="1:16">
      <c r="A9772" s="303">
        <v>0</v>
      </c>
      <c r="B9772" s="303">
        <v>0</v>
      </c>
      <c r="C9772" s="303">
        <v>0</v>
      </c>
      <c r="D9772" s="304">
        <f t="shared" si="152"/>
        <v>0</v>
      </c>
      <c r="E9772" s="305">
        <v>45992</v>
      </c>
      <c r="F9772" s="302" t="s">
        <v>69</v>
      </c>
      <c r="G9772" s="302" t="s">
        <v>70</v>
      </c>
      <c r="H9772" s="302" t="s">
        <v>3575</v>
      </c>
      <c r="I9772" s="302" t="s">
        <v>732</v>
      </c>
      <c r="J9772" s="302">
        <v>135600</v>
      </c>
      <c r="K9772" s="302" t="s">
        <v>92</v>
      </c>
      <c r="L9772" s="302">
        <v>9806977</v>
      </c>
      <c r="M9772" s="302" t="s">
        <v>948</v>
      </c>
      <c r="N9772" s="305">
        <v>37036</v>
      </c>
      <c r="O9772" s="305">
        <v>36892</v>
      </c>
      <c r="P9772" s="302" t="s">
        <v>2891</v>
      </c>
    </row>
    <row r="9773" spans="1:16">
      <c r="A9773" s="303">
        <v>0</v>
      </c>
      <c r="B9773" s="303">
        <v>0</v>
      </c>
      <c r="C9773" s="303">
        <v>0</v>
      </c>
      <c r="D9773" s="304">
        <f t="shared" si="152"/>
        <v>0</v>
      </c>
      <c r="E9773" s="305">
        <v>45992</v>
      </c>
      <c r="F9773" s="302" t="s">
        <v>69</v>
      </c>
      <c r="G9773" s="302" t="s">
        <v>70</v>
      </c>
      <c r="H9773" s="302" t="s">
        <v>3575</v>
      </c>
      <c r="I9773" s="302" t="s">
        <v>732</v>
      </c>
      <c r="J9773" s="302">
        <v>135600</v>
      </c>
      <c r="K9773" s="302" t="s">
        <v>92</v>
      </c>
      <c r="L9773" s="302">
        <v>10658376</v>
      </c>
      <c r="M9773" s="302" t="s">
        <v>877</v>
      </c>
      <c r="N9773" s="305">
        <v>40575</v>
      </c>
      <c r="O9773" s="305">
        <v>40544</v>
      </c>
      <c r="P9773" s="302" t="s">
        <v>2891</v>
      </c>
    </row>
    <row r="9774" spans="1:16">
      <c r="A9774" s="303">
        <v>0</v>
      </c>
      <c r="B9774" s="303">
        <v>0</v>
      </c>
      <c r="C9774" s="303">
        <v>0</v>
      </c>
      <c r="D9774" s="304">
        <f t="shared" si="152"/>
        <v>0</v>
      </c>
      <c r="E9774" s="305">
        <v>45992</v>
      </c>
      <c r="F9774" s="302" t="s">
        <v>69</v>
      </c>
      <c r="G9774" s="302" t="s">
        <v>70</v>
      </c>
      <c r="H9774" s="302" t="s">
        <v>3575</v>
      </c>
      <c r="I9774" s="302" t="s">
        <v>732</v>
      </c>
      <c r="J9774" s="302">
        <v>135600</v>
      </c>
      <c r="K9774" s="302" t="s">
        <v>92</v>
      </c>
      <c r="L9774" s="302">
        <v>9819695</v>
      </c>
      <c r="M9774" s="302" t="s">
        <v>948</v>
      </c>
      <c r="N9774" s="305">
        <v>38565</v>
      </c>
      <c r="O9774" s="305">
        <v>38353</v>
      </c>
      <c r="P9774" s="302" t="s">
        <v>2891</v>
      </c>
    </row>
    <row r="9775" spans="1:16">
      <c r="A9775" s="303">
        <v>0</v>
      </c>
      <c r="B9775" s="303">
        <v>0</v>
      </c>
      <c r="C9775" s="303">
        <v>0</v>
      </c>
      <c r="D9775" s="304">
        <f t="shared" si="152"/>
        <v>0</v>
      </c>
      <c r="E9775" s="305">
        <v>45992</v>
      </c>
      <c r="F9775" s="302" t="s">
        <v>69</v>
      </c>
      <c r="G9775" s="302" t="s">
        <v>70</v>
      </c>
      <c r="H9775" s="302" t="s">
        <v>3589</v>
      </c>
      <c r="I9775" s="302" t="s">
        <v>734</v>
      </c>
      <c r="J9775" s="302">
        <v>135500</v>
      </c>
      <c r="K9775" s="302" t="s">
        <v>80</v>
      </c>
      <c r="L9775" s="302">
        <v>9816114</v>
      </c>
      <c r="M9775" s="302" t="s">
        <v>891</v>
      </c>
      <c r="N9775" s="305">
        <v>37956</v>
      </c>
      <c r="O9775" s="305">
        <v>37622</v>
      </c>
      <c r="P9775" s="302" t="s">
        <v>3590</v>
      </c>
    </row>
    <row r="9776" spans="1:16">
      <c r="A9776" s="303">
        <v>0</v>
      </c>
      <c r="B9776" s="303">
        <v>0</v>
      </c>
      <c r="C9776" s="303">
        <v>0</v>
      </c>
      <c r="D9776" s="304">
        <f t="shared" si="152"/>
        <v>0</v>
      </c>
      <c r="E9776" s="305">
        <v>45992</v>
      </c>
      <c r="F9776" s="302" t="s">
        <v>69</v>
      </c>
      <c r="G9776" s="302" t="s">
        <v>70</v>
      </c>
      <c r="H9776" s="302" t="s">
        <v>3589</v>
      </c>
      <c r="I9776" s="302" t="s">
        <v>734</v>
      </c>
      <c r="J9776" s="302">
        <v>135500</v>
      </c>
      <c r="K9776" s="302" t="s">
        <v>83</v>
      </c>
      <c r="L9776" s="302">
        <v>9743176</v>
      </c>
      <c r="M9776" s="302" t="s">
        <v>879</v>
      </c>
      <c r="N9776" s="305">
        <v>38822</v>
      </c>
      <c r="O9776" s="305">
        <v>38718</v>
      </c>
      <c r="P9776" s="302" t="s">
        <v>3592</v>
      </c>
    </row>
    <row r="9777" spans="1:16">
      <c r="A9777" s="303">
        <v>0</v>
      </c>
      <c r="B9777" s="303">
        <v>0</v>
      </c>
      <c r="C9777" s="303">
        <v>0</v>
      </c>
      <c r="D9777" s="304">
        <f t="shared" si="152"/>
        <v>0</v>
      </c>
      <c r="E9777" s="305">
        <v>45992</v>
      </c>
      <c r="F9777" s="302" t="s">
        <v>69</v>
      </c>
      <c r="G9777" s="302" t="s">
        <v>70</v>
      </c>
      <c r="H9777" s="302" t="s">
        <v>3589</v>
      </c>
      <c r="I9777" s="302" t="s">
        <v>734</v>
      </c>
      <c r="J9777" s="302">
        <v>135500</v>
      </c>
      <c r="K9777" s="302" t="s">
        <v>83</v>
      </c>
      <c r="L9777" s="302">
        <v>9739013</v>
      </c>
      <c r="M9777" s="302" t="s">
        <v>879</v>
      </c>
      <c r="N9777" s="305">
        <v>39458</v>
      </c>
      <c r="O9777" s="305">
        <v>39448</v>
      </c>
      <c r="P9777" s="302" t="s">
        <v>3591</v>
      </c>
    </row>
    <row r="9778" spans="1:16">
      <c r="A9778" s="303">
        <v>0</v>
      </c>
      <c r="B9778" s="303">
        <v>0</v>
      </c>
      <c r="C9778" s="303">
        <v>0</v>
      </c>
      <c r="D9778" s="304">
        <f t="shared" si="152"/>
        <v>0</v>
      </c>
      <c r="E9778" s="305">
        <v>45992</v>
      </c>
      <c r="F9778" s="302" t="s">
        <v>69</v>
      </c>
      <c r="G9778" s="302" t="s">
        <v>70</v>
      </c>
      <c r="H9778" s="302" t="s">
        <v>3589</v>
      </c>
      <c r="I9778" s="302" t="s">
        <v>734</v>
      </c>
      <c r="J9778" s="302">
        <v>135500</v>
      </c>
      <c r="K9778" s="302" t="s">
        <v>84</v>
      </c>
      <c r="L9778" s="302">
        <v>9748850</v>
      </c>
      <c r="M9778" s="302" t="s">
        <v>3594</v>
      </c>
      <c r="N9778" s="305">
        <v>38822</v>
      </c>
      <c r="O9778" s="305">
        <v>38991</v>
      </c>
      <c r="P9778" s="302" t="s">
        <v>3592</v>
      </c>
    </row>
    <row r="9779" spans="1:16">
      <c r="A9779" s="303">
        <v>0</v>
      </c>
      <c r="B9779" s="303">
        <v>0</v>
      </c>
      <c r="C9779" s="303">
        <v>0</v>
      </c>
      <c r="D9779" s="304">
        <f t="shared" si="152"/>
        <v>0</v>
      </c>
      <c r="E9779" s="305">
        <v>45992</v>
      </c>
      <c r="F9779" s="302" t="s">
        <v>69</v>
      </c>
      <c r="G9779" s="302" t="s">
        <v>70</v>
      </c>
      <c r="H9779" s="302" t="s">
        <v>3589</v>
      </c>
      <c r="I9779" s="302" t="s">
        <v>734</v>
      </c>
      <c r="J9779" s="302">
        <v>135500</v>
      </c>
      <c r="K9779" s="302" t="s">
        <v>84</v>
      </c>
      <c r="L9779" s="302">
        <v>9741123</v>
      </c>
      <c r="M9779" s="302" t="s">
        <v>3593</v>
      </c>
      <c r="N9779" s="305">
        <v>39458</v>
      </c>
      <c r="O9779" s="305">
        <v>39448</v>
      </c>
      <c r="P9779" s="302" t="s">
        <v>3591</v>
      </c>
    </row>
    <row r="9780" spans="1:16">
      <c r="A9780" s="303">
        <v>0</v>
      </c>
      <c r="B9780" s="303">
        <v>0</v>
      </c>
      <c r="C9780" s="303">
        <v>0</v>
      </c>
      <c r="D9780" s="304">
        <f t="shared" si="152"/>
        <v>0</v>
      </c>
      <c r="E9780" s="305">
        <v>45992</v>
      </c>
      <c r="F9780" s="302" t="s">
        <v>69</v>
      </c>
      <c r="G9780" s="302" t="s">
        <v>70</v>
      </c>
      <c r="H9780" s="302" t="s">
        <v>3589</v>
      </c>
      <c r="I9780" s="302" t="s">
        <v>734</v>
      </c>
      <c r="J9780" s="302">
        <v>135500</v>
      </c>
      <c r="K9780" s="302" t="s">
        <v>85</v>
      </c>
      <c r="L9780" s="302">
        <v>9816113</v>
      </c>
      <c r="M9780" s="302" t="s">
        <v>901</v>
      </c>
      <c r="N9780" s="305">
        <v>37956</v>
      </c>
      <c r="O9780" s="305">
        <v>37622</v>
      </c>
      <c r="P9780" s="302" t="s">
        <v>3590</v>
      </c>
    </row>
    <row r="9781" spans="1:16">
      <c r="A9781" s="303">
        <v>0</v>
      </c>
      <c r="B9781" s="303">
        <v>0</v>
      </c>
      <c r="C9781" s="303">
        <v>0</v>
      </c>
      <c r="D9781" s="304">
        <f t="shared" si="152"/>
        <v>0</v>
      </c>
      <c r="E9781" s="305">
        <v>45992</v>
      </c>
      <c r="F9781" s="302" t="s">
        <v>69</v>
      </c>
      <c r="G9781" s="302" t="s">
        <v>70</v>
      </c>
      <c r="H9781" s="302" t="s">
        <v>3589</v>
      </c>
      <c r="I9781" s="302" t="s">
        <v>734</v>
      </c>
      <c r="J9781" s="302">
        <v>135500</v>
      </c>
      <c r="K9781" s="302" t="s">
        <v>86</v>
      </c>
      <c r="L9781" s="302">
        <v>9743177</v>
      </c>
      <c r="M9781" s="302" t="s">
        <v>885</v>
      </c>
      <c r="N9781" s="305">
        <v>38822</v>
      </c>
      <c r="O9781" s="305">
        <v>38718</v>
      </c>
      <c r="P9781" s="302" t="s">
        <v>3592</v>
      </c>
    </row>
    <row r="9782" spans="1:16">
      <c r="A9782" s="303">
        <v>0</v>
      </c>
      <c r="B9782" s="303">
        <v>0</v>
      </c>
      <c r="C9782" s="303">
        <v>0</v>
      </c>
      <c r="D9782" s="304">
        <f t="shared" si="152"/>
        <v>0</v>
      </c>
      <c r="E9782" s="305">
        <v>45992</v>
      </c>
      <c r="F9782" s="302" t="s">
        <v>69</v>
      </c>
      <c r="G9782" s="302" t="s">
        <v>70</v>
      </c>
      <c r="H9782" s="302" t="s">
        <v>3589</v>
      </c>
      <c r="I9782" s="302" t="s">
        <v>734</v>
      </c>
      <c r="J9782" s="302">
        <v>135500</v>
      </c>
      <c r="K9782" s="302" t="s">
        <v>86</v>
      </c>
      <c r="L9782" s="302">
        <v>9816147</v>
      </c>
      <c r="M9782" s="302" t="s">
        <v>885</v>
      </c>
      <c r="N9782" s="305">
        <v>37956</v>
      </c>
      <c r="O9782" s="305">
        <v>37622</v>
      </c>
      <c r="P9782" s="302" t="s">
        <v>3590</v>
      </c>
    </row>
    <row r="9783" spans="1:16">
      <c r="A9783" s="303">
        <v>0</v>
      </c>
      <c r="B9783" s="303">
        <v>0</v>
      </c>
      <c r="C9783" s="303">
        <v>0</v>
      </c>
      <c r="D9783" s="304">
        <f t="shared" si="152"/>
        <v>0</v>
      </c>
      <c r="E9783" s="305">
        <v>45992</v>
      </c>
      <c r="F9783" s="302" t="s">
        <v>69</v>
      </c>
      <c r="G9783" s="302" t="s">
        <v>70</v>
      </c>
      <c r="H9783" s="302" t="s">
        <v>3589</v>
      </c>
      <c r="I9783" s="302" t="s">
        <v>734</v>
      </c>
      <c r="J9783" s="302">
        <v>135500</v>
      </c>
      <c r="K9783" s="302" t="s">
        <v>86</v>
      </c>
      <c r="L9783" s="302">
        <v>9739014</v>
      </c>
      <c r="M9783" s="302" t="s">
        <v>885</v>
      </c>
      <c r="N9783" s="305">
        <v>39458</v>
      </c>
      <c r="O9783" s="305">
        <v>39448</v>
      </c>
      <c r="P9783" s="302" t="s">
        <v>3591</v>
      </c>
    </row>
    <row r="9784" spans="1:16">
      <c r="A9784" s="303">
        <v>0</v>
      </c>
      <c r="B9784" s="303">
        <v>0</v>
      </c>
      <c r="C9784" s="303">
        <v>0</v>
      </c>
      <c r="D9784" s="304">
        <f t="shared" si="152"/>
        <v>0</v>
      </c>
      <c r="E9784" s="305">
        <v>45992</v>
      </c>
      <c r="F9784" s="302" t="s">
        <v>69</v>
      </c>
      <c r="G9784" s="302" t="s">
        <v>70</v>
      </c>
      <c r="H9784" s="302" t="s">
        <v>3589</v>
      </c>
      <c r="I9784" s="302" t="s">
        <v>734</v>
      </c>
      <c r="J9784" s="302">
        <v>135600</v>
      </c>
      <c r="K9784" s="302" t="s">
        <v>104</v>
      </c>
      <c r="L9784" s="302">
        <v>9816146</v>
      </c>
      <c r="M9784" s="302" t="s">
        <v>907</v>
      </c>
      <c r="N9784" s="305">
        <v>37956</v>
      </c>
      <c r="O9784" s="305">
        <v>37622</v>
      </c>
      <c r="P9784" s="302" t="s">
        <v>3590</v>
      </c>
    </row>
    <row r="9785" spans="1:16">
      <c r="A9785" s="303">
        <v>0</v>
      </c>
      <c r="B9785" s="303">
        <v>0</v>
      </c>
      <c r="C9785" s="303">
        <v>0</v>
      </c>
      <c r="D9785" s="304">
        <f t="shared" si="152"/>
        <v>0</v>
      </c>
      <c r="E9785" s="305">
        <v>45992</v>
      </c>
      <c r="F9785" s="302" t="s">
        <v>69</v>
      </c>
      <c r="G9785" s="302" t="s">
        <v>70</v>
      </c>
      <c r="H9785" s="302" t="s">
        <v>3589</v>
      </c>
      <c r="I9785" s="302" t="s">
        <v>734</v>
      </c>
      <c r="J9785" s="302">
        <v>135600</v>
      </c>
      <c r="K9785" s="302" t="s">
        <v>84</v>
      </c>
      <c r="L9785" s="302">
        <v>9741124</v>
      </c>
      <c r="M9785" s="302" t="s">
        <v>3593</v>
      </c>
      <c r="N9785" s="305">
        <v>39458</v>
      </c>
      <c r="O9785" s="305">
        <v>39448</v>
      </c>
      <c r="P9785" s="302" t="s">
        <v>3591</v>
      </c>
    </row>
    <row r="9786" spans="1:16">
      <c r="A9786" s="303">
        <v>0</v>
      </c>
      <c r="B9786" s="303">
        <v>0</v>
      </c>
      <c r="C9786" s="303">
        <v>0</v>
      </c>
      <c r="D9786" s="304">
        <f t="shared" si="152"/>
        <v>0</v>
      </c>
      <c r="E9786" s="305">
        <v>45992</v>
      </c>
      <c r="F9786" s="302" t="s">
        <v>69</v>
      </c>
      <c r="G9786" s="302" t="s">
        <v>70</v>
      </c>
      <c r="H9786" s="302" t="s">
        <v>3589</v>
      </c>
      <c r="I9786" s="302" t="s">
        <v>734</v>
      </c>
      <c r="J9786" s="302">
        <v>135600</v>
      </c>
      <c r="K9786" s="302" t="s">
        <v>84</v>
      </c>
      <c r="L9786" s="302">
        <v>9748851</v>
      </c>
      <c r="M9786" s="302" t="s">
        <v>3594</v>
      </c>
      <c r="N9786" s="305">
        <v>38822</v>
      </c>
      <c r="O9786" s="305">
        <v>38991</v>
      </c>
      <c r="P9786" s="302" t="s">
        <v>3592</v>
      </c>
    </row>
    <row r="9787" spans="1:16">
      <c r="A9787" s="303">
        <v>0</v>
      </c>
      <c r="B9787" s="303">
        <v>0</v>
      </c>
      <c r="C9787" s="303">
        <v>0</v>
      </c>
      <c r="D9787" s="304">
        <f t="shared" si="152"/>
        <v>0</v>
      </c>
      <c r="E9787" s="305">
        <v>45992</v>
      </c>
      <c r="F9787" s="302" t="s">
        <v>69</v>
      </c>
      <c r="G9787" s="302" t="s">
        <v>70</v>
      </c>
      <c r="H9787" s="302" t="s">
        <v>3589</v>
      </c>
      <c r="I9787" s="302" t="s">
        <v>734</v>
      </c>
      <c r="J9787" s="302">
        <v>135600</v>
      </c>
      <c r="K9787" s="302" t="s">
        <v>92</v>
      </c>
      <c r="L9787" s="302">
        <v>9816148</v>
      </c>
      <c r="M9787" s="302" t="s">
        <v>948</v>
      </c>
      <c r="N9787" s="305">
        <v>37956</v>
      </c>
      <c r="O9787" s="305">
        <v>37622</v>
      </c>
      <c r="P9787" s="302" t="s">
        <v>3590</v>
      </c>
    </row>
    <row r="9788" spans="1:16">
      <c r="A9788" s="303">
        <v>0</v>
      </c>
      <c r="B9788" s="303">
        <v>0</v>
      </c>
      <c r="C9788" s="303">
        <v>0</v>
      </c>
      <c r="D9788" s="304">
        <f t="shared" si="152"/>
        <v>0</v>
      </c>
      <c r="E9788" s="305">
        <v>45992</v>
      </c>
      <c r="F9788" s="302" t="s">
        <v>69</v>
      </c>
      <c r="G9788" s="302" t="s">
        <v>70</v>
      </c>
      <c r="H9788" s="302" t="s">
        <v>3589</v>
      </c>
      <c r="I9788" s="302" t="s">
        <v>734</v>
      </c>
      <c r="J9788" s="302">
        <v>135600</v>
      </c>
      <c r="K9788" s="302" t="s">
        <v>92</v>
      </c>
      <c r="L9788" s="302">
        <v>9743178</v>
      </c>
      <c r="M9788" s="302" t="s">
        <v>948</v>
      </c>
      <c r="N9788" s="305">
        <v>38822</v>
      </c>
      <c r="O9788" s="305">
        <v>38718</v>
      </c>
      <c r="P9788" s="302" t="s">
        <v>3592</v>
      </c>
    </row>
    <row r="9789" spans="1:16">
      <c r="A9789" s="303">
        <v>0</v>
      </c>
      <c r="B9789" s="303">
        <v>0</v>
      </c>
      <c r="C9789" s="303">
        <v>0</v>
      </c>
      <c r="D9789" s="304">
        <f t="shared" si="152"/>
        <v>0</v>
      </c>
      <c r="E9789" s="305">
        <v>45992</v>
      </c>
      <c r="F9789" s="302" t="s">
        <v>69</v>
      </c>
      <c r="G9789" s="302" t="s">
        <v>70</v>
      </c>
      <c r="H9789" s="302" t="s">
        <v>3589</v>
      </c>
      <c r="I9789" s="302" t="s">
        <v>734</v>
      </c>
      <c r="J9789" s="302">
        <v>135600</v>
      </c>
      <c r="K9789" s="302" t="s">
        <v>92</v>
      </c>
      <c r="L9789" s="302">
        <v>9739015</v>
      </c>
      <c r="M9789" s="302" t="s">
        <v>948</v>
      </c>
      <c r="N9789" s="305">
        <v>39458</v>
      </c>
      <c r="O9789" s="305">
        <v>39448</v>
      </c>
      <c r="P9789" s="302" t="s">
        <v>3591</v>
      </c>
    </row>
    <row r="9790" spans="1:16">
      <c r="A9790" s="303">
        <v>0</v>
      </c>
      <c r="B9790" s="303">
        <v>0</v>
      </c>
      <c r="C9790" s="303">
        <v>0</v>
      </c>
      <c r="D9790" s="304">
        <f t="shared" si="152"/>
        <v>0</v>
      </c>
      <c r="E9790" s="305">
        <v>45992</v>
      </c>
      <c r="F9790" s="302" t="s">
        <v>69</v>
      </c>
      <c r="G9790" s="302" t="s">
        <v>70</v>
      </c>
      <c r="H9790" s="302" t="s">
        <v>3595</v>
      </c>
      <c r="I9790" s="302" t="s">
        <v>90</v>
      </c>
      <c r="J9790" s="302">
        <v>135500</v>
      </c>
      <c r="K9790" s="302" t="s">
        <v>83</v>
      </c>
      <c r="L9790" s="302">
        <v>9802588</v>
      </c>
      <c r="M9790" s="302" t="s">
        <v>879</v>
      </c>
      <c r="N9790" s="305">
        <v>30133</v>
      </c>
      <c r="O9790" s="305">
        <v>30133</v>
      </c>
      <c r="P9790" s="302" t="s">
        <v>1052</v>
      </c>
    </row>
    <row r="9791" spans="1:16">
      <c r="A9791" s="303">
        <v>0</v>
      </c>
      <c r="B9791" s="303">
        <v>0</v>
      </c>
      <c r="C9791" s="303">
        <v>0</v>
      </c>
      <c r="D9791" s="304">
        <f t="shared" si="152"/>
        <v>0</v>
      </c>
      <c r="E9791" s="305">
        <v>45992</v>
      </c>
      <c r="F9791" s="302" t="s">
        <v>69</v>
      </c>
      <c r="G9791" s="302" t="s">
        <v>70</v>
      </c>
      <c r="H9791" s="302" t="s">
        <v>3595</v>
      </c>
      <c r="I9791" s="302" t="s">
        <v>90</v>
      </c>
      <c r="J9791" s="302">
        <v>135500</v>
      </c>
      <c r="K9791" s="302" t="s">
        <v>83</v>
      </c>
      <c r="L9791" s="302">
        <v>9802420</v>
      </c>
      <c r="M9791" s="302" t="s">
        <v>879</v>
      </c>
      <c r="N9791" s="305">
        <v>30133</v>
      </c>
      <c r="O9791" s="305">
        <v>30133</v>
      </c>
      <c r="P9791" s="302" t="s">
        <v>1052</v>
      </c>
    </row>
    <row r="9792" spans="1:16">
      <c r="A9792" s="303">
        <v>0</v>
      </c>
      <c r="B9792" s="303">
        <v>0</v>
      </c>
      <c r="C9792" s="303">
        <v>0</v>
      </c>
      <c r="D9792" s="304">
        <f t="shared" si="152"/>
        <v>0</v>
      </c>
      <c r="E9792" s="305">
        <v>45992</v>
      </c>
      <c r="F9792" s="302" t="s">
        <v>69</v>
      </c>
      <c r="G9792" s="302" t="s">
        <v>70</v>
      </c>
      <c r="H9792" s="302" t="s">
        <v>3595</v>
      </c>
      <c r="I9792" s="302" t="s">
        <v>90</v>
      </c>
      <c r="J9792" s="302">
        <v>135500</v>
      </c>
      <c r="K9792" s="302" t="s">
        <v>83</v>
      </c>
      <c r="L9792" s="302">
        <v>9802471</v>
      </c>
      <c r="M9792" s="302" t="s">
        <v>879</v>
      </c>
      <c r="N9792" s="305">
        <v>30133</v>
      </c>
      <c r="O9792" s="305">
        <v>30133</v>
      </c>
      <c r="P9792" s="302" t="s">
        <v>1052</v>
      </c>
    </row>
    <row r="9793" spans="1:16">
      <c r="A9793" s="303">
        <v>0</v>
      </c>
      <c r="B9793" s="303">
        <v>0</v>
      </c>
      <c r="C9793" s="303">
        <v>0</v>
      </c>
      <c r="D9793" s="304">
        <f t="shared" si="152"/>
        <v>0</v>
      </c>
      <c r="E9793" s="305">
        <v>45992</v>
      </c>
      <c r="F9793" s="302" t="s">
        <v>69</v>
      </c>
      <c r="G9793" s="302" t="s">
        <v>70</v>
      </c>
      <c r="H9793" s="302" t="s">
        <v>3595</v>
      </c>
      <c r="I9793" s="302" t="s">
        <v>90</v>
      </c>
      <c r="J9793" s="302">
        <v>135500</v>
      </c>
      <c r="K9793" s="302" t="s">
        <v>86</v>
      </c>
      <c r="L9793" s="302">
        <v>9802959</v>
      </c>
      <c r="M9793" s="302" t="s">
        <v>885</v>
      </c>
      <c r="N9793" s="305">
        <v>30133</v>
      </c>
      <c r="O9793" s="305">
        <v>30133</v>
      </c>
      <c r="P9793" s="302" t="s">
        <v>1052</v>
      </c>
    </row>
    <row r="9794" spans="1:16">
      <c r="A9794" s="303">
        <v>0</v>
      </c>
      <c r="B9794" s="303">
        <v>0</v>
      </c>
      <c r="C9794" s="303">
        <v>0</v>
      </c>
      <c r="D9794" s="304">
        <f t="shared" si="152"/>
        <v>0</v>
      </c>
      <c r="E9794" s="305">
        <v>45992</v>
      </c>
      <c r="F9794" s="302" t="s">
        <v>69</v>
      </c>
      <c r="G9794" s="302" t="s">
        <v>70</v>
      </c>
      <c r="H9794" s="302" t="s">
        <v>3595</v>
      </c>
      <c r="I9794" s="302" t="s">
        <v>90</v>
      </c>
      <c r="J9794" s="302">
        <v>135500</v>
      </c>
      <c r="K9794" s="302" t="s">
        <v>86</v>
      </c>
      <c r="L9794" s="302">
        <v>9804936</v>
      </c>
      <c r="M9794" s="302" t="s">
        <v>885</v>
      </c>
      <c r="N9794" s="305">
        <v>30133</v>
      </c>
      <c r="O9794" s="305">
        <v>30133</v>
      </c>
      <c r="P9794" s="302" t="s">
        <v>1052</v>
      </c>
    </row>
    <row r="9795" spans="1:16">
      <c r="A9795" s="303">
        <v>0</v>
      </c>
      <c r="B9795" s="303">
        <v>0</v>
      </c>
      <c r="C9795" s="303">
        <v>0</v>
      </c>
      <c r="D9795" s="304">
        <f t="shared" ref="D9795:D9858" si="153">+B9795-C9795</f>
        <v>0</v>
      </c>
      <c r="E9795" s="305">
        <v>45992</v>
      </c>
      <c r="F9795" s="302" t="s">
        <v>69</v>
      </c>
      <c r="G9795" s="302" t="s">
        <v>70</v>
      </c>
      <c r="H9795" s="302" t="s">
        <v>3595</v>
      </c>
      <c r="I9795" s="302" t="s">
        <v>90</v>
      </c>
      <c r="J9795" s="302">
        <v>135500</v>
      </c>
      <c r="K9795" s="302" t="s">
        <v>86</v>
      </c>
      <c r="L9795" s="302">
        <v>9803127</v>
      </c>
      <c r="M9795" s="302" t="s">
        <v>885</v>
      </c>
      <c r="N9795" s="305">
        <v>30133</v>
      </c>
      <c r="O9795" s="305">
        <v>30133</v>
      </c>
      <c r="P9795" s="302" t="s">
        <v>1052</v>
      </c>
    </row>
    <row r="9796" spans="1:16">
      <c r="A9796" s="303">
        <v>0</v>
      </c>
      <c r="B9796" s="303">
        <v>0</v>
      </c>
      <c r="C9796" s="303">
        <v>0</v>
      </c>
      <c r="D9796" s="304">
        <f t="shared" si="153"/>
        <v>0</v>
      </c>
      <c r="E9796" s="305">
        <v>45992</v>
      </c>
      <c r="F9796" s="302" t="s">
        <v>69</v>
      </c>
      <c r="G9796" s="302" t="s">
        <v>70</v>
      </c>
      <c r="H9796" s="302" t="s">
        <v>3595</v>
      </c>
      <c r="I9796" s="302" t="s">
        <v>90</v>
      </c>
      <c r="J9796" s="302">
        <v>135500</v>
      </c>
      <c r="K9796" s="302" t="s">
        <v>86</v>
      </c>
      <c r="L9796" s="302">
        <v>9803010</v>
      </c>
      <c r="M9796" s="302" t="s">
        <v>885</v>
      </c>
      <c r="N9796" s="305">
        <v>30133</v>
      </c>
      <c r="O9796" s="305">
        <v>30133</v>
      </c>
      <c r="P9796" s="302" t="s">
        <v>1052</v>
      </c>
    </row>
    <row r="9797" spans="1:16">
      <c r="A9797" s="303">
        <v>0</v>
      </c>
      <c r="B9797" s="303">
        <v>0</v>
      </c>
      <c r="C9797" s="303">
        <v>0</v>
      </c>
      <c r="D9797" s="304">
        <f t="shared" si="153"/>
        <v>0</v>
      </c>
      <c r="E9797" s="305">
        <v>45992</v>
      </c>
      <c r="F9797" s="302" t="s">
        <v>69</v>
      </c>
      <c r="G9797" s="302" t="s">
        <v>70</v>
      </c>
      <c r="H9797" s="302" t="s">
        <v>3595</v>
      </c>
      <c r="I9797" s="302" t="s">
        <v>90</v>
      </c>
      <c r="J9797" s="302">
        <v>135500</v>
      </c>
      <c r="K9797" s="302" t="s">
        <v>88</v>
      </c>
      <c r="L9797" s="302">
        <v>9975152</v>
      </c>
      <c r="M9797" s="302" t="s">
        <v>3062</v>
      </c>
      <c r="N9797" s="305">
        <v>30133</v>
      </c>
      <c r="O9797" s="305">
        <v>30133</v>
      </c>
      <c r="P9797" s="302" t="s">
        <v>1062</v>
      </c>
    </row>
    <row r="9798" spans="1:16">
      <c r="A9798" s="303">
        <v>0</v>
      </c>
      <c r="B9798" s="303">
        <v>0</v>
      </c>
      <c r="C9798" s="303">
        <v>0</v>
      </c>
      <c r="D9798" s="304">
        <f t="shared" si="153"/>
        <v>0</v>
      </c>
      <c r="E9798" s="305">
        <v>45992</v>
      </c>
      <c r="F9798" s="302" t="s">
        <v>69</v>
      </c>
      <c r="G9798" s="302" t="s">
        <v>70</v>
      </c>
      <c r="H9798" s="302" t="s">
        <v>3595</v>
      </c>
      <c r="I9798" s="302" t="s">
        <v>90</v>
      </c>
      <c r="J9798" s="302">
        <v>135500</v>
      </c>
      <c r="K9798" s="302" t="s">
        <v>93</v>
      </c>
      <c r="L9798" s="302">
        <v>9975151</v>
      </c>
      <c r="M9798" s="302" t="s">
        <v>3063</v>
      </c>
      <c r="N9798" s="305">
        <v>30133</v>
      </c>
      <c r="O9798" s="305">
        <v>30133</v>
      </c>
      <c r="P9798" s="302" t="s">
        <v>1062</v>
      </c>
    </row>
    <row r="9799" spans="1:16">
      <c r="A9799" s="303">
        <v>0</v>
      </c>
      <c r="B9799" s="303">
        <v>0</v>
      </c>
      <c r="C9799" s="303">
        <v>0</v>
      </c>
      <c r="D9799" s="304">
        <f t="shared" si="153"/>
        <v>0</v>
      </c>
      <c r="E9799" s="305">
        <v>45992</v>
      </c>
      <c r="F9799" s="302" t="s">
        <v>69</v>
      </c>
      <c r="G9799" s="302" t="s">
        <v>70</v>
      </c>
      <c r="H9799" s="302" t="s">
        <v>3595</v>
      </c>
      <c r="I9799" s="302" t="s">
        <v>90</v>
      </c>
      <c r="J9799" s="302">
        <v>135500</v>
      </c>
      <c r="K9799" s="302" t="s">
        <v>94</v>
      </c>
      <c r="L9799" s="302">
        <v>9975150</v>
      </c>
      <c r="M9799" s="302" t="s">
        <v>3064</v>
      </c>
      <c r="N9799" s="305">
        <v>30133</v>
      </c>
      <c r="O9799" s="305">
        <v>30133</v>
      </c>
      <c r="P9799" s="302" t="s">
        <v>1062</v>
      </c>
    </row>
    <row r="9800" spans="1:16">
      <c r="A9800" s="303">
        <v>0</v>
      </c>
      <c r="B9800" s="303">
        <v>0</v>
      </c>
      <c r="C9800" s="303">
        <v>0</v>
      </c>
      <c r="D9800" s="304">
        <f t="shared" si="153"/>
        <v>0</v>
      </c>
      <c r="E9800" s="305">
        <v>45992</v>
      </c>
      <c r="F9800" s="302" t="s">
        <v>69</v>
      </c>
      <c r="G9800" s="302" t="s">
        <v>70</v>
      </c>
      <c r="H9800" s="302" t="s">
        <v>3595</v>
      </c>
      <c r="I9800" s="302" t="s">
        <v>90</v>
      </c>
      <c r="J9800" s="302">
        <v>135500</v>
      </c>
      <c r="K9800" s="302" t="s">
        <v>95</v>
      </c>
      <c r="L9800" s="302">
        <v>9975149</v>
      </c>
      <c r="M9800" s="302" t="s">
        <v>3070</v>
      </c>
      <c r="N9800" s="305">
        <v>30133</v>
      </c>
      <c r="O9800" s="305">
        <v>30133</v>
      </c>
      <c r="P9800" s="302" t="s">
        <v>1062</v>
      </c>
    </row>
    <row r="9801" spans="1:16">
      <c r="A9801" s="303">
        <v>0</v>
      </c>
      <c r="B9801" s="303">
        <v>0</v>
      </c>
      <c r="C9801" s="303">
        <v>0</v>
      </c>
      <c r="D9801" s="304">
        <f t="shared" si="153"/>
        <v>0</v>
      </c>
      <c r="E9801" s="305">
        <v>45992</v>
      </c>
      <c r="F9801" s="302" t="s">
        <v>69</v>
      </c>
      <c r="G9801" s="302" t="s">
        <v>70</v>
      </c>
      <c r="H9801" s="302" t="s">
        <v>3595</v>
      </c>
      <c r="I9801" s="302" t="s">
        <v>90</v>
      </c>
      <c r="J9801" s="302">
        <v>135600</v>
      </c>
      <c r="K9801" s="302" t="s">
        <v>91</v>
      </c>
      <c r="L9801" s="302">
        <v>9975148</v>
      </c>
      <c r="M9801" s="302" t="s">
        <v>886</v>
      </c>
      <c r="N9801" s="305">
        <v>30133</v>
      </c>
      <c r="O9801" s="305">
        <v>30133</v>
      </c>
      <c r="P9801" s="302" t="s">
        <v>1062</v>
      </c>
    </row>
    <row r="9802" spans="1:16">
      <c r="A9802" s="303">
        <v>0</v>
      </c>
      <c r="B9802" s="303">
        <v>0</v>
      </c>
      <c r="C9802" s="303">
        <v>0</v>
      </c>
      <c r="D9802" s="304">
        <f t="shared" si="153"/>
        <v>0</v>
      </c>
      <c r="E9802" s="305">
        <v>45992</v>
      </c>
      <c r="F9802" s="302" t="s">
        <v>69</v>
      </c>
      <c r="G9802" s="302" t="s">
        <v>70</v>
      </c>
      <c r="H9802" s="302" t="s">
        <v>3595</v>
      </c>
      <c r="I9802" s="302" t="s">
        <v>90</v>
      </c>
      <c r="J9802" s="302">
        <v>135600</v>
      </c>
      <c r="K9802" s="302" t="s">
        <v>92</v>
      </c>
      <c r="L9802" s="302">
        <v>10500654</v>
      </c>
      <c r="M9802" s="302" t="s">
        <v>877</v>
      </c>
      <c r="N9802" s="305">
        <v>40452</v>
      </c>
      <c r="O9802" s="305">
        <v>40179</v>
      </c>
      <c r="P9802" s="302" t="s">
        <v>3596</v>
      </c>
    </row>
    <row r="9803" spans="1:16">
      <c r="A9803" s="303">
        <v>0</v>
      </c>
      <c r="B9803" s="303">
        <v>0</v>
      </c>
      <c r="C9803" s="303">
        <v>0</v>
      </c>
      <c r="D9803" s="304">
        <f t="shared" si="153"/>
        <v>0</v>
      </c>
      <c r="E9803" s="305">
        <v>45992</v>
      </c>
      <c r="F9803" s="302" t="s">
        <v>69</v>
      </c>
      <c r="G9803" s="302" t="s">
        <v>70</v>
      </c>
      <c r="H9803" s="302" t="s">
        <v>3597</v>
      </c>
      <c r="I9803" s="302" t="s">
        <v>96</v>
      </c>
      <c r="J9803" s="302">
        <v>135500</v>
      </c>
      <c r="K9803" s="302" t="s">
        <v>83</v>
      </c>
      <c r="L9803" s="302">
        <v>9802559</v>
      </c>
      <c r="M9803" s="302" t="s">
        <v>879</v>
      </c>
      <c r="N9803" s="305">
        <v>31594</v>
      </c>
      <c r="O9803" s="305">
        <v>31594</v>
      </c>
      <c r="P9803" s="302" t="s">
        <v>1052</v>
      </c>
    </row>
    <row r="9804" spans="1:16">
      <c r="A9804" s="303">
        <v>0</v>
      </c>
      <c r="B9804" s="303">
        <v>0</v>
      </c>
      <c r="C9804" s="303">
        <v>0</v>
      </c>
      <c r="D9804" s="304">
        <f t="shared" si="153"/>
        <v>0</v>
      </c>
      <c r="E9804" s="305">
        <v>45992</v>
      </c>
      <c r="F9804" s="302" t="s">
        <v>69</v>
      </c>
      <c r="G9804" s="302" t="s">
        <v>70</v>
      </c>
      <c r="H9804" s="302" t="s">
        <v>3597</v>
      </c>
      <c r="I9804" s="302" t="s">
        <v>96</v>
      </c>
      <c r="J9804" s="302">
        <v>135500</v>
      </c>
      <c r="K9804" s="302" t="s">
        <v>83</v>
      </c>
      <c r="L9804" s="302">
        <v>9802562</v>
      </c>
      <c r="M9804" s="302" t="s">
        <v>879</v>
      </c>
      <c r="N9804" s="305">
        <v>33055</v>
      </c>
      <c r="O9804" s="305">
        <v>33055</v>
      </c>
      <c r="P9804" s="302" t="s">
        <v>1052</v>
      </c>
    </row>
    <row r="9805" spans="1:16">
      <c r="A9805" s="303">
        <v>0</v>
      </c>
      <c r="B9805" s="303">
        <v>0</v>
      </c>
      <c r="C9805" s="303">
        <v>0</v>
      </c>
      <c r="D9805" s="304">
        <f t="shared" si="153"/>
        <v>0</v>
      </c>
      <c r="E9805" s="305">
        <v>45992</v>
      </c>
      <c r="F9805" s="302" t="s">
        <v>69</v>
      </c>
      <c r="G9805" s="302" t="s">
        <v>70</v>
      </c>
      <c r="H9805" s="302" t="s">
        <v>3597</v>
      </c>
      <c r="I9805" s="302" t="s">
        <v>96</v>
      </c>
      <c r="J9805" s="302">
        <v>135500</v>
      </c>
      <c r="K9805" s="302" t="s">
        <v>83</v>
      </c>
      <c r="L9805" s="302">
        <v>9802529</v>
      </c>
      <c r="M9805" s="302" t="s">
        <v>879</v>
      </c>
      <c r="N9805" s="305">
        <v>35642</v>
      </c>
      <c r="O9805" s="305">
        <v>36526</v>
      </c>
      <c r="P9805" s="302" t="s">
        <v>1052</v>
      </c>
    </row>
    <row r="9806" spans="1:16">
      <c r="A9806" s="303">
        <v>0</v>
      </c>
      <c r="B9806" s="303">
        <v>0</v>
      </c>
      <c r="C9806" s="303">
        <v>0</v>
      </c>
      <c r="D9806" s="304">
        <f t="shared" si="153"/>
        <v>0</v>
      </c>
      <c r="E9806" s="305">
        <v>45992</v>
      </c>
      <c r="F9806" s="302" t="s">
        <v>69</v>
      </c>
      <c r="G9806" s="302" t="s">
        <v>70</v>
      </c>
      <c r="H9806" s="302" t="s">
        <v>3597</v>
      </c>
      <c r="I9806" s="302" t="s">
        <v>96</v>
      </c>
      <c r="J9806" s="302">
        <v>135500</v>
      </c>
      <c r="K9806" s="302" t="s">
        <v>83</v>
      </c>
      <c r="L9806" s="302">
        <v>9802560</v>
      </c>
      <c r="M9806" s="302" t="s">
        <v>879</v>
      </c>
      <c r="N9806" s="305">
        <v>31959</v>
      </c>
      <c r="O9806" s="305">
        <v>31959</v>
      </c>
      <c r="P9806" s="302" t="s">
        <v>1052</v>
      </c>
    </row>
    <row r="9807" spans="1:16">
      <c r="A9807" s="303">
        <v>0</v>
      </c>
      <c r="B9807" s="303">
        <v>0</v>
      </c>
      <c r="C9807" s="303">
        <v>0</v>
      </c>
      <c r="D9807" s="304">
        <f t="shared" si="153"/>
        <v>0</v>
      </c>
      <c r="E9807" s="305">
        <v>45992</v>
      </c>
      <c r="F9807" s="302" t="s">
        <v>69</v>
      </c>
      <c r="G9807" s="302" t="s">
        <v>70</v>
      </c>
      <c r="H9807" s="302" t="s">
        <v>3597</v>
      </c>
      <c r="I9807" s="302" t="s">
        <v>96</v>
      </c>
      <c r="J9807" s="302">
        <v>135500</v>
      </c>
      <c r="K9807" s="302" t="s">
        <v>83</v>
      </c>
      <c r="L9807" s="302">
        <v>9802563</v>
      </c>
      <c r="M9807" s="302" t="s">
        <v>879</v>
      </c>
      <c r="N9807" s="305">
        <v>33420</v>
      </c>
      <c r="O9807" s="305">
        <v>33420</v>
      </c>
      <c r="P9807" s="302" t="s">
        <v>1052</v>
      </c>
    </row>
    <row r="9808" spans="1:16">
      <c r="A9808" s="303">
        <v>0</v>
      </c>
      <c r="B9808" s="303">
        <v>0</v>
      </c>
      <c r="C9808" s="303">
        <v>0</v>
      </c>
      <c r="D9808" s="304">
        <f t="shared" si="153"/>
        <v>0</v>
      </c>
      <c r="E9808" s="305">
        <v>45992</v>
      </c>
      <c r="F9808" s="302" t="s">
        <v>69</v>
      </c>
      <c r="G9808" s="302" t="s">
        <v>70</v>
      </c>
      <c r="H9808" s="302" t="s">
        <v>3597</v>
      </c>
      <c r="I9808" s="302" t="s">
        <v>96</v>
      </c>
      <c r="J9808" s="302">
        <v>135500</v>
      </c>
      <c r="K9808" s="302" t="s">
        <v>83</v>
      </c>
      <c r="L9808" s="302">
        <v>9808206</v>
      </c>
      <c r="M9808" s="302" t="s">
        <v>879</v>
      </c>
      <c r="N9808" s="305">
        <v>37036</v>
      </c>
      <c r="O9808" s="305">
        <v>36892</v>
      </c>
      <c r="P9808" s="302" t="s">
        <v>3303</v>
      </c>
    </row>
    <row r="9809" spans="1:16">
      <c r="A9809" s="303">
        <v>0</v>
      </c>
      <c r="B9809" s="303">
        <v>0</v>
      </c>
      <c r="C9809" s="303">
        <v>0</v>
      </c>
      <c r="D9809" s="304">
        <f t="shared" si="153"/>
        <v>0</v>
      </c>
      <c r="E9809" s="305">
        <v>45992</v>
      </c>
      <c r="F9809" s="302" t="s">
        <v>69</v>
      </c>
      <c r="G9809" s="302" t="s">
        <v>70</v>
      </c>
      <c r="H9809" s="302" t="s">
        <v>3597</v>
      </c>
      <c r="I9809" s="302" t="s">
        <v>96</v>
      </c>
      <c r="J9809" s="302">
        <v>135500</v>
      </c>
      <c r="K9809" s="302" t="s">
        <v>83</v>
      </c>
      <c r="L9809" s="302">
        <v>9810965</v>
      </c>
      <c r="M9809" s="302" t="s">
        <v>879</v>
      </c>
      <c r="N9809" s="305">
        <v>37408</v>
      </c>
      <c r="O9809" s="305">
        <v>37257</v>
      </c>
      <c r="P9809" s="302" t="s">
        <v>1315</v>
      </c>
    </row>
    <row r="9810" spans="1:16">
      <c r="A9810" s="303">
        <v>0</v>
      </c>
      <c r="B9810" s="303">
        <v>0</v>
      </c>
      <c r="C9810" s="303">
        <v>0</v>
      </c>
      <c r="D9810" s="304">
        <f t="shared" si="153"/>
        <v>0</v>
      </c>
      <c r="E9810" s="305">
        <v>45992</v>
      </c>
      <c r="F9810" s="302" t="s">
        <v>69</v>
      </c>
      <c r="G9810" s="302" t="s">
        <v>70</v>
      </c>
      <c r="H9810" s="302" t="s">
        <v>3597</v>
      </c>
      <c r="I9810" s="302" t="s">
        <v>96</v>
      </c>
      <c r="J9810" s="302">
        <v>135500</v>
      </c>
      <c r="K9810" s="302" t="s">
        <v>83</v>
      </c>
      <c r="L9810" s="302">
        <v>9802561</v>
      </c>
      <c r="M9810" s="302" t="s">
        <v>879</v>
      </c>
      <c r="N9810" s="305">
        <v>32325</v>
      </c>
      <c r="O9810" s="305">
        <v>32325</v>
      </c>
      <c r="P9810" s="302" t="s">
        <v>1052</v>
      </c>
    </row>
    <row r="9811" spans="1:16">
      <c r="A9811" s="303">
        <v>0</v>
      </c>
      <c r="B9811" s="303">
        <v>0</v>
      </c>
      <c r="C9811" s="303">
        <v>0</v>
      </c>
      <c r="D9811" s="304">
        <f t="shared" si="153"/>
        <v>0</v>
      </c>
      <c r="E9811" s="305">
        <v>45992</v>
      </c>
      <c r="F9811" s="302" t="s">
        <v>69</v>
      </c>
      <c r="G9811" s="302" t="s">
        <v>70</v>
      </c>
      <c r="H9811" s="302" t="s">
        <v>3597</v>
      </c>
      <c r="I9811" s="302" t="s">
        <v>96</v>
      </c>
      <c r="J9811" s="302">
        <v>135500</v>
      </c>
      <c r="K9811" s="302" t="s">
        <v>83</v>
      </c>
      <c r="L9811" s="302">
        <v>9802564</v>
      </c>
      <c r="M9811" s="302" t="s">
        <v>879</v>
      </c>
      <c r="N9811" s="305">
        <v>35247</v>
      </c>
      <c r="O9811" s="305">
        <v>35247</v>
      </c>
      <c r="P9811" s="302" t="s">
        <v>1052</v>
      </c>
    </row>
    <row r="9812" spans="1:16">
      <c r="A9812" s="303">
        <v>0</v>
      </c>
      <c r="B9812" s="303">
        <v>0</v>
      </c>
      <c r="C9812" s="303">
        <v>0</v>
      </c>
      <c r="D9812" s="304">
        <f t="shared" si="153"/>
        <v>0</v>
      </c>
      <c r="E9812" s="305">
        <v>45992</v>
      </c>
      <c r="F9812" s="302" t="s">
        <v>69</v>
      </c>
      <c r="G9812" s="302" t="s">
        <v>70</v>
      </c>
      <c r="H9812" s="302" t="s">
        <v>3597</v>
      </c>
      <c r="I9812" s="302" t="s">
        <v>96</v>
      </c>
      <c r="J9812" s="302">
        <v>135500</v>
      </c>
      <c r="K9812" s="302" t="s">
        <v>84</v>
      </c>
      <c r="L9812" s="302">
        <v>19675705</v>
      </c>
      <c r="M9812" s="302" t="s">
        <v>3598</v>
      </c>
      <c r="N9812" s="305">
        <v>42809</v>
      </c>
      <c r="O9812" s="305">
        <v>42826</v>
      </c>
      <c r="P9812" s="302" t="s">
        <v>3599</v>
      </c>
    </row>
    <row r="9813" spans="1:16">
      <c r="A9813" s="303">
        <v>0</v>
      </c>
      <c r="B9813" s="303">
        <v>0</v>
      </c>
      <c r="C9813" s="303">
        <v>0</v>
      </c>
      <c r="D9813" s="304">
        <f t="shared" si="153"/>
        <v>0</v>
      </c>
      <c r="E9813" s="305">
        <v>45992</v>
      </c>
      <c r="F9813" s="302" t="s">
        <v>69</v>
      </c>
      <c r="G9813" s="302" t="s">
        <v>70</v>
      </c>
      <c r="H9813" s="302" t="s">
        <v>3597</v>
      </c>
      <c r="I9813" s="302" t="s">
        <v>96</v>
      </c>
      <c r="J9813" s="302">
        <v>135500</v>
      </c>
      <c r="K9813" s="302" t="s">
        <v>85</v>
      </c>
      <c r="L9813" s="302">
        <v>9689074</v>
      </c>
      <c r="M9813" s="302" t="s">
        <v>901</v>
      </c>
      <c r="N9813" s="305">
        <v>35247</v>
      </c>
      <c r="O9813" s="305">
        <v>35247</v>
      </c>
      <c r="P9813" s="302" t="s">
        <v>1062</v>
      </c>
    </row>
    <row r="9814" spans="1:16">
      <c r="A9814" s="303">
        <v>0</v>
      </c>
      <c r="B9814" s="303">
        <v>0</v>
      </c>
      <c r="C9814" s="303">
        <v>0</v>
      </c>
      <c r="D9814" s="304">
        <f t="shared" si="153"/>
        <v>0</v>
      </c>
      <c r="E9814" s="305">
        <v>45992</v>
      </c>
      <c r="F9814" s="302" t="s">
        <v>69</v>
      </c>
      <c r="G9814" s="302" t="s">
        <v>70</v>
      </c>
      <c r="H9814" s="302" t="s">
        <v>3597</v>
      </c>
      <c r="I9814" s="302" t="s">
        <v>96</v>
      </c>
      <c r="J9814" s="302">
        <v>135500</v>
      </c>
      <c r="K9814" s="302" t="s">
        <v>86</v>
      </c>
      <c r="L9814" s="302">
        <v>9750303</v>
      </c>
      <c r="M9814" s="302" t="s">
        <v>885</v>
      </c>
      <c r="N9814" s="305">
        <v>38899</v>
      </c>
      <c r="O9814" s="305">
        <v>38718</v>
      </c>
      <c r="P9814" s="302" t="s">
        <v>1315</v>
      </c>
    </row>
    <row r="9815" spans="1:16">
      <c r="A9815" s="303">
        <v>0</v>
      </c>
      <c r="B9815" s="303">
        <v>0</v>
      </c>
      <c r="C9815" s="303">
        <v>0</v>
      </c>
      <c r="D9815" s="304">
        <f t="shared" si="153"/>
        <v>0</v>
      </c>
      <c r="E9815" s="305">
        <v>45992</v>
      </c>
      <c r="F9815" s="302" t="s">
        <v>69</v>
      </c>
      <c r="G9815" s="302" t="s">
        <v>70</v>
      </c>
      <c r="H9815" s="302" t="s">
        <v>3597</v>
      </c>
      <c r="I9815" s="302" t="s">
        <v>96</v>
      </c>
      <c r="J9815" s="302">
        <v>135500</v>
      </c>
      <c r="K9815" s="302" t="s">
        <v>86</v>
      </c>
      <c r="L9815" s="302">
        <v>10500647</v>
      </c>
      <c r="M9815" s="302" t="s">
        <v>885</v>
      </c>
      <c r="N9815" s="305">
        <v>40452</v>
      </c>
      <c r="O9815" s="305">
        <v>40179</v>
      </c>
      <c r="P9815" s="302" t="s">
        <v>1315</v>
      </c>
    </row>
    <row r="9816" spans="1:16">
      <c r="A9816" s="303">
        <v>0</v>
      </c>
      <c r="B9816" s="303">
        <v>0</v>
      </c>
      <c r="C9816" s="303">
        <v>0</v>
      </c>
      <c r="D9816" s="304">
        <f t="shared" si="153"/>
        <v>0</v>
      </c>
      <c r="E9816" s="305">
        <v>45992</v>
      </c>
      <c r="F9816" s="302" t="s">
        <v>69</v>
      </c>
      <c r="G9816" s="302" t="s">
        <v>70</v>
      </c>
      <c r="H9816" s="302" t="s">
        <v>3597</v>
      </c>
      <c r="I9816" s="302" t="s">
        <v>96</v>
      </c>
      <c r="J9816" s="302">
        <v>135500</v>
      </c>
      <c r="K9816" s="302" t="s">
        <v>86</v>
      </c>
      <c r="L9816" s="302">
        <v>9803098</v>
      </c>
      <c r="M9816" s="302" t="s">
        <v>885</v>
      </c>
      <c r="N9816" s="305">
        <v>31594</v>
      </c>
      <c r="O9816" s="305">
        <v>31594</v>
      </c>
      <c r="P9816" s="302" t="s">
        <v>1052</v>
      </c>
    </row>
    <row r="9817" spans="1:16">
      <c r="A9817" s="303">
        <v>0</v>
      </c>
      <c r="B9817" s="303">
        <v>0</v>
      </c>
      <c r="C9817" s="303">
        <v>0</v>
      </c>
      <c r="D9817" s="304">
        <f t="shared" si="153"/>
        <v>0</v>
      </c>
      <c r="E9817" s="305">
        <v>45992</v>
      </c>
      <c r="F9817" s="302" t="s">
        <v>69</v>
      </c>
      <c r="G9817" s="302" t="s">
        <v>70</v>
      </c>
      <c r="H9817" s="302" t="s">
        <v>3597</v>
      </c>
      <c r="I9817" s="302" t="s">
        <v>96</v>
      </c>
      <c r="J9817" s="302">
        <v>135500</v>
      </c>
      <c r="K9817" s="302" t="s">
        <v>86</v>
      </c>
      <c r="L9817" s="302">
        <v>9803099</v>
      </c>
      <c r="M9817" s="302" t="s">
        <v>885</v>
      </c>
      <c r="N9817" s="305">
        <v>31959</v>
      </c>
      <c r="O9817" s="305">
        <v>31959</v>
      </c>
      <c r="P9817" s="302" t="s">
        <v>1052</v>
      </c>
    </row>
    <row r="9818" spans="1:16">
      <c r="A9818" s="303">
        <v>0</v>
      </c>
      <c r="B9818" s="303">
        <v>0</v>
      </c>
      <c r="C9818" s="303">
        <v>0</v>
      </c>
      <c r="D9818" s="304">
        <f t="shared" si="153"/>
        <v>0</v>
      </c>
      <c r="E9818" s="305">
        <v>45992</v>
      </c>
      <c r="F9818" s="302" t="s">
        <v>69</v>
      </c>
      <c r="G9818" s="302" t="s">
        <v>70</v>
      </c>
      <c r="H9818" s="302" t="s">
        <v>3597</v>
      </c>
      <c r="I9818" s="302" t="s">
        <v>96</v>
      </c>
      <c r="J9818" s="302">
        <v>135500</v>
      </c>
      <c r="K9818" s="302" t="s">
        <v>86</v>
      </c>
      <c r="L9818" s="302">
        <v>9803101</v>
      </c>
      <c r="M9818" s="302" t="s">
        <v>885</v>
      </c>
      <c r="N9818" s="305">
        <v>33055</v>
      </c>
      <c r="O9818" s="305">
        <v>33055</v>
      </c>
      <c r="P9818" s="302" t="s">
        <v>1052</v>
      </c>
    </row>
    <row r="9819" spans="1:16">
      <c r="A9819" s="303">
        <v>0</v>
      </c>
      <c r="B9819" s="303">
        <v>0</v>
      </c>
      <c r="C9819" s="303">
        <v>0</v>
      </c>
      <c r="D9819" s="304">
        <f t="shared" si="153"/>
        <v>0</v>
      </c>
      <c r="E9819" s="305">
        <v>45992</v>
      </c>
      <c r="F9819" s="302" t="s">
        <v>69</v>
      </c>
      <c r="G9819" s="302" t="s">
        <v>70</v>
      </c>
      <c r="H9819" s="302" t="s">
        <v>3597</v>
      </c>
      <c r="I9819" s="302" t="s">
        <v>96</v>
      </c>
      <c r="J9819" s="302">
        <v>135500</v>
      </c>
      <c r="K9819" s="302" t="s">
        <v>86</v>
      </c>
      <c r="L9819" s="302">
        <v>9803104</v>
      </c>
      <c r="M9819" s="302" t="s">
        <v>885</v>
      </c>
      <c r="N9819" s="305">
        <v>35642</v>
      </c>
      <c r="O9819" s="305">
        <v>36526</v>
      </c>
      <c r="P9819" s="302" t="s">
        <v>1052</v>
      </c>
    </row>
    <row r="9820" spans="1:16">
      <c r="A9820" s="303">
        <v>0</v>
      </c>
      <c r="B9820" s="303">
        <v>0</v>
      </c>
      <c r="C9820" s="303">
        <v>0</v>
      </c>
      <c r="D9820" s="304">
        <f t="shared" si="153"/>
        <v>0</v>
      </c>
      <c r="E9820" s="305">
        <v>45992</v>
      </c>
      <c r="F9820" s="302" t="s">
        <v>69</v>
      </c>
      <c r="G9820" s="302" t="s">
        <v>70</v>
      </c>
      <c r="H9820" s="302" t="s">
        <v>3597</v>
      </c>
      <c r="I9820" s="302" t="s">
        <v>96</v>
      </c>
      <c r="J9820" s="302">
        <v>135500</v>
      </c>
      <c r="K9820" s="302" t="s">
        <v>86</v>
      </c>
      <c r="L9820" s="302">
        <v>9811846</v>
      </c>
      <c r="M9820" s="302" t="s">
        <v>885</v>
      </c>
      <c r="N9820" s="305">
        <v>37530</v>
      </c>
      <c r="O9820" s="305">
        <v>37257</v>
      </c>
      <c r="P9820" s="302" t="s">
        <v>3404</v>
      </c>
    </row>
    <row r="9821" spans="1:16">
      <c r="A9821" s="303">
        <v>0</v>
      </c>
      <c r="B9821" s="303">
        <v>0</v>
      </c>
      <c r="C9821" s="303">
        <v>0</v>
      </c>
      <c r="D9821" s="304">
        <f t="shared" si="153"/>
        <v>0</v>
      </c>
      <c r="E9821" s="305">
        <v>45992</v>
      </c>
      <c r="F9821" s="302" t="s">
        <v>69</v>
      </c>
      <c r="G9821" s="302" t="s">
        <v>70</v>
      </c>
      <c r="H9821" s="302" t="s">
        <v>3597</v>
      </c>
      <c r="I9821" s="302" t="s">
        <v>96</v>
      </c>
      <c r="J9821" s="302">
        <v>135500</v>
      </c>
      <c r="K9821" s="302" t="s">
        <v>86</v>
      </c>
      <c r="L9821" s="302">
        <v>9741311</v>
      </c>
      <c r="M9821" s="302" t="s">
        <v>885</v>
      </c>
      <c r="N9821" s="305">
        <v>39417</v>
      </c>
      <c r="O9821" s="305">
        <v>39083</v>
      </c>
      <c r="P9821" s="302" t="s">
        <v>1315</v>
      </c>
    </row>
    <row r="9822" spans="1:16">
      <c r="A9822" s="303">
        <v>0</v>
      </c>
      <c r="B9822" s="303">
        <v>0</v>
      </c>
      <c r="C9822" s="303">
        <v>0</v>
      </c>
      <c r="D9822" s="304">
        <f t="shared" si="153"/>
        <v>0</v>
      </c>
      <c r="E9822" s="305">
        <v>45992</v>
      </c>
      <c r="F9822" s="302" t="s">
        <v>69</v>
      </c>
      <c r="G9822" s="302" t="s">
        <v>70</v>
      </c>
      <c r="H9822" s="302" t="s">
        <v>3597</v>
      </c>
      <c r="I9822" s="302" t="s">
        <v>96</v>
      </c>
      <c r="J9822" s="302">
        <v>135500</v>
      </c>
      <c r="K9822" s="302" t="s">
        <v>86</v>
      </c>
      <c r="L9822" s="302">
        <v>9803103</v>
      </c>
      <c r="M9822" s="302" t="s">
        <v>885</v>
      </c>
      <c r="N9822" s="305">
        <v>35247</v>
      </c>
      <c r="O9822" s="305">
        <v>35247</v>
      </c>
      <c r="P9822" s="302" t="s">
        <v>1052</v>
      </c>
    </row>
    <row r="9823" spans="1:16">
      <c r="A9823" s="303">
        <v>0</v>
      </c>
      <c r="B9823" s="303">
        <v>0</v>
      </c>
      <c r="C9823" s="303">
        <v>0</v>
      </c>
      <c r="D9823" s="304">
        <f t="shared" si="153"/>
        <v>0</v>
      </c>
      <c r="E9823" s="305">
        <v>45992</v>
      </c>
      <c r="F9823" s="302" t="s">
        <v>69</v>
      </c>
      <c r="G9823" s="302" t="s">
        <v>70</v>
      </c>
      <c r="H9823" s="302" t="s">
        <v>3597</v>
      </c>
      <c r="I9823" s="302" t="s">
        <v>96</v>
      </c>
      <c r="J9823" s="302">
        <v>135500</v>
      </c>
      <c r="K9823" s="302" t="s">
        <v>86</v>
      </c>
      <c r="L9823" s="302">
        <v>9810966</v>
      </c>
      <c r="M9823" s="302" t="s">
        <v>885</v>
      </c>
      <c r="N9823" s="305">
        <v>37408</v>
      </c>
      <c r="O9823" s="305">
        <v>37257</v>
      </c>
      <c r="P9823" s="302" t="s">
        <v>1315</v>
      </c>
    </row>
    <row r="9824" spans="1:16">
      <c r="A9824" s="303">
        <v>0</v>
      </c>
      <c r="B9824" s="303">
        <v>0</v>
      </c>
      <c r="C9824" s="303">
        <v>0</v>
      </c>
      <c r="D9824" s="304">
        <f t="shared" si="153"/>
        <v>0</v>
      </c>
      <c r="E9824" s="305">
        <v>45992</v>
      </c>
      <c r="F9824" s="302" t="s">
        <v>69</v>
      </c>
      <c r="G9824" s="302" t="s">
        <v>70</v>
      </c>
      <c r="H9824" s="302" t="s">
        <v>3597</v>
      </c>
      <c r="I9824" s="302" t="s">
        <v>96</v>
      </c>
      <c r="J9824" s="302">
        <v>135500</v>
      </c>
      <c r="K9824" s="302" t="s">
        <v>86</v>
      </c>
      <c r="L9824" s="302">
        <v>9803100</v>
      </c>
      <c r="M9824" s="302" t="s">
        <v>885</v>
      </c>
      <c r="N9824" s="305">
        <v>32325</v>
      </c>
      <c r="O9824" s="305">
        <v>32325</v>
      </c>
      <c r="P9824" s="302" t="s">
        <v>1052</v>
      </c>
    </row>
    <row r="9825" spans="1:16">
      <c r="A9825" s="303">
        <v>0</v>
      </c>
      <c r="B9825" s="303">
        <v>0</v>
      </c>
      <c r="C9825" s="303">
        <v>0</v>
      </c>
      <c r="D9825" s="304">
        <f t="shared" si="153"/>
        <v>0</v>
      </c>
      <c r="E9825" s="305">
        <v>45992</v>
      </c>
      <c r="F9825" s="302" t="s">
        <v>69</v>
      </c>
      <c r="G9825" s="302" t="s">
        <v>70</v>
      </c>
      <c r="H9825" s="302" t="s">
        <v>3597</v>
      </c>
      <c r="I9825" s="302" t="s">
        <v>96</v>
      </c>
      <c r="J9825" s="302">
        <v>135500</v>
      </c>
      <c r="K9825" s="302" t="s">
        <v>86</v>
      </c>
      <c r="L9825" s="302">
        <v>9803102</v>
      </c>
      <c r="M9825" s="302" t="s">
        <v>885</v>
      </c>
      <c r="N9825" s="305">
        <v>33420</v>
      </c>
      <c r="O9825" s="305">
        <v>33420</v>
      </c>
      <c r="P9825" s="302" t="s">
        <v>1052</v>
      </c>
    </row>
    <row r="9826" spans="1:16">
      <c r="A9826" s="303">
        <v>0</v>
      </c>
      <c r="B9826" s="303">
        <v>0</v>
      </c>
      <c r="C9826" s="303">
        <v>0</v>
      </c>
      <c r="D9826" s="304">
        <f t="shared" si="153"/>
        <v>0</v>
      </c>
      <c r="E9826" s="305">
        <v>45992</v>
      </c>
      <c r="F9826" s="302" t="s">
        <v>69</v>
      </c>
      <c r="G9826" s="302" t="s">
        <v>70</v>
      </c>
      <c r="H9826" s="302" t="s">
        <v>3597</v>
      </c>
      <c r="I9826" s="302" t="s">
        <v>96</v>
      </c>
      <c r="J9826" s="302">
        <v>135500</v>
      </c>
      <c r="K9826" s="302" t="s">
        <v>86</v>
      </c>
      <c r="L9826" s="302">
        <v>9808209</v>
      </c>
      <c r="M9826" s="302" t="s">
        <v>885</v>
      </c>
      <c r="N9826" s="305">
        <v>37036</v>
      </c>
      <c r="O9826" s="305">
        <v>36892</v>
      </c>
      <c r="P9826" s="302" t="s">
        <v>3303</v>
      </c>
    </row>
    <row r="9827" spans="1:16">
      <c r="A9827" s="303">
        <v>0</v>
      </c>
      <c r="B9827" s="303">
        <v>0</v>
      </c>
      <c r="C9827" s="303">
        <v>0</v>
      </c>
      <c r="D9827" s="304">
        <f t="shared" si="153"/>
        <v>0</v>
      </c>
      <c r="E9827" s="305">
        <v>45992</v>
      </c>
      <c r="F9827" s="302" t="s">
        <v>69</v>
      </c>
      <c r="G9827" s="302" t="s">
        <v>70</v>
      </c>
      <c r="H9827" s="302" t="s">
        <v>3597</v>
      </c>
      <c r="I9827" s="302" t="s">
        <v>96</v>
      </c>
      <c r="J9827" s="302">
        <v>135500</v>
      </c>
      <c r="K9827" s="302" t="s">
        <v>93</v>
      </c>
      <c r="L9827" s="302">
        <v>9776101</v>
      </c>
      <c r="M9827" s="302" t="s">
        <v>3063</v>
      </c>
      <c r="N9827" s="305">
        <v>35247</v>
      </c>
      <c r="O9827" s="305">
        <v>35247</v>
      </c>
      <c r="P9827" s="302" t="s">
        <v>1062</v>
      </c>
    </row>
    <row r="9828" spans="1:16">
      <c r="A9828" s="303">
        <v>0</v>
      </c>
      <c r="B9828" s="303">
        <v>0</v>
      </c>
      <c r="C9828" s="303">
        <v>0</v>
      </c>
      <c r="D9828" s="304">
        <f t="shared" si="153"/>
        <v>0</v>
      </c>
      <c r="E9828" s="305">
        <v>45992</v>
      </c>
      <c r="F9828" s="302" t="s">
        <v>69</v>
      </c>
      <c r="G9828" s="302" t="s">
        <v>70</v>
      </c>
      <c r="H9828" s="302" t="s">
        <v>3597</v>
      </c>
      <c r="I9828" s="302" t="s">
        <v>96</v>
      </c>
      <c r="J9828" s="302">
        <v>135500</v>
      </c>
      <c r="K9828" s="302" t="s">
        <v>93</v>
      </c>
      <c r="L9828" s="302">
        <v>9975119</v>
      </c>
      <c r="M9828" s="302" t="s">
        <v>3063</v>
      </c>
      <c r="N9828" s="305">
        <v>33420</v>
      </c>
      <c r="O9828" s="305">
        <v>33420</v>
      </c>
      <c r="P9828" s="302" t="s">
        <v>1062</v>
      </c>
    </row>
    <row r="9829" spans="1:16">
      <c r="A9829" s="303">
        <v>0</v>
      </c>
      <c r="B9829" s="303">
        <v>0</v>
      </c>
      <c r="C9829" s="303">
        <v>0</v>
      </c>
      <c r="D9829" s="304">
        <f t="shared" si="153"/>
        <v>0</v>
      </c>
      <c r="E9829" s="305">
        <v>45992</v>
      </c>
      <c r="F9829" s="302" t="s">
        <v>69</v>
      </c>
      <c r="G9829" s="302" t="s">
        <v>70</v>
      </c>
      <c r="H9829" s="302" t="s">
        <v>3597</v>
      </c>
      <c r="I9829" s="302" t="s">
        <v>96</v>
      </c>
      <c r="J9829" s="302">
        <v>135500</v>
      </c>
      <c r="K9829" s="302" t="s">
        <v>93</v>
      </c>
      <c r="L9829" s="302">
        <v>9724207</v>
      </c>
      <c r="M9829" s="302" t="s">
        <v>3063</v>
      </c>
      <c r="N9829" s="305">
        <v>33055</v>
      </c>
      <c r="O9829" s="305">
        <v>33055</v>
      </c>
      <c r="P9829" s="302" t="s">
        <v>1062</v>
      </c>
    </row>
    <row r="9830" spans="1:16">
      <c r="A9830" s="303">
        <v>0</v>
      </c>
      <c r="B9830" s="303">
        <v>0</v>
      </c>
      <c r="C9830" s="303">
        <v>0</v>
      </c>
      <c r="D9830" s="304">
        <f t="shared" si="153"/>
        <v>0</v>
      </c>
      <c r="E9830" s="305">
        <v>45992</v>
      </c>
      <c r="F9830" s="302" t="s">
        <v>69</v>
      </c>
      <c r="G9830" s="302" t="s">
        <v>70</v>
      </c>
      <c r="H9830" s="302" t="s">
        <v>3597</v>
      </c>
      <c r="I9830" s="302" t="s">
        <v>96</v>
      </c>
      <c r="J9830" s="302">
        <v>135500</v>
      </c>
      <c r="K9830" s="302" t="s">
        <v>93</v>
      </c>
      <c r="L9830" s="302">
        <v>9975121</v>
      </c>
      <c r="M9830" s="302" t="s">
        <v>3063</v>
      </c>
      <c r="N9830" s="305">
        <v>31594</v>
      </c>
      <c r="O9830" s="305">
        <v>31594</v>
      </c>
      <c r="P9830" s="302" t="s">
        <v>1062</v>
      </c>
    </row>
    <row r="9831" spans="1:16">
      <c r="A9831" s="303">
        <v>0</v>
      </c>
      <c r="B9831" s="303">
        <v>0</v>
      </c>
      <c r="C9831" s="303">
        <v>0</v>
      </c>
      <c r="D9831" s="304">
        <f t="shared" si="153"/>
        <v>0</v>
      </c>
      <c r="E9831" s="305">
        <v>45992</v>
      </c>
      <c r="F9831" s="302" t="s">
        <v>69</v>
      </c>
      <c r="G9831" s="302" t="s">
        <v>70</v>
      </c>
      <c r="H9831" s="302" t="s">
        <v>3597</v>
      </c>
      <c r="I9831" s="302" t="s">
        <v>96</v>
      </c>
      <c r="J9831" s="302">
        <v>135500</v>
      </c>
      <c r="K9831" s="302" t="s">
        <v>93</v>
      </c>
      <c r="L9831" s="302">
        <v>9973791</v>
      </c>
      <c r="M9831" s="302" t="s">
        <v>3063</v>
      </c>
      <c r="N9831" s="305">
        <v>35642</v>
      </c>
      <c r="O9831" s="305">
        <v>36526</v>
      </c>
      <c r="P9831" s="302" t="s">
        <v>1605</v>
      </c>
    </row>
    <row r="9832" spans="1:16">
      <c r="A9832" s="303">
        <v>0</v>
      </c>
      <c r="B9832" s="303">
        <v>0</v>
      </c>
      <c r="C9832" s="303">
        <v>0</v>
      </c>
      <c r="D9832" s="304">
        <f t="shared" si="153"/>
        <v>0</v>
      </c>
      <c r="E9832" s="305">
        <v>45992</v>
      </c>
      <c r="F9832" s="302" t="s">
        <v>69</v>
      </c>
      <c r="G9832" s="302" t="s">
        <v>70</v>
      </c>
      <c r="H9832" s="302" t="s">
        <v>3597</v>
      </c>
      <c r="I9832" s="302" t="s">
        <v>96</v>
      </c>
      <c r="J9832" s="302">
        <v>135500</v>
      </c>
      <c r="K9832" s="302" t="s">
        <v>93</v>
      </c>
      <c r="L9832" s="302">
        <v>9975118</v>
      </c>
      <c r="M9832" s="302" t="s">
        <v>3063</v>
      </c>
      <c r="N9832" s="305">
        <v>31959</v>
      </c>
      <c r="O9832" s="305">
        <v>31959</v>
      </c>
      <c r="P9832" s="302" t="s">
        <v>1062</v>
      </c>
    </row>
    <row r="9833" spans="1:16">
      <c r="A9833" s="303">
        <v>0</v>
      </c>
      <c r="B9833" s="303">
        <v>0</v>
      </c>
      <c r="C9833" s="303">
        <v>0</v>
      </c>
      <c r="D9833" s="304">
        <f t="shared" si="153"/>
        <v>0</v>
      </c>
      <c r="E9833" s="305">
        <v>45992</v>
      </c>
      <c r="F9833" s="302" t="s">
        <v>69</v>
      </c>
      <c r="G9833" s="302" t="s">
        <v>70</v>
      </c>
      <c r="H9833" s="302" t="s">
        <v>3597</v>
      </c>
      <c r="I9833" s="302" t="s">
        <v>96</v>
      </c>
      <c r="J9833" s="302">
        <v>135500</v>
      </c>
      <c r="K9833" s="302" t="s">
        <v>93</v>
      </c>
      <c r="L9833" s="302">
        <v>9975120</v>
      </c>
      <c r="M9833" s="302" t="s">
        <v>3063</v>
      </c>
      <c r="N9833" s="305">
        <v>32325</v>
      </c>
      <c r="O9833" s="305">
        <v>32325</v>
      </c>
      <c r="P9833" s="302" t="s">
        <v>1062</v>
      </c>
    </row>
    <row r="9834" spans="1:16">
      <c r="A9834" s="303">
        <v>0</v>
      </c>
      <c r="B9834" s="303">
        <v>0</v>
      </c>
      <c r="C9834" s="303">
        <v>0</v>
      </c>
      <c r="D9834" s="304">
        <f t="shared" si="153"/>
        <v>0</v>
      </c>
      <c r="E9834" s="305">
        <v>45992</v>
      </c>
      <c r="F9834" s="302" t="s">
        <v>69</v>
      </c>
      <c r="G9834" s="302" t="s">
        <v>70</v>
      </c>
      <c r="H9834" s="302" t="s">
        <v>3597</v>
      </c>
      <c r="I9834" s="302" t="s">
        <v>96</v>
      </c>
      <c r="J9834" s="302">
        <v>135500</v>
      </c>
      <c r="K9834" s="302" t="s">
        <v>94</v>
      </c>
      <c r="L9834" s="302">
        <v>9776099</v>
      </c>
      <c r="M9834" s="302" t="s">
        <v>3064</v>
      </c>
      <c r="N9834" s="305">
        <v>35247</v>
      </c>
      <c r="O9834" s="305">
        <v>35247</v>
      </c>
      <c r="P9834" s="302" t="s">
        <v>1062</v>
      </c>
    </row>
    <row r="9835" spans="1:16">
      <c r="A9835" s="303">
        <v>0</v>
      </c>
      <c r="B9835" s="303">
        <v>0</v>
      </c>
      <c r="C9835" s="303">
        <v>0</v>
      </c>
      <c r="D9835" s="304">
        <f t="shared" si="153"/>
        <v>0</v>
      </c>
      <c r="E9835" s="305">
        <v>45992</v>
      </c>
      <c r="F9835" s="302" t="s">
        <v>69</v>
      </c>
      <c r="G9835" s="302" t="s">
        <v>70</v>
      </c>
      <c r="H9835" s="302" t="s">
        <v>3597</v>
      </c>
      <c r="I9835" s="302" t="s">
        <v>96</v>
      </c>
      <c r="J9835" s="302">
        <v>135600</v>
      </c>
      <c r="K9835" s="302" t="s">
        <v>91</v>
      </c>
      <c r="L9835" s="302">
        <v>9975117</v>
      </c>
      <c r="M9835" s="302" t="s">
        <v>971</v>
      </c>
      <c r="N9835" s="305">
        <v>31959</v>
      </c>
      <c r="O9835" s="305">
        <v>31959</v>
      </c>
      <c r="P9835" s="302" t="s">
        <v>1062</v>
      </c>
    </row>
    <row r="9836" spans="1:16">
      <c r="A9836" s="303">
        <v>0</v>
      </c>
      <c r="B9836" s="303">
        <v>0</v>
      </c>
      <c r="C9836" s="303">
        <v>0</v>
      </c>
      <c r="D9836" s="304">
        <f t="shared" si="153"/>
        <v>0</v>
      </c>
      <c r="E9836" s="305">
        <v>45992</v>
      </c>
      <c r="F9836" s="302" t="s">
        <v>69</v>
      </c>
      <c r="G9836" s="302" t="s">
        <v>70</v>
      </c>
      <c r="H9836" s="302" t="s">
        <v>3597</v>
      </c>
      <c r="I9836" s="302" t="s">
        <v>96</v>
      </c>
      <c r="J9836" s="302">
        <v>135600</v>
      </c>
      <c r="K9836" s="302" t="s">
        <v>91</v>
      </c>
      <c r="L9836" s="302">
        <v>9975116</v>
      </c>
      <c r="M9836" s="302" t="s">
        <v>971</v>
      </c>
      <c r="N9836" s="305">
        <v>32325</v>
      </c>
      <c r="O9836" s="305">
        <v>32325</v>
      </c>
      <c r="P9836" s="302" t="s">
        <v>1062</v>
      </c>
    </row>
    <row r="9837" spans="1:16">
      <c r="A9837" s="303">
        <v>0</v>
      </c>
      <c r="B9837" s="303">
        <v>0</v>
      </c>
      <c r="C9837" s="303">
        <v>0</v>
      </c>
      <c r="D9837" s="304">
        <f t="shared" si="153"/>
        <v>0</v>
      </c>
      <c r="E9837" s="305">
        <v>45992</v>
      </c>
      <c r="F9837" s="302" t="s">
        <v>69</v>
      </c>
      <c r="G9837" s="302" t="s">
        <v>70</v>
      </c>
      <c r="H9837" s="302" t="s">
        <v>3597</v>
      </c>
      <c r="I9837" s="302" t="s">
        <v>96</v>
      </c>
      <c r="J9837" s="302">
        <v>135600</v>
      </c>
      <c r="K9837" s="302" t="s">
        <v>91</v>
      </c>
      <c r="L9837" s="302">
        <v>9693340</v>
      </c>
      <c r="M9837" s="302" t="s">
        <v>886</v>
      </c>
      <c r="N9837" s="305">
        <v>31594</v>
      </c>
      <c r="O9837" s="305">
        <v>31594</v>
      </c>
      <c r="P9837" s="302" t="s">
        <v>1062</v>
      </c>
    </row>
    <row r="9838" spans="1:16">
      <c r="A9838" s="303">
        <v>0</v>
      </c>
      <c r="B9838" s="303">
        <v>0</v>
      </c>
      <c r="C9838" s="303">
        <v>0</v>
      </c>
      <c r="D9838" s="304">
        <f t="shared" si="153"/>
        <v>0</v>
      </c>
      <c r="E9838" s="305">
        <v>45992</v>
      </c>
      <c r="F9838" s="302" t="s">
        <v>69</v>
      </c>
      <c r="G9838" s="302" t="s">
        <v>70</v>
      </c>
      <c r="H9838" s="302" t="s">
        <v>3597</v>
      </c>
      <c r="I9838" s="302" t="s">
        <v>96</v>
      </c>
      <c r="J9838" s="302">
        <v>135600</v>
      </c>
      <c r="K9838" s="302" t="s">
        <v>97</v>
      </c>
      <c r="L9838" s="302">
        <v>9973671</v>
      </c>
      <c r="M9838" s="302" t="s">
        <v>1167</v>
      </c>
      <c r="N9838" s="305">
        <v>35642</v>
      </c>
      <c r="O9838" s="305">
        <v>36526</v>
      </c>
      <c r="P9838" s="302" t="s">
        <v>1605</v>
      </c>
    </row>
    <row r="9839" spans="1:16">
      <c r="A9839" s="303">
        <v>0</v>
      </c>
      <c r="B9839" s="303">
        <v>0</v>
      </c>
      <c r="C9839" s="303">
        <v>0</v>
      </c>
      <c r="D9839" s="304">
        <f t="shared" si="153"/>
        <v>0</v>
      </c>
      <c r="E9839" s="305">
        <v>45992</v>
      </c>
      <c r="F9839" s="302" t="s">
        <v>69</v>
      </c>
      <c r="G9839" s="302" t="s">
        <v>70</v>
      </c>
      <c r="H9839" s="302" t="s">
        <v>3597</v>
      </c>
      <c r="I9839" s="302" t="s">
        <v>96</v>
      </c>
      <c r="J9839" s="302">
        <v>135600</v>
      </c>
      <c r="K9839" s="302" t="s">
        <v>98</v>
      </c>
      <c r="L9839" s="302">
        <v>9741312</v>
      </c>
      <c r="M9839" s="302" t="s">
        <v>909</v>
      </c>
      <c r="N9839" s="305">
        <v>39417</v>
      </c>
      <c r="O9839" s="305">
        <v>39083</v>
      </c>
      <c r="P9839" s="302" t="s">
        <v>1315</v>
      </c>
    </row>
    <row r="9840" spans="1:16">
      <c r="A9840" s="303">
        <v>0</v>
      </c>
      <c r="B9840" s="303">
        <v>0</v>
      </c>
      <c r="C9840" s="303">
        <v>0</v>
      </c>
      <c r="D9840" s="304">
        <f t="shared" si="153"/>
        <v>0</v>
      </c>
      <c r="E9840" s="305">
        <v>45992</v>
      </c>
      <c r="F9840" s="302" t="s">
        <v>69</v>
      </c>
      <c r="G9840" s="302" t="s">
        <v>70</v>
      </c>
      <c r="H9840" s="302" t="s">
        <v>3597</v>
      </c>
      <c r="I9840" s="302" t="s">
        <v>96</v>
      </c>
      <c r="J9840" s="302">
        <v>135600</v>
      </c>
      <c r="K9840" s="302" t="s">
        <v>98</v>
      </c>
      <c r="L9840" s="302">
        <v>9776100</v>
      </c>
      <c r="M9840" s="302" t="s">
        <v>909</v>
      </c>
      <c r="N9840" s="305">
        <v>35247</v>
      </c>
      <c r="O9840" s="305">
        <v>35247</v>
      </c>
      <c r="P9840" s="302" t="s">
        <v>1062</v>
      </c>
    </row>
    <row r="9841" spans="1:16">
      <c r="A9841" s="303">
        <v>0</v>
      </c>
      <c r="B9841" s="303">
        <v>0</v>
      </c>
      <c r="C9841" s="303">
        <v>0</v>
      </c>
      <c r="D9841" s="304">
        <f t="shared" si="153"/>
        <v>0</v>
      </c>
      <c r="E9841" s="305">
        <v>45992</v>
      </c>
      <c r="F9841" s="302" t="s">
        <v>69</v>
      </c>
      <c r="G9841" s="302" t="s">
        <v>70</v>
      </c>
      <c r="H9841" s="302" t="s">
        <v>3597</v>
      </c>
      <c r="I9841" s="302" t="s">
        <v>96</v>
      </c>
      <c r="J9841" s="302">
        <v>135600</v>
      </c>
      <c r="K9841" s="302" t="s">
        <v>98</v>
      </c>
      <c r="L9841" s="302">
        <v>9750304</v>
      </c>
      <c r="M9841" s="302" t="s">
        <v>909</v>
      </c>
      <c r="N9841" s="305">
        <v>38899</v>
      </c>
      <c r="O9841" s="305">
        <v>38718</v>
      </c>
      <c r="P9841" s="302" t="s">
        <v>1315</v>
      </c>
    </row>
    <row r="9842" spans="1:16">
      <c r="A9842" s="303">
        <v>0</v>
      </c>
      <c r="B9842" s="303">
        <v>0</v>
      </c>
      <c r="C9842" s="303">
        <v>0</v>
      </c>
      <c r="D9842" s="304">
        <f t="shared" si="153"/>
        <v>0</v>
      </c>
      <c r="E9842" s="305">
        <v>45992</v>
      </c>
      <c r="F9842" s="302" t="s">
        <v>69</v>
      </c>
      <c r="G9842" s="302" t="s">
        <v>70</v>
      </c>
      <c r="H9842" s="302" t="s">
        <v>3597</v>
      </c>
      <c r="I9842" s="302" t="s">
        <v>96</v>
      </c>
      <c r="J9842" s="302">
        <v>135600</v>
      </c>
      <c r="K9842" s="302" t="s">
        <v>99</v>
      </c>
      <c r="L9842" s="302">
        <v>9975114</v>
      </c>
      <c r="M9842" s="302" t="s">
        <v>973</v>
      </c>
      <c r="N9842" s="305">
        <v>31959</v>
      </c>
      <c r="O9842" s="305">
        <v>31959</v>
      </c>
      <c r="P9842" s="302" t="s">
        <v>1062</v>
      </c>
    </row>
    <row r="9843" spans="1:16">
      <c r="A9843" s="303">
        <v>0</v>
      </c>
      <c r="B9843" s="303">
        <v>0</v>
      </c>
      <c r="C9843" s="303">
        <v>0</v>
      </c>
      <c r="D9843" s="304">
        <f t="shared" si="153"/>
        <v>0</v>
      </c>
      <c r="E9843" s="305">
        <v>45992</v>
      </c>
      <c r="F9843" s="302" t="s">
        <v>69</v>
      </c>
      <c r="G9843" s="302" t="s">
        <v>70</v>
      </c>
      <c r="H9843" s="302" t="s">
        <v>3597</v>
      </c>
      <c r="I9843" s="302" t="s">
        <v>96</v>
      </c>
      <c r="J9843" s="302">
        <v>135600</v>
      </c>
      <c r="K9843" s="302" t="s">
        <v>99</v>
      </c>
      <c r="L9843" s="302">
        <v>9975115</v>
      </c>
      <c r="M9843" s="302" t="s">
        <v>887</v>
      </c>
      <c r="N9843" s="305">
        <v>31594</v>
      </c>
      <c r="O9843" s="305">
        <v>31594</v>
      </c>
      <c r="P9843" s="302" t="s">
        <v>1062</v>
      </c>
    </row>
    <row r="9844" spans="1:16">
      <c r="A9844" s="303">
        <v>0</v>
      </c>
      <c r="B9844" s="303">
        <v>0</v>
      </c>
      <c r="C9844" s="303">
        <v>0</v>
      </c>
      <c r="D9844" s="304">
        <f t="shared" si="153"/>
        <v>0</v>
      </c>
      <c r="E9844" s="305">
        <v>45992</v>
      </c>
      <c r="F9844" s="302" t="s">
        <v>69</v>
      </c>
      <c r="G9844" s="302" t="s">
        <v>70</v>
      </c>
      <c r="H9844" s="302" t="s">
        <v>3597</v>
      </c>
      <c r="I9844" s="302" t="s">
        <v>96</v>
      </c>
      <c r="J9844" s="302">
        <v>135600</v>
      </c>
      <c r="K9844" s="302" t="s">
        <v>99</v>
      </c>
      <c r="L9844" s="302">
        <v>9975113</v>
      </c>
      <c r="M9844" s="302" t="s">
        <v>973</v>
      </c>
      <c r="N9844" s="305">
        <v>32325</v>
      </c>
      <c r="O9844" s="305">
        <v>32325</v>
      </c>
      <c r="P9844" s="302" t="s">
        <v>1062</v>
      </c>
    </row>
    <row r="9845" spans="1:16">
      <c r="A9845" s="303">
        <v>0</v>
      </c>
      <c r="B9845" s="303">
        <v>0</v>
      </c>
      <c r="C9845" s="303">
        <v>0</v>
      </c>
      <c r="D9845" s="304">
        <f t="shared" si="153"/>
        <v>0</v>
      </c>
      <c r="E9845" s="305">
        <v>45992</v>
      </c>
      <c r="F9845" s="302" t="s">
        <v>69</v>
      </c>
      <c r="G9845" s="302" t="s">
        <v>70</v>
      </c>
      <c r="H9845" s="302" t="s">
        <v>3597</v>
      </c>
      <c r="I9845" s="302" t="s">
        <v>96</v>
      </c>
      <c r="J9845" s="302">
        <v>135600</v>
      </c>
      <c r="K9845" s="302" t="s">
        <v>92</v>
      </c>
      <c r="L9845" s="302">
        <v>9808212</v>
      </c>
      <c r="M9845" s="302" t="s">
        <v>948</v>
      </c>
      <c r="N9845" s="305">
        <v>37036</v>
      </c>
      <c r="O9845" s="305">
        <v>36892</v>
      </c>
      <c r="P9845" s="302" t="s">
        <v>3303</v>
      </c>
    </row>
    <row r="9846" spans="1:16">
      <c r="A9846" s="303">
        <v>0</v>
      </c>
      <c r="B9846" s="303">
        <v>0</v>
      </c>
      <c r="C9846" s="303">
        <v>0</v>
      </c>
      <c r="D9846" s="304">
        <f t="shared" si="153"/>
        <v>0</v>
      </c>
      <c r="E9846" s="305">
        <v>45992</v>
      </c>
      <c r="F9846" s="302" t="s">
        <v>69</v>
      </c>
      <c r="G9846" s="302" t="s">
        <v>70</v>
      </c>
      <c r="H9846" s="302" t="s">
        <v>3597</v>
      </c>
      <c r="I9846" s="302" t="s">
        <v>96</v>
      </c>
      <c r="J9846" s="302">
        <v>135600</v>
      </c>
      <c r="K9846" s="302" t="s">
        <v>92</v>
      </c>
      <c r="L9846" s="302">
        <v>9973792</v>
      </c>
      <c r="M9846" s="302" t="s">
        <v>948</v>
      </c>
      <c r="N9846" s="305">
        <v>35642</v>
      </c>
      <c r="O9846" s="305">
        <v>36526</v>
      </c>
      <c r="P9846" s="302" t="s">
        <v>1605</v>
      </c>
    </row>
    <row r="9847" spans="1:16">
      <c r="A9847" s="303">
        <v>0</v>
      </c>
      <c r="B9847" s="303">
        <v>0</v>
      </c>
      <c r="C9847" s="303">
        <v>0</v>
      </c>
      <c r="D9847" s="304">
        <f t="shared" si="153"/>
        <v>0</v>
      </c>
      <c r="E9847" s="305">
        <v>45992</v>
      </c>
      <c r="F9847" s="302" t="s">
        <v>69</v>
      </c>
      <c r="G9847" s="302" t="s">
        <v>70</v>
      </c>
      <c r="H9847" s="302" t="s">
        <v>3597</v>
      </c>
      <c r="I9847" s="302" t="s">
        <v>96</v>
      </c>
      <c r="J9847" s="302">
        <v>135600</v>
      </c>
      <c r="K9847" s="302" t="s">
        <v>92</v>
      </c>
      <c r="L9847" s="302">
        <v>9776752</v>
      </c>
      <c r="M9847" s="302" t="s">
        <v>948</v>
      </c>
      <c r="N9847" s="305">
        <v>35247</v>
      </c>
      <c r="O9847" s="305">
        <v>35247</v>
      </c>
      <c r="P9847" s="302" t="s">
        <v>1062</v>
      </c>
    </row>
    <row r="9848" spans="1:16">
      <c r="A9848" s="303">
        <v>0</v>
      </c>
      <c r="B9848" s="303">
        <v>0</v>
      </c>
      <c r="C9848" s="303">
        <v>0</v>
      </c>
      <c r="D9848" s="304">
        <f t="shared" si="153"/>
        <v>0</v>
      </c>
      <c r="E9848" s="305">
        <v>45992</v>
      </c>
      <c r="F9848" s="302" t="s">
        <v>69</v>
      </c>
      <c r="G9848" s="302" t="s">
        <v>70</v>
      </c>
      <c r="H9848" s="302" t="s">
        <v>3600</v>
      </c>
      <c r="I9848" s="302" t="s">
        <v>729</v>
      </c>
      <c r="J9848" s="302">
        <v>135500</v>
      </c>
      <c r="K9848" s="302" t="s">
        <v>83</v>
      </c>
      <c r="L9848" s="302">
        <v>9802661</v>
      </c>
      <c r="M9848" s="302" t="s">
        <v>879</v>
      </c>
      <c r="N9848" s="305">
        <v>30498</v>
      </c>
      <c r="O9848" s="305">
        <v>30498</v>
      </c>
      <c r="P9848" s="302" t="s">
        <v>1052</v>
      </c>
    </row>
    <row r="9849" spans="1:16">
      <c r="A9849" s="303">
        <v>0</v>
      </c>
      <c r="B9849" s="303">
        <v>0</v>
      </c>
      <c r="C9849" s="303">
        <v>0</v>
      </c>
      <c r="D9849" s="304">
        <f t="shared" si="153"/>
        <v>0</v>
      </c>
      <c r="E9849" s="305">
        <v>45992</v>
      </c>
      <c r="F9849" s="302" t="s">
        <v>69</v>
      </c>
      <c r="G9849" s="302" t="s">
        <v>70</v>
      </c>
      <c r="H9849" s="302" t="s">
        <v>3600</v>
      </c>
      <c r="I9849" s="302" t="s">
        <v>729</v>
      </c>
      <c r="J9849" s="302">
        <v>135500</v>
      </c>
      <c r="K9849" s="302" t="s">
        <v>83</v>
      </c>
      <c r="L9849" s="302">
        <v>9802556</v>
      </c>
      <c r="M9849" s="302" t="s">
        <v>879</v>
      </c>
      <c r="N9849" s="305">
        <v>35247</v>
      </c>
      <c r="O9849" s="305">
        <v>35247</v>
      </c>
      <c r="P9849" s="302" t="s">
        <v>1052</v>
      </c>
    </row>
    <row r="9850" spans="1:16">
      <c r="A9850" s="303">
        <v>0</v>
      </c>
      <c r="B9850" s="303">
        <v>0</v>
      </c>
      <c r="C9850" s="303">
        <v>0</v>
      </c>
      <c r="D9850" s="304">
        <f t="shared" si="153"/>
        <v>0</v>
      </c>
      <c r="E9850" s="305">
        <v>45992</v>
      </c>
      <c r="F9850" s="302" t="s">
        <v>69</v>
      </c>
      <c r="G9850" s="302" t="s">
        <v>70</v>
      </c>
      <c r="H9850" s="302" t="s">
        <v>3600</v>
      </c>
      <c r="I9850" s="302" t="s">
        <v>729</v>
      </c>
      <c r="J9850" s="302">
        <v>135500</v>
      </c>
      <c r="K9850" s="302" t="s">
        <v>83</v>
      </c>
      <c r="L9850" s="302">
        <v>9802662</v>
      </c>
      <c r="M9850" s="302" t="s">
        <v>879</v>
      </c>
      <c r="N9850" s="305">
        <v>31229</v>
      </c>
      <c r="O9850" s="305">
        <v>31229</v>
      </c>
      <c r="P9850" s="302" t="s">
        <v>1052</v>
      </c>
    </row>
    <row r="9851" spans="1:16">
      <c r="A9851" s="303">
        <v>0</v>
      </c>
      <c r="B9851" s="303">
        <v>0</v>
      </c>
      <c r="C9851" s="303">
        <v>0</v>
      </c>
      <c r="D9851" s="304">
        <f t="shared" si="153"/>
        <v>0</v>
      </c>
      <c r="E9851" s="305">
        <v>45992</v>
      </c>
      <c r="F9851" s="302" t="s">
        <v>69</v>
      </c>
      <c r="G9851" s="302" t="s">
        <v>70</v>
      </c>
      <c r="H9851" s="302" t="s">
        <v>3600</v>
      </c>
      <c r="I9851" s="302" t="s">
        <v>729</v>
      </c>
      <c r="J9851" s="302">
        <v>135500</v>
      </c>
      <c r="K9851" s="302" t="s">
        <v>83</v>
      </c>
      <c r="L9851" s="302">
        <v>9802663</v>
      </c>
      <c r="M9851" s="302" t="s">
        <v>879</v>
      </c>
      <c r="N9851" s="305">
        <v>33420</v>
      </c>
      <c r="O9851" s="305">
        <v>33420</v>
      </c>
      <c r="P9851" s="302" t="s">
        <v>1052</v>
      </c>
    </row>
    <row r="9852" spans="1:16">
      <c r="A9852" s="303">
        <v>0</v>
      </c>
      <c r="B9852" s="303">
        <v>0</v>
      </c>
      <c r="C9852" s="303">
        <v>0</v>
      </c>
      <c r="D9852" s="304">
        <f t="shared" si="153"/>
        <v>0</v>
      </c>
      <c r="E9852" s="305">
        <v>45992</v>
      </c>
      <c r="F9852" s="302" t="s">
        <v>69</v>
      </c>
      <c r="G9852" s="302" t="s">
        <v>70</v>
      </c>
      <c r="H9852" s="302" t="s">
        <v>3600</v>
      </c>
      <c r="I9852" s="302" t="s">
        <v>729</v>
      </c>
      <c r="J9852" s="302">
        <v>135500</v>
      </c>
      <c r="K9852" s="302" t="s">
        <v>86</v>
      </c>
      <c r="L9852" s="302">
        <v>9803201</v>
      </c>
      <c r="M9852" s="302" t="s">
        <v>885</v>
      </c>
      <c r="N9852" s="305">
        <v>33420</v>
      </c>
      <c r="O9852" s="305">
        <v>33420</v>
      </c>
      <c r="P9852" s="302" t="s">
        <v>1052</v>
      </c>
    </row>
    <row r="9853" spans="1:16">
      <c r="A9853" s="303">
        <v>0</v>
      </c>
      <c r="B9853" s="303">
        <v>0</v>
      </c>
      <c r="C9853" s="303">
        <v>0</v>
      </c>
      <c r="D9853" s="304">
        <f t="shared" si="153"/>
        <v>0</v>
      </c>
      <c r="E9853" s="305">
        <v>45992</v>
      </c>
      <c r="F9853" s="302" t="s">
        <v>69</v>
      </c>
      <c r="G9853" s="302" t="s">
        <v>70</v>
      </c>
      <c r="H9853" s="302" t="s">
        <v>3600</v>
      </c>
      <c r="I9853" s="302" t="s">
        <v>729</v>
      </c>
      <c r="J9853" s="302">
        <v>135500</v>
      </c>
      <c r="K9853" s="302" t="s">
        <v>86</v>
      </c>
      <c r="L9853" s="302">
        <v>9803095</v>
      </c>
      <c r="M9853" s="302" t="s">
        <v>885</v>
      </c>
      <c r="N9853" s="305">
        <v>35247</v>
      </c>
      <c r="O9853" s="305">
        <v>35247</v>
      </c>
      <c r="P9853" s="302" t="s">
        <v>1052</v>
      </c>
    </row>
    <row r="9854" spans="1:16">
      <c r="A9854" s="303">
        <v>0</v>
      </c>
      <c r="B9854" s="303">
        <v>0</v>
      </c>
      <c r="C9854" s="303">
        <v>0</v>
      </c>
      <c r="D9854" s="304">
        <f t="shared" si="153"/>
        <v>0</v>
      </c>
      <c r="E9854" s="305">
        <v>45992</v>
      </c>
      <c r="F9854" s="302" t="s">
        <v>69</v>
      </c>
      <c r="G9854" s="302" t="s">
        <v>70</v>
      </c>
      <c r="H9854" s="302" t="s">
        <v>3600</v>
      </c>
      <c r="I9854" s="302" t="s">
        <v>729</v>
      </c>
      <c r="J9854" s="302">
        <v>135500</v>
      </c>
      <c r="K9854" s="302" t="s">
        <v>86</v>
      </c>
      <c r="L9854" s="302">
        <v>9803200</v>
      </c>
      <c r="M9854" s="302" t="s">
        <v>885</v>
      </c>
      <c r="N9854" s="305">
        <v>31229</v>
      </c>
      <c r="O9854" s="305">
        <v>31229</v>
      </c>
      <c r="P9854" s="302" t="s">
        <v>1052</v>
      </c>
    </row>
    <row r="9855" spans="1:16">
      <c r="A9855" s="303">
        <v>0</v>
      </c>
      <c r="B9855" s="303">
        <v>0</v>
      </c>
      <c r="C9855" s="303">
        <v>0</v>
      </c>
      <c r="D9855" s="304">
        <f t="shared" si="153"/>
        <v>0</v>
      </c>
      <c r="E9855" s="305">
        <v>45992</v>
      </c>
      <c r="F9855" s="302" t="s">
        <v>69</v>
      </c>
      <c r="G9855" s="302" t="s">
        <v>70</v>
      </c>
      <c r="H9855" s="302" t="s">
        <v>3600</v>
      </c>
      <c r="I9855" s="302" t="s">
        <v>729</v>
      </c>
      <c r="J9855" s="302">
        <v>135500</v>
      </c>
      <c r="K9855" s="302" t="s">
        <v>86</v>
      </c>
      <c r="L9855" s="302">
        <v>9803199</v>
      </c>
      <c r="M9855" s="302" t="s">
        <v>885</v>
      </c>
      <c r="N9855" s="305">
        <v>30498</v>
      </c>
      <c r="O9855" s="305">
        <v>30498</v>
      </c>
      <c r="P9855" s="302" t="s">
        <v>1052</v>
      </c>
    </row>
    <row r="9856" spans="1:16">
      <c r="A9856" s="303">
        <v>0</v>
      </c>
      <c r="B9856" s="303">
        <v>0</v>
      </c>
      <c r="C9856" s="303">
        <v>0</v>
      </c>
      <c r="D9856" s="304">
        <f t="shared" si="153"/>
        <v>0</v>
      </c>
      <c r="E9856" s="305">
        <v>45992</v>
      </c>
      <c r="F9856" s="302" t="s">
        <v>69</v>
      </c>
      <c r="G9856" s="302" t="s">
        <v>70</v>
      </c>
      <c r="H9856" s="302" t="s">
        <v>3600</v>
      </c>
      <c r="I9856" s="302" t="s">
        <v>729</v>
      </c>
      <c r="J9856" s="302">
        <v>135500</v>
      </c>
      <c r="K9856" s="302" t="s">
        <v>93</v>
      </c>
      <c r="L9856" s="302">
        <v>9713106</v>
      </c>
      <c r="M9856" s="302" t="s">
        <v>3601</v>
      </c>
      <c r="N9856" s="305">
        <v>35247</v>
      </c>
      <c r="O9856" s="305">
        <v>35247</v>
      </c>
      <c r="P9856" s="302" t="s">
        <v>1062</v>
      </c>
    </row>
    <row r="9857" spans="1:16">
      <c r="A9857" s="303">
        <v>0</v>
      </c>
      <c r="B9857" s="303">
        <v>0</v>
      </c>
      <c r="C9857" s="303">
        <v>0</v>
      </c>
      <c r="D9857" s="304">
        <f t="shared" si="153"/>
        <v>0</v>
      </c>
      <c r="E9857" s="305">
        <v>45992</v>
      </c>
      <c r="F9857" s="302" t="s">
        <v>69</v>
      </c>
      <c r="G9857" s="302" t="s">
        <v>70</v>
      </c>
      <c r="H9857" s="302" t="s">
        <v>3600</v>
      </c>
      <c r="I9857" s="302" t="s">
        <v>729</v>
      </c>
      <c r="J9857" s="302">
        <v>135500</v>
      </c>
      <c r="K9857" s="302" t="s">
        <v>94</v>
      </c>
      <c r="L9857" s="302">
        <v>9975144</v>
      </c>
      <c r="M9857" s="302" t="s">
        <v>3064</v>
      </c>
      <c r="N9857" s="305">
        <v>30498</v>
      </c>
      <c r="O9857" s="305">
        <v>30498</v>
      </c>
      <c r="P9857" s="302" t="s">
        <v>1062</v>
      </c>
    </row>
    <row r="9858" spans="1:16">
      <c r="A9858" s="303">
        <v>0</v>
      </c>
      <c r="B9858" s="303">
        <v>0</v>
      </c>
      <c r="C9858" s="303">
        <v>0</v>
      </c>
      <c r="D9858" s="304">
        <f t="shared" si="153"/>
        <v>0</v>
      </c>
      <c r="E9858" s="305">
        <v>45992</v>
      </c>
      <c r="F9858" s="302" t="s">
        <v>69</v>
      </c>
      <c r="G9858" s="302" t="s">
        <v>70</v>
      </c>
      <c r="H9858" s="302" t="s">
        <v>3600</v>
      </c>
      <c r="I9858" s="302" t="s">
        <v>729</v>
      </c>
      <c r="J9858" s="302">
        <v>135500</v>
      </c>
      <c r="K9858" s="302" t="s">
        <v>94</v>
      </c>
      <c r="L9858" s="302">
        <v>9975143</v>
      </c>
      <c r="M9858" s="302" t="s">
        <v>3064</v>
      </c>
      <c r="N9858" s="305">
        <v>31229</v>
      </c>
      <c r="O9858" s="305">
        <v>31229</v>
      </c>
      <c r="P9858" s="302" t="s">
        <v>1062</v>
      </c>
    </row>
    <row r="9859" spans="1:16">
      <c r="A9859" s="303">
        <v>0</v>
      </c>
      <c r="B9859" s="303">
        <v>0</v>
      </c>
      <c r="C9859" s="303">
        <v>0</v>
      </c>
      <c r="D9859" s="304">
        <f t="shared" ref="D9859:D9919" si="154">+B9859-C9859</f>
        <v>0</v>
      </c>
      <c r="E9859" s="305">
        <v>45992</v>
      </c>
      <c r="F9859" s="302" t="s">
        <v>69</v>
      </c>
      <c r="G9859" s="302" t="s">
        <v>70</v>
      </c>
      <c r="H9859" s="302" t="s">
        <v>3600</v>
      </c>
      <c r="I9859" s="302" t="s">
        <v>729</v>
      </c>
      <c r="J9859" s="302">
        <v>135500</v>
      </c>
      <c r="K9859" s="302" t="s">
        <v>94</v>
      </c>
      <c r="L9859" s="302">
        <v>9975229</v>
      </c>
      <c r="M9859" s="302" t="s">
        <v>3064</v>
      </c>
      <c r="N9859" s="305">
        <v>33420</v>
      </c>
      <c r="O9859" s="305">
        <v>33420</v>
      </c>
      <c r="P9859" s="302" t="s">
        <v>1062</v>
      </c>
    </row>
    <row r="9860" spans="1:16">
      <c r="A9860" s="303">
        <v>0</v>
      </c>
      <c r="B9860" s="303">
        <v>0</v>
      </c>
      <c r="C9860" s="303">
        <v>0</v>
      </c>
      <c r="D9860" s="304">
        <f t="shared" si="154"/>
        <v>0</v>
      </c>
      <c r="E9860" s="305">
        <v>45992</v>
      </c>
      <c r="F9860" s="302" t="s">
        <v>69</v>
      </c>
      <c r="G9860" s="302" t="s">
        <v>70</v>
      </c>
      <c r="H9860" s="302" t="s">
        <v>3600</v>
      </c>
      <c r="I9860" s="302" t="s">
        <v>729</v>
      </c>
      <c r="J9860" s="302">
        <v>135600</v>
      </c>
      <c r="K9860" s="302" t="s">
        <v>92</v>
      </c>
      <c r="L9860" s="302">
        <v>9776226</v>
      </c>
      <c r="M9860" s="302" t="s">
        <v>948</v>
      </c>
      <c r="N9860" s="305">
        <v>35247</v>
      </c>
      <c r="O9860" s="305">
        <v>35247</v>
      </c>
      <c r="P9860" s="302" t="s">
        <v>1062</v>
      </c>
    </row>
    <row r="9861" spans="1:16">
      <c r="A9861" s="303">
        <v>0</v>
      </c>
      <c r="B9861" s="303">
        <v>0</v>
      </c>
      <c r="C9861" s="303">
        <v>0</v>
      </c>
      <c r="D9861" s="304">
        <f t="shared" si="154"/>
        <v>0</v>
      </c>
      <c r="E9861" s="305">
        <v>45992</v>
      </c>
      <c r="F9861" s="302" t="s">
        <v>69</v>
      </c>
      <c r="G9861" s="302" t="s">
        <v>70</v>
      </c>
      <c r="H9861" s="302" t="s">
        <v>3600</v>
      </c>
      <c r="I9861" s="302" t="s">
        <v>729</v>
      </c>
      <c r="J9861" s="302">
        <v>135600</v>
      </c>
      <c r="K9861" s="302" t="s">
        <v>92</v>
      </c>
      <c r="L9861" s="302">
        <v>9819081</v>
      </c>
      <c r="M9861" s="302" t="s">
        <v>948</v>
      </c>
      <c r="N9861" s="305">
        <v>38443</v>
      </c>
      <c r="O9861" s="305">
        <v>38353</v>
      </c>
      <c r="P9861" s="302" t="s">
        <v>3602</v>
      </c>
    </row>
    <row r="9862" spans="1:16">
      <c r="A9862" s="303">
        <v>0</v>
      </c>
      <c r="B9862" s="303">
        <v>0</v>
      </c>
      <c r="C9862" s="303">
        <v>0</v>
      </c>
      <c r="D9862" s="304">
        <f t="shared" si="154"/>
        <v>0</v>
      </c>
      <c r="E9862" s="305">
        <v>45992</v>
      </c>
      <c r="F9862" s="302" t="s">
        <v>69</v>
      </c>
      <c r="G9862" s="302" t="s">
        <v>70</v>
      </c>
      <c r="H9862" s="302" t="s">
        <v>4320</v>
      </c>
      <c r="I9862" s="302" t="s">
        <v>4271</v>
      </c>
      <c r="J9862" s="302">
        <v>135200</v>
      </c>
      <c r="K9862" s="302" t="s">
        <v>84</v>
      </c>
      <c r="L9862" s="302">
        <v>11248136</v>
      </c>
      <c r="M9862" s="302" t="s">
        <v>803</v>
      </c>
      <c r="N9862" s="305">
        <v>40909</v>
      </c>
      <c r="O9862" s="305">
        <v>40909</v>
      </c>
      <c r="P9862" s="302" t="s">
        <v>804</v>
      </c>
    </row>
    <row r="9863" spans="1:16">
      <c r="A9863" s="303">
        <v>0</v>
      </c>
      <c r="B9863" s="303">
        <v>0</v>
      </c>
      <c r="C9863" s="303">
        <v>0</v>
      </c>
      <c r="D9863" s="304">
        <f t="shared" si="154"/>
        <v>0</v>
      </c>
      <c r="E9863" s="305">
        <v>45992</v>
      </c>
      <c r="F9863" s="302" t="s">
        <v>69</v>
      </c>
      <c r="G9863" s="302" t="s">
        <v>70</v>
      </c>
      <c r="H9863" s="302" t="s">
        <v>4320</v>
      </c>
      <c r="I9863" s="302" t="s">
        <v>4271</v>
      </c>
      <c r="J9863" s="302">
        <v>135200</v>
      </c>
      <c r="K9863" s="302" t="s">
        <v>84</v>
      </c>
      <c r="L9863" s="302">
        <v>11313949</v>
      </c>
      <c r="M9863" s="302" t="s">
        <v>801</v>
      </c>
      <c r="N9863" s="305">
        <v>40653</v>
      </c>
      <c r="O9863" s="305">
        <v>40969</v>
      </c>
      <c r="P9863" s="302" t="s">
        <v>802</v>
      </c>
    </row>
    <row r="9864" spans="1:16">
      <c r="A9864" s="303">
        <v>0</v>
      </c>
      <c r="B9864" s="303">
        <v>0</v>
      </c>
      <c r="C9864" s="303">
        <v>0</v>
      </c>
      <c r="D9864" s="304">
        <f t="shared" si="154"/>
        <v>0</v>
      </c>
      <c r="E9864" s="305">
        <v>45992</v>
      </c>
      <c r="F9864" s="302" t="s">
        <v>69</v>
      </c>
      <c r="G9864" s="302" t="s">
        <v>70</v>
      </c>
      <c r="H9864" s="302" t="s">
        <v>4320</v>
      </c>
      <c r="I9864" s="302" t="s">
        <v>4271</v>
      </c>
      <c r="J9864" s="302">
        <v>135200</v>
      </c>
      <c r="K9864" s="302" t="s">
        <v>303</v>
      </c>
      <c r="L9864" s="302">
        <v>11675612</v>
      </c>
      <c r="M9864" s="302" t="s">
        <v>805</v>
      </c>
      <c r="N9864" s="305">
        <v>40909</v>
      </c>
      <c r="O9864" s="305">
        <v>40909</v>
      </c>
      <c r="P9864" s="302" t="s">
        <v>804</v>
      </c>
    </row>
    <row r="9865" spans="1:16">
      <c r="A9865" s="303">
        <v>0</v>
      </c>
      <c r="B9865" s="303">
        <v>0</v>
      </c>
      <c r="C9865" s="303">
        <v>0</v>
      </c>
      <c r="D9865" s="304">
        <f t="shared" si="154"/>
        <v>0</v>
      </c>
      <c r="E9865" s="305">
        <v>45992</v>
      </c>
      <c r="F9865" s="302" t="s">
        <v>69</v>
      </c>
      <c r="G9865" s="302" t="s">
        <v>70</v>
      </c>
      <c r="H9865" s="302" t="s">
        <v>4320</v>
      </c>
      <c r="I9865" s="302" t="s">
        <v>4271</v>
      </c>
      <c r="J9865" s="302">
        <v>135200</v>
      </c>
      <c r="K9865" s="302" t="s">
        <v>303</v>
      </c>
      <c r="L9865" s="302">
        <v>11675617</v>
      </c>
      <c r="M9865" s="302" t="s">
        <v>806</v>
      </c>
      <c r="N9865" s="305">
        <v>40653</v>
      </c>
      <c r="O9865" s="305">
        <v>40634</v>
      </c>
      <c r="P9865" s="302" t="s">
        <v>802</v>
      </c>
    </row>
    <row r="9866" spans="1:16">
      <c r="A9866" s="303">
        <v>0</v>
      </c>
      <c r="B9866" s="303">
        <v>0</v>
      </c>
      <c r="C9866" s="303">
        <v>0</v>
      </c>
      <c r="D9866" s="304">
        <f t="shared" si="154"/>
        <v>0</v>
      </c>
      <c r="E9866" s="305">
        <v>45992</v>
      </c>
      <c r="F9866" s="302" t="s">
        <v>69</v>
      </c>
      <c r="G9866" s="302" t="s">
        <v>70</v>
      </c>
      <c r="H9866" s="302" t="s">
        <v>4320</v>
      </c>
      <c r="I9866" s="302" t="s">
        <v>4271</v>
      </c>
      <c r="J9866" s="302">
        <v>135300</v>
      </c>
      <c r="K9866" s="302" t="s">
        <v>138</v>
      </c>
      <c r="L9866" s="302">
        <v>11708424</v>
      </c>
      <c r="M9866" s="302" t="s">
        <v>799</v>
      </c>
      <c r="N9866" s="305">
        <v>40653</v>
      </c>
      <c r="O9866" s="305">
        <v>40634</v>
      </c>
      <c r="P9866" s="302" t="s">
        <v>807</v>
      </c>
    </row>
    <row r="9867" spans="1:16">
      <c r="A9867" s="303">
        <v>0</v>
      </c>
      <c r="B9867" s="303">
        <v>0</v>
      </c>
      <c r="C9867" s="303">
        <v>0</v>
      </c>
      <c r="D9867" s="304">
        <f t="shared" si="154"/>
        <v>0</v>
      </c>
      <c r="E9867" s="305">
        <v>45992</v>
      </c>
      <c r="F9867" s="302" t="s">
        <v>69</v>
      </c>
      <c r="G9867" s="302" t="s">
        <v>70</v>
      </c>
      <c r="H9867" s="302" t="s">
        <v>4320</v>
      </c>
      <c r="I9867" s="302" t="s">
        <v>4271</v>
      </c>
      <c r="J9867" s="302">
        <v>135300</v>
      </c>
      <c r="K9867" s="302" t="s">
        <v>138</v>
      </c>
      <c r="L9867" s="302">
        <v>11708408</v>
      </c>
      <c r="M9867" s="302" t="s">
        <v>799</v>
      </c>
      <c r="N9867" s="305">
        <v>40909</v>
      </c>
      <c r="O9867" s="305">
        <v>40909</v>
      </c>
      <c r="P9867" s="302" t="s">
        <v>808</v>
      </c>
    </row>
    <row r="9868" spans="1:16">
      <c r="A9868" s="303">
        <v>0</v>
      </c>
      <c r="B9868" s="303">
        <v>0</v>
      </c>
      <c r="C9868" s="303">
        <v>0</v>
      </c>
      <c r="D9868" s="304">
        <f t="shared" si="154"/>
        <v>0</v>
      </c>
      <c r="E9868" s="305">
        <v>45992</v>
      </c>
      <c r="F9868" s="302" t="s">
        <v>69</v>
      </c>
      <c r="G9868" s="302" t="s">
        <v>70</v>
      </c>
      <c r="H9868" s="302" t="s">
        <v>4320</v>
      </c>
      <c r="I9868" s="302" t="s">
        <v>4271</v>
      </c>
      <c r="J9868" s="302">
        <v>135300</v>
      </c>
      <c r="K9868" s="302" t="s">
        <v>138</v>
      </c>
      <c r="L9868" s="302">
        <v>11708401</v>
      </c>
      <c r="M9868" s="302" t="s">
        <v>799</v>
      </c>
      <c r="N9868" s="305">
        <v>40909</v>
      </c>
      <c r="O9868" s="305">
        <v>40909</v>
      </c>
      <c r="P9868" s="302" t="s">
        <v>811</v>
      </c>
    </row>
    <row r="9869" spans="1:16">
      <c r="A9869" s="303">
        <v>0</v>
      </c>
      <c r="B9869" s="303">
        <v>0</v>
      </c>
      <c r="C9869" s="303">
        <v>0</v>
      </c>
      <c r="D9869" s="304">
        <f t="shared" si="154"/>
        <v>0</v>
      </c>
      <c r="E9869" s="305">
        <v>45992</v>
      </c>
      <c r="F9869" s="302" t="s">
        <v>69</v>
      </c>
      <c r="G9869" s="302" t="s">
        <v>70</v>
      </c>
      <c r="H9869" s="302" t="s">
        <v>4320</v>
      </c>
      <c r="I9869" s="302" t="s">
        <v>4271</v>
      </c>
      <c r="J9869" s="302">
        <v>135300</v>
      </c>
      <c r="K9869" s="302" t="s">
        <v>138</v>
      </c>
      <c r="L9869" s="302">
        <v>11708445</v>
      </c>
      <c r="M9869" s="302" t="s">
        <v>799</v>
      </c>
      <c r="N9869" s="305">
        <v>40909</v>
      </c>
      <c r="O9869" s="305">
        <v>40909</v>
      </c>
      <c r="P9869" s="302" t="s">
        <v>810</v>
      </c>
    </row>
    <row r="9870" spans="1:16">
      <c r="A9870" s="303">
        <v>0</v>
      </c>
      <c r="B9870" s="303">
        <v>0</v>
      </c>
      <c r="C9870" s="303">
        <v>0</v>
      </c>
      <c r="D9870" s="304">
        <f t="shared" si="154"/>
        <v>0</v>
      </c>
      <c r="E9870" s="305">
        <v>45992</v>
      </c>
      <c r="F9870" s="302" t="s">
        <v>69</v>
      </c>
      <c r="G9870" s="302" t="s">
        <v>70</v>
      </c>
      <c r="H9870" s="302" t="s">
        <v>4320</v>
      </c>
      <c r="I9870" s="302" t="s">
        <v>4271</v>
      </c>
      <c r="J9870" s="302">
        <v>135300</v>
      </c>
      <c r="K9870" s="302" t="s">
        <v>138</v>
      </c>
      <c r="L9870" s="302">
        <v>11708438</v>
      </c>
      <c r="M9870" s="302" t="s">
        <v>799</v>
      </c>
      <c r="N9870" s="305">
        <v>40909</v>
      </c>
      <c r="O9870" s="305">
        <v>40909</v>
      </c>
      <c r="P9870" s="302" t="s">
        <v>812</v>
      </c>
    </row>
    <row r="9871" spans="1:16">
      <c r="A9871" s="303">
        <v>0</v>
      </c>
      <c r="B9871" s="303">
        <v>0</v>
      </c>
      <c r="C9871" s="303">
        <v>0</v>
      </c>
      <c r="D9871" s="304">
        <f t="shared" si="154"/>
        <v>0</v>
      </c>
      <c r="E9871" s="305">
        <v>45992</v>
      </c>
      <c r="F9871" s="302" t="s">
        <v>69</v>
      </c>
      <c r="G9871" s="302" t="s">
        <v>70</v>
      </c>
      <c r="H9871" s="302" t="s">
        <v>4320</v>
      </c>
      <c r="I9871" s="302" t="s">
        <v>4271</v>
      </c>
      <c r="J9871" s="302">
        <v>135300</v>
      </c>
      <c r="K9871" s="302" t="s">
        <v>138</v>
      </c>
      <c r="L9871" s="302">
        <v>11708431</v>
      </c>
      <c r="M9871" s="302" t="s">
        <v>799</v>
      </c>
      <c r="N9871" s="305">
        <v>40909</v>
      </c>
      <c r="O9871" s="305">
        <v>40909</v>
      </c>
      <c r="P9871" s="302" t="s">
        <v>809</v>
      </c>
    </row>
    <row r="9872" spans="1:16">
      <c r="A9872" s="303">
        <v>0</v>
      </c>
      <c r="B9872" s="303">
        <v>0</v>
      </c>
      <c r="C9872" s="303">
        <v>0</v>
      </c>
      <c r="D9872" s="304">
        <f t="shared" si="154"/>
        <v>0</v>
      </c>
      <c r="E9872" s="305">
        <v>45992</v>
      </c>
      <c r="F9872" s="302" t="s">
        <v>69</v>
      </c>
      <c r="G9872" s="302" t="s">
        <v>70</v>
      </c>
      <c r="H9872" s="302" t="s">
        <v>4320</v>
      </c>
      <c r="I9872" s="302" t="s">
        <v>4271</v>
      </c>
      <c r="J9872" s="302">
        <v>135300</v>
      </c>
      <c r="K9872" s="302" t="s">
        <v>299</v>
      </c>
      <c r="L9872" s="302">
        <v>11711325</v>
      </c>
      <c r="M9872" s="302" t="s">
        <v>813</v>
      </c>
      <c r="N9872" s="305">
        <v>40653</v>
      </c>
      <c r="O9872" s="305">
        <v>40544</v>
      </c>
      <c r="P9872" s="302" t="s">
        <v>814</v>
      </c>
    </row>
    <row r="9873" spans="1:16">
      <c r="A9873" s="303">
        <v>0</v>
      </c>
      <c r="B9873" s="303">
        <v>0</v>
      </c>
      <c r="C9873" s="303">
        <v>0</v>
      </c>
      <c r="D9873" s="304">
        <f t="shared" si="154"/>
        <v>0</v>
      </c>
      <c r="E9873" s="305">
        <v>45992</v>
      </c>
      <c r="F9873" s="302" t="s">
        <v>69</v>
      </c>
      <c r="G9873" s="302" t="s">
        <v>70</v>
      </c>
      <c r="H9873" s="302" t="s">
        <v>4320</v>
      </c>
      <c r="I9873" s="302" t="s">
        <v>4271</v>
      </c>
      <c r="J9873" s="302">
        <v>135300</v>
      </c>
      <c r="K9873" s="302" t="s">
        <v>144</v>
      </c>
      <c r="L9873" s="302">
        <v>11721876</v>
      </c>
      <c r="M9873" s="302" t="s">
        <v>815</v>
      </c>
      <c r="N9873" s="305">
        <v>40653</v>
      </c>
      <c r="O9873" s="305">
        <v>40544</v>
      </c>
      <c r="P9873" s="302" t="s">
        <v>816</v>
      </c>
    </row>
    <row r="9874" spans="1:16">
      <c r="A9874" s="303">
        <v>0</v>
      </c>
      <c r="B9874" s="303">
        <v>0</v>
      </c>
      <c r="C9874" s="303">
        <v>0</v>
      </c>
      <c r="D9874" s="304">
        <f t="shared" si="154"/>
        <v>0</v>
      </c>
      <c r="E9874" s="305">
        <v>45992</v>
      </c>
      <c r="F9874" s="302" t="s">
        <v>69</v>
      </c>
      <c r="G9874" s="302" t="s">
        <v>70</v>
      </c>
      <c r="H9874" s="302" t="s">
        <v>4320</v>
      </c>
      <c r="I9874" s="302" t="s">
        <v>4271</v>
      </c>
      <c r="J9874" s="302">
        <v>135300</v>
      </c>
      <c r="K9874" s="302" t="s">
        <v>300</v>
      </c>
      <c r="L9874" s="302">
        <v>11708415</v>
      </c>
      <c r="M9874" s="302" t="s">
        <v>817</v>
      </c>
      <c r="N9874" s="305">
        <v>40653</v>
      </c>
      <c r="O9874" s="305">
        <v>40544</v>
      </c>
      <c r="P9874" s="302" t="s">
        <v>818</v>
      </c>
    </row>
    <row r="9875" spans="1:16">
      <c r="A9875" s="303">
        <v>0</v>
      </c>
      <c r="B9875" s="303">
        <v>0</v>
      </c>
      <c r="C9875" s="303">
        <v>0</v>
      </c>
      <c r="D9875" s="304">
        <f t="shared" si="154"/>
        <v>0</v>
      </c>
      <c r="E9875" s="305">
        <v>45992</v>
      </c>
      <c r="F9875" s="302" t="s">
        <v>69</v>
      </c>
      <c r="G9875" s="302" t="s">
        <v>70</v>
      </c>
      <c r="H9875" s="302" t="s">
        <v>4320</v>
      </c>
      <c r="I9875" s="302" t="s">
        <v>4271</v>
      </c>
      <c r="J9875" s="302">
        <v>135300</v>
      </c>
      <c r="K9875" s="302" t="s">
        <v>301</v>
      </c>
      <c r="L9875" s="302">
        <v>11721909</v>
      </c>
      <c r="M9875" s="302" t="s">
        <v>819</v>
      </c>
      <c r="N9875" s="305">
        <v>40653</v>
      </c>
      <c r="O9875" s="305">
        <v>40634</v>
      </c>
      <c r="P9875" s="302" t="s">
        <v>820</v>
      </c>
    </row>
    <row r="9876" spans="1:16">
      <c r="A9876" s="303">
        <v>0</v>
      </c>
      <c r="B9876" s="303">
        <v>0</v>
      </c>
      <c r="C9876" s="303">
        <v>0</v>
      </c>
      <c r="D9876" s="304">
        <f t="shared" si="154"/>
        <v>0</v>
      </c>
      <c r="E9876" s="305">
        <v>45992</v>
      </c>
      <c r="F9876" s="302" t="s">
        <v>69</v>
      </c>
      <c r="G9876" s="302" t="s">
        <v>70</v>
      </c>
      <c r="H9876" s="302" t="s">
        <v>4320</v>
      </c>
      <c r="I9876" s="302" t="s">
        <v>4271</v>
      </c>
      <c r="J9876" s="302">
        <v>135300</v>
      </c>
      <c r="K9876" s="302" t="s">
        <v>302</v>
      </c>
      <c r="L9876" s="302">
        <v>11721918</v>
      </c>
      <c r="M9876" s="302" t="s">
        <v>821</v>
      </c>
      <c r="N9876" s="305">
        <v>40653</v>
      </c>
      <c r="O9876" s="305">
        <v>40634</v>
      </c>
      <c r="P9876" s="302" t="s">
        <v>822</v>
      </c>
    </row>
    <row r="9877" spans="1:16">
      <c r="A9877" s="303">
        <v>0</v>
      </c>
      <c r="B9877" s="303">
        <v>0</v>
      </c>
      <c r="C9877" s="303">
        <v>0</v>
      </c>
      <c r="D9877" s="304">
        <f t="shared" si="154"/>
        <v>0</v>
      </c>
      <c r="E9877" s="305">
        <v>45992</v>
      </c>
      <c r="F9877" s="302" t="s">
        <v>69</v>
      </c>
      <c r="G9877" s="302" t="s">
        <v>70</v>
      </c>
      <c r="H9877" s="302" t="s">
        <v>4320</v>
      </c>
      <c r="I9877" s="302" t="s">
        <v>4271</v>
      </c>
      <c r="J9877" s="302">
        <v>135300</v>
      </c>
      <c r="K9877" s="302" t="s">
        <v>145</v>
      </c>
      <c r="L9877" s="302">
        <v>11736039</v>
      </c>
      <c r="M9877" s="302" t="s">
        <v>823</v>
      </c>
      <c r="N9877" s="305">
        <v>40653</v>
      </c>
      <c r="O9877" s="305">
        <v>40544</v>
      </c>
      <c r="P9877" s="302" t="s">
        <v>824</v>
      </c>
    </row>
    <row r="9878" spans="1:16">
      <c r="A9878" s="303">
        <v>0</v>
      </c>
      <c r="B9878" s="303">
        <v>0</v>
      </c>
      <c r="C9878" s="303">
        <v>0</v>
      </c>
      <c r="D9878" s="304">
        <f t="shared" si="154"/>
        <v>0</v>
      </c>
      <c r="E9878" s="305">
        <v>45992</v>
      </c>
      <c r="F9878" s="302" t="s">
        <v>69</v>
      </c>
      <c r="G9878" s="302" t="s">
        <v>70</v>
      </c>
      <c r="H9878" s="302" t="s">
        <v>4320</v>
      </c>
      <c r="I9878" s="302" t="s">
        <v>4271</v>
      </c>
      <c r="J9878" s="302">
        <v>135300</v>
      </c>
      <c r="K9878" s="302" t="s">
        <v>84</v>
      </c>
      <c r="L9878" s="302">
        <v>11485050</v>
      </c>
      <c r="M9878" s="302" t="s">
        <v>836</v>
      </c>
      <c r="N9878" s="305">
        <v>40909</v>
      </c>
      <c r="O9878" s="305">
        <v>41061</v>
      </c>
      <c r="P9878" s="302" t="s">
        <v>811</v>
      </c>
    </row>
    <row r="9879" spans="1:16">
      <c r="A9879" s="303">
        <v>0</v>
      </c>
      <c r="B9879" s="303">
        <v>0</v>
      </c>
      <c r="C9879" s="303">
        <v>0</v>
      </c>
      <c r="D9879" s="304">
        <f t="shared" si="154"/>
        <v>0</v>
      </c>
      <c r="E9879" s="305">
        <v>45992</v>
      </c>
      <c r="F9879" s="302" t="s">
        <v>69</v>
      </c>
      <c r="G9879" s="302" t="s">
        <v>70</v>
      </c>
      <c r="H9879" s="302" t="s">
        <v>4320</v>
      </c>
      <c r="I9879" s="302" t="s">
        <v>4271</v>
      </c>
      <c r="J9879" s="302">
        <v>135300</v>
      </c>
      <c r="K9879" s="302" t="s">
        <v>84</v>
      </c>
      <c r="L9879" s="302">
        <v>11694880</v>
      </c>
      <c r="M9879" s="302" t="s">
        <v>830</v>
      </c>
      <c r="N9879" s="305">
        <v>40653</v>
      </c>
      <c r="O9879" s="305">
        <v>41214</v>
      </c>
      <c r="P9879" s="302" t="s">
        <v>822</v>
      </c>
    </row>
    <row r="9880" spans="1:16">
      <c r="A9880" s="303">
        <v>0</v>
      </c>
      <c r="B9880" s="303">
        <v>0</v>
      </c>
      <c r="C9880" s="303">
        <v>0</v>
      </c>
      <c r="D9880" s="304">
        <f t="shared" si="154"/>
        <v>0</v>
      </c>
      <c r="E9880" s="305">
        <v>45992</v>
      </c>
      <c r="F9880" s="302" t="s">
        <v>69</v>
      </c>
      <c r="G9880" s="302" t="s">
        <v>70</v>
      </c>
      <c r="H9880" s="302" t="s">
        <v>4320</v>
      </c>
      <c r="I9880" s="302" t="s">
        <v>4271</v>
      </c>
      <c r="J9880" s="302">
        <v>135300</v>
      </c>
      <c r="K9880" s="302" t="s">
        <v>84</v>
      </c>
      <c r="L9880" s="302">
        <v>11694948</v>
      </c>
      <c r="M9880" s="302" t="s">
        <v>841</v>
      </c>
      <c r="N9880" s="305">
        <v>40653</v>
      </c>
      <c r="O9880" s="305">
        <v>41214</v>
      </c>
      <c r="P9880" s="302" t="s">
        <v>842</v>
      </c>
    </row>
    <row r="9881" spans="1:16">
      <c r="A9881" s="303">
        <v>0</v>
      </c>
      <c r="B9881" s="303">
        <v>0</v>
      </c>
      <c r="C9881" s="303">
        <v>0</v>
      </c>
      <c r="D9881" s="304">
        <f t="shared" si="154"/>
        <v>0</v>
      </c>
      <c r="E9881" s="305">
        <v>45992</v>
      </c>
      <c r="F9881" s="302" t="s">
        <v>69</v>
      </c>
      <c r="G9881" s="302" t="s">
        <v>70</v>
      </c>
      <c r="H9881" s="302" t="s">
        <v>4320</v>
      </c>
      <c r="I9881" s="302" t="s">
        <v>4271</v>
      </c>
      <c r="J9881" s="302">
        <v>135300</v>
      </c>
      <c r="K9881" s="302" t="s">
        <v>84</v>
      </c>
      <c r="L9881" s="302">
        <v>11161234</v>
      </c>
      <c r="M9881" s="302" t="s">
        <v>830</v>
      </c>
      <c r="N9881" s="305">
        <v>40653</v>
      </c>
      <c r="O9881" s="305">
        <v>40848</v>
      </c>
      <c r="P9881" s="302" t="s">
        <v>822</v>
      </c>
    </row>
    <row r="9882" spans="1:16">
      <c r="A9882" s="303">
        <v>0</v>
      </c>
      <c r="B9882" s="303">
        <v>0</v>
      </c>
      <c r="C9882" s="303">
        <v>0</v>
      </c>
      <c r="D9882" s="304">
        <f t="shared" si="154"/>
        <v>0</v>
      </c>
      <c r="E9882" s="305">
        <v>45992</v>
      </c>
      <c r="F9882" s="302" t="s">
        <v>69</v>
      </c>
      <c r="G9882" s="302" t="s">
        <v>70</v>
      </c>
      <c r="H9882" s="302" t="s">
        <v>4320</v>
      </c>
      <c r="I9882" s="302" t="s">
        <v>4271</v>
      </c>
      <c r="J9882" s="302">
        <v>135300</v>
      </c>
      <c r="K9882" s="302" t="s">
        <v>84</v>
      </c>
      <c r="L9882" s="302">
        <v>11248245</v>
      </c>
      <c r="M9882" s="302" t="s">
        <v>829</v>
      </c>
      <c r="N9882" s="305">
        <v>40909</v>
      </c>
      <c r="O9882" s="305">
        <v>40909</v>
      </c>
      <c r="P9882" s="302" t="s">
        <v>808</v>
      </c>
    </row>
    <row r="9883" spans="1:16">
      <c r="A9883" s="303">
        <v>0</v>
      </c>
      <c r="B9883" s="303">
        <v>0</v>
      </c>
      <c r="C9883" s="303">
        <v>0</v>
      </c>
      <c r="D9883" s="304">
        <f t="shared" si="154"/>
        <v>0</v>
      </c>
      <c r="E9883" s="305">
        <v>45992</v>
      </c>
      <c r="F9883" s="302" t="s">
        <v>69</v>
      </c>
      <c r="G9883" s="302" t="s">
        <v>70</v>
      </c>
      <c r="H9883" s="302" t="s">
        <v>4320</v>
      </c>
      <c r="I9883" s="302" t="s">
        <v>4271</v>
      </c>
      <c r="J9883" s="302">
        <v>135300</v>
      </c>
      <c r="K9883" s="302" t="s">
        <v>84</v>
      </c>
      <c r="L9883" s="302">
        <v>11248368</v>
      </c>
      <c r="M9883" s="302" t="s">
        <v>831</v>
      </c>
      <c r="N9883" s="305">
        <v>40909</v>
      </c>
      <c r="O9883" s="305">
        <v>40909</v>
      </c>
      <c r="P9883" s="302" t="s">
        <v>809</v>
      </c>
    </row>
    <row r="9884" spans="1:16">
      <c r="A9884" s="303">
        <v>0</v>
      </c>
      <c r="B9884" s="303">
        <v>0</v>
      </c>
      <c r="C9884" s="303">
        <v>0</v>
      </c>
      <c r="D9884" s="304">
        <f t="shared" si="154"/>
        <v>0</v>
      </c>
      <c r="E9884" s="305">
        <v>45992</v>
      </c>
      <c r="F9884" s="302" t="s">
        <v>69</v>
      </c>
      <c r="G9884" s="302" t="s">
        <v>70</v>
      </c>
      <c r="H9884" s="302" t="s">
        <v>4320</v>
      </c>
      <c r="I9884" s="302" t="s">
        <v>4271</v>
      </c>
      <c r="J9884" s="302">
        <v>135300</v>
      </c>
      <c r="K9884" s="302" t="s">
        <v>84</v>
      </c>
      <c r="L9884" s="302">
        <v>11315004</v>
      </c>
      <c r="M9884" s="302" t="s">
        <v>826</v>
      </c>
      <c r="N9884" s="305">
        <v>40653</v>
      </c>
      <c r="O9884" s="305">
        <v>40969</v>
      </c>
      <c r="P9884" s="302" t="s">
        <v>818</v>
      </c>
    </row>
    <row r="9885" spans="1:16">
      <c r="A9885" s="303">
        <v>0</v>
      </c>
      <c r="B9885" s="303">
        <v>0</v>
      </c>
      <c r="C9885" s="303">
        <v>0</v>
      </c>
      <c r="D9885" s="304">
        <f t="shared" si="154"/>
        <v>0</v>
      </c>
      <c r="E9885" s="305">
        <v>45992</v>
      </c>
      <c r="F9885" s="302" t="s">
        <v>69</v>
      </c>
      <c r="G9885" s="302" t="s">
        <v>70</v>
      </c>
      <c r="H9885" s="302" t="s">
        <v>4320</v>
      </c>
      <c r="I9885" s="302" t="s">
        <v>4271</v>
      </c>
      <c r="J9885" s="302">
        <v>135300</v>
      </c>
      <c r="K9885" s="302" t="s">
        <v>84</v>
      </c>
      <c r="L9885" s="302">
        <v>11212610</v>
      </c>
      <c r="M9885" s="302" t="s">
        <v>841</v>
      </c>
      <c r="N9885" s="305">
        <v>40653</v>
      </c>
      <c r="O9885" s="305">
        <v>40878</v>
      </c>
      <c r="P9885" s="302" t="s">
        <v>842</v>
      </c>
    </row>
    <row r="9886" spans="1:16">
      <c r="A9886" s="303">
        <v>0</v>
      </c>
      <c r="B9886" s="303">
        <v>0</v>
      </c>
      <c r="C9886" s="303">
        <v>0</v>
      </c>
      <c r="D9886" s="304">
        <f t="shared" si="154"/>
        <v>0</v>
      </c>
      <c r="E9886" s="305">
        <v>45992</v>
      </c>
      <c r="F9886" s="302" t="s">
        <v>69</v>
      </c>
      <c r="G9886" s="302" t="s">
        <v>70</v>
      </c>
      <c r="H9886" s="302" t="s">
        <v>4320</v>
      </c>
      <c r="I9886" s="302" t="s">
        <v>4271</v>
      </c>
      <c r="J9886" s="302">
        <v>135300</v>
      </c>
      <c r="K9886" s="302" t="s">
        <v>84</v>
      </c>
      <c r="L9886" s="302">
        <v>11694922</v>
      </c>
      <c r="M9886" s="302" t="s">
        <v>845</v>
      </c>
      <c r="N9886" s="305">
        <v>40653</v>
      </c>
      <c r="O9886" s="305">
        <v>41214</v>
      </c>
      <c r="P9886" s="302" t="s">
        <v>846</v>
      </c>
    </row>
    <row r="9887" spans="1:16">
      <c r="A9887" s="303">
        <v>0</v>
      </c>
      <c r="B9887" s="303">
        <v>0</v>
      </c>
      <c r="C9887" s="303">
        <v>0</v>
      </c>
      <c r="D9887" s="304">
        <f t="shared" si="154"/>
        <v>0</v>
      </c>
      <c r="E9887" s="305">
        <v>45992</v>
      </c>
      <c r="F9887" s="302" t="s">
        <v>69</v>
      </c>
      <c r="G9887" s="302" t="s">
        <v>70</v>
      </c>
      <c r="H9887" s="302" t="s">
        <v>4320</v>
      </c>
      <c r="I9887" s="302" t="s">
        <v>4271</v>
      </c>
      <c r="J9887" s="302">
        <v>135300</v>
      </c>
      <c r="K9887" s="302" t="s">
        <v>84</v>
      </c>
      <c r="L9887" s="302">
        <v>11418259</v>
      </c>
      <c r="M9887" s="302" t="s">
        <v>831</v>
      </c>
      <c r="N9887" s="305">
        <v>40909</v>
      </c>
      <c r="O9887" s="305">
        <v>41030</v>
      </c>
      <c r="P9887" s="302" t="s">
        <v>809</v>
      </c>
    </row>
    <row r="9888" spans="1:16">
      <c r="A9888" s="303">
        <v>0</v>
      </c>
      <c r="B9888" s="303">
        <v>0</v>
      </c>
      <c r="C9888" s="303">
        <v>0</v>
      </c>
      <c r="D9888" s="304">
        <f t="shared" si="154"/>
        <v>0</v>
      </c>
      <c r="E9888" s="305">
        <v>45992</v>
      </c>
      <c r="F9888" s="302" t="s">
        <v>69</v>
      </c>
      <c r="G9888" s="302" t="s">
        <v>70</v>
      </c>
      <c r="H9888" s="302" t="s">
        <v>4320</v>
      </c>
      <c r="I9888" s="302" t="s">
        <v>4271</v>
      </c>
      <c r="J9888" s="302">
        <v>135300</v>
      </c>
      <c r="K9888" s="302" t="s">
        <v>84</v>
      </c>
      <c r="L9888" s="302">
        <v>11695251</v>
      </c>
      <c r="M9888" s="302" t="s">
        <v>828</v>
      </c>
      <c r="N9888" s="305">
        <v>40909</v>
      </c>
      <c r="O9888" s="305">
        <v>41214</v>
      </c>
      <c r="P9888" s="302" t="s">
        <v>812</v>
      </c>
    </row>
    <row r="9889" spans="1:16">
      <c r="A9889" s="303">
        <v>0</v>
      </c>
      <c r="B9889" s="303">
        <v>0</v>
      </c>
      <c r="C9889" s="303">
        <v>0</v>
      </c>
      <c r="D9889" s="304">
        <f t="shared" si="154"/>
        <v>0</v>
      </c>
      <c r="E9889" s="305">
        <v>45992</v>
      </c>
      <c r="F9889" s="302" t="s">
        <v>69</v>
      </c>
      <c r="G9889" s="302" t="s">
        <v>70</v>
      </c>
      <c r="H9889" s="302" t="s">
        <v>4320</v>
      </c>
      <c r="I9889" s="302" t="s">
        <v>4271</v>
      </c>
      <c r="J9889" s="302">
        <v>135300</v>
      </c>
      <c r="K9889" s="302" t="s">
        <v>84</v>
      </c>
      <c r="L9889" s="302">
        <v>11041086</v>
      </c>
      <c r="M9889" s="302" t="s">
        <v>826</v>
      </c>
      <c r="N9889" s="305">
        <v>40653</v>
      </c>
      <c r="O9889" s="305">
        <v>40787</v>
      </c>
      <c r="P9889" s="302" t="s">
        <v>818</v>
      </c>
    </row>
    <row r="9890" spans="1:16">
      <c r="A9890" s="303">
        <v>0</v>
      </c>
      <c r="B9890" s="303">
        <v>0</v>
      </c>
      <c r="C9890" s="303">
        <v>0</v>
      </c>
      <c r="D9890" s="304">
        <f t="shared" si="154"/>
        <v>0</v>
      </c>
      <c r="E9890" s="305">
        <v>45992</v>
      </c>
      <c r="F9890" s="302" t="s">
        <v>69</v>
      </c>
      <c r="G9890" s="302" t="s">
        <v>70</v>
      </c>
      <c r="H9890" s="302" t="s">
        <v>4320</v>
      </c>
      <c r="I9890" s="302" t="s">
        <v>4271</v>
      </c>
      <c r="J9890" s="302">
        <v>135300</v>
      </c>
      <c r="K9890" s="302" t="s">
        <v>84</v>
      </c>
      <c r="L9890" s="302">
        <v>11315170</v>
      </c>
      <c r="M9890" s="302" t="s">
        <v>838</v>
      </c>
      <c r="N9890" s="305">
        <v>40653</v>
      </c>
      <c r="O9890" s="305">
        <v>40969</v>
      </c>
      <c r="P9890" s="302" t="s">
        <v>820</v>
      </c>
    </row>
    <row r="9891" spans="1:16">
      <c r="A9891" s="303">
        <v>0</v>
      </c>
      <c r="B9891" s="303">
        <v>0</v>
      </c>
      <c r="C9891" s="303">
        <v>0</v>
      </c>
      <c r="D9891" s="304">
        <f t="shared" si="154"/>
        <v>0</v>
      </c>
      <c r="E9891" s="305">
        <v>45992</v>
      </c>
      <c r="F9891" s="302" t="s">
        <v>69</v>
      </c>
      <c r="G9891" s="302" t="s">
        <v>70</v>
      </c>
      <c r="H9891" s="302" t="s">
        <v>4320</v>
      </c>
      <c r="I9891" s="302" t="s">
        <v>4271</v>
      </c>
      <c r="J9891" s="302">
        <v>135300</v>
      </c>
      <c r="K9891" s="302" t="s">
        <v>84</v>
      </c>
      <c r="L9891" s="302">
        <v>11694872</v>
      </c>
      <c r="M9891" s="302" t="s">
        <v>825</v>
      </c>
      <c r="N9891" s="305">
        <v>40653</v>
      </c>
      <c r="O9891" s="305">
        <v>41214</v>
      </c>
      <c r="P9891" s="302" t="s">
        <v>816</v>
      </c>
    </row>
    <row r="9892" spans="1:16">
      <c r="A9892" s="303">
        <v>0</v>
      </c>
      <c r="B9892" s="303">
        <v>0</v>
      </c>
      <c r="C9892" s="303">
        <v>0</v>
      </c>
      <c r="D9892" s="304">
        <f t="shared" si="154"/>
        <v>0</v>
      </c>
      <c r="E9892" s="305">
        <v>45992</v>
      </c>
      <c r="F9892" s="302" t="s">
        <v>69</v>
      </c>
      <c r="G9892" s="302" t="s">
        <v>70</v>
      </c>
      <c r="H9892" s="302" t="s">
        <v>4320</v>
      </c>
      <c r="I9892" s="302" t="s">
        <v>4271</v>
      </c>
      <c r="J9892" s="302">
        <v>135300</v>
      </c>
      <c r="K9892" s="302" t="s">
        <v>84</v>
      </c>
      <c r="L9892" s="302">
        <v>11695026</v>
      </c>
      <c r="M9892" s="302" t="s">
        <v>827</v>
      </c>
      <c r="N9892" s="305">
        <v>40909</v>
      </c>
      <c r="O9892" s="305">
        <v>41214</v>
      </c>
      <c r="P9892" s="302" t="s">
        <v>810</v>
      </c>
    </row>
    <row r="9893" spans="1:16">
      <c r="A9893" s="303">
        <v>0</v>
      </c>
      <c r="B9893" s="303">
        <v>0</v>
      </c>
      <c r="C9893" s="303">
        <v>0</v>
      </c>
      <c r="D9893" s="304">
        <f t="shared" si="154"/>
        <v>0</v>
      </c>
      <c r="E9893" s="305">
        <v>45992</v>
      </c>
      <c r="F9893" s="302" t="s">
        <v>69</v>
      </c>
      <c r="G9893" s="302" t="s">
        <v>70</v>
      </c>
      <c r="H9893" s="302" t="s">
        <v>4320</v>
      </c>
      <c r="I9893" s="302" t="s">
        <v>4271</v>
      </c>
      <c r="J9893" s="302">
        <v>135300</v>
      </c>
      <c r="K9893" s="302" t="s">
        <v>84</v>
      </c>
      <c r="L9893" s="302">
        <v>11695302</v>
      </c>
      <c r="M9893" s="302" t="s">
        <v>832</v>
      </c>
      <c r="N9893" s="305">
        <v>40653</v>
      </c>
      <c r="O9893" s="305">
        <v>41214</v>
      </c>
      <c r="P9893" s="302" t="s">
        <v>833</v>
      </c>
    </row>
    <row r="9894" spans="1:16">
      <c r="A9894" s="303">
        <v>0</v>
      </c>
      <c r="B9894" s="303">
        <v>0</v>
      </c>
      <c r="C9894" s="303">
        <v>0</v>
      </c>
      <c r="D9894" s="304">
        <f t="shared" si="154"/>
        <v>0</v>
      </c>
      <c r="E9894" s="305">
        <v>45992</v>
      </c>
      <c r="F9894" s="302" t="s">
        <v>69</v>
      </c>
      <c r="G9894" s="302" t="s">
        <v>70</v>
      </c>
      <c r="H9894" s="302" t="s">
        <v>4320</v>
      </c>
      <c r="I9894" s="302" t="s">
        <v>4271</v>
      </c>
      <c r="J9894" s="302">
        <v>135300</v>
      </c>
      <c r="K9894" s="302" t="s">
        <v>84</v>
      </c>
      <c r="L9894" s="302">
        <v>11041816</v>
      </c>
      <c r="M9894" s="302" t="s">
        <v>838</v>
      </c>
      <c r="N9894" s="305">
        <v>40653</v>
      </c>
      <c r="O9894" s="305">
        <v>40787</v>
      </c>
      <c r="P9894" s="302" t="s">
        <v>820</v>
      </c>
    </row>
    <row r="9895" spans="1:16">
      <c r="A9895" s="303">
        <v>0</v>
      </c>
      <c r="B9895" s="303">
        <v>0</v>
      </c>
      <c r="C9895" s="303">
        <v>0</v>
      </c>
      <c r="D9895" s="304">
        <f t="shared" si="154"/>
        <v>0</v>
      </c>
      <c r="E9895" s="305">
        <v>45992</v>
      </c>
      <c r="F9895" s="302" t="s">
        <v>69</v>
      </c>
      <c r="G9895" s="302" t="s">
        <v>70</v>
      </c>
      <c r="H9895" s="302" t="s">
        <v>4320</v>
      </c>
      <c r="I9895" s="302" t="s">
        <v>4271</v>
      </c>
      <c r="J9895" s="302">
        <v>135300</v>
      </c>
      <c r="K9895" s="302" t="s">
        <v>84</v>
      </c>
      <c r="L9895" s="302">
        <v>11237831</v>
      </c>
      <c r="M9895" s="302" t="s">
        <v>801</v>
      </c>
      <c r="N9895" s="305">
        <v>40653</v>
      </c>
      <c r="O9895" s="305">
        <v>40634</v>
      </c>
      <c r="P9895" s="302" t="s">
        <v>802</v>
      </c>
    </row>
    <row r="9896" spans="1:16">
      <c r="A9896" s="303">
        <v>0</v>
      </c>
      <c r="B9896" s="303">
        <v>0</v>
      </c>
      <c r="C9896" s="303">
        <v>0</v>
      </c>
      <c r="D9896" s="304">
        <f t="shared" si="154"/>
        <v>0</v>
      </c>
      <c r="E9896" s="305">
        <v>45992</v>
      </c>
      <c r="F9896" s="302" t="s">
        <v>69</v>
      </c>
      <c r="G9896" s="302" t="s">
        <v>70</v>
      </c>
      <c r="H9896" s="302" t="s">
        <v>4320</v>
      </c>
      <c r="I9896" s="302" t="s">
        <v>4271</v>
      </c>
      <c r="J9896" s="302">
        <v>135300</v>
      </c>
      <c r="K9896" s="302" t="s">
        <v>84</v>
      </c>
      <c r="L9896" s="302">
        <v>11248593</v>
      </c>
      <c r="M9896" s="302" t="s">
        <v>828</v>
      </c>
      <c r="N9896" s="305">
        <v>40909</v>
      </c>
      <c r="O9896" s="305">
        <v>40909</v>
      </c>
      <c r="P9896" s="302" t="s">
        <v>812</v>
      </c>
    </row>
    <row r="9897" spans="1:16">
      <c r="A9897" s="303">
        <v>0</v>
      </c>
      <c r="B9897" s="303">
        <v>0</v>
      </c>
      <c r="C9897" s="303">
        <v>0</v>
      </c>
      <c r="D9897" s="304">
        <f t="shared" si="154"/>
        <v>0</v>
      </c>
      <c r="E9897" s="305">
        <v>45992</v>
      </c>
      <c r="F9897" s="302" t="s">
        <v>69</v>
      </c>
      <c r="G9897" s="302" t="s">
        <v>70</v>
      </c>
      <c r="H9897" s="302" t="s">
        <v>4320</v>
      </c>
      <c r="I9897" s="302" t="s">
        <v>4271</v>
      </c>
      <c r="J9897" s="302">
        <v>135300</v>
      </c>
      <c r="K9897" s="302" t="s">
        <v>84</v>
      </c>
      <c r="L9897" s="302">
        <v>11695452</v>
      </c>
      <c r="M9897" s="302" t="s">
        <v>840</v>
      </c>
      <c r="N9897" s="305">
        <v>40653</v>
      </c>
      <c r="O9897" s="305">
        <v>41214</v>
      </c>
      <c r="P9897" s="302" t="s">
        <v>814</v>
      </c>
    </row>
    <row r="9898" spans="1:16">
      <c r="A9898" s="303">
        <v>0</v>
      </c>
      <c r="B9898" s="303">
        <v>0</v>
      </c>
      <c r="C9898" s="303">
        <v>0</v>
      </c>
      <c r="D9898" s="304">
        <f t="shared" si="154"/>
        <v>0</v>
      </c>
      <c r="E9898" s="305">
        <v>45992</v>
      </c>
      <c r="F9898" s="302" t="s">
        <v>69</v>
      </c>
      <c r="G9898" s="302" t="s">
        <v>70</v>
      </c>
      <c r="H9898" s="302" t="s">
        <v>4320</v>
      </c>
      <c r="I9898" s="302" t="s">
        <v>4271</v>
      </c>
      <c r="J9898" s="302">
        <v>135300</v>
      </c>
      <c r="K9898" s="302" t="s">
        <v>84</v>
      </c>
      <c r="L9898" s="302">
        <v>11694958</v>
      </c>
      <c r="M9898" s="302" t="s">
        <v>834</v>
      </c>
      <c r="N9898" s="305">
        <v>40653</v>
      </c>
      <c r="O9898" s="305">
        <v>41214</v>
      </c>
      <c r="P9898" s="302" t="s">
        <v>835</v>
      </c>
    </row>
    <row r="9899" spans="1:16">
      <c r="A9899" s="303">
        <v>0</v>
      </c>
      <c r="B9899" s="303">
        <v>0</v>
      </c>
      <c r="C9899" s="303">
        <v>0</v>
      </c>
      <c r="D9899" s="304">
        <f t="shared" si="154"/>
        <v>0</v>
      </c>
      <c r="E9899" s="305">
        <v>45992</v>
      </c>
      <c r="F9899" s="302" t="s">
        <v>69</v>
      </c>
      <c r="G9899" s="302" t="s">
        <v>70</v>
      </c>
      <c r="H9899" s="302" t="s">
        <v>4320</v>
      </c>
      <c r="I9899" s="302" t="s">
        <v>4271</v>
      </c>
      <c r="J9899" s="302">
        <v>135300</v>
      </c>
      <c r="K9899" s="302" t="s">
        <v>84</v>
      </c>
      <c r="L9899" s="302">
        <v>11695073</v>
      </c>
      <c r="M9899" s="302" t="s">
        <v>843</v>
      </c>
      <c r="N9899" s="305">
        <v>40653</v>
      </c>
      <c r="O9899" s="305">
        <v>41214</v>
      </c>
      <c r="P9899" s="302" t="s">
        <v>844</v>
      </c>
    </row>
    <row r="9900" spans="1:16">
      <c r="A9900" s="303">
        <v>0</v>
      </c>
      <c r="B9900" s="303">
        <v>0</v>
      </c>
      <c r="C9900" s="303">
        <v>0</v>
      </c>
      <c r="D9900" s="304">
        <f t="shared" si="154"/>
        <v>0</v>
      </c>
      <c r="E9900" s="305">
        <v>45992</v>
      </c>
      <c r="F9900" s="302" t="s">
        <v>69</v>
      </c>
      <c r="G9900" s="302" t="s">
        <v>70</v>
      </c>
      <c r="H9900" s="302" t="s">
        <v>4320</v>
      </c>
      <c r="I9900" s="302" t="s">
        <v>4271</v>
      </c>
      <c r="J9900" s="302">
        <v>135300</v>
      </c>
      <c r="K9900" s="302" t="s">
        <v>84</v>
      </c>
      <c r="L9900" s="302">
        <v>11695216</v>
      </c>
      <c r="M9900" s="302" t="s">
        <v>839</v>
      </c>
      <c r="N9900" s="305">
        <v>40653</v>
      </c>
      <c r="O9900" s="305">
        <v>41214</v>
      </c>
      <c r="P9900" s="302" t="s">
        <v>807</v>
      </c>
    </row>
    <row r="9901" spans="1:16">
      <c r="A9901" s="303">
        <v>0</v>
      </c>
      <c r="B9901" s="303">
        <v>0</v>
      </c>
      <c r="C9901" s="303">
        <v>0</v>
      </c>
      <c r="D9901" s="304">
        <f t="shared" si="154"/>
        <v>0</v>
      </c>
      <c r="E9901" s="305">
        <v>45992</v>
      </c>
      <c r="F9901" s="302" t="s">
        <v>69</v>
      </c>
      <c r="G9901" s="302" t="s">
        <v>70</v>
      </c>
      <c r="H9901" s="302" t="s">
        <v>4320</v>
      </c>
      <c r="I9901" s="302" t="s">
        <v>4271</v>
      </c>
      <c r="J9901" s="302">
        <v>135300</v>
      </c>
      <c r="K9901" s="302" t="s">
        <v>84</v>
      </c>
      <c r="L9901" s="302">
        <v>11248160</v>
      </c>
      <c r="M9901" s="302" t="s">
        <v>836</v>
      </c>
      <c r="N9901" s="305">
        <v>40909</v>
      </c>
      <c r="O9901" s="305">
        <v>40909</v>
      </c>
      <c r="P9901" s="302" t="s">
        <v>811</v>
      </c>
    </row>
    <row r="9902" spans="1:16">
      <c r="A9902" s="303">
        <v>0</v>
      </c>
      <c r="B9902" s="303">
        <v>0</v>
      </c>
      <c r="C9902" s="303">
        <v>0</v>
      </c>
      <c r="D9902" s="304">
        <f t="shared" si="154"/>
        <v>0</v>
      </c>
      <c r="E9902" s="305">
        <v>45992</v>
      </c>
      <c r="F9902" s="302" t="s">
        <v>69</v>
      </c>
      <c r="G9902" s="302" t="s">
        <v>70</v>
      </c>
      <c r="H9902" s="302" t="s">
        <v>4320</v>
      </c>
      <c r="I9902" s="302" t="s">
        <v>4271</v>
      </c>
      <c r="J9902" s="302">
        <v>135300</v>
      </c>
      <c r="K9902" s="302" t="s">
        <v>84</v>
      </c>
      <c r="L9902" s="302">
        <v>11694943</v>
      </c>
      <c r="M9902" s="302" t="s">
        <v>829</v>
      </c>
      <c r="N9902" s="305">
        <v>40909</v>
      </c>
      <c r="O9902" s="305">
        <v>41214</v>
      </c>
      <c r="P9902" s="302" t="s">
        <v>808</v>
      </c>
    </row>
    <row r="9903" spans="1:16">
      <c r="A9903" s="303">
        <v>0</v>
      </c>
      <c r="B9903" s="303">
        <v>0</v>
      </c>
      <c r="C9903" s="303">
        <v>0</v>
      </c>
      <c r="D9903" s="304">
        <f t="shared" si="154"/>
        <v>0</v>
      </c>
      <c r="E9903" s="305">
        <v>45992</v>
      </c>
      <c r="F9903" s="302" t="s">
        <v>69</v>
      </c>
      <c r="G9903" s="302" t="s">
        <v>70</v>
      </c>
      <c r="H9903" s="302" t="s">
        <v>4320</v>
      </c>
      <c r="I9903" s="302" t="s">
        <v>4271</v>
      </c>
      <c r="J9903" s="302">
        <v>135300</v>
      </c>
      <c r="K9903" s="302" t="s">
        <v>84</v>
      </c>
      <c r="L9903" s="302">
        <v>11248391</v>
      </c>
      <c r="M9903" s="302" t="s">
        <v>827</v>
      </c>
      <c r="N9903" s="305">
        <v>40909</v>
      </c>
      <c r="O9903" s="305">
        <v>40909</v>
      </c>
      <c r="P9903" s="302" t="s">
        <v>810</v>
      </c>
    </row>
    <row r="9904" spans="1:16">
      <c r="A9904" s="303">
        <v>0</v>
      </c>
      <c r="B9904" s="303">
        <v>0</v>
      </c>
      <c r="C9904" s="303">
        <v>0</v>
      </c>
      <c r="D9904" s="304">
        <f t="shared" si="154"/>
        <v>0</v>
      </c>
      <c r="E9904" s="305">
        <v>45992</v>
      </c>
      <c r="F9904" s="302" t="s">
        <v>69</v>
      </c>
      <c r="G9904" s="302" t="s">
        <v>70</v>
      </c>
      <c r="H9904" s="302" t="s">
        <v>4320</v>
      </c>
      <c r="I9904" s="302" t="s">
        <v>4271</v>
      </c>
      <c r="J9904" s="302">
        <v>135300</v>
      </c>
      <c r="K9904" s="302" t="s">
        <v>84</v>
      </c>
      <c r="L9904" s="302">
        <v>11694971</v>
      </c>
      <c r="M9904" s="302" t="s">
        <v>837</v>
      </c>
      <c r="N9904" s="305">
        <v>40653</v>
      </c>
      <c r="O9904" s="305">
        <v>41214</v>
      </c>
      <c r="P9904" s="302" t="s">
        <v>824</v>
      </c>
    </row>
    <row r="9905" spans="1:16">
      <c r="A9905" s="303">
        <v>0</v>
      </c>
      <c r="B9905" s="303">
        <v>0</v>
      </c>
      <c r="C9905" s="303">
        <v>0</v>
      </c>
      <c r="D9905" s="304">
        <f t="shared" si="154"/>
        <v>0</v>
      </c>
      <c r="E9905" s="305">
        <v>45992</v>
      </c>
      <c r="F9905" s="302" t="s">
        <v>69</v>
      </c>
      <c r="G9905" s="302" t="s">
        <v>70</v>
      </c>
      <c r="H9905" s="302" t="s">
        <v>4320</v>
      </c>
      <c r="I9905" s="302" t="s">
        <v>4271</v>
      </c>
      <c r="J9905" s="302">
        <v>135300</v>
      </c>
      <c r="K9905" s="302" t="s">
        <v>170</v>
      </c>
      <c r="L9905" s="302">
        <v>11711318</v>
      </c>
      <c r="M9905" s="302" t="s">
        <v>847</v>
      </c>
      <c r="N9905" s="305">
        <v>40653</v>
      </c>
      <c r="O9905" s="305">
        <v>40544</v>
      </c>
      <c r="P9905" s="302" t="s">
        <v>833</v>
      </c>
    </row>
    <row r="9906" spans="1:16">
      <c r="A9906" s="303">
        <v>0</v>
      </c>
      <c r="B9906" s="303">
        <v>0</v>
      </c>
      <c r="C9906" s="303">
        <v>0</v>
      </c>
      <c r="D9906" s="304">
        <f t="shared" si="154"/>
        <v>0</v>
      </c>
      <c r="E9906" s="305">
        <v>45992</v>
      </c>
      <c r="F9906" s="302" t="s">
        <v>69</v>
      </c>
      <c r="G9906" s="302" t="s">
        <v>70</v>
      </c>
      <c r="H9906" s="302" t="s">
        <v>4320</v>
      </c>
      <c r="I9906" s="302" t="s">
        <v>4271</v>
      </c>
      <c r="J9906" s="302">
        <v>135300</v>
      </c>
      <c r="K9906" s="302" t="s">
        <v>304</v>
      </c>
      <c r="L9906" s="302">
        <v>11721927</v>
      </c>
      <c r="M9906" s="302" t="s">
        <v>848</v>
      </c>
      <c r="N9906" s="305">
        <v>40653</v>
      </c>
      <c r="O9906" s="305">
        <v>40634</v>
      </c>
      <c r="P9906" s="302" t="s">
        <v>844</v>
      </c>
    </row>
    <row r="9907" spans="1:16">
      <c r="A9907" s="303">
        <v>0</v>
      </c>
      <c r="B9907" s="303">
        <v>0</v>
      </c>
      <c r="C9907" s="303">
        <v>0</v>
      </c>
      <c r="D9907" s="304">
        <f t="shared" si="154"/>
        <v>0</v>
      </c>
      <c r="E9907" s="305">
        <v>45992</v>
      </c>
      <c r="F9907" s="302" t="s">
        <v>69</v>
      </c>
      <c r="G9907" s="302" t="s">
        <v>70</v>
      </c>
      <c r="H9907" s="302" t="s">
        <v>4320</v>
      </c>
      <c r="I9907" s="302" t="s">
        <v>4271</v>
      </c>
      <c r="J9907" s="302">
        <v>135300</v>
      </c>
      <c r="K9907" s="302" t="s">
        <v>177</v>
      </c>
      <c r="L9907" s="302">
        <v>11736023</v>
      </c>
      <c r="M9907" s="302" t="s">
        <v>850</v>
      </c>
      <c r="N9907" s="305">
        <v>40653</v>
      </c>
      <c r="O9907" s="305">
        <v>40634</v>
      </c>
      <c r="P9907" s="302" t="s">
        <v>835</v>
      </c>
    </row>
    <row r="9908" spans="1:16">
      <c r="A9908" s="303">
        <v>0</v>
      </c>
      <c r="B9908" s="303">
        <v>0</v>
      </c>
      <c r="C9908" s="303">
        <v>0</v>
      </c>
      <c r="D9908" s="304">
        <f t="shared" si="154"/>
        <v>0</v>
      </c>
      <c r="E9908" s="305">
        <v>45992</v>
      </c>
      <c r="F9908" s="302" t="s">
        <v>69</v>
      </c>
      <c r="G9908" s="302" t="s">
        <v>70</v>
      </c>
      <c r="H9908" s="302" t="s">
        <v>4320</v>
      </c>
      <c r="I9908" s="302" t="s">
        <v>4271</v>
      </c>
      <c r="J9908" s="302">
        <v>135300</v>
      </c>
      <c r="K9908" s="302" t="s">
        <v>177</v>
      </c>
      <c r="L9908" s="302">
        <v>11736033</v>
      </c>
      <c r="M9908" s="302" t="s">
        <v>852</v>
      </c>
      <c r="N9908" s="305">
        <v>40653</v>
      </c>
      <c r="O9908" s="305">
        <v>40634</v>
      </c>
      <c r="P9908" s="302" t="s">
        <v>835</v>
      </c>
    </row>
    <row r="9909" spans="1:16">
      <c r="A9909" s="303">
        <v>0</v>
      </c>
      <c r="B9909" s="303">
        <v>0</v>
      </c>
      <c r="C9909" s="303">
        <v>0</v>
      </c>
      <c r="D9909" s="304">
        <f t="shared" si="154"/>
        <v>0</v>
      </c>
      <c r="E9909" s="305">
        <v>45992</v>
      </c>
      <c r="F9909" s="302" t="s">
        <v>69</v>
      </c>
      <c r="G9909" s="302" t="s">
        <v>70</v>
      </c>
      <c r="H9909" s="302" t="s">
        <v>4320</v>
      </c>
      <c r="I9909" s="302" t="s">
        <v>4271</v>
      </c>
      <c r="J9909" s="302">
        <v>135300</v>
      </c>
      <c r="K9909" s="302" t="s">
        <v>177</v>
      </c>
      <c r="L9909" s="302">
        <v>11736030</v>
      </c>
      <c r="M9909" s="302" t="s">
        <v>849</v>
      </c>
      <c r="N9909" s="305">
        <v>40653</v>
      </c>
      <c r="O9909" s="305">
        <v>40634</v>
      </c>
      <c r="P9909" s="302" t="s">
        <v>835</v>
      </c>
    </row>
    <row r="9910" spans="1:16">
      <c r="A9910" s="303">
        <v>0</v>
      </c>
      <c r="B9910" s="303">
        <v>0</v>
      </c>
      <c r="C9910" s="303">
        <v>0</v>
      </c>
      <c r="D9910" s="304">
        <f t="shared" si="154"/>
        <v>0</v>
      </c>
      <c r="E9910" s="305">
        <v>45992</v>
      </c>
      <c r="F9910" s="302" t="s">
        <v>69</v>
      </c>
      <c r="G9910" s="302" t="s">
        <v>70</v>
      </c>
      <c r="H9910" s="302" t="s">
        <v>4320</v>
      </c>
      <c r="I9910" s="302" t="s">
        <v>4271</v>
      </c>
      <c r="J9910" s="302">
        <v>135300</v>
      </c>
      <c r="K9910" s="302" t="s">
        <v>177</v>
      </c>
      <c r="L9910" s="302">
        <v>11736036</v>
      </c>
      <c r="M9910" s="302" t="s">
        <v>851</v>
      </c>
      <c r="N9910" s="305">
        <v>40653</v>
      </c>
      <c r="O9910" s="305">
        <v>40634</v>
      </c>
      <c r="P9910" s="302" t="s">
        <v>835</v>
      </c>
    </row>
    <row r="9911" spans="1:16">
      <c r="A9911" s="303">
        <v>0</v>
      </c>
      <c r="B9911" s="303">
        <v>0</v>
      </c>
      <c r="C9911" s="303">
        <v>0</v>
      </c>
      <c r="D9911" s="304">
        <f t="shared" si="154"/>
        <v>0</v>
      </c>
      <c r="E9911" s="305">
        <v>45992</v>
      </c>
      <c r="F9911" s="302" t="s">
        <v>69</v>
      </c>
      <c r="G9911" s="302" t="s">
        <v>70</v>
      </c>
      <c r="H9911" s="302" t="s">
        <v>4320</v>
      </c>
      <c r="I9911" s="302" t="s">
        <v>4271</v>
      </c>
      <c r="J9911" s="302">
        <v>135300</v>
      </c>
      <c r="K9911" s="302" t="s">
        <v>305</v>
      </c>
      <c r="L9911" s="302">
        <v>11711302</v>
      </c>
      <c r="M9911" s="302" t="s">
        <v>853</v>
      </c>
      <c r="N9911" s="305">
        <v>40653</v>
      </c>
      <c r="O9911" s="305">
        <v>40544</v>
      </c>
      <c r="P9911" s="302" t="s">
        <v>846</v>
      </c>
    </row>
    <row r="9912" spans="1:16">
      <c r="A9912" s="303">
        <v>0</v>
      </c>
      <c r="B9912" s="303">
        <v>0</v>
      </c>
      <c r="C9912" s="303">
        <v>0</v>
      </c>
      <c r="D9912" s="304">
        <f t="shared" si="154"/>
        <v>0</v>
      </c>
      <c r="E9912" s="305">
        <v>45992</v>
      </c>
      <c r="F9912" s="302" t="s">
        <v>69</v>
      </c>
      <c r="G9912" s="302" t="s">
        <v>70</v>
      </c>
      <c r="H9912" s="302" t="s">
        <v>4320</v>
      </c>
      <c r="I9912" s="302" t="s">
        <v>4271</v>
      </c>
      <c r="J9912" s="302">
        <v>135300</v>
      </c>
      <c r="K9912" s="302" t="s">
        <v>306</v>
      </c>
      <c r="L9912" s="302">
        <v>11711309</v>
      </c>
      <c r="M9912" s="302" t="s">
        <v>854</v>
      </c>
      <c r="N9912" s="305">
        <v>40653</v>
      </c>
      <c r="O9912" s="305">
        <v>40544</v>
      </c>
      <c r="P9912" s="302" t="s">
        <v>842</v>
      </c>
    </row>
    <row r="9913" spans="1:16">
      <c r="A9913" s="303">
        <v>0</v>
      </c>
      <c r="B9913" s="303">
        <v>0</v>
      </c>
      <c r="C9913" s="303">
        <v>0</v>
      </c>
      <c r="D9913" s="304">
        <f t="shared" si="154"/>
        <v>0</v>
      </c>
      <c r="E9913" s="305">
        <v>45992</v>
      </c>
      <c r="F9913" s="302" t="s">
        <v>69</v>
      </c>
      <c r="G9913" s="302" t="s">
        <v>70</v>
      </c>
      <c r="H9913" s="302" t="s">
        <v>3603</v>
      </c>
      <c r="I9913" s="302" t="s">
        <v>756</v>
      </c>
      <c r="J9913" s="302">
        <v>135500</v>
      </c>
      <c r="K9913" s="302" t="s">
        <v>83</v>
      </c>
      <c r="L9913" s="302">
        <v>9802857</v>
      </c>
      <c r="M9913" s="302" t="s">
        <v>879</v>
      </c>
      <c r="N9913" s="305">
        <v>34151</v>
      </c>
      <c r="O9913" s="305">
        <v>34151</v>
      </c>
      <c r="P9913" s="302" t="s">
        <v>1052</v>
      </c>
    </row>
    <row r="9914" spans="1:16">
      <c r="A9914" s="303">
        <v>0</v>
      </c>
      <c r="B9914" s="303">
        <v>0</v>
      </c>
      <c r="C9914" s="303">
        <v>0</v>
      </c>
      <c r="D9914" s="304">
        <f t="shared" si="154"/>
        <v>0</v>
      </c>
      <c r="E9914" s="305">
        <v>45992</v>
      </c>
      <c r="F9914" s="302" t="s">
        <v>69</v>
      </c>
      <c r="G9914" s="302" t="s">
        <v>70</v>
      </c>
      <c r="H9914" s="302" t="s">
        <v>3603</v>
      </c>
      <c r="I9914" s="302" t="s">
        <v>756</v>
      </c>
      <c r="J9914" s="302">
        <v>135500</v>
      </c>
      <c r="K9914" s="302" t="s">
        <v>86</v>
      </c>
      <c r="L9914" s="302">
        <v>9803512</v>
      </c>
      <c r="M9914" s="302" t="s">
        <v>885</v>
      </c>
      <c r="N9914" s="305">
        <v>34151</v>
      </c>
      <c r="O9914" s="305">
        <v>34151</v>
      </c>
      <c r="P9914" s="302" t="s">
        <v>1052</v>
      </c>
    </row>
    <row r="9915" spans="1:16">
      <c r="A9915" s="303">
        <v>0</v>
      </c>
      <c r="B9915" s="303">
        <v>0</v>
      </c>
      <c r="C9915" s="303">
        <v>0</v>
      </c>
      <c r="D9915" s="304">
        <f t="shared" si="154"/>
        <v>0</v>
      </c>
      <c r="E9915" s="305">
        <v>45992</v>
      </c>
      <c r="F9915" s="302" t="s">
        <v>69</v>
      </c>
      <c r="G9915" s="302" t="s">
        <v>70</v>
      </c>
      <c r="H9915" s="302" t="s">
        <v>3603</v>
      </c>
      <c r="I9915" s="302" t="s">
        <v>756</v>
      </c>
      <c r="J9915" s="302">
        <v>135500</v>
      </c>
      <c r="K9915" s="302" t="s">
        <v>666</v>
      </c>
      <c r="L9915" s="302">
        <v>9974627</v>
      </c>
      <c r="M9915" s="302" t="s">
        <v>3098</v>
      </c>
      <c r="N9915" s="305">
        <v>34151</v>
      </c>
      <c r="O9915" s="305">
        <v>34151</v>
      </c>
      <c r="P9915" s="302" t="s">
        <v>1062</v>
      </c>
    </row>
    <row r="9916" spans="1:16">
      <c r="A9916" s="303">
        <v>0</v>
      </c>
      <c r="B9916" s="303">
        <v>0</v>
      </c>
      <c r="C9916" s="303">
        <v>0</v>
      </c>
      <c r="D9916" s="304">
        <f t="shared" si="154"/>
        <v>0</v>
      </c>
      <c r="E9916" s="305">
        <v>45992</v>
      </c>
      <c r="F9916" s="302" t="s">
        <v>69</v>
      </c>
      <c r="G9916" s="302" t="s">
        <v>70</v>
      </c>
      <c r="H9916" s="302" t="s">
        <v>3604</v>
      </c>
      <c r="I9916" s="302" t="s">
        <v>778</v>
      </c>
      <c r="J9916" s="302">
        <v>135300</v>
      </c>
      <c r="K9916" s="302" t="s">
        <v>84</v>
      </c>
      <c r="L9916" s="302">
        <v>20443437</v>
      </c>
      <c r="M9916" s="302" t="s">
        <v>3605</v>
      </c>
      <c r="N9916" s="305">
        <v>42915</v>
      </c>
      <c r="O9916" s="305">
        <v>42979</v>
      </c>
      <c r="P9916" s="302" t="s">
        <v>1433</v>
      </c>
    </row>
    <row r="9917" spans="1:16">
      <c r="A9917" s="303">
        <v>0</v>
      </c>
      <c r="B9917" s="303">
        <v>0</v>
      </c>
      <c r="C9917" s="303">
        <v>0</v>
      </c>
      <c r="D9917" s="304">
        <f t="shared" si="154"/>
        <v>0</v>
      </c>
      <c r="E9917" s="305">
        <v>45992</v>
      </c>
      <c r="F9917" s="302" t="s">
        <v>69</v>
      </c>
      <c r="G9917" s="302" t="s">
        <v>70</v>
      </c>
      <c r="H9917" s="302" t="s">
        <v>3604</v>
      </c>
      <c r="I9917" s="302" t="s">
        <v>778</v>
      </c>
      <c r="J9917" s="302">
        <v>135300</v>
      </c>
      <c r="K9917" s="302" t="s">
        <v>84</v>
      </c>
      <c r="L9917" s="302">
        <v>21268969</v>
      </c>
      <c r="M9917" s="302" t="s">
        <v>3605</v>
      </c>
      <c r="N9917" s="305">
        <v>42915</v>
      </c>
      <c r="O9917" s="305">
        <v>43160</v>
      </c>
      <c r="P9917" s="302" t="s">
        <v>1433</v>
      </c>
    </row>
    <row r="9918" spans="1:16">
      <c r="A9918" s="303">
        <v>0</v>
      </c>
      <c r="B9918" s="303">
        <v>0</v>
      </c>
      <c r="C9918" s="303">
        <v>0</v>
      </c>
      <c r="D9918" s="304">
        <f t="shared" si="154"/>
        <v>0</v>
      </c>
      <c r="E9918" s="305">
        <v>45992</v>
      </c>
      <c r="F9918" s="302" t="s">
        <v>69</v>
      </c>
      <c r="G9918" s="302" t="s">
        <v>70</v>
      </c>
      <c r="H9918" s="302" t="s">
        <v>3604</v>
      </c>
      <c r="I9918" s="302" t="s">
        <v>778</v>
      </c>
      <c r="J9918" s="302">
        <v>135300</v>
      </c>
      <c r="K9918" s="302" t="s">
        <v>84</v>
      </c>
      <c r="L9918" s="302">
        <v>21183468</v>
      </c>
      <c r="M9918" s="302" t="s">
        <v>3605</v>
      </c>
      <c r="N9918" s="305">
        <v>42915</v>
      </c>
      <c r="O9918" s="305">
        <v>43132</v>
      </c>
      <c r="P9918" s="302" t="s">
        <v>1433</v>
      </c>
    </row>
    <row r="9919" spans="1:16">
      <c r="A9919" s="303">
        <v>0</v>
      </c>
      <c r="B9919" s="303">
        <v>0</v>
      </c>
      <c r="C9919" s="303">
        <v>0</v>
      </c>
      <c r="D9919" s="304">
        <f t="shared" si="154"/>
        <v>0</v>
      </c>
      <c r="E9919" s="305">
        <v>45992</v>
      </c>
      <c r="F9919" s="302" t="s">
        <v>69</v>
      </c>
      <c r="G9919" s="302" t="s">
        <v>70</v>
      </c>
      <c r="H9919" s="302" t="s">
        <v>3604</v>
      </c>
      <c r="I9919" s="302" t="s">
        <v>778</v>
      </c>
      <c r="J9919" s="302">
        <v>135300</v>
      </c>
      <c r="K9919" s="302" t="s">
        <v>84</v>
      </c>
      <c r="L9919" s="302">
        <v>26641251</v>
      </c>
      <c r="M9919" s="302" t="s">
        <v>3605</v>
      </c>
      <c r="N9919" s="305">
        <v>42915</v>
      </c>
      <c r="O9919" s="305">
        <v>43525</v>
      </c>
      <c r="P9919" s="302" t="s">
        <v>1433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1B48B-E1E9-49AB-8DB2-A836A9312FCF}">
  <dimension ref="A2:B4"/>
  <sheetViews>
    <sheetView zoomScale="80" zoomScaleNormal="80" workbookViewId="0"/>
  </sheetViews>
  <sheetFormatPr defaultRowHeight="15"/>
  <cols>
    <col min="1" max="1" width="25.7109375" bestFit="1" customWidth="1"/>
  </cols>
  <sheetData>
    <row r="2" spans="1:2">
      <c r="A2" t="s">
        <v>3732</v>
      </c>
      <c r="B2" s="102">
        <v>0.21</v>
      </c>
    </row>
    <row r="3" spans="1:2">
      <c r="A3" s="103" t="s">
        <v>3733</v>
      </c>
      <c r="B3" s="104">
        <v>4.3999999999999997E-2</v>
      </c>
    </row>
    <row r="4" spans="1:2">
      <c r="B4" s="10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4C6BD-766C-4739-8E46-B3A6D738E499}">
  <sheetPr>
    <pageSetUpPr fitToPage="1"/>
  </sheetPr>
  <dimension ref="A1:G80"/>
  <sheetViews>
    <sheetView zoomScale="80" zoomScaleNormal="80" workbookViewId="0"/>
  </sheetViews>
  <sheetFormatPr defaultColWidth="8.85546875" defaultRowHeight="15"/>
  <cols>
    <col min="1" max="1" width="51" style="107" bestFit="1" customWidth="1"/>
    <col min="2" max="2" width="12.42578125" style="107" bestFit="1" customWidth="1"/>
    <col min="3" max="3" width="3.140625" style="107" customWidth="1"/>
    <col min="4" max="4" width="20.140625" style="107" bestFit="1" customWidth="1"/>
    <col min="5" max="5" width="18.7109375" style="107" bestFit="1" customWidth="1"/>
    <col min="6" max="6" width="9" style="107" bestFit="1" customWidth="1"/>
    <col min="7" max="16384" width="8.85546875" style="107"/>
  </cols>
  <sheetData>
    <row r="1" spans="1:4">
      <c r="A1" s="213" t="s">
        <v>3625</v>
      </c>
      <c r="B1" s="213" t="s">
        <v>3800</v>
      </c>
      <c r="C1"/>
      <c r="D1" s="213"/>
    </row>
    <row r="2" spans="1:4">
      <c r="A2" s="214" t="s">
        <v>3801</v>
      </c>
      <c r="B2" s="214"/>
      <c r="C2"/>
      <c r="D2" s="214"/>
    </row>
    <row r="3" spans="1:4">
      <c r="A3" s="214"/>
      <c r="B3" s="214"/>
      <c r="C3"/>
      <c r="D3" s="214"/>
    </row>
    <row r="4" spans="1:4">
      <c r="A4" s="214" t="s">
        <v>4256</v>
      </c>
      <c r="B4" s="214"/>
      <c r="C4"/>
      <c r="D4" s="214"/>
    </row>
    <row r="5" spans="1:4">
      <c r="A5" s="214" t="s">
        <v>69</v>
      </c>
      <c r="B5" s="214"/>
      <c r="C5"/>
      <c r="D5" s="214"/>
    </row>
    <row r="6" spans="1:4">
      <c r="A6" s="214" t="s">
        <v>4257</v>
      </c>
      <c r="B6" s="214"/>
      <c r="C6"/>
      <c r="D6" s="214" t="s">
        <v>3904</v>
      </c>
    </row>
    <row r="7" spans="1:4">
      <c r="A7" s="215" t="s">
        <v>3802</v>
      </c>
      <c r="B7" s="213"/>
      <c r="C7"/>
      <c r="D7" s="213"/>
    </row>
    <row r="8" spans="1:4">
      <c r="A8" s="213" t="s">
        <v>3803</v>
      </c>
      <c r="B8" s="288">
        <v>11193786</v>
      </c>
      <c r="C8"/>
      <c r="D8" s="216">
        <v>11193786</v>
      </c>
    </row>
    <row r="9" spans="1:4">
      <c r="A9" s="213" t="s">
        <v>3804</v>
      </c>
      <c r="B9" s="288">
        <v>0</v>
      </c>
      <c r="C9"/>
      <c r="D9" s="216">
        <v>0</v>
      </c>
    </row>
    <row r="10" spans="1:4">
      <c r="A10" s="213" t="s">
        <v>3805</v>
      </c>
      <c r="B10" s="288">
        <v>11193786</v>
      </c>
      <c r="C10"/>
      <c r="D10" s="216">
        <v>11193786</v>
      </c>
    </row>
    <row r="11" spans="1:4">
      <c r="A11" s="215" t="s">
        <v>3802</v>
      </c>
      <c r="B11" s="213"/>
      <c r="C11"/>
      <c r="D11" s="213"/>
    </row>
    <row r="12" spans="1:4">
      <c r="A12" t="s">
        <v>3806</v>
      </c>
      <c r="B12"/>
      <c r="C12"/>
      <c r="D12"/>
    </row>
    <row r="13" spans="1:4">
      <c r="A13" t="s">
        <v>3807</v>
      </c>
      <c r="B13" s="289">
        <v>-919093</v>
      </c>
      <c r="C13"/>
      <c r="D13" s="218">
        <v>-919093</v>
      </c>
    </row>
    <row r="14" spans="1:4">
      <c r="A14" t="s">
        <v>3808</v>
      </c>
      <c r="B14" s="289">
        <v>1374395</v>
      </c>
      <c r="C14"/>
      <c r="D14" s="218">
        <v>1374395</v>
      </c>
    </row>
    <row r="15" spans="1:4">
      <c r="A15" s="219" t="s">
        <v>3809</v>
      </c>
      <c r="B15" s="290">
        <v>455302</v>
      </c>
      <c r="C15"/>
      <c r="D15" s="220">
        <v>455302</v>
      </c>
    </row>
    <row r="16" spans="1:4">
      <c r="A16" s="221" t="s">
        <v>3802</v>
      </c>
      <c r="B16"/>
      <c r="C16"/>
      <c r="D16"/>
    </row>
    <row r="17" spans="1:4">
      <c r="A17" t="s">
        <v>5</v>
      </c>
      <c r="B17"/>
      <c r="C17"/>
      <c r="D17"/>
    </row>
    <row r="18" spans="1:4">
      <c r="A18" t="s">
        <v>3810</v>
      </c>
      <c r="B18" s="289">
        <v>8610656</v>
      </c>
      <c r="C18"/>
      <c r="D18" s="218">
        <v>8610656</v>
      </c>
    </row>
    <row r="19" spans="1:4">
      <c r="A19" s="219" t="s">
        <v>3811</v>
      </c>
      <c r="B19" s="290">
        <v>8610656</v>
      </c>
      <c r="C19"/>
      <c r="D19" s="220">
        <v>8610656</v>
      </c>
    </row>
    <row r="20" spans="1:4">
      <c r="A20" s="221" t="s">
        <v>3802</v>
      </c>
      <c r="B20"/>
      <c r="C20"/>
      <c r="D20"/>
    </row>
    <row r="21" spans="1:4">
      <c r="A21" t="s">
        <v>3812</v>
      </c>
      <c r="B21"/>
      <c r="C21"/>
      <c r="D21"/>
    </row>
    <row r="22" spans="1:4">
      <c r="A22" t="s">
        <v>3813</v>
      </c>
      <c r="B22" s="289">
        <v>-19126385</v>
      </c>
      <c r="C22"/>
      <c r="D22" s="217">
        <v>-19126385</v>
      </c>
    </row>
    <row r="23" spans="1:4">
      <c r="A23" s="219" t="s">
        <v>3814</v>
      </c>
      <c r="B23" s="290">
        <v>-19126385</v>
      </c>
      <c r="C23"/>
      <c r="D23" s="220">
        <v>-19126385</v>
      </c>
    </row>
    <row r="24" spans="1:4">
      <c r="A24" s="221" t="s">
        <v>3802</v>
      </c>
      <c r="B24"/>
      <c r="C24"/>
      <c r="D24"/>
    </row>
    <row r="25" spans="1:4">
      <c r="A25" t="s">
        <v>3815</v>
      </c>
      <c r="B25"/>
      <c r="C25"/>
      <c r="D25"/>
    </row>
    <row r="26" spans="1:4">
      <c r="A26" t="s">
        <v>3816</v>
      </c>
      <c r="B26" s="289">
        <v>1266</v>
      </c>
      <c r="C26"/>
      <c r="D26" s="217">
        <v>1266</v>
      </c>
    </row>
    <row r="27" spans="1:4">
      <c r="A27" t="s">
        <v>3817</v>
      </c>
      <c r="B27" s="289">
        <v>199314</v>
      </c>
      <c r="C27"/>
      <c r="D27" s="217">
        <v>199314</v>
      </c>
    </row>
    <row r="28" spans="1:4">
      <c r="A28" t="s">
        <v>3818</v>
      </c>
      <c r="B28" s="289">
        <v>40943</v>
      </c>
      <c r="C28"/>
      <c r="D28" s="217">
        <v>40943</v>
      </c>
    </row>
    <row r="29" spans="1:4">
      <c r="A29" t="s">
        <v>3819</v>
      </c>
      <c r="B29" s="289">
        <v>95049</v>
      </c>
      <c r="C29"/>
      <c r="D29" s="217">
        <v>95049</v>
      </c>
    </row>
    <row r="30" spans="1:4">
      <c r="A30" t="s">
        <v>3820</v>
      </c>
      <c r="B30" s="289">
        <v>10025</v>
      </c>
      <c r="C30"/>
      <c r="D30" s="217">
        <v>10025</v>
      </c>
    </row>
    <row r="31" spans="1:4">
      <c r="A31" t="s">
        <v>3821</v>
      </c>
      <c r="B31" s="289">
        <v>-40488</v>
      </c>
      <c r="C31"/>
      <c r="D31" s="217">
        <v>-40488</v>
      </c>
    </row>
    <row r="32" spans="1:4">
      <c r="A32" s="219" t="s">
        <v>3822</v>
      </c>
      <c r="B32" s="290">
        <v>306110</v>
      </c>
      <c r="C32"/>
      <c r="D32" s="220">
        <v>306110</v>
      </c>
    </row>
    <row r="33" spans="1:7">
      <c r="A33" s="221" t="s">
        <v>3802</v>
      </c>
      <c r="B33"/>
      <c r="C33"/>
      <c r="D33"/>
    </row>
    <row r="34" spans="1:7">
      <c r="A34" t="s">
        <v>3823</v>
      </c>
      <c r="B34"/>
      <c r="C34"/>
      <c r="D34"/>
    </row>
    <row r="35" spans="1:7">
      <c r="A35" t="s">
        <v>3824</v>
      </c>
      <c r="B35" s="289">
        <v>42293</v>
      </c>
      <c r="C35"/>
      <c r="D35" s="218">
        <v>42293</v>
      </c>
      <c r="E35" s="108" t="s">
        <v>3834</v>
      </c>
      <c r="F35" s="109">
        <f>+B35</f>
        <v>42293</v>
      </c>
    </row>
    <row r="36" spans="1:7">
      <c r="A36" t="s">
        <v>3825</v>
      </c>
      <c r="B36" s="289">
        <v>3935792</v>
      </c>
      <c r="C36"/>
      <c r="D36" s="218">
        <v>3935792</v>
      </c>
    </row>
    <row r="37" spans="1:7">
      <c r="A37" t="s">
        <v>3826</v>
      </c>
      <c r="B37" s="289">
        <v>-1170896</v>
      </c>
      <c r="C37"/>
      <c r="D37" s="218">
        <v>-1170896</v>
      </c>
    </row>
    <row r="38" spans="1:7">
      <c r="A38" t="s">
        <v>3827</v>
      </c>
      <c r="B38" s="289">
        <v>-2297895</v>
      </c>
      <c r="C38"/>
      <c r="D38" s="218">
        <v>-2297895</v>
      </c>
    </row>
    <row r="39" spans="1:7">
      <c r="A39" t="s">
        <v>3828</v>
      </c>
      <c r="B39" s="289">
        <v>85722</v>
      </c>
      <c r="C39"/>
      <c r="D39" s="218">
        <v>85722</v>
      </c>
    </row>
    <row r="40" spans="1:7">
      <c r="A40" t="s">
        <v>3829</v>
      </c>
      <c r="B40" s="289">
        <v>-5583706</v>
      </c>
      <c r="C40"/>
      <c r="D40" s="218">
        <v>-5583706</v>
      </c>
    </row>
    <row r="41" spans="1:7">
      <c r="A41" s="219" t="s">
        <v>3830</v>
      </c>
      <c r="B41" s="290">
        <v>-4988690</v>
      </c>
      <c r="C41"/>
      <c r="D41" s="220">
        <v>-4988690</v>
      </c>
    </row>
    <row r="42" spans="1:7">
      <c r="A42" s="221" t="s">
        <v>3802</v>
      </c>
      <c r="B42"/>
      <c r="C42"/>
      <c r="D42"/>
    </row>
    <row r="43" spans="1:7">
      <c r="A43" t="s">
        <v>3831</v>
      </c>
      <c r="B43"/>
      <c r="C43"/>
      <c r="D43"/>
    </row>
    <row r="44" spans="1:7">
      <c r="A44" t="s">
        <v>3832</v>
      </c>
      <c r="B44" s="289">
        <v>80025</v>
      </c>
      <c r="C44"/>
      <c r="D44" s="218">
        <v>80025</v>
      </c>
    </row>
    <row r="45" spans="1:7">
      <c r="A45" t="s">
        <v>3833</v>
      </c>
      <c r="B45" s="289">
        <v>-7868083</v>
      </c>
      <c r="C45"/>
      <c r="D45" s="218">
        <v>-7868083</v>
      </c>
    </row>
    <row r="46" spans="1:7">
      <c r="A46" s="219" t="s">
        <v>3835</v>
      </c>
      <c r="B46" s="290">
        <v>-7788059</v>
      </c>
      <c r="C46"/>
      <c r="D46" s="220">
        <v>-7788059</v>
      </c>
      <c r="G46" s="110"/>
    </row>
    <row r="47" spans="1:7">
      <c r="A47" s="221" t="s">
        <v>3802</v>
      </c>
      <c r="B47"/>
      <c r="C47"/>
      <c r="D47"/>
    </row>
    <row r="48" spans="1:7">
      <c r="A48" t="s">
        <v>3836</v>
      </c>
      <c r="B48"/>
      <c r="C48"/>
      <c r="D48"/>
    </row>
    <row r="49" spans="1:4">
      <c r="A49" t="s">
        <v>3837</v>
      </c>
      <c r="B49" s="289">
        <v>-70185</v>
      </c>
      <c r="C49"/>
      <c r="D49" s="218">
        <v>-70185</v>
      </c>
    </row>
    <row r="50" spans="1:4">
      <c r="A50" t="s">
        <v>3838</v>
      </c>
      <c r="B50" s="289">
        <v>136759</v>
      </c>
      <c r="C50"/>
      <c r="D50" s="218">
        <v>136759</v>
      </c>
    </row>
    <row r="51" spans="1:4">
      <c r="A51" t="s">
        <v>3839</v>
      </c>
      <c r="B51" s="289">
        <v>-47151</v>
      </c>
      <c r="C51"/>
      <c r="D51" s="218">
        <v>-47151</v>
      </c>
    </row>
    <row r="52" spans="1:4">
      <c r="A52" t="s">
        <v>3840</v>
      </c>
      <c r="B52" s="289">
        <v>59782</v>
      </c>
      <c r="C52"/>
      <c r="D52" s="218">
        <v>59782</v>
      </c>
    </row>
    <row r="53" spans="1:4">
      <c r="A53" t="s">
        <v>3841</v>
      </c>
      <c r="B53" s="289">
        <v>1668061</v>
      </c>
      <c r="C53"/>
      <c r="D53" s="218">
        <v>1668061</v>
      </c>
    </row>
    <row r="54" spans="1:4">
      <c r="A54" t="s">
        <v>3842</v>
      </c>
      <c r="B54" s="289">
        <v>4243021</v>
      </c>
      <c r="C54"/>
      <c r="D54" s="218">
        <v>4243021</v>
      </c>
    </row>
    <row r="55" spans="1:4">
      <c r="A55" t="s">
        <v>3843</v>
      </c>
      <c r="B55" s="289">
        <v>9766960</v>
      </c>
      <c r="C55"/>
      <c r="D55" s="218">
        <v>9766960</v>
      </c>
    </row>
    <row r="56" spans="1:4">
      <c r="A56" t="s">
        <v>3844</v>
      </c>
      <c r="B56" s="289">
        <v>75240</v>
      </c>
      <c r="C56"/>
      <c r="D56" s="218">
        <v>75240</v>
      </c>
    </row>
    <row r="57" spans="1:4">
      <c r="A57" t="s">
        <v>3845</v>
      </c>
      <c r="B57" s="289">
        <v>-75878</v>
      </c>
      <c r="C57"/>
      <c r="D57" s="218">
        <v>-75878</v>
      </c>
    </row>
    <row r="58" spans="1:4">
      <c r="A58" t="s">
        <v>3846</v>
      </c>
      <c r="B58" s="289">
        <v>806594</v>
      </c>
      <c r="C58"/>
      <c r="D58" s="218">
        <v>806594</v>
      </c>
    </row>
    <row r="59" spans="1:4">
      <c r="A59" t="s">
        <v>3847</v>
      </c>
      <c r="B59" s="289">
        <v>19375</v>
      </c>
      <c r="C59"/>
      <c r="D59" s="218">
        <v>19375</v>
      </c>
    </row>
    <row r="60" spans="1:4">
      <c r="A60" t="s">
        <v>3848</v>
      </c>
      <c r="B60" s="289">
        <v>380134</v>
      </c>
      <c r="C60"/>
      <c r="D60" s="218">
        <v>380134</v>
      </c>
    </row>
    <row r="61" spans="1:4">
      <c r="A61" t="s">
        <v>3849</v>
      </c>
      <c r="B61" s="289">
        <v>148815</v>
      </c>
      <c r="C61"/>
      <c r="D61" s="218">
        <v>148815</v>
      </c>
    </row>
    <row r="62" spans="1:4">
      <c r="A62" t="s">
        <v>3850</v>
      </c>
      <c r="B62" s="289">
        <v>-558906</v>
      </c>
      <c r="C62"/>
      <c r="D62" s="218">
        <v>-558906</v>
      </c>
    </row>
    <row r="63" spans="1:4">
      <c r="A63" t="s">
        <v>3851</v>
      </c>
      <c r="B63" s="289">
        <v>-61877</v>
      </c>
      <c r="C63"/>
      <c r="D63" s="218">
        <v>-61877</v>
      </c>
    </row>
    <row r="64" spans="1:4">
      <c r="A64" t="s">
        <v>3852</v>
      </c>
      <c r="B64" s="289">
        <v>-497246</v>
      </c>
      <c r="C64"/>
      <c r="D64" s="218">
        <v>-497246</v>
      </c>
    </row>
    <row r="65" spans="1:4">
      <c r="A65" t="s">
        <v>3853</v>
      </c>
      <c r="B65" s="289">
        <v>80595</v>
      </c>
      <c r="C65"/>
      <c r="D65" s="218">
        <v>80595</v>
      </c>
    </row>
    <row r="66" spans="1:4">
      <c r="A66" t="s">
        <v>3854</v>
      </c>
      <c r="B66" s="289">
        <v>44783</v>
      </c>
      <c r="C66"/>
      <c r="D66" s="218">
        <v>44783</v>
      </c>
    </row>
    <row r="67" spans="1:4">
      <c r="A67" s="219" t="s">
        <v>3855</v>
      </c>
      <c r="B67" s="290">
        <v>16118877</v>
      </c>
      <c r="C67"/>
      <c r="D67" s="220">
        <v>16118877</v>
      </c>
    </row>
    <row r="68" spans="1:4">
      <c r="A68" s="221" t="s">
        <v>3802</v>
      </c>
      <c r="B68"/>
      <c r="C68"/>
      <c r="D68"/>
    </row>
    <row r="69" spans="1:4">
      <c r="A69" s="219" t="s">
        <v>3856</v>
      </c>
      <c r="B69" s="290">
        <v>4781596</v>
      </c>
      <c r="C69"/>
      <c r="D69"/>
    </row>
    <row r="70" spans="1:4">
      <c r="A70" t="s">
        <v>3857</v>
      </c>
      <c r="B70" s="289">
        <v>210390</v>
      </c>
      <c r="C70"/>
      <c r="D70"/>
    </row>
    <row r="71" spans="1:4">
      <c r="A71" s="219" t="s">
        <v>3858</v>
      </c>
      <c r="B71" s="290">
        <v>4571206</v>
      </c>
      <c r="C71"/>
      <c r="D71"/>
    </row>
    <row r="72" spans="1:4">
      <c r="A72" t="s">
        <v>3859</v>
      </c>
      <c r="B72">
        <v>0.21</v>
      </c>
      <c r="C72"/>
      <c r="D72"/>
    </row>
    <row r="73" spans="1:4">
      <c r="A73" t="s">
        <v>3860</v>
      </c>
      <c r="B73" s="289">
        <v>959953</v>
      </c>
      <c r="C73"/>
      <c r="D73"/>
    </row>
    <row r="74" spans="1:4">
      <c r="A74" t="s">
        <v>3861</v>
      </c>
      <c r="B74" s="289">
        <v>0</v>
      </c>
      <c r="C74"/>
      <c r="D74"/>
    </row>
    <row r="75" spans="1:4">
      <c r="A75" t="s">
        <v>3862</v>
      </c>
      <c r="B75" s="289">
        <v>959953</v>
      </c>
      <c r="C75"/>
      <c r="D75"/>
    </row>
    <row r="76" spans="1:4">
      <c r="A76" t="s">
        <v>3863</v>
      </c>
      <c r="B76" s="289">
        <v>0</v>
      </c>
      <c r="C76"/>
      <c r="D76"/>
    </row>
    <row r="77" spans="1:4">
      <c r="A77" s="219" t="s">
        <v>3864</v>
      </c>
      <c r="B77" s="290">
        <v>959953</v>
      </c>
      <c r="C77"/>
      <c r="D77"/>
    </row>
    <row r="78" spans="1:4">
      <c r="A78" t="s">
        <v>3865</v>
      </c>
      <c r="B78" s="289">
        <v>0</v>
      </c>
      <c r="C78"/>
      <c r="D78"/>
    </row>
    <row r="79" spans="1:4">
      <c r="A79" s="219" t="s">
        <v>3866</v>
      </c>
      <c r="B79" s="290">
        <v>959953</v>
      </c>
      <c r="C79"/>
      <c r="D79"/>
    </row>
    <row r="80" spans="1:4">
      <c r="A80" s="221" t="s">
        <v>3802</v>
      </c>
      <c r="B80"/>
      <c r="C80"/>
      <c r="D80"/>
    </row>
  </sheetData>
  <pageMargins left="0.7" right="0.7" top="0.75" bottom="0.75" header="0.3" footer="0.3"/>
  <pageSetup scale="5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0038E309020D64F8B2A0A3A04C10960" ma:contentTypeVersion="3" ma:contentTypeDescription="Create a new document." ma:contentTypeScope="" ma:versionID="e6c7ecd19db2c87f2dc3d11f830eb23b">
  <xsd:schema xmlns:xsd="http://www.w3.org/2001/XMLSchema" xmlns:xs="http://www.w3.org/2001/XMLSchema" xmlns:p="http://schemas.microsoft.com/office/2006/metadata/properties" xmlns:ns2="dede0a97-1291-48cd-bbad-896f0963ed5e" targetNamespace="http://schemas.microsoft.com/office/2006/metadata/properties" ma:root="true" ma:fieldsID="90c964c5e78b69762581d09fd29852b1" ns2:_="">
    <xsd:import namespace="dede0a97-1291-48cd-bbad-896f0963ed5e"/>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de0a97-1291-48cd-bbad-896f0963ed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E21D381-14AA-4975-97EE-46943DACB571}">
  <ds:schemaRefs>
    <ds:schemaRef ds:uri="http://schemas.microsoft.com/sharepoint/v3/contenttype/forms"/>
  </ds:schemaRefs>
</ds:datastoreItem>
</file>

<file path=customXml/itemProps2.xml><?xml version="1.0" encoding="utf-8"?>
<ds:datastoreItem xmlns:ds="http://schemas.openxmlformats.org/officeDocument/2006/customXml" ds:itemID="{B28B564D-70E0-4FB2-A7C2-4FEEB02DEB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de0a97-1291-48cd-bbad-896f0963ed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833DB3-065C-4A26-8511-8DB84B7A3189}">
  <ds:schemaRefs>
    <ds:schemaRef ds:uri="dede0a97-1291-48cd-bbad-896f0963ed5e"/>
    <ds:schemaRef ds:uri="http://purl.org/dc/terms/"/>
    <ds:schemaRef ds:uri="http://purl.org/dc/dcmitype/"/>
    <ds:schemaRef ds:uri="http://purl.org/dc/elements/1.1/"/>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vt:i4>
      </vt:variant>
    </vt:vector>
  </HeadingPairs>
  <TitlesOfParts>
    <vt:vector size="21" baseType="lpstr">
      <vt:lpstr>Cost of Service Ref Changes</vt:lpstr>
      <vt:lpstr>A-4 Rate Base to FF1 Rec.</vt:lpstr>
      <vt:lpstr>A4- RB-BS - Jan - Dec 2025</vt:lpstr>
      <vt:lpstr>GSU Excluded Plant Pivot</vt:lpstr>
      <vt:lpstr>GSU Excluded Plant</vt:lpstr>
      <vt:lpstr>Wholesale Excluded Plant Pivot</vt:lpstr>
      <vt:lpstr>Wholesale Excluded Plant Data</vt:lpstr>
      <vt:lpstr>Income Tax</vt:lpstr>
      <vt:lpstr>AFUDC Equity</vt:lpstr>
      <vt:lpstr>Cost of Long Term Debt</vt:lpstr>
      <vt:lpstr>A.2 A&amp;G_PBOP</vt:lpstr>
      <vt:lpstr>A6-Divisor</vt:lpstr>
      <vt:lpstr>A8-Prepmts</vt:lpstr>
      <vt:lpstr>A8 - 165002 Detail</vt:lpstr>
      <vt:lpstr>A8 - 165004 Detail</vt:lpstr>
      <vt:lpstr>A8 - 165012 Detail</vt:lpstr>
      <vt:lpstr>A8 - 165020 Detail</vt:lpstr>
      <vt:lpstr>'A6-Divisor'!Print_Area</vt:lpstr>
      <vt:lpstr>'A8-Prepmts'!Print_Area</vt:lpstr>
      <vt:lpstr>'AFUDC Equity'!Print_Area</vt:lpstr>
      <vt:lpstr>'Cost of Service Ref Changes'!Print_Area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Lever, Henry</dc:creator>
  <cp:lastModifiedBy>Mack, Lori</cp:lastModifiedBy>
  <cp:lastPrinted>2024-05-29T19:23:41Z</cp:lastPrinted>
  <dcterms:created xsi:type="dcterms:W3CDTF">2024-04-23T15:55:02Z</dcterms:created>
  <dcterms:modified xsi:type="dcterms:W3CDTF">2026-05-28T16:53:31Z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0x01010010038E309020D64F8B2A0A3A04C10960</vt:lpwstr>
  </property>
</Properties>
</file>